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8696D26E-DA8A-4BE1-A0E3-566A11518585}" xr6:coauthVersionLast="45" xr6:coauthVersionMax="45" xr10:uidLastSave="{00000000-0000-0000-0000-000000000000}"/>
  <bookViews>
    <workbookView xWindow="-120" yWindow="-120" windowWidth="19440" windowHeight="15000" tabRatio="776" firstSheet="5" activeTab="5" xr2:uid="{00000000-000D-0000-FFFF-FFFF00000000}"/>
  </bookViews>
  <sheets>
    <sheet name="Зарядись Энергией Гор" sheetId="17" state="hidden" r:id="rId1"/>
    <sheet name="Горный Детокс| Mountain detox" sheetId="18" state="hidden" r:id="rId2"/>
    <sheet name="Яркие Каникулы" sheetId="19" state="hidden" r:id="rId3"/>
    <sheet name="Отдыхай и катай| Rest &amp; Ski " sheetId="27" state="hidden" r:id="rId4"/>
    <sheet name="NETTO 20 " sheetId="113" state="hidden" r:id="rId5"/>
    <sheet name="BAR BB| Open rates" sheetId="2" r:id="rId6"/>
    <sheet name="NETTO 18" sheetId="99" state="hidden" r:id="rId7"/>
    <sheet name="NETTO 20% Мантера " sheetId="114" state="hidden" r:id="rId8"/>
    <sheet name="NETTO 18%+25р " sheetId="104" state="hidden" r:id="rId9"/>
    <sheet name="Лист4" sheetId="172" state="hidden" r:id="rId10"/>
    <sheet name="NETTO 15%+25р " sheetId="105" state="hidden" r:id="rId11"/>
    <sheet name="NETTO 15" sheetId="21" state="hidden" r:id="rId12"/>
    <sheet name="РБ15 BB| FIT20 " sheetId="43" state="hidden" r:id="rId13"/>
    <sheet name="Pegas+25р Энергия Гор " sheetId="23" state="hidden" r:id="rId14"/>
    <sheet name="+25р Горный Детокс " sheetId="24" state="hidden" r:id="rId15"/>
    <sheet name="Pegas+25р Яркие Каникулы " sheetId="25" state="hidden" r:id="rId16"/>
    <sheet name="+25р отдыхай и катай " sheetId="28" state="hidden" r:id="rId17"/>
    <sheet name="+25р Яркие каникулы" sheetId="31" state="hidden" r:id="rId18"/>
    <sheet name="+25 Горный Детокс" sheetId="34" state="hidden" r:id="rId19"/>
    <sheet name="Горный Детокс" sheetId="32" state="hidden" r:id="rId20"/>
    <sheet name="NETTO 15 Горный Детокс" sheetId="35" state="hidden" r:id="rId21"/>
    <sheet name="РБ15 BB| FIT15 " sheetId="44" state="hidden" r:id="rId22"/>
    <sheet name="NETTO 15+25" sheetId="173" state="hidden" r:id="rId23"/>
    <sheet name="РБ10 COM" sheetId="42" r:id="rId24"/>
    <sheet name="РБ10 BB| FIT18" sheetId="29" state="hidden" r:id="rId25"/>
    <sheet name="РБ10 BB| FIT18+25р" sheetId="77" state="hidden" r:id="rId26"/>
    <sheet name="РБ10 BB| FIT15" sheetId="40" state="hidden" r:id="rId27"/>
    <sheet name="РБ10 BB| FIT20 Мантера " sheetId="115" state="hidden" r:id="rId28"/>
    <sheet name="РБ10 BB| FIT15+25р" sheetId="174" state="hidden" r:id="rId29"/>
    <sheet name="РБ15 COM. " sheetId="149" r:id="rId30"/>
    <sheet name="РБ15 BB| FIT18" sheetId="146" state="hidden" r:id="rId31"/>
    <sheet name="РБ15 BB| FIT18+25р" sheetId="147" state="hidden" r:id="rId32"/>
    <sheet name="РБ15 BB| FIT20 Мантера " sheetId="148" state="hidden" r:id="rId33"/>
    <sheet name="РБ15 BB| FIT15" sheetId="150" state="hidden" r:id="rId34"/>
    <sheet name="НСЛ| FIT18 + 25 Мант" sheetId="128" state="hidden" r:id="rId35"/>
    <sheet name="НСЛ| FIT20 + 35 Мант" sheetId="129" state="hidden" r:id="rId36"/>
    <sheet name="РБ15 COM " sheetId="45" state="hidden" r:id="rId37"/>
    <sheet name="Осенние каникулы FIT20" sheetId="30" state="hidden" r:id="rId38"/>
    <sheet name="Осенние каникулы FIT15" sheetId="52" state="hidden" r:id="rId39"/>
    <sheet name="Осенние каникулы COM" sheetId="53" state="hidden" r:id="rId40"/>
    <sheet name="AVIA 12 comiss" sheetId="107" state="hidden" r:id="rId41"/>
    <sheet name="AVIA25%" sheetId="106" state="hidden" r:id="rId42"/>
    <sheet name="AVIA25%+25" sheetId="112" state="hidden" r:id="rId43"/>
    <sheet name="Stay&amp;Get 4=3 | FIT18+25 Мант " sheetId="126" state="hidden" r:id="rId44"/>
    <sheet name="Stay&amp;Get 4=3 | COMISS" sheetId="98" state="hidden" r:id="rId45"/>
    <sheet name="Stay&amp;Get 4=3 | FIT18" sheetId="95" state="hidden" r:id="rId46"/>
    <sheet name="Stay&amp;Get 4=3 | FIT18+25" sheetId="96" state="hidden" r:id="rId47"/>
    <sheet name="Stay&amp;Get 4=3 |  FIT15 " sheetId="97" state="hidden" r:id="rId48"/>
    <sheet name="Stay&amp;Get 4=3 | FIT20 Мант " sheetId="125" state="hidden" r:id="rId49"/>
    <sheet name="Длительное проживание COMISS" sheetId="157" state="hidden" r:id="rId50"/>
    <sheet name="Длительное проживание  FIT18" sheetId="158" state="hidden" r:id="rId51"/>
    <sheet name="Длительное проживание  FIT18+25" sheetId="160" state="hidden" r:id="rId52"/>
    <sheet name="Длительное проживание  FIT15" sheetId="161" state="hidden" r:id="rId53"/>
    <sheet name="Длительное проживание FIT20МАНТ" sheetId="162" state="hidden" r:id="rId54"/>
    <sheet name="Каникулы вгорах COM" sheetId="163" state="hidden" r:id="rId55"/>
    <sheet name="Каникулы в горахFIT15" sheetId="166" state="hidden" r:id="rId56"/>
    <sheet name="Каникулы в горахMANT" sheetId="167" state="hidden" r:id="rId57"/>
    <sheet name="Лист1" sheetId="156" state="hidden" r:id="rId58"/>
    <sheet name="Каникулы в горах FIT18+25 " sheetId="139" state="hidden" r:id="rId59"/>
    <sheet name="Каникулы в горах FIT18+25 Мнт" sheetId="140" state="hidden" r:id="rId60"/>
    <sheet name="Каникулы в горах FIT20+35 Мнт" sheetId="141" state="hidden" r:id="rId61"/>
    <sheet name="Каникулы в горах FIT15 " sheetId="142" state="hidden" r:id="rId62"/>
    <sheet name="Каникулы в горах COMISS " sheetId="143" state="hidden" r:id="rId63"/>
    <sheet name="Зарядись энергией гор FIT20" sheetId="108" state="hidden" r:id="rId64"/>
    <sheet name="Зарядись энергией гор FIT20+25р" sheetId="109" state="hidden" r:id="rId65"/>
    <sheet name="Зарядись энергией гор FIT15" sheetId="110" state="hidden" r:id="rId66"/>
    <sheet name="Зарядись энергией гор COMMISS" sheetId="111" state="hidden" r:id="rId67"/>
    <sheet name="Отдыхай и Катай COMISS" sheetId="94" state="hidden" r:id="rId68"/>
    <sheet name="Отдыхай и Катай FIT18" sheetId="91" state="hidden" r:id="rId69"/>
    <sheet name="Отдыхай и Катай FIT18+25" sheetId="92" state="hidden" r:id="rId70"/>
    <sheet name="Отдыхай и Катай FIT18+25 Мант" sheetId="144" state="hidden" r:id="rId71"/>
    <sheet name="Отдыхай и Катай FIT20+25 " sheetId="116" state="hidden" r:id="rId72"/>
    <sheet name="Отдыхай и Катай FIT20 Мантера" sheetId="118" state="hidden" r:id="rId73"/>
    <sheet name="Отдыхай и Катай FIT15" sheetId="93" state="hidden" r:id="rId74"/>
    <sheet name="Лист6" sheetId="176" state="hidden" r:id="rId75"/>
    <sheet name="Лист3" sheetId="169" state="hidden" r:id="rId76"/>
    <sheet name="Каникулы в горах FIT18+25" sheetId="119" state="hidden" r:id="rId77"/>
    <sheet name="Каникулы в горах FIT20+35 Мнтр" sheetId="121" state="hidden" r:id="rId78"/>
    <sheet name="Отдыхай и Катай FIT15+25р" sheetId="175" state="hidden" r:id="rId79"/>
    <sheet name="Каникулы в горах COMISS" sheetId="123" state="hidden" r:id="rId80"/>
    <sheet name="Каникулы в горах FIT18" sheetId="138" state="hidden" r:id="rId81"/>
    <sheet name="Каникулы в горахFIT18" sheetId="164" state="hidden" r:id="rId82"/>
    <sheet name="Каникулы в горахFIT18+25" sheetId="165" state="hidden" r:id="rId83"/>
    <sheet name="Каникулы в горах FIT15" sheetId="122" state="hidden" r:id="rId84"/>
    <sheet name="Каникулы в горах FIT20 Мантера" sheetId="120" state="hidden" r:id="rId85"/>
    <sheet name="НСЛ | comiss" sheetId="38" r:id="rId86"/>
    <sheet name="НСЛ| FIT18" sheetId="37" state="hidden" r:id="rId87"/>
    <sheet name="НСЛ| FIT18 + 25" sheetId="127" state="hidden" r:id="rId88"/>
    <sheet name="НСЛ | FIT15" sheetId="41" state="hidden" r:id="rId89"/>
    <sheet name="НСЛ| FIT20 Мантера" sheetId="145" state="hidden" r:id="rId90"/>
    <sheet name="Дети бесплатно COMISS" sheetId="155" r:id="rId91"/>
    <sheet name="Лист5" sheetId="171" state="hidden" r:id="rId92"/>
    <sheet name="Дети бесплатно FIT18 " sheetId="151" state="hidden" r:id="rId93"/>
    <sheet name="Дети бесплатно FIT18+25" sheetId="152" state="hidden" r:id="rId94"/>
    <sheet name="Дети бесплатно FIT15" sheetId="154" state="hidden" r:id="rId95"/>
    <sheet name="Дети бесплатно FIT20 Мант" sheetId="153" state="hidden" r:id="rId96"/>
    <sheet name="Точка притяжения COMISS" sheetId="177" r:id="rId97"/>
    <sheet name="Точка притяжения FIT18" sheetId="180" state="hidden" r:id="rId98"/>
    <sheet name="Точка притяжения FIT18+25" sheetId="181" state="hidden" r:id="rId99"/>
    <sheet name="Точка притяжения FIT15" sheetId="178" state="hidden" r:id="rId100"/>
    <sheet name="Точка притяжения FIT20 мант" sheetId="179" state="hidden" r:id="rId101"/>
    <sheet name="Лист2" sheetId="168" state="hidden" r:id="rId102"/>
  </sheets>
  <calcPr calcId="191029" refMode="R1C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6" i="153" l="1"/>
  <c r="Q6" i="153"/>
  <c r="F6" i="153"/>
  <c r="G6" i="153"/>
  <c r="H6" i="153"/>
  <c r="I6" i="153"/>
  <c r="J6" i="153"/>
  <c r="K6" i="153"/>
  <c r="L6" i="153"/>
  <c r="M6" i="153"/>
  <c r="N6" i="153"/>
  <c r="O6" i="153"/>
  <c r="M6" i="154"/>
  <c r="N6" i="154"/>
  <c r="O6" i="154"/>
  <c r="P6" i="154"/>
  <c r="Q6" i="154"/>
  <c r="F6" i="154"/>
  <c r="G6" i="154"/>
  <c r="H6" i="154"/>
  <c r="I6" i="154"/>
  <c r="J6" i="154"/>
  <c r="K6" i="154"/>
  <c r="L6" i="154"/>
  <c r="F6" i="151"/>
  <c r="F6" i="152" s="1"/>
  <c r="G6" i="151"/>
  <c r="G6" i="152" s="1"/>
  <c r="H6" i="151"/>
  <c r="H6" i="152" s="1"/>
  <c r="I6" i="151"/>
  <c r="I6" i="152" s="1"/>
  <c r="J6" i="151"/>
  <c r="J6" i="152" s="1"/>
  <c r="K6" i="151"/>
  <c r="K6" i="152" s="1"/>
  <c r="L6" i="151"/>
  <c r="L6" i="152" s="1"/>
  <c r="M6" i="151"/>
  <c r="M6" i="152" s="1"/>
  <c r="N6" i="151"/>
  <c r="N6" i="152" s="1"/>
  <c r="O6" i="151"/>
  <c r="O6" i="152" s="1"/>
  <c r="P6" i="151"/>
  <c r="P6" i="152" s="1"/>
  <c r="Q6" i="151"/>
  <c r="Q6" i="152" s="1"/>
  <c r="B4" i="155" l="1"/>
  <c r="C4" i="155"/>
  <c r="D4" i="155"/>
  <c r="E4" i="155"/>
  <c r="F4" i="155"/>
  <c r="G4" i="155"/>
  <c r="H4" i="155"/>
  <c r="I4" i="155"/>
  <c r="J4" i="155"/>
  <c r="K4" i="155"/>
  <c r="L4" i="155"/>
  <c r="M4" i="155"/>
  <c r="N4" i="155"/>
  <c r="O4" i="155"/>
  <c r="P4" i="155"/>
  <c r="Q4" i="155"/>
  <c r="B6" i="155"/>
  <c r="C6" i="155"/>
  <c r="D6" i="155"/>
  <c r="E6" i="155"/>
  <c r="F6" i="155"/>
  <c r="G6" i="155"/>
  <c r="H6" i="155"/>
  <c r="I6" i="155"/>
  <c r="J6" i="155"/>
  <c r="K6" i="155"/>
  <c r="L6" i="155"/>
  <c r="M6" i="155"/>
  <c r="N6" i="155"/>
  <c r="O6" i="155"/>
  <c r="P6" i="155"/>
  <c r="Q6" i="155"/>
  <c r="G6" i="2"/>
  <c r="G7" i="155" s="1"/>
  <c r="H6" i="2"/>
  <c r="H7" i="155" s="1"/>
  <c r="I6" i="2"/>
  <c r="J6" i="2"/>
  <c r="J7" i="155" s="1"/>
  <c r="K6" i="2"/>
  <c r="K7" i="155" s="1"/>
  <c r="L6" i="2"/>
  <c r="L7" i="155" s="1"/>
  <c r="M6" i="2"/>
  <c r="N6" i="2"/>
  <c r="N7" i="155" s="1"/>
  <c r="O6" i="2"/>
  <c r="O7" i="155" s="1"/>
  <c r="G8" i="2"/>
  <c r="H8" i="2"/>
  <c r="I8" i="2"/>
  <c r="I9" i="155" s="1"/>
  <c r="J8" i="2"/>
  <c r="J9" i="155" s="1"/>
  <c r="K8" i="2"/>
  <c r="L8" i="2"/>
  <c r="M8" i="2"/>
  <c r="M9" i="155" s="1"/>
  <c r="N8" i="2"/>
  <c r="N9" i="155" s="1"/>
  <c r="O8" i="2"/>
  <c r="H9" i="2"/>
  <c r="G11" i="2"/>
  <c r="H11" i="2"/>
  <c r="I11" i="2"/>
  <c r="J11" i="2"/>
  <c r="J12" i="155" s="1"/>
  <c r="K11" i="2"/>
  <c r="L11" i="2"/>
  <c r="M11" i="2"/>
  <c r="M12" i="155" s="1"/>
  <c r="N11" i="2"/>
  <c r="N12" i="155" s="1"/>
  <c r="O11" i="2"/>
  <c r="H12" i="2"/>
  <c r="H13" i="155" s="1"/>
  <c r="I12" i="2"/>
  <c r="J12" i="2"/>
  <c r="J13" i="155" s="1"/>
  <c r="D6" i="2"/>
  <c r="D7" i="155" s="1"/>
  <c r="I13" i="151" l="1"/>
  <c r="I13" i="152" s="1"/>
  <c r="I13" i="154"/>
  <c r="I13" i="153"/>
  <c r="I12" i="153"/>
  <c r="I12" i="151"/>
  <c r="I12" i="152" s="1"/>
  <c r="I12" i="154"/>
  <c r="L9" i="153"/>
  <c r="L9" i="154"/>
  <c r="L9" i="151"/>
  <c r="L9" i="152" s="1"/>
  <c r="I7" i="154"/>
  <c r="I7" i="153"/>
  <c r="I7" i="151"/>
  <c r="I7" i="152" s="1"/>
  <c r="L4" i="153"/>
  <c r="L4" i="152"/>
  <c r="L4" i="151"/>
  <c r="L4" i="154"/>
  <c r="H13" i="151"/>
  <c r="H13" i="152" s="1"/>
  <c r="H13" i="153"/>
  <c r="H13" i="154"/>
  <c r="L12" i="2"/>
  <c r="L12" i="154"/>
  <c r="L12" i="153"/>
  <c r="L12" i="151"/>
  <c r="L12" i="152" s="1"/>
  <c r="H12" i="153"/>
  <c r="H12" i="151"/>
  <c r="H12" i="152" s="1"/>
  <c r="H12" i="154"/>
  <c r="O9" i="2"/>
  <c r="O9" i="153"/>
  <c r="O9" i="154"/>
  <c r="O9" i="151"/>
  <c r="O9" i="152" s="1"/>
  <c r="K9" i="2"/>
  <c r="K9" i="153"/>
  <c r="K9" i="151"/>
  <c r="K9" i="152" s="1"/>
  <c r="K9" i="154"/>
  <c r="G9" i="2"/>
  <c r="G9" i="153"/>
  <c r="G9" i="154"/>
  <c r="G9" i="151"/>
  <c r="G9" i="152" s="1"/>
  <c r="L7" i="151"/>
  <c r="L7" i="152" s="1"/>
  <c r="L7" i="153"/>
  <c r="L7" i="154"/>
  <c r="H7" i="153"/>
  <c r="H7" i="151"/>
  <c r="H7" i="152" s="1"/>
  <c r="H7" i="154"/>
  <c r="I12" i="155"/>
  <c r="O4" i="154"/>
  <c r="O4" i="153"/>
  <c r="O4" i="152"/>
  <c r="O4" i="151"/>
  <c r="K4" i="153"/>
  <c r="K4" i="154"/>
  <c r="K4" i="152"/>
  <c r="K4" i="151"/>
  <c r="G4" i="154"/>
  <c r="G4" i="153"/>
  <c r="G4" i="152"/>
  <c r="G4" i="151"/>
  <c r="M12" i="153"/>
  <c r="M12" i="151"/>
  <c r="M12" i="152" s="1"/>
  <c r="M12" i="154"/>
  <c r="H9" i="153"/>
  <c r="H9" i="154"/>
  <c r="H9" i="151"/>
  <c r="H9" i="152" s="1"/>
  <c r="P4" i="153"/>
  <c r="P4" i="152"/>
  <c r="P4" i="151"/>
  <c r="P4" i="154"/>
  <c r="H4" i="153"/>
  <c r="H4" i="152"/>
  <c r="H4" i="151"/>
  <c r="H4" i="154"/>
  <c r="M12" i="2"/>
  <c r="O12" i="2"/>
  <c r="O12" i="154"/>
  <c r="O12" i="153"/>
  <c r="O12" i="151"/>
  <c r="O12" i="152" s="1"/>
  <c r="K12" i="2"/>
  <c r="K12" i="153"/>
  <c r="K12" i="154"/>
  <c r="K12" i="151"/>
  <c r="K12" i="152" s="1"/>
  <c r="G12" i="2"/>
  <c r="G12" i="153"/>
  <c r="G12" i="154"/>
  <c r="G12" i="151"/>
  <c r="G12" i="152" s="1"/>
  <c r="N9" i="2"/>
  <c r="N9" i="153"/>
  <c r="N9" i="154"/>
  <c r="N9" i="151"/>
  <c r="N9" i="152" s="1"/>
  <c r="J9" i="2"/>
  <c r="J9" i="153"/>
  <c r="J9" i="154"/>
  <c r="J9" i="151"/>
  <c r="J9" i="152" s="1"/>
  <c r="O7" i="154"/>
  <c r="O7" i="153"/>
  <c r="O7" i="151"/>
  <c r="O7" i="152" s="1"/>
  <c r="K7" i="154"/>
  <c r="K7" i="153"/>
  <c r="K7" i="151"/>
  <c r="K7" i="152" s="1"/>
  <c r="G7" i="154"/>
  <c r="G7" i="153"/>
  <c r="G7" i="151"/>
  <c r="G7" i="152" s="1"/>
  <c r="L12" i="155"/>
  <c r="H12" i="155"/>
  <c r="L9" i="155"/>
  <c r="H9" i="155"/>
  <c r="N4" i="153"/>
  <c r="N4" i="154"/>
  <c r="N4" i="151"/>
  <c r="N4" i="152"/>
  <c r="J4" i="153"/>
  <c r="J4" i="154"/>
  <c r="J4" i="152"/>
  <c r="J4" i="151"/>
  <c r="F4" i="153"/>
  <c r="F4" i="154"/>
  <c r="F4" i="152"/>
  <c r="F4" i="151"/>
  <c r="H10" i="151"/>
  <c r="H10" i="152" s="1"/>
  <c r="H10" i="153"/>
  <c r="H10" i="154"/>
  <c r="M7" i="153"/>
  <c r="M7" i="154"/>
  <c r="M7" i="151"/>
  <c r="M7" i="152" s="1"/>
  <c r="H10" i="155"/>
  <c r="J13" i="153"/>
  <c r="J13" i="151"/>
  <c r="J13" i="152" s="1"/>
  <c r="J13" i="154"/>
  <c r="N12" i="2"/>
  <c r="N12" i="154"/>
  <c r="N12" i="153"/>
  <c r="N12" i="151"/>
  <c r="N12" i="152" s="1"/>
  <c r="J12" i="154"/>
  <c r="J12" i="153"/>
  <c r="J12" i="151"/>
  <c r="J12" i="152" s="1"/>
  <c r="L9" i="2"/>
  <c r="M9" i="2"/>
  <c r="M9" i="153"/>
  <c r="M9" i="154"/>
  <c r="M9" i="151"/>
  <c r="M9" i="152" s="1"/>
  <c r="I9" i="2"/>
  <c r="I9" i="153"/>
  <c r="I9" i="154"/>
  <c r="I9" i="151"/>
  <c r="I9" i="152" s="1"/>
  <c r="N7" i="153"/>
  <c r="N7" i="154"/>
  <c r="N7" i="151"/>
  <c r="N7" i="152" s="1"/>
  <c r="J7" i="153"/>
  <c r="J7" i="151"/>
  <c r="J7" i="152" s="1"/>
  <c r="J7" i="154"/>
  <c r="I13" i="155"/>
  <c r="O12" i="155"/>
  <c r="K12" i="155"/>
  <c r="G12" i="155"/>
  <c r="O9" i="155"/>
  <c r="K9" i="155"/>
  <c r="G9" i="155"/>
  <c r="M7" i="155"/>
  <c r="I7" i="155"/>
  <c r="Q4" i="153"/>
  <c r="Q4" i="154"/>
  <c r="Q4" i="152"/>
  <c r="Q4" i="151"/>
  <c r="M4" i="153"/>
  <c r="M4" i="152"/>
  <c r="M4" i="151"/>
  <c r="M4" i="154"/>
  <c r="I4" i="153"/>
  <c r="I4" i="154"/>
  <c r="I4" i="152"/>
  <c r="I4" i="151"/>
  <c r="I10" i="153" l="1"/>
  <c r="I10" i="154"/>
  <c r="I10" i="151"/>
  <c r="I10" i="152" s="1"/>
  <c r="I10" i="155"/>
  <c r="M10" i="153"/>
  <c r="M10" i="151"/>
  <c r="M10" i="152" s="1"/>
  <c r="M10" i="154"/>
  <c r="M10" i="155"/>
  <c r="N13" i="153"/>
  <c r="N13" i="154"/>
  <c r="N13" i="151"/>
  <c r="N13" i="152" s="1"/>
  <c r="N13" i="155"/>
  <c r="M13" i="154"/>
  <c r="M13" i="151"/>
  <c r="M13" i="152" s="1"/>
  <c r="M13" i="153"/>
  <c r="M13" i="155"/>
  <c r="L13" i="153"/>
  <c r="L13" i="151"/>
  <c r="L13" i="152" s="1"/>
  <c r="L13" i="154"/>
  <c r="L13" i="155"/>
  <c r="L10" i="151"/>
  <c r="L10" i="152" s="1"/>
  <c r="L10" i="153"/>
  <c r="L10" i="154"/>
  <c r="L10" i="155"/>
  <c r="G10" i="154"/>
  <c r="G10" i="153"/>
  <c r="G10" i="151"/>
  <c r="G10" i="152" s="1"/>
  <c r="G10" i="155"/>
  <c r="K10" i="153"/>
  <c r="K10" i="154"/>
  <c r="K10" i="151"/>
  <c r="K10" i="152" s="1"/>
  <c r="K10" i="155"/>
  <c r="O10" i="154"/>
  <c r="O10" i="153"/>
  <c r="O10" i="151"/>
  <c r="O10" i="152" s="1"/>
  <c r="O10" i="155"/>
  <c r="J10" i="153"/>
  <c r="J10" i="154"/>
  <c r="J10" i="151"/>
  <c r="J10" i="152" s="1"/>
  <c r="J10" i="155"/>
  <c r="N10" i="153"/>
  <c r="N10" i="154"/>
  <c r="N10" i="151"/>
  <c r="N10" i="152" s="1"/>
  <c r="N10" i="155"/>
  <c r="G13" i="154"/>
  <c r="G13" i="153"/>
  <c r="G13" i="151"/>
  <c r="G13" i="152" s="1"/>
  <c r="G13" i="155"/>
  <c r="K13" i="154"/>
  <c r="K13" i="153"/>
  <c r="K13" i="151"/>
  <c r="K13" i="152" s="1"/>
  <c r="K13" i="155"/>
  <c r="O13" i="154"/>
  <c r="O13" i="153"/>
  <c r="O13" i="151"/>
  <c r="O13" i="152" s="1"/>
  <c r="O13" i="155"/>
  <c r="E4" i="153"/>
  <c r="E6" i="153"/>
  <c r="E4" i="154"/>
  <c r="E6" i="154"/>
  <c r="E4" i="152"/>
  <c r="E4" i="151"/>
  <c r="E6" i="151"/>
  <c r="E6" i="152" s="1"/>
  <c r="C4" i="179" l="1"/>
  <c r="D4" i="179"/>
  <c r="E4" i="179"/>
  <c r="F4" i="179"/>
  <c r="G4" i="179"/>
  <c r="H4" i="179"/>
  <c r="I4" i="179"/>
  <c r="J4" i="179"/>
  <c r="K4" i="179"/>
  <c r="L4" i="179"/>
  <c r="M4" i="179"/>
  <c r="N4" i="179"/>
  <c r="O4" i="179"/>
  <c r="P4" i="179"/>
  <c r="Q4" i="179"/>
  <c r="R4" i="179"/>
  <c r="S4" i="179"/>
  <c r="T4" i="179"/>
  <c r="U4" i="179"/>
  <c r="V4" i="179"/>
  <c r="W4" i="179"/>
  <c r="X4" i="179"/>
  <c r="Y4" i="179"/>
  <c r="Z4" i="179"/>
  <c r="AA4" i="179"/>
  <c r="AB4" i="179"/>
  <c r="AC4" i="179"/>
  <c r="AD4" i="179"/>
  <c r="AE4" i="179"/>
  <c r="AF4" i="179"/>
  <c r="AG4" i="179"/>
  <c r="AH4" i="179"/>
  <c r="AI4" i="179"/>
  <c r="AJ4" i="179"/>
  <c r="AK4" i="179"/>
  <c r="AL4" i="179"/>
  <c r="AM4" i="179"/>
  <c r="AN4" i="179"/>
  <c r="AO4" i="179"/>
  <c r="AP4" i="179"/>
  <c r="AQ4" i="179"/>
  <c r="AR4" i="179"/>
  <c r="AS4" i="179"/>
  <c r="AT4" i="179"/>
  <c r="AU4" i="179"/>
  <c r="AV4" i="179"/>
  <c r="AW4" i="179"/>
  <c r="AX4" i="179"/>
  <c r="AY4" i="179"/>
  <c r="AZ4" i="179"/>
  <c r="C6" i="179"/>
  <c r="D6" i="179"/>
  <c r="E6" i="179"/>
  <c r="F6" i="179"/>
  <c r="G6" i="179"/>
  <c r="H6" i="179"/>
  <c r="I6" i="179"/>
  <c r="J6" i="179"/>
  <c r="K6" i="179"/>
  <c r="L6" i="179"/>
  <c r="M6" i="179"/>
  <c r="N6" i="179"/>
  <c r="O6" i="179"/>
  <c r="P6" i="179"/>
  <c r="Q6" i="179"/>
  <c r="R6" i="179"/>
  <c r="S6" i="179"/>
  <c r="T6" i="179"/>
  <c r="U6" i="179"/>
  <c r="V6" i="179"/>
  <c r="W6" i="179"/>
  <c r="X6" i="179"/>
  <c r="Y6" i="179"/>
  <c r="Z6" i="179"/>
  <c r="AA6" i="179"/>
  <c r="AB6" i="179"/>
  <c r="AC6" i="179"/>
  <c r="AD6" i="179"/>
  <c r="AE6" i="179"/>
  <c r="AF6" i="179"/>
  <c r="AG6" i="179"/>
  <c r="AH6" i="179"/>
  <c r="AI6" i="179"/>
  <c r="AJ6" i="179"/>
  <c r="AK6" i="179"/>
  <c r="AL6" i="179"/>
  <c r="AM6" i="179"/>
  <c r="AN6" i="179"/>
  <c r="AO6" i="179"/>
  <c r="AP6" i="179"/>
  <c r="AQ6" i="179"/>
  <c r="AR6" i="179"/>
  <c r="AS6" i="179"/>
  <c r="AT6" i="179"/>
  <c r="AU6" i="179"/>
  <c r="AV6" i="179"/>
  <c r="AW6" i="179"/>
  <c r="AX6" i="179"/>
  <c r="AY6" i="179"/>
  <c r="AZ6" i="179"/>
  <c r="C4" i="178"/>
  <c r="D4" i="178"/>
  <c r="E4" i="178"/>
  <c r="F4" i="178"/>
  <c r="G4" i="178"/>
  <c r="H4" i="178"/>
  <c r="I4" i="178"/>
  <c r="J4" i="178"/>
  <c r="K4" i="178"/>
  <c r="L4" i="178"/>
  <c r="M4" i="178"/>
  <c r="N4" i="178"/>
  <c r="O4" i="178"/>
  <c r="P4" i="178"/>
  <c r="Q4" i="178"/>
  <c r="R4" i="178"/>
  <c r="S4" i="178"/>
  <c r="T4" i="178"/>
  <c r="U4" i="178"/>
  <c r="V4" i="178"/>
  <c r="W4" i="178"/>
  <c r="X4" i="178"/>
  <c r="Y4" i="178"/>
  <c r="Z4" i="178"/>
  <c r="AA4" i="178"/>
  <c r="AB4" i="178"/>
  <c r="AC4" i="178"/>
  <c r="AD4" i="178"/>
  <c r="AE4" i="178"/>
  <c r="AF4" i="178"/>
  <c r="AG4" i="178"/>
  <c r="AH4" i="178"/>
  <c r="AI4" i="178"/>
  <c r="AJ4" i="178"/>
  <c r="AK4" i="178"/>
  <c r="AL4" i="178"/>
  <c r="AM4" i="178"/>
  <c r="AN4" i="178"/>
  <c r="AO4" i="178"/>
  <c r="AP4" i="178"/>
  <c r="AQ4" i="178"/>
  <c r="AR4" i="178"/>
  <c r="AS4" i="178"/>
  <c r="AT4" i="178"/>
  <c r="AU4" i="178"/>
  <c r="AV4" i="178"/>
  <c r="AW4" i="178"/>
  <c r="AX4" i="178"/>
  <c r="AY4" i="178"/>
  <c r="AZ4" i="178"/>
  <c r="C6" i="178"/>
  <c r="D6" i="178"/>
  <c r="E6" i="178"/>
  <c r="F6" i="178"/>
  <c r="G6" i="178"/>
  <c r="H6" i="178"/>
  <c r="I6" i="178"/>
  <c r="J6" i="178"/>
  <c r="K6" i="178"/>
  <c r="L6" i="178"/>
  <c r="M6" i="178"/>
  <c r="N6" i="178"/>
  <c r="O6" i="178"/>
  <c r="P6" i="178"/>
  <c r="Q6" i="178"/>
  <c r="R6" i="178"/>
  <c r="S6" i="178"/>
  <c r="T6" i="178"/>
  <c r="U6" i="178"/>
  <c r="V6" i="178"/>
  <c r="W6" i="178"/>
  <c r="X6" i="178"/>
  <c r="Y6" i="178"/>
  <c r="Z6" i="178"/>
  <c r="AA6" i="178"/>
  <c r="AB6" i="178"/>
  <c r="AC6" i="178"/>
  <c r="AD6" i="178"/>
  <c r="AE6" i="178"/>
  <c r="AF6" i="178"/>
  <c r="AG6" i="178"/>
  <c r="AH6" i="178"/>
  <c r="AI6" i="178"/>
  <c r="AJ6" i="178"/>
  <c r="AK6" i="178"/>
  <c r="AL6" i="178"/>
  <c r="AM6" i="178"/>
  <c r="AN6" i="178"/>
  <c r="AO6" i="178"/>
  <c r="AP6" i="178"/>
  <c r="AQ6" i="178"/>
  <c r="AR6" i="178"/>
  <c r="AS6" i="178"/>
  <c r="AT6" i="178"/>
  <c r="AU6" i="178"/>
  <c r="AV6" i="178"/>
  <c r="AW6" i="178"/>
  <c r="AX6" i="178"/>
  <c r="AY6" i="178"/>
  <c r="AZ6" i="178"/>
  <c r="C4" i="181"/>
  <c r="D4" i="181"/>
  <c r="E4" i="181"/>
  <c r="F4" i="181"/>
  <c r="G4" i="181"/>
  <c r="H4" i="181"/>
  <c r="I4" i="181"/>
  <c r="J4" i="181"/>
  <c r="K4" i="181"/>
  <c r="L4" i="181"/>
  <c r="M4" i="181"/>
  <c r="N4" i="181"/>
  <c r="O4" i="181"/>
  <c r="P4" i="181"/>
  <c r="Q4" i="181"/>
  <c r="R4" i="181"/>
  <c r="S4" i="181"/>
  <c r="T4" i="181"/>
  <c r="U4" i="181"/>
  <c r="V4" i="181"/>
  <c r="W4" i="181"/>
  <c r="X4" i="181"/>
  <c r="Y4" i="181"/>
  <c r="Z4" i="181"/>
  <c r="AA4" i="181"/>
  <c r="AB4" i="181"/>
  <c r="AC4" i="181"/>
  <c r="AD4" i="181"/>
  <c r="AE4" i="181"/>
  <c r="AF4" i="181"/>
  <c r="AG4" i="181"/>
  <c r="AH4" i="181"/>
  <c r="AI4" i="181"/>
  <c r="AJ4" i="181"/>
  <c r="AK4" i="181"/>
  <c r="AL4" i="181"/>
  <c r="AM4" i="181"/>
  <c r="AN4" i="181"/>
  <c r="AO4" i="181"/>
  <c r="AP4" i="181"/>
  <c r="AQ4" i="181"/>
  <c r="AR4" i="181"/>
  <c r="AS4" i="181"/>
  <c r="AT4" i="181"/>
  <c r="AU4" i="181"/>
  <c r="AV4" i="181"/>
  <c r="AW4" i="181"/>
  <c r="AX4" i="181"/>
  <c r="AY4" i="181"/>
  <c r="AZ4" i="181"/>
  <c r="C6" i="181"/>
  <c r="D6" i="181"/>
  <c r="E6" i="181"/>
  <c r="F6" i="181"/>
  <c r="G6" i="181"/>
  <c r="H6" i="181"/>
  <c r="I6" i="181"/>
  <c r="J6" i="181"/>
  <c r="K6" i="181"/>
  <c r="L6" i="181"/>
  <c r="M6" i="181"/>
  <c r="N6" i="181"/>
  <c r="O6" i="181"/>
  <c r="P6" i="181"/>
  <c r="Q6" i="181"/>
  <c r="R6" i="181"/>
  <c r="S6" i="181"/>
  <c r="T6" i="181"/>
  <c r="U6" i="181"/>
  <c r="V6" i="181"/>
  <c r="W6" i="181"/>
  <c r="X6" i="181"/>
  <c r="Y6" i="181"/>
  <c r="Z6" i="181"/>
  <c r="AA6" i="181"/>
  <c r="AB6" i="181"/>
  <c r="AC6" i="181"/>
  <c r="AD6" i="181"/>
  <c r="AE6" i="181"/>
  <c r="AF6" i="181"/>
  <c r="AG6" i="181"/>
  <c r="AH6" i="181"/>
  <c r="AI6" i="181"/>
  <c r="AJ6" i="181"/>
  <c r="AK6" i="181"/>
  <c r="AL6" i="181"/>
  <c r="AM6" i="181"/>
  <c r="AN6" i="181"/>
  <c r="AO6" i="181"/>
  <c r="AP6" i="181"/>
  <c r="AQ6" i="181"/>
  <c r="AR6" i="181"/>
  <c r="AS6" i="181"/>
  <c r="AT6" i="181"/>
  <c r="AU6" i="181"/>
  <c r="AV6" i="181"/>
  <c r="AW6" i="181"/>
  <c r="AX6" i="181"/>
  <c r="AY6" i="181"/>
  <c r="AZ6" i="181"/>
  <c r="AS4" i="180"/>
  <c r="AT4" i="180"/>
  <c r="AU4" i="180"/>
  <c r="AV4" i="180"/>
  <c r="AW4" i="180"/>
  <c r="AX4" i="180"/>
  <c r="AY4" i="180"/>
  <c r="AZ4" i="180"/>
  <c r="AS6" i="180"/>
  <c r="AT6" i="180"/>
  <c r="AU6" i="180"/>
  <c r="AV6" i="180"/>
  <c r="AW6" i="180"/>
  <c r="AX6" i="180"/>
  <c r="AY6" i="180"/>
  <c r="AZ6" i="180"/>
  <c r="AI4" i="180"/>
  <c r="AJ4" i="180"/>
  <c r="AK4" i="180"/>
  <c r="AL4" i="180"/>
  <c r="AM4" i="180"/>
  <c r="AN4" i="180"/>
  <c r="AO4" i="180"/>
  <c r="AP4" i="180"/>
  <c r="AQ4" i="180"/>
  <c r="AR4" i="180"/>
  <c r="AI6" i="180"/>
  <c r="AJ6" i="180"/>
  <c r="AK6" i="180"/>
  <c r="AL6" i="180"/>
  <c r="AM6" i="180"/>
  <c r="AN6" i="180"/>
  <c r="AO6" i="180"/>
  <c r="AP6" i="180"/>
  <c r="AQ6" i="180"/>
  <c r="AR6" i="180"/>
  <c r="C4" i="180"/>
  <c r="D4" i="180"/>
  <c r="E4" i="180"/>
  <c r="F4" i="180"/>
  <c r="G4" i="180"/>
  <c r="H4" i="180"/>
  <c r="I4" i="180"/>
  <c r="J4" i="180"/>
  <c r="K4" i="180"/>
  <c r="L4" i="180"/>
  <c r="M4" i="180"/>
  <c r="N4" i="180"/>
  <c r="O4" i="180"/>
  <c r="P4" i="180"/>
  <c r="Q4" i="180"/>
  <c r="R4" i="180"/>
  <c r="S4" i="180"/>
  <c r="T4" i="180"/>
  <c r="U4" i="180"/>
  <c r="V4" i="180"/>
  <c r="W4" i="180"/>
  <c r="X4" i="180"/>
  <c r="Y4" i="180"/>
  <c r="Z4" i="180"/>
  <c r="AA4" i="180"/>
  <c r="AB4" i="180"/>
  <c r="AC4" i="180"/>
  <c r="AD4" i="180"/>
  <c r="AE4" i="180"/>
  <c r="AF4" i="180"/>
  <c r="AG4" i="180"/>
  <c r="AH4" i="180"/>
  <c r="C6" i="180"/>
  <c r="D6" i="180"/>
  <c r="E6" i="180"/>
  <c r="F6" i="180"/>
  <c r="G6" i="180"/>
  <c r="H6" i="180"/>
  <c r="I6" i="180"/>
  <c r="J6" i="180"/>
  <c r="K6" i="180"/>
  <c r="L6" i="180"/>
  <c r="M6" i="180"/>
  <c r="N6" i="180"/>
  <c r="O6" i="180"/>
  <c r="P6" i="180"/>
  <c r="Q6" i="180"/>
  <c r="R6" i="180"/>
  <c r="S6" i="180"/>
  <c r="T6" i="180"/>
  <c r="U6" i="180"/>
  <c r="V6" i="180"/>
  <c r="W6" i="180"/>
  <c r="X6" i="180"/>
  <c r="Y6" i="180"/>
  <c r="Z6" i="180"/>
  <c r="AA6" i="180"/>
  <c r="AB6" i="180"/>
  <c r="AC6" i="180"/>
  <c r="AD6" i="180"/>
  <c r="AE6" i="180"/>
  <c r="AF6" i="180"/>
  <c r="AG6" i="180"/>
  <c r="AH6" i="180"/>
  <c r="AZ4" i="177"/>
  <c r="AZ6" i="177"/>
  <c r="AX4" i="177"/>
  <c r="AY4" i="177"/>
  <c r="AX6" i="177"/>
  <c r="AY6" i="177"/>
  <c r="AV4" i="177"/>
  <c r="AW4" i="177"/>
  <c r="AV6" i="177"/>
  <c r="AW6" i="177"/>
  <c r="C4" i="177"/>
  <c r="D4" i="177"/>
  <c r="E4" i="177"/>
  <c r="F4" i="177"/>
  <c r="G4" i="177"/>
  <c r="H4" i="177"/>
  <c r="I4" i="177"/>
  <c r="J4" i="177"/>
  <c r="K4" i="177"/>
  <c r="L4" i="177"/>
  <c r="M4" i="177"/>
  <c r="N4" i="177"/>
  <c r="O4" i="177"/>
  <c r="P4" i="177"/>
  <c r="Q4" i="177"/>
  <c r="R4" i="177"/>
  <c r="S4" i="177"/>
  <c r="T4" i="177"/>
  <c r="U4" i="177"/>
  <c r="V4" i="177"/>
  <c r="W4" i="177"/>
  <c r="X4" i="177"/>
  <c r="Y4" i="177"/>
  <c r="Z4" i="177"/>
  <c r="AA4" i="177"/>
  <c r="AB4" i="177"/>
  <c r="AC4" i="177"/>
  <c r="AD4" i="177"/>
  <c r="AE4" i="177"/>
  <c r="AF4" i="177"/>
  <c r="AG4" i="177"/>
  <c r="AH4" i="177"/>
  <c r="AI4" i="177"/>
  <c r="AJ4" i="177"/>
  <c r="AK4" i="177"/>
  <c r="AL4" i="177"/>
  <c r="AM4" i="177"/>
  <c r="AN4" i="177"/>
  <c r="AO4" i="177"/>
  <c r="AP4" i="177"/>
  <c r="AQ4" i="177"/>
  <c r="AR4" i="177"/>
  <c r="AS4" i="177"/>
  <c r="AT4" i="177"/>
  <c r="AU4" i="177"/>
  <c r="C6" i="177"/>
  <c r="D6" i="177"/>
  <c r="E6" i="177"/>
  <c r="F6" i="177"/>
  <c r="G6" i="177"/>
  <c r="H6" i="177"/>
  <c r="I6" i="177"/>
  <c r="J6" i="177"/>
  <c r="K6" i="177"/>
  <c r="L6" i="177"/>
  <c r="M6" i="177"/>
  <c r="N6" i="177"/>
  <c r="O6" i="177"/>
  <c r="P6" i="177"/>
  <c r="Q6" i="177"/>
  <c r="R6" i="177"/>
  <c r="S6" i="177"/>
  <c r="T6" i="177"/>
  <c r="U6" i="177"/>
  <c r="V6" i="177"/>
  <c r="W6" i="177"/>
  <c r="X6" i="177"/>
  <c r="Y6" i="177"/>
  <c r="Z6" i="177"/>
  <c r="AA6" i="177"/>
  <c r="AB6" i="177"/>
  <c r="AC6" i="177"/>
  <c r="AD6" i="177"/>
  <c r="AE6" i="177"/>
  <c r="AF6" i="177"/>
  <c r="AG6" i="177"/>
  <c r="AH6" i="177"/>
  <c r="AI6" i="177"/>
  <c r="AJ6" i="177"/>
  <c r="AK6" i="177"/>
  <c r="AL6" i="177"/>
  <c r="AM6" i="177"/>
  <c r="AN6" i="177"/>
  <c r="AO6" i="177"/>
  <c r="AP6" i="177"/>
  <c r="AQ6" i="177"/>
  <c r="AR6" i="177"/>
  <c r="AS6" i="177"/>
  <c r="AT6" i="177"/>
  <c r="AU6" i="177"/>
  <c r="B4" i="153"/>
  <c r="C4" i="153"/>
  <c r="D4" i="153"/>
  <c r="B6" i="153"/>
  <c r="C6" i="153"/>
  <c r="D6" i="153"/>
  <c r="D7" i="153"/>
  <c r="B4" i="154"/>
  <c r="C4" i="154"/>
  <c r="D4" i="154"/>
  <c r="B6" i="154"/>
  <c r="C6" i="154"/>
  <c r="D6" i="154"/>
  <c r="D7" i="154"/>
  <c r="B4" i="152"/>
  <c r="C4" i="152"/>
  <c r="D4" i="152"/>
  <c r="B4" i="151"/>
  <c r="C4" i="151"/>
  <c r="D4" i="151"/>
  <c r="B6" i="151"/>
  <c r="B6" i="152" s="1"/>
  <c r="C6" i="151"/>
  <c r="C6" i="152" s="1"/>
  <c r="D6" i="151"/>
  <c r="D6" i="152" s="1"/>
  <c r="D7" i="151"/>
  <c r="D7" i="152" s="1"/>
  <c r="B4" i="145"/>
  <c r="C4" i="145"/>
  <c r="D4" i="145"/>
  <c r="E4" i="145"/>
  <c r="F4" i="145"/>
  <c r="G4" i="145"/>
  <c r="H4" i="145"/>
  <c r="I4" i="145"/>
  <c r="J4" i="145"/>
  <c r="K4" i="145"/>
  <c r="L4" i="145"/>
  <c r="M4" i="145"/>
  <c r="N4" i="145"/>
  <c r="O4" i="145"/>
  <c r="P4" i="145"/>
  <c r="Q4" i="145"/>
  <c r="R4" i="145"/>
  <c r="S4" i="145"/>
  <c r="T4" i="145"/>
  <c r="U4" i="145"/>
  <c r="V4" i="145"/>
  <c r="W4" i="145"/>
  <c r="X4" i="145"/>
  <c r="Y4" i="145"/>
  <c r="Z4" i="145"/>
  <c r="AA4" i="145"/>
  <c r="AB4" i="145"/>
  <c r="AC4" i="145"/>
  <c r="AD4" i="145"/>
  <c r="AE4" i="145"/>
  <c r="AF4" i="145"/>
  <c r="AG4" i="145"/>
  <c r="AH4" i="145"/>
  <c r="AI4" i="145"/>
  <c r="AJ4" i="145"/>
  <c r="AK4" i="145"/>
  <c r="AL4" i="145"/>
  <c r="AM4" i="145"/>
  <c r="AN4" i="145"/>
  <c r="AO4" i="145"/>
  <c r="AP4" i="145"/>
  <c r="AQ4" i="145"/>
  <c r="AR4" i="145"/>
  <c r="AS4" i="145"/>
  <c r="AT4" i="145"/>
  <c r="AU4" i="145"/>
  <c r="AV4" i="145"/>
  <c r="AW4" i="145"/>
  <c r="AX4" i="145"/>
  <c r="AY4" i="145"/>
  <c r="AZ4" i="145"/>
  <c r="BA4" i="145"/>
  <c r="BB4" i="145"/>
  <c r="BC4" i="145"/>
  <c r="BD4" i="145"/>
  <c r="BE4" i="145"/>
  <c r="BF4" i="145"/>
  <c r="BG4" i="145"/>
  <c r="BH4" i="145"/>
  <c r="BI4" i="145"/>
  <c r="BJ4" i="145"/>
  <c r="BK4" i="145"/>
  <c r="BL4" i="145"/>
  <c r="BM4" i="145"/>
  <c r="BN4" i="145"/>
  <c r="BO4" i="145"/>
  <c r="BP4" i="145"/>
  <c r="BQ4" i="145"/>
  <c r="BR4" i="145"/>
  <c r="BS4" i="145"/>
  <c r="BT4" i="145"/>
  <c r="BU4" i="145"/>
  <c r="BV4" i="145"/>
  <c r="BW4" i="145"/>
  <c r="BX4" i="145"/>
  <c r="BY4" i="145"/>
  <c r="BZ4" i="145"/>
  <c r="CA4" i="145"/>
  <c r="CB4" i="145"/>
  <c r="CC4" i="145"/>
  <c r="CD4" i="145"/>
  <c r="CE4" i="145"/>
  <c r="CF4" i="145"/>
  <c r="CG4" i="145"/>
  <c r="CH4" i="145"/>
  <c r="CI4" i="145"/>
  <c r="CJ4" i="145"/>
  <c r="CK4" i="145"/>
  <c r="CL4" i="145"/>
  <c r="CM4" i="145"/>
  <c r="CN4" i="145"/>
  <c r="CO4" i="145"/>
  <c r="CP4" i="145"/>
  <c r="CQ4" i="145"/>
  <c r="CR4" i="145"/>
  <c r="CS4" i="145"/>
  <c r="CT4" i="145"/>
  <c r="B6" i="145"/>
  <c r="C6" i="145"/>
  <c r="D6" i="145"/>
  <c r="E6" i="145"/>
  <c r="F6" i="145"/>
  <c r="G6" i="145"/>
  <c r="H6" i="145"/>
  <c r="I6" i="145"/>
  <c r="J6" i="145"/>
  <c r="K6" i="145"/>
  <c r="L6" i="145"/>
  <c r="M6" i="145"/>
  <c r="N6" i="145"/>
  <c r="O6" i="145"/>
  <c r="P6" i="145"/>
  <c r="Q6" i="145"/>
  <c r="R6" i="145"/>
  <c r="S6" i="145"/>
  <c r="T6" i="145"/>
  <c r="U6" i="145"/>
  <c r="V6" i="145"/>
  <c r="W6" i="145"/>
  <c r="X6" i="145"/>
  <c r="Y6" i="145"/>
  <c r="Z6" i="145"/>
  <c r="AA6" i="145"/>
  <c r="AB6" i="145"/>
  <c r="AC6" i="145"/>
  <c r="AD6" i="145"/>
  <c r="AE6" i="145"/>
  <c r="AF6" i="145"/>
  <c r="AG6" i="145"/>
  <c r="AH6" i="145"/>
  <c r="AI6" i="145"/>
  <c r="AJ6" i="145"/>
  <c r="AK6" i="145"/>
  <c r="AL6" i="145"/>
  <c r="AM6" i="145"/>
  <c r="AN6" i="145"/>
  <c r="AO6" i="145"/>
  <c r="AP6" i="145"/>
  <c r="AQ6" i="145"/>
  <c r="AR6" i="145"/>
  <c r="AS6" i="145"/>
  <c r="AT6" i="145"/>
  <c r="AU6" i="145"/>
  <c r="AV6" i="145"/>
  <c r="AW6" i="145"/>
  <c r="AX6" i="145"/>
  <c r="AY6" i="145"/>
  <c r="AZ6" i="145"/>
  <c r="BA6" i="145"/>
  <c r="BB6" i="145"/>
  <c r="BC6" i="145"/>
  <c r="BD6" i="145"/>
  <c r="BE6" i="145"/>
  <c r="BF6" i="145"/>
  <c r="BG6" i="145"/>
  <c r="BH6" i="145"/>
  <c r="BI6" i="145"/>
  <c r="BJ6" i="145"/>
  <c r="BK6" i="145"/>
  <c r="BL6" i="145"/>
  <c r="BM6" i="145"/>
  <c r="BN6" i="145"/>
  <c r="BO6" i="145"/>
  <c r="BP6" i="145"/>
  <c r="BQ6" i="145"/>
  <c r="BR6" i="145"/>
  <c r="BS6" i="145"/>
  <c r="BT6" i="145"/>
  <c r="BU6" i="145"/>
  <c r="BV6" i="145"/>
  <c r="BW6" i="145"/>
  <c r="BX6" i="145"/>
  <c r="BY6" i="145"/>
  <c r="BZ6" i="145"/>
  <c r="CA6" i="145"/>
  <c r="CB6" i="145"/>
  <c r="CC6" i="145"/>
  <c r="CD6" i="145"/>
  <c r="CE6" i="145"/>
  <c r="CF6" i="145"/>
  <c r="CG6" i="145"/>
  <c r="CH6" i="145"/>
  <c r="CI6" i="145"/>
  <c r="CJ6" i="145"/>
  <c r="CK6" i="145"/>
  <c r="CL6" i="145"/>
  <c r="CM6" i="145"/>
  <c r="CN6" i="145"/>
  <c r="CO6" i="145"/>
  <c r="CP6" i="145"/>
  <c r="CQ6" i="145"/>
  <c r="CR6" i="145"/>
  <c r="CS6" i="145"/>
  <c r="CT6" i="145"/>
  <c r="D7" i="145"/>
  <c r="G7" i="145"/>
  <c r="H7" i="145"/>
  <c r="I7" i="145"/>
  <c r="J7" i="145"/>
  <c r="K7" i="145"/>
  <c r="L7" i="145"/>
  <c r="M7" i="145"/>
  <c r="N7" i="145"/>
  <c r="O7" i="145"/>
  <c r="G9" i="145"/>
  <c r="H9" i="145"/>
  <c r="I9" i="145"/>
  <c r="J9" i="145"/>
  <c r="K9" i="145"/>
  <c r="L9" i="145"/>
  <c r="M9" i="145"/>
  <c r="N9" i="145"/>
  <c r="O9" i="145"/>
  <c r="G10" i="145"/>
  <c r="H10" i="145"/>
  <c r="I10" i="145"/>
  <c r="J10" i="145"/>
  <c r="K10" i="145"/>
  <c r="L10" i="145"/>
  <c r="M10" i="145"/>
  <c r="N10" i="145"/>
  <c r="O10" i="145"/>
  <c r="G12" i="145"/>
  <c r="H12" i="145"/>
  <c r="I12" i="145"/>
  <c r="J12" i="145"/>
  <c r="K12" i="145"/>
  <c r="L12" i="145"/>
  <c r="M12" i="145"/>
  <c r="N12" i="145"/>
  <c r="O12" i="145"/>
  <c r="G13" i="145"/>
  <c r="H13" i="145"/>
  <c r="I13" i="145"/>
  <c r="J13" i="145"/>
  <c r="K13" i="145"/>
  <c r="L13" i="145"/>
  <c r="M13" i="145"/>
  <c r="N13" i="145"/>
  <c r="O13" i="145"/>
  <c r="B4" i="41"/>
  <c r="C4" i="41"/>
  <c r="D4" i="41"/>
  <c r="E4" i="41"/>
  <c r="F4" i="41"/>
  <c r="G4" i="41"/>
  <c r="H4" i="41"/>
  <c r="I4" i="41"/>
  <c r="J4" i="41"/>
  <c r="K4" i="41"/>
  <c r="L4" i="41"/>
  <c r="M4" i="41"/>
  <c r="N4" i="41"/>
  <c r="O4" i="41"/>
  <c r="P4" i="41"/>
  <c r="Q4" i="41"/>
  <c r="R4" i="41"/>
  <c r="S4" i="41"/>
  <c r="T4" i="41"/>
  <c r="U4" i="41"/>
  <c r="V4" i="41"/>
  <c r="W4" i="41"/>
  <c r="X4" i="41"/>
  <c r="Y4" i="41"/>
  <c r="Z4" i="41"/>
  <c r="AA4" i="41"/>
  <c r="AB4" i="41"/>
  <c r="AC4" i="41"/>
  <c r="AD4" i="41"/>
  <c r="AE4" i="41"/>
  <c r="AF4" i="41"/>
  <c r="AG4" i="41"/>
  <c r="AH4" i="41"/>
  <c r="AI4" i="41"/>
  <c r="AJ4" i="41"/>
  <c r="AK4" i="41"/>
  <c r="AL4" i="41"/>
  <c r="AM4" i="41"/>
  <c r="AN4" i="41"/>
  <c r="AO4" i="41"/>
  <c r="AP4" i="41"/>
  <c r="AQ4" i="41"/>
  <c r="AR4" i="41"/>
  <c r="AS4" i="41"/>
  <c r="AT4" i="41"/>
  <c r="AU4" i="41"/>
  <c r="AV4" i="41"/>
  <c r="AW4" i="41"/>
  <c r="AX4" i="41"/>
  <c r="AY4" i="41"/>
  <c r="AZ4" i="41"/>
  <c r="BA4" i="41"/>
  <c r="BB4" i="41"/>
  <c r="BC4" i="41"/>
  <c r="BD4" i="41"/>
  <c r="BE4" i="41"/>
  <c r="BF4" i="41"/>
  <c r="BG4" i="41"/>
  <c r="BH4" i="41"/>
  <c r="BI4" i="41"/>
  <c r="BJ4" i="41"/>
  <c r="BK4" i="41"/>
  <c r="BL4" i="41"/>
  <c r="BM4" i="41"/>
  <c r="BN4" i="41"/>
  <c r="BO4" i="41"/>
  <c r="BP4" i="41"/>
  <c r="BQ4" i="41"/>
  <c r="BR4" i="41"/>
  <c r="BS4" i="41"/>
  <c r="BT4" i="41"/>
  <c r="BU4" i="41"/>
  <c r="BV4" i="41"/>
  <c r="BW4" i="41"/>
  <c r="BX4" i="41"/>
  <c r="BY4" i="41"/>
  <c r="BZ4" i="41"/>
  <c r="CA4" i="41"/>
  <c r="CB4" i="41"/>
  <c r="CC4" i="41"/>
  <c r="CD4" i="41"/>
  <c r="CE4" i="41"/>
  <c r="CF4" i="41"/>
  <c r="CG4" i="41"/>
  <c r="CH4" i="41"/>
  <c r="CI4" i="41"/>
  <c r="CJ4" i="41"/>
  <c r="CK4" i="41"/>
  <c r="CL4" i="41"/>
  <c r="CM4" i="41"/>
  <c r="CN4" i="41"/>
  <c r="CO4" i="41"/>
  <c r="CP4" i="41"/>
  <c r="CQ4" i="41"/>
  <c r="CR4" i="41"/>
  <c r="CS4" i="41"/>
  <c r="CT4" i="41"/>
  <c r="B6" i="41"/>
  <c r="C6" i="41"/>
  <c r="D6" i="41"/>
  <c r="E6" i="41"/>
  <c r="F6" i="41"/>
  <c r="G6" i="41"/>
  <c r="H6" i="41"/>
  <c r="I6" i="41"/>
  <c r="J6" i="41"/>
  <c r="K6" i="41"/>
  <c r="L6" i="41"/>
  <c r="M6" i="41"/>
  <c r="N6" i="41"/>
  <c r="O6" i="41"/>
  <c r="P6" i="41"/>
  <c r="Q6" i="41"/>
  <c r="R6" i="41"/>
  <c r="S6" i="41"/>
  <c r="T6" i="41"/>
  <c r="U6" i="41"/>
  <c r="V6" i="41"/>
  <c r="W6" i="41"/>
  <c r="X6" i="41"/>
  <c r="Y6" i="41"/>
  <c r="Z6" i="41"/>
  <c r="AA6" i="41"/>
  <c r="AB6" i="41"/>
  <c r="AC6" i="41"/>
  <c r="AD6" i="41"/>
  <c r="AE6" i="41"/>
  <c r="AF6" i="41"/>
  <c r="AG6" i="41"/>
  <c r="AH6" i="41"/>
  <c r="AI6" i="41"/>
  <c r="AJ6" i="41"/>
  <c r="AK6" i="41"/>
  <c r="AL6" i="41"/>
  <c r="AM6" i="41"/>
  <c r="AN6" i="41"/>
  <c r="AO6" i="41"/>
  <c r="AP6" i="41"/>
  <c r="AQ6" i="41"/>
  <c r="AR6" i="41"/>
  <c r="AS6" i="41"/>
  <c r="AT6" i="41"/>
  <c r="AU6" i="41"/>
  <c r="AV6" i="41"/>
  <c r="AW6" i="41"/>
  <c r="AX6" i="41"/>
  <c r="AY6" i="41"/>
  <c r="AZ6" i="41"/>
  <c r="BA6" i="41"/>
  <c r="BB6" i="41"/>
  <c r="BC6" i="41"/>
  <c r="BD6" i="41"/>
  <c r="BE6" i="41"/>
  <c r="BF6" i="41"/>
  <c r="BG6" i="41"/>
  <c r="BH6" i="41"/>
  <c r="BI6" i="41"/>
  <c r="BJ6" i="41"/>
  <c r="BK6" i="41"/>
  <c r="BL6" i="41"/>
  <c r="BM6" i="41"/>
  <c r="BN6" i="41"/>
  <c r="BO6" i="41"/>
  <c r="BP6" i="41"/>
  <c r="BQ6" i="41"/>
  <c r="BR6" i="41"/>
  <c r="BS6" i="41"/>
  <c r="BT6" i="41"/>
  <c r="BU6" i="41"/>
  <c r="BV6" i="41"/>
  <c r="BW6" i="41"/>
  <c r="BX6" i="41"/>
  <c r="BY6" i="41"/>
  <c r="BZ6" i="41"/>
  <c r="CA6" i="41"/>
  <c r="CB6" i="41"/>
  <c r="CC6" i="41"/>
  <c r="CD6" i="41"/>
  <c r="CE6" i="41"/>
  <c r="CF6" i="41"/>
  <c r="CG6" i="41"/>
  <c r="CH6" i="41"/>
  <c r="CI6" i="41"/>
  <c r="CJ6" i="41"/>
  <c r="CK6" i="41"/>
  <c r="CL6" i="41"/>
  <c r="CM6" i="41"/>
  <c r="CN6" i="41"/>
  <c r="CO6" i="41"/>
  <c r="CP6" i="41"/>
  <c r="CQ6" i="41"/>
  <c r="CR6" i="41"/>
  <c r="CS6" i="41"/>
  <c r="CT6" i="41"/>
  <c r="D7" i="41"/>
  <c r="G7" i="41"/>
  <c r="H7" i="41"/>
  <c r="I7" i="41"/>
  <c r="J7" i="41"/>
  <c r="K7" i="41"/>
  <c r="L7" i="41"/>
  <c r="M7" i="41"/>
  <c r="N7" i="41"/>
  <c r="O7" i="41"/>
  <c r="G9" i="41"/>
  <c r="H9" i="41"/>
  <c r="I9" i="41"/>
  <c r="J9" i="41"/>
  <c r="K9" i="41"/>
  <c r="L9" i="41"/>
  <c r="M9" i="41"/>
  <c r="N9" i="41"/>
  <c r="O9" i="41"/>
  <c r="G10" i="41"/>
  <c r="H10" i="41"/>
  <c r="I10" i="41"/>
  <c r="J10" i="41"/>
  <c r="K10" i="41"/>
  <c r="L10" i="41"/>
  <c r="M10" i="41"/>
  <c r="N10" i="41"/>
  <c r="O10" i="41"/>
  <c r="G12" i="41"/>
  <c r="H12" i="41"/>
  <c r="I12" i="41"/>
  <c r="J12" i="41"/>
  <c r="K12" i="41"/>
  <c r="L12" i="41"/>
  <c r="M12" i="41"/>
  <c r="N12" i="41"/>
  <c r="O12" i="41"/>
  <c r="G13" i="41"/>
  <c r="H13" i="41"/>
  <c r="I13" i="41"/>
  <c r="J13" i="41"/>
  <c r="K13" i="41"/>
  <c r="L13" i="41"/>
  <c r="M13" i="41"/>
  <c r="N13" i="41"/>
  <c r="O13" i="41"/>
  <c r="B4" i="127"/>
  <c r="C4" i="127"/>
  <c r="D4" i="127"/>
  <c r="E4" i="127"/>
  <c r="F4" i="127"/>
  <c r="G4" i="127"/>
  <c r="H4" i="127"/>
  <c r="I4" i="127"/>
  <c r="J4" i="127"/>
  <c r="K4" i="127"/>
  <c r="L4" i="127"/>
  <c r="M4" i="127"/>
  <c r="N4" i="127"/>
  <c r="O4" i="127"/>
  <c r="P4" i="127"/>
  <c r="Q4" i="127"/>
  <c r="R4" i="127"/>
  <c r="S4" i="127"/>
  <c r="T4" i="127"/>
  <c r="U4" i="127"/>
  <c r="V4" i="127"/>
  <c r="W4" i="127"/>
  <c r="X4" i="127"/>
  <c r="Y4" i="127"/>
  <c r="Z4" i="127"/>
  <c r="AA4" i="127"/>
  <c r="AB4" i="127"/>
  <c r="AC4" i="127"/>
  <c r="AD4" i="127"/>
  <c r="AE4" i="127"/>
  <c r="AF4" i="127"/>
  <c r="AG4" i="127"/>
  <c r="AH4" i="127"/>
  <c r="AI4" i="127"/>
  <c r="AJ4" i="127"/>
  <c r="AK4" i="127"/>
  <c r="AL4" i="127"/>
  <c r="AM4" i="127"/>
  <c r="AN4" i="127"/>
  <c r="AO4" i="127"/>
  <c r="AP4" i="127"/>
  <c r="AQ4" i="127"/>
  <c r="AR4" i="127"/>
  <c r="AS4" i="127"/>
  <c r="AT4" i="127"/>
  <c r="AU4" i="127"/>
  <c r="AV4" i="127"/>
  <c r="AW4" i="127"/>
  <c r="AX4" i="127"/>
  <c r="AY4" i="127"/>
  <c r="AZ4" i="127"/>
  <c r="BA4" i="127"/>
  <c r="BB4" i="127"/>
  <c r="BC4" i="127"/>
  <c r="BD4" i="127"/>
  <c r="BE4" i="127"/>
  <c r="BF4" i="127"/>
  <c r="BG4" i="127"/>
  <c r="BH4" i="127"/>
  <c r="BI4" i="127"/>
  <c r="BJ4" i="127"/>
  <c r="BK4" i="127"/>
  <c r="BL4" i="127"/>
  <c r="BM4" i="127"/>
  <c r="BN4" i="127"/>
  <c r="BO4" i="127"/>
  <c r="BP4" i="127"/>
  <c r="BQ4" i="127"/>
  <c r="BR4" i="127"/>
  <c r="BS4" i="127"/>
  <c r="BT4" i="127"/>
  <c r="BU4" i="127"/>
  <c r="BV4" i="127"/>
  <c r="BW4" i="127"/>
  <c r="BX4" i="127"/>
  <c r="BY4" i="127"/>
  <c r="BZ4" i="127"/>
  <c r="CA4" i="127"/>
  <c r="CB4" i="127"/>
  <c r="CC4" i="127"/>
  <c r="CD4" i="127"/>
  <c r="CE4" i="127"/>
  <c r="CF4" i="127"/>
  <c r="CG4" i="127"/>
  <c r="CH4" i="127"/>
  <c r="CI4" i="127"/>
  <c r="CJ4" i="127"/>
  <c r="CK4" i="127"/>
  <c r="CL4" i="127"/>
  <c r="CM4" i="127"/>
  <c r="CN4" i="127"/>
  <c r="CO4" i="127"/>
  <c r="CP4" i="127"/>
  <c r="CQ4" i="127"/>
  <c r="CR4" i="127"/>
  <c r="CS4" i="127"/>
  <c r="CT4" i="127"/>
  <c r="B6" i="127"/>
  <c r="C6" i="127"/>
  <c r="D6" i="127"/>
  <c r="E6" i="127"/>
  <c r="F6" i="127"/>
  <c r="G6" i="127"/>
  <c r="H6" i="127"/>
  <c r="I6" i="127"/>
  <c r="J6" i="127"/>
  <c r="K6" i="127"/>
  <c r="L6" i="127"/>
  <c r="M6" i="127"/>
  <c r="N6" i="127"/>
  <c r="O6" i="127"/>
  <c r="P6" i="127"/>
  <c r="Q6" i="127"/>
  <c r="R6" i="127"/>
  <c r="S6" i="127"/>
  <c r="T6" i="127"/>
  <c r="U6" i="127"/>
  <c r="V6" i="127"/>
  <c r="W6" i="127"/>
  <c r="X6" i="127"/>
  <c r="Y6" i="127"/>
  <c r="Z6" i="127"/>
  <c r="AA6" i="127"/>
  <c r="AB6" i="127"/>
  <c r="AC6" i="127"/>
  <c r="AD6" i="127"/>
  <c r="AE6" i="127"/>
  <c r="AF6" i="127"/>
  <c r="AG6" i="127"/>
  <c r="AH6" i="127"/>
  <c r="AI6" i="127"/>
  <c r="AJ6" i="127"/>
  <c r="AK6" i="127"/>
  <c r="AL6" i="127"/>
  <c r="AM6" i="127"/>
  <c r="AN6" i="127"/>
  <c r="AO6" i="127"/>
  <c r="AP6" i="127"/>
  <c r="AQ6" i="127"/>
  <c r="AR6" i="127"/>
  <c r="AS6" i="127"/>
  <c r="AT6" i="127"/>
  <c r="AU6" i="127"/>
  <c r="AV6" i="127"/>
  <c r="AW6" i="127"/>
  <c r="AX6" i="127"/>
  <c r="AY6" i="127"/>
  <c r="AZ6" i="127"/>
  <c r="BA6" i="127"/>
  <c r="BB6" i="127"/>
  <c r="BC6" i="127"/>
  <c r="BD6" i="127"/>
  <c r="BE6" i="127"/>
  <c r="BF6" i="127"/>
  <c r="BG6" i="127"/>
  <c r="BH6" i="127"/>
  <c r="BI6" i="127"/>
  <c r="BJ6" i="127"/>
  <c r="BK6" i="127"/>
  <c r="BL6" i="127"/>
  <c r="BM6" i="127"/>
  <c r="BN6" i="127"/>
  <c r="BO6" i="127"/>
  <c r="BP6" i="127"/>
  <c r="BQ6" i="127"/>
  <c r="BR6" i="127"/>
  <c r="BS6" i="127"/>
  <c r="BT6" i="127"/>
  <c r="BU6" i="127"/>
  <c r="BV6" i="127"/>
  <c r="BW6" i="127"/>
  <c r="BX6" i="127"/>
  <c r="BY6" i="127"/>
  <c r="BZ6" i="127"/>
  <c r="CA6" i="127"/>
  <c r="CB6" i="127"/>
  <c r="CC6" i="127"/>
  <c r="CD6" i="127"/>
  <c r="CE6" i="127"/>
  <c r="CF6" i="127"/>
  <c r="CG6" i="127"/>
  <c r="CH6" i="127"/>
  <c r="CI6" i="127"/>
  <c r="CJ6" i="127"/>
  <c r="CK6" i="127"/>
  <c r="CL6" i="127"/>
  <c r="CM6" i="127"/>
  <c r="CN6" i="127"/>
  <c r="CO6" i="127"/>
  <c r="CP6" i="127"/>
  <c r="CQ6" i="127"/>
  <c r="CR6" i="127"/>
  <c r="CS6" i="127"/>
  <c r="CT6" i="127"/>
  <c r="D7" i="127"/>
  <c r="G7" i="127"/>
  <c r="H7" i="127"/>
  <c r="I7" i="127"/>
  <c r="J7" i="127"/>
  <c r="K7" i="127"/>
  <c r="L7" i="127"/>
  <c r="M7" i="127"/>
  <c r="N7" i="127"/>
  <c r="O7" i="127"/>
  <c r="G9" i="127"/>
  <c r="H9" i="127"/>
  <c r="I9" i="127"/>
  <c r="J9" i="127"/>
  <c r="K9" i="127"/>
  <c r="L9" i="127"/>
  <c r="M9" i="127"/>
  <c r="N9" i="127"/>
  <c r="O9" i="127"/>
  <c r="G10" i="127"/>
  <c r="H10" i="127"/>
  <c r="I10" i="127"/>
  <c r="J10" i="127"/>
  <c r="K10" i="127"/>
  <c r="L10" i="127"/>
  <c r="M10" i="127"/>
  <c r="N10" i="127"/>
  <c r="O10" i="127"/>
  <c r="G12" i="127"/>
  <c r="H12" i="127"/>
  <c r="I12" i="127"/>
  <c r="J12" i="127"/>
  <c r="K12" i="127"/>
  <c r="L12" i="127"/>
  <c r="M12" i="127"/>
  <c r="N12" i="127"/>
  <c r="O12" i="127"/>
  <c r="G13" i="127"/>
  <c r="H13" i="127"/>
  <c r="I13" i="127"/>
  <c r="J13" i="127"/>
  <c r="K13" i="127"/>
  <c r="L13" i="127"/>
  <c r="M13" i="127"/>
  <c r="N13" i="127"/>
  <c r="O13" i="127"/>
  <c r="B4" i="37"/>
  <c r="C4" i="37"/>
  <c r="D4" i="37"/>
  <c r="E4" i="37"/>
  <c r="F4" i="37"/>
  <c r="G4" i="37"/>
  <c r="H4" i="37"/>
  <c r="I4" i="37"/>
  <c r="J4" i="37"/>
  <c r="K4" i="37"/>
  <c r="L4" i="37"/>
  <c r="M4" i="37"/>
  <c r="N4" i="37"/>
  <c r="O4" i="37"/>
  <c r="P4" i="37"/>
  <c r="Q4" i="37"/>
  <c r="R4" i="37"/>
  <c r="S4" i="37"/>
  <c r="T4" i="37"/>
  <c r="U4" i="37"/>
  <c r="V4" i="37"/>
  <c r="W4" i="37"/>
  <c r="X4" i="37"/>
  <c r="Y4" i="37"/>
  <c r="Z4" i="37"/>
  <c r="AA4" i="37"/>
  <c r="AB4" i="37"/>
  <c r="AC4" i="37"/>
  <c r="AD4" i="37"/>
  <c r="AE4" i="37"/>
  <c r="AF4" i="37"/>
  <c r="AG4" i="37"/>
  <c r="AH4" i="37"/>
  <c r="AI4" i="37"/>
  <c r="AJ4" i="37"/>
  <c r="AK4" i="37"/>
  <c r="AL4" i="37"/>
  <c r="AM4" i="37"/>
  <c r="AN4" i="37"/>
  <c r="AO4" i="37"/>
  <c r="AP4" i="37"/>
  <c r="AQ4" i="37"/>
  <c r="AR4" i="37"/>
  <c r="AS4" i="37"/>
  <c r="AT4" i="37"/>
  <c r="AU4" i="37"/>
  <c r="AV4" i="37"/>
  <c r="AW4" i="37"/>
  <c r="AX4" i="37"/>
  <c r="AY4" i="37"/>
  <c r="AZ4" i="37"/>
  <c r="BA4" i="37"/>
  <c r="BB4" i="37"/>
  <c r="BC4" i="37"/>
  <c r="BD4" i="37"/>
  <c r="BE4" i="37"/>
  <c r="BF4" i="37"/>
  <c r="BG4" i="37"/>
  <c r="BH4" i="37"/>
  <c r="BI4" i="37"/>
  <c r="BJ4" i="37"/>
  <c r="BK4" i="37"/>
  <c r="BL4" i="37"/>
  <c r="BM4" i="37"/>
  <c r="BN4" i="37"/>
  <c r="BO4" i="37"/>
  <c r="BP4" i="37"/>
  <c r="BQ4" i="37"/>
  <c r="BR4" i="37"/>
  <c r="BS4" i="37"/>
  <c r="BT4" i="37"/>
  <c r="BU4" i="37"/>
  <c r="BV4" i="37"/>
  <c r="BW4" i="37"/>
  <c r="BX4" i="37"/>
  <c r="BY4" i="37"/>
  <c r="BZ4" i="37"/>
  <c r="CA4" i="37"/>
  <c r="CB4" i="37"/>
  <c r="CC4" i="37"/>
  <c r="CD4" i="37"/>
  <c r="CE4" i="37"/>
  <c r="CF4" i="37"/>
  <c r="CG4" i="37"/>
  <c r="CH4" i="37"/>
  <c r="CI4" i="37"/>
  <c r="CJ4" i="37"/>
  <c r="CK4" i="37"/>
  <c r="CL4" i="37"/>
  <c r="CM4" i="37"/>
  <c r="CN4" i="37"/>
  <c r="CO4" i="37"/>
  <c r="CP4" i="37"/>
  <c r="CQ4" i="37"/>
  <c r="CR4" i="37"/>
  <c r="CS4" i="37"/>
  <c r="CT4" i="37"/>
  <c r="B6" i="37"/>
  <c r="C6" i="37"/>
  <c r="D6" i="37"/>
  <c r="E6" i="37"/>
  <c r="F6" i="37"/>
  <c r="G6" i="37"/>
  <c r="H6" i="37"/>
  <c r="I6" i="37"/>
  <c r="J6" i="37"/>
  <c r="K6" i="37"/>
  <c r="L6" i="37"/>
  <c r="M6" i="37"/>
  <c r="N6" i="37"/>
  <c r="O6" i="37"/>
  <c r="P6" i="37"/>
  <c r="Q6" i="37"/>
  <c r="R6" i="37"/>
  <c r="S6" i="37"/>
  <c r="T6" i="37"/>
  <c r="U6" i="37"/>
  <c r="V6" i="37"/>
  <c r="W6" i="37"/>
  <c r="X6" i="37"/>
  <c r="Y6" i="37"/>
  <c r="Z6" i="37"/>
  <c r="AA6" i="37"/>
  <c r="AB6" i="37"/>
  <c r="AC6" i="37"/>
  <c r="AD6" i="37"/>
  <c r="AE6" i="37"/>
  <c r="AF6" i="37"/>
  <c r="AG6" i="37"/>
  <c r="AH6" i="37"/>
  <c r="AI6" i="37"/>
  <c r="AJ6" i="37"/>
  <c r="AK6" i="37"/>
  <c r="AL6" i="37"/>
  <c r="AM6" i="37"/>
  <c r="AN6" i="37"/>
  <c r="AO6" i="37"/>
  <c r="AP6" i="37"/>
  <c r="AQ6" i="37"/>
  <c r="AR6" i="37"/>
  <c r="AS6" i="37"/>
  <c r="AT6" i="37"/>
  <c r="AU6" i="37"/>
  <c r="AV6" i="37"/>
  <c r="AW6" i="37"/>
  <c r="AX6" i="37"/>
  <c r="AY6" i="37"/>
  <c r="AZ6" i="37"/>
  <c r="BA6" i="37"/>
  <c r="BB6" i="37"/>
  <c r="BC6" i="37"/>
  <c r="BD6" i="37"/>
  <c r="BE6" i="37"/>
  <c r="BF6" i="37"/>
  <c r="BG6" i="37"/>
  <c r="BH6" i="37"/>
  <c r="BI6" i="37"/>
  <c r="BJ6" i="37"/>
  <c r="BK6" i="37"/>
  <c r="BL6" i="37"/>
  <c r="BM6" i="37"/>
  <c r="BN6" i="37"/>
  <c r="BO6" i="37"/>
  <c r="BP6" i="37"/>
  <c r="BQ6" i="37"/>
  <c r="BR6" i="37"/>
  <c r="BS6" i="37"/>
  <c r="BT6" i="37"/>
  <c r="BU6" i="37"/>
  <c r="BV6" i="37"/>
  <c r="BW6" i="37"/>
  <c r="BX6" i="37"/>
  <c r="BY6" i="37"/>
  <c r="BZ6" i="37"/>
  <c r="CA6" i="37"/>
  <c r="CB6" i="37"/>
  <c r="CC6" i="37"/>
  <c r="CD6" i="37"/>
  <c r="CE6" i="37"/>
  <c r="CF6" i="37"/>
  <c r="CG6" i="37"/>
  <c r="CH6" i="37"/>
  <c r="CI6" i="37"/>
  <c r="CJ6" i="37"/>
  <c r="CK6" i="37"/>
  <c r="CL6" i="37"/>
  <c r="CM6" i="37"/>
  <c r="CN6" i="37"/>
  <c r="CO6" i="37"/>
  <c r="CP6" i="37"/>
  <c r="CQ6" i="37"/>
  <c r="CR6" i="37"/>
  <c r="CS6" i="37"/>
  <c r="CT6" i="37"/>
  <c r="D7" i="37"/>
  <c r="G7" i="37"/>
  <c r="H7" i="37"/>
  <c r="I7" i="37"/>
  <c r="J7" i="37"/>
  <c r="K7" i="37"/>
  <c r="L7" i="37"/>
  <c r="M7" i="37"/>
  <c r="N7" i="37"/>
  <c r="O7" i="37"/>
  <c r="G9" i="37"/>
  <c r="H9" i="37"/>
  <c r="I9" i="37"/>
  <c r="J9" i="37"/>
  <c r="K9" i="37"/>
  <c r="L9" i="37"/>
  <c r="M9" i="37"/>
  <c r="N9" i="37"/>
  <c r="O9" i="37"/>
  <c r="G10" i="37"/>
  <c r="H10" i="37"/>
  <c r="I10" i="37"/>
  <c r="J10" i="37"/>
  <c r="K10" i="37"/>
  <c r="L10" i="37"/>
  <c r="M10" i="37"/>
  <c r="N10" i="37"/>
  <c r="O10" i="37"/>
  <c r="G12" i="37"/>
  <c r="H12" i="37"/>
  <c r="I12" i="37"/>
  <c r="J12" i="37"/>
  <c r="K12" i="37"/>
  <c r="L12" i="37"/>
  <c r="M12" i="37"/>
  <c r="N12" i="37"/>
  <c r="O12" i="37"/>
  <c r="G13" i="37"/>
  <c r="H13" i="37"/>
  <c r="I13" i="37"/>
  <c r="J13" i="37"/>
  <c r="K13" i="37"/>
  <c r="L13" i="37"/>
  <c r="M13" i="37"/>
  <c r="N13" i="37"/>
  <c r="O13" i="37"/>
  <c r="B4" i="38"/>
  <c r="C4" i="38"/>
  <c r="D4" i="38"/>
  <c r="E4" i="38"/>
  <c r="F4" i="38"/>
  <c r="G4" i="38"/>
  <c r="H4" i="38"/>
  <c r="I4" i="38"/>
  <c r="J4" i="38"/>
  <c r="K4" i="38"/>
  <c r="L4" i="38"/>
  <c r="M4" i="38"/>
  <c r="N4" i="38"/>
  <c r="O4" i="38"/>
  <c r="P4" i="38"/>
  <c r="Q4" i="38"/>
  <c r="R4" i="38"/>
  <c r="S4" i="38"/>
  <c r="T4" i="38"/>
  <c r="U4" i="38"/>
  <c r="V4" i="38"/>
  <c r="W4" i="38"/>
  <c r="X4" i="38"/>
  <c r="Y4" i="38"/>
  <c r="Z4" i="38"/>
  <c r="AA4" i="38"/>
  <c r="AB4" i="38"/>
  <c r="AC4" i="38"/>
  <c r="AD4" i="38"/>
  <c r="AE4" i="38"/>
  <c r="AF4" i="38"/>
  <c r="AG4" i="38"/>
  <c r="AH4" i="38"/>
  <c r="AI4" i="38"/>
  <c r="AJ4" i="38"/>
  <c r="AK4" i="38"/>
  <c r="AL4" i="38"/>
  <c r="AM4" i="38"/>
  <c r="AN4" i="38"/>
  <c r="AO4" i="38"/>
  <c r="AP4" i="38"/>
  <c r="AQ4" i="38"/>
  <c r="AR4" i="38"/>
  <c r="AS4" i="38"/>
  <c r="AT4" i="38"/>
  <c r="AU4" i="38"/>
  <c r="AV4" i="38"/>
  <c r="AW4" i="38"/>
  <c r="AX4" i="38"/>
  <c r="AY4" i="38"/>
  <c r="AZ4" i="38"/>
  <c r="BA4" i="38"/>
  <c r="BB4" i="38"/>
  <c r="BC4" i="38"/>
  <c r="BD4" i="38"/>
  <c r="BE4" i="38"/>
  <c r="BF4" i="38"/>
  <c r="BG4" i="38"/>
  <c r="BH4" i="38"/>
  <c r="BI4" i="38"/>
  <c r="BJ4" i="38"/>
  <c r="BK4" i="38"/>
  <c r="BL4" i="38"/>
  <c r="BM4" i="38"/>
  <c r="BN4" i="38"/>
  <c r="BO4" i="38"/>
  <c r="BP4" i="38"/>
  <c r="BQ4" i="38"/>
  <c r="BR4" i="38"/>
  <c r="BS4" i="38"/>
  <c r="BT4" i="38"/>
  <c r="BU4" i="38"/>
  <c r="B6" i="38"/>
  <c r="C6" i="38"/>
  <c r="D6" i="38"/>
  <c r="E6" i="38"/>
  <c r="F6" i="38"/>
  <c r="G6" i="38"/>
  <c r="H6" i="38"/>
  <c r="I6" i="38"/>
  <c r="J6" i="38"/>
  <c r="K6" i="38"/>
  <c r="L6" i="38"/>
  <c r="M6" i="38"/>
  <c r="N6" i="38"/>
  <c r="O6" i="38"/>
  <c r="P6" i="38"/>
  <c r="Q6" i="38"/>
  <c r="R6" i="38"/>
  <c r="S6" i="38"/>
  <c r="T6" i="38"/>
  <c r="U6" i="38"/>
  <c r="V6" i="38"/>
  <c r="W6" i="38"/>
  <c r="X6" i="38"/>
  <c r="Y6" i="38"/>
  <c r="Z6" i="38"/>
  <c r="AA6" i="38"/>
  <c r="AB6" i="38"/>
  <c r="AC6" i="38"/>
  <c r="AD6" i="38"/>
  <c r="AE6" i="38"/>
  <c r="AF6" i="38"/>
  <c r="AG6" i="38"/>
  <c r="AH6" i="38"/>
  <c r="AI6" i="38"/>
  <c r="AJ6" i="38"/>
  <c r="AK6" i="38"/>
  <c r="AL6" i="38"/>
  <c r="AM6" i="38"/>
  <c r="AN6" i="38"/>
  <c r="AO6" i="38"/>
  <c r="AP6" i="38"/>
  <c r="AQ6" i="38"/>
  <c r="AR6" i="38"/>
  <c r="AS6" i="38"/>
  <c r="AT6" i="38"/>
  <c r="AU6" i="38"/>
  <c r="AV6" i="38"/>
  <c r="AW6" i="38"/>
  <c r="AX6" i="38"/>
  <c r="AY6" i="38"/>
  <c r="AZ6" i="38"/>
  <c r="BA6" i="38"/>
  <c r="BB6" i="38"/>
  <c r="BC6" i="38"/>
  <c r="BD6" i="38"/>
  <c r="BE6" i="38"/>
  <c r="BF6" i="38"/>
  <c r="BG6" i="38"/>
  <c r="BH6" i="38"/>
  <c r="BI6" i="38"/>
  <c r="BJ6" i="38"/>
  <c r="BK6" i="38"/>
  <c r="BL6" i="38"/>
  <c r="BM6" i="38"/>
  <c r="BN6" i="38"/>
  <c r="BO6" i="38"/>
  <c r="BP6" i="38"/>
  <c r="BQ6" i="38"/>
  <c r="BR6" i="38"/>
  <c r="BS6" i="38"/>
  <c r="BT6" i="38"/>
  <c r="BU6" i="38"/>
  <c r="D7" i="38"/>
  <c r="G7" i="38"/>
  <c r="H7" i="38"/>
  <c r="I7" i="38"/>
  <c r="J7" i="38"/>
  <c r="K7" i="38"/>
  <c r="L7" i="38"/>
  <c r="M7" i="38"/>
  <c r="N7" i="38"/>
  <c r="O7" i="38"/>
  <c r="G9" i="38"/>
  <c r="H9" i="38"/>
  <c r="I9" i="38"/>
  <c r="J9" i="38"/>
  <c r="K9" i="38"/>
  <c r="L9" i="38"/>
  <c r="M9" i="38"/>
  <c r="N9" i="38"/>
  <c r="O9" i="38"/>
  <c r="G10" i="38"/>
  <c r="H10" i="38"/>
  <c r="I10" i="38"/>
  <c r="J10" i="38"/>
  <c r="K10" i="38"/>
  <c r="L10" i="38"/>
  <c r="M10" i="38"/>
  <c r="N10" i="38"/>
  <c r="O10" i="38"/>
  <c r="G12" i="38"/>
  <c r="H12" i="38"/>
  <c r="I12" i="38"/>
  <c r="J12" i="38"/>
  <c r="K12" i="38"/>
  <c r="L12" i="38"/>
  <c r="M12" i="38"/>
  <c r="N12" i="38"/>
  <c r="O12" i="38"/>
  <c r="G13" i="38"/>
  <c r="H13" i="38"/>
  <c r="I13" i="38"/>
  <c r="J13" i="38"/>
  <c r="K13" i="38"/>
  <c r="L13" i="38"/>
  <c r="M13" i="38"/>
  <c r="N13" i="38"/>
  <c r="O13" i="38"/>
  <c r="B3" i="106"/>
  <c r="B3" i="112" s="1"/>
  <c r="C3" i="106"/>
  <c r="C3" i="112" s="1"/>
  <c r="D3" i="106"/>
  <c r="D3" i="112" s="1"/>
  <c r="E3" i="106"/>
  <c r="E3" i="112" s="1"/>
  <c r="F3" i="106"/>
  <c r="F3" i="112" s="1"/>
  <c r="G3" i="106"/>
  <c r="G3" i="112" s="1"/>
  <c r="H3" i="106"/>
  <c r="H3" i="112" s="1"/>
  <c r="I3" i="106"/>
  <c r="I3" i="112" s="1"/>
  <c r="J3" i="106"/>
  <c r="J3" i="112" s="1"/>
  <c r="K3" i="106"/>
  <c r="K3" i="112" s="1"/>
  <c r="L3" i="106"/>
  <c r="L3" i="112" s="1"/>
  <c r="M3" i="106"/>
  <c r="M3" i="112" s="1"/>
  <c r="N3" i="106"/>
  <c r="N3" i="112" s="1"/>
  <c r="O3" i="106"/>
  <c r="O3" i="112" s="1"/>
  <c r="P3" i="106"/>
  <c r="P3" i="112" s="1"/>
  <c r="Q3" i="106"/>
  <c r="Q3" i="112" s="1"/>
  <c r="R3" i="106"/>
  <c r="R3" i="112" s="1"/>
  <c r="S3" i="106"/>
  <c r="S3" i="112" s="1"/>
  <c r="T3" i="106"/>
  <c r="T3" i="112" s="1"/>
  <c r="U3" i="106"/>
  <c r="U3" i="112" s="1"/>
  <c r="V3" i="106"/>
  <c r="V3" i="112" s="1"/>
  <c r="W3" i="106"/>
  <c r="W3" i="112" s="1"/>
  <c r="X3" i="106"/>
  <c r="X3" i="112" s="1"/>
  <c r="Y3" i="106"/>
  <c r="Y3" i="112" s="1"/>
  <c r="Z3" i="106"/>
  <c r="Z3" i="112" s="1"/>
  <c r="AA3" i="106"/>
  <c r="AA3" i="112" s="1"/>
  <c r="AB3" i="106"/>
  <c r="AB3" i="112" s="1"/>
  <c r="AC3" i="106"/>
  <c r="AC3" i="112" s="1"/>
  <c r="AD3" i="106"/>
  <c r="AD3" i="112" s="1"/>
  <c r="AE3" i="106"/>
  <c r="AE3" i="112" s="1"/>
  <c r="AF3" i="106"/>
  <c r="AF3" i="112" s="1"/>
  <c r="AG3" i="106"/>
  <c r="AG3" i="112" s="1"/>
  <c r="AH3" i="106"/>
  <c r="AH3" i="112" s="1"/>
  <c r="AI3" i="106"/>
  <c r="AI3" i="112" s="1"/>
  <c r="AJ3" i="106"/>
  <c r="AJ3" i="112" s="1"/>
  <c r="AK3" i="106"/>
  <c r="AK3" i="112" s="1"/>
  <c r="AL3" i="106"/>
  <c r="AL3" i="112" s="1"/>
  <c r="AM3" i="106"/>
  <c r="AM3" i="112" s="1"/>
  <c r="AN3" i="106"/>
  <c r="AN3" i="112" s="1"/>
  <c r="AO3" i="106"/>
  <c r="AO3" i="112" s="1"/>
  <c r="AP3" i="106"/>
  <c r="AP3" i="112" s="1"/>
  <c r="AQ3" i="106"/>
  <c r="AQ3" i="112" s="1"/>
  <c r="AR3" i="106"/>
  <c r="AR3" i="112" s="1"/>
  <c r="AS3" i="106"/>
  <c r="AS3" i="112" s="1"/>
  <c r="AT3" i="106"/>
  <c r="AT3" i="112" s="1"/>
  <c r="AU3" i="106"/>
  <c r="AU3" i="112" s="1"/>
  <c r="AV3" i="106"/>
  <c r="AV3" i="112" s="1"/>
  <c r="AW3" i="106"/>
  <c r="AW3" i="112" s="1"/>
  <c r="AX3" i="106"/>
  <c r="AX3" i="112" s="1"/>
  <c r="AY3" i="106"/>
  <c r="AY3" i="112" s="1"/>
  <c r="AZ3" i="106"/>
  <c r="AZ3" i="112" s="1"/>
  <c r="BA3" i="106"/>
  <c r="BA3" i="112" s="1"/>
  <c r="BB3" i="106"/>
  <c r="BB3" i="112" s="1"/>
  <c r="BC3" i="106"/>
  <c r="BC3" i="112" s="1"/>
  <c r="BD3" i="106"/>
  <c r="BD3" i="112" s="1"/>
  <c r="BE3" i="106"/>
  <c r="BE3" i="112" s="1"/>
  <c r="BF3" i="106"/>
  <c r="BF3" i="112" s="1"/>
  <c r="BG3" i="106"/>
  <c r="BG3" i="112" s="1"/>
  <c r="BH3" i="106"/>
  <c r="BH3" i="112" s="1"/>
  <c r="BI3" i="106"/>
  <c r="BI3" i="112" s="1"/>
  <c r="BJ3" i="106"/>
  <c r="BJ3" i="112" s="1"/>
  <c r="BK3" i="106"/>
  <c r="BK3" i="112" s="1"/>
  <c r="BL3" i="106"/>
  <c r="BL3" i="112" s="1"/>
  <c r="BM3" i="106"/>
  <c r="BM3" i="112" s="1"/>
  <c r="BN3" i="106"/>
  <c r="BN3" i="112" s="1"/>
  <c r="BO3" i="106"/>
  <c r="BO3" i="112" s="1"/>
  <c r="BP3" i="106"/>
  <c r="BP3" i="112" s="1"/>
  <c r="BQ3" i="106"/>
  <c r="BQ3" i="112" s="1"/>
  <c r="BR3" i="106"/>
  <c r="BR3" i="112" s="1"/>
  <c r="BS3" i="106"/>
  <c r="BS3" i="112" s="1"/>
  <c r="BT3" i="106"/>
  <c r="BT3" i="112" s="1"/>
  <c r="BU3" i="106"/>
  <c r="BU3" i="112" s="1"/>
  <c r="BV3" i="106"/>
  <c r="BV3" i="112" s="1"/>
  <c r="BW3" i="106"/>
  <c r="BW3" i="112" s="1"/>
  <c r="BX3" i="106"/>
  <c r="BX3" i="112" s="1"/>
  <c r="BY3" i="106"/>
  <c r="BY3" i="112" s="1"/>
  <c r="BZ3" i="106"/>
  <c r="BZ3" i="112" s="1"/>
  <c r="CA3" i="106"/>
  <c r="CA3" i="112" s="1"/>
  <c r="CB3" i="106"/>
  <c r="CB3" i="112" s="1"/>
  <c r="CC3" i="106"/>
  <c r="CC3" i="112" s="1"/>
  <c r="CD3" i="106"/>
  <c r="CD3" i="112" s="1"/>
  <c r="CE3" i="106"/>
  <c r="CE3" i="112" s="1"/>
  <c r="CF3" i="106"/>
  <c r="CF3" i="112" s="1"/>
  <c r="CG3" i="106"/>
  <c r="CG3" i="112" s="1"/>
  <c r="CH3" i="106"/>
  <c r="CH3" i="112" s="1"/>
  <c r="CI3" i="106"/>
  <c r="CI3" i="112" s="1"/>
  <c r="CJ3" i="106"/>
  <c r="CJ3" i="112" s="1"/>
  <c r="CK3" i="106"/>
  <c r="CK3" i="112" s="1"/>
  <c r="CL3" i="106"/>
  <c r="CL3" i="112" s="1"/>
  <c r="CM3" i="106"/>
  <c r="CM3" i="112" s="1"/>
  <c r="CN3" i="106"/>
  <c r="CN3" i="112" s="1"/>
  <c r="CO3" i="106"/>
  <c r="CO3" i="112" s="1"/>
  <c r="CP3" i="106"/>
  <c r="CP3" i="112" s="1"/>
  <c r="CQ3" i="106"/>
  <c r="CQ3" i="112" s="1"/>
  <c r="CR3" i="106"/>
  <c r="CR3" i="112" s="1"/>
  <c r="CS3" i="106"/>
  <c r="CS3" i="112" s="1"/>
  <c r="CT3" i="106"/>
  <c r="CT3" i="112" s="1"/>
  <c r="B5" i="106"/>
  <c r="B5" i="112" s="1"/>
  <c r="C5" i="106"/>
  <c r="C5" i="112" s="1"/>
  <c r="D5" i="106"/>
  <c r="D5" i="112" s="1"/>
  <c r="E5" i="106"/>
  <c r="E5" i="112" s="1"/>
  <c r="F5" i="106"/>
  <c r="F5" i="112" s="1"/>
  <c r="G5" i="106"/>
  <c r="G5" i="112" s="1"/>
  <c r="H5" i="106"/>
  <c r="H5" i="112" s="1"/>
  <c r="I5" i="106"/>
  <c r="I5" i="112" s="1"/>
  <c r="J5" i="106"/>
  <c r="J5" i="112" s="1"/>
  <c r="K5" i="106"/>
  <c r="K5" i="112" s="1"/>
  <c r="L5" i="106"/>
  <c r="L5" i="112" s="1"/>
  <c r="M5" i="106"/>
  <c r="M5" i="112" s="1"/>
  <c r="N5" i="106"/>
  <c r="N5" i="112" s="1"/>
  <c r="O5" i="106"/>
  <c r="O5" i="112" s="1"/>
  <c r="P5" i="106"/>
  <c r="P5" i="112" s="1"/>
  <c r="Q5" i="106"/>
  <c r="Q5" i="112" s="1"/>
  <c r="R5" i="106"/>
  <c r="R5" i="112" s="1"/>
  <c r="S5" i="106"/>
  <c r="S5" i="112" s="1"/>
  <c r="T5" i="106"/>
  <c r="T5" i="112" s="1"/>
  <c r="U5" i="106"/>
  <c r="U5" i="112" s="1"/>
  <c r="V5" i="106"/>
  <c r="V5" i="112" s="1"/>
  <c r="W5" i="106"/>
  <c r="W5" i="112" s="1"/>
  <c r="X5" i="106"/>
  <c r="X5" i="112" s="1"/>
  <c r="Y5" i="106"/>
  <c r="Y5" i="112" s="1"/>
  <c r="Z5" i="106"/>
  <c r="Z5" i="112" s="1"/>
  <c r="AA5" i="106"/>
  <c r="AA5" i="112" s="1"/>
  <c r="AB5" i="106"/>
  <c r="AB5" i="112" s="1"/>
  <c r="AC5" i="106"/>
  <c r="AC5" i="112" s="1"/>
  <c r="AD5" i="106"/>
  <c r="AD5" i="112" s="1"/>
  <c r="AE5" i="106"/>
  <c r="AE5" i="112" s="1"/>
  <c r="AF5" i="106"/>
  <c r="AF5" i="112" s="1"/>
  <c r="AG5" i="106"/>
  <c r="AG5" i="112" s="1"/>
  <c r="AH5" i="106"/>
  <c r="AH5" i="112" s="1"/>
  <c r="AI5" i="106"/>
  <c r="AI5" i="112" s="1"/>
  <c r="AJ5" i="106"/>
  <c r="AJ5" i="112" s="1"/>
  <c r="AK5" i="106"/>
  <c r="AK5" i="112" s="1"/>
  <c r="AL5" i="106"/>
  <c r="AL5" i="112" s="1"/>
  <c r="AM5" i="106"/>
  <c r="AM5" i="112" s="1"/>
  <c r="AN5" i="106"/>
  <c r="AN5" i="112" s="1"/>
  <c r="AO5" i="106"/>
  <c r="AO5" i="112" s="1"/>
  <c r="AP5" i="106"/>
  <c r="AP5" i="112" s="1"/>
  <c r="AQ5" i="106"/>
  <c r="AQ5" i="112" s="1"/>
  <c r="AR5" i="106"/>
  <c r="AR5" i="112" s="1"/>
  <c r="AS5" i="106"/>
  <c r="AS5" i="112" s="1"/>
  <c r="AT5" i="106"/>
  <c r="AT5" i="112" s="1"/>
  <c r="AU5" i="106"/>
  <c r="AU5" i="112" s="1"/>
  <c r="AV5" i="106"/>
  <c r="AV5" i="112" s="1"/>
  <c r="AW5" i="106"/>
  <c r="AW5" i="112" s="1"/>
  <c r="AX5" i="106"/>
  <c r="AX5" i="112" s="1"/>
  <c r="AY5" i="106"/>
  <c r="AY5" i="112" s="1"/>
  <c r="AZ5" i="106"/>
  <c r="AZ5" i="112" s="1"/>
  <c r="BA5" i="106"/>
  <c r="BA5" i="112" s="1"/>
  <c r="BB5" i="106"/>
  <c r="BB5" i="112" s="1"/>
  <c r="BC5" i="106"/>
  <c r="BC5" i="112" s="1"/>
  <c r="BD5" i="106"/>
  <c r="BD5" i="112" s="1"/>
  <c r="BE5" i="106"/>
  <c r="BE5" i="112" s="1"/>
  <c r="BF5" i="106"/>
  <c r="BF5" i="112" s="1"/>
  <c r="BG5" i="106"/>
  <c r="BG5" i="112" s="1"/>
  <c r="BH5" i="106"/>
  <c r="BH5" i="112" s="1"/>
  <c r="BI5" i="106"/>
  <c r="BI5" i="112" s="1"/>
  <c r="BJ5" i="106"/>
  <c r="BJ5" i="112" s="1"/>
  <c r="BK5" i="106"/>
  <c r="BK5" i="112" s="1"/>
  <c r="BL5" i="106"/>
  <c r="BL5" i="112" s="1"/>
  <c r="BM5" i="106"/>
  <c r="BM5" i="112" s="1"/>
  <c r="BN5" i="106"/>
  <c r="BN5" i="112" s="1"/>
  <c r="BO5" i="106"/>
  <c r="BO5" i="112" s="1"/>
  <c r="BP5" i="106"/>
  <c r="BP5" i="112" s="1"/>
  <c r="BQ5" i="106"/>
  <c r="BQ5" i="112" s="1"/>
  <c r="BR5" i="106"/>
  <c r="BR5" i="112" s="1"/>
  <c r="BS5" i="106"/>
  <c r="BS5" i="112" s="1"/>
  <c r="BT5" i="106"/>
  <c r="BT5" i="112" s="1"/>
  <c r="BU5" i="106"/>
  <c r="BU5" i="112" s="1"/>
  <c r="BV5" i="106"/>
  <c r="BV5" i="112" s="1"/>
  <c r="BW5" i="106"/>
  <c r="BW5" i="112" s="1"/>
  <c r="BX5" i="106"/>
  <c r="BX5" i="112" s="1"/>
  <c r="BY5" i="106"/>
  <c r="BY5" i="112" s="1"/>
  <c r="BZ5" i="106"/>
  <c r="BZ5" i="112" s="1"/>
  <c r="CA5" i="106"/>
  <c r="CA5" i="112" s="1"/>
  <c r="CB5" i="106"/>
  <c r="CB5" i="112" s="1"/>
  <c r="CC5" i="106"/>
  <c r="CC5" i="112" s="1"/>
  <c r="CD5" i="106"/>
  <c r="CD5" i="112" s="1"/>
  <c r="CE5" i="106"/>
  <c r="CE5" i="112" s="1"/>
  <c r="CF5" i="106"/>
  <c r="CF5" i="112" s="1"/>
  <c r="CG5" i="106"/>
  <c r="CG5" i="112" s="1"/>
  <c r="CH5" i="106"/>
  <c r="CH5" i="112" s="1"/>
  <c r="CI5" i="106"/>
  <c r="CI5" i="112" s="1"/>
  <c r="CJ5" i="106"/>
  <c r="CJ5" i="112" s="1"/>
  <c r="CK5" i="106"/>
  <c r="CK5" i="112" s="1"/>
  <c r="CL5" i="106"/>
  <c r="CL5" i="112" s="1"/>
  <c r="CM5" i="106"/>
  <c r="CM5" i="112" s="1"/>
  <c r="CN5" i="106"/>
  <c r="CN5" i="112" s="1"/>
  <c r="CO5" i="106"/>
  <c r="CO5" i="112" s="1"/>
  <c r="CP5" i="106"/>
  <c r="CP5" i="112" s="1"/>
  <c r="CQ5" i="106"/>
  <c r="CQ5" i="112" s="1"/>
  <c r="CR5" i="106"/>
  <c r="CR5" i="112" s="1"/>
  <c r="CS5" i="106"/>
  <c r="CS5" i="112" s="1"/>
  <c r="CT5" i="106"/>
  <c r="CT5" i="112" s="1"/>
  <c r="D6" i="106"/>
  <c r="D6" i="112" s="1"/>
  <c r="G6" i="106"/>
  <c r="G6" i="112" s="1"/>
  <c r="H6" i="106"/>
  <c r="H6" i="112" s="1"/>
  <c r="I6" i="106"/>
  <c r="I6" i="112" s="1"/>
  <c r="J6" i="106"/>
  <c r="J6" i="112" s="1"/>
  <c r="K6" i="106"/>
  <c r="K6" i="112" s="1"/>
  <c r="L6" i="106"/>
  <c r="L6" i="112" s="1"/>
  <c r="M6" i="106"/>
  <c r="M6" i="112" s="1"/>
  <c r="N6" i="106"/>
  <c r="N6" i="112" s="1"/>
  <c r="O6" i="106"/>
  <c r="O6" i="112" s="1"/>
  <c r="G8" i="106"/>
  <c r="G8" i="112" s="1"/>
  <c r="H8" i="106"/>
  <c r="H8" i="112" s="1"/>
  <c r="I8" i="106"/>
  <c r="I8" i="112" s="1"/>
  <c r="J8" i="106"/>
  <c r="J8" i="112" s="1"/>
  <c r="K8" i="106"/>
  <c r="K8" i="112" s="1"/>
  <c r="L8" i="106"/>
  <c r="L8" i="112" s="1"/>
  <c r="M8" i="106"/>
  <c r="M8" i="112" s="1"/>
  <c r="N8" i="106"/>
  <c r="N8" i="112" s="1"/>
  <c r="O8" i="106"/>
  <c r="O8" i="112" s="1"/>
  <c r="G9" i="106"/>
  <c r="G9" i="112" s="1"/>
  <c r="H9" i="106"/>
  <c r="H9" i="112" s="1"/>
  <c r="I9" i="106"/>
  <c r="I9" i="112" s="1"/>
  <c r="J9" i="106"/>
  <c r="J9" i="112" s="1"/>
  <c r="K9" i="106"/>
  <c r="K9" i="112" s="1"/>
  <c r="L9" i="106"/>
  <c r="L9" i="112" s="1"/>
  <c r="M9" i="106"/>
  <c r="M9" i="112" s="1"/>
  <c r="N9" i="106"/>
  <c r="N9" i="112" s="1"/>
  <c r="O9" i="106"/>
  <c r="O9" i="112" s="1"/>
  <c r="G11" i="106"/>
  <c r="G11" i="112" s="1"/>
  <c r="H11" i="106"/>
  <c r="H11" i="112" s="1"/>
  <c r="I11" i="106"/>
  <c r="I11" i="112" s="1"/>
  <c r="J11" i="106"/>
  <c r="J11" i="112" s="1"/>
  <c r="K11" i="106"/>
  <c r="K11" i="112" s="1"/>
  <c r="L11" i="106"/>
  <c r="L11" i="112" s="1"/>
  <c r="M11" i="106"/>
  <c r="M11" i="112" s="1"/>
  <c r="N11" i="106"/>
  <c r="N11" i="112" s="1"/>
  <c r="O11" i="106"/>
  <c r="O11" i="112" s="1"/>
  <c r="G12" i="106"/>
  <c r="G12" i="112" s="1"/>
  <c r="H12" i="106"/>
  <c r="H12" i="112" s="1"/>
  <c r="I12" i="106"/>
  <c r="I12" i="112" s="1"/>
  <c r="J12" i="106"/>
  <c r="J12" i="112" s="1"/>
  <c r="K12" i="106"/>
  <c r="K12" i="112" s="1"/>
  <c r="L12" i="106"/>
  <c r="L12" i="112" s="1"/>
  <c r="M12" i="106"/>
  <c r="M12" i="112" s="1"/>
  <c r="N12" i="106"/>
  <c r="N12" i="112" s="1"/>
  <c r="O12" i="106"/>
  <c r="O12" i="112" s="1"/>
  <c r="B39" i="106"/>
  <c r="B39" i="112" s="1"/>
  <c r="C39" i="106"/>
  <c r="C39" i="112" s="1"/>
  <c r="D39" i="106"/>
  <c r="D39" i="112" s="1"/>
  <c r="E39" i="106"/>
  <c r="E39" i="112" s="1"/>
  <c r="F39" i="106"/>
  <c r="F39" i="112" s="1"/>
  <c r="G39" i="106"/>
  <c r="G39" i="112" s="1"/>
  <c r="H39" i="106"/>
  <c r="H39" i="112" s="1"/>
  <c r="I39" i="106"/>
  <c r="I39" i="112" s="1"/>
  <c r="J39" i="106"/>
  <c r="J39" i="112" s="1"/>
  <c r="K39" i="106"/>
  <c r="K39" i="112" s="1"/>
  <c r="L39" i="106"/>
  <c r="L39" i="112" s="1"/>
  <c r="M39" i="106"/>
  <c r="M39" i="112" s="1"/>
  <c r="N39" i="106"/>
  <c r="N39" i="112" s="1"/>
  <c r="O39" i="106"/>
  <c r="O39" i="112" s="1"/>
  <c r="P39" i="106"/>
  <c r="P39" i="112" s="1"/>
  <c r="Q39" i="106"/>
  <c r="Q39" i="112" s="1"/>
  <c r="R39" i="106"/>
  <c r="R39" i="112" s="1"/>
  <c r="S39" i="106"/>
  <c r="S39" i="112" s="1"/>
  <c r="T39" i="106"/>
  <c r="T39" i="112" s="1"/>
  <c r="U39" i="106"/>
  <c r="U39" i="112" s="1"/>
  <c r="V39" i="106"/>
  <c r="V39" i="112" s="1"/>
  <c r="W39" i="106"/>
  <c r="W39" i="112" s="1"/>
  <c r="X39" i="106"/>
  <c r="X39" i="112" s="1"/>
  <c r="Y39" i="106"/>
  <c r="Y39" i="112" s="1"/>
  <c r="Z39" i="106"/>
  <c r="Z39" i="112" s="1"/>
  <c r="AA39" i="106"/>
  <c r="AA39" i="112" s="1"/>
  <c r="AB39" i="106"/>
  <c r="AB39" i="112" s="1"/>
  <c r="AC39" i="106"/>
  <c r="AC39" i="112" s="1"/>
  <c r="AD39" i="106"/>
  <c r="AD39" i="112" s="1"/>
  <c r="AE39" i="106"/>
  <c r="AE39" i="112" s="1"/>
  <c r="AF39" i="106"/>
  <c r="AF39" i="112" s="1"/>
  <c r="AG39" i="106"/>
  <c r="AG39" i="112" s="1"/>
  <c r="AH39" i="106"/>
  <c r="AH39" i="112" s="1"/>
  <c r="AI39" i="106"/>
  <c r="AI39" i="112" s="1"/>
  <c r="AJ39" i="106"/>
  <c r="AJ39" i="112" s="1"/>
  <c r="AK39" i="106"/>
  <c r="AK39" i="112" s="1"/>
  <c r="AL39" i="106"/>
  <c r="AL39" i="112" s="1"/>
  <c r="AM39" i="106"/>
  <c r="AM39" i="112" s="1"/>
  <c r="AN39" i="106"/>
  <c r="AN39" i="112" s="1"/>
  <c r="AO39" i="106"/>
  <c r="AO39" i="112" s="1"/>
  <c r="AP39" i="106"/>
  <c r="AP39" i="112" s="1"/>
  <c r="AQ39" i="106"/>
  <c r="AQ39" i="112" s="1"/>
  <c r="AR39" i="106"/>
  <c r="AR39" i="112" s="1"/>
  <c r="AS39" i="106"/>
  <c r="AS39" i="112" s="1"/>
  <c r="AT39" i="106"/>
  <c r="AT39" i="112" s="1"/>
  <c r="AU39" i="106"/>
  <c r="AU39" i="112" s="1"/>
  <c r="AV39" i="106"/>
  <c r="AV39" i="112" s="1"/>
  <c r="AW39" i="106"/>
  <c r="AW39" i="112" s="1"/>
  <c r="AX39" i="106"/>
  <c r="AX39" i="112" s="1"/>
  <c r="AY39" i="106"/>
  <c r="AY39" i="112" s="1"/>
  <c r="AZ39" i="106"/>
  <c r="AZ39" i="112" s="1"/>
  <c r="BA39" i="106"/>
  <c r="BA39" i="112" s="1"/>
  <c r="BB39" i="106"/>
  <c r="BB39" i="112" s="1"/>
  <c r="BC39" i="106"/>
  <c r="BC39" i="112" s="1"/>
  <c r="BD39" i="106"/>
  <c r="BD39" i="112" s="1"/>
  <c r="BE39" i="106"/>
  <c r="BE39" i="112" s="1"/>
  <c r="BF39" i="106"/>
  <c r="BF39" i="112" s="1"/>
  <c r="BG39" i="106"/>
  <c r="BG39" i="112" s="1"/>
  <c r="BH39" i="106"/>
  <c r="BH39" i="112" s="1"/>
  <c r="BI39" i="106"/>
  <c r="BI39" i="112" s="1"/>
  <c r="BJ39" i="106"/>
  <c r="BJ39" i="112" s="1"/>
  <c r="BK39" i="106"/>
  <c r="BK39" i="112" s="1"/>
  <c r="BL39" i="106"/>
  <c r="BL39" i="112" s="1"/>
  <c r="BM39" i="106"/>
  <c r="BM39" i="112" s="1"/>
  <c r="BN39" i="106"/>
  <c r="BN39" i="112" s="1"/>
  <c r="BO39" i="106"/>
  <c r="BO39" i="112" s="1"/>
  <c r="BP39" i="106"/>
  <c r="BP39" i="112" s="1"/>
  <c r="BQ39" i="106"/>
  <c r="BQ39" i="112" s="1"/>
  <c r="BR39" i="106"/>
  <c r="BR39" i="112" s="1"/>
  <c r="BS39" i="106"/>
  <c r="BS39" i="112" s="1"/>
  <c r="BT39" i="106"/>
  <c r="BT39" i="112" s="1"/>
  <c r="BU39" i="106"/>
  <c r="BU39" i="112" s="1"/>
  <c r="BV39" i="106"/>
  <c r="BV39" i="112" s="1"/>
  <c r="BW39" i="106"/>
  <c r="BW39" i="112" s="1"/>
  <c r="BX39" i="106"/>
  <c r="BX39" i="112" s="1"/>
  <c r="BY39" i="106"/>
  <c r="BY39" i="112" s="1"/>
  <c r="BZ39" i="106"/>
  <c r="BZ39" i="112" s="1"/>
  <c r="CA39" i="106"/>
  <c r="CA39" i="112" s="1"/>
  <c r="CB39" i="106"/>
  <c r="CB39" i="112" s="1"/>
  <c r="CC39" i="106"/>
  <c r="CC39" i="112" s="1"/>
  <c r="CD39" i="106"/>
  <c r="CD39" i="112" s="1"/>
  <c r="CE39" i="106"/>
  <c r="CE39" i="112" s="1"/>
  <c r="CF39" i="106"/>
  <c r="CF39" i="112" s="1"/>
  <c r="CG39" i="106"/>
  <c r="CG39" i="112" s="1"/>
  <c r="CH39" i="106"/>
  <c r="CH39" i="112" s="1"/>
  <c r="CI39" i="106"/>
  <c r="CI39" i="112" s="1"/>
  <c r="CJ39" i="106"/>
  <c r="CJ39" i="112" s="1"/>
  <c r="CK39" i="106"/>
  <c r="CK39" i="112" s="1"/>
  <c r="CL39" i="106"/>
  <c r="CL39" i="112" s="1"/>
  <c r="CM39" i="106"/>
  <c r="CM39" i="112" s="1"/>
  <c r="CN39" i="106"/>
  <c r="CN39" i="112" s="1"/>
  <c r="CO39" i="106"/>
  <c r="CO39" i="112" s="1"/>
  <c r="CP39" i="106"/>
  <c r="CP39" i="112" s="1"/>
  <c r="CQ39" i="106"/>
  <c r="CQ39" i="112" s="1"/>
  <c r="CR39" i="106"/>
  <c r="CR39" i="112" s="1"/>
  <c r="CS39" i="106"/>
  <c r="CS39" i="112" s="1"/>
  <c r="CT39" i="106"/>
  <c r="CT39" i="112" s="1"/>
  <c r="B49" i="106"/>
  <c r="B49" i="112" s="1"/>
  <c r="C49" i="106"/>
  <c r="C49" i="112" s="1"/>
  <c r="D49" i="106"/>
  <c r="D49" i="112" s="1"/>
  <c r="E49" i="106"/>
  <c r="E49" i="112" s="1"/>
  <c r="F49" i="106"/>
  <c r="F49" i="112" s="1"/>
  <c r="G49" i="106"/>
  <c r="G49" i="112" s="1"/>
  <c r="H49" i="106"/>
  <c r="H49" i="112" s="1"/>
  <c r="I49" i="106"/>
  <c r="I49" i="112" s="1"/>
  <c r="J49" i="106"/>
  <c r="J49" i="112" s="1"/>
  <c r="K49" i="106"/>
  <c r="K49" i="112" s="1"/>
  <c r="L49" i="106"/>
  <c r="L49" i="112" s="1"/>
  <c r="M49" i="106"/>
  <c r="M49" i="112" s="1"/>
  <c r="N49" i="106"/>
  <c r="N49" i="112" s="1"/>
  <c r="O49" i="106"/>
  <c r="O49" i="112" s="1"/>
  <c r="P49" i="106"/>
  <c r="P49" i="112" s="1"/>
  <c r="Q49" i="106"/>
  <c r="Q49" i="112" s="1"/>
  <c r="R49" i="106"/>
  <c r="R49" i="112" s="1"/>
  <c r="S49" i="106"/>
  <c r="S49" i="112" s="1"/>
  <c r="T49" i="106"/>
  <c r="T49" i="112" s="1"/>
  <c r="U49" i="106"/>
  <c r="U49" i="112" s="1"/>
  <c r="V49" i="106"/>
  <c r="V49" i="112" s="1"/>
  <c r="W49" i="106"/>
  <c r="W49" i="112" s="1"/>
  <c r="X49" i="106"/>
  <c r="X49" i="112" s="1"/>
  <c r="Y49" i="106"/>
  <c r="Y49" i="112" s="1"/>
  <c r="Z49" i="106"/>
  <c r="Z49" i="112" s="1"/>
  <c r="AA49" i="106"/>
  <c r="AA49" i="112" s="1"/>
  <c r="AB49" i="106"/>
  <c r="AB49" i="112" s="1"/>
  <c r="AC49" i="106"/>
  <c r="AC49" i="112" s="1"/>
  <c r="AD49" i="106"/>
  <c r="AD49" i="112" s="1"/>
  <c r="AE49" i="106"/>
  <c r="AE49" i="112" s="1"/>
  <c r="AF49" i="106"/>
  <c r="AF49" i="112" s="1"/>
  <c r="AG49" i="106"/>
  <c r="AG49" i="112" s="1"/>
  <c r="AH49" i="106"/>
  <c r="AH49" i="112" s="1"/>
  <c r="AI49" i="106"/>
  <c r="AI49" i="112" s="1"/>
  <c r="AJ49" i="106"/>
  <c r="AJ49" i="112" s="1"/>
  <c r="AK49" i="106"/>
  <c r="AK49" i="112" s="1"/>
  <c r="AL49" i="106"/>
  <c r="AL49" i="112" s="1"/>
  <c r="AM49" i="106"/>
  <c r="AM49" i="112" s="1"/>
  <c r="AN49" i="106"/>
  <c r="AN49" i="112" s="1"/>
  <c r="AO49" i="106"/>
  <c r="AO49" i="112" s="1"/>
  <c r="AP49" i="106"/>
  <c r="AP49" i="112" s="1"/>
  <c r="AQ49" i="106"/>
  <c r="AQ49" i="112" s="1"/>
  <c r="AR49" i="106"/>
  <c r="AR49" i="112" s="1"/>
  <c r="AS49" i="106"/>
  <c r="AS49" i="112" s="1"/>
  <c r="AT49" i="106"/>
  <c r="AT49" i="112" s="1"/>
  <c r="AU49" i="106"/>
  <c r="AU49" i="112" s="1"/>
  <c r="AV49" i="106"/>
  <c r="AV49" i="112" s="1"/>
  <c r="AW49" i="106"/>
  <c r="AW49" i="112" s="1"/>
  <c r="AX49" i="106"/>
  <c r="AX49" i="112" s="1"/>
  <c r="AY49" i="106"/>
  <c r="AY49" i="112" s="1"/>
  <c r="AZ49" i="106"/>
  <c r="AZ49" i="112" s="1"/>
  <c r="BA49" i="106"/>
  <c r="BA49" i="112" s="1"/>
  <c r="BB49" i="106"/>
  <c r="BB49" i="112" s="1"/>
  <c r="BC49" i="106"/>
  <c r="BC49" i="112" s="1"/>
  <c r="BD49" i="106"/>
  <c r="BD49" i="112" s="1"/>
  <c r="BE49" i="106"/>
  <c r="BE49" i="112" s="1"/>
  <c r="BF49" i="106"/>
  <c r="BF49" i="112" s="1"/>
  <c r="BG49" i="106"/>
  <c r="BG49" i="112" s="1"/>
  <c r="BH49" i="106"/>
  <c r="BH49" i="112" s="1"/>
  <c r="BI49" i="106"/>
  <c r="BI49" i="112" s="1"/>
  <c r="BJ49" i="106"/>
  <c r="BJ49" i="112" s="1"/>
  <c r="BK49" i="106"/>
  <c r="BK49" i="112" s="1"/>
  <c r="BL49" i="106"/>
  <c r="BL49" i="112" s="1"/>
  <c r="BM49" i="106"/>
  <c r="BM49" i="112" s="1"/>
  <c r="BN49" i="106"/>
  <c r="BN49" i="112" s="1"/>
  <c r="BO49" i="106"/>
  <c r="BO49" i="112" s="1"/>
  <c r="BP49" i="106"/>
  <c r="BP49" i="112" s="1"/>
  <c r="BQ49" i="106"/>
  <c r="BQ49" i="112" s="1"/>
  <c r="BR49" i="106"/>
  <c r="BR49" i="112" s="1"/>
  <c r="BS49" i="106"/>
  <c r="BS49" i="112" s="1"/>
  <c r="BT49" i="106"/>
  <c r="BT49" i="112" s="1"/>
  <c r="BU49" i="106"/>
  <c r="BU49" i="112" s="1"/>
  <c r="BV49" i="106"/>
  <c r="BV49" i="112" s="1"/>
  <c r="BW49" i="106"/>
  <c r="BW49" i="112" s="1"/>
  <c r="BX49" i="106"/>
  <c r="BX49" i="112" s="1"/>
  <c r="BY49" i="106"/>
  <c r="BY49" i="112" s="1"/>
  <c r="BZ49" i="106"/>
  <c r="BZ49" i="112" s="1"/>
  <c r="CA49" i="106"/>
  <c r="CA49" i="112" s="1"/>
  <c r="CB49" i="106"/>
  <c r="CB49" i="112" s="1"/>
  <c r="CC49" i="106"/>
  <c r="CC49" i="112" s="1"/>
  <c r="CD49" i="106"/>
  <c r="CD49" i="112" s="1"/>
  <c r="CE49" i="106"/>
  <c r="CE49" i="112" s="1"/>
  <c r="CF49" i="106"/>
  <c r="CF49" i="112" s="1"/>
  <c r="CG49" i="106"/>
  <c r="CG49" i="112" s="1"/>
  <c r="CH49" i="106"/>
  <c r="CH49" i="112" s="1"/>
  <c r="CI49" i="106"/>
  <c r="CI49" i="112" s="1"/>
  <c r="CJ49" i="106"/>
  <c r="CJ49" i="112" s="1"/>
  <c r="CK49" i="106"/>
  <c r="CK49" i="112" s="1"/>
  <c r="CL49" i="106"/>
  <c r="CL49" i="112" s="1"/>
  <c r="CM49" i="106"/>
  <c r="CM49" i="112" s="1"/>
  <c r="CN49" i="106"/>
  <c r="CN49" i="112" s="1"/>
  <c r="CO49" i="106"/>
  <c r="CO49" i="112" s="1"/>
  <c r="CP49" i="106"/>
  <c r="CP49" i="112" s="1"/>
  <c r="CQ49" i="106"/>
  <c r="CQ49" i="112" s="1"/>
  <c r="CR49" i="106"/>
  <c r="CR49" i="112" s="1"/>
  <c r="CS49" i="106"/>
  <c r="CS49" i="112" s="1"/>
  <c r="CT49" i="106"/>
  <c r="CT49" i="112" s="1"/>
  <c r="B52" i="106"/>
  <c r="B52" i="112" s="1"/>
  <c r="C52" i="106"/>
  <c r="C52" i="112" s="1"/>
  <c r="D52" i="106"/>
  <c r="D52" i="112" s="1"/>
  <c r="E52" i="106"/>
  <c r="E52" i="112" s="1"/>
  <c r="F52" i="106"/>
  <c r="F52" i="112" s="1"/>
  <c r="G52" i="106"/>
  <c r="G52" i="112" s="1"/>
  <c r="H52" i="106"/>
  <c r="H52" i="112" s="1"/>
  <c r="I52" i="106"/>
  <c r="I52" i="112" s="1"/>
  <c r="J52" i="106"/>
  <c r="J52" i="112" s="1"/>
  <c r="K52" i="106"/>
  <c r="K52" i="112" s="1"/>
  <c r="L52" i="106"/>
  <c r="L52" i="112" s="1"/>
  <c r="M52" i="106"/>
  <c r="M52" i="112" s="1"/>
  <c r="N52" i="106"/>
  <c r="N52" i="112" s="1"/>
  <c r="O52" i="106"/>
  <c r="O52" i="112" s="1"/>
  <c r="P52" i="106"/>
  <c r="P52" i="112" s="1"/>
  <c r="Q52" i="106"/>
  <c r="Q52" i="112" s="1"/>
  <c r="R52" i="106"/>
  <c r="R52" i="112" s="1"/>
  <c r="S52" i="106"/>
  <c r="S52" i="112" s="1"/>
  <c r="T52" i="106"/>
  <c r="T52" i="112" s="1"/>
  <c r="U52" i="106"/>
  <c r="U52" i="112" s="1"/>
  <c r="V52" i="106"/>
  <c r="V52" i="112" s="1"/>
  <c r="W52" i="106"/>
  <c r="W52" i="112" s="1"/>
  <c r="X52" i="106"/>
  <c r="X52" i="112" s="1"/>
  <c r="Y52" i="106"/>
  <c r="Y52" i="112" s="1"/>
  <c r="Z52" i="106"/>
  <c r="Z52" i="112" s="1"/>
  <c r="AA52" i="106"/>
  <c r="AA52" i="112" s="1"/>
  <c r="AB52" i="106"/>
  <c r="AB52" i="112" s="1"/>
  <c r="AC52" i="106"/>
  <c r="AC52" i="112" s="1"/>
  <c r="AD52" i="106"/>
  <c r="AD52" i="112" s="1"/>
  <c r="AE52" i="106"/>
  <c r="AE52" i="112" s="1"/>
  <c r="AF52" i="106"/>
  <c r="AF52" i="112" s="1"/>
  <c r="AG52" i="106"/>
  <c r="AG52" i="112" s="1"/>
  <c r="AH52" i="106"/>
  <c r="AH52" i="112" s="1"/>
  <c r="AI52" i="106"/>
  <c r="AI52" i="112" s="1"/>
  <c r="AJ52" i="106"/>
  <c r="AJ52" i="112" s="1"/>
  <c r="AK52" i="106"/>
  <c r="AK52" i="112" s="1"/>
  <c r="AL52" i="106"/>
  <c r="AL52" i="112" s="1"/>
  <c r="AM52" i="106"/>
  <c r="AM52" i="112" s="1"/>
  <c r="AN52" i="106"/>
  <c r="AN52" i="112" s="1"/>
  <c r="AO52" i="106"/>
  <c r="AO52" i="112" s="1"/>
  <c r="AP52" i="106"/>
  <c r="AP52" i="112" s="1"/>
  <c r="AQ52" i="106"/>
  <c r="AQ52" i="112" s="1"/>
  <c r="AR52" i="106"/>
  <c r="AR52" i="112" s="1"/>
  <c r="AS52" i="106"/>
  <c r="AS52" i="112" s="1"/>
  <c r="AT52" i="106"/>
  <c r="AT52" i="112" s="1"/>
  <c r="AU52" i="106"/>
  <c r="AU52" i="112" s="1"/>
  <c r="AV52" i="106"/>
  <c r="AV52" i="112" s="1"/>
  <c r="AW52" i="106"/>
  <c r="AW52" i="112" s="1"/>
  <c r="AX52" i="106"/>
  <c r="AX52" i="112" s="1"/>
  <c r="AY52" i="106"/>
  <c r="AY52" i="112" s="1"/>
  <c r="AZ52" i="106"/>
  <c r="AZ52" i="112" s="1"/>
  <c r="BA52" i="106"/>
  <c r="BA52" i="112" s="1"/>
  <c r="BB52" i="106"/>
  <c r="BB52" i="112" s="1"/>
  <c r="BC52" i="106"/>
  <c r="BC52" i="112" s="1"/>
  <c r="BD52" i="106"/>
  <c r="BD52" i="112" s="1"/>
  <c r="BE52" i="106"/>
  <c r="BE52" i="112" s="1"/>
  <c r="BF52" i="106"/>
  <c r="BF52" i="112" s="1"/>
  <c r="BG52" i="106"/>
  <c r="BG52" i="112" s="1"/>
  <c r="BH52" i="106"/>
  <c r="BH52" i="112" s="1"/>
  <c r="BI52" i="106"/>
  <c r="BI52" i="112" s="1"/>
  <c r="BJ52" i="106"/>
  <c r="BJ52" i="112" s="1"/>
  <c r="BK52" i="106"/>
  <c r="BK52" i="112" s="1"/>
  <c r="BL52" i="106"/>
  <c r="BL52" i="112" s="1"/>
  <c r="BM52" i="106"/>
  <c r="BM52" i="112" s="1"/>
  <c r="BN52" i="106"/>
  <c r="BN52" i="112" s="1"/>
  <c r="BO52" i="106"/>
  <c r="BO52" i="112" s="1"/>
  <c r="BP52" i="106"/>
  <c r="BP52" i="112" s="1"/>
  <c r="BQ52" i="106"/>
  <c r="BQ52" i="112" s="1"/>
  <c r="BR52" i="106"/>
  <c r="BR52" i="112" s="1"/>
  <c r="BS52" i="106"/>
  <c r="BS52" i="112" s="1"/>
  <c r="BT52" i="106"/>
  <c r="BT52" i="112" s="1"/>
  <c r="BU52" i="106"/>
  <c r="BU52" i="112" s="1"/>
  <c r="BV52" i="106"/>
  <c r="BV52" i="112" s="1"/>
  <c r="BW52" i="106"/>
  <c r="BW52" i="112" s="1"/>
  <c r="BX52" i="106"/>
  <c r="BX52" i="112" s="1"/>
  <c r="BY52" i="106"/>
  <c r="BY52" i="112" s="1"/>
  <c r="BZ52" i="106"/>
  <c r="BZ52" i="112" s="1"/>
  <c r="CA52" i="106"/>
  <c r="CA52" i="112" s="1"/>
  <c r="CB52" i="106"/>
  <c r="CB52" i="112" s="1"/>
  <c r="CC52" i="106"/>
  <c r="CC52" i="112" s="1"/>
  <c r="CD52" i="106"/>
  <c r="CD52" i="112" s="1"/>
  <c r="CE52" i="106"/>
  <c r="CE52" i="112" s="1"/>
  <c r="CF52" i="106"/>
  <c r="CF52" i="112" s="1"/>
  <c r="CG52" i="106"/>
  <c r="CG52" i="112" s="1"/>
  <c r="CH52" i="106"/>
  <c r="CH52" i="112" s="1"/>
  <c r="CI52" i="106"/>
  <c r="CI52" i="112" s="1"/>
  <c r="CJ52" i="106"/>
  <c r="CJ52" i="112" s="1"/>
  <c r="CK52" i="106"/>
  <c r="CK52" i="112" s="1"/>
  <c r="CL52" i="106"/>
  <c r="CL52" i="112" s="1"/>
  <c r="CM52" i="106"/>
  <c r="CM52" i="112" s="1"/>
  <c r="CN52" i="106"/>
  <c r="CN52" i="112" s="1"/>
  <c r="CO52" i="106"/>
  <c r="CO52" i="112" s="1"/>
  <c r="CP52" i="106"/>
  <c r="CP52" i="112" s="1"/>
  <c r="CQ52" i="106"/>
  <c r="CQ52" i="112" s="1"/>
  <c r="CR52" i="106"/>
  <c r="CR52" i="112" s="1"/>
  <c r="CS52" i="106"/>
  <c r="CS52" i="112" s="1"/>
  <c r="CT52" i="106"/>
  <c r="CT52" i="112" s="1"/>
  <c r="BV4" i="38"/>
  <c r="BW4" i="38"/>
  <c r="BX4" i="38"/>
  <c r="BY4" i="38"/>
  <c r="BZ4" i="38"/>
  <c r="CA4" i="38"/>
  <c r="CB4" i="38"/>
  <c r="CC4" i="38"/>
  <c r="CD4" i="38"/>
  <c r="CE4" i="38"/>
  <c r="CF4" i="38"/>
  <c r="CG4" i="38"/>
  <c r="CH4" i="38"/>
  <c r="CI4" i="38"/>
  <c r="CJ4" i="38"/>
  <c r="CK4" i="38"/>
  <c r="CL4" i="38"/>
  <c r="CM4" i="38"/>
  <c r="CN4" i="38"/>
  <c r="CO4" i="38"/>
  <c r="CP4" i="38"/>
  <c r="CQ4" i="38"/>
  <c r="CR4" i="38"/>
  <c r="CS4" i="38"/>
  <c r="CT4" i="38"/>
  <c r="BV6" i="38"/>
  <c r="BW6" i="38"/>
  <c r="BX6" i="38"/>
  <c r="BY6" i="38"/>
  <c r="BZ6" i="38"/>
  <c r="CA6" i="38"/>
  <c r="CB6" i="38"/>
  <c r="CC6" i="38"/>
  <c r="CD6" i="38"/>
  <c r="CE6" i="38"/>
  <c r="CF6" i="38"/>
  <c r="CG6" i="38"/>
  <c r="CH6" i="38"/>
  <c r="CI6" i="38"/>
  <c r="CJ6" i="38"/>
  <c r="CK6" i="38"/>
  <c r="CL6" i="38"/>
  <c r="CM6" i="38"/>
  <c r="CN6" i="38"/>
  <c r="CO6" i="38"/>
  <c r="CP6" i="38"/>
  <c r="CQ6" i="38"/>
  <c r="CR6" i="38"/>
  <c r="CS6" i="38"/>
  <c r="CT6" i="38"/>
  <c r="B3" i="150"/>
  <c r="C3" i="150"/>
  <c r="D3" i="150"/>
  <c r="E3" i="150"/>
  <c r="F3" i="150"/>
  <c r="G3" i="150"/>
  <c r="H3" i="150"/>
  <c r="I3" i="150"/>
  <c r="J3" i="150"/>
  <c r="K3" i="150"/>
  <c r="L3" i="150"/>
  <c r="M3" i="150"/>
  <c r="N3" i="150"/>
  <c r="O3" i="150"/>
  <c r="P3" i="150"/>
  <c r="Q3" i="150"/>
  <c r="R3" i="150"/>
  <c r="S3" i="150"/>
  <c r="T3" i="150"/>
  <c r="U3" i="150"/>
  <c r="V3" i="150"/>
  <c r="W3" i="150"/>
  <c r="X3" i="150"/>
  <c r="Y3" i="150"/>
  <c r="Z3" i="150"/>
  <c r="AA3" i="150"/>
  <c r="AB3" i="150"/>
  <c r="AC3" i="150"/>
  <c r="AD3" i="150"/>
  <c r="AE3" i="150"/>
  <c r="AF3" i="150"/>
  <c r="AG3" i="150"/>
  <c r="AH3" i="150"/>
  <c r="AI3" i="150"/>
  <c r="AJ3" i="150"/>
  <c r="AK3" i="150"/>
  <c r="AL3" i="150"/>
  <c r="AM3" i="150"/>
  <c r="AN3" i="150"/>
  <c r="AO3" i="150"/>
  <c r="AP3" i="150"/>
  <c r="AQ3" i="150"/>
  <c r="AR3" i="150"/>
  <c r="AS3" i="150"/>
  <c r="AT3" i="150"/>
  <c r="AU3" i="150"/>
  <c r="AV3" i="150"/>
  <c r="AW3" i="150"/>
  <c r="AX3" i="150"/>
  <c r="AY3" i="150"/>
  <c r="AZ3" i="150"/>
  <c r="BA3" i="150"/>
  <c r="BB3" i="150"/>
  <c r="BC3" i="150"/>
  <c r="BD3" i="150"/>
  <c r="BE3" i="150"/>
  <c r="BF3" i="150"/>
  <c r="BG3" i="150"/>
  <c r="BH3" i="150"/>
  <c r="BI3" i="150"/>
  <c r="BJ3" i="150"/>
  <c r="BK3" i="150"/>
  <c r="BL3" i="150"/>
  <c r="BM3" i="150"/>
  <c r="BN3" i="150"/>
  <c r="BO3" i="150"/>
  <c r="BP3" i="150"/>
  <c r="BQ3" i="150"/>
  <c r="BR3" i="150"/>
  <c r="BS3" i="150"/>
  <c r="BT3" i="150"/>
  <c r="BU3" i="150"/>
  <c r="BV3" i="150"/>
  <c r="BW3" i="150"/>
  <c r="BX3" i="150"/>
  <c r="BY3" i="150"/>
  <c r="BZ3" i="150"/>
  <c r="CA3" i="150"/>
  <c r="CB3" i="150"/>
  <c r="CC3" i="150"/>
  <c r="CD3" i="150"/>
  <c r="CE3" i="150"/>
  <c r="CF3" i="150"/>
  <c r="CG3" i="150"/>
  <c r="CH3" i="150"/>
  <c r="CI3" i="150"/>
  <c r="CJ3" i="150"/>
  <c r="CK3" i="150"/>
  <c r="CL3" i="150"/>
  <c r="CM3" i="150"/>
  <c r="CN3" i="150"/>
  <c r="CO3" i="150"/>
  <c r="CP3" i="150"/>
  <c r="CQ3" i="150"/>
  <c r="CR3" i="150"/>
  <c r="CS3" i="150"/>
  <c r="CT3" i="150"/>
  <c r="CU3" i="150"/>
  <c r="CV3" i="150"/>
  <c r="CW3" i="150"/>
  <c r="CX3" i="150"/>
  <c r="CY3" i="150"/>
  <c r="CZ3" i="150"/>
  <c r="DA3" i="150"/>
  <c r="DB3" i="150"/>
  <c r="DC3" i="150"/>
  <c r="DD3" i="150"/>
  <c r="DE3" i="150"/>
  <c r="DF3" i="150"/>
  <c r="DG3" i="150"/>
  <c r="DH3" i="150"/>
  <c r="DI3" i="150"/>
  <c r="DJ3" i="150"/>
  <c r="DK3" i="150"/>
  <c r="DL3" i="150"/>
  <c r="DM3" i="150"/>
  <c r="DN3" i="150"/>
  <c r="DO3" i="150"/>
  <c r="DP3" i="150"/>
  <c r="DQ3" i="150"/>
  <c r="DR3" i="150"/>
  <c r="DS3" i="150"/>
  <c r="DT3" i="150"/>
  <c r="DU3" i="150"/>
  <c r="DV3" i="150"/>
  <c r="DW3" i="150"/>
  <c r="DX3" i="150"/>
  <c r="DY3" i="150"/>
  <c r="DZ3" i="150"/>
  <c r="EA3" i="150"/>
  <c r="EB3" i="150"/>
  <c r="EC3" i="150"/>
  <c r="ED3" i="150"/>
  <c r="EE3" i="150"/>
  <c r="EF3" i="150"/>
  <c r="EG3" i="150"/>
  <c r="EH3" i="150"/>
  <c r="EI3" i="150"/>
  <c r="EJ3" i="150"/>
  <c r="EK3" i="150"/>
  <c r="EL3" i="150"/>
  <c r="EM3" i="150"/>
  <c r="EN3" i="150"/>
  <c r="EO3" i="150"/>
  <c r="EP3" i="150"/>
  <c r="EQ3" i="150"/>
  <c r="ER3" i="150"/>
  <c r="ES3" i="150"/>
  <c r="ET3" i="150"/>
  <c r="EU3" i="150"/>
  <c r="EV3" i="150"/>
  <c r="EW3" i="150"/>
  <c r="EX3" i="150"/>
  <c r="EY3" i="150"/>
  <c r="EZ3" i="150"/>
  <c r="FA3" i="150"/>
  <c r="FB3" i="150"/>
  <c r="FC3" i="150"/>
  <c r="FD3" i="150"/>
  <c r="FE3" i="150"/>
  <c r="FF3" i="150"/>
  <c r="FG3" i="150"/>
  <c r="FH3" i="150"/>
  <c r="FI3" i="150"/>
  <c r="FJ3" i="150"/>
  <c r="FK3" i="150"/>
  <c r="FL3" i="150"/>
  <c r="FM3" i="150"/>
  <c r="FN3" i="150"/>
  <c r="FO3" i="150"/>
  <c r="FP3" i="150"/>
  <c r="FQ3" i="150"/>
  <c r="FR3" i="150"/>
  <c r="FS3" i="150"/>
  <c r="FT3" i="150"/>
  <c r="FU3" i="150"/>
  <c r="FV3" i="150"/>
  <c r="FW3" i="150"/>
  <c r="FX3" i="150"/>
  <c r="FY3" i="150"/>
  <c r="FZ3" i="150"/>
  <c r="GA3" i="150"/>
  <c r="GB3" i="150"/>
  <c r="GC3" i="150"/>
  <c r="GD3" i="150"/>
  <c r="GE3" i="150"/>
  <c r="B5" i="150"/>
  <c r="C5" i="150"/>
  <c r="D5" i="150"/>
  <c r="E5" i="150"/>
  <c r="F5" i="150"/>
  <c r="G5" i="150"/>
  <c r="H5" i="150"/>
  <c r="I5" i="150"/>
  <c r="J5" i="150"/>
  <c r="K5" i="150"/>
  <c r="L5" i="150"/>
  <c r="M5" i="150"/>
  <c r="N5" i="150"/>
  <c r="O5" i="150"/>
  <c r="P5" i="150"/>
  <c r="Q5" i="150"/>
  <c r="R5" i="150"/>
  <c r="S5" i="150"/>
  <c r="T5" i="150"/>
  <c r="U5" i="150"/>
  <c r="V5" i="150"/>
  <c r="W5" i="150"/>
  <c r="X5" i="150"/>
  <c r="Y5" i="150"/>
  <c r="Z5" i="150"/>
  <c r="AA5" i="150"/>
  <c r="AB5" i="150"/>
  <c r="AC5" i="150"/>
  <c r="AD5" i="150"/>
  <c r="AE5" i="150"/>
  <c r="AF5" i="150"/>
  <c r="AG5" i="150"/>
  <c r="AH5" i="150"/>
  <c r="AI5" i="150"/>
  <c r="AJ5" i="150"/>
  <c r="AK5" i="150"/>
  <c r="AL5" i="150"/>
  <c r="AM5" i="150"/>
  <c r="AN5" i="150"/>
  <c r="AO5" i="150"/>
  <c r="AP5" i="150"/>
  <c r="AQ5" i="150"/>
  <c r="AR5" i="150"/>
  <c r="AS5" i="150"/>
  <c r="AT5" i="150"/>
  <c r="AU5" i="150"/>
  <c r="AV5" i="150"/>
  <c r="AW5" i="150"/>
  <c r="AX5" i="150"/>
  <c r="AY5" i="150"/>
  <c r="AZ5" i="150"/>
  <c r="BA5" i="150"/>
  <c r="BB5" i="150"/>
  <c r="BC5" i="150"/>
  <c r="BD5" i="150"/>
  <c r="BE5" i="150"/>
  <c r="BF5" i="150"/>
  <c r="BG5" i="150"/>
  <c r="BH5" i="150"/>
  <c r="BI5" i="150"/>
  <c r="BJ5" i="150"/>
  <c r="BK5" i="150"/>
  <c r="BL5" i="150"/>
  <c r="BM5" i="150"/>
  <c r="BN5" i="150"/>
  <c r="BO5" i="150"/>
  <c r="BP5" i="150"/>
  <c r="BQ5" i="150"/>
  <c r="BR5" i="150"/>
  <c r="BS5" i="150"/>
  <c r="BT5" i="150"/>
  <c r="BU5" i="150"/>
  <c r="BV5" i="150"/>
  <c r="BW5" i="150"/>
  <c r="BX5" i="150"/>
  <c r="BY5" i="150"/>
  <c r="BZ5" i="150"/>
  <c r="CA5" i="150"/>
  <c r="CB5" i="150"/>
  <c r="CC5" i="150"/>
  <c r="CD5" i="150"/>
  <c r="CE5" i="150"/>
  <c r="CF5" i="150"/>
  <c r="CG5" i="150"/>
  <c r="CH5" i="150"/>
  <c r="CI5" i="150"/>
  <c r="CJ5" i="150"/>
  <c r="CK5" i="150"/>
  <c r="CL5" i="150"/>
  <c r="CM5" i="150"/>
  <c r="CN5" i="150"/>
  <c r="CO5" i="150"/>
  <c r="CP5" i="150"/>
  <c r="CQ5" i="150"/>
  <c r="CR5" i="150"/>
  <c r="CS5" i="150"/>
  <c r="CT5" i="150"/>
  <c r="CU5" i="150"/>
  <c r="CV5" i="150"/>
  <c r="CW5" i="150"/>
  <c r="CX5" i="150"/>
  <c r="CY5" i="150"/>
  <c r="CZ5" i="150"/>
  <c r="DA5" i="150"/>
  <c r="DB5" i="150"/>
  <c r="DC5" i="150"/>
  <c r="DD5" i="150"/>
  <c r="DE5" i="150"/>
  <c r="DF5" i="150"/>
  <c r="DG5" i="150"/>
  <c r="DH5" i="150"/>
  <c r="DI5" i="150"/>
  <c r="DJ5" i="150"/>
  <c r="DK5" i="150"/>
  <c r="DL5" i="150"/>
  <c r="DM5" i="150"/>
  <c r="DN5" i="150"/>
  <c r="DO5" i="150"/>
  <c r="DP5" i="150"/>
  <c r="DQ5" i="150"/>
  <c r="DR5" i="150"/>
  <c r="DS5" i="150"/>
  <c r="DT5" i="150"/>
  <c r="DU5" i="150"/>
  <c r="DV5" i="150"/>
  <c r="DW5" i="150"/>
  <c r="DX5" i="150"/>
  <c r="DY5" i="150"/>
  <c r="DZ5" i="150"/>
  <c r="EA5" i="150"/>
  <c r="EB5" i="150"/>
  <c r="EC5" i="150"/>
  <c r="ED5" i="150"/>
  <c r="EE5" i="150"/>
  <c r="EF5" i="150"/>
  <c r="EG5" i="150"/>
  <c r="EH5" i="150"/>
  <c r="EI5" i="150"/>
  <c r="EJ5" i="150"/>
  <c r="EK5" i="150"/>
  <c r="EL5" i="150"/>
  <c r="EM5" i="150"/>
  <c r="EN5" i="150"/>
  <c r="EO5" i="150"/>
  <c r="EP5" i="150"/>
  <c r="EQ5" i="150"/>
  <c r="ER5" i="150"/>
  <c r="ES5" i="150"/>
  <c r="ET5" i="150"/>
  <c r="EU5" i="150"/>
  <c r="EV5" i="150"/>
  <c r="EW5" i="150"/>
  <c r="EX5" i="150"/>
  <c r="EY5" i="150"/>
  <c r="EZ5" i="150"/>
  <c r="FA5" i="150"/>
  <c r="FB5" i="150"/>
  <c r="FC5" i="150"/>
  <c r="FD5" i="150"/>
  <c r="FE5" i="150"/>
  <c r="FF5" i="150"/>
  <c r="FG5" i="150"/>
  <c r="FH5" i="150"/>
  <c r="FI5" i="150"/>
  <c r="FJ5" i="150"/>
  <c r="FK5" i="150"/>
  <c r="FL5" i="150"/>
  <c r="FM5" i="150"/>
  <c r="FN5" i="150"/>
  <c r="FO5" i="150"/>
  <c r="FP5" i="150"/>
  <c r="FQ5" i="150"/>
  <c r="FR5" i="150"/>
  <c r="FS5" i="150"/>
  <c r="FT5" i="150"/>
  <c r="FU5" i="150"/>
  <c r="FV5" i="150"/>
  <c r="FW5" i="150"/>
  <c r="FX5" i="150"/>
  <c r="FY5" i="150"/>
  <c r="FZ5" i="150"/>
  <c r="GA5" i="150"/>
  <c r="GB5" i="150"/>
  <c r="GC5" i="150"/>
  <c r="GD5" i="150"/>
  <c r="GE5" i="150"/>
  <c r="D6" i="150"/>
  <c r="G6" i="150"/>
  <c r="H6" i="150"/>
  <c r="I6" i="150"/>
  <c r="J6" i="150"/>
  <c r="K6" i="150"/>
  <c r="L6" i="150"/>
  <c r="M6" i="150"/>
  <c r="N6" i="150"/>
  <c r="O6" i="150"/>
  <c r="G8" i="150"/>
  <c r="H8" i="150"/>
  <c r="I8" i="150"/>
  <c r="J8" i="150"/>
  <c r="K8" i="150"/>
  <c r="L8" i="150"/>
  <c r="M8" i="150"/>
  <c r="N8" i="150"/>
  <c r="O8" i="150"/>
  <c r="G9" i="150"/>
  <c r="H9" i="150"/>
  <c r="I9" i="150"/>
  <c r="J9" i="150"/>
  <c r="K9" i="150"/>
  <c r="L9" i="150"/>
  <c r="M9" i="150"/>
  <c r="N9" i="150"/>
  <c r="O9" i="150"/>
  <c r="G11" i="150"/>
  <c r="H11" i="150"/>
  <c r="I11" i="150"/>
  <c r="J11" i="150"/>
  <c r="K11" i="150"/>
  <c r="L11" i="150"/>
  <c r="M11" i="150"/>
  <c r="N11" i="150"/>
  <c r="O11" i="150"/>
  <c r="G12" i="150"/>
  <c r="H12" i="150"/>
  <c r="I12" i="150"/>
  <c r="J12" i="150"/>
  <c r="K12" i="150"/>
  <c r="L12" i="150"/>
  <c r="M12" i="150"/>
  <c r="N12" i="150"/>
  <c r="O12" i="150"/>
  <c r="B3" i="148"/>
  <c r="C3" i="148"/>
  <c r="D3" i="148"/>
  <c r="E3" i="148"/>
  <c r="F3" i="148"/>
  <c r="G3" i="148"/>
  <c r="H3" i="148"/>
  <c r="I3" i="148"/>
  <c r="J3" i="148"/>
  <c r="K3" i="148"/>
  <c r="L3" i="148"/>
  <c r="M3" i="148"/>
  <c r="N3" i="148"/>
  <c r="O3" i="148"/>
  <c r="P3" i="148"/>
  <c r="Q3" i="148"/>
  <c r="R3" i="148"/>
  <c r="S3" i="148"/>
  <c r="T3" i="148"/>
  <c r="U3" i="148"/>
  <c r="V3" i="148"/>
  <c r="W3" i="148"/>
  <c r="X3" i="148"/>
  <c r="Y3" i="148"/>
  <c r="Z3" i="148"/>
  <c r="AA3" i="148"/>
  <c r="AB3" i="148"/>
  <c r="AC3" i="148"/>
  <c r="AD3" i="148"/>
  <c r="AE3" i="148"/>
  <c r="AF3" i="148"/>
  <c r="AG3" i="148"/>
  <c r="AH3" i="148"/>
  <c r="AI3" i="148"/>
  <c r="AJ3" i="148"/>
  <c r="AK3" i="148"/>
  <c r="AL3" i="148"/>
  <c r="AM3" i="148"/>
  <c r="AN3" i="148"/>
  <c r="AO3" i="148"/>
  <c r="AP3" i="148"/>
  <c r="AQ3" i="148"/>
  <c r="AR3" i="148"/>
  <c r="AS3" i="148"/>
  <c r="AT3" i="148"/>
  <c r="AU3" i="148"/>
  <c r="AV3" i="148"/>
  <c r="AW3" i="148"/>
  <c r="AX3" i="148"/>
  <c r="AY3" i="148"/>
  <c r="AZ3" i="148"/>
  <c r="BA3" i="148"/>
  <c r="BB3" i="148"/>
  <c r="BC3" i="148"/>
  <c r="BD3" i="148"/>
  <c r="BE3" i="148"/>
  <c r="BF3" i="148"/>
  <c r="BG3" i="148"/>
  <c r="BH3" i="148"/>
  <c r="BI3" i="148"/>
  <c r="BJ3" i="148"/>
  <c r="BK3" i="148"/>
  <c r="BL3" i="148"/>
  <c r="BM3" i="148"/>
  <c r="BN3" i="148"/>
  <c r="BO3" i="148"/>
  <c r="BP3" i="148"/>
  <c r="BQ3" i="148"/>
  <c r="BR3" i="148"/>
  <c r="BS3" i="148"/>
  <c r="BT3" i="148"/>
  <c r="BU3" i="148"/>
  <c r="BV3" i="148"/>
  <c r="BW3" i="148"/>
  <c r="BX3" i="148"/>
  <c r="BY3" i="148"/>
  <c r="BZ3" i="148"/>
  <c r="CA3" i="148"/>
  <c r="CB3" i="148"/>
  <c r="CC3" i="148"/>
  <c r="CD3" i="148"/>
  <c r="CE3" i="148"/>
  <c r="CF3" i="148"/>
  <c r="CG3" i="148"/>
  <c r="CH3" i="148"/>
  <c r="CI3" i="148"/>
  <c r="CJ3" i="148"/>
  <c r="CK3" i="148"/>
  <c r="CL3" i="148"/>
  <c r="CM3" i="148"/>
  <c r="CN3" i="148"/>
  <c r="CO3" i="148"/>
  <c r="CP3" i="148"/>
  <c r="CQ3" i="148"/>
  <c r="CR3" i="148"/>
  <c r="CS3" i="148"/>
  <c r="CT3" i="148"/>
  <c r="CU3" i="148"/>
  <c r="CV3" i="148"/>
  <c r="CW3" i="148"/>
  <c r="CX3" i="148"/>
  <c r="CY3" i="148"/>
  <c r="CZ3" i="148"/>
  <c r="DA3" i="148"/>
  <c r="DB3" i="148"/>
  <c r="DC3" i="148"/>
  <c r="DD3" i="148"/>
  <c r="DE3" i="148"/>
  <c r="DF3" i="148"/>
  <c r="DG3" i="148"/>
  <c r="DH3" i="148"/>
  <c r="DI3" i="148"/>
  <c r="DJ3" i="148"/>
  <c r="DK3" i="148"/>
  <c r="DL3" i="148"/>
  <c r="DM3" i="148"/>
  <c r="DN3" i="148"/>
  <c r="DO3" i="148"/>
  <c r="DP3" i="148"/>
  <c r="DQ3" i="148"/>
  <c r="DR3" i="148"/>
  <c r="DS3" i="148"/>
  <c r="DT3" i="148"/>
  <c r="DU3" i="148"/>
  <c r="DV3" i="148"/>
  <c r="DW3" i="148"/>
  <c r="DX3" i="148"/>
  <c r="DY3" i="148"/>
  <c r="DZ3" i="148"/>
  <c r="EA3" i="148"/>
  <c r="EB3" i="148"/>
  <c r="EC3" i="148"/>
  <c r="ED3" i="148"/>
  <c r="EE3" i="148"/>
  <c r="EF3" i="148"/>
  <c r="EG3" i="148"/>
  <c r="EH3" i="148"/>
  <c r="EI3" i="148"/>
  <c r="EJ3" i="148"/>
  <c r="EK3" i="148"/>
  <c r="EL3" i="148"/>
  <c r="EM3" i="148"/>
  <c r="EN3" i="148"/>
  <c r="EO3" i="148"/>
  <c r="EP3" i="148"/>
  <c r="EQ3" i="148"/>
  <c r="ER3" i="148"/>
  <c r="ES3" i="148"/>
  <c r="ET3" i="148"/>
  <c r="EU3" i="148"/>
  <c r="EV3" i="148"/>
  <c r="EW3" i="148"/>
  <c r="EX3" i="148"/>
  <c r="EY3" i="148"/>
  <c r="EZ3" i="148"/>
  <c r="FA3" i="148"/>
  <c r="FB3" i="148"/>
  <c r="FC3" i="148"/>
  <c r="FD3" i="148"/>
  <c r="FE3" i="148"/>
  <c r="FF3" i="148"/>
  <c r="FG3" i="148"/>
  <c r="FH3" i="148"/>
  <c r="FI3" i="148"/>
  <c r="FJ3" i="148"/>
  <c r="FK3" i="148"/>
  <c r="FL3" i="148"/>
  <c r="FM3" i="148"/>
  <c r="FN3" i="148"/>
  <c r="FO3" i="148"/>
  <c r="FP3" i="148"/>
  <c r="FQ3" i="148"/>
  <c r="FR3" i="148"/>
  <c r="FS3" i="148"/>
  <c r="FT3" i="148"/>
  <c r="FU3" i="148"/>
  <c r="FV3" i="148"/>
  <c r="FW3" i="148"/>
  <c r="FX3" i="148"/>
  <c r="FY3" i="148"/>
  <c r="FZ3" i="148"/>
  <c r="GA3" i="148"/>
  <c r="GB3" i="148"/>
  <c r="GC3" i="148"/>
  <c r="GD3" i="148"/>
  <c r="GE3" i="148"/>
  <c r="B5" i="148"/>
  <c r="C5" i="148"/>
  <c r="D5" i="148"/>
  <c r="E5" i="148"/>
  <c r="F5" i="148"/>
  <c r="G5" i="148"/>
  <c r="H5" i="148"/>
  <c r="I5" i="148"/>
  <c r="J5" i="148"/>
  <c r="K5" i="148"/>
  <c r="L5" i="148"/>
  <c r="M5" i="148"/>
  <c r="N5" i="148"/>
  <c r="O5" i="148"/>
  <c r="P5" i="148"/>
  <c r="Q5" i="148"/>
  <c r="R5" i="148"/>
  <c r="S5" i="148"/>
  <c r="T5" i="148"/>
  <c r="U5" i="148"/>
  <c r="V5" i="148"/>
  <c r="W5" i="148"/>
  <c r="X5" i="148"/>
  <c r="Y5" i="148"/>
  <c r="Z5" i="148"/>
  <c r="AA5" i="148"/>
  <c r="AB5" i="148"/>
  <c r="AC5" i="148"/>
  <c r="AD5" i="148"/>
  <c r="AE5" i="148"/>
  <c r="AF5" i="148"/>
  <c r="AG5" i="148"/>
  <c r="AH5" i="148"/>
  <c r="AI5" i="148"/>
  <c r="AJ5" i="148"/>
  <c r="AK5" i="148"/>
  <c r="AL5" i="148"/>
  <c r="AM5" i="148"/>
  <c r="AN5" i="148"/>
  <c r="AO5" i="148"/>
  <c r="AP5" i="148"/>
  <c r="AQ5" i="148"/>
  <c r="AR5" i="148"/>
  <c r="AS5" i="148"/>
  <c r="AT5" i="148"/>
  <c r="AU5" i="148"/>
  <c r="AV5" i="148"/>
  <c r="AW5" i="148"/>
  <c r="AX5" i="148"/>
  <c r="AY5" i="148"/>
  <c r="AZ5" i="148"/>
  <c r="BA5" i="148"/>
  <c r="BB5" i="148"/>
  <c r="BC5" i="148"/>
  <c r="BD5" i="148"/>
  <c r="BE5" i="148"/>
  <c r="BF5" i="148"/>
  <c r="BG5" i="148"/>
  <c r="BH5" i="148"/>
  <c r="BI5" i="148"/>
  <c r="BJ5" i="148"/>
  <c r="BK5" i="148"/>
  <c r="BL5" i="148"/>
  <c r="BM5" i="148"/>
  <c r="BN5" i="148"/>
  <c r="BO5" i="148"/>
  <c r="BP5" i="148"/>
  <c r="BQ5" i="148"/>
  <c r="BR5" i="148"/>
  <c r="BS5" i="148"/>
  <c r="BT5" i="148"/>
  <c r="BU5" i="148"/>
  <c r="BV5" i="148"/>
  <c r="BW5" i="148"/>
  <c r="BX5" i="148"/>
  <c r="BY5" i="148"/>
  <c r="BZ5" i="148"/>
  <c r="CA5" i="148"/>
  <c r="CB5" i="148"/>
  <c r="CC5" i="148"/>
  <c r="CD5" i="148"/>
  <c r="CE5" i="148"/>
  <c r="CF5" i="148"/>
  <c r="CG5" i="148"/>
  <c r="CH5" i="148"/>
  <c r="CI5" i="148"/>
  <c r="CJ5" i="148"/>
  <c r="CK5" i="148"/>
  <c r="CL5" i="148"/>
  <c r="CM5" i="148"/>
  <c r="CN5" i="148"/>
  <c r="CO5" i="148"/>
  <c r="CP5" i="148"/>
  <c r="CQ5" i="148"/>
  <c r="CR5" i="148"/>
  <c r="CS5" i="148"/>
  <c r="CT5" i="148"/>
  <c r="CU5" i="148"/>
  <c r="CV5" i="148"/>
  <c r="CW5" i="148"/>
  <c r="CX5" i="148"/>
  <c r="CY5" i="148"/>
  <c r="CZ5" i="148"/>
  <c r="DA5" i="148"/>
  <c r="DB5" i="148"/>
  <c r="DC5" i="148"/>
  <c r="DD5" i="148"/>
  <c r="DE5" i="148"/>
  <c r="DF5" i="148"/>
  <c r="DG5" i="148"/>
  <c r="DH5" i="148"/>
  <c r="DI5" i="148"/>
  <c r="DJ5" i="148"/>
  <c r="DK5" i="148"/>
  <c r="DL5" i="148"/>
  <c r="DM5" i="148"/>
  <c r="DN5" i="148"/>
  <c r="DO5" i="148"/>
  <c r="DP5" i="148"/>
  <c r="DQ5" i="148"/>
  <c r="DR5" i="148"/>
  <c r="DS5" i="148"/>
  <c r="DT5" i="148"/>
  <c r="DU5" i="148"/>
  <c r="DV5" i="148"/>
  <c r="DW5" i="148"/>
  <c r="DX5" i="148"/>
  <c r="DY5" i="148"/>
  <c r="DZ5" i="148"/>
  <c r="EA5" i="148"/>
  <c r="EB5" i="148"/>
  <c r="EC5" i="148"/>
  <c r="ED5" i="148"/>
  <c r="EE5" i="148"/>
  <c r="EF5" i="148"/>
  <c r="EG5" i="148"/>
  <c r="EH5" i="148"/>
  <c r="EI5" i="148"/>
  <c r="EJ5" i="148"/>
  <c r="EK5" i="148"/>
  <c r="EL5" i="148"/>
  <c r="EM5" i="148"/>
  <c r="EN5" i="148"/>
  <c r="EO5" i="148"/>
  <c r="EP5" i="148"/>
  <c r="EQ5" i="148"/>
  <c r="ER5" i="148"/>
  <c r="ES5" i="148"/>
  <c r="ET5" i="148"/>
  <c r="EU5" i="148"/>
  <c r="EV5" i="148"/>
  <c r="EW5" i="148"/>
  <c r="EX5" i="148"/>
  <c r="EY5" i="148"/>
  <c r="EZ5" i="148"/>
  <c r="FA5" i="148"/>
  <c r="FB5" i="148"/>
  <c r="FC5" i="148"/>
  <c r="FD5" i="148"/>
  <c r="FE5" i="148"/>
  <c r="FF5" i="148"/>
  <c r="FG5" i="148"/>
  <c r="FH5" i="148"/>
  <c r="FI5" i="148"/>
  <c r="FJ5" i="148"/>
  <c r="FK5" i="148"/>
  <c r="FL5" i="148"/>
  <c r="FM5" i="148"/>
  <c r="FN5" i="148"/>
  <c r="FO5" i="148"/>
  <c r="FP5" i="148"/>
  <c r="FQ5" i="148"/>
  <c r="FR5" i="148"/>
  <c r="FS5" i="148"/>
  <c r="FT5" i="148"/>
  <c r="FU5" i="148"/>
  <c r="FV5" i="148"/>
  <c r="FW5" i="148"/>
  <c r="FX5" i="148"/>
  <c r="FY5" i="148"/>
  <c r="FZ5" i="148"/>
  <c r="GA5" i="148"/>
  <c r="GB5" i="148"/>
  <c r="GC5" i="148"/>
  <c r="GD5" i="148"/>
  <c r="GE5" i="148"/>
  <c r="D6" i="148"/>
  <c r="G6" i="148"/>
  <c r="H6" i="148"/>
  <c r="I6" i="148"/>
  <c r="J6" i="148"/>
  <c r="K6" i="148"/>
  <c r="L6" i="148"/>
  <c r="M6" i="148"/>
  <c r="N6" i="148"/>
  <c r="O6" i="148"/>
  <c r="G8" i="148"/>
  <c r="H8" i="148"/>
  <c r="I8" i="148"/>
  <c r="J8" i="148"/>
  <c r="K8" i="148"/>
  <c r="L8" i="148"/>
  <c r="M8" i="148"/>
  <c r="N8" i="148"/>
  <c r="O8" i="148"/>
  <c r="G9" i="148"/>
  <c r="H9" i="148"/>
  <c r="I9" i="148"/>
  <c r="J9" i="148"/>
  <c r="K9" i="148"/>
  <c r="L9" i="148"/>
  <c r="M9" i="148"/>
  <c r="N9" i="148"/>
  <c r="O9" i="148"/>
  <c r="G11" i="148"/>
  <c r="H11" i="148"/>
  <c r="I11" i="148"/>
  <c r="J11" i="148"/>
  <c r="K11" i="148"/>
  <c r="L11" i="148"/>
  <c r="M11" i="148"/>
  <c r="N11" i="148"/>
  <c r="O11" i="148"/>
  <c r="G12" i="148"/>
  <c r="H12" i="148"/>
  <c r="I12" i="148"/>
  <c r="J12" i="148"/>
  <c r="K12" i="148"/>
  <c r="L12" i="148"/>
  <c r="M12" i="148"/>
  <c r="N12" i="148"/>
  <c r="O12" i="148"/>
  <c r="B3" i="147"/>
  <c r="C3" i="147"/>
  <c r="D3" i="147"/>
  <c r="E3" i="147"/>
  <c r="F3" i="147"/>
  <c r="G3" i="147"/>
  <c r="H3" i="147"/>
  <c r="I3" i="147"/>
  <c r="J3" i="147"/>
  <c r="K3" i="147"/>
  <c r="L3" i="147"/>
  <c r="M3" i="147"/>
  <c r="N3" i="147"/>
  <c r="O3" i="147"/>
  <c r="P3" i="147"/>
  <c r="Q3" i="147"/>
  <c r="R3" i="147"/>
  <c r="S3" i="147"/>
  <c r="T3" i="147"/>
  <c r="U3" i="147"/>
  <c r="V3" i="147"/>
  <c r="W3" i="147"/>
  <c r="X3" i="147"/>
  <c r="Y3" i="147"/>
  <c r="Z3" i="147"/>
  <c r="AA3" i="147"/>
  <c r="AB3" i="147"/>
  <c r="AC3" i="147"/>
  <c r="AD3" i="147"/>
  <c r="AE3" i="147"/>
  <c r="AF3" i="147"/>
  <c r="AG3" i="147"/>
  <c r="AH3" i="147"/>
  <c r="AI3" i="147"/>
  <c r="AJ3" i="147"/>
  <c r="AK3" i="147"/>
  <c r="AL3" i="147"/>
  <c r="AM3" i="147"/>
  <c r="AN3" i="147"/>
  <c r="AO3" i="147"/>
  <c r="AP3" i="147"/>
  <c r="AQ3" i="147"/>
  <c r="AR3" i="147"/>
  <c r="AS3" i="147"/>
  <c r="AT3" i="147"/>
  <c r="AU3" i="147"/>
  <c r="AV3" i="147"/>
  <c r="AW3" i="147"/>
  <c r="AX3" i="147"/>
  <c r="AY3" i="147"/>
  <c r="AZ3" i="147"/>
  <c r="BA3" i="147"/>
  <c r="BB3" i="147"/>
  <c r="BC3" i="147"/>
  <c r="BD3" i="147"/>
  <c r="BE3" i="147"/>
  <c r="BF3" i="147"/>
  <c r="BG3" i="147"/>
  <c r="BH3" i="147"/>
  <c r="BI3" i="147"/>
  <c r="BJ3" i="147"/>
  <c r="BK3" i="147"/>
  <c r="BL3" i="147"/>
  <c r="BM3" i="147"/>
  <c r="BN3" i="147"/>
  <c r="BO3" i="147"/>
  <c r="BP3" i="147"/>
  <c r="BQ3" i="147"/>
  <c r="BR3" i="147"/>
  <c r="BS3" i="147"/>
  <c r="BT3" i="147"/>
  <c r="BU3" i="147"/>
  <c r="BV3" i="147"/>
  <c r="BW3" i="147"/>
  <c r="BX3" i="147"/>
  <c r="BY3" i="147"/>
  <c r="BZ3" i="147"/>
  <c r="CA3" i="147"/>
  <c r="CB3" i="147"/>
  <c r="CC3" i="147"/>
  <c r="CD3" i="147"/>
  <c r="CE3" i="147"/>
  <c r="CF3" i="147"/>
  <c r="CG3" i="147"/>
  <c r="CH3" i="147"/>
  <c r="CI3" i="147"/>
  <c r="CJ3" i="147"/>
  <c r="CK3" i="147"/>
  <c r="CL3" i="147"/>
  <c r="CM3" i="147"/>
  <c r="CN3" i="147"/>
  <c r="CO3" i="147"/>
  <c r="CP3" i="147"/>
  <c r="CQ3" i="147"/>
  <c r="CR3" i="147"/>
  <c r="CS3" i="147"/>
  <c r="CT3" i="147"/>
  <c r="CU3" i="147"/>
  <c r="CV3" i="147"/>
  <c r="CW3" i="147"/>
  <c r="CX3" i="147"/>
  <c r="CY3" i="147"/>
  <c r="CZ3" i="147"/>
  <c r="DA3" i="147"/>
  <c r="DB3" i="147"/>
  <c r="DC3" i="147"/>
  <c r="DD3" i="147"/>
  <c r="DE3" i="147"/>
  <c r="DF3" i="147"/>
  <c r="DG3" i="147"/>
  <c r="DH3" i="147"/>
  <c r="DI3" i="147"/>
  <c r="DJ3" i="147"/>
  <c r="DK3" i="147"/>
  <c r="DL3" i="147"/>
  <c r="DM3" i="147"/>
  <c r="DN3" i="147"/>
  <c r="DO3" i="147"/>
  <c r="DP3" i="147"/>
  <c r="DQ3" i="147"/>
  <c r="DR3" i="147"/>
  <c r="DS3" i="147"/>
  <c r="DT3" i="147"/>
  <c r="DU3" i="147"/>
  <c r="DV3" i="147"/>
  <c r="DW3" i="147"/>
  <c r="DX3" i="147"/>
  <c r="DY3" i="147"/>
  <c r="DZ3" i="147"/>
  <c r="EA3" i="147"/>
  <c r="EB3" i="147"/>
  <c r="EC3" i="147"/>
  <c r="ED3" i="147"/>
  <c r="EE3" i="147"/>
  <c r="EF3" i="147"/>
  <c r="EG3" i="147"/>
  <c r="EH3" i="147"/>
  <c r="EI3" i="147"/>
  <c r="EJ3" i="147"/>
  <c r="EK3" i="147"/>
  <c r="EL3" i="147"/>
  <c r="EM3" i="147"/>
  <c r="EN3" i="147"/>
  <c r="EO3" i="147"/>
  <c r="EP3" i="147"/>
  <c r="EQ3" i="147"/>
  <c r="ER3" i="147"/>
  <c r="ES3" i="147"/>
  <c r="ET3" i="147"/>
  <c r="EU3" i="147"/>
  <c r="EV3" i="147"/>
  <c r="EW3" i="147"/>
  <c r="EX3" i="147"/>
  <c r="EY3" i="147"/>
  <c r="EZ3" i="147"/>
  <c r="FA3" i="147"/>
  <c r="FB3" i="147"/>
  <c r="FC3" i="147"/>
  <c r="FD3" i="147"/>
  <c r="FE3" i="147"/>
  <c r="FF3" i="147"/>
  <c r="FG3" i="147"/>
  <c r="FH3" i="147"/>
  <c r="FI3" i="147"/>
  <c r="FJ3" i="147"/>
  <c r="FK3" i="147"/>
  <c r="FL3" i="147"/>
  <c r="FM3" i="147"/>
  <c r="FN3" i="147"/>
  <c r="FO3" i="147"/>
  <c r="FP3" i="147"/>
  <c r="FQ3" i="147"/>
  <c r="FR3" i="147"/>
  <c r="FS3" i="147"/>
  <c r="FT3" i="147"/>
  <c r="FU3" i="147"/>
  <c r="FV3" i="147"/>
  <c r="FW3" i="147"/>
  <c r="FX3" i="147"/>
  <c r="FY3" i="147"/>
  <c r="FZ3" i="147"/>
  <c r="GA3" i="147"/>
  <c r="GB3" i="147"/>
  <c r="GC3" i="147"/>
  <c r="GD3" i="147"/>
  <c r="GE3" i="147"/>
  <c r="B5" i="147"/>
  <c r="C5" i="147"/>
  <c r="D5" i="147"/>
  <c r="E5" i="147"/>
  <c r="F5" i="147"/>
  <c r="G5" i="147"/>
  <c r="H5" i="147"/>
  <c r="I5" i="147"/>
  <c r="J5" i="147"/>
  <c r="K5" i="147"/>
  <c r="L5" i="147"/>
  <c r="M5" i="147"/>
  <c r="N5" i="147"/>
  <c r="O5" i="147"/>
  <c r="P5" i="147"/>
  <c r="Q5" i="147"/>
  <c r="R5" i="147"/>
  <c r="S5" i="147"/>
  <c r="T5" i="147"/>
  <c r="U5" i="147"/>
  <c r="V5" i="147"/>
  <c r="W5" i="147"/>
  <c r="X5" i="147"/>
  <c r="Y5" i="147"/>
  <c r="Z5" i="147"/>
  <c r="AA5" i="147"/>
  <c r="AB5" i="147"/>
  <c r="AC5" i="147"/>
  <c r="AD5" i="147"/>
  <c r="AE5" i="147"/>
  <c r="AF5" i="147"/>
  <c r="AG5" i="147"/>
  <c r="AH5" i="147"/>
  <c r="AI5" i="147"/>
  <c r="AJ5" i="147"/>
  <c r="AK5" i="147"/>
  <c r="AL5" i="147"/>
  <c r="AM5" i="147"/>
  <c r="AN5" i="147"/>
  <c r="AO5" i="147"/>
  <c r="AP5" i="147"/>
  <c r="AQ5" i="147"/>
  <c r="AR5" i="147"/>
  <c r="AS5" i="147"/>
  <c r="AT5" i="147"/>
  <c r="AU5" i="147"/>
  <c r="AV5" i="147"/>
  <c r="AW5" i="147"/>
  <c r="AX5" i="147"/>
  <c r="AY5" i="147"/>
  <c r="AZ5" i="147"/>
  <c r="BA5" i="147"/>
  <c r="BB5" i="147"/>
  <c r="BC5" i="147"/>
  <c r="BD5" i="147"/>
  <c r="BE5" i="147"/>
  <c r="BF5" i="147"/>
  <c r="BG5" i="147"/>
  <c r="BH5" i="147"/>
  <c r="BI5" i="147"/>
  <c r="BJ5" i="147"/>
  <c r="BK5" i="147"/>
  <c r="BL5" i="147"/>
  <c r="BM5" i="147"/>
  <c r="BN5" i="147"/>
  <c r="BO5" i="147"/>
  <c r="BP5" i="147"/>
  <c r="BQ5" i="147"/>
  <c r="BR5" i="147"/>
  <c r="BS5" i="147"/>
  <c r="BT5" i="147"/>
  <c r="BU5" i="147"/>
  <c r="BV5" i="147"/>
  <c r="BW5" i="147"/>
  <c r="BX5" i="147"/>
  <c r="BY5" i="147"/>
  <c r="BZ5" i="147"/>
  <c r="CA5" i="147"/>
  <c r="CB5" i="147"/>
  <c r="CC5" i="147"/>
  <c r="CD5" i="147"/>
  <c r="CE5" i="147"/>
  <c r="CF5" i="147"/>
  <c r="CG5" i="147"/>
  <c r="CH5" i="147"/>
  <c r="CI5" i="147"/>
  <c r="CJ5" i="147"/>
  <c r="CK5" i="147"/>
  <c r="CL5" i="147"/>
  <c r="CM5" i="147"/>
  <c r="CN5" i="147"/>
  <c r="CO5" i="147"/>
  <c r="CP5" i="147"/>
  <c r="CQ5" i="147"/>
  <c r="CR5" i="147"/>
  <c r="CS5" i="147"/>
  <c r="CT5" i="147"/>
  <c r="CU5" i="147"/>
  <c r="CV5" i="147"/>
  <c r="CW5" i="147"/>
  <c r="CX5" i="147"/>
  <c r="CY5" i="147"/>
  <c r="CZ5" i="147"/>
  <c r="DA5" i="147"/>
  <c r="DB5" i="147"/>
  <c r="DC5" i="147"/>
  <c r="DD5" i="147"/>
  <c r="DE5" i="147"/>
  <c r="DF5" i="147"/>
  <c r="DG5" i="147"/>
  <c r="DH5" i="147"/>
  <c r="DI5" i="147"/>
  <c r="DJ5" i="147"/>
  <c r="DK5" i="147"/>
  <c r="DL5" i="147"/>
  <c r="DM5" i="147"/>
  <c r="DN5" i="147"/>
  <c r="DO5" i="147"/>
  <c r="DP5" i="147"/>
  <c r="DQ5" i="147"/>
  <c r="DR5" i="147"/>
  <c r="DS5" i="147"/>
  <c r="DT5" i="147"/>
  <c r="DU5" i="147"/>
  <c r="DV5" i="147"/>
  <c r="DW5" i="147"/>
  <c r="DX5" i="147"/>
  <c r="DY5" i="147"/>
  <c r="DZ5" i="147"/>
  <c r="EA5" i="147"/>
  <c r="EB5" i="147"/>
  <c r="EC5" i="147"/>
  <c r="ED5" i="147"/>
  <c r="EE5" i="147"/>
  <c r="EF5" i="147"/>
  <c r="EG5" i="147"/>
  <c r="EH5" i="147"/>
  <c r="EI5" i="147"/>
  <c r="EJ5" i="147"/>
  <c r="EK5" i="147"/>
  <c r="EL5" i="147"/>
  <c r="EM5" i="147"/>
  <c r="EN5" i="147"/>
  <c r="EO5" i="147"/>
  <c r="EP5" i="147"/>
  <c r="EQ5" i="147"/>
  <c r="ER5" i="147"/>
  <c r="ES5" i="147"/>
  <c r="ET5" i="147"/>
  <c r="EU5" i="147"/>
  <c r="EV5" i="147"/>
  <c r="EW5" i="147"/>
  <c r="EX5" i="147"/>
  <c r="EY5" i="147"/>
  <c r="EZ5" i="147"/>
  <c r="FA5" i="147"/>
  <c r="FB5" i="147"/>
  <c r="FC5" i="147"/>
  <c r="FD5" i="147"/>
  <c r="FE5" i="147"/>
  <c r="FF5" i="147"/>
  <c r="FG5" i="147"/>
  <c r="FH5" i="147"/>
  <c r="FI5" i="147"/>
  <c r="FJ5" i="147"/>
  <c r="FK5" i="147"/>
  <c r="FL5" i="147"/>
  <c r="FM5" i="147"/>
  <c r="FN5" i="147"/>
  <c r="FO5" i="147"/>
  <c r="FP5" i="147"/>
  <c r="FQ5" i="147"/>
  <c r="FR5" i="147"/>
  <c r="FS5" i="147"/>
  <c r="FT5" i="147"/>
  <c r="FU5" i="147"/>
  <c r="FV5" i="147"/>
  <c r="FW5" i="147"/>
  <c r="FX5" i="147"/>
  <c r="FY5" i="147"/>
  <c r="FZ5" i="147"/>
  <c r="GA5" i="147"/>
  <c r="GB5" i="147"/>
  <c r="GC5" i="147"/>
  <c r="GD5" i="147"/>
  <c r="GE5" i="147"/>
  <c r="D6" i="147"/>
  <c r="G6" i="147"/>
  <c r="H6" i="147"/>
  <c r="I6" i="147"/>
  <c r="J6" i="147"/>
  <c r="K6" i="147"/>
  <c r="L6" i="147"/>
  <c r="M6" i="147"/>
  <c r="N6" i="147"/>
  <c r="O6" i="147"/>
  <c r="G8" i="147"/>
  <c r="H8" i="147"/>
  <c r="I8" i="147"/>
  <c r="J8" i="147"/>
  <c r="K8" i="147"/>
  <c r="L8" i="147"/>
  <c r="M8" i="147"/>
  <c r="N8" i="147"/>
  <c r="O8" i="147"/>
  <c r="G9" i="147"/>
  <c r="H9" i="147"/>
  <c r="I9" i="147"/>
  <c r="J9" i="147"/>
  <c r="K9" i="147"/>
  <c r="L9" i="147"/>
  <c r="M9" i="147"/>
  <c r="N9" i="147"/>
  <c r="O9" i="147"/>
  <c r="G11" i="147"/>
  <c r="H11" i="147"/>
  <c r="I11" i="147"/>
  <c r="J11" i="147"/>
  <c r="K11" i="147"/>
  <c r="L11" i="147"/>
  <c r="M11" i="147"/>
  <c r="N11" i="147"/>
  <c r="O11" i="147"/>
  <c r="G12" i="147"/>
  <c r="H12" i="147"/>
  <c r="I12" i="147"/>
  <c r="J12" i="147"/>
  <c r="K12" i="147"/>
  <c r="L12" i="147"/>
  <c r="M12" i="147"/>
  <c r="N12" i="147"/>
  <c r="O12" i="147"/>
  <c r="B3" i="146"/>
  <c r="C3" i="146"/>
  <c r="D3" i="146"/>
  <c r="E3" i="146"/>
  <c r="F3" i="146"/>
  <c r="G3" i="146"/>
  <c r="H3" i="146"/>
  <c r="I3" i="146"/>
  <c r="J3" i="146"/>
  <c r="K3" i="146"/>
  <c r="L3" i="146"/>
  <c r="M3" i="146"/>
  <c r="N3" i="146"/>
  <c r="O3" i="146"/>
  <c r="P3" i="146"/>
  <c r="Q3" i="146"/>
  <c r="R3" i="146"/>
  <c r="S3" i="146"/>
  <c r="T3" i="146"/>
  <c r="U3" i="146"/>
  <c r="V3" i="146"/>
  <c r="W3" i="146"/>
  <c r="X3" i="146"/>
  <c r="Y3" i="146"/>
  <c r="Z3" i="146"/>
  <c r="AA3" i="146"/>
  <c r="AB3" i="146"/>
  <c r="AC3" i="146"/>
  <c r="AD3" i="146"/>
  <c r="AE3" i="146"/>
  <c r="AF3" i="146"/>
  <c r="AG3" i="146"/>
  <c r="AH3" i="146"/>
  <c r="AI3" i="146"/>
  <c r="AJ3" i="146"/>
  <c r="AK3" i="146"/>
  <c r="AL3" i="146"/>
  <c r="AM3" i="146"/>
  <c r="AN3" i="146"/>
  <c r="AO3" i="146"/>
  <c r="AP3" i="146"/>
  <c r="AQ3" i="146"/>
  <c r="AR3" i="146"/>
  <c r="AS3" i="146"/>
  <c r="AT3" i="146"/>
  <c r="AU3" i="146"/>
  <c r="AV3" i="146"/>
  <c r="AW3" i="146"/>
  <c r="AX3" i="146"/>
  <c r="AY3" i="146"/>
  <c r="AZ3" i="146"/>
  <c r="BA3" i="146"/>
  <c r="BB3" i="146"/>
  <c r="BC3" i="146"/>
  <c r="BD3" i="146"/>
  <c r="BE3" i="146"/>
  <c r="BF3" i="146"/>
  <c r="BG3" i="146"/>
  <c r="BH3" i="146"/>
  <c r="BI3" i="146"/>
  <c r="BJ3" i="146"/>
  <c r="BK3" i="146"/>
  <c r="BL3" i="146"/>
  <c r="BM3" i="146"/>
  <c r="BN3" i="146"/>
  <c r="BO3" i="146"/>
  <c r="BP3" i="146"/>
  <c r="BQ3" i="146"/>
  <c r="BR3" i="146"/>
  <c r="BS3" i="146"/>
  <c r="BT3" i="146"/>
  <c r="BU3" i="146"/>
  <c r="BV3" i="146"/>
  <c r="BW3" i="146"/>
  <c r="BX3" i="146"/>
  <c r="BY3" i="146"/>
  <c r="BZ3" i="146"/>
  <c r="CA3" i="146"/>
  <c r="CB3" i="146"/>
  <c r="CC3" i="146"/>
  <c r="CD3" i="146"/>
  <c r="CE3" i="146"/>
  <c r="CF3" i="146"/>
  <c r="CG3" i="146"/>
  <c r="CH3" i="146"/>
  <c r="CI3" i="146"/>
  <c r="CJ3" i="146"/>
  <c r="CK3" i="146"/>
  <c r="CL3" i="146"/>
  <c r="CM3" i="146"/>
  <c r="CN3" i="146"/>
  <c r="CO3" i="146"/>
  <c r="CP3" i="146"/>
  <c r="CQ3" i="146"/>
  <c r="CR3" i="146"/>
  <c r="CS3" i="146"/>
  <c r="CT3" i="146"/>
  <c r="CU3" i="146"/>
  <c r="CV3" i="146"/>
  <c r="CW3" i="146"/>
  <c r="CX3" i="146"/>
  <c r="CY3" i="146"/>
  <c r="CZ3" i="146"/>
  <c r="DA3" i="146"/>
  <c r="DB3" i="146"/>
  <c r="DC3" i="146"/>
  <c r="DD3" i="146"/>
  <c r="DE3" i="146"/>
  <c r="DF3" i="146"/>
  <c r="DG3" i="146"/>
  <c r="DH3" i="146"/>
  <c r="DI3" i="146"/>
  <c r="DJ3" i="146"/>
  <c r="DK3" i="146"/>
  <c r="DL3" i="146"/>
  <c r="DM3" i="146"/>
  <c r="DN3" i="146"/>
  <c r="DO3" i="146"/>
  <c r="DP3" i="146"/>
  <c r="DQ3" i="146"/>
  <c r="DR3" i="146"/>
  <c r="DS3" i="146"/>
  <c r="DT3" i="146"/>
  <c r="DU3" i="146"/>
  <c r="DV3" i="146"/>
  <c r="DW3" i="146"/>
  <c r="DX3" i="146"/>
  <c r="DY3" i="146"/>
  <c r="DZ3" i="146"/>
  <c r="EA3" i="146"/>
  <c r="EB3" i="146"/>
  <c r="EC3" i="146"/>
  <c r="ED3" i="146"/>
  <c r="EE3" i="146"/>
  <c r="EF3" i="146"/>
  <c r="EG3" i="146"/>
  <c r="EH3" i="146"/>
  <c r="EI3" i="146"/>
  <c r="EJ3" i="146"/>
  <c r="EK3" i="146"/>
  <c r="EL3" i="146"/>
  <c r="EM3" i="146"/>
  <c r="EN3" i="146"/>
  <c r="EO3" i="146"/>
  <c r="EP3" i="146"/>
  <c r="EQ3" i="146"/>
  <c r="ER3" i="146"/>
  <c r="ES3" i="146"/>
  <c r="ET3" i="146"/>
  <c r="EU3" i="146"/>
  <c r="EV3" i="146"/>
  <c r="EW3" i="146"/>
  <c r="EX3" i="146"/>
  <c r="EY3" i="146"/>
  <c r="EZ3" i="146"/>
  <c r="FA3" i="146"/>
  <c r="FB3" i="146"/>
  <c r="FC3" i="146"/>
  <c r="FD3" i="146"/>
  <c r="FE3" i="146"/>
  <c r="FF3" i="146"/>
  <c r="FG3" i="146"/>
  <c r="FH3" i="146"/>
  <c r="FI3" i="146"/>
  <c r="FJ3" i="146"/>
  <c r="FK3" i="146"/>
  <c r="FL3" i="146"/>
  <c r="FM3" i="146"/>
  <c r="FN3" i="146"/>
  <c r="FO3" i="146"/>
  <c r="FP3" i="146"/>
  <c r="FQ3" i="146"/>
  <c r="FR3" i="146"/>
  <c r="FS3" i="146"/>
  <c r="FT3" i="146"/>
  <c r="FU3" i="146"/>
  <c r="FV3" i="146"/>
  <c r="FW3" i="146"/>
  <c r="FX3" i="146"/>
  <c r="FY3" i="146"/>
  <c r="FZ3" i="146"/>
  <c r="GA3" i="146"/>
  <c r="GB3" i="146"/>
  <c r="GC3" i="146"/>
  <c r="GD3" i="146"/>
  <c r="GE3" i="146"/>
  <c r="B5" i="146"/>
  <c r="C5" i="146"/>
  <c r="D5" i="146"/>
  <c r="E5" i="146"/>
  <c r="F5" i="146"/>
  <c r="G5" i="146"/>
  <c r="H5" i="146"/>
  <c r="I5" i="146"/>
  <c r="J5" i="146"/>
  <c r="K5" i="146"/>
  <c r="L5" i="146"/>
  <c r="M5" i="146"/>
  <c r="N5" i="146"/>
  <c r="O5" i="146"/>
  <c r="P5" i="146"/>
  <c r="Q5" i="146"/>
  <c r="R5" i="146"/>
  <c r="S5" i="146"/>
  <c r="T5" i="146"/>
  <c r="U5" i="146"/>
  <c r="V5" i="146"/>
  <c r="W5" i="146"/>
  <c r="X5" i="146"/>
  <c r="Y5" i="146"/>
  <c r="Z5" i="146"/>
  <c r="AA5" i="146"/>
  <c r="AB5" i="146"/>
  <c r="AC5" i="146"/>
  <c r="AD5" i="146"/>
  <c r="AE5" i="146"/>
  <c r="AF5" i="146"/>
  <c r="AG5" i="146"/>
  <c r="AH5" i="146"/>
  <c r="AI5" i="146"/>
  <c r="AJ5" i="146"/>
  <c r="AK5" i="146"/>
  <c r="AL5" i="146"/>
  <c r="AM5" i="146"/>
  <c r="AN5" i="146"/>
  <c r="AO5" i="146"/>
  <c r="AP5" i="146"/>
  <c r="AQ5" i="146"/>
  <c r="AR5" i="146"/>
  <c r="AS5" i="146"/>
  <c r="AT5" i="146"/>
  <c r="AU5" i="146"/>
  <c r="AV5" i="146"/>
  <c r="AW5" i="146"/>
  <c r="AX5" i="146"/>
  <c r="AY5" i="146"/>
  <c r="AZ5" i="146"/>
  <c r="BA5" i="146"/>
  <c r="BB5" i="146"/>
  <c r="BC5" i="146"/>
  <c r="BD5" i="146"/>
  <c r="BE5" i="146"/>
  <c r="BF5" i="146"/>
  <c r="BG5" i="146"/>
  <c r="BH5" i="146"/>
  <c r="BI5" i="146"/>
  <c r="BJ5" i="146"/>
  <c r="BK5" i="146"/>
  <c r="BL5" i="146"/>
  <c r="BM5" i="146"/>
  <c r="BN5" i="146"/>
  <c r="BO5" i="146"/>
  <c r="BP5" i="146"/>
  <c r="BQ5" i="146"/>
  <c r="BR5" i="146"/>
  <c r="BS5" i="146"/>
  <c r="BT5" i="146"/>
  <c r="BU5" i="146"/>
  <c r="BV5" i="146"/>
  <c r="BW5" i="146"/>
  <c r="BX5" i="146"/>
  <c r="BY5" i="146"/>
  <c r="BZ5" i="146"/>
  <c r="CA5" i="146"/>
  <c r="CB5" i="146"/>
  <c r="CC5" i="146"/>
  <c r="CD5" i="146"/>
  <c r="CE5" i="146"/>
  <c r="CF5" i="146"/>
  <c r="CG5" i="146"/>
  <c r="CH5" i="146"/>
  <c r="CI5" i="146"/>
  <c r="CJ5" i="146"/>
  <c r="CK5" i="146"/>
  <c r="CL5" i="146"/>
  <c r="CM5" i="146"/>
  <c r="CN5" i="146"/>
  <c r="CO5" i="146"/>
  <c r="CP5" i="146"/>
  <c r="CQ5" i="146"/>
  <c r="CR5" i="146"/>
  <c r="CS5" i="146"/>
  <c r="CT5" i="146"/>
  <c r="CU5" i="146"/>
  <c r="CV5" i="146"/>
  <c r="CW5" i="146"/>
  <c r="CX5" i="146"/>
  <c r="CY5" i="146"/>
  <c r="CZ5" i="146"/>
  <c r="DA5" i="146"/>
  <c r="DB5" i="146"/>
  <c r="DC5" i="146"/>
  <c r="DD5" i="146"/>
  <c r="DE5" i="146"/>
  <c r="DF5" i="146"/>
  <c r="DG5" i="146"/>
  <c r="DH5" i="146"/>
  <c r="DI5" i="146"/>
  <c r="DJ5" i="146"/>
  <c r="DK5" i="146"/>
  <c r="DL5" i="146"/>
  <c r="DM5" i="146"/>
  <c r="DN5" i="146"/>
  <c r="DO5" i="146"/>
  <c r="DP5" i="146"/>
  <c r="DQ5" i="146"/>
  <c r="DR5" i="146"/>
  <c r="DS5" i="146"/>
  <c r="DT5" i="146"/>
  <c r="DU5" i="146"/>
  <c r="DV5" i="146"/>
  <c r="DW5" i="146"/>
  <c r="DX5" i="146"/>
  <c r="DY5" i="146"/>
  <c r="DZ5" i="146"/>
  <c r="EA5" i="146"/>
  <c r="EB5" i="146"/>
  <c r="EC5" i="146"/>
  <c r="ED5" i="146"/>
  <c r="EE5" i="146"/>
  <c r="EF5" i="146"/>
  <c r="EG5" i="146"/>
  <c r="EH5" i="146"/>
  <c r="EI5" i="146"/>
  <c r="EJ5" i="146"/>
  <c r="EK5" i="146"/>
  <c r="EL5" i="146"/>
  <c r="EM5" i="146"/>
  <c r="EN5" i="146"/>
  <c r="EO5" i="146"/>
  <c r="EP5" i="146"/>
  <c r="EQ5" i="146"/>
  <c r="ER5" i="146"/>
  <c r="ES5" i="146"/>
  <c r="ET5" i="146"/>
  <c r="EU5" i="146"/>
  <c r="EV5" i="146"/>
  <c r="EW5" i="146"/>
  <c r="EX5" i="146"/>
  <c r="EY5" i="146"/>
  <c r="EZ5" i="146"/>
  <c r="FA5" i="146"/>
  <c r="FB5" i="146"/>
  <c r="FC5" i="146"/>
  <c r="FD5" i="146"/>
  <c r="FE5" i="146"/>
  <c r="FF5" i="146"/>
  <c r="FG5" i="146"/>
  <c r="FH5" i="146"/>
  <c r="FI5" i="146"/>
  <c r="FJ5" i="146"/>
  <c r="FK5" i="146"/>
  <c r="FL5" i="146"/>
  <c r="FM5" i="146"/>
  <c r="FN5" i="146"/>
  <c r="FO5" i="146"/>
  <c r="FP5" i="146"/>
  <c r="FQ5" i="146"/>
  <c r="FR5" i="146"/>
  <c r="FS5" i="146"/>
  <c r="FT5" i="146"/>
  <c r="FU5" i="146"/>
  <c r="FV5" i="146"/>
  <c r="FW5" i="146"/>
  <c r="FX5" i="146"/>
  <c r="FY5" i="146"/>
  <c r="FZ5" i="146"/>
  <c r="GA5" i="146"/>
  <c r="GB5" i="146"/>
  <c r="GC5" i="146"/>
  <c r="GD5" i="146"/>
  <c r="GE5" i="146"/>
  <c r="D6" i="146"/>
  <c r="G6" i="146"/>
  <c r="H6" i="146"/>
  <c r="I6" i="146"/>
  <c r="J6" i="146"/>
  <c r="K6" i="146"/>
  <c r="L6" i="146"/>
  <c r="M6" i="146"/>
  <c r="N6" i="146"/>
  <c r="O6" i="146"/>
  <c r="G8" i="146"/>
  <c r="H8" i="146"/>
  <c r="I8" i="146"/>
  <c r="J8" i="146"/>
  <c r="K8" i="146"/>
  <c r="L8" i="146"/>
  <c r="M8" i="146"/>
  <c r="N8" i="146"/>
  <c r="O8" i="146"/>
  <c r="G9" i="146"/>
  <c r="H9" i="146"/>
  <c r="I9" i="146"/>
  <c r="J9" i="146"/>
  <c r="K9" i="146"/>
  <c r="L9" i="146"/>
  <c r="M9" i="146"/>
  <c r="N9" i="146"/>
  <c r="O9" i="146"/>
  <c r="G11" i="146"/>
  <c r="H11" i="146"/>
  <c r="I11" i="146"/>
  <c r="J11" i="146"/>
  <c r="K11" i="146"/>
  <c r="L11" i="146"/>
  <c r="M11" i="146"/>
  <c r="N11" i="146"/>
  <c r="O11" i="146"/>
  <c r="G12" i="146"/>
  <c r="H12" i="146"/>
  <c r="I12" i="146"/>
  <c r="J12" i="146"/>
  <c r="K12" i="146"/>
  <c r="L12" i="146"/>
  <c r="M12" i="146"/>
  <c r="N12" i="146"/>
  <c r="O12" i="146"/>
  <c r="B3" i="149"/>
  <c r="C3" i="149"/>
  <c r="D3" i="149"/>
  <c r="E3" i="149"/>
  <c r="F3" i="149"/>
  <c r="G3" i="149"/>
  <c r="H3" i="149"/>
  <c r="I3" i="149"/>
  <c r="J3" i="149"/>
  <c r="K3" i="149"/>
  <c r="L3" i="149"/>
  <c r="M3" i="149"/>
  <c r="N3" i="149"/>
  <c r="O3" i="149"/>
  <c r="P3" i="149"/>
  <c r="Q3" i="149"/>
  <c r="R3" i="149"/>
  <c r="S3" i="149"/>
  <c r="T3" i="149"/>
  <c r="U3" i="149"/>
  <c r="V3" i="149"/>
  <c r="W3" i="149"/>
  <c r="X3" i="149"/>
  <c r="Y3" i="149"/>
  <c r="Z3" i="149"/>
  <c r="AA3" i="149"/>
  <c r="AB3" i="149"/>
  <c r="AC3" i="149"/>
  <c r="AD3" i="149"/>
  <c r="AE3" i="149"/>
  <c r="AF3" i="149"/>
  <c r="AG3" i="149"/>
  <c r="AH3" i="149"/>
  <c r="AI3" i="149"/>
  <c r="AJ3" i="149"/>
  <c r="AK3" i="149"/>
  <c r="AL3" i="149"/>
  <c r="AM3" i="149"/>
  <c r="AN3" i="149"/>
  <c r="AO3" i="149"/>
  <c r="AP3" i="149"/>
  <c r="AQ3" i="149"/>
  <c r="AR3" i="149"/>
  <c r="AS3" i="149"/>
  <c r="AT3" i="149"/>
  <c r="AU3" i="149"/>
  <c r="AV3" i="149"/>
  <c r="AW3" i="149"/>
  <c r="AX3" i="149"/>
  <c r="AY3" i="149"/>
  <c r="AZ3" i="149"/>
  <c r="BA3" i="149"/>
  <c r="BB3" i="149"/>
  <c r="BC3" i="149"/>
  <c r="BD3" i="149"/>
  <c r="BE3" i="149"/>
  <c r="BF3" i="149"/>
  <c r="BG3" i="149"/>
  <c r="BH3" i="149"/>
  <c r="BI3" i="149"/>
  <c r="BJ3" i="149"/>
  <c r="BK3" i="149"/>
  <c r="BL3" i="149"/>
  <c r="BM3" i="149"/>
  <c r="BN3" i="149"/>
  <c r="BO3" i="149"/>
  <c r="BP3" i="149"/>
  <c r="BQ3" i="149"/>
  <c r="BR3" i="149"/>
  <c r="BS3" i="149"/>
  <c r="BT3" i="149"/>
  <c r="BU3" i="149"/>
  <c r="BV3" i="149"/>
  <c r="BW3" i="149"/>
  <c r="BX3" i="149"/>
  <c r="BY3" i="149"/>
  <c r="BZ3" i="149"/>
  <c r="CA3" i="149"/>
  <c r="CB3" i="149"/>
  <c r="CC3" i="149"/>
  <c r="CD3" i="149"/>
  <c r="CE3" i="149"/>
  <c r="CF3" i="149"/>
  <c r="CG3" i="149"/>
  <c r="CH3" i="149"/>
  <c r="CI3" i="149"/>
  <c r="CJ3" i="149"/>
  <c r="CK3" i="149"/>
  <c r="CL3" i="149"/>
  <c r="CM3" i="149"/>
  <c r="CN3" i="149"/>
  <c r="CO3" i="149"/>
  <c r="CP3" i="149"/>
  <c r="CQ3" i="149"/>
  <c r="CR3" i="149"/>
  <c r="CS3" i="149"/>
  <c r="CT3" i="149"/>
  <c r="CU3" i="149"/>
  <c r="CV3" i="149"/>
  <c r="CW3" i="149"/>
  <c r="CX3" i="149"/>
  <c r="CY3" i="149"/>
  <c r="CZ3" i="149"/>
  <c r="DA3" i="149"/>
  <c r="DB3" i="149"/>
  <c r="DC3" i="149"/>
  <c r="DD3" i="149"/>
  <c r="DE3" i="149"/>
  <c r="DF3" i="149"/>
  <c r="DG3" i="149"/>
  <c r="DH3" i="149"/>
  <c r="DI3" i="149"/>
  <c r="DJ3" i="149"/>
  <c r="DK3" i="149"/>
  <c r="DL3" i="149"/>
  <c r="DM3" i="149"/>
  <c r="DN3" i="149"/>
  <c r="DO3" i="149"/>
  <c r="DP3" i="149"/>
  <c r="DQ3" i="149"/>
  <c r="DR3" i="149"/>
  <c r="DS3" i="149"/>
  <c r="DT3" i="149"/>
  <c r="DU3" i="149"/>
  <c r="DV3" i="149"/>
  <c r="DW3" i="149"/>
  <c r="DX3" i="149"/>
  <c r="DY3" i="149"/>
  <c r="DZ3" i="149"/>
  <c r="EA3" i="149"/>
  <c r="EB3" i="149"/>
  <c r="EC3" i="149"/>
  <c r="ED3" i="149"/>
  <c r="EE3" i="149"/>
  <c r="EF3" i="149"/>
  <c r="EG3" i="149"/>
  <c r="EH3" i="149"/>
  <c r="EI3" i="149"/>
  <c r="EJ3" i="149"/>
  <c r="EK3" i="149"/>
  <c r="EL3" i="149"/>
  <c r="EM3" i="149"/>
  <c r="EN3" i="149"/>
  <c r="EO3" i="149"/>
  <c r="EP3" i="149"/>
  <c r="EQ3" i="149"/>
  <c r="ER3" i="149"/>
  <c r="ES3" i="149"/>
  <c r="ET3" i="149"/>
  <c r="EU3" i="149"/>
  <c r="EV3" i="149"/>
  <c r="EW3" i="149"/>
  <c r="EX3" i="149"/>
  <c r="EY3" i="149"/>
  <c r="EZ3" i="149"/>
  <c r="FA3" i="149"/>
  <c r="FB3" i="149"/>
  <c r="FC3" i="149"/>
  <c r="FD3" i="149"/>
  <c r="FE3" i="149"/>
  <c r="FF3" i="149"/>
  <c r="FG3" i="149"/>
  <c r="FH3" i="149"/>
  <c r="FI3" i="149"/>
  <c r="FJ3" i="149"/>
  <c r="FK3" i="149"/>
  <c r="FL3" i="149"/>
  <c r="FM3" i="149"/>
  <c r="FN3" i="149"/>
  <c r="FO3" i="149"/>
  <c r="FP3" i="149"/>
  <c r="FQ3" i="149"/>
  <c r="FR3" i="149"/>
  <c r="FS3" i="149"/>
  <c r="FT3" i="149"/>
  <c r="FU3" i="149"/>
  <c r="FV3" i="149"/>
  <c r="FW3" i="149"/>
  <c r="FX3" i="149"/>
  <c r="FY3" i="149"/>
  <c r="FZ3" i="149"/>
  <c r="GA3" i="149"/>
  <c r="GB3" i="149"/>
  <c r="GC3" i="149"/>
  <c r="GD3" i="149"/>
  <c r="GE3" i="149"/>
  <c r="B5" i="149"/>
  <c r="C5" i="149"/>
  <c r="D5" i="149"/>
  <c r="E5" i="149"/>
  <c r="F5" i="149"/>
  <c r="G5" i="149"/>
  <c r="H5" i="149"/>
  <c r="I5" i="149"/>
  <c r="J5" i="149"/>
  <c r="K5" i="149"/>
  <c r="L5" i="149"/>
  <c r="M5" i="149"/>
  <c r="N5" i="149"/>
  <c r="O5" i="149"/>
  <c r="P5" i="149"/>
  <c r="Q5" i="149"/>
  <c r="R5" i="149"/>
  <c r="S5" i="149"/>
  <c r="T5" i="149"/>
  <c r="U5" i="149"/>
  <c r="V5" i="149"/>
  <c r="W5" i="149"/>
  <c r="X5" i="149"/>
  <c r="Y5" i="149"/>
  <c r="Z5" i="149"/>
  <c r="AA5" i="149"/>
  <c r="AB5" i="149"/>
  <c r="AC5" i="149"/>
  <c r="AD5" i="149"/>
  <c r="AE5" i="149"/>
  <c r="AF5" i="149"/>
  <c r="AG5" i="149"/>
  <c r="AH5" i="149"/>
  <c r="AI5" i="149"/>
  <c r="AJ5" i="149"/>
  <c r="AK5" i="149"/>
  <c r="AL5" i="149"/>
  <c r="AM5" i="149"/>
  <c r="AN5" i="149"/>
  <c r="AO5" i="149"/>
  <c r="AP5" i="149"/>
  <c r="AQ5" i="149"/>
  <c r="AR5" i="149"/>
  <c r="AS5" i="149"/>
  <c r="AT5" i="149"/>
  <c r="AU5" i="149"/>
  <c r="AV5" i="149"/>
  <c r="AW5" i="149"/>
  <c r="AX5" i="149"/>
  <c r="AY5" i="149"/>
  <c r="AZ5" i="149"/>
  <c r="BA5" i="149"/>
  <c r="BB5" i="149"/>
  <c r="BC5" i="149"/>
  <c r="BD5" i="149"/>
  <c r="BE5" i="149"/>
  <c r="BF5" i="149"/>
  <c r="BG5" i="149"/>
  <c r="BH5" i="149"/>
  <c r="BI5" i="149"/>
  <c r="BJ5" i="149"/>
  <c r="BK5" i="149"/>
  <c r="BL5" i="149"/>
  <c r="BM5" i="149"/>
  <c r="BN5" i="149"/>
  <c r="BO5" i="149"/>
  <c r="BP5" i="149"/>
  <c r="BQ5" i="149"/>
  <c r="BR5" i="149"/>
  <c r="BS5" i="149"/>
  <c r="BT5" i="149"/>
  <c r="BU5" i="149"/>
  <c r="BV5" i="149"/>
  <c r="BW5" i="149"/>
  <c r="BX5" i="149"/>
  <c r="BY5" i="149"/>
  <c r="BZ5" i="149"/>
  <c r="CA5" i="149"/>
  <c r="CB5" i="149"/>
  <c r="CC5" i="149"/>
  <c r="CD5" i="149"/>
  <c r="CE5" i="149"/>
  <c r="CF5" i="149"/>
  <c r="CG5" i="149"/>
  <c r="CH5" i="149"/>
  <c r="CI5" i="149"/>
  <c r="CJ5" i="149"/>
  <c r="CK5" i="149"/>
  <c r="CL5" i="149"/>
  <c r="CM5" i="149"/>
  <c r="CN5" i="149"/>
  <c r="CO5" i="149"/>
  <c r="CP5" i="149"/>
  <c r="CQ5" i="149"/>
  <c r="CR5" i="149"/>
  <c r="CS5" i="149"/>
  <c r="CT5" i="149"/>
  <c r="CU5" i="149"/>
  <c r="CV5" i="149"/>
  <c r="CW5" i="149"/>
  <c r="CX5" i="149"/>
  <c r="CY5" i="149"/>
  <c r="CZ5" i="149"/>
  <c r="DA5" i="149"/>
  <c r="DB5" i="149"/>
  <c r="DC5" i="149"/>
  <c r="DD5" i="149"/>
  <c r="DE5" i="149"/>
  <c r="DF5" i="149"/>
  <c r="DG5" i="149"/>
  <c r="DH5" i="149"/>
  <c r="DI5" i="149"/>
  <c r="DJ5" i="149"/>
  <c r="DK5" i="149"/>
  <c r="DL5" i="149"/>
  <c r="DM5" i="149"/>
  <c r="DN5" i="149"/>
  <c r="DO5" i="149"/>
  <c r="DP5" i="149"/>
  <c r="DQ5" i="149"/>
  <c r="DR5" i="149"/>
  <c r="DS5" i="149"/>
  <c r="DT5" i="149"/>
  <c r="DU5" i="149"/>
  <c r="DV5" i="149"/>
  <c r="DW5" i="149"/>
  <c r="DX5" i="149"/>
  <c r="DY5" i="149"/>
  <c r="DZ5" i="149"/>
  <c r="EA5" i="149"/>
  <c r="EB5" i="149"/>
  <c r="EC5" i="149"/>
  <c r="ED5" i="149"/>
  <c r="EE5" i="149"/>
  <c r="EF5" i="149"/>
  <c r="EG5" i="149"/>
  <c r="EH5" i="149"/>
  <c r="EI5" i="149"/>
  <c r="EJ5" i="149"/>
  <c r="EK5" i="149"/>
  <c r="EL5" i="149"/>
  <c r="EM5" i="149"/>
  <c r="EN5" i="149"/>
  <c r="EO5" i="149"/>
  <c r="EP5" i="149"/>
  <c r="EQ5" i="149"/>
  <c r="ER5" i="149"/>
  <c r="ES5" i="149"/>
  <c r="ET5" i="149"/>
  <c r="EU5" i="149"/>
  <c r="EV5" i="149"/>
  <c r="EW5" i="149"/>
  <c r="EX5" i="149"/>
  <c r="EY5" i="149"/>
  <c r="EZ5" i="149"/>
  <c r="FA5" i="149"/>
  <c r="FB5" i="149"/>
  <c r="FC5" i="149"/>
  <c r="FD5" i="149"/>
  <c r="FE5" i="149"/>
  <c r="FF5" i="149"/>
  <c r="FG5" i="149"/>
  <c r="FH5" i="149"/>
  <c r="FI5" i="149"/>
  <c r="FJ5" i="149"/>
  <c r="FK5" i="149"/>
  <c r="FL5" i="149"/>
  <c r="FM5" i="149"/>
  <c r="FN5" i="149"/>
  <c r="FO5" i="149"/>
  <c r="FP5" i="149"/>
  <c r="FQ5" i="149"/>
  <c r="FR5" i="149"/>
  <c r="FS5" i="149"/>
  <c r="FT5" i="149"/>
  <c r="FU5" i="149"/>
  <c r="FV5" i="149"/>
  <c r="FW5" i="149"/>
  <c r="FX5" i="149"/>
  <c r="FY5" i="149"/>
  <c r="FZ5" i="149"/>
  <c r="GA5" i="149"/>
  <c r="GB5" i="149"/>
  <c r="GC5" i="149"/>
  <c r="GD5" i="149"/>
  <c r="GE5" i="149"/>
  <c r="D6" i="149"/>
  <c r="G6" i="149"/>
  <c r="H6" i="149"/>
  <c r="I6" i="149"/>
  <c r="J6" i="149"/>
  <c r="K6" i="149"/>
  <c r="L6" i="149"/>
  <c r="M6" i="149"/>
  <c r="N6" i="149"/>
  <c r="O6" i="149"/>
  <c r="G8" i="149"/>
  <c r="H8" i="149"/>
  <c r="I8" i="149"/>
  <c r="J8" i="149"/>
  <c r="K8" i="149"/>
  <c r="L8" i="149"/>
  <c r="M8" i="149"/>
  <c r="N8" i="149"/>
  <c r="O8" i="149"/>
  <c r="G9" i="149"/>
  <c r="H9" i="149"/>
  <c r="I9" i="149"/>
  <c r="J9" i="149"/>
  <c r="K9" i="149"/>
  <c r="L9" i="149"/>
  <c r="M9" i="149"/>
  <c r="N9" i="149"/>
  <c r="O9" i="149"/>
  <c r="G11" i="149"/>
  <c r="H11" i="149"/>
  <c r="I11" i="149"/>
  <c r="J11" i="149"/>
  <c r="K11" i="149"/>
  <c r="L11" i="149"/>
  <c r="M11" i="149"/>
  <c r="N11" i="149"/>
  <c r="O11" i="149"/>
  <c r="G12" i="149"/>
  <c r="H12" i="149"/>
  <c r="I12" i="149"/>
  <c r="J12" i="149"/>
  <c r="K12" i="149"/>
  <c r="L12" i="149"/>
  <c r="M12" i="149"/>
  <c r="N12" i="149"/>
  <c r="O12" i="149"/>
  <c r="B3" i="174"/>
  <c r="C3" i="174"/>
  <c r="D3" i="174"/>
  <c r="E3" i="174"/>
  <c r="F3" i="174"/>
  <c r="G3" i="174"/>
  <c r="H3" i="174"/>
  <c r="I3" i="174"/>
  <c r="J3" i="174"/>
  <c r="K3" i="174"/>
  <c r="L3" i="174"/>
  <c r="M3" i="174"/>
  <c r="N3" i="174"/>
  <c r="O3" i="174"/>
  <c r="P3" i="174"/>
  <c r="Q3" i="174"/>
  <c r="R3" i="174"/>
  <c r="S3" i="174"/>
  <c r="T3" i="174"/>
  <c r="U3" i="174"/>
  <c r="V3" i="174"/>
  <c r="W3" i="174"/>
  <c r="X3" i="174"/>
  <c r="Y3" i="174"/>
  <c r="Z3" i="174"/>
  <c r="AA3" i="174"/>
  <c r="AB3" i="174"/>
  <c r="AC3" i="174"/>
  <c r="AD3" i="174"/>
  <c r="AE3" i="174"/>
  <c r="AF3" i="174"/>
  <c r="AG3" i="174"/>
  <c r="AH3" i="174"/>
  <c r="AI3" i="174"/>
  <c r="AJ3" i="174"/>
  <c r="AK3" i="174"/>
  <c r="AL3" i="174"/>
  <c r="AM3" i="174"/>
  <c r="AN3" i="174"/>
  <c r="AO3" i="174"/>
  <c r="AP3" i="174"/>
  <c r="AQ3" i="174"/>
  <c r="AR3" i="174"/>
  <c r="AS3" i="174"/>
  <c r="AT3" i="174"/>
  <c r="AU3" i="174"/>
  <c r="AV3" i="174"/>
  <c r="AW3" i="174"/>
  <c r="AX3" i="174"/>
  <c r="AY3" i="174"/>
  <c r="AZ3" i="174"/>
  <c r="BA3" i="174"/>
  <c r="BB3" i="174"/>
  <c r="BC3" i="174"/>
  <c r="BD3" i="174"/>
  <c r="BE3" i="174"/>
  <c r="BF3" i="174"/>
  <c r="BG3" i="174"/>
  <c r="BH3" i="174"/>
  <c r="BI3" i="174"/>
  <c r="BJ3" i="174"/>
  <c r="BK3" i="174"/>
  <c r="BL3" i="174"/>
  <c r="BM3" i="174"/>
  <c r="BN3" i="174"/>
  <c r="BO3" i="174"/>
  <c r="BP3" i="174"/>
  <c r="BQ3" i="174"/>
  <c r="BR3" i="174"/>
  <c r="BS3" i="174"/>
  <c r="BT3" i="174"/>
  <c r="BU3" i="174"/>
  <c r="BV3" i="174"/>
  <c r="BW3" i="174"/>
  <c r="BX3" i="174"/>
  <c r="BY3" i="174"/>
  <c r="BZ3" i="174"/>
  <c r="CA3" i="174"/>
  <c r="CB3" i="174"/>
  <c r="CC3" i="174"/>
  <c r="CD3" i="174"/>
  <c r="CE3" i="174"/>
  <c r="CF3" i="174"/>
  <c r="CG3" i="174"/>
  <c r="CH3" i="174"/>
  <c r="CI3" i="174"/>
  <c r="CJ3" i="174"/>
  <c r="CK3" i="174"/>
  <c r="CL3" i="174"/>
  <c r="CM3" i="174"/>
  <c r="CN3" i="174"/>
  <c r="CO3" i="174"/>
  <c r="CP3" i="174"/>
  <c r="CQ3" i="174"/>
  <c r="CR3" i="174"/>
  <c r="CS3" i="174"/>
  <c r="CT3" i="174"/>
  <c r="CU3" i="174"/>
  <c r="CV3" i="174"/>
  <c r="CW3" i="174"/>
  <c r="CX3" i="174"/>
  <c r="CY3" i="174"/>
  <c r="CZ3" i="174"/>
  <c r="DA3" i="174"/>
  <c r="DB3" i="174"/>
  <c r="DC3" i="174"/>
  <c r="DD3" i="174"/>
  <c r="DE3" i="174"/>
  <c r="DF3" i="174"/>
  <c r="DG3" i="174"/>
  <c r="DH3" i="174"/>
  <c r="DI3" i="174"/>
  <c r="DJ3" i="174"/>
  <c r="DK3" i="174"/>
  <c r="DL3" i="174"/>
  <c r="DM3" i="174"/>
  <c r="DN3" i="174"/>
  <c r="DO3" i="174"/>
  <c r="DP3" i="174"/>
  <c r="DQ3" i="174"/>
  <c r="DR3" i="174"/>
  <c r="DS3" i="174"/>
  <c r="DT3" i="174"/>
  <c r="DU3" i="174"/>
  <c r="DV3" i="174"/>
  <c r="DW3" i="174"/>
  <c r="DX3" i="174"/>
  <c r="DY3" i="174"/>
  <c r="DZ3" i="174"/>
  <c r="EA3" i="174"/>
  <c r="EB3" i="174"/>
  <c r="EC3" i="174"/>
  <c r="ED3" i="174"/>
  <c r="EE3" i="174"/>
  <c r="EF3" i="174"/>
  <c r="EG3" i="174"/>
  <c r="EH3" i="174"/>
  <c r="EI3" i="174"/>
  <c r="EJ3" i="174"/>
  <c r="EK3" i="174"/>
  <c r="EL3" i="174"/>
  <c r="EM3" i="174"/>
  <c r="EN3" i="174"/>
  <c r="EO3" i="174"/>
  <c r="EP3" i="174"/>
  <c r="EQ3" i="174"/>
  <c r="ER3" i="174"/>
  <c r="ES3" i="174"/>
  <c r="ET3" i="174"/>
  <c r="EU3" i="174"/>
  <c r="EV3" i="174"/>
  <c r="EW3" i="174"/>
  <c r="EX3" i="174"/>
  <c r="EY3" i="174"/>
  <c r="EZ3" i="174"/>
  <c r="FA3" i="174"/>
  <c r="FB3" i="174"/>
  <c r="FC3" i="174"/>
  <c r="FD3" i="174"/>
  <c r="FE3" i="174"/>
  <c r="FF3" i="174"/>
  <c r="FG3" i="174"/>
  <c r="FH3" i="174"/>
  <c r="FI3" i="174"/>
  <c r="FJ3" i="174"/>
  <c r="FK3" i="174"/>
  <c r="FL3" i="174"/>
  <c r="FM3" i="174"/>
  <c r="FN3" i="174"/>
  <c r="FO3" i="174"/>
  <c r="FP3" i="174"/>
  <c r="FQ3" i="174"/>
  <c r="FR3" i="174"/>
  <c r="FS3" i="174"/>
  <c r="FT3" i="174"/>
  <c r="FU3" i="174"/>
  <c r="FV3" i="174"/>
  <c r="FW3" i="174"/>
  <c r="FX3" i="174"/>
  <c r="FY3" i="174"/>
  <c r="FZ3" i="174"/>
  <c r="GA3" i="174"/>
  <c r="GB3" i="174"/>
  <c r="GC3" i="174"/>
  <c r="GD3" i="174"/>
  <c r="GE3" i="174"/>
  <c r="B5" i="174"/>
  <c r="C5" i="174"/>
  <c r="D5" i="174"/>
  <c r="E5" i="174"/>
  <c r="F5" i="174"/>
  <c r="G5" i="174"/>
  <c r="H5" i="174"/>
  <c r="I5" i="174"/>
  <c r="J5" i="174"/>
  <c r="K5" i="174"/>
  <c r="L5" i="174"/>
  <c r="M5" i="174"/>
  <c r="N5" i="174"/>
  <c r="O5" i="174"/>
  <c r="P5" i="174"/>
  <c r="Q5" i="174"/>
  <c r="R5" i="174"/>
  <c r="S5" i="174"/>
  <c r="T5" i="174"/>
  <c r="U5" i="174"/>
  <c r="V5" i="174"/>
  <c r="W5" i="174"/>
  <c r="X5" i="174"/>
  <c r="Y5" i="174"/>
  <c r="Z5" i="174"/>
  <c r="AA5" i="174"/>
  <c r="AB5" i="174"/>
  <c r="AC5" i="174"/>
  <c r="AD5" i="174"/>
  <c r="AE5" i="174"/>
  <c r="AF5" i="174"/>
  <c r="AG5" i="174"/>
  <c r="AH5" i="174"/>
  <c r="AI5" i="174"/>
  <c r="AJ5" i="174"/>
  <c r="AK5" i="174"/>
  <c r="AL5" i="174"/>
  <c r="AM5" i="174"/>
  <c r="AN5" i="174"/>
  <c r="AO5" i="174"/>
  <c r="AP5" i="174"/>
  <c r="AQ5" i="174"/>
  <c r="AR5" i="174"/>
  <c r="AS5" i="174"/>
  <c r="AT5" i="174"/>
  <c r="AU5" i="174"/>
  <c r="AV5" i="174"/>
  <c r="AW5" i="174"/>
  <c r="AX5" i="174"/>
  <c r="AY5" i="174"/>
  <c r="AZ5" i="174"/>
  <c r="BA5" i="174"/>
  <c r="BB5" i="174"/>
  <c r="BC5" i="174"/>
  <c r="BD5" i="174"/>
  <c r="BE5" i="174"/>
  <c r="BF5" i="174"/>
  <c r="BG5" i="174"/>
  <c r="BH5" i="174"/>
  <c r="BI5" i="174"/>
  <c r="BJ5" i="174"/>
  <c r="BK5" i="174"/>
  <c r="BL5" i="174"/>
  <c r="BM5" i="174"/>
  <c r="BN5" i="174"/>
  <c r="BO5" i="174"/>
  <c r="BP5" i="174"/>
  <c r="BQ5" i="174"/>
  <c r="BR5" i="174"/>
  <c r="BS5" i="174"/>
  <c r="BT5" i="174"/>
  <c r="BU5" i="174"/>
  <c r="BV5" i="174"/>
  <c r="BW5" i="174"/>
  <c r="BX5" i="174"/>
  <c r="BY5" i="174"/>
  <c r="BZ5" i="174"/>
  <c r="CA5" i="174"/>
  <c r="CB5" i="174"/>
  <c r="CC5" i="174"/>
  <c r="CD5" i="174"/>
  <c r="CE5" i="174"/>
  <c r="CF5" i="174"/>
  <c r="CG5" i="174"/>
  <c r="CH5" i="174"/>
  <c r="CI5" i="174"/>
  <c r="CJ5" i="174"/>
  <c r="CK5" i="174"/>
  <c r="CL5" i="174"/>
  <c r="CM5" i="174"/>
  <c r="CN5" i="174"/>
  <c r="CO5" i="174"/>
  <c r="CP5" i="174"/>
  <c r="CQ5" i="174"/>
  <c r="CR5" i="174"/>
  <c r="CS5" i="174"/>
  <c r="CT5" i="174"/>
  <c r="CU5" i="174"/>
  <c r="CV5" i="174"/>
  <c r="CW5" i="174"/>
  <c r="CX5" i="174"/>
  <c r="CY5" i="174"/>
  <c r="CZ5" i="174"/>
  <c r="DA5" i="174"/>
  <c r="DB5" i="174"/>
  <c r="DC5" i="174"/>
  <c r="DD5" i="174"/>
  <c r="DE5" i="174"/>
  <c r="DF5" i="174"/>
  <c r="DG5" i="174"/>
  <c r="DH5" i="174"/>
  <c r="DI5" i="174"/>
  <c r="DJ5" i="174"/>
  <c r="DK5" i="174"/>
  <c r="DL5" i="174"/>
  <c r="DM5" i="174"/>
  <c r="DN5" i="174"/>
  <c r="DO5" i="174"/>
  <c r="DP5" i="174"/>
  <c r="DQ5" i="174"/>
  <c r="DR5" i="174"/>
  <c r="DS5" i="174"/>
  <c r="DT5" i="174"/>
  <c r="DU5" i="174"/>
  <c r="DV5" i="174"/>
  <c r="DW5" i="174"/>
  <c r="DX5" i="174"/>
  <c r="DY5" i="174"/>
  <c r="DZ5" i="174"/>
  <c r="EA5" i="174"/>
  <c r="EB5" i="174"/>
  <c r="EC5" i="174"/>
  <c r="ED5" i="174"/>
  <c r="EE5" i="174"/>
  <c r="EF5" i="174"/>
  <c r="EG5" i="174"/>
  <c r="EH5" i="174"/>
  <c r="EI5" i="174"/>
  <c r="EJ5" i="174"/>
  <c r="EK5" i="174"/>
  <c r="EL5" i="174"/>
  <c r="EM5" i="174"/>
  <c r="EN5" i="174"/>
  <c r="EO5" i="174"/>
  <c r="EP5" i="174"/>
  <c r="EQ5" i="174"/>
  <c r="ER5" i="174"/>
  <c r="ES5" i="174"/>
  <c r="ET5" i="174"/>
  <c r="EU5" i="174"/>
  <c r="EV5" i="174"/>
  <c r="EW5" i="174"/>
  <c r="EX5" i="174"/>
  <c r="EY5" i="174"/>
  <c r="EZ5" i="174"/>
  <c r="FA5" i="174"/>
  <c r="FB5" i="174"/>
  <c r="FC5" i="174"/>
  <c r="FD5" i="174"/>
  <c r="FE5" i="174"/>
  <c r="FF5" i="174"/>
  <c r="FG5" i="174"/>
  <c r="FH5" i="174"/>
  <c r="FI5" i="174"/>
  <c r="FJ5" i="174"/>
  <c r="FK5" i="174"/>
  <c r="FL5" i="174"/>
  <c r="FM5" i="174"/>
  <c r="FN5" i="174"/>
  <c r="FO5" i="174"/>
  <c r="FP5" i="174"/>
  <c r="FQ5" i="174"/>
  <c r="FR5" i="174"/>
  <c r="FS5" i="174"/>
  <c r="FT5" i="174"/>
  <c r="FU5" i="174"/>
  <c r="FV5" i="174"/>
  <c r="FW5" i="174"/>
  <c r="FX5" i="174"/>
  <c r="FY5" i="174"/>
  <c r="FZ5" i="174"/>
  <c r="GA5" i="174"/>
  <c r="GB5" i="174"/>
  <c r="GC5" i="174"/>
  <c r="GD5" i="174"/>
  <c r="GE5" i="174"/>
  <c r="D6" i="174"/>
  <c r="G6" i="174"/>
  <c r="H6" i="174"/>
  <c r="I6" i="174"/>
  <c r="J6" i="174"/>
  <c r="K6" i="174"/>
  <c r="L6" i="174"/>
  <c r="M6" i="174"/>
  <c r="N6" i="174"/>
  <c r="O6" i="174"/>
  <c r="G8" i="174"/>
  <c r="H8" i="174"/>
  <c r="I8" i="174"/>
  <c r="J8" i="174"/>
  <c r="K8" i="174"/>
  <c r="L8" i="174"/>
  <c r="M8" i="174"/>
  <c r="N8" i="174"/>
  <c r="O8" i="174"/>
  <c r="G9" i="174"/>
  <c r="H9" i="174"/>
  <c r="I9" i="174"/>
  <c r="J9" i="174"/>
  <c r="K9" i="174"/>
  <c r="L9" i="174"/>
  <c r="M9" i="174"/>
  <c r="N9" i="174"/>
  <c r="O9" i="174"/>
  <c r="G11" i="174"/>
  <c r="H11" i="174"/>
  <c r="I11" i="174"/>
  <c r="J11" i="174"/>
  <c r="K11" i="174"/>
  <c r="L11" i="174"/>
  <c r="M11" i="174"/>
  <c r="N11" i="174"/>
  <c r="O11" i="174"/>
  <c r="G12" i="174"/>
  <c r="H12" i="174"/>
  <c r="I12" i="174"/>
  <c r="J12" i="174"/>
  <c r="K12" i="174"/>
  <c r="L12" i="174"/>
  <c r="M12" i="174"/>
  <c r="N12" i="174"/>
  <c r="O12" i="174"/>
  <c r="B3" i="115"/>
  <c r="C3" i="115"/>
  <c r="D3" i="115"/>
  <c r="E3" i="115"/>
  <c r="F3" i="115"/>
  <c r="G3" i="115"/>
  <c r="H3" i="115"/>
  <c r="I3" i="115"/>
  <c r="J3" i="115"/>
  <c r="K3" i="115"/>
  <c r="L3" i="115"/>
  <c r="M3" i="115"/>
  <c r="N3" i="115"/>
  <c r="O3" i="115"/>
  <c r="P3" i="115"/>
  <c r="Q3" i="115"/>
  <c r="R3" i="115"/>
  <c r="S3" i="115"/>
  <c r="T3" i="115"/>
  <c r="U3" i="115"/>
  <c r="V3" i="115"/>
  <c r="W3" i="115"/>
  <c r="X3" i="115"/>
  <c r="Y3" i="115"/>
  <c r="Z3" i="115"/>
  <c r="AA3" i="115"/>
  <c r="AB3" i="115"/>
  <c r="AC3" i="115"/>
  <c r="AD3" i="115"/>
  <c r="AE3" i="115"/>
  <c r="AF3" i="115"/>
  <c r="AG3" i="115"/>
  <c r="AH3" i="115"/>
  <c r="AI3" i="115"/>
  <c r="AJ3" i="115"/>
  <c r="AK3" i="115"/>
  <c r="AL3" i="115"/>
  <c r="AM3" i="115"/>
  <c r="AN3" i="115"/>
  <c r="AO3" i="115"/>
  <c r="AP3" i="115"/>
  <c r="AQ3" i="115"/>
  <c r="AR3" i="115"/>
  <c r="AS3" i="115"/>
  <c r="AT3" i="115"/>
  <c r="AU3" i="115"/>
  <c r="AV3" i="115"/>
  <c r="AW3" i="115"/>
  <c r="AX3" i="115"/>
  <c r="AY3" i="115"/>
  <c r="AZ3" i="115"/>
  <c r="BA3" i="115"/>
  <c r="BB3" i="115"/>
  <c r="BC3" i="115"/>
  <c r="BD3" i="115"/>
  <c r="BE3" i="115"/>
  <c r="BF3" i="115"/>
  <c r="BG3" i="115"/>
  <c r="BH3" i="115"/>
  <c r="BI3" i="115"/>
  <c r="BJ3" i="115"/>
  <c r="BK3" i="115"/>
  <c r="BL3" i="115"/>
  <c r="BM3" i="115"/>
  <c r="BN3" i="115"/>
  <c r="BO3" i="115"/>
  <c r="BP3" i="115"/>
  <c r="BQ3" i="115"/>
  <c r="BR3" i="115"/>
  <c r="BS3" i="115"/>
  <c r="BT3" i="115"/>
  <c r="BU3" i="115"/>
  <c r="BV3" i="115"/>
  <c r="BW3" i="115"/>
  <c r="BX3" i="115"/>
  <c r="BY3" i="115"/>
  <c r="BZ3" i="115"/>
  <c r="CA3" i="115"/>
  <c r="CB3" i="115"/>
  <c r="CC3" i="115"/>
  <c r="CD3" i="115"/>
  <c r="CE3" i="115"/>
  <c r="CF3" i="115"/>
  <c r="CG3" i="115"/>
  <c r="CH3" i="115"/>
  <c r="CI3" i="115"/>
  <c r="CJ3" i="115"/>
  <c r="CK3" i="115"/>
  <c r="CL3" i="115"/>
  <c r="CM3" i="115"/>
  <c r="CN3" i="115"/>
  <c r="CO3" i="115"/>
  <c r="CP3" i="115"/>
  <c r="CQ3" i="115"/>
  <c r="CR3" i="115"/>
  <c r="CS3" i="115"/>
  <c r="CT3" i="115"/>
  <c r="CU3" i="115"/>
  <c r="CV3" i="115"/>
  <c r="CW3" i="115"/>
  <c r="CX3" i="115"/>
  <c r="CY3" i="115"/>
  <c r="CZ3" i="115"/>
  <c r="DA3" i="115"/>
  <c r="DB3" i="115"/>
  <c r="DC3" i="115"/>
  <c r="DD3" i="115"/>
  <c r="DE3" i="115"/>
  <c r="DF3" i="115"/>
  <c r="DG3" i="115"/>
  <c r="DH3" i="115"/>
  <c r="DI3" i="115"/>
  <c r="DJ3" i="115"/>
  <c r="DK3" i="115"/>
  <c r="DL3" i="115"/>
  <c r="DM3" i="115"/>
  <c r="DN3" i="115"/>
  <c r="DO3" i="115"/>
  <c r="DP3" i="115"/>
  <c r="DQ3" i="115"/>
  <c r="DR3" i="115"/>
  <c r="DS3" i="115"/>
  <c r="DT3" i="115"/>
  <c r="DU3" i="115"/>
  <c r="DV3" i="115"/>
  <c r="DW3" i="115"/>
  <c r="DX3" i="115"/>
  <c r="DY3" i="115"/>
  <c r="DZ3" i="115"/>
  <c r="EA3" i="115"/>
  <c r="EB3" i="115"/>
  <c r="EC3" i="115"/>
  <c r="ED3" i="115"/>
  <c r="EE3" i="115"/>
  <c r="EF3" i="115"/>
  <c r="EG3" i="115"/>
  <c r="EH3" i="115"/>
  <c r="EI3" i="115"/>
  <c r="EJ3" i="115"/>
  <c r="EK3" i="115"/>
  <c r="EL3" i="115"/>
  <c r="EM3" i="115"/>
  <c r="EN3" i="115"/>
  <c r="EO3" i="115"/>
  <c r="EP3" i="115"/>
  <c r="EQ3" i="115"/>
  <c r="ER3" i="115"/>
  <c r="ES3" i="115"/>
  <c r="ET3" i="115"/>
  <c r="EU3" i="115"/>
  <c r="EV3" i="115"/>
  <c r="EW3" i="115"/>
  <c r="EX3" i="115"/>
  <c r="EY3" i="115"/>
  <c r="EZ3" i="115"/>
  <c r="FA3" i="115"/>
  <c r="FB3" i="115"/>
  <c r="FC3" i="115"/>
  <c r="FD3" i="115"/>
  <c r="FE3" i="115"/>
  <c r="FF3" i="115"/>
  <c r="FG3" i="115"/>
  <c r="FH3" i="115"/>
  <c r="FI3" i="115"/>
  <c r="FJ3" i="115"/>
  <c r="FK3" i="115"/>
  <c r="FL3" i="115"/>
  <c r="FM3" i="115"/>
  <c r="FN3" i="115"/>
  <c r="FO3" i="115"/>
  <c r="FP3" i="115"/>
  <c r="FQ3" i="115"/>
  <c r="FR3" i="115"/>
  <c r="FS3" i="115"/>
  <c r="FT3" i="115"/>
  <c r="FU3" i="115"/>
  <c r="FV3" i="115"/>
  <c r="FW3" i="115"/>
  <c r="FX3" i="115"/>
  <c r="FY3" i="115"/>
  <c r="FZ3" i="115"/>
  <c r="GA3" i="115"/>
  <c r="GB3" i="115"/>
  <c r="GC3" i="115"/>
  <c r="GD3" i="115"/>
  <c r="GE3" i="115"/>
  <c r="B5" i="115"/>
  <c r="C5" i="115"/>
  <c r="D5" i="115"/>
  <c r="E5" i="115"/>
  <c r="F5" i="115"/>
  <c r="G5" i="115"/>
  <c r="H5" i="115"/>
  <c r="I5" i="115"/>
  <c r="J5" i="115"/>
  <c r="K5" i="115"/>
  <c r="L5" i="115"/>
  <c r="M5" i="115"/>
  <c r="N5" i="115"/>
  <c r="O5" i="115"/>
  <c r="P5" i="115"/>
  <c r="Q5" i="115"/>
  <c r="R5" i="115"/>
  <c r="S5" i="115"/>
  <c r="T5" i="115"/>
  <c r="U5" i="115"/>
  <c r="V5" i="115"/>
  <c r="W5" i="115"/>
  <c r="X5" i="115"/>
  <c r="Y5" i="115"/>
  <c r="Z5" i="115"/>
  <c r="AA5" i="115"/>
  <c r="AB5" i="115"/>
  <c r="AC5" i="115"/>
  <c r="AD5" i="115"/>
  <c r="AE5" i="115"/>
  <c r="AF5" i="115"/>
  <c r="AG5" i="115"/>
  <c r="AH5" i="115"/>
  <c r="AI5" i="115"/>
  <c r="AJ5" i="115"/>
  <c r="AK5" i="115"/>
  <c r="AL5" i="115"/>
  <c r="AM5" i="115"/>
  <c r="AN5" i="115"/>
  <c r="AO5" i="115"/>
  <c r="AP5" i="115"/>
  <c r="AQ5" i="115"/>
  <c r="AR5" i="115"/>
  <c r="AS5" i="115"/>
  <c r="AT5" i="115"/>
  <c r="AU5" i="115"/>
  <c r="AV5" i="115"/>
  <c r="AW5" i="115"/>
  <c r="AX5" i="115"/>
  <c r="AY5" i="115"/>
  <c r="AZ5" i="115"/>
  <c r="BA5" i="115"/>
  <c r="BB5" i="115"/>
  <c r="BC5" i="115"/>
  <c r="BD5" i="115"/>
  <c r="BE5" i="115"/>
  <c r="BF5" i="115"/>
  <c r="BG5" i="115"/>
  <c r="BH5" i="115"/>
  <c r="BI5" i="115"/>
  <c r="BJ5" i="115"/>
  <c r="BK5" i="115"/>
  <c r="BL5" i="115"/>
  <c r="BM5" i="115"/>
  <c r="BN5" i="115"/>
  <c r="BO5" i="115"/>
  <c r="BP5" i="115"/>
  <c r="BQ5" i="115"/>
  <c r="BR5" i="115"/>
  <c r="BS5" i="115"/>
  <c r="BT5" i="115"/>
  <c r="BU5" i="115"/>
  <c r="BV5" i="115"/>
  <c r="BW5" i="115"/>
  <c r="BX5" i="115"/>
  <c r="BY5" i="115"/>
  <c r="BZ5" i="115"/>
  <c r="CA5" i="115"/>
  <c r="CB5" i="115"/>
  <c r="CC5" i="115"/>
  <c r="CD5" i="115"/>
  <c r="CE5" i="115"/>
  <c r="CF5" i="115"/>
  <c r="CG5" i="115"/>
  <c r="CH5" i="115"/>
  <c r="CI5" i="115"/>
  <c r="CJ5" i="115"/>
  <c r="CK5" i="115"/>
  <c r="CL5" i="115"/>
  <c r="CM5" i="115"/>
  <c r="CN5" i="115"/>
  <c r="CO5" i="115"/>
  <c r="CP5" i="115"/>
  <c r="CQ5" i="115"/>
  <c r="CR5" i="115"/>
  <c r="CS5" i="115"/>
  <c r="CT5" i="115"/>
  <c r="CU5" i="115"/>
  <c r="CV5" i="115"/>
  <c r="CW5" i="115"/>
  <c r="CX5" i="115"/>
  <c r="CY5" i="115"/>
  <c r="CZ5" i="115"/>
  <c r="DA5" i="115"/>
  <c r="DB5" i="115"/>
  <c r="DC5" i="115"/>
  <c r="DD5" i="115"/>
  <c r="DE5" i="115"/>
  <c r="DF5" i="115"/>
  <c r="DG5" i="115"/>
  <c r="DH5" i="115"/>
  <c r="DI5" i="115"/>
  <c r="DJ5" i="115"/>
  <c r="DK5" i="115"/>
  <c r="DL5" i="115"/>
  <c r="DM5" i="115"/>
  <c r="DN5" i="115"/>
  <c r="DO5" i="115"/>
  <c r="DP5" i="115"/>
  <c r="DQ5" i="115"/>
  <c r="DR5" i="115"/>
  <c r="DS5" i="115"/>
  <c r="DT5" i="115"/>
  <c r="DU5" i="115"/>
  <c r="DV5" i="115"/>
  <c r="DW5" i="115"/>
  <c r="DX5" i="115"/>
  <c r="DY5" i="115"/>
  <c r="DZ5" i="115"/>
  <c r="EA5" i="115"/>
  <c r="EB5" i="115"/>
  <c r="EC5" i="115"/>
  <c r="ED5" i="115"/>
  <c r="EE5" i="115"/>
  <c r="EF5" i="115"/>
  <c r="EG5" i="115"/>
  <c r="EH5" i="115"/>
  <c r="EI5" i="115"/>
  <c r="EJ5" i="115"/>
  <c r="EK5" i="115"/>
  <c r="EL5" i="115"/>
  <c r="EM5" i="115"/>
  <c r="EN5" i="115"/>
  <c r="EO5" i="115"/>
  <c r="EP5" i="115"/>
  <c r="EQ5" i="115"/>
  <c r="ER5" i="115"/>
  <c r="ES5" i="115"/>
  <c r="ET5" i="115"/>
  <c r="EU5" i="115"/>
  <c r="EV5" i="115"/>
  <c r="EW5" i="115"/>
  <c r="EX5" i="115"/>
  <c r="EY5" i="115"/>
  <c r="EZ5" i="115"/>
  <c r="FA5" i="115"/>
  <c r="FB5" i="115"/>
  <c r="FC5" i="115"/>
  <c r="FD5" i="115"/>
  <c r="FE5" i="115"/>
  <c r="FF5" i="115"/>
  <c r="FG5" i="115"/>
  <c r="FH5" i="115"/>
  <c r="FI5" i="115"/>
  <c r="FJ5" i="115"/>
  <c r="FK5" i="115"/>
  <c r="FL5" i="115"/>
  <c r="FM5" i="115"/>
  <c r="FN5" i="115"/>
  <c r="FO5" i="115"/>
  <c r="FP5" i="115"/>
  <c r="FQ5" i="115"/>
  <c r="FR5" i="115"/>
  <c r="FS5" i="115"/>
  <c r="FT5" i="115"/>
  <c r="FU5" i="115"/>
  <c r="FV5" i="115"/>
  <c r="FW5" i="115"/>
  <c r="FX5" i="115"/>
  <c r="FY5" i="115"/>
  <c r="FZ5" i="115"/>
  <c r="GA5" i="115"/>
  <c r="GB5" i="115"/>
  <c r="GC5" i="115"/>
  <c r="GD5" i="115"/>
  <c r="GE5" i="115"/>
  <c r="D6" i="115"/>
  <c r="G6" i="115"/>
  <c r="H6" i="115"/>
  <c r="I6" i="115"/>
  <c r="J6" i="115"/>
  <c r="K6" i="115"/>
  <c r="L6" i="115"/>
  <c r="M6" i="115"/>
  <c r="N6" i="115"/>
  <c r="O6" i="115"/>
  <c r="G8" i="115"/>
  <c r="H8" i="115"/>
  <c r="I8" i="115"/>
  <c r="J8" i="115"/>
  <c r="K8" i="115"/>
  <c r="L8" i="115"/>
  <c r="M8" i="115"/>
  <c r="N8" i="115"/>
  <c r="O8" i="115"/>
  <c r="G9" i="115"/>
  <c r="H9" i="115"/>
  <c r="I9" i="115"/>
  <c r="J9" i="115"/>
  <c r="K9" i="115"/>
  <c r="L9" i="115"/>
  <c r="M9" i="115"/>
  <c r="N9" i="115"/>
  <c r="O9" i="115"/>
  <c r="G11" i="115"/>
  <c r="H11" i="115"/>
  <c r="I11" i="115"/>
  <c r="J11" i="115"/>
  <c r="K11" i="115"/>
  <c r="L11" i="115"/>
  <c r="M11" i="115"/>
  <c r="N11" i="115"/>
  <c r="O11" i="115"/>
  <c r="G12" i="115"/>
  <c r="H12" i="115"/>
  <c r="I12" i="115"/>
  <c r="J12" i="115"/>
  <c r="K12" i="115"/>
  <c r="L12" i="115"/>
  <c r="M12" i="115"/>
  <c r="N12" i="115"/>
  <c r="O12" i="115"/>
  <c r="B3" i="40"/>
  <c r="C3" i="40"/>
  <c r="D3" i="40"/>
  <c r="E3" i="40"/>
  <c r="F3" i="40"/>
  <c r="G3" i="40"/>
  <c r="H3" i="40"/>
  <c r="I3" i="40"/>
  <c r="J3" i="40"/>
  <c r="K3" i="40"/>
  <c r="L3" i="40"/>
  <c r="M3" i="40"/>
  <c r="N3" i="40"/>
  <c r="O3" i="40"/>
  <c r="P3" i="40"/>
  <c r="Q3" i="40"/>
  <c r="R3" i="40"/>
  <c r="S3" i="40"/>
  <c r="T3" i="40"/>
  <c r="U3" i="40"/>
  <c r="V3" i="40"/>
  <c r="W3" i="40"/>
  <c r="X3" i="40"/>
  <c r="Y3" i="40"/>
  <c r="Z3" i="40"/>
  <c r="AA3" i="40"/>
  <c r="AB3" i="40"/>
  <c r="AC3" i="40"/>
  <c r="AD3" i="40"/>
  <c r="AE3" i="40"/>
  <c r="AF3" i="40"/>
  <c r="AG3" i="40"/>
  <c r="AH3" i="40"/>
  <c r="AI3" i="40"/>
  <c r="AJ3" i="40"/>
  <c r="AK3" i="40"/>
  <c r="AL3" i="40"/>
  <c r="AM3" i="40"/>
  <c r="AN3" i="40"/>
  <c r="AO3" i="40"/>
  <c r="AP3" i="40"/>
  <c r="AQ3" i="40"/>
  <c r="AR3" i="40"/>
  <c r="AS3" i="40"/>
  <c r="AT3" i="40"/>
  <c r="AU3" i="40"/>
  <c r="AV3" i="40"/>
  <c r="AW3" i="40"/>
  <c r="AX3" i="40"/>
  <c r="AY3" i="40"/>
  <c r="AZ3" i="40"/>
  <c r="BA3" i="40"/>
  <c r="BB3" i="40"/>
  <c r="BC3" i="40"/>
  <c r="BD3" i="40"/>
  <c r="BE3" i="40"/>
  <c r="BF3" i="40"/>
  <c r="BG3" i="40"/>
  <c r="BH3" i="40"/>
  <c r="BI3" i="40"/>
  <c r="BJ3" i="40"/>
  <c r="BK3" i="40"/>
  <c r="BL3" i="40"/>
  <c r="BM3" i="40"/>
  <c r="BN3" i="40"/>
  <c r="BO3" i="40"/>
  <c r="BP3" i="40"/>
  <c r="BQ3" i="40"/>
  <c r="BR3" i="40"/>
  <c r="BS3" i="40"/>
  <c r="BT3" i="40"/>
  <c r="BU3" i="40"/>
  <c r="BV3" i="40"/>
  <c r="BW3" i="40"/>
  <c r="BX3" i="40"/>
  <c r="BY3" i="40"/>
  <c r="BZ3" i="40"/>
  <c r="CA3" i="40"/>
  <c r="CB3" i="40"/>
  <c r="CC3" i="40"/>
  <c r="CD3" i="40"/>
  <c r="CE3" i="40"/>
  <c r="CF3" i="40"/>
  <c r="CG3" i="40"/>
  <c r="CH3" i="40"/>
  <c r="CI3" i="40"/>
  <c r="CJ3" i="40"/>
  <c r="CK3" i="40"/>
  <c r="CL3" i="40"/>
  <c r="CM3" i="40"/>
  <c r="CN3" i="40"/>
  <c r="CO3" i="40"/>
  <c r="CP3" i="40"/>
  <c r="CQ3" i="40"/>
  <c r="CR3" i="40"/>
  <c r="CS3" i="40"/>
  <c r="CT3" i="40"/>
  <c r="CU3" i="40"/>
  <c r="CV3" i="40"/>
  <c r="CW3" i="40"/>
  <c r="CX3" i="40"/>
  <c r="CY3" i="40"/>
  <c r="CZ3" i="40"/>
  <c r="DA3" i="40"/>
  <c r="DB3" i="40"/>
  <c r="DC3" i="40"/>
  <c r="DD3" i="40"/>
  <c r="DE3" i="40"/>
  <c r="DF3" i="40"/>
  <c r="DG3" i="40"/>
  <c r="DH3" i="40"/>
  <c r="DI3" i="40"/>
  <c r="DJ3" i="40"/>
  <c r="DK3" i="40"/>
  <c r="DL3" i="40"/>
  <c r="DM3" i="40"/>
  <c r="DN3" i="40"/>
  <c r="DO3" i="40"/>
  <c r="DP3" i="40"/>
  <c r="DQ3" i="40"/>
  <c r="DR3" i="40"/>
  <c r="DS3" i="40"/>
  <c r="DT3" i="40"/>
  <c r="DU3" i="40"/>
  <c r="DV3" i="40"/>
  <c r="DW3" i="40"/>
  <c r="DX3" i="40"/>
  <c r="DY3" i="40"/>
  <c r="DZ3" i="40"/>
  <c r="EA3" i="40"/>
  <c r="EB3" i="40"/>
  <c r="EC3" i="40"/>
  <c r="ED3" i="40"/>
  <c r="EE3" i="40"/>
  <c r="EF3" i="40"/>
  <c r="EG3" i="40"/>
  <c r="EH3" i="40"/>
  <c r="EI3" i="40"/>
  <c r="EJ3" i="40"/>
  <c r="EK3" i="40"/>
  <c r="EL3" i="40"/>
  <c r="EM3" i="40"/>
  <c r="EN3" i="40"/>
  <c r="EO3" i="40"/>
  <c r="EP3" i="40"/>
  <c r="EQ3" i="40"/>
  <c r="ER3" i="40"/>
  <c r="ES3" i="40"/>
  <c r="ET3" i="40"/>
  <c r="EU3" i="40"/>
  <c r="EV3" i="40"/>
  <c r="EW3" i="40"/>
  <c r="EX3" i="40"/>
  <c r="EY3" i="40"/>
  <c r="EZ3" i="40"/>
  <c r="FA3" i="40"/>
  <c r="FB3" i="40"/>
  <c r="FC3" i="40"/>
  <c r="FD3" i="40"/>
  <c r="FE3" i="40"/>
  <c r="FF3" i="40"/>
  <c r="FG3" i="40"/>
  <c r="FH3" i="40"/>
  <c r="FI3" i="40"/>
  <c r="FJ3" i="40"/>
  <c r="FK3" i="40"/>
  <c r="FL3" i="40"/>
  <c r="FM3" i="40"/>
  <c r="FN3" i="40"/>
  <c r="FO3" i="40"/>
  <c r="FP3" i="40"/>
  <c r="FQ3" i="40"/>
  <c r="FR3" i="40"/>
  <c r="FS3" i="40"/>
  <c r="FT3" i="40"/>
  <c r="FU3" i="40"/>
  <c r="FV3" i="40"/>
  <c r="FW3" i="40"/>
  <c r="FX3" i="40"/>
  <c r="FY3" i="40"/>
  <c r="FZ3" i="40"/>
  <c r="GA3" i="40"/>
  <c r="GB3" i="40"/>
  <c r="GC3" i="40"/>
  <c r="GD3" i="40"/>
  <c r="GE3" i="40"/>
  <c r="B5" i="40"/>
  <c r="C5" i="40"/>
  <c r="D5" i="40"/>
  <c r="E5" i="40"/>
  <c r="F5" i="40"/>
  <c r="G5" i="40"/>
  <c r="H5" i="40"/>
  <c r="I5" i="40"/>
  <c r="J5" i="40"/>
  <c r="K5" i="40"/>
  <c r="L5" i="40"/>
  <c r="M5" i="40"/>
  <c r="N5" i="40"/>
  <c r="O5" i="40"/>
  <c r="P5" i="40"/>
  <c r="Q5" i="40"/>
  <c r="R5" i="40"/>
  <c r="S5" i="40"/>
  <c r="T5" i="40"/>
  <c r="U5" i="40"/>
  <c r="V5" i="40"/>
  <c r="W5" i="40"/>
  <c r="X5" i="40"/>
  <c r="Y5" i="40"/>
  <c r="Z5" i="40"/>
  <c r="AA5" i="40"/>
  <c r="AB5" i="40"/>
  <c r="AC5" i="40"/>
  <c r="AD5" i="40"/>
  <c r="AE5" i="40"/>
  <c r="AF5" i="40"/>
  <c r="AG5" i="40"/>
  <c r="AH5" i="40"/>
  <c r="AI5" i="40"/>
  <c r="AJ5" i="40"/>
  <c r="AK5" i="40"/>
  <c r="AL5" i="40"/>
  <c r="AM5" i="40"/>
  <c r="AN5" i="40"/>
  <c r="AO5" i="40"/>
  <c r="AP5" i="40"/>
  <c r="AQ5" i="40"/>
  <c r="AR5" i="40"/>
  <c r="AS5" i="40"/>
  <c r="AT5" i="40"/>
  <c r="AU5" i="40"/>
  <c r="AV5" i="40"/>
  <c r="AW5" i="40"/>
  <c r="AX5" i="40"/>
  <c r="AY5" i="40"/>
  <c r="AZ5" i="40"/>
  <c r="BA5" i="40"/>
  <c r="BB5" i="40"/>
  <c r="BC5" i="40"/>
  <c r="BD5" i="40"/>
  <c r="BE5" i="40"/>
  <c r="BF5" i="40"/>
  <c r="BG5" i="40"/>
  <c r="BH5" i="40"/>
  <c r="BI5" i="40"/>
  <c r="BJ5" i="40"/>
  <c r="BK5" i="40"/>
  <c r="BL5" i="40"/>
  <c r="BM5" i="40"/>
  <c r="BN5" i="40"/>
  <c r="BO5" i="40"/>
  <c r="BP5" i="40"/>
  <c r="BQ5" i="40"/>
  <c r="BR5" i="40"/>
  <c r="BS5" i="40"/>
  <c r="BT5" i="40"/>
  <c r="BU5" i="40"/>
  <c r="BV5" i="40"/>
  <c r="BW5" i="40"/>
  <c r="BX5" i="40"/>
  <c r="BY5" i="40"/>
  <c r="BZ5" i="40"/>
  <c r="CA5" i="40"/>
  <c r="CB5" i="40"/>
  <c r="CC5" i="40"/>
  <c r="CD5" i="40"/>
  <c r="CE5" i="40"/>
  <c r="CF5" i="40"/>
  <c r="CG5" i="40"/>
  <c r="CH5" i="40"/>
  <c r="CI5" i="40"/>
  <c r="CJ5" i="40"/>
  <c r="CK5" i="40"/>
  <c r="CL5" i="40"/>
  <c r="CM5" i="40"/>
  <c r="CN5" i="40"/>
  <c r="CO5" i="40"/>
  <c r="CP5" i="40"/>
  <c r="CQ5" i="40"/>
  <c r="CR5" i="40"/>
  <c r="CS5" i="40"/>
  <c r="CT5" i="40"/>
  <c r="CU5" i="40"/>
  <c r="CV5" i="40"/>
  <c r="CW5" i="40"/>
  <c r="CX5" i="40"/>
  <c r="CY5" i="40"/>
  <c r="CZ5" i="40"/>
  <c r="DA5" i="40"/>
  <c r="DB5" i="40"/>
  <c r="DC5" i="40"/>
  <c r="DD5" i="40"/>
  <c r="DE5" i="40"/>
  <c r="DF5" i="40"/>
  <c r="DG5" i="40"/>
  <c r="DH5" i="40"/>
  <c r="DI5" i="40"/>
  <c r="DJ5" i="40"/>
  <c r="DK5" i="40"/>
  <c r="DL5" i="40"/>
  <c r="DM5" i="40"/>
  <c r="DN5" i="40"/>
  <c r="DO5" i="40"/>
  <c r="DP5" i="40"/>
  <c r="DQ5" i="40"/>
  <c r="DR5" i="40"/>
  <c r="DS5" i="40"/>
  <c r="DT5" i="40"/>
  <c r="DU5" i="40"/>
  <c r="DV5" i="40"/>
  <c r="DW5" i="40"/>
  <c r="DX5" i="40"/>
  <c r="DY5" i="40"/>
  <c r="DZ5" i="40"/>
  <c r="EA5" i="40"/>
  <c r="EB5" i="40"/>
  <c r="EC5" i="40"/>
  <c r="ED5" i="40"/>
  <c r="EE5" i="40"/>
  <c r="EF5" i="40"/>
  <c r="EG5" i="40"/>
  <c r="EH5" i="40"/>
  <c r="EI5" i="40"/>
  <c r="EJ5" i="40"/>
  <c r="EK5" i="40"/>
  <c r="EL5" i="40"/>
  <c r="EM5" i="40"/>
  <c r="EN5" i="40"/>
  <c r="EO5" i="40"/>
  <c r="EP5" i="40"/>
  <c r="EQ5" i="40"/>
  <c r="ER5" i="40"/>
  <c r="ES5" i="40"/>
  <c r="ET5" i="40"/>
  <c r="EU5" i="40"/>
  <c r="EV5" i="40"/>
  <c r="EW5" i="40"/>
  <c r="EX5" i="40"/>
  <c r="EY5" i="40"/>
  <c r="EZ5" i="40"/>
  <c r="FA5" i="40"/>
  <c r="FB5" i="40"/>
  <c r="FC5" i="40"/>
  <c r="FD5" i="40"/>
  <c r="FE5" i="40"/>
  <c r="FF5" i="40"/>
  <c r="FG5" i="40"/>
  <c r="FH5" i="40"/>
  <c r="FI5" i="40"/>
  <c r="FJ5" i="40"/>
  <c r="FK5" i="40"/>
  <c r="FL5" i="40"/>
  <c r="FM5" i="40"/>
  <c r="FN5" i="40"/>
  <c r="FO5" i="40"/>
  <c r="FP5" i="40"/>
  <c r="FQ5" i="40"/>
  <c r="FR5" i="40"/>
  <c r="FS5" i="40"/>
  <c r="FT5" i="40"/>
  <c r="FU5" i="40"/>
  <c r="FV5" i="40"/>
  <c r="FW5" i="40"/>
  <c r="FX5" i="40"/>
  <c r="FY5" i="40"/>
  <c r="FZ5" i="40"/>
  <c r="GA5" i="40"/>
  <c r="GB5" i="40"/>
  <c r="GC5" i="40"/>
  <c r="GD5" i="40"/>
  <c r="GE5" i="40"/>
  <c r="D6" i="40"/>
  <c r="G6" i="40"/>
  <c r="H6" i="40"/>
  <c r="I6" i="40"/>
  <c r="J6" i="40"/>
  <c r="K6" i="40"/>
  <c r="L6" i="40"/>
  <c r="M6" i="40"/>
  <c r="N6" i="40"/>
  <c r="O6" i="40"/>
  <c r="G8" i="40"/>
  <c r="H8" i="40"/>
  <c r="I8" i="40"/>
  <c r="J8" i="40"/>
  <c r="K8" i="40"/>
  <c r="L8" i="40"/>
  <c r="M8" i="40"/>
  <c r="N8" i="40"/>
  <c r="O8" i="40"/>
  <c r="G9" i="40"/>
  <c r="H9" i="40"/>
  <c r="I9" i="40"/>
  <c r="J9" i="40"/>
  <c r="K9" i="40"/>
  <c r="L9" i="40"/>
  <c r="M9" i="40"/>
  <c r="N9" i="40"/>
  <c r="O9" i="40"/>
  <c r="G11" i="40"/>
  <c r="H11" i="40"/>
  <c r="I11" i="40"/>
  <c r="J11" i="40"/>
  <c r="K11" i="40"/>
  <c r="L11" i="40"/>
  <c r="M11" i="40"/>
  <c r="N11" i="40"/>
  <c r="O11" i="40"/>
  <c r="G12" i="40"/>
  <c r="H12" i="40"/>
  <c r="I12" i="40"/>
  <c r="J12" i="40"/>
  <c r="K12" i="40"/>
  <c r="L12" i="40"/>
  <c r="M12" i="40"/>
  <c r="N12" i="40"/>
  <c r="O12" i="40"/>
  <c r="B3" i="77"/>
  <c r="C3" i="77"/>
  <c r="D3" i="77"/>
  <c r="E3" i="77"/>
  <c r="F3" i="77"/>
  <c r="G3" i="77"/>
  <c r="H3" i="77"/>
  <c r="I3" i="77"/>
  <c r="J3" i="77"/>
  <c r="K3" i="77"/>
  <c r="L3" i="77"/>
  <c r="M3" i="77"/>
  <c r="N3" i="77"/>
  <c r="O3" i="77"/>
  <c r="P3" i="77"/>
  <c r="Q3" i="77"/>
  <c r="R3" i="77"/>
  <c r="S3" i="77"/>
  <c r="T3" i="77"/>
  <c r="U3" i="77"/>
  <c r="V3" i="77"/>
  <c r="W3" i="77"/>
  <c r="X3" i="77"/>
  <c r="Y3" i="77"/>
  <c r="Z3" i="77"/>
  <c r="AA3" i="77"/>
  <c r="AB3" i="77"/>
  <c r="AC3" i="77"/>
  <c r="AD3" i="77"/>
  <c r="AE3" i="77"/>
  <c r="AF3" i="77"/>
  <c r="AG3" i="77"/>
  <c r="AH3" i="77"/>
  <c r="AI3" i="77"/>
  <c r="AJ3" i="77"/>
  <c r="AK3" i="77"/>
  <c r="AL3" i="77"/>
  <c r="AM3" i="77"/>
  <c r="AN3" i="77"/>
  <c r="AO3" i="77"/>
  <c r="AP3" i="77"/>
  <c r="AQ3" i="77"/>
  <c r="AR3" i="77"/>
  <c r="AS3" i="77"/>
  <c r="AT3" i="77"/>
  <c r="AU3" i="77"/>
  <c r="AV3" i="77"/>
  <c r="AW3" i="77"/>
  <c r="AX3" i="77"/>
  <c r="AY3" i="77"/>
  <c r="AZ3" i="77"/>
  <c r="BA3" i="77"/>
  <c r="BB3" i="77"/>
  <c r="BC3" i="77"/>
  <c r="BD3" i="77"/>
  <c r="BE3" i="77"/>
  <c r="BF3" i="77"/>
  <c r="BG3" i="77"/>
  <c r="BH3" i="77"/>
  <c r="BI3" i="77"/>
  <c r="BJ3" i="77"/>
  <c r="BK3" i="77"/>
  <c r="BL3" i="77"/>
  <c r="BM3" i="77"/>
  <c r="BN3" i="77"/>
  <c r="BO3" i="77"/>
  <c r="BP3" i="77"/>
  <c r="BQ3" i="77"/>
  <c r="BR3" i="77"/>
  <c r="BS3" i="77"/>
  <c r="BT3" i="77"/>
  <c r="BU3" i="77"/>
  <c r="BV3" i="77"/>
  <c r="BW3" i="77"/>
  <c r="BX3" i="77"/>
  <c r="BY3" i="77"/>
  <c r="BZ3" i="77"/>
  <c r="CA3" i="77"/>
  <c r="CB3" i="77"/>
  <c r="CC3" i="77"/>
  <c r="CD3" i="77"/>
  <c r="CE3" i="77"/>
  <c r="CF3" i="77"/>
  <c r="CG3" i="77"/>
  <c r="CH3" i="77"/>
  <c r="CI3" i="77"/>
  <c r="CJ3" i="77"/>
  <c r="CK3" i="77"/>
  <c r="CL3" i="77"/>
  <c r="CM3" i="77"/>
  <c r="CN3" i="77"/>
  <c r="CO3" i="77"/>
  <c r="CP3" i="77"/>
  <c r="CQ3" i="77"/>
  <c r="CR3" i="77"/>
  <c r="CS3" i="77"/>
  <c r="CT3" i="77"/>
  <c r="CU3" i="77"/>
  <c r="CV3" i="77"/>
  <c r="CW3" i="77"/>
  <c r="CX3" i="77"/>
  <c r="CY3" i="77"/>
  <c r="CZ3" i="77"/>
  <c r="DA3" i="77"/>
  <c r="DB3" i="77"/>
  <c r="DC3" i="77"/>
  <c r="DD3" i="77"/>
  <c r="DE3" i="77"/>
  <c r="DF3" i="77"/>
  <c r="DG3" i="77"/>
  <c r="DH3" i="77"/>
  <c r="DI3" i="77"/>
  <c r="DJ3" i="77"/>
  <c r="DK3" i="77"/>
  <c r="DL3" i="77"/>
  <c r="DM3" i="77"/>
  <c r="DN3" i="77"/>
  <c r="DO3" i="77"/>
  <c r="DP3" i="77"/>
  <c r="DQ3" i="77"/>
  <c r="DR3" i="77"/>
  <c r="DS3" i="77"/>
  <c r="DT3" i="77"/>
  <c r="DU3" i="77"/>
  <c r="DV3" i="77"/>
  <c r="DW3" i="77"/>
  <c r="DX3" i="77"/>
  <c r="DY3" i="77"/>
  <c r="DZ3" i="77"/>
  <c r="EA3" i="77"/>
  <c r="EB3" i="77"/>
  <c r="EC3" i="77"/>
  <c r="ED3" i="77"/>
  <c r="EE3" i="77"/>
  <c r="EF3" i="77"/>
  <c r="EG3" i="77"/>
  <c r="EH3" i="77"/>
  <c r="EI3" i="77"/>
  <c r="EJ3" i="77"/>
  <c r="EK3" i="77"/>
  <c r="EL3" i="77"/>
  <c r="EM3" i="77"/>
  <c r="EN3" i="77"/>
  <c r="EO3" i="77"/>
  <c r="EP3" i="77"/>
  <c r="EQ3" i="77"/>
  <c r="ER3" i="77"/>
  <c r="ES3" i="77"/>
  <c r="ET3" i="77"/>
  <c r="EU3" i="77"/>
  <c r="EV3" i="77"/>
  <c r="EW3" i="77"/>
  <c r="EX3" i="77"/>
  <c r="EY3" i="77"/>
  <c r="EZ3" i="77"/>
  <c r="FA3" i="77"/>
  <c r="FB3" i="77"/>
  <c r="FC3" i="77"/>
  <c r="FD3" i="77"/>
  <c r="FE3" i="77"/>
  <c r="FF3" i="77"/>
  <c r="FG3" i="77"/>
  <c r="FH3" i="77"/>
  <c r="FI3" i="77"/>
  <c r="FJ3" i="77"/>
  <c r="FK3" i="77"/>
  <c r="FL3" i="77"/>
  <c r="FM3" i="77"/>
  <c r="FN3" i="77"/>
  <c r="FO3" i="77"/>
  <c r="FP3" i="77"/>
  <c r="FQ3" i="77"/>
  <c r="FR3" i="77"/>
  <c r="FS3" i="77"/>
  <c r="FT3" i="77"/>
  <c r="FU3" i="77"/>
  <c r="FV3" i="77"/>
  <c r="FW3" i="77"/>
  <c r="FX3" i="77"/>
  <c r="FY3" i="77"/>
  <c r="FZ3" i="77"/>
  <c r="GA3" i="77"/>
  <c r="GB3" i="77"/>
  <c r="GC3" i="77"/>
  <c r="GD3" i="77"/>
  <c r="GE3" i="77"/>
  <c r="B5" i="77"/>
  <c r="C5" i="77"/>
  <c r="D5" i="77"/>
  <c r="E5" i="77"/>
  <c r="F5" i="77"/>
  <c r="G5" i="77"/>
  <c r="H5" i="77"/>
  <c r="I5" i="77"/>
  <c r="J5" i="77"/>
  <c r="K5" i="77"/>
  <c r="L5" i="77"/>
  <c r="M5" i="77"/>
  <c r="N5" i="77"/>
  <c r="O5" i="77"/>
  <c r="P5" i="77"/>
  <c r="Q5" i="77"/>
  <c r="R5" i="77"/>
  <c r="S5" i="77"/>
  <c r="T5" i="77"/>
  <c r="U5" i="77"/>
  <c r="V5" i="77"/>
  <c r="W5" i="77"/>
  <c r="X5" i="77"/>
  <c r="Y5" i="77"/>
  <c r="Z5" i="77"/>
  <c r="AA5" i="77"/>
  <c r="AB5" i="77"/>
  <c r="AC5" i="77"/>
  <c r="AD5" i="77"/>
  <c r="AE5" i="77"/>
  <c r="AF5" i="77"/>
  <c r="AG5" i="77"/>
  <c r="AH5" i="77"/>
  <c r="AI5" i="77"/>
  <c r="AJ5" i="77"/>
  <c r="AK5" i="77"/>
  <c r="AL5" i="77"/>
  <c r="AM5" i="77"/>
  <c r="AN5" i="77"/>
  <c r="AO5" i="77"/>
  <c r="AP5" i="77"/>
  <c r="AQ5" i="77"/>
  <c r="AR5" i="77"/>
  <c r="AS5" i="77"/>
  <c r="AT5" i="77"/>
  <c r="AU5" i="77"/>
  <c r="AV5" i="77"/>
  <c r="AW5" i="77"/>
  <c r="AX5" i="77"/>
  <c r="AY5" i="77"/>
  <c r="AZ5" i="77"/>
  <c r="BA5" i="77"/>
  <c r="BB5" i="77"/>
  <c r="BC5" i="77"/>
  <c r="BD5" i="77"/>
  <c r="BE5" i="77"/>
  <c r="BF5" i="77"/>
  <c r="BG5" i="77"/>
  <c r="BH5" i="77"/>
  <c r="BI5" i="77"/>
  <c r="BJ5" i="77"/>
  <c r="BK5" i="77"/>
  <c r="BL5" i="77"/>
  <c r="BM5" i="77"/>
  <c r="BN5" i="77"/>
  <c r="BO5" i="77"/>
  <c r="BP5" i="77"/>
  <c r="BQ5" i="77"/>
  <c r="BR5" i="77"/>
  <c r="BS5" i="77"/>
  <c r="BT5" i="77"/>
  <c r="BU5" i="77"/>
  <c r="BV5" i="77"/>
  <c r="BW5" i="77"/>
  <c r="BX5" i="77"/>
  <c r="BY5" i="77"/>
  <c r="BZ5" i="77"/>
  <c r="CA5" i="77"/>
  <c r="CB5" i="77"/>
  <c r="CC5" i="77"/>
  <c r="CD5" i="77"/>
  <c r="CE5" i="77"/>
  <c r="CF5" i="77"/>
  <c r="CG5" i="77"/>
  <c r="CH5" i="77"/>
  <c r="CI5" i="77"/>
  <c r="CJ5" i="77"/>
  <c r="CK5" i="77"/>
  <c r="CL5" i="77"/>
  <c r="CM5" i="77"/>
  <c r="CN5" i="77"/>
  <c r="CO5" i="77"/>
  <c r="CP5" i="77"/>
  <c r="CQ5" i="77"/>
  <c r="CR5" i="77"/>
  <c r="CS5" i="77"/>
  <c r="CT5" i="77"/>
  <c r="CU5" i="77"/>
  <c r="CV5" i="77"/>
  <c r="CW5" i="77"/>
  <c r="CX5" i="77"/>
  <c r="CY5" i="77"/>
  <c r="CZ5" i="77"/>
  <c r="DA5" i="77"/>
  <c r="DB5" i="77"/>
  <c r="DC5" i="77"/>
  <c r="DD5" i="77"/>
  <c r="DE5" i="77"/>
  <c r="DF5" i="77"/>
  <c r="DG5" i="77"/>
  <c r="DH5" i="77"/>
  <c r="DI5" i="77"/>
  <c r="DJ5" i="77"/>
  <c r="DK5" i="77"/>
  <c r="DL5" i="77"/>
  <c r="DM5" i="77"/>
  <c r="DN5" i="77"/>
  <c r="DO5" i="77"/>
  <c r="DP5" i="77"/>
  <c r="DQ5" i="77"/>
  <c r="DR5" i="77"/>
  <c r="DS5" i="77"/>
  <c r="DT5" i="77"/>
  <c r="DU5" i="77"/>
  <c r="DV5" i="77"/>
  <c r="DW5" i="77"/>
  <c r="DX5" i="77"/>
  <c r="DY5" i="77"/>
  <c r="DZ5" i="77"/>
  <c r="EA5" i="77"/>
  <c r="EB5" i="77"/>
  <c r="EC5" i="77"/>
  <c r="ED5" i="77"/>
  <c r="EE5" i="77"/>
  <c r="EF5" i="77"/>
  <c r="EG5" i="77"/>
  <c r="EH5" i="77"/>
  <c r="EI5" i="77"/>
  <c r="EJ5" i="77"/>
  <c r="EK5" i="77"/>
  <c r="EL5" i="77"/>
  <c r="EM5" i="77"/>
  <c r="EN5" i="77"/>
  <c r="EO5" i="77"/>
  <c r="EP5" i="77"/>
  <c r="EQ5" i="77"/>
  <c r="ER5" i="77"/>
  <c r="ES5" i="77"/>
  <c r="ET5" i="77"/>
  <c r="EU5" i="77"/>
  <c r="EV5" i="77"/>
  <c r="EW5" i="77"/>
  <c r="EX5" i="77"/>
  <c r="EY5" i="77"/>
  <c r="EZ5" i="77"/>
  <c r="FA5" i="77"/>
  <c r="FB5" i="77"/>
  <c r="FC5" i="77"/>
  <c r="FD5" i="77"/>
  <c r="FE5" i="77"/>
  <c r="FF5" i="77"/>
  <c r="FG5" i="77"/>
  <c r="FH5" i="77"/>
  <c r="FI5" i="77"/>
  <c r="FJ5" i="77"/>
  <c r="FK5" i="77"/>
  <c r="FL5" i="77"/>
  <c r="FM5" i="77"/>
  <c r="FN5" i="77"/>
  <c r="FO5" i="77"/>
  <c r="FP5" i="77"/>
  <c r="FQ5" i="77"/>
  <c r="FR5" i="77"/>
  <c r="FS5" i="77"/>
  <c r="FT5" i="77"/>
  <c r="FU5" i="77"/>
  <c r="FV5" i="77"/>
  <c r="FW5" i="77"/>
  <c r="FX5" i="77"/>
  <c r="FY5" i="77"/>
  <c r="FZ5" i="77"/>
  <c r="GA5" i="77"/>
  <c r="GB5" i="77"/>
  <c r="GC5" i="77"/>
  <c r="GD5" i="77"/>
  <c r="GE5" i="77"/>
  <c r="D6" i="77"/>
  <c r="G6" i="77"/>
  <c r="H6" i="77"/>
  <c r="I6" i="77"/>
  <c r="J6" i="77"/>
  <c r="K6" i="77"/>
  <c r="L6" i="77"/>
  <c r="M6" i="77"/>
  <c r="N6" i="77"/>
  <c r="O6" i="77"/>
  <c r="G8" i="77"/>
  <c r="H8" i="77"/>
  <c r="I8" i="77"/>
  <c r="J8" i="77"/>
  <c r="K8" i="77"/>
  <c r="L8" i="77"/>
  <c r="M8" i="77"/>
  <c r="N8" i="77"/>
  <c r="O8" i="77"/>
  <c r="G9" i="77"/>
  <c r="H9" i="77"/>
  <c r="I9" i="77"/>
  <c r="J9" i="77"/>
  <c r="K9" i="77"/>
  <c r="L9" i="77"/>
  <c r="M9" i="77"/>
  <c r="N9" i="77"/>
  <c r="O9" i="77"/>
  <c r="G11" i="77"/>
  <c r="H11" i="77"/>
  <c r="I11" i="77"/>
  <c r="J11" i="77"/>
  <c r="K11" i="77"/>
  <c r="L11" i="77"/>
  <c r="M11" i="77"/>
  <c r="N11" i="77"/>
  <c r="O11" i="77"/>
  <c r="G12" i="77"/>
  <c r="H12" i="77"/>
  <c r="I12" i="77"/>
  <c r="J12" i="77"/>
  <c r="K12" i="77"/>
  <c r="L12" i="77"/>
  <c r="M12" i="77"/>
  <c r="N12" i="77"/>
  <c r="O12" i="77"/>
  <c r="B3" i="29"/>
  <c r="C3" i="29"/>
  <c r="D3" i="29"/>
  <c r="E3" i="29"/>
  <c r="F3" i="29"/>
  <c r="G3" i="29"/>
  <c r="H3" i="29"/>
  <c r="I3" i="29"/>
  <c r="J3" i="29"/>
  <c r="K3" i="29"/>
  <c r="L3" i="29"/>
  <c r="M3" i="29"/>
  <c r="N3" i="29"/>
  <c r="O3" i="29"/>
  <c r="P3" i="29"/>
  <c r="Q3" i="29"/>
  <c r="R3" i="29"/>
  <c r="S3" i="29"/>
  <c r="T3" i="29"/>
  <c r="U3" i="29"/>
  <c r="V3" i="29"/>
  <c r="W3" i="29"/>
  <c r="X3" i="29"/>
  <c r="Y3" i="29"/>
  <c r="Z3" i="29"/>
  <c r="AA3" i="29"/>
  <c r="AB3" i="29"/>
  <c r="AC3" i="29"/>
  <c r="AD3" i="29"/>
  <c r="AE3" i="29"/>
  <c r="AF3" i="29"/>
  <c r="AG3" i="29"/>
  <c r="AH3" i="29"/>
  <c r="AI3" i="29"/>
  <c r="AJ3" i="29"/>
  <c r="AK3" i="29"/>
  <c r="AL3" i="29"/>
  <c r="AM3" i="29"/>
  <c r="AN3" i="29"/>
  <c r="AO3" i="29"/>
  <c r="AP3" i="29"/>
  <c r="AQ3" i="29"/>
  <c r="AR3" i="29"/>
  <c r="AS3" i="29"/>
  <c r="AT3" i="29"/>
  <c r="AU3" i="29"/>
  <c r="AV3" i="29"/>
  <c r="AW3" i="29"/>
  <c r="AX3" i="29"/>
  <c r="AY3" i="29"/>
  <c r="AZ3" i="29"/>
  <c r="BA3" i="29"/>
  <c r="BB3" i="29"/>
  <c r="BC3" i="29"/>
  <c r="BD3" i="29"/>
  <c r="BE3" i="29"/>
  <c r="BF3" i="29"/>
  <c r="BG3" i="29"/>
  <c r="BH3" i="29"/>
  <c r="BI3" i="29"/>
  <c r="BJ3" i="29"/>
  <c r="BK3" i="29"/>
  <c r="BL3" i="29"/>
  <c r="BM3" i="29"/>
  <c r="BN3" i="29"/>
  <c r="BO3" i="29"/>
  <c r="BP3" i="29"/>
  <c r="BQ3" i="29"/>
  <c r="BR3" i="29"/>
  <c r="BS3" i="29"/>
  <c r="BT3" i="29"/>
  <c r="BU3" i="29"/>
  <c r="BV3" i="29"/>
  <c r="BW3" i="29"/>
  <c r="BX3" i="29"/>
  <c r="BY3" i="29"/>
  <c r="BZ3" i="29"/>
  <c r="CA3" i="29"/>
  <c r="CB3" i="29"/>
  <c r="CC3" i="29"/>
  <c r="CD3" i="29"/>
  <c r="CE3" i="29"/>
  <c r="CF3" i="29"/>
  <c r="CG3" i="29"/>
  <c r="CH3" i="29"/>
  <c r="CI3" i="29"/>
  <c r="CJ3" i="29"/>
  <c r="CK3" i="29"/>
  <c r="CL3" i="29"/>
  <c r="CM3" i="29"/>
  <c r="CN3" i="29"/>
  <c r="CO3" i="29"/>
  <c r="CP3" i="29"/>
  <c r="CQ3" i="29"/>
  <c r="CR3" i="29"/>
  <c r="CS3" i="29"/>
  <c r="CT3" i="29"/>
  <c r="CU3" i="29"/>
  <c r="CV3" i="29"/>
  <c r="CW3" i="29"/>
  <c r="CX3" i="29"/>
  <c r="CY3" i="29"/>
  <c r="CZ3" i="29"/>
  <c r="DA3" i="29"/>
  <c r="DB3" i="29"/>
  <c r="DC3" i="29"/>
  <c r="DD3" i="29"/>
  <c r="DE3" i="29"/>
  <c r="DF3" i="29"/>
  <c r="DG3" i="29"/>
  <c r="DH3" i="29"/>
  <c r="DI3" i="29"/>
  <c r="DJ3" i="29"/>
  <c r="DK3" i="29"/>
  <c r="DL3" i="29"/>
  <c r="DM3" i="29"/>
  <c r="DN3" i="29"/>
  <c r="DO3" i="29"/>
  <c r="DP3" i="29"/>
  <c r="DQ3" i="29"/>
  <c r="DR3" i="29"/>
  <c r="DS3" i="29"/>
  <c r="DT3" i="29"/>
  <c r="DU3" i="29"/>
  <c r="DV3" i="29"/>
  <c r="DW3" i="29"/>
  <c r="DX3" i="29"/>
  <c r="DY3" i="29"/>
  <c r="DZ3" i="29"/>
  <c r="EA3" i="29"/>
  <c r="EB3" i="29"/>
  <c r="EC3" i="29"/>
  <c r="ED3" i="29"/>
  <c r="EE3" i="29"/>
  <c r="EF3" i="29"/>
  <c r="EG3" i="29"/>
  <c r="EH3" i="29"/>
  <c r="EI3" i="29"/>
  <c r="EJ3" i="29"/>
  <c r="EK3" i="29"/>
  <c r="EL3" i="29"/>
  <c r="EM3" i="29"/>
  <c r="EN3" i="29"/>
  <c r="EO3" i="29"/>
  <c r="EP3" i="29"/>
  <c r="EQ3" i="29"/>
  <c r="ER3" i="29"/>
  <c r="ES3" i="29"/>
  <c r="ET3" i="29"/>
  <c r="EU3" i="29"/>
  <c r="EV3" i="29"/>
  <c r="EW3" i="29"/>
  <c r="EX3" i="29"/>
  <c r="EY3" i="29"/>
  <c r="EZ3" i="29"/>
  <c r="FA3" i="29"/>
  <c r="FB3" i="29"/>
  <c r="FC3" i="29"/>
  <c r="FD3" i="29"/>
  <c r="FE3" i="29"/>
  <c r="FF3" i="29"/>
  <c r="FG3" i="29"/>
  <c r="FH3" i="29"/>
  <c r="FI3" i="29"/>
  <c r="FJ3" i="29"/>
  <c r="FK3" i="29"/>
  <c r="FL3" i="29"/>
  <c r="FM3" i="29"/>
  <c r="FN3" i="29"/>
  <c r="FO3" i="29"/>
  <c r="FP3" i="29"/>
  <c r="FQ3" i="29"/>
  <c r="FR3" i="29"/>
  <c r="FS3" i="29"/>
  <c r="FT3" i="29"/>
  <c r="FU3" i="29"/>
  <c r="FV3" i="29"/>
  <c r="FW3" i="29"/>
  <c r="FX3" i="29"/>
  <c r="FY3" i="29"/>
  <c r="FZ3" i="29"/>
  <c r="GA3" i="29"/>
  <c r="GB3" i="29"/>
  <c r="GC3" i="29"/>
  <c r="GD3" i="29"/>
  <c r="GE3" i="29"/>
  <c r="B5" i="29"/>
  <c r="C5" i="29"/>
  <c r="D5" i="29"/>
  <c r="E5" i="29"/>
  <c r="F5" i="29"/>
  <c r="G5" i="29"/>
  <c r="H5" i="29"/>
  <c r="I5" i="29"/>
  <c r="J5" i="29"/>
  <c r="K5" i="29"/>
  <c r="L5" i="29"/>
  <c r="M5" i="29"/>
  <c r="N5" i="29"/>
  <c r="O5" i="29"/>
  <c r="P5" i="29"/>
  <c r="Q5" i="29"/>
  <c r="R5" i="29"/>
  <c r="S5" i="29"/>
  <c r="T5" i="29"/>
  <c r="U5" i="29"/>
  <c r="V5" i="29"/>
  <c r="W5" i="29"/>
  <c r="X5" i="29"/>
  <c r="Y5" i="29"/>
  <c r="Z5" i="29"/>
  <c r="AA5" i="29"/>
  <c r="AB5" i="29"/>
  <c r="AC5" i="29"/>
  <c r="AD5" i="29"/>
  <c r="AE5" i="29"/>
  <c r="AF5" i="29"/>
  <c r="AG5" i="29"/>
  <c r="AH5" i="29"/>
  <c r="AI5" i="29"/>
  <c r="AJ5" i="29"/>
  <c r="AK5" i="29"/>
  <c r="AL5" i="29"/>
  <c r="AM5" i="29"/>
  <c r="AN5" i="29"/>
  <c r="AO5" i="29"/>
  <c r="AP5" i="29"/>
  <c r="AQ5" i="29"/>
  <c r="AR5" i="29"/>
  <c r="AS5" i="29"/>
  <c r="AT5" i="29"/>
  <c r="AU5" i="29"/>
  <c r="AV5" i="29"/>
  <c r="AW5" i="29"/>
  <c r="AX5" i="29"/>
  <c r="AY5" i="29"/>
  <c r="AZ5" i="29"/>
  <c r="BA5" i="29"/>
  <c r="BB5" i="29"/>
  <c r="BC5" i="29"/>
  <c r="BD5" i="29"/>
  <c r="BE5" i="29"/>
  <c r="BF5" i="29"/>
  <c r="BG5" i="29"/>
  <c r="BH5" i="29"/>
  <c r="BI5" i="29"/>
  <c r="BJ5" i="29"/>
  <c r="BK5" i="29"/>
  <c r="BL5" i="29"/>
  <c r="BM5" i="29"/>
  <c r="BN5" i="29"/>
  <c r="BO5" i="29"/>
  <c r="BP5" i="29"/>
  <c r="BQ5" i="29"/>
  <c r="BR5" i="29"/>
  <c r="BS5" i="29"/>
  <c r="BT5" i="29"/>
  <c r="BU5" i="29"/>
  <c r="BV5" i="29"/>
  <c r="BW5" i="29"/>
  <c r="BX5" i="29"/>
  <c r="BY5" i="29"/>
  <c r="BZ5" i="29"/>
  <c r="CA5" i="29"/>
  <c r="CB5" i="29"/>
  <c r="CC5" i="29"/>
  <c r="CD5" i="29"/>
  <c r="CE5" i="29"/>
  <c r="CF5" i="29"/>
  <c r="CG5" i="29"/>
  <c r="CH5" i="29"/>
  <c r="CI5" i="29"/>
  <c r="CJ5" i="29"/>
  <c r="CK5" i="29"/>
  <c r="CL5" i="29"/>
  <c r="CM5" i="29"/>
  <c r="CN5" i="29"/>
  <c r="CO5" i="29"/>
  <c r="CP5" i="29"/>
  <c r="CQ5" i="29"/>
  <c r="CR5" i="29"/>
  <c r="CS5" i="29"/>
  <c r="CT5" i="29"/>
  <c r="CU5" i="29"/>
  <c r="CV5" i="29"/>
  <c r="CW5" i="29"/>
  <c r="CX5" i="29"/>
  <c r="CY5" i="29"/>
  <c r="CZ5" i="29"/>
  <c r="DA5" i="29"/>
  <c r="DB5" i="29"/>
  <c r="DC5" i="29"/>
  <c r="DD5" i="29"/>
  <c r="DE5" i="29"/>
  <c r="DF5" i="29"/>
  <c r="DG5" i="29"/>
  <c r="DH5" i="29"/>
  <c r="DI5" i="29"/>
  <c r="DJ5" i="29"/>
  <c r="DK5" i="29"/>
  <c r="DL5" i="29"/>
  <c r="DM5" i="29"/>
  <c r="DN5" i="29"/>
  <c r="DO5" i="29"/>
  <c r="DP5" i="29"/>
  <c r="DQ5" i="29"/>
  <c r="DR5" i="29"/>
  <c r="DS5" i="29"/>
  <c r="DT5" i="29"/>
  <c r="DU5" i="29"/>
  <c r="DV5" i="29"/>
  <c r="DW5" i="29"/>
  <c r="DX5" i="29"/>
  <c r="DY5" i="29"/>
  <c r="DZ5" i="29"/>
  <c r="EA5" i="29"/>
  <c r="EB5" i="29"/>
  <c r="EC5" i="29"/>
  <c r="ED5" i="29"/>
  <c r="EE5" i="29"/>
  <c r="EF5" i="29"/>
  <c r="EG5" i="29"/>
  <c r="EH5" i="29"/>
  <c r="EI5" i="29"/>
  <c r="EJ5" i="29"/>
  <c r="EK5" i="29"/>
  <c r="EL5" i="29"/>
  <c r="EM5" i="29"/>
  <c r="EN5" i="29"/>
  <c r="EO5" i="29"/>
  <c r="EP5" i="29"/>
  <c r="EQ5" i="29"/>
  <c r="ER5" i="29"/>
  <c r="ES5" i="29"/>
  <c r="ET5" i="29"/>
  <c r="EU5" i="29"/>
  <c r="EV5" i="29"/>
  <c r="EW5" i="29"/>
  <c r="EX5" i="29"/>
  <c r="EY5" i="29"/>
  <c r="EZ5" i="29"/>
  <c r="FA5" i="29"/>
  <c r="FB5" i="29"/>
  <c r="FC5" i="29"/>
  <c r="FD5" i="29"/>
  <c r="FE5" i="29"/>
  <c r="FF5" i="29"/>
  <c r="FG5" i="29"/>
  <c r="FH5" i="29"/>
  <c r="FI5" i="29"/>
  <c r="FJ5" i="29"/>
  <c r="FK5" i="29"/>
  <c r="FL5" i="29"/>
  <c r="FM5" i="29"/>
  <c r="FN5" i="29"/>
  <c r="FO5" i="29"/>
  <c r="FP5" i="29"/>
  <c r="FQ5" i="29"/>
  <c r="FR5" i="29"/>
  <c r="FS5" i="29"/>
  <c r="FT5" i="29"/>
  <c r="FU5" i="29"/>
  <c r="FV5" i="29"/>
  <c r="FW5" i="29"/>
  <c r="FX5" i="29"/>
  <c r="FY5" i="29"/>
  <c r="FZ5" i="29"/>
  <c r="GA5" i="29"/>
  <c r="GB5" i="29"/>
  <c r="GC5" i="29"/>
  <c r="GD5" i="29"/>
  <c r="GE5" i="29"/>
  <c r="D6" i="29"/>
  <c r="G6" i="29"/>
  <c r="H6" i="29"/>
  <c r="I6" i="29"/>
  <c r="J6" i="29"/>
  <c r="K6" i="29"/>
  <c r="L6" i="29"/>
  <c r="M6" i="29"/>
  <c r="N6" i="29"/>
  <c r="O6" i="29"/>
  <c r="G8" i="29"/>
  <c r="H8" i="29"/>
  <c r="I8" i="29"/>
  <c r="J8" i="29"/>
  <c r="K8" i="29"/>
  <c r="L8" i="29"/>
  <c r="M8" i="29"/>
  <c r="N8" i="29"/>
  <c r="O8" i="29"/>
  <c r="G9" i="29"/>
  <c r="H9" i="29"/>
  <c r="I9" i="29"/>
  <c r="J9" i="29"/>
  <c r="K9" i="29"/>
  <c r="L9" i="29"/>
  <c r="M9" i="29"/>
  <c r="N9" i="29"/>
  <c r="O9" i="29"/>
  <c r="G11" i="29"/>
  <c r="H11" i="29"/>
  <c r="I11" i="29"/>
  <c r="J11" i="29"/>
  <c r="K11" i="29"/>
  <c r="L11" i="29"/>
  <c r="M11" i="29"/>
  <c r="N11" i="29"/>
  <c r="O11" i="29"/>
  <c r="G12" i="29"/>
  <c r="H12" i="29"/>
  <c r="I12" i="29"/>
  <c r="J12" i="29"/>
  <c r="K12" i="29"/>
  <c r="L12" i="29"/>
  <c r="M12" i="29"/>
  <c r="N12" i="29"/>
  <c r="O12" i="29"/>
  <c r="B3" i="42"/>
  <c r="C3" i="42"/>
  <c r="D3" i="42"/>
  <c r="E3" i="42"/>
  <c r="F3" i="42"/>
  <c r="G3" i="42"/>
  <c r="H3" i="42"/>
  <c r="I3" i="42"/>
  <c r="J3" i="42"/>
  <c r="K3" i="42"/>
  <c r="L3" i="42"/>
  <c r="M3" i="42"/>
  <c r="N3" i="42"/>
  <c r="O3" i="42"/>
  <c r="P3" i="42"/>
  <c r="Q3" i="42"/>
  <c r="R3" i="42"/>
  <c r="S3" i="42"/>
  <c r="T3" i="42"/>
  <c r="U3" i="42"/>
  <c r="V3" i="42"/>
  <c r="W3" i="42"/>
  <c r="X3" i="42"/>
  <c r="Y3" i="42"/>
  <c r="Z3" i="42"/>
  <c r="AA3" i="42"/>
  <c r="AB3" i="42"/>
  <c r="AC3" i="42"/>
  <c r="AD3" i="42"/>
  <c r="AE3" i="42"/>
  <c r="AF3" i="42"/>
  <c r="AG3" i="42"/>
  <c r="AH3" i="42"/>
  <c r="AI3" i="42"/>
  <c r="AJ3" i="42"/>
  <c r="AK3" i="42"/>
  <c r="AL3" i="42"/>
  <c r="AM3" i="42"/>
  <c r="AN3" i="42"/>
  <c r="AO3" i="42"/>
  <c r="AP3" i="42"/>
  <c r="AQ3" i="42"/>
  <c r="AR3" i="42"/>
  <c r="AS3" i="42"/>
  <c r="AT3" i="42"/>
  <c r="AU3" i="42"/>
  <c r="AV3" i="42"/>
  <c r="AW3" i="42"/>
  <c r="AX3" i="42"/>
  <c r="AY3" i="42"/>
  <c r="AZ3" i="42"/>
  <c r="BA3" i="42"/>
  <c r="BB3" i="42"/>
  <c r="BC3" i="42"/>
  <c r="BD3" i="42"/>
  <c r="BE3" i="42"/>
  <c r="BF3" i="42"/>
  <c r="BG3" i="42"/>
  <c r="BH3" i="42"/>
  <c r="BI3" i="42"/>
  <c r="BJ3" i="42"/>
  <c r="BK3" i="42"/>
  <c r="BL3" i="42"/>
  <c r="BM3" i="42"/>
  <c r="BN3" i="42"/>
  <c r="BO3" i="42"/>
  <c r="BP3" i="42"/>
  <c r="BQ3" i="42"/>
  <c r="BR3" i="42"/>
  <c r="BS3" i="42"/>
  <c r="BT3" i="42"/>
  <c r="BU3" i="42"/>
  <c r="BV3" i="42"/>
  <c r="BW3" i="42"/>
  <c r="BX3" i="42"/>
  <c r="BY3" i="42"/>
  <c r="BZ3" i="42"/>
  <c r="CA3" i="42"/>
  <c r="CB3" i="42"/>
  <c r="CC3" i="42"/>
  <c r="CD3" i="42"/>
  <c r="CE3" i="42"/>
  <c r="CF3" i="42"/>
  <c r="CG3" i="42"/>
  <c r="CH3" i="42"/>
  <c r="CI3" i="42"/>
  <c r="CJ3" i="42"/>
  <c r="CK3" i="42"/>
  <c r="CL3" i="42"/>
  <c r="CM3" i="42"/>
  <c r="CN3" i="42"/>
  <c r="CO3" i="42"/>
  <c r="CP3" i="42"/>
  <c r="CQ3" i="42"/>
  <c r="CR3" i="42"/>
  <c r="CS3" i="42"/>
  <c r="CT3" i="42"/>
  <c r="CU3" i="42"/>
  <c r="CV3" i="42"/>
  <c r="CW3" i="42"/>
  <c r="CX3" i="42"/>
  <c r="CY3" i="42"/>
  <c r="CZ3" i="42"/>
  <c r="DA3" i="42"/>
  <c r="DB3" i="42"/>
  <c r="DC3" i="42"/>
  <c r="DD3" i="42"/>
  <c r="DE3" i="42"/>
  <c r="DF3" i="42"/>
  <c r="DG3" i="42"/>
  <c r="DH3" i="42"/>
  <c r="DI3" i="42"/>
  <c r="DJ3" i="42"/>
  <c r="DK3" i="42"/>
  <c r="DL3" i="42"/>
  <c r="DM3" i="42"/>
  <c r="DN3" i="42"/>
  <c r="DO3" i="42"/>
  <c r="DP3" i="42"/>
  <c r="DQ3" i="42"/>
  <c r="DR3" i="42"/>
  <c r="DS3" i="42"/>
  <c r="DT3" i="42"/>
  <c r="DU3" i="42"/>
  <c r="DV3" i="42"/>
  <c r="DW3" i="42"/>
  <c r="DX3" i="42"/>
  <c r="DY3" i="42"/>
  <c r="DZ3" i="42"/>
  <c r="EA3" i="42"/>
  <c r="EB3" i="42"/>
  <c r="EC3" i="42"/>
  <c r="ED3" i="42"/>
  <c r="EE3" i="42"/>
  <c r="EF3" i="42"/>
  <c r="EG3" i="42"/>
  <c r="EH3" i="42"/>
  <c r="EI3" i="42"/>
  <c r="EJ3" i="42"/>
  <c r="EK3" i="42"/>
  <c r="EL3" i="42"/>
  <c r="EM3" i="42"/>
  <c r="EN3" i="42"/>
  <c r="EO3" i="42"/>
  <c r="EP3" i="42"/>
  <c r="EQ3" i="42"/>
  <c r="ER3" i="42"/>
  <c r="ES3" i="42"/>
  <c r="ET3" i="42"/>
  <c r="EU3" i="42"/>
  <c r="EV3" i="42"/>
  <c r="EW3" i="42"/>
  <c r="EX3" i="42"/>
  <c r="EY3" i="42"/>
  <c r="EZ3" i="42"/>
  <c r="FA3" i="42"/>
  <c r="FB3" i="42"/>
  <c r="FC3" i="42"/>
  <c r="FD3" i="42"/>
  <c r="FE3" i="42"/>
  <c r="FF3" i="42"/>
  <c r="FG3" i="42"/>
  <c r="FH3" i="42"/>
  <c r="FI3" i="42"/>
  <c r="FJ3" i="42"/>
  <c r="FK3" i="42"/>
  <c r="FL3" i="42"/>
  <c r="FM3" i="42"/>
  <c r="FN3" i="42"/>
  <c r="FO3" i="42"/>
  <c r="FP3" i="42"/>
  <c r="FQ3" i="42"/>
  <c r="FR3" i="42"/>
  <c r="FS3" i="42"/>
  <c r="FT3" i="42"/>
  <c r="FU3" i="42"/>
  <c r="FV3" i="42"/>
  <c r="FW3" i="42"/>
  <c r="FX3" i="42"/>
  <c r="FY3" i="42"/>
  <c r="FZ3" i="42"/>
  <c r="GA3" i="42"/>
  <c r="GB3" i="42"/>
  <c r="GC3" i="42"/>
  <c r="GD3" i="42"/>
  <c r="GE3" i="42"/>
  <c r="B5" i="42"/>
  <c r="C5" i="42"/>
  <c r="D5" i="42"/>
  <c r="E5" i="42"/>
  <c r="F5" i="42"/>
  <c r="G5" i="42"/>
  <c r="H5" i="42"/>
  <c r="I5" i="42"/>
  <c r="J5" i="42"/>
  <c r="K5" i="42"/>
  <c r="L5" i="42"/>
  <c r="M5" i="42"/>
  <c r="N5" i="42"/>
  <c r="O5" i="42"/>
  <c r="P5" i="42"/>
  <c r="Q5" i="42"/>
  <c r="R5" i="42"/>
  <c r="S5" i="42"/>
  <c r="T5" i="42"/>
  <c r="U5" i="42"/>
  <c r="V5" i="42"/>
  <c r="W5" i="42"/>
  <c r="X5" i="42"/>
  <c r="Y5" i="42"/>
  <c r="Z5" i="42"/>
  <c r="AA5" i="42"/>
  <c r="AB5" i="42"/>
  <c r="AC5" i="42"/>
  <c r="AD5" i="42"/>
  <c r="AE5" i="42"/>
  <c r="AF5" i="42"/>
  <c r="AG5" i="42"/>
  <c r="AH5" i="42"/>
  <c r="AI5" i="42"/>
  <c r="AJ5" i="42"/>
  <c r="AK5" i="42"/>
  <c r="AL5" i="42"/>
  <c r="AM5" i="42"/>
  <c r="AN5" i="42"/>
  <c r="AO5" i="42"/>
  <c r="AP5" i="42"/>
  <c r="AQ5" i="42"/>
  <c r="AR5" i="42"/>
  <c r="AS5" i="42"/>
  <c r="AT5" i="42"/>
  <c r="AU5" i="42"/>
  <c r="AV5" i="42"/>
  <c r="AW5" i="42"/>
  <c r="AX5" i="42"/>
  <c r="AY5" i="42"/>
  <c r="AZ5" i="42"/>
  <c r="BA5" i="42"/>
  <c r="BB5" i="42"/>
  <c r="BC5" i="42"/>
  <c r="BD5" i="42"/>
  <c r="BE5" i="42"/>
  <c r="BF5" i="42"/>
  <c r="BG5" i="42"/>
  <c r="BH5" i="42"/>
  <c r="BI5" i="42"/>
  <c r="BJ5" i="42"/>
  <c r="BK5" i="42"/>
  <c r="BL5" i="42"/>
  <c r="BM5" i="42"/>
  <c r="BN5" i="42"/>
  <c r="BO5" i="42"/>
  <c r="BP5" i="42"/>
  <c r="BQ5" i="42"/>
  <c r="BR5" i="42"/>
  <c r="BS5" i="42"/>
  <c r="BT5" i="42"/>
  <c r="BU5" i="42"/>
  <c r="BV5" i="42"/>
  <c r="BW5" i="42"/>
  <c r="BX5" i="42"/>
  <c r="BY5" i="42"/>
  <c r="BZ5" i="42"/>
  <c r="CA5" i="42"/>
  <c r="CB5" i="42"/>
  <c r="CC5" i="42"/>
  <c r="CD5" i="42"/>
  <c r="CE5" i="42"/>
  <c r="CF5" i="42"/>
  <c r="CG5" i="42"/>
  <c r="CH5" i="42"/>
  <c r="CI5" i="42"/>
  <c r="CJ5" i="42"/>
  <c r="CK5" i="42"/>
  <c r="CL5" i="42"/>
  <c r="CM5" i="42"/>
  <c r="CN5" i="42"/>
  <c r="CO5" i="42"/>
  <c r="CP5" i="42"/>
  <c r="CQ5" i="42"/>
  <c r="CR5" i="42"/>
  <c r="CS5" i="42"/>
  <c r="CT5" i="42"/>
  <c r="CU5" i="42"/>
  <c r="CV5" i="42"/>
  <c r="CW5" i="42"/>
  <c r="CX5" i="42"/>
  <c r="CY5" i="42"/>
  <c r="CZ5" i="42"/>
  <c r="DA5" i="42"/>
  <c r="DB5" i="42"/>
  <c r="DC5" i="42"/>
  <c r="DD5" i="42"/>
  <c r="DE5" i="42"/>
  <c r="DF5" i="42"/>
  <c r="DG5" i="42"/>
  <c r="DH5" i="42"/>
  <c r="DI5" i="42"/>
  <c r="DJ5" i="42"/>
  <c r="DK5" i="42"/>
  <c r="DL5" i="42"/>
  <c r="DM5" i="42"/>
  <c r="DN5" i="42"/>
  <c r="DO5" i="42"/>
  <c r="DP5" i="42"/>
  <c r="DQ5" i="42"/>
  <c r="DR5" i="42"/>
  <c r="DS5" i="42"/>
  <c r="DT5" i="42"/>
  <c r="DU5" i="42"/>
  <c r="DV5" i="42"/>
  <c r="DW5" i="42"/>
  <c r="DX5" i="42"/>
  <c r="DY5" i="42"/>
  <c r="DZ5" i="42"/>
  <c r="EA5" i="42"/>
  <c r="EB5" i="42"/>
  <c r="EC5" i="42"/>
  <c r="ED5" i="42"/>
  <c r="EE5" i="42"/>
  <c r="EF5" i="42"/>
  <c r="EG5" i="42"/>
  <c r="EH5" i="42"/>
  <c r="EI5" i="42"/>
  <c r="EJ5" i="42"/>
  <c r="EK5" i="42"/>
  <c r="EL5" i="42"/>
  <c r="EM5" i="42"/>
  <c r="EN5" i="42"/>
  <c r="EO5" i="42"/>
  <c r="EP5" i="42"/>
  <c r="EQ5" i="42"/>
  <c r="ER5" i="42"/>
  <c r="ES5" i="42"/>
  <c r="ET5" i="42"/>
  <c r="EU5" i="42"/>
  <c r="EV5" i="42"/>
  <c r="EW5" i="42"/>
  <c r="EX5" i="42"/>
  <c r="EY5" i="42"/>
  <c r="EZ5" i="42"/>
  <c r="FA5" i="42"/>
  <c r="FB5" i="42"/>
  <c r="FC5" i="42"/>
  <c r="FD5" i="42"/>
  <c r="FE5" i="42"/>
  <c r="FF5" i="42"/>
  <c r="FG5" i="42"/>
  <c r="FH5" i="42"/>
  <c r="FI5" i="42"/>
  <c r="FJ5" i="42"/>
  <c r="FK5" i="42"/>
  <c r="FL5" i="42"/>
  <c r="FM5" i="42"/>
  <c r="FN5" i="42"/>
  <c r="FO5" i="42"/>
  <c r="FP5" i="42"/>
  <c r="FQ5" i="42"/>
  <c r="FR5" i="42"/>
  <c r="FS5" i="42"/>
  <c r="FT5" i="42"/>
  <c r="FU5" i="42"/>
  <c r="FV5" i="42"/>
  <c r="FW5" i="42"/>
  <c r="FX5" i="42"/>
  <c r="FY5" i="42"/>
  <c r="FZ5" i="42"/>
  <c r="GA5" i="42"/>
  <c r="GB5" i="42"/>
  <c r="GC5" i="42"/>
  <c r="GD5" i="42"/>
  <c r="GE5" i="42"/>
  <c r="D6" i="42"/>
  <c r="G6" i="42"/>
  <c r="H6" i="42"/>
  <c r="I6" i="42"/>
  <c r="J6" i="42"/>
  <c r="K6" i="42"/>
  <c r="L6" i="42"/>
  <c r="M6" i="42"/>
  <c r="N6" i="42"/>
  <c r="O6" i="42"/>
  <c r="G8" i="42"/>
  <c r="H8" i="42"/>
  <c r="I8" i="42"/>
  <c r="J8" i="42"/>
  <c r="K8" i="42"/>
  <c r="L8" i="42"/>
  <c r="M8" i="42"/>
  <c r="N8" i="42"/>
  <c r="O8" i="42"/>
  <c r="G9" i="42"/>
  <c r="H9" i="42"/>
  <c r="I9" i="42"/>
  <c r="J9" i="42"/>
  <c r="K9" i="42"/>
  <c r="L9" i="42"/>
  <c r="M9" i="42"/>
  <c r="N9" i="42"/>
  <c r="O9" i="42"/>
  <c r="G11" i="42"/>
  <c r="H11" i="42"/>
  <c r="I11" i="42"/>
  <c r="J11" i="42"/>
  <c r="K11" i="42"/>
  <c r="L11" i="42"/>
  <c r="M11" i="42"/>
  <c r="N11" i="42"/>
  <c r="O11" i="42"/>
  <c r="G12" i="42"/>
  <c r="H12" i="42"/>
  <c r="I12" i="42"/>
  <c r="J12" i="42"/>
  <c r="K12" i="42"/>
  <c r="L12" i="42"/>
  <c r="M12" i="42"/>
  <c r="N12" i="42"/>
  <c r="O12" i="42"/>
  <c r="B3" i="173"/>
  <c r="C3" i="173"/>
  <c r="D3" i="173"/>
  <c r="E3" i="173"/>
  <c r="F3" i="173"/>
  <c r="G3" i="173"/>
  <c r="H3" i="173"/>
  <c r="I3" i="173"/>
  <c r="J3" i="173"/>
  <c r="K3" i="173"/>
  <c r="L3" i="173"/>
  <c r="M3" i="173"/>
  <c r="N3" i="173"/>
  <c r="O3" i="173"/>
  <c r="P3" i="173"/>
  <c r="Q3" i="173"/>
  <c r="R3" i="173"/>
  <c r="S3" i="173"/>
  <c r="T3" i="173"/>
  <c r="U3" i="173"/>
  <c r="V3" i="173"/>
  <c r="W3" i="173"/>
  <c r="X3" i="173"/>
  <c r="Y3" i="173"/>
  <c r="Z3" i="173"/>
  <c r="AA3" i="173"/>
  <c r="AB3" i="173"/>
  <c r="AC3" i="173"/>
  <c r="AD3" i="173"/>
  <c r="AE3" i="173"/>
  <c r="AF3" i="173"/>
  <c r="AG3" i="173"/>
  <c r="AH3" i="173"/>
  <c r="AI3" i="173"/>
  <c r="AJ3" i="173"/>
  <c r="AK3" i="173"/>
  <c r="AL3" i="173"/>
  <c r="AM3" i="173"/>
  <c r="AN3" i="173"/>
  <c r="AO3" i="173"/>
  <c r="AP3" i="173"/>
  <c r="AQ3" i="173"/>
  <c r="AR3" i="173"/>
  <c r="AS3" i="173"/>
  <c r="AT3" i="173"/>
  <c r="AU3" i="173"/>
  <c r="AV3" i="173"/>
  <c r="AW3" i="173"/>
  <c r="AX3" i="173"/>
  <c r="AY3" i="173"/>
  <c r="AZ3" i="173"/>
  <c r="BA3" i="173"/>
  <c r="BB3" i="173"/>
  <c r="BC3" i="173"/>
  <c r="BD3" i="173"/>
  <c r="BE3" i="173"/>
  <c r="BF3" i="173"/>
  <c r="BG3" i="173"/>
  <c r="BH3" i="173"/>
  <c r="BI3" i="173"/>
  <c r="BJ3" i="173"/>
  <c r="BK3" i="173"/>
  <c r="BL3" i="173"/>
  <c r="BM3" i="173"/>
  <c r="BN3" i="173"/>
  <c r="BO3" i="173"/>
  <c r="BP3" i="173"/>
  <c r="BQ3" i="173"/>
  <c r="BR3" i="173"/>
  <c r="BS3" i="173"/>
  <c r="BT3" i="173"/>
  <c r="BU3" i="173"/>
  <c r="BV3" i="173"/>
  <c r="BW3" i="173"/>
  <c r="BX3" i="173"/>
  <c r="BY3" i="173"/>
  <c r="BZ3" i="173"/>
  <c r="CA3" i="173"/>
  <c r="CB3" i="173"/>
  <c r="CC3" i="173"/>
  <c r="CD3" i="173"/>
  <c r="CE3" i="173"/>
  <c r="CF3" i="173"/>
  <c r="CG3" i="173"/>
  <c r="CH3" i="173"/>
  <c r="CI3" i="173"/>
  <c r="CJ3" i="173"/>
  <c r="CK3" i="173"/>
  <c r="CL3" i="173"/>
  <c r="CM3" i="173"/>
  <c r="CN3" i="173"/>
  <c r="CO3" i="173"/>
  <c r="CP3" i="173"/>
  <c r="CQ3" i="173"/>
  <c r="CR3" i="173"/>
  <c r="CS3" i="173"/>
  <c r="CT3" i="173"/>
  <c r="CU3" i="173"/>
  <c r="CV3" i="173"/>
  <c r="CW3" i="173"/>
  <c r="CX3" i="173"/>
  <c r="CY3" i="173"/>
  <c r="CZ3" i="173"/>
  <c r="DA3" i="173"/>
  <c r="DB3" i="173"/>
  <c r="DC3" i="173"/>
  <c r="DD3" i="173"/>
  <c r="DE3" i="173"/>
  <c r="DF3" i="173"/>
  <c r="DG3" i="173"/>
  <c r="DH3" i="173"/>
  <c r="DI3" i="173"/>
  <c r="DJ3" i="173"/>
  <c r="DK3" i="173"/>
  <c r="DL3" i="173"/>
  <c r="DM3" i="173"/>
  <c r="DN3" i="173"/>
  <c r="DO3" i="173"/>
  <c r="DP3" i="173"/>
  <c r="DQ3" i="173"/>
  <c r="DR3" i="173"/>
  <c r="DS3" i="173"/>
  <c r="DT3" i="173"/>
  <c r="DU3" i="173"/>
  <c r="DV3" i="173"/>
  <c r="DW3" i="173"/>
  <c r="DX3" i="173"/>
  <c r="DY3" i="173"/>
  <c r="DZ3" i="173"/>
  <c r="EA3" i="173"/>
  <c r="EB3" i="173"/>
  <c r="EC3" i="173"/>
  <c r="ED3" i="173"/>
  <c r="EE3" i="173"/>
  <c r="EF3" i="173"/>
  <c r="EG3" i="173"/>
  <c r="EH3" i="173"/>
  <c r="EI3" i="173"/>
  <c r="EJ3" i="173"/>
  <c r="EK3" i="173"/>
  <c r="EL3" i="173"/>
  <c r="EM3" i="173"/>
  <c r="EN3" i="173"/>
  <c r="EO3" i="173"/>
  <c r="EP3" i="173"/>
  <c r="EQ3" i="173"/>
  <c r="ER3" i="173"/>
  <c r="ES3" i="173"/>
  <c r="ET3" i="173"/>
  <c r="EU3" i="173"/>
  <c r="EV3" i="173"/>
  <c r="EW3" i="173"/>
  <c r="EX3" i="173"/>
  <c r="EY3" i="173"/>
  <c r="EZ3" i="173"/>
  <c r="FA3" i="173"/>
  <c r="FB3" i="173"/>
  <c r="FC3" i="173"/>
  <c r="FD3" i="173"/>
  <c r="FE3" i="173"/>
  <c r="FF3" i="173"/>
  <c r="FG3" i="173"/>
  <c r="FH3" i="173"/>
  <c r="FI3" i="173"/>
  <c r="FJ3" i="173"/>
  <c r="FK3" i="173"/>
  <c r="FL3" i="173"/>
  <c r="FM3" i="173"/>
  <c r="FN3" i="173"/>
  <c r="FO3" i="173"/>
  <c r="FP3" i="173"/>
  <c r="FQ3" i="173"/>
  <c r="FR3" i="173"/>
  <c r="FS3" i="173"/>
  <c r="FT3" i="173"/>
  <c r="FU3" i="173"/>
  <c r="FV3" i="173"/>
  <c r="FW3" i="173"/>
  <c r="FX3" i="173"/>
  <c r="FY3" i="173"/>
  <c r="FZ3" i="173"/>
  <c r="GA3" i="173"/>
  <c r="GB3" i="173"/>
  <c r="GC3" i="173"/>
  <c r="GD3" i="173"/>
  <c r="GE3" i="173"/>
  <c r="B5" i="173"/>
  <c r="C5" i="173"/>
  <c r="D5" i="173"/>
  <c r="E5" i="173"/>
  <c r="F5" i="173"/>
  <c r="G5" i="173"/>
  <c r="H5" i="173"/>
  <c r="I5" i="173"/>
  <c r="J5" i="173"/>
  <c r="K5" i="173"/>
  <c r="L5" i="173"/>
  <c r="M5" i="173"/>
  <c r="N5" i="173"/>
  <c r="O5" i="173"/>
  <c r="P5" i="173"/>
  <c r="Q5" i="173"/>
  <c r="R5" i="173"/>
  <c r="S5" i="173"/>
  <c r="T5" i="173"/>
  <c r="U5" i="173"/>
  <c r="V5" i="173"/>
  <c r="W5" i="173"/>
  <c r="X5" i="173"/>
  <c r="Y5" i="173"/>
  <c r="Z5" i="173"/>
  <c r="AA5" i="173"/>
  <c r="AB5" i="173"/>
  <c r="AC5" i="173"/>
  <c r="AD5" i="173"/>
  <c r="AE5" i="173"/>
  <c r="AF5" i="173"/>
  <c r="AG5" i="173"/>
  <c r="AH5" i="173"/>
  <c r="AI5" i="173"/>
  <c r="AJ5" i="173"/>
  <c r="AK5" i="173"/>
  <c r="AL5" i="173"/>
  <c r="AM5" i="173"/>
  <c r="AN5" i="173"/>
  <c r="AO5" i="173"/>
  <c r="AP5" i="173"/>
  <c r="AQ5" i="173"/>
  <c r="AR5" i="173"/>
  <c r="AS5" i="173"/>
  <c r="AT5" i="173"/>
  <c r="AU5" i="173"/>
  <c r="AV5" i="173"/>
  <c r="AW5" i="173"/>
  <c r="AX5" i="173"/>
  <c r="AY5" i="173"/>
  <c r="AZ5" i="173"/>
  <c r="BA5" i="173"/>
  <c r="BB5" i="173"/>
  <c r="BC5" i="173"/>
  <c r="BD5" i="173"/>
  <c r="BE5" i="173"/>
  <c r="BF5" i="173"/>
  <c r="BG5" i="173"/>
  <c r="BH5" i="173"/>
  <c r="BI5" i="173"/>
  <c r="BJ5" i="173"/>
  <c r="BK5" i="173"/>
  <c r="BL5" i="173"/>
  <c r="BM5" i="173"/>
  <c r="BN5" i="173"/>
  <c r="BO5" i="173"/>
  <c r="BP5" i="173"/>
  <c r="BQ5" i="173"/>
  <c r="BR5" i="173"/>
  <c r="BS5" i="173"/>
  <c r="BT5" i="173"/>
  <c r="BU5" i="173"/>
  <c r="BV5" i="173"/>
  <c r="BW5" i="173"/>
  <c r="BX5" i="173"/>
  <c r="BY5" i="173"/>
  <c r="BZ5" i="173"/>
  <c r="CA5" i="173"/>
  <c r="CB5" i="173"/>
  <c r="CC5" i="173"/>
  <c r="CD5" i="173"/>
  <c r="CE5" i="173"/>
  <c r="CF5" i="173"/>
  <c r="CG5" i="173"/>
  <c r="CH5" i="173"/>
  <c r="CI5" i="173"/>
  <c r="CJ5" i="173"/>
  <c r="CK5" i="173"/>
  <c r="CL5" i="173"/>
  <c r="CM5" i="173"/>
  <c r="CN5" i="173"/>
  <c r="CO5" i="173"/>
  <c r="CP5" i="173"/>
  <c r="CQ5" i="173"/>
  <c r="CR5" i="173"/>
  <c r="CS5" i="173"/>
  <c r="CT5" i="173"/>
  <c r="CU5" i="173"/>
  <c r="CV5" i="173"/>
  <c r="CW5" i="173"/>
  <c r="CX5" i="173"/>
  <c r="CY5" i="173"/>
  <c r="CZ5" i="173"/>
  <c r="DA5" i="173"/>
  <c r="DB5" i="173"/>
  <c r="DC5" i="173"/>
  <c r="DD5" i="173"/>
  <c r="DE5" i="173"/>
  <c r="DF5" i="173"/>
  <c r="DG5" i="173"/>
  <c r="DH5" i="173"/>
  <c r="DI5" i="173"/>
  <c r="DJ5" i="173"/>
  <c r="DK5" i="173"/>
  <c r="DL5" i="173"/>
  <c r="DM5" i="173"/>
  <c r="DN5" i="173"/>
  <c r="DO5" i="173"/>
  <c r="DP5" i="173"/>
  <c r="DQ5" i="173"/>
  <c r="DR5" i="173"/>
  <c r="DS5" i="173"/>
  <c r="DT5" i="173"/>
  <c r="DU5" i="173"/>
  <c r="DV5" i="173"/>
  <c r="DW5" i="173"/>
  <c r="DX5" i="173"/>
  <c r="DY5" i="173"/>
  <c r="DZ5" i="173"/>
  <c r="EA5" i="173"/>
  <c r="EB5" i="173"/>
  <c r="EC5" i="173"/>
  <c r="ED5" i="173"/>
  <c r="EE5" i="173"/>
  <c r="EF5" i="173"/>
  <c r="EG5" i="173"/>
  <c r="EH5" i="173"/>
  <c r="EI5" i="173"/>
  <c r="EJ5" i="173"/>
  <c r="EK5" i="173"/>
  <c r="EL5" i="173"/>
  <c r="EM5" i="173"/>
  <c r="EN5" i="173"/>
  <c r="EO5" i="173"/>
  <c r="EP5" i="173"/>
  <c r="EQ5" i="173"/>
  <c r="ER5" i="173"/>
  <c r="ES5" i="173"/>
  <c r="ET5" i="173"/>
  <c r="EU5" i="173"/>
  <c r="EV5" i="173"/>
  <c r="EW5" i="173"/>
  <c r="EX5" i="173"/>
  <c r="EY5" i="173"/>
  <c r="EZ5" i="173"/>
  <c r="FA5" i="173"/>
  <c r="FB5" i="173"/>
  <c r="FC5" i="173"/>
  <c r="FD5" i="173"/>
  <c r="FE5" i="173"/>
  <c r="FF5" i="173"/>
  <c r="FG5" i="173"/>
  <c r="FH5" i="173"/>
  <c r="FI5" i="173"/>
  <c r="FJ5" i="173"/>
  <c r="FK5" i="173"/>
  <c r="FL5" i="173"/>
  <c r="FM5" i="173"/>
  <c r="FN5" i="173"/>
  <c r="FO5" i="173"/>
  <c r="FP5" i="173"/>
  <c r="FQ5" i="173"/>
  <c r="FR5" i="173"/>
  <c r="FS5" i="173"/>
  <c r="FT5" i="173"/>
  <c r="FU5" i="173"/>
  <c r="FV5" i="173"/>
  <c r="FW5" i="173"/>
  <c r="FX5" i="173"/>
  <c r="FY5" i="173"/>
  <c r="FZ5" i="173"/>
  <c r="GA5" i="173"/>
  <c r="GB5" i="173"/>
  <c r="GC5" i="173"/>
  <c r="GD5" i="173"/>
  <c r="GE5" i="173"/>
  <c r="D6" i="173"/>
  <c r="G6" i="173"/>
  <c r="H6" i="173"/>
  <c r="I6" i="173"/>
  <c r="J6" i="173"/>
  <c r="K6" i="173"/>
  <c r="L6" i="173"/>
  <c r="M6" i="173"/>
  <c r="N6" i="173"/>
  <c r="O6" i="173"/>
  <c r="G8" i="173"/>
  <c r="H8" i="173"/>
  <c r="I8" i="173"/>
  <c r="J8" i="173"/>
  <c r="K8" i="173"/>
  <c r="L8" i="173"/>
  <c r="M8" i="173"/>
  <c r="N8" i="173"/>
  <c r="O8" i="173"/>
  <c r="G9" i="173"/>
  <c r="H9" i="173"/>
  <c r="I9" i="173"/>
  <c r="J9" i="173"/>
  <c r="K9" i="173"/>
  <c r="L9" i="173"/>
  <c r="M9" i="173"/>
  <c r="N9" i="173"/>
  <c r="O9" i="173"/>
  <c r="G11" i="173"/>
  <c r="H11" i="173"/>
  <c r="I11" i="173"/>
  <c r="J11" i="173"/>
  <c r="K11" i="173"/>
  <c r="L11" i="173"/>
  <c r="M11" i="173"/>
  <c r="N11" i="173"/>
  <c r="O11" i="173"/>
  <c r="G12" i="173"/>
  <c r="H12" i="173"/>
  <c r="I12" i="173"/>
  <c r="J12" i="173"/>
  <c r="K12" i="173"/>
  <c r="L12" i="173"/>
  <c r="M12" i="173"/>
  <c r="N12" i="173"/>
  <c r="O12" i="173"/>
  <c r="B49" i="173"/>
  <c r="C49" i="173"/>
  <c r="D49" i="173"/>
  <c r="E49" i="173"/>
  <c r="F49" i="173"/>
  <c r="G49" i="173"/>
  <c r="H49" i="173"/>
  <c r="I49" i="173"/>
  <c r="J49" i="173"/>
  <c r="K49" i="173"/>
  <c r="L49" i="173"/>
  <c r="M49" i="173"/>
  <c r="N49" i="173"/>
  <c r="O49" i="173"/>
  <c r="P49" i="173"/>
  <c r="Q49" i="173"/>
  <c r="R49" i="173"/>
  <c r="S49" i="173"/>
  <c r="T49" i="173"/>
  <c r="U49" i="173"/>
  <c r="V49" i="173"/>
  <c r="W49" i="173"/>
  <c r="X49" i="173"/>
  <c r="Y49" i="173"/>
  <c r="Z49" i="173"/>
  <c r="AA49" i="173"/>
  <c r="AB49" i="173"/>
  <c r="AC49" i="173"/>
  <c r="AD49" i="173"/>
  <c r="AE49" i="173"/>
  <c r="AF49" i="173"/>
  <c r="AG49" i="173"/>
  <c r="AH49" i="173"/>
  <c r="AI49" i="173"/>
  <c r="AJ49" i="173"/>
  <c r="AK49" i="173"/>
  <c r="AL49" i="173"/>
  <c r="AM49" i="173"/>
  <c r="AN49" i="173"/>
  <c r="AO49" i="173"/>
  <c r="AP49" i="173"/>
  <c r="AQ49" i="173"/>
  <c r="AR49" i="173"/>
  <c r="AS49" i="173"/>
  <c r="AT49" i="173"/>
  <c r="AU49" i="173"/>
  <c r="AV49" i="173"/>
  <c r="AW49" i="173"/>
  <c r="AX49" i="173"/>
  <c r="AY49" i="173"/>
  <c r="AZ49" i="173"/>
  <c r="BA49" i="173"/>
  <c r="BB49" i="173"/>
  <c r="BC49" i="173"/>
  <c r="BD49" i="173"/>
  <c r="BE49" i="173"/>
  <c r="BF49" i="173"/>
  <c r="BG49" i="173"/>
  <c r="BH49" i="173"/>
  <c r="BI49" i="173"/>
  <c r="BJ49" i="173"/>
  <c r="BK49" i="173"/>
  <c r="BL49" i="173"/>
  <c r="BM49" i="173"/>
  <c r="BN49" i="173"/>
  <c r="BO49" i="173"/>
  <c r="BP49" i="173"/>
  <c r="BQ49" i="173"/>
  <c r="BR49" i="173"/>
  <c r="BS49" i="173"/>
  <c r="BT49" i="173"/>
  <c r="BU49" i="173"/>
  <c r="BV49" i="173"/>
  <c r="BW49" i="173"/>
  <c r="BX49" i="173"/>
  <c r="BY49" i="173"/>
  <c r="BZ49" i="173"/>
  <c r="CA49" i="173"/>
  <c r="CB49" i="173"/>
  <c r="CC49" i="173"/>
  <c r="CD49" i="173"/>
  <c r="CE49" i="173"/>
  <c r="CF49" i="173"/>
  <c r="CG49" i="173"/>
  <c r="CH49" i="173"/>
  <c r="CI49" i="173"/>
  <c r="CJ49" i="173"/>
  <c r="CK49" i="173"/>
  <c r="CL49" i="173"/>
  <c r="CM49" i="173"/>
  <c r="CN49" i="173"/>
  <c r="CO49" i="173"/>
  <c r="CP49" i="173"/>
  <c r="CQ49" i="173"/>
  <c r="CR49" i="173"/>
  <c r="CS49" i="173"/>
  <c r="CT49" i="173"/>
  <c r="CU49" i="173"/>
  <c r="CV49" i="173"/>
  <c r="CW49" i="173"/>
  <c r="CX49" i="173"/>
  <c r="CY49" i="173"/>
  <c r="CZ49" i="173"/>
  <c r="DA49" i="173"/>
  <c r="DB49" i="173"/>
  <c r="DC49" i="173"/>
  <c r="DD49" i="173"/>
  <c r="DE49" i="173"/>
  <c r="DF49" i="173"/>
  <c r="DG49" i="173"/>
  <c r="DH49" i="173"/>
  <c r="DI49" i="173"/>
  <c r="DJ49" i="173"/>
  <c r="DK49" i="173"/>
  <c r="DL49" i="173"/>
  <c r="DM49" i="173"/>
  <c r="DN49" i="173"/>
  <c r="DO49" i="173"/>
  <c r="DP49" i="173"/>
  <c r="DQ49" i="173"/>
  <c r="DR49" i="173"/>
  <c r="DS49" i="173"/>
  <c r="DT49" i="173"/>
  <c r="DU49" i="173"/>
  <c r="DV49" i="173"/>
  <c r="DW49" i="173"/>
  <c r="DX49" i="173"/>
  <c r="DY49" i="173"/>
  <c r="DZ49" i="173"/>
  <c r="EA49" i="173"/>
  <c r="EB49" i="173"/>
  <c r="EC49" i="173"/>
  <c r="ED49" i="173"/>
  <c r="EE49" i="173"/>
  <c r="EF49" i="173"/>
  <c r="EG49" i="173"/>
  <c r="EH49" i="173"/>
  <c r="EI49" i="173"/>
  <c r="EJ49" i="173"/>
  <c r="EK49" i="173"/>
  <c r="EL49" i="173"/>
  <c r="EM49" i="173"/>
  <c r="EN49" i="173"/>
  <c r="EO49" i="173"/>
  <c r="EP49" i="173"/>
  <c r="EQ49" i="173"/>
  <c r="ER49" i="173"/>
  <c r="ES49" i="173"/>
  <c r="ET49" i="173"/>
  <c r="EU49" i="173"/>
  <c r="EV49" i="173"/>
  <c r="EW49" i="173"/>
  <c r="EX49" i="173"/>
  <c r="EY49" i="173"/>
  <c r="EZ49" i="173"/>
  <c r="FA49" i="173"/>
  <c r="FB49" i="173"/>
  <c r="FC49" i="173"/>
  <c r="FD49" i="173"/>
  <c r="FE49" i="173"/>
  <c r="FF49" i="173"/>
  <c r="FG49" i="173"/>
  <c r="FH49" i="173"/>
  <c r="FI49" i="173"/>
  <c r="FJ49" i="173"/>
  <c r="FK49" i="173"/>
  <c r="FL49" i="173"/>
  <c r="FM49" i="173"/>
  <c r="FN49" i="173"/>
  <c r="FO49" i="173"/>
  <c r="FP49" i="173"/>
  <c r="FQ49" i="173"/>
  <c r="FR49" i="173"/>
  <c r="FS49" i="173"/>
  <c r="FT49" i="173"/>
  <c r="FU49" i="173"/>
  <c r="FV49" i="173"/>
  <c r="FW49" i="173"/>
  <c r="FX49" i="173"/>
  <c r="FY49" i="173"/>
  <c r="FZ49" i="173"/>
  <c r="GA49" i="173"/>
  <c r="GB49" i="173"/>
  <c r="GC49" i="173"/>
  <c r="GD49" i="173"/>
  <c r="GE49" i="173"/>
  <c r="B52" i="173"/>
  <c r="C52" i="173"/>
  <c r="D52" i="173"/>
  <c r="E52" i="173"/>
  <c r="F52" i="173"/>
  <c r="G52" i="173"/>
  <c r="H52" i="173"/>
  <c r="I52" i="173"/>
  <c r="J52" i="173"/>
  <c r="K52" i="173"/>
  <c r="L52" i="173"/>
  <c r="M52" i="173"/>
  <c r="N52" i="173"/>
  <c r="O52" i="173"/>
  <c r="P52" i="173"/>
  <c r="Q52" i="173"/>
  <c r="R52" i="173"/>
  <c r="S52" i="173"/>
  <c r="T52" i="173"/>
  <c r="U52" i="173"/>
  <c r="V52" i="173"/>
  <c r="W52" i="173"/>
  <c r="X52" i="173"/>
  <c r="Y52" i="173"/>
  <c r="Z52" i="173"/>
  <c r="AA52" i="173"/>
  <c r="AB52" i="173"/>
  <c r="AC52" i="173"/>
  <c r="AD52" i="173"/>
  <c r="AE52" i="173"/>
  <c r="AF52" i="173"/>
  <c r="AG52" i="173"/>
  <c r="AH52" i="173"/>
  <c r="AI52" i="173"/>
  <c r="AJ52" i="173"/>
  <c r="AK52" i="173"/>
  <c r="AL52" i="173"/>
  <c r="AM52" i="173"/>
  <c r="AN52" i="173"/>
  <c r="AO52" i="173"/>
  <c r="AP52" i="173"/>
  <c r="AQ52" i="173"/>
  <c r="AR52" i="173"/>
  <c r="AS52" i="173"/>
  <c r="AT52" i="173"/>
  <c r="AU52" i="173"/>
  <c r="AV52" i="173"/>
  <c r="AW52" i="173"/>
  <c r="AX52" i="173"/>
  <c r="AY52" i="173"/>
  <c r="AZ52" i="173"/>
  <c r="BA52" i="173"/>
  <c r="BB52" i="173"/>
  <c r="BC52" i="173"/>
  <c r="BD52" i="173"/>
  <c r="BE52" i="173"/>
  <c r="BF52" i="173"/>
  <c r="BG52" i="173"/>
  <c r="BH52" i="173"/>
  <c r="BI52" i="173"/>
  <c r="BJ52" i="173"/>
  <c r="BK52" i="173"/>
  <c r="BL52" i="173"/>
  <c r="BM52" i="173"/>
  <c r="BN52" i="173"/>
  <c r="BO52" i="173"/>
  <c r="BP52" i="173"/>
  <c r="BQ52" i="173"/>
  <c r="BR52" i="173"/>
  <c r="BS52" i="173"/>
  <c r="BT52" i="173"/>
  <c r="BU52" i="173"/>
  <c r="BV52" i="173"/>
  <c r="BW52" i="173"/>
  <c r="BX52" i="173"/>
  <c r="BY52" i="173"/>
  <c r="BZ52" i="173"/>
  <c r="CA52" i="173"/>
  <c r="CB52" i="173"/>
  <c r="CC52" i="173"/>
  <c r="CD52" i="173"/>
  <c r="CE52" i="173"/>
  <c r="CF52" i="173"/>
  <c r="CG52" i="173"/>
  <c r="CH52" i="173"/>
  <c r="CI52" i="173"/>
  <c r="CJ52" i="173"/>
  <c r="CK52" i="173"/>
  <c r="CL52" i="173"/>
  <c r="CM52" i="173"/>
  <c r="CN52" i="173"/>
  <c r="CO52" i="173"/>
  <c r="CP52" i="173"/>
  <c r="CQ52" i="173"/>
  <c r="CR52" i="173"/>
  <c r="CS52" i="173"/>
  <c r="CT52" i="173"/>
  <c r="CU52" i="173"/>
  <c r="CV52" i="173"/>
  <c r="CW52" i="173"/>
  <c r="CX52" i="173"/>
  <c r="CY52" i="173"/>
  <c r="CZ52" i="173"/>
  <c r="DA52" i="173"/>
  <c r="DB52" i="173"/>
  <c r="DC52" i="173"/>
  <c r="DD52" i="173"/>
  <c r="DE52" i="173"/>
  <c r="DF52" i="173"/>
  <c r="DG52" i="173"/>
  <c r="DH52" i="173"/>
  <c r="DI52" i="173"/>
  <c r="DJ52" i="173"/>
  <c r="DK52" i="173"/>
  <c r="DL52" i="173"/>
  <c r="DM52" i="173"/>
  <c r="DN52" i="173"/>
  <c r="DO52" i="173"/>
  <c r="DP52" i="173"/>
  <c r="DQ52" i="173"/>
  <c r="DR52" i="173"/>
  <c r="DS52" i="173"/>
  <c r="DT52" i="173"/>
  <c r="DU52" i="173"/>
  <c r="DV52" i="173"/>
  <c r="DW52" i="173"/>
  <c r="DX52" i="173"/>
  <c r="DY52" i="173"/>
  <c r="DZ52" i="173"/>
  <c r="EA52" i="173"/>
  <c r="EB52" i="173"/>
  <c r="EC52" i="173"/>
  <c r="ED52" i="173"/>
  <c r="EE52" i="173"/>
  <c r="EF52" i="173"/>
  <c r="EG52" i="173"/>
  <c r="EH52" i="173"/>
  <c r="EI52" i="173"/>
  <c r="EJ52" i="173"/>
  <c r="EK52" i="173"/>
  <c r="EL52" i="173"/>
  <c r="EM52" i="173"/>
  <c r="EN52" i="173"/>
  <c r="EO52" i="173"/>
  <c r="EP52" i="173"/>
  <c r="EQ52" i="173"/>
  <c r="ER52" i="173"/>
  <c r="ES52" i="173"/>
  <c r="ET52" i="173"/>
  <c r="EU52" i="173"/>
  <c r="EV52" i="173"/>
  <c r="EW52" i="173"/>
  <c r="EX52" i="173"/>
  <c r="EY52" i="173"/>
  <c r="EZ52" i="173"/>
  <c r="FA52" i="173"/>
  <c r="FB52" i="173"/>
  <c r="FC52" i="173"/>
  <c r="FD52" i="173"/>
  <c r="FE52" i="173"/>
  <c r="FF52" i="173"/>
  <c r="FG52" i="173"/>
  <c r="FH52" i="173"/>
  <c r="FI52" i="173"/>
  <c r="FJ52" i="173"/>
  <c r="FK52" i="173"/>
  <c r="FL52" i="173"/>
  <c r="FM52" i="173"/>
  <c r="FN52" i="173"/>
  <c r="FO52" i="173"/>
  <c r="FP52" i="173"/>
  <c r="FQ52" i="173"/>
  <c r="FR52" i="173"/>
  <c r="FS52" i="173"/>
  <c r="FT52" i="173"/>
  <c r="FU52" i="173"/>
  <c r="FV52" i="173"/>
  <c r="FW52" i="173"/>
  <c r="FX52" i="173"/>
  <c r="FY52" i="173"/>
  <c r="FZ52" i="173"/>
  <c r="GA52" i="173"/>
  <c r="GB52" i="173"/>
  <c r="GC52" i="173"/>
  <c r="GD52" i="173"/>
  <c r="GE52" i="173"/>
  <c r="B3" i="21"/>
  <c r="C3" i="21"/>
  <c r="D3" i="21"/>
  <c r="E3" i="21"/>
  <c r="F3" i="21"/>
  <c r="G3" i="21"/>
  <c r="H3" i="21"/>
  <c r="I3" i="21"/>
  <c r="J3" i="21"/>
  <c r="K3" i="21"/>
  <c r="L3" i="21"/>
  <c r="M3" i="21"/>
  <c r="N3" i="21"/>
  <c r="O3" i="21"/>
  <c r="P3" i="21"/>
  <c r="Q3" i="21"/>
  <c r="R3" i="21"/>
  <c r="S3" i="21"/>
  <c r="T3" i="21"/>
  <c r="U3" i="21"/>
  <c r="V3" i="21"/>
  <c r="W3" i="21"/>
  <c r="X3" i="21"/>
  <c r="Y3" i="21"/>
  <c r="Z3" i="21"/>
  <c r="AA3" i="21"/>
  <c r="AB3" i="21"/>
  <c r="AC3" i="21"/>
  <c r="AD3" i="21"/>
  <c r="AE3" i="21"/>
  <c r="AF3" i="21"/>
  <c r="AG3" i="21"/>
  <c r="AH3" i="21"/>
  <c r="AI3" i="21"/>
  <c r="AJ3" i="21"/>
  <c r="AK3" i="21"/>
  <c r="AL3" i="21"/>
  <c r="AM3" i="21"/>
  <c r="AN3" i="21"/>
  <c r="AO3" i="21"/>
  <c r="AP3" i="21"/>
  <c r="AQ3" i="21"/>
  <c r="AR3" i="21"/>
  <c r="AS3" i="21"/>
  <c r="AT3" i="21"/>
  <c r="AU3" i="21"/>
  <c r="AV3" i="21"/>
  <c r="AW3" i="21"/>
  <c r="AX3" i="21"/>
  <c r="AY3" i="21"/>
  <c r="AZ3" i="21"/>
  <c r="BA3" i="21"/>
  <c r="BB3" i="21"/>
  <c r="BC3" i="21"/>
  <c r="BD3" i="21"/>
  <c r="BE3" i="21"/>
  <c r="BF3" i="21"/>
  <c r="BG3" i="21"/>
  <c r="BH3" i="21"/>
  <c r="BI3" i="21"/>
  <c r="BJ3" i="21"/>
  <c r="BK3" i="21"/>
  <c r="BL3" i="21"/>
  <c r="BM3" i="21"/>
  <c r="BN3" i="21"/>
  <c r="BO3" i="21"/>
  <c r="BP3" i="21"/>
  <c r="BQ3" i="21"/>
  <c r="BR3" i="21"/>
  <c r="BS3" i="21"/>
  <c r="BT3" i="21"/>
  <c r="BU3" i="21"/>
  <c r="BV3" i="21"/>
  <c r="BW3" i="21"/>
  <c r="BX3" i="21"/>
  <c r="BY3" i="21"/>
  <c r="BZ3" i="21"/>
  <c r="CA3" i="21"/>
  <c r="CB3" i="21"/>
  <c r="CC3" i="21"/>
  <c r="CD3" i="21"/>
  <c r="CE3" i="21"/>
  <c r="CF3" i="21"/>
  <c r="CG3" i="21"/>
  <c r="CH3" i="21"/>
  <c r="CI3" i="21"/>
  <c r="CJ3" i="21"/>
  <c r="CK3" i="21"/>
  <c r="CL3" i="21"/>
  <c r="CM3" i="21"/>
  <c r="CN3" i="21"/>
  <c r="CO3" i="21"/>
  <c r="CP3" i="21"/>
  <c r="CQ3" i="21"/>
  <c r="CR3" i="21"/>
  <c r="CS3" i="21"/>
  <c r="CT3" i="21"/>
  <c r="CU3" i="21"/>
  <c r="CV3" i="21"/>
  <c r="CW3" i="21"/>
  <c r="CX3" i="21"/>
  <c r="CY3" i="21"/>
  <c r="CZ3" i="21"/>
  <c r="DA3" i="21"/>
  <c r="DB3" i="21"/>
  <c r="DC3" i="21"/>
  <c r="DD3" i="21"/>
  <c r="DE3" i="21"/>
  <c r="DF3" i="21"/>
  <c r="DG3" i="21"/>
  <c r="DH3" i="21"/>
  <c r="DI3" i="21"/>
  <c r="DJ3" i="21"/>
  <c r="DK3" i="21"/>
  <c r="DL3" i="21"/>
  <c r="DM3" i="21"/>
  <c r="DN3" i="21"/>
  <c r="DO3" i="21"/>
  <c r="DP3" i="21"/>
  <c r="DQ3" i="21"/>
  <c r="DR3" i="21"/>
  <c r="DS3" i="21"/>
  <c r="DT3" i="21"/>
  <c r="DU3" i="21"/>
  <c r="DV3" i="21"/>
  <c r="DW3" i="21"/>
  <c r="DX3" i="21"/>
  <c r="DY3" i="21"/>
  <c r="DZ3" i="21"/>
  <c r="EA3" i="21"/>
  <c r="EB3" i="21"/>
  <c r="EC3" i="21"/>
  <c r="ED3" i="21"/>
  <c r="EE3" i="21"/>
  <c r="EF3" i="21"/>
  <c r="EG3" i="21"/>
  <c r="EH3" i="21"/>
  <c r="EI3" i="21"/>
  <c r="EJ3" i="21"/>
  <c r="EK3" i="21"/>
  <c r="EL3" i="21"/>
  <c r="EM3" i="21"/>
  <c r="EN3" i="21"/>
  <c r="EO3" i="21"/>
  <c r="EP3" i="21"/>
  <c r="EQ3" i="21"/>
  <c r="ER3" i="21"/>
  <c r="ES3" i="21"/>
  <c r="ET3" i="21"/>
  <c r="EU3" i="21"/>
  <c r="EV3" i="21"/>
  <c r="EW3" i="21"/>
  <c r="EX3" i="21"/>
  <c r="EY3" i="21"/>
  <c r="EZ3" i="21"/>
  <c r="FA3" i="21"/>
  <c r="FB3" i="21"/>
  <c r="FC3" i="21"/>
  <c r="FD3" i="21"/>
  <c r="FE3" i="21"/>
  <c r="FF3" i="21"/>
  <c r="FG3" i="21"/>
  <c r="FH3" i="21"/>
  <c r="FI3" i="21"/>
  <c r="FJ3" i="21"/>
  <c r="FK3" i="21"/>
  <c r="FL3" i="21"/>
  <c r="FM3" i="21"/>
  <c r="FN3" i="21"/>
  <c r="FO3" i="21"/>
  <c r="FP3" i="21"/>
  <c r="FQ3" i="21"/>
  <c r="FR3" i="21"/>
  <c r="FS3" i="21"/>
  <c r="FT3" i="21"/>
  <c r="FU3" i="21"/>
  <c r="FV3" i="21"/>
  <c r="FW3" i="21"/>
  <c r="FX3" i="21"/>
  <c r="FY3" i="21"/>
  <c r="FZ3" i="21"/>
  <c r="GA3" i="21"/>
  <c r="GB3" i="21"/>
  <c r="GC3" i="21"/>
  <c r="GD3" i="21"/>
  <c r="GE3" i="21"/>
  <c r="B5" i="21"/>
  <c r="C5" i="21"/>
  <c r="D5" i="21"/>
  <c r="E5" i="21"/>
  <c r="F5" i="21"/>
  <c r="G5" i="21"/>
  <c r="H5" i="21"/>
  <c r="I5" i="21"/>
  <c r="J5" i="21"/>
  <c r="K5" i="21"/>
  <c r="L5" i="21"/>
  <c r="M5" i="21"/>
  <c r="N5" i="21"/>
  <c r="O5" i="21"/>
  <c r="P5" i="21"/>
  <c r="Q5" i="21"/>
  <c r="R5" i="21"/>
  <c r="S5" i="21"/>
  <c r="T5" i="21"/>
  <c r="U5" i="21"/>
  <c r="V5" i="21"/>
  <c r="W5" i="21"/>
  <c r="X5" i="21"/>
  <c r="Y5" i="21"/>
  <c r="Z5" i="21"/>
  <c r="AA5" i="21"/>
  <c r="AB5" i="21"/>
  <c r="AC5" i="21"/>
  <c r="AD5" i="21"/>
  <c r="AE5" i="21"/>
  <c r="AF5" i="21"/>
  <c r="AG5" i="21"/>
  <c r="AH5" i="21"/>
  <c r="AI5" i="21"/>
  <c r="AJ5" i="21"/>
  <c r="AK5" i="21"/>
  <c r="AL5" i="21"/>
  <c r="AM5" i="21"/>
  <c r="AN5" i="21"/>
  <c r="AO5" i="21"/>
  <c r="AP5" i="21"/>
  <c r="AQ5" i="21"/>
  <c r="AR5" i="21"/>
  <c r="AS5" i="21"/>
  <c r="AT5" i="21"/>
  <c r="AU5" i="21"/>
  <c r="AV5" i="21"/>
  <c r="AW5" i="21"/>
  <c r="AX5" i="21"/>
  <c r="AY5" i="21"/>
  <c r="AZ5" i="21"/>
  <c r="BA5" i="21"/>
  <c r="BB5" i="21"/>
  <c r="BC5" i="21"/>
  <c r="BD5" i="21"/>
  <c r="BE5" i="21"/>
  <c r="BF5" i="21"/>
  <c r="BG5" i="21"/>
  <c r="BH5" i="21"/>
  <c r="BI5" i="21"/>
  <c r="BJ5" i="21"/>
  <c r="BK5" i="21"/>
  <c r="BL5" i="21"/>
  <c r="BM5" i="21"/>
  <c r="BN5" i="21"/>
  <c r="BO5" i="21"/>
  <c r="BP5" i="21"/>
  <c r="BQ5" i="21"/>
  <c r="BR5" i="21"/>
  <c r="BS5" i="21"/>
  <c r="BT5" i="21"/>
  <c r="BU5" i="21"/>
  <c r="BV5" i="21"/>
  <c r="BW5" i="21"/>
  <c r="BX5" i="21"/>
  <c r="BY5" i="21"/>
  <c r="BZ5" i="21"/>
  <c r="CA5" i="21"/>
  <c r="CB5" i="21"/>
  <c r="CC5" i="21"/>
  <c r="CD5" i="21"/>
  <c r="CE5" i="21"/>
  <c r="CF5" i="21"/>
  <c r="CG5" i="21"/>
  <c r="CH5" i="21"/>
  <c r="CI5" i="21"/>
  <c r="CJ5" i="21"/>
  <c r="CK5" i="21"/>
  <c r="CL5" i="21"/>
  <c r="CM5" i="21"/>
  <c r="CN5" i="21"/>
  <c r="CO5" i="21"/>
  <c r="CP5" i="21"/>
  <c r="CQ5" i="21"/>
  <c r="CR5" i="21"/>
  <c r="CS5" i="21"/>
  <c r="CT5" i="21"/>
  <c r="CU5" i="21"/>
  <c r="CV5" i="21"/>
  <c r="CW5" i="21"/>
  <c r="CX5" i="21"/>
  <c r="CY5" i="21"/>
  <c r="CZ5" i="21"/>
  <c r="DA5" i="21"/>
  <c r="DB5" i="21"/>
  <c r="DC5" i="21"/>
  <c r="DD5" i="21"/>
  <c r="DE5" i="21"/>
  <c r="DF5" i="21"/>
  <c r="DG5" i="21"/>
  <c r="DH5" i="21"/>
  <c r="DI5" i="21"/>
  <c r="DJ5" i="21"/>
  <c r="DK5" i="21"/>
  <c r="DL5" i="21"/>
  <c r="DM5" i="21"/>
  <c r="DN5" i="21"/>
  <c r="DO5" i="21"/>
  <c r="DP5" i="21"/>
  <c r="DQ5" i="21"/>
  <c r="DR5" i="21"/>
  <c r="DS5" i="21"/>
  <c r="DT5" i="21"/>
  <c r="DU5" i="21"/>
  <c r="DV5" i="21"/>
  <c r="DW5" i="21"/>
  <c r="DX5" i="21"/>
  <c r="DY5" i="21"/>
  <c r="DZ5" i="21"/>
  <c r="EA5" i="21"/>
  <c r="EB5" i="21"/>
  <c r="EC5" i="21"/>
  <c r="ED5" i="21"/>
  <c r="EE5" i="21"/>
  <c r="EF5" i="21"/>
  <c r="EG5" i="21"/>
  <c r="EH5" i="21"/>
  <c r="EI5" i="21"/>
  <c r="EJ5" i="21"/>
  <c r="EK5" i="21"/>
  <c r="EL5" i="21"/>
  <c r="EM5" i="21"/>
  <c r="EN5" i="21"/>
  <c r="EO5" i="21"/>
  <c r="EP5" i="21"/>
  <c r="EQ5" i="21"/>
  <c r="ER5" i="21"/>
  <c r="ES5" i="21"/>
  <c r="ET5" i="21"/>
  <c r="EU5" i="21"/>
  <c r="EV5" i="21"/>
  <c r="EW5" i="21"/>
  <c r="EX5" i="21"/>
  <c r="EY5" i="21"/>
  <c r="EZ5" i="21"/>
  <c r="FA5" i="21"/>
  <c r="FB5" i="21"/>
  <c r="FC5" i="21"/>
  <c r="FD5" i="21"/>
  <c r="FE5" i="21"/>
  <c r="FF5" i="21"/>
  <c r="FG5" i="21"/>
  <c r="FH5" i="21"/>
  <c r="FI5" i="21"/>
  <c r="FJ5" i="21"/>
  <c r="FK5" i="21"/>
  <c r="FL5" i="21"/>
  <c r="FM5" i="21"/>
  <c r="FN5" i="21"/>
  <c r="FO5" i="21"/>
  <c r="FP5" i="21"/>
  <c r="FQ5" i="21"/>
  <c r="FR5" i="21"/>
  <c r="FS5" i="21"/>
  <c r="FT5" i="21"/>
  <c r="FU5" i="21"/>
  <c r="FV5" i="21"/>
  <c r="FW5" i="21"/>
  <c r="FX5" i="21"/>
  <c r="FY5" i="21"/>
  <c r="FZ5" i="21"/>
  <c r="GA5" i="21"/>
  <c r="GB5" i="21"/>
  <c r="GC5" i="21"/>
  <c r="GD5" i="21"/>
  <c r="GE5" i="21"/>
  <c r="D6" i="21"/>
  <c r="G6" i="21"/>
  <c r="H6" i="21"/>
  <c r="I6" i="21"/>
  <c r="J6" i="21"/>
  <c r="K6" i="21"/>
  <c r="L6" i="21"/>
  <c r="M6" i="21"/>
  <c r="N6" i="21"/>
  <c r="O6" i="21"/>
  <c r="G8" i="21"/>
  <c r="H8" i="21"/>
  <c r="I8" i="21"/>
  <c r="J8" i="21"/>
  <c r="K8" i="21"/>
  <c r="L8" i="21"/>
  <c r="M8" i="21"/>
  <c r="N8" i="21"/>
  <c r="O8" i="21"/>
  <c r="G9" i="21"/>
  <c r="H9" i="21"/>
  <c r="I9" i="21"/>
  <c r="J9" i="21"/>
  <c r="K9" i="21"/>
  <c r="L9" i="21"/>
  <c r="M9" i="21"/>
  <c r="N9" i="21"/>
  <c r="O9" i="21"/>
  <c r="G11" i="21"/>
  <c r="H11" i="21"/>
  <c r="I11" i="21"/>
  <c r="J11" i="21"/>
  <c r="K11" i="21"/>
  <c r="L11" i="21"/>
  <c r="M11" i="21"/>
  <c r="N11" i="21"/>
  <c r="O11" i="21"/>
  <c r="G12" i="21"/>
  <c r="H12" i="21"/>
  <c r="I12" i="21"/>
  <c r="J12" i="21"/>
  <c r="K12" i="21"/>
  <c r="L12" i="21"/>
  <c r="M12" i="21"/>
  <c r="N12" i="21"/>
  <c r="O12" i="21"/>
  <c r="B49" i="21"/>
  <c r="C49" i="21"/>
  <c r="D49" i="21"/>
  <c r="E49" i="21"/>
  <c r="F49" i="21"/>
  <c r="G49" i="21"/>
  <c r="H49" i="21"/>
  <c r="I49" i="21"/>
  <c r="J49" i="21"/>
  <c r="K49" i="21"/>
  <c r="L49" i="21"/>
  <c r="M49" i="21"/>
  <c r="N49" i="21"/>
  <c r="O49" i="21"/>
  <c r="P49" i="21"/>
  <c r="Q49" i="21"/>
  <c r="R49" i="21"/>
  <c r="S49" i="21"/>
  <c r="T49" i="21"/>
  <c r="U49" i="21"/>
  <c r="V49" i="21"/>
  <c r="W49" i="21"/>
  <c r="X49" i="21"/>
  <c r="Y49" i="21"/>
  <c r="Z49" i="21"/>
  <c r="AA49" i="21"/>
  <c r="AB49" i="21"/>
  <c r="AC49" i="21"/>
  <c r="AD49" i="21"/>
  <c r="AE49" i="21"/>
  <c r="AF49" i="21"/>
  <c r="AG49" i="21"/>
  <c r="AH49" i="21"/>
  <c r="AI49" i="21"/>
  <c r="AJ49" i="21"/>
  <c r="AK49" i="21"/>
  <c r="AL49" i="21"/>
  <c r="AM49" i="21"/>
  <c r="AN49" i="21"/>
  <c r="AO49" i="21"/>
  <c r="AP49" i="21"/>
  <c r="AQ49" i="21"/>
  <c r="AR49" i="21"/>
  <c r="AS49" i="21"/>
  <c r="AT49" i="21"/>
  <c r="AU49" i="21"/>
  <c r="AV49" i="21"/>
  <c r="AW49" i="21"/>
  <c r="AX49" i="21"/>
  <c r="AY49" i="21"/>
  <c r="AZ49" i="21"/>
  <c r="BA49" i="21"/>
  <c r="BB49" i="21"/>
  <c r="BC49" i="21"/>
  <c r="BD49" i="21"/>
  <c r="BE49" i="21"/>
  <c r="BF49" i="21"/>
  <c r="BG49" i="21"/>
  <c r="BH49" i="21"/>
  <c r="BI49" i="21"/>
  <c r="BJ49" i="21"/>
  <c r="BK49" i="21"/>
  <c r="BL49" i="21"/>
  <c r="BM49" i="21"/>
  <c r="BN49" i="21"/>
  <c r="BO49" i="21"/>
  <c r="BP49" i="21"/>
  <c r="BQ49" i="21"/>
  <c r="BR49" i="21"/>
  <c r="BS49" i="21"/>
  <c r="BT49" i="21"/>
  <c r="BU49" i="21"/>
  <c r="BV49" i="21"/>
  <c r="BW49" i="21"/>
  <c r="BX49" i="21"/>
  <c r="BY49" i="21"/>
  <c r="BZ49" i="21"/>
  <c r="CA49" i="21"/>
  <c r="CB49" i="21"/>
  <c r="CC49" i="21"/>
  <c r="CD49" i="21"/>
  <c r="CE49" i="21"/>
  <c r="CF49" i="21"/>
  <c r="CG49" i="21"/>
  <c r="CH49" i="21"/>
  <c r="CI49" i="21"/>
  <c r="CJ49" i="21"/>
  <c r="CK49" i="21"/>
  <c r="CL49" i="21"/>
  <c r="CM49" i="21"/>
  <c r="CN49" i="21"/>
  <c r="CO49" i="21"/>
  <c r="CP49" i="21"/>
  <c r="CQ49" i="21"/>
  <c r="CR49" i="21"/>
  <c r="CS49" i="21"/>
  <c r="CT49" i="21"/>
  <c r="CU49" i="21"/>
  <c r="CV49" i="21"/>
  <c r="CW49" i="21"/>
  <c r="CX49" i="21"/>
  <c r="CY49" i="21"/>
  <c r="CZ49" i="21"/>
  <c r="DA49" i="21"/>
  <c r="DB49" i="21"/>
  <c r="DC49" i="21"/>
  <c r="DD49" i="21"/>
  <c r="DE49" i="21"/>
  <c r="DF49" i="21"/>
  <c r="DG49" i="21"/>
  <c r="DH49" i="21"/>
  <c r="DI49" i="21"/>
  <c r="DJ49" i="21"/>
  <c r="DK49" i="21"/>
  <c r="DL49" i="21"/>
  <c r="DM49" i="21"/>
  <c r="DN49" i="21"/>
  <c r="DO49" i="21"/>
  <c r="DP49" i="21"/>
  <c r="DQ49" i="21"/>
  <c r="DR49" i="21"/>
  <c r="DS49" i="21"/>
  <c r="DT49" i="21"/>
  <c r="DU49" i="21"/>
  <c r="DV49" i="21"/>
  <c r="DW49" i="21"/>
  <c r="DX49" i="21"/>
  <c r="DY49" i="21"/>
  <c r="DZ49" i="21"/>
  <c r="EA49" i="21"/>
  <c r="EB49" i="21"/>
  <c r="EC49" i="21"/>
  <c r="ED49" i="21"/>
  <c r="EE49" i="21"/>
  <c r="EF49" i="21"/>
  <c r="EG49" i="21"/>
  <c r="EH49" i="21"/>
  <c r="EI49" i="21"/>
  <c r="EJ49" i="21"/>
  <c r="EK49" i="21"/>
  <c r="EL49" i="21"/>
  <c r="EM49" i="21"/>
  <c r="EN49" i="21"/>
  <c r="EO49" i="21"/>
  <c r="EP49" i="21"/>
  <c r="EQ49" i="21"/>
  <c r="ER49" i="21"/>
  <c r="ES49" i="21"/>
  <c r="ET49" i="21"/>
  <c r="EU49" i="21"/>
  <c r="EV49" i="21"/>
  <c r="EW49" i="21"/>
  <c r="EX49" i="21"/>
  <c r="EY49" i="21"/>
  <c r="EZ49" i="21"/>
  <c r="FA49" i="21"/>
  <c r="FB49" i="21"/>
  <c r="FC49" i="21"/>
  <c r="FD49" i="21"/>
  <c r="FE49" i="21"/>
  <c r="FF49" i="21"/>
  <c r="FG49" i="21"/>
  <c r="FH49" i="21"/>
  <c r="FI49" i="21"/>
  <c r="FJ49" i="21"/>
  <c r="FK49" i="21"/>
  <c r="FL49" i="21"/>
  <c r="FM49" i="21"/>
  <c r="FN49" i="21"/>
  <c r="FO49" i="21"/>
  <c r="FP49" i="21"/>
  <c r="FQ49" i="21"/>
  <c r="FR49" i="21"/>
  <c r="FS49" i="21"/>
  <c r="FT49" i="21"/>
  <c r="FU49" i="21"/>
  <c r="FV49" i="21"/>
  <c r="FW49" i="21"/>
  <c r="FX49" i="21"/>
  <c r="FY49" i="21"/>
  <c r="FZ49" i="21"/>
  <c r="GA49" i="21"/>
  <c r="GB49" i="21"/>
  <c r="GC49" i="21"/>
  <c r="GD49" i="21"/>
  <c r="GE49" i="21"/>
  <c r="B52" i="21"/>
  <c r="C52" i="21"/>
  <c r="D52" i="21"/>
  <c r="E52" i="21"/>
  <c r="F52" i="21"/>
  <c r="G52" i="21"/>
  <c r="H52" i="21"/>
  <c r="I52" i="21"/>
  <c r="J52" i="21"/>
  <c r="K52" i="21"/>
  <c r="L52" i="21"/>
  <c r="M52" i="21"/>
  <c r="N52" i="21"/>
  <c r="O52" i="21"/>
  <c r="P52" i="21"/>
  <c r="Q52" i="21"/>
  <c r="R52" i="21"/>
  <c r="S52" i="21"/>
  <c r="T52" i="21"/>
  <c r="U52" i="21"/>
  <c r="V52" i="21"/>
  <c r="W52" i="21"/>
  <c r="X52" i="21"/>
  <c r="Y52" i="21"/>
  <c r="Z52" i="21"/>
  <c r="AA52" i="21"/>
  <c r="AB52" i="21"/>
  <c r="AC52" i="21"/>
  <c r="AD52" i="21"/>
  <c r="AE52" i="21"/>
  <c r="AF52" i="21"/>
  <c r="AG52" i="21"/>
  <c r="AH52" i="21"/>
  <c r="AI52" i="21"/>
  <c r="AJ52" i="21"/>
  <c r="AK52" i="21"/>
  <c r="AL52" i="21"/>
  <c r="AM52" i="21"/>
  <c r="AN52" i="21"/>
  <c r="AO52" i="21"/>
  <c r="AP52" i="21"/>
  <c r="AQ52" i="21"/>
  <c r="AR52" i="21"/>
  <c r="AS52" i="21"/>
  <c r="AT52" i="21"/>
  <c r="AU52" i="21"/>
  <c r="AV52" i="21"/>
  <c r="AW52" i="21"/>
  <c r="AX52" i="21"/>
  <c r="AY52" i="21"/>
  <c r="AZ52" i="21"/>
  <c r="BA52" i="21"/>
  <c r="BB52" i="21"/>
  <c r="BC52" i="21"/>
  <c r="BD52" i="21"/>
  <c r="BE52" i="21"/>
  <c r="BF52" i="21"/>
  <c r="BG52" i="21"/>
  <c r="BH52" i="21"/>
  <c r="BI52" i="21"/>
  <c r="BJ52" i="21"/>
  <c r="BK52" i="21"/>
  <c r="BL52" i="21"/>
  <c r="BM52" i="21"/>
  <c r="BN52" i="21"/>
  <c r="BO52" i="21"/>
  <c r="BP52" i="21"/>
  <c r="BQ52" i="21"/>
  <c r="BR52" i="21"/>
  <c r="BS52" i="21"/>
  <c r="BT52" i="21"/>
  <c r="BU52" i="21"/>
  <c r="BV52" i="21"/>
  <c r="BW52" i="21"/>
  <c r="BX52" i="21"/>
  <c r="BY52" i="21"/>
  <c r="BZ52" i="21"/>
  <c r="CA52" i="21"/>
  <c r="CB52" i="21"/>
  <c r="CC52" i="21"/>
  <c r="CD52" i="21"/>
  <c r="CE52" i="21"/>
  <c r="CF52" i="21"/>
  <c r="CG52" i="21"/>
  <c r="CH52" i="21"/>
  <c r="CI52" i="21"/>
  <c r="CJ52" i="21"/>
  <c r="CK52" i="21"/>
  <c r="CL52" i="21"/>
  <c r="CM52" i="21"/>
  <c r="CN52" i="21"/>
  <c r="CO52" i="21"/>
  <c r="CP52" i="21"/>
  <c r="CQ52" i="21"/>
  <c r="CR52" i="21"/>
  <c r="CS52" i="21"/>
  <c r="CT52" i="21"/>
  <c r="CU52" i="21"/>
  <c r="CV52" i="21"/>
  <c r="CW52" i="21"/>
  <c r="CX52" i="21"/>
  <c r="CY52" i="21"/>
  <c r="CZ52" i="21"/>
  <c r="DA52" i="21"/>
  <c r="DB52" i="21"/>
  <c r="DC52" i="21"/>
  <c r="DD52" i="21"/>
  <c r="DE52" i="21"/>
  <c r="DF52" i="21"/>
  <c r="DG52" i="21"/>
  <c r="DH52" i="21"/>
  <c r="DI52" i="21"/>
  <c r="DJ52" i="21"/>
  <c r="DK52" i="21"/>
  <c r="DL52" i="21"/>
  <c r="DM52" i="21"/>
  <c r="DN52" i="21"/>
  <c r="DO52" i="21"/>
  <c r="DP52" i="21"/>
  <c r="DQ52" i="21"/>
  <c r="DR52" i="21"/>
  <c r="DS52" i="21"/>
  <c r="DT52" i="21"/>
  <c r="DU52" i="21"/>
  <c r="DV52" i="21"/>
  <c r="DW52" i="21"/>
  <c r="DX52" i="21"/>
  <c r="DY52" i="21"/>
  <c r="DZ52" i="21"/>
  <c r="EA52" i="21"/>
  <c r="EB52" i="21"/>
  <c r="EC52" i="21"/>
  <c r="ED52" i="21"/>
  <c r="EE52" i="21"/>
  <c r="EF52" i="21"/>
  <c r="EG52" i="21"/>
  <c r="EH52" i="21"/>
  <c r="EI52" i="21"/>
  <c r="EJ52" i="21"/>
  <c r="EK52" i="21"/>
  <c r="EL52" i="21"/>
  <c r="EM52" i="21"/>
  <c r="EN52" i="21"/>
  <c r="EO52" i="21"/>
  <c r="EP52" i="21"/>
  <c r="EQ52" i="21"/>
  <c r="ER52" i="21"/>
  <c r="ES52" i="21"/>
  <c r="ET52" i="21"/>
  <c r="EU52" i="21"/>
  <c r="EV52" i="21"/>
  <c r="EW52" i="21"/>
  <c r="EX52" i="21"/>
  <c r="EY52" i="21"/>
  <c r="EZ52" i="21"/>
  <c r="FA52" i="21"/>
  <c r="FB52" i="21"/>
  <c r="FC52" i="21"/>
  <c r="FD52" i="21"/>
  <c r="FE52" i="21"/>
  <c r="FF52" i="21"/>
  <c r="FG52" i="21"/>
  <c r="FH52" i="21"/>
  <c r="FI52" i="21"/>
  <c r="FJ52" i="21"/>
  <c r="FK52" i="21"/>
  <c r="FL52" i="21"/>
  <c r="FM52" i="21"/>
  <c r="FN52" i="21"/>
  <c r="FO52" i="21"/>
  <c r="FP52" i="21"/>
  <c r="FQ52" i="21"/>
  <c r="FR52" i="21"/>
  <c r="FS52" i="21"/>
  <c r="FT52" i="21"/>
  <c r="FU52" i="21"/>
  <c r="FV52" i="21"/>
  <c r="FW52" i="21"/>
  <c r="FX52" i="21"/>
  <c r="FY52" i="21"/>
  <c r="FZ52" i="21"/>
  <c r="GA52" i="21"/>
  <c r="GB52" i="21"/>
  <c r="GC52" i="21"/>
  <c r="GD52" i="21"/>
  <c r="GE52" i="21"/>
  <c r="B3" i="104"/>
  <c r="C3" i="104"/>
  <c r="D3" i="104"/>
  <c r="E3" i="104"/>
  <c r="F3" i="104"/>
  <c r="G3" i="104"/>
  <c r="H3" i="104"/>
  <c r="I3" i="104"/>
  <c r="J3" i="104"/>
  <c r="K3" i="104"/>
  <c r="L3" i="104"/>
  <c r="M3" i="104"/>
  <c r="N3" i="104"/>
  <c r="O3" i="104"/>
  <c r="P3" i="104"/>
  <c r="Q3" i="104"/>
  <c r="R3" i="104"/>
  <c r="S3" i="104"/>
  <c r="T3" i="104"/>
  <c r="U3" i="104"/>
  <c r="V3" i="104"/>
  <c r="W3" i="104"/>
  <c r="X3" i="104"/>
  <c r="Y3" i="104"/>
  <c r="Z3" i="104"/>
  <c r="AA3" i="104"/>
  <c r="AB3" i="104"/>
  <c r="AC3" i="104"/>
  <c r="AD3" i="104"/>
  <c r="AE3" i="104"/>
  <c r="AF3" i="104"/>
  <c r="AG3" i="104"/>
  <c r="AH3" i="104"/>
  <c r="AI3" i="104"/>
  <c r="AJ3" i="104"/>
  <c r="AK3" i="104"/>
  <c r="AL3" i="104"/>
  <c r="AM3" i="104"/>
  <c r="AN3" i="104"/>
  <c r="AO3" i="104"/>
  <c r="AP3" i="104"/>
  <c r="AQ3" i="104"/>
  <c r="AR3" i="104"/>
  <c r="AS3" i="104"/>
  <c r="AT3" i="104"/>
  <c r="AU3" i="104"/>
  <c r="AV3" i="104"/>
  <c r="AW3" i="104"/>
  <c r="AX3" i="104"/>
  <c r="AY3" i="104"/>
  <c r="AZ3" i="104"/>
  <c r="BA3" i="104"/>
  <c r="BB3" i="104"/>
  <c r="BC3" i="104"/>
  <c r="BD3" i="104"/>
  <c r="BE3" i="104"/>
  <c r="BF3" i="104"/>
  <c r="BG3" i="104"/>
  <c r="BH3" i="104"/>
  <c r="BI3" i="104"/>
  <c r="BJ3" i="104"/>
  <c r="BK3" i="104"/>
  <c r="BL3" i="104"/>
  <c r="BM3" i="104"/>
  <c r="BN3" i="104"/>
  <c r="BO3" i="104"/>
  <c r="BP3" i="104"/>
  <c r="BQ3" i="104"/>
  <c r="BR3" i="104"/>
  <c r="BS3" i="104"/>
  <c r="BT3" i="104"/>
  <c r="BU3" i="104"/>
  <c r="BV3" i="104"/>
  <c r="BW3" i="104"/>
  <c r="BX3" i="104"/>
  <c r="BY3" i="104"/>
  <c r="BZ3" i="104"/>
  <c r="CA3" i="104"/>
  <c r="CB3" i="104"/>
  <c r="CC3" i="104"/>
  <c r="CD3" i="104"/>
  <c r="CE3" i="104"/>
  <c r="CF3" i="104"/>
  <c r="CG3" i="104"/>
  <c r="CH3" i="104"/>
  <c r="CI3" i="104"/>
  <c r="CJ3" i="104"/>
  <c r="CK3" i="104"/>
  <c r="CL3" i="104"/>
  <c r="CM3" i="104"/>
  <c r="CN3" i="104"/>
  <c r="CO3" i="104"/>
  <c r="CP3" i="104"/>
  <c r="CQ3" i="104"/>
  <c r="CR3" i="104"/>
  <c r="CS3" i="104"/>
  <c r="CT3" i="104"/>
  <c r="CU3" i="104"/>
  <c r="CV3" i="104"/>
  <c r="CW3" i="104"/>
  <c r="CX3" i="104"/>
  <c r="CY3" i="104"/>
  <c r="CZ3" i="104"/>
  <c r="DA3" i="104"/>
  <c r="DB3" i="104"/>
  <c r="DC3" i="104"/>
  <c r="DD3" i="104"/>
  <c r="DE3" i="104"/>
  <c r="DF3" i="104"/>
  <c r="DG3" i="104"/>
  <c r="DH3" i="104"/>
  <c r="DI3" i="104"/>
  <c r="DJ3" i="104"/>
  <c r="DK3" i="104"/>
  <c r="DL3" i="104"/>
  <c r="DM3" i="104"/>
  <c r="DN3" i="104"/>
  <c r="DO3" i="104"/>
  <c r="DP3" i="104"/>
  <c r="DQ3" i="104"/>
  <c r="DR3" i="104"/>
  <c r="DS3" i="104"/>
  <c r="DT3" i="104"/>
  <c r="DU3" i="104"/>
  <c r="DV3" i="104"/>
  <c r="DW3" i="104"/>
  <c r="DX3" i="104"/>
  <c r="DY3" i="104"/>
  <c r="DZ3" i="104"/>
  <c r="EA3" i="104"/>
  <c r="EB3" i="104"/>
  <c r="EC3" i="104"/>
  <c r="ED3" i="104"/>
  <c r="EE3" i="104"/>
  <c r="EF3" i="104"/>
  <c r="EG3" i="104"/>
  <c r="EH3" i="104"/>
  <c r="EI3" i="104"/>
  <c r="EJ3" i="104"/>
  <c r="EK3" i="104"/>
  <c r="EL3" i="104"/>
  <c r="EM3" i="104"/>
  <c r="EN3" i="104"/>
  <c r="EO3" i="104"/>
  <c r="EP3" i="104"/>
  <c r="EQ3" i="104"/>
  <c r="ER3" i="104"/>
  <c r="ES3" i="104"/>
  <c r="ET3" i="104"/>
  <c r="EU3" i="104"/>
  <c r="EV3" i="104"/>
  <c r="EW3" i="104"/>
  <c r="EX3" i="104"/>
  <c r="EY3" i="104"/>
  <c r="EZ3" i="104"/>
  <c r="FA3" i="104"/>
  <c r="FB3" i="104"/>
  <c r="FC3" i="104"/>
  <c r="FD3" i="104"/>
  <c r="FE3" i="104"/>
  <c r="FF3" i="104"/>
  <c r="FG3" i="104"/>
  <c r="FH3" i="104"/>
  <c r="FI3" i="104"/>
  <c r="FJ3" i="104"/>
  <c r="FK3" i="104"/>
  <c r="FL3" i="104"/>
  <c r="FM3" i="104"/>
  <c r="FN3" i="104"/>
  <c r="FO3" i="104"/>
  <c r="FP3" i="104"/>
  <c r="FQ3" i="104"/>
  <c r="FR3" i="104"/>
  <c r="FS3" i="104"/>
  <c r="FT3" i="104"/>
  <c r="FU3" i="104"/>
  <c r="FV3" i="104"/>
  <c r="FW3" i="104"/>
  <c r="FX3" i="104"/>
  <c r="FY3" i="104"/>
  <c r="FZ3" i="104"/>
  <c r="GA3" i="104"/>
  <c r="GB3" i="104"/>
  <c r="GC3" i="104"/>
  <c r="GD3" i="104"/>
  <c r="GE3" i="104"/>
  <c r="B5" i="104"/>
  <c r="C5" i="104"/>
  <c r="D5" i="104"/>
  <c r="E5" i="104"/>
  <c r="F5" i="104"/>
  <c r="G5" i="104"/>
  <c r="H5" i="104"/>
  <c r="I5" i="104"/>
  <c r="J5" i="104"/>
  <c r="K5" i="104"/>
  <c r="L5" i="104"/>
  <c r="M5" i="104"/>
  <c r="N5" i="104"/>
  <c r="O5" i="104"/>
  <c r="P5" i="104"/>
  <c r="Q5" i="104"/>
  <c r="R5" i="104"/>
  <c r="S5" i="104"/>
  <c r="T5" i="104"/>
  <c r="U5" i="104"/>
  <c r="V5" i="104"/>
  <c r="W5" i="104"/>
  <c r="X5" i="104"/>
  <c r="Y5" i="104"/>
  <c r="Z5" i="104"/>
  <c r="AA5" i="104"/>
  <c r="AB5" i="104"/>
  <c r="AC5" i="104"/>
  <c r="AD5" i="104"/>
  <c r="AE5" i="104"/>
  <c r="AF5" i="104"/>
  <c r="AG5" i="104"/>
  <c r="AH5" i="104"/>
  <c r="AI5" i="104"/>
  <c r="AJ5" i="104"/>
  <c r="AK5" i="104"/>
  <c r="AL5" i="104"/>
  <c r="AM5" i="104"/>
  <c r="AN5" i="104"/>
  <c r="AO5" i="104"/>
  <c r="AP5" i="104"/>
  <c r="AQ5" i="104"/>
  <c r="AR5" i="104"/>
  <c r="AS5" i="104"/>
  <c r="AT5" i="104"/>
  <c r="AU5" i="104"/>
  <c r="AV5" i="104"/>
  <c r="AW5" i="104"/>
  <c r="AX5" i="104"/>
  <c r="AY5" i="104"/>
  <c r="AZ5" i="104"/>
  <c r="BA5" i="104"/>
  <c r="BB5" i="104"/>
  <c r="BC5" i="104"/>
  <c r="BD5" i="104"/>
  <c r="BE5" i="104"/>
  <c r="BF5" i="104"/>
  <c r="BG5" i="104"/>
  <c r="BH5" i="104"/>
  <c r="BI5" i="104"/>
  <c r="BJ5" i="104"/>
  <c r="BK5" i="104"/>
  <c r="BL5" i="104"/>
  <c r="BM5" i="104"/>
  <c r="BN5" i="104"/>
  <c r="BO5" i="104"/>
  <c r="BP5" i="104"/>
  <c r="BQ5" i="104"/>
  <c r="BR5" i="104"/>
  <c r="BS5" i="104"/>
  <c r="BT5" i="104"/>
  <c r="BU5" i="104"/>
  <c r="BV5" i="104"/>
  <c r="BW5" i="104"/>
  <c r="BX5" i="104"/>
  <c r="BY5" i="104"/>
  <c r="BZ5" i="104"/>
  <c r="CA5" i="104"/>
  <c r="CB5" i="104"/>
  <c r="CC5" i="104"/>
  <c r="CD5" i="104"/>
  <c r="CE5" i="104"/>
  <c r="CF5" i="104"/>
  <c r="CG5" i="104"/>
  <c r="CH5" i="104"/>
  <c r="CI5" i="104"/>
  <c r="CJ5" i="104"/>
  <c r="CK5" i="104"/>
  <c r="CL5" i="104"/>
  <c r="CM5" i="104"/>
  <c r="CN5" i="104"/>
  <c r="CO5" i="104"/>
  <c r="CP5" i="104"/>
  <c r="CQ5" i="104"/>
  <c r="CR5" i="104"/>
  <c r="CS5" i="104"/>
  <c r="CT5" i="104"/>
  <c r="CU5" i="104"/>
  <c r="CV5" i="104"/>
  <c r="CW5" i="104"/>
  <c r="CX5" i="104"/>
  <c r="CY5" i="104"/>
  <c r="CZ5" i="104"/>
  <c r="DA5" i="104"/>
  <c r="DB5" i="104"/>
  <c r="DC5" i="104"/>
  <c r="DD5" i="104"/>
  <c r="DE5" i="104"/>
  <c r="DF5" i="104"/>
  <c r="DG5" i="104"/>
  <c r="DH5" i="104"/>
  <c r="DI5" i="104"/>
  <c r="DJ5" i="104"/>
  <c r="DK5" i="104"/>
  <c r="DL5" i="104"/>
  <c r="DM5" i="104"/>
  <c r="DN5" i="104"/>
  <c r="DO5" i="104"/>
  <c r="DP5" i="104"/>
  <c r="DQ5" i="104"/>
  <c r="DR5" i="104"/>
  <c r="DS5" i="104"/>
  <c r="DT5" i="104"/>
  <c r="DU5" i="104"/>
  <c r="DV5" i="104"/>
  <c r="DW5" i="104"/>
  <c r="DX5" i="104"/>
  <c r="DY5" i="104"/>
  <c r="DZ5" i="104"/>
  <c r="EA5" i="104"/>
  <c r="EB5" i="104"/>
  <c r="EC5" i="104"/>
  <c r="ED5" i="104"/>
  <c r="EE5" i="104"/>
  <c r="EF5" i="104"/>
  <c r="EG5" i="104"/>
  <c r="EH5" i="104"/>
  <c r="EI5" i="104"/>
  <c r="EJ5" i="104"/>
  <c r="EK5" i="104"/>
  <c r="EL5" i="104"/>
  <c r="EM5" i="104"/>
  <c r="EN5" i="104"/>
  <c r="EO5" i="104"/>
  <c r="EP5" i="104"/>
  <c r="EQ5" i="104"/>
  <c r="ER5" i="104"/>
  <c r="ES5" i="104"/>
  <c r="ET5" i="104"/>
  <c r="EU5" i="104"/>
  <c r="EV5" i="104"/>
  <c r="EW5" i="104"/>
  <c r="EX5" i="104"/>
  <c r="EY5" i="104"/>
  <c r="EZ5" i="104"/>
  <c r="FA5" i="104"/>
  <c r="FB5" i="104"/>
  <c r="FC5" i="104"/>
  <c r="FD5" i="104"/>
  <c r="FE5" i="104"/>
  <c r="FF5" i="104"/>
  <c r="FG5" i="104"/>
  <c r="FH5" i="104"/>
  <c r="FI5" i="104"/>
  <c r="FJ5" i="104"/>
  <c r="FK5" i="104"/>
  <c r="FL5" i="104"/>
  <c r="FM5" i="104"/>
  <c r="FN5" i="104"/>
  <c r="FO5" i="104"/>
  <c r="FP5" i="104"/>
  <c r="FQ5" i="104"/>
  <c r="FR5" i="104"/>
  <c r="FS5" i="104"/>
  <c r="FT5" i="104"/>
  <c r="FU5" i="104"/>
  <c r="FV5" i="104"/>
  <c r="FW5" i="104"/>
  <c r="FX5" i="104"/>
  <c r="FY5" i="104"/>
  <c r="FZ5" i="104"/>
  <c r="GA5" i="104"/>
  <c r="GB5" i="104"/>
  <c r="GC5" i="104"/>
  <c r="GD5" i="104"/>
  <c r="GE5" i="104"/>
  <c r="D6" i="104"/>
  <c r="G6" i="104"/>
  <c r="H6" i="104"/>
  <c r="I6" i="104"/>
  <c r="J6" i="104"/>
  <c r="K6" i="104"/>
  <c r="L6" i="104"/>
  <c r="M6" i="104"/>
  <c r="N6" i="104"/>
  <c r="O6" i="104"/>
  <c r="G8" i="104"/>
  <c r="H8" i="104"/>
  <c r="I8" i="104"/>
  <c r="J8" i="104"/>
  <c r="K8" i="104"/>
  <c r="L8" i="104"/>
  <c r="M8" i="104"/>
  <c r="N8" i="104"/>
  <c r="O8" i="104"/>
  <c r="G9" i="104"/>
  <c r="H9" i="104"/>
  <c r="I9" i="104"/>
  <c r="J9" i="104"/>
  <c r="K9" i="104"/>
  <c r="L9" i="104"/>
  <c r="M9" i="104"/>
  <c r="N9" i="104"/>
  <c r="O9" i="104"/>
  <c r="G11" i="104"/>
  <c r="H11" i="104"/>
  <c r="I11" i="104"/>
  <c r="J11" i="104"/>
  <c r="K11" i="104"/>
  <c r="L11" i="104"/>
  <c r="M11" i="104"/>
  <c r="N11" i="104"/>
  <c r="O11" i="104"/>
  <c r="G12" i="104"/>
  <c r="H12" i="104"/>
  <c r="I12" i="104"/>
  <c r="J12" i="104"/>
  <c r="K12" i="104"/>
  <c r="L12" i="104"/>
  <c r="M12" i="104"/>
  <c r="N12" i="104"/>
  <c r="O12" i="104"/>
  <c r="B49" i="104"/>
  <c r="C49" i="104"/>
  <c r="D49" i="104"/>
  <c r="E49" i="104"/>
  <c r="F49" i="104"/>
  <c r="G49" i="104"/>
  <c r="H49" i="104"/>
  <c r="I49" i="104"/>
  <c r="J49" i="104"/>
  <c r="K49" i="104"/>
  <c r="L49" i="104"/>
  <c r="M49" i="104"/>
  <c r="N49" i="104"/>
  <c r="O49" i="104"/>
  <c r="P49" i="104"/>
  <c r="Q49" i="104"/>
  <c r="R49" i="104"/>
  <c r="S49" i="104"/>
  <c r="T49" i="104"/>
  <c r="U49" i="104"/>
  <c r="V49" i="104"/>
  <c r="W49" i="104"/>
  <c r="X49" i="104"/>
  <c r="Y49" i="104"/>
  <c r="Z49" i="104"/>
  <c r="AA49" i="104"/>
  <c r="AB49" i="104"/>
  <c r="AC49" i="104"/>
  <c r="AD49" i="104"/>
  <c r="AE49" i="104"/>
  <c r="AF49" i="104"/>
  <c r="AG49" i="104"/>
  <c r="AH49" i="104"/>
  <c r="AI49" i="104"/>
  <c r="AJ49" i="104"/>
  <c r="AK49" i="104"/>
  <c r="AL49" i="104"/>
  <c r="AM49" i="104"/>
  <c r="AN49" i="104"/>
  <c r="AO49" i="104"/>
  <c r="AP49" i="104"/>
  <c r="AQ49" i="104"/>
  <c r="AR49" i="104"/>
  <c r="AS49" i="104"/>
  <c r="AT49" i="104"/>
  <c r="AU49" i="104"/>
  <c r="AV49" i="104"/>
  <c r="AW49" i="104"/>
  <c r="AX49" i="104"/>
  <c r="AY49" i="104"/>
  <c r="AZ49" i="104"/>
  <c r="BA49" i="104"/>
  <c r="BB49" i="104"/>
  <c r="BC49" i="104"/>
  <c r="BD49" i="104"/>
  <c r="BE49" i="104"/>
  <c r="BF49" i="104"/>
  <c r="BG49" i="104"/>
  <c r="BH49" i="104"/>
  <c r="BI49" i="104"/>
  <c r="BJ49" i="104"/>
  <c r="BK49" i="104"/>
  <c r="BL49" i="104"/>
  <c r="BM49" i="104"/>
  <c r="BN49" i="104"/>
  <c r="BO49" i="104"/>
  <c r="BP49" i="104"/>
  <c r="BQ49" i="104"/>
  <c r="BR49" i="104"/>
  <c r="BS49" i="104"/>
  <c r="BT49" i="104"/>
  <c r="BU49" i="104"/>
  <c r="BV49" i="104"/>
  <c r="BW49" i="104"/>
  <c r="BX49" i="104"/>
  <c r="BY49" i="104"/>
  <c r="BZ49" i="104"/>
  <c r="CA49" i="104"/>
  <c r="CB49" i="104"/>
  <c r="CC49" i="104"/>
  <c r="CD49" i="104"/>
  <c r="CE49" i="104"/>
  <c r="CF49" i="104"/>
  <c r="CG49" i="104"/>
  <c r="CH49" i="104"/>
  <c r="CI49" i="104"/>
  <c r="CJ49" i="104"/>
  <c r="CK49" i="104"/>
  <c r="CL49" i="104"/>
  <c r="CM49" i="104"/>
  <c r="CN49" i="104"/>
  <c r="CO49" i="104"/>
  <c r="CP49" i="104"/>
  <c r="CQ49" i="104"/>
  <c r="CR49" i="104"/>
  <c r="CS49" i="104"/>
  <c r="CT49" i="104"/>
  <c r="CU49" i="104"/>
  <c r="CV49" i="104"/>
  <c r="CW49" i="104"/>
  <c r="CX49" i="104"/>
  <c r="CY49" i="104"/>
  <c r="CZ49" i="104"/>
  <c r="DA49" i="104"/>
  <c r="DB49" i="104"/>
  <c r="DC49" i="104"/>
  <c r="DD49" i="104"/>
  <c r="DE49" i="104"/>
  <c r="DF49" i="104"/>
  <c r="DG49" i="104"/>
  <c r="DH49" i="104"/>
  <c r="DI49" i="104"/>
  <c r="DJ49" i="104"/>
  <c r="DK49" i="104"/>
  <c r="DL49" i="104"/>
  <c r="DM49" i="104"/>
  <c r="DN49" i="104"/>
  <c r="DO49" i="104"/>
  <c r="DP49" i="104"/>
  <c r="DQ49" i="104"/>
  <c r="DR49" i="104"/>
  <c r="DS49" i="104"/>
  <c r="DT49" i="104"/>
  <c r="DU49" i="104"/>
  <c r="DV49" i="104"/>
  <c r="DW49" i="104"/>
  <c r="DX49" i="104"/>
  <c r="DY49" i="104"/>
  <c r="DZ49" i="104"/>
  <c r="EA49" i="104"/>
  <c r="EB49" i="104"/>
  <c r="EC49" i="104"/>
  <c r="ED49" i="104"/>
  <c r="EE49" i="104"/>
  <c r="EF49" i="104"/>
  <c r="EG49" i="104"/>
  <c r="EH49" i="104"/>
  <c r="EI49" i="104"/>
  <c r="EJ49" i="104"/>
  <c r="EK49" i="104"/>
  <c r="EL49" i="104"/>
  <c r="EM49" i="104"/>
  <c r="EN49" i="104"/>
  <c r="EO49" i="104"/>
  <c r="EP49" i="104"/>
  <c r="EQ49" i="104"/>
  <c r="ER49" i="104"/>
  <c r="ES49" i="104"/>
  <c r="ET49" i="104"/>
  <c r="EU49" i="104"/>
  <c r="EV49" i="104"/>
  <c r="EW49" i="104"/>
  <c r="EX49" i="104"/>
  <c r="EY49" i="104"/>
  <c r="EZ49" i="104"/>
  <c r="FA49" i="104"/>
  <c r="FB49" i="104"/>
  <c r="FC49" i="104"/>
  <c r="FD49" i="104"/>
  <c r="FE49" i="104"/>
  <c r="FF49" i="104"/>
  <c r="FG49" i="104"/>
  <c r="FH49" i="104"/>
  <c r="FI49" i="104"/>
  <c r="FJ49" i="104"/>
  <c r="FK49" i="104"/>
  <c r="FL49" i="104"/>
  <c r="FM49" i="104"/>
  <c r="FN49" i="104"/>
  <c r="FO49" i="104"/>
  <c r="FP49" i="104"/>
  <c r="FQ49" i="104"/>
  <c r="FR49" i="104"/>
  <c r="FS49" i="104"/>
  <c r="FT49" i="104"/>
  <c r="FU49" i="104"/>
  <c r="FV49" i="104"/>
  <c r="FW49" i="104"/>
  <c r="FX49" i="104"/>
  <c r="FY49" i="104"/>
  <c r="FZ49" i="104"/>
  <c r="GA49" i="104"/>
  <c r="GB49" i="104"/>
  <c r="GC49" i="104"/>
  <c r="GD49" i="104"/>
  <c r="GE49" i="104"/>
  <c r="B52" i="104"/>
  <c r="C52" i="104"/>
  <c r="D52" i="104"/>
  <c r="E52" i="104"/>
  <c r="F52" i="104"/>
  <c r="G52" i="104"/>
  <c r="H52" i="104"/>
  <c r="I52" i="104"/>
  <c r="J52" i="104"/>
  <c r="K52" i="104"/>
  <c r="L52" i="104"/>
  <c r="M52" i="104"/>
  <c r="N52" i="104"/>
  <c r="O52" i="104"/>
  <c r="P52" i="104"/>
  <c r="Q52" i="104"/>
  <c r="R52" i="104"/>
  <c r="S52" i="104"/>
  <c r="T52" i="104"/>
  <c r="U52" i="104"/>
  <c r="V52" i="104"/>
  <c r="W52" i="104"/>
  <c r="X52" i="104"/>
  <c r="Y52" i="104"/>
  <c r="Z52" i="104"/>
  <c r="AA52" i="104"/>
  <c r="AB52" i="104"/>
  <c r="AC52" i="104"/>
  <c r="AD52" i="104"/>
  <c r="AE52" i="104"/>
  <c r="AF52" i="104"/>
  <c r="AG52" i="104"/>
  <c r="AH52" i="104"/>
  <c r="AI52" i="104"/>
  <c r="AJ52" i="104"/>
  <c r="AK52" i="104"/>
  <c r="AL52" i="104"/>
  <c r="AM52" i="104"/>
  <c r="AN52" i="104"/>
  <c r="AO52" i="104"/>
  <c r="AP52" i="104"/>
  <c r="AQ52" i="104"/>
  <c r="AR52" i="104"/>
  <c r="AS52" i="104"/>
  <c r="AT52" i="104"/>
  <c r="AU52" i="104"/>
  <c r="AV52" i="104"/>
  <c r="AW52" i="104"/>
  <c r="AX52" i="104"/>
  <c r="AY52" i="104"/>
  <c r="AZ52" i="104"/>
  <c r="BA52" i="104"/>
  <c r="BB52" i="104"/>
  <c r="BC52" i="104"/>
  <c r="BD52" i="104"/>
  <c r="BE52" i="104"/>
  <c r="BF52" i="104"/>
  <c r="BG52" i="104"/>
  <c r="BH52" i="104"/>
  <c r="BI52" i="104"/>
  <c r="BJ52" i="104"/>
  <c r="BK52" i="104"/>
  <c r="BL52" i="104"/>
  <c r="BM52" i="104"/>
  <c r="BN52" i="104"/>
  <c r="BO52" i="104"/>
  <c r="BP52" i="104"/>
  <c r="BQ52" i="104"/>
  <c r="BR52" i="104"/>
  <c r="BS52" i="104"/>
  <c r="BT52" i="104"/>
  <c r="BU52" i="104"/>
  <c r="BV52" i="104"/>
  <c r="BW52" i="104"/>
  <c r="BX52" i="104"/>
  <c r="BY52" i="104"/>
  <c r="BZ52" i="104"/>
  <c r="CA52" i="104"/>
  <c r="CB52" i="104"/>
  <c r="CC52" i="104"/>
  <c r="CD52" i="104"/>
  <c r="CE52" i="104"/>
  <c r="CF52" i="104"/>
  <c r="CG52" i="104"/>
  <c r="CH52" i="104"/>
  <c r="CI52" i="104"/>
  <c r="CJ52" i="104"/>
  <c r="CK52" i="104"/>
  <c r="CL52" i="104"/>
  <c r="CM52" i="104"/>
  <c r="CN52" i="104"/>
  <c r="CO52" i="104"/>
  <c r="CP52" i="104"/>
  <c r="CQ52" i="104"/>
  <c r="CR52" i="104"/>
  <c r="CS52" i="104"/>
  <c r="CT52" i="104"/>
  <c r="CU52" i="104"/>
  <c r="CV52" i="104"/>
  <c r="CW52" i="104"/>
  <c r="CX52" i="104"/>
  <c r="CY52" i="104"/>
  <c r="CZ52" i="104"/>
  <c r="DA52" i="104"/>
  <c r="DB52" i="104"/>
  <c r="DC52" i="104"/>
  <c r="DD52" i="104"/>
  <c r="DE52" i="104"/>
  <c r="DF52" i="104"/>
  <c r="DG52" i="104"/>
  <c r="DH52" i="104"/>
  <c r="DI52" i="104"/>
  <c r="DJ52" i="104"/>
  <c r="DK52" i="104"/>
  <c r="DL52" i="104"/>
  <c r="DM52" i="104"/>
  <c r="DN52" i="104"/>
  <c r="DO52" i="104"/>
  <c r="DP52" i="104"/>
  <c r="DQ52" i="104"/>
  <c r="DR52" i="104"/>
  <c r="DS52" i="104"/>
  <c r="DT52" i="104"/>
  <c r="DU52" i="104"/>
  <c r="DV52" i="104"/>
  <c r="DW52" i="104"/>
  <c r="DX52" i="104"/>
  <c r="DY52" i="104"/>
  <c r="DZ52" i="104"/>
  <c r="EA52" i="104"/>
  <c r="EB52" i="104"/>
  <c r="EC52" i="104"/>
  <c r="ED52" i="104"/>
  <c r="EE52" i="104"/>
  <c r="EF52" i="104"/>
  <c r="EG52" i="104"/>
  <c r="EH52" i="104"/>
  <c r="EI52" i="104"/>
  <c r="EJ52" i="104"/>
  <c r="EK52" i="104"/>
  <c r="EL52" i="104"/>
  <c r="EM52" i="104"/>
  <c r="EN52" i="104"/>
  <c r="EO52" i="104"/>
  <c r="EP52" i="104"/>
  <c r="EQ52" i="104"/>
  <c r="ER52" i="104"/>
  <c r="ES52" i="104"/>
  <c r="ET52" i="104"/>
  <c r="EU52" i="104"/>
  <c r="EV52" i="104"/>
  <c r="EW52" i="104"/>
  <c r="EX52" i="104"/>
  <c r="EY52" i="104"/>
  <c r="EZ52" i="104"/>
  <c r="FA52" i="104"/>
  <c r="FB52" i="104"/>
  <c r="FC52" i="104"/>
  <c r="FD52" i="104"/>
  <c r="FE52" i="104"/>
  <c r="FF52" i="104"/>
  <c r="FG52" i="104"/>
  <c r="FH52" i="104"/>
  <c r="FI52" i="104"/>
  <c r="FJ52" i="104"/>
  <c r="FK52" i="104"/>
  <c r="FL52" i="104"/>
  <c r="FM52" i="104"/>
  <c r="FN52" i="104"/>
  <c r="FO52" i="104"/>
  <c r="FP52" i="104"/>
  <c r="FQ52" i="104"/>
  <c r="FR52" i="104"/>
  <c r="FS52" i="104"/>
  <c r="FT52" i="104"/>
  <c r="FU52" i="104"/>
  <c r="FV52" i="104"/>
  <c r="FW52" i="104"/>
  <c r="FX52" i="104"/>
  <c r="FY52" i="104"/>
  <c r="FZ52" i="104"/>
  <c r="GA52" i="104"/>
  <c r="GB52" i="104"/>
  <c r="GC52" i="104"/>
  <c r="GD52" i="104"/>
  <c r="GE52" i="104"/>
  <c r="B3"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BE3" i="99"/>
  <c r="BF3" i="99"/>
  <c r="BG3" i="99"/>
  <c r="BH3" i="99"/>
  <c r="BI3" i="99"/>
  <c r="BJ3" i="99"/>
  <c r="BK3" i="99"/>
  <c r="BL3" i="99"/>
  <c r="BM3" i="99"/>
  <c r="BN3" i="99"/>
  <c r="BO3" i="99"/>
  <c r="BP3" i="99"/>
  <c r="BQ3" i="99"/>
  <c r="BR3" i="99"/>
  <c r="BS3" i="99"/>
  <c r="BT3" i="99"/>
  <c r="BU3" i="99"/>
  <c r="BV3" i="99"/>
  <c r="BW3" i="99"/>
  <c r="BX3" i="99"/>
  <c r="BY3" i="99"/>
  <c r="BZ3" i="99"/>
  <c r="CA3" i="99"/>
  <c r="CB3" i="99"/>
  <c r="CC3" i="99"/>
  <c r="CD3" i="99"/>
  <c r="CE3" i="99"/>
  <c r="CF3" i="99"/>
  <c r="CG3" i="99"/>
  <c r="CH3" i="99"/>
  <c r="CI3" i="99"/>
  <c r="CJ3" i="99"/>
  <c r="CK3" i="99"/>
  <c r="CL3" i="99"/>
  <c r="CM3" i="99"/>
  <c r="CN3" i="99"/>
  <c r="CO3" i="99"/>
  <c r="CP3" i="99"/>
  <c r="CQ3" i="99"/>
  <c r="CR3" i="99"/>
  <c r="CS3" i="99"/>
  <c r="CT3" i="99"/>
  <c r="CU3" i="99"/>
  <c r="CV3" i="99"/>
  <c r="CW3" i="99"/>
  <c r="CX3" i="99"/>
  <c r="CY3" i="99"/>
  <c r="CZ3" i="99"/>
  <c r="DA3" i="99"/>
  <c r="DB3" i="99"/>
  <c r="DC3" i="99"/>
  <c r="DD3" i="99"/>
  <c r="DE3" i="99"/>
  <c r="DF3" i="99"/>
  <c r="DG3" i="99"/>
  <c r="DH3" i="99"/>
  <c r="DI3" i="99"/>
  <c r="DJ3" i="99"/>
  <c r="DK3" i="99"/>
  <c r="DL3" i="99"/>
  <c r="DM3" i="99"/>
  <c r="DN3" i="99"/>
  <c r="DO3" i="99"/>
  <c r="DP3" i="99"/>
  <c r="DQ3" i="99"/>
  <c r="DR3" i="99"/>
  <c r="DS3" i="99"/>
  <c r="DT3" i="99"/>
  <c r="DU3" i="99"/>
  <c r="DV3" i="99"/>
  <c r="DW3" i="99"/>
  <c r="DX3" i="99"/>
  <c r="DY3" i="99"/>
  <c r="DZ3" i="99"/>
  <c r="EA3" i="99"/>
  <c r="EB3" i="99"/>
  <c r="EC3" i="99"/>
  <c r="ED3" i="99"/>
  <c r="EE3" i="99"/>
  <c r="EF3" i="99"/>
  <c r="EG3" i="99"/>
  <c r="EH3" i="99"/>
  <c r="EI3" i="99"/>
  <c r="EJ3" i="99"/>
  <c r="EK3" i="99"/>
  <c r="EL3" i="99"/>
  <c r="EM3" i="99"/>
  <c r="EN3" i="99"/>
  <c r="EO3" i="99"/>
  <c r="EP3" i="99"/>
  <c r="EQ3" i="99"/>
  <c r="ER3" i="99"/>
  <c r="ES3" i="99"/>
  <c r="ET3" i="99"/>
  <c r="EU3" i="99"/>
  <c r="EV3" i="99"/>
  <c r="EW3" i="99"/>
  <c r="EX3" i="99"/>
  <c r="EY3" i="99"/>
  <c r="EZ3" i="99"/>
  <c r="FA3" i="99"/>
  <c r="FB3" i="99"/>
  <c r="FC3" i="99"/>
  <c r="FD3" i="99"/>
  <c r="FE3" i="99"/>
  <c r="FF3" i="99"/>
  <c r="FG3" i="99"/>
  <c r="FH3" i="99"/>
  <c r="FI3" i="99"/>
  <c r="FJ3" i="99"/>
  <c r="FK3" i="99"/>
  <c r="FL3" i="99"/>
  <c r="FM3" i="99"/>
  <c r="FN3" i="99"/>
  <c r="FO3" i="99"/>
  <c r="FP3" i="99"/>
  <c r="FQ3" i="99"/>
  <c r="FR3" i="99"/>
  <c r="FS3" i="99"/>
  <c r="FT3" i="99"/>
  <c r="FU3" i="99"/>
  <c r="FV3" i="99"/>
  <c r="FW3" i="99"/>
  <c r="FX3" i="99"/>
  <c r="FY3" i="99"/>
  <c r="FZ3" i="99"/>
  <c r="GA3" i="99"/>
  <c r="GB3" i="99"/>
  <c r="GC3" i="99"/>
  <c r="GD3" i="99"/>
  <c r="GE3" i="99"/>
  <c r="B5" i="99"/>
  <c r="C5" i="99"/>
  <c r="D5" i="99"/>
  <c r="E5" i="99"/>
  <c r="F5" i="99"/>
  <c r="G5" i="99"/>
  <c r="H5" i="99"/>
  <c r="I5" i="99"/>
  <c r="J5" i="99"/>
  <c r="K5" i="99"/>
  <c r="L5" i="99"/>
  <c r="M5" i="99"/>
  <c r="N5" i="99"/>
  <c r="O5" i="99"/>
  <c r="P5" i="99"/>
  <c r="Q5" i="99"/>
  <c r="R5" i="99"/>
  <c r="S5" i="99"/>
  <c r="T5" i="99"/>
  <c r="U5" i="99"/>
  <c r="V5" i="99"/>
  <c r="W5" i="99"/>
  <c r="X5" i="99"/>
  <c r="Y5" i="99"/>
  <c r="Z5" i="99"/>
  <c r="AA5" i="99"/>
  <c r="AB5" i="99"/>
  <c r="AC5" i="99"/>
  <c r="AD5" i="99"/>
  <c r="AE5" i="99"/>
  <c r="AF5" i="99"/>
  <c r="AG5" i="99"/>
  <c r="AH5" i="99"/>
  <c r="AI5" i="99"/>
  <c r="AJ5" i="99"/>
  <c r="AK5" i="99"/>
  <c r="AL5" i="99"/>
  <c r="AM5" i="99"/>
  <c r="AN5" i="99"/>
  <c r="AO5" i="99"/>
  <c r="AP5" i="99"/>
  <c r="AQ5" i="99"/>
  <c r="AR5" i="99"/>
  <c r="AS5" i="99"/>
  <c r="AT5" i="99"/>
  <c r="AU5" i="99"/>
  <c r="AV5" i="99"/>
  <c r="AW5" i="99"/>
  <c r="AX5" i="99"/>
  <c r="AY5" i="99"/>
  <c r="AZ5" i="99"/>
  <c r="BA5" i="99"/>
  <c r="BB5" i="99"/>
  <c r="BC5" i="99"/>
  <c r="BD5" i="99"/>
  <c r="BE5" i="99"/>
  <c r="BF5" i="99"/>
  <c r="BG5" i="99"/>
  <c r="BH5" i="99"/>
  <c r="BI5" i="99"/>
  <c r="BJ5" i="99"/>
  <c r="BK5" i="99"/>
  <c r="BL5" i="99"/>
  <c r="BM5" i="99"/>
  <c r="BN5" i="99"/>
  <c r="BO5" i="99"/>
  <c r="BP5" i="99"/>
  <c r="BQ5" i="99"/>
  <c r="BR5" i="99"/>
  <c r="BS5" i="99"/>
  <c r="BT5" i="99"/>
  <c r="BU5" i="99"/>
  <c r="BV5" i="99"/>
  <c r="BW5" i="99"/>
  <c r="BX5" i="99"/>
  <c r="BY5" i="99"/>
  <c r="BZ5" i="99"/>
  <c r="CA5" i="99"/>
  <c r="CB5" i="99"/>
  <c r="CC5" i="99"/>
  <c r="CD5" i="99"/>
  <c r="CE5" i="99"/>
  <c r="CF5" i="99"/>
  <c r="CG5" i="99"/>
  <c r="CH5" i="99"/>
  <c r="CI5" i="99"/>
  <c r="CJ5" i="99"/>
  <c r="CK5" i="99"/>
  <c r="CL5" i="99"/>
  <c r="CM5" i="99"/>
  <c r="CN5" i="99"/>
  <c r="CO5" i="99"/>
  <c r="CP5" i="99"/>
  <c r="CQ5" i="99"/>
  <c r="CR5" i="99"/>
  <c r="CS5" i="99"/>
  <c r="CT5" i="99"/>
  <c r="CU5" i="99"/>
  <c r="CV5" i="99"/>
  <c r="CW5" i="99"/>
  <c r="CX5" i="99"/>
  <c r="CY5" i="99"/>
  <c r="CZ5" i="99"/>
  <c r="DA5" i="99"/>
  <c r="DB5" i="99"/>
  <c r="DC5" i="99"/>
  <c r="DD5" i="99"/>
  <c r="DE5" i="99"/>
  <c r="DF5" i="99"/>
  <c r="DG5" i="99"/>
  <c r="DH5" i="99"/>
  <c r="DI5" i="99"/>
  <c r="DJ5" i="99"/>
  <c r="DK5" i="99"/>
  <c r="DL5" i="99"/>
  <c r="DM5" i="99"/>
  <c r="DN5" i="99"/>
  <c r="DO5" i="99"/>
  <c r="DP5" i="99"/>
  <c r="DQ5" i="99"/>
  <c r="DR5" i="99"/>
  <c r="DS5" i="99"/>
  <c r="DT5" i="99"/>
  <c r="DU5" i="99"/>
  <c r="DV5" i="99"/>
  <c r="DW5" i="99"/>
  <c r="DX5" i="99"/>
  <c r="DY5" i="99"/>
  <c r="DZ5" i="99"/>
  <c r="EA5" i="99"/>
  <c r="EB5" i="99"/>
  <c r="EC5" i="99"/>
  <c r="ED5" i="99"/>
  <c r="EE5" i="99"/>
  <c r="EF5" i="99"/>
  <c r="EG5" i="99"/>
  <c r="EH5" i="99"/>
  <c r="EI5" i="99"/>
  <c r="EJ5" i="99"/>
  <c r="EK5" i="99"/>
  <c r="EL5" i="99"/>
  <c r="EM5" i="99"/>
  <c r="EN5" i="99"/>
  <c r="EO5" i="99"/>
  <c r="EP5" i="99"/>
  <c r="EQ5" i="99"/>
  <c r="ER5" i="99"/>
  <c r="ES5" i="99"/>
  <c r="ET5" i="99"/>
  <c r="EU5" i="99"/>
  <c r="EV5" i="99"/>
  <c r="EW5" i="99"/>
  <c r="EX5" i="99"/>
  <c r="EY5" i="99"/>
  <c r="EZ5" i="99"/>
  <c r="FA5" i="99"/>
  <c r="FB5" i="99"/>
  <c r="FC5" i="99"/>
  <c r="FD5" i="99"/>
  <c r="FE5" i="99"/>
  <c r="FF5" i="99"/>
  <c r="FG5" i="99"/>
  <c r="FH5" i="99"/>
  <c r="FI5" i="99"/>
  <c r="FJ5" i="99"/>
  <c r="FK5" i="99"/>
  <c r="FL5" i="99"/>
  <c r="FM5" i="99"/>
  <c r="FN5" i="99"/>
  <c r="FO5" i="99"/>
  <c r="FP5" i="99"/>
  <c r="FQ5" i="99"/>
  <c r="FR5" i="99"/>
  <c r="FS5" i="99"/>
  <c r="FT5" i="99"/>
  <c r="FU5" i="99"/>
  <c r="FV5" i="99"/>
  <c r="FW5" i="99"/>
  <c r="FX5" i="99"/>
  <c r="FY5" i="99"/>
  <c r="FZ5" i="99"/>
  <c r="GA5" i="99"/>
  <c r="GB5" i="99"/>
  <c r="GC5" i="99"/>
  <c r="GD5" i="99"/>
  <c r="GE5" i="99"/>
  <c r="D6" i="99"/>
  <c r="G6" i="99"/>
  <c r="H6" i="99"/>
  <c r="I6" i="99"/>
  <c r="J6" i="99"/>
  <c r="K6" i="99"/>
  <c r="L6" i="99"/>
  <c r="M6" i="99"/>
  <c r="N6" i="99"/>
  <c r="O6" i="99"/>
  <c r="G8" i="99"/>
  <c r="H8" i="99"/>
  <c r="I8" i="99"/>
  <c r="J8" i="99"/>
  <c r="K8" i="99"/>
  <c r="L8" i="99"/>
  <c r="M8" i="99"/>
  <c r="N8" i="99"/>
  <c r="O8" i="99"/>
  <c r="G9" i="99"/>
  <c r="H9" i="99"/>
  <c r="I9" i="99"/>
  <c r="J9" i="99"/>
  <c r="K9" i="99"/>
  <c r="L9" i="99"/>
  <c r="M9" i="99"/>
  <c r="N9" i="99"/>
  <c r="O9" i="99"/>
  <c r="G11" i="99"/>
  <c r="H11" i="99"/>
  <c r="I11" i="99"/>
  <c r="J11" i="99"/>
  <c r="K11" i="99"/>
  <c r="L11" i="99"/>
  <c r="M11" i="99"/>
  <c r="N11" i="99"/>
  <c r="O11" i="99"/>
  <c r="G12" i="99"/>
  <c r="H12" i="99"/>
  <c r="I12" i="99"/>
  <c r="J12" i="99"/>
  <c r="K12" i="99"/>
  <c r="L12" i="99"/>
  <c r="M12" i="99"/>
  <c r="N12" i="99"/>
  <c r="O12" i="99"/>
  <c r="B49" i="99"/>
  <c r="C49" i="99"/>
  <c r="D49" i="99"/>
  <c r="E49" i="99"/>
  <c r="F49" i="99"/>
  <c r="G49" i="99"/>
  <c r="H49" i="99"/>
  <c r="I49" i="99"/>
  <c r="J49" i="99"/>
  <c r="K49" i="99"/>
  <c r="L49" i="99"/>
  <c r="M49" i="99"/>
  <c r="N49" i="99"/>
  <c r="O49" i="99"/>
  <c r="P49" i="99"/>
  <c r="Q49" i="99"/>
  <c r="R49" i="99"/>
  <c r="S49" i="99"/>
  <c r="T49" i="99"/>
  <c r="U49" i="99"/>
  <c r="V49" i="99"/>
  <c r="W49" i="99"/>
  <c r="X49" i="99"/>
  <c r="Y49" i="99"/>
  <c r="Z49" i="99"/>
  <c r="AA49" i="99"/>
  <c r="AB49" i="99"/>
  <c r="AC49" i="99"/>
  <c r="AD49" i="99"/>
  <c r="AE49" i="99"/>
  <c r="AF49" i="99"/>
  <c r="AG49" i="99"/>
  <c r="AH49" i="99"/>
  <c r="AI49" i="99"/>
  <c r="AJ49" i="99"/>
  <c r="AK49" i="99"/>
  <c r="AL49" i="99"/>
  <c r="AM49" i="99"/>
  <c r="AN49" i="99"/>
  <c r="AO49" i="99"/>
  <c r="AP49" i="99"/>
  <c r="AQ49" i="99"/>
  <c r="AR49" i="99"/>
  <c r="AS49" i="99"/>
  <c r="AT49" i="99"/>
  <c r="AU49" i="99"/>
  <c r="AV49" i="99"/>
  <c r="AW49" i="99"/>
  <c r="AX49" i="99"/>
  <c r="AY49" i="99"/>
  <c r="AZ49" i="99"/>
  <c r="BA49" i="99"/>
  <c r="BB49" i="99"/>
  <c r="BC49" i="99"/>
  <c r="BD49" i="99"/>
  <c r="BE49" i="99"/>
  <c r="BF49" i="99"/>
  <c r="BG49" i="99"/>
  <c r="BH49" i="99"/>
  <c r="BI49" i="99"/>
  <c r="BJ49" i="99"/>
  <c r="BK49" i="99"/>
  <c r="BL49" i="99"/>
  <c r="BM49" i="99"/>
  <c r="BN49" i="99"/>
  <c r="BO49" i="99"/>
  <c r="BP49" i="99"/>
  <c r="BQ49" i="99"/>
  <c r="BR49" i="99"/>
  <c r="BS49" i="99"/>
  <c r="BT49" i="99"/>
  <c r="BU49" i="99"/>
  <c r="BV49" i="99"/>
  <c r="BW49" i="99"/>
  <c r="BX49" i="99"/>
  <c r="BY49" i="99"/>
  <c r="BZ49" i="99"/>
  <c r="CA49" i="99"/>
  <c r="CB49" i="99"/>
  <c r="CC49" i="99"/>
  <c r="CD49" i="99"/>
  <c r="CE49" i="99"/>
  <c r="CF49" i="99"/>
  <c r="CG49" i="99"/>
  <c r="CH49" i="99"/>
  <c r="CI49" i="99"/>
  <c r="CJ49" i="99"/>
  <c r="CK49" i="99"/>
  <c r="CL49" i="99"/>
  <c r="CM49" i="99"/>
  <c r="CN49" i="99"/>
  <c r="CO49" i="99"/>
  <c r="CP49" i="99"/>
  <c r="CQ49" i="99"/>
  <c r="CR49" i="99"/>
  <c r="CS49" i="99"/>
  <c r="CT49" i="99"/>
  <c r="CU49" i="99"/>
  <c r="CV49" i="99"/>
  <c r="CW49" i="99"/>
  <c r="CX49" i="99"/>
  <c r="CY49" i="99"/>
  <c r="CZ49" i="99"/>
  <c r="DA49" i="99"/>
  <c r="DB49" i="99"/>
  <c r="DC49" i="99"/>
  <c r="DD49" i="99"/>
  <c r="DE49" i="99"/>
  <c r="DF49" i="99"/>
  <c r="DG49" i="99"/>
  <c r="DH49" i="99"/>
  <c r="DI49" i="99"/>
  <c r="DJ49" i="99"/>
  <c r="DK49" i="99"/>
  <c r="DL49" i="99"/>
  <c r="DM49" i="99"/>
  <c r="DN49" i="99"/>
  <c r="DO49" i="99"/>
  <c r="DP49" i="99"/>
  <c r="DQ49" i="99"/>
  <c r="DR49" i="99"/>
  <c r="DS49" i="99"/>
  <c r="DT49" i="99"/>
  <c r="DU49" i="99"/>
  <c r="DV49" i="99"/>
  <c r="DW49" i="99"/>
  <c r="DX49" i="99"/>
  <c r="DY49" i="99"/>
  <c r="DZ49" i="99"/>
  <c r="EA49" i="99"/>
  <c r="EB49" i="99"/>
  <c r="EC49" i="99"/>
  <c r="ED49" i="99"/>
  <c r="EE49" i="99"/>
  <c r="EF49" i="99"/>
  <c r="EG49" i="99"/>
  <c r="EH49" i="99"/>
  <c r="EI49" i="99"/>
  <c r="EJ49" i="99"/>
  <c r="EK49" i="99"/>
  <c r="EL49" i="99"/>
  <c r="EM49" i="99"/>
  <c r="EN49" i="99"/>
  <c r="EO49" i="99"/>
  <c r="EP49" i="99"/>
  <c r="EQ49" i="99"/>
  <c r="ER49" i="99"/>
  <c r="ES49" i="99"/>
  <c r="ET49" i="99"/>
  <c r="EU49" i="99"/>
  <c r="EV49" i="99"/>
  <c r="EW49" i="99"/>
  <c r="EX49" i="99"/>
  <c r="EY49" i="99"/>
  <c r="EZ49" i="99"/>
  <c r="FA49" i="99"/>
  <c r="FB49" i="99"/>
  <c r="FC49" i="99"/>
  <c r="FD49" i="99"/>
  <c r="FE49" i="99"/>
  <c r="FF49" i="99"/>
  <c r="FG49" i="99"/>
  <c r="FH49" i="99"/>
  <c r="FI49" i="99"/>
  <c r="FJ49" i="99"/>
  <c r="FK49" i="99"/>
  <c r="FL49" i="99"/>
  <c r="FM49" i="99"/>
  <c r="FN49" i="99"/>
  <c r="FO49" i="99"/>
  <c r="FP49" i="99"/>
  <c r="FQ49" i="99"/>
  <c r="FR49" i="99"/>
  <c r="FS49" i="99"/>
  <c r="FT49" i="99"/>
  <c r="FU49" i="99"/>
  <c r="FV49" i="99"/>
  <c r="FW49" i="99"/>
  <c r="FX49" i="99"/>
  <c r="FY49" i="99"/>
  <c r="FZ49" i="99"/>
  <c r="GA49" i="99"/>
  <c r="GB49" i="99"/>
  <c r="GC49" i="99"/>
  <c r="GD49" i="99"/>
  <c r="GE49" i="99"/>
  <c r="B52" i="99"/>
  <c r="C52" i="99"/>
  <c r="D52" i="99"/>
  <c r="E52" i="99"/>
  <c r="F52" i="99"/>
  <c r="G52" i="99"/>
  <c r="H52" i="99"/>
  <c r="I52" i="99"/>
  <c r="J52" i="99"/>
  <c r="K52" i="99"/>
  <c r="L52" i="99"/>
  <c r="M52" i="99"/>
  <c r="N52" i="99"/>
  <c r="O52" i="99"/>
  <c r="P52" i="99"/>
  <c r="Q52" i="99"/>
  <c r="R52" i="99"/>
  <c r="S52" i="99"/>
  <c r="T52" i="99"/>
  <c r="U52" i="99"/>
  <c r="V52" i="99"/>
  <c r="W52" i="99"/>
  <c r="X52" i="99"/>
  <c r="Y52" i="99"/>
  <c r="Z52" i="99"/>
  <c r="AA52" i="99"/>
  <c r="AB52" i="99"/>
  <c r="AC52" i="99"/>
  <c r="AD52" i="99"/>
  <c r="AE52" i="99"/>
  <c r="AF52" i="99"/>
  <c r="AG52" i="99"/>
  <c r="AH52" i="99"/>
  <c r="AI52" i="99"/>
  <c r="AJ52" i="99"/>
  <c r="AK52" i="99"/>
  <c r="AL52" i="99"/>
  <c r="AM52" i="99"/>
  <c r="AN52" i="99"/>
  <c r="AO52" i="99"/>
  <c r="AP52" i="99"/>
  <c r="AQ52" i="99"/>
  <c r="AR52" i="99"/>
  <c r="AS52" i="99"/>
  <c r="AT52" i="99"/>
  <c r="AU52" i="99"/>
  <c r="AV52" i="99"/>
  <c r="AW52" i="99"/>
  <c r="AX52" i="99"/>
  <c r="AY52" i="99"/>
  <c r="AZ52" i="99"/>
  <c r="BA52" i="99"/>
  <c r="BB52" i="99"/>
  <c r="BC52" i="99"/>
  <c r="BD52" i="99"/>
  <c r="BE52" i="99"/>
  <c r="BF52" i="99"/>
  <c r="BG52" i="99"/>
  <c r="BH52" i="99"/>
  <c r="BI52" i="99"/>
  <c r="BJ52" i="99"/>
  <c r="BK52" i="99"/>
  <c r="BL52" i="99"/>
  <c r="BM52" i="99"/>
  <c r="BN52" i="99"/>
  <c r="BO52" i="99"/>
  <c r="BP52" i="99"/>
  <c r="BQ52" i="99"/>
  <c r="BR52" i="99"/>
  <c r="BS52" i="99"/>
  <c r="BT52" i="99"/>
  <c r="BU52" i="99"/>
  <c r="BV52" i="99"/>
  <c r="BW52" i="99"/>
  <c r="BX52" i="99"/>
  <c r="BY52" i="99"/>
  <c r="BZ52" i="99"/>
  <c r="CA52" i="99"/>
  <c r="CB52" i="99"/>
  <c r="CC52" i="99"/>
  <c r="CD52" i="99"/>
  <c r="CE52" i="99"/>
  <c r="CF52" i="99"/>
  <c r="CG52" i="99"/>
  <c r="CH52" i="99"/>
  <c r="CI52" i="99"/>
  <c r="CJ52" i="99"/>
  <c r="CK52" i="99"/>
  <c r="CL52" i="99"/>
  <c r="CM52" i="99"/>
  <c r="CN52" i="99"/>
  <c r="CO52" i="99"/>
  <c r="CP52" i="99"/>
  <c r="CQ52" i="99"/>
  <c r="CR52" i="99"/>
  <c r="CS52" i="99"/>
  <c r="CT52" i="99"/>
  <c r="CU52" i="99"/>
  <c r="CV52" i="99"/>
  <c r="CW52" i="99"/>
  <c r="CX52" i="99"/>
  <c r="CY52" i="99"/>
  <c r="CZ52" i="99"/>
  <c r="DA52" i="99"/>
  <c r="DB52" i="99"/>
  <c r="DC52" i="99"/>
  <c r="DD52" i="99"/>
  <c r="DE52" i="99"/>
  <c r="DF52" i="99"/>
  <c r="DG52" i="99"/>
  <c r="DH52" i="99"/>
  <c r="DI52" i="99"/>
  <c r="DJ52" i="99"/>
  <c r="DK52" i="99"/>
  <c r="DL52" i="99"/>
  <c r="DM52" i="99"/>
  <c r="DN52" i="99"/>
  <c r="DO52" i="99"/>
  <c r="DP52" i="99"/>
  <c r="DQ52" i="99"/>
  <c r="DR52" i="99"/>
  <c r="DS52" i="99"/>
  <c r="DT52" i="99"/>
  <c r="DU52" i="99"/>
  <c r="DV52" i="99"/>
  <c r="DW52" i="99"/>
  <c r="DX52" i="99"/>
  <c r="DY52" i="99"/>
  <c r="DZ52" i="99"/>
  <c r="EA52" i="99"/>
  <c r="EB52" i="99"/>
  <c r="EC52" i="99"/>
  <c r="ED52" i="99"/>
  <c r="EE52" i="99"/>
  <c r="EF52" i="99"/>
  <c r="EG52" i="99"/>
  <c r="EH52" i="99"/>
  <c r="EI52" i="99"/>
  <c r="EJ52" i="99"/>
  <c r="EK52" i="99"/>
  <c r="EL52" i="99"/>
  <c r="EM52" i="99"/>
  <c r="EN52" i="99"/>
  <c r="EO52" i="99"/>
  <c r="EP52" i="99"/>
  <c r="EQ52" i="99"/>
  <c r="ER52" i="99"/>
  <c r="ES52" i="99"/>
  <c r="ET52" i="99"/>
  <c r="EU52" i="99"/>
  <c r="EV52" i="99"/>
  <c r="EW52" i="99"/>
  <c r="EX52" i="99"/>
  <c r="EY52" i="99"/>
  <c r="EZ52" i="99"/>
  <c r="FA52" i="99"/>
  <c r="FB52" i="99"/>
  <c r="FC52" i="99"/>
  <c r="FD52" i="99"/>
  <c r="FE52" i="99"/>
  <c r="FF52" i="99"/>
  <c r="FG52" i="99"/>
  <c r="FH52" i="99"/>
  <c r="FI52" i="99"/>
  <c r="FJ52" i="99"/>
  <c r="FK52" i="99"/>
  <c r="FL52" i="99"/>
  <c r="FM52" i="99"/>
  <c r="FN52" i="99"/>
  <c r="FO52" i="99"/>
  <c r="FP52" i="99"/>
  <c r="FQ52" i="99"/>
  <c r="FR52" i="99"/>
  <c r="FS52" i="99"/>
  <c r="FT52" i="99"/>
  <c r="FU52" i="99"/>
  <c r="FV52" i="99"/>
  <c r="FW52" i="99"/>
  <c r="FX52" i="99"/>
  <c r="FY52" i="99"/>
  <c r="FZ52" i="99"/>
  <c r="GA52" i="99"/>
  <c r="GB52" i="99"/>
  <c r="GC52" i="99"/>
  <c r="GD52" i="99"/>
  <c r="GE52" i="99"/>
  <c r="GE53" i="2"/>
  <c r="GD53" i="2"/>
  <c r="GD53" i="99" s="1"/>
  <c r="GC53" i="2"/>
  <c r="GE50" i="2"/>
  <c r="GE50" i="99" s="1"/>
  <c r="GD50" i="2"/>
  <c r="GC50" i="2"/>
  <c r="GC50" i="99" s="1"/>
  <c r="GE40" i="2"/>
  <c r="GD40" i="2"/>
  <c r="GC40" i="2"/>
  <c r="GE33" i="2"/>
  <c r="GD33" i="2"/>
  <c r="GC33" i="2"/>
  <c r="GE28" i="2"/>
  <c r="GE29" i="2" s="1"/>
  <c r="GD28" i="2"/>
  <c r="GD29" i="2" s="1"/>
  <c r="GC28" i="2"/>
  <c r="GE23" i="2"/>
  <c r="GD23" i="2"/>
  <c r="GC23" i="2"/>
  <c r="GE20" i="2"/>
  <c r="GD20" i="2"/>
  <c r="GC20" i="2"/>
  <c r="GE17" i="2"/>
  <c r="GD17" i="2"/>
  <c r="GD18" i="2" s="1"/>
  <c r="GC17" i="2"/>
  <c r="GE14" i="2"/>
  <c r="GD14" i="2"/>
  <c r="GC14" i="2"/>
  <c r="GC15" i="2" s="1"/>
  <c r="GE11" i="2"/>
  <c r="GE12" i="2" s="1"/>
  <c r="GD11" i="2"/>
  <c r="GD12" i="2" s="1"/>
  <c r="GC11" i="2"/>
  <c r="GE8" i="2"/>
  <c r="GD8" i="2"/>
  <c r="GC8" i="2"/>
  <c r="GE6" i="2"/>
  <c r="GD6" i="2"/>
  <c r="GC6" i="2"/>
  <c r="GA53" i="2"/>
  <c r="GA53" i="99" s="1"/>
  <c r="FZ53" i="2"/>
  <c r="FY53" i="2"/>
  <c r="FX53" i="2"/>
  <c r="FX53" i="99" s="1"/>
  <c r="GA50" i="2"/>
  <c r="GA50" i="99" s="1"/>
  <c r="FZ50" i="2"/>
  <c r="FY50" i="2"/>
  <c r="FX50" i="2"/>
  <c r="GA40" i="2"/>
  <c r="FZ40" i="2"/>
  <c r="FY40" i="2"/>
  <c r="FX40" i="2"/>
  <c r="GA33" i="2"/>
  <c r="FZ33" i="2"/>
  <c r="FY33" i="2"/>
  <c r="FX33" i="2"/>
  <c r="GA28" i="2"/>
  <c r="FZ28" i="2"/>
  <c r="FY28" i="2"/>
  <c r="FX28" i="2"/>
  <c r="GA23" i="2"/>
  <c r="FZ23" i="2"/>
  <c r="FY23" i="2"/>
  <c r="FX23" i="2"/>
  <c r="GA20" i="2"/>
  <c r="FZ20" i="2"/>
  <c r="FY20" i="2"/>
  <c r="FX20" i="2"/>
  <c r="GA17" i="2"/>
  <c r="FZ17" i="2"/>
  <c r="FY17" i="2"/>
  <c r="FX17" i="2"/>
  <c r="GA14" i="2"/>
  <c r="FZ14" i="2"/>
  <c r="FY14" i="2"/>
  <c r="FX14" i="2"/>
  <c r="GA11" i="2"/>
  <c r="FZ11" i="2"/>
  <c r="FY11" i="2"/>
  <c r="FX11" i="2"/>
  <c r="GA8" i="2"/>
  <c r="FZ8" i="2"/>
  <c r="FY8" i="2"/>
  <c r="FX8" i="2"/>
  <c r="GA6" i="2"/>
  <c r="FZ6" i="2"/>
  <c r="FY6" i="2"/>
  <c r="FX6" i="2"/>
  <c r="FT53" i="2"/>
  <c r="FT53" i="99" s="1"/>
  <c r="FS53" i="2"/>
  <c r="FR53" i="2"/>
  <c r="FQ53" i="2"/>
  <c r="FT50" i="2"/>
  <c r="FS50" i="2"/>
  <c r="FS50" i="99" s="1"/>
  <c r="FR50" i="2"/>
  <c r="FQ50" i="2"/>
  <c r="FQ50" i="99" s="1"/>
  <c r="FT40" i="2"/>
  <c r="FS40" i="2"/>
  <c r="FR40" i="2"/>
  <c r="FQ40" i="2"/>
  <c r="FT33" i="2"/>
  <c r="FS33" i="2"/>
  <c r="FR33" i="2"/>
  <c r="FQ33" i="2"/>
  <c r="FT28" i="2"/>
  <c r="FS28" i="2"/>
  <c r="FR28" i="2"/>
  <c r="FQ28" i="2"/>
  <c r="FT23" i="2"/>
  <c r="FS23" i="2"/>
  <c r="FR23" i="2"/>
  <c r="FQ23" i="2"/>
  <c r="FT20" i="2"/>
  <c r="FS20" i="2"/>
  <c r="FR20" i="2"/>
  <c r="FQ20" i="2"/>
  <c r="FT17" i="2"/>
  <c r="FS17" i="2"/>
  <c r="FR17" i="2"/>
  <c r="FQ17" i="2"/>
  <c r="FT14" i="2"/>
  <c r="FS14" i="2"/>
  <c r="FR14" i="2"/>
  <c r="FQ14" i="2"/>
  <c r="FT11" i="2"/>
  <c r="FS11" i="2"/>
  <c r="FR11" i="2"/>
  <c r="FQ11" i="2"/>
  <c r="FT8" i="2"/>
  <c r="FS8" i="2"/>
  <c r="FR8" i="2"/>
  <c r="FQ8" i="2"/>
  <c r="FT6" i="2"/>
  <c r="FS6" i="2"/>
  <c r="FR6" i="2"/>
  <c r="FQ6" i="2"/>
  <c r="FM53" i="2"/>
  <c r="FL53" i="2"/>
  <c r="FL53" i="99" s="1"/>
  <c r="FK53" i="2"/>
  <c r="FJ53" i="2"/>
  <c r="FJ53" i="99" s="1"/>
  <c r="FM50" i="2"/>
  <c r="FL50" i="2"/>
  <c r="FK50" i="2"/>
  <c r="FJ50" i="2"/>
  <c r="FJ50" i="99" s="1"/>
  <c r="FM40" i="2"/>
  <c r="FL40" i="2"/>
  <c r="FK40" i="2"/>
  <c r="FJ40" i="2"/>
  <c r="FM33" i="2"/>
  <c r="FL33" i="2"/>
  <c r="FK33" i="2"/>
  <c r="FJ33" i="2"/>
  <c r="FM28" i="2"/>
  <c r="FL28" i="2"/>
  <c r="FK28" i="2"/>
  <c r="FJ28" i="2"/>
  <c r="FM23" i="2"/>
  <c r="FL23" i="2"/>
  <c r="FK23" i="2"/>
  <c r="FJ23" i="2"/>
  <c r="FM20" i="2"/>
  <c r="FL20" i="2"/>
  <c r="FK20" i="2"/>
  <c r="FJ20" i="2"/>
  <c r="FM17" i="2"/>
  <c r="FL17" i="2"/>
  <c r="FK17" i="2"/>
  <c r="FJ17" i="2"/>
  <c r="FM14" i="2"/>
  <c r="FL14" i="2"/>
  <c r="FK14" i="2"/>
  <c r="FJ14" i="2"/>
  <c r="FM11" i="2"/>
  <c r="FL11" i="2"/>
  <c r="FK11" i="2"/>
  <c r="FJ11" i="2"/>
  <c r="FM8" i="2"/>
  <c r="FL8" i="2"/>
  <c r="FK8" i="2"/>
  <c r="FJ8" i="2"/>
  <c r="FM6" i="2"/>
  <c r="FL6" i="2"/>
  <c r="FK6" i="2"/>
  <c r="FJ6" i="2"/>
  <c r="FV53" i="2"/>
  <c r="FV54" i="2" s="1"/>
  <c r="FV50" i="2"/>
  <c r="FV40" i="2"/>
  <c r="FV33" i="2"/>
  <c r="FV28" i="2"/>
  <c r="FV23" i="2"/>
  <c r="FV20" i="2"/>
  <c r="FV17" i="2"/>
  <c r="FV14" i="2"/>
  <c r="FV11" i="2"/>
  <c r="FV8" i="2"/>
  <c r="FV6" i="2"/>
  <c r="FO53" i="2"/>
  <c r="FO50" i="2"/>
  <c r="FO40" i="2"/>
  <c r="FO33" i="2"/>
  <c r="FO28" i="2"/>
  <c r="FO23" i="2"/>
  <c r="FO20" i="2"/>
  <c r="FO17" i="2"/>
  <c r="FO14" i="2"/>
  <c r="FO11" i="2"/>
  <c r="FO8" i="2"/>
  <c r="FO6" i="2"/>
  <c r="FH53" i="2"/>
  <c r="FH54" i="2" s="1"/>
  <c r="FH50" i="2"/>
  <c r="FH40" i="2"/>
  <c r="FH33" i="2"/>
  <c r="FH28" i="2"/>
  <c r="FH23" i="2"/>
  <c r="FH20" i="2"/>
  <c r="FH17" i="2"/>
  <c r="FH14" i="2"/>
  <c r="FH11" i="2"/>
  <c r="FH8" i="2"/>
  <c r="FH6" i="2"/>
  <c r="FA53" i="2"/>
  <c r="FA54" i="2" s="1"/>
  <c r="FA50" i="2"/>
  <c r="FA40" i="2"/>
  <c r="FA33" i="2"/>
  <c r="FA28" i="2"/>
  <c r="FA23" i="2"/>
  <c r="FA20" i="2"/>
  <c r="FA17" i="2"/>
  <c r="FA14" i="2"/>
  <c r="FA15" i="2" s="1"/>
  <c r="FA11" i="2"/>
  <c r="FA8" i="2"/>
  <c r="FA9" i="2" s="1"/>
  <c r="FA6" i="2"/>
  <c r="ET53" i="2"/>
  <c r="ET50" i="2"/>
  <c r="ET40" i="2"/>
  <c r="ET33" i="2"/>
  <c r="ET28" i="2"/>
  <c r="ET23" i="2"/>
  <c r="ET20" i="2"/>
  <c r="ET17" i="2"/>
  <c r="ET14" i="2"/>
  <c r="ET11" i="2"/>
  <c r="ET8" i="2"/>
  <c r="ET6" i="2"/>
  <c r="EM53" i="2"/>
  <c r="EM54" i="2" s="1"/>
  <c r="EM50" i="2"/>
  <c r="EM50" i="99" s="1"/>
  <c r="EM40" i="2"/>
  <c r="EM33" i="2"/>
  <c r="EM28" i="2"/>
  <c r="EM23" i="2"/>
  <c r="EM20" i="2"/>
  <c r="EM17" i="2"/>
  <c r="EM14" i="2"/>
  <c r="EM11" i="2"/>
  <c r="EM8" i="2"/>
  <c r="EM6" i="2"/>
  <c r="FF53" i="2"/>
  <c r="FE53" i="2"/>
  <c r="FF50" i="2"/>
  <c r="FF50" i="99" s="1"/>
  <c r="FE50" i="2"/>
  <c r="FF40" i="2"/>
  <c r="FF41" i="2" s="1"/>
  <c r="FE40" i="2"/>
  <c r="FF33" i="2"/>
  <c r="FE33" i="2"/>
  <c r="FF28" i="2"/>
  <c r="FE28" i="2"/>
  <c r="FF23" i="2"/>
  <c r="FE23" i="2"/>
  <c r="FF21" i="2"/>
  <c r="FF20" i="2"/>
  <c r="FE20" i="2"/>
  <c r="FF17" i="2"/>
  <c r="FE17" i="2"/>
  <c r="FF14" i="2"/>
  <c r="FE14" i="2"/>
  <c r="FF11" i="2"/>
  <c r="FE11" i="2"/>
  <c r="FF8" i="2"/>
  <c r="FF9" i="2" s="1"/>
  <c r="FE8" i="2"/>
  <c r="FF6" i="2"/>
  <c r="FE6" i="2"/>
  <c r="FC53" i="2"/>
  <c r="FC50" i="2"/>
  <c r="FC40" i="2"/>
  <c r="FC33" i="2"/>
  <c r="FC28" i="2"/>
  <c r="FC23" i="2"/>
  <c r="FC20" i="2"/>
  <c r="FC17" i="2"/>
  <c r="FC14" i="2"/>
  <c r="FC11" i="2"/>
  <c r="FC8" i="2"/>
  <c r="FC6" i="2"/>
  <c r="EY53" i="2"/>
  <c r="EX53" i="2"/>
  <c r="EW53" i="2"/>
  <c r="EV53" i="2"/>
  <c r="EV53" i="99" s="1"/>
  <c r="EY50" i="2"/>
  <c r="EY50" i="99" s="1"/>
  <c r="EX50" i="2"/>
  <c r="EW50" i="2"/>
  <c r="EW50" i="99" s="1"/>
  <c r="EV50" i="2"/>
  <c r="EY40" i="2"/>
  <c r="EX40" i="2"/>
  <c r="EW40" i="2"/>
  <c r="EV40" i="2"/>
  <c r="EY33" i="2"/>
  <c r="EX33" i="2"/>
  <c r="EW33" i="2"/>
  <c r="EV33" i="2"/>
  <c r="EY28" i="2"/>
  <c r="EX28" i="2"/>
  <c r="EW28" i="2"/>
  <c r="EV28" i="2"/>
  <c r="EY23" i="2"/>
  <c r="EX23" i="2"/>
  <c r="EW23" i="2"/>
  <c r="EV23" i="2"/>
  <c r="EY20" i="2"/>
  <c r="EX20" i="2"/>
  <c r="EW20" i="2"/>
  <c r="EV20" i="2"/>
  <c r="EY17" i="2"/>
  <c r="EX17" i="2"/>
  <c r="EW17" i="2"/>
  <c r="EV17" i="2"/>
  <c r="EY14" i="2"/>
  <c r="EX14" i="2"/>
  <c r="EW14" i="2"/>
  <c r="EV14" i="2"/>
  <c r="EY11" i="2"/>
  <c r="EX11" i="2"/>
  <c r="EW11" i="2"/>
  <c r="EV11" i="2"/>
  <c r="EY8" i="2"/>
  <c r="EX8" i="2"/>
  <c r="EW8" i="2"/>
  <c r="EV8" i="2"/>
  <c r="EY6" i="2"/>
  <c r="EX6" i="2"/>
  <c r="EW6" i="2"/>
  <c r="EV6" i="2"/>
  <c r="ER53" i="2"/>
  <c r="ER53" i="99" s="1"/>
  <c r="EQ53" i="2"/>
  <c r="EP53" i="2"/>
  <c r="EP53" i="99" s="1"/>
  <c r="EO53" i="2"/>
  <c r="ER50" i="2"/>
  <c r="EQ50" i="2"/>
  <c r="EP50" i="2"/>
  <c r="EP50" i="99" s="1"/>
  <c r="EO50" i="2"/>
  <c r="ER40" i="2"/>
  <c r="EQ40" i="2"/>
  <c r="EP40" i="2"/>
  <c r="EO40" i="2"/>
  <c r="ER33" i="2"/>
  <c r="EQ33" i="2"/>
  <c r="EP33" i="2"/>
  <c r="EO33" i="2"/>
  <c r="ER28" i="2"/>
  <c r="EQ28" i="2"/>
  <c r="EP28" i="2"/>
  <c r="EO28" i="2"/>
  <c r="ER23" i="2"/>
  <c r="EQ23" i="2"/>
  <c r="EP23" i="2"/>
  <c r="EO23" i="2"/>
  <c r="ER20" i="2"/>
  <c r="EQ20" i="2"/>
  <c r="EP20" i="2"/>
  <c r="EO20" i="2"/>
  <c r="ER17" i="2"/>
  <c r="EQ17" i="2"/>
  <c r="EP17" i="2"/>
  <c r="EO17" i="2"/>
  <c r="ER14" i="2"/>
  <c r="EQ14" i="2"/>
  <c r="EP14" i="2"/>
  <c r="EO14" i="2"/>
  <c r="ER11" i="2"/>
  <c r="EQ11" i="2"/>
  <c r="EP11" i="2"/>
  <c r="EO11" i="2"/>
  <c r="ER8" i="2"/>
  <c r="EQ8" i="2"/>
  <c r="EP8" i="2"/>
  <c r="EO8" i="2"/>
  <c r="ER6" i="2"/>
  <c r="EQ6" i="2"/>
  <c r="EP6" i="2"/>
  <c r="EO6" i="2"/>
  <c r="EK53" i="2"/>
  <c r="EJ53" i="2"/>
  <c r="EI53" i="2"/>
  <c r="EI53" i="99" s="1"/>
  <c r="EK50" i="2"/>
  <c r="EJ50" i="2"/>
  <c r="EI50" i="2"/>
  <c r="EI41" i="2"/>
  <c r="EK40" i="2"/>
  <c r="EJ40" i="2"/>
  <c r="EI40" i="2"/>
  <c r="EK33" i="2"/>
  <c r="EJ33" i="2"/>
  <c r="EI33" i="2"/>
  <c r="EK28" i="2"/>
  <c r="EJ28" i="2"/>
  <c r="EI28" i="2"/>
  <c r="EK23" i="2"/>
  <c r="EK24" i="2" s="1"/>
  <c r="EJ23" i="2"/>
  <c r="EI23" i="2"/>
  <c r="EK20" i="2"/>
  <c r="EJ20" i="2"/>
  <c r="EJ21" i="2" s="1"/>
  <c r="EI20" i="2"/>
  <c r="EK17" i="2"/>
  <c r="EJ17" i="2"/>
  <c r="EJ18" i="2" s="1"/>
  <c r="EI17" i="2"/>
  <c r="EK14" i="2"/>
  <c r="EJ14" i="2"/>
  <c r="EJ15" i="2" s="1"/>
  <c r="EI14" i="2"/>
  <c r="EK12" i="2"/>
  <c r="EK11" i="2"/>
  <c r="EJ11" i="2"/>
  <c r="EI11" i="2"/>
  <c r="EK8" i="2"/>
  <c r="EJ8" i="2"/>
  <c r="EJ9" i="2" s="1"/>
  <c r="EI8" i="2"/>
  <c r="EK6" i="2"/>
  <c r="EJ6" i="2"/>
  <c r="EI6" i="2"/>
  <c r="EF53" i="2"/>
  <c r="EF53" i="99" s="1"/>
  <c r="EE53" i="2"/>
  <c r="ED53" i="2"/>
  <c r="EF50" i="2"/>
  <c r="EE50" i="2"/>
  <c r="EE50" i="99" s="1"/>
  <c r="ED50" i="2"/>
  <c r="EF40" i="2"/>
  <c r="EE40" i="2"/>
  <c r="ED40" i="2"/>
  <c r="EF33" i="2"/>
  <c r="EE33" i="2"/>
  <c r="ED33" i="2"/>
  <c r="EF28" i="2"/>
  <c r="EE28" i="2"/>
  <c r="ED28" i="2"/>
  <c r="EF23" i="2"/>
  <c r="EE23" i="2"/>
  <c r="EE24" i="2" s="1"/>
  <c r="ED23" i="2"/>
  <c r="EF20" i="2"/>
  <c r="EE20" i="2"/>
  <c r="ED20" i="2"/>
  <c r="EF17" i="2"/>
  <c r="EE17" i="2"/>
  <c r="ED17" i="2"/>
  <c r="EF14" i="2"/>
  <c r="EE14" i="2"/>
  <c r="ED14" i="2"/>
  <c r="EF11" i="2"/>
  <c r="EE11" i="2"/>
  <c r="ED11" i="2"/>
  <c r="EF8" i="2"/>
  <c r="EE8" i="2"/>
  <c r="ED8" i="2"/>
  <c r="EF6" i="2"/>
  <c r="EE6" i="2"/>
  <c r="ED6" i="2"/>
  <c r="EB53" i="2"/>
  <c r="EA53" i="2"/>
  <c r="EA53" i="99" s="1"/>
  <c r="EB50" i="2"/>
  <c r="EA50" i="2"/>
  <c r="EA50" i="99" s="1"/>
  <c r="EB40" i="2"/>
  <c r="EA40" i="2"/>
  <c r="EB33" i="2"/>
  <c r="EA33" i="2"/>
  <c r="EB28" i="2"/>
  <c r="EA28" i="2"/>
  <c r="EB23" i="2"/>
  <c r="EA23" i="2"/>
  <c r="EB20" i="2"/>
  <c r="EA20" i="2"/>
  <c r="EB17" i="2"/>
  <c r="EA17" i="2"/>
  <c r="EB14" i="2"/>
  <c r="EA14" i="2"/>
  <c r="EB11" i="2"/>
  <c r="EA11" i="2"/>
  <c r="EB8" i="2"/>
  <c r="EA8" i="2"/>
  <c r="EB6" i="2"/>
  <c r="EA6" i="2"/>
  <c r="DW53" i="2"/>
  <c r="DV53" i="2"/>
  <c r="DV53" i="99" s="1"/>
  <c r="DU53" i="2"/>
  <c r="DT53" i="2"/>
  <c r="DT53" i="99" s="1"/>
  <c r="DW50" i="2"/>
  <c r="DV50" i="2"/>
  <c r="DV50" i="99" s="1"/>
  <c r="DU50" i="2"/>
  <c r="DT50" i="2"/>
  <c r="DW40" i="2"/>
  <c r="DV40" i="2"/>
  <c r="DU40" i="2"/>
  <c r="DT40" i="2"/>
  <c r="DW33" i="2"/>
  <c r="DV33" i="2"/>
  <c r="DU33" i="2"/>
  <c r="DT33" i="2"/>
  <c r="DW28" i="2"/>
  <c r="DV28" i="2"/>
  <c r="DU28" i="2"/>
  <c r="DT28" i="2"/>
  <c r="DW23" i="2"/>
  <c r="DV23" i="2"/>
  <c r="DU23" i="2"/>
  <c r="DT23" i="2"/>
  <c r="DW20" i="2"/>
  <c r="DV20" i="2"/>
  <c r="DU20" i="2"/>
  <c r="DT20" i="2"/>
  <c r="DW17" i="2"/>
  <c r="DV17" i="2"/>
  <c r="DU17" i="2"/>
  <c r="DT17" i="2"/>
  <c r="DW14" i="2"/>
  <c r="DV14" i="2"/>
  <c r="DU14" i="2"/>
  <c r="DT14" i="2"/>
  <c r="DW11" i="2"/>
  <c r="DV11" i="2"/>
  <c r="DU11" i="2"/>
  <c r="DT11" i="2"/>
  <c r="DW8" i="2"/>
  <c r="DV8" i="2"/>
  <c r="DU8" i="2"/>
  <c r="DT8" i="2"/>
  <c r="DW6" i="2"/>
  <c r="DV6" i="2"/>
  <c r="DU6" i="2"/>
  <c r="DT6" i="2"/>
  <c r="DP53" i="2"/>
  <c r="DO53" i="2"/>
  <c r="DO53" i="99" s="1"/>
  <c r="DN53" i="2"/>
  <c r="DM53" i="2"/>
  <c r="DP50" i="2"/>
  <c r="DO50" i="2"/>
  <c r="DO50" i="99" s="1"/>
  <c r="DN50" i="2"/>
  <c r="DN50" i="99" s="1"/>
  <c r="DM50" i="2"/>
  <c r="DP40" i="2"/>
  <c r="DO40" i="2"/>
  <c r="DN40" i="2"/>
  <c r="DM40" i="2"/>
  <c r="DP33" i="2"/>
  <c r="DO33" i="2"/>
  <c r="DN33" i="2"/>
  <c r="DM33" i="2"/>
  <c r="DP28" i="2"/>
  <c r="DO28" i="2"/>
  <c r="DN28" i="2"/>
  <c r="DM28" i="2"/>
  <c r="DP23" i="2"/>
  <c r="DO23" i="2"/>
  <c r="DN23" i="2"/>
  <c r="DM23" i="2"/>
  <c r="DP20" i="2"/>
  <c r="DO20" i="2"/>
  <c r="DN20" i="2"/>
  <c r="DM20" i="2"/>
  <c r="DP17" i="2"/>
  <c r="DO17" i="2"/>
  <c r="DN17" i="2"/>
  <c r="DM17" i="2"/>
  <c r="DP14" i="2"/>
  <c r="DO14" i="2"/>
  <c r="DN14" i="2"/>
  <c r="DM14" i="2"/>
  <c r="DP11" i="2"/>
  <c r="DO11" i="2"/>
  <c r="DN11" i="2"/>
  <c r="DM11" i="2"/>
  <c r="DP8" i="2"/>
  <c r="DO8" i="2"/>
  <c r="DN8" i="2"/>
  <c r="DM8" i="2"/>
  <c r="DP6" i="2"/>
  <c r="DO6" i="2"/>
  <c r="DN6" i="2"/>
  <c r="DM6" i="2"/>
  <c r="DI53" i="2"/>
  <c r="DH53" i="2"/>
  <c r="DH53" i="99" s="1"/>
  <c r="DG53" i="2"/>
  <c r="DG53" i="99" s="1"/>
  <c r="DF53" i="2"/>
  <c r="DI50" i="2"/>
  <c r="DH50" i="2"/>
  <c r="DG50" i="2"/>
  <c r="DG50" i="99" s="1"/>
  <c r="DF50" i="2"/>
  <c r="DI40" i="2"/>
  <c r="DH40" i="2"/>
  <c r="DG40" i="2"/>
  <c r="DF40" i="2"/>
  <c r="DI33" i="2"/>
  <c r="DH33" i="2"/>
  <c r="DG33" i="2"/>
  <c r="DF33" i="2"/>
  <c r="DI28" i="2"/>
  <c r="DH28" i="2"/>
  <c r="DG28" i="2"/>
  <c r="DF28" i="2"/>
  <c r="DI23" i="2"/>
  <c r="DH23" i="2"/>
  <c r="DG23" i="2"/>
  <c r="DF23" i="2"/>
  <c r="DI20" i="2"/>
  <c r="DH20" i="2"/>
  <c r="DG20" i="2"/>
  <c r="DF20" i="2"/>
  <c r="DI17" i="2"/>
  <c r="DH17" i="2"/>
  <c r="DG17" i="2"/>
  <c r="DF17" i="2"/>
  <c r="DI14" i="2"/>
  <c r="DH14" i="2"/>
  <c r="DG14" i="2"/>
  <c r="DF14" i="2"/>
  <c r="DI11" i="2"/>
  <c r="DH11" i="2"/>
  <c r="DG11" i="2"/>
  <c r="DF11" i="2"/>
  <c r="DI8" i="2"/>
  <c r="DH8" i="2"/>
  <c r="DG8" i="2"/>
  <c r="DF8" i="2"/>
  <c r="DI6" i="2"/>
  <c r="DH6" i="2"/>
  <c r="DG6" i="2"/>
  <c r="DF6" i="2"/>
  <c r="DB53" i="2"/>
  <c r="DA53" i="2"/>
  <c r="CZ53" i="2"/>
  <c r="CZ53" i="99" s="1"/>
  <c r="CY53" i="2"/>
  <c r="DB50" i="2"/>
  <c r="DA50" i="2"/>
  <c r="DA50" i="99" s="1"/>
  <c r="CZ50" i="2"/>
  <c r="CY50" i="2"/>
  <c r="CY50" i="99" s="1"/>
  <c r="DB40" i="2"/>
  <c r="DA40" i="2"/>
  <c r="CZ40" i="2"/>
  <c r="CY40" i="2"/>
  <c r="DB33" i="2"/>
  <c r="DA33" i="2"/>
  <c r="CZ33" i="2"/>
  <c r="CY33" i="2"/>
  <c r="DB28" i="2"/>
  <c r="DA28" i="2"/>
  <c r="CZ28" i="2"/>
  <c r="CY28" i="2"/>
  <c r="DB23" i="2"/>
  <c r="DA23" i="2"/>
  <c r="CZ23" i="2"/>
  <c r="CY23" i="2"/>
  <c r="DB20" i="2"/>
  <c r="DA20" i="2"/>
  <c r="CZ20" i="2"/>
  <c r="CY20" i="2"/>
  <c r="DB17" i="2"/>
  <c r="DA17" i="2"/>
  <c r="CZ17" i="2"/>
  <c r="CY17" i="2"/>
  <c r="DB14" i="2"/>
  <c r="DA14" i="2"/>
  <c r="CZ14" i="2"/>
  <c r="CY14" i="2"/>
  <c r="DB11" i="2"/>
  <c r="DA11" i="2"/>
  <c r="CZ11" i="2"/>
  <c r="CY11" i="2"/>
  <c r="DB8" i="2"/>
  <c r="DA8" i="2"/>
  <c r="CZ8" i="2"/>
  <c r="CY8" i="2"/>
  <c r="DB6" i="2"/>
  <c r="DA6" i="2"/>
  <c r="CZ6" i="2"/>
  <c r="CY6" i="2"/>
  <c r="DY53" i="2"/>
  <c r="DY50" i="2"/>
  <c r="DY50" i="99" s="1"/>
  <c r="DY40" i="2"/>
  <c r="DY33" i="2"/>
  <c r="DY28" i="2"/>
  <c r="DY23" i="2"/>
  <c r="DY20" i="2"/>
  <c r="DY17" i="2"/>
  <c r="DY14" i="2"/>
  <c r="DY11" i="2"/>
  <c r="DY8" i="2"/>
  <c r="DY6" i="2"/>
  <c r="DR53" i="2"/>
  <c r="DR50" i="2"/>
  <c r="DR50" i="99" s="1"/>
  <c r="DR40" i="2"/>
  <c r="DR33" i="2"/>
  <c r="DR28" i="2"/>
  <c r="DR23" i="2"/>
  <c r="DR20" i="2"/>
  <c r="DR17" i="2"/>
  <c r="DR14" i="2"/>
  <c r="DR11" i="2"/>
  <c r="DR8" i="2"/>
  <c r="DR9" i="2" s="1"/>
  <c r="DR6" i="2"/>
  <c r="DK53" i="2"/>
  <c r="DK53" i="99" s="1"/>
  <c r="DK50" i="2"/>
  <c r="DK50" i="99" s="1"/>
  <c r="DK40" i="2"/>
  <c r="DK33" i="2"/>
  <c r="DK28" i="2"/>
  <c r="DK23" i="2"/>
  <c r="DK20" i="2"/>
  <c r="DK17" i="2"/>
  <c r="DK14" i="2"/>
  <c r="DK11" i="2"/>
  <c r="DK8" i="2"/>
  <c r="DK6" i="2"/>
  <c r="DD53" i="2"/>
  <c r="DD53" i="99" s="1"/>
  <c r="DD50" i="2"/>
  <c r="DD40" i="2"/>
  <c r="DD41" i="2" s="1"/>
  <c r="DD33" i="2"/>
  <c r="DD28" i="2"/>
  <c r="DD23" i="2"/>
  <c r="DD20" i="2"/>
  <c r="DD17" i="2"/>
  <c r="DD14" i="2"/>
  <c r="DD11" i="2"/>
  <c r="DD8" i="2"/>
  <c r="DD9" i="2" s="1"/>
  <c r="DD6" i="2"/>
  <c r="CW53" i="2"/>
  <c r="CV53" i="2"/>
  <c r="CV53" i="99" s="1"/>
  <c r="CW50" i="2"/>
  <c r="CV50" i="2"/>
  <c r="CW40" i="2"/>
  <c r="CW41" i="2" s="1"/>
  <c r="CV40" i="2"/>
  <c r="CW33" i="2"/>
  <c r="CW34" i="2" s="1"/>
  <c r="CV33" i="2"/>
  <c r="CW28" i="2"/>
  <c r="CV28" i="2"/>
  <c r="CW23" i="2"/>
  <c r="CV23" i="2"/>
  <c r="CW20" i="2"/>
  <c r="CV20" i="2"/>
  <c r="CW17" i="2"/>
  <c r="CV17" i="2"/>
  <c r="CW14" i="2"/>
  <c r="CV14" i="2"/>
  <c r="CW11" i="2"/>
  <c r="CV11" i="2"/>
  <c r="CW8" i="2"/>
  <c r="CW9" i="2" s="1"/>
  <c r="CV8" i="2"/>
  <c r="CW6" i="2"/>
  <c r="CV6" i="2"/>
  <c r="CT53" i="2"/>
  <c r="CT53" i="99" s="1"/>
  <c r="CS53" i="2"/>
  <c r="CR53" i="2"/>
  <c r="CR53" i="99" s="1"/>
  <c r="CT50" i="2"/>
  <c r="CS50" i="2"/>
  <c r="CS50" i="99" s="1"/>
  <c r="CR50" i="2"/>
  <c r="CT40" i="2"/>
  <c r="CS40" i="2"/>
  <c r="CR40" i="2"/>
  <c r="CT33" i="2"/>
  <c r="CS33" i="2"/>
  <c r="CR33" i="2"/>
  <c r="CT28" i="2"/>
  <c r="CS28" i="2"/>
  <c r="CS29" i="2" s="1"/>
  <c r="CR28" i="2"/>
  <c r="CT23" i="2"/>
  <c r="CS23" i="2"/>
  <c r="CS24" i="2" s="1"/>
  <c r="CR23" i="2"/>
  <c r="CT20" i="2"/>
  <c r="CS20" i="2"/>
  <c r="CR20" i="2"/>
  <c r="CT17" i="2"/>
  <c r="CS17" i="2"/>
  <c r="CR17" i="2"/>
  <c r="CT14" i="2"/>
  <c r="CS14" i="2"/>
  <c r="CR14" i="2"/>
  <c r="CT11" i="2"/>
  <c r="CS11" i="2"/>
  <c r="CR11" i="2"/>
  <c r="CT8" i="2"/>
  <c r="CS8" i="2"/>
  <c r="CR8" i="2"/>
  <c r="CT6" i="2"/>
  <c r="CS6" i="2"/>
  <c r="CR6" i="2"/>
  <c r="CN53" i="2"/>
  <c r="CM53" i="2"/>
  <c r="CM53" i="99" s="1"/>
  <c r="CL53" i="2"/>
  <c r="CK53" i="2"/>
  <c r="CN50" i="2"/>
  <c r="CM50" i="2"/>
  <c r="CM50" i="99" s="1"/>
  <c r="CL50" i="2"/>
  <c r="CL50" i="99" s="1"/>
  <c r="CK50" i="2"/>
  <c r="CN40" i="2"/>
  <c r="CM40" i="2"/>
  <c r="CL40" i="2"/>
  <c r="CK40" i="2"/>
  <c r="CN33" i="2"/>
  <c r="CM33" i="2"/>
  <c r="CL33" i="2"/>
  <c r="CK33" i="2"/>
  <c r="CN28" i="2"/>
  <c r="CM28" i="2"/>
  <c r="CL28" i="2"/>
  <c r="CK28" i="2"/>
  <c r="CN23" i="2"/>
  <c r="CM23" i="2"/>
  <c r="CL23" i="2"/>
  <c r="CK23" i="2"/>
  <c r="CN20" i="2"/>
  <c r="CM20" i="2"/>
  <c r="CL20" i="2"/>
  <c r="CK20" i="2"/>
  <c r="CN17" i="2"/>
  <c r="CM17" i="2"/>
  <c r="CL17" i="2"/>
  <c r="CK17" i="2"/>
  <c r="CN14" i="2"/>
  <c r="CM14" i="2"/>
  <c r="CL14" i="2"/>
  <c r="CK14" i="2"/>
  <c r="CN11" i="2"/>
  <c r="CM11" i="2"/>
  <c r="CL11" i="2"/>
  <c r="CK11" i="2"/>
  <c r="CN8" i="2"/>
  <c r="CM8" i="2"/>
  <c r="CL8" i="2"/>
  <c r="CK8" i="2"/>
  <c r="CN6" i="2"/>
  <c r="CM6" i="2"/>
  <c r="CL6" i="2"/>
  <c r="CK6" i="2"/>
  <c r="CG53" i="2"/>
  <c r="CF53" i="2"/>
  <c r="CF53" i="99" s="1"/>
  <c r="CE53" i="2"/>
  <c r="CE53" i="99" s="1"/>
  <c r="CD53" i="2"/>
  <c r="CG50" i="2"/>
  <c r="CF50" i="2"/>
  <c r="CE50" i="2"/>
  <c r="CE50" i="99" s="1"/>
  <c r="CD50" i="2"/>
  <c r="CG40" i="2"/>
  <c r="CF40" i="2"/>
  <c r="CE40" i="2"/>
  <c r="CD40" i="2"/>
  <c r="CG33" i="2"/>
  <c r="CF33" i="2"/>
  <c r="CE33" i="2"/>
  <c r="CD33" i="2"/>
  <c r="CG28" i="2"/>
  <c r="CF28" i="2"/>
  <c r="CE28" i="2"/>
  <c r="CD28" i="2"/>
  <c r="CG23" i="2"/>
  <c r="CF23" i="2"/>
  <c r="CE23" i="2"/>
  <c r="CD23" i="2"/>
  <c r="CG20" i="2"/>
  <c r="CF20" i="2"/>
  <c r="CE20" i="2"/>
  <c r="CD20" i="2"/>
  <c r="CG17" i="2"/>
  <c r="CF17" i="2"/>
  <c r="CE17" i="2"/>
  <c r="CD17" i="2"/>
  <c r="CG14" i="2"/>
  <c r="CF14" i="2"/>
  <c r="CE14" i="2"/>
  <c r="CD14" i="2"/>
  <c r="CG11" i="2"/>
  <c r="CF11" i="2"/>
  <c r="CE11" i="2"/>
  <c r="CD11" i="2"/>
  <c r="CG8" i="2"/>
  <c r="CF8" i="2"/>
  <c r="CE8" i="2"/>
  <c r="CD8" i="2"/>
  <c r="CG6" i="2"/>
  <c r="CF6" i="2"/>
  <c r="CE6" i="2"/>
  <c r="CD6" i="2"/>
  <c r="BZ53" i="2"/>
  <c r="BY53" i="2"/>
  <c r="BX53" i="2"/>
  <c r="BX53" i="99" s="1"/>
  <c r="BW53" i="2"/>
  <c r="BZ50" i="2"/>
  <c r="BY50" i="2"/>
  <c r="BY50" i="99" s="1"/>
  <c r="BX50" i="2"/>
  <c r="BW50" i="2"/>
  <c r="BW50" i="99" s="1"/>
  <c r="BZ40" i="2"/>
  <c r="BY40" i="2"/>
  <c r="BX40" i="2"/>
  <c r="BW40" i="2"/>
  <c r="BZ33" i="2"/>
  <c r="BY33" i="2"/>
  <c r="BX33" i="2"/>
  <c r="BW33" i="2"/>
  <c r="BZ28" i="2"/>
  <c r="BY28" i="2"/>
  <c r="BX28" i="2"/>
  <c r="BW28" i="2"/>
  <c r="BZ23" i="2"/>
  <c r="BY23" i="2"/>
  <c r="BX23" i="2"/>
  <c r="BW23" i="2"/>
  <c r="BZ20" i="2"/>
  <c r="BY20" i="2"/>
  <c r="BX20" i="2"/>
  <c r="BW20" i="2"/>
  <c r="BZ17" i="2"/>
  <c r="BY17" i="2"/>
  <c r="BX17" i="2"/>
  <c r="BW17" i="2"/>
  <c r="BZ14" i="2"/>
  <c r="BY14" i="2"/>
  <c r="BX14" i="2"/>
  <c r="BW14" i="2"/>
  <c r="BZ11" i="2"/>
  <c r="BY11" i="2"/>
  <c r="BX11" i="2"/>
  <c r="BW11" i="2"/>
  <c r="BZ8" i="2"/>
  <c r="BY8" i="2"/>
  <c r="BX8" i="2"/>
  <c r="BW8" i="2"/>
  <c r="BZ6" i="2"/>
  <c r="BY6" i="2"/>
  <c r="BX6" i="2"/>
  <c r="BW6" i="2"/>
  <c r="CP53" i="2"/>
  <c r="CP50" i="2"/>
  <c r="CP50" i="99" s="1"/>
  <c r="CP40" i="2"/>
  <c r="CP33" i="2"/>
  <c r="CP28" i="2"/>
  <c r="CP23" i="2"/>
  <c r="CP20" i="2"/>
  <c r="CP21" i="2" s="1"/>
  <c r="CP17" i="2"/>
  <c r="CP14" i="2"/>
  <c r="CP11" i="2"/>
  <c r="CP8" i="2"/>
  <c r="CP6" i="2"/>
  <c r="CI53" i="2"/>
  <c r="CI53" i="99" s="1"/>
  <c r="CI50" i="2"/>
  <c r="CI50" i="99" s="1"/>
  <c r="CI40" i="2"/>
  <c r="CI33" i="2"/>
  <c r="CI28" i="2"/>
  <c r="CI23" i="2"/>
  <c r="CI20" i="2"/>
  <c r="CI17" i="2"/>
  <c r="CI14" i="2"/>
  <c r="CI11" i="2"/>
  <c r="CI8" i="2"/>
  <c r="CI6" i="2"/>
  <c r="CB53" i="2"/>
  <c r="CB53" i="99" s="1"/>
  <c r="CB50" i="2"/>
  <c r="CB40" i="2"/>
  <c r="CB41" i="2" s="1"/>
  <c r="CB33" i="2"/>
  <c r="CB28" i="2"/>
  <c r="CB23" i="2"/>
  <c r="CB20" i="2"/>
  <c r="CB17" i="2"/>
  <c r="CB14" i="2"/>
  <c r="CB11" i="2"/>
  <c r="CB8" i="2"/>
  <c r="CB9" i="2" s="1"/>
  <c r="CB6" i="2"/>
  <c r="BU53" i="2"/>
  <c r="BU50" i="2"/>
  <c r="BU40" i="2"/>
  <c r="BU33" i="2"/>
  <c r="BU28" i="2"/>
  <c r="BU23" i="2"/>
  <c r="BU20" i="2"/>
  <c r="BU17" i="2"/>
  <c r="BU14" i="2"/>
  <c r="BU11" i="2"/>
  <c r="BU8" i="2"/>
  <c r="BU6" i="2"/>
  <c r="BR54" i="2"/>
  <c r="BS53" i="2"/>
  <c r="BS53" i="99" s="1"/>
  <c r="BR53" i="2"/>
  <c r="BS50" i="2"/>
  <c r="BS50" i="99" s="1"/>
  <c r="BR50" i="2"/>
  <c r="BS40" i="2"/>
  <c r="BR40" i="2"/>
  <c r="BS33" i="2"/>
  <c r="BR33" i="2"/>
  <c r="BS28" i="2"/>
  <c r="BR28" i="2"/>
  <c r="BS23" i="2"/>
  <c r="BR23" i="2"/>
  <c r="BS20" i="2"/>
  <c r="BR20" i="2"/>
  <c r="BS17" i="2"/>
  <c r="BR17" i="2"/>
  <c r="BS14" i="2"/>
  <c r="BR14" i="2"/>
  <c r="BS11" i="2"/>
  <c r="BR11" i="2"/>
  <c r="BS8" i="2"/>
  <c r="BR8" i="2"/>
  <c r="BS6" i="2"/>
  <c r="BR6" i="2"/>
  <c r="GB53" i="2"/>
  <c r="GB53" i="99" s="1"/>
  <c r="GB50" i="2"/>
  <c r="GB40" i="2"/>
  <c r="GB33" i="2"/>
  <c r="GB28" i="2"/>
  <c r="GB23" i="2"/>
  <c r="GB20" i="2"/>
  <c r="GB17" i="2"/>
  <c r="GB14" i="2"/>
  <c r="GB11" i="2"/>
  <c r="GB8" i="2"/>
  <c r="GB6" i="2"/>
  <c r="CQ53" i="2"/>
  <c r="CQ53" i="99" s="1"/>
  <c r="CQ50" i="2"/>
  <c r="CQ50" i="99" s="1"/>
  <c r="CQ40" i="2"/>
  <c r="CQ33" i="2"/>
  <c r="CQ28" i="2"/>
  <c r="CQ23" i="2"/>
  <c r="CQ20" i="2"/>
  <c r="CQ17" i="2"/>
  <c r="CQ15" i="2"/>
  <c r="CQ14" i="2"/>
  <c r="CQ11" i="2"/>
  <c r="CQ8" i="2"/>
  <c r="CQ6" i="2"/>
  <c r="AX53" i="2"/>
  <c r="AW53" i="2"/>
  <c r="AV53" i="2"/>
  <c r="AV53" i="99" s="1"/>
  <c r="AU53" i="2"/>
  <c r="AX50" i="2"/>
  <c r="AW50" i="2"/>
  <c r="AW50" i="99" s="1"/>
  <c r="AV50" i="2"/>
  <c r="AU50" i="2"/>
  <c r="AU50" i="99" s="1"/>
  <c r="AX40" i="2"/>
  <c r="AW40" i="2"/>
  <c r="AV40" i="2"/>
  <c r="AU40" i="2"/>
  <c r="AX33" i="2"/>
  <c r="AW33" i="2"/>
  <c r="AV33" i="2"/>
  <c r="AU33" i="2"/>
  <c r="AX28" i="2"/>
  <c r="AW28" i="2"/>
  <c r="AV28" i="2"/>
  <c r="AU28" i="2"/>
  <c r="AX23" i="2"/>
  <c r="AW23" i="2"/>
  <c r="AV23" i="2"/>
  <c r="AU23" i="2"/>
  <c r="AX20" i="2"/>
  <c r="AW20" i="2"/>
  <c r="AV20" i="2"/>
  <c r="AU20" i="2"/>
  <c r="AX17" i="2"/>
  <c r="AW17" i="2"/>
  <c r="AV17" i="2"/>
  <c r="AU17" i="2"/>
  <c r="AX14" i="2"/>
  <c r="AW14" i="2"/>
  <c r="AV14" i="2"/>
  <c r="AU14" i="2"/>
  <c r="AX11" i="2"/>
  <c r="AW11" i="2"/>
  <c r="AV11" i="2"/>
  <c r="AU11" i="2"/>
  <c r="AX8" i="2"/>
  <c r="AW8" i="2"/>
  <c r="AV8" i="2"/>
  <c r="AU8" i="2"/>
  <c r="AX6" i="2"/>
  <c r="AW6" i="2"/>
  <c r="AV6" i="2"/>
  <c r="AU6" i="2"/>
  <c r="AZ53" i="2"/>
  <c r="AZ50" i="2"/>
  <c r="AZ40" i="2"/>
  <c r="AZ33" i="2"/>
  <c r="AZ28" i="2"/>
  <c r="AZ23" i="2"/>
  <c r="AZ20" i="2"/>
  <c r="AZ17" i="2"/>
  <c r="AZ14" i="2"/>
  <c r="AZ11" i="2"/>
  <c r="AZ9" i="2"/>
  <c r="AZ8" i="2"/>
  <c r="AZ6" i="2"/>
  <c r="AS53" i="2"/>
  <c r="AS50" i="2"/>
  <c r="AS40" i="2"/>
  <c r="AS33" i="2"/>
  <c r="AS28" i="2"/>
  <c r="AS23" i="2"/>
  <c r="AS20" i="2"/>
  <c r="AS17" i="2"/>
  <c r="AS14" i="2"/>
  <c r="AS11" i="2"/>
  <c r="AS8" i="2"/>
  <c r="AS6" i="2"/>
  <c r="AL53" i="2"/>
  <c r="AL53" i="99" s="1"/>
  <c r="AL50" i="2"/>
  <c r="AL50" i="99" s="1"/>
  <c r="AL40" i="2"/>
  <c r="AL33" i="2"/>
  <c r="AL28" i="2"/>
  <c r="AL23" i="2"/>
  <c r="AL20" i="2"/>
  <c r="AL17" i="2"/>
  <c r="AL14" i="2"/>
  <c r="AL11" i="2"/>
  <c r="AL8" i="2"/>
  <c r="AL6" i="2"/>
  <c r="AQ53" i="2"/>
  <c r="AQ53" i="99" s="1"/>
  <c r="AP53" i="2"/>
  <c r="AO53" i="2"/>
  <c r="AN53" i="2"/>
  <c r="AN53" i="99" s="1"/>
  <c r="AQ50" i="2"/>
  <c r="AQ50" i="99" s="1"/>
  <c r="AP50" i="2"/>
  <c r="AO50" i="2"/>
  <c r="AN50" i="2"/>
  <c r="AQ40" i="2"/>
  <c r="AP40" i="2"/>
  <c r="AO40" i="2"/>
  <c r="AN40" i="2"/>
  <c r="AQ33" i="2"/>
  <c r="AP33" i="2"/>
  <c r="AO33" i="2"/>
  <c r="AN33" i="2"/>
  <c r="AQ28" i="2"/>
  <c r="AP28" i="2"/>
  <c r="AO28" i="2"/>
  <c r="AN28" i="2"/>
  <c r="AQ23" i="2"/>
  <c r="AP23" i="2"/>
  <c r="AO23" i="2"/>
  <c r="AN23" i="2"/>
  <c r="AQ20" i="2"/>
  <c r="AP20" i="2"/>
  <c r="AO20" i="2"/>
  <c r="AN20" i="2"/>
  <c r="AQ17" i="2"/>
  <c r="AP17" i="2"/>
  <c r="AO17" i="2"/>
  <c r="AN17" i="2"/>
  <c r="AQ14" i="2"/>
  <c r="AP14" i="2"/>
  <c r="AO14" i="2"/>
  <c r="AN14" i="2"/>
  <c r="AQ11" i="2"/>
  <c r="AP11" i="2"/>
  <c r="AO11" i="2"/>
  <c r="AN11" i="2"/>
  <c r="AQ8" i="2"/>
  <c r="AP8" i="2"/>
  <c r="AO8" i="2"/>
  <c r="AN8" i="2"/>
  <c r="AQ6" i="2"/>
  <c r="AP6" i="2"/>
  <c r="AO6" i="2"/>
  <c r="AN6" i="2"/>
  <c r="AJ53" i="2"/>
  <c r="AJ53" i="99" s="1"/>
  <c r="AI53" i="2"/>
  <c r="AH53" i="2"/>
  <c r="AG53" i="2"/>
  <c r="AJ50" i="2"/>
  <c r="AI50" i="2"/>
  <c r="AI50" i="99" s="1"/>
  <c r="AH50" i="2"/>
  <c r="AG50" i="2"/>
  <c r="AG50" i="99" s="1"/>
  <c r="AJ40" i="2"/>
  <c r="AI40" i="2"/>
  <c r="AH40" i="2"/>
  <c r="AG40" i="2"/>
  <c r="AJ33" i="2"/>
  <c r="AI33" i="2"/>
  <c r="AH33" i="2"/>
  <c r="AG33" i="2"/>
  <c r="AJ28" i="2"/>
  <c r="AI28" i="2"/>
  <c r="AH28" i="2"/>
  <c r="AG28" i="2"/>
  <c r="AJ23" i="2"/>
  <c r="AI23" i="2"/>
  <c r="AH23" i="2"/>
  <c r="AG23" i="2"/>
  <c r="AJ20" i="2"/>
  <c r="AI20" i="2"/>
  <c r="AH20" i="2"/>
  <c r="AG20" i="2"/>
  <c r="AJ17" i="2"/>
  <c r="AI17" i="2"/>
  <c r="AH17" i="2"/>
  <c r="AG17" i="2"/>
  <c r="AJ14" i="2"/>
  <c r="AI14" i="2"/>
  <c r="AH14" i="2"/>
  <c r="AG14" i="2"/>
  <c r="AJ11" i="2"/>
  <c r="AI11" i="2"/>
  <c r="AH11" i="2"/>
  <c r="AG11" i="2"/>
  <c r="AJ8" i="2"/>
  <c r="AI8" i="2"/>
  <c r="AH8" i="2"/>
  <c r="AG8" i="2"/>
  <c r="AJ6" i="2"/>
  <c r="AI6" i="2"/>
  <c r="AH6" i="2"/>
  <c r="AG6" i="2"/>
  <c r="AE53" i="2"/>
  <c r="AE53" i="99" s="1"/>
  <c r="AE50" i="2"/>
  <c r="AE50" i="99" s="1"/>
  <c r="AE40" i="2"/>
  <c r="AE33" i="2"/>
  <c r="AE28" i="2"/>
  <c r="AE23" i="2"/>
  <c r="AE20" i="2"/>
  <c r="AE17" i="2"/>
  <c r="AE14" i="2"/>
  <c r="AE11" i="2"/>
  <c r="AE8" i="2"/>
  <c r="AE6" i="2"/>
  <c r="BE53" i="2"/>
  <c r="BE50" i="2"/>
  <c r="BE40" i="2"/>
  <c r="BE33" i="2"/>
  <c r="BE28" i="2"/>
  <c r="BE23" i="2"/>
  <c r="BE20" i="2"/>
  <c r="BE17" i="2"/>
  <c r="BE14" i="2"/>
  <c r="BE15" i="2" s="1"/>
  <c r="BE11" i="2"/>
  <c r="BE8" i="2"/>
  <c r="BE6" i="2"/>
  <c r="BD53" i="2"/>
  <c r="BD53" i="99" s="1"/>
  <c r="BD50" i="2"/>
  <c r="BD40" i="2"/>
  <c r="BD33" i="2"/>
  <c r="BD28" i="2"/>
  <c r="BD23" i="2"/>
  <c r="BD20" i="2"/>
  <c r="BD17" i="2"/>
  <c r="BD14" i="2"/>
  <c r="BD11" i="2"/>
  <c r="BD8" i="2"/>
  <c r="BD6" i="2"/>
  <c r="BC53" i="2"/>
  <c r="BC50" i="2"/>
  <c r="BC40" i="2"/>
  <c r="BC33" i="2"/>
  <c r="BC28" i="2"/>
  <c r="BC23" i="2"/>
  <c r="BC24" i="2" s="1"/>
  <c r="BC20" i="2"/>
  <c r="BC17" i="2"/>
  <c r="BC14" i="2"/>
  <c r="BC11" i="2"/>
  <c r="BC8" i="2"/>
  <c r="BC6" i="2"/>
  <c r="BB53" i="2"/>
  <c r="BB50" i="2"/>
  <c r="BB50" i="99" s="1"/>
  <c r="BB40" i="2"/>
  <c r="BB33" i="2"/>
  <c r="BB28" i="2"/>
  <c r="BB23" i="2"/>
  <c r="BB20" i="2"/>
  <c r="BB17" i="2"/>
  <c r="BB14" i="2"/>
  <c r="BB15" i="2" s="1"/>
  <c r="BB11" i="2"/>
  <c r="BB8" i="2"/>
  <c r="BB6" i="2"/>
  <c r="BG53" i="2"/>
  <c r="BG53" i="99" s="1"/>
  <c r="BG50" i="2"/>
  <c r="BG50" i="99" s="1"/>
  <c r="BG40" i="2"/>
  <c r="BG33" i="2"/>
  <c r="BG28" i="2"/>
  <c r="BG23" i="2"/>
  <c r="BG20" i="2"/>
  <c r="BG17" i="2"/>
  <c r="BG14" i="2"/>
  <c r="BG11" i="2"/>
  <c r="BG8" i="2"/>
  <c r="BG6" i="2"/>
  <c r="BL53" i="2"/>
  <c r="BL53" i="99" s="1"/>
  <c r="BK53" i="2"/>
  <c r="BK53" i="99" s="1"/>
  <c r="BJ53" i="2"/>
  <c r="BI53" i="2"/>
  <c r="BL50" i="2"/>
  <c r="BK50" i="2"/>
  <c r="BK50" i="99" s="1"/>
  <c r="BJ50" i="2"/>
  <c r="BI50" i="2"/>
  <c r="BL40" i="2"/>
  <c r="BK40" i="2"/>
  <c r="BJ40" i="2"/>
  <c r="BI40" i="2"/>
  <c r="BL33" i="2"/>
  <c r="BK33" i="2"/>
  <c r="BJ33" i="2"/>
  <c r="BI33" i="2"/>
  <c r="BL28" i="2"/>
  <c r="BK28" i="2"/>
  <c r="BJ28" i="2"/>
  <c r="BI28" i="2"/>
  <c r="BL23" i="2"/>
  <c r="BK23" i="2"/>
  <c r="BJ23" i="2"/>
  <c r="BI23" i="2"/>
  <c r="BL20" i="2"/>
  <c r="BK20" i="2"/>
  <c r="BJ20" i="2"/>
  <c r="BI20" i="2"/>
  <c r="BL17" i="2"/>
  <c r="BK17" i="2"/>
  <c r="BJ17" i="2"/>
  <c r="BI17" i="2"/>
  <c r="BL14" i="2"/>
  <c r="BK14" i="2"/>
  <c r="BJ14" i="2"/>
  <c r="BI14" i="2"/>
  <c r="BL11" i="2"/>
  <c r="BK11" i="2"/>
  <c r="BJ11" i="2"/>
  <c r="BI11" i="2"/>
  <c r="BL8" i="2"/>
  <c r="BK8" i="2"/>
  <c r="BJ8" i="2"/>
  <c r="BI8" i="2"/>
  <c r="BL6" i="2"/>
  <c r="BK6" i="2"/>
  <c r="BJ6" i="2"/>
  <c r="BI6" i="2"/>
  <c r="BN53" i="2"/>
  <c r="BN53" i="99" s="1"/>
  <c r="BN50" i="2"/>
  <c r="BN50" i="99" s="1"/>
  <c r="BN40" i="2"/>
  <c r="BN33" i="2"/>
  <c r="BN28" i="2"/>
  <c r="BN23" i="2"/>
  <c r="BN20" i="2"/>
  <c r="BN17" i="2"/>
  <c r="BN14" i="2"/>
  <c r="BN11" i="2"/>
  <c r="BN8" i="2"/>
  <c r="BN6" i="2"/>
  <c r="BO53" i="2"/>
  <c r="BO53" i="99" s="1"/>
  <c r="BO50" i="2"/>
  <c r="BO50" i="99" s="1"/>
  <c r="BO40" i="2"/>
  <c r="BO33" i="2"/>
  <c r="BO28" i="2"/>
  <c r="BO23" i="2"/>
  <c r="BO20" i="2"/>
  <c r="BO17" i="2"/>
  <c r="BO14" i="2"/>
  <c r="BO11" i="2"/>
  <c r="BO8" i="2"/>
  <c r="BO6" i="2"/>
  <c r="AC53" i="2"/>
  <c r="AB53" i="2"/>
  <c r="AB53" i="99" s="1"/>
  <c r="AA53" i="2"/>
  <c r="Z53" i="2"/>
  <c r="Z53" i="99" s="1"/>
  <c r="AC50" i="2"/>
  <c r="AB50" i="2"/>
  <c r="AA50" i="2"/>
  <c r="Z50" i="2"/>
  <c r="Z50" i="99" s="1"/>
  <c r="AC40" i="2"/>
  <c r="AB40" i="2"/>
  <c r="AA40" i="2"/>
  <c r="Z40" i="2"/>
  <c r="AC33" i="2"/>
  <c r="AB33" i="2"/>
  <c r="AA33" i="2"/>
  <c r="Z33" i="2"/>
  <c r="AC28" i="2"/>
  <c r="AB28" i="2"/>
  <c r="AA28" i="2"/>
  <c r="Z28" i="2"/>
  <c r="AC23" i="2"/>
  <c r="AB23" i="2"/>
  <c r="AA23" i="2"/>
  <c r="Z23" i="2"/>
  <c r="AC20" i="2"/>
  <c r="AB20" i="2"/>
  <c r="AA20" i="2"/>
  <c r="Z20" i="2"/>
  <c r="AC17" i="2"/>
  <c r="AB17" i="2"/>
  <c r="AA17" i="2"/>
  <c r="Z17" i="2"/>
  <c r="AC14" i="2"/>
  <c r="AB14" i="2"/>
  <c r="AA14" i="2"/>
  <c r="Z14" i="2"/>
  <c r="AC11" i="2"/>
  <c r="AB11" i="2"/>
  <c r="AA11" i="2"/>
  <c r="Z11" i="2"/>
  <c r="AC8" i="2"/>
  <c r="AB8" i="2"/>
  <c r="AA8" i="2"/>
  <c r="Z8" i="2"/>
  <c r="AC6" i="2"/>
  <c r="AB6" i="2"/>
  <c r="AA6" i="2"/>
  <c r="Z6" i="2"/>
  <c r="X53" i="2"/>
  <c r="X53" i="99" s="1"/>
  <c r="X50" i="2"/>
  <c r="X40" i="2"/>
  <c r="X33" i="2"/>
  <c r="X28" i="2"/>
  <c r="X23" i="2"/>
  <c r="X20" i="2"/>
  <c r="X17" i="2"/>
  <c r="X14" i="2"/>
  <c r="X11" i="2"/>
  <c r="X8" i="2"/>
  <c r="X6" i="2"/>
  <c r="V53" i="2"/>
  <c r="U53" i="2"/>
  <c r="T53" i="2"/>
  <c r="T53" i="99" s="1"/>
  <c r="S53" i="2"/>
  <c r="S53" i="99" s="1"/>
  <c r="V50" i="2"/>
  <c r="U50" i="2"/>
  <c r="T50" i="2"/>
  <c r="S50" i="2"/>
  <c r="S50" i="99" s="1"/>
  <c r="V40" i="2"/>
  <c r="U40" i="2"/>
  <c r="T40" i="2"/>
  <c r="S40" i="2"/>
  <c r="V33" i="2"/>
  <c r="U33" i="2"/>
  <c r="T33" i="2"/>
  <c r="S33" i="2"/>
  <c r="V28" i="2"/>
  <c r="U28" i="2"/>
  <c r="T28" i="2"/>
  <c r="S28" i="2"/>
  <c r="V23" i="2"/>
  <c r="U23" i="2"/>
  <c r="T23" i="2"/>
  <c r="S23" i="2"/>
  <c r="V20" i="2"/>
  <c r="U20" i="2"/>
  <c r="T20" i="2"/>
  <c r="S20" i="2"/>
  <c r="V17" i="2"/>
  <c r="U17" i="2"/>
  <c r="T17" i="2"/>
  <c r="S17" i="2"/>
  <c r="V14" i="2"/>
  <c r="U14" i="2"/>
  <c r="T14" i="2"/>
  <c r="S14" i="2"/>
  <c r="V11" i="2"/>
  <c r="U11" i="2"/>
  <c r="T11" i="2"/>
  <c r="S11" i="2"/>
  <c r="V8" i="2"/>
  <c r="U8" i="2"/>
  <c r="T8" i="2"/>
  <c r="S8" i="2"/>
  <c r="V6" i="2"/>
  <c r="U6" i="2"/>
  <c r="T6" i="2"/>
  <c r="S6" i="2"/>
  <c r="Q53" i="2"/>
  <c r="Q50" i="2"/>
  <c r="Q40" i="2"/>
  <c r="Q33" i="2"/>
  <c r="Q33" i="148" s="1"/>
  <c r="Q28" i="2"/>
  <c r="Q23" i="2"/>
  <c r="Q20" i="2"/>
  <c r="Q17" i="2"/>
  <c r="Q14" i="2"/>
  <c r="Q11" i="2"/>
  <c r="Q8" i="2"/>
  <c r="Q6" i="2"/>
  <c r="O53" i="2"/>
  <c r="N53" i="2"/>
  <c r="M53" i="2"/>
  <c r="L53" i="2"/>
  <c r="L53" i="99" s="1"/>
  <c r="O50" i="2"/>
  <c r="O50" i="99" s="1"/>
  <c r="N50" i="2"/>
  <c r="M50" i="2"/>
  <c r="M50" i="99" s="1"/>
  <c r="L50" i="2"/>
  <c r="O40" i="2"/>
  <c r="O40" i="99" s="1"/>
  <c r="N40" i="2"/>
  <c r="N40" i="173" s="1"/>
  <c r="M40" i="2"/>
  <c r="L40" i="2"/>
  <c r="L40" i="21" s="1"/>
  <c r="O33" i="2"/>
  <c r="O33" i="42" s="1"/>
  <c r="N33" i="2"/>
  <c r="M33" i="2"/>
  <c r="M33" i="104" s="1"/>
  <c r="L33" i="2"/>
  <c r="L33" i="115" s="1"/>
  <c r="O28" i="2"/>
  <c r="O28" i="42" s="1"/>
  <c r="N28" i="2"/>
  <c r="M28" i="2"/>
  <c r="L28" i="2"/>
  <c r="L28" i="21" s="1"/>
  <c r="O23" i="2"/>
  <c r="O23" i="42" s="1"/>
  <c r="N23" i="2"/>
  <c r="M23" i="2"/>
  <c r="M23" i="21" s="1"/>
  <c r="L23" i="2"/>
  <c r="L23" i="115" s="1"/>
  <c r="O20" i="2"/>
  <c r="O20" i="42" s="1"/>
  <c r="N20" i="2"/>
  <c r="M20" i="2"/>
  <c r="L20" i="2"/>
  <c r="L20" i="21" s="1"/>
  <c r="O17" i="2"/>
  <c r="O17" i="42" s="1"/>
  <c r="N17" i="2"/>
  <c r="M17" i="2"/>
  <c r="M17" i="21" s="1"/>
  <c r="L17" i="2"/>
  <c r="L17" i="21" s="1"/>
  <c r="O14" i="2"/>
  <c r="O14" i="42" s="1"/>
  <c r="N14" i="2"/>
  <c r="M14" i="2"/>
  <c r="M14" i="21" s="1"/>
  <c r="L14" i="2"/>
  <c r="L14" i="29" s="1"/>
  <c r="J53" i="2"/>
  <c r="J50" i="2"/>
  <c r="J40" i="2"/>
  <c r="J33" i="2"/>
  <c r="J33" i="99" s="1"/>
  <c r="J28" i="2"/>
  <c r="J28" i="104" s="1"/>
  <c r="J23" i="2"/>
  <c r="J23" i="173" s="1"/>
  <c r="J20" i="2"/>
  <c r="J20" i="173" s="1"/>
  <c r="J17" i="2"/>
  <c r="J17" i="104" s="1"/>
  <c r="J14" i="2"/>
  <c r="H53" i="2"/>
  <c r="H50" i="2"/>
  <c r="H40" i="2"/>
  <c r="H40" i="21" s="1"/>
  <c r="H33" i="2"/>
  <c r="H33" i="21" s="1"/>
  <c r="H28" i="2"/>
  <c r="H23" i="2"/>
  <c r="H23" i="21" s="1"/>
  <c r="H20" i="2"/>
  <c r="H20" i="21" s="1"/>
  <c r="H17" i="2"/>
  <c r="H17" i="21" s="1"/>
  <c r="H14" i="2"/>
  <c r="H14" i="104" s="1"/>
  <c r="F53" i="2"/>
  <c r="F53" i="99" s="1"/>
  <c r="E53" i="2"/>
  <c r="F50" i="2"/>
  <c r="E50" i="2"/>
  <c r="F40" i="2"/>
  <c r="F40" i="99" s="1"/>
  <c r="E40" i="2"/>
  <c r="E40" i="173" s="1"/>
  <c r="F33" i="2"/>
  <c r="E33" i="2"/>
  <c r="E33" i="104" s="1"/>
  <c r="F28" i="2"/>
  <c r="F28" i="40" s="1"/>
  <c r="E28" i="2"/>
  <c r="E28" i="29" s="1"/>
  <c r="F23" i="2"/>
  <c r="F23" i="21" s="1"/>
  <c r="E23" i="2"/>
  <c r="F20" i="2"/>
  <c r="F20" i="99" s="1"/>
  <c r="E20" i="2"/>
  <c r="E20" i="77" s="1"/>
  <c r="F17" i="2"/>
  <c r="F17" i="21" s="1"/>
  <c r="E17" i="2"/>
  <c r="E17" i="29" s="1"/>
  <c r="F14" i="2"/>
  <c r="F14" i="29" s="1"/>
  <c r="E14" i="2"/>
  <c r="E14" i="104" s="1"/>
  <c r="F11" i="2"/>
  <c r="E11" i="2"/>
  <c r="F8" i="2"/>
  <c r="E8" i="2"/>
  <c r="F6" i="2"/>
  <c r="E6" i="2"/>
  <c r="C53" i="2"/>
  <c r="C53" i="99" s="1"/>
  <c r="C50" i="2"/>
  <c r="C50" i="99" s="1"/>
  <c r="C40" i="2"/>
  <c r="C33" i="2"/>
  <c r="C28" i="2"/>
  <c r="C23" i="2"/>
  <c r="C20" i="2"/>
  <c r="C17" i="2"/>
  <c r="C14" i="2"/>
  <c r="C11" i="2"/>
  <c r="C8" i="2"/>
  <c r="C6" i="2"/>
  <c r="DD54" i="2" l="1"/>
  <c r="DD54" i="99" s="1"/>
  <c r="CB54" i="2"/>
  <c r="CB54" i="99" s="1"/>
  <c r="X54" i="2"/>
  <c r="X54" i="99" s="1"/>
  <c r="BC25" i="2"/>
  <c r="AM25" i="180"/>
  <c r="AM25" i="181"/>
  <c r="AM25" i="178"/>
  <c r="AM25" i="179"/>
  <c r="AM25" i="177"/>
  <c r="BC24" i="106"/>
  <c r="BC24" i="112" s="1"/>
  <c r="BC24" i="150"/>
  <c r="BC24" i="148"/>
  <c r="BC24" i="147"/>
  <c r="BC24" i="146"/>
  <c r="BC24" i="149"/>
  <c r="BC24" i="174"/>
  <c r="BC24" i="115"/>
  <c r="BC24" i="77"/>
  <c r="BC24" i="40"/>
  <c r="BC24" i="29"/>
  <c r="BC24" i="173"/>
  <c r="BC24" i="42"/>
  <c r="BC24" i="21"/>
  <c r="BC24" i="99"/>
  <c r="BC24" i="104"/>
  <c r="EJ15" i="148"/>
  <c r="EJ15" i="150"/>
  <c r="EJ15" i="147"/>
  <c r="EJ15" i="146"/>
  <c r="EJ15" i="149"/>
  <c r="EJ15" i="174"/>
  <c r="EJ15" i="40"/>
  <c r="EJ15" i="115"/>
  <c r="EJ15" i="77"/>
  <c r="EJ15" i="29"/>
  <c r="EJ15" i="173"/>
  <c r="EJ15" i="42"/>
  <c r="EJ15" i="99"/>
  <c r="EJ15" i="104"/>
  <c r="EJ15" i="21"/>
  <c r="FA9" i="150"/>
  <c r="FA9" i="148"/>
  <c r="FA9" i="147"/>
  <c r="FA9" i="146"/>
  <c r="FA9" i="149"/>
  <c r="FA9" i="174"/>
  <c r="FA9" i="115"/>
  <c r="FA9" i="40"/>
  <c r="FA9" i="29"/>
  <c r="FA9" i="77"/>
  <c r="FA9" i="42"/>
  <c r="FA9" i="173"/>
  <c r="FA9" i="104"/>
  <c r="FA9" i="21"/>
  <c r="FA9" i="99"/>
  <c r="CW35" i="2"/>
  <c r="CW34" i="150"/>
  <c r="CW34" i="148"/>
  <c r="CW34" i="147"/>
  <c r="CW34" i="149"/>
  <c r="CW34" i="146"/>
  <c r="CW34" i="115"/>
  <c r="CW34" i="174"/>
  <c r="CW34" i="40"/>
  <c r="CW34" i="77"/>
  <c r="CW34" i="29"/>
  <c r="CW34" i="173"/>
  <c r="CW34" i="42"/>
  <c r="CW34" i="21"/>
  <c r="CW34" i="104"/>
  <c r="CW34" i="99"/>
  <c r="EJ9" i="150"/>
  <c r="EJ9" i="148"/>
  <c r="EJ9" i="147"/>
  <c r="EJ9" i="146"/>
  <c r="EJ9" i="149"/>
  <c r="EJ9" i="115"/>
  <c r="EJ9" i="40"/>
  <c r="EJ9" i="174"/>
  <c r="EJ9" i="29"/>
  <c r="EJ9" i="77"/>
  <c r="EJ9" i="173"/>
  <c r="EJ9" i="42"/>
  <c r="EJ9" i="21"/>
  <c r="EJ9" i="99"/>
  <c r="EJ9" i="104"/>
  <c r="FF42" i="2"/>
  <c r="FF41" i="173"/>
  <c r="FF41" i="21"/>
  <c r="FF41" i="104"/>
  <c r="FF41" i="99"/>
  <c r="GD12" i="148"/>
  <c r="GD12" i="150"/>
  <c r="GD12" i="147"/>
  <c r="GD12" i="146"/>
  <c r="GD12" i="149"/>
  <c r="GD12" i="174"/>
  <c r="GD12" i="40"/>
  <c r="GD12" i="115"/>
  <c r="GD12" i="77"/>
  <c r="GD12" i="29"/>
  <c r="GD12" i="173"/>
  <c r="GD12" i="42"/>
  <c r="GD12" i="99"/>
  <c r="GD12" i="104"/>
  <c r="GD12" i="21"/>
  <c r="GE30" i="2"/>
  <c r="GE29" i="150"/>
  <c r="GE29" i="148"/>
  <c r="GE29" i="147"/>
  <c r="GE29" i="146"/>
  <c r="GE29" i="149"/>
  <c r="GE29" i="174"/>
  <c r="GE29" i="115"/>
  <c r="GE29" i="77"/>
  <c r="GE29" i="40"/>
  <c r="GE29" i="29"/>
  <c r="GE29" i="173"/>
  <c r="GE29" i="42"/>
  <c r="GE29" i="21"/>
  <c r="GE29" i="99"/>
  <c r="GE29" i="104"/>
  <c r="EJ21" i="150"/>
  <c r="EJ21" i="147"/>
  <c r="EJ21" i="148"/>
  <c r="EJ21" i="146"/>
  <c r="EJ21" i="149"/>
  <c r="EJ21" i="115"/>
  <c r="EJ21" i="174"/>
  <c r="EJ21" i="40"/>
  <c r="EJ21" i="29"/>
  <c r="EJ21" i="77"/>
  <c r="EJ21" i="173"/>
  <c r="EJ21" i="42"/>
  <c r="EJ21" i="21"/>
  <c r="EJ21" i="99"/>
  <c r="EJ21" i="104"/>
  <c r="GE12" i="150"/>
  <c r="GE12" i="148"/>
  <c r="GE12" i="147"/>
  <c r="GE12" i="146"/>
  <c r="GE12" i="149"/>
  <c r="GE12" i="115"/>
  <c r="GE12" i="174"/>
  <c r="GE12" i="40"/>
  <c r="GE12" i="29"/>
  <c r="GE12" i="77"/>
  <c r="GE12" i="173"/>
  <c r="GE12" i="42"/>
  <c r="GE12" i="21"/>
  <c r="GE12" i="99"/>
  <c r="GE12" i="104"/>
  <c r="CW9" i="150"/>
  <c r="CW9" i="148"/>
  <c r="CW9" i="147"/>
  <c r="CW9" i="146"/>
  <c r="CW9" i="149"/>
  <c r="CW9" i="174"/>
  <c r="CW9" i="115"/>
  <c r="CW9" i="40"/>
  <c r="CW9" i="29"/>
  <c r="CW9" i="77"/>
  <c r="CW9" i="42"/>
  <c r="CW9" i="173"/>
  <c r="CW9" i="104"/>
  <c r="CW9" i="21"/>
  <c r="CW9" i="99"/>
  <c r="DD42" i="2"/>
  <c r="DD41" i="173"/>
  <c r="DD41" i="21"/>
  <c r="DD41" i="104"/>
  <c r="DD41" i="99"/>
  <c r="EJ18" i="150"/>
  <c r="EJ18" i="148"/>
  <c r="EJ18" i="147"/>
  <c r="EJ18" i="146"/>
  <c r="EJ18" i="149"/>
  <c r="EJ18" i="40"/>
  <c r="EJ18" i="115"/>
  <c r="EJ18" i="174"/>
  <c r="EJ18" i="29"/>
  <c r="EJ18" i="77"/>
  <c r="EJ18" i="42"/>
  <c r="EJ18" i="173"/>
  <c r="EJ18" i="104"/>
  <c r="EJ18" i="21"/>
  <c r="EJ18" i="99"/>
  <c r="FA55" i="2"/>
  <c r="FA54" i="21"/>
  <c r="FA54" i="173"/>
  <c r="FA54" i="104"/>
  <c r="FA54" i="99"/>
  <c r="GC15" i="150"/>
  <c r="GC15" i="148"/>
  <c r="GC15" i="147"/>
  <c r="GC15" i="146"/>
  <c r="GC15" i="149"/>
  <c r="GC15" i="115"/>
  <c r="GC15" i="174"/>
  <c r="GC15" i="40"/>
  <c r="GC15" i="29"/>
  <c r="GC15" i="77"/>
  <c r="GC15" i="173"/>
  <c r="GC15" i="42"/>
  <c r="GC15" i="21"/>
  <c r="GC15" i="99"/>
  <c r="GC15" i="104"/>
  <c r="GD18" i="150"/>
  <c r="GD18" i="147"/>
  <c r="GD18" i="148"/>
  <c r="GD18" i="146"/>
  <c r="GD18" i="149"/>
  <c r="GD18" i="174"/>
  <c r="GD18" i="115"/>
  <c r="GD18" i="77"/>
  <c r="GD18" i="40"/>
  <c r="GD18" i="29"/>
  <c r="GD18" i="173"/>
  <c r="GD18" i="42"/>
  <c r="GD18" i="99"/>
  <c r="GD18" i="104"/>
  <c r="GD18" i="21"/>
  <c r="C7" i="155"/>
  <c r="C7" i="154"/>
  <c r="C7" i="153"/>
  <c r="C7" i="145"/>
  <c r="C7" i="41"/>
  <c r="C7" i="127"/>
  <c r="C7" i="151"/>
  <c r="C7" i="152" s="1"/>
  <c r="C7" i="38"/>
  <c r="C7" i="37"/>
  <c r="C6" i="106"/>
  <c r="C6" i="112" s="1"/>
  <c r="C6" i="150"/>
  <c r="C6" i="148"/>
  <c r="C6" i="147"/>
  <c r="C6" i="146"/>
  <c r="C6" i="149"/>
  <c r="C6" i="40"/>
  <c r="C6" i="174"/>
  <c r="C6" i="115"/>
  <c r="C6" i="77"/>
  <c r="C6" i="29"/>
  <c r="C6" i="173"/>
  <c r="C6" i="42"/>
  <c r="C6" i="104"/>
  <c r="C6" i="21"/>
  <c r="C6" i="99"/>
  <c r="C18" i="2"/>
  <c r="C17" i="106"/>
  <c r="C17" i="112" s="1"/>
  <c r="C17" i="148"/>
  <c r="C17" i="150"/>
  <c r="C17" i="147"/>
  <c r="C17" i="146"/>
  <c r="C17" i="149"/>
  <c r="C17" i="40"/>
  <c r="C17" i="115"/>
  <c r="C17" i="174"/>
  <c r="C17" i="29"/>
  <c r="C17" i="77"/>
  <c r="C17" i="42"/>
  <c r="C17" i="173"/>
  <c r="C17" i="104"/>
  <c r="C17" i="21"/>
  <c r="C17" i="99"/>
  <c r="C34" i="2"/>
  <c r="C33" i="106"/>
  <c r="C33" i="112" s="1"/>
  <c r="C33" i="150"/>
  <c r="C33" i="148"/>
  <c r="C33" i="147"/>
  <c r="C33" i="146"/>
  <c r="C33" i="149"/>
  <c r="C33" i="174"/>
  <c r="C33" i="115"/>
  <c r="C33" i="77"/>
  <c r="C33" i="40"/>
  <c r="C33" i="29"/>
  <c r="C33" i="173"/>
  <c r="C33" i="42"/>
  <c r="C33" i="104"/>
  <c r="C33" i="21"/>
  <c r="C33" i="99"/>
  <c r="E6" i="29"/>
  <c r="E7" i="155"/>
  <c r="E11" i="115"/>
  <c r="E12" i="155"/>
  <c r="E11" i="99"/>
  <c r="E23" i="42"/>
  <c r="E23" i="104"/>
  <c r="E50" i="106"/>
  <c r="E50" i="112" s="1"/>
  <c r="E50" i="21"/>
  <c r="E50" i="173"/>
  <c r="E50" i="104"/>
  <c r="H54" i="2"/>
  <c r="H53" i="106"/>
  <c r="H53" i="112" s="1"/>
  <c r="H53" i="21"/>
  <c r="H53" i="173"/>
  <c r="H53" i="104"/>
  <c r="J50" i="106"/>
  <c r="J50" i="112" s="1"/>
  <c r="J50" i="21"/>
  <c r="J50" i="173"/>
  <c r="J50" i="104"/>
  <c r="N50" i="106"/>
  <c r="N50" i="112" s="1"/>
  <c r="N50" i="21"/>
  <c r="N50" i="173"/>
  <c r="N50" i="104"/>
  <c r="N54" i="2"/>
  <c r="N53" i="106"/>
  <c r="N53" i="112" s="1"/>
  <c r="N53" i="21"/>
  <c r="N53" i="173"/>
  <c r="N53" i="104"/>
  <c r="Q12" i="153"/>
  <c r="Q12" i="151"/>
  <c r="Q12" i="152" s="1"/>
  <c r="Q12" i="154"/>
  <c r="Q12" i="155"/>
  <c r="Q12" i="41"/>
  <c r="Q11" i="115"/>
  <c r="Q11" i="40"/>
  <c r="Q11" i="29"/>
  <c r="Q11" i="77"/>
  <c r="Q11" i="173"/>
  <c r="Q11" i="42"/>
  <c r="Q11" i="21"/>
  <c r="Q11" i="99"/>
  <c r="Q11" i="104"/>
  <c r="Q24" i="2"/>
  <c r="Q23" i="147"/>
  <c r="Q23" i="148"/>
  <c r="Q23" i="146"/>
  <c r="Q23" i="149"/>
  <c r="Q23" i="174"/>
  <c r="Q23" i="115"/>
  <c r="Q23" i="77"/>
  <c r="Q23" i="40"/>
  <c r="Q23" i="29"/>
  <c r="Q23" i="173"/>
  <c r="Q23" i="42"/>
  <c r="Q23" i="21"/>
  <c r="Q23" i="104"/>
  <c r="Q50" i="106"/>
  <c r="Q50" i="112" s="1"/>
  <c r="Q50" i="21"/>
  <c r="Q50" i="173"/>
  <c r="Q50" i="104"/>
  <c r="E7" i="178"/>
  <c r="E7" i="179"/>
  <c r="E7" i="181"/>
  <c r="E7" i="180"/>
  <c r="E7" i="177"/>
  <c r="U7" i="127"/>
  <c r="U7" i="145"/>
  <c r="U7" i="41"/>
  <c r="U7" i="37"/>
  <c r="U7" i="38"/>
  <c r="U6" i="106"/>
  <c r="U6" i="112" s="1"/>
  <c r="U6" i="150"/>
  <c r="U6" i="148"/>
  <c r="U6" i="147"/>
  <c r="U6" i="146"/>
  <c r="U6" i="149"/>
  <c r="U6" i="174"/>
  <c r="U6" i="115"/>
  <c r="U6" i="40"/>
  <c r="U6" i="29"/>
  <c r="U6" i="77"/>
  <c r="U6" i="42"/>
  <c r="U6" i="173"/>
  <c r="U6" i="104"/>
  <c r="U6" i="21"/>
  <c r="U6" i="99"/>
  <c r="U9" i="2"/>
  <c r="E9" i="179"/>
  <c r="E9" i="181"/>
  <c r="E9" i="177"/>
  <c r="E9" i="178"/>
  <c r="E9" i="180"/>
  <c r="U9" i="145"/>
  <c r="U9" i="41"/>
  <c r="U9" i="127"/>
  <c r="U9" i="37"/>
  <c r="U9" i="38"/>
  <c r="U8" i="106"/>
  <c r="U8" i="112" s="1"/>
  <c r="U8" i="150"/>
  <c r="U8" i="148"/>
  <c r="U8" i="147"/>
  <c r="U8" i="146"/>
  <c r="U8" i="149"/>
  <c r="U8" i="40"/>
  <c r="U8" i="174"/>
  <c r="U8" i="115"/>
  <c r="U8" i="77"/>
  <c r="U8" i="29"/>
  <c r="U8" i="173"/>
  <c r="U8" i="42"/>
  <c r="U8" i="104"/>
  <c r="U8" i="21"/>
  <c r="U8" i="99"/>
  <c r="U12" i="2"/>
  <c r="E12" i="179"/>
  <c r="E12" i="181"/>
  <c r="E12" i="178"/>
  <c r="E12" i="180"/>
  <c r="E12" i="177"/>
  <c r="U12" i="145"/>
  <c r="U12" i="41"/>
  <c r="U12" i="127"/>
  <c r="U12" i="37"/>
  <c r="U12" i="38"/>
  <c r="U11" i="106"/>
  <c r="U11" i="112" s="1"/>
  <c r="U11" i="150"/>
  <c r="U11" i="148"/>
  <c r="U11" i="147"/>
  <c r="U11" i="146"/>
  <c r="U11" i="149"/>
  <c r="U11" i="115"/>
  <c r="U11" i="174"/>
  <c r="U11" i="40"/>
  <c r="U11" i="29"/>
  <c r="U11" i="77"/>
  <c r="U11" i="173"/>
  <c r="U11" i="42"/>
  <c r="U11" i="21"/>
  <c r="U11" i="99"/>
  <c r="U11" i="104"/>
  <c r="U15" i="2"/>
  <c r="E15" i="180"/>
  <c r="E15" i="178"/>
  <c r="E15" i="181"/>
  <c r="E15" i="179"/>
  <c r="E15" i="177"/>
  <c r="U14" i="106"/>
  <c r="U14" i="112" s="1"/>
  <c r="U14" i="148"/>
  <c r="U14" i="150"/>
  <c r="U14" i="147"/>
  <c r="U14" i="146"/>
  <c r="U14" i="149"/>
  <c r="U14" i="174"/>
  <c r="U14" i="40"/>
  <c r="U14" i="115"/>
  <c r="U14" i="77"/>
  <c r="U14" i="29"/>
  <c r="U14" i="173"/>
  <c r="U14" i="42"/>
  <c r="U14" i="99"/>
  <c r="U14" i="104"/>
  <c r="U14" i="21"/>
  <c r="U18" i="2"/>
  <c r="E18" i="180"/>
  <c r="E18" i="181"/>
  <c r="E18" i="178"/>
  <c r="E18" i="179"/>
  <c r="E18" i="177"/>
  <c r="U17" i="106"/>
  <c r="U17" i="112" s="1"/>
  <c r="U17" i="148"/>
  <c r="U17" i="150"/>
  <c r="U17" i="147"/>
  <c r="U17" i="146"/>
  <c r="U17" i="149"/>
  <c r="U17" i="40"/>
  <c r="U17" i="115"/>
  <c r="U17" i="174"/>
  <c r="U17" i="29"/>
  <c r="U17" i="77"/>
  <c r="U17" i="42"/>
  <c r="U17" i="173"/>
  <c r="U17" i="104"/>
  <c r="U17" i="21"/>
  <c r="U17" i="99"/>
  <c r="U21" i="2"/>
  <c r="E21" i="180"/>
  <c r="E21" i="181"/>
  <c r="E21" i="178"/>
  <c r="E21" i="179"/>
  <c r="E21" i="177"/>
  <c r="U20" i="106"/>
  <c r="U20" i="112" s="1"/>
  <c r="U20" i="150"/>
  <c r="U20" i="147"/>
  <c r="U20" i="148"/>
  <c r="U20" i="146"/>
  <c r="U20" i="149"/>
  <c r="U20" i="115"/>
  <c r="U20" i="174"/>
  <c r="U20" i="40"/>
  <c r="U20" i="29"/>
  <c r="U20" i="77"/>
  <c r="U20" i="173"/>
  <c r="U20" i="42"/>
  <c r="U20" i="21"/>
  <c r="U20" i="99"/>
  <c r="U20" i="104"/>
  <c r="U24" i="2"/>
  <c r="E24" i="180"/>
  <c r="E24" i="181"/>
  <c r="E24" i="178"/>
  <c r="E24" i="179"/>
  <c r="E24" i="177"/>
  <c r="U23" i="106"/>
  <c r="U23" i="112" s="1"/>
  <c r="U23" i="150"/>
  <c r="U23" i="147"/>
  <c r="U23" i="148"/>
  <c r="U23" i="146"/>
  <c r="U23" i="149"/>
  <c r="U23" i="174"/>
  <c r="U23" i="115"/>
  <c r="U23" i="77"/>
  <c r="U23" i="40"/>
  <c r="U23" i="29"/>
  <c r="U23" i="173"/>
  <c r="U23" i="42"/>
  <c r="U23" i="99"/>
  <c r="U23" i="21"/>
  <c r="U23" i="104"/>
  <c r="U29" i="2"/>
  <c r="E29" i="180"/>
  <c r="E29" i="181"/>
  <c r="E29" i="178"/>
  <c r="E29" i="179"/>
  <c r="E29" i="177"/>
  <c r="U28" i="106"/>
  <c r="U28" i="112" s="1"/>
  <c r="U28" i="150"/>
  <c r="U28" i="148"/>
  <c r="U28" i="146"/>
  <c r="U28" i="147"/>
  <c r="U28" i="149"/>
  <c r="U28" i="174"/>
  <c r="U28" i="115"/>
  <c r="U28" i="77"/>
  <c r="U28" i="40"/>
  <c r="U28" i="29"/>
  <c r="U28" i="173"/>
  <c r="U28" i="42"/>
  <c r="U28" i="104"/>
  <c r="U28" i="21"/>
  <c r="U28" i="99"/>
  <c r="U34" i="2"/>
  <c r="E34" i="180"/>
  <c r="E34" i="181"/>
  <c r="E34" i="178"/>
  <c r="E34" i="179"/>
  <c r="E34" i="177"/>
  <c r="U33" i="106"/>
  <c r="U33" i="112" s="1"/>
  <c r="U33" i="150"/>
  <c r="U33" i="148"/>
  <c r="U33" i="147"/>
  <c r="U33" i="146"/>
  <c r="U33" i="149"/>
  <c r="U33" i="174"/>
  <c r="U33" i="115"/>
  <c r="U33" i="77"/>
  <c r="U33" i="40"/>
  <c r="U33" i="29"/>
  <c r="U33" i="173"/>
  <c r="U33" i="42"/>
  <c r="U33" i="104"/>
  <c r="U33" i="99"/>
  <c r="U33" i="21"/>
  <c r="U41" i="2"/>
  <c r="U40" i="106"/>
  <c r="U40" i="112" s="1"/>
  <c r="U40" i="173"/>
  <c r="U40" i="21"/>
  <c r="U40" i="99"/>
  <c r="U40" i="104"/>
  <c r="U50" i="106"/>
  <c r="U50" i="112" s="1"/>
  <c r="U50" i="21"/>
  <c r="U50" i="173"/>
  <c r="U50" i="104"/>
  <c r="U54" i="2"/>
  <c r="U53" i="106"/>
  <c r="U53" i="112" s="1"/>
  <c r="U53" i="21"/>
  <c r="U53" i="173"/>
  <c r="U53" i="104"/>
  <c r="X12" i="2"/>
  <c r="H12" i="178"/>
  <c r="H12" i="180"/>
  <c r="H12" i="177"/>
  <c r="H12" i="179"/>
  <c r="H12" i="181"/>
  <c r="X12" i="145"/>
  <c r="X12" i="41"/>
  <c r="X12" i="127"/>
  <c r="X12" i="38"/>
  <c r="X12" i="37"/>
  <c r="X11" i="106"/>
  <c r="X11" i="112" s="1"/>
  <c r="X11" i="148"/>
  <c r="X11" i="150"/>
  <c r="X11" i="147"/>
  <c r="X11" i="146"/>
  <c r="X11" i="149"/>
  <c r="X11" i="174"/>
  <c r="X11" i="40"/>
  <c r="X11" i="115"/>
  <c r="X11" i="77"/>
  <c r="X11" i="29"/>
  <c r="X11" i="173"/>
  <c r="X11" i="42"/>
  <c r="X11" i="99"/>
  <c r="X11" i="104"/>
  <c r="X11" i="21"/>
  <c r="X24" i="2"/>
  <c r="H24" i="180"/>
  <c r="H24" i="181"/>
  <c r="H24" i="178"/>
  <c r="H24" i="179"/>
  <c r="H24" i="177"/>
  <c r="X23" i="106"/>
  <c r="X23" i="112" s="1"/>
  <c r="X23" i="150"/>
  <c r="X23" i="148"/>
  <c r="X23" i="147"/>
  <c r="X23" i="146"/>
  <c r="X23" i="149"/>
  <c r="X23" i="174"/>
  <c r="X23" i="115"/>
  <c r="X23" i="77"/>
  <c r="X23" i="40"/>
  <c r="X23" i="29"/>
  <c r="X23" i="173"/>
  <c r="X23" i="42"/>
  <c r="X23" i="99"/>
  <c r="X23" i="21"/>
  <c r="X23" i="104"/>
  <c r="X50" i="106"/>
  <c r="X50" i="112" s="1"/>
  <c r="X50" i="21"/>
  <c r="X50" i="173"/>
  <c r="X50" i="104"/>
  <c r="K7" i="179"/>
  <c r="K7" i="181"/>
  <c r="K7" i="180"/>
  <c r="K7" i="177"/>
  <c r="K7" i="178"/>
  <c r="AA7" i="145"/>
  <c r="AA7" i="41"/>
  <c r="AA7" i="127"/>
  <c r="AA7" i="38"/>
  <c r="AA7" i="37"/>
  <c r="AA6" i="106"/>
  <c r="AA6" i="112" s="1"/>
  <c r="AA6" i="150"/>
  <c r="AA6" i="148"/>
  <c r="AA6" i="147"/>
  <c r="AA6" i="146"/>
  <c r="AA6" i="149"/>
  <c r="AA6" i="40"/>
  <c r="AA6" i="174"/>
  <c r="AA6" i="115"/>
  <c r="AA6" i="77"/>
  <c r="AA6" i="29"/>
  <c r="AA6" i="173"/>
  <c r="AA6" i="42"/>
  <c r="AA6" i="104"/>
  <c r="AA6" i="21"/>
  <c r="AA6" i="99"/>
  <c r="AA9" i="2"/>
  <c r="K9" i="178"/>
  <c r="K9" i="180"/>
  <c r="K9" i="179"/>
  <c r="K9" i="181"/>
  <c r="K9" i="177"/>
  <c r="AA9" i="145"/>
  <c r="AA9" i="41"/>
  <c r="AA9" i="127"/>
  <c r="AA9" i="37"/>
  <c r="AA9" i="38"/>
  <c r="AA8" i="106"/>
  <c r="AA8" i="112" s="1"/>
  <c r="AA8" i="150"/>
  <c r="AA8" i="148"/>
  <c r="AA8" i="147"/>
  <c r="AA8" i="146"/>
  <c r="AA8" i="149"/>
  <c r="AA8" i="174"/>
  <c r="AA8" i="115"/>
  <c r="AA8" i="40"/>
  <c r="AA8" i="29"/>
  <c r="AA8" i="77"/>
  <c r="AA8" i="42"/>
  <c r="AA8" i="173"/>
  <c r="AA8" i="104"/>
  <c r="AA8" i="21"/>
  <c r="AA8" i="99"/>
  <c r="AA12" i="2"/>
  <c r="K12" i="178"/>
  <c r="K12" i="180"/>
  <c r="K12" i="177"/>
  <c r="K12" i="179"/>
  <c r="K12" i="181"/>
  <c r="AA12" i="145"/>
  <c r="AA12" i="41"/>
  <c r="AA12" i="127"/>
  <c r="AA12" i="38"/>
  <c r="AA12" i="37"/>
  <c r="AA11" i="106"/>
  <c r="AA11" i="112" s="1"/>
  <c r="AA11" i="148"/>
  <c r="AA11" i="150"/>
  <c r="AA11" i="147"/>
  <c r="AA11" i="146"/>
  <c r="AA11" i="149"/>
  <c r="AA11" i="174"/>
  <c r="AA11" i="40"/>
  <c r="AA11" i="115"/>
  <c r="AA11" i="77"/>
  <c r="AA11" i="29"/>
  <c r="AA11" i="42"/>
  <c r="AA11" i="173"/>
  <c r="AA11" i="104"/>
  <c r="AA11" i="21"/>
  <c r="AA11" i="99"/>
  <c r="AA15" i="2"/>
  <c r="K15" i="180"/>
  <c r="K15" i="181"/>
  <c r="K15" i="178"/>
  <c r="K15" i="179"/>
  <c r="K15" i="177"/>
  <c r="AA14" i="106"/>
  <c r="AA14" i="112" s="1"/>
  <c r="AA14" i="148"/>
  <c r="AA14" i="150"/>
  <c r="AA14" i="147"/>
  <c r="AA14" i="146"/>
  <c r="AA14" i="149"/>
  <c r="AA14" i="40"/>
  <c r="AA14" i="115"/>
  <c r="AA14" i="174"/>
  <c r="AA14" i="29"/>
  <c r="AA14" i="77"/>
  <c r="AA14" i="42"/>
  <c r="AA14" i="173"/>
  <c r="AA14" i="104"/>
  <c r="AA14" i="21"/>
  <c r="AA14" i="99"/>
  <c r="AA18" i="2"/>
  <c r="K18" i="180"/>
  <c r="K18" i="181"/>
  <c r="K18" i="178"/>
  <c r="K18" i="179"/>
  <c r="K18" i="177"/>
  <c r="AA17" i="106"/>
  <c r="AA17" i="112" s="1"/>
  <c r="AA17" i="148"/>
  <c r="AA17" i="150"/>
  <c r="AA17" i="147"/>
  <c r="AA17" i="146"/>
  <c r="AA17" i="149"/>
  <c r="AA17" i="174"/>
  <c r="AA17" i="40"/>
  <c r="AA17" i="115"/>
  <c r="AA17" i="77"/>
  <c r="AA17" i="29"/>
  <c r="AA17" i="173"/>
  <c r="AA17" i="42"/>
  <c r="AA17" i="99"/>
  <c r="AA17" i="104"/>
  <c r="AA17" i="21"/>
  <c r="AA21" i="2"/>
  <c r="K21" i="180"/>
  <c r="K21" i="181"/>
  <c r="K21" i="178"/>
  <c r="K21" i="179"/>
  <c r="K21" i="177"/>
  <c r="AA20" i="106"/>
  <c r="AA20" i="112" s="1"/>
  <c r="AA20" i="150"/>
  <c r="AA20" i="148"/>
  <c r="AA20" i="147"/>
  <c r="AA20" i="146"/>
  <c r="AA20" i="149"/>
  <c r="AA20" i="174"/>
  <c r="AA20" i="115"/>
  <c r="AA20" i="77"/>
  <c r="AA20" i="40"/>
  <c r="AA20" i="29"/>
  <c r="AA20" i="173"/>
  <c r="AA20" i="42"/>
  <c r="AA20" i="104"/>
  <c r="AA20" i="21"/>
  <c r="AA20" i="99"/>
  <c r="AA24" i="2"/>
  <c r="K24" i="180"/>
  <c r="K24" i="181"/>
  <c r="K24" i="178"/>
  <c r="K24" i="179"/>
  <c r="K24" i="177"/>
  <c r="AA23" i="106"/>
  <c r="AA23" i="112" s="1"/>
  <c r="AA23" i="150"/>
  <c r="AA23" i="148"/>
  <c r="AA23" i="147"/>
  <c r="AA23" i="146"/>
  <c r="AA23" i="149"/>
  <c r="AA23" i="115"/>
  <c r="AA23" i="174"/>
  <c r="AA23" i="40"/>
  <c r="AA23" i="29"/>
  <c r="AA23" i="77"/>
  <c r="AA23" i="42"/>
  <c r="AA23" i="173"/>
  <c r="AA23" i="99"/>
  <c r="AA23" i="21"/>
  <c r="AA23" i="104"/>
  <c r="AA29" i="2"/>
  <c r="K29" i="180"/>
  <c r="K29" i="181"/>
  <c r="K29" i="178"/>
  <c r="K29" i="179"/>
  <c r="K29" i="177"/>
  <c r="AA28" i="106"/>
  <c r="AA28" i="112" s="1"/>
  <c r="AA28" i="150"/>
  <c r="AA28" i="148"/>
  <c r="AA28" i="147"/>
  <c r="AA28" i="146"/>
  <c r="AA28" i="149"/>
  <c r="AA28" i="115"/>
  <c r="AA28" i="174"/>
  <c r="AA28" i="40"/>
  <c r="AA28" i="29"/>
  <c r="AA28" i="77"/>
  <c r="AA28" i="42"/>
  <c r="AA28" i="173"/>
  <c r="AA28" i="21"/>
  <c r="AA28" i="99"/>
  <c r="AA28" i="104"/>
  <c r="AA34" i="2"/>
  <c r="K34" i="180"/>
  <c r="K34" i="181"/>
  <c r="K34" i="178"/>
  <c r="K34" i="179"/>
  <c r="K34" i="177"/>
  <c r="AA33" i="106"/>
  <c r="AA33" i="112" s="1"/>
  <c r="AA33" i="150"/>
  <c r="AA33" i="148"/>
  <c r="AA33" i="147"/>
  <c r="AA33" i="149"/>
  <c r="AA33" i="146"/>
  <c r="AA33" i="115"/>
  <c r="AA33" i="174"/>
  <c r="AA33" i="40"/>
  <c r="AA33" i="77"/>
  <c r="AA33" i="42"/>
  <c r="AA33" i="29"/>
  <c r="AA33" i="173"/>
  <c r="AA33" i="21"/>
  <c r="AA33" i="104"/>
  <c r="AA33" i="99"/>
  <c r="AA41" i="2"/>
  <c r="AA40" i="106"/>
  <c r="AA40" i="112" s="1"/>
  <c r="AA40" i="173"/>
  <c r="AA40" i="21"/>
  <c r="AA40" i="99"/>
  <c r="AA40" i="104"/>
  <c r="AA50" i="106"/>
  <c r="AA50" i="112" s="1"/>
  <c r="AA50" i="173"/>
  <c r="AA50" i="104"/>
  <c r="AA50" i="21"/>
  <c r="AA54" i="2"/>
  <c r="AA53" i="106"/>
  <c r="AA53" i="112" s="1"/>
  <c r="AA53" i="173"/>
  <c r="AA53" i="104"/>
  <c r="AA53" i="21"/>
  <c r="BO9" i="2"/>
  <c r="AY9" i="178"/>
  <c r="AY9" i="180"/>
  <c r="AY9" i="179"/>
  <c r="AY9" i="181"/>
  <c r="AY9" i="177"/>
  <c r="BO9" i="145"/>
  <c r="BO9" i="41"/>
  <c r="BO9" i="127"/>
  <c r="BO9" i="37"/>
  <c r="BO9" i="38"/>
  <c r="BO8" i="106"/>
  <c r="BO8" i="112" s="1"/>
  <c r="BO8" i="150"/>
  <c r="BO8" i="148"/>
  <c r="BO8" i="147"/>
  <c r="BO8" i="146"/>
  <c r="BO8" i="149"/>
  <c r="BO8" i="174"/>
  <c r="BO8" i="115"/>
  <c r="BO8" i="40"/>
  <c r="BO8" i="29"/>
  <c r="BO8" i="77"/>
  <c r="BO8" i="42"/>
  <c r="BO8" i="173"/>
  <c r="BO8" i="104"/>
  <c r="BO8" i="21"/>
  <c r="BO8" i="99"/>
  <c r="BO21" i="2"/>
  <c r="AY21" i="180"/>
  <c r="AY21" i="181"/>
  <c r="AY21" i="178"/>
  <c r="AY21" i="179"/>
  <c r="AY21" i="177"/>
  <c r="BO20" i="106"/>
  <c r="BO20" i="112" s="1"/>
  <c r="BO20" i="150"/>
  <c r="BO20" i="148"/>
  <c r="BO20" i="147"/>
  <c r="BO20" i="146"/>
  <c r="BO20" i="149"/>
  <c r="BO20" i="174"/>
  <c r="BO20" i="115"/>
  <c r="BO20" i="77"/>
  <c r="BO20" i="40"/>
  <c r="BO20" i="29"/>
  <c r="BO20" i="173"/>
  <c r="BO20" i="42"/>
  <c r="BO20" i="104"/>
  <c r="BO20" i="21"/>
  <c r="BO20" i="99"/>
  <c r="BO41" i="2"/>
  <c r="BO40" i="106"/>
  <c r="BO40" i="112" s="1"/>
  <c r="BO40" i="173"/>
  <c r="BO40" i="21"/>
  <c r="BO40" i="99"/>
  <c r="BO40" i="104"/>
  <c r="BN9" i="2"/>
  <c r="AX9" i="179"/>
  <c r="AX9" i="181"/>
  <c r="AX9" i="177"/>
  <c r="AX9" i="178"/>
  <c r="AX9" i="180"/>
  <c r="BN9" i="145"/>
  <c r="BN9" i="41"/>
  <c r="BN9" i="127"/>
  <c r="BN9" i="38"/>
  <c r="BN9" i="37"/>
  <c r="BN8" i="106"/>
  <c r="BN8" i="112" s="1"/>
  <c r="BN8" i="150"/>
  <c r="BN8" i="148"/>
  <c r="BN8" i="147"/>
  <c r="BN8" i="146"/>
  <c r="BN8" i="149"/>
  <c r="BN8" i="115"/>
  <c r="BN8" i="40"/>
  <c r="BN8" i="174"/>
  <c r="BN8" i="29"/>
  <c r="BN8" i="77"/>
  <c r="BN8" i="173"/>
  <c r="BN8" i="42"/>
  <c r="BN8" i="21"/>
  <c r="BN8" i="99"/>
  <c r="BN8" i="104"/>
  <c r="BN18" i="2"/>
  <c r="AX18" i="180"/>
  <c r="AX18" i="181"/>
  <c r="AX18" i="178"/>
  <c r="AX18" i="179"/>
  <c r="AX18" i="177"/>
  <c r="BN17" i="106"/>
  <c r="BN17" i="112" s="1"/>
  <c r="BN17" i="148"/>
  <c r="BN17" i="150"/>
  <c r="BN17" i="147"/>
  <c r="BN17" i="146"/>
  <c r="BN17" i="149"/>
  <c r="BN17" i="174"/>
  <c r="BN17" i="40"/>
  <c r="BN17" i="115"/>
  <c r="BN17" i="77"/>
  <c r="BN17" i="29"/>
  <c r="BN17" i="173"/>
  <c r="BN17" i="42"/>
  <c r="BN17" i="104"/>
  <c r="BN17" i="21"/>
  <c r="BN17" i="99"/>
  <c r="BN34" i="2"/>
  <c r="AX34" i="180"/>
  <c r="AX34" i="181"/>
  <c r="AX34" i="178"/>
  <c r="AX34" i="177"/>
  <c r="AX34" i="179"/>
  <c r="BN33" i="106"/>
  <c r="BN33" i="112" s="1"/>
  <c r="BN33" i="150"/>
  <c r="BN33" i="148"/>
  <c r="BN33" i="147"/>
  <c r="BN33" i="149"/>
  <c r="BN33" i="146"/>
  <c r="BN33" i="115"/>
  <c r="BN33" i="174"/>
  <c r="BN33" i="40"/>
  <c r="BN33" i="77"/>
  <c r="BN33" i="29"/>
  <c r="BN33" i="173"/>
  <c r="BN33" i="42"/>
  <c r="BN33" i="21"/>
  <c r="BN33" i="104"/>
  <c r="BN33" i="99"/>
  <c r="AS7" i="178"/>
  <c r="AS7" i="179"/>
  <c r="AS7" i="181"/>
  <c r="AS7" i="180"/>
  <c r="AS7" i="177"/>
  <c r="BI7" i="127"/>
  <c r="BI7" i="145"/>
  <c r="BI7" i="41"/>
  <c r="BI7" i="37"/>
  <c r="BI7" i="38"/>
  <c r="BI6" i="106"/>
  <c r="BI6" i="112" s="1"/>
  <c r="BI6" i="150"/>
  <c r="BI6" i="148"/>
  <c r="BI6" i="147"/>
  <c r="BI6" i="146"/>
  <c r="BI6" i="149"/>
  <c r="BI6" i="174"/>
  <c r="BI6" i="115"/>
  <c r="BI6" i="40"/>
  <c r="BI6" i="29"/>
  <c r="BI6" i="77"/>
  <c r="BI6" i="42"/>
  <c r="BI6" i="173"/>
  <c r="BI6" i="104"/>
  <c r="BI6" i="21"/>
  <c r="BI6" i="99"/>
  <c r="BI9" i="2"/>
  <c r="AS9" i="179"/>
  <c r="AS9" i="181"/>
  <c r="AS9" i="177"/>
  <c r="AS9" i="178"/>
  <c r="AS9" i="180"/>
  <c r="BI9" i="145"/>
  <c r="BI9" i="41"/>
  <c r="BI9" i="127"/>
  <c r="BI9" i="37"/>
  <c r="BI9" i="38"/>
  <c r="BI8" i="106"/>
  <c r="BI8" i="112" s="1"/>
  <c r="BI8" i="150"/>
  <c r="BI8" i="148"/>
  <c r="BI8" i="147"/>
  <c r="BI8" i="146"/>
  <c r="BI8" i="149"/>
  <c r="BI8" i="40"/>
  <c r="BI8" i="174"/>
  <c r="BI8" i="115"/>
  <c r="BI8" i="77"/>
  <c r="BI8" i="29"/>
  <c r="BI8" i="173"/>
  <c r="BI8" i="42"/>
  <c r="BI8" i="104"/>
  <c r="BI8" i="21"/>
  <c r="BI8" i="99"/>
  <c r="BI12" i="2"/>
  <c r="AS12" i="179"/>
  <c r="AS12" i="181"/>
  <c r="AS12" i="178"/>
  <c r="AS12" i="180"/>
  <c r="AS12" i="177"/>
  <c r="BI12" i="145"/>
  <c r="BI12" i="41"/>
  <c r="BI12" i="37"/>
  <c r="BI12" i="127"/>
  <c r="BI12" i="38"/>
  <c r="BI11" i="106"/>
  <c r="BI11" i="112" s="1"/>
  <c r="BI11" i="150"/>
  <c r="BI11" i="148"/>
  <c r="BI11" i="147"/>
  <c r="BI11" i="146"/>
  <c r="BI11" i="149"/>
  <c r="BI11" i="115"/>
  <c r="BI11" i="174"/>
  <c r="BI11" i="40"/>
  <c r="BI11" i="29"/>
  <c r="BI11" i="77"/>
  <c r="BI11" i="173"/>
  <c r="BI11" i="42"/>
  <c r="BI11" i="21"/>
  <c r="BI11" i="99"/>
  <c r="BI11" i="104"/>
  <c r="BI15" i="2"/>
  <c r="AS15" i="180"/>
  <c r="AS15" i="178"/>
  <c r="AS15" i="181"/>
  <c r="AS15" i="179"/>
  <c r="AS15" i="177"/>
  <c r="BI14" i="106"/>
  <c r="BI14" i="112" s="1"/>
  <c r="BI14" i="148"/>
  <c r="BI14" i="150"/>
  <c r="BI14" i="147"/>
  <c r="BI14" i="146"/>
  <c r="BI14" i="149"/>
  <c r="BI14" i="174"/>
  <c r="BI14" i="40"/>
  <c r="BI14" i="115"/>
  <c r="BI14" i="77"/>
  <c r="BI14" i="29"/>
  <c r="BI14" i="173"/>
  <c r="BI14" i="42"/>
  <c r="BI14" i="99"/>
  <c r="BI14" i="104"/>
  <c r="BI14" i="21"/>
  <c r="BI18" i="2"/>
  <c r="AS18" i="180"/>
  <c r="AS18" i="181"/>
  <c r="AS18" i="178"/>
  <c r="AS18" i="179"/>
  <c r="AS18" i="177"/>
  <c r="BI17" i="106"/>
  <c r="BI17" i="112" s="1"/>
  <c r="BI17" i="148"/>
  <c r="BI17" i="150"/>
  <c r="BI17" i="147"/>
  <c r="BI17" i="146"/>
  <c r="BI17" i="149"/>
  <c r="BI17" i="40"/>
  <c r="BI17" i="115"/>
  <c r="BI17" i="174"/>
  <c r="BI17" i="29"/>
  <c r="BI17" i="77"/>
  <c r="BI17" i="42"/>
  <c r="BI17" i="173"/>
  <c r="BI17" i="104"/>
  <c r="BI17" i="21"/>
  <c r="BI17" i="99"/>
  <c r="BI21" i="2"/>
  <c r="AS21" i="180"/>
  <c r="AS21" i="181"/>
  <c r="AS21" i="178"/>
  <c r="AS21" i="179"/>
  <c r="AS21" i="177"/>
  <c r="BI20" i="106"/>
  <c r="BI20" i="112" s="1"/>
  <c r="BI20" i="150"/>
  <c r="BI20" i="147"/>
  <c r="BI20" i="148"/>
  <c r="BI20" i="146"/>
  <c r="BI20" i="149"/>
  <c r="BI20" i="115"/>
  <c r="BI20" i="174"/>
  <c r="BI20" i="40"/>
  <c r="BI20" i="29"/>
  <c r="BI20" i="77"/>
  <c r="BI20" i="173"/>
  <c r="BI20" i="42"/>
  <c r="BI20" i="21"/>
  <c r="BI20" i="99"/>
  <c r="BI20" i="104"/>
  <c r="BI24" i="2"/>
  <c r="AS24" i="180"/>
  <c r="AS24" i="181"/>
  <c r="AS24" i="178"/>
  <c r="AS24" i="179"/>
  <c r="AS24" i="177"/>
  <c r="BI23" i="106"/>
  <c r="BI23" i="112" s="1"/>
  <c r="BI23" i="150"/>
  <c r="BI23" i="147"/>
  <c r="BI23" i="148"/>
  <c r="BI23" i="146"/>
  <c r="BI23" i="149"/>
  <c r="BI23" i="174"/>
  <c r="BI23" i="115"/>
  <c r="BI23" i="77"/>
  <c r="BI23" i="40"/>
  <c r="BI23" i="29"/>
  <c r="BI23" i="173"/>
  <c r="BI23" i="42"/>
  <c r="BI23" i="99"/>
  <c r="BI23" i="21"/>
  <c r="BI23" i="104"/>
  <c r="BI29" i="2"/>
  <c r="AS29" i="180"/>
  <c r="AS29" i="181"/>
  <c r="AS29" i="178"/>
  <c r="AS29" i="179"/>
  <c r="AS29" i="177"/>
  <c r="BI28" i="106"/>
  <c r="BI28" i="112" s="1"/>
  <c r="BI28" i="150"/>
  <c r="BI28" i="148"/>
  <c r="BI28" i="146"/>
  <c r="BI28" i="147"/>
  <c r="BI28" i="149"/>
  <c r="BI28" i="174"/>
  <c r="BI28" i="115"/>
  <c r="BI28" i="77"/>
  <c r="BI28" i="40"/>
  <c r="BI28" i="29"/>
  <c r="BI28" i="173"/>
  <c r="BI28" i="42"/>
  <c r="BI28" i="104"/>
  <c r="BI28" i="21"/>
  <c r="BI28" i="99"/>
  <c r="BI34" i="2"/>
  <c r="AS34" i="180"/>
  <c r="AS34" i="181"/>
  <c r="AS34" i="178"/>
  <c r="AS34" i="179"/>
  <c r="AS34" i="177"/>
  <c r="BI33" i="106"/>
  <c r="BI33" i="112" s="1"/>
  <c r="BI33" i="150"/>
  <c r="BI33" i="148"/>
  <c r="BI33" i="147"/>
  <c r="BI33" i="146"/>
  <c r="BI33" i="149"/>
  <c r="BI33" i="174"/>
  <c r="BI33" i="115"/>
  <c r="BI33" i="77"/>
  <c r="BI33" i="40"/>
  <c r="BI33" i="29"/>
  <c r="BI33" i="173"/>
  <c r="BI33" i="42"/>
  <c r="BI33" i="104"/>
  <c r="BI33" i="99"/>
  <c r="BI33" i="21"/>
  <c r="BI41" i="2"/>
  <c r="BI40" i="106"/>
  <c r="BI40" i="112" s="1"/>
  <c r="BI40" i="173"/>
  <c r="BI40" i="21"/>
  <c r="BI40" i="99"/>
  <c r="BI40" i="104"/>
  <c r="BI50" i="106"/>
  <c r="BI50" i="112" s="1"/>
  <c r="BI50" i="21"/>
  <c r="BI50" i="173"/>
  <c r="BI50" i="104"/>
  <c r="BI54" i="2"/>
  <c r="BI53" i="106"/>
  <c r="BI53" i="112" s="1"/>
  <c r="BI53" i="21"/>
  <c r="BI53" i="173"/>
  <c r="BI53" i="104"/>
  <c r="AQ7" i="179"/>
  <c r="AQ7" i="181"/>
  <c r="AQ7" i="177"/>
  <c r="AQ7" i="178"/>
  <c r="AQ7" i="180"/>
  <c r="BG7" i="145"/>
  <c r="BG7" i="41"/>
  <c r="BG7" i="127"/>
  <c r="BG7" i="38"/>
  <c r="BG7" i="37"/>
  <c r="BG6" i="106"/>
  <c r="BG6" i="112" s="1"/>
  <c r="BG6" i="150"/>
  <c r="BG6" i="148"/>
  <c r="BG6" i="147"/>
  <c r="BG6" i="146"/>
  <c r="BG6" i="149"/>
  <c r="BG6" i="40"/>
  <c r="BG6" i="174"/>
  <c r="BG6" i="115"/>
  <c r="BG6" i="77"/>
  <c r="BG6" i="29"/>
  <c r="BG6" i="173"/>
  <c r="BG6" i="42"/>
  <c r="BG6" i="104"/>
  <c r="BG6" i="21"/>
  <c r="BG6" i="99"/>
  <c r="BG18" i="2"/>
  <c r="AQ18" i="180"/>
  <c r="AQ18" i="181"/>
  <c r="AQ18" i="178"/>
  <c r="AQ18" i="179"/>
  <c r="AQ18" i="177"/>
  <c r="BG17" i="106"/>
  <c r="BG17" i="112" s="1"/>
  <c r="BG17" i="148"/>
  <c r="BG17" i="150"/>
  <c r="BG17" i="147"/>
  <c r="BG17" i="146"/>
  <c r="BG17" i="149"/>
  <c r="BG17" i="174"/>
  <c r="BG17" i="40"/>
  <c r="BG17" i="115"/>
  <c r="BG17" i="77"/>
  <c r="BG17" i="29"/>
  <c r="BG17" i="173"/>
  <c r="BG17" i="42"/>
  <c r="BG17" i="99"/>
  <c r="BG17" i="104"/>
  <c r="BG17" i="21"/>
  <c r="BG34" i="2"/>
  <c r="AQ34" i="180"/>
  <c r="AQ34" i="181"/>
  <c r="AQ34" i="178"/>
  <c r="AQ34" i="179"/>
  <c r="AQ34" i="177"/>
  <c r="BG33" i="106"/>
  <c r="BG33" i="112" s="1"/>
  <c r="BG33" i="150"/>
  <c r="BG33" i="148"/>
  <c r="BG33" i="147"/>
  <c r="BG33" i="149"/>
  <c r="BG33" i="146"/>
  <c r="BG33" i="115"/>
  <c r="BG33" i="174"/>
  <c r="BG33" i="40"/>
  <c r="BG33" i="77"/>
  <c r="BG33" i="42"/>
  <c r="BG33" i="29"/>
  <c r="BG33" i="173"/>
  <c r="BG33" i="21"/>
  <c r="BG33" i="104"/>
  <c r="BG33" i="99"/>
  <c r="AL7" i="177"/>
  <c r="AL7" i="178"/>
  <c r="AL7" i="180"/>
  <c r="AL7" i="179"/>
  <c r="AL7" i="181"/>
  <c r="BB7" i="145"/>
  <c r="BB7" i="41"/>
  <c r="BB7" i="127"/>
  <c r="BB7" i="38"/>
  <c r="BB7" i="37"/>
  <c r="BB6" i="106"/>
  <c r="BB6" i="112" s="1"/>
  <c r="BB6" i="150"/>
  <c r="BB6" i="148"/>
  <c r="BB6" i="147"/>
  <c r="BB6" i="146"/>
  <c r="BB6" i="149"/>
  <c r="BB6" i="40"/>
  <c r="BB6" i="174"/>
  <c r="BB6" i="115"/>
  <c r="BB6" i="77"/>
  <c r="BB6" i="29"/>
  <c r="BB6" i="42"/>
  <c r="BB6" i="173"/>
  <c r="BB6" i="104"/>
  <c r="BB6" i="21"/>
  <c r="BB6" i="99"/>
  <c r="AL16" i="180"/>
  <c r="AL16" i="181"/>
  <c r="AL16" i="178"/>
  <c r="AL16" i="179"/>
  <c r="AL16" i="177"/>
  <c r="BB15" i="106"/>
  <c r="BB15" i="112" s="1"/>
  <c r="BB15" i="148"/>
  <c r="BB15" i="150"/>
  <c r="BB15" i="147"/>
  <c r="BB15" i="146"/>
  <c r="BB15" i="149"/>
  <c r="BB15" i="40"/>
  <c r="BB15" i="115"/>
  <c r="BB15" i="174"/>
  <c r="BB15" i="29"/>
  <c r="BB15" i="77"/>
  <c r="BB15" i="42"/>
  <c r="BB15" i="173"/>
  <c r="BB15" i="104"/>
  <c r="BB15" i="21"/>
  <c r="BB15" i="99"/>
  <c r="BB29" i="2"/>
  <c r="AL29" i="180"/>
  <c r="AL29" i="181"/>
  <c r="AL29" i="178"/>
  <c r="AL29" i="179"/>
  <c r="AL29" i="177"/>
  <c r="BB28" i="106"/>
  <c r="BB28" i="112" s="1"/>
  <c r="BB28" i="150"/>
  <c r="BB28" i="148"/>
  <c r="BB28" i="146"/>
  <c r="BB28" i="147"/>
  <c r="BB28" i="149"/>
  <c r="BB28" i="115"/>
  <c r="BB28" i="174"/>
  <c r="BB28" i="40"/>
  <c r="BB28" i="29"/>
  <c r="BB28" i="77"/>
  <c r="BB28" i="173"/>
  <c r="BB28" i="42"/>
  <c r="BB28" i="21"/>
  <c r="BB28" i="99"/>
  <c r="BB28" i="104"/>
  <c r="BB54" i="2"/>
  <c r="BB53" i="106"/>
  <c r="BB53" i="112" s="1"/>
  <c r="BB53" i="21"/>
  <c r="BB53" i="173"/>
  <c r="BB53" i="104"/>
  <c r="BC15" i="2"/>
  <c r="AM15" i="180"/>
  <c r="AM15" i="181"/>
  <c r="AM15" i="178"/>
  <c r="AM15" i="179"/>
  <c r="AM15" i="177"/>
  <c r="BC14" i="106"/>
  <c r="BC14" i="112" s="1"/>
  <c r="BC14" i="148"/>
  <c r="BC14" i="150"/>
  <c r="BC14" i="147"/>
  <c r="BC14" i="146"/>
  <c r="BC14" i="149"/>
  <c r="BC14" i="40"/>
  <c r="BC14" i="115"/>
  <c r="BC14" i="174"/>
  <c r="BC14" i="29"/>
  <c r="BC14" i="77"/>
  <c r="BC14" i="42"/>
  <c r="BC14" i="173"/>
  <c r="BC14" i="104"/>
  <c r="BC14" i="21"/>
  <c r="BC14" i="99"/>
  <c r="BC50" i="106"/>
  <c r="BC50" i="112" s="1"/>
  <c r="BC50" i="173"/>
  <c r="BC50" i="104"/>
  <c r="BC50" i="21"/>
  <c r="BD12" i="2"/>
  <c r="AN12" i="178"/>
  <c r="AN12" i="180"/>
  <c r="AN12" i="177"/>
  <c r="AN12" i="179"/>
  <c r="AN12" i="181"/>
  <c r="BD12" i="145"/>
  <c r="BD12" i="41"/>
  <c r="BD12" i="127"/>
  <c r="BD12" i="38"/>
  <c r="BD12" i="37"/>
  <c r="BD11" i="106"/>
  <c r="BD11" i="112" s="1"/>
  <c r="BD11" i="148"/>
  <c r="BD11" i="150"/>
  <c r="BD11" i="147"/>
  <c r="BD11" i="146"/>
  <c r="BD11" i="149"/>
  <c r="BD11" i="174"/>
  <c r="BD11" i="40"/>
  <c r="BD11" i="115"/>
  <c r="BD11" i="77"/>
  <c r="BD11" i="29"/>
  <c r="BD11" i="173"/>
  <c r="BD11" i="42"/>
  <c r="BD11" i="99"/>
  <c r="BD11" i="104"/>
  <c r="BD11" i="21"/>
  <c r="BD24" i="2"/>
  <c r="AN24" i="180"/>
  <c r="AN24" i="178"/>
  <c r="AN24" i="181"/>
  <c r="AN24" i="179"/>
  <c r="AN24" i="177"/>
  <c r="BD23" i="106"/>
  <c r="BD23" i="112" s="1"/>
  <c r="BD23" i="150"/>
  <c r="BD23" i="148"/>
  <c r="BD23" i="147"/>
  <c r="BD23" i="146"/>
  <c r="BD23" i="149"/>
  <c r="BD23" i="174"/>
  <c r="BD23" i="115"/>
  <c r="BD23" i="77"/>
  <c r="BD23" i="40"/>
  <c r="BD23" i="29"/>
  <c r="BD23" i="173"/>
  <c r="BD23" i="42"/>
  <c r="BD23" i="99"/>
  <c r="BD23" i="21"/>
  <c r="BD23" i="104"/>
  <c r="BD50" i="106"/>
  <c r="BD50" i="112" s="1"/>
  <c r="BD50" i="21"/>
  <c r="BD50" i="173"/>
  <c r="BD50" i="104"/>
  <c r="BE12" i="2"/>
  <c r="AO12" i="179"/>
  <c r="AO12" i="181"/>
  <c r="AO12" i="178"/>
  <c r="AO12" i="180"/>
  <c r="AO12" i="177"/>
  <c r="BE12" i="145"/>
  <c r="BE12" i="41"/>
  <c r="BE12" i="37"/>
  <c r="BE12" i="127"/>
  <c r="BE12" i="38"/>
  <c r="BE11" i="106"/>
  <c r="BE11" i="112" s="1"/>
  <c r="BE11" i="150"/>
  <c r="BE11" i="148"/>
  <c r="BE11" i="147"/>
  <c r="BE11" i="146"/>
  <c r="BE11" i="149"/>
  <c r="BE11" i="115"/>
  <c r="BE11" i="174"/>
  <c r="BE11" i="40"/>
  <c r="BE11" i="29"/>
  <c r="BE11" i="77"/>
  <c r="BE11" i="173"/>
  <c r="BE11" i="42"/>
  <c r="BE11" i="21"/>
  <c r="BE11" i="99"/>
  <c r="BE11" i="104"/>
  <c r="BE21" i="2"/>
  <c r="AO21" i="180"/>
  <c r="AO21" i="181"/>
  <c r="AO21" i="178"/>
  <c r="AO21" i="179"/>
  <c r="AO21" i="177"/>
  <c r="BE20" i="106"/>
  <c r="BE20" i="112" s="1"/>
  <c r="BE20" i="150"/>
  <c r="BE20" i="147"/>
  <c r="BE20" i="148"/>
  <c r="BE20" i="146"/>
  <c r="BE20" i="149"/>
  <c r="BE20" i="115"/>
  <c r="BE20" i="174"/>
  <c r="BE20" i="40"/>
  <c r="BE20" i="29"/>
  <c r="BE20" i="77"/>
  <c r="BE20" i="173"/>
  <c r="BE20" i="42"/>
  <c r="BE20" i="21"/>
  <c r="BE20" i="99"/>
  <c r="BE20" i="104"/>
  <c r="BE41" i="2"/>
  <c r="BE40" i="106"/>
  <c r="BE40" i="112" s="1"/>
  <c r="BE40" i="173"/>
  <c r="BE40" i="21"/>
  <c r="BE40" i="99"/>
  <c r="BE40" i="104"/>
  <c r="AE9" i="2"/>
  <c r="O9" i="178"/>
  <c r="O9" i="180"/>
  <c r="O9" i="179"/>
  <c r="O9" i="181"/>
  <c r="O9" i="177"/>
  <c r="AE9" i="145"/>
  <c r="AE9" i="41"/>
  <c r="AE9" i="127"/>
  <c r="AE9" i="37"/>
  <c r="AE9" i="38"/>
  <c r="AE8" i="106"/>
  <c r="AE8" i="112" s="1"/>
  <c r="AE8" i="150"/>
  <c r="AE8" i="148"/>
  <c r="AE8" i="147"/>
  <c r="AE8" i="146"/>
  <c r="AE8" i="149"/>
  <c r="AE8" i="174"/>
  <c r="AE8" i="115"/>
  <c r="AE8" i="40"/>
  <c r="AE8" i="29"/>
  <c r="AE8" i="77"/>
  <c r="AE8" i="42"/>
  <c r="AE8" i="173"/>
  <c r="AE8" i="104"/>
  <c r="AE8" i="21"/>
  <c r="AE8" i="99"/>
  <c r="AE21" i="2"/>
  <c r="O21" i="180"/>
  <c r="O21" i="181"/>
  <c r="O21" i="178"/>
  <c r="O21" i="179"/>
  <c r="O21" i="177"/>
  <c r="AE20" i="106"/>
  <c r="AE20" i="112" s="1"/>
  <c r="AE20" i="150"/>
  <c r="AE20" i="148"/>
  <c r="AE20" i="147"/>
  <c r="AE20" i="146"/>
  <c r="AE20" i="149"/>
  <c r="AE20" i="174"/>
  <c r="AE20" i="115"/>
  <c r="AE20" i="77"/>
  <c r="AE20" i="40"/>
  <c r="AE20" i="29"/>
  <c r="AE20" i="173"/>
  <c r="AE20" i="42"/>
  <c r="AE20" i="104"/>
  <c r="AE20" i="21"/>
  <c r="AE20" i="99"/>
  <c r="AE41" i="2"/>
  <c r="AE40" i="106"/>
  <c r="AE40" i="112" s="1"/>
  <c r="AE40" i="173"/>
  <c r="AE40" i="21"/>
  <c r="AE40" i="99"/>
  <c r="AE40" i="104"/>
  <c r="R7" i="177"/>
  <c r="R7" i="178"/>
  <c r="R7" i="179"/>
  <c r="R7" i="181"/>
  <c r="R7" i="180"/>
  <c r="AH7" i="145"/>
  <c r="AH7" i="41"/>
  <c r="AH7" i="127"/>
  <c r="AH7" i="38"/>
  <c r="AH7" i="37"/>
  <c r="AH6" i="106"/>
  <c r="AH6" i="112" s="1"/>
  <c r="AH6" i="150"/>
  <c r="AH6" i="148"/>
  <c r="AH6" i="147"/>
  <c r="AH6" i="146"/>
  <c r="AH6" i="149"/>
  <c r="AH6" i="40"/>
  <c r="AH6" i="174"/>
  <c r="AH6" i="115"/>
  <c r="AH6" i="77"/>
  <c r="AH6" i="29"/>
  <c r="AH6" i="42"/>
  <c r="AH6" i="173"/>
  <c r="AH6" i="104"/>
  <c r="AH6" i="21"/>
  <c r="AH6" i="99"/>
  <c r="AH9" i="2"/>
  <c r="R9" i="179"/>
  <c r="R9" i="181"/>
  <c r="R9" i="177"/>
  <c r="R9" i="178"/>
  <c r="R9" i="180"/>
  <c r="AH9" i="145"/>
  <c r="AH9" i="41"/>
  <c r="AH9" i="127"/>
  <c r="AH9" i="38"/>
  <c r="AH9" i="37"/>
  <c r="AH8" i="106"/>
  <c r="AH8" i="112" s="1"/>
  <c r="AH8" i="150"/>
  <c r="AH8" i="148"/>
  <c r="AH8" i="147"/>
  <c r="AH8" i="146"/>
  <c r="AH8" i="149"/>
  <c r="AH8" i="115"/>
  <c r="AH8" i="40"/>
  <c r="AH8" i="174"/>
  <c r="AH8" i="29"/>
  <c r="AH8" i="77"/>
  <c r="AH8" i="173"/>
  <c r="AH8" i="42"/>
  <c r="AH8" i="21"/>
  <c r="AH8" i="99"/>
  <c r="AH8" i="104"/>
  <c r="AH12" i="2"/>
  <c r="R12" i="179"/>
  <c r="R12" i="181"/>
  <c r="R12" i="178"/>
  <c r="R12" i="180"/>
  <c r="R12" i="177"/>
  <c r="AH12" i="41"/>
  <c r="AH12" i="145"/>
  <c r="AH12" i="38"/>
  <c r="AH12" i="37"/>
  <c r="AH12" i="127"/>
  <c r="AH11" i="106"/>
  <c r="AH11" i="112" s="1"/>
  <c r="AH11" i="148"/>
  <c r="AH11" i="150"/>
  <c r="AH11" i="147"/>
  <c r="AH11" i="146"/>
  <c r="AH11" i="149"/>
  <c r="AH11" i="115"/>
  <c r="AH11" i="174"/>
  <c r="AH11" i="40"/>
  <c r="AH11" i="29"/>
  <c r="AH11" i="77"/>
  <c r="AH11" i="42"/>
  <c r="AH11" i="173"/>
  <c r="AH11" i="104"/>
  <c r="AH11" i="21"/>
  <c r="AH11" i="99"/>
  <c r="AH15" i="2"/>
  <c r="R15" i="180"/>
  <c r="R15" i="181"/>
  <c r="R15" i="178"/>
  <c r="R15" i="179"/>
  <c r="R15" i="177"/>
  <c r="AH14" i="106"/>
  <c r="AH14" i="112" s="1"/>
  <c r="AH14" i="150"/>
  <c r="AH14" i="148"/>
  <c r="AH14" i="147"/>
  <c r="AH14" i="146"/>
  <c r="AH14" i="149"/>
  <c r="AH14" i="115"/>
  <c r="AH14" i="174"/>
  <c r="AH14" i="40"/>
  <c r="AH14" i="29"/>
  <c r="AH14" i="77"/>
  <c r="AH14" i="173"/>
  <c r="AH14" i="42"/>
  <c r="AH14" i="21"/>
  <c r="AH14" i="99"/>
  <c r="AH14" i="104"/>
  <c r="AH18" i="2"/>
  <c r="R18" i="180"/>
  <c r="R18" i="181"/>
  <c r="R18" i="178"/>
  <c r="R18" i="179"/>
  <c r="R18" i="177"/>
  <c r="AH17" i="106"/>
  <c r="AH17" i="112" s="1"/>
  <c r="AH17" i="148"/>
  <c r="AH17" i="150"/>
  <c r="AH17" i="147"/>
  <c r="AH17" i="146"/>
  <c r="AH17" i="149"/>
  <c r="AH17" i="174"/>
  <c r="AH17" i="40"/>
  <c r="AH17" i="115"/>
  <c r="AH17" i="77"/>
  <c r="AH17" i="29"/>
  <c r="AH17" i="173"/>
  <c r="AH17" i="42"/>
  <c r="AH17" i="104"/>
  <c r="AH17" i="21"/>
  <c r="AH17" i="99"/>
  <c r="AH21" i="2"/>
  <c r="R21" i="180"/>
  <c r="R21" i="181"/>
  <c r="R21" i="178"/>
  <c r="R21" i="179"/>
  <c r="R21" i="177"/>
  <c r="AH20" i="106"/>
  <c r="AH20" i="112" s="1"/>
  <c r="AH20" i="150"/>
  <c r="AH20" i="148"/>
  <c r="AH20" i="147"/>
  <c r="AH20" i="146"/>
  <c r="AH20" i="149"/>
  <c r="AH20" i="115"/>
  <c r="AH20" i="174"/>
  <c r="AH20" i="40"/>
  <c r="AH20" i="29"/>
  <c r="AH20" i="77"/>
  <c r="AH20" i="42"/>
  <c r="AH20" i="173"/>
  <c r="AH20" i="104"/>
  <c r="AH20" i="21"/>
  <c r="AH20" i="99"/>
  <c r="AH24" i="2"/>
  <c r="R24" i="180"/>
  <c r="R24" i="181"/>
  <c r="R24" i="178"/>
  <c r="R24" i="177"/>
  <c r="R24" i="179"/>
  <c r="AH23" i="106"/>
  <c r="AH23" i="112" s="1"/>
  <c r="AH23" i="150"/>
  <c r="AH23" i="147"/>
  <c r="AH23" i="148"/>
  <c r="AH23" i="146"/>
  <c r="AH23" i="149"/>
  <c r="AH23" i="115"/>
  <c r="AH23" i="174"/>
  <c r="AH23" i="40"/>
  <c r="AH23" i="29"/>
  <c r="AH23" i="77"/>
  <c r="AH23" i="173"/>
  <c r="AH23" i="42"/>
  <c r="AH23" i="21"/>
  <c r="AH23" i="104"/>
  <c r="AH23" i="99"/>
  <c r="AH29" i="2"/>
  <c r="R29" i="180"/>
  <c r="R29" i="181"/>
  <c r="R29" i="178"/>
  <c r="R29" i="179"/>
  <c r="R29" i="177"/>
  <c r="AH28" i="106"/>
  <c r="AH28" i="112" s="1"/>
  <c r="AH28" i="150"/>
  <c r="AH28" i="148"/>
  <c r="AH28" i="146"/>
  <c r="AH28" i="147"/>
  <c r="AH28" i="149"/>
  <c r="AH28" i="115"/>
  <c r="AH28" i="174"/>
  <c r="AH28" i="40"/>
  <c r="AH28" i="29"/>
  <c r="AH28" i="77"/>
  <c r="AH28" i="173"/>
  <c r="AH28" i="42"/>
  <c r="AH28" i="21"/>
  <c r="AH28" i="99"/>
  <c r="AH28" i="104"/>
  <c r="AH34" i="2"/>
  <c r="R34" i="180"/>
  <c r="R34" i="181"/>
  <c r="R34" i="178"/>
  <c r="R34" i="179"/>
  <c r="R34" i="177"/>
  <c r="AH33" i="106"/>
  <c r="AH33" i="112" s="1"/>
  <c r="AH33" i="150"/>
  <c r="AH33" i="148"/>
  <c r="AH33" i="147"/>
  <c r="AH33" i="149"/>
  <c r="AH33" i="146"/>
  <c r="AH33" i="115"/>
  <c r="AH33" i="174"/>
  <c r="AH33" i="40"/>
  <c r="AH33" i="77"/>
  <c r="AH33" i="29"/>
  <c r="AH33" i="173"/>
  <c r="AH33" i="42"/>
  <c r="AH33" i="21"/>
  <c r="AH33" i="104"/>
  <c r="AH33" i="99"/>
  <c r="AH41" i="2"/>
  <c r="AH40" i="106"/>
  <c r="AH40" i="112" s="1"/>
  <c r="AH40" i="173"/>
  <c r="AH40" i="104"/>
  <c r="AH40" i="21"/>
  <c r="AH40" i="99"/>
  <c r="AH50" i="106"/>
  <c r="AH50" i="112" s="1"/>
  <c r="AH50" i="21"/>
  <c r="AH50" i="173"/>
  <c r="AH50" i="104"/>
  <c r="AH54" i="2"/>
  <c r="AH53" i="106"/>
  <c r="AH53" i="112" s="1"/>
  <c r="AH53" i="21"/>
  <c r="AH53" i="173"/>
  <c r="AH53" i="104"/>
  <c r="Y7" i="178"/>
  <c r="Y7" i="179"/>
  <c r="Y7" i="181"/>
  <c r="Y7" i="180"/>
  <c r="Y7" i="177"/>
  <c r="AO7" i="127"/>
  <c r="AO7" i="145"/>
  <c r="AO7" i="41"/>
  <c r="AO7" i="37"/>
  <c r="AO7" i="38"/>
  <c r="AO6" i="106"/>
  <c r="AO6" i="112" s="1"/>
  <c r="AO6" i="150"/>
  <c r="AO6" i="148"/>
  <c r="AO6" i="147"/>
  <c r="AO6" i="146"/>
  <c r="AO6" i="149"/>
  <c r="AO6" i="174"/>
  <c r="AO6" i="115"/>
  <c r="AO6" i="40"/>
  <c r="AO6" i="29"/>
  <c r="AO6" i="77"/>
  <c r="AO6" i="42"/>
  <c r="AO6" i="173"/>
  <c r="AO6" i="104"/>
  <c r="AO6" i="21"/>
  <c r="AO6" i="99"/>
  <c r="AO9" i="2"/>
  <c r="Y9" i="179"/>
  <c r="Y9" i="181"/>
  <c r="Y9" i="177"/>
  <c r="Y9" i="178"/>
  <c r="Y9" i="180"/>
  <c r="AO9" i="145"/>
  <c r="AO9" i="41"/>
  <c r="AO9" i="127"/>
  <c r="AO9" i="37"/>
  <c r="AO9" i="38"/>
  <c r="AO8" i="106"/>
  <c r="AO8" i="112" s="1"/>
  <c r="AO8" i="150"/>
  <c r="AO8" i="148"/>
  <c r="AO8" i="147"/>
  <c r="AO8" i="146"/>
  <c r="AO8" i="149"/>
  <c r="AO8" i="40"/>
  <c r="AO8" i="174"/>
  <c r="AO8" i="115"/>
  <c r="AO8" i="77"/>
  <c r="AO8" i="29"/>
  <c r="AO8" i="173"/>
  <c r="AO8" i="42"/>
  <c r="AO8" i="104"/>
  <c r="AO8" i="21"/>
  <c r="AO8" i="99"/>
  <c r="AO12" i="2"/>
  <c r="Y12" i="179"/>
  <c r="Y12" i="181"/>
  <c r="Y12" i="178"/>
  <c r="Y12" i="180"/>
  <c r="Y12" i="177"/>
  <c r="AO12" i="145"/>
  <c r="AO12" i="41"/>
  <c r="AO12" i="37"/>
  <c r="AO12" i="127"/>
  <c r="AO12" i="38"/>
  <c r="AO11" i="106"/>
  <c r="AO11" i="112" s="1"/>
  <c r="AO11" i="150"/>
  <c r="AO11" i="148"/>
  <c r="AO11" i="147"/>
  <c r="AO11" i="146"/>
  <c r="AO11" i="149"/>
  <c r="AO11" i="115"/>
  <c r="AO11" i="174"/>
  <c r="AO11" i="40"/>
  <c r="AO11" i="29"/>
  <c r="AO11" i="77"/>
  <c r="AO11" i="173"/>
  <c r="AO11" i="42"/>
  <c r="AO11" i="21"/>
  <c r="AO11" i="99"/>
  <c r="AO11" i="104"/>
  <c r="AO15" i="2"/>
  <c r="Y15" i="180"/>
  <c r="Y15" i="181"/>
  <c r="Y15" i="178"/>
  <c r="Y15" i="179"/>
  <c r="Y15" i="177"/>
  <c r="AO14" i="106"/>
  <c r="AO14" i="112" s="1"/>
  <c r="AO14" i="148"/>
  <c r="AO14" i="150"/>
  <c r="AO14" i="147"/>
  <c r="AO14" i="146"/>
  <c r="AO14" i="149"/>
  <c r="AO14" i="174"/>
  <c r="AO14" i="40"/>
  <c r="AO14" i="115"/>
  <c r="AO14" i="77"/>
  <c r="AO14" i="29"/>
  <c r="AO14" i="173"/>
  <c r="AO14" i="42"/>
  <c r="AO14" i="99"/>
  <c r="AO14" i="104"/>
  <c r="AO14" i="21"/>
  <c r="AO18" i="2"/>
  <c r="Y18" i="180"/>
  <c r="Y18" i="178"/>
  <c r="Y18" i="181"/>
  <c r="Y18" i="179"/>
  <c r="Y18" i="177"/>
  <c r="AO17" i="106"/>
  <c r="AO17" i="112" s="1"/>
  <c r="AO17" i="148"/>
  <c r="AO17" i="150"/>
  <c r="AO17" i="147"/>
  <c r="AO17" i="146"/>
  <c r="AO17" i="149"/>
  <c r="AO17" i="40"/>
  <c r="AO17" i="115"/>
  <c r="AO17" i="174"/>
  <c r="AO17" i="29"/>
  <c r="AO17" i="77"/>
  <c r="AO17" i="42"/>
  <c r="AO17" i="173"/>
  <c r="AO17" i="104"/>
  <c r="AO17" i="21"/>
  <c r="AO17" i="99"/>
  <c r="AO21" i="2"/>
  <c r="Y21" i="180"/>
  <c r="Y21" i="181"/>
  <c r="Y21" i="178"/>
  <c r="Y21" i="179"/>
  <c r="Y21" i="177"/>
  <c r="AO20" i="106"/>
  <c r="AO20" i="112" s="1"/>
  <c r="AO20" i="150"/>
  <c r="AO20" i="147"/>
  <c r="AO20" i="148"/>
  <c r="AO20" i="146"/>
  <c r="AO20" i="149"/>
  <c r="AO20" i="115"/>
  <c r="AO20" i="174"/>
  <c r="AO20" i="40"/>
  <c r="AO20" i="29"/>
  <c r="AO20" i="77"/>
  <c r="AO20" i="173"/>
  <c r="AO20" i="42"/>
  <c r="AO20" i="21"/>
  <c r="AO20" i="99"/>
  <c r="AO20" i="104"/>
  <c r="AO24" i="2"/>
  <c r="Y24" i="180"/>
  <c r="Y24" i="181"/>
  <c r="Y24" i="178"/>
  <c r="Y24" i="179"/>
  <c r="Y24" i="177"/>
  <c r="AO23" i="106"/>
  <c r="AO23" i="112" s="1"/>
  <c r="AO23" i="150"/>
  <c r="AO23" i="147"/>
  <c r="AO23" i="148"/>
  <c r="AO23" i="146"/>
  <c r="AO23" i="149"/>
  <c r="AO23" i="174"/>
  <c r="AO23" i="115"/>
  <c r="AO23" i="77"/>
  <c r="AO23" i="40"/>
  <c r="AO23" i="29"/>
  <c r="AO23" i="173"/>
  <c r="AO23" i="42"/>
  <c r="AO23" i="99"/>
  <c r="AO23" i="21"/>
  <c r="AO23" i="104"/>
  <c r="AO29" i="2"/>
  <c r="Y29" i="180"/>
  <c r="Y29" i="181"/>
  <c r="Y29" i="178"/>
  <c r="Y29" i="179"/>
  <c r="Y29" i="177"/>
  <c r="AO28" i="106"/>
  <c r="AO28" i="112" s="1"/>
  <c r="AO28" i="150"/>
  <c r="AO28" i="148"/>
  <c r="AO28" i="146"/>
  <c r="AO28" i="147"/>
  <c r="AO28" i="149"/>
  <c r="AO28" i="174"/>
  <c r="AO28" i="115"/>
  <c r="AO28" i="77"/>
  <c r="AO28" i="40"/>
  <c r="AO28" i="29"/>
  <c r="AO28" i="173"/>
  <c r="AO28" i="42"/>
  <c r="AO28" i="104"/>
  <c r="AO28" i="21"/>
  <c r="AO28" i="99"/>
  <c r="AO34" i="2"/>
  <c r="Y34" i="180"/>
  <c r="Y34" i="181"/>
  <c r="Y34" i="178"/>
  <c r="Y34" i="179"/>
  <c r="Y34" i="177"/>
  <c r="AO33" i="106"/>
  <c r="AO33" i="112" s="1"/>
  <c r="AO33" i="150"/>
  <c r="AO33" i="148"/>
  <c r="AO33" i="147"/>
  <c r="AO33" i="146"/>
  <c r="AO33" i="149"/>
  <c r="AO33" i="174"/>
  <c r="AO33" i="115"/>
  <c r="AO33" i="77"/>
  <c r="AO33" i="40"/>
  <c r="AO33" i="29"/>
  <c r="AO33" i="173"/>
  <c r="AO33" i="42"/>
  <c r="AO33" i="104"/>
  <c r="AO33" i="99"/>
  <c r="AO33" i="21"/>
  <c r="AO41" i="2"/>
  <c r="AO40" i="106"/>
  <c r="AO40" i="112" s="1"/>
  <c r="AO40" i="173"/>
  <c r="AO40" i="21"/>
  <c r="AO40" i="99"/>
  <c r="AO40" i="104"/>
  <c r="AO50" i="106"/>
  <c r="AO50" i="112" s="1"/>
  <c r="AO50" i="21"/>
  <c r="AO50" i="173"/>
  <c r="AO50" i="104"/>
  <c r="AO54" i="2"/>
  <c r="AO53" i="106"/>
  <c r="AO53" i="112" s="1"/>
  <c r="AO53" i="21"/>
  <c r="AO53" i="173"/>
  <c r="AO53" i="104"/>
  <c r="AL9" i="2"/>
  <c r="V9" i="179"/>
  <c r="V9" i="181"/>
  <c r="V9" i="177"/>
  <c r="V9" i="178"/>
  <c r="V9" i="180"/>
  <c r="AL9" i="145"/>
  <c r="AL9" i="41"/>
  <c r="AL9" i="127"/>
  <c r="AL9" i="38"/>
  <c r="AL9" i="37"/>
  <c r="AL8" i="106"/>
  <c r="AL8" i="112" s="1"/>
  <c r="AL8" i="150"/>
  <c r="AL8" i="148"/>
  <c r="AL8" i="147"/>
  <c r="AL8" i="146"/>
  <c r="AL8" i="149"/>
  <c r="AL8" i="115"/>
  <c r="AL8" i="40"/>
  <c r="AL8" i="174"/>
  <c r="AL8" i="29"/>
  <c r="AL8" i="77"/>
  <c r="AL8" i="173"/>
  <c r="AL8" i="42"/>
  <c r="AL8" i="21"/>
  <c r="AL8" i="99"/>
  <c r="AL8" i="104"/>
  <c r="AL18" i="2"/>
  <c r="V18" i="180"/>
  <c r="V18" i="181"/>
  <c r="V18" i="178"/>
  <c r="V18" i="179"/>
  <c r="V18" i="177"/>
  <c r="AL17" i="106"/>
  <c r="AL17" i="112" s="1"/>
  <c r="AL17" i="148"/>
  <c r="AL17" i="150"/>
  <c r="AL17" i="147"/>
  <c r="AL17" i="146"/>
  <c r="AL17" i="149"/>
  <c r="AL17" i="174"/>
  <c r="AL17" i="40"/>
  <c r="AL17" i="115"/>
  <c r="AL17" i="77"/>
  <c r="AL17" i="29"/>
  <c r="AL17" i="173"/>
  <c r="AL17" i="42"/>
  <c r="AL17" i="104"/>
  <c r="AL17" i="21"/>
  <c r="AL17" i="99"/>
  <c r="AL34" i="2"/>
  <c r="V34" i="180"/>
  <c r="V34" i="181"/>
  <c r="V34" i="178"/>
  <c r="V34" i="179"/>
  <c r="V34" i="177"/>
  <c r="AL33" i="106"/>
  <c r="AL33" i="112" s="1"/>
  <c r="AL33" i="150"/>
  <c r="AL33" i="148"/>
  <c r="AL33" i="147"/>
  <c r="AL33" i="149"/>
  <c r="AL33" i="146"/>
  <c r="AL33" i="115"/>
  <c r="AL33" i="174"/>
  <c r="AL33" i="40"/>
  <c r="AL33" i="77"/>
  <c r="AL33" i="29"/>
  <c r="AL33" i="173"/>
  <c r="AL33" i="42"/>
  <c r="AL33" i="21"/>
  <c r="AL33" i="104"/>
  <c r="AL33" i="99"/>
  <c r="AC7" i="178"/>
  <c r="AC7" i="179"/>
  <c r="AC7" i="181"/>
  <c r="AC7" i="180"/>
  <c r="AC7" i="177"/>
  <c r="AS7" i="127"/>
  <c r="AS7" i="145"/>
  <c r="AS7" i="41"/>
  <c r="AS7" i="37"/>
  <c r="AS7" i="38"/>
  <c r="AS6" i="106"/>
  <c r="AS6" i="112" s="1"/>
  <c r="AS6" i="150"/>
  <c r="AS6" i="148"/>
  <c r="AS6" i="147"/>
  <c r="AS6" i="146"/>
  <c r="AS6" i="149"/>
  <c r="AS6" i="174"/>
  <c r="AS6" i="115"/>
  <c r="AS6" i="40"/>
  <c r="AS6" i="29"/>
  <c r="AS6" i="77"/>
  <c r="AS6" i="42"/>
  <c r="AS6" i="173"/>
  <c r="AS6" i="104"/>
  <c r="AS6" i="21"/>
  <c r="AS6" i="99"/>
  <c r="AS18" i="2"/>
  <c r="AC18" i="180"/>
  <c r="AC18" i="181"/>
  <c r="AC18" i="178"/>
  <c r="AC18" i="179"/>
  <c r="AC18" i="177"/>
  <c r="AS17" i="106"/>
  <c r="AS17" i="112" s="1"/>
  <c r="AS17" i="148"/>
  <c r="AS17" i="150"/>
  <c r="AS17" i="147"/>
  <c r="AS17" i="146"/>
  <c r="AS17" i="149"/>
  <c r="AS17" i="40"/>
  <c r="AS17" i="115"/>
  <c r="AS17" i="174"/>
  <c r="AS17" i="29"/>
  <c r="AS17" i="77"/>
  <c r="AS17" i="42"/>
  <c r="AS17" i="173"/>
  <c r="AS17" i="104"/>
  <c r="AS17" i="21"/>
  <c r="AS17" i="99"/>
  <c r="AS34" i="2"/>
  <c r="AC34" i="180"/>
  <c r="AC34" i="181"/>
  <c r="AC34" i="178"/>
  <c r="AC34" i="179"/>
  <c r="AC34" i="177"/>
  <c r="AS33" i="106"/>
  <c r="AS33" i="112" s="1"/>
  <c r="AS33" i="150"/>
  <c r="AS33" i="148"/>
  <c r="AS33" i="147"/>
  <c r="AS33" i="146"/>
  <c r="AS33" i="149"/>
  <c r="AS33" i="174"/>
  <c r="AS33" i="115"/>
  <c r="AS33" i="77"/>
  <c r="AS33" i="40"/>
  <c r="AS33" i="29"/>
  <c r="AS33" i="173"/>
  <c r="AS33" i="42"/>
  <c r="AS33" i="104"/>
  <c r="AS33" i="99"/>
  <c r="AS33" i="21"/>
  <c r="AJ7" i="179"/>
  <c r="AJ7" i="181"/>
  <c r="AJ7" i="177"/>
  <c r="AJ7" i="178"/>
  <c r="AJ7" i="180"/>
  <c r="AZ7" i="145"/>
  <c r="AZ7" i="41"/>
  <c r="AZ7" i="127"/>
  <c r="AZ7" i="37"/>
  <c r="AZ7" i="38"/>
  <c r="AZ6" i="106"/>
  <c r="AZ6" i="112" s="1"/>
  <c r="AZ6" i="150"/>
  <c r="AZ6" i="148"/>
  <c r="AZ6" i="147"/>
  <c r="AZ6" i="146"/>
  <c r="AZ6" i="149"/>
  <c r="AZ6" i="115"/>
  <c r="AZ6" i="40"/>
  <c r="AZ6" i="174"/>
  <c r="AZ6" i="29"/>
  <c r="AZ6" i="77"/>
  <c r="AZ6" i="173"/>
  <c r="AZ6" i="42"/>
  <c r="AZ6" i="21"/>
  <c r="AZ6" i="99"/>
  <c r="AZ6" i="104"/>
  <c r="AZ15" i="2"/>
  <c r="AJ15" i="180"/>
  <c r="AJ15" i="181"/>
  <c r="AJ15" i="178"/>
  <c r="AJ15" i="179"/>
  <c r="AJ15" i="177"/>
  <c r="AZ14" i="106"/>
  <c r="AZ14" i="112" s="1"/>
  <c r="AZ14" i="148"/>
  <c r="AZ14" i="150"/>
  <c r="AZ14" i="147"/>
  <c r="AZ14" i="146"/>
  <c r="AZ14" i="149"/>
  <c r="AZ14" i="174"/>
  <c r="AZ14" i="40"/>
  <c r="AZ14" i="115"/>
  <c r="AZ14" i="77"/>
  <c r="AZ14" i="29"/>
  <c r="AZ14" i="173"/>
  <c r="AZ14" i="42"/>
  <c r="AZ14" i="104"/>
  <c r="AZ14" i="21"/>
  <c r="AZ14" i="99"/>
  <c r="AZ29" i="2"/>
  <c r="AJ29" i="180"/>
  <c r="AJ29" i="181"/>
  <c r="AJ29" i="178"/>
  <c r="AJ29" i="179"/>
  <c r="AJ29" i="177"/>
  <c r="AZ28" i="106"/>
  <c r="AZ28" i="112" s="1"/>
  <c r="AZ28" i="150"/>
  <c r="AZ28" i="148"/>
  <c r="AZ28" i="147"/>
  <c r="AZ28" i="146"/>
  <c r="AZ28" i="149"/>
  <c r="AZ28" i="174"/>
  <c r="AZ28" i="115"/>
  <c r="AZ28" i="77"/>
  <c r="AZ28" i="40"/>
  <c r="AZ28" i="29"/>
  <c r="AZ28" i="173"/>
  <c r="AZ28" i="42"/>
  <c r="AZ28" i="21"/>
  <c r="AZ28" i="99"/>
  <c r="AZ28" i="104"/>
  <c r="AZ54" i="2"/>
  <c r="AZ53" i="106"/>
  <c r="AZ53" i="112" s="1"/>
  <c r="AZ53" i="21"/>
  <c r="AZ53" i="173"/>
  <c r="AZ53" i="104"/>
  <c r="AH7" i="177"/>
  <c r="AH7" i="178"/>
  <c r="AH7" i="179"/>
  <c r="AH7" i="181"/>
  <c r="AH7" i="180"/>
  <c r="AX7" i="145"/>
  <c r="AX7" i="41"/>
  <c r="AX7" i="127"/>
  <c r="AX7" i="38"/>
  <c r="AX7" i="37"/>
  <c r="AX6" i="106"/>
  <c r="AX6" i="112" s="1"/>
  <c r="AX6" i="150"/>
  <c r="AX6" i="148"/>
  <c r="AX6" i="147"/>
  <c r="AX6" i="146"/>
  <c r="AX6" i="149"/>
  <c r="AX6" i="40"/>
  <c r="AX6" i="174"/>
  <c r="AX6" i="115"/>
  <c r="AX6" i="77"/>
  <c r="AX6" i="29"/>
  <c r="AX6" i="42"/>
  <c r="AX6" i="173"/>
  <c r="AX6" i="104"/>
  <c r="AX6" i="21"/>
  <c r="AX6" i="99"/>
  <c r="AX9" i="2"/>
  <c r="AH9" i="179"/>
  <c r="AH9" i="181"/>
  <c r="AH9" i="177"/>
  <c r="AH9" i="178"/>
  <c r="AH9" i="180"/>
  <c r="AX9" i="145"/>
  <c r="AX9" i="41"/>
  <c r="AX9" i="127"/>
  <c r="AX9" i="38"/>
  <c r="AX9" i="37"/>
  <c r="AX8" i="106"/>
  <c r="AX8" i="112" s="1"/>
  <c r="AX8" i="150"/>
  <c r="AX8" i="148"/>
  <c r="AX8" i="147"/>
  <c r="AX8" i="146"/>
  <c r="AX8" i="149"/>
  <c r="AX8" i="115"/>
  <c r="AX8" i="40"/>
  <c r="AX8" i="174"/>
  <c r="AX8" i="29"/>
  <c r="AX8" i="77"/>
  <c r="AX8" i="173"/>
  <c r="AX8" i="42"/>
  <c r="AX8" i="21"/>
  <c r="AX8" i="99"/>
  <c r="AX8" i="104"/>
  <c r="AX12" i="2"/>
  <c r="AH12" i="179"/>
  <c r="AH12" i="181"/>
  <c r="AH12" i="178"/>
  <c r="AH12" i="180"/>
  <c r="AH12" i="177"/>
  <c r="AX12" i="41"/>
  <c r="AX12" i="145"/>
  <c r="AX12" i="38"/>
  <c r="AX12" i="37"/>
  <c r="AX12" i="127"/>
  <c r="AX11" i="106"/>
  <c r="AX11" i="112" s="1"/>
  <c r="AX11" i="148"/>
  <c r="AX11" i="150"/>
  <c r="AX11" i="147"/>
  <c r="AX11" i="146"/>
  <c r="AX11" i="149"/>
  <c r="AX11" i="115"/>
  <c r="AX11" i="174"/>
  <c r="AX11" i="40"/>
  <c r="AX11" i="29"/>
  <c r="AX11" i="77"/>
  <c r="AX11" i="42"/>
  <c r="AX11" i="173"/>
  <c r="AX11" i="104"/>
  <c r="AX11" i="21"/>
  <c r="AX11" i="99"/>
  <c r="AX15" i="2"/>
  <c r="AH15" i="181"/>
  <c r="AH15" i="180"/>
  <c r="AH15" i="178"/>
  <c r="AH15" i="179"/>
  <c r="AH15" i="177"/>
  <c r="AX14" i="106"/>
  <c r="AX14" i="112" s="1"/>
  <c r="AX14" i="150"/>
  <c r="AX14" i="148"/>
  <c r="AX14" i="147"/>
  <c r="AX14" i="146"/>
  <c r="AX14" i="149"/>
  <c r="AX14" i="115"/>
  <c r="AX14" i="174"/>
  <c r="AX14" i="40"/>
  <c r="AX14" i="29"/>
  <c r="AX14" i="77"/>
  <c r="AX14" i="173"/>
  <c r="AX14" i="42"/>
  <c r="AX14" i="21"/>
  <c r="AX14" i="99"/>
  <c r="AX14" i="104"/>
  <c r="AX18" i="2"/>
  <c r="AH18" i="180"/>
  <c r="AH18" i="181"/>
  <c r="AH18" i="178"/>
  <c r="AH18" i="179"/>
  <c r="AH18" i="177"/>
  <c r="AX17" i="106"/>
  <c r="AX17" i="112" s="1"/>
  <c r="AX17" i="148"/>
  <c r="AX17" i="150"/>
  <c r="AX17" i="147"/>
  <c r="AX17" i="146"/>
  <c r="AX17" i="149"/>
  <c r="AX17" i="174"/>
  <c r="AX17" i="40"/>
  <c r="AX17" i="115"/>
  <c r="AX17" i="77"/>
  <c r="AX17" i="29"/>
  <c r="AX17" i="173"/>
  <c r="AX17" i="42"/>
  <c r="AX17" i="104"/>
  <c r="AX17" i="21"/>
  <c r="AX17" i="99"/>
  <c r="AX21" i="2"/>
  <c r="AH21" i="181"/>
  <c r="AH21" i="180"/>
  <c r="AH21" i="178"/>
  <c r="AH21" i="179"/>
  <c r="AH21" i="177"/>
  <c r="AX20" i="106"/>
  <c r="AX20" i="112" s="1"/>
  <c r="AX20" i="150"/>
  <c r="AX20" i="148"/>
  <c r="AX20" i="147"/>
  <c r="AX20" i="146"/>
  <c r="AX20" i="149"/>
  <c r="AX20" i="115"/>
  <c r="AX20" i="174"/>
  <c r="AX20" i="40"/>
  <c r="AX20" i="29"/>
  <c r="AX20" i="77"/>
  <c r="AX20" i="42"/>
  <c r="AX20" i="173"/>
  <c r="AX20" i="104"/>
  <c r="AX20" i="21"/>
  <c r="AX20" i="99"/>
  <c r="AX24" i="2"/>
  <c r="AH24" i="180"/>
  <c r="AH24" i="181"/>
  <c r="AH24" i="178"/>
  <c r="AH24" i="177"/>
  <c r="AH24" i="179"/>
  <c r="AX23" i="106"/>
  <c r="AX23" i="112" s="1"/>
  <c r="AX23" i="150"/>
  <c r="AX23" i="147"/>
  <c r="AX23" i="148"/>
  <c r="AX23" i="146"/>
  <c r="AX23" i="149"/>
  <c r="AX23" i="115"/>
  <c r="AX23" i="174"/>
  <c r="AX23" i="40"/>
  <c r="AX23" i="29"/>
  <c r="AX23" i="77"/>
  <c r="AX23" i="173"/>
  <c r="AX23" i="42"/>
  <c r="AX23" i="21"/>
  <c r="AX23" i="104"/>
  <c r="AX23" i="99"/>
  <c r="AX29" i="2"/>
  <c r="AH29" i="180"/>
  <c r="AH29" i="181"/>
  <c r="AH29" i="178"/>
  <c r="AH29" i="179"/>
  <c r="AH29" i="177"/>
  <c r="AX28" i="106"/>
  <c r="AX28" i="112" s="1"/>
  <c r="AX28" i="150"/>
  <c r="AX28" i="148"/>
  <c r="AX28" i="146"/>
  <c r="AX28" i="147"/>
  <c r="AX28" i="149"/>
  <c r="AX28" i="115"/>
  <c r="AX28" i="174"/>
  <c r="AX28" i="40"/>
  <c r="AX28" i="29"/>
  <c r="AX28" i="77"/>
  <c r="AX28" i="173"/>
  <c r="AX28" i="42"/>
  <c r="AX28" i="21"/>
  <c r="AX28" i="99"/>
  <c r="AX28" i="104"/>
  <c r="AX34" i="2"/>
  <c r="AH34" i="180"/>
  <c r="AH34" i="181"/>
  <c r="AH34" i="178"/>
  <c r="AH34" i="179"/>
  <c r="AH34" i="177"/>
  <c r="AX33" i="106"/>
  <c r="AX33" i="112" s="1"/>
  <c r="AX33" i="150"/>
  <c r="AX33" i="148"/>
  <c r="AX33" i="147"/>
  <c r="AX33" i="149"/>
  <c r="AX33" i="146"/>
  <c r="AX33" i="115"/>
  <c r="AX33" i="174"/>
  <c r="AX33" i="40"/>
  <c r="AX33" i="77"/>
  <c r="AX33" i="29"/>
  <c r="AX33" i="173"/>
  <c r="AX33" i="42"/>
  <c r="AX33" i="21"/>
  <c r="AX33" i="104"/>
  <c r="AX33" i="99"/>
  <c r="AX41" i="2"/>
  <c r="AX40" i="106"/>
  <c r="AX40" i="112" s="1"/>
  <c r="AX40" i="173"/>
  <c r="AX40" i="104"/>
  <c r="AX40" i="21"/>
  <c r="AX40" i="99"/>
  <c r="AX50" i="106"/>
  <c r="AX50" i="112" s="1"/>
  <c r="AX50" i="21"/>
  <c r="AX50" i="173"/>
  <c r="AX50" i="104"/>
  <c r="AX54" i="2"/>
  <c r="AX53" i="106"/>
  <c r="AX53" i="112" s="1"/>
  <c r="AX53" i="21"/>
  <c r="AX53" i="173"/>
  <c r="AX53" i="104"/>
  <c r="CQ12" i="2"/>
  <c r="CQ12" i="145"/>
  <c r="CQ12" i="41"/>
  <c r="CQ12" i="127"/>
  <c r="CQ12" i="37"/>
  <c r="CQ11" i="106"/>
  <c r="CQ11" i="112" s="1"/>
  <c r="CQ12" i="38"/>
  <c r="CQ11" i="148"/>
  <c r="CQ11" i="150"/>
  <c r="CQ11" i="147"/>
  <c r="CQ11" i="146"/>
  <c r="CQ11" i="149"/>
  <c r="CQ11" i="174"/>
  <c r="CQ11" i="40"/>
  <c r="CQ11" i="115"/>
  <c r="CQ11" i="77"/>
  <c r="CQ11" i="29"/>
  <c r="CQ11" i="42"/>
  <c r="CQ11" i="173"/>
  <c r="CQ11" i="104"/>
  <c r="CQ11" i="21"/>
  <c r="CQ11" i="99"/>
  <c r="CQ21" i="2"/>
  <c r="CQ20" i="106"/>
  <c r="CQ20" i="112" s="1"/>
  <c r="CQ20" i="150"/>
  <c r="CQ20" i="148"/>
  <c r="CQ20" i="147"/>
  <c r="CQ20" i="146"/>
  <c r="CQ20" i="149"/>
  <c r="CQ20" i="174"/>
  <c r="CQ20" i="115"/>
  <c r="CQ20" i="77"/>
  <c r="CQ20" i="40"/>
  <c r="CQ20" i="29"/>
  <c r="CQ20" i="173"/>
  <c r="CQ20" i="42"/>
  <c r="CQ20" i="104"/>
  <c r="CQ20" i="21"/>
  <c r="CQ20" i="99"/>
  <c r="CQ40" i="106"/>
  <c r="CQ40" i="112" s="1"/>
  <c r="CQ40" i="173"/>
  <c r="CQ40" i="21"/>
  <c r="CQ40" i="99"/>
  <c r="CQ40" i="104"/>
  <c r="GB6" i="150"/>
  <c r="GB6" i="148"/>
  <c r="GB6" i="147"/>
  <c r="GB6" i="146"/>
  <c r="GB6" i="149"/>
  <c r="GB6" i="115"/>
  <c r="GB6" i="40"/>
  <c r="GB6" i="174"/>
  <c r="GB6" i="29"/>
  <c r="GB6" i="77"/>
  <c r="GB6" i="173"/>
  <c r="GB6" i="42"/>
  <c r="GB6" i="21"/>
  <c r="GB6" i="99"/>
  <c r="GB6" i="104"/>
  <c r="GB18" i="2"/>
  <c r="GB17" i="150"/>
  <c r="GB17" i="148"/>
  <c r="GB17" i="147"/>
  <c r="GB17" i="146"/>
  <c r="GB17" i="149"/>
  <c r="GB17" i="115"/>
  <c r="GB17" i="174"/>
  <c r="GB17" i="40"/>
  <c r="GB17" i="29"/>
  <c r="GB17" i="77"/>
  <c r="GB17" i="173"/>
  <c r="GB17" i="42"/>
  <c r="GB17" i="21"/>
  <c r="GB17" i="99"/>
  <c r="GB17" i="104"/>
  <c r="GB34" i="2"/>
  <c r="GB33" i="150"/>
  <c r="GB33" i="148"/>
  <c r="GB33" i="147"/>
  <c r="GB33" i="146"/>
  <c r="GB33" i="149"/>
  <c r="GB33" i="174"/>
  <c r="GB33" i="115"/>
  <c r="GB33" i="77"/>
  <c r="GB33" i="40"/>
  <c r="GB33" i="173"/>
  <c r="GB33" i="42"/>
  <c r="GB33" i="29"/>
  <c r="GB33" i="21"/>
  <c r="GB33" i="104"/>
  <c r="GB33" i="99"/>
  <c r="BR7" i="145"/>
  <c r="BR7" i="41"/>
  <c r="BR7" i="127"/>
  <c r="BR7" i="38"/>
  <c r="BR7" i="37"/>
  <c r="BR6" i="106"/>
  <c r="BR6" i="112" s="1"/>
  <c r="BR6" i="150"/>
  <c r="BR6" i="148"/>
  <c r="BR6" i="147"/>
  <c r="BR6" i="146"/>
  <c r="BR6" i="149"/>
  <c r="BR6" i="40"/>
  <c r="BR6" i="174"/>
  <c r="BR6" i="115"/>
  <c r="BR6" i="77"/>
  <c r="BR6" i="29"/>
  <c r="BR6" i="42"/>
  <c r="BR6" i="173"/>
  <c r="BR6" i="104"/>
  <c r="BR6" i="21"/>
  <c r="BR6" i="99"/>
  <c r="BR12" i="2"/>
  <c r="BR12" i="41"/>
  <c r="BR12" i="145"/>
  <c r="BR12" i="127"/>
  <c r="BR12" i="38"/>
  <c r="BR12" i="37"/>
  <c r="BR11" i="106"/>
  <c r="BR11" i="112" s="1"/>
  <c r="BR11" i="148"/>
  <c r="BR11" i="150"/>
  <c r="BR11" i="147"/>
  <c r="BR11" i="146"/>
  <c r="BR11" i="149"/>
  <c r="BR11" i="115"/>
  <c r="BR11" i="174"/>
  <c r="BR11" i="40"/>
  <c r="BR11" i="29"/>
  <c r="BR11" i="77"/>
  <c r="BR11" i="42"/>
  <c r="BR11" i="173"/>
  <c r="BR11" i="104"/>
  <c r="BR11" i="21"/>
  <c r="BR11" i="99"/>
  <c r="BR18" i="2"/>
  <c r="BR17" i="106"/>
  <c r="BR17" i="112" s="1"/>
  <c r="BR17" i="148"/>
  <c r="BR17" i="150"/>
  <c r="BR17" i="147"/>
  <c r="BR17" i="146"/>
  <c r="BR17" i="149"/>
  <c r="BR17" i="174"/>
  <c r="BR17" i="40"/>
  <c r="BR17" i="115"/>
  <c r="BR17" i="77"/>
  <c r="BR17" i="29"/>
  <c r="BR17" i="173"/>
  <c r="BR17" i="42"/>
  <c r="BR17" i="104"/>
  <c r="BR17" i="21"/>
  <c r="BR17" i="99"/>
  <c r="BR24" i="2"/>
  <c r="BR23" i="106"/>
  <c r="BR23" i="112" s="1"/>
  <c r="BR23" i="150"/>
  <c r="BR23" i="147"/>
  <c r="BR23" i="148"/>
  <c r="BR23" i="146"/>
  <c r="BR23" i="149"/>
  <c r="BR23" i="115"/>
  <c r="BR23" i="174"/>
  <c r="BR23" i="40"/>
  <c r="BR23" i="29"/>
  <c r="BR23" i="77"/>
  <c r="BR23" i="173"/>
  <c r="BR23" i="42"/>
  <c r="BR23" i="21"/>
  <c r="BR23" i="104"/>
  <c r="BR23" i="99"/>
  <c r="BR34" i="2"/>
  <c r="BR33" i="106"/>
  <c r="BR33" i="112" s="1"/>
  <c r="BR33" i="150"/>
  <c r="BR33" i="148"/>
  <c r="BR33" i="147"/>
  <c r="BR33" i="149"/>
  <c r="BR33" i="146"/>
  <c r="BR33" i="115"/>
  <c r="BR33" i="174"/>
  <c r="BR33" i="40"/>
  <c r="BR33" i="77"/>
  <c r="BR33" i="29"/>
  <c r="BR33" i="173"/>
  <c r="BR33" i="42"/>
  <c r="BR33" i="21"/>
  <c r="BR33" i="104"/>
  <c r="BR33" i="99"/>
  <c r="BR50" i="106"/>
  <c r="BR50" i="112" s="1"/>
  <c r="BR50" i="21"/>
  <c r="BR50" i="173"/>
  <c r="BR50" i="104"/>
  <c r="BR55" i="2"/>
  <c r="BR54" i="106"/>
  <c r="BR54" i="112" s="1"/>
  <c r="BR54" i="21"/>
  <c r="BR54" i="173"/>
  <c r="BR54" i="104"/>
  <c r="BU15" i="2"/>
  <c r="BU14" i="106"/>
  <c r="BU14" i="112" s="1"/>
  <c r="BU14" i="148"/>
  <c r="BU14" i="150"/>
  <c r="BU14" i="147"/>
  <c r="BU14" i="146"/>
  <c r="BU14" i="149"/>
  <c r="BU14" i="174"/>
  <c r="BU14" i="40"/>
  <c r="BU14" i="115"/>
  <c r="BU14" i="77"/>
  <c r="BU14" i="29"/>
  <c r="BU14" i="173"/>
  <c r="BU14" i="42"/>
  <c r="BU14" i="99"/>
  <c r="BU14" i="104"/>
  <c r="BU14" i="21"/>
  <c r="BU24" i="2"/>
  <c r="BU23" i="106"/>
  <c r="BU23" i="112" s="1"/>
  <c r="BU23" i="150"/>
  <c r="BU23" i="147"/>
  <c r="BU23" i="148"/>
  <c r="BU23" i="146"/>
  <c r="BU23" i="149"/>
  <c r="BU23" i="174"/>
  <c r="BU23" i="115"/>
  <c r="BU23" i="77"/>
  <c r="BU23" i="40"/>
  <c r="BU23" i="29"/>
  <c r="BU23" i="173"/>
  <c r="BU23" i="42"/>
  <c r="BU23" i="99"/>
  <c r="BU23" i="21"/>
  <c r="BU23" i="104"/>
  <c r="BU50" i="106"/>
  <c r="BU50" i="112" s="1"/>
  <c r="BU50" i="21"/>
  <c r="BU50" i="173"/>
  <c r="BU50" i="104"/>
  <c r="CB10" i="145"/>
  <c r="CB10" i="41"/>
  <c r="CB10" i="127"/>
  <c r="CB10" i="37"/>
  <c r="CB9" i="106"/>
  <c r="CB9" i="112" s="1"/>
  <c r="CB10" i="38"/>
  <c r="CB9" i="150"/>
  <c r="CB9" i="148"/>
  <c r="CB9" i="147"/>
  <c r="CB9" i="146"/>
  <c r="CB9" i="149"/>
  <c r="CB9" i="115"/>
  <c r="CB9" i="40"/>
  <c r="CB9" i="174"/>
  <c r="CB9" i="29"/>
  <c r="CB9" i="77"/>
  <c r="CB9" i="173"/>
  <c r="CB9" i="42"/>
  <c r="CB9" i="21"/>
  <c r="CB9" i="99"/>
  <c r="CB9" i="104"/>
  <c r="CB18" i="2"/>
  <c r="CB17" i="106"/>
  <c r="CB17" i="112" s="1"/>
  <c r="CB17" i="150"/>
  <c r="CB17" i="148"/>
  <c r="CB17" i="147"/>
  <c r="CB17" i="146"/>
  <c r="CB17" i="149"/>
  <c r="CB17" i="115"/>
  <c r="CB17" i="174"/>
  <c r="CB17" i="40"/>
  <c r="CB17" i="29"/>
  <c r="CB17" i="77"/>
  <c r="CB17" i="173"/>
  <c r="CB17" i="42"/>
  <c r="CB17" i="21"/>
  <c r="CB17" i="99"/>
  <c r="CB17" i="104"/>
  <c r="CB34" i="2"/>
  <c r="CB33" i="106"/>
  <c r="CB33" i="112" s="1"/>
  <c r="CB33" i="150"/>
  <c r="CB33" i="148"/>
  <c r="CB33" i="147"/>
  <c r="CB33" i="146"/>
  <c r="CB33" i="149"/>
  <c r="CB33" i="174"/>
  <c r="CB33" i="115"/>
  <c r="CB33" i="77"/>
  <c r="CB33" i="40"/>
  <c r="CB33" i="173"/>
  <c r="CB33" i="42"/>
  <c r="CB33" i="29"/>
  <c r="CB33" i="21"/>
  <c r="CB33" i="104"/>
  <c r="CB33" i="99"/>
  <c r="CB50" i="106"/>
  <c r="CB50" i="112" s="1"/>
  <c r="CB50" i="21"/>
  <c r="CB50" i="173"/>
  <c r="CB50" i="104"/>
  <c r="CI9" i="2"/>
  <c r="CI9" i="145"/>
  <c r="CI9" i="41"/>
  <c r="CI9" i="127"/>
  <c r="CI9" i="37"/>
  <c r="CI8" i="106"/>
  <c r="CI8" i="112" s="1"/>
  <c r="CI8" i="150"/>
  <c r="CI9" i="38"/>
  <c r="CI8" i="148"/>
  <c r="CI8" i="147"/>
  <c r="CI8" i="146"/>
  <c r="CI8" i="149"/>
  <c r="CI8" i="174"/>
  <c r="CI8" i="115"/>
  <c r="CI8" i="40"/>
  <c r="CI8" i="29"/>
  <c r="CI8" i="77"/>
  <c r="CI8" i="42"/>
  <c r="CI8" i="173"/>
  <c r="CI8" i="104"/>
  <c r="CI8" i="21"/>
  <c r="CI8" i="99"/>
  <c r="CI20" i="106"/>
  <c r="CI20" i="112" s="1"/>
  <c r="CI20" i="150"/>
  <c r="CI20" i="148"/>
  <c r="CI20" i="147"/>
  <c r="CI20" i="146"/>
  <c r="CI20" i="149"/>
  <c r="CI20" i="174"/>
  <c r="CI20" i="115"/>
  <c r="CI20" i="77"/>
  <c r="CI20" i="40"/>
  <c r="CI20" i="29"/>
  <c r="CI20" i="173"/>
  <c r="CI20" i="42"/>
  <c r="CI20" i="104"/>
  <c r="CI20" i="21"/>
  <c r="CI20" i="99"/>
  <c r="CI34" i="2"/>
  <c r="CI33" i="106"/>
  <c r="CI33" i="112" s="1"/>
  <c r="CI33" i="150"/>
  <c r="CI33" i="148"/>
  <c r="CI33" i="147"/>
  <c r="CI33" i="149"/>
  <c r="CI33" i="146"/>
  <c r="CI33" i="115"/>
  <c r="CI33" i="174"/>
  <c r="CI33" i="40"/>
  <c r="CI33" i="77"/>
  <c r="CI33" i="42"/>
  <c r="CI33" i="29"/>
  <c r="CI33" i="173"/>
  <c r="CI33" i="21"/>
  <c r="CI33" i="104"/>
  <c r="CI33" i="99"/>
  <c r="CP7" i="145"/>
  <c r="CP7" i="41"/>
  <c r="CP7" i="127"/>
  <c r="CP7" i="37"/>
  <c r="CP6" i="106"/>
  <c r="CP6" i="112" s="1"/>
  <c r="CP7" i="38"/>
  <c r="CP6" i="150"/>
  <c r="CP6" i="148"/>
  <c r="CP6" i="147"/>
  <c r="CP6" i="146"/>
  <c r="CP6" i="149"/>
  <c r="CP6" i="40"/>
  <c r="CP6" i="174"/>
  <c r="CP6" i="115"/>
  <c r="CP6" i="77"/>
  <c r="CP6" i="29"/>
  <c r="CP6" i="42"/>
  <c r="CP6" i="173"/>
  <c r="CP6" i="104"/>
  <c r="CP6" i="21"/>
  <c r="CP6" i="99"/>
  <c r="CP14" i="106"/>
  <c r="CP14" i="112" s="1"/>
  <c r="CP14" i="150"/>
  <c r="CP14" i="148"/>
  <c r="CP14" i="147"/>
  <c r="CP14" i="146"/>
  <c r="CP14" i="149"/>
  <c r="CP14" i="115"/>
  <c r="CP14" i="174"/>
  <c r="CP14" i="40"/>
  <c r="CP14" i="29"/>
  <c r="CP14" i="77"/>
  <c r="CP14" i="173"/>
  <c r="CP14" i="42"/>
  <c r="CP14" i="21"/>
  <c r="CP14" i="99"/>
  <c r="CP14" i="104"/>
  <c r="CP21" i="106"/>
  <c r="CP21" i="112" s="1"/>
  <c r="CP21" i="150"/>
  <c r="CP21" i="148"/>
  <c r="CP21" i="147"/>
  <c r="CP21" i="146"/>
  <c r="CP21" i="149"/>
  <c r="CP21" i="174"/>
  <c r="CP21" i="115"/>
  <c r="CP21" i="77"/>
  <c r="CP21" i="40"/>
  <c r="CP21" i="29"/>
  <c r="CP21" i="173"/>
  <c r="CP21" i="42"/>
  <c r="CP21" i="104"/>
  <c r="CP21" i="21"/>
  <c r="CP21" i="99"/>
  <c r="CP40" i="106"/>
  <c r="CP40" i="112" s="1"/>
  <c r="CP40" i="173"/>
  <c r="CP40" i="104"/>
  <c r="CP40" i="21"/>
  <c r="CP40" i="99"/>
  <c r="CP54" i="2"/>
  <c r="CP53" i="106"/>
  <c r="CP53" i="112" s="1"/>
  <c r="CP53" i="21"/>
  <c r="CP53" i="173"/>
  <c r="CP53" i="104"/>
  <c r="BZ7" i="145"/>
  <c r="BZ7" i="41"/>
  <c r="BZ7" i="127"/>
  <c r="BZ7" i="37"/>
  <c r="BZ6" i="106"/>
  <c r="BZ6" i="112" s="1"/>
  <c r="BZ7" i="38"/>
  <c r="BZ6" i="150"/>
  <c r="BZ6" i="148"/>
  <c r="BZ6" i="147"/>
  <c r="BZ6" i="146"/>
  <c r="BZ6" i="149"/>
  <c r="BZ6" i="40"/>
  <c r="BZ6" i="174"/>
  <c r="BZ6" i="115"/>
  <c r="BZ6" i="77"/>
  <c r="BZ6" i="29"/>
  <c r="BZ6" i="42"/>
  <c r="BZ6" i="173"/>
  <c r="BZ6" i="104"/>
  <c r="BZ6" i="21"/>
  <c r="BZ6" i="99"/>
  <c r="BZ9" i="2"/>
  <c r="BZ9" i="145"/>
  <c r="BZ9" i="41"/>
  <c r="BZ9" i="127"/>
  <c r="BZ9" i="37"/>
  <c r="BZ8" i="106"/>
  <c r="BZ8" i="112" s="1"/>
  <c r="BZ8" i="150"/>
  <c r="BZ9" i="38"/>
  <c r="BZ8" i="148"/>
  <c r="BZ8" i="147"/>
  <c r="BZ8" i="146"/>
  <c r="BZ8" i="149"/>
  <c r="BZ8" i="115"/>
  <c r="BZ8" i="40"/>
  <c r="BZ8" i="174"/>
  <c r="BZ8" i="29"/>
  <c r="BZ8" i="77"/>
  <c r="BZ8" i="173"/>
  <c r="BZ8" i="42"/>
  <c r="BZ8" i="21"/>
  <c r="BZ8" i="99"/>
  <c r="BZ8" i="104"/>
  <c r="BZ12" i="2"/>
  <c r="BZ12" i="41"/>
  <c r="BZ12" i="145"/>
  <c r="BZ12" i="127"/>
  <c r="BZ12" i="37"/>
  <c r="BZ11" i="106"/>
  <c r="BZ11" i="112" s="1"/>
  <c r="BZ12" i="38"/>
  <c r="BZ11" i="148"/>
  <c r="BZ11" i="150"/>
  <c r="BZ11" i="147"/>
  <c r="BZ11" i="146"/>
  <c r="BZ11" i="149"/>
  <c r="BZ11" i="115"/>
  <c r="BZ11" i="174"/>
  <c r="BZ11" i="40"/>
  <c r="BZ11" i="29"/>
  <c r="BZ11" i="77"/>
  <c r="BZ11" i="42"/>
  <c r="BZ11" i="173"/>
  <c r="BZ11" i="104"/>
  <c r="BZ11" i="21"/>
  <c r="BZ11" i="99"/>
  <c r="BZ15" i="2"/>
  <c r="BZ14" i="106"/>
  <c r="BZ14" i="112" s="1"/>
  <c r="BZ14" i="150"/>
  <c r="BZ14" i="148"/>
  <c r="BZ14" i="147"/>
  <c r="BZ14" i="146"/>
  <c r="BZ14" i="149"/>
  <c r="BZ14" i="115"/>
  <c r="BZ14" i="174"/>
  <c r="BZ14" i="40"/>
  <c r="BZ14" i="29"/>
  <c r="BZ14" i="77"/>
  <c r="BZ14" i="173"/>
  <c r="BZ14" i="42"/>
  <c r="BZ14" i="21"/>
  <c r="BZ14" i="99"/>
  <c r="BZ14" i="104"/>
  <c r="BZ18" i="2"/>
  <c r="BZ17" i="106"/>
  <c r="BZ17" i="112" s="1"/>
  <c r="BZ17" i="148"/>
  <c r="BZ17" i="150"/>
  <c r="BZ17" i="147"/>
  <c r="BZ17" i="146"/>
  <c r="BZ17" i="149"/>
  <c r="BZ17" i="174"/>
  <c r="BZ17" i="40"/>
  <c r="BZ17" i="115"/>
  <c r="BZ17" i="77"/>
  <c r="BZ17" i="29"/>
  <c r="BZ17" i="173"/>
  <c r="BZ17" i="42"/>
  <c r="BZ17" i="104"/>
  <c r="BZ17" i="21"/>
  <c r="BZ17" i="99"/>
  <c r="BZ21" i="2"/>
  <c r="BZ20" i="106"/>
  <c r="BZ20" i="112" s="1"/>
  <c r="BZ20" i="150"/>
  <c r="BZ20" i="148"/>
  <c r="BZ20" i="147"/>
  <c r="BZ20" i="146"/>
  <c r="BZ20" i="149"/>
  <c r="BZ20" i="115"/>
  <c r="BZ20" i="174"/>
  <c r="BZ20" i="40"/>
  <c r="BZ20" i="29"/>
  <c r="BZ20" i="77"/>
  <c r="BZ20" i="42"/>
  <c r="BZ20" i="173"/>
  <c r="BZ20" i="104"/>
  <c r="BZ20" i="21"/>
  <c r="BZ20" i="99"/>
  <c r="BZ24" i="2"/>
  <c r="BZ23" i="106"/>
  <c r="BZ23" i="112" s="1"/>
  <c r="BZ23" i="150"/>
  <c r="BZ23" i="147"/>
  <c r="BZ23" i="148"/>
  <c r="BZ23" i="146"/>
  <c r="BZ23" i="149"/>
  <c r="BZ23" i="115"/>
  <c r="BZ23" i="174"/>
  <c r="BZ23" i="40"/>
  <c r="BZ23" i="29"/>
  <c r="BZ23" i="77"/>
  <c r="BZ23" i="173"/>
  <c r="BZ23" i="42"/>
  <c r="BZ23" i="21"/>
  <c r="BZ23" i="104"/>
  <c r="BZ23" i="99"/>
  <c r="BZ29" i="2"/>
  <c r="BZ28" i="106"/>
  <c r="BZ28" i="112" s="1"/>
  <c r="BZ28" i="150"/>
  <c r="BZ28" i="148"/>
  <c r="BZ28" i="146"/>
  <c r="BZ28" i="147"/>
  <c r="BZ28" i="149"/>
  <c r="BZ28" i="115"/>
  <c r="BZ28" i="174"/>
  <c r="BZ28" i="40"/>
  <c r="BZ28" i="29"/>
  <c r="BZ28" i="77"/>
  <c r="BZ28" i="173"/>
  <c r="BZ28" i="42"/>
  <c r="BZ28" i="21"/>
  <c r="BZ28" i="99"/>
  <c r="BZ28" i="104"/>
  <c r="BZ34" i="2"/>
  <c r="BZ33" i="106"/>
  <c r="BZ33" i="112" s="1"/>
  <c r="BZ33" i="150"/>
  <c r="BZ33" i="148"/>
  <c r="BZ33" i="147"/>
  <c r="BZ33" i="149"/>
  <c r="BZ33" i="146"/>
  <c r="BZ33" i="115"/>
  <c r="BZ33" i="174"/>
  <c r="BZ33" i="40"/>
  <c r="BZ33" i="77"/>
  <c r="BZ33" i="29"/>
  <c r="BZ33" i="173"/>
  <c r="BZ33" i="42"/>
  <c r="BZ33" i="21"/>
  <c r="BZ33" i="104"/>
  <c r="BZ33" i="99"/>
  <c r="BZ41" i="2"/>
  <c r="BZ40" i="106"/>
  <c r="BZ40" i="112" s="1"/>
  <c r="BZ40" i="173"/>
  <c r="BZ40" i="104"/>
  <c r="BZ40" i="21"/>
  <c r="BZ40" i="99"/>
  <c r="BZ50" i="106"/>
  <c r="BZ50" i="112" s="1"/>
  <c r="BZ50" i="21"/>
  <c r="BZ50" i="173"/>
  <c r="BZ50" i="104"/>
  <c r="BZ54" i="2"/>
  <c r="BZ53" i="106"/>
  <c r="BZ53" i="112" s="1"/>
  <c r="BZ53" i="21"/>
  <c r="BZ53" i="173"/>
  <c r="BZ53" i="104"/>
  <c r="CG7" i="127"/>
  <c r="CG7" i="145"/>
  <c r="CG7" i="41"/>
  <c r="CG7" i="37"/>
  <c r="CG6" i="106"/>
  <c r="CG6" i="112" s="1"/>
  <c r="CG6" i="150"/>
  <c r="CG7" i="38"/>
  <c r="CG6" i="148"/>
  <c r="CG6" i="147"/>
  <c r="CG6" i="146"/>
  <c r="CG6" i="149"/>
  <c r="CG6" i="174"/>
  <c r="CG6" i="115"/>
  <c r="CG6" i="40"/>
  <c r="CG6" i="29"/>
  <c r="CG6" i="77"/>
  <c r="CG6" i="42"/>
  <c r="CG6" i="173"/>
  <c r="CG6" i="104"/>
  <c r="CG6" i="21"/>
  <c r="CG6" i="99"/>
  <c r="CG9" i="2"/>
  <c r="CG9" i="145"/>
  <c r="CG9" i="41"/>
  <c r="CG9" i="127"/>
  <c r="CG9" i="37"/>
  <c r="CG8" i="106"/>
  <c r="CG8" i="112" s="1"/>
  <c r="CG9" i="38"/>
  <c r="CG8" i="150"/>
  <c r="CG8" i="148"/>
  <c r="CG8" i="147"/>
  <c r="CG8" i="146"/>
  <c r="CG8" i="149"/>
  <c r="CG8" i="40"/>
  <c r="CG8" i="174"/>
  <c r="CG8" i="115"/>
  <c r="CG8" i="77"/>
  <c r="CG8" i="29"/>
  <c r="CG8" i="173"/>
  <c r="CG8" i="42"/>
  <c r="CG8" i="104"/>
  <c r="CG8" i="21"/>
  <c r="CG8" i="99"/>
  <c r="CG12" i="2"/>
  <c r="CG12" i="145"/>
  <c r="CG12" i="41"/>
  <c r="CG12" i="37"/>
  <c r="CG12" i="127"/>
  <c r="CG11" i="106"/>
  <c r="CG11" i="112" s="1"/>
  <c r="CG12" i="38"/>
  <c r="CG11" i="150"/>
  <c r="CG11" i="148"/>
  <c r="CG11" i="147"/>
  <c r="CG11" i="146"/>
  <c r="CG11" i="149"/>
  <c r="CG11" i="115"/>
  <c r="CG11" i="174"/>
  <c r="CG11" i="40"/>
  <c r="CG11" i="29"/>
  <c r="CG11" i="77"/>
  <c r="CG11" i="173"/>
  <c r="CG11" i="42"/>
  <c r="CG11" i="21"/>
  <c r="CG11" i="99"/>
  <c r="CG11" i="104"/>
  <c r="CG15" i="2"/>
  <c r="CG14" i="106"/>
  <c r="CG14" i="112" s="1"/>
  <c r="CG14" i="148"/>
  <c r="CG14" i="150"/>
  <c r="CG14" i="147"/>
  <c r="CG14" i="146"/>
  <c r="CG14" i="149"/>
  <c r="CG14" i="174"/>
  <c r="CG14" i="40"/>
  <c r="CG14" i="115"/>
  <c r="CG14" i="77"/>
  <c r="CG14" i="29"/>
  <c r="CG14" i="173"/>
  <c r="CG14" i="42"/>
  <c r="CG14" i="99"/>
  <c r="CG14" i="104"/>
  <c r="CG14" i="21"/>
  <c r="CG18" i="2"/>
  <c r="CG17" i="106"/>
  <c r="CG17" i="112" s="1"/>
  <c r="CG17" i="148"/>
  <c r="CG17" i="150"/>
  <c r="CG17" i="147"/>
  <c r="CG17" i="146"/>
  <c r="CG17" i="149"/>
  <c r="CG17" i="40"/>
  <c r="CG17" i="115"/>
  <c r="CG17" i="174"/>
  <c r="CG17" i="29"/>
  <c r="CG17" i="77"/>
  <c r="CG17" i="42"/>
  <c r="CG17" i="173"/>
  <c r="CG17" i="104"/>
  <c r="CG17" i="21"/>
  <c r="CG17" i="99"/>
  <c r="CG21" i="2"/>
  <c r="CG20" i="106"/>
  <c r="CG20" i="112" s="1"/>
  <c r="CG20" i="150"/>
  <c r="CG20" i="147"/>
  <c r="CG20" i="148"/>
  <c r="CG20" i="146"/>
  <c r="CG20" i="149"/>
  <c r="CG20" i="115"/>
  <c r="CG20" i="174"/>
  <c r="CG20" i="40"/>
  <c r="CG20" i="29"/>
  <c r="CG20" i="77"/>
  <c r="CG20" i="173"/>
  <c r="CG20" i="42"/>
  <c r="CG20" i="21"/>
  <c r="CG20" i="99"/>
  <c r="CG20" i="104"/>
  <c r="CG24" i="2"/>
  <c r="CG23" i="106"/>
  <c r="CG23" i="112" s="1"/>
  <c r="CG23" i="150"/>
  <c r="CG23" i="147"/>
  <c r="CG23" i="148"/>
  <c r="CG23" i="146"/>
  <c r="CG23" i="149"/>
  <c r="CG23" i="174"/>
  <c r="CG23" i="115"/>
  <c r="CG23" i="77"/>
  <c r="CG23" i="40"/>
  <c r="CG23" i="29"/>
  <c r="CG23" i="173"/>
  <c r="CG23" i="42"/>
  <c r="CG23" i="99"/>
  <c r="CG23" i="21"/>
  <c r="CG23" i="104"/>
  <c r="CG29" i="2"/>
  <c r="CG28" i="106"/>
  <c r="CG28" i="112" s="1"/>
  <c r="CG28" i="150"/>
  <c r="CG28" i="148"/>
  <c r="CG28" i="146"/>
  <c r="CG28" i="147"/>
  <c r="CG28" i="149"/>
  <c r="CG28" i="174"/>
  <c r="CG28" i="115"/>
  <c r="CG28" i="77"/>
  <c r="CG28" i="40"/>
  <c r="CG28" i="29"/>
  <c r="CG28" i="173"/>
  <c r="CG28" i="42"/>
  <c r="CG28" i="104"/>
  <c r="CG28" i="21"/>
  <c r="CG28" i="99"/>
  <c r="CG34" i="2"/>
  <c r="CG33" i="106"/>
  <c r="CG33" i="112" s="1"/>
  <c r="CG33" i="150"/>
  <c r="CG33" i="148"/>
  <c r="CG33" i="147"/>
  <c r="CG33" i="146"/>
  <c r="CG33" i="149"/>
  <c r="CG33" i="174"/>
  <c r="CG33" i="115"/>
  <c r="CG33" i="77"/>
  <c r="CG33" i="40"/>
  <c r="CG33" i="29"/>
  <c r="CG33" i="173"/>
  <c r="CG33" i="42"/>
  <c r="CG33" i="104"/>
  <c r="CG33" i="99"/>
  <c r="CG33" i="21"/>
  <c r="CG41" i="2"/>
  <c r="CG40" i="106"/>
  <c r="CG40" i="112" s="1"/>
  <c r="CG40" i="173"/>
  <c r="CG40" i="21"/>
  <c r="CG40" i="99"/>
  <c r="CG40" i="104"/>
  <c r="CG50" i="106"/>
  <c r="CG50" i="112" s="1"/>
  <c r="CG50" i="21"/>
  <c r="CG50" i="173"/>
  <c r="CG50" i="104"/>
  <c r="CG54" i="2"/>
  <c r="CG53" i="106"/>
  <c r="CG53" i="112" s="1"/>
  <c r="CG53" i="21"/>
  <c r="CG53" i="173"/>
  <c r="CG53" i="104"/>
  <c r="CN7" i="145"/>
  <c r="CN7" i="41"/>
  <c r="CN7" i="127"/>
  <c r="CN7" i="37"/>
  <c r="CN6" i="106"/>
  <c r="CN6" i="112" s="1"/>
  <c r="CN6" i="150"/>
  <c r="CN7" i="38"/>
  <c r="CN6" i="148"/>
  <c r="CN6" i="147"/>
  <c r="CN6" i="146"/>
  <c r="CN6" i="149"/>
  <c r="CN6" i="115"/>
  <c r="CN6" i="40"/>
  <c r="CN6" i="174"/>
  <c r="CN6" i="29"/>
  <c r="CN6" i="77"/>
  <c r="CN6" i="173"/>
  <c r="CN6" i="42"/>
  <c r="CN6" i="21"/>
  <c r="CN6" i="99"/>
  <c r="CN6" i="104"/>
  <c r="CN9" i="2"/>
  <c r="CN9" i="127"/>
  <c r="CN9" i="145"/>
  <c r="CN9" i="41"/>
  <c r="CN9" i="37"/>
  <c r="CN8" i="106"/>
  <c r="CN8" i="112" s="1"/>
  <c r="CN8" i="150"/>
  <c r="CN9" i="38"/>
  <c r="CN8" i="148"/>
  <c r="CN8" i="147"/>
  <c r="CN8" i="146"/>
  <c r="CN8" i="149"/>
  <c r="CN8" i="40"/>
  <c r="CN8" i="174"/>
  <c r="CN8" i="115"/>
  <c r="CN8" i="77"/>
  <c r="CN8" i="29"/>
  <c r="CN8" i="42"/>
  <c r="CN8" i="173"/>
  <c r="CN8" i="104"/>
  <c r="CN8" i="21"/>
  <c r="CN8" i="99"/>
  <c r="CN12" i="2"/>
  <c r="CN12" i="145"/>
  <c r="CN12" i="41"/>
  <c r="CN12" i="127"/>
  <c r="CN12" i="37"/>
  <c r="CN11" i="106"/>
  <c r="CN11" i="112" s="1"/>
  <c r="CN12" i="38"/>
  <c r="CN11" i="148"/>
  <c r="CN11" i="150"/>
  <c r="CN11" i="147"/>
  <c r="CN11" i="146"/>
  <c r="CN11" i="149"/>
  <c r="CN11" i="174"/>
  <c r="CN11" i="40"/>
  <c r="CN11" i="115"/>
  <c r="CN11" i="77"/>
  <c r="CN11" i="29"/>
  <c r="CN11" i="173"/>
  <c r="CN11" i="42"/>
  <c r="CN11" i="99"/>
  <c r="CN11" i="104"/>
  <c r="CN11" i="21"/>
  <c r="CN15" i="2"/>
  <c r="CN14" i="106"/>
  <c r="CN14" i="112" s="1"/>
  <c r="CN14" i="148"/>
  <c r="CN14" i="150"/>
  <c r="CN14" i="147"/>
  <c r="CN14" i="146"/>
  <c r="CN14" i="149"/>
  <c r="CN14" i="174"/>
  <c r="CN14" i="40"/>
  <c r="CN14" i="115"/>
  <c r="CN14" i="77"/>
  <c r="CN14" i="29"/>
  <c r="CN14" i="173"/>
  <c r="CN14" i="42"/>
  <c r="CN14" i="104"/>
  <c r="CN14" i="21"/>
  <c r="CN14" i="99"/>
  <c r="CN18" i="2"/>
  <c r="CN17" i="106"/>
  <c r="CN17" i="112" s="1"/>
  <c r="CN17" i="150"/>
  <c r="CN17" i="148"/>
  <c r="CN17" i="147"/>
  <c r="CN17" i="146"/>
  <c r="CN17" i="149"/>
  <c r="CN17" i="115"/>
  <c r="CN17" i="174"/>
  <c r="CN17" i="40"/>
  <c r="CN17" i="29"/>
  <c r="CN17" i="77"/>
  <c r="CN17" i="173"/>
  <c r="CN17" i="42"/>
  <c r="CN17" i="21"/>
  <c r="CN17" i="99"/>
  <c r="CN17" i="104"/>
  <c r="CN21" i="2"/>
  <c r="CN20" i="106"/>
  <c r="CN20" i="112" s="1"/>
  <c r="CN20" i="150"/>
  <c r="CN20" i="147"/>
  <c r="CN20" i="148"/>
  <c r="CN20" i="146"/>
  <c r="CN20" i="149"/>
  <c r="CN20" i="174"/>
  <c r="CN20" i="115"/>
  <c r="CN20" i="77"/>
  <c r="CN20" i="40"/>
  <c r="CN20" i="29"/>
  <c r="CN20" i="173"/>
  <c r="CN20" i="42"/>
  <c r="CN20" i="104"/>
  <c r="CN20" i="21"/>
  <c r="CN20" i="99"/>
  <c r="CN24" i="2"/>
  <c r="CN23" i="106"/>
  <c r="CN23" i="112" s="1"/>
  <c r="CN23" i="150"/>
  <c r="CN23" i="148"/>
  <c r="CN23" i="147"/>
  <c r="CN23" i="146"/>
  <c r="CN23" i="149"/>
  <c r="CN23" i="174"/>
  <c r="CN23" i="115"/>
  <c r="CN23" i="77"/>
  <c r="CN23" i="40"/>
  <c r="CN23" i="29"/>
  <c r="CN23" i="173"/>
  <c r="CN23" i="42"/>
  <c r="CN23" i="99"/>
  <c r="CN23" i="21"/>
  <c r="CN23" i="104"/>
  <c r="CN29" i="2"/>
  <c r="CN28" i="106"/>
  <c r="CN28" i="112" s="1"/>
  <c r="CN28" i="150"/>
  <c r="CN28" i="148"/>
  <c r="CN28" i="147"/>
  <c r="CN28" i="146"/>
  <c r="CN28" i="149"/>
  <c r="CN28" i="174"/>
  <c r="CN28" i="115"/>
  <c r="CN28" i="77"/>
  <c r="CN28" i="40"/>
  <c r="CN28" i="29"/>
  <c r="CN28" i="173"/>
  <c r="CN28" i="42"/>
  <c r="CN28" i="21"/>
  <c r="CN28" i="99"/>
  <c r="CN28" i="104"/>
  <c r="CN34" i="2"/>
  <c r="CN33" i="106"/>
  <c r="CN33" i="112" s="1"/>
  <c r="CN33" i="150"/>
  <c r="CN33" i="148"/>
  <c r="CN33" i="147"/>
  <c r="CN33" i="146"/>
  <c r="CN33" i="149"/>
  <c r="CN33" i="174"/>
  <c r="CN33" i="115"/>
  <c r="CN33" i="77"/>
  <c r="CN33" i="40"/>
  <c r="CN33" i="173"/>
  <c r="CN33" i="42"/>
  <c r="CN33" i="29"/>
  <c r="CN33" i="21"/>
  <c r="CN33" i="104"/>
  <c r="CN33" i="99"/>
  <c r="CN41" i="2"/>
  <c r="CN40" i="106"/>
  <c r="CN40" i="112" s="1"/>
  <c r="CN40" i="173"/>
  <c r="CN40" i="21"/>
  <c r="CN40" i="99"/>
  <c r="CN40" i="104"/>
  <c r="CN50" i="106"/>
  <c r="CN50" i="112" s="1"/>
  <c r="CN50" i="21"/>
  <c r="CN50" i="173"/>
  <c r="CN50" i="104"/>
  <c r="CN54" i="2"/>
  <c r="CN53" i="106"/>
  <c r="CN53" i="112" s="1"/>
  <c r="CN53" i="21"/>
  <c r="CN53" i="173"/>
  <c r="CN53" i="104"/>
  <c r="CR9" i="2"/>
  <c r="CR9" i="127"/>
  <c r="CR9" i="145"/>
  <c r="CR9" i="41"/>
  <c r="CR9" i="37"/>
  <c r="CR8" i="106"/>
  <c r="CR8" i="112" s="1"/>
  <c r="CR8" i="150"/>
  <c r="CR9" i="38"/>
  <c r="CR8" i="148"/>
  <c r="CR8" i="147"/>
  <c r="CR8" i="146"/>
  <c r="CR8" i="149"/>
  <c r="CR8" i="40"/>
  <c r="CR8" i="174"/>
  <c r="CR8" i="115"/>
  <c r="CR8" i="77"/>
  <c r="CR8" i="29"/>
  <c r="CR8" i="42"/>
  <c r="CR8" i="173"/>
  <c r="CR8" i="104"/>
  <c r="CR8" i="21"/>
  <c r="CR8" i="99"/>
  <c r="CS12" i="2"/>
  <c r="CS12" i="145"/>
  <c r="CS12" i="41"/>
  <c r="CS12" i="37"/>
  <c r="CS12" i="127"/>
  <c r="CS11" i="106"/>
  <c r="CS11" i="112" s="1"/>
  <c r="CS12" i="38"/>
  <c r="CS11" i="150"/>
  <c r="CS11" i="148"/>
  <c r="CS11" i="147"/>
  <c r="CS11" i="146"/>
  <c r="CS11" i="149"/>
  <c r="CS11" i="115"/>
  <c r="CS11" i="174"/>
  <c r="CS11" i="40"/>
  <c r="CS11" i="29"/>
  <c r="CS11" i="77"/>
  <c r="CS11" i="173"/>
  <c r="CS11" i="42"/>
  <c r="CS11" i="21"/>
  <c r="CS11" i="99"/>
  <c r="CS11" i="104"/>
  <c r="CT15" i="2"/>
  <c r="CT14" i="106"/>
  <c r="CT14" i="112" s="1"/>
  <c r="CT14" i="150"/>
  <c r="CT14" i="148"/>
  <c r="CT14" i="147"/>
  <c r="CT14" i="146"/>
  <c r="CT14" i="149"/>
  <c r="CT14" i="115"/>
  <c r="CT14" i="174"/>
  <c r="CT14" i="40"/>
  <c r="CT14" i="29"/>
  <c r="CT14" i="77"/>
  <c r="CT14" i="173"/>
  <c r="CT14" i="42"/>
  <c r="CT14" i="21"/>
  <c r="CT14" i="99"/>
  <c r="CT14" i="104"/>
  <c r="CR21" i="2"/>
  <c r="CR20" i="106"/>
  <c r="CR20" i="112" s="1"/>
  <c r="CR20" i="150"/>
  <c r="CR20" i="147"/>
  <c r="CR20" i="148"/>
  <c r="CR20" i="146"/>
  <c r="CR20" i="149"/>
  <c r="CR20" i="174"/>
  <c r="CR20" i="115"/>
  <c r="CR20" i="77"/>
  <c r="CR20" i="40"/>
  <c r="CR20" i="29"/>
  <c r="CR20" i="173"/>
  <c r="CR20" i="42"/>
  <c r="CR20" i="104"/>
  <c r="CR20" i="21"/>
  <c r="CR20" i="99"/>
  <c r="CS23" i="106"/>
  <c r="CS23" i="112" s="1"/>
  <c r="CS23" i="150"/>
  <c r="CS23" i="147"/>
  <c r="CS23" i="148"/>
  <c r="CS23" i="146"/>
  <c r="CS23" i="149"/>
  <c r="CS23" i="174"/>
  <c r="CS23" i="115"/>
  <c r="CS23" i="77"/>
  <c r="CS23" i="40"/>
  <c r="CS23" i="29"/>
  <c r="CS23" i="173"/>
  <c r="CS23" i="42"/>
  <c r="CS23" i="99"/>
  <c r="CS23" i="21"/>
  <c r="CS23" i="104"/>
  <c r="CS28" i="106"/>
  <c r="CS28" i="112" s="1"/>
  <c r="CS28" i="150"/>
  <c r="CS28" i="148"/>
  <c r="CS28" i="146"/>
  <c r="CS28" i="147"/>
  <c r="CS28" i="149"/>
  <c r="CS28" i="174"/>
  <c r="CS28" i="115"/>
  <c r="CS28" i="77"/>
  <c r="CS28" i="40"/>
  <c r="CS28" i="29"/>
  <c r="CS28" i="173"/>
  <c r="CS28" i="42"/>
  <c r="CS28" i="104"/>
  <c r="CS28" i="21"/>
  <c r="CS28" i="99"/>
  <c r="CS33" i="106"/>
  <c r="CS33" i="112" s="1"/>
  <c r="CS33" i="150"/>
  <c r="CS33" i="148"/>
  <c r="CS33" i="147"/>
  <c r="CS33" i="146"/>
  <c r="CS33" i="149"/>
  <c r="CS33" i="174"/>
  <c r="CS33" i="115"/>
  <c r="CS33" i="77"/>
  <c r="CS33" i="40"/>
  <c r="CS33" i="29"/>
  <c r="CS33" i="173"/>
  <c r="CS33" i="42"/>
  <c r="CS33" i="104"/>
  <c r="CS33" i="99"/>
  <c r="CS33" i="21"/>
  <c r="CS41" i="2"/>
  <c r="CS40" i="106"/>
  <c r="CS40" i="112" s="1"/>
  <c r="CS40" i="173"/>
  <c r="CS40" i="21"/>
  <c r="CS40" i="99"/>
  <c r="CS40" i="104"/>
  <c r="CT50" i="106"/>
  <c r="CT50" i="112" s="1"/>
  <c r="CT50" i="21"/>
  <c r="CT50" i="173"/>
  <c r="CT50" i="104"/>
  <c r="CV6" i="150"/>
  <c r="CV6" i="148"/>
  <c r="CV6" i="147"/>
  <c r="CV6" i="146"/>
  <c r="CV6" i="149"/>
  <c r="CV6" i="115"/>
  <c r="CV6" i="40"/>
  <c r="CV6" i="174"/>
  <c r="CV6" i="29"/>
  <c r="CV6" i="77"/>
  <c r="CV6" i="173"/>
  <c r="CV6" i="42"/>
  <c r="CV6" i="21"/>
  <c r="CV6" i="99"/>
  <c r="CV6" i="104"/>
  <c r="CW15" i="2"/>
  <c r="CW14" i="148"/>
  <c r="CW14" i="150"/>
  <c r="CW14" i="147"/>
  <c r="CW14" i="146"/>
  <c r="CW14" i="149"/>
  <c r="CW14" i="174"/>
  <c r="CW14" i="40"/>
  <c r="CW14" i="115"/>
  <c r="CW14" i="77"/>
  <c r="CW14" i="29"/>
  <c r="CW14" i="173"/>
  <c r="CW14" i="42"/>
  <c r="CW14" i="99"/>
  <c r="CW14" i="104"/>
  <c r="CW14" i="21"/>
  <c r="CW20" i="150"/>
  <c r="CW20" i="147"/>
  <c r="CW20" i="148"/>
  <c r="CW20" i="146"/>
  <c r="CW20" i="149"/>
  <c r="CW20" i="115"/>
  <c r="CW20" i="174"/>
  <c r="CW20" i="40"/>
  <c r="CW20" i="29"/>
  <c r="CW20" i="77"/>
  <c r="CW20" i="173"/>
  <c r="CW20" i="42"/>
  <c r="CW20" i="21"/>
  <c r="CW20" i="99"/>
  <c r="CW20" i="104"/>
  <c r="CV29" i="2"/>
  <c r="CV28" i="150"/>
  <c r="CV28" i="148"/>
  <c r="CV28" i="147"/>
  <c r="CV28" i="146"/>
  <c r="CV28" i="149"/>
  <c r="CV28" i="174"/>
  <c r="CV28" i="115"/>
  <c r="CV28" i="77"/>
  <c r="CV28" i="40"/>
  <c r="CV28" i="29"/>
  <c r="CV28" i="173"/>
  <c r="CV28" i="42"/>
  <c r="CV28" i="21"/>
  <c r="CV28" i="99"/>
  <c r="CV28" i="104"/>
  <c r="CV50" i="21"/>
  <c r="CV50" i="173"/>
  <c r="CV50" i="104"/>
  <c r="CV54" i="2"/>
  <c r="DD12" i="2"/>
  <c r="DD11" i="148"/>
  <c r="DD11" i="150"/>
  <c r="DD11" i="147"/>
  <c r="DD11" i="146"/>
  <c r="DD11" i="149"/>
  <c r="DD11" i="174"/>
  <c r="DD11" i="40"/>
  <c r="DD11" i="115"/>
  <c r="DD11" i="77"/>
  <c r="DD11" i="29"/>
  <c r="DD11" i="173"/>
  <c r="DD11" i="42"/>
  <c r="DD11" i="99"/>
  <c r="DD11" i="104"/>
  <c r="DD11" i="21"/>
  <c r="DD24" i="2"/>
  <c r="DD23" i="150"/>
  <c r="DD23" i="148"/>
  <c r="DD23" i="147"/>
  <c r="DD23" i="146"/>
  <c r="DD23" i="149"/>
  <c r="DD23" i="174"/>
  <c r="DD23" i="115"/>
  <c r="DD23" i="77"/>
  <c r="DD23" i="40"/>
  <c r="DD23" i="29"/>
  <c r="DD23" i="173"/>
  <c r="DD23" i="42"/>
  <c r="DD23" i="99"/>
  <c r="DD23" i="21"/>
  <c r="DD23" i="104"/>
  <c r="DK6" i="150"/>
  <c r="DK6" i="148"/>
  <c r="DK6" i="147"/>
  <c r="DK6" i="146"/>
  <c r="DK6" i="149"/>
  <c r="DK6" i="40"/>
  <c r="DK6" i="174"/>
  <c r="DK6" i="115"/>
  <c r="DK6" i="77"/>
  <c r="DK6" i="29"/>
  <c r="DK6" i="173"/>
  <c r="DK6" i="42"/>
  <c r="DK6" i="104"/>
  <c r="DK6" i="21"/>
  <c r="DK6" i="99"/>
  <c r="DK18" i="2"/>
  <c r="DK17" i="148"/>
  <c r="DK17" i="150"/>
  <c r="DK17" i="147"/>
  <c r="DK17" i="146"/>
  <c r="DK17" i="149"/>
  <c r="DK17" i="174"/>
  <c r="DK17" i="40"/>
  <c r="DK17" i="115"/>
  <c r="DK17" i="77"/>
  <c r="DK17" i="29"/>
  <c r="DK17" i="173"/>
  <c r="DK17" i="42"/>
  <c r="DK17" i="99"/>
  <c r="DK17" i="104"/>
  <c r="DK17" i="21"/>
  <c r="DK34" i="2"/>
  <c r="DK33" i="150"/>
  <c r="DK33" i="148"/>
  <c r="DK33" i="147"/>
  <c r="DK33" i="149"/>
  <c r="DK33" i="146"/>
  <c r="DK33" i="115"/>
  <c r="DK33" i="174"/>
  <c r="DK33" i="40"/>
  <c r="DK33" i="77"/>
  <c r="DK33" i="42"/>
  <c r="DK33" i="29"/>
  <c r="DK33" i="173"/>
  <c r="DK33" i="21"/>
  <c r="DK33" i="104"/>
  <c r="DK33" i="99"/>
  <c r="DR6" i="150"/>
  <c r="DR6" i="148"/>
  <c r="DR6" i="147"/>
  <c r="DR6" i="146"/>
  <c r="DR6" i="149"/>
  <c r="DR6" i="40"/>
  <c r="DR6" i="174"/>
  <c r="DR6" i="115"/>
  <c r="DR6" i="77"/>
  <c r="DR6" i="29"/>
  <c r="DR6" i="42"/>
  <c r="DR6" i="173"/>
  <c r="DR6" i="104"/>
  <c r="DR6" i="21"/>
  <c r="DR6" i="99"/>
  <c r="DR15" i="2"/>
  <c r="DR14" i="150"/>
  <c r="DR14" i="148"/>
  <c r="DR14" i="147"/>
  <c r="DR14" i="146"/>
  <c r="DR14" i="149"/>
  <c r="DR14" i="115"/>
  <c r="DR14" i="174"/>
  <c r="DR14" i="40"/>
  <c r="DR14" i="29"/>
  <c r="DR14" i="77"/>
  <c r="DR14" i="173"/>
  <c r="DR14" i="42"/>
  <c r="DR14" i="21"/>
  <c r="DR14" i="99"/>
  <c r="DR14" i="104"/>
  <c r="DR29" i="2"/>
  <c r="DR28" i="150"/>
  <c r="DR28" i="148"/>
  <c r="DR28" i="146"/>
  <c r="DR28" i="147"/>
  <c r="DR28" i="149"/>
  <c r="DR28" i="115"/>
  <c r="DR28" i="174"/>
  <c r="DR28" i="40"/>
  <c r="DR28" i="29"/>
  <c r="DR28" i="77"/>
  <c r="DR28" i="173"/>
  <c r="DR28" i="42"/>
  <c r="DR28" i="21"/>
  <c r="DR28" i="99"/>
  <c r="DR28" i="104"/>
  <c r="DR54" i="2"/>
  <c r="DR53" i="21"/>
  <c r="DR53" i="173"/>
  <c r="DR53" i="104"/>
  <c r="DY15" i="2"/>
  <c r="DY14" i="148"/>
  <c r="DY14" i="150"/>
  <c r="DY14" i="147"/>
  <c r="DY14" i="146"/>
  <c r="DY14" i="149"/>
  <c r="DY14" i="174"/>
  <c r="DY14" i="40"/>
  <c r="DY14" i="115"/>
  <c r="DY14" i="77"/>
  <c r="DY14" i="29"/>
  <c r="DY14" i="173"/>
  <c r="DY14" i="42"/>
  <c r="DY14" i="99"/>
  <c r="DY14" i="104"/>
  <c r="DY14" i="21"/>
  <c r="DY29" i="2"/>
  <c r="DY28" i="150"/>
  <c r="DY28" i="148"/>
  <c r="DY28" i="146"/>
  <c r="DY28" i="147"/>
  <c r="DY28" i="149"/>
  <c r="DY28" i="174"/>
  <c r="DY28" i="115"/>
  <c r="DY28" i="77"/>
  <c r="DY28" i="40"/>
  <c r="DY28" i="29"/>
  <c r="DY28" i="173"/>
  <c r="DY28" i="42"/>
  <c r="DY28" i="104"/>
  <c r="DY28" i="21"/>
  <c r="DY28" i="99"/>
  <c r="DY54" i="2"/>
  <c r="DY53" i="21"/>
  <c r="DY53" i="173"/>
  <c r="DY53" i="104"/>
  <c r="DB6" i="150"/>
  <c r="DB6" i="148"/>
  <c r="DB6" i="147"/>
  <c r="DB6" i="146"/>
  <c r="DB6" i="149"/>
  <c r="DB6" i="40"/>
  <c r="DB6" i="174"/>
  <c r="DB6" i="115"/>
  <c r="DB6" i="77"/>
  <c r="DB6" i="29"/>
  <c r="DB6" i="42"/>
  <c r="DB6" i="173"/>
  <c r="DB6" i="104"/>
  <c r="DB6" i="21"/>
  <c r="DB6" i="99"/>
  <c r="DB9" i="2"/>
  <c r="DB8" i="150"/>
  <c r="DB8" i="148"/>
  <c r="DB8" i="147"/>
  <c r="DB8" i="146"/>
  <c r="DB8" i="149"/>
  <c r="DB8" i="115"/>
  <c r="DB8" i="40"/>
  <c r="DB8" i="174"/>
  <c r="DB8" i="29"/>
  <c r="DB8" i="77"/>
  <c r="DB8" i="173"/>
  <c r="DB8" i="42"/>
  <c r="DB8" i="21"/>
  <c r="DB8" i="99"/>
  <c r="DB8" i="104"/>
  <c r="DB12" i="2"/>
  <c r="DB11" i="148"/>
  <c r="DB11" i="150"/>
  <c r="DB11" i="147"/>
  <c r="DB11" i="146"/>
  <c r="DB11" i="149"/>
  <c r="DB11" i="115"/>
  <c r="DB11" i="174"/>
  <c r="DB11" i="40"/>
  <c r="DB11" i="29"/>
  <c r="DB11" i="77"/>
  <c r="DB11" i="42"/>
  <c r="DB11" i="173"/>
  <c r="DB11" i="104"/>
  <c r="DB11" i="21"/>
  <c r="DB11" i="99"/>
  <c r="DB15" i="2"/>
  <c r="DB14" i="150"/>
  <c r="DB14" i="148"/>
  <c r="DB14" i="147"/>
  <c r="DB14" i="146"/>
  <c r="DB14" i="149"/>
  <c r="DB14" i="115"/>
  <c r="DB14" i="174"/>
  <c r="DB14" i="40"/>
  <c r="DB14" i="29"/>
  <c r="DB14" i="77"/>
  <c r="DB14" i="173"/>
  <c r="DB14" i="42"/>
  <c r="DB14" i="21"/>
  <c r="DB14" i="99"/>
  <c r="DB14" i="104"/>
  <c r="DB18" i="2"/>
  <c r="DB17" i="148"/>
  <c r="DB17" i="150"/>
  <c r="DB17" i="147"/>
  <c r="DB17" i="146"/>
  <c r="DB17" i="149"/>
  <c r="DB17" i="174"/>
  <c r="DB17" i="40"/>
  <c r="DB17" i="115"/>
  <c r="DB17" i="77"/>
  <c r="DB17" i="29"/>
  <c r="DB17" i="173"/>
  <c r="DB17" i="42"/>
  <c r="DB17" i="104"/>
  <c r="DB17" i="21"/>
  <c r="DB17" i="99"/>
  <c r="DB21" i="2"/>
  <c r="DB20" i="150"/>
  <c r="DB20" i="148"/>
  <c r="DB20" i="147"/>
  <c r="DB20" i="146"/>
  <c r="DB20" i="149"/>
  <c r="DB20" i="115"/>
  <c r="DB20" i="174"/>
  <c r="DB20" i="40"/>
  <c r="DB20" i="29"/>
  <c r="DB20" i="77"/>
  <c r="DB20" i="42"/>
  <c r="DB20" i="173"/>
  <c r="DB20" i="104"/>
  <c r="DB20" i="21"/>
  <c r="DB20" i="99"/>
  <c r="DB24" i="2"/>
  <c r="DB23" i="150"/>
  <c r="DB23" i="147"/>
  <c r="DB23" i="148"/>
  <c r="DB23" i="146"/>
  <c r="DB23" i="149"/>
  <c r="DB23" i="115"/>
  <c r="DB23" i="174"/>
  <c r="DB23" i="40"/>
  <c r="DB23" i="29"/>
  <c r="DB23" i="77"/>
  <c r="DB23" i="173"/>
  <c r="DB23" i="42"/>
  <c r="DB23" i="21"/>
  <c r="DB23" i="104"/>
  <c r="DB23" i="99"/>
  <c r="DB29" i="2"/>
  <c r="DB28" i="150"/>
  <c r="DB28" i="148"/>
  <c r="DB28" i="146"/>
  <c r="DB28" i="147"/>
  <c r="DB28" i="149"/>
  <c r="DB28" i="115"/>
  <c r="DB28" i="174"/>
  <c r="DB28" i="40"/>
  <c r="DB28" i="29"/>
  <c r="DB28" i="77"/>
  <c r="DB28" i="173"/>
  <c r="DB28" i="42"/>
  <c r="DB28" i="21"/>
  <c r="DB28" i="99"/>
  <c r="DB28" i="104"/>
  <c r="DB34" i="2"/>
  <c r="DB33" i="150"/>
  <c r="DB33" i="148"/>
  <c r="DB33" i="147"/>
  <c r="DB33" i="149"/>
  <c r="DB33" i="146"/>
  <c r="DB33" i="115"/>
  <c r="DB33" i="174"/>
  <c r="DB33" i="40"/>
  <c r="DB33" i="77"/>
  <c r="DB33" i="29"/>
  <c r="DB33" i="173"/>
  <c r="DB33" i="42"/>
  <c r="DB33" i="21"/>
  <c r="DB33" i="104"/>
  <c r="DB33" i="99"/>
  <c r="DB41" i="2"/>
  <c r="DB40" i="173"/>
  <c r="DB40" i="104"/>
  <c r="DB40" i="21"/>
  <c r="DB40" i="99"/>
  <c r="DB50" i="21"/>
  <c r="DB50" i="173"/>
  <c r="DB50" i="104"/>
  <c r="DB54" i="2"/>
  <c r="DB53" i="21"/>
  <c r="DB53" i="173"/>
  <c r="DB53" i="104"/>
  <c r="DI6" i="150"/>
  <c r="DI6" i="148"/>
  <c r="DI6" i="147"/>
  <c r="DI6" i="146"/>
  <c r="DI6" i="149"/>
  <c r="DI6" i="174"/>
  <c r="DI6" i="115"/>
  <c r="DI6" i="40"/>
  <c r="DI6" i="29"/>
  <c r="DI6" i="77"/>
  <c r="DI6" i="42"/>
  <c r="DI6" i="173"/>
  <c r="DI6" i="104"/>
  <c r="DI6" i="21"/>
  <c r="DI6" i="99"/>
  <c r="DI9" i="2"/>
  <c r="DI8" i="150"/>
  <c r="DI8" i="148"/>
  <c r="DI8" i="147"/>
  <c r="DI8" i="146"/>
  <c r="DI8" i="149"/>
  <c r="DI8" i="40"/>
  <c r="DI8" i="174"/>
  <c r="DI8" i="115"/>
  <c r="DI8" i="77"/>
  <c r="DI8" i="29"/>
  <c r="DI8" i="173"/>
  <c r="DI8" i="42"/>
  <c r="DI8" i="104"/>
  <c r="DI8" i="21"/>
  <c r="DI8" i="99"/>
  <c r="DI12" i="2"/>
  <c r="DI11" i="150"/>
  <c r="DI11" i="148"/>
  <c r="DI11" i="147"/>
  <c r="DI11" i="146"/>
  <c r="DI11" i="149"/>
  <c r="DI11" i="115"/>
  <c r="DI11" i="174"/>
  <c r="DI11" i="40"/>
  <c r="DI11" i="29"/>
  <c r="DI11" i="77"/>
  <c r="DI11" i="173"/>
  <c r="DI11" i="42"/>
  <c r="DI11" i="21"/>
  <c r="DI11" i="99"/>
  <c r="DI11" i="104"/>
  <c r="DI15" i="2"/>
  <c r="DI14" i="148"/>
  <c r="DI14" i="150"/>
  <c r="DI14" i="147"/>
  <c r="DI14" i="146"/>
  <c r="DI14" i="149"/>
  <c r="DI14" i="174"/>
  <c r="DI14" i="40"/>
  <c r="DI14" i="115"/>
  <c r="DI14" i="77"/>
  <c r="DI14" i="29"/>
  <c r="DI14" i="173"/>
  <c r="DI14" i="42"/>
  <c r="DI14" i="99"/>
  <c r="DI14" i="104"/>
  <c r="DI14" i="21"/>
  <c r="DI18" i="2"/>
  <c r="DI17" i="148"/>
  <c r="DI17" i="150"/>
  <c r="DI17" i="147"/>
  <c r="DI17" i="146"/>
  <c r="DI17" i="149"/>
  <c r="DI17" i="40"/>
  <c r="DI17" i="115"/>
  <c r="DI17" i="174"/>
  <c r="DI17" i="29"/>
  <c r="DI17" i="77"/>
  <c r="DI17" i="42"/>
  <c r="DI17" i="173"/>
  <c r="DI17" i="104"/>
  <c r="DI17" i="21"/>
  <c r="DI17" i="99"/>
  <c r="DI21" i="2"/>
  <c r="DI20" i="150"/>
  <c r="DI20" i="147"/>
  <c r="DI20" i="148"/>
  <c r="DI20" i="146"/>
  <c r="DI20" i="149"/>
  <c r="DI20" i="115"/>
  <c r="DI20" i="174"/>
  <c r="DI20" i="40"/>
  <c r="DI20" i="29"/>
  <c r="DI20" i="77"/>
  <c r="DI20" i="173"/>
  <c r="DI20" i="42"/>
  <c r="DI20" i="21"/>
  <c r="DI20" i="99"/>
  <c r="DI20" i="104"/>
  <c r="DI24" i="2"/>
  <c r="DI23" i="150"/>
  <c r="DI23" i="147"/>
  <c r="DI23" i="148"/>
  <c r="DI23" i="146"/>
  <c r="DI23" i="149"/>
  <c r="DI23" i="174"/>
  <c r="DI23" i="115"/>
  <c r="DI23" i="77"/>
  <c r="DI23" i="40"/>
  <c r="DI23" i="29"/>
  <c r="DI23" i="173"/>
  <c r="DI23" i="42"/>
  <c r="DI23" i="99"/>
  <c r="DI23" i="21"/>
  <c r="DI23" i="104"/>
  <c r="DI29" i="2"/>
  <c r="DI28" i="150"/>
  <c r="DI28" i="148"/>
  <c r="DI28" i="146"/>
  <c r="DI28" i="147"/>
  <c r="DI28" i="149"/>
  <c r="DI28" i="174"/>
  <c r="DI28" i="115"/>
  <c r="DI28" i="77"/>
  <c r="DI28" i="40"/>
  <c r="DI28" i="29"/>
  <c r="DI28" i="173"/>
  <c r="DI28" i="42"/>
  <c r="DI28" i="104"/>
  <c r="DI28" i="21"/>
  <c r="DI28" i="99"/>
  <c r="DI34" i="2"/>
  <c r="DI33" i="150"/>
  <c r="DI33" i="148"/>
  <c r="DI33" i="147"/>
  <c r="DI33" i="146"/>
  <c r="DI33" i="149"/>
  <c r="DI33" i="174"/>
  <c r="DI33" i="115"/>
  <c r="DI33" i="77"/>
  <c r="DI33" i="40"/>
  <c r="DI33" i="29"/>
  <c r="DI33" i="173"/>
  <c r="DI33" i="42"/>
  <c r="DI33" i="104"/>
  <c r="DI33" i="99"/>
  <c r="DI33" i="21"/>
  <c r="DI41" i="2"/>
  <c r="DI40" i="173"/>
  <c r="DI40" i="21"/>
  <c r="DI40" i="99"/>
  <c r="DI40" i="104"/>
  <c r="DI50" i="21"/>
  <c r="DI50" i="173"/>
  <c r="DI50" i="104"/>
  <c r="DI54" i="2"/>
  <c r="DI53" i="21"/>
  <c r="DI53" i="173"/>
  <c r="DI53" i="104"/>
  <c r="DP6" i="150"/>
  <c r="DP6" i="148"/>
  <c r="DP6" i="147"/>
  <c r="DP6" i="146"/>
  <c r="DP6" i="149"/>
  <c r="DP6" i="115"/>
  <c r="DP6" i="40"/>
  <c r="DP6" i="174"/>
  <c r="DP6" i="29"/>
  <c r="DP6" i="77"/>
  <c r="DP6" i="173"/>
  <c r="DP6" i="42"/>
  <c r="DP6" i="21"/>
  <c r="DP6" i="99"/>
  <c r="DP6" i="104"/>
  <c r="DP9" i="2"/>
  <c r="DP8" i="150"/>
  <c r="DP8" i="148"/>
  <c r="DP8" i="147"/>
  <c r="DP8" i="146"/>
  <c r="DP8" i="149"/>
  <c r="DP8" i="40"/>
  <c r="DP8" i="174"/>
  <c r="DP8" i="115"/>
  <c r="DP8" i="77"/>
  <c r="DP8" i="29"/>
  <c r="DP8" i="42"/>
  <c r="DP8" i="173"/>
  <c r="DP8" i="104"/>
  <c r="DP8" i="21"/>
  <c r="DP8" i="99"/>
  <c r="DP12" i="2"/>
  <c r="DP11" i="148"/>
  <c r="DP11" i="150"/>
  <c r="DP11" i="147"/>
  <c r="DP11" i="146"/>
  <c r="DP11" i="149"/>
  <c r="DP11" i="174"/>
  <c r="DP11" i="40"/>
  <c r="DP11" i="115"/>
  <c r="DP11" i="77"/>
  <c r="DP11" i="29"/>
  <c r="DP11" i="173"/>
  <c r="DP11" i="42"/>
  <c r="DP11" i="99"/>
  <c r="DP11" i="104"/>
  <c r="DP11" i="21"/>
  <c r="DP15" i="2"/>
  <c r="DP14" i="148"/>
  <c r="DP14" i="150"/>
  <c r="DP14" i="147"/>
  <c r="DP14" i="146"/>
  <c r="DP14" i="149"/>
  <c r="DP14" i="174"/>
  <c r="DP14" i="40"/>
  <c r="DP14" i="115"/>
  <c r="DP14" i="77"/>
  <c r="DP14" i="29"/>
  <c r="DP14" i="173"/>
  <c r="DP14" i="42"/>
  <c r="DP14" i="104"/>
  <c r="DP14" i="21"/>
  <c r="DP14" i="99"/>
  <c r="DP18" i="2"/>
  <c r="DP17" i="150"/>
  <c r="DP17" i="148"/>
  <c r="DP17" i="147"/>
  <c r="DP17" i="146"/>
  <c r="DP17" i="149"/>
  <c r="DP17" i="115"/>
  <c r="DP17" i="174"/>
  <c r="DP17" i="40"/>
  <c r="DP17" i="29"/>
  <c r="DP17" i="77"/>
  <c r="DP17" i="173"/>
  <c r="DP17" i="42"/>
  <c r="DP17" i="21"/>
  <c r="DP17" i="99"/>
  <c r="DP17" i="104"/>
  <c r="DP21" i="2"/>
  <c r="DP20" i="150"/>
  <c r="DP20" i="147"/>
  <c r="DP20" i="148"/>
  <c r="DP20" i="146"/>
  <c r="DP20" i="149"/>
  <c r="DP20" i="174"/>
  <c r="DP20" i="115"/>
  <c r="DP20" i="77"/>
  <c r="DP20" i="40"/>
  <c r="DP20" i="29"/>
  <c r="DP20" i="173"/>
  <c r="DP20" i="42"/>
  <c r="DP20" i="104"/>
  <c r="DP20" i="21"/>
  <c r="DP20" i="99"/>
  <c r="DP24" i="2"/>
  <c r="DP23" i="150"/>
  <c r="DP23" i="148"/>
  <c r="DP23" i="147"/>
  <c r="DP23" i="146"/>
  <c r="DP23" i="149"/>
  <c r="DP23" i="174"/>
  <c r="DP23" i="115"/>
  <c r="DP23" i="77"/>
  <c r="DP23" i="40"/>
  <c r="DP23" i="29"/>
  <c r="DP23" i="173"/>
  <c r="DP23" i="42"/>
  <c r="DP23" i="99"/>
  <c r="DP23" i="21"/>
  <c r="DP23" i="104"/>
  <c r="DP29" i="2"/>
  <c r="DP28" i="150"/>
  <c r="DP28" i="148"/>
  <c r="DP28" i="147"/>
  <c r="DP28" i="146"/>
  <c r="DP28" i="149"/>
  <c r="DP28" i="174"/>
  <c r="DP28" i="115"/>
  <c r="DP28" i="77"/>
  <c r="DP28" i="40"/>
  <c r="DP28" i="29"/>
  <c r="DP28" i="173"/>
  <c r="DP28" i="42"/>
  <c r="DP28" i="21"/>
  <c r="DP28" i="99"/>
  <c r="DP28" i="104"/>
  <c r="DP34" i="2"/>
  <c r="DP33" i="150"/>
  <c r="DP33" i="148"/>
  <c r="DP33" i="147"/>
  <c r="DP33" i="146"/>
  <c r="DP33" i="149"/>
  <c r="DP33" i="174"/>
  <c r="DP33" i="115"/>
  <c r="DP33" i="77"/>
  <c r="DP33" i="40"/>
  <c r="DP33" i="173"/>
  <c r="DP33" i="42"/>
  <c r="DP33" i="29"/>
  <c r="DP33" i="21"/>
  <c r="DP33" i="104"/>
  <c r="DP33" i="99"/>
  <c r="DP41" i="2"/>
  <c r="DP40" i="173"/>
  <c r="DP40" i="21"/>
  <c r="DP40" i="99"/>
  <c r="DP40" i="104"/>
  <c r="DP50" i="21"/>
  <c r="DP50" i="173"/>
  <c r="DP50" i="104"/>
  <c r="DP54" i="2"/>
  <c r="DP53" i="21"/>
  <c r="DP53" i="173"/>
  <c r="DP53" i="104"/>
  <c r="DW6" i="150"/>
  <c r="DW6" i="148"/>
  <c r="DW6" i="147"/>
  <c r="DW6" i="146"/>
  <c r="DW6" i="149"/>
  <c r="DW6" i="40"/>
  <c r="DW6" i="174"/>
  <c r="DW6" i="115"/>
  <c r="DW6" i="77"/>
  <c r="DW6" i="29"/>
  <c r="DW6" i="173"/>
  <c r="DW6" i="42"/>
  <c r="DW6" i="104"/>
  <c r="DW6" i="21"/>
  <c r="DW6" i="99"/>
  <c r="DW9" i="2"/>
  <c r="DW8" i="150"/>
  <c r="DW8" i="148"/>
  <c r="DW8" i="147"/>
  <c r="DW8" i="146"/>
  <c r="DW8" i="149"/>
  <c r="DW8" i="174"/>
  <c r="DW8" i="115"/>
  <c r="DW8" i="40"/>
  <c r="DW8" i="29"/>
  <c r="DW8" i="77"/>
  <c r="DW8" i="42"/>
  <c r="DW8" i="173"/>
  <c r="DW8" i="104"/>
  <c r="DW8" i="21"/>
  <c r="DW8" i="99"/>
  <c r="DW12" i="2"/>
  <c r="DW11" i="148"/>
  <c r="DW11" i="150"/>
  <c r="DW11" i="147"/>
  <c r="DW11" i="146"/>
  <c r="DW11" i="149"/>
  <c r="DW11" i="174"/>
  <c r="DW11" i="40"/>
  <c r="DW11" i="115"/>
  <c r="DW11" i="77"/>
  <c r="DW11" i="29"/>
  <c r="DW11" i="42"/>
  <c r="DW11" i="173"/>
  <c r="DW11" i="104"/>
  <c r="DW11" i="21"/>
  <c r="DW11" i="99"/>
  <c r="DW15" i="2"/>
  <c r="DW14" i="148"/>
  <c r="DW14" i="150"/>
  <c r="DW14" i="147"/>
  <c r="DW14" i="146"/>
  <c r="DW14" i="149"/>
  <c r="DW14" i="40"/>
  <c r="DW14" i="115"/>
  <c r="DW14" i="174"/>
  <c r="DW14" i="29"/>
  <c r="DW14" i="77"/>
  <c r="DW14" i="42"/>
  <c r="DW14" i="173"/>
  <c r="DW14" i="104"/>
  <c r="DW14" i="21"/>
  <c r="DW14" i="99"/>
  <c r="DW18" i="2"/>
  <c r="DW17" i="148"/>
  <c r="DW17" i="150"/>
  <c r="DW17" i="147"/>
  <c r="DW17" i="146"/>
  <c r="DW17" i="149"/>
  <c r="DW17" i="174"/>
  <c r="DW17" i="40"/>
  <c r="DW17" i="115"/>
  <c r="DW17" i="77"/>
  <c r="DW17" i="29"/>
  <c r="DW17" i="173"/>
  <c r="DW17" i="42"/>
  <c r="DW17" i="99"/>
  <c r="DW17" i="104"/>
  <c r="DW17" i="21"/>
  <c r="DW21" i="2"/>
  <c r="DW20" i="150"/>
  <c r="DW20" i="148"/>
  <c r="DW20" i="147"/>
  <c r="DW20" i="146"/>
  <c r="DW20" i="149"/>
  <c r="DW20" i="174"/>
  <c r="DW20" i="115"/>
  <c r="DW20" i="77"/>
  <c r="DW20" i="40"/>
  <c r="DW20" i="29"/>
  <c r="DW20" i="173"/>
  <c r="DW20" i="42"/>
  <c r="DW20" i="104"/>
  <c r="DW20" i="21"/>
  <c r="DW20" i="99"/>
  <c r="DW24" i="2"/>
  <c r="DW23" i="150"/>
  <c r="DW23" i="148"/>
  <c r="DW23" i="147"/>
  <c r="DW23" i="146"/>
  <c r="DW23" i="149"/>
  <c r="DW23" i="115"/>
  <c r="DW23" i="174"/>
  <c r="DW23" i="40"/>
  <c r="DW23" i="29"/>
  <c r="DW23" i="77"/>
  <c r="DW23" i="42"/>
  <c r="DW23" i="173"/>
  <c r="DW23" i="99"/>
  <c r="DW23" i="21"/>
  <c r="DW23" i="104"/>
  <c r="DW29" i="2"/>
  <c r="DW28" i="150"/>
  <c r="DW28" i="148"/>
  <c r="DW28" i="147"/>
  <c r="DW28" i="146"/>
  <c r="DW28" i="149"/>
  <c r="DW28" i="115"/>
  <c r="DW28" i="174"/>
  <c r="DW28" i="40"/>
  <c r="DW28" i="29"/>
  <c r="DW28" i="77"/>
  <c r="DW28" i="42"/>
  <c r="DW28" i="173"/>
  <c r="DW28" i="21"/>
  <c r="DW28" i="99"/>
  <c r="DW28" i="104"/>
  <c r="DW34" i="2"/>
  <c r="DW33" i="150"/>
  <c r="DW33" i="148"/>
  <c r="DW33" i="147"/>
  <c r="DW33" i="149"/>
  <c r="DW33" i="146"/>
  <c r="DW33" i="115"/>
  <c r="DW33" i="174"/>
  <c r="DW33" i="40"/>
  <c r="DW33" i="77"/>
  <c r="DW33" i="42"/>
  <c r="DW33" i="29"/>
  <c r="DW33" i="173"/>
  <c r="DW33" i="21"/>
  <c r="DW33" i="104"/>
  <c r="DW33" i="99"/>
  <c r="DW41" i="2"/>
  <c r="DW40" i="173"/>
  <c r="DW40" i="21"/>
  <c r="DW40" i="99"/>
  <c r="DW40" i="104"/>
  <c r="DW50" i="173"/>
  <c r="DW50" i="104"/>
  <c r="DW50" i="21"/>
  <c r="DW54" i="2"/>
  <c r="DW53" i="173"/>
  <c r="DW53" i="104"/>
  <c r="DW53" i="21"/>
  <c r="EB9" i="2"/>
  <c r="EB8" i="150"/>
  <c r="EB8" i="148"/>
  <c r="EB8" i="147"/>
  <c r="EB8" i="146"/>
  <c r="EB8" i="149"/>
  <c r="EB8" i="40"/>
  <c r="EB8" i="174"/>
  <c r="EB8" i="115"/>
  <c r="EB8" i="77"/>
  <c r="EB8" i="29"/>
  <c r="EB8" i="42"/>
  <c r="EB8" i="173"/>
  <c r="EB8" i="104"/>
  <c r="EB8" i="21"/>
  <c r="EB8" i="99"/>
  <c r="EB15" i="2"/>
  <c r="EB14" i="148"/>
  <c r="EB14" i="150"/>
  <c r="EB14" i="147"/>
  <c r="EB14" i="146"/>
  <c r="EB14" i="149"/>
  <c r="EB14" i="174"/>
  <c r="EB14" i="40"/>
  <c r="EB14" i="115"/>
  <c r="EB14" i="77"/>
  <c r="EB14" i="29"/>
  <c r="EB14" i="173"/>
  <c r="EB14" i="42"/>
  <c r="EB14" i="104"/>
  <c r="EB14" i="21"/>
  <c r="EB14" i="99"/>
  <c r="EB21" i="2"/>
  <c r="EB20" i="150"/>
  <c r="EB20" i="147"/>
  <c r="EB20" i="148"/>
  <c r="EB20" i="146"/>
  <c r="EB20" i="149"/>
  <c r="EB20" i="174"/>
  <c r="EB20" i="115"/>
  <c r="EB20" i="77"/>
  <c r="EB20" i="40"/>
  <c r="EB20" i="29"/>
  <c r="EB20" i="173"/>
  <c r="EB20" i="42"/>
  <c r="EB20" i="104"/>
  <c r="EB20" i="21"/>
  <c r="EB20" i="99"/>
  <c r="EB29" i="2"/>
  <c r="EB28" i="150"/>
  <c r="EB28" i="148"/>
  <c r="EB28" i="147"/>
  <c r="EB28" i="146"/>
  <c r="EB28" i="149"/>
  <c r="EB28" i="174"/>
  <c r="EB28" i="115"/>
  <c r="EB28" i="77"/>
  <c r="EB28" i="40"/>
  <c r="EB28" i="29"/>
  <c r="EB28" i="173"/>
  <c r="EB28" i="42"/>
  <c r="EB28" i="21"/>
  <c r="EB28" i="99"/>
  <c r="EB28" i="104"/>
  <c r="EB41" i="2"/>
  <c r="EB40" i="173"/>
  <c r="EB40" i="21"/>
  <c r="EB40" i="99"/>
  <c r="EB40" i="104"/>
  <c r="EB54" i="2"/>
  <c r="EB53" i="21"/>
  <c r="EB53" i="173"/>
  <c r="EB53" i="104"/>
  <c r="EF6" i="150"/>
  <c r="EF6" i="148"/>
  <c r="EF6" i="147"/>
  <c r="EF6" i="146"/>
  <c r="EF6" i="149"/>
  <c r="EF6" i="115"/>
  <c r="EF6" i="40"/>
  <c r="EF6" i="174"/>
  <c r="EF6" i="29"/>
  <c r="EF6" i="77"/>
  <c r="EF6" i="173"/>
  <c r="EF6" i="42"/>
  <c r="EF6" i="21"/>
  <c r="EF6" i="99"/>
  <c r="EF6" i="104"/>
  <c r="ED12" i="2"/>
  <c r="ED11" i="148"/>
  <c r="ED11" i="150"/>
  <c r="ED11" i="147"/>
  <c r="ED11" i="146"/>
  <c r="ED11" i="149"/>
  <c r="ED11" i="115"/>
  <c r="ED11" i="174"/>
  <c r="ED11" i="40"/>
  <c r="ED11" i="29"/>
  <c r="ED11" i="77"/>
  <c r="ED11" i="42"/>
  <c r="ED11" i="173"/>
  <c r="ED11" i="104"/>
  <c r="ED11" i="21"/>
  <c r="ED11" i="99"/>
  <c r="EE15" i="2"/>
  <c r="EE14" i="148"/>
  <c r="EE14" i="150"/>
  <c r="EE14" i="147"/>
  <c r="EE14" i="146"/>
  <c r="EE14" i="149"/>
  <c r="EE14" i="40"/>
  <c r="EE14" i="115"/>
  <c r="EE14" i="174"/>
  <c r="EE14" i="29"/>
  <c r="EE14" i="77"/>
  <c r="EE14" i="42"/>
  <c r="EE14" i="173"/>
  <c r="EE14" i="104"/>
  <c r="EE14" i="21"/>
  <c r="EE14" i="99"/>
  <c r="EF18" i="2"/>
  <c r="EF17" i="150"/>
  <c r="EF17" i="148"/>
  <c r="EF17" i="147"/>
  <c r="EF17" i="146"/>
  <c r="EF17" i="149"/>
  <c r="EF17" i="115"/>
  <c r="EF17" i="174"/>
  <c r="EF17" i="40"/>
  <c r="EF17" i="29"/>
  <c r="EF17" i="77"/>
  <c r="EF17" i="173"/>
  <c r="EF17" i="42"/>
  <c r="EF17" i="21"/>
  <c r="EF17" i="99"/>
  <c r="EF17" i="104"/>
  <c r="ED24" i="2"/>
  <c r="ED23" i="150"/>
  <c r="ED23" i="147"/>
  <c r="ED23" i="148"/>
  <c r="ED23" i="146"/>
  <c r="ED23" i="149"/>
  <c r="ED23" i="115"/>
  <c r="ED23" i="174"/>
  <c r="ED23" i="40"/>
  <c r="ED23" i="29"/>
  <c r="ED23" i="77"/>
  <c r="ED23" i="173"/>
  <c r="ED23" i="42"/>
  <c r="ED23" i="21"/>
  <c r="ED23" i="104"/>
  <c r="ED23" i="99"/>
  <c r="ED29" i="2"/>
  <c r="ED28" i="150"/>
  <c r="ED28" i="148"/>
  <c r="ED28" i="146"/>
  <c r="ED28" i="147"/>
  <c r="ED28" i="149"/>
  <c r="ED28" i="115"/>
  <c r="ED28" i="174"/>
  <c r="ED28" i="40"/>
  <c r="ED28" i="29"/>
  <c r="ED28" i="77"/>
  <c r="ED28" i="173"/>
  <c r="ED28" i="42"/>
  <c r="ED28" i="21"/>
  <c r="ED28" i="99"/>
  <c r="ED28" i="104"/>
  <c r="EE34" i="2"/>
  <c r="EE33" i="150"/>
  <c r="EE33" i="148"/>
  <c r="EE33" i="147"/>
  <c r="EE33" i="149"/>
  <c r="EE33" i="146"/>
  <c r="EE33" i="115"/>
  <c r="EE33" i="174"/>
  <c r="EE33" i="40"/>
  <c r="EE33" i="77"/>
  <c r="EE33" i="42"/>
  <c r="EE33" i="29"/>
  <c r="EE33" i="173"/>
  <c r="EE33" i="21"/>
  <c r="EE33" i="104"/>
  <c r="EE33" i="99"/>
  <c r="EF41" i="2"/>
  <c r="EF40" i="173"/>
  <c r="EF40" i="21"/>
  <c r="EF40" i="99"/>
  <c r="EF40" i="104"/>
  <c r="ED54" i="2"/>
  <c r="ED53" i="21"/>
  <c r="ED53" i="173"/>
  <c r="ED53" i="104"/>
  <c r="EJ6" i="150"/>
  <c r="EJ6" i="148"/>
  <c r="EJ6" i="147"/>
  <c r="EJ6" i="146"/>
  <c r="EJ6" i="149"/>
  <c r="EJ6" i="115"/>
  <c r="EJ6" i="40"/>
  <c r="EJ6" i="174"/>
  <c r="EJ6" i="29"/>
  <c r="EJ6" i="77"/>
  <c r="EJ6" i="173"/>
  <c r="EJ6" i="42"/>
  <c r="EJ6" i="21"/>
  <c r="EJ6" i="99"/>
  <c r="EJ6" i="104"/>
  <c r="EK9" i="2"/>
  <c r="EK8" i="150"/>
  <c r="EK8" i="148"/>
  <c r="EK8" i="147"/>
  <c r="EK8" i="146"/>
  <c r="EK8" i="149"/>
  <c r="EK8" i="40"/>
  <c r="EK8" i="174"/>
  <c r="EK8" i="115"/>
  <c r="EK8" i="77"/>
  <c r="EK8" i="29"/>
  <c r="EK8" i="173"/>
  <c r="EK8" i="42"/>
  <c r="EK8" i="104"/>
  <c r="EK8" i="21"/>
  <c r="EK8" i="99"/>
  <c r="EK11" i="150"/>
  <c r="EK11" i="148"/>
  <c r="EK11" i="147"/>
  <c r="EK11" i="146"/>
  <c r="EK11" i="149"/>
  <c r="EK11" i="115"/>
  <c r="EK11" i="174"/>
  <c r="EK11" i="40"/>
  <c r="EK11" i="29"/>
  <c r="EK11" i="77"/>
  <c r="EK11" i="173"/>
  <c r="EK11" i="42"/>
  <c r="EK11" i="21"/>
  <c r="EK11" i="99"/>
  <c r="EK11" i="104"/>
  <c r="EK15" i="2"/>
  <c r="EK14" i="148"/>
  <c r="EK14" i="150"/>
  <c r="EK14" i="147"/>
  <c r="EK14" i="146"/>
  <c r="EK14" i="149"/>
  <c r="EK14" i="174"/>
  <c r="EK14" i="40"/>
  <c r="EK14" i="115"/>
  <c r="EK14" i="77"/>
  <c r="EK14" i="29"/>
  <c r="EK14" i="173"/>
  <c r="EK14" i="42"/>
  <c r="EK14" i="99"/>
  <c r="EK14" i="104"/>
  <c r="EK14" i="21"/>
  <c r="EK18" i="2"/>
  <c r="EK17" i="148"/>
  <c r="EK17" i="150"/>
  <c r="EK17" i="147"/>
  <c r="EK17" i="146"/>
  <c r="EK17" i="149"/>
  <c r="EK17" i="40"/>
  <c r="EK17" i="115"/>
  <c r="EK17" i="174"/>
  <c r="EK17" i="29"/>
  <c r="EK17" i="77"/>
  <c r="EK17" i="42"/>
  <c r="EK17" i="173"/>
  <c r="EK17" i="104"/>
  <c r="EK17" i="21"/>
  <c r="EK17" i="99"/>
  <c r="EK21" i="2"/>
  <c r="EK20" i="150"/>
  <c r="EK20" i="147"/>
  <c r="EK20" i="148"/>
  <c r="EK20" i="146"/>
  <c r="EK20" i="149"/>
  <c r="EK20" i="115"/>
  <c r="EK20" i="174"/>
  <c r="EK20" i="40"/>
  <c r="EK20" i="29"/>
  <c r="EK20" i="77"/>
  <c r="EK20" i="173"/>
  <c r="EK20" i="42"/>
  <c r="EK20" i="21"/>
  <c r="EK20" i="99"/>
  <c r="EK20" i="104"/>
  <c r="EK23" i="150"/>
  <c r="EK23" i="147"/>
  <c r="EK23" i="148"/>
  <c r="EK23" i="146"/>
  <c r="EK23" i="149"/>
  <c r="EK23" i="174"/>
  <c r="EK23" i="115"/>
  <c r="EK23" i="77"/>
  <c r="EK23" i="40"/>
  <c r="EK23" i="29"/>
  <c r="EK23" i="173"/>
  <c r="EK23" i="42"/>
  <c r="EK23" i="99"/>
  <c r="EK23" i="21"/>
  <c r="EK23" i="104"/>
  <c r="EK29" i="2"/>
  <c r="EK28" i="150"/>
  <c r="EK28" i="148"/>
  <c r="EK28" i="146"/>
  <c r="EK28" i="147"/>
  <c r="EK28" i="149"/>
  <c r="EK28" i="174"/>
  <c r="EK28" i="115"/>
  <c r="EK28" i="77"/>
  <c r="EK28" i="40"/>
  <c r="EK28" i="29"/>
  <c r="EK28" i="173"/>
  <c r="EK28" i="42"/>
  <c r="EK28" i="104"/>
  <c r="EK28" i="21"/>
  <c r="EK28" i="99"/>
  <c r="EI40" i="173"/>
  <c r="EI40" i="21"/>
  <c r="EI40" i="99"/>
  <c r="EI40" i="104"/>
  <c r="EI50" i="173"/>
  <c r="EI50" i="104"/>
  <c r="EI50" i="21"/>
  <c r="EJ54" i="2"/>
  <c r="EJ53" i="21"/>
  <c r="EJ53" i="173"/>
  <c r="EJ53" i="104"/>
  <c r="EQ6" i="150"/>
  <c r="EQ6" i="148"/>
  <c r="EQ6" i="147"/>
  <c r="EQ6" i="146"/>
  <c r="EQ6" i="149"/>
  <c r="EQ6" i="40"/>
  <c r="EQ6" i="174"/>
  <c r="EQ6" i="115"/>
  <c r="EQ6" i="77"/>
  <c r="EQ6" i="29"/>
  <c r="EQ6" i="173"/>
  <c r="EQ6" i="42"/>
  <c r="EQ6" i="104"/>
  <c r="EQ6" i="21"/>
  <c r="EQ6" i="99"/>
  <c r="EQ9" i="2"/>
  <c r="EQ8" i="150"/>
  <c r="EQ8" i="148"/>
  <c r="EQ8" i="147"/>
  <c r="EQ8" i="146"/>
  <c r="EQ8" i="149"/>
  <c r="EQ8" i="174"/>
  <c r="EQ8" i="115"/>
  <c r="EQ8" i="40"/>
  <c r="EQ8" i="29"/>
  <c r="EQ8" i="77"/>
  <c r="EQ8" i="42"/>
  <c r="EQ8" i="173"/>
  <c r="EQ8" i="104"/>
  <c r="EQ8" i="21"/>
  <c r="EQ8" i="99"/>
  <c r="EQ12" i="2"/>
  <c r="EQ11" i="148"/>
  <c r="EQ11" i="150"/>
  <c r="EQ11" i="147"/>
  <c r="EQ11" i="146"/>
  <c r="EQ11" i="149"/>
  <c r="EQ11" i="174"/>
  <c r="EQ11" i="40"/>
  <c r="EQ11" i="115"/>
  <c r="EQ11" i="77"/>
  <c r="EQ11" i="29"/>
  <c r="EQ11" i="42"/>
  <c r="EQ11" i="173"/>
  <c r="EQ11" i="104"/>
  <c r="EQ11" i="21"/>
  <c r="EQ11" i="99"/>
  <c r="EQ15" i="2"/>
  <c r="EQ14" i="148"/>
  <c r="EQ14" i="150"/>
  <c r="EQ14" i="147"/>
  <c r="EQ14" i="146"/>
  <c r="EQ14" i="149"/>
  <c r="EQ14" i="40"/>
  <c r="EQ14" i="115"/>
  <c r="EQ14" i="174"/>
  <c r="EQ14" i="29"/>
  <c r="EQ14" i="77"/>
  <c r="EQ14" i="42"/>
  <c r="EQ14" i="173"/>
  <c r="EQ14" i="104"/>
  <c r="EQ14" i="21"/>
  <c r="EQ14" i="99"/>
  <c r="EQ18" i="2"/>
  <c r="EQ17" i="148"/>
  <c r="EQ17" i="150"/>
  <c r="EQ17" i="147"/>
  <c r="EQ17" i="146"/>
  <c r="EQ17" i="149"/>
  <c r="EQ17" i="174"/>
  <c r="EQ17" i="40"/>
  <c r="EQ17" i="115"/>
  <c r="EQ17" i="77"/>
  <c r="EQ17" i="29"/>
  <c r="EQ17" i="173"/>
  <c r="EQ17" i="42"/>
  <c r="EQ17" i="99"/>
  <c r="EQ17" i="104"/>
  <c r="EQ17" i="21"/>
  <c r="EQ21" i="2"/>
  <c r="EQ20" i="150"/>
  <c r="EQ20" i="148"/>
  <c r="EQ20" i="147"/>
  <c r="EQ20" i="146"/>
  <c r="EQ20" i="149"/>
  <c r="EQ20" i="174"/>
  <c r="EQ20" i="115"/>
  <c r="EQ20" i="77"/>
  <c r="EQ20" i="40"/>
  <c r="EQ20" i="29"/>
  <c r="EQ20" i="173"/>
  <c r="EQ20" i="42"/>
  <c r="EQ20" i="104"/>
  <c r="EQ20" i="21"/>
  <c r="EQ20" i="99"/>
  <c r="EQ24" i="2"/>
  <c r="EQ23" i="150"/>
  <c r="EQ23" i="148"/>
  <c r="EQ23" i="147"/>
  <c r="EQ23" i="146"/>
  <c r="EQ23" i="149"/>
  <c r="EQ23" i="115"/>
  <c r="EQ23" i="174"/>
  <c r="EQ23" i="40"/>
  <c r="EQ23" i="29"/>
  <c r="EQ23" i="77"/>
  <c r="EQ23" i="42"/>
  <c r="EQ23" i="173"/>
  <c r="EQ23" i="99"/>
  <c r="EQ23" i="21"/>
  <c r="EQ23" i="104"/>
  <c r="EQ29" i="2"/>
  <c r="EQ28" i="150"/>
  <c r="EQ28" i="148"/>
  <c r="EQ28" i="147"/>
  <c r="EQ28" i="146"/>
  <c r="EQ28" i="149"/>
  <c r="EQ28" i="115"/>
  <c r="EQ28" i="174"/>
  <c r="EQ28" i="40"/>
  <c r="EQ28" i="29"/>
  <c r="EQ28" i="77"/>
  <c r="EQ28" i="42"/>
  <c r="EQ28" i="173"/>
  <c r="EQ28" i="21"/>
  <c r="EQ28" i="99"/>
  <c r="EQ28" i="104"/>
  <c r="EQ34" i="2"/>
  <c r="EQ33" i="150"/>
  <c r="EQ33" i="148"/>
  <c r="EQ33" i="147"/>
  <c r="EQ33" i="149"/>
  <c r="EQ33" i="146"/>
  <c r="EQ33" i="115"/>
  <c r="EQ33" i="174"/>
  <c r="EQ33" i="40"/>
  <c r="EQ33" i="77"/>
  <c r="EQ33" i="42"/>
  <c r="EQ33" i="29"/>
  <c r="EQ33" i="173"/>
  <c r="EQ33" i="21"/>
  <c r="EQ33" i="104"/>
  <c r="EQ33" i="99"/>
  <c r="EQ41" i="2"/>
  <c r="EQ40" i="173"/>
  <c r="EQ40" i="21"/>
  <c r="EQ40" i="99"/>
  <c r="EQ40" i="104"/>
  <c r="EQ50" i="173"/>
  <c r="EQ50" i="104"/>
  <c r="EQ50" i="21"/>
  <c r="EQ54" i="2"/>
  <c r="EQ53" i="173"/>
  <c r="EQ53" i="104"/>
  <c r="EQ53" i="21"/>
  <c r="EX6" i="150"/>
  <c r="EX6" i="148"/>
  <c r="EX6" i="147"/>
  <c r="EX6" i="146"/>
  <c r="EX6" i="149"/>
  <c r="EX6" i="40"/>
  <c r="EX6" i="174"/>
  <c r="EX6" i="115"/>
  <c r="EX6" i="77"/>
  <c r="EX6" i="29"/>
  <c r="EX6" i="42"/>
  <c r="EX6" i="173"/>
  <c r="EX6" i="104"/>
  <c r="EX6" i="21"/>
  <c r="EX6" i="99"/>
  <c r="EX9" i="2"/>
  <c r="EX8" i="150"/>
  <c r="EX8" i="148"/>
  <c r="EX8" i="147"/>
  <c r="EX8" i="146"/>
  <c r="EX8" i="149"/>
  <c r="EX8" i="115"/>
  <c r="EX8" i="40"/>
  <c r="EX8" i="174"/>
  <c r="EX8" i="29"/>
  <c r="EX8" i="77"/>
  <c r="EX8" i="173"/>
  <c r="EX8" i="42"/>
  <c r="EX8" i="21"/>
  <c r="EX8" i="99"/>
  <c r="EX8" i="104"/>
  <c r="EX12" i="2"/>
  <c r="EX11" i="148"/>
  <c r="EX11" i="150"/>
  <c r="EX11" i="147"/>
  <c r="EX11" i="146"/>
  <c r="EX11" i="149"/>
  <c r="EX11" i="115"/>
  <c r="EX11" i="174"/>
  <c r="EX11" i="40"/>
  <c r="EX11" i="29"/>
  <c r="EX11" i="77"/>
  <c r="EX11" i="42"/>
  <c r="EX11" i="173"/>
  <c r="EX11" i="104"/>
  <c r="EX11" i="21"/>
  <c r="EX11" i="99"/>
  <c r="EX15" i="2"/>
  <c r="EX14" i="150"/>
  <c r="EX14" i="148"/>
  <c r="EX14" i="147"/>
  <c r="EX14" i="146"/>
  <c r="EX14" i="149"/>
  <c r="EX14" i="115"/>
  <c r="EX14" i="174"/>
  <c r="EX14" i="40"/>
  <c r="EX14" i="29"/>
  <c r="EX14" i="77"/>
  <c r="EX14" i="173"/>
  <c r="EX14" i="42"/>
  <c r="EX14" i="21"/>
  <c r="EX14" i="99"/>
  <c r="EX14" i="104"/>
  <c r="EX18" i="2"/>
  <c r="EX17" i="148"/>
  <c r="EX17" i="150"/>
  <c r="EX17" i="147"/>
  <c r="EX17" i="146"/>
  <c r="EX17" i="149"/>
  <c r="EX17" i="174"/>
  <c r="EX17" i="40"/>
  <c r="EX17" i="115"/>
  <c r="EX17" i="77"/>
  <c r="EX17" i="29"/>
  <c r="EX17" i="173"/>
  <c r="EX17" i="42"/>
  <c r="EX17" i="104"/>
  <c r="EX17" i="21"/>
  <c r="EX17" i="99"/>
  <c r="EX21" i="2"/>
  <c r="EX20" i="150"/>
  <c r="EX20" i="148"/>
  <c r="EX20" i="147"/>
  <c r="EX20" i="146"/>
  <c r="EX20" i="149"/>
  <c r="EX20" i="115"/>
  <c r="EX20" i="174"/>
  <c r="EX20" i="40"/>
  <c r="EX20" i="29"/>
  <c r="EX20" i="77"/>
  <c r="EX20" i="42"/>
  <c r="EX20" i="173"/>
  <c r="EX20" i="104"/>
  <c r="EX20" i="21"/>
  <c r="EX20" i="99"/>
  <c r="EX24" i="2"/>
  <c r="EX23" i="150"/>
  <c r="EX23" i="147"/>
  <c r="EX23" i="148"/>
  <c r="EX23" i="146"/>
  <c r="EX23" i="149"/>
  <c r="EX23" i="115"/>
  <c r="EX23" i="174"/>
  <c r="EX23" i="40"/>
  <c r="EX23" i="29"/>
  <c r="EX23" i="77"/>
  <c r="EX23" i="173"/>
  <c r="EX23" i="42"/>
  <c r="EX23" i="21"/>
  <c r="EX23" i="104"/>
  <c r="EX23" i="99"/>
  <c r="EX29" i="2"/>
  <c r="EX28" i="150"/>
  <c r="EX28" i="148"/>
  <c r="EX28" i="146"/>
  <c r="EX28" i="147"/>
  <c r="EX28" i="149"/>
  <c r="EX28" i="115"/>
  <c r="EX28" i="174"/>
  <c r="EX28" i="40"/>
  <c r="EX28" i="29"/>
  <c r="EX28" i="77"/>
  <c r="EX28" i="173"/>
  <c r="EX28" i="42"/>
  <c r="EX28" i="21"/>
  <c r="EX28" i="99"/>
  <c r="EX28" i="104"/>
  <c r="EX34" i="2"/>
  <c r="EX33" i="150"/>
  <c r="EX33" i="148"/>
  <c r="EX33" i="147"/>
  <c r="EX33" i="149"/>
  <c r="EX33" i="146"/>
  <c r="EX33" i="115"/>
  <c r="EX33" i="174"/>
  <c r="EX33" i="40"/>
  <c r="EX33" i="77"/>
  <c r="EX33" i="29"/>
  <c r="EX33" i="173"/>
  <c r="EX33" i="42"/>
  <c r="EX33" i="21"/>
  <c r="EX33" i="104"/>
  <c r="EX33" i="99"/>
  <c r="EX41" i="2"/>
  <c r="EX40" i="173"/>
  <c r="EX40" i="104"/>
  <c r="EX40" i="21"/>
  <c r="EX40" i="99"/>
  <c r="EX50" i="21"/>
  <c r="EX50" i="173"/>
  <c r="EX50" i="104"/>
  <c r="EX54" i="2"/>
  <c r="EX53" i="21"/>
  <c r="EX53" i="173"/>
  <c r="EX53" i="104"/>
  <c r="FC12" i="2"/>
  <c r="FC11" i="148"/>
  <c r="FC11" i="150"/>
  <c r="FC11" i="147"/>
  <c r="FC11" i="146"/>
  <c r="FC11" i="149"/>
  <c r="FC11" i="174"/>
  <c r="FC11" i="40"/>
  <c r="FC11" i="115"/>
  <c r="FC11" i="77"/>
  <c r="FC11" i="29"/>
  <c r="FC11" i="42"/>
  <c r="FC11" i="173"/>
  <c r="FC11" i="104"/>
  <c r="FC11" i="21"/>
  <c r="FC11" i="99"/>
  <c r="FC24" i="2"/>
  <c r="FC23" i="150"/>
  <c r="FC23" i="148"/>
  <c r="FC23" i="147"/>
  <c r="FC23" i="146"/>
  <c r="FC23" i="149"/>
  <c r="FC23" i="115"/>
  <c r="FC23" i="174"/>
  <c r="FC23" i="40"/>
  <c r="FC23" i="29"/>
  <c r="FC23" i="77"/>
  <c r="FC23" i="42"/>
  <c r="FC23" i="173"/>
  <c r="FC23" i="99"/>
  <c r="FC23" i="21"/>
  <c r="FC23" i="104"/>
  <c r="FC50" i="173"/>
  <c r="FC50" i="104"/>
  <c r="FC50" i="21"/>
  <c r="FE9" i="2"/>
  <c r="FE8" i="150"/>
  <c r="FE8" i="148"/>
  <c r="FE8" i="147"/>
  <c r="FE8" i="146"/>
  <c r="FE8" i="149"/>
  <c r="FE8" i="40"/>
  <c r="FE8" i="174"/>
  <c r="FE8" i="115"/>
  <c r="FE8" i="77"/>
  <c r="FE8" i="29"/>
  <c r="FE8" i="173"/>
  <c r="FE8" i="42"/>
  <c r="FE8" i="104"/>
  <c r="FE8" i="21"/>
  <c r="FE8" i="99"/>
  <c r="FF12" i="2"/>
  <c r="FF11" i="148"/>
  <c r="FF11" i="150"/>
  <c r="FF11" i="147"/>
  <c r="FF11" i="146"/>
  <c r="FF11" i="149"/>
  <c r="FF11" i="115"/>
  <c r="FF11" i="174"/>
  <c r="FF11" i="40"/>
  <c r="FF11" i="29"/>
  <c r="FF11" i="77"/>
  <c r="FF11" i="42"/>
  <c r="FF11" i="173"/>
  <c r="FF11" i="104"/>
  <c r="FF11" i="21"/>
  <c r="FF11" i="99"/>
  <c r="FF18" i="2"/>
  <c r="FF17" i="148"/>
  <c r="FF17" i="150"/>
  <c r="FF17" i="147"/>
  <c r="FF17" i="146"/>
  <c r="FF17" i="149"/>
  <c r="FF17" i="174"/>
  <c r="FF17" i="40"/>
  <c r="FF17" i="115"/>
  <c r="FF17" i="77"/>
  <c r="FF17" i="29"/>
  <c r="FF17" i="173"/>
  <c r="FF17" i="42"/>
  <c r="FF17" i="104"/>
  <c r="FF17" i="21"/>
  <c r="FF17" i="99"/>
  <c r="FE24" i="2"/>
  <c r="FE23" i="150"/>
  <c r="FE23" i="147"/>
  <c r="FE23" i="148"/>
  <c r="FE23" i="146"/>
  <c r="FE23" i="149"/>
  <c r="FE23" i="174"/>
  <c r="FE23" i="115"/>
  <c r="FE23" i="77"/>
  <c r="FE23" i="40"/>
  <c r="FE23" i="29"/>
  <c r="FE23" i="173"/>
  <c r="FE23" i="42"/>
  <c r="FE23" i="99"/>
  <c r="FE23" i="21"/>
  <c r="FE23" i="104"/>
  <c r="FE34" i="2"/>
  <c r="FE33" i="150"/>
  <c r="FE33" i="148"/>
  <c r="FE33" i="147"/>
  <c r="FE33" i="146"/>
  <c r="FE33" i="149"/>
  <c r="FE33" i="174"/>
  <c r="FE33" i="115"/>
  <c r="FE33" i="77"/>
  <c r="FE33" i="40"/>
  <c r="FE33" i="29"/>
  <c r="FE33" i="173"/>
  <c r="FE33" i="42"/>
  <c r="FE33" i="104"/>
  <c r="FE33" i="99"/>
  <c r="FE33" i="21"/>
  <c r="FF54" i="2"/>
  <c r="FF53" i="21"/>
  <c r="FF53" i="173"/>
  <c r="FF53" i="104"/>
  <c r="EM15" i="2"/>
  <c r="EM14" i="148"/>
  <c r="EM14" i="150"/>
  <c r="EM14" i="147"/>
  <c r="EM14" i="146"/>
  <c r="EM14" i="149"/>
  <c r="EM14" i="40"/>
  <c r="EM14" i="115"/>
  <c r="EM14" i="174"/>
  <c r="EM14" i="29"/>
  <c r="EM14" i="77"/>
  <c r="EM14" i="42"/>
  <c r="EM14" i="173"/>
  <c r="EM14" i="104"/>
  <c r="EM14" i="21"/>
  <c r="EM14" i="99"/>
  <c r="EM29" i="2"/>
  <c r="EM28" i="150"/>
  <c r="EM28" i="148"/>
  <c r="EM28" i="147"/>
  <c r="EM28" i="146"/>
  <c r="EM28" i="149"/>
  <c r="EM28" i="115"/>
  <c r="EM28" i="174"/>
  <c r="EM28" i="40"/>
  <c r="EM28" i="29"/>
  <c r="EM28" i="77"/>
  <c r="EM28" i="42"/>
  <c r="EM28" i="173"/>
  <c r="EM28" i="21"/>
  <c r="EM28" i="99"/>
  <c r="EM28" i="104"/>
  <c r="EM53" i="173"/>
  <c r="EM53" i="104"/>
  <c r="EM53" i="21"/>
  <c r="ET12" i="2"/>
  <c r="ET11" i="148"/>
  <c r="ET11" i="150"/>
  <c r="ET11" i="147"/>
  <c r="ET11" i="146"/>
  <c r="ET11" i="149"/>
  <c r="ET11" i="115"/>
  <c r="ET11" i="174"/>
  <c r="ET11" i="40"/>
  <c r="ET11" i="29"/>
  <c r="ET11" i="77"/>
  <c r="ET11" i="42"/>
  <c r="ET11" i="173"/>
  <c r="ET11" i="104"/>
  <c r="ET11" i="21"/>
  <c r="ET11" i="99"/>
  <c r="ET24" i="2"/>
  <c r="ET23" i="150"/>
  <c r="ET23" i="147"/>
  <c r="ET23" i="148"/>
  <c r="ET23" i="146"/>
  <c r="ET23" i="149"/>
  <c r="ET23" i="115"/>
  <c r="ET23" i="174"/>
  <c r="ET23" i="40"/>
  <c r="ET23" i="29"/>
  <c r="ET23" i="77"/>
  <c r="ET23" i="173"/>
  <c r="ET23" i="42"/>
  <c r="ET23" i="21"/>
  <c r="ET23" i="104"/>
  <c r="ET23" i="99"/>
  <c r="ET50" i="21"/>
  <c r="ET50" i="173"/>
  <c r="ET50" i="104"/>
  <c r="FA18" i="2"/>
  <c r="FA17" i="148"/>
  <c r="FA17" i="150"/>
  <c r="FA17" i="147"/>
  <c r="FA17" i="146"/>
  <c r="FA17" i="149"/>
  <c r="FA17" i="40"/>
  <c r="FA17" i="115"/>
  <c r="FA17" i="174"/>
  <c r="FA17" i="29"/>
  <c r="FA17" i="77"/>
  <c r="FA17" i="42"/>
  <c r="FA17" i="173"/>
  <c r="FA17" i="104"/>
  <c r="FA17" i="21"/>
  <c r="FA17" i="99"/>
  <c r="FA34" i="2"/>
  <c r="FA33" i="150"/>
  <c r="FA33" i="148"/>
  <c r="FA33" i="147"/>
  <c r="FA33" i="146"/>
  <c r="FA33" i="149"/>
  <c r="FA33" i="174"/>
  <c r="FA33" i="115"/>
  <c r="FA33" i="77"/>
  <c r="FA33" i="40"/>
  <c r="FA33" i="29"/>
  <c r="FA33" i="173"/>
  <c r="FA33" i="42"/>
  <c r="FA33" i="104"/>
  <c r="FA33" i="99"/>
  <c r="FA33" i="21"/>
  <c r="FH15" i="2"/>
  <c r="FH14" i="148"/>
  <c r="FH14" i="150"/>
  <c r="FH14" i="147"/>
  <c r="FH14" i="146"/>
  <c r="FH14" i="149"/>
  <c r="FH14" i="174"/>
  <c r="FH14" i="40"/>
  <c r="FH14" i="115"/>
  <c r="FH14" i="77"/>
  <c r="FH14" i="29"/>
  <c r="FH14" i="173"/>
  <c r="FH14" i="42"/>
  <c r="FH14" i="104"/>
  <c r="FH14" i="21"/>
  <c r="FH14" i="99"/>
  <c r="FH29" i="2"/>
  <c r="FH28" i="150"/>
  <c r="FH28" i="148"/>
  <c r="FH28" i="147"/>
  <c r="FH28" i="146"/>
  <c r="FH28" i="149"/>
  <c r="FH28" i="174"/>
  <c r="FH28" i="115"/>
  <c r="FH28" i="77"/>
  <c r="FH28" i="40"/>
  <c r="FH28" i="29"/>
  <c r="FH28" i="173"/>
  <c r="FH28" i="42"/>
  <c r="FH28" i="21"/>
  <c r="FH28" i="99"/>
  <c r="FH28" i="104"/>
  <c r="FH53" i="21"/>
  <c r="FH53" i="173"/>
  <c r="FH53" i="104"/>
  <c r="FO12" i="2"/>
  <c r="FO11" i="148"/>
  <c r="FO11" i="150"/>
  <c r="FO11" i="147"/>
  <c r="FO11" i="146"/>
  <c r="FO11" i="149"/>
  <c r="FO11" i="174"/>
  <c r="FO11" i="40"/>
  <c r="FO11" i="115"/>
  <c r="FO11" i="77"/>
  <c r="FO11" i="29"/>
  <c r="FO11" i="42"/>
  <c r="FO11" i="173"/>
  <c r="FO11" i="104"/>
  <c r="FO11" i="21"/>
  <c r="FO11" i="99"/>
  <c r="FO24" i="2"/>
  <c r="FO23" i="150"/>
  <c r="FO23" i="148"/>
  <c r="FO23" i="147"/>
  <c r="FO23" i="146"/>
  <c r="FO23" i="149"/>
  <c r="FO23" i="115"/>
  <c r="FO23" i="174"/>
  <c r="FO23" i="40"/>
  <c r="FO23" i="29"/>
  <c r="FO23" i="77"/>
  <c r="FO23" i="42"/>
  <c r="FO23" i="173"/>
  <c r="FO23" i="99"/>
  <c r="FO23" i="21"/>
  <c r="FO23" i="104"/>
  <c r="FO50" i="173"/>
  <c r="FO50" i="104"/>
  <c r="FO50" i="21"/>
  <c r="FV12" i="2"/>
  <c r="FV11" i="148"/>
  <c r="FV11" i="150"/>
  <c r="FV11" i="147"/>
  <c r="FV11" i="146"/>
  <c r="FV11" i="149"/>
  <c r="FV11" i="115"/>
  <c r="FV11" i="174"/>
  <c r="FV11" i="40"/>
  <c r="FV11" i="29"/>
  <c r="FV11" i="77"/>
  <c r="FV11" i="42"/>
  <c r="FV11" i="173"/>
  <c r="FV11" i="104"/>
  <c r="FV11" i="21"/>
  <c r="FV11" i="99"/>
  <c r="FV24" i="2"/>
  <c r="FV23" i="150"/>
  <c r="FV23" i="147"/>
  <c r="FV23" i="148"/>
  <c r="FV23" i="146"/>
  <c r="FV23" i="149"/>
  <c r="FV23" i="115"/>
  <c r="FV23" i="174"/>
  <c r="FV23" i="40"/>
  <c r="FV23" i="29"/>
  <c r="FV23" i="77"/>
  <c r="FV23" i="173"/>
  <c r="FV23" i="42"/>
  <c r="FV23" i="21"/>
  <c r="FV23" i="104"/>
  <c r="FV23" i="99"/>
  <c r="FV50" i="21"/>
  <c r="FV50" i="173"/>
  <c r="FV50" i="104"/>
  <c r="FK6" i="150"/>
  <c r="FK6" i="148"/>
  <c r="FK6" i="147"/>
  <c r="FK6" i="146"/>
  <c r="FK6" i="149"/>
  <c r="FK6" i="40"/>
  <c r="FK6" i="174"/>
  <c r="FK6" i="115"/>
  <c r="FK6" i="77"/>
  <c r="FK6" i="29"/>
  <c r="FK6" i="173"/>
  <c r="FK6" i="42"/>
  <c r="FK6" i="104"/>
  <c r="FK6" i="21"/>
  <c r="FK6" i="99"/>
  <c r="FK9" i="2"/>
  <c r="FK8" i="150"/>
  <c r="FK8" i="148"/>
  <c r="FK8" i="147"/>
  <c r="FK8" i="146"/>
  <c r="FK8" i="149"/>
  <c r="FK8" i="174"/>
  <c r="FK8" i="115"/>
  <c r="FK8" i="40"/>
  <c r="FK8" i="29"/>
  <c r="FK8" i="77"/>
  <c r="FK8" i="42"/>
  <c r="FK8" i="173"/>
  <c r="FK8" i="104"/>
  <c r="FK8" i="21"/>
  <c r="FK8" i="99"/>
  <c r="FK12" i="2"/>
  <c r="FK11" i="148"/>
  <c r="FK11" i="150"/>
  <c r="FK11" i="147"/>
  <c r="FK11" i="146"/>
  <c r="FK11" i="149"/>
  <c r="FK11" i="174"/>
  <c r="FK11" i="40"/>
  <c r="FK11" i="115"/>
  <c r="FK11" i="77"/>
  <c r="FK11" i="29"/>
  <c r="FK11" i="42"/>
  <c r="FK11" i="173"/>
  <c r="FK11" i="104"/>
  <c r="FK11" i="21"/>
  <c r="FK11" i="99"/>
  <c r="FK15" i="2"/>
  <c r="FK14" i="148"/>
  <c r="FK14" i="150"/>
  <c r="FK14" i="147"/>
  <c r="FK14" i="146"/>
  <c r="FK14" i="149"/>
  <c r="FK14" i="40"/>
  <c r="FK14" i="115"/>
  <c r="FK14" i="174"/>
  <c r="FK14" i="29"/>
  <c r="FK14" i="77"/>
  <c r="FK14" i="42"/>
  <c r="FK14" i="173"/>
  <c r="FK14" i="104"/>
  <c r="FK14" i="21"/>
  <c r="FK14" i="99"/>
  <c r="FK18" i="2"/>
  <c r="FK17" i="148"/>
  <c r="FK17" i="150"/>
  <c r="FK17" i="147"/>
  <c r="FK17" i="146"/>
  <c r="FK17" i="149"/>
  <c r="FK17" i="174"/>
  <c r="FK17" i="40"/>
  <c r="FK17" i="115"/>
  <c r="FK17" i="77"/>
  <c r="FK17" i="29"/>
  <c r="FK17" i="173"/>
  <c r="FK17" i="42"/>
  <c r="FK17" i="99"/>
  <c r="FK17" i="104"/>
  <c r="FK17" i="21"/>
  <c r="FK21" i="2"/>
  <c r="FK20" i="150"/>
  <c r="FK20" i="148"/>
  <c r="FK20" i="147"/>
  <c r="FK20" i="146"/>
  <c r="FK20" i="149"/>
  <c r="FK20" i="174"/>
  <c r="FK20" i="115"/>
  <c r="FK20" i="77"/>
  <c r="FK20" i="40"/>
  <c r="FK20" i="29"/>
  <c r="FK20" i="173"/>
  <c r="FK20" i="42"/>
  <c r="FK20" i="104"/>
  <c r="FK20" i="21"/>
  <c r="FK20" i="99"/>
  <c r="FK24" i="2"/>
  <c r="FK23" i="150"/>
  <c r="FK23" i="148"/>
  <c r="FK23" i="147"/>
  <c r="FK23" i="146"/>
  <c r="FK23" i="149"/>
  <c r="FK23" i="115"/>
  <c r="FK23" i="174"/>
  <c r="FK23" i="40"/>
  <c r="FK23" i="29"/>
  <c r="FK23" i="77"/>
  <c r="FK23" i="42"/>
  <c r="FK23" i="173"/>
  <c r="FK23" i="99"/>
  <c r="FK23" i="21"/>
  <c r="FK23" i="104"/>
  <c r="FK29" i="2"/>
  <c r="FK28" i="150"/>
  <c r="FK28" i="148"/>
  <c r="FK28" i="147"/>
  <c r="FK28" i="146"/>
  <c r="FK28" i="149"/>
  <c r="FK28" i="115"/>
  <c r="FK28" i="174"/>
  <c r="FK28" i="40"/>
  <c r="FK28" i="29"/>
  <c r="FK28" i="77"/>
  <c r="FK28" i="42"/>
  <c r="FK28" i="173"/>
  <c r="FK28" i="21"/>
  <c r="FK28" i="99"/>
  <c r="FK28" i="104"/>
  <c r="FK34" i="2"/>
  <c r="FK33" i="150"/>
  <c r="FK33" i="148"/>
  <c r="FK33" i="147"/>
  <c r="FK33" i="149"/>
  <c r="FK33" i="146"/>
  <c r="FK33" i="115"/>
  <c r="FK33" i="174"/>
  <c r="FK33" i="40"/>
  <c r="FK33" i="77"/>
  <c r="FK33" i="42"/>
  <c r="FK33" i="29"/>
  <c r="FK33" i="173"/>
  <c r="FK33" i="21"/>
  <c r="FK33" i="104"/>
  <c r="FK33" i="99"/>
  <c r="FK41" i="2"/>
  <c r="FK40" i="173"/>
  <c r="FK40" i="21"/>
  <c r="FK40" i="99"/>
  <c r="FK40" i="104"/>
  <c r="FK50" i="173"/>
  <c r="FK50" i="104"/>
  <c r="FK50" i="21"/>
  <c r="FK54" i="2"/>
  <c r="FK53" i="173"/>
  <c r="FK53" i="104"/>
  <c r="FK53" i="21"/>
  <c r="FR6" i="150"/>
  <c r="FR6" i="148"/>
  <c r="FR6" i="147"/>
  <c r="FR6" i="146"/>
  <c r="FR6" i="149"/>
  <c r="FR6" i="40"/>
  <c r="FR6" i="174"/>
  <c r="FR6" i="115"/>
  <c r="FR6" i="77"/>
  <c r="FR6" i="29"/>
  <c r="FR6" i="42"/>
  <c r="FR6" i="173"/>
  <c r="FR6" i="104"/>
  <c r="FR6" i="21"/>
  <c r="FR6" i="99"/>
  <c r="FR9" i="2"/>
  <c r="FR8" i="150"/>
  <c r="FR8" i="148"/>
  <c r="FR8" i="147"/>
  <c r="FR8" i="146"/>
  <c r="FR8" i="149"/>
  <c r="FR8" i="115"/>
  <c r="FR8" i="40"/>
  <c r="FR8" i="174"/>
  <c r="FR8" i="29"/>
  <c r="FR8" i="77"/>
  <c r="FR8" i="173"/>
  <c r="FR8" i="42"/>
  <c r="FR8" i="21"/>
  <c r="FR8" i="99"/>
  <c r="FR8" i="104"/>
  <c r="FR12" i="2"/>
  <c r="FR11" i="148"/>
  <c r="FR11" i="150"/>
  <c r="FR11" i="147"/>
  <c r="FR11" i="146"/>
  <c r="FR11" i="149"/>
  <c r="FR11" i="115"/>
  <c r="FR11" i="174"/>
  <c r="FR11" i="40"/>
  <c r="FR11" i="29"/>
  <c r="FR11" i="77"/>
  <c r="FR11" i="42"/>
  <c r="FR11" i="173"/>
  <c r="FR11" i="104"/>
  <c r="FR11" i="21"/>
  <c r="FR11" i="99"/>
  <c r="FR15" i="2"/>
  <c r="FR14" i="150"/>
  <c r="FR14" i="148"/>
  <c r="FR14" i="147"/>
  <c r="FR14" i="146"/>
  <c r="FR14" i="149"/>
  <c r="FR14" i="115"/>
  <c r="FR14" i="174"/>
  <c r="FR14" i="40"/>
  <c r="FR14" i="29"/>
  <c r="FR14" i="77"/>
  <c r="FR14" i="173"/>
  <c r="FR14" i="42"/>
  <c r="FR14" i="21"/>
  <c r="FR14" i="99"/>
  <c r="FR14" i="104"/>
  <c r="FR18" i="2"/>
  <c r="FR17" i="148"/>
  <c r="FR17" i="150"/>
  <c r="FR17" i="147"/>
  <c r="FR17" i="146"/>
  <c r="FR17" i="149"/>
  <c r="FR17" i="174"/>
  <c r="FR17" i="40"/>
  <c r="FR17" i="115"/>
  <c r="FR17" i="77"/>
  <c r="FR17" i="29"/>
  <c r="FR17" i="173"/>
  <c r="FR17" i="42"/>
  <c r="FR17" i="104"/>
  <c r="FR17" i="21"/>
  <c r="FR17" i="99"/>
  <c r="FR21" i="2"/>
  <c r="FR20" i="150"/>
  <c r="FR20" i="148"/>
  <c r="FR20" i="147"/>
  <c r="FR20" i="146"/>
  <c r="FR20" i="149"/>
  <c r="FR20" i="115"/>
  <c r="FR20" i="174"/>
  <c r="FR20" i="40"/>
  <c r="FR20" i="29"/>
  <c r="FR20" i="77"/>
  <c r="FR20" i="42"/>
  <c r="FR20" i="173"/>
  <c r="FR20" i="104"/>
  <c r="FR20" i="21"/>
  <c r="FR20" i="99"/>
  <c r="FR24" i="2"/>
  <c r="FR23" i="150"/>
  <c r="FR23" i="147"/>
  <c r="FR23" i="148"/>
  <c r="FR23" i="146"/>
  <c r="FR23" i="149"/>
  <c r="FR23" i="115"/>
  <c r="FR23" i="174"/>
  <c r="FR23" i="40"/>
  <c r="FR23" i="29"/>
  <c r="FR23" i="77"/>
  <c r="FR23" i="173"/>
  <c r="FR23" i="42"/>
  <c r="FR23" i="21"/>
  <c r="FR23" i="104"/>
  <c r="FR23" i="99"/>
  <c r="FR29" i="2"/>
  <c r="FR28" i="150"/>
  <c r="FR28" i="148"/>
  <c r="FR28" i="146"/>
  <c r="FR28" i="147"/>
  <c r="FR28" i="149"/>
  <c r="FR28" i="115"/>
  <c r="FR28" i="174"/>
  <c r="FR28" i="40"/>
  <c r="FR28" i="29"/>
  <c r="FR28" i="77"/>
  <c r="FR28" i="173"/>
  <c r="FR28" i="42"/>
  <c r="FR28" i="21"/>
  <c r="FR28" i="99"/>
  <c r="FR28" i="104"/>
  <c r="FR34" i="2"/>
  <c r="FR33" i="150"/>
  <c r="FR33" i="148"/>
  <c r="FR33" i="147"/>
  <c r="FR33" i="149"/>
  <c r="FR33" i="146"/>
  <c r="FR33" i="115"/>
  <c r="FR33" i="174"/>
  <c r="FR33" i="40"/>
  <c r="FR33" i="77"/>
  <c r="FR33" i="29"/>
  <c r="FR33" i="173"/>
  <c r="FR33" i="42"/>
  <c r="FR33" i="21"/>
  <c r="FR33" i="104"/>
  <c r="FR33" i="99"/>
  <c r="FR41" i="2"/>
  <c r="FR40" i="173"/>
  <c r="FR40" i="104"/>
  <c r="FR40" i="21"/>
  <c r="FR40" i="99"/>
  <c r="FR50" i="21"/>
  <c r="FR50" i="173"/>
  <c r="FR50" i="104"/>
  <c r="FR54" i="2"/>
  <c r="FR53" i="21"/>
  <c r="FR53" i="173"/>
  <c r="FR53" i="104"/>
  <c r="FY6" i="150"/>
  <c r="FY6" i="148"/>
  <c r="FY6" i="147"/>
  <c r="FY6" i="146"/>
  <c r="FY6" i="149"/>
  <c r="FY6" i="174"/>
  <c r="FY6" i="115"/>
  <c r="FY6" i="40"/>
  <c r="FY6" i="29"/>
  <c r="FY6" i="77"/>
  <c r="FY6" i="42"/>
  <c r="FY6" i="173"/>
  <c r="FY6" i="104"/>
  <c r="FY6" i="21"/>
  <c r="FY6" i="99"/>
  <c r="FY9" i="2"/>
  <c r="FY8" i="150"/>
  <c r="FY8" i="148"/>
  <c r="FY8" i="147"/>
  <c r="FY8" i="146"/>
  <c r="FY8" i="149"/>
  <c r="FY8" i="40"/>
  <c r="FY8" i="174"/>
  <c r="FY8" i="115"/>
  <c r="FY8" i="77"/>
  <c r="FY8" i="29"/>
  <c r="FY8" i="173"/>
  <c r="FY8" i="42"/>
  <c r="FY8" i="104"/>
  <c r="FY8" i="21"/>
  <c r="FY8" i="99"/>
  <c r="FY12" i="2"/>
  <c r="FY11" i="150"/>
  <c r="FY11" i="148"/>
  <c r="FY11" i="147"/>
  <c r="FY11" i="146"/>
  <c r="FY11" i="149"/>
  <c r="FY11" i="115"/>
  <c r="FY11" i="174"/>
  <c r="FY11" i="40"/>
  <c r="FY11" i="29"/>
  <c r="FY11" i="77"/>
  <c r="FY11" i="173"/>
  <c r="FY11" i="42"/>
  <c r="FY11" i="21"/>
  <c r="FY11" i="99"/>
  <c r="FY11" i="104"/>
  <c r="FY15" i="2"/>
  <c r="FY14" i="148"/>
  <c r="FY14" i="150"/>
  <c r="FY14" i="147"/>
  <c r="FY14" i="146"/>
  <c r="FY14" i="149"/>
  <c r="FY14" i="174"/>
  <c r="FY14" i="40"/>
  <c r="FY14" i="115"/>
  <c r="FY14" i="77"/>
  <c r="FY14" i="29"/>
  <c r="FY14" i="173"/>
  <c r="FY14" i="42"/>
  <c r="FY14" i="99"/>
  <c r="FY14" i="104"/>
  <c r="FY14" i="21"/>
  <c r="FY18" i="2"/>
  <c r="FY17" i="148"/>
  <c r="FY17" i="150"/>
  <c r="FY17" i="147"/>
  <c r="FY17" i="146"/>
  <c r="FY17" i="149"/>
  <c r="FY17" i="40"/>
  <c r="FY17" i="115"/>
  <c r="FY17" i="174"/>
  <c r="FY17" i="29"/>
  <c r="FY17" i="77"/>
  <c r="FY17" i="42"/>
  <c r="FY17" i="173"/>
  <c r="FY17" i="104"/>
  <c r="FY17" i="21"/>
  <c r="FY17" i="99"/>
  <c r="FY21" i="2"/>
  <c r="FY20" i="150"/>
  <c r="FY20" i="147"/>
  <c r="FY20" i="148"/>
  <c r="FY20" i="146"/>
  <c r="FY20" i="149"/>
  <c r="FY20" i="115"/>
  <c r="FY20" i="174"/>
  <c r="FY20" i="40"/>
  <c r="FY20" i="29"/>
  <c r="FY20" i="77"/>
  <c r="FY20" i="173"/>
  <c r="FY20" i="42"/>
  <c r="FY20" i="21"/>
  <c r="FY20" i="99"/>
  <c r="FY20" i="104"/>
  <c r="FY24" i="2"/>
  <c r="FY23" i="150"/>
  <c r="FY23" i="147"/>
  <c r="FY23" i="148"/>
  <c r="FY23" i="146"/>
  <c r="FY23" i="149"/>
  <c r="FY23" i="174"/>
  <c r="FY23" i="115"/>
  <c r="FY23" i="77"/>
  <c r="FY23" i="40"/>
  <c r="FY23" i="29"/>
  <c r="FY23" i="173"/>
  <c r="FY23" i="42"/>
  <c r="FY23" i="99"/>
  <c r="FY23" i="21"/>
  <c r="FY23" i="104"/>
  <c r="FY29" i="2"/>
  <c r="FY28" i="150"/>
  <c r="FY28" i="148"/>
  <c r="FY28" i="146"/>
  <c r="FY28" i="147"/>
  <c r="FY28" i="149"/>
  <c r="FY28" i="174"/>
  <c r="FY28" i="115"/>
  <c r="FY28" i="77"/>
  <c r="FY28" i="40"/>
  <c r="FY28" i="29"/>
  <c r="FY28" i="173"/>
  <c r="FY28" i="42"/>
  <c r="FY28" i="104"/>
  <c r="FY28" i="21"/>
  <c r="FY28" i="99"/>
  <c r="FY34" i="2"/>
  <c r="FY33" i="150"/>
  <c r="FY33" i="148"/>
  <c r="FY33" i="147"/>
  <c r="FY33" i="146"/>
  <c r="FY33" i="149"/>
  <c r="FY33" i="174"/>
  <c r="FY33" i="115"/>
  <c r="FY33" i="77"/>
  <c r="FY33" i="40"/>
  <c r="FY33" i="29"/>
  <c r="FY33" i="173"/>
  <c r="FY33" i="42"/>
  <c r="FY33" i="104"/>
  <c r="FY33" i="99"/>
  <c r="FY33" i="21"/>
  <c r="FY41" i="2"/>
  <c r="FY40" i="173"/>
  <c r="FY40" i="21"/>
  <c r="FY40" i="99"/>
  <c r="FY40" i="104"/>
  <c r="FY50" i="21"/>
  <c r="FY50" i="173"/>
  <c r="FY50" i="104"/>
  <c r="FY54" i="2"/>
  <c r="FY53" i="21"/>
  <c r="FY53" i="173"/>
  <c r="FY53" i="104"/>
  <c r="GD6" i="150"/>
  <c r="GD6" i="148"/>
  <c r="GD6" i="147"/>
  <c r="GD6" i="146"/>
  <c r="GD6" i="149"/>
  <c r="GD6" i="40"/>
  <c r="GD6" i="174"/>
  <c r="GD6" i="115"/>
  <c r="GD6" i="77"/>
  <c r="GD6" i="29"/>
  <c r="GD6" i="42"/>
  <c r="GD6" i="173"/>
  <c r="GD6" i="104"/>
  <c r="GD6" i="21"/>
  <c r="GD6" i="99"/>
  <c r="GE9" i="2"/>
  <c r="GE8" i="150"/>
  <c r="GE8" i="148"/>
  <c r="GE8" i="147"/>
  <c r="GE8" i="146"/>
  <c r="GE8" i="149"/>
  <c r="GE8" i="174"/>
  <c r="GE8" i="115"/>
  <c r="GE8" i="40"/>
  <c r="GE8" i="29"/>
  <c r="GE8" i="77"/>
  <c r="GE8" i="42"/>
  <c r="GE8" i="173"/>
  <c r="GE8" i="104"/>
  <c r="GE8" i="21"/>
  <c r="GE8" i="99"/>
  <c r="GE15" i="2"/>
  <c r="GE14" i="148"/>
  <c r="GE14" i="150"/>
  <c r="GE14" i="147"/>
  <c r="GE14" i="146"/>
  <c r="GE14" i="149"/>
  <c r="GE14" i="40"/>
  <c r="GE14" i="115"/>
  <c r="GE14" i="174"/>
  <c r="GE14" i="29"/>
  <c r="GE14" i="77"/>
  <c r="GE14" i="42"/>
  <c r="GE14" i="173"/>
  <c r="GE14" i="104"/>
  <c r="GE14" i="21"/>
  <c r="GE14" i="99"/>
  <c r="GE18" i="2"/>
  <c r="GE17" i="148"/>
  <c r="GE17" i="150"/>
  <c r="GE17" i="147"/>
  <c r="GE17" i="146"/>
  <c r="GE17" i="149"/>
  <c r="GE17" i="174"/>
  <c r="GE17" i="40"/>
  <c r="GE17" i="115"/>
  <c r="GE17" i="77"/>
  <c r="GE17" i="29"/>
  <c r="GE17" i="173"/>
  <c r="GE17" i="42"/>
  <c r="GE17" i="99"/>
  <c r="GE17" i="104"/>
  <c r="GE17" i="21"/>
  <c r="GE21" i="2"/>
  <c r="GE20" i="150"/>
  <c r="GE20" i="148"/>
  <c r="GE20" i="147"/>
  <c r="GE20" i="146"/>
  <c r="GE20" i="149"/>
  <c r="GE20" i="174"/>
  <c r="GE20" i="115"/>
  <c r="GE20" i="77"/>
  <c r="GE20" i="40"/>
  <c r="GE20" i="29"/>
  <c r="GE20" i="173"/>
  <c r="GE20" i="42"/>
  <c r="GE20" i="104"/>
  <c r="GE20" i="21"/>
  <c r="GE20" i="99"/>
  <c r="GC29" i="2"/>
  <c r="GC28" i="150"/>
  <c r="GC28" i="148"/>
  <c r="GC28" i="146"/>
  <c r="GC28" i="147"/>
  <c r="GC28" i="149"/>
  <c r="GC28" i="174"/>
  <c r="GC28" i="115"/>
  <c r="GC28" i="77"/>
  <c r="GC28" i="40"/>
  <c r="GC28" i="29"/>
  <c r="GC28" i="173"/>
  <c r="GC28" i="42"/>
  <c r="GC28" i="104"/>
  <c r="GC28" i="21"/>
  <c r="GC28" i="99"/>
  <c r="GC41" i="2"/>
  <c r="GC40" i="173"/>
  <c r="GC40" i="21"/>
  <c r="GC40" i="99"/>
  <c r="GC40" i="104"/>
  <c r="GD50" i="21"/>
  <c r="GD50" i="173"/>
  <c r="GD50" i="104"/>
  <c r="GE54" i="2"/>
  <c r="GE53" i="173"/>
  <c r="GE53" i="104"/>
  <c r="GE53" i="21"/>
  <c r="FH53" i="99"/>
  <c r="EJ53" i="99"/>
  <c r="EB53" i="99"/>
  <c r="DP53" i="99"/>
  <c r="CN53" i="99"/>
  <c r="AZ53" i="99"/>
  <c r="H53" i="99"/>
  <c r="FO50" i="99"/>
  <c r="FK50" i="99"/>
  <c r="FC50" i="99"/>
  <c r="EQ50" i="99"/>
  <c r="EI50" i="99"/>
  <c r="DW50" i="99"/>
  <c r="BC50" i="99"/>
  <c r="AA50" i="99"/>
  <c r="C9" i="2"/>
  <c r="C9" i="155"/>
  <c r="C9" i="154"/>
  <c r="C9" i="153"/>
  <c r="C9" i="127"/>
  <c r="C9" i="151"/>
  <c r="C9" i="152" s="1"/>
  <c r="C9" i="145"/>
  <c r="C9" i="41"/>
  <c r="C9" i="37"/>
  <c r="C9" i="38"/>
  <c r="C8" i="106"/>
  <c r="C8" i="112" s="1"/>
  <c r="C8" i="150"/>
  <c r="C8" i="148"/>
  <c r="C8" i="147"/>
  <c r="C8" i="146"/>
  <c r="C8" i="149"/>
  <c r="C8" i="40"/>
  <c r="C8" i="174"/>
  <c r="C8" i="115"/>
  <c r="C8" i="77"/>
  <c r="C8" i="29"/>
  <c r="C8" i="42"/>
  <c r="C8" i="173"/>
  <c r="C8" i="104"/>
  <c r="C8" i="21"/>
  <c r="C8" i="99"/>
  <c r="C21" i="2"/>
  <c r="C20" i="106"/>
  <c r="C20" i="112" s="1"/>
  <c r="C20" i="150"/>
  <c r="C20" i="147"/>
  <c r="C20" i="148"/>
  <c r="C20" i="146"/>
  <c r="C20" i="149"/>
  <c r="C20" i="174"/>
  <c r="C20" i="115"/>
  <c r="C20" i="77"/>
  <c r="C20" i="40"/>
  <c r="C20" i="29"/>
  <c r="C20" i="173"/>
  <c r="C20" i="42"/>
  <c r="C20" i="99"/>
  <c r="C20" i="104"/>
  <c r="C20" i="21"/>
  <c r="C41" i="2"/>
  <c r="C40" i="106"/>
  <c r="C40" i="112" s="1"/>
  <c r="C40" i="173"/>
  <c r="C40" i="21"/>
  <c r="C40" i="104"/>
  <c r="C40" i="99"/>
  <c r="F6" i="115"/>
  <c r="F7" i="153"/>
  <c r="F7" i="154"/>
  <c r="F7" i="151"/>
  <c r="F7" i="152" s="1"/>
  <c r="F7" i="155"/>
  <c r="F11" i="42"/>
  <c r="F12" i="153"/>
  <c r="F12" i="154"/>
  <c r="F12" i="151"/>
  <c r="F12" i="152" s="1"/>
  <c r="F12" i="155"/>
  <c r="F33" i="21"/>
  <c r="F33" i="99"/>
  <c r="F50" i="106"/>
  <c r="F50" i="112" s="1"/>
  <c r="F50" i="21"/>
  <c r="F50" i="173"/>
  <c r="F50" i="104"/>
  <c r="J54" i="2"/>
  <c r="J53" i="106"/>
  <c r="J53" i="112" s="1"/>
  <c r="J53" i="21"/>
  <c r="J53" i="173"/>
  <c r="J53" i="104"/>
  <c r="O50" i="106"/>
  <c r="O50" i="112" s="1"/>
  <c r="O50" i="173"/>
  <c r="O50" i="104"/>
  <c r="O50" i="21"/>
  <c r="O54" i="2"/>
  <c r="O53" i="106"/>
  <c r="O53" i="112" s="1"/>
  <c r="O53" i="173"/>
  <c r="O53" i="104"/>
  <c r="O53" i="21"/>
  <c r="Q14" i="40"/>
  <c r="Q14" i="173"/>
  <c r="Q54" i="2"/>
  <c r="Q53" i="106"/>
  <c r="Q53" i="112" s="1"/>
  <c r="Q53" i="21"/>
  <c r="Q53" i="173"/>
  <c r="Q53" i="104"/>
  <c r="F7" i="177"/>
  <c r="F7" i="178"/>
  <c r="F7" i="179"/>
  <c r="F7" i="181"/>
  <c r="F7" i="180"/>
  <c r="V7" i="145"/>
  <c r="V7" i="41"/>
  <c r="V7" i="127"/>
  <c r="V7" i="38"/>
  <c r="V7" i="37"/>
  <c r="V6" i="106"/>
  <c r="V6" i="112" s="1"/>
  <c r="V6" i="150"/>
  <c r="V6" i="148"/>
  <c r="V6" i="147"/>
  <c r="V6" i="146"/>
  <c r="V6" i="149"/>
  <c r="V6" i="40"/>
  <c r="V6" i="174"/>
  <c r="V6" i="115"/>
  <c r="V6" i="77"/>
  <c r="V6" i="29"/>
  <c r="V6" i="42"/>
  <c r="V6" i="173"/>
  <c r="V6" i="104"/>
  <c r="V6" i="21"/>
  <c r="V6" i="99"/>
  <c r="V9" i="2"/>
  <c r="F9" i="179"/>
  <c r="F9" i="181"/>
  <c r="F9" i="177"/>
  <c r="F9" i="178"/>
  <c r="F9" i="180"/>
  <c r="V9" i="145"/>
  <c r="V9" i="41"/>
  <c r="V9" i="127"/>
  <c r="V9" i="38"/>
  <c r="V9" i="37"/>
  <c r="V8" i="106"/>
  <c r="V8" i="112" s="1"/>
  <c r="V8" i="150"/>
  <c r="V8" i="148"/>
  <c r="V8" i="147"/>
  <c r="V8" i="146"/>
  <c r="V8" i="149"/>
  <c r="V8" i="115"/>
  <c r="V8" i="40"/>
  <c r="V8" i="174"/>
  <c r="V8" i="29"/>
  <c r="V8" i="77"/>
  <c r="V8" i="173"/>
  <c r="V8" i="42"/>
  <c r="V8" i="21"/>
  <c r="V8" i="99"/>
  <c r="V8" i="104"/>
  <c r="V12" i="2"/>
  <c r="F12" i="179"/>
  <c r="F12" i="181"/>
  <c r="F12" i="178"/>
  <c r="F12" i="180"/>
  <c r="F12" i="177"/>
  <c r="V12" i="41"/>
  <c r="V12" i="127"/>
  <c r="V12" i="145"/>
  <c r="V12" i="38"/>
  <c r="V12" i="37"/>
  <c r="V11" i="106"/>
  <c r="V11" i="112" s="1"/>
  <c r="V11" i="148"/>
  <c r="V11" i="150"/>
  <c r="V11" i="147"/>
  <c r="V11" i="146"/>
  <c r="V11" i="149"/>
  <c r="V11" i="115"/>
  <c r="V11" i="174"/>
  <c r="V11" i="40"/>
  <c r="V11" i="29"/>
  <c r="V11" i="77"/>
  <c r="V11" i="42"/>
  <c r="V11" i="173"/>
  <c r="V11" i="104"/>
  <c r="V11" i="21"/>
  <c r="V11" i="99"/>
  <c r="V15" i="2"/>
  <c r="F15" i="180"/>
  <c r="F15" i="181"/>
  <c r="F15" i="178"/>
  <c r="F15" i="179"/>
  <c r="F15" i="177"/>
  <c r="V14" i="106"/>
  <c r="V14" i="112" s="1"/>
  <c r="V14" i="150"/>
  <c r="V14" i="148"/>
  <c r="V14" i="147"/>
  <c r="V14" i="146"/>
  <c r="V14" i="149"/>
  <c r="V14" i="115"/>
  <c r="V14" i="174"/>
  <c r="V14" i="40"/>
  <c r="V14" i="29"/>
  <c r="V14" i="77"/>
  <c r="V14" i="173"/>
  <c r="V14" i="42"/>
  <c r="V14" i="21"/>
  <c r="V14" i="99"/>
  <c r="V14" i="104"/>
  <c r="V18" i="2"/>
  <c r="F18" i="180"/>
  <c r="F18" i="181"/>
  <c r="F18" i="178"/>
  <c r="F18" i="179"/>
  <c r="F18" i="177"/>
  <c r="V17" i="106"/>
  <c r="V17" i="112" s="1"/>
  <c r="V17" i="148"/>
  <c r="V17" i="150"/>
  <c r="V17" i="147"/>
  <c r="V17" i="146"/>
  <c r="V17" i="149"/>
  <c r="V17" i="174"/>
  <c r="V17" i="40"/>
  <c r="V17" i="115"/>
  <c r="V17" i="77"/>
  <c r="V17" i="29"/>
  <c r="V17" i="173"/>
  <c r="V17" i="42"/>
  <c r="V17" i="104"/>
  <c r="V17" i="21"/>
  <c r="V17" i="99"/>
  <c r="V21" i="2"/>
  <c r="F21" i="180"/>
  <c r="F21" i="181"/>
  <c r="F21" i="178"/>
  <c r="F21" i="177"/>
  <c r="F21" i="179"/>
  <c r="V20" i="106"/>
  <c r="V20" i="112" s="1"/>
  <c r="V20" i="150"/>
  <c r="V20" i="148"/>
  <c r="V20" i="147"/>
  <c r="V20" i="146"/>
  <c r="V20" i="149"/>
  <c r="V20" i="115"/>
  <c r="V20" i="174"/>
  <c r="V20" i="40"/>
  <c r="V20" i="29"/>
  <c r="V20" i="77"/>
  <c r="V20" i="42"/>
  <c r="V20" i="173"/>
  <c r="V20" i="104"/>
  <c r="V20" i="21"/>
  <c r="V20" i="99"/>
  <c r="V24" i="2"/>
  <c r="F24" i="180"/>
  <c r="F24" i="181"/>
  <c r="F24" i="178"/>
  <c r="F24" i="179"/>
  <c r="F24" i="177"/>
  <c r="V23" i="106"/>
  <c r="V23" i="112" s="1"/>
  <c r="V23" i="150"/>
  <c r="V23" i="147"/>
  <c r="V23" i="148"/>
  <c r="V23" i="146"/>
  <c r="V23" i="149"/>
  <c r="V23" i="115"/>
  <c r="V23" i="174"/>
  <c r="V23" i="40"/>
  <c r="V23" i="29"/>
  <c r="V23" i="77"/>
  <c r="V23" i="173"/>
  <c r="V23" i="42"/>
  <c r="V23" i="21"/>
  <c r="V23" i="104"/>
  <c r="V23" i="99"/>
  <c r="V29" i="2"/>
  <c r="F29" i="180"/>
  <c r="F29" i="181"/>
  <c r="F29" i="178"/>
  <c r="F29" i="179"/>
  <c r="F29" i="177"/>
  <c r="V28" i="106"/>
  <c r="V28" i="112" s="1"/>
  <c r="V28" i="150"/>
  <c r="V28" i="148"/>
  <c r="V28" i="146"/>
  <c r="V28" i="147"/>
  <c r="V28" i="149"/>
  <c r="V28" i="115"/>
  <c r="V28" i="174"/>
  <c r="V28" i="40"/>
  <c r="V28" i="29"/>
  <c r="V28" i="77"/>
  <c r="V28" i="173"/>
  <c r="V28" i="42"/>
  <c r="V28" i="21"/>
  <c r="V28" i="99"/>
  <c r="V28" i="104"/>
  <c r="V34" i="2"/>
  <c r="F34" i="180"/>
  <c r="F34" i="181"/>
  <c r="F34" i="178"/>
  <c r="F34" i="179"/>
  <c r="F34" i="177"/>
  <c r="V33" i="106"/>
  <c r="V33" i="112" s="1"/>
  <c r="V33" i="150"/>
  <c r="V33" i="148"/>
  <c r="V33" i="147"/>
  <c r="V33" i="149"/>
  <c r="V33" i="146"/>
  <c r="V33" i="115"/>
  <c r="V33" i="174"/>
  <c r="V33" i="40"/>
  <c r="V33" i="77"/>
  <c r="V33" i="29"/>
  <c r="V33" i="173"/>
  <c r="V33" i="42"/>
  <c r="V33" i="21"/>
  <c r="V33" i="104"/>
  <c r="V33" i="99"/>
  <c r="V41" i="2"/>
  <c r="V40" i="106"/>
  <c r="V40" i="112" s="1"/>
  <c r="V40" i="173"/>
  <c r="V40" i="104"/>
  <c r="V40" i="21"/>
  <c r="V40" i="99"/>
  <c r="V50" i="106"/>
  <c r="V50" i="112" s="1"/>
  <c r="V50" i="21"/>
  <c r="V50" i="173"/>
  <c r="V50" i="104"/>
  <c r="V54" i="2"/>
  <c r="V53" i="106"/>
  <c r="V53" i="112" s="1"/>
  <c r="V53" i="21"/>
  <c r="V53" i="173"/>
  <c r="V53" i="104"/>
  <c r="X15" i="2"/>
  <c r="H15" i="180"/>
  <c r="H15" i="181"/>
  <c r="H15" i="178"/>
  <c r="H15" i="179"/>
  <c r="H15" i="177"/>
  <c r="X14" i="106"/>
  <c r="X14" i="112" s="1"/>
  <c r="X14" i="148"/>
  <c r="X14" i="150"/>
  <c r="X14" i="147"/>
  <c r="X14" i="146"/>
  <c r="X14" i="149"/>
  <c r="X14" i="174"/>
  <c r="X14" i="40"/>
  <c r="X14" i="115"/>
  <c r="X14" i="77"/>
  <c r="X14" i="29"/>
  <c r="X14" i="173"/>
  <c r="X14" i="42"/>
  <c r="X14" i="104"/>
  <c r="X14" i="21"/>
  <c r="X14" i="99"/>
  <c r="X29" i="2"/>
  <c r="H29" i="180"/>
  <c r="H29" i="178"/>
  <c r="H29" i="181"/>
  <c r="H29" i="179"/>
  <c r="H29" i="177"/>
  <c r="X28" i="106"/>
  <c r="X28" i="112" s="1"/>
  <c r="X28" i="150"/>
  <c r="X28" i="148"/>
  <c r="X28" i="147"/>
  <c r="X28" i="146"/>
  <c r="X28" i="149"/>
  <c r="X28" i="174"/>
  <c r="X28" i="115"/>
  <c r="X28" i="77"/>
  <c r="X28" i="40"/>
  <c r="X28" i="29"/>
  <c r="X28" i="173"/>
  <c r="X28" i="42"/>
  <c r="X28" i="21"/>
  <c r="X28" i="99"/>
  <c r="X28" i="104"/>
  <c r="X53" i="106"/>
  <c r="X53" i="112" s="1"/>
  <c r="X53" i="21"/>
  <c r="X53" i="173"/>
  <c r="X53" i="104"/>
  <c r="L7" i="179"/>
  <c r="L7" i="181"/>
  <c r="L7" i="180"/>
  <c r="L7" i="177"/>
  <c r="L7" i="178"/>
  <c r="AB7" i="145"/>
  <c r="AB7" i="41"/>
  <c r="AB7" i="127"/>
  <c r="AB7" i="37"/>
  <c r="AB7" i="38"/>
  <c r="AB6" i="106"/>
  <c r="AB6" i="112" s="1"/>
  <c r="AB6" i="150"/>
  <c r="AB6" i="148"/>
  <c r="AB6" i="147"/>
  <c r="AB6" i="146"/>
  <c r="AB6" i="149"/>
  <c r="AB6" i="115"/>
  <c r="AB6" i="40"/>
  <c r="AB6" i="174"/>
  <c r="AB6" i="29"/>
  <c r="AB6" i="77"/>
  <c r="AB6" i="173"/>
  <c r="AB6" i="42"/>
  <c r="AB6" i="21"/>
  <c r="AB6" i="99"/>
  <c r="AB6" i="104"/>
  <c r="AB9" i="2"/>
  <c r="L9" i="178"/>
  <c r="L9" i="180"/>
  <c r="L9" i="179"/>
  <c r="L9" i="181"/>
  <c r="L9" i="177"/>
  <c r="AB9" i="127"/>
  <c r="AB9" i="145"/>
  <c r="AB9" i="41"/>
  <c r="AB9" i="37"/>
  <c r="AB9" i="38"/>
  <c r="AB8" i="106"/>
  <c r="AB8" i="112" s="1"/>
  <c r="AB8" i="150"/>
  <c r="AB8" i="148"/>
  <c r="AB8" i="147"/>
  <c r="AB8" i="146"/>
  <c r="AB8" i="149"/>
  <c r="AB8" i="40"/>
  <c r="AB8" i="174"/>
  <c r="AB8" i="115"/>
  <c r="AB8" i="77"/>
  <c r="AB8" i="29"/>
  <c r="AB8" i="42"/>
  <c r="AB8" i="173"/>
  <c r="AB8" i="104"/>
  <c r="AB8" i="21"/>
  <c r="AB8" i="99"/>
  <c r="AB12" i="2"/>
  <c r="L12" i="178"/>
  <c r="L12" i="180"/>
  <c r="L12" i="177"/>
  <c r="L12" i="179"/>
  <c r="L12" i="181"/>
  <c r="AB12" i="145"/>
  <c r="AB12" i="41"/>
  <c r="AB12" i="127"/>
  <c r="AB12" i="38"/>
  <c r="AB12" i="37"/>
  <c r="AB11" i="106"/>
  <c r="AB11" i="112" s="1"/>
  <c r="AB11" i="148"/>
  <c r="AB11" i="150"/>
  <c r="AB11" i="147"/>
  <c r="AB11" i="146"/>
  <c r="AB11" i="149"/>
  <c r="AB11" i="174"/>
  <c r="AB11" i="40"/>
  <c r="AB11" i="115"/>
  <c r="AB11" i="77"/>
  <c r="AB11" i="29"/>
  <c r="AB11" i="173"/>
  <c r="AB11" i="42"/>
  <c r="AB11" i="99"/>
  <c r="AB11" i="104"/>
  <c r="AB11" i="21"/>
  <c r="AB15" i="2"/>
  <c r="L15" i="180"/>
  <c r="L15" i="181"/>
  <c r="L15" i="178"/>
  <c r="L15" i="179"/>
  <c r="L15" i="177"/>
  <c r="AB14" i="106"/>
  <c r="AB14" i="112" s="1"/>
  <c r="AB14" i="148"/>
  <c r="AB14" i="150"/>
  <c r="AB14" i="147"/>
  <c r="AB14" i="146"/>
  <c r="AB14" i="149"/>
  <c r="AB14" i="174"/>
  <c r="AB14" i="40"/>
  <c r="AB14" i="115"/>
  <c r="AB14" i="77"/>
  <c r="AB14" i="29"/>
  <c r="AB14" i="173"/>
  <c r="AB14" i="42"/>
  <c r="AB14" i="104"/>
  <c r="AB14" i="21"/>
  <c r="AB14" i="99"/>
  <c r="AB18" i="2"/>
  <c r="L18" i="180"/>
  <c r="L18" i="181"/>
  <c r="L18" i="178"/>
  <c r="L18" i="179"/>
  <c r="L18" i="177"/>
  <c r="AB17" i="106"/>
  <c r="AB17" i="112" s="1"/>
  <c r="AB17" i="150"/>
  <c r="AB17" i="148"/>
  <c r="AB17" i="147"/>
  <c r="AB17" i="146"/>
  <c r="AB17" i="149"/>
  <c r="AB17" i="115"/>
  <c r="AB17" i="174"/>
  <c r="AB17" i="40"/>
  <c r="AB17" i="29"/>
  <c r="AB17" i="77"/>
  <c r="AB17" i="173"/>
  <c r="AB17" i="42"/>
  <c r="AB17" i="21"/>
  <c r="AB17" i="99"/>
  <c r="AB17" i="104"/>
  <c r="AB21" i="2"/>
  <c r="L21" i="180"/>
  <c r="L21" i="181"/>
  <c r="L21" i="178"/>
  <c r="L21" i="179"/>
  <c r="L21" i="177"/>
  <c r="AB20" i="106"/>
  <c r="AB20" i="112" s="1"/>
  <c r="AB20" i="150"/>
  <c r="AB20" i="147"/>
  <c r="AB20" i="148"/>
  <c r="AB20" i="146"/>
  <c r="AB20" i="149"/>
  <c r="AB20" i="174"/>
  <c r="AB20" i="115"/>
  <c r="AB20" i="77"/>
  <c r="AB20" i="40"/>
  <c r="AB20" i="29"/>
  <c r="AB20" i="173"/>
  <c r="AB20" i="42"/>
  <c r="AB20" i="104"/>
  <c r="AB20" i="21"/>
  <c r="AB20" i="99"/>
  <c r="AB24" i="2"/>
  <c r="L24" i="180"/>
  <c r="L24" i="181"/>
  <c r="L24" i="178"/>
  <c r="L24" i="179"/>
  <c r="L24" i="177"/>
  <c r="AB23" i="106"/>
  <c r="AB23" i="112" s="1"/>
  <c r="AB23" i="150"/>
  <c r="AB23" i="148"/>
  <c r="AB23" i="147"/>
  <c r="AB23" i="146"/>
  <c r="AB23" i="149"/>
  <c r="AB23" i="174"/>
  <c r="AB23" i="115"/>
  <c r="AB23" i="77"/>
  <c r="AB23" i="40"/>
  <c r="AB23" i="29"/>
  <c r="AB23" i="173"/>
  <c r="AB23" i="42"/>
  <c r="AB23" i="99"/>
  <c r="AB23" i="21"/>
  <c r="AB23" i="104"/>
  <c r="AB29" i="2"/>
  <c r="L29" i="180"/>
  <c r="L29" i="181"/>
  <c r="L29" i="178"/>
  <c r="L29" i="179"/>
  <c r="L29" i="177"/>
  <c r="AB28" i="106"/>
  <c r="AB28" i="112" s="1"/>
  <c r="AB28" i="150"/>
  <c r="AB28" i="148"/>
  <c r="AB28" i="147"/>
  <c r="AB28" i="146"/>
  <c r="AB28" i="149"/>
  <c r="AB28" i="174"/>
  <c r="AB28" i="115"/>
  <c r="AB28" i="77"/>
  <c r="AB28" i="40"/>
  <c r="AB28" i="29"/>
  <c r="AB28" i="173"/>
  <c r="AB28" i="42"/>
  <c r="AB28" i="21"/>
  <c r="AB28" i="99"/>
  <c r="AB28" i="104"/>
  <c r="AB34" i="2"/>
  <c r="L34" i="180"/>
  <c r="L34" i="181"/>
  <c r="L34" i="178"/>
  <c r="L34" i="179"/>
  <c r="L34" i="177"/>
  <c r="AB33" i="106"/>
  <c r="AB33" i="112" s="1"/>
  <c r="AB33" i="150"/>
  <c r="AB33" i="148"/>
  <c r="AB33" i="147"/>
  <c r="AB33" i="146"/>
  <c r="AB33" i="149"/>
  <c r="AB33" i="174"/>
  <c r="AB33" i="115"/>
  <c r="AB33" i="77"/>
  <c r="AB33" i="40"/>
  <c r="AB33" i="173"/>
  <c r="AB33" i="42"/>
  <c r="AB33" i="29"/>
  <c r="AB33" i="21"/>
  <c r="AB33" i="104"/>
  <c r="AB33" i="99"/>
  <c r="AB41" i="2"/>
  <c r="AB40" i="106"/>
  <c r="AB40" i="112" s="1"/>
  <c r="AB40" i="173"/>
  <c r="AB40" i="21"/>
  <c r="AB40" i="99"/>
  <c r="AB40" i="104"/>
  <c r="AB50" i="106"/>
  <c r="AB50" i="112" s="1"/>
  <c r="AB50" i="21"/>
  <c r="AB50" i="173"/>
  <c r="AB50" i="104"/>
  <c r="AB54" i="2"/>
  <c r="AB53" i="106"/>
  <c r="AB53" i="112" s="1"/>
  <c r="AB53" i="21"/>
  <c r="AB53" i="173"/>
  <c r="AB53" i="104"/>
  <c r="BO12" i="2"/>
  <c r="AY12" i="178"/>
  <c r="AY12" i="180"/>
  <c r="AY12" i="179"/>
  <c r="AY12" i="181"/>
  <c r="AY12" i="177"/>
  <c r="BO12" i="145"/>
  <c r="BO12" i="41"/>
  <c r="BO12" i="127"/>
  <c r="BO12" i="38"/>
  <c r="BO12" i="37"/>
  <c r="BO11" i="106"/>
  <c r="BO11" i="112" s="1"/>
  <c r="BO11" i="148"/>
  <c r="BO11" i="150"/>
  <c r="BO11" i="147"/>
  <c r="BO11" i="146"/>
  <c r="BO11" i="149"/>
  <c r="BO11" i="174"/>
  <c r="BO11" i="40"/>
  <c r="BO11" i="115"/>
  <c r="BO11" i="77"/>
  <c r="BO11" i="29"/>
  <c r="BO11" i="42"/>
  <c r="BO11" i="173"/>
  <c r="BO11" i="104"/>
  <c r="BO11" i="21"/>
  <c r="BO11" i="99"/>
  <c r="BO24" i="2"/>
  <c r="AY24" i="180"/>
  <c r="AY24" i="181"/>
  <c r="AY24" i="178"/>
  <c r="AY24" i="179"/>
  <c r="AY24" i="177"/>
  <c r="BO23" i="106"/>
  <c r="BO23" i="112" s="1"/>
  <c r="BO23" i="150"/>
  <c r="BO23" i="148"/>
  <c r="BO23" i="147"/>
  <c r="BO23" i="146"/>
  <c r="BO23" i="149"/>
  <c r="BO23" i="115"/>
  <c r="BO23" i="174"/>
  <c r="BO23" i="40"/>
  <c r="BO23" i="29"/>
  <c r="BO23" i="77"/>
  <c r="BO23" i="42"/>
  <c r="BO23" i="173"/>
  <c r="BO23" i="99"/>
  <c r="BO23" i="21"/>
  <c r="BO23" i="104"/>
  <c r="BO50" i="106"/>
  <c r="BO50" i="112" s="1"/>
  <c r="BO50" i="173"/>
  <c r="BO50" i="104"/>
  <c r="BO50" i="21"/>
  <c r="BN12" i="2"/>
  <c r="AX12" i="179"/>
  <c r="AX12" i="181"/>
  <c r="AX12" i="177"/>
  <c r="AX12" i="178"/>
  <c r="AX12" i="180"/>
  <c r="BN12" i="41"/>
  <c r="BN12" i="145"/>
  <c r="BN12" i="127"/>
  <c r="BN12" i="38"/>
  <c r="BN12" i="37"/>
  <c r="BN11" i="106"/>
  <c r="BN11" i="112" s="1"/>
  <c r="BN11" i="148"/>
  <c r="BN11" i="150"/>
  <c r="BN11" i="147"/>
  <c r="BN11" i="146"/>
  <c r="BN11" i="149"/>
  <c r="BN11" i="115"/>
  <c r="BN11" i="174"/>
  <c r="BN11" i="40"/>
  <c r="BN11" i="29"/>
  <c r="BN11" i="77"/>
  <c r="BN11" i="42"/>
  <c r="BN11" i="173"/>
  <c r="BN11" i="104"/>
  <c r="BN11" i="21"/>
  <c r="BN11" i="99"/>
  <c r="BN21" i="2"/>
  <c r="AX21" i="181"/>
  <c r="AX21" i="180"/>
  <c r="AX21" i="178"/>
  <c r="AX21" i="177"/>
  <c r="AX21" i="179"/>
  <c r="BN20" i="106"/>
  <c r="BN20" i="112" s="1"/>
  <c r="BN20" i="150"/>
  <c r="BN20" i="148"/>
  <c r="BN20" i="147"/>
  <c r="BN20" i="146"/>
  <c r="BN20" i="149"/>
  <c r="BN20" i="115"/>
  <c r="BN20" i="174"/>
  <c r="BN20" i="40"/>
  <c r="BN20" i="29"/>
  <c r="BN20" i="77"/>
  <c r="BN20" i="42"/>
  <c r="BN20" i="173"/>
  <c r="BN20" i="104"/>
  <c r="BN20" i="21"/>
  <c r="BN20" i="99"/>
  <c r="BN41" i="2"/>
  <c r="BN40" i="106"/>
  <c r="BN40" i="112" s="1"/>
  <c r="BN40" i="173"/>
  <c r="BN40" i="104"/>
  <c r="BN40" i="21"/>
  <c r="BN40" i="99"/>
  <c r="AT7" i="177"/>
  <c r="AT7" i="178"/>
  <c r="AT7" i="179"/>
  <c r="AT7" i="181"/>
  <c r="AT7" i="180"/>
  <c r="BJ7" i="145"/>
  <c r="BJ7" i="41"/>
  <c r="BJ7" i="127"/>
  <c r="BJ7" i="38"/>
  <c r="BJ7" i="37"/>
  <c r="BJ6" i="106"/>
  <c r="BJ6" i="112" s="1"/>
  <c r="BJ6" i="150"/>
  <c r="BJ6" i="148"/>
  <c r="BJ6" i="147"/>
  <c r="BJ6" i="146"/>
  <c r="BJ6" i="149"/>
  <c r="BJ6" i="40"/>
  <c r="BJ6" i="174"/>
  <c r="BJ6" i="115"/>
  <c r="BJ6" i="77"/>
  <c r="BJ6" i="29"/>
  <c r="BJ6" i="42"/>
  <c r="BJ6" i="173"/>
  <c r="BJ6" i="104"/>
  <c r="BJ6" i="21"/>
  <c r="BJ6" i="99"/>
  <c r="BJ9" i="2"/>
  <c r="AT9" i="179"/>
  <c r="AT9" i="181"/>
  <c r="AT9" i="177"/>
  <c r="AT9" i="178"/>
  <c r="AT9" i="180"/>
  <c r="BJ9" i="145"/>
  <c r="BJ9" i="41"/>
  <c r="BJ9" i="127"/>
  <c r="BJ9" i="38"/>
  <c r="BJ9" i="37"/>
  <c r="BJ8" i="106"/>
  <c r="BJ8" i="112" s="1"/>
  <c r="BJ8" i="150"/>
  <c r="BJ8" i="148"/>
  <c r="BJ8" i="147"/>
  <c r="BJ8" i="146"/>
  <c r="BJ8" i="149"/>
  <c r="BJ8" i="115"/>
  <c r="BJ8" i="40"/>
  <c r="BJ8" i="174"/>
  <c r="BJ8" i="29"/>
  <c r="BJ8" i="77"/>
  <c r="BJ8" i="173"/>
  <c r="BJ8" i="42"/>
  <c r="BJ8" i="21"/>
  <c r="BJ8" i="99"/>
  <c r="BJ8" i="104"/>
  <c r="BJ12" i="2"/>
  <c r="AT12" i="179"/>
  <c r="AT12" i="181"/>
  <c r="AT12" i="178"/>
  <c r="AT12" i="180"/>
  <c r="AT12" i="177"/>
  <c r="BJ12" i="41"/>
  <c r="BJ12" i="145"/>
  <c r="BJ12" i="127"/>
  <c r="BJ12" i="38"/>
  <c r="BJ12" i="37"/>
  <c r="BJ11" i="106"/>
  <c r="BJ11" i="112" s="1"/>
  <c r="BJ11" i="148"/>
  <c r="BJ11" i="150"/>
  <c r="BJ11" i="147"/>
  <c r="BJ11" i="146"/>
  <c r="BJ11" i="149"/>
  <c r="BJ11" i="115"/>
  <c r="BJ11" i="174"/>
  <c r="BJ11" i="40"/>
  <c r="BJ11" i="29"/>
  <c r="BJ11" i="77"/>
  <c r="BJ11" i="42"/>
  <c r="BJ11" i="173"/>
  <c r="BJ11" i="104"/>
  <c r="BJ11" i="21"/>
  <c r="BJ11" i="99"/>
  <c r="BJ15" i="2"/>
  <c r="AT15" i="181"/>
  <c r="AT15" i="180"/>
  <c r="AT15" i="178"/>
  <c r="AT15" i="179"/>
  <c r="AT15" i="177"/>
  <c r="BJ14" i="106"/>
  <c r="BJ14" i="112" s="1"/>
  <c r="BJ14" i="150"/>
  <c r="BJ14" i="148"/>
  <c r="BJ14" i="147"/>
  <c r="BJ14" i="146"/>
  <c r="BJ14" i="149"/>
  <c r="BJ14" i="115"/>
  <c r="BJ14" i="174"/>
  <c r="BJ14" i="40"/>
  <c r="BJ14" i="29"/>
  <c r="BJ14" i="77"/>
  <c r="BJ14" i="173"/>
  <c r="BJ14" i="42"/>
  <c r="BJ14" i="21"/>
  <c r="BJ14" i="99"/>
  <c r="BJ14" i="104"/>
  <c r="BJ18" i="2"/>
  <c r="AT18" i="180"/>
  <c r="AT18" i="181"/>
  <c r="AT18" i="178"/>
  <c r="AT18" i="179"/>
  <c r="AT18" i="177"/>
  <c r="BJ17" i="106"/>
  <c r="BJ17" i="112" s="1"/>
  <c r="BJ17" i="148"/>
  <c r="BJ17" i="150"/>
  <c r="BJ17" i="147"/>
  <c r="BJ17" i="146"/>
  <c r="BJ17" i="149"/>
  <c r="BJ17" i="174"/>
  <c r="BJ17" i="40"/>
  <c r="BJ17" i="115"/>
  <c r="BJ17" i="77"/>
  <c r="BJ17" i="29"/>
  <c r="BJ17" i="173"/>
  <c r="BJ17" i="42"/>
  <c r="BJ17" i="104"/>
  <c r="BJ17" i="21"/>
  <c r="BJ17" i="99"/>
  <c r="BJ21" i="2"/>
  <c r="AT21" i="181"/>
  <c r="AT21" i="180"/>
  <c r="AT21" i="178"/>
  <c r="AT21" i="179"/>
  <c r="AT21" i="177"/>
  <c r="BJ20" i="106"/>
  <c r="BJ20" i="112" s="1"/>
  <c r="BJ20" i="150"/>
  <c r="BJ20" i="148"/>
  <c r="BJ20" i="147"/>
  <c r="BJ20" i="146"/>
  <c r="BJ20" i="149"/>
  <c r="BJ20" i="115"/>
  <c r="BJ20" i="174"/>
  <c r="BJ20" i="40"/>
  <c r="BJ20" i="29"/>
  <c r="BJ20" i="77"/>
  <c r="BJ20" i="42"/>
  <c r="BJ20" i="173"/>
  <c r="BJ20" i="104"/>
  <c r="BJ20" i="21"/>
  <c r="BJ20" i="99"/>
  <c r="BJ24" i="2"/>
  <c r="AT24" i="180"/>
  <c r="AT24" i="181"/>
  <c r="AT24" i="178"/>
  <c r="AT24" i="179"/>
  <c r="AT24" i="177"/>
  <c r="BJ23" i="106"/>
  <c r="BJ23" i="112" s="1"/>
  <c r="BJ23" i="150"/>
  <c r="BJ23" i="147"/>
  <c r="BJ23" i="148"/>
  <c r="BJ23" i="146"/>
  <c r="BJ23" i="149"/>
  <c r="BJ23" i="115"/>
  <c r="BJ23" i="174"/>
  <c r="BJ23" i="40"/>
  <c r="BJ23" i="29"/>
  <c r="BJ23" i="77"/>
  <c r="BJ23" i="173"/>
  <c r="BJ23" i="42"/>
  <c r="BJ23" i="21"/>
  <c r="BJ23" i="104"/>
  <c r="BJ23" i="99"/>
  <c r="BJ29" i="2"/>
  <c r="AT29" i="180"/>
  <c r="AT29" i="181"/>
  <c r="AT29" i="178"/>
  <c r="AT29" i="179"/>
  <c r="AT29" i="177"/>
  <c r="BJ28" i="106"/>
  <c r="BJ28" i="112" s="1"/>
  <c r="BJ28" i="150"/>
  <c r="BJ28" i="148"/>
  <c r="BJ28" i="146"/>
  <c r="BJ28" i="147"/>
  <c r="BJ28" i="149"/>
  <c r="BJ28" i="115"/>
  <c r="BJ28" i="174"/>
  <c r="BJ28" i="40"/>
  <c r="BJ28" i="29"/>
  <c r="BJ28" i="77"/>
  <c r="BJ28" i="173"/>
  <c r="BJ28" i="42"/>
  <c r="BJ28" i="21"/>
  <c r="BJ28" i="99"/>
  <c r="BJ28" i="104"/>
  <c r="BJ34" i="2"/>
  <c r="AT34" i="180"/>
  <c r="AT34" i="181"/>
  <c r="AT34" i="178"/>
  <c r="AT34" i="179"/>
  <c r="AT34" i="177"/>
  <c r="BJ33" i="106"/>
  <c r="BJ33" i="112" s="1"/>
  <c r="BJ33" i="150"/>
  <c r="BJ33" i="148"/>
  <c r="BJ33" i="147"/>
  <c r="BJ33" i="149"/>
  <c r="BJ33" i="146"/>
  <c r="BJ33" i="115"/>
  <c r="BJ33" i="174"/>
  <c r="BJ33" i="40"/>
  <c r="BJ33" i="77"/>
  <c r="BJ33" i="29"/>
  <c r="BJ33" i="173"/>
  <c r="BJ33" i="42"/>
  <c r="BJ33" i="21"/>
  <c r="BJ33" i="104"/>
  <c r="BJ33" i="99"/>
  <c r="BJ41" i="2"/>
  <c r="BJ40" i="106"/>
  <c r="BJ40" i="112" s="1"/>
  <c r="BJ40" i="173"/>
  <c r="BJ40" i="104"/>
  <c r="BJ40" i="21"/>
  <c r="BJ40" i="99"/>
  <c r="BJ50" i="106"/>
  <c r="BJ50" i="112" s="1"/>
  <c r="BJ50" i="21"/>
  <c r="BJ50" i="173"/>
  <c r="BJ50" i="104"/>
  <c r="BJ54" i="2"/>
  <c r="BJ53" i="106"/>
  <c r="BJ53" i="112" s="1"/>
  <c r="BJ53" i="21"/>
  <c r="BJ53" i="173"/>
  <c r="BJ53" i="104"/>
  <c r="BG9" i="2"/>
  <c r="AQ9" i="178"/>
  <c r="AQ9" i="180"/>
  <c r="AQ9" i="179"/>
  <c r="AQ9" i="181"/>
  <c r="AQ9" i="177"/>
  <c r="BG9" i="145"/>
  <c r="BG9" i="41"/>
  <c r="BG9" i="127"/>
  <c r="BG9" i="37"/>
  <c r="BG9" i="38"/>
  <c r="BG8" i="106"/>
  <c r="BG8" i="112" s="1"/>
  <c r="BG8" i="150"/>
  <c r="BG8" i="148"/>
  <c r="BG8" i="147"/>
  <c r="BG8" i="146"/>
  <c r="BG8" i="149"/>
  <c r="BG8" i="174"/>
  <c r="BG8" i="115"/>
  <c r="BG8" i="40"/>
  <c r="BG8" i="29"/>
  <c r="BG8" i="77"/>
  <c r="BG8" i="42"/>
  <c r="BG8" i="173"/>
  <c r="BG8" i="104"/>
  <c r="BG8" i="21"/>
  <c r="BG8" i="99"/>
  <c r="BG21" i="2"/>
  <c r="AQ21" i="180"/>
  <c r="AQ21" i="181"/>
  <c r="AQ21" i="178"/>
  <c r="AQ21" i="179"/>
  <c r="AQ21" i="177"/>
  <c r="BG20" i="106"/>
  <c r="BG20" i="112" s="1"/>
  <c r="BG20" i="150"/>
  <c r="BG20" i="148"/>
  <c r="BG20" i="147"/>
  <c r="BG20" i="146"/>
  <c r="BG20" i="149"/>
  <c r="BG20" i="174"/>
  <c r="BG20" i="115"/>
  <c r="BG20" i="77"/>
  <c r="BG20" i="40"/>
  <c r="BG20" i="29"/>
  <c r="BG20" i="173"/>
  <c r="BG20" i="42"/>
  <c r="BG20" i="104"/>
  <c r="BG20" i="21"/>
  <c r="BG20" i="99"/>
  <c r="BG41" i="2"/>
  <c r="BG40" i="106"/>
  <c r="BG40" i="112" s="1"/>
  <c r="BG40" i="173"/>
  <c r="BG40" i="21"/>
  <c r="BG40" i="99"/>
  <c r="BG40" i="104"/>
  <c r="BB9" i="2"/>
  <c r="AL9" i="179"/>
  <c r="AL9" i="181"/>
  <c r="AL9" i="177"/>
  <c r="AL9" i="178"/>
  <c r="AL9" i="180"/>
  <c r="BB9" i="145"/>
  <c r="BB9" i="41"/>
  <c r="BB9" i="127"/>
  <c r="BB9" i="38"/>
  <c r="BB9" i="37"/>
  <c r="BB8" i="106"/>
  <c r="BB8" i="112" s="1"/>
  <c r="BB8" i="150"/>
  <c r="BB8" i="148"/>
  <c r="BB8" i="147"/>
  <c r="BB8" i="146"/>
  <c r="BB8" i="149"/>
  <c r="BB8" i="115"/>
  <c r="BB8" i="40"/>
  <c r="BB8" i="174"/>
  <c r="BB8" i="29"/>
  <c r="BB8" i="77"/>
  <c r="BB8" i="173"/>
  <c r="BB8" i="42"/>
  <c r="BB8" i="21"/>
  <c r="BB8" i="99"/>
  <c r="BB8" i="104"/>
  <c r="BB18" i="2"/>
  <c r="AL18" i="180"/>
  <c r="AL18" i="181"/>
  <c r="AL18" i="178"/>
  <c r="AL18" i="179"/>
  <c r="AL18" i="177"/>
  <c r="BB17" i="106"/>
  <c r="BB17" i="112" s="1"/>
  <c r="BB17" i="148"/>
  <c r="BB17" i="150"/>
  <c r="BB17" i="147"/>
  <c r="BB17" i="146"/>
  <c r="BB17" i="149"/>
  <c r="BB17" i="174"/>
  <c r="BB17" i="40"/>
  <c r="BB17" i="115"/>
  <c r="BB17" i="77"/>
  <c r="BB17" i="29"/>
  <c r="BB17" i="173"/>
  <c r="BB17" i="42"/>
  <c r="BB17" i="104"/>
  <c r="BB17" i="21"/>
  <c r="BB17" i="99"/>
  <c r="BB34" i="2"/>
  <c r="AL34" i="180"/>
  <c r="AL34" i="181"/>
  <c r="AL34" i="178"/>
  <c r="AL34" i="179"/>
  <c r="AL34" i="177"/>
  <c r="BB33" i="106"/>
  <c r="BB33" i="112" s="1"/>
  <c r="BB33" i="150"/>
  <c r="BB33" i="148"/>
  <c r="BB33" i="147"/>
  <c r="BB33" i="149"/>
  <c r="BB33" i="146"/>
  <c r="BB33" i="115"/>
  <c r="BB33" i="174"/>
  <c r="BB33" i="40"/>
  <c r="BB33" i="77"/>
  <c r="BB33" i="29"/>
  <c r="BB33" i="173"/>
  <c r="BB33" i="42"/>
  <c r="BB33" i="21"/>
  <c r="BB33" i="104"/>
  <c r="BB33" i="99"/>
  <c r="AM7" i="179"/>
  <c r="AM7" i="181"/>
  <c r="AM7" i="177"/>
  <c r="AM7" i="178"/>
  <c r="AM7" i="180"/>
  <c r="BC7" i="145"/>
  <c r="BC7" i="41"/>
  <c r="BC7" i="127"/>
  <c r="BC7" i="38"/>
  <c r="BC7" i="37"/>
  <c r="BC6" i="106"/>
  <c r="BC6" i="112" s="1"/>
  <c r="BC6" i="150"/>
  <c r="BC6" i="148"/>
  <c r="BC6" i="147"/>
  <c r="BC6" i="146"/>
  <c r="BC6" i="149"/>
  <c r="BC6" i="40"/>
  <c r="BC6" i="174"/>
  <c r="BC6" i="115"/>
  <c r="BC6" i="77"/>
  <c r="BC6" i="29"/>
  <c r="BC6" i="173"/>
  <c r="BC6" i="42"/>
  <c r="BC6" i="104"/>
  <c r="BC6" i="21"/>
  <c r="BC6" i="99"/>
  <c r="BC18" i="2"/>
  <c r="AM18" i="181"/>
  <c r="AM18" i="180"/>
  <c r="AM18" i="178"/>
  <c r="AM18" i="179"/>
  <c r="AM18" i="177"/>
  <c r="BC17" i="106"/>
  <c r="BC17" i="112" s="1"/>
  <c r="BC17" i="148"/>
  <c r="BC17" i="150"/>
  <c r="BC17" i="147"/>
  <c r="BC17" i="146"/>
  <c r="BC17" i="149"/>
  <c r="BC17" i="174"/>
  <c r="BC17" i="40"/>
  <c r="BC17" i="115"/>
  <c r="BC17" i="77"/>
  <c r="BC17" i="29"/>
  <c r="BC17" i="173"/>
  <c r="BC17" i="42"/>
  <c r="BC17" i="99"/>
  <c r="BC17" i="104"/>
  <c r="BC17" i="21"/>
  <c r="BC29" i="2"/>
  <c r="AM29" i="180"/>
  <c r="AM29" i="181"/>
  <c r="AM29" i="178"/>
  <c r="AM29" i="179"/>
  <c r="AM29" i="177"/>
  <c r="BC28" i="106"/>
  <c r="BC28" i="112" s="1"/>
  <c r="BC28" i="150"/>
  <c r="BC28" i="148"/>
  <c r="BC28" i="147"/>
  <c r="BC28" i="146"/>
  <c r="BC28" i="149"/>
  <c r="BC28" i="115"/>
  <c r="BC28" i="174"/>
  <c r="BC28" i="40"/>
  <c r="BC28" i="29"/>
  <c r="BC28" i="77"/>
  <c r="BC28" i="42"/>
  <c r="BC28" i="173"/>
  <c r="BC28" i="21"/>
  <c r="BC28" i="99"/>
  <c r="BC28" i="104"/>
  <c r="BC54" i="2"/>
  <c r="BC53" i="106"/>
  <c r="BC53" i="112" s="1"/>
  <c r="BC53" i="173"/>
  <c r="BC53" i="104"/>
  <c r="BC53" i="21"/>
  <c r="BD15" i="2"/>
  <c r="AN15" i="180"/>
  <c r="AN15" i="181"/>
  <c r="AN15" i="178"/>
  <c r="AN15" i="179"/>
  <c r="AN15" i="177"/>
  <c r="BD14" i="106"/>
  <c r="BD14" i="112" s="1"/>
  <c r="BD14" i="148"/>
  <c r="BD14" i="150"/>
  <c r="BD14" i="147"/>
  <c r="BD14" i="146"/>
  <c r="BD14" i="149"/>
  <c r="BD14" i="174"/>
  <c r="BD14" i="40"/>
  <c r="BD14" i="115"/>
  <c r="BD14" i="77"/>
  <c r="BD14" i="29"/>
  <c r="BD14" i="173"/>
  <c r="BD14" i="42"/>
  <c r="BD14" i="104"/>
  <c r="BD14" i="21"/>
  <c r="BD14" i="99"/>
  <c r="BD29" i="2"/>
  <c r="AN29" i="180"/>
  <c r="AN29" i="178"/>
  <c r="AN29" i="181"/>
  <c r="AN29" i="179"/>
  <c r="AN29" i="177"/>
  <c r="BD28" i="106"/>
  <c r="BD28" i="112" s="1"/>
  <c r="BD28" i="150"/>
  <c r="BD28" i="148"/>
  <c r="BD28" i="147"/>
  <c r="BD28" i="146"/>
  <c r="BD28" i="149"/>
  <c r="BD28" i="174"/>
  <c r="BD28" i="115"/>
  <c r="BD28" i="77"/>
  <c r="BD28" i="40"/>
  <c r="BD28" i="29"/>
  <c r="BD28" i="173"/>
  <c r="BD28" i="42"/>
  <c r="BD28" i="21"/>
  <c r="BD28" i="99"/>
  <c r="BD28" i="104"/>
  <c r="BD54" i="2"/>
  <c r="BD53" i="106"/>
  <c r="BD53" i="112" s="1"/>
  <c r="BD53" i="21"/>
  <c r="BD53" i="173"/>
  <c r="BD53" i="104"/>
  <c r="AO15" i="180"/>
  <c r="AO15" i="181"/>
  <c r="AO15" i="178"/>
  <c r="AO15" i="179"/>
  <c r="AO15" i="177"/>
  <c r="BE14" i="106"/>
  <c r="BE14" i="112" s="1"/>
  <c r="BE14" i="148"/>
  <c r="BE14" i="150"/>
  <c r="BE14" i="147"/>
  <c r="BE14" i="146"/>
  <c r="BE14" i="149"/>
  <c r="BE14" i="174"/>
  <c r="BE14" i="40"/>
  <c r="BE14" i="115"/>
  <c r="BE14" i="77"/>
  <c r="BE14" i="29"/>
  <c r="BE14" i="173"/>
  <c r="BE14" i="42"/>
  <c r="BE14" i="99"/>
  <c r="BE14" i="104"/>
  <c r="BE14" i="21"/>
  <c r="BE24" i="2"/>
  <c r="AO24" i="180"/>
  <c r="AO24" i="181"/>
  <c r="AO24" i="178"/>
  <c r="AO24" i="179"/>
  <c r="AO24" i="177"/>
  <c r="BE23" i="106"/>
  <c r="BE23" i="112" s="1"/>
  <c r="BE23" i="150"/>
  <c r="BE23" i="147"/>
  <c r="BE23" i="148"/>
  <c r="BE23" i="146"/>
  <c r="BE23" i="149"/>
  <c r="BE23" i="174"/>
  <c r="BE23" i="115"/>
  <c r="BE23" i="77"/>
  <c r="BE23" i="40"/>
  <c r="BE23" i="29"/>
  <c r="BE23" i="173"/>
  <c r="BE23" i="42"/>
  <c r="BE23" i="99"/>
  <c r="BE23" i="21"/>
  <c r="BE23" i="104"/>
  <c r="BE50" i="106"/>
  <c r="BE50" i="112" s="1"/>
  <c r="BE50" i="21"/>
  <c r="BE50" i="173"/>
  <c r="BE50" i="104"/>
  <c r="AE12" i="2"/>
  <c r="O12" i="178"/>
  <c r="O12" i="180"/>
  <c r="O12" i="177"/>
  <c r="O12" i="179"/>
  <c r="O12" i="181"/>
  <c r="AE12" i="145"/>
  <c r="AE12" i="41"/>
  <c r="AE12" i="127"/>
  <c r="AE12" i="38"/>
  <c r="AE12" i="37"/>
  <c r="AE11" i="106"/>
  <c r="AE11" i="112" s="1"/>
  <c r="AE11" i="148"/>
  <c r="AE11" i="150"/>
  <c r="AE11" i="147"/>
  <c r="AE11" i="146"/>
  <c r="AE11" i="149"/>
  <c r="AE11" i="174"/>
  <c r="AE11" i="40"/>
  <c r="AE11" i="115"/>
  <c r="AE11" i="77"/>
  <c r="AE11" i="29"/>
  <c r="AE11" i="42"/>
  <c r="AE11" i="173"/>
  <c r="AE11" i="104"/>
  <c r="AE11" i="21"/>
  <c r="AE11" i="99"/>
  <c r="AE24" i="2"/>
  <c r="O24" i="180"/>
  <c r="O24" i="181"/>
  <c r="O24" i="178"/>
  <c r="O24" i="179"/>
  <c r="O24" i="177"/>
  <c r="AE23" i="106"/>
  <c r="AE23" i="112" s="1"/>
  <c r="AE23" i="150"/>
  <c r="AE23" i="148"/>
  <c r="AE23" i="147"/>
  <c r="AE23" i="146"/>
  <c r="AE23" i="149"/>
  <c r="AE23" i="115"/>
  <c r="AE23" i="174"/>
  <c r="AE23" i="40"/>
  <c r="AE23" i="29"/>
  <c r="AE23" i="77"/>
  <c r="AE23" i="42"/>
  <c r="AE23" i="173"/>
  <c r="AE23" i="99"/>
  <c r="AE23" i="21"/>
  <c r="AE23" i="104"/>
  <c r="AE50" i="106"/>
  <c r="AE50" i="112" s="1"/>
  <c r="AE50" i="173"/>
  <c r="AE50" i="104"/>
  <c r="AE50" i="21"/>
  <c r="S7" i="179"/>
  <c r="S7" i="181"/>
  <c r="S7" i="180"/>
  <c r="S7" i="177"/>
  <c r="S7" i="178"/>
  <c r="AI7" i="145"/>
  <c r="AI7" i="41"/>
  <c r="AI7" i="127"/>
  <c r="AI7" i="38"/>
  <c r="AI7" i="37"/>
  <c r="AI6" i="106"/>
  <c r="AI6" i="112" s="1"/>
  <c r="AI6" i="150"/>
  <c r="AI6" i="148"/>
  <c r="AI6" i="147"/>
  <c r="AI6" i="146"/>
  <c r="AI6" i="149"/>
  <c r="AI6" i="40"/>
  <c r="AI6" i="174"/>
  <c r="AI6" i="115"/>
  <c r="AI6" i="77"/>
  <c r="AI6" i="29"/>
  <c r="AI6" i="173"/>
  <c r="AI6" i="42"/>
  <c r="AI6" i="104"/>
  <c r="AI6" i="21"/>
  <c r="AI6" i="99"/>
  <c r="AI9" i="2"/>
  <c r="S9" i="178"/>
  <c r="S9" i="180"/>
  <c r="S9" i="179"/>
  <c r="S9" i="181"/>
  <c r="S9" i="177"/>
  <c r="AI9" i="145"/>
  <c r="AI9" i="41"/>
  <c r="AI9" i="127"/>
  <c r="AI9" i="37"/>
  <c r="AI9" i="38"/>
  <c r="AI8" i="106"/>
  <c r="AI8" i="112" s="1"/>
  <c r="AI8" i="150"/>
  <c r="AI8" i="148"/>
  <c r="AI8" i="147"/>
  <c r="AI8" i="146"/>
  <c r="AI8" i="149"/>
  <c r="AI8" i="174"/>
  <c r="AI8" i="115"/>
  <c r="AI8" i="40"/>
  <c r="AI8" i="29"/>
  <c r="AI8" i="77"/>
  <c r="AI8" i="42"/>
  <c r="AI8" i="173"/>
  <c r="AI8" i="104"/>
  <c r="AI8" i="21"/>
  <c r="AI8" i="99"/>
  <c r="AI12" i="2"/>
  <c r="S12" i="178"/>
  <c r="S12" i="180"/>
  <c r="S12" i="177"/>
  <c r="S12" i="179"/>
  <c r="S12" i="181"/>
  <c r="AI12" i="145"/>
  <c r="AI12" i="41"/>
  <c r="AI12" i="127"/>
  <c r="AI12" i="38"/>
  <c r="AI12" i="37"/>
  <c r="AI11" i="106"/>
  <c r="AI11" i="112" s="1"/>
  <c r="AI11" i="148"/>
  <c r="AI11" i="150"/>
  <c r="AI11" i="147"/>
  <c r="AI11" i="146"/>
  <c r="AI11" i="149"/>
  <c r="AI11" i="174"/>
  <c r="AI11" i="40"/>
  <c r="AI11" i="115"/>
  <c r="AI11" i="77"/>
  <c r="AI11" i="29"/>
  <c r="AI11" i="42"/>
  <c r="AI11" i="173"/>
  <c r="AI11" i="104"/>
  <c r="AI11" i="21"/>
  <c r="AI11" i="99"/>
  <c r="AI15" i="2"/>
  <c r="S15" i="180"/>
  <c r="S15" i="181"/>
  <c r="S15" i="178"/>
  <c r="S15" i="179"/>
  <c r="S15" i="177"/>
  <c r="AI14" i="106"/>
  <c r="AI14" i="112" s="1"/>
  <c r="AI14" i="148"/>
  <c r="AI14" i="150"/>
  <c r="AI14" i="147"/>
  <c r="AI14" i="146"/>
  <c r="AI14" i="149"/>
  <c r="AI14" i="40"/>
  <c r="AI14" i="115"/>
  <c r="AI14" i="174"/>
  <c r="AI14" i="29"/>
  <c r="AI14" i="77"/>
  <c r="AI14" i="42"/>
  <c r="AI14" i="173"/>
  <c r="AI14" i="104"/>
  <c r="AI14" i="21"/>
  <c r="AI14" i="99"/>
  <c r="AI18" i="2"/>
  <c r="S18" i="180"/>
  <c r="S18" i="181"/>
  <c r="S18" i="178"/>
  <c r="S18" i="179"/>
  <c r="S18" i="177"/>
  <c r="AI17" i="106"/>
  <c r="AI17" i="112" s="1"/>
  <c r="AI17" i="148"/>
  <c r="AI17" i="150"/>
  <c r="AI17" i="147"/>
  <c r="AI17" i="146"/>
  <c r="AI17" i="149"/>
  <c r="AI17" i="174"/>
  <c r="AI17" i="40"/>
  <c r="AI17" i="115"/>
  <c r="AI17" i="77"/>
  <c r="AI17" i="29"/>
  <c r="AI17" i="173"/>
  <c r="AI17" i="42"/>
  <c r="AI17" i="99"/>
  <c r="AI17" i="104"/>
  <c r="AI17" i="21"/>
  <c r="AI21" i="2"/>
  <c r="S21" i="180"/>
  <c r="S21" i="181"/>
  <c r="S21" i="178"/>
  <c r="S21" i="179"/>
  <c r="S21" i="177"/>
  <c r="AI20" i="106"/>
  <c r="AI20" i="112" s="1"/>
  <c r="AI20" i="150"/>
  <c r="AI20" i="148"/>
  <c r="AI20" i="147"/>
  <c r="AI20" i="146"/>
  <c r="AI20" i="149"/>
  <c r="AI20" i="174"/>
  <c r="AI20" i="115"/>
  <c r="AI20" i="77"/>
  <c r="AI20" i="40"/>
  <c r="AI20" i="29"/>
  <c r="AI20" i="173"/>
  <c r="AI20" i="42"/>
  <c r="AI20" i="104"/>
  <c r="AI20" i="21"/>
  <c r="AI20" i="99"/>
  <c r="AI24" i="2"/>
  <c r="S24" i="180"/>
  <c r="S24" i="181"/>
  <c r="S24" i="178"/>
  <c r="S24" i="179"/>
  <c r="S24" i="177"/>
  <c r="AI23" i="106"/>
  <c r="AI23" i="112" s="1"/>
  <c r="AI23" i="150"/>
  <c r="AI23" i="148"/>
  <c r="AI23" i="147"/>
  <c r="AI23" i="146"/>
  <c r="AI23" i="149"/>
  <c r="AI23" i="115"/>
  <c r="AI23" i="174"/>
  <c r="AI23" i="40"/>
  <c r="AI23" i="29"/>
  <c r="AI23" i="77"/>
  <c r="AI23" i="42"/>
  <c r="AI23" i="173"/>
  <c r="AI23" i="99"/>
  <c r="AI23" i="21"/>
  <c r="AI23" i="104"/>
  <c r="AI29" i="2"/>
  <c r="S29" i="180"/>
  <c r="S29" i="181"/>
  <c r="S29" i="178"/>
  <c r="S29" i="179"/>
  <c r="S29" i="177"/>
  <c r="AI28" i="106"/>
  <c r="AI28" i="112" s="1"/>
  <c r="AI28" i="150"/>
  <c r="AI28" i="148"/>
  <c r="AI28" i="147"/>
  <c r="AI28" i="146"/>
  <c r="AI28" i="149"/>
  <c r="AI28" i="115"/>
  <c r="AI28" i="174"/>
  <c r="AI28" i="40"/>
  <c r="AI28" i="29"/>
  <c r="AI28" i="77"/>
  <c r="AI28" i="42"/>
  <c r="AI28" i="173"/>
  <c r="AI28" i="21"/>
  <c r="AI28" i="99"/>
  <c r="AI28" i="104"/>
  <c r="AI34" i="2"/>
  <c r="S34" i="180"/>
  <c r="S34" i="181"/>
  <c r="S34" i="178"/>
  <c r="S34" i="179"/>
  <c r="S34" i="177"/>
  <c r="AI33" i="106"/>
  <c r="AI33" i="112" s="1"/>
  <c r="AI33" i="150"/>
  <c r="AI33" i="148"/>
  <c r="AI33" i="147"/>
  <c r="AI33" i="149"/>
  <c r="AI33" i="146"/>
  <c r="AI33" i="115"/>
  <c r="AI33" i="174"/>
  <c r="AI33" i="40"/>
  <c r="AI33" i="77"/>
  <c r="AI33" i="42"/>
  <c r="AI33" i="29"/>
  <c r="AI33" i="173"/>
  <c r="AI33" i="21"/>
  <c r="AI33" i="104"/>
  <c r="AI33" i="99"/>
  <c r="AI41" i="2"/>
  <c r="AI40" i="106"/>
  <c r="AI40" i="112" s="1"/>
  <c r="AI40" i="173"/>
  <c r="AI40" i="21"/>
  <c r="AI40" i="99"/>
  <c r="AI40" i="104"/>
  <c r="AI50" i="106"/>
  <c r="AI50" i="112" s="1"/>
  <c r="AI50" i="173"/>
  <c r="AI50" i="104"/>
  <c r="AI50" i="21"/>
  <c r="AI54" i="2"/>
  <c r="AI53" i="106"/>
  <c r="AI53" i="112" s="1"/>
  <c r="AI53" i="173"/>
  <c r="AI53" i="104"/>
  <c r="AI53" i="21"/>
  <c r="Z7" i="177"/>
  <c r="Z7" i="178"/>
  <c r="Z7" i="179"/>
  <c r="Z7" i="181"/>
  <c r="Z7" i="180"/>
  <c r="AP7" i="145"/>
  <c r="AP7" i="41"/>
  <c r="AP7" i="127"/>
  <c r="AP7" i="38"/>
  <c r="AP7" i="37"/>
  <c r="AP6" i="106"/>
  <c r="AP6" i="112" s="1"/>
  <c r="AP6" i="150"/>
  <c r="AP6" i="148"/>
  <c r="AP6" i="147"/>
  <c r="AP6" i="146"/>
  <c r="AP6" i="149"/>
  <c r="AP6" i="40"/>
  <c r="AP6" i="174"/>
  <c r="AP6" i="115"/>
  <c r="AP6" i="77"/>
  <c r="AP6" i="29"/>
  <c r="AP6" i="42"/>
  <c r="AP6" i="173"/>
  <c r="AP6" i="104"/>
  <c r="AP6" i="21"/>
  <c r="AP6" i="99"/>
  <c r="AP9" i="2"/>
  <c r="Z9" i="179"/>
  <c r="Z9" i="181"/>
  <c r="Z9" i="177"/>
  <c r="Z9" i="178"/>
  <c r="Z9" i="180"/>
  <c r="AP9" i="145"/>
  <c r="AP9" i="41"/>
  <c r="AP9" i="127"/>
  <c r="AP9" i="38"/>
  <c r="AP9" i="37"/>
  <c r="AP8" i="106"/>
  <c r="AP8" i="112" s="1"/>
  <c r="AP8" i="150"/>
  <c r="AP8" i="148"/>
  <c r="AP8" i="147"/>
  <c r="AP8" i="146"/>
  <c r="AP8" i="149"/>
  <c r="AP8" i="115"/>
  <c r="AP8" i="40"/>
  <c r="AP8" i="174"/>
  <c r="AP8" i="29"/>
  <c r="AP8" i="77"/>
  <c r="AP8" i="173"/>
  <c r="AP8" i="42"/>
  <c r="AP8" i="21"/>
  <c r="AP8" i="99"/>
  <c r="AP8" i="104"/>
  <c r="AP12" i="2"/>
  <c r="Z12" i="179"/>
  <c r="Z12" i="181"/>
  <c r="Z12" i="178"/>
  <c r="Z12" i="180"/>
  <c r="Z12" i="177"/>
  <c r="AP12" i="41"/>
  <c r="AP12" i="145"/>
  <c r="AP12" i="38"/>
  <c r="AP12" i="37"/>
  <c r="AP12" i="127"/>
  <c r="AP11" i="106"/>
  <c r="AP11" i="112" s="1"/>
  <c r="AP11" i="148"/>
  <c r="AP11" i="150"/>
  <c r="AP11" i="147"/>
  <c r="AP11" i="146"/>
  <c r="AP11" i="149"/>
  <c r="AP11" i="115"/>
  <c r="AP11" i="174"/>
  <c r="AP11" i="40"/>
  <c r="AP11" i="29"/>
  <c r="AP11" i="77"/>
  <c r="AP11" i="42"/>
  <c r="AP11" i="173"/>
  <c r="AP11" i="104"/>
  <c r="AP11" i="21"/>
  <c r="AP11" i="99"/>
  <c r="AP15" i="2"/>
  <c r="Z15" i="180"/>
  <c r="Z15" i="181"/>
  <c r="Z15" i="178"/>
  <c r="Z15" i="179"/>
  <c r="Z15" i="177"/>
  <c r="AP14" i="106"/>
  <c r="AP14" i="112" s="1"/>
  <c r="AP14" i="150"/>
  <c r="AP14" i="148"/>
  <c r="AP14" i="147"/>
  <c r="AP14" i="146"/>
  <c r="AP14" i="149"/>
  <c r="AP14" i="115"/>
  <c r="AP14" i="174"/>
  <c r="AP14" i="40"/>
  <c r="AP14" i="29"/>
  <c r="AP14" i="77"/>
  <c r="AP14" i="173"/>
  <c r="AP14" i="42"/>
  <c r="AP14" i="21"/>
  <c r="AP14" i="99"/>
  <c r="AP14" i="104"/>
  <c r="AP18" i="2"/>
  <c r="Z18" i="180"/>
  <c r="Z18" i="181"/>
  <c r="Z18" i="178"/>
  <c r="Z18" i="179"/>
  <c r="Z18" i="177"/>
  <c r="AP17" i="106"/>
  <c r="AP17" i="112" s="1"/>
  <c r="AP17" i="148"/>
  <c r="AP17" i="150"/>
  <c r="AP17" i="147"/>
  <c r="AP17" i="146"/>
  <c r="AP17" i="149"/>
  <c r="AP17" i="174"/>
  <c r="AP17" i="40"/>
  <c r="AP17" i="115"/>
  <c r="AP17" i="77"/>
  <c r="AP17" i="29"/>
  <c r="AP17" i="173"/>
  <c r="AP17" i="42"/>
  <c r="AP17" i="104"/>
  <c r="AP17" i="21"/>
  <c r="AP17" i="99"/>
  <c r="AP21" i="2"/>
  <c r="Z21" i="180"/>
  <c r="Z21" i="181"/>
  <c r="Z21" i="178"/>
  <c r="Z21" i="179"/>
  <c r="Z21" i="177"/>
  <c r="AP20" i="106"/>
  <c r="AP20" i="112" s="1"/>
  <c r="AP20" i="150"/>
  <c r="AP20" i="148"/>
  <c r="AP20" i="147"/>
  <c r="AP20" i="146"/>
  <c r="AP20" i="149"/>
  <c r="AP20" i="115"/>
  <c r="AP20" i="174"/>
  <c r="AP20" i="40"/>
  <c r="AP20" i="29"/>
  <c r="AP20" i="77"/>
  <c r="AP20" i="42"/>
  <c r="AP20" i="173"/>
  <c r="AP20" i="104"/>
  <c r="AP20" i="21"/>
  <c r="AP20" i="99"/>
  <c r="AP24" i="2"/>
  <c r="Z24" i="180"/>
  <c r="Z24" i="181"/>
  <c r="Z24" i="178"/>
  <c r="Z24" i="179"/>
  <c r="Z24" i="177"/>
  <c r="AP23" i="106"/>
  <c r="AP23" i="112" s="1"/>
  <c r="AP23" i="150"/>
  <c r="AP23" i="147"/>
  <c r="AP23" i="148"/>
  <c r="AP23" i="146"/>
  <c r="AP23" i="149"/>
  <c r="AP23" i="115"/>
  <c r="AP23" i="174"/>
  <c r="AP23" i="40"/>
  <c r="AP23" i="29"/>
  <c r="AP23" i="77"/>
  <c r="AP23" i="173"/>
  <c r="AP23" i="42"/>
  <c r="AP23" i="21"/>
  <c r="AP23" i="104"/>
  <c r="AP23" i="99"/>
  <c r="AP29" i="2"/>
  <c r="Z29" i="180"/>
  <c r="Z29" i="181"/>
  <c r="Z29" i="178"/>
  <c r="Z29" i="179"/>
  <c r="Z29" i="177"/>
  <c r="AP28" i="106"/>
  <c r="AP28" i="112" s="1"/>
  <c r="AP28" i="150"/>
  <c r="AP28" i="148"/>
  <c r="AP28" i="146"/>
  <c r="AP28" i="147"/>
  <c r="AP28" i="149"/>
  <c r="AP28" i="115"/>
  <c r="AP28" i="174"/>
  <c r="AP28" i="40"/>
  <c r="AP28" i="29"/>
  <c r="AP28" i="77"/>
  <c r="AP28" i="173"/>
  <c r="AP28" i="42"/>
  <c r="AP28" i="21"/>
  <c r="AP28" i="99"/>
  <c r="AP28" i="104"/>
  <c r="AP34" i="2"/>
  <c r="Z34" i="180"/>
  <c r="Z34" i="181"/>
  <c r="Z34" i="178"/>
  <c r="Z34" i="179"/>
  <c r="Z34" i="177"/>
  <c r="AP33" i="106"/>
  <c r="AP33" i="112" s="1"/>
  <c r="AP33" i="150"/>
  <c r="AP33" i="148"/>
  <c r="AP33" i="147"/>
  <c r="AP33" i="149"/>
  <c r="AP33" i="146"/>
  <c r="AP33" i="115"/>
  <c r="AP33" i="174"/>
  <c r="AP33" i="40"/>
  <c r="AP33" i="77"/>
  <c r="AP33" i="29"/>
  <c r="AP33" i="173"/>
  <c r="AP33" i="42"/>
  <c r="AP33" i="21"/>
  <c r="AP33" i="104"/>
  <c r="AP33" i="99"/>
  <c r="AP41" i="2"/>
  <c r="AP40" i="106"/>
  <c r="AP40" i="112" s="1"/>
  <c r="AP40" i="173"/>
  <c r="AP40" i="104"/>
  <c r="AP40" i="21"/>
  <c r="AP40" i="99"/>
  <c r="AP50" i="106"/>
  <c r="AP50" i="112" s="1"/>
  <c r="AP50" i="21"/>
  <c r="AP50" i="173"/>
  <c r="AP50" i="104"/>
  <c r="AP54" i="2"/>
  <c r="AP53" i="106"/>
  <c r="AP53" i="112" s="1"/>
  <c r="AP53" i="21"/>
  <c r="AP53" i="173"/>
  <c r="AP53" i="104"/>
  <c r="AL12" i="2"/>
  <c r="V12" i="179"/>
  <c r="V12" i="181"/>
  <c r="V12" i="178"/>
  <c r="V12" i="180"/>
  <c r="V12" i="177"/>
  <c r="AL12" i="41"/>
  <c r="AL12" i="145"/>
  <c r="AL12" i="38"/>
  <c r="AL12" i="127"/>
  <c r="AL12" i="37"/>
  <c r="AL11" i="106"/>
  <c r="AL11" i="112" s="1"/>
  <c r="AL11" i="148"/>
  <c r="AL11" i="150"/>
  <c r="AL11" i="147"/>
  <c r="AL11" i="146"/>
  <c r="AL11" i="149"/>
  <c r="AL11" i="115"/>
  <c r="AL11" i="174"/>
  <c r="AL11" i="40"/>
  <c r="AL11" i="29"/>
  <c r="AL11" i="77"/>
  <c r="AL11" i="42"/>
  <c r="AL11" i="173"/>
  <c r="AL11" i="104"/>
  <c r="AL11" i="21"/>
  <c r="AL11" i="99"/>
  <c r="AL21" i="2"/>
  <c r="V21" i="180"/>
  <c r="V21" i="181"/>
  <c r="V21" i="178"/>
  <c r="V21" i="177"/>
  <c r="V21" i="179"/>
  <c r="AL20" i="106"/>
  <c r="AL20" i="112" s="1"/>
  <c r="AL20" i="150"/>
  <c r="AL20" i="148"/>
  <c r="AL20" i="147"/>
  <c r="AL20" i="146"/>
  <c r="AL20" i="149"/>
  <c r="AL20" i="115"/>
  <c r="AL20" i="174"/>
  <c r="AL20" i="40"/>
  <c r="AL20" i="29"/>
  <c r="AL20" i="77"/>
  <c r="AL20" i="42"/>
  <c r="AL20" i="173"/>
  <c r="AL20" i="104"/>
  <c r="AL20" i="21"/>
  <c r="AL20" i="99"/>
  <c r="AL41" i="2"/>
  <c r="AL40" i="106"/>
  <c r="AL40" i="112" s="1"/>
  <c r="AL40" i="173"/>
  <c r="AL40" i="104"/>
  <c r="AL40" i="21"/>
  <c r="AL40" i="99"/>
  <c r="AS9" i="2"/>
  <c r="AC9" i="179"/>
  <c r="AC9" i="181"/>
  <c r="AC9" i="177"/>
  <c r="AC9" i="178"/>
  <c r="AC9" i="180"/>
  <c r="AS9" i="145"/>
  <c r="AS9" i="41"/>
  <c r="AS9" i="127"/>
  <c r="AS9" i="37"/>
  <c r="AS9" i="38"/>
  <c r="AS8" i="106"/>
  <c r="AS8" i="112" s="1"/>
  <c r="AS8" i="150"/>
  <c r="AS8" i="148"/>
  <c r="AS8" i="147"/>
  <c r="AS8" i="146"/>
  <c r="AS8" i="149"/>
  <c r="AS8" i="40"/>
  <c r="AS8" i="174"/>
  <c r="AS8" i="115"/>
  <c r="AS8" i="77"/>
  <c r="AS8" i="29"/>
  <c r="AS8" i="173"/>
  <c r="AS8" i="42"/>
  <c r="AS8" i="104"/>
  <c r="AS8" i="21"/>
  <c r="AS8" i="99"/>
  <c r="AS21" i="2"/>
  <c r="AC21" i="180"/>
  <c r="AC21" i="181"/>
  <c r="AC21" i="178"/>
  <c r="AC21" i="179"/>
  <c r="AC21" i="177"/>
  <c r="AS20" i="106"/>
  <c r="AS20" i="112" s="1"/>
  <c r="AS20" i="150"/>
  <c r="AS20" i="147"/>
  <c r="AS20" i="148"/>
  <c r="AS20" i="146"/>
  <c r="AS20" i="149"/>
  <c r="AS20" i="115"/>
  <c r="AS20" i="174"/>
  <c r="AS20" i="40"/>
  <c r="AS20" i="29"/>
  <c r="AS20" i="77"/>
  <c r="AS20" i="173"/>
  <c r="AS20" i="42"/>
  <c r="AS20" i="21"/>
  <c r="AS20" i="99"/>
  <c r="AS20" i="104"/>
  <c r="AS41" i="2"/>
  <c r="AS40" i="106"/>
  <c r="AS40" i="112" s="1"/>
  <c r="AS40" i="173"/>
  <c r="AS40" i="21"/>
  <c r="AS40" i="99"/>
  <c r="AS40" i="104"/>
  <c r="AJ9" i="178"/>
  <c r="AJ9" i="180"/>
  <c r="AJ9" i="179"/>
  <c r="AJ9" i="181"/>
  <c r="AJ9" i="177"/>
  <c r="AZ9" i="127"/>
  <c r="AZ9" i="145"/>
  <c r="AZ9" i="41"/>
  <c r="AZ9" i="37"/>
  <c r="AZ9" i="38"/>
  <c r="AZ8" i="106"/>
  <c r="AZ8" i="112" s="1"/>
  <c r="AZ8" i="150"/>
  <c r="AZ8" i="148"/>
  <c r="AZ8" i="147"/>
  <c r="AZ8" i="146"/>
  <c r="AZ8" i="149"/>
  <c r="AZ8" i="40"/>
  <c r="AZ8" i="174"/>
  <c r="AZ8" i="115"/>
  <c r="AZ8" i="77"/>
  <c r="AZ8" i="29"/>
  <c r="AZ8" i="42"/>
  <c r="AZ8" i="173"/>
  <c r="AZ8" i="104"/>
  <c r="AZ8" i="21"/>
  <c r="AZ8" i="99"/>
  <c r="AZ18" i="2"/>
  <c r="AJ18" i="180"/>
  <c r="AJ18" i="181"/>
  <c r="AJ18" i="178"/>
  <c r="AJ18" i="179"/>
  <c r="AJ18" i="177"/>
  <c r="AZ17" i="106"/>
  <c r="AZ17" i="112" s="1"/>
  <c r="AZ17" i="150"/>
  <c r="AZ17" i="148"/>
  <c r="AZ17" i="147"/>
  <c r="AZ17" i="146"/>
  <c r="AZ17" i="149"/>
  <c r="AZ17" i="115"/>
  <c r="AZ17" i="174"/>
  <c r="AZ17" i="40"/>
  <c r="AZ17" i="29"/>
  <c r="AZ17" i="77"/>
  <c r="AZ17" i="173"/>
  <c r="AZ17" i="42"/>
  <c r="AZ17" i="21"/>
  <c r="AZ17" i="99"/>
  <c r="AZ17" i="104"/>
  <c r="AZ34" i="2"/>
  <c r="AJ34" i="180"/>
  <c r="AJ34" i="181"/>
  <c r="AJ34" i="178"/>
  <c r="AJ34" i="179"/>
  <c r="AJ34" i="177"/>
  <c r="AZ33" i="106"/>
  <c r="AZ33" i="112" s="1"/>
  <c r="AZ33" i="150"/>
  <c r="AZ33" i="148"/>
  <c r="AZ33" i="147"/>
  <c r="AZ33" i="146"/>
  <c r="AZ33" i="149"/>
  <c r="AZ33" i="174"/>
  <c r="AZ33" i="115"/>
  <c r="AZ33" i="77"/>
  <c r="AZ33" i="40"/>
  <c r="AZ33" i="173"/>
  <c r="AZ33" i="42"/>
  <c r="AZ33" i="29"/>
  <c r="AZ33" i="21"/>
  <c r="AZ33" i="104"/>
  <c r="AZ33" i="99"/>
  <c r="AE7" i="179"/>
  <c r="AE7" i="181"/>
  <c r="AE7" i="180"/>
  <c r="AE7" i="177"/>
  <c r="AE7" i="178"/>
  <c r="AU7" i="145"/>
  <c r="AU7" i="41"/>
  <c r="AU7" i="127"/>
  <c r="AU7" i="38"/>
  <c r="AU7" i="37"/>
  <c r="AU6" i="106"/>
  <c r="AU6" i="112" s="1"/>
  <c r="AU6" i="150"/>
  <c r="AU6" i="148"/>
  <c r="AU6" i="147"/>
  <c r="AU6" i="146"/>
  <c r="AU6" i="149"/>
  <c r="AU6" i="40"/>
  <c r="AU6" i="174"/>
  <c r="AU6" i="115"/>
  <c r="AU6" i="77"/>
  <c r="AU6" i="29"/>
  <c r="AU6" i="173"/>
  <c r="AU6" i="42"/>
  <c r="AU6" i="104"/>
  <c r="AU6" i="21"/>
  <c r="AU6" i="99"/>
  <c r="AU9" i="2"/>
  <c r="AE9" i="178"/>
  <c r="AE9" i="180"/>
  <c r="AE9" i="179"/>
  <c r="AE9" i="181"/>
  <c r="AE9" i="177"/>
  <c r="AU9" i="145"/>
  <c r="AU9" i="41"/>
  <c r="AU9" i="127"/>
  <c r="AU9" i="37"/>
  <c r="AU9" i="38"/>
  <c r="AU8" i="106"/>
  <c r="AU8" i="112" s="1"/>
  <c r="AU8" i="150"/>
  <c r="AU8" i="148"/>
  <c r="AU8" i="147"/>
  <c r="AU8" i="146"/>
  <c r="AU8" i="149"/>
  <c r="AU8" i="174"/>
  <c r="AU8" i="115"/>
  <c r="AU8" i="40"/>
  <c r="AU8" i="29"/>
  <c r="AU8" i="77"/>
  <c r="AU8" i="42"/>
  <c r="AU8" i="173"/>
  <c r="AU8" i="104"/>
  <c r="AU8" i="21"/>
  <c r="AU8" i="99"/>
  <c r="AU12" i="2"/>
  <c r="AE12" i="178"/>
  <c r="AE12" i="180"/>
  <c r="AE12" i="177"/>
  <c r="AE12" i="179"/>
  <c r="AE12" i="181"/>
  <c r="AU12" i="145"/>
  <c r="AU12" i="41"/>
  <c r="AU12" i="127"/>
  <c r="AU12" i="38"/>
  <c r="AU12" i="37"/>
  <c r="AU11" i="106"/>
  <c r="AU11" i="112" s="1"/>
  <c r="AU11" i="148"/>
  <c r="AU11" i="150"/>
  <c r="AU11" i="147"/>
  <c r="AU11" i="146"/>
  <c r="AU11" i="149"/>
  <c r="AU11" i="174"/>
  <c r="AU11" i="40"/>
  <c r="AU11" i="115"/>
  <c r="AU11" i="77"/>
  <c r="AU11" i="29"/>
  <c r="AU11" i="42"/>
  <c r="AU11" i="173"/>
  <c r="AU11" i="104"/>
  <c r="AU11" i="21"/>
  <c r="AU11" i="99"/>
  <c r="AU15" i="2"/>
  <c r="AE15" i="180"/>
  <c r="AE15" i="181"/>
  <c r="AE15" i="178"/>
  <c r="AE15" i="179"/>
  <c r="AE15" i="177"/>
  <c r="AU14" i="106"/>
  <c r="AU14" i="112" s="1"/>
  <c r="AU14" i="148"/>
  <c r="AU14" i="150"/>
  <c r="AU14" i="147"/>
  <c r="AU14" i="146"/>
  <c r="AU14" i="149"/>
  <c r="AU14" i="40"/>
  <c r="AU14" i="115"/>
  <c r="AU14" i="174"/>
  <c r="AU14" i="29"/>
  <c r="AU14" i="77"/>
  <c r="AU14" i="42"/>
  <c r="AU14" i="173"/>
  <c r="AU14" i="104"/>
  <c r="AU14" i="21"/>
  <c r="AU14" i="99"/>
  <c r="AU18" i="2"/>
  <c r="AE18" i="180"/>
  <c r="AE18" i="181"/>
  <c r="AE18" i="178"/>
  <c r="AE18" i="179"/>
  <c r="AE18" i="177"/>
  <c r="AU17" i="106"/>
  <c r="AU17" i="112" s="1"/>
  <c r="AU17" i="148"/>
  <c r="AU17" i="150"/>
  <c r="AU17" i="147"/>
  <c r="AU17" i="146"/>
  <c r="AU17" i="149"/>
  <c r="AU17" i="174"/>
  <c r="AU17" i="40"/>
  <c r="AU17" i="115"/>
  <c r="AU17" i="77"/>
  <c r="AU17" i="29"/>
  <c r="AU17" i="173"/>
  <c r="AU17" i="42"/>
  <c r="AU17" i="99"/>
  <c r="AU17" i="104"/>
  <c r="AU17" i="21"/>
  <c r="AU21" i="2"/>
  <c r="AE21" i="180"/>
  <c r="AE21" i="181"/>
  <c r="AE21" i="178"/>
  <c r="AE21" i="179"/>
  <c r="AE21" i="177"/>
  <c r="AU20" i="106"/>
  <c r="AU20" i="112" s="1"/>
  <c r="AU20" i="150"/>
  <c r="AU20" i="148"/>
  <c r="AU20" i="147"/>
  <c r="AU20" i="146"/>
  <c r="AU20" i="149"/>
  <c r="AU20" i="174"/>
  <c r="AU20" i="115"/>
  <c r="AU20" i="77"/>
  <c r="AU20" i="40"/>
  <c r="AU20" i="29"/>
  <c r="AU20" i="173"/>
  <c r="AU20" i="42"/>
  <c r="AU20" i="104"/>
  <c r="AU20" i="21"/>
  <c r="AU20" i="99"/>
  <c r="AU24" i="2"/>
  <c r="AE24" i="180"/>
  <c r="AE24" i="181"/>
  <c r="AE24" i="178"/>
  <c r="AE24" i="179"/>
  <c r="AE24" i="177"/>
  <c r="AU23" i="106"/>
  <c r="AU23" i="112" s="1"/>
  <c r="AU23" i="150"/>
  <c r="AU23" i="148"/>
  <c r="AU23" i="147"/>
  <c r="AU23" i="146"/>
  <c r="AU23" i="149"/>
  <c r="AU23" i="115"/>
  <c r="AU23" i="174"/>
  <c r="AU23" i="40"/>
  <c r="AU23" i="29"/>
  <c r="AU23" i="77"/>
  <c r="AU23" i="42"/>
  <c r="AU23" i="173"/>
  <c r="AU23" i="99"/>
  <c r="AU23" i="21"/>
  <c r="AU23" i="104"/>
  <c r="AU29" i="2"/>
  <c r="AE29" i="180"/>
  <c r="AE29" i="181"/>
  <c r="AE29" i="178"/>
  <c r="AE29" i="179"/>
  <c r="AE29" i="177"/>
  <c r="AU28" i="106"/>
  <c r="AU28" i="112" s="1"/>
  <c r="AU28" i="150"/>
  <c r="AU28" i="148"/>
  <c r="AU28" i="147"/>
  <c r="AU28" i="146"/>
  <c r="AU28" i="149"/>
  <c r="AU28" i="115"/>
  <c r="AU28" i="174"/>
  <c r="AU28" i="40"/>
  <c r="AU28" i="29"/>
  <c r="AU28" i="77"/>
  <c r="AU28" i="42"/>
  <c r="AU28" i="173"/>
  <c r="AU28" i="21"/>
  <c r="AU28" i="99"/>
  <c r="AU28" i="104"/>
  <c r="AU34" i="2"/>
  <c r="AE34" i="180"/>
  <c r="AE34" i="181"/>
  <c r="AE34" i="178"/>
  <c r="AE34" i="179"/>
  <c r="AE34" i="177"/>
  <c r="AU33" i="106"/>
  <c r="AU33" i="112" s="1"/>
  <c r="AU33" i="150"/>
  <c r="AU33" i="148"/>
  <c r="AU33" i="147"/>
  <c r="AU33" i="149"/>
  <c r="AU33" i="146"/>
  <c r="AU33" i="115"/>
  <c r="AU33" i="174"/>
  <c r="AU33" i="40"/>
  <c r="AU33" i="77"/>
  <c r="AU33" i="42"/>
  <c r="AU33" i="29"/>
  <c r="AU33" i="173"/>
  <c r="AU33" i="21"/>
  <c r="AU33" i="104"/>
  <c r="AU33" i="99"/>
  <c r="AU41" i="2"/>
  <c r="AU40" i="106"/>
  <c r="AU40" i="112" s="1"/>
  <c r="AU40" i="173"/>
  <c r="AU40" i="21"/>
  <c r="AU40" i="99"/>
  <c r="AU40" i="104"/>
  <c r="AU50" i="106"/>
  <c r="AU50" i="112" s="1"/>
  <c r="AU50" i="173"/>
  <c r="AU50" i="104"/>
  <c r="AU50" i="21"/>
  <c r="AU54" i="2"/>
  <c r="AU53" i="106"/>
  <c r="AU53" i="112" s="1"/>
  <c r="AU53" i="173"/>
  <c r="AU53" i="104"/>
  <c r="AU53" i="21"/>
  <c r="CQ7" i="145"/>
  <c r="CQ7" i="41"/>
  <c r="CQ7" i="127"/>
  <c r="CQ7" i="37"/>
  <c r="CQ6" i="106"/>
  <c r="CQ6" i="112" s="1"/>
  <c r="CQ7" i="38"/>
  <c r="CQ6" i="150"/>
  <c r="CQ6" i="148"/>
  <c r="CQ6" i="147"/>
  <c r="CQ6" i="146"/>
  <c r="CQ6" i="149"/>
  <c r="CQ6" i="40"/>
  <c r="CQ6" i="174"/>
  <c r="CQ6" i="115"/>
  <c r="CQ6" i="77"/>
  <c r="CQ6" i="29"/>
  <c r="CQ6" i="173"/>
  <c r="CQ6" i="42"/>
  <c r="CQ6" i="104"/>
  <c r="CQ6" i="21"/>
  <c r="CQ6" i="99"/>
  <c r="CQ14" i="106"/>
  <c r="CQ14" i="112" s="1"/>
  <c r="CQ14" i="148"/>
  <c r="CQ14" i="150"/>
  <c r="CQ14" i="147"/>
  <c r="CQ14" i="146"/>
  <c r="CQ14" i="149"/>
  <c r="CQ14" i="40"/>
  <c r="CQ14" i="115"/>
  <c r="CQ14" i="174"/>
  <c r="CQ14" i="29"/>
  <c r="CQ14" i="77"/>
  <c r="CQ14" i="42"/>
  <c r="CQ14" i="173"/>
  <c r="CQ14" i="104"/>
  <c r="CQ14" i="21"/>
  <c r="CQ14" i="99"/>
  <c r="CQ24" i="2"/>
  <c r="CQ23" i="106"/>
  <c r="CQ23" i="112" s="1"/>
  <c r="CQ23" i="150"/>
  <c r="CQ23" i="148"/>
  <c r="CQ23" i="147"/>
  <c r="CQ23" i="146"/>
  <c r="CQ23" i="149"/>
  <c r="CQ23" i="115"/>
  <c r="CQ23" i="174"/>
  <c r="CQ23" i="40"/>
  <c r="CQ23" i="29"/>
  <c r="CQ23" i="77"/>
  <c r="CQ23" i="42"/>
  <c r="CQ23" i="173"/>
  <c r="CQ23" i="99"/>
  <c r="CQ23" i="21"/>
  <c r="CQ23" i="104"/>
  <c r="CQ41" i="2"/>
  <c r="GB9" i="2"/>
  <c r="GB8" i="150"/>
  <c r="GB8" i="148"/>
  <c r="GB8" i="147"/>
  <c r="GB8" i="146"/>
  <c r="GB8" i="149"/>
  <c r="GB8" i="40"/>
  <c r="GB8" i="174"/>
  <c r="GB8" i="115"/>
  <c r="GB8" i="77"/>
  <c r="GB8" i="29"/>
  <c r="GB8" i="42"/>
  <c r="GB8" i="173"/>
  <c r="GB8" i="104"/>
  <c r="GB8" i="21"/>
  <c r="GB8" i="99"/>
  <c r="GB21" i="2"/>
  <c r="GB20" i="150"/>
  <c r="GB20" i="147"/>
  <c r="GB20" i="148"/>
  <c r="GB20" i="146"/>
  <c r="GB20" i="149"/>
  <c r="GB20" i="174"/>
  <c r="GB20" i="115"/>
  <c r="GB20" i="77"/>
  <c r="GB20" i="40"/>
  <c r="GB20" i="29"/>
  <c r="GB20" i="173"/>
  <c r="GB20" i="42"/>
  <c r="GB20" i="104"/>
  <c r="GB20" i="21"/>
  <c r="GB20" i="99"/>
  <c r="GB41" i="2"/>
  <c r="GB40" i="173"/>
  <c r="GB40" i="21"/>
  <c r="GB40" i="99"/>
  <c r="GB40" i="104"/>
  <c r="BS7" i="145"/>
  <c r="BS7" i="41"/>
  <c r="BS7" i="127"/>
  <c r="BS7" i="38"/>
  <c r="BS7" i="37"/>
  <c r="BS6" i="106"/>
  <c r="BS6" i="112" s="1"/>
  <c r="BS6" i="150"/>
  <c r="BS6" i="148"/>
  <c r="BS6" i="147"/>
  <c r="BS6" i="146"/>
  <c r="BS6" i="149"/>
  <c r="BS6" i="40"/>
  <c r="BS6" i="174"/>
  <c r="BS6" i="115"/>
  <c r="BS6" i="77"/>
  <c r="BS6" i="29"/>
  <c r="BS6" i="173"/>
  <c r="BS6" i="42"/>
  <c r="BS6" i="104"/>
  <c r="BS6" i="21"/>
  <c r="BS6" i="99"/>
  <c r="BS12" i="2"/>
  <c r="BS12" i="145"/>
  <c r="BS12" i="41"/>
  <c r="BS12" i="127"/>
  <c r="BS12" i="38"/>
  <c r="BS12" i="37"/>
  <c r="BS11" i="106"/>
  <c r="BS11" i="112" s="1"/>
  <c r="BS11" i="148"/>
  <c r="BS11" i="150"/>
  <c r="BS11" i="147"/>
  <c r="BS11" i="146"/>
  <c r="BS11" i="149"/>
  <c r="BS11" i="174"/>
  <c r="BS11" i="40"/>
  <c r="BS11" i="115"/>
  <c r="BS11" i="77"/>
  <c r="BS11" i="29"/>
  <c r="BS11" i="42"/>
  <c r="BS11" i="173"/>
  <c r="BS11" i="104"/>
  <c r="BS11" i="21"/>
  <c r="BS11" i="99"/>
  <c r="BS18" i="2"/>
  <c r="BS17" i="106"/>
  <c r="BS17" i="112" s="1"/>
  <c r="BS17" i="148"/>
  <c r="BS17" i="150"/>
  <c r="BS17" i="147"/>
  <c r="BS17" i="146"/>
  <c r="BS17" i="149"/>
  <c r="BS17" i="174"/>
  <c r="BS17" i="40"/>
  <c r="BS17" i="115"/>
  <c r="BS17" i="77"/>
  <c r="BS17" i="29"/>
  <c r="BS17" i="173"/>
  <c r="BS17" i="42"/>
  <c r="BS17" i="99"/>
  <c r="BS17" i="104"/>
  <c r="BS17" i="21"/>
  <c r="BS24" i="2"/>
  <c r="BS23" i="106"/>
  <c r="BS23" i="112" s="1"/>
  <c r="BS23" i="150"/>
  <c r="BS23" i="148"/>
  <c r="BS23" i="147"/>
  <c r="BS23" i="146"/>
  <c r="BS23" i="149"/>
  <c r="BS23" i="115"/>
  <c r="BS23" i="174"/>
  <c r="BS23" i="40"/>
  <c r="BS23" i="29"/>
  <c r="BS23" i="77"/>
  <c r="BS23" i="42"/>
  <c r="BS23" i="173"/>
  <c r="BS23" i="99"/>
  <c r="BS23" i="21"/>
  <c r="BS23" i="104"/>
  <c r="BS34" i="2"/>
  <c r="BS33" i="106"/>
  <c r="BS33" i="112" s="1"/>
  <c r="BS33" i="150"/>
  <c r="BS33" i="148"/>
  <c r="BS33" i="147"/>
  <c r="BS33" i="149"/>
  <c r="BS33" i="146"/>
  <c r="BS33" i="115"/>
  <c r="BS33" i="174"/>
  <c r="BS33" i="40"/>
  <c r="BS33" i="77"/>
  <c r="BS33" i="42"/>
  <c r="BS33" i="29"/>
  <c r="BS33" i="173"/>
  <c r="BS33" i="21"/>
  <c r="BS33" i="104"/>
  <c r="BS33" i="99"/>
  <c r="BS50" i="106"/>
  <c r="BS50" i="112" s="1"/>
  <c r="BS50" i="173"/>
  <c r="BS50" i="104"/>
  <c r="BS50" i="21"/>
  <c r="BU7" i="127"/>
  <c r="BU7" i="145"/>
  <c r="BU7" i="41"/>
  <c r="BU7" i="37"/>
  <c r="BU7" i="38"/>
  <c r="BU6" i="106"/>
  <c r="BU6" i="112" s="1"/>
  <c r="BU6" i="150"/>
  <c r="BU6" i="148"/>
  <c r="BU6" i="147"/>
  <c r="BU6" i="146"/>
  <c r="BU6" i="149"/>
  <c r="BU6" i="174"/>
  <c r="BU6" i="115"/>
  <c r="BU6" i="40"/>
  <c r="BU6" i="29"/>
  <c r="BU6" i="77"/>
  <c r="BU6" i="42"/>
  <c r="BU6" i="173"/>
  <c r="BU6" i="104"/>
  <c r="BU6" i="21"/>
  <c r="BU6" i="99"/>
  <c r="BU18" i="2"/>
  <c r="BU17" i="106"/>
  <c r="BU17" i="112" s="1"/>
  <c r="BU17" i="148"/>
  <c r="BU17" i="150"/>
  <c r="BU17" i="147"/>
  <c r="BU17" i="146"/>
  <c r="BU17" i="149"/>
  <c r="BU17" i="40"/>
  <c r="BU17" i="115"/>
  <c r="BU17" i="174"/>
  <c r="BU17" i="29"/>
  <c r="BU17" i="77"/>
  <c r="BU17" i="42"/>
  <c r="BU17" i="173"/>
  <c r="BU17" i="104"/>
  <c r="BU17" i="21"/>
  <c r="BU17" i="99"/>
  <c r="BU29" i="2"/>
  <c r="BU28" i="106"/>
  <c r="BU28" i="112" s="1"/>
  <c r="BU28" i="150"/>
  <c r="BU28" i="148"/>
  <c r="BU28" i="146"/>
  <c r="BU28" i="147"/>
  <c r="BU28" i="149"/>
  <c r="BU28" i="174"/>
  <c r="BU28" i="115"/>
  <c r="BU28" i="77"/>
  <c r="BU28" i="40"/>
  <c r="BU28" i="29"/>
  <c r="BU28" i="173"/>
  <c r="BU28" i="42"/>
  <c r="BU28" i="104"/>
  <c r="BU28" i="21"/>
  <c r="BU28" i="99"/>
  <c r="BU54" i="2"/>
  <c r="BU53" i="106"/>
  <c r="BU53" i="112" s="1"/>
  <c r="BU53" i="21"/>
  <c r="BU53" i="173"/>
  <c r="BU53" i="104"/>
  <c r="CB12" i="2"/>
  <c r="CB12" i="145"/>
  <c r="CB12" i="41"/>
  <c r="CB12" i="127"/>
  <c r="CB12" i="37"/>
  <c r="CB11" i="106"/>
  <c r="CB11" i="112" s="1"/>
  <c r="CB12" i="38"/>
  <c r="CB11" i="148"/>
  <c r="CB11" i="150"/>
  <c r="CB11" i="147"/>
  <c r="CB11" i="146"/>
  <c r="CB11" i="149"/>
  <c r="CB11" i="174"/>
  <c r="CB11" i="40"/>
  <c r="CB11" i="115"/>
  <c r="CB11" i="77"/>
  <c r="CB11" i="29"/>
  <c r="CB11" i="173"/>
  <c r="CB11" i="42"/>
  <c r="CB11" i="99"/>
  <c r="CB11" i="104"/>
  <c r="CB11" i="21"/>
  <c r="CB21" i="2"/>
  <c r="CB20" i="106"/>
  <c r="CB20" i="112" s="1"/>
  <c r="CB20" i="150"/>
  <c r="CB20" i="147"/>
  <c r="CB20" i="148"/>
  <c r="CB20" i="146"/>
  <c r="CB20" i="149"/>
  <c r="CB20" i="174"/>
  <c r="CB20" i="115"/>
  <c r="CB20" i="77"/>
  <c r="CB20" i="40"/>
  <c r="CB20" i="29"/>
  <c r="CB20" i="173"/>
  <c r="CB20" i="42"/>
  <c r="CB20" i="104"/>
  <c r="CB20" i="21"/>
  <c r="CB20" i="99"/>
  <c r="CB40" i="106"/>
  <c r="CB40" i="112" s="1"/>
  <c r="CB40" i="173"/>
  <c r="CB40" i="21"/>
  <c r="CB40" i="99"/>
  <c r="CB40" i="104"/>
  <c r="CB53" i="106"/>
  <c r="CB53" i="112" s="1"/>
  <c r="CB53" i="21"/>
  <c r="CB53" i="173"/>
  <c r="CB53" i="104"/>
  <c r="CI12" i="2"/>
  <c r="CI12" i="145"/>
  <c r="CI12" i="41"/>
  <c r="CI12" i="127"/>
  <c r="CI12" i="37"/>
  <c r="CI11" i="106"/>
  <c r="CI11" i="112" s="1"/>
  <c r="CI12" i="38"/>
  <c r="CI11" i="148"/>
  <c r="CI11" i="150"/>
  <c r="CI11" i="147"/>
  <c r="CI11" i="146"/>
  <c r="CI11" i="149"/>
  <c r="CI11" i="174"/>
  <c r="CI11" i="40"/>
  <c r="CI11" i="115"/>
  <c r="CI11" i="77"/>
  <c r="CI11" i="29"/>
  <c r="CI11" i="42"/>
  <c r="CI11" i="173"/>
  <c r="CI11" i="104"/>
  <c r="CI11" i="21"/>
  <c r="CI11" i="99"/>
  <c r="CI21" i="2"/>
  <c r="CI41" i="2"/>
  <c r="CI40" i="106"/>
  <c r="CI40" i="112" s="1"/>
  <c r="CI40" i="173"/>
  <c r="CI40" i="21"/>
  <c r="CI40" i="99"/>
  <c r="CI40" i="104"/>
  <c r="CP9" i="145"/>
  <c r="CP9" i="41"/>
  <c r="CP9" i="127"/>
  <c r="CP9" i="37"/>
  <c r="CP8" i="106"/>
  <c r="CP8" i="112" s="1"/>
  <c r="CP8" i="150"/>
  <c r="CP9" i="38"/>
  <c r="CP8" i="148"/>
  <c r="CP8" i="147"/>
  <c r="CP8" i="146"/>
  <c r="CP8" i="149"/>
  <c r="CP8" i="115"/>
  <c r="CP8" i="40"/>
  <c r="CP8" i="174"/>
  <c r="CP8" i="29"/>
  <c r="CP8" i="77"/>
  <c r="CP8" i="173"/>
  <c r="CP8" i="42"/>
  <c r="CP8" i="21"/>
  <c r="CP8" i="99"/>
  <c r="CP8" i="104"/>
  <c r="CP15" i="2"/>
  <c r="CP24" i="2"/>
  <c r="CP23" i="106"/>
  <c r="CP23" i="112" s="1"/>
  <c r="CP23" i="150"/>
  <c r="CP23" i="147"/>
  <c r="CP23" i="148"/>
  <c r="CP23" i="146"/>
  <c r="CP23" i="149"/>
  <c r="CP23" i="115"/>
  <c r="CP23" i="174"/>
  <c r="CP23" i="40"/>
  <c r="CP23" i="29"/>
  <c r="CP23" i="77"/>
  <c r="CP23" i="173"/>
  <c r="CP23" i="42"/>
  <c r="CP23" i="21"/>
  <c r="CP23" i="104"/>
  <c r="CP23" i="99"/>
  <c r="CP41" i="2"/>
  <c r="BW7" i="145"/>
  <c r="BW7" i="41"/>
  <c r="BW7" i="127"/>
  <c r="BW7" i="37"/>
  <c r="BW6" i="106"/>
  <c r="BW6" i="112" s="1"/>
  <c r="BW7" i="38"/>
  <c r="BW6" i="150"/>
  <c r="BW6" i="148"/>
  <c r="BW6" i="147"/>
  <c r="BW6" i="146"/>
  <c r="BW6" i="149"/>
  <c r="BW6" i="40"/>
  <c r="BW6" i="174"/>
  <c r="BW6" i="115"/>
  <c r="BW6" i="77"/>
  <c r="BW6" i="29"/>
  <c r="BW6" i="173"/>
  <c r="BW6" i="42"/>
  <c r="BW6" i="104"/>
  <c r="BW6" i="21"/>
  <c r="BW6" i="99"/>
  <c r="BW9" i="2"/>
  <c r="BW9" i="145"/>
  <c r="BW9" i="41"/>
  <c r="BW9" i="127"/>
  <c r="BW9" i="37"/>
  <c r="BW8" i="106"/>
  <c r="BW8" i="112" s="1"/>
  <c r="BW8" i="150"/>
  <c r="BW9" i="38"/>
  <c r="BW8" i="148"/>
  <c r="BW8" i="147"/>
  <c r="BW8" i="146"/>
  <c r="BW8" i="149"/>
  <c r="BW8" i="174"/>
  <c r="BW8" i="115"/>
  <c r="BW8" i="40"/>
  <c r="BW8" i="29"/>
  <c r="BW8" i="77"/>
  <c r="BW8" i="42"/>
  <c r="BW8" i="173"/>
  <c r="BW8" i="104"/>
  <c r="BW8" i="21"/>
  <c r="BW8" i="99"/>
  <c r="BW12" i="2"/>
  <c r="BW12" i="145"/>
  <c r="BW12" i="41"/>
  <c r="BW12" i="127"/>
  <c r="BW12" i="37"/>
  <c r="BW11" i="106"/>
  <c r="BW11" i="112" s="1"/>
  <c r="BW12" i="38"/>
  <c r="BW11" i="148"/>
  <c r="BW11" i="150"/>
  <c r="BW11" i="147"/>
  <c r="BW11" i="146"/>
  <c r="BW11" i="149"/>
  <c r="BW11" i="174"/>
  <c r="BW11" i="40"/>
  <c r="BW11" i="115"/>
  <c r="BW11" i="77"/>
  <c r="BW11" i="29"/>
  <c r="BW11" i="42"/>
  <c r="BW11" i="173"/>
  <c r="BW11" i="104"/>
  <c r="BW11" i="21"/>
  <c r="BW11" i="99"/>
  <c r="BW15" i="2"/>
  <c r="BW14" i="106"/>
  <c r="BW14" i="112" s="1"/>
  <c r="BW14" i="148"/>
  <c r="BW14" i="150"/>
  <c r="BW14" i="147"/>
  <c r="BW14" i="146"/>
  <c r="BW14" i="149"/>
  <c r="BW14" i="40"/>
  <c r="BW14" i="115"/>
  <c r="BW14" i="174"/>
  <c r="BW14" i="29"/>
  <c r="BW14" i="77"/>
  <c r="BW14" i="42"/>
  <c r="BW14" i="173"/>
  <c r="BW14" i="104"/>
  <c r="BW14" i="21"/>
  <c r="BW14" i="99"/>
  <c r="BW18" i="2"/>
  <c r="BW17" i="106"/>
  <c r="BW17" i="112" s="1"/>
  <c r="BW17" i="148"/>
  <c r="BW17" i="150"/>
  <c r="BW17" i="147"/>
  <c r="BW17" i="146"/>
  <c r="BW17" i="149"/>
  <c r="BW17" i="174"/>
  <c r="BW17" i="40"/>
  <c r="BW17" i="115"/>
  <c r="BW17" i="77"/>
  <c r="BW17" i="29"/>
  <c r="BW17" i="173"/>
  <c r="BW17" i="42"/>
  <c r="BW17" i="99"/>
  <c r="BW17" i="104"/>
  <c r="BW17" i="21"/>
  <c r="BW21" i="2"/>
  <c r="BW20" i="106"/>
  <c r="BW20" i="112" s="1"/>
  <c r="BW20" i="150"/>
  <c r="BW20" i="148"/>
  <c r="BW20" i="147"/>
  <c r="BW20" i="146"/>
  <c r="BW20" i="149"/>
  <c r="BW20" i="174"/>
  <c r="BW20" i="115"/>
  <c r="BW20" i="77"/>
  <c r="BW20" i="40"/>
  <c r="BW20" i="29"/>
  <c r="BW20" i="173"/>
  <c r="BW20" i="42"/>
  <c r="BW20" i="104"/>
  <c r="BW20" i="21"/>
  <c r="BW20" i="99"/>
  <c r="BW24" i="2"/>
  <c r="BW23" i="106"/>
  <c r="BW23" i="112" s="1"/>
  <c r="BW23" i="150"/>
  <c r="BW23" i="148"/>
  <c r="BW23" i="147"/>
  <c r="BW23" i="146"/>
  <c r="BW23" i="149"/>
  <c r="BW23" i="115"/>
  <c r="BW23" i="174"/>
  <c r="BW23" i="40"/>
  <c r="BW23" i="29"/>
  <c r="BW23" i="77"/>
  <c r="BW23" i="42"/>
  <c r="BW23" i="173"/>
  <c r="BW23" i="99"/>
  <c r="BW23" i="21"/>
  <c r="BW23" i="104"/>
  <c r="BW29" i="2"/>
  <c r="BW28" i="106"/>
  <c r="BW28" i="112" s="1"/>
  <c r="BW28" i="150"/>
  <c r="BW28" i="148"/>
  <c r="BW28" i="147"/>
  <c r="BW28" i="146"/>
  <c r="BW28" i="149"/>
  <c r="BW28" i="115"/>
  <c r="BW28" i="174"/>
  <c r="BW28" i="40"/>
  <c r="BW28" i="29"/>
  <c r="BW28" i="77"/>
  <c r="BW28" i="42"/>
  <c r="BW28" i="173"/>
  <c r="BW28" i="21"/>
  <c r="BW28" i="99"/>
  <c r="BW28" i="104"/>
  <c r="BW34" i="2"/>
  <c r="BW33" i="106"/>
  <c r="BW33" i="112" s="1"/>
  <c r="BW33" i="150"/>
  <c r="BW33" i="148"/>
  <c r="BW33" i="147"/>
  <c r="BW33" i="149"/>
  <c r="BW33" i="146"/>
  <c r="BW33" i="115"/>
  <c r="BW33" i="174"/>
  <c r="BW33" i="40"/>
  <c r="BW33" i="77"/>
  <c r="BW33" i="42"/>
  <c r="BW33" i="29"/>
  <c r="BW33" i="173"/>
  <c r="BW33" i="21"/>
  <c r="BW33" i="104"/>
  <c r="BW33" i="99"/>
  <c r="BW41" i="2"/>
  <c r="BW40" i="106"/>
  <c r="BW40" i="112" s="1"/>
  <c r="BW40" i="173"/>
  <c r="BW40" i="21"/>
  <c r="BW40" i="99"/>
  <c r="BW40" i="104"/>
  <c r="BW50" i="106"/>
  <c r="BW50" i="112" s="1"/>
  <c r="BW50" i="173"/>
  <c r="BW50" i="104"/>
  <c r="BW50" i="21"/>
  <c r="BW54" i="2"/>
  <c r="BW53" i="106"/>
  <c r="BW53" i="112" s="1"/>
  <c r="BW53" i="173"/>
  <c r="BW53" i="104"/>
  <c r="BW53" i="21"/>
  <c r="CD7" i="145"/>
  <c r="CD7" i="41"/>
  <c r="CD7" i="127"/>
  <c r="CD7" i="37"/>
  <c r="CD6" i="106"/>
  <c r="CD6" i="112" s="1"/>
  <c r="CD7" i="38"/>
  <c r="CD6" i="150"/>
  <c r="CD6" i="148"/>
  <c r="CD6" i="147"/>
  <c r="CD6" i="146"/>
  <c r="CD6" i="149"/>
  <c r="CD6" i="40"/>
  <c r="CD6" i="174"/>
  <c r="CD6" i="115"/>
  <c r="CD6" i="77"/>
  <c r="CD6" i="29"/>
  <c r="CD6" i="42"/>
  <c r="CD6" i="173"/>
  <c r="CD6" i="104"/>
  <c r="CD6" i="21"/>
  <c r="CD6" i="99"/>
  <c r="CD9" i="2"/>
  <c r="CD9" i="145"/>
  <c r="CD9" i="41"/>
  <c r="CD9" i="127"/>
  <c r="CD9" i="37"/>
  <c r="CD8" i="106"/>
  <c r="CD8" i="112" s="1"/>
  <c r="CD8" i="150"/>
  <c r="CD9" i="38"/>
  <c r="CD8" i="148"/>
  <c r="CD8" i="147"/>
  <c r="CD8" i="146"/>
  <c r="CD8" i="149"/>
  <c r="CD8" i="115"/>
  <c r="CD8" i="40"/>
  <c r="CD8" i="174"/>
  <c r="CD8" i="29"/>
  <c r="CD8" i="77"/>
  <c r="CD8" i="173"/>
  <c r="CD8" i="42"/>
  <c r="CD8" i="21"/>
  <c r="CD8" i="99"/>
  <c r="CD8" i="104"/>
  <c r="CD12" i="2"/>
  <c r="CD12" i="41"/>
  <c r="CD12" i="145"/>
  <c r="CD12" i="127"/>
  <c r="CD12" i="37"/>
  <c r="CD11" i="106"/>
  <c r="CD11" i="112" s="1"/>
  <c r="CD12" i="38"/>
  <c r="CD11" i="148"/>
  <c r="CD11" i="150"/>
  <c r="CD11" i="147"/>
  <c r="CD11" i="146"/>
  <c r="CD11" i="149"/>
  <c r="CD11" i="115"/>
  <c r="CD11" i="174"/>
  <c r="CD11" i="40"/>
  <c r="CD11" i="29"/>
  <c r="CD11" i="77"/>
  <c r="CD11" i="42"/>
  <c r="CD11" i="173"/>
  <c r="CD11" i="104"/>
  <c r="CD11" i="21"/>
  <c r="CD11" i="99"/>
  <c r="CD15" i="2"/>
  <c r="CD14" i="106"/>
  <c r="CD14" i="112" s="1"/>
  <c r="CD14" i="150"/>
  <c r="CD14" i="148"/>
  <c r="CD14" i="147"/>
  <c r="CD14" i="146"/>
  <c r="CD14" i="149"/>
  <c r="CD14" i="115"/>
  <c r="CD14" i="174"/>
  <c r="CD14" i="40"/>
  <c r="CD14" i="29"/>
  <c r="CD14" i="77"/>
  <c r="CD14" i="173"/>
  <c r="CD14" i="42"/>
  <c r="CD14" i="21"/>
  <c r="CD14" i="99"/>
  <c r="CD14" i="104"/>
  <c r="CD18" i="2"/>
  <c r="CD17" i="106"/>
  <c r="CD17" i="112" s="1"/>
  <c r="CD17" i="148"/>
  <c r="CD17" i="150"/>
  <c r="CD17" i="147"/>
  <c r="CD17" i="146"/>
  <c r="CD17" i="149"/>
  <c r="CD17" i="174"/>
  <c r="CD17" i="40"/>
  <c r="CD17" i="115"/>
  <c r="CD17" i="77"/>
  <c r="CD17" i="29"/>
  <c r="CD17" i="173"/>
  <c r="CD17" i="42"/>
  <c r="CD17" i="104"/>
  <c r="CD17" i="21"/>
  <c r="CD17" i="99"/>
  <c r="CD21" i="2"/>
  <c r="CD20" i="106"/>
  <c r="CD20" i="112" s="1"/>
  <c r="CD20" i="150"/>
  <c r="CD20" i="148"/>
  <c r="CD20" i="147"/>
  <c r="CD20" i="146"/>
  <c r="CD20" i="149"/>
  <c r="CD20" i="115"/>
  <c r="CD20" i="174"/>
  <c r="CD20" i="40"/>
  <c r="CD20" i="29"/>
  <c r="CD20" i="77"/>
  <c r="CD20" i="42"/>
  <c r="CD20" i="173"/>
  <c r="CD20" i="104"/>
  <c r="CD20" i="21"/>
  <c r="CD20" i="99"/>
  <c r="CD24" i="2"/>
  <c r="CD23" i="106"/>
  <c r="CD23" i="112" s="1"/>
  <c r="CD23" i="150"/>
  <c r="CD23" i="147"/>
  <c r="CD23" i="148"/>
  <c r="CD23" i="146"/>
  <c r="CD23" i="149"/>
  <c r="CD23" i="115"/>
  <c r="CD23" i="174"/>
  <c r="CD23" i="40"/>
  <c r="CD23" i="29"/>
  <c r="CD23" i="77"/>
  <c r="CD23" i="173"/>
  <c r="CD23" i="42"/>
  <c r="CD23" i="21"/>
  <c r="CD23" i="104"/>
  <c r="CD23" i="99"/>
  <c r="CD29" i="2"/>
  <c r="CD28" i="106"/>
  <c r="CD28" i="112" s="1"/>
  <c r="CD28" i="150"/>
  <c r="CD28" i="148"/>
  <c r="CD28" i="146"/>
  <c r="CD28" i="147"/>
  <c r="CD28" i="149"/>
  <c r="CD28" i="115"/>
  <c r="CD28" i="174"/>
  <c r="CD28" i="40"/>
  <c r="CD28" i="29"/>
  <c r="CD28" i="77"/>
  <c r="CD28" i="173"/>
  <c r="CD28" i="42"/>
  <c r="CD28" i="21"/>
  <c r="CD28" i="99"/>
  <c r="CD28" i="104"/>
  <c r="CD34" i="2"/>
  <c r="CD33" i="106"/>
  <c r="CD33" i="112" s="1"/>
  <c r="CD33" i="150"/>
  <c r="CD33" i="148"/>
  <c r="CD33" i="147"/>
  <c r="CD33" i="149"/>
  <c r="CD33" i="146"/>
  <c r="CD33" i="115"/>
  <c r="CD33" i="174"/>
  <c r="CD33" i="40"/>
  <c r="CD33" i="77"/>
  <c r="CD33" i="29"/>
  <c r="CD33" i="173"/>
  <c r="CD33" i="42"/>
  <c r="CD33" i="21"/>
  <c r="CD33" i="104"/>
  <c r="CD33" i="99"/>
  <c r="CD41" i="2"/>
  <c r="CD40" i="106"/>
  <c r="CD40" i="112" s="1"/>
  <c r="CD40" i="173"/>
  <c r="CD40" i="104"/>
  <c r="CD40" i="21"/>
  <c r="CD40" i="99"/>
  <c r="CD50" i="106"/>
  <c r="CD50" i="112" s="1"/>
  <c r="CD50" i="21"/>
  <c r="CD50" i="173"/>
  <c r="CD50" i="104"/>
  <c r="CD54" i="2"/>
  <c r="CD53" i="106"/>
  <c r="CD53" i="112" s="1"/>
  <c r="CD53" i="21"/>
  <c r="CD53" i="173"/>
  <c r="CD53" i="104"/>
  <c r="CK7" i="127"/>
  <c r="CK7" i="145"/>
  <c r="CK7" i="41"/>
  <c r="CK7" i="37"/>
  <c r="CK6" i="106"/>
  <c r="CK6" i="112" s="1"/>
  <c r="CK6" i="150"/>
  <c r="CK7" i="38"/>
  <c r="CK6" i="148"/>
  <c r="CK6" i="147"/>
  <c r="CK6" i="146"/>
  <c r="CK6" i="149"/>
  <c r="CK6" i="174"/>
  <c r="CK6" i="115"/>
  <c r="CK6" i="40"/>
  <c r="CK6" i="29"/>
  <c r="CK6" i="77"/>
  <c r="CK6" i="42"/>
  <c r="CK6" i="173"/>
  <c r="CK6" i="104"/>
  <c r="CK6" i="21"/>
  <c r="CK6" i="99"/>
  <c r="CK9" i="2"/>
  <c r="CK9" i="145"/>
  <c r="CK9" i="41"/>
  <c r="CK9" i="127"/>
  <c r="CK9" i="37"/>
  <c r="CK8" i="106"/>
  <c r="CK8" i="112" s="1"/>
  <c r="CK9" i="38"/>
  <c r="CK8" i="150"/>
  <c r="CK8" i="148"/>
  <c r="CK8" i="147"/>
  <c r="CK8" i="146"/>
  <c r="CK8" i="149"/>
  <c r="CK8" i="40"/>
  <c r="CK8" i="174"/>
  <c r="CK8" i="115"/>
  <c r="CK8" i="77"/>
  <c r="CK8" i="29"/>
  <c r="CK8" i="173"/>
  <c r="CK8" i="42"/>
  <c r="CK8" i="104"/>
  <c r="CK8" i="21"/>
  <c r="CK8" i="99"/>
  <c r="CK12" i="2"/>
  <c r="CK12" i="145"/>
  <c r="CK12" i="41"/>
  <c r="CK12" i="37"/>
  <c r="CK12" i="127"/>
  <c r="CK11" i="106"/>
  <c r="CK11" i="112" s="1"/>
  <c r="CK12" i="38"/>
  <c r="CK11" i="150"/>
  <c r="CK11" i="148"/>
  <c r="CK11" i="147"/>
  <c r="CK11" i="146"/>
  <c r="CK11" i="149"/>
  <c r="CK11" i="115"/>
  <c r="CK11" i="174"/>
  <c r="CK11" i="40"/>
  <c r="CK11" i="29"/>
  <c r="CK11" i="77"/>
  <c r="CK11" i="173"/>
  <c r="CK11" i="42"/>
  <c r="CK11" i="21"/>
  <c r="CK11" i="99"/>
  <c r="CK11" i="104"/>
  <c r="CK15" i="2"/>
  <c r="CK14" i="106"/>
  <c r="CK14" i="112" s="1"/>
  <c r="CK14" i="148"/>
  <c r="CK14" i="150"/>
  <c r="CK14" i="147"/>
  <c r="CK14" i="146"/>
  <c r="CK14" i="149"/>
  <c r="CK14" i="174"/>
  <c r="CK14" i="40"/>
  <c r="CK14" i="115"/>
  <c r="CK14" i="77"/>
  <c r="CK14" i="29"/>
  <c r="CK14" i="173"/>
  <c r="CK14" i="42"/>
  <c r="CK14" i="99"/>
  <c r="CK14" i="104"/>
  <c r="CK14" i="21"/>
  <c r="CK18" i="2"/>
  <c r="CK17" i="106"/>
  <c r="CK17" i="112" s="1"/>
  <c r="CK17" i="148"/>
  <c r="CK17" i="150"/>
  <c r="CK17" i="147"/>
  <c r="CK17" i="146"/>
  <c r="CK17" i="149"/>
  <c r="CK17" i="40"/>
  <c r="CK17" i="115"/>
  <c r="CK17" i="174"/>
  <c r="CK17" i="29"/>
  <c r="CK17" i="77"/>
  <c r="CK17" i="42"/>
  <c r="CK17" i="173"/>
  <c r="CK17" i="104"/>
  <c r="CK17" i="21"/>
  <c r="CK17" i="99"/>
  <c r="CK21" i="2"/>
  <c r="CK20" i="106"/>
  <c r="CK20" i="112" s="1"/>
  <c r="CK20" i="150"/>
  <c r="CK20" i="147"/>
  <c r="CK20" i="148"/>
  <c r="CK20" i="146"/>
  <c r="CK20" i="149"/>
  <c r="CK20" i="115"/>
  <c r="CK20" i="174"/>
  <c r="CK20" i="40"/>
  <c r="CK20" i="29"/>
  <c r="CK20" i="77"/>
  <c r="CK20" i="173"/>
  <c r="CK20" i="42"/>
  <c r="CK20" i="21"/>
  <c r="CK20" i="99"/>
  <c r="CK20" i="104"/>
  <c r="CK24" i="2"/>
  <c r="CK23" i="106"/>
  <c r="CK23" i="112" s="1"/>
  <c r="CK23" i="150"/>
  <c r="CK23" i="147"/>
  <c r="CK23" i="148"/>
  <c r="CK23" i="146"/>
  <c r="CK23" i="149"/>
  <c r="CK23" i="174"/>
  <c r="CK23" i="115"/>
  <c r="CK23" i="77"/>
  <c r="CK23" i="40"/>
  <c r="CK23" i="29"/>
  <c r="CK23" i="173"/>
  <c r="CK23" i="42"/>
  <c r="CK23" i="99"/>
  <c r="CK23" i="21"/>
  <c r="CK23" i="104"/>
  <c r="CK29" i="2"/>
  <c r="CK28" i="106"/>
  <c r="CK28" i="112" s="1"/>
  <c r="CK28" i="150"/>
  <c r="CK28" i="148"/>
  <c r="CK28" i="146"/>
  <c r="CK28" i="147"/>
  <c r="CK28" i="149"/>
  <c r="CK28" i="174"/>
  <c r="CK28" i="115"/>
  <c r="CK28" i="77"/>
  <c r="CK28" i="40"/>
  <c r="CK28" i="29"/>
  <c r="CK28" i="173"/>
  <c r="CK28" i="42"/>
  <c r="CK28" i="104"/>
  <c r="CK28" i="21"/>
  <c r="CK28" i="99"/>
  <c r="CK34" i="2"/>
  <c r="CK33" i="106"/>
  <c r="CK33" i="112" s="1"/>
  <c r="CK33" i="150"/>
  <c r="CK33" i="148"/>
  <c r="CK33" i="147"/>
  <c r="CK33" i="146"/>
  <c r="CK33" i="149"/>
  <c r="CK33" i="174"/>
  <c r="CK33" i="115"/>
  <c r="CK33" i="77"/>
  <c r="CK33" i="40"/>
  <c r="CK33" i="29"/>
  <c r="CK33" i="173"/>
  <c r="CK33" i="42"/>
  <c r="CK33" i="104"/>
  <c r="CK33" i="99"/>
  <c r="CK33" i="21"/>
  <c r="CK41" i="2"/>
  <c r="CK40" i="106"/>
  <c r="CK40" i="112" s="1"/>
  <c r="CK40" i="173"/>
  <c r="CK40" i="21"/>
  <c r="CK40" i="99"/>
  <c r="CK40" i="104"/>
  <c r="CK50" i="106"/>
  <c r="CK50" i="112" s="1"/>
  <c r="CK50" i="21"/>
  <c r="CK50" i="173"/>
  <c r="CK50" i="104"/>
  <c r="CK54" i="2"/>
  <c r="CK53" i="106"/>
  <c r="CK53" i="112" s="1"/>
  <c r="CK53" i="21"/>
  <c r="CK53" i="173"/>
  <c r="CK53" i="104"/>
  <c r="CR7" i="145"/>
  <c r="CR7" i="41"/>
  <c r="CR7" i="127"/>
  <c r="CR7" i="37"/>
  <c r="CR6" i="106"/>
  <c r="CR6" i="112" s="1"/>
  <c r="CR6" i="150"/>
  <c r="CR7" i="38"/>
  <c r="CR6" i="148"/>
  <c r="CR6" i="147"/>
  <c r="CR6" i="146"/>
  <c r="CR6" i="149"/>
  <c r="CR6" i="115"/>
  <c r="CR6" i="40"/>
  <c r="CR6" i="174"/>
  <c r="CR6" i="29"/>
  <c r="CR6" i="77"/>
  <c r="CR6" i="173"/>
  <c r="CR6" i="42"/>
  <c r="CR6" i="21"/>
  <c r="CR6" i="99"/>
  <c r="CR6" i="104"/>
  <c r="CS9" i="2"/>
  <c r="CS9" i="145"/>
  <c r="CS9" i="41"/>
  <c r="CS9" i="127"/>
  <c r="CS9" i="37"/>
  <c r="CS8" i="106"/>
  <c r="CS8" i="112" s="1"/>
  <c r="CS9" i="38"/>
  <c r="CS8" i="150"/>
  <c r="CS8" i="148"/>
  <c r="CS8" i="147"/>
  <c r="CS8" i="146"/>
  <c r="CS8" i="149"/>
  <c r="CS8" i="40"/>
  <c r="CS8" i="174"/>
  <c r="CS8" i="115"/>
  <c r="CS8" i="77"/>
  <c r="CS8" i="29"/>
  <c r="CS8" i="173"/>
  <c r="CS8" i="42"/>
  <c r="CS8" i="104"/>
  <c r="CS8" i="21"/>
  <c r="CS8" i="99"/>
  <c r="CT12" i="2"/>
  <c r="CT12" i="41"/>
  <c r="CT12" i="145"/>
  <c r="CT12" i="127"/>
  <c r="CT12" i="37"/>
  <c r="CT11" i="106"/>
  <c r="CT11" i="112" s="1"/>
  <c r="CT12" i="38"/>
  <c r="CT11" i="148"/>
  <c r="CT11" i="150"/>
  <c r="CT11" i="147"/>
  <c r="CT11" i="146"/>
  <c r="CT11" i="149"/>
  <c r="CT11" i="115"/>
  <c r="CT11" i="174"/>
  <c r="CT11" i="40"/>
  <c r="CT11" i="29"/>
  <c r="CT11" i="77"/>
  <c r="CT11" i="42"/>
  <c r="CT11" i="173"/>
  <c r="CT11" i="104"/>
  <c r="CT11" i="21"/>
  <c r="CT11" i="99"/>
  <c r="CR18" i="2"/>
  <c r="CR17" i="106"/>
  <c r="CR17" i="112" s="1"/>
  <c r="CR17" i="150"/>
  <c r="CR17" i="148"/>
  <c r="CR17" i="147"/>
  <c r="CR17" i="146"/>
  <c r="CR17" i="149"/>
  <c r="CR17" i="115"/>
  <c r="CR17" i="174"/>
  <c r="CR17" i="40"/>
  <c r="CR17" i="29"/>
  <c r="CR17" i="77"/>
  <c r="CR17" i="173"/>
  <c r="CR17" i="42"/>
  <c r="CR17" i="21"/>
  <c r="CR17" i="99"/>
  <c r="CR17" i="104"/>
  <c r="CS21" i="2"/>
  <c r="CS20" i="106"/>
  <c r="CS20" i="112" s="1"/>
  <c r="CS20" i="150"/>
  <c r="CS20" i="147"/>
  <c r="CS20" i="148"/>
  <c r="CS20" i="146"/>
  <c r="CS20" i="149"/>
  <c r="CS20" i="115"/>
  <c r="CS20" i="174"/>
  <c r="CS20" i="40"/>
  <c r="CS20" i="29"/>
  <c r="CS20" i="77"/>
  <c r="CS20" i="173"/>
  <c r="CS20" i="42"/>
  <c r="CS20" i="21"/>
  <c r="CS20" i="99"/>
  <c r="CS20" i="104"/>
  <c r="CT24" i="2"/>
  <c r="CT23" i="106"/>
  <c r="CT23" i="112" s="1"/>
  <c r="CT23" i="150"/>
  <c r="CT23" i="147"/>
  <c r="CT23" i="148"/>
  <c r="CT23" i="146"/>
  <c r="CT23" i="149"/>
  <c r="CT23" i="115"/>
  <c r="CT23" i="174"/>
  <c r="CT23" i="40"/>
  <c r="CT23" i="29"/>
  <c r="CT23" i="77"/>
  <c r="CT23" i="173"/>
  <c r="CT23" i="42"/>
  <c r="CT23" i="21"/>
  <c r="CT23" i="104"/>
  <c r="CT23" i="99"/>
  <c r="CT29" i="2"/>
  <c r="CT28" i="106"/>
  <c r="CT28" i="112" s="1"/>
  <c r="CT28" i="150"/>
  <c r="CT28" i="148"/>
  <c r="CT28" i="146"/>
  <c r="CT28" i="147"/>
  <c r="CT28" i="149"/>
  <c r="CT28" i="115"/>
  <c r="CT28" i="174"/>
  <c r="CT28" i="40"/>
  <c r="CT28" i="29"/>
  <c r="CT28" i="77"/>
  <c r="CT28" i="173"/>
  <c r="CT28" i="42"/>
  <c r="CT28" i="21"/>
  <c r="CT28" i="99"/>
  <c r="CT28" i="104"/>
  <c r="CT34" i="2"/>
  <c r="CT33" i="106"/>
  <c r="CT33" i="112" s="1"/>
  <c r="CT33" i="150"/>
  <c r="CT33" i="148"/>
  <c r="CT33" i="147"/>
  <c r="CT33" i="149"/>
  <c r="CT33" i="146"/>
  <c r="CT33" i="115"/>
  <c r="CT33" i="174"/>
  <c r="CT33" i="40"/>
  <c r="CT33" i="77"/>
  <c r="CT33" i="29"/>
  <c r="CT33" i="173"/>
  <c r="CT33" i="42"/>
  <c r="CT33" i="21"/>
  <c r="CT33" i="104"/>
  <c r="CT33" i="99"/>
  <c r="CT41" i="2"/>
  <c r="CT40" i="106"/>
  <c r="CT40" i="112" s="1"/>
  <c r="CT40" i="173"/>
  <c r="CT40" i="104"/>
  <c r="CT40" i="21"/>
  <c r="CT40" i="99"/>
  <c r="CR54" i="2"/>
  <c r="CR53" i="106"/>
  <c r="CR53" i="112" s="1"/>
  <c r="CR53" i="21"/>
  <c r="CR53" i="173"/>
  <c r="CR53" i="104"/>
  <c r="CW6" i="150"/>
  <c r="CW6" i="148"/>
  <c r="CW6" i="147"/>
  <c r="CW6" i="146"/>
  <c r="CW6" i="149"/>
  <c r="CW6" i="174"/>
  <c r="CW6" i="115"/>
  <c r="CW6" i="40"/>
  <c r="CW6" i="29"/>
  <c r="CW6" i="77"/>
  <c r="CW6" i="42"/>
  <c r="CW6" i="173"/>
  <c r="CW6" i="104"/>
  <c r="CW6" i="21"/>
  <c r="CW6" i="99"/>
  <c r="CV12" i="2"/>
  <c r="CV11" i="148"/>
  <c r="CV11" i="150"/>
  <c r="CV11" i="147"/>
  <c r="CV11" i="146"/>
  <c r="CV11" i="149"/>
  <c r="CV11" i="174"/>
  <c r="CV11" i="40"/>
  <c r="CV11" i="115"/>
  <c r="CV11" i="77"/>
  <c r="CV11" i="29"/>
  <c r="CV11" i="173"/>
  <c r="CV11" i="42"/>
  <c r="CV11" i="99"/>
  <c r="CV11" i="104"/>
  <c r="CV11" i="21"/>
  <c r="CV18" i="2"/>
  <c r="CV17" i="150"/>
  <c r="CV17" i="148"/>
  <c r="CV17" i="147"/>
  <c r="CV17" i="146"/>
  <c r="CV17" i="149"/>
  <c r="CV17" i="115"/>
  <c r="CV17" i="174"/>
  <c r="CV17" i="40"/>
  <c r="CV17" i="29"/>
  <c r="CV17" i="77"/>
  <c r="CV17" i="173"/>
  <c r="CV17" i="42"/>
  <c r="CV17" i="21"/>
  <c r="CV17" i="99"/>
  <c r="CV17" i="104"/>
  <c r="CW21" i="2"/>
  <c r="CW29" i="2"/>
  <c r="CW28" i="150"/>
  <c r="CW28" i="148"/>
  <c r="CW28" i="146"/>
  <c r="CW28" i="147"/>
  <c r="CW28" i="149"/>
  <c r="CW28" i="174"/>
  <c r="CW28" i="115"/>
  <c r="CW28" i="77"/>
  <c r="CW28" i="40"/>
  <c r="CW28" i="29"/>
  <c r="CW28" i="173"/>
  <c r="CW28" i="42"/>
  <c r="CW28" i="104"/>
  <c r="CW28" i="21"/>
  <c r="CW28" i="99"/>
  <c r="CV41" i="2"/>
  <c r="CV40" i="173"/>
  <c r="CV40" i="21"/>
  <c r="CV40" i="99"/>
  <c r="CV40" i="104"/>
  <c r="CW50" i="21"/>
  <c r="CW50" i="173"/>
  <c r="CW50" i="104"/>
  <c r="DD6" i="150"/>
  <c r="DD6" i="148"/>
  <c r="DD6" i="147"/>
  <c r="DD6" i="146"/>
  <c r="DD6" i="149"/>
  <c r="DD6" i="115"/>
  <c r="DD6" i="40"/>
  <c r="DD6" i="174"/>
  <c r="DD6" i="29"/>
  <c r="DD6" i="77"/>
  <c r="DD6" i="173"/>
  <c r="DD6" i="42"/>
  <c r="DD6" i="21"/>
  <c r="DD6" i="99"/>
  <c r="DD6" i="104"/>
  <c r="DD15" i="2"/>
  <c r="DD14" i="148"/>
  <c r="DD14" i="150"/>
  <c r="DD14" i="147"/>
  <c r="DD14" i="146"/>
  <c r="DD14" i="149"/>
  <c r="DD14" i="174"/>
  <c r="DD14" i="40"/>
  <c r="DD14" i="115"/>
  <c r="DD14" i="77"/>
  <c r="DD14" i="29"/>
  <c r="DD14" i="173"/>
  <c r="DD14" i="42"/>
  <c r="DD14" i="104"/>
  <c r="DD14" i="21"/>
  <c r="DD14" i="99"/>
  <c r="DD29" i="2"/>
  <c r="DD28" i="150"/>
  <c r="DD28" i="148"/>
  <c r="DD28" i="147"/>
  <c r="DD28" i="146"/>
  <c r="DD28" i="149"/>
  <c r="DD28" i="174"/>
  <c r="DD28" i="115"/>
  <c r="DD28" i="77"/>
  <c r="DD28" i="40"/>
  <c r="DD28" i="29"/>
  <c r="DD28" i="173"/>
  <c r="DD28" i="42"/>
  <c r="DD28" i="21"/>
  <c r="DD28" i="99"/>
  <c r="DD28" i="104"/>
  <c r="DD50" i="21"/>
  <c r="DD50" i="173"/>
  <c r="DD50" i="104"/>
  <c r="DK9" i="2"/>
  <c r="DK8" i="150"/>
  <c r="DK8" i="148"/>
  <c r="DK8" i="147"/>
  <c r="DK8" i="146"/>
  <c r="DK8" i="149"/>
  <c r="DK8" i="174"/>
  <c r="DK8" i="115"/>
  <c r="DK8" i="40"/>
  <c r="DK8" i="29"/>
  <c r="DK8" i="77"/>
  <c r="DK8" i="42"/>
  <c r="DK8" i="173"/>
  <c r="DK8" i="104"/>
  <c r="DK8" i="21"/>
  <c r="DK8" i="99"/>
  <c r="DK21" i="2"/>
  <c r="DK20" i="150"/>
  <c r="DK20" i="148"/>
  <c r="DK20" i="147"/>
  <c r="DK20" i="146"/>
  <c r="DK20" i="149"/>
  <c r="DK20" i="174"/>
  <c r="DK20" i="115"/>
  <c r="DK20" i="77"/>
  <c r="DK20" i="40"/>
  <c r="DK20" i="29"/>
  <c r="DK20" i="173"/>
  <c r="DK20" i="42"/>
  <c r="DK20" i="104"/>
  <c r="DK20" i="21"/>
  <c r="DK20" i="99"/>
  <c r="DK41" i="2"/>
  <c r="DK40" i="173"/>
  <c r="DK40" i="21"/>
  <c r="DK40" i="99"/>
  <c r="DK40" i="104"/>
  <c r="DR8" i="150"/>
  <c r="DR8" i="148"/>
  <c r="DR8" i="147"/>
  <c r="DR8" i="146"/>
  <c r="DR8" i="149"/>
  <c r="DR8" i="115"/>
  <c r="DR8" i="40"/>
  <c r="DR8" i="174"/>
  <c r="DR8" i="29"/>
  <c r="DR8" i="77"/>
  <c r="DR8" i="173"/>
  <c r="DR8" i="42"/>
  <c r="DR8" i="21"/>
  <c r="DR8" i="99"/>
  <c r="DR8" i="104"/>
  <c r="DR18" i="2"/>
  <c r="DR17" i="148"/>
  <c r="DR17" i="150"/>
  <c r="DR17" i="147"/>
  <c r="DR17" i="146"/>
  <c r="DR17" i="149"/>
  <c r="DR17" i="174"/>
  <c r="DR17" i="40"/>
  <c r="DR17" i="115"/>
  <c r="DR17" i="77"/>
  <c r="DR17" i="29"/>
  <c r="DR17" i="173"/>
  <c r="DR17" i="42"/>
  <c r="DR17" i="104"/>
  <c r="DR17" i="21"/>
  <c r="DR17" i="99"/>
  <c r="DR34" i="2"/>
  <c r="DR33" i="150"/>
  <c r="DR33" i="148"/>
  <c r="DR33" i="147"/>
  <c r="DR33" i="149"/>
  <c r="DR33" i="146"/>
  <c r="DR33" i="115"/>
  <c r="DR33" i="174"/>
  <c r="DR33" i="40"/>
  <c r="DR33" i="77"/>
  <c r="DR33" i="29"/>
  <c r="DR33" i="173"/>
  <c r="DR33" i="42"/>
  <c r="DR33" i="21"/>
  <c r="DR33" i="104"/>
  <c r="DR33" i="99"/>
  <c r="DY6" i="150"/>
  <c r="DY6" i="148"/>
  <c r="DY6" i="147"/>
  <c r="DY6" i="146"/>
  <c r="DY6" i="149"/>
  <c r="DY6" i="174"/>
  <c r="DY6" i="115"/>
  <c r="DY6" i="40"/>
  <c r="DY6" i="29"/>
  <c r="DY6" i="77"/>
  <c r="DY6" i="42"/>
  <c r="DY6" i="173"/>
  <c r="DY6" i="104"/>
  <c r="DY6" i="21"/>
  <c r="DY6" i="99"/>
  <c r="DY18" i="2"/>
  <c r="DY17" i="148"/>
  <c r="DY17" i="150"/>
  <c r="DY17" i="147"/>
  <c r="DY17" i="146"/>
  <c r="DY17" i="149"/>
  <c r="DY17" i="40"/>
  <c r="DY17" i="115"/>
  <c r="DY17" i="174"/>
  <c r="DY17" i="29"/>
  <c r="DY17" i="77"/>
  <c r="DY17" i="42"/>
  <c r="DY17" i="173"/>
  <c r="DY17" i="104"/>
  <c r="DY17" i="21"/>
  <c r="DY17" i="99"/>
  <c r="DY34" i="2"/>
  <c r="DY33" i="150"/>
  <c r="DY33" i="148"/>
  <c r="DY33" i="147"/>
  <c r="DY33" i="146"/>
  <c r="DY33" i="149"/>
  <c r="DY33" i="174"/>
  <c r="DY33" i="115"/>
  <c r="DY33" i="77"/>
  <c r="DY33" i="40"/>
  <c r="DY33" i="29"/>
  <c r="DY33" i="173"/>
  <c r="DY33" i="42"/>
  <c r="DY33" i="104"/>
  <c r="DY33" i="99"/>
  <c r="DY33" i="21"/>
  <c r="CY6" i="150"/>
  <c r="CY6" i="148"/>
  <c r="CY6" i="147"/>
  <c r="CY6" i="146"/>
  <c r="CY6" i="149"/>
  <c r="CY6" i="40"/>
  <c r="CY6" i="174"/>
  <c r="CY6" i="115"/>
  <c r="CY6" i="77"/>
  <c r="CY6" i="29"/>
  <c r="CY6" i="173"/>
  <c r="CY6" i="42"/>
  <c r="CY6" i="104"/>
  <c r="CY6" i="21"/>
  <c r="CY6" i="99"/>
  <c r="CY9" i="2"/>
  <c r="CY8" i="150"/>
  <c r="CY8" i="148"/>
  <c r="CY8" i="147"/>
  <c r="CY8" i="146"/>
  <c r="CY8" i="149"/>
  <c r="CY8" i="174"/>
  <c r="CY8" i="115"/>
  <c r="CY8" i="40"/>
  <c r="CY8" i="29"/>
  <c r="CY8" i="77"/>
  <c r="CY8" i="42"/>
  <c r="CY8" i="173"/>
  <c r="CY8" i="104"/>
  <c r="CY8" i="21"/>
  <c r="CY8" i="99"/>
  <c r="CY12" i="2"/>
  <c r="CY11" i="148"/>
  <c r="CY11" i="150"/>
  <c r="CY11" i="147"/>
  <c r="CY11" i="146"/>
  <c r="CY11" i="149"/>
  <c r="CY11" i="174"/>
  <c r="CY11" i="40"/>
  <c r="CY11" i="115"/>
  <c r="CY11" i="77"/>
  <c r="CY11" i="29"/>
  <c r="CY11" i="42"/>
  <c r="CY11" i="173"/>
  <c r="CY11" i="104"/>
  <c r="CY11" i="21"/>
  <c r="CY11" i="99"/>
  <c r="CY15" i="2"/>
  <c r="CY14" i="148"/>
  <c r="CY14" i="150"/>
  <c r="CY14" i="147"/>
  <c r="CY14" i="146"/>
  <c r="CY14" i="149"/>
  <c r="CY14" i="40"/>
  <c r="CY14" i="115"/>
  <c r="CY14" i="174"/>
  <c r="CY14" i="29"/>
  <c r="CY14" i="77"/>
  <c r="CY14" i="42"/>
  <c r="CY14" i="173"/>
  <c r="CY14" i="104"/>
  <c r="CY14" i="21"/>
  <c r="CY14" i="99"/>
  <c r="CY18" i="2"/>
  <c r="CY17" i="148"/>
  <c r="CY17" i="150"/>
  <c r="CY17" i="147"/>
  <c r="CY17" i="146"/>
  <c r="CY17" i="149"/>
  <c r="CY17" i="174"/>
  <c r="CY17" i="40"/>
  <c r="CY17" i="115"/>
  <c r="CY17" i="77"/>
  <c r="CY17" i="29"/>
  <c r="CY17" i="173"/>
  <c r="CY17" i="42"/>
  <c r="CY17" i="99"/>
  <c r="CY17" i="104"/>
  <c r="CY17" i="21"/>
  <c r="CY21" i="2"/>
  <c r="CY20" i="150"/>
  <c r="CY20" i="148"/>
  <c r="CY20" i="147"/>
  <c r="CY20" i="146"/>
  <c r="CY20" i="149"/>
  <c r="CY20" i="174"/>
  <c r="CY20" i="115"/>
  <c r="CY20" i="77"/>
  <c r="CY20" i="40"/>
  <c r="CY20" i="29"/>
  <c r="CY20" i="173"/>
  <c r="CY20" i="42"/>
  <c r="CY20" i="104"/>
  <c r="CY20" i="21"/>
  <c r="CY20" i="99"/>
  <c r="CY24" i="2"/>
  <c r="CY23" i="150"/>
  <c r="CY23" i="148"/>
  <c r="CY23" i="147"/>
  <c r="CY23" i="146"/>
  <c r="CY23" i="149"/>
  <c r="CY23" i="115"/>
  <c r="CY23" i="174"/>
  <c r="CY23" i="40"/>
  <c r="CY23" i="29"/>
  <c r="CY23" i="77"/>
  <c r="CY23" i="42"/>
  <c r="CY23" i="173"/>
  <c r="CY23" i="99"/>
  <c r="CY23" i="21"/>
  <c r="CY23" i="104"/>
  <c r="CY29" i="2"/>
  <c r="CY28" i="150"/>
  <c r="CY28" i="148"/>
  <c r="CY28" i="147"/>
  <c r="CY28" i="146"/>
  <c r="CY28" i="149"/>
  <c r="CY28" i="115"/>
  <c r="CY28" i="174"/>
  <c r="CY28" i="40"/>
  <c r="CY28" i="29"/>
  <c r="CY28" i="77"/>
  <c r="CY28" i="42"/>
  <c r="CY28" i="173"/>
  <c r="CY28" i="21"/>
  <c r="CY28" i="99"/>
  <c r="CY28" i="104"/>
  <c r="CY34" i="2"/>
  <c r="CY33" i="150"/>
  <c r="CY33" i="148"/>
  <c r="CY33" i="147"/>
  <c r="CY33" i="149"/>
  <c r="CY33" i="146"/>
  <c r="CY33" i="115"/>
  <c r="CY33" i="174"/>
  <c r="CY33" i="40"/>
  <c r="CY33" i="77"/>
  <c r="CY33" i="42"/>
  <c r="CY33" i="29"/>
  <c r="CY33" i="173"/>
  <c r="CY33" i="21"/>
  <c r="CY33" i="104"/>
  <c r="CY33" i="99"/>
  <c r="CY41" i="2"/>
  <c r="CY40" i="173"/>
  <c r="CY40" i="21"/>
  <c r="CY40" i="99"/>
  <c r="CY40" i="104"/>
  <c r="CY50" i="173"/>
  <c r="CY50" i="104"/>
  <c r="CY50" i="21"/>
  <c r="CY54" i="2"/>
  <c r="CY53" i="173"/>
  <c r="CY53" i="104"/>
  <c r="CY53" i="21"/>
  <c r="DF6" i="150"/>
  <c r="DF6" i="148"/>
  <c r="DF6" i="147"/>
  <c r="DF6" i="146"/>
  <c r="DF6" i="149"/>
  <c r="DF6" i="40"/>
  <c r="DF6" i="174"/>
  <c r="DF6" i="115"/>
  <c r="DF6" i="77"/>
  <c r="DF6" i="29"/>
  <c r="DF6" i="42"/>
  <c r="DF6" i="173"/>
  <c r="DF6" i="104"/>
  <c r="DF6" i="21"/>
  <c r="DF6" i="99"/>
  <c r="DF9" i="2"/>
  <c r="DF8" i="150"/>
  <c r="DF8" i="148"/>
  <c r="DF8" i="147"/>
  <c r="DF8" i="146"/>
  <c r="DF8" i="149"/>
  <c r="DF8" i="115"/>
  <c r="DF8" i="40"/>
  <c r="DF8" i="174"/>
  <c r="DF8" i="29"/>
  <c r="DF8" i="77"/>
  <c r="DF8" i="173"/>
  <c r="DF8" i="42"/>
  <c r="DF8" i="21"/>
  <c r="DF8" i="99"/>
  <c r="DF8" i="104"/>
  <c r="DF12" i="2"/>
  <c r="DF11" i="148"/>
  <c r="DF11" i="150"/>
  <c r="DF11" i="147"/>
  <c r="DF11" i="146"/>
  <c r="DF11" i="149"/>
  <c r="DF11" i="115"/>
  <c r="DF11" i="174"/>
  <c r="DF11" i="40"/>
  <c r="DF11" i="29"/>
  <c r="DF11" i="77"/>
  <c r="DF11" i="42"/>
  <c r="DF11" i="173"/>
  <c r="DF11" i="104"/>
  <c r="DF11" i="21"/>
  <c r="DF11" i="99"/>
  <c r="DF15" i="2"/>
  <c r="DF14" i="150"/>
  <c r="DF14" i="148"/>
  <c r="DF14" i="147"/>
  <c r="DF14" i="146"/>
  <c r="DF14" i="149"/>
  <c r="DF14" i="115"/>
  <c r="DF14" i="174"/>
  <c r="DF14" i="40"/>
  <c r="DF14" i="29"/>
  <c r="DF14" i="77"/>
  <c r="DF14" i="173"/>
  <c r="DF14" i="42"/>
  <c r="DF14" i="21"/>
  <c r="DF14" i="99"/>
  <c r="DF14" i="104"/>
  <c r="DF18" i="2"/>
  <c r="DF17" i="148"/>
  <c r="DF17" i="150"/>
  <c r="DF17" i="147"/>
  <c r="DF17" i="146"/>
  <c r="DF17" i="149"/>
  <c r="DF17" i="174"/>
  <c r="DF17" i="40"/>
  <c r="DF17" i="115"/>
  <c r="DF17" i="77"/>
  <c r="DF17" i="29"/>
  <c r="DF17" i="173"/>
  <c r="DF17" i="42"/>
  <c r="DF17" i="104"/>
  <c r="DF17" i="21"/>
  <c r="DF17" i="99"/>
  <c r="DF21" i="2"/>
  <c r="DF20" i="150"/>
  <c r="DF20" i="148"/>
  <c r="DF20" i="147"/>
  <c r="DF20" i="146"/>
  <c r="DF20" i="149"/>
  <c r="DF20" i="115"/>
  <c r="DF20" i="174"/>
  <c r="DF20" i="40"/>
  <c r="DF20" i="29"/>
  <c r="DF20" i="77"/>
  <c r="DF20" i="42"/>
  <c r="DF20" i="173"/>
  <c r="DF20" i="104"/>
  <c r="DF20" i="21"/>
  <c r="DF20" i="99"/>
  <c r="DF24" i="2"/>
  <c r="DF23" i="150"/>
  <c r="DF23" i="147"/>
  <c r="DF23" i="148"/>
  <c r="DF23" i="146"/>
  <c r="DF23" i="149"/>
  <c r="DF23" i="115"/>
  <c r="DF23" i="174"/>
  <c r="DF23" i="40"/>
  <c r="DF23" i="29"/>
  <c r="DF23" i="77"/>
  <c r="DF23" i="173"/>
  <c r="DF23" i="42"/>
  <c r="DF23" i="21"/>
  <c r="DF23" i="104"/>
  <c r="DF23" i="99"/>
  <c r="DF29" i="2"/>
  <c r="DF28" i="150"/>
  <c r="DF28" i="148"/>
  <c r="DF28" i="146"/>
  <c r="DF28" i="147"/>
  <c r="DF28" i="149"/>
  <c r="DF28" i="115"/>
  <c r="DF28" i="174"/>
  <c r="DF28" i="40"/>
  <c r="DF28" i="29"/>
  <c r="DF28" i="77"/>
  <c r="DF28" i="173"/>
  <c r="DF28" i="42"/>
  <c r="DF28" i="21"/>
  <c r="DF28" i="99"/>
  <c r="DF28" i="104"/>
  <c r="DF34" i="2"/>
  <c r="DF33" i="150"/>
  <c r="DF33" i="148"/>
  <c r="DF33" i="147"/>
  <c r="DF33" i="149"/>
  <c r="DF33" i="146"/>
  <c r="DF33" i="115"/>
  <c r="DF33" i="174"/>
  <c r="DF33" i="40"/>
  <c r="DF33" i="77"/>
  <c r="DF33" i="29"/>
  <c r="DF33" i="173"/>
  <c r="DF33" i="42"/>
  <c r="DF33" i="21"/>
  <c r="DF33" i="104"/>
  <c r="DF33" i="99"/>
  <c r="DF41" i="2"/>
  <c r="DF40" i="173"/>
  <c r="DF40" i="104"/>
  <c r="DF40" i="21"/>
  <c r="DF40" i="99"/>
  <c r="DF50" i="21"/>
  <c r="DF50" i="173"/>
  <c r="DF50" i="104"/>
  <c r="DF54" i="2"/>
  <c r="DF53" i="21"/>
  <c r="DF53" i="173"/>
  <c r="DF53" i="104"/>
  <c r="DM6" i="150"/>
  <c r="DM6" i="148"/>
  <c r="DM6" i="147"/>
  <c r="DM6" i="146"/>
  <c r="DM6" i="149"/>
  <c r="DM6" i="174"/>
  <c r="DM6" i="115"/>
  <c r="DM6" i="40"/>
  <c r="DM6" i="29"/>
  <c r="DM6" i="77"/>
  <c r="DM6" i="42"/>
  <c r="DM6" i="173"/>
  <c r="DM6" i="104"/>
  <c r="DM6" i="21"/>
  <c r="DM6" i="99"/>
  <c r="DM9" i="2"/>
  <c r="DM8" i="150"/>
  <c r="DM8" i="148"/>
  <c r="DM8" i="147"/>
  <c r="DM8" i="146"/>
  <c r="DM8" i="149"/>
  <c r="DM8" i="40"/>
  <c r="DM8" i="174"/>
  <c r="DM8" i="115"/>
  <c r="DM8" i="77"/>
  <c r="DM8" i="29"/>
  <c r="DM8" i="173"/>
  <c r="DM8" i="42"/>
  <c r="DM8" i="104"/>
  <c r="DM8" i="21"/>
  <c r="DM8" i="99"/>
  <c r="DM12" i="2"/>
  <c r="DM11" i="150"/>
  <c r="DM11" i="148"/>
  <c r="DM11" i="147"/>
  <c r="DM11" i="146"/>
  <c r="DM11" i="149"/>
  <c r="DM11" i="115"/>
  <c r="DM11" i="174"/>
  <c r="DM11" i="40"/>
  <c r="DM11" i="29"/>
  <c r="DM11" i="77"/>
  <c r="DM11" i="173"/>
  <c r="DM11" i="42"/>
  <c r="DM11" i="21"/>
  <c r="DM11" i="99"/>
  <c r="DM11" i="104"/>
  <c r="DM15" i="2"/>
  <c r="DM14" i="148"/>
  <c r="DM14" i="150"/>
  <c r="DM14" i="147"/>
  <c r="DM14" i="146"/>
  <c r="DM14" i="149"/>
  <c r="DM14" i="174"/>
  <c r="DM14" i="40"/>
  <c r="DM14" i="115"/>
  <c r="DM14" i="77"/>
  <c r="DM14" i="29"/>
  <c r="DM14" i="173"/>
  <c r="DM14" i="42"/>
  <c r="DM14" i="99"/>
  <c r="DM14" i="104"/>
  <c r="DM14" i="21"/>
  <c r="DM18" i="2"/>
  <c r="DM17" i="148"/>
  <c r="DM17" i="150"/>
  <c r="DM17" i="147"/>
  <c r="DM17" i="146"/>
  <c r="DM17" i="149"/>
  <c r="DM17" i="40"/>
  <c r="DM17" i="115"/>
  <c r="DM17" i="174"/>
  <c r="DM17" i="29"/>
  <c r="DM17" i="77"/>
  <c r="DM17" i="42"/>
  <c r="DM17" i="173"/>
  <c r="DM17" i="104"/>
  <c r="DM17" i="21"/>
  <c r="DM17" i="99"/>
  <c r="DM21" i="2"/>
  <c r="DM20" i="150"/>
  <c r="DM20" i="147"/>
  <c r="DM20" i="148"/>
  <c r="DM20" i="146"/>
  <c r="DM20" i="149"/>
  <c r="DM20" i="115"/>
  <c r="DM20" i="174"/>
  <c r="DM20" i="40"/>
  <c r="DM20" i="29"/>
  <c r="DM20" i="77"/>
  <c r="DM20" i="173"/>
  <c r="DM20" i="42"/>
  <c r="DM20" i="21"/>
  <c r="DM20" i="99"/>
  <c r="DM20" i="104"/>
  <c r="DM24" i="2"/>
  <c r="DM23" i="150"/>
  <c r="DM23" i="147"/>
  <c r="DM23" i="148"/>
  <c r="DM23" i="146"/>
  <c r="DM23" i="149"/>
  <c r="DM23" i="174"/>
  <c r="DM23" i="115"/>
  <c r="DM23" i="77"/>
  <c r="DM23" i="40"/>
  <c r="DM23" i="29"/>
  <c r="DM23" i="173"/>
  <c r="DM23" i="42"/>
  <c r="DM23" i="99"/>
  <c r="DM23" i="21"/>
  <c r="DM23" i="104"/>
  <c r="DM29" i="2"/>
  <c r="DM28" i="150"/>
  <c r="DM28" i="148"/>
  <c r="DM28" i="146"/>
  <c r="DM28" i="147"/>
  <c r="DM28" i="149"/>
  <c r="DM28" i="174"/>
  <c r="DM28" i="115"/>
  <c r="DM28" i="77"/>
  <c r="DM28" i="40"/>
  <c r="DM28" i="29"/>
  <c r="DM28" i="173"/>
  <c r="DM28" i="42"/>
  <c r="DM28" i="104"/>
  <c r="DM28" i="21"/>
  <c r="DM28" i="99"/>
  <c r="DM34" i="2"/>
  <c r="DM33" i="150"/>
  <c r="DM33" i="148"/>
  <c r="DM33" i="147"/>
  <c r="DM33" i="146"/>
  <c r="DM33" i="149"/>
  <c r="DM33" i="174"/>
  <c r="DM33" i="115"/>
  <c r="DM33" i="77"/>
  <c r="DM33" i="40"/>
  <c r="DM33" i="29"/>
  <c r="DM33" i="173"/>
  <c r="DM33" i="42"/>
  <c r="DM33" i="104"/>
  <c r="DM33" i="99"/>
  <c r="DM33" i="21"/>
  <c r="DM41" i="2"/>
  <c r="DM40" i="173"/>
  <c r="DM40" i="21"/>
  <c r="DM40" i="99"/>
  <c r="DM40" i="104"/>
  <c r="DM50" i="21"/>
  <c r="DM50" i="173"/>
  <c r="DM50" i="104"/>
  <c r="DM54" i="2"/>
  <c r="DM53" i="21"/>
  <c r="DM53" i="173"/>
  <c r="DM53" i="104"/>
  <c r="DT6" i="150"/>
  <c r="DT6" i="148"/>
  <c r="DT6" i="147"/>
  <c r="DT6" i="146"/>
  <c r="DT6" i="149"/>
  <c r="DT6" i="115"/>
  <c r="DT6" i="40"/>
  <c r="DT6" i="174"/>
  <c r="DT6" i="29"/>
  <c r="DT6" i="77"/>
  <c r="DT6" i="173"/>
  <c r="DT6" i="42"/>
  <c r="DT6" i="21"/>
  <c r="DT6" i="99"/>
  <c r="DT6" i="104"/>
  <c r="DT9" i="2"/>
  <c r="DT8" i="150"/>
  <c r="DT8" i="148"/>
  <c r="DT8" i="147"/>
  <c r="DT8" i="146"/>
  <c r="DT8" i="149"/>
  <c r="DT8" i="40"/>
  <c r="DT8" i="174"/>
  <c r="DT8" i="115"/>
  <c r="DT8" i="77"/>
  <c r="DT8" i="29"/>
  <c r="DT8" i="42"/>
  <c r="DT8" i="173"/>
  <c r="DT8" i="104"/>
  <c r="DT8" i="21"/>
  <c r="DT8" i="99"/>
  <c r="DT12" i="2"/>
  <c r="DT11" i="148"/>
  <c r="DT11" i="150"/>
  <c r="DT11" i="147"/>
  <c r="DT11" i="146"/>
  <c r="DT11" i="149"/>
  <c r="DT11" i="174"/>
  <c r="DT11" i="40"/>
  <c r="DT11" i="115"/>
  <c r="DT11" i="77"/>
  <c r="DT11" i="29"/>
  <c r="DT11" i="173"/>
  <c r="DT11" i="42"/>
  <c r="DT11" i="99"/>
  <c r="DT11" i="104"/>
  <c r="DT11" i="21"/>
  <c r="DT15" i="2"/>
  <c r="DT14" i="148"/>
  <c r="DT14" i="150"/>
  <c r="DT14" i="147"/>
  <c r="DT14" i="146"/>
  <c r="DT14" i="149"/>
  <c r="DT14" i="174"/>
  <c r="DT14" i="40"/>
  <c r="DT14" i="115"/>
  <c r="DT14" i="77"/>
  <c r="DT14" i="29"/>
  <c r="DT14" i="173"/>
  <c r="DT14" i="42"/>
  <c r="DT14" i="104"/>
  <c r="DT14" i="21"/>
  <c r="DT14" i="99"/>
  <c r="DT18" i="2"/>
  <c r="DT17" i="150"/>
  <c r="DT17" i="148"/>
  <c r="DT17" i="147"/>
  <c r="DT17" i="146"/>
  <c r="DT17" i="149"/>
  <c r="DT17" i="115"/>
  <c r="DT17" i="174"/>
  <c r="DT17" i="40"/>
  <c r="DT17" i="29"/>
  <c r="DT17" i="77"/>
  <c r="DT17" i="173"/>
  <c r="DT17" i="42"/>
  <c r="DT17" i="21"/>
  <c r="DT17" i="99"/>
  <c r="DT17" i="104"/>
  <c r="DT21" i="2"/>
  <c r="DT20" i="150"/>
  <c r="DT20" i="147"/>
  <c r="DT20" i="148"/>
  <c r="DT20" i="146"/>
  <c r="DT20" i="149"/>
  <c r="DT20" i="174"/>
  <c r="DT20" i="115"/>
  <c r="DT20" i="77"/>
  <c r="DT20" i="40"/>
  <c r="DT20" i="29"/>
  <c r="DT20" i="173"/>
  <c r="DT20" i="42"/>
  <c r="DT20" i="104"/>
  <c r="DT20" i="21"/>
  <c r="DT20" i="99"/>
  <c r="DT24" i="2"/>
  <c r="DT23" i="150"/>
  <c r="DT23" i="148"/>
  <c r="DT23" i="147"/>
  <c r="DT23" i="146"/>
  <c r="DT23" i="149"/>
  <c r="DT23" i="174"/>
  <c r="DT23" i="115"/>
  <c r="DT23" i="77"/>
  <c r="DT23" i="40"/>
  <c r="DT23" i="29"/>
  <c r="DT23" i="173"/>
  <c r="DT23" i="42"/>
  <c r="DT23" i="99"/>
  <c r="DT23" i="21"/>
  <c r="DT23" i="104"/>
  <c r="DT29" i="2"/>
  <c r="DT28" i="150"/>
  <c r="DT28" i="148"/>
  <c r="DT28" i="147"/>
  <c r="DT28" i="146"/>
  <c r="DT28" i="149"/>
  <c r="DT28" i="174"/>
  <c r="DT28" i="115"/>
  <c r="DT28" i="77"/>
  <c r="DT28" i="40"/>
  <c r="DT28" i="29"/>
  <c r="DT28" i="173"/>
  <c r="DT28" i="42"/>
  <c r="DT28" i="21"/>
  <c r="DT28" i="99"/>
  <c r="DT28" i="104"/>
  <c r="DT34" i="2"/>
  <c r="DT33" i="150"/>
  <c r="DT33" i="148"/>
  <c r="DT33" i="147"/>
  <c r="DT33" i="146"/>
  <c r="DT33" i="149"/>
  <c r="DT33" i="174"/>
  <c r="DT33" i="115"/>
  <c r="DT33" i="77"/>
  <c r="DT33" i="40"/>
  <c r="DT33" i="173"/>
  <c r="DT33" i="42"/>
  <c r="DT33" i="29"/>
  <c r="DT33" i="21"/>
  <c r="DT33" i="104"/>
  <c r="DT33" i="99"/>
  <c r="DT41" i="2"/>
  <c r="DT40" i="173"/>
  <c r="DT40" i="21"/>
  <c r="DT40" i="99"/>
  <c r="DT40" i="104"/>
  <c r="DT50" i="21"/>
  <c r="DT50" i="173"/>
  <c r="DT50" i="104"/>
  <c r="DT54" i="2"/>
  <c r="DT53" i="21"/>
  <c r="DT53" i="173"/>
  <c r="DT53" i="104"/>
  <c r="EA6" i="150"/>
  <c r="EA6" i="148"/>
  <c r="EA6" i="147"/>
  <c r="EA6" i="146"/>
  <c r="EA6" i="149"/>
  <c r="EA6" i="40"/>
  <c r="EA6" i="174"/>
  <c r="EA6" i="115"/>
  <c r="EA6" i="77"/>
  <c r="EA6" i="29"/>
  <c r="EA6" i="173"/>
  <c r="EA6" i="42"/>
  <c r="EA6" i="104"/>
  <c r="EA6" i="21"/>
  <c r="EA6" i="99"/>
  <c r="EA12" i="2"/>
  <c r="EA11" i="148"/>
  <c r="EA11" i="150"/>
  <c r="EA11" i="147"/>
  <c r="EA11" i="146"/>
  <c r="EA11" i="149"/>
  <c r="EA11" i="174"/>
  <c r="EA11" i="40"/>
  <c r="EA11" i="115"/>
  <c r="EA11" i="77"/>
  <c r="EA11" i="29"/>
  <c r="EA11" i="42"/>
  <c r="EA11" i="173"/>
  <c r="EA11" i="104"/>
  <c r="EA11" i="21"/>
  <c r="EA11" i="99"/>
  <c r="EA18" i="2"/>
  <c r="EA17" i="148"/>
  <c r="EA17" i="150"/>
  <c r="EA17" i="147"/>
  <c r="EA17" i="146"/>
  <c r="EA17" i="149"/>
  <c r="EA17" i="174"/>
  <c r="EA17" i="40"/>
  <c r="EA17" i="115"/>
  <c r="EA17" i="77"/>
  <c r="EA17" i="29"/>
  <c r="EA17" i="173"/>
  <c r="EA17" i="42"/>
  <c r="EA17" i="99"/>
  <c r="EA17" i="104"/>
  <c r="EA17" i="21"/>
  <c r="EA24" i="2"/>
  <c r="EA23" i="150"/>
  <c r="EA23" i="148"/>
  <c r="EA23" i="147"/>
  <c r="EA23" i="146"/>
  <c r="EA23" i="149"/>
  <c r="EA23" i="115"/>
  <c r="EA23" i="174"/>
  <c r="EA23" i="40"/>
  <c r="EA23" i="29"/>
  <c r="EA23" i="77"/>
  <c r="EA23" i="42"/>
  <c r="EA23" i="173"/>
  <c r="EA23" i="99"/>
  <c r="EA23" i="21"/>
  <c r="EA23" i="104"/>
  <c r="EA34" i="2"/>
  <c r="EA33" i="150"/>
  <c r="EA33" i="148"/>
  <c r="EA33" i="147"/>
  <c r="EA33" i="149"/>
  <c r="EA33" i="146"/>
  <c r="EA33" i="115"/>
  <c r="EA33" i="174"/>
  <c r="EA33" i="40"/>
  <c r="EA33" i="77"/>
  <c r="EA33" i="42"/>
  <c r="EA33" i="29"/>
  <c r="EA33" i="173"/>
  <c r="EA33" i="21"/>
  <c r="EA33" i="104"/>
  <c r="EA33" i="99"/>
  <c r="EA50" i="173"/>
  <c r="EA50" i="104"/>
  <c r="EA50" i="21"/>
  <c r="EA54" i="2"/>
  <c r="ED9" i="2"/>
  <c r="ED8" i="150"/>
  <c r="ED8" i="148"/>
  <c r="ED8" i="147"/>
  <c r="ED8" i="146"/>
  <c r="ED8" i="149"/>
  <c r="ED8" i="115"/>
  <c r="ED8" i="40"/>
  <c r="ED8" i="174"/>
  <c r="ED8" i="29"/>
  <c r="ED8" i="77"/>
  <c r="ED8" i="173"/>
  <c r="ED8" i="42"/>
  <c r="ED8" i="21"/>
  <c r="ED8" i="99"/>
  <c r="ED8" i="104"/>
  <c r="EE12" i="2"/>
  <c r="EE11" i="148"/>
  <c r="EE11" i="150"/>
  <c r="EE11" i="147"/>
  <c r="EE11" i="146"/>
  <c r="EE11" i="149"/>
  <c r="EE11" i="174"/>
  <c r="EE11" i="40"/>
  <c r="EE11" i="115"/>
  <c r="EE11" i="77"/>
  <c r="EE11" i="29"/>
  <c r="EE11" i="42"/>
  <c r="EE11" i="173"/>
  <c r="EE11" i="104"/>
  <c r="EE11" i="21"/>
  <c r="EE11" i="99"/>
  <c r="EF15" i="2"/>
  <c r="EF14" i="148"/>
  <c r="EF14" i="150"/>
  <c r="EF14" i="147"/>
  <c r="EF14" i="146"/>
  <c r="EF14" i="149"/>
  <c r="EF14" i="174"/>
  <c r="EF14" i="40"/>
  <c r="EF14" i="115"/>
  <c r="EF14" i="77"/>
  <c r="EF14" i="29"/>
  <c r="EF14" i="173"/>
  <c r="EF14" i="42"/>
  <c r="EF14" i="104"/>
  <c r="EF14" i="21"/>
  <c r="EF14" i="99"/>
  <c r="ED21" i="2"/>
  <c r="ED20" i="150"/>
  <c r="ED20" i="148"/>
  <c r="ED20" i="147"/>
  <c r="ED20" i="146"/>
  <c r="ED20" i="149"/>
  <c r="ED20" i="115"/>
  <c r="ED20" i="174"/>
  <c r="ED20" i="40"/>
  <c r="ED20" i="29"/>
  <c r="ED20" i="77"/>
  <c r="ED20" i="42"/>
  <c r="ED20" i="173"/>
  <c r="ED20" i="104"/>
  <c r="ED20" i="21"/>
  <c r="ED20" i="99"/>
  <c r="EE23" i="150"/>
  <c r="EE23" i="148"/>
  <c r="EE23" i="147"/>
  <c r="EE23" i="146"/>
  <c r="EE23" i="149"/>
  <c r="EE23" i="115"/>
  <c r="EE23" i="174"/>
  <c r="EE23" i="40"/>
  <c r="EE23" i="29"/>
  <c r="EE23" i="77"/>
  <c r="EE23" i="42"/>
  <c r="EE23" i="173"/>
  <c r="EE23" i="99"/>
  <c r="EE23" i="21"/>
  <c r="EE23" i="104"/>
  <c r="EE29" i="2"/>
  <c r="EE28" i="150"/>
  <c r="EE28" i="148"/>
  <c r="EE28" i="147"/>
  <c r="EE28" i="146"/>
  <c r="EE28" i="149"/>
  <c r="EE28" i="115"/>
  <c r="EE28" i="174"/>
  <c r="EE28" i="40"/>
  <c r="EE28" i="29"/>
  <c r="EE28" i="77"/>
  <c r="EE28" i="42"/>
  <c r="EE28" i="173"/>
  <c r="EE28" i="21"/>
  <c r="EE28" i="99"/>
  <c r="EE28" i="104"/>
  <c r="EF34" i="2"/>
  <c r="EF33" i="150"/>
  <c r="EF33" i="148"/>
  <c r="EF33" i="147"/>
  <c r="EF33" i="146"/>
  <c r="EF33" i="149"/>
  <c r="EF33" i="174"/>
  <c r="EF33" i="115"/>
  <c r="EF33" i="77"/>
  <c r="EF33" i="40"/>
  <c r="EF33" i="173"/>
  <c r="EF33" i="42"/>
  <c r="EF33" i="29"/>
  <c r="EF33" i="21"/>
  <c r="EF33" i="104"/>
  <c r="EF33" i="99"/>
  <c r="ED50" i="21"/>
  <c r="ED50" i="173"/>
  <c r="ED50" i="104"/>
  <c r="EE54" i="2"/>
  <c r="EE53" i="173"/>
  <c r="EE53" i="104"/>
  <c r="EE53" i="21"/>
  <c r="EK6" i="150"/>
  <c r="EK6" i="148"/>
  <c r="EK6" i="147"/>
  <c r="EK6" i="146"/>
  <c r="EK6" i="149"/>
  <c r="EK6" i="174"/>
  <c r="EK6" i="115"/>
  <c r="EK6" i="40"/>
  <c r="EK6" i="29"/>
  <c r="EK6" i="77"/>
  <c r="EK6" i="42"/>
  <c r="EK6" i="173"/>
  <c r="EK6" i="104"/>
  <c r="EK6" i="21"/>
  <c r="EK6" i="99"/>
  <c r="EK12" i="148"/>
  <c r="EK12" i="150"/>
  <c r="EK12" i="147"/>
  <c r="EK12" i="146"/>
  <c r="EK12" i="149"/>
  <c r="EK12" i="174"/>
  <c r="EK12" i="40"/>
  <c r="EK12" i="115"/>
  <c r="EK12" i="77"/>
  <c r="EK12" i="29"/>
  <c r="EK12" i="42"/>
  <c r="EK12" i="173"/>
  <c r="EK12" i="104"/>
  <c r="EK12" i="21"/>
  <c r="EK12" i="99"/>
  <c r="EK25" i="2"/>
  <c r="EK24" i="150"/>
  <c r="EK24" i="147"/>
  <c r="EK24" i="148"/>
  <c r="EK24" i="146"/>
  <c r="EK24" i="149"/>
  <c r="EK24" i="115"/>
  <c r="EK24" i="174"/>
  <c r="EK24" i="40"/>
  <c r="EK24" i="29"/>
  <c r="EK24" i="77"/>
  <c r="EK24" i="173"/>
  <c r="EK24" i="42"/>
  <c r="EK24" i="21"/>
  <c r="EK24" i="99"/>
  <c r="EK24" i="104"/>
  <c r="EI34" i="2"/>
  <c r="EI33" i="150"/>
  <c r="EI33" i="148"/>
  <c r="EI33" i="147"/>
  <c r="EI33" i="149"/>
  <c r="EI33" i="146"/>
  <c r="EI33" i="115"/>
  <c r="EI33" i="174"/>
  <c r="EI33" i="40"/>
  <c r="EI33" i="77"/>
  <c r="EI33" i="42"/>
  <c r="EI33" i="29"/>
  <c r="EI33" i="173"/>
  <c r="EI33" i="21"/>
  <c r="EI33" i="104"/>
  <c r="EI33" i="99"/>
  <c r="EJ41" i="2"/>
  <c r="EJ40" i="173"/>
  <c r="EJ40" i="21"/>
  <c r="EJ40" i="99"/>
  <c r="EJ40" i="104"/>
  <c r="EJ50" i="21"/>
  <c r="EJ50" i="173"/>
  <c r="EJ50" i="104"/>
  <c r="EK54" i="2"/>
  <c r="EK53" i="21"/>
  <c r="EK53" i="173"/>
  <c r="EK53" i="104"/>
  <c r="ER6" i="150"/>
  <c r="ER6" i="148"/>
  <c r="ER6" i="147"/>
  <c r="ER6" i="146"/>
  <c r="ER6" i="149"/>
  <c r="ER6" i="115"/>
  <c r="ER6" i="40"/>
  <c r="ER6" i="174"/>
  <c r="ER6" i="29"/>
  <c r="ER6" i="77"/>
  <c r="ER6" i="173"/>
  <c r="ER6" i="42"/>
  <c r="ER6" i="21"/>
  <c r="ER6" i="99"/>
  <c r="ER6" i="104"/>
  <c r="ER9" i="2"/>
  <c r="ER8" i="150"/>
  <c r="ER8" i="148"/>
  <c r="ER8" i="147"/>
  <c r="ER8" i="146"/>
  <c r="ER8" i="149"/>
  <c r="ER8" i="40"/>
  <c r="ER8" i="174"/>
  <c r="ER8" i="115"/>
  <c r="ER8" i="77"/>
  <c r="ER8" i="29"/>
  <c r="ER8" i="42"/>
  <c r="ER8" i="173"/>
  <c r="ER8" i="104"/>
  <c r="ER8" i="21"/>
  <c r="ER8" i="99"/>
  <c r="ER12" i="2"/>
  <c r="ER11" i="148"/>
  <c r="ER11" i="150"/>
  <c r="ER11" i="147"/>
  <c r="ER11" i="146"/>
  <c r="ER11" i="149"/>
  <c r="ER11" i="174"/>
  <c r="ER11" i="40"/>
  <c r="ER11" i="115"/>
  <c r="ER11" i="77"/>
  <c r="ER11" i="29"/>
  <c r="ER11" i="173"/>
  <c r="ER11" i="42"/>
  <c r="ER11" i="99"/>
  <c r="ER11" i="104"/>
  <c r="ER11" i="21"/>
  <c r="ER15" i="2"/>
  <c r="ER14" i="148"/>
  <c r="ER14" i="150"/>
  <c r="ER14" i="147"/>
  <c r="ER14" i="146"/>
  <c r="ER14" i="149"/>
  <c r="ER14" i="174"/>
  <c r="ER14" i="40"/>
  <c r="ER14" i="115"/>
  <c r="ER14" i="77"/>
  <c r="ER14" i="29"/>
  <c r="ER14" i="173"/>
  <c r="ER14" i="42"/>
  <c r="ER14" i="104"/>
  <c r="ER14" i="21"/>
  <c r="ER14" i="99"/>
  <c r="ER18" i="2"/>
  <c r="ER17" i="150"/>
  <c r="ER17" i="148"/>
  <c r="ER17" i="147"/>
  <c r="ER17" i="146"/>
  <c r="ER17" i="149"/>
  <c r="ER17" i="115"/>
  <c r="ER17" i="174"/>
  <c r="ER17" i="40"/>
  <c r="ER17" i="29"/>
  <c r="ER17" i="77"/>
  <c r="ER17" i="173"/>
  <c r="ER17" i="42"/>
  <c r="ER17" i="21"/>
  <c r="ER17" i="99"/>
  <c r="ER17" i="104"/>
  <c r="ER21" i="2"/>
  <c r="ER20" i="150"/>
  <c r="ER20" i="147"/>
  <c r="ER20" i="148"/>
  <c r="ER20" i="146"/>
  <c r="ER20" i="149"/>
  <c r="ER20" i="174"/>
  <c r="ER20" i="115"/>
  <c r="ER20" i="77"/>
  <c r="ER20" i="40"/>
  <c r="ER20" i="29"/>
  <c r="ER20" i="173"/>
  <c r="ER20" i="42"/>
  <c r="ER20" i="104"/>
  <c r="ER20" i="21"/>
  <c r="ER20" i="99"/>
  <c r="ER24" i="2"/>
  <c r="ER23" i="150"/>
  <c r="ER23" i="148"/>
  <c r="ER23" i="147"/>
  <c r="ER23" i="146"/>
  <c r="ER23" i="149"/>
  <c r="ER23" i="174"/>
  <c r="ER23" i="115"/>
  <c r="ER23" i="77"/>
  <c r="ER23" i="40"/>
  <c r="ER23" i="29"/>
  <c r="ER23" i="173"/>
  <c r="ER23" i="42"/>
  <c r="ER23" i="99"/>
  <c r="ER23" i="21"/>
  <c r="ER23" i="104"/>
  <c r="ER29" i="2"/>
  <c r="ER28" i="150"/>
  <c r="ER28" i="148"/>
  <c r="ER28" i="147"/>
  <c r="ER28" i="146"/>
  <c r="ER28" i="149"/>
  <c r="ER28" i="174"/>
  <c r="ER28" i="115"/>
  <c r="ER28" i="77"/>
  <c r="ER28" i="40"/>
  <c r="ER28" i="29"/>
  <c r="ER28" i="173"/>
  <c r="ER28" i="42"/>
  <c r="ER28" i="21"/>
  <c r="ER28" i="99"/>
  <c r="ER28" i="104"/>
  <c r="ER34" i="2"/>
  <c r="ER33" i="150"/>
  <c r="ER33" i="148"/>
  <c r="ER33" i="147"/>
  <c r="ER33" i="146"/>
  <c r="ER33" i="149"/>
  <c r="ER33" i="174"/>
  <c r="ER33" i="115"/>
  <c r="ER33" i="77"/>
  <c r="ER33" i="40"/>
  <c r="ER33" i="173"/>
  <c r="ER33" i="42"/>
  <c r="ER33" i="29"/>
  <c r="ER33" i="21"/>
  <c r="ER33" i="104"/>
  <c r="ER33" i="99"/>
  <c r="ER41" i="2"/>
  <c r="ER40" i="173"/>
  <c r="ER40" i="21"/>
  <c r="ER40" i="99"/>
  <c r="ER40" i="104"/>
  <c r="ER50" i="21"/>
  <c r="ER50" i="173"/>
  <c r="ER50" i="104"/>
  <c r="ER54" i="2"/>
  <c r="ER53" i="21"/>
  <c r="ER53" i="173"/>
  <c r="ER53" i="104"/>
  <c r="EY6" i="150"/>
  <c r="EY6" i="148"/>
  <c r="EY6" i="147"/>
  <c r="EY6" i="146"/>
  <c r="EY6" i="149"/>
  <c r="EY6" i="40"/>
  <c r="EY6" i="174"/>
  <c r="EY6" i="115"/>
  <c r="EY6" i="77"/>
  <c r="EY6" i="29"/>
  <c r="EY6" i="173"/>
  <c r="EY6" i="42"/>
  <c r="EY6" i="104"/>
  <c r="EY6" i="21"/>
  <c r="EY6" i="99"/>
  <c r="EY9" i="2"/>
  <c r="EY8" i="150"/>
  <c r="EY8" i="148"/>
  <c r="EY8" i="147"/>
  <c r="EY8" i="146"/>
  <c r="EY8" i="149"/>
  <c r="EY8" i="174"/>
  <c r="EY8" i="115"/>
  <c r="EY8" i="40"/>
  <c r="EY8" i="29"/>
  <c r="EY8" i="77"/>
  <c r="EY8" i="42"/>
  <c r="EY8" i="173"/>
  <c r="EY8" i="104"/>
  <c r="EY8" i="21"/>
  <c r="EY8" i="99"/>
  <c r="EY12" i="2"/>
  <c r="EY11" i="148"/>
  <c r="EY11" i="150"/>
  <c r="EY11" i="147"/>
  <c r="EY11" i="146"/>
  <c r="EY11" i="149"/>
  <c r="EY11" i="174"/>
  <c r="EY11" i="40"/>
  <c r="EY11" i="115"/>
  <c r="EY11" i="77"/>
  <c r="EY11" i="29"/>
  <c r="EY11" i="42"/>
  <c r="EY11" i="173"/>
  <c r="EY11" i="104"/>
  <c r="EY11" i="21"/>
  <c r="EY11" i="99"/>
  <c r="EY15" i="2"/>
  <c r="EY14" i="148"/>
  <c r="EY14" i="150"/>
  <c r="EY14" i="147"/>
  <c r="EY14" i="146"/>
  <c r="EY14" i="149"/>
  <c r="EY14" i="40"/>
  <c r="EY14" i="115"/>
  <c r="EY14" i="174"/>
  <c r="EY14" i="29"/>
  <c r="EY14" i="77"/>
  <c r="EY14" i="42"/>
  <c r="EY14" i="173"/>
  <c r="EY14" i="104"/>
  <c r="EY14" i="21"/>
  <c r="EY14" i="99"/>
  <c r="EY18" i="2"/>
  <c r="EY17" i="148"/>
  <c r="EY17" i="150"/>
  <c r="EY17" i="147"/>
  <c r="EY17" i="146"/>
  <c r="EY17" i="149"/>
  <c r="EY17" i="174"/>
  <c r="EY17" i="40"/>
  <c r="EY17" i="115"/>
  <c r="EY17" i="77"/>
  <c r="EY17" i="29"/>
  <c r="EY17" i="173"/>
  <c r="EY17" i="42"/>
  <c r="EY17" i="99"/>
  <c r="EY17" i="104"/>
  <c r="EY17" i="21"/>
  <c r="EY21" i="2"/>
  <c r="EY20" i="150"/>
  <c r="EY20" i="148"/>
  <c r="EY20" i="147"/>
  <c r="EY20" i="146"/>
  <c r="EY20" i="149"/>
  <c r="EY20" i="174"/>
  <c r="EY20" i="115"/>
  <c r="EY20" i="77"/>
  <c r="EY20" i="40"/>
  <c r="EY20" i="29"/>
  <c r="EY20" i="173"/>
  <c r="EY20" i="42"/>
  <c r="EY20" i="104"/>
  <c r="EY20" i="21"/>
  <c r="EY20" i="99"/>
  <c r="EY24" i="2"/>
  <c r="EY23" i="150"/>
  <c r="EY23" i="148"/>
  <c r="EY23" i="147"/>
  <c r="EY23" i="146"/>
  <c r="EY23" i="149"/>
  <c r="EY23" i="115"/>
  <c r="EY23" i="174"/>
  <c r="EY23" i="40"/>
  <c r="EY23" i="29"/>
  <c r="EY23" i="77"/>
  <c r="EY23" i="42"/>
  <c r="EY23" i="173"/>
  <c r="EY23" i="99"/>
  <c r="EY23" i="21"/>
  <c r="EY23" i="104"/>
  <c r="EY29" i="2"/>
  <c r="EY28" i="150"/>
  <c r="EY28" i="148"/>
  <c r="EY28" i="147"/>
  <c r="EY28" i="146"/>
  <c r="EY28" i="149"/>
  <c r="EY28" i="115"/>
  <c r="EY28" i="174"/>
  <c r="EY28" i="40"/>
  <c r="EY28" i="29"/>
  <c r="EY28" i="77"/>
  <c r="EY28" i="42"/>
  <c r="EY28" i="173"/>
  <c r="EY28" i="21"/>
  <c r="EY28" i="99"/>
  <c r="EY28" i="104"/>
  <c r="EY34" i="2"/>
  <c r="EY33" i="150"/>
  <c r="EY33" i="148"/>
  <c r="EY33" i="147"/>
  <c r="EY33" i="149"/>
  <c r="EY33" i="146"/>
  <c r="EY33" i="115"/>
  <c r="EY33" i="174"/>
  <c r="EY33" i="40"/>
  <c r="EY33" i="77"/>
  <c r="EY33" i="42"/>
  <c r="EY33" i="29"/>
  <c r="EY33" i="173"/>
  <c r="EY33" i="21"/>
  <c r="EY33" i="104"/>
  <c r="EY33" i="99"/>
  <c r="EY41" i="2"/>
  <c r="EY40" i="173"/>
  <c r="EY40" i="21"/>
  <c r="EY40" i="99"/>
  <c r="EY40" i="104"/>
  <c r="EY50" i="173"/>
  <c r="EY50" i="104"/>
  <c r="EY50" i="21"/>
  <c r="EY54" i="2"/>
  <c r="EY53" i="173"/>
  <c r="EY53" i="104"/>
  <c r="EY53" i="21"/>
  <c r="FC15" i="2"/>
  <c r="FC14" i="148"/>
  <c r="FC14" i="150"/>
  <c r="FC14" i="147"/>
  <c r="FC14" i="146"/>
  <c r="FC14" i="149"/>
  <c r="FC14" i="40"/>
  <c r="FC14" i="115"/>
  <c r="FC14" i="174"/>
  <c r="FC14" i="29"/>
  <c r="FC14" i="77"/>
  <c r="FC14" i="42"/>
  <c r="FC14" i="173"/>
  <c r="FC14" i="104"/>
  <c r="FC14" i="21"/>
  <c r="FC14" i="99"/>
  <c r="FC29" i="2"/>
  <c r="FC28" i="150"/>
  <c r="FC28" i="148"/>
  <c r="FC28" i="147"/>
  <c r="FC28" i="146"/>
  <c r="FC28" i="149"/>
  <c r="FC28" i="115"/>
  <c r="FC28" i="174"/>
  <c r="FC28" i="40"/>
  <c r="FC28" i="29"/>
  <c r="FC28" i="77"/>
  <c r="FC28" i="42"/>
  <c r="FC28" i="173"/>
  <c r="FC28" i="21"/>
  <c r="FC28" i="99"/>
  <c r="FC28" i="104"/>
  <c r="FC54" i="2"/>
  <c r="FC53" i="173"/>
  <c r="FC53" i="104"/>
  <c r="FC53" i="21"/>
  <c r="FF8" i="150"/>
  <c r="FF8" i="148"/>
  <c r="FF8" i="147"/>
  <c r="FF8" i="146"/>
  <c r="FF8" i="149"/>
  <c r="FF8" i="115"/>
  <c r="FF8" i="40"/>
  <c r="FF8" i="174"/>
  <c r="FF8" i="29"/>
  <c r="FF8" i="77"/>
  <c r="FF8" i="173"/>
  <c r="FF8" i="42"/>
  <c r="FF8" i="21"/>
  <c r="FF8" i="99"/>
  <c r="FF8" i="104"/>
  <c r="FE15" i="2"/>
  <c r="FE14" i="148"/>
  <c r="FE14" i="150"/>
  <c r="FE14" i="147"/>
  <c r="FE14" i="146"/>
  <c r="FE14" i="149"/>
  <c r="FE14" i="174"/>
  <c r="FE14" i="40"/>
  <c r="FE14" i="115"/>
  <c r="FE14" i="77"/>
  <c r="FE14" i="29"/>
  <c r="FE14" i="173"/>
  <c r="FE14" i="42"/>
  <c r="FE14" i="99"/>
  <c r="FE14" i="104"/>
  <c r="FE14" i="21"/>
  <c r="FE21" i="2"/>
  <c r="FE20" i="150"/>
  <c r="FE20" i="147"/>
  <c r="FE20" i="148"/>
  <c r="FE20" i="146"/>
  <c r="FE20" i="149"/>
  <c r="FE20" i="115"/>
  <c r="FE20" i="174"/>
  <c r="FE20" i="40"/>
  <c r="FE20" i="29"/>
  <c r="FE20" i="77"/>
  <c r="FE20" i="173"/>
  <c r="FE20" i="42"/>
  <c r="FE20" i="21"/>
  <c r="FE20" i="99"/>
  <c r="FE20" i="104"/>
  <c r="FF24" i="2"/>
  <c r="FF23" i="150"/>
  <c r="FF23" i="147"/>
  <c r="FF23" i="148"/>
  <c r="FF23" i="146"/>
  <c r="FF23" i="149"/>
  <c r="FF23" i="115"/>
  <c r="FF23" i="174"/>
  <c r="FF23" i="40"/>
  <c r="FF23" i="29"/>
  <c r="FF23" i="77"/>
  <c r="FF23" i="173"/>
  <c r="FF23" i="42"/>
  <c r="FF23" i="21"/>
  <c r="FF23" i="104"/>
  <c r="FF23" i="99"/>
  <c r="FF34" i="2"/>
  <c r="FF33" i="150"/>
  <c r="FF33" i="148"/>
  <c r="FF33" i="147"/>
  <c r="FF33" i="149"/>
  <c r="FF33" i="146"/>
  <c r="FF33" i="115"/>
  <c r="FF33" i="174"/>
  <c r="FF33" i="40"/>
  <c r="FF33" i="77"/>
  <c r="FF33" i="29"/>
  <c r="FF33" i="173"/>
  <c r="FF33" i="42"/>
  <c r="FF33" i="21"/>
  <c r="FF33" i="104"/>
  <c r="FF33" i="99"/>
  <c r="FE50" i="21"/>
  <c r="FE50" i="173"/>
  <c r="FE50" i="104"/>
  <c r="EM6" i="150"/>
  <c r="EM6" i="148"/>
  <c r="EM6" i="147"/>
  <c r="EM6" i="146"/>
  <c r="EM6" i="149"/>
  <c r="EM6" i="40"/>
  <c r="EM6" i="174"/>
  <c r="EM6" i="115"/>
  <c r="EM6" i="77"/>
  <c r="EM6" i="29"/>
  <c r="EM6" i="173"/>
  <c r="EM6" i="42"/>
  <c r="EM6" i="104"/>
  <c r="EM6" i="21"/>
  <c r="EM6" i="99"/>
  <c r="EM18" i="2"/>
  <c r="EM17" i="148"/>
  <c r="EM17" i="150"/>
  <c r="EM17" i="147"/>
  <c r="EM17" i="146"/>
  <c r="EM17" i="149"/>
  <c r="EM17" i="174"/>
  <c r="EM17" i="40"/>
  <c r="EM17" i="115"/>
  <c r="EM17" i="77"/>
  <c r="EM17" i="29"/>
  <c r="EM17" i="173"/>
  <c r="EM17" i="42"/>
  <c r="EM17" i="99"/>
  <c r="EM17" i="104"/>
  <c r="EM17" i="21"/>
  <c r="EM34" i="2"/>
  <c r="EM33" i="150"/>
  <c r="EM33" i="148"/>
  <c r="EM33" i="147"/>
  <c r="EM33" i="149"/>
  <c r="EM33" i="146"/>
  <c r="EM33" i="115"/>
  <c r="EM33" i="174"/>
  <c r="EM33" i="40"/>
  <c r="EM33" i="77"/>
  <c r="EM33" i="42"/>
  <c r="EM33" i="29"/>
  <c r="EM33" i="173"/>
  <c r="EM33" i="21"/>
  <c r="EM33" i="104"/>
  <c r="EM33" i="99"/>
  <c r="EM55" i="2"/>
  <c r="EM54" i="173"/>
  <c r="EM54" i="104"/>
  <c r="EM54" i="21"/>
  <c r="ET15" i="2"/>
  <c r="ET14" i="150"/>
  <c r="ET14" i="148"/>
  <c r="ET14" i="147"/>
  <c r="ET14" i="146"/>
  <c r="ET14" i="149"/>
  <c r="ET14" i="115"/>
  <c r="ET14" i="174"/>
  <c r="ET14" i="40"/>
  <c r="ET14" i="29"/>
  <c r="ET14" i="77"/>
  <c r="ET14" i="173"/>
  <c r="ET14" i="42"/>
  <c r="ET14" i="21"/>
  <c r="ET14" i="99"/>
  <c r="ET14" i="104"/>
  <c r="ET29" i="2"/>
  <c r="ET28" i="150"/>
  <c r="ET28" i="148"/>
  <c r="ET28" i="146"/>
  <c r="ET28" i="147"/>
  <c r="ET28" i="149"/>
  <c r="ET28" i="115"/>
  <c r="ET28" i="174"/>
  <c r="ET28" i="40"/>
  <c r="ET28" i="29"/>
  <c r="ET28" i="77"/>
  <c r="ET28" i="173"/>
  <c r="ET28" i="42"/>
  <c r="ET28" i="21"/>
  <c r="ET28" i="99"/>
  <c r="ET28" i="104"/>
  <c r="ET54" i="2"/>
  <c r="ET53" i="21"/>
  <c r="ET53" i="173"/>
  <c r="ET53" i="104"/>
  <c r="FA12" i="2"/>
  <c r="FA11" i="150"/>
  <c r="FA11" i="148"/>
  <c r="FA11" i="147"/>
  <c r="FA11" i="146"/>
  <c r="FA11" i="149"/>
  <c r="FA11" i="115"/>
  <c r="FA11" i="174"/>
  <c r="FA11" i="40"/>
  <c r="FA11" i="29"/>
  <c r="FA11" i="77"/>
  <c r="FA11" i="173"/>
  <c r="FA11" i="42"/>
  <c r="FA11" i="21"/>
  <c r="FA11" i="99"/>
  <c r="FA11" i="104"/>
  <c r="FA21" i="2"/>
  <c r="FA20" i="150"/>
  <c r="FA20" i="147"/>
  <c r="FA20" i="148"/>
  <c r="FA20" i="146"/>
  <c r="FA20" i="149"/>
  <c r="FA20" i="115"/>
  <c r="FA20" i="174"/>
  <c r="FA20" i="40"/>
  <c r="FA20" i="29"/>
  <c r="FA20" i="77"/>
  <c r="FA20" i="173"/>
  <c r="FA20" i="42"/>
  <c r="FA20" i="21"/>
  <c r="FA20" i="99"/>
  <c r="FA20" i="104"/>
  <c r="FA41" i="2"/>
  <c r="FA40" i="173"/>
  <c r="FA40" i="21"/>
  <c r="FA40" i="99"/>
  <c r="FA40" i="104"/>
  <c r="FH6" i="150"/>
  <c r="FH6" i="148"/>
  <c r="FH6" i="147"/>
  <c r="FH6" i="146"/>
  <c r="FH6" i="149"/>
  <c r="FH6" i="115"/>
  <c r="FH6" i="40"/>
  <c r="FH6" i="174"/>
  <c r="FH6" i="29"/>
  <c r="FH6" i="77"/>
  <c r="FH6" i="173"/>
  <c r="FH6" i="42"/>
  <c r="FH6" i="21"/>
  <c r="FH6" i="99"/>
  <c r="FH6" i="104"/>
  <c r="FH18" i="2"/>
  <c r="FH17" i="150"/>
  <c r="FH17" i="148"/>
  <c r="FH17" i="147"/>
  <c r="FH17" i="146"/>
  <c r="FH17" i="149"/>
  <c r="FH17" i="115"/>
  <c r="FH17" i="174"/>
  <c r="FH17" i="40"/>
  <c r="FH17" i="29"/>
  <c r="FH17" i="77"/>
  <c r="FH17" i="173"/>
  <c r="FH17" i="42"/>
  <c r="FH17" i="21"/>
  <c r="FH17" i="99"/>
  <c r="FH17" i="104"/>
  <c r="FH34" i="2"/>
  <c r="FH33" i="150"/>
  <c r="FH33" i="148"/>
  <c r="FH33" i="147"/>
  <c r="FH33" i="146"/>
  <c r="FH33" i="149"/>
  <c r="FH33" i="174"/>
  <c r="FH33" i="115"/>
  <c r="FH33" i="77"/>
  <c r="FH33" i="40"/>
  <c r="FH33" i="173"/>
  <c r="FH33" i="42"/>
  <c r="FH33" i="29"/>
  <c r="FH33" i="21"/>
  <c r="FH33" i="104"/>
  <c r="FH33" i="99"/>
  <c r="FH55" i="2"/>
  <c r="FH54" i="21"/>
  <c r="FH54" i="173"/>
  <c r="FH54" i="104"/>
  <c r="FO15" i="2"/>
  <c r="FO14" i="148"/>
  <c r="FO14" i="150"/>
  <c r="FO14" i="147"/>
  <c r="FO14" i="146"/>
  <c r="FO14" i="149"/>
  <c r="FO14" i="40"/>
  <c r="FO14" i="115"/>
  <c r="FO14" i="174"/>
  <c r="FO14" i="29"/>
  <c r="FO14" i="77"/>
  <c r="FO14" i="42"/>
  <c r="FO14" i="173"/>
  <c r="FO14" i="104"/>
  <c r="FO14" i="21"/>
  <c r="FO14" i="99"/>
  <c r="FO29" i="2"/>
  <c r="FO28" i="150"/>
  <c r="FO28" i="148"/>
  <c r="FO28" i="147"/>
  <c r="FO28" i="146"/>
  <c r="FO28" i="149"/>
  <c r="FO28" i="115"/>
  <c r="FO28" i="174"/>
  <c r="FO28" i="40"/>
  <c r="FO28" i="29"/>
  <c r="FO28" i="77"/>
  <c r="FO28" i="42"/>
  <c r="FO28" i="173"/>
  <c r="FO28" i="21"/>
  <c r="FO28" i="99"/>
  <c r="FO28" i="104"/>
  <c r="FO54" i="2"/>
  <c r="FO53" i="173"/>
  <c r="FO53" i="104"/>
  <c r="FO53" i="21"/>
  <c r="FV15" i="2"/>
  <c r="FV14" i="150"/>
  <c r="FV14" i="148"/>
  <c r="FV14" i="147"/>
  <c r="FV14" i="146"/>
  <c r="FV14" i="149"/>
  <c r="FV14" i="115"/>
  <c r="FV14" i="174"/>
  <c r="FV14" i="40"/>
  <c r="FV14" i="29"/>
  <c r="FV14" i="77"/>
  <c r="FV14" i="173"/>
  <c r="FV14" i="42"/>
  <c r="FV14" i="21"/>
  <c r="FV14" i="99"/>
  <c r="FV14" i="104"/>
  <c r="FV29" i="2"/>
  <c r="FV28" i="150"/>
  <c r="FV28" i="148"/>
  <c r="FV28" i="146"/>
  <c r="FV28" i="147"/>
  <c r="FV28" i="149"/>
  <c r="FV28" i="115"/>
  <c r="FV28" i="174"/>
  <c r="FV28" i="40"/>
  <c r="FV28" i="29"/>
  <c r="FV28" i="77"/>
  <c r="FV28" i="173"/>
  <c r="FV28" i="42"/>
  <c r="FV28" i="21"/>
  <c r="FV28" i="99"/>
  <c r="FV28" i="104"/>
  <c r="FV53" i="21"/>
  <c r="FV53" i="173"/>
  <c r="FV53" i="104"/>
  <c r="FL6" i="150"/>
  <c r="FL6" i="148"/>
  <c r="FL6" i="147"/>
  <c r="FL6" i="146"/>
  <c r="FL6" i="149"/>
  <c r="FL6" i="115"/>
  <c r="FL6" i="40"/>
  <c r="FL6" i="174"/>
  <c r="FL6" i="29"/>
  <c r="FL6" i="77"/>
  <c r="FL6" i="173"/>
  <c r="FL6" i="42"/>
  <c r="FL6" i="21"/>
  <c r="FL6" i="99"/>
  <c r="FL6" i="104"/>
  <c r="FL9" i="2"/>
  <c r="FL8" i="150"/>
  <c r="FL8" i="148"/>
  <c r="FL8" i="147"/>
  <c r="FL8" i="146"/>
  <c r="FL8" i="149"/>
  <c r="FL8" i="40"/>
  <c r="FL8" i="174"/>
  <c r="FL8" i="115"/>
  <c r="FL8" i="77"/>
  <c r="FL8" i="29"/>
  <c r="FL8" i="42"/>
  <c r="FL8" i="173"/>
  <c r="FL8" i="104"/>
  <c r="FL8" i="21"/>
  <c r="FL8" i="99"/>
  <c r="FL12" i="2"/>
  <c r="FL11" i="148"/>
  <c r="FL11" i="150"/>
  <c r="FL11" i="147"/>
  <c r="FL11" i="146"/>
  <c r="FL11" i="149"/>
  <c r="FL11" i="174"/>
  <c r="FL11" i="40"/>
  <c r="FL11" i="115"/>
  <c r="FL11" i="77"/>
  <c r="FL11" i="29"/>
  <c r="FL11" i="173"/>
  <c r="FL11" i="42"/>
  <c r="FL11" i="99"/>
  <c r="FL11" i="104"/>
  <c r="FL11" i="21"/>
  <c r="FL15" i="2"/>
  <c r="FL14" i="148"/>
  <c r="FL14" i="150"/>
  <c r="FL14" i="147"/>
  <c r="FL14" i="146"/>
  <c r="FL14" i="149"/>
  <c r="FL14" i="174"/>
  <c r="FL14" i="40"/>
  <c r="FL14" i="115"/>
  <c r="FL14" i="77"/>
  <c r="FL14" i="29"/>
  <c r="FL14" i="173"/>
  <c r="FL14" i="42"/>
  <c r="FL14" i="104"/>
  <c r="FL14" i="21"/>
  <c r="FL14" i="99"/>
  <c r="FL18" i="2"/>
  <c r="FL17" i="150"/>
  <c r="FL17" i="148"/>
  <c r="FL17" i="147"/>
  <c r="FL17" i="146"/>
  <c r="FL17" i="149"/>
  <c r="FL17" i="115"/>
  <c r="FL17" i="174"/>
  <c r="FL17" i="40"/>
  <c r="FL17" i="29"/>
  <c r="FL17" i="77"/>
  <c r="FL17" i="173"/>
  <c r="FL17" i="42"/>
  <c r="FL17" i="21"/>
  <c r="FL17" i="99"/>
  <c r="FL17" i="104"/>
  <c r="FL21" i="2"/>
  <c r="FL20" i="150"/>
  <c r="FL20" i="147"/>
  <c r="FL20" i="148"/>
  <c r="FL20" i="146"/>
  <c r="FL20" i="149"/>
  <c r="FL20" i="174"/>
  <c r="FL20" i="115"/>
  <c r="FL20" i="77"/>
  <c r="FL20" i="40"/>
  <c r="FL20" i="29"/>
  <c r="FL20" i="173"/>
  <c r="FL20" i="42"/>
  <c r="FL20" i="104"/>
  <c r="FL20" i="21"/>
  <c r="FL20" i="99"/>
  <c r="FL24" i="2"/>
  <c r="FL23" i="150"/>
  <c r="FL23" i="148"/>
  <c r="FL23" i="147"/>
  <c r="FL23" i="146"/>
  <c r="FL23" i="149"/>
  <c r="FL23" i="174"/>
  <c r="FL23" i="115"/>
  <c r="FL23" i="77"/>
  <c r="FL23" i="40"/>
  <c r="FL23" i="29"/>
  <c r="FL23" i="173"/>
  <c r="FL23" i="42"/>
  <c r="FL23" i="99"/>
  <c r="FL23" i="21"/>
  <c r="FL23" i="104"/>
  <c r="FL29" i="2"/>
  <c r="FL28" i="150"/>
  <c r="FL28" i="148"/>
  <c r="FL28" i="147"/>
  <c r="FL28" i="146"/>
  <c r="FL28" i="149"/>
  <c r="FL28" i="174"/>
  <c r="FL28" i="115"/>
  <c r="FL28" i="77"/>
  <c r="FL28" i="40"/>
  <c r="FL28" i="29"/>
  <c r="FL28" i="173"/>
  <c r="FL28" i="42"/>
  <c r="FL28" i="21"/>
  <c r="FL28" i="99"/>
  <c r="FL28" i="104"/>
  <c r="FL34" i="2"/>
  <c r="FL33" i="150"/>
  <c r="FL33" i="148"/>
  <c r="FL33" i="147"/>
  <c r="FL33" i="146"/>
  <c r="FL33" i="149"/>
  <c r="FL33" i="174"/>
  <c r="FL33" i="115"/>
  <c r="FL33" i="77"/>
  <c r="FL33" i="40"/>
  <c r="FL33" i="173"/>
  <c r="FL33" i="42"/>
  <c r="FL33" i="29"/>
  <c r="FL33" i="21"/>
  <c r="FL33" i="104"/>
  <c r="FL33" i="99"/>
  <c r="FL41" i="2"/>
  <c r="FL40" i="173"/>
  <c r="FL40" i="21"/>
  <c r="FL40" i="99"/>
  <c r="FL40" i="104"/>
  <c r="FL50" i="21"/>
  <c r="FL50" i="173"/>
  <c r="FL50" i="104"/>
  <c r="FL54" i="2"/>
  <c r="FL53" i="21"/>
  <c r="FL53" i="173"/>
  <c r="FL53" i="104"/>
  <c r="FS6" i="150"/>
  <c r="FS6" i="148"/>
  <c r="FS6" i="147"/>
  <c r="FS6" i="146"/>
  <c r="FS6" i="149"/>
  <c r="FS6" i="40"/>
  <c r="FS6" i="174"/>
  <c r="FS6" i="115"/>
  <c r="FS6" i="77"/>
  <c r="FS6" i="29"/>
  <c r="FS6" i="173"/>
  <c r="FS6" i="42"/>
  <c r="FS6" i="104"/>
  <c r="FS6" i="21"/>
  <c r="FS6" i="99"/>
  <c r="FS9" i="2"/>
  <c r="FS8" i="150"/>
  <c r="FS8" i="148"/>
  <c r="FS8" i="147"/>
  <c r="FS8" i="146"/>
  <c r="FS8" i="149"/>
  <c r="FS8" i="174"/>
  <c r="FS8" i="115"/>
  <c r="FS8" i="40"/>
  <c r="FS8" i="29"/>
  <c r="FS8" i="77"/>
  <c r="FS8" i="42"/>
  <c r="FS8" i="173"/>
  <c r="FS8" i="104"/>
  <c r="FS8" i="21"/>
  <c r="FS8" i="99"/>
  <c r="FS12" i="2"/>
  <c r="FS11" i="148"/>
  <c r="FS11" i="150"/>
  <c r="FS11" i="147"/>
  <c r="FS11" i="146"/>
  <c r="FS11" i="149"/>
  <c r="FS11" i="174"/>
  <c r="FS11" i="40"/>
  <c r="FS11" i="115"/>
  <c r="FS11" i="77"/>
  <c r="FS11" i="29"/>
  <c r="FS11" i="42"/>
  <c r="FS11" i="173"/>
  <c r="FS11" i="104"/>
  <c r="FS11" i="21"/>
  <c r="FS11" i="99"/>
  <c r="FS15" i="2"/>
  <c r="FS14" i="148"/>
  <c r="FS14" i="150"/>
  <c r="FS14" i="147"/>
  <c r="FS14" i="146"/>
  <c r="FS14" i="149"/>
  <c r="FS14" i="40"/>
  <c r="FS14" i="115"/>
  <c r="FS14" i="174"/>
  <c r="FS14" i="29"/>
  <c r="FS14" i="77"/>
  <c r="FS14" i="42"/>
  <c r="FS14" i="173"/>
  <c r="FS14" i="104"/>
  <c r="FS14" i="21"/>
  <c r="FS14" i="99"/>
  <c r="FS18" i="2"/>
  <c r="FS17" i="148"/>
  <c r="FS17" i="150"/>
  <c r="FS17" i="147"/>
  <c r="FS17" i="146"/>
  <c r="FS17" i="149"/>
  <c r="FS17" i="174"/>
  <c r="FS17" i="40"/>
  <c r="FS17" i="115"/>
  <c r="FS17" i="77"/>
  <c r="FS17" i="29"/>
  <c r="FS17" i="173"/>
  <c r="FS17" i="42"/>
  <c r="FS17" i="99"/>
  <c r="FS17" i="104"/>
  <c r="FS17" i="21"/>
  <c r="FS21" i="2"/>
  <c r="FS20" i="150"/>
  <c r="FS20" i="148"/>
  <c r="FS20" i="147"/>
  <c r="FS20" i="146"/>
  <c r="FS20" i="149"/>
  <c r="FS20" i="174"/>
  <c r="FS20" i="115"/>
  <c r="FS20" i="77"/>
  <c r="FS20" i="40"/>
  <c r="FS20" i="29"/>
  <c r="FS20" i="173"/>
  <c r="FS20" i="42"/>
  <c r="FS20" i="104"/>
  <c r="FS20" i="21"/>
  <c r="FS20" i="99"/>
  <c r="FS24" i="2"/>
  <c r="FS23" i="150"/>
  <c r="FS23" i="148"/>
  <c r="FS23" i="147"/>
  <c r="FS23" i="146"/>
  <c r="FS23" i="149"/>
  <c r="FS23" i="115"/>
  <c r="FS23" i="174"/>
  <c r="FS23" i="40"/>
  <c r="FS23" i="29"/>
  <c r="FS23" i="77"/>
  <c r="FS23" i="42"/>
  <c r="FS23" i="173"/>
  <c r="FS23" i="99"/>
  <c r="FS23" i="21"/>
  <c r="FS23" i="104"/>
  <c r="FS29" i="2"/>
  <c r="FS28" i="150"/>
  <c r="FS28" i="148"/>
  <c r="FS28" i="147"/>
  <c r="FS28" i="146"/>
  <c r="FS28" i="149"/>
  <c r="FS28" i="115"/>
  <c r="FS28" i="174"/>
  <c r="FS28" i="40"/>
  <c r="FS28" i="29"/>
  <c r="FS28" i="77"/>
  <c r="FS28" i="42"/>
  <c r="FS28" i="173"/>
  <c r="FS28" i="21"/>
  <c r="FS28" i="99"/>
  <c r="FS28" i="104"/>
  <c r="FS34" i="2"/>
  <c r="FS33" i="150"/>
  <c r="FS33" i="148"/>
  <c r="FS33" i="147"/>
  <c r="FS33" i="149"/>
  <c r="FS33" i="146"/>
  <c r="FS33" i="115"/>
  <c r="FS33" i="174"/>
  <c r="FS33" i="40"/>
  <c r="FS33" i="77"/>
  <c r="FS33" i="42"/>
  <c r="FS33" i="29"/>
  <c r="FS33" i="173"/>
  <c r="FS33" i="21"/>
  <c r="FS33" i="104"/>
  <c r="FS33" i="99"/>
  <c r="FS41" i="2"/>
  <c r="FS40" i="173"/>
  <c r="FS40" i="21"/>
  <c r="FS40" i="99"/>
  <c r="FS40" i="104"/>
  <c r="FS50" i="173"/>
  <c r="FS50" i="104"/>
  <c r="FS50" i="21"/>
  <c r="FS54" i="2"/>
  <c r="FS53" i="173"/>
  <c r="FS53" i="104"/>
  <c r="FS53" i="21"/>
  <c r="FZ6" i="150"/>
  <c r="FZ6" i="148"/>
  <c r="FZ6" i="147"/>
  <c r="FZ6" i="146"/>
  <c r="FZ6" i="149"/>
  <c r="FZ6" i="40"/>
  <c r="FZ6" i="174"/>
  <c r="FZ6" i="115"/>
  <c r="FZ6" i="77"/>
  <c r="FZ6" i="29"/>
  <c r="FZ6" i="42"/>
  <c r="FZ6" i="173"/>
  <c r="FZ6" i="104"/>
  <c r="FZ6" i="21"/>
  <c r="FZ6" i="99"/>
  <c r="FZ9" i="2"/>
  <c r="FZ8" i="150"/>
  <c r="FZ8" i="148"/>
  <c r="FZ8" i="147"/>
  <c r="FZ8" i="146"/>
  <c r="FZ8" i="149"/>
  <c r="FZ8" i="115"/>
  <c r="FZ8" i="40"/>
  <c r="FZ8" i="174"/>
  <c r="FZ8" i="29"/>
  <c r="FZ8" i="77"/>
  <c r="FZ8" i="173"/>
  <c r="FZ8" i="42"/>
  <c r="FZ8" i="21"/>
  <c r="FZ8" i="99"/>
  <c r="FZ8" i="104"/>
  <c r="FZ12" i="2"/>
  <c r="FZ11" i="148"/>
  <c r="FZ11" i="150"/>
  <c r="FZ11" i="147"/>
  <c r="FZ11" i="146"/>
  <c r="FZ11" i="149"/>
  <c r="FZ11" i="115"/>
  <c r="FZ11" i="174"/>
  <c r="FZ11" i="40"/>
  <c r="FZ11" i="29"/>
  <c r="FZ11" i="77"/>
  <c r="FZ11" i="42"/>
  <c r="FZ11" i="173"/>
  <c r="FZ11" i="104"/>
  <c r="FZ11" i="21"/>
  <c r="FZ11" i="99"/>
  <c r="FZ15" i="2"/>
  <c r="FZ14" i="150"/>
  <c r="FZ14" i="148"/>
  <c r="FZ14" i="147"/>
  <c r="FZ14" i="146"/>
  <c r="FZ14" i="149"/>
  <c r="FZ14" i="115"/>
  <c r="FZ14" i="174"/>
  <c r="FZ14" i="40"/>
  <c r="FZ14" i="29"/>
  <c r="FZ14" i="77"/>
  <c r="FZ14" i="173"/>
  <c r="FZ14" i="42"/>
  <c r="FZ14" i="21"/>
  <c r="FZ14" i="99"/>
  <c r="FZ14" i="104"/>
  <c r="FZ18" i="2"/>
  <c r="FZ17" i="148"/>
  <c r="FZ17" i="150"/>
  <c r="FZ17" i="147"/>
  <c r="FZ17" i="146"/>
  <c r="FZ17" i="149"/>
  <c r="FZ17" i="174"/>
  <c r="FZ17" i="40"/>
  <c r="FZ17" i="115"/>
  <c r="FZ17" i="77"/>
  <c r="FZ17" i="29"/>
  <c r="FZ17" i="173"/>
  <c r="FZ17" i="42"/>
  <c r="FZ17" i="104"/>
  <c r="FZ17" i="21"/>
  <c r="FZ17" i="99"/>
  <c r="FZ21" i="2"/>
  <c r="FZ20" i="150"/>
  <c r="FZ20" i="148"/>
  <c r="FZ20" i="147"/>
  <c r="FZ20" i="146"/>
  <c r="FZ20" i="149"/>
  <c r="FZ20" i="115"/>
  <c r="FZ20" i="174"/>
  <c r="FZ20" i="40"/>
  <c r="FZ20" i="29"/>
  <c r="FZ20" i="77"/>
  <c r="FZ20" i="42"/>
  <c r="FZ20" i="173"/>
  <c r="FZ20" i="104"/>
  <c r="FZ20" i="21"/>
  <c r="FZ20" i="99"/>
  <c r="FZ24" i="2"/>
  <c r="FZ23" i="150"/>
  <c r="FZ23" i="147"/>
  <c r="FZ23" i="148"/>
  <c r="FZ23" i="146"/>
  <c r="FZ23" i="149"/>
  <c r="FZ23" i="115"/>
  <c r="FZ23" i="174"/>
  <c r="FZ23" i="40"/>
  <c r="FZ23" i="29"/>
  <c r="FZ23" i="77"/>
  <c r="FZ23" i="173"/>
  <c r="FZ23" i="42"/>
  <c r="FZ23" i="21"/>
  <c r="FZ23" i="104"/>
  <c r="FZ23" i="99"/>
  <c r="FZ29" i="2"/>
  <c r="FZ28" i="150"/>
  <c r="FZ28" i="148"/>
  <c r="FZ28" i="146"/>
  <c r="FZ28" i="147"/>
  <c r="FZ28" i="149"/>
  <c r="FZ28" i="115"/>
  <c r="FZ28" i="174"/>
  <c r="FZ28" i="40"/>
  <c r="FZ28" i="29"/>
  <c r="FZ28" i="77"/>
  <c r="FZ28" i="173"/>
  <c r="FZ28" i="42"/>
  <c r="FZ28" i="21"/>
  <c r="FZ28" i="99"/>
  <c r="FZ28" i="104"/>
  <c r="FZ34" i="2"/>
  <c r="FZ33" i="150"/>
  <c r="FZ33" i="148"/>
  <c r="FZ33" i="147"/>
  <c r="FZ33" i="149"/>
  <c r="FZ33" i="146"/>
  <c r="FZ33" i="115"/>
  <c r="FZ33" i="174"/>
  <c r="FZ33" i="40"/>
  <c r="FZ33" i="77"/>
  <c r="FZ33" i="29"/>
  <c r="FZ33" i="173"/>
  <c r="FZ33" i="42"/>
  <c r="FZ33" i="21"/>
  <c r="FZ33" i="104"/>
  <c r="FZ33" i="99"/>
  <c r="FZ41" i="2"/>
  <c r="FZ40" i="173"/>
  <c r="FZ40" i="104"/>
  <c r="FZ40" i="21"/>
  <c r="FZ40" i="99"/>
  <c r="FZ50" i="21"/>
  <c r="FZ50" i="173"/>
  <c r="FZ50" i="104"/>
  <c r="FZ54" i="2"/>
  <c r="FZ53" i="21"/>
  <c r="FZ53" i="173"/>
  <c r="FZ53" i="104"/>
  <c r="GE6" i="150"/>
  <c r="GE6" i="148"/>
  <c r="GE6" i="147"/>
  <c r="GE6" i="146"/>
  <c r="GE6" i="149"/>
  <c r="GE6" i="40"/>
  <c r="GE6" i="174"/>
  <c r="GE6" i="115"/>
  <c r="GE6" i="77"/>
  <c r="GE6" i="29"/>
  <c r="GE6" i="173"/>
  <c r="GE6" i="42"/>
  <c r="GE6" i="104"/>
  <c r="GE6" i="21"/>
  <c r="GE6" i="99"/>
  <c r="GC12" i="2"/>
  <c r="GC11" i="150"/>
  <c r="GC11" i="148"/>
  <c r="GC11" i="147"/>
  <c r="GC11" i="146"/>
  <c r="GC11" i="149"/>
  <c r="GC11" i="115"/>
  <c r="GC11" i="174"/>
  <c r="GC11" i="40"/>
  <c r="GC11" i="29"/>
  <c r="GC11" i="77"/>
  <c r="GC11" i="173"/>
  <c r="GC11" i="42"/>
  <c r="GC11" i="21"/>
  <c r="GC11" i="99"/>
  <c r="GC11" i="104"/>
  <c r="GC24" i="2"/>
  <c r="GC23" i="150"/>
  <c r="GC23" i="147"/>
  <c r="GC23" i="148"/>
  <c r="GC23" i="146"/>
  <c r="GC23" i="149"/>
  <c r="GC23" i="174"/>
  <c r="GC23" i="115"/>
  <c r="GC23" i="77"/>
  <c r="GC23" i="40"/>
  <c r="GC23" i="29"/>
  <c r="GC23" i="173"/>
  <c r="GC23" i="42"/>
  <c r="GC23" i="99"/>
  <c r="GC23" i="21"/>
  <c r="GC23" i="104"/>
  <c r="GD28" i="150"/>
  <c r="GD28" i="148"/>
  <c r="GD28" i="146"/>
  <c r="GD28" i="147"/>
  <c r="GD28" i="149"/>
  <c r="GD28" i="115"/>
  <c r="GD28" i="174"/>
  <c r="GD28" i="40"/>
  <c r="GD28" i="29"/>
  <c r="GD28" i="77"/>
  <c r="GD28" i="173"/>
  <c r="GD28" i="42"/>
  <c r="GD28" i="21"/>
  <c r="GD28" i="99"/>
  <c r="GD28" i="104"/>
  <c r="GC34" i="2"/>
  <c r="GC33" i="150"/>
  <c r="GC33" i="148"/>
  <c r="GC33" i="147"/>
  <c r="GC33" i="146"/>
  <c r="GC33" i="149"/>
  <c r="GC33" i="174"/>
  <c r="GC33" i="115"/>
  <c r="GC33" i="77"/>
  <c r="GC33" i="40"/>
  <c r="GC33" i="29"/>
  <c r="GC33" i="173"/>
  <c r="GC33" i="42"/>
  <c r="GC33" i="104"/>
  <c r="GC33" i="99"/>
  <c r="GC33" i="21"/>
  <c r="GD41" i="2"/>
  <c r="GD40" i="173"/>
  <c r="GD40" i="104"/>
  <c r="GD40" i="21"/>
  <c r="GD40" i="99"/>
  <c r="GE50" i="173"/>
  <c r="GE50" i="104"/>
  <c r="GE50" i="21"/>
  <c r="FH54" i="99"/>
  <c r="GE53" i="99"/>
  <c r="FS53" i="99"/>
  <c r="FO53" i="99"/>
  <c r="FK53" i="99"/>
  <c r="FC53" i="99"/>
  <c r="EY53" i="99"/>
  <c r="EQ53" i="99"/>
  <c r="EM53" i="99"/>
  <c r="EE53" i="99"/>
  <c r="DW53" i="99"/>
  <c r="CY53" i="99"/>
  <c r="BW53" i="99"/>
  <c r="BC53" i="99"/>
  <c r="AU53" i="99"/>
  <c r="AI53" i="99"/>
  <c r="AA53" i="99"/>
  <c r="O53" i="99"/>
  <c r="GD50" i="99"/>
  <c r="FZ50" i="99"/>
  <c r="FV50" i="99"/>
  <c r="FR50" i="99"/>
  <c r="EX50" i="99"/>
  <c r="ET50" i="99"/>
  <c r="ED50" i="99"/>
  <c r="DF50" i="99"/>
  <c r="DB50" i="99"/>
  <c r="CT50" i="99"/>
  <c r="CD50" i="99"/>
  <c r="BZ50" i="99"/>
  <c r="BR50" i="99"/>
  <c r="BJ50" i="99"/>
  <c r="AX50" i="99"/>
  <c r="AP50" i="99"/>
  <c r="AH50" i="99"/>
  <c r="V50" i="99"/>
  <c r="N50" i="99"/>
  <c r="J50" i="99"/>
  <c r="F50" i="99"/>
  <c r="C12" i="2"/>
  <c r="C12" i="155"/>
  <c r="C12" i="153"/>
  <c r="C12" i="154"/>
  <c r="C12" i="151"/>
  <c r="C12" i="152" s="1"/>
  <c r="C12" i="145"/>
  <c r="C12" i="41"/>
  <c r="C12" i="127"/>
  <c r="C12" i="38"/>
  <c r="C12" i="37"/>
  <c r="C11" i="106"/>
  <c r="C11" i="112" s="1"/>
  <c r="C11" i="148"/>
  <c r="C11" i="150"/>
  <c r="C11" i="147"/>
  <c r="C11" i="146"/>
  <c r="C11" i="149"/>
  <c r="C11" i="40"/>
  <c r="C11" i="174"/>
  <c r="C11" i="115"/>
  <c r="C11" i="77"/>
  <c r="C11" i="29"/>
  <c r="C11" i="42"/>
  <c r="C11" i="173"/>
  <c r="C11" i="104"/>
  <c r="C11" i="21"/>
  <c r="C11" i="99"/>
  <c r="C24" i="2"/>
  <c r="C23" i="106"/>
  <c r="C23" i="112" s="1"/>
  <c r="C23" i="150"/>
  <c r="C23" i="148"/>
  <c r="C23" i="147"/>
  <c r="C23" i="146"/>
  <c r="C23" i="149"/>
  <c r="C23" i="174"/>
  <c r="C23" i="115"/>
  <c r="C23" i="77"/>
  <c r="C23" i="40"/>
  <c r="C23" i="29"/>
  <c r="C23" i="173"/>
  <c r="C23" i="42"/>
  <c r="C23" i="104"/>
  <c r="C23" i="21"/>
  <c r="C23" i="99"/>
  <c r="C50" i="106"/>
  <c r="C50" i="112" s="1"/>
  <c r="C50" i="173"/>
  <c r="C50" i="104"/>
  <c r="C50" i="21"/>
  <c r="E8" i="106"/>
  <c r="E8" i="112" s="1"/>
  <c r="E9" i="155"/>
  <c r="E54" i="2"/>
  <c r="E53" i="106"/>
  <c r="E53" i="112" s="1"/>
  <c r="E53" i="21"/>
  <c r="E53" i="173"/>
  <c r="E53" i="104"/>
  <c r="L50" i="106"/>
  <c r="L50" i="112" s="1"/>
  <c r="L50" i="21"/>
  <c r="L50" i="173"/>
  <c r="L50" i="104"/>
  <c r="L54" i="2"/>
  <c r="L53" i="106"/>
  <c r="L53" i="112" s="1"/>
  <c r="L53" i="21"/>
  <c r="L53" i="173"/>
  <c r="L53" i="104"/>
  <c r="Q6" i="106"/>
  <c r="Q6" i="112" s="1"/>
  <c r="Q7" i="153"/>
  <c r="Q7" i="154"/>
  <c r="Q7" i="151"/>
  <c r="Q7" i="152" s="1"/>
  <c r="Q7" i="155"/>
  <c r="Q7" i="37"/>
  <c r="C7" i="179"/>
  <c r="C7" i="181"/>
  <c r="C7" i="180"/>
  <c r="C7" i="177"/>
  <c r="C7" i="178"/>
  <c r="S7" i="145"/>
  <c r="S7" i="41"/>
  <c r="S7" i="127"/>
  <c r="S7" i="38"/>
  <c r="S7" i="37"/>
  <c r="S6" i="106"/>
  <c r="S6" i="112" s="1"/>
  <c r="S6" i="150"/>
  <c r="S6" i="148"/>
  <c r="S6" i="147"/>
  <c r="S6" i="146"/>
  <c r="S6" i="149"/>
  <c r="S6" i="40"/>
  <c r="S6" i="174"/>
  <c r="S6" i="115"/>
  <c r="S6" i="77"/>
  <c r="S6" i="29"/>
  <c r="S6" i="173"/>
  <c r="S6" i="42"/>
  <c r="S6" i="104"/>
  <c r="S6" i="21"/>
  <c r="S6" i="99"/>
  <c r="S9" i="2"/>
  <c r="C9" i="178"/>
  <c r="C9" i="180"/>
  <c r="C9" i="179"/>
  <c r="C9" i="181"/>
  <c r="C9" i="177"/>
  <c r="S9" i="145"/>
  <c r="S9" i="41"/>
  <c r="S9" i="127"/>
  <c r="S9" i="37"/>
  <c r="S9" i="38"/>
  <c r="S8" i="106"/>
  <c r="S8" i="112" s="1"/>
  <c r="S8" i="150"/>
  <c r="S8" i="148"/>
  <c r="S8" i="147"/>
  <c r="S8" i="146"/>
  <c r="S8" i="149"/>
  <c r="S8" i="174"/>
  <c r="S8" i="115"/>
  <c r="S8" i="40"/>
  <c r="S8" i="29"/>
  <c r="S8" i="77"/>
  <c r="S8" i="42"/>
  <c r="S8" i="173"/>
  <c r="S8" i="104"/>
  <c r="S8" i="21"/>
  <c r="S8" i="99"/>
  <c r="S12" i="2"/>
  <c r="C12" i="178"/>
  <c r="C12" i="180"/>
  <c r="C12" i="177"/>
  <c r="C12" i="179"/>
  <c r="C12" i="181"/>
  <c r="S12" i="145"/>
  <c r="S12" i="41"/>
  <c r="S12" i="127"/>
  <c r="S12" i="38"/>
  <c r="S12" i="37"/>
  <c r="S11" i="106"/>
  <c r="S11" i="112" s="1"/>
  <c r="S11" i="148"/>
  <c r="S11" i="150"/>
  <c r="S11" i="147"/>
  <c r="S11" i="146"/>
  <c r="S11" i="149"/>
  <c r="S11" i="174"/>
  <c r="S11" i="40"/>
  <c r="S11" i="115"/>
  <c r="S11" i="77"/>
  <c r="S11" i="29"/>
  <c r="S11" i="42"/>
  <c r="S11" i="173"/>
  <c r="S11" i="104"/>
  <c r="S11" i="21"/>
  <c r="S11" i="99"/>
  <c r="S15" i="2"/>
  <c r="C15" i="180"/>
  <c r="C15" i="181"/>
  <c r="C15" i="178"/>
  <c r="C15" i="179"/>
  <c r="C15" i="177"/>
  <c r="S14" i="106"/>
  <c r="S14" i="112" s="1"/>
  <c r="S14" i="148"/>
  <c r="S14" i="150"/>
  <c r="S14" i="147"/>
  <c r="S14" i="146"/>
  <c r="S14" i="149"/>
  <c r="S14" i="40"/>
  <c r="S14" i="115"/>
  <c r="S14" i="174"/>
  <c r="S14" i="29"/>
  <c r="S14" i="77"/>
  <c r="S14" i="42"/>
  <c r="S14" i="173"/>
  <c r="S14" i="104"/>
  <c r="S14" i="21"/>
  <c r="S14" i="99"/>
  <c r="S18" i="2"/>
  <c r="C18" i="180"/>
  <c r="C18" i="181"/>
  <c r="C18" i="178"/>
  <c r="C18" i="179"/>
  <c r="C18" i="177"/>
  <c r="S17" i="106"/>
  <c r="S17" i="112" s="1"/>
  <c r="S17" i="148"/>
  <c r="S17" i="150"/>
  <c r="S17" i="147"/>
  <c r="S17" i="146"/>
  <c r="S17" i="149"/>
  <c r="S17" i="174"/>
  <c r="S17" i="40"/>
  <c r="S17" i="115"/>
  <c r="S17" i="77"/>
  <c r="S17" i="29"/>
  <c r="S17" i="173"/>
  <c r="S17" i="42"/>
  <c r="S17" i="99"/>
  <c r="S17" i="104"/>
  <c r="S17" i="21"/>
  <c r="S21" i="2"/>
  <c r="C21" i="180"/>
  <c r="C21" i="181"/>
  <c r="C21" i="178"/>
  <c r="C21" i="179"/>
  <c r="C21" i="177"/>
  <c r="S20" i="106"/>
  <c r="S20" i="112" s="1"/>
  <c r="S20" i="150"/>
  <c r="S20" i="148"/>
  <c r="S20" i="147"/>
  <c r="S20" i="146"/>
  <c r="S20" i="149"/>
  <c r="S20" i="174"/>
  <c r="S20" i="115"/>
  <c r="S20" i="77"/>
  <c r="S20" i="40"/>
  <c r="S20" i="29"/>
  <c r="S20" i="173"/>
  <c r="S20" i="42"/>
  <c r="S20" i="104"/>
  <c r="S20" i="21"/>
  <c r="S20" i="99"/>
  <c r="S24" i="2"/>
  <c r="C24" i="180"/>
  <c r="C24" i="181"/>
  <c r="C24" i="178"/>
  <c r="C24" i="179"/>
  <c r="C24" i="177"/>
  <c r="S23" i="106"/>
  <c r="S23" i="112" s="1"/>
  <c r="S23" i="150"/>
  <c r="S23" i="148"/>
  <c r="S23" i="147"/>
  <c r="S23" i="146"/>
  <c r="S23" i="149"/>
  <c r="S23" i="115"/>
  <c r="S23" i="174"/>
  <c r="S23" i="40"/>
  <c r="S23" i="29"/>
  <c r="S23" i="77"/>
  <c r="S23" i="42"/>
  <c r="S23" i="173"/>
  <c r="S23" i="99"/>
  <c r="S23" i="21"/>
  <c r="S23" i="104"/>
  <c r="S29" i="2"/>
  <c r="C29" i="180"/>
  <c r="C29" i="181"/>
  <c r="C29" i="178"/>
  <c r="C29" i="179"/>
  <c r="C29" i="177"/>
  <c r="S28" i="106"/>
  <c r="S28" i="112" s="1"/>
  <c r="S28" i="150"/>
  <c r="S28" i="148"/>
  <c r="S28" i="147"/>
  <c r="S28" i="146"/>
  <c r="S28" i="149"/>
  <c r="S28" i="115"/>
  <c r="S28" i="174"/>
  <c r="S28" i="40"/>
  <c r="S28" i="29"/>
  <c r="S28" i="77"/>
  <c r="S28" i="42"/>
  <c r="S28" i="173"/>
  <c r="S28" i="21"/>
  <c r="S28" i="99"/>
  <c r="S28" i="104"/>
  <c r="S34" i="2"/>
  <c r="C34" i="180"/>
  <c r="C34" i="181"/>
  <c r="C34" i="178"/>
  <c r="C34" i="179"/>
  <c r="C34" i="177"/>
  <c r="S33" i="106"/>
  <c r="S33" i="112" s="1"/>
  <c r="S33" i="150"/>
  <c r="S33" i="148"/>
  <c r="S33" i="147"/>
  <c r="S33" i="149"/>
  <c r="S33" i="146"/>
  <c r="S33" i="115"/>
  <c r="S33" i="174"/>
  <c r="S33" i="40"/>
  <c r="S33" i="77"/>
  <c r="S33" i="42"/>
  <c r="S33" i="29"/>
  <c r="S33" i="173"/>
  <c r="S33" i="21"/>
  <c r="S33" i="104"/>
  <c r="S33" i="99"/>
  <c r="S41" i="2"/>
  <c r="S40" i="106"/>
  <c r="S40" i="112" s="1"/>
  <c r="S40" i="173"/>
  <c r="S40" i="21"/>
  <c r="S40" i="99"/>
  <c r="S40" i="104"/>
  <c r="S50" i="106"/>
  <c r="S50" i="112" s="1"/>
  <c r="S50" i="173"/>
  <c r="S50" i="104"/>
  <c r="S50" i="21"/>
  <c r="S54" i="2"/>
  <c r="S53" i="106"/>
  <c r="S53" i="112" s="1"/>
  <c r="S53" i="173"/>
  <c r="S53" i="104"/>
  <c r="S53" i="21"/>
  <c r="H7" i="179"/>
  <c r="H7" i="181"/>
  <c r="H7" i="180"/>
  <c r="H7" i="177"/>
  <c r="H7" i="178"/>
  <c r="X7" i="145"/>
  <c r="X7" i="41"/>
  <c r="X7" i="127"/>
  <c r="X7" i="37"/>
  <c r="X7" i="38"/>
  <c r="X6" i="106"/>
  <c r="X6" i="112" s="1"/>
  <c r="X6" i="150"/>
  <c r="X6" i="148"/>
  <c r="X6" i="147"/>
  <c r="X6" i="146"/>
  <c r="X6" i="149"/>
  <c r="X6" i="115"/>
  <c r="X6" i="40"/>
  <c r="X6" i="174"/>
  <c r="X6" i="29"/>
  <c r="X6" i="77"/>
  <c r="X6" i="173"/>
  <c r="X6" i="42"/>
  <c r="X6" i="21"/>
  <c r="X6" i="99"/>
  <c r="X6" i="104"/>
  <c r="X18" i="2"/>
  <c r="H18" i="180"/>
  <c r="H18" i="181"/>
  <c r="H18" i="178"/>
  <c r="H18" i="179"/>
  <c r="H18" i="177"/>
  <c r="X17" i="106"/>
  <c r="X17" i="112" s="1"/>
  <c r="X17" i="150"/>
  <c r="X17" i="148"/>
  <c r="X17" i="147"/>
  <c r="X17" i="146"/>
  <c r="X17" i="149"/>
  <c r="X17" i="115"/>
  <c r="X17" i="174"/>
  <c r="X17" i="40"/>
  <c r="X17" i="29"/>
  <c r="X17" i="77"/>
  <c r="X17" i="173"/>
  <c r="X17" i="42"/>
  <c r="X17" i="21"/>
  <c r="X17" i="99"/>
  <c r="X17" i="104"/>
  <c r="X34" i="2"/>
  <c r="H34" i="180"/>
  <c r="H34" i="178"/>
  <c r="H34" i="181"/>
  <c r="H34" i="179"/>
  <c r="H34" i="177"/>
  <c r="X33" i="106"/>
  <c r="X33" i="112" s="1"/>
  <c r="X33" i="150"/>
  <c r="X33" i="148"/>
  <c r="X33" i="147"/>
  <c r="X33" i="146"/>
  <c r="X33" i="149"/>
  <c r="X33" i="174"/>
  <c r="X33" i="115"/>
  <c r="X33" i="77"/>
  <c r="X33" i="40"/>
  <c r="X33" i="173"/>
  <c r="X33" i="42"/>
  <c r="X33" i="29"/>
  <c r="X33" i="21"/>
  <c r="X33" i="104"/>
  <c r="X33" i="99"/>
  <c r="X55" i="2"/>
  <c r="X54" i="106"/>
  <c r="X54" i="112" s="1"/>
  <c r="X54" i="21"/>
  <c r="X54" i="173"/>
  <c r="X54" i="104"/>
  <c r="M7" i="178"/>
  <c r="M7" i="179"/>
  <c r="M7" i="181"/>
  <c r="M7" i="180"/>
  <c r="M7" i="177"/>
  <c r="AC7" i="127"/>
  <c r="AC7" i="145"/>
  <c r="AC7" i="41"/>
  <c r="AC7" i="37"/>
  <c r="AC7" i="38"/>
  <c r="AC6" i="106"/>
  <c r="AC6" i="112" s="1"/>
  <c r="AC6" i="150"/>
  <c r="AC6" i="148"/>
  <c r="AC6" i="147"/>
  <c r="AC6" i="146"/>
  <c r="AC6" i="149"/>
  <c r="AC6" i="174"/>
  <c r="AC6" i="115"/>
  <c r="AC6" i="40"/>
  <c r="AC6" i="29"/>
  <c r="AC6" i="77"/>
  <c r="AC6" i="42"/>
  <c r="AC6" i="173"/>
  <c r="AC6" i="104"/>
  <c r="AC6" i="21"/>
  <c r="AC6" i="99"/>
  <c r="AC9" i="2"/>
  <c r="M9" i="179"/>
  <c r="M9" i="181"/>
  <c r="M9" i="177"/>
  <c r="M9" i="178"/>
  <c r="M9" i="180"/>
  <c r="AC9" i="145"/>
  <c r="AC9" i="41"/>
  <c r="AC9" i="127"/>
  <c r="AC9" i="37"/>
  <c r="AC9" i="38"/>
  <c r="AC8" i="106"/>
  <c r="AC8" i="112" s="1"/>
  <c r="AC8" i="150"/>
  <c r="AC8" i="148"/>
  <c r="AC8" i="147"/>
  <c r="AC8" i="146"/>
  <c r="AC8" i="149"/>
  <c r="AC8" i="40"/>
  <c r="AC8" i="174"/>
  <c r="AC8" i="115"/>
  <c r="AC8" i="77"/>
  <c r="AC8" i="29"/>
  <c r="AC8" i="173"/>
  <c r="AC8" i="42"/>
  <c r="AC8" i="104"/>
  <c r="AC8" i="21"/>
  <c r="AC8" i="99"/>
  <c r="AC12" i="2"/>
  <c r="M12" i="179"/>
  <c r="M12" i="181"/>
  <c r="M12" i="178"/>
  <c r="M12" i="180"/>
  <c r="M12" i="177"/>
  <c r="AC12" i="145"/>
  <c r="AC12" i="41"/>
  <c r="AC12" i="127"/>
  <c r="AC12" i="37"/>
  <c r="AC12" i="38"/>
  <c r="AC11" i="106"/>
  <c r="AC11" i="112" s="1"/>
  <c r="AC11" i="150"/>
  <c r="AC11" i="148"/>
  <c r="AC11" i="147"/>
  <c r="AC11" i="146"/>
  <c r="AC11" i="149"/>
  <c r="AC11" i="115"/>
  <c r="AC11" i="174"/>
  <c r="AC11" i="40"/>
  <c r="AC11" i="29"/>
  <c r="AC11" i="77"/>
  <c r="AC11" i="173"/>
  <c r="AC11" i="42"/>
  <c r="AC11" i="21"/>
  <c r="AC11" i="99"/>
  <c r="AC11" i="104"/>
  <c r="AC15" i="2"/>
  <c r="M15" i="180"/>
  <c r="M15" i="178"/>
  <c r="M15" i="181"/>
  <c r="M15" i="179"/>
  <c r="M15" i="177"/>
  <c r="AC14" i="106"/>
  <c r="AC14" i="112" s="1"/>
  <c r="AC14" i="148"/>
  <c r="AC14" i="150"/>
  <c r="AC14" i="147"/>
  <c r="AC14" i="146"/>
  <c r="AC14" i="149"/>
  <c r="AC14" i="174"/>
  <c r="AC14" i="40"/>
  <c r="AC14" i="115"/>
  <c r="AC14" i="77"/>
  <c r="AC14" i="29"/>
  <c r="AC14" i="173"/>
  <c r="AC14" i="42"/>
  <c r="AC14" i="99"/>
  <c r="AC14" i="104"/>
  <c r="AC14" i="21"/>
  <c r="AC18" i="2"/>
  <c r="M18" i="180"/>
  <c r="M18" i="181"/>
  <c r="M18" i="178"/>
  <c r="M18" i="179"/>
  <c r="M18" i="177"/>
  <c r="AC17" i="106"/>
  <c r="AC17" i="112" s="1"/>
  <c r="AC17" i="148"/>
  <c r="AC17" i="150"/>
  <c r="AC17" i="147"/>
  <c r="AC17" i="146"/>
  <c r="AC17" i="149"/>
  <c r="AC17" i="40"/>
  <c r="AC17" i="115"/>
  <c r="AC17" i="174"/>
  <c r="AC17" i="29"/>
  <c r="AC17" i="77"/>
  <c r="AC17" i="42"/>
  <c r="AC17" i="173"/>
  <c r="AC17" i="104"/>
  <c r="AC17" i="21"/>
  <c r="AC17" i="99"/>
  <c r="AC21" i="2"/>
  <c r="M21" i="180"/>
  <c r="M21" i="181"/>
  <c r="M21" i="178"/>
  <c r="M21" i="179"/>
  <c r="M21" i="177"/>
  <c r="AC20" i="106"/>
  <c r="AC20" i="112" s="1"/>
  <c r="AC20" i="150"/>
  <c r="AC20" i="147"/>
  <c r="AC20" i="148"/>
  <c r="AC20" i="146"/>
  <c r="AC20" i="149"/>
  <c r="AC20" i="115"/>
  <c r="AC20" i="174"/>
  <c r="AC20" i="40"/>
  <c r="AC20" i="29"/>
  <c r="AC20" i="77"/>
  <c r="AC20" i="173"/>
  <c r="AC20" i="42"/>
  <c r="AC20" i="21"/>
  <c r="AC20" i="99"/>
  <c r="AC20" i="104"/>
  <c r="AC24" i="2"/>
  <c r="M24" i="180"/>
  <c r="M24" i="181"/>
  <c r="M24" i="178"/>
  <c r="M24" i="179"/>
  <c r="M24" i="177"/>
  <c r="AC23" i="106"/>
  <c r="AC23" i="112" s="1"/>
  <c r="AC23" i="150"/>
  <c r="AC23" i="147"/>
  <c r="AC23" i="148"/>
  <c r="AC23" i="146"/>
  <c r="AC23" i="149"/>
  <c r="AC23" i="174"/>
  <c r="AC23" i="115"/>
  <c r="AC23" i="77"/>
  <c r="AC23" i="40"/>
  <c r="AC23" i="29"/>
  <c r="AC23" i="173"/>
  <c r="AC23" i="42"/>
  <c r="AC23" i="99"/>
  <c r="AC23" i="21"/>
  <c r="AC23" i="104"/>
  <c r="AC29" i="2"/>
  <c r="M29" i="180"/>
  <c r="M29" i="181"/>
  <c r="M29" i="178"/>
  <c r="M29" i="179"/>
  <c r="M29" i="177"/>
  <c r="AC28" i="106"/>
  <c r="AC28" i="112" s="1"/>
  <c r="AC28" i="150"/>
  <c r="AC28" i="148"/>
  <c r="AC28" i="146"/>
  <c r="AC28" i="147"/>
  <c r="AC28" i="149"/>
  <c r="AC28" i="174"/>
  <c r="AC28" i="115"/>
  <c r="AC28" i="77"/>
  <c r="AC28" i="40"/>
  <c r="AC28" i="29"/>
  <c r="AC28" i="173"/>
  <c r="AC28" i="42"/>
  <c r="AC28" i="104"/>
  <c r="AC28" i="21"/>
  <c r="AC28" i="99"/>
  <c r="AC34" i="2"/>
  <c r="M34" i="180"/>
  <c r="M34" i="181"/>
  <c r="M34" i="178"/>
  <c r="M34" i="179"/>
  <c r="M34" i="177"/>
  <c r="AC33" i="106"/>
  <c r="AC33" i="112" s="1"/>
  <c r="AC33" i="150"/>
  <c r="AC33" i="148"/>
  <c r="AC33" i="147"/>
  <c r="AC33" i="146"/>
  <c r="AC33" i="149"/>
  <c r="AC33" i="174"/>
  <c r="AC33" i="115"/>
  <c r="AC33" i="77"/>
  <c r="AC33" i="40"/>
  <c r="AC33" i="29"/>
  <c r="AC33" i="173"/>
  <c r="AC33" i="42"/>
  <c r="AC33" i="104"/>
  <c r="AC33" i="99"/>
  <c r="AC33" i="21"/>
  <c r="AC41" i="2"/>
  <c r="AC40" i="106"/>
  <c r="AC40" i="112" s="1"/>
  <c r="AC40" i="173"/>
  <c r="AC40" i="21"/>
  <c r="AC40" i="99"/>
  <c r="AC40" i="104"/>
  <c r="AC50" i="106"/>
  <c r="AC50" i="112" s="1"/>
  <c r="AC50" i="21"/>
  <c r="AC50" i="173"/>
  <c r="AC50" i="104"/>
  <c r="AC54" i="2"/>
  <c r="AC53" i="106"/>
  <c r="AC53" i="112" s="1"/>
  <c r="AC53" i="21"/>
  <c r="AC53" i="173"/>
  <c r="AC53" i="104"/>
  <c r="BO15" i="2"/>
  <c r="AY15" i="180"/>
  <c r="AY15" i="181"/>
  <c r="AY15" i="178"/>
  <c r="AY15" i="179"/>
  <c r="AY15" i="177"/>
  <c r="BO14" i="106"/>
  <c r="BO14" i="112" s="1"/>
  <c r="BO14" i="148"/>
  <c r="BO14" i="150"/>
  <c r="BO14" i="147"/>
  <c r="BO14" i="146"/>
  <c r="BO14" i="149"/>
  <c r="BO14" i="40"/>
  <c r="BO14" i="115"/>
  <c r="BO14" i="174"/>
  <c r="BO14" i="29"/>
  <c r="BO14" i="77"/>
  <c r="BO14" i="42"/>
  <c r="BO14" i="173"/>
  <c r="BO14" i="104"/>
  <c r="BO14" i="21"/>
  <c r="BO14" i="99"/>
  <c r="BO29" i="2"/>
  <c r="AY29" i="180"/>
  <c r="AY29" i="181"/>
  <c r="AY29" i="178"/>
  <c r="AY29" i="177"/>
  <c r="AY29" i="179"/>
  <c r="BO28" i="106"/>
  <c r="BO28" i="112" s="1"/>
  <c r="BO28" i="150"/>
  <c r="BO28" i="148"/>
  <c r="BO28" i="147"/>
  <c r="BO28" i="146"/>
  <c r="BO28" i="149"/>
  <c r="BO28" i="115"/>
  <c r="BO28" i="174"/>
  <c r="BO28" i="40"/>
  <c r="BO28" i="29"/>
  <c r="BO28" i="77"/>
  <c r="BO28" i="42"/>
  <c r="BO28" i="173"/>
  <c r="BO28" i="21"/>
  <c r="BO28" i="99"/>
  <c r="BO28" i="104"/>
  <c r="BO54" i="2"/>
  <c r="BO53" i="106"/>
  <c r="BO53" i="112" s="1"/>
  <c r="BO53" i="173"/>
  <c r="BO53" i="104"/>
  <c r="BO53" i="21"/>
  <c r="AX15" i="181"/>
  <c r="AX15" i="180"/>
  <c r="AX15" i="178"/>
  <c r="AX15" i="179"/>
  <c r="AX15" i="177"/>
  <c r="BN14" i="106"/>
  <c r="BN14" i="112" s="1"/>
  <c r="BN14" i="150"/>
  <c r="BN14" i="148"/>
  <c r="BN14" i="147"/>
  <c r="BN14" i="146"/>
  <c r="BN14" i="149"/>
  <c r="BN14" i="115"/>
  <c r="BN14" i="174"/>
  <c r="BN14" i="40"/>
  <c r="BN14" i="29"/>
  <c r="BN14" i="77"/>
  <c r="BN14" i="173"/>
  <c r="BN14" i="42"/>
  <c r="BN14" i="21"/>
  <c r="BN14" i="99"/>
  <c r="BN14" i="104"/>
  <c r="BN24" i="2"/>
  <c r="AX24" i="180"/>
  <c r="AX24" i="181"/>
  <c r="AX24" i="178"/>
  <c r="AX24" i="177"/>
  <c r="AX24" i="179"/>
  <c r="BN23" i="106"/>
  <c r="BN23" i="112" s="1"/>
  <c r="BN23" i="150"/>
  <c r="BN23" i="147"/>
  <c r="BN23" i="148"/>
  <c r="BN23" i="146"/>
  <c r="BN23" i="149"/>
  <c r="BN23" i="115"/>
  <c r="BN23" i="174"/>
  <c r="BN23" i="40"/>
  <c r="BN23" i="29"/>
  <c r="BN23" i="77"/>
  <c r="BN23" i="173"/>
  <c r="BN23" i="42"/>
  <c r="BN23" i="21"/>
  <c r="BN23" i="104"/>
  <c r="BN23" i="99"/>
  <c r="BN50" i="106"/>
  <c r="BN50" i="112" s="1"/>
  <c r="BN50" i="21"/>
  <c r="BN50" i="173"/>
  <c r="BN50" i="104"/>
  <c r="AU7" i="179"/>
  <c r="AU7" i="181"/>
  <c r="AU7" i="180"/>
  <c r="AU7" i="177"/>
  <c r="AU7" i="178"/>
  <c r="BK7" i="145"/>
  <c r="BK7" i="41"/>
  <c r="BK7" i="127"/>
  <c r="BK7" i="38"/>
  <c r="BK7" i="37"/>
  <c r="BK6" i="106"/>
  <c r="BK6" i="112" s="1"/>
  <c r="BK6" i="150"/>
  <c r="BK6" i="148"/>
  <c r="BK6" i="147"/>
  <c r="BK6" i="146"/>
  <c r="BK6" i="149"/>
  <c r="BK6" i="40"/>
  <c r="BK6" i="174"/>
  <c r="BK6" i="115"/>
  <c r="BK6" i="77"/>
  <c r="BK6" i="29"/>
  <c r="BK6" i="173"/>
  <c r="BK6" i="42"/>
  <c r="BK6" i="104"/>
  <c r="BK6" i="21"/>
  <c r="BK6" i="99"/>
  <c r="BK9" i="2"/>
  <c r="AU9" i="178"/>
  <c r="AU9" i="180"/>
  <c r="AU9" i="179"/>
  <c r="AU9" i="181"/>
  <c r="AU9" i="177"/>
  <c r="BK9" i="145"/>
  <c r="BK9" i="41"/>
  <c r="BK9" i="127"/>
  <c r="BK9" i="37"/>
  <c r="BK9" i="38"/>
  <c r="BK8" i="106"/>
  <c r="BK8" i="112" s="1"/>
  <c r="BK8" i="150"/>
  <c r="BK8" i="148"/>
  <c r="BK8" i="147"/>
  <c r="BK8" i="146"/>
  <c r="BK8" i="149"/>
  <c r="BK8" i="174"/>
  <c r="BK8" i="115"/>
  <c r="BK8" i="40"/>
  <c r="BK8" i="29"/>
  <c r="BK8" i="77"/>
  <c r="BK8" i="42"/>
  <c r="BK8" i="173"/>
  <c r="BK8" i="104"/>
  <c r="BK8" i="21"/>
  <c r="BK8" i="99"/>
  <c r="BK12" i="2"/>
  <c r="AU12" i="178"/>
  <c r="AU12" i="180"/>
  <c r="AU12" i="177"/>
  <c r="AU12" i="179"/>
  <c r="AU12" i="181"/>
  <c r="BK12" i="145"/>
  <c r="BK12" i="41"/>
  <c r="BK12" i="127"/>
  <c r="BK12" i="38"/>
  <c r="BK12" i="37"/>
  <c r="BK11" i="106"/>
  <c r="BK11" i="112" s="1"/>
  <c r="BK11" i="148"/>
  <c r="BK11" i="150"/>
  <c r="BK11" i="147"/>
  <c r="BK11" i="146"/>
  <c r="BK11" i="149"/>
  <c r="BK11" i="174"/>
  <c r="BK11" i="40"/>
  <c r="BK11" i="115"/>
  <c r="BK11" i="77"/>
  <c r="BK11" i="29"/>
  <c r="BK11" i="42"/>
  <c r="BK11" i="173"/>
  <c r="BK11" i="104"/>
  <c r="BK11" i="21"/>
  <c r="BK11" i="99"/>
  <c r="BK15" i="2"/>
  <c r="AU15" i="180"/>
  <c r="AU15" i="181"/>
  <c r="AU15" i="178"/>
  <c r="AU15" i="179"/>
  <c r="AU15" i="177"/>
  <c r="BK14" i="106"/>
  <c r="BK14" i="112" s="1"/>
  <c r="BK14" i="148"/>
  <c r="BK14" i="150"/>
  <c r="BK14" i="147"/>
  <c r="BK14" i="146"/>
  <c r="BK14" i="149"/>
  <c r="BK14" i="40"/>
  <c r="BK14" i="115"/>
  <c r="BK14" i="174"/>
  <c r="BK14" i="29"/>
  <c r="BK14" i="77"/>
  <c r="BK14" i="42"/>
  <c r="BK14" i="173"/>
  <c r="BK14" i="104"/>
  <c r="BK14" i="21"/>
  <c r="BK14" i="99"/>
  <c r="BK18" i="2"/>
  <c r="AU18" i="181"/>
  <c r="AU18" i="180"/>
  <c r="AU18" i="178"/>
  <c r="AU18" i="179"/>
  <c r="AU18" i="177"/>
  <c r="BK17" i="106"/>
  <c r="BK17" i="112" s="1"/>
  <c r="BK17" i="148"/>
  <c r="BK17" i="150"/>
  <c r="BK17" i="147"/>
  <c r="BK17" i="146"/>
  <c r="BK17" i="149"/>
  <c r="BK17" i="174"/>
  <c r="BK17" i="40"/>
  <c r="BK17" i="115"/>
  <c r="BK17" i="77"/>
  <c r="BK17" i="29"/>
  <c r="BK17" i="173"/>
  <c r="BK17" i="42"/>
  <c r="BK17" i="99"/>
  <c r="BK17" i="104"/>
  <c r="BK17" i="21"/>
  <c r="BK21" i="2"/>
  <c r="AU21" i="180"/>
  <c r="AU21" i="181"/>
  <c r="AU21" i="178"/>
  <c r="AU21" i="179"/>
  <c r="AU21" i="177"/>
  <c r="BK20" i="106"/>
  <c r="BK20" i="112" s="1"/>
  <c r="BK20" i="150"/>
  <c r="BK20" i="148"/>
  <c r="BK20" i="147"/>
  <c r="BK20" i="146"/>
  <c r="BK20" i="149"/>
  <c r="BK20" i="174"/>
  <c r="BK20" i="115"/>
  <c r="BK20" i="77"/>
  <c r="BK20" i="40"/>
  <c r="BK20" i="29"/>
  <c r="BK20" i="173"/>
  <c r="BK20" i="42"/>
  <c r="BK20" i="104"/>
  <c r="BK20" i="21"/>
  <c r="BK20" i="99"/>
  <c r="BK24" i="2"/>
  <c r="AU24" i="180"/>
  <c r="AU24" i="178"/>
  <c r="AU24" i="181"/>
  <c r="AU24" i="179"/>
  <c r="AU24" i="177"/>
  <c r="BK23" i="106"/>
  <c r="BK23" i="112" s="1"/>
  <c r="BK23" i="150"/>
  <c r="BK23" i="148"/>
  <c r="BK23" i="147"/>
  <c r="BK23" i="146"/>
  <c r="BK23" i="149"/>
  <c r="BK23" i="115"/>
  <c r="BK23" i="174"/>
  <c r="BK23" i="40"/>
  <c r="BK23" i="29"/>
  <c r="BK23" i="77"/>
  <c r="BK23" i="42"/>
  <c r="BK23" i="173"/>
  <c r="BK23" i="99"/>
  <c r="BK23" i="21"/>
  <c r="BK23" i="104"/>
  <c r="BK29" i="2"/>
  <c r="AU29" i="180"/>
  <c r="AU29" i="181"/>
  <c r="AU29" i="178"/>
  <c r="AU29" i="179"/>
  <c r="AU29" i="177"/>
  <c r="BK28" i="106"/>
  <c r="BK28" i="112" s="1"/>
  <c r="BK28" i="150"/>
  <c r="BK28" i="148"/>
  <c r="BK28" i="147"/>
  <c r="BK28" i="146"/>
  <c r="BK28" i="149"/>
  <c r="BK28" i="115"/>
  <c r="BK28" i="174"/>
  <c r="BK28" i="40"/>
  <c r="BK28" i="29"/>
  <c r="BK28" i="77"/>
  <c r="BK28" i="42"/>
  <c r="BK28" i="173"/>
  <c r="BK28" i="21"/>
  <c r="BK28" i="99"/>
  <c r="BK28" i="104"/>
  <c r="BK34" i="2"/>
  <c r="AU34" i="180"/>
  <c r="AU34" i="181"/>
  <c r="AU34" i="178"/>
  <c r="AU34" i="179"/>
  <c r="AU34" i="177"/>
  <c r="BK33" i="106"/>
  <c r="BK33" i="112" s="1"/>
  <c r="BK33" i="150"/>
  <c r="BK33" i="148"/>
  <c r="BK33" i="147"/>
  <c r="BK33" i="149"/>
  <c r="BK33" i="146"/>
  <c r="BK33" i="115"/>
  <c r="BK33" i="174"/>
  <c r="BK33" i="40"/>
  <c r="BK33" i="77"/>
  <c r="BK33" i="42"/>
  <c r="BK33" i="29"/>
  <c r="BK33" i="173"/>
  <c r="BK33" i="21"/>
  <c r="BK33" i="104"/>
  <c r="BK33" i="99"/>
  <c r="BK41" i="2"/>
  <c r="BK40" i="106"/>
  <c r="BK40" i="112" s="1"/>
  <c r="BK40" i="173"/>
  <c r="BK40" i="21"/>
  <c r="BK40" i="99"/>
  <c r="BK40" i="104"/>
  <c r="BK50" i="106"/>
  <c r="BK50" i="112" s="1"/>
  <c r="BK50" i="173"/>
  <c r="BK50" i="104"/>
  <c r="BK50" i="21"/>
  <c r="BK54" i="2"/>
  <c r="BK53" i="106"/>
  <c r="BK53" i="112" s="1"/>
  <c r="BK53" i="173"/>
  <c r="BK53" i="104"/>
  <c r="BK53" i="21"/>
  <c r="BG12" i="2"/>
  <c r="AQ12" i="178"/>
  <c r="AQ12" i="180"/>
  <c r="AQ12" i="177"/>
  <c r="AQ12" i="179"/>
  <c r="AQ12" i="181"/>
  <c r="BG12" i="145"/>
  <c r="BG12" i="41"/>
  <c r="BG12" i="127"/>
  <c r="BG12" i="38"/>
  <c r="BG12" i="37"/>
  <c r="BG11" i="106"/>
  <c r="BG11" i="112" s="1"/>
  <c r="BG11" i="148"/>
  <c r="BG11" i="150"/>
  <c r="BG11" i="147"/>
  <c r="BG11" i="146"/>
  <c r="BG11" i="149"/>
  <c r="BG11" i="174"/>
  <c r="BG11" i="40"/>
  <c r="BG11" i="115"/>
  <c r="BG11" i="77"/>
  <c r="BG11" i="29"/>
  <c r="BG11" i="42"/>
  <c r="BG11" i="173"/>
  <c r="BG11" i="104"/>
  <c r="BG11" i="21"/>
  <c r="BG11" i="99"/>
  <c r="BG24" i="2"/>
  <c r="AQ24" i="180"/>
  <c r="AQ24" i="181"/>
  <c r="AQ24" i="178"/>
  <c r="AQ24" i="179"/>
  <c r="AQ24" i="177"/>
  <c r="BG23" i="106"/>
  <c r="BG23" i="112" s="1"/>
  <c r="BG23" i="150"/>
  <c r="BG23" i="148"/>
  <c r="BG23" i="147"/>
  <c r="BG23" i="146"/>
  <c r="BG23" i="149"/>
  <c r="BG23" i="115"/>
  <c r="BG23" i="174"/>
  <c r="BG23" i="40"/>
  <c r="BG23" i="29"/>
  <c r="BG23" i="77"/>
  <c r="BG23" i="42"/>
  <c r="BG23" i="173"/>
  <c r="BG23" i="99"/>
  <c r="BG23" i="21"/>
  <c r="BG23" i="104"/>
  <c r="BG50" i="106"/>
  <c r="BG50" i="112" s="1"/>
  <c r="BG50" i="173"/>
  <c r="BG50" i="104"/>
  <c r="BG50" i="21"/>
  <c r="BB12" i="2"/>
  <c r="AL12" i="179"/>
  <c r="AL12" i="181"/>
  <c r="AL12" i="178"/>
  <c r="AL12" i="180"/>
  <c r="AL12" i="177"/>
  <c r="BB12" i="41"/>
  <c r="BB12" i="145"/>
  <c r="BB12" i="38"/>
  <c r="BB12" i="127"/>
  <c r="BB12" i="37"/>
  <c r="BB11" i="106"/>
  <c r="BB11" i="112" s="1"/>
  <c r="BB11" i="148"/>
  <c r="BB11" i="150"/>
  <c r="BB11" i="147"/>
  <c r="BB11" i="146"/>
  <c r="BB11" i="149"/>
  <c r="BB11" i="115"/>
  <c r="BB11" i="174"/>
  <c r="BB11" i="40"/>
  <c r="BB11" i="29"/>
  <c r="BB11" i="77"/>
  <c r="BB11" i="42"/>
  <c r="BB11" i="173"/>
  <c r="BB11" i="104"/>
  <c r="BB11" i="21"/>
  <c r="BB11" i="99"/>
  <c r="BB21" i="2"/>
  <c r="AL21" i="181"/>
  <c r="AL21" i="180"/>
  <c r="AL21" i="178"/>
  <c r="AL21" i="177"/>
  <c r="AL21" i="179"/>
  <c r="BB20" i="106"/>
  <c r="BB20" i="112" s="1"/>
  <c r="BB20" i="150"/>
  <c r="BB20" i="148"/>
  <c r="BB20" i="147"/>
  <c r="BB20" i="146"/>
  <c r="BB20" i="149"/>
  <c r="BB20" i="115"/>
  <c r="BB20" i="174"/>
  <c r="BB20" i="40"/>
  <c r="BB20" i="29"/>
  <c r="BB20" i="77"/>
  <c r="BB20" i="42"/>
  <c r="BB20" i="173"/>
  <c r="BB20" i="104"/>
  <c r="BB20" i="21"/>
  <c r="BB20" i="99"/>
  <c r="BB41" i="2"/>
  <c r="BB40" i="106"/>
  <c r="BB40" i="112" s="1"/>
  <c r="BB40" i="173"/>
  <c r="BB40" i="104"/>
  <c r="BB40" i="21"/>
  <c r="BB40" i="99"/>
  <c r="BC9" i="2"/>
  <c r="AM9" i="178"/>
  <c r="AM9" i="180"/>
  <c r="AM9" i="179"/>
  <c r="AM9" i="181"/>
  <c r="AM9" i="177"/>
  <c r="BC9" i="145"/>
  <c r="BC9" i="41"/>
  <c r="BC9" i="127"/>
  <c r="BC9" i="37"/>
  <c r="BC9" i="38"/>
  <c r="BC8" i="106"/>
  <c r="BC8" i="112" s="1"/>
  <c r="BC8" i="150"/>
  <c r="BC8" i="148"/>
  <c r="BC8" i="147"/>
  <c r="BC8" i="146"/>
  <c r="BC8" i="149"/>
  <c r="BC8" i="174"/>
  <c r="BC8" i="115"/>
  <c r="BC8" i="40"/>
  <c r="BC8" i="29"/>
  <c r="BC8" i="77"/>
  <c r="BC8" i="42"/>
  <c r="BC8" i="173"/>
  <c r="BC8" i="104"/>
  <c r="BC8" i="21"/>
  <c r="BC8" i="99"/>
  <c r="BC21" i="2"/>
  <c r="AM21" i="180"/>
  <c r="AM21" i="181"/>
  <c r="AM21" i="178"/>
  <c r="AM21" i="179"/>
  <c r="AM21" i="177"/>
  <c r="BC20" i="106"/>
  <c r="BC20" i="112" s="1"/>
  <c r="BC20" i="150"/>
  <c r="BC20" i="148"/>
  <c r="BC20" i="147"/>
  <c r="BC20" i="146"/>
  <c r="BC20" i="149"/>
  <c r="BC20" i="174"/>
  <c r="BC20" i="115"/>
  <c r="BC20" i="77"/>
  <c r="BC20" i="40"/>
  <c r="BC20" i="29"/>
  <c r="BC20" i="173"/>
  <c r="BC20" i="42"/>
  <c r="BC20" i="104"/>
  <c r="BC20" i="21"/>
  <c r="BC20" i="99"/>
  <c r="BC34" i="2"/>
  <c r="AM34" i="180"/>
  <c r="AM34" i="181"/>
  <c r="AM34" i="178"/>
  <c r="AM34" i="179"/>
  <c r="AM34" i="177"/>
  <c r="BC33" i="106"/>
  <c r="BC33" i="112" s="1"/>
  <c r="BC33" i="150"/>
  <c r="BC33" i="148"/>
  <c r="BC33" i="147"/>
  <c r="BC33" i="149"/>
  <c r="BC33" i="146"/>
  <c r="BC33" i="115"/>
  <c r="BC33" i="174"/>
  <c r="BC33" i="40"/>
  <c r="BC33" i="77"/>
  <c r="BC33" i="42"/>
  <c r="BC33" i="29"/>
  <c r="BC33" i="173"/>
  <c r="BC33" i="21"/>
  <c r="BC33" i="104"/>
  <c r="BC33" i="99"/>
  <c r="AN7" i="179"/>
  <c r="AN7" i="181"/>
  <c r="AN7" i="177"/>
  <c r="AN7" i="178"/>
  <c r="AN7" i="180"/>
  <c r="BD7" i="145"/>
  <c r="BD7" i="41"/>
  <c r="BD7" i="127"/>
  <c r="BD7" i="37"/>
  <c r="BD7" i="38"/>
  <c r="BD6" i="106"/>
  <c r="BD6" i="112" s="1"/>
  <c r="BD6" i="150"/>
  <c r="BD6" i="148"/>
  <c r="BD6" i="147"/>
  <c r="BD6" i="146"/>
  <c r="BD6" i="149"/>
  <c r="BD6" i="115"/>
  <c r="BD6" i="40"/>
  <c r="BD6" i="174"/>
  <c r="BD6" i="29"/>
  <c r="BD6" i="77"/>
  <c r="BD6" i="173"/>
  <c r="BD6" i="42"/>
  <c r="BD6" i="21"/>
  <c r="BD6" i="99"/>
  <c r="BD6" i="104"/>
  <c r="BD18" i="2"/>
  <c r="AN18" i="181"/>
  <c r="AN18" i="180"/>
  <c r="AN18" i="178"/>
  <c r="AN18" i="179"/>
  <c r="AN18" i="177"/>
  <c r="BD17" i="106"/>
  <c r="BD17" i="112" s="1"/>
  <c r="BD17" i="150"/>
  <c r="BD17" i="148"/>
  <c r="BD17" i="147"/>
  <c r="BD17" i="146"/>
  <c r="BD17" i="149"/>
  <c r="BD17" i="115"/>
  <c r="BD17" i="174"/>
  <c r="BD17" i="40"/>
  <c r="BD17" i="29"/>
  <c r="BD17" i="77"/>
  <c r="BD17" i="173"/>
  <c r="BD17" i="42"/>
  <c r="BD17" i="21"/>
  <c r="BD17" i="99"/>
  <c r="BD17" i="104"/>
  <c r="BD34" i="2"/>
  <c r="AN34" i="180"/>
  <c r="AN34" i="178"/>
  <c r="AN34" i="181"/>
  <c r="AN34" i="179"/>
  <c r="AN34" i="177"/>
  <c r="BD33" i="106"/>
  <c r="BD33" i="112" s="1"/>
  <c r="BD33" i="150"/>
  <c r="BD33" i="148"/>
  <c r="BD33" i="147"/>
  <c r="BD33" i="146"/>
  <c r="BD33" i="149"/>
  <c r="BD33" i="174"/>
  <c r="BD33" i="115"/>
  <c r="BD33" i="77"/>
  <c r="BD33" i="40"/>
  <c r="BD33" i="173"/>
  <c r="BD33" i="42"/>
  <c r="BD33" i="29"/>
  <c r="BD33" i="21"/>
  <c r="BD33" i="104"/>
  <c r="BD33" i="99"/>
  <c r="AO7" i="178"/>
  <c r="AO7" i="180"/>
  <c r="AO7" i="179"/>
  <c r="AO7" i="181"/>
  <c r="AO7" i="177"/>
  <c r="BE7" i="127"/>
  <c r="BE7" i="145"/>
  <c r="BE7" i="41"/>
  <c r="BE7" i="37"/>
  <c r="BE7" i="38"/>
  <c r="BE6" i="106"/>
  <c r="BE6" i="112" s="1"/>
  <c r="BE6" i="150"/>
  <c r="BE6" i="148"/>
  <c r="BE6" i="147"/>
  <c r="BE6" i="146"/>
  <c r="BE6" i="149"/>
  <c r="BE6" i="174"/>
  <c r="BE6" i="115"/>
  <c r="BE6" i="40"/>
  <c r="BE6" i="29"/>
  <c r="BE6" i="77"/>
  <c r="BE6" i="42"/>
  <c r="BE6" i="173"/>
  <c r="BE6" i="104"/>
  <c r="BE6" i="21"/>
  <c r="BE6" i="99"/>
  <c r="AO16" i="180"/>
  <c r="AO16" i="181"/>
  <c r="AO16" i="178"/>
  <c r="AO16" i="179"/>
  <c r="AO16" i="177"/>
  <c r="BE15" i="106"/>
  <c r="BE15" i="112" s="1"/>
  <c r="BE15" i="150"/>
  <c r="BE15" i="148"/>
  <c r="BE15" i="147"/>
  <c r="BE15" i="146"/>
  <c r="BE15" i="149"/>
  <c r="BE15" i="115"/>
  <c r="BE15" i="174"/>
  <c r="BE15" i="40"/>
  <c r="BE15" i="29"/>
  <c r="BE15" i="77"/>
  <c r="BE15" i="173"/>
  <c r="BE15" i="42"/>
  <c r="BE15" i="21"/>
  <c r="BE15" i="99"/>
  <c r="BE15" i="104"/>
  <c r="BE29" i="2"/>
  <c r="AO29" i="180"/>
  <c r="AO29" i="181"/>
  <c r="AO29" i="178"/>
  <c r="AO29" i="179"/>
  <c r="AO29" i="177"/>
  <c r="BE28" i="106"/>
  <c r="BE28" i="112" s="1"/>
  <c r="BE28" i="150"/>
  <c r="BE28" i="148"/>
  <c r="BE28" i="146"/>
  <c r="BE28" i="147"/>
  <c r="BE28" i="149"/>
  <c r="BE28" i="174"/>
  <c r="BE28" i="115"/>
  <c r="BE28" i="77"/>
  <c r="BE28" i="40"/>
  <c r="BE28" i="29"/>
  <c r="BE28" i="173"/>
  <c r="BE28" i="42"/>
  <c r="BE28" i="104"/>
  <c r="BE28" i="21"/>
  <c r="BE28" i="99"/>
  <c r="BE54" i="2"/>
  <c r="BE53" i="106"/>
  <c r="BE53" i="112" s="1"/>
  <c r="BE53" i="21"/>
  <c r="BE53" i="173"/>
  <c r="BE53" i="104"/>
  <c r="AE15" i="2"/>
  <c r="O15" i="180"/>
  <c r="O15" i="181"/>
  <c r="O15" i="178"/>
  <c r="O15" i="179"/>
  <c r="O15" i="177"/>
  <c r="AE14" i="106"/>
  <c r="AE14" i="112" s="1"/>
  <c r="AE14" i="148"/>
  <c r="AE14" i="150"/>
  <c r="AE14" i="147"/>
  <c r="AE14" i="146"/>
  <c r="AE14" i="149"/>
  <c r="AE14" i="40"/>
  <c r="AE14" i="115"/>
  <c r="AE14" i="174"/>
  <c r="AE14" i="29"/>
  <c r="AE14" i="77"/>
  <c r="AE14" i="42"/>
  <c r="AE14" i="173"/>
  <c r="AE14" i="104"/>
  <c r="AE14" i="21"/>
  <c r="AE14" i="99"/>
  <c r="AE29" i="2"/>
  <c r="O29" i="180"/>
  <c r="O29" i="181"/>
  <c r="O29" i="178"/>
  <c r="O29" i="179"/>
  <c r="O29" i="177"/>
  <c r="AE28" i="106"/>
  <c r="AE28" i="112" s="1"/>
  <c r="AE28" i="150"/>
  <c r="AE28" i="148"/>
  <c r="AE28" i="147"/>
  <c r="AE28" i="146"/>
  <c r="AE28" i="149"/>
  <c r="AE28" i="115"/>
  <c r="AE28" i="174"/>
  <c r="AE28" i="40"/>
  <c r="AE28" i="29"/>
  <c r="AE28" i="77"/>
  <c r="AE28" i="42"/>
  <c r="AE28" i="173"/>
  <c r="AE28" i="21"/>
  <c r="AE28" i="99"/>
  <c r="AE28" i="104"/>
  <c r="AE54" i="2"/>
  <c r="AE53" i="106"/>
  <c r="AE53" i="112" s="1"/>
  <c r="AE53" i="173"/>
  <c r="AE53" i="104"/>
  <c r="AE53" i="21"/>
  <c r="T7" i="179"/>
  <c r="T7" i="181"/>
  <c r="T7" i="180"/>
  <c r="T7" i="177"/>
  <c r="T7" i="178"/>
  <c r="AJ7" i="145"/>
  <c r="AJ7" i="41"/>
  <c r="AJ7" i="127"/>
  <c r="AJ7" i="37"/>
  <c r="AJ7" i="38"/>
  <c r="AJ6" i="106"/>
  <c r="AJ6" i="112" s="1"/>
  <c r="AJ6" i="150"/>
  <c r="AJ6" i="148"/>
  <c r="AJ6" i="147"/>
  <c r="AJ6" i="146"/>
  <c r="AJ6" i="149"/>
  <c r="AJ6" i="115"/>
  <c r="AJ6" i="40"/>
  <c r="AJ6" i="174"/>
  <c r="AJ6" i="29"/>
  <c r="AJ6" i="77"/>
  <c r="AJ6" i="173"/>
  <c r="AJ6" i="42"/>
  <c r="AJ6" i="21"/>
  <c r="AJ6" i="99"/>
  <c r="AJ6" i="104"/>
  <c r="AJ9" i="2"/>
  <c r="T9" i="178"/>
  <c r="T9" i="180"/>
  <c r="T9" i="179"/>
  <c r="T9" i="181"/>
  <c r="T9" i="177"/>
  <c r="AJ9" i="127"/>
  <c r="AJ9" i="145"/>
  <c r="AJ9" i="41"/>
  <c r="AJ9" i="37"/>
  <c r="AJ9" i="38"/>
  <c r="AJ8" i="106"/>
  <c r="AJ8" i="112" s="1"/>
  <c r="AJ8" i="150"/>
  <c r="AJ8" i="148"/>
  <c r="AJ8" i="147"/>
  <c r="AJ8" i="146"/>
  <c r="AJ8" i="149"/>
  <c r="AJ8" i="40"/>
  <c r="AJ8" i="174"/>
  <c r="AJ8" i="115"/>
  <c r="AJ8" i="77"/>
  <c r="AJ8" i="29"/>
  <c r="AJ8" i="42"/>
  <c r="AJ8" i="173"/>
  <c r="AJ8" i="104"/>
  <c r="AJ8" i="21"/>
  <c r="AJ8" i="99"/>
  <c r="AJ12" i="2"/>
  <c r="T12" i="178"/>
  <c r="T12" i="180"/>
  <c r="T12" i="177"/>
  <c r="T12" i="179"/>
  <c r="T12" i="181"/>
  <c r="AJ12" i="145"/>
  <c r="AJ12" i="41"/>
  <c r="AJ12" i="127"/>
  <c r="AJ12" i="38"/>
  <c r="AJ12" i="37"/>
  <c r="AJ11" i="106"/>
  <c r="AJ11" i="112" s="1"/>
  <c r="AJ11" i="148"/>
  <c r="AJ11" i="150"/>
  <c r="AJ11" i="147"/>
  <c r="AJ11" i="146"/>
  <c r="AJ11" i="149"/>
  <c r="AJ11" i="174"/>
  <c r="AJ11" i="40"/>
  <c r="AJ11" i="115"/>
  <c r="AJ11" i="77"/>
  <c r="AJ11" i="29"/>
  <c r="AJ11" i="173"/>
  <c r="AJ11" i="42"/>
  <c r="AJ11" i="99"/>
  <c r="AJ11" i="104"/>
  <c r="AJ11" i="21"/>
  <c r="AJ15" i="2"/>
  <c r="T15" i="180"/>
  <c r="T15" i="181"/>
  <c r="T15" i="178"/>
  <c r="T15" i="179"/>
  <c r="T15" i="177"/>
  <c r="AJ14" i="106"/>
  <c r="AJ14" i="112" s="1"/>
  <c r="AJ14" i="148"/>
  <c r="AJ14" i="150"/>
  <c r="AJ14" i="147"/>
  <c r="AJ14" i="146"/>
  <c r="AJ14" i="149"/>
  <c r="AJ14" i="174"/>
  <c r="AJ14" i="40"/>
  <c r="AJ14" i="115"/>
  <c r="AJ14" i="77"/>
  <c r="AJ14" i="29"/>
  <c r="AJ14" i="173"/>
  <c r="AJ14" i="42"/>
  <c r="AJ14" i="104"/>
  <c r="AJ14" i="21"/>
  <c r="AJ14" i="99"/>
  <c r="AJ18" i="2"/>
  <c r="T18" i="180"/>
  <c r="T18" i="181"/>
  <c r="T18" i="178"/>
  <c r="T18" i="179"/>
  <c r="T18" i="177"/>
  <c r="AJ17" i="106"/>
  <c r="AJ17" i="112" s="1"/>
  <c r="AJ17" i="150"/>
  <c r="AJ17" i="148"/>
  <c r="AJ17" i="147"/>
  <c r="AJ17" i="146"/>
  <c r="AJ17" i="149"/>
  <c r="AJ17" i="115"/>
  <c r="AJ17" i="174"/>
  <c r="AJ17" i="40"/>
  <c r="AJ17" i="29"/>
  <c r="AJ17" i="77"/>
  <c r="AJ17" i="173"/>
  <c r="AJ17" i="42"/>
  <c r="AJ17" i="21"/>
  <c r="AJ17" i="99"/>
  <c r="AJ17" i="104"/>
  <c r="AJ21" i="2"/>
  <c r="T21" i="180"/>
  <c r="T21" i="181"/>
  <c r="T21" i="178"/>
  <c r="T21" i="179"/>
  <c r="T21" i="177"/>
  <c r="AJ20" i="106"/>
  <c r="AJ20" i="112" s="1"/>
  <c r="AJ20" i="150"/>
  <c r="AJ20" i="147"/>
  <c r="AJ20" i="148"/>
  <c r="AJ20" i="146"/>
  <c r="AJ20" i="149"/>
  <c r="AJ20" i="174"/>
  <c r="AJ20" i="115"/>
  <c r="AJ20" i="77"/>
  <c r="AJ20" i="40"/>
  <c r="AJ20" i="29"/>
  <c r="AJ20" i="173"/>
  <c r="AJ20" i="42"/>
  <c r="AJ20" i="104"/>
  <c r="AJ20" i="21"/>
  <c r="AJ20" i="99"/>
  <c r="AJ24" i="2"/>
  <c r="T24" i="180"/>
  <c r="T24" i="178"/>
  <c r="T24" i="181"/>
  <c r="T24" i="179"/>
  <c r="T24" i="177"/>
  <c r="AJ23" i="106"/>
  <c r="AJ23" i="112" s="1"/>
  <c r="AJ23" i="150"/>
  <c r="AJ23" i="148"/>
  <c r="AJ23" i="147"/>
  <c r="AJ23" i="146"/>
  <c r="AJ23" i="149"/>
  <c r="AJ23" i="174"/>
  <c r="AJ23" i="115"/>
  <c r="AJ23" i="77"/>
  <c r="AJ23" i="40"/>
  <c r="AJ23" i="29"/>
  <c r="AJ23" i="173"/>
  <c r="AJ23" i="42"/>
  <c r="AJ23" i="99"/>
  <c r="AJ23" i="21"/>
  <c r="AJ23" i="104"/>
  <c r="AJ29" i="2"/>
  <c r="T29" i="180"/>
  <c r="T29" i="181"/>
  <c r="T29" i="178"/>
  <c r="T29" i="179"/>
  <c r="T29" i="177"/>
  <c r="AJ28" i="106"/>
  <c r="AJ28" i="112" s="1"/>
  <c r="AJ28" i="150"/>
  <c r="AJ28" i="148"/>
  <c r="AJ28" i="147"/>
  <c r="AJ28" i="146"/>
  <c r="AJ28" i="149"/>
  <c r="AJ28" i="174"/>
  <c r="AJ28" i="115"/>
  <c r="AJ28" i="77"/>
  <c r="AJ28" i="40"/>
  <c r="AJ28" i="29"/>
  <c r="AJ28" i="173"/>
  <c r="AJ28" i="42"/>
  <c r="AJ28" i="21"/>
  <c r="AJ28" i="99"/>
  <c r="AJ28" i="104"/>
  <c r="AJ34" i="2"/>
  <c r="T34" i="180"/>
  <c r="T34" i="181"/>
  <c r="T34" i="178"/>
  <c r="T34" i="179"/>
  <c r="T34" i="177"/>
  <c r="AJ33" i="106"/>
  <c r="AJ33" i="112" s="1"/>
  <c r="AJ33" i="150"/>
  <c r="AJ33" i="148"/>
  <c r="AJ33" i="147"/>
  <c r="AJ33" i="146"/>
  <c r="AJ33" i="149"/>
  <c r="AJ33" i="174"/>
  <c r="AJ33" i="115"/>
  <c r="AJ33" i="77"/>
  <c r="AJ33" i="40"/>
  <c r="AJ33" i="173"/>
  <c r="AJ33" i="42"/>
  <c r="AJ33" i="29"/>
  <c r="AJ33" i="21"/>
  <c r="AJ33" i="104"/>
  <c r="AJ33" i="99"/>
  <c r="AJ41" i="2"/>
  <c r="AJ40" i="106"/>
  <c r="AJ40" i="112" s="1"/>
  <c r="AJ40" i="173"/>
  <c r="AJ40" i="21"/>
  <c r="AJ40" i="99"/>
  <c r="AJ40" i="104"/>
  <c r="AJ50" i="106"/>
  <c r="AJ50" i="112" s="1"/>
  <c r="AJ50" i="21"/>
  <c r="AJ50" i="173"/>
  <c r="AJ50" i="104"/>
  <c r="AJ54" i="2"/>
  <c r="AJ53" i="106"/>
  <c r="AJ53" i="112" s="1"/>
  <c r="AJ53" i="21"/>
  <c r="AJ53" i="173"/>
  <c r="AJ53" i="104"/>
  <c r="AA7" i="179"/>
  <c r="AA7" i="181"/>
  <c r="AA7" i="180"/>
  <c r="AA7" i="177"/>
  <c r="AA7" i="178"/>
  <c r="AQ7" i="145"/>
  <c r="AQ7" i="41"/>
  <c r="AQ7" i="127"/>
  <c r="AQ7" i="38"/>
  <c r="AQ7" i="37"/>
  <c r="AQ6" i="106"/>
  <c r="AQ6" i="112" s="1"/>
  <c r="AQ6" i="150"/>
  <c r="AQ6" i="148"/>
  <c r="AQ6" i="147"/>
  <c r="AQ6" i="146"/>
  <c r="AQ6" i="149"/>
  <c r="AQ6" i="40"/>
  <c r="AQ6" i="174"/>
  <c r="AQ6" i="115"/>
  <c r="AQ6" i="77"/>
  <c r="AQ6" i="29"/>
  <c r="AQ6" i="173"/>
  <c r="AQ6" i="42"/>
  <c r="AQ6" i="104"/>
  <c r="AQ6" i="21"/>
  <c r="AQ6" i="99"/>
  <c r="AQ9" i="2"/>
  <c r="AA9" i="178"/>
  <c r="AA9" i="180"/>
  <c r="AA9" i="179"/>
  <c r="AA9" i="181"/>
  <c r="AA9" i="177"/>
  <c r="AQ9" i="145"/>
  <c r="AQ9" i="41"/>
  <c r="AQ9" i="127"/>
  <c r="AQ9" i="37"/>
  <c r="AQ9" i="38"/>
  <c r="AQ8" i="106"/>
  <c r="AQ8" i="112" s="1"/>
  <c r="AQ8" i="150"/>
  <c r="AQ8" i="148"/>
  <c r="AQ8" i="147"/>
  <c r="AQ8" i="146"/>
  <c r="AQ8" i="149"/>
  <c r="AQ8" i="174"/>
  <c r="AQ8" i="115"/>
  <c r="AQ8" i="40"/>
  <c r="AQ8" i="29"/>
  <c r="AQ8" i="77"/>
  <c r="AQ8" i="42"/>
  <c r="AQ8" i="173"/>
  <c r="AQ8" i="104"/>
  <c r="AQ8" i="21"/>
  <c r="AQ8" i="99"/>
  <c r="AQ12" i="2"/>
  <c r="AA12" i="178"/>
  <c r="AA12" i="180"/>
  <c r="AA12" i="177"/>
  <c r="AA12" i="179"/>
  <c r="AA12" i="181"/>
  <c r="AQ12" i="145"/>
  <c r="AQ12" i="41"/>
  <c r="AQ12" i="127"/>
  <c r="AQ12" i="38"/>
  <c r="AQ12" i="37"/>
  <c r="AQ11" i="106"/>
  <c r="AQ11" i="112" s="1"/>
  <c r="AQ11" i="148"/>
  <c r="AQ11" i="150"/>
  <c r="AQ11" i="147"/>
  <c r="AQ11" i="146"/>
  <c r="AQ11" i="149"/>
  <c r="AQ11" i="174"/>
  <c r="AQ11" i="40"/>
  <c r="AQ11" i="115"/>
  <c r="AQ11" i="77"/>
  <c r="AQ11" i="29"/>
  <c r="AQ11" i="42"/>
  <c r="AQ11" i="173"/>
  <c r="AQ11" i="104"/>
  <c r="AQ11" i="21"/>
  <c r="AQ11" i="99"/>
  <c r="AQ15" i="2"/>
  <c r="AA15" i="180"/>
  <c r="AA15" i="181"/>
  <c r="AA15" i="178"/>
  <c r="AA15" i="179"/>
  <c r="AA15" i="177"/>
  <c r="AQ14" i="106"/>
  <c r="AQ14" i="112" s="1"/>
  <c r="AQ14" i="148"/>
  <c r="AQ14" i="150"/>
  <c r="AQ14" i="147"/>
  <c r="AQ14" i="146"/>
  <c r="AQ14" i="149"/>
  <c r="AQ14" i="40"/>
  <c r="AQ14" i="115"/>
  <c r="AQ14" i="174"/>
  <c r="AQ14" i="29"/>
  <c r="AQ14" i="77"/>
  <c r="AQ14" i="42"/>
  <c r="AQ14" i="173"/>
  <c r="AQ14" i="104"/>
  <c r="AQ14" i="21"/>
  <c r="AQ14" i="99"/>
  <c r="AQ18" i="2"/>
  <c r="AA18" i="180"/>
  <c r="AA18" i="181"/>
  <c r="AA18" i="178"/>
  <c r="AA18" i="179"/>
  <c r="AA18" i="177"/>
  <c r="AQ17" i="106"/>
  <c r="AQ17" i="112" s="1"/>
  <c r="AQ17" i="148"/>
  <c r="AQ17" i="150"/>
  <c r="AQ17" i="147"/>
  <c r="AQ17" i="146"/>
  <c r="AQ17" i="149"/>
  <c r="AQ17" i="174"/>
  <c r="AQ17" i="40"/>
  <c r="AQ17" i="115"/>
  <c r="AQ17" i="77"/>
  <c r="AQ17" i="29"/>
  <c r="AQ17" i="173"/>
  <c r="AQ17" i="42"/>
  <c r="AQ17" i="99"/>
  <c r="AQ17" i="104"/>
  <c r="AQ17" i="21"/>
  <c r="AQ21" i="2"/>
  <c r="AA21" i="180"/>
  <c r="AA21" i="181"/>
  <c r="AA21" i="178"/>
  <c r="AA21" i="179"/>
  <c r="AA21" i="177"/>
  <c r="AQ20" i="106"/>
  <c r="AQ20" i="112" s="1"/>
  <c r="AQ20" i="150"/>
  <c r="AQ20" i="148"/>
  <c r="AQ20" i="147"/>
  <c r="AQ20" i="146"/>
  <c r="AQ20" i="149"/>
  <c r="AQ20" i="174"/>
  <c r="AQ20" i="115"/>
  <c r="AQ20" i="77"/>
  <c r="AQ20" i="40"/>
  <c r="AQ20" i="29"/>
  <c r="AQ20" i="173"/>
  <c r="AQ20" i="42"/>
  <c r="AQ20" i="104"/>
  <c r="AQ20" i="21"/>
  <c r="AQ20" i="99"/>
  <c r="AQ24" i="2"/>
  <c r="AA24" i="180"/>
  <c r="AA24" i="181"/>
  <c r="AA24" i="178"/>
  <c r="AA24" i="179"/>
  <c r="AA24" i="177"/>
  <c r="AQ23" i="106"/>
  <c r="AQ23" i="112" s="1"/>
  <c r="AQ23" i="150"/>
  <c r="AQ23" i="148"/>
  <c r="AQ23" i="147"/>
  <c r="AQ23" i="146"/>
  <c r="AQ23" i="149"/>
  <c r="AQ23" i="115"/>
  <c r="AQ23" i="174"/>
  <c r="AQ23" i="40"/>
  <c r="AQ23" i="29"/>
  <c r="AQ23" i="77"/>
  <c r="AQ23" i="42"/>
  <c r="AQ23" i="173"/>
  <c r="AQ23" i="99"/>
  <c r="AQ23" i="21"/>
  <c r="AQ23" i="104"/>
  <c r="AQ29" i="2"/>
  <c r="AA29" i="180"/>
  <c r="AA29" i="181"/>
  <c r="AA29" i="178"/>
  <c r="AA29" i="179"/>
  <c r="AA29" i="177"/>
  <c r="AQ28" i="106"/>
  <c r="AQ28" i="112" s="1"/>
  <c r="AQ28" i="150"/>
  <c r="AQ28" i="148"/>
  <c r="AQ28" i="147"/>
  <c r="AQ28" i="146"/>
  <c r="AQ28" i="149"/>
  <c r="AQ28" i="115"/>
  <c r="AQ28" i="174"/>
  <c r="AQ28" i="40"/>
  <c r="AQ28" i="29"/>
  <c r="AQ28" i="77"/>
  <c r="AQ28" i="42"/>
  <c r="AQ28" i="173"/>
  <c r="AQ28" i="21"/>
  <c r="AQ28" i="99"/>
  <c r="AQ28" i="104"/>
  <c r="AQ34" i="2"/>
  <c r="AA34" i="180"/>
  <c r="AA34" i="181"/>
  <c r="AA34" i="178"/>
  <c r="AA34" i="179"/>
  <c r="AA34" i="177"/>
  <c r="AQ33" i="106"/>
  <c r="AQ33" i="112" s="1"/>
  <c r="AQ33" i="150"/>
  <c r="AQ33" i="148"/>
  <c r="AQ33" i="147"/>
  <c r="AQ33" i="149"/>
  <c r="AQ33" i="146"/>
  <c r="AQ33" i="115"/>
  <c r="AQ33" i="174"/>
  <c r="AQ33" i="40"/>
  <c r="AQ33" i="77"/>
  <c r="AQ33" i="42"/>
  <c r="AQ33" i="29"/>
  <c r="AQ33" i="173"/>
  <c r="AQ33" i="21"/>
  <c r="AQ33" i="104"/>
  <c r="AQ33" i="99"/>
  <c r="AQ41" i="2"/>
  <c r="AQ40" i="106"/>
  <c r="AQ40" i="112" s="1"/>
  <c r="AQ40" i="173"/>
  <c r="AQ40" i="21"/>
  <c r="AQ40" i="99"/>
  <c r="AQ40" i="104"/>
  <c r="AQ50" i="106"/>
  <c r="AQ50" i="112" s="1"/>
  <c r="AQ50" i="173"/>
  <c r="AQ50" i="104"/>
  <c r="AQ50" i="21"/>
  <c r="AQ54" i="2"/>
  <c r="AQ53" i="106"/>
  <c r="AQ53" i="112" s="1"/>
  <c r="AQ53" i="173"/>
  <c r="AQ53" i="104"/>
  <c r="AQ53" i="21"/>
  <c r="V15" i="180"/>
  <c r="V15" i="181"/>
  <c r="V15" i="178"/>
  <c r="V15" i="179"/>
  <c r="V15" i="177"/>
  <c r="AL14" i="106"/>
  <c r="AL14" i="112" s="1"/>
  <c r="AL14" i="150"/>
  <c r="AL14" i="148"/>
  <c r="AL14" i="147"/>
  <c r="AL14" i="146"/>
  <c r="AL14" i="149"/>
  <c r="AL14" i="115"/>
  <c r="AL14" i="174"/>
  <c r="AL14" i="40"/>
  <c r="AL14" i="29"/>
  <c r="AL14" i="77"/>
  <c r="AL14" i="173"/>
  <c r="AL14" i="42"/>
  <c r="AL14" i="21"/>
  <c r="AL14" i="99"/>
  <c r="AL14" i="104"/>
  <c r="AL24" i="2"/>
  <c r="V24" i="180"/>
  <c r="V24" i="181"/>
  <c r="V24" i="178"/>
  <c r="V24" i="179"/>
  <c r="V24" i="177"/>
  <c r="AL23" i="106"/>
  <c r="AL23" i="112" s="1"/>
  <c r="AL23" i="150"/>
  <c r="AL23" i="147"/>
  <c r="AL23" i="148"/>
  <c r="AL23" i="146"/>
  <c r="AL23" i="149"/>
  <c r="AL23" i="115"/>
  <c r="AL23" i="174"/>
  <c r="AL23" i="40"/>
  <c r="AL23" i="29"/>
  <c r="AL23" i="77"/>
  <c r="AL23" i="173"/>
  <c r="AL23" i="42"/>
  <c r="AL23" i="21"/>
  <c r="AL23" i="104"/>
  <c r="AL23" i="99"/>
  <c r="AL50" i="106"/>
  <c r="AL50" i="112" s="1"/>
  <c r="AL50" i="21"/>
  <c r="AL50" i="173"/>
  <c r="AL50" i="104"/>
  <c r="AS12" i="2"/>
  <c r="AC12" i="179"/>
  <c r="AC12" i="181"/>
  <c r="AC12" i="178"/>
  <c r="AC12" i="180"/>
  <c r="AC12" i="177"/>
  <c r="AS12" i="145"/>
  <c r="AS12" i="41"/>
  <c r="AS12" i="127"/>
  <c r="AS12" i="37"/>
  <c r="AS12" i="38"/>
  <c r="AS11" i="106"/>
  <c r="AS11" i="112" s="1"/>
  <c r="AS11" i="150"/>
  <c r="AS11" i="148"/>
  <c r="AS11" i="147"/>
  <c r="AS11" i="146"/>
  <c r="AS11" i="149"/>
  <c r="AS11" i="115"/>
  <c r="AS11" i="174"/>
  <c r="AS11" i="40"/>
  <c r="AS11" i="29"/>
  <c r="AS11" i="77"/>
  <c r="AS11" i="173"/>
  <c r="AS11" i="42"/>
  <c r="AS11" i="21"/>
  <c r="AS11" i="99"/>
  <c r="AS11" i="104"/>
  <c r="AS24" i="2"/>
  <c r="AC24" i="180"/>
  <c r="AC24" i="181"/>
  <c r="AC24" i="178"/>
  <c r="AC24" i="179"/>
  <c r="AC24" i="177"/>
  <c r="AS23" i="106"/>
  <c r="AS23" i="112" s="1"/>
  <c r="AS23" i="150"/>
  <c r="AS23" i="147"/>
  <c r="AS23" i="148"/>
  <c r="AS23" i="146"/>
  <c r="AS23" i="149"/>
  <c r="AS23" i="174"/>
  <c r="AS23" i="115"/>
  <c r="AS23" i="77"/>
  <c r="AS23" i="40"/>
  <c r="AS23" i="29"/>
  <c r="AS23" i="173"/>
  <c r="AS23" i="42"/>
  <c r="AS23" i="99"/>
  <c r="AS23" i="21"/>
  <c r="AS23" i="104"/>
  <c r="AS50" i="106"/>
  <c r="AS50" i="112" s="1"/>
  <c r="AS50" i="21"/>
  <c r="AS50" i="173"/>
  <c r="AS50" i="104"/>
  <c r="AJ10" i="177"/>
  <c r="AJ10" i="179"/>
  <c r="AJ10" i="181"/>
  <c r="AJ10" i="178"/>
  <c r="AJ10" i="180"/>
  <c r="AZ10" i="145"/>
  <c r="AZ10" i="41"/>
  <c r="AZ10" i="127"/>
  <c r="AZ10" i="37"/>
  <c r="AZ10" i="38"/>
  <c r="AZ9" i="106"/>
  <c r="AZ9" i="112" s="1"/>
  <c r="AZ9" i="150"/>
  <c r="AZ9" i="148"/>
  <c r="AZ9" i="147"/>
  <c r="AZ9" i="146"/>
  <c r="AZ9" i="149"/>
  <c r="AZ9" i="115"/>
  <c r="AZ9" i="40"/>
  <c r="AZ9" i="174"/>
  <c r="AZ9" i="29"/>
  <c r="AZ9" i="77"/>
  <c r="AZ9" i="173"/>
  <c r="AZ9" i="42"/>
  <c r="AZ9" i="21"/>
  <c r="AZ9" i="99"/>
  <c r="AZ9" i="104"/>
  <c r="AZ21" i="2"/>
  <c r="AJ21" i="180"/>
  <c r="AJ21" i="181"/>
  <c r="AJ21" i="178"/>
  <c r="AJ21" i="179"/>
  <c r="AJ21" i="177"/>
  <c r="AZ20" i="106"/>
  <c r="AZ20" i="112" s="1"/>
  <c r="AZ20" i="150"/>
  <c r="AZ20" i="147"/>
  <c r="AZ20" i="148"/>
  <c r="AZ20" i="146"/>
  <c r="AZ20" i="149"/>
  <c r="AZ20" i="174"/>
  <c r="AZ20" i="115"/>
  <c r="AZ20" i="77"/>
  <c r="AZ20" i="40"/>
  <c r="AZ20" i="29"/>
  <c r="AZ20" i="173"/>
  <c r="AZ20" i="42"/>
  <c r="AZ20" i="104"/>
  <c r="AZ20" i="21"/>
  <c r="AZ20" i="99"/>
  <c r="AZ41" i="2"/>
  <c r="AZ40" i="106"/>
  <c r="AZ40" i="112" s="1"/>
  <c r="AZ40" i="173"/>
  <c r="AZ40" i="21"/>
  <c r="AZ40" i="99"/>
  <c r="AZ40" i="104"/>
  <c r="AF7" i="179"/>
  <c r="AF7" i="181"/>
  <c r="AF7" i="180"/>
  <c r="AF7" i="177"/>
  <c r="AF7" i="178"/>
  <c r="AV7" i="145"/>
  <c r="AV7" i="41"/>
  <c r="AV7" i="127"/>
  <c r="AV7" i="37"/>
  <c r="AV7" i="38"/>
  <c r="AV6" i="106"/>
  <c r="AV6" i="112" s="1"/>
  <c r="AV6" i="150"/>
  <c r="AV6" i="148"/>
  <c r="AV6" i="147"/>
  <c r="AV6" i="146"/>
  <c r="AV6" i="149"/>
  <c r="AV6" i="115"/>
  <c r="AV6" i="40"/>
  <c r="AV6" i="174"/>
  <c r="AV6" i="29"/>
  <c r="AV6" i="77"/>
  <c r="AV6" i="173"/>
  <c r="AV6" i="42"/>
  <c r="AV6" i="21"/>
  <c r="AV6" i="99"/>
  <c r="AV6" i="104"/>
  <c r="AV9" i="2"/>
  <c r="AF9" i="178"/>
  <c r="AF9" i="180"/>
  <c r="AF9" i="179"/>
  <c r="AF9" i="181"/>
  <c r="AF9" i="177"/>
  <c r="AV9" i="127"/>
  <c r="AV9" i="145"/>
  <c r="AV9" i="41"/>
  <c r="AV9" i="37"/>
  <c r="AV9" i="38"/>
  <c r="AV8" i="106"/>
  <c r="AV8" i="112" s="1"/>
  <c r="AV8" i="150"/>
  <c r="AV8" i="148"/>
  <c r="AV8" i="147"/>
  <c r="AV8" i="146"/>
  <c r="AV8" i="149"/>
  <c r="AV8" i="40"/>
  <c r="AV8" i="174"/>
  <c r="AV8" i="115"/>
  <c r="AV8" i="77"/>
  <c r="AV8" i="29"/>
  <c r="AV8" i="42"/>
  <c r="AV8" i="173"/>
  <c r="AV8" i="104"/>
  <c r="AV8" i="21"/>
  <c r="AV8" i="99"/>
  <c r="AV12" i="2"/>
  <c r="AF12" i="178"/>
  <c r="AF12" i="180"/>
  <c r="AF12" i="177"/>
  <c r="AF12" i="179"/>
  <c r="AF12" i="181"/>
  <c r="AV12" i="145"/>
  <c r="AV12" i="41"/>
  <c r="AV12" i="127"/>
  <c r="AV12" i="38"/>
  <c r="AV12" i="37"/>
  <c r="AV11" i="106"/>
  <c r="AV11" i="112" s="1"/>
  <c r="AV11" i="148"/>
  <c r="AV11" i="150"/>
  <c r="AV11" i="147"/>
  <c r="AV11" i="146"/>
  <c r="AV11" i="149"/>
  <c r="AV11" i="174"/>
  <c r="AV11" i="40"/>
  <c r="AV11" i="115"/>
  <c r="AV11" i="77"/>
  <c r="AV11" i="29"/>
  <c r="AV11" i="173"/>
  <c r="AV11" i="42"/>
  <c r="AV11" i="99"/>
  <c r="AV11" i="104"/>
  <c r="AV11" i="21"/>
  <c r="AV15" i="2"/>
  <c r="AF15" i="180"/>
  <c r="AF15" i="181"/>
  <c r="AF15" i="178"/>
  <c r="AF15" i="179"/>
  <c r="AF15" i="177"/>
  <c r="AV14" i="106"/>
  <c r="AV14" i="112" s="1"/>
  <c r="AV14" i="148"/>
  <c r="AV14" i="150"/>
  <c r="AV14" i="147"/>
  <c r="AV14" i="146"/>
  <c r="AV14" i="149"/>
  <c r="AV14" i="174"/>
  <c r="AV14" i="40"/>
  <c r="AV14" i="115"/>
  <c r="AV14" i="77"/>
  <c r="AV14" i="29"/>
  <c r="AV14" i="173"/>
  <c r="AV14" i="42"/>
  <c r="AV14" i="104"/>
  <c r="AV14" i="21"/>
  <c r="AV14" i="99"/>
  <c r="AV18" i="2"/>
  <c r="AF18" i="180"/>
  <c r="AF18" i="181"/>
  <c r="AF18" i="178"/>
  <c r="AF18" i="179"/>
  <c r="AF18" i="177"/>
  <c r="AV17" i="106"/>
  <c r="AV17" i="112" s="1"/>
  <c r="AV17" i="150"/>
  <c r="AV17" i="148"/>
  <c r="AV17" i="147"/>
  <c r="AV17" i="146"/>
  <c r="AV17" i="149"/>
  <c r="AV17" i="115"/>
  <c r="AV17" i="174"/>
  <c r="AV17" i="40"/>
  <c r="AV17" i="29"/>
  <c r="AV17" i="77"/>
  <c r="AV17" i="173"/>
  <c r="AV17" i="42"/>
  <c r="AV17" i="21"/>
  <c r="AV17" i="99"/>
  <c r="AV17" i="104"/>
  <c r="AV21" i="2"/>
  <c r="AF21" i="180"/>
  <c r="AF21" i="181"/>
  <c r="AF21" i="178"/>
  <c r="AF21" i="179"/>
  <c r="AF21" i="177"/>
  <c r="AV20" i="106"/>
  <c r="AV20" i="112" s="1"/>
  <c r="AV20" i="150"/>
  <c r="AV20" i="147"/>
  <c r="AV20" i="148"/>
  <c r="AV20" i="146"/>
  <c r="AV20" i="149"/>
  <c r="AV20" i="174"/>
  <c r="AV20" i="115"/>
  <c r="AV20" i="77"/>
  <c r="AV20" i="40"/>
  <c r="AV20" i="29"/>
  <c r="AV20" i="173"/>
  <c r="AV20" i="42"/>
  <c r="AV20" i="104"/>
  <c r="AV20" i="21"/>
  <c r="AV20" i="99"/>
  <c r="AV24" i="2"/>
  <c r="AF24" i="180"/>
  <c r="AF24" i="181"/>
  <c r="AF24" i="178"/>
  <c r="AF24" i="179"/>
  <c r="AF24" i="177"/>
  <c r="AV23" i="106"/>
  <c r="AV23" i="112" s="1"/>
  <c r="AV23" i="150"/>
  <c r="AV23" i="148"/>
  <c r="AV23" i="147"/>
  <c r="AV23" i="146"/>
  <c r="AV23" i="149"/>
  <c r="AV23" i="174"/>
  <c r="AV23" i="115"/>
  <c r="AV23" i="77"/>
  <c r="AV23" i="40"/>
  <c r="AV23" i="29"/>
  <c r="AV23" i="173"/>
  <c r="AV23" i="42"/>
  <c r="AV23" i="99"/>
  <c r="AV23" i="21"/>
  <c r="AV23" i="104"/>
  <c r="AV29" i="2"/>
  <c r="AF29" i="180"/>
  <c r="AF29" i="178"/>
  <c r="AF29" i="181"/>
  <c r="AF29" i="179"/>
  <c r="AF29" i="177"/>
  <c r="AV28" i="106"/>
  <c r="AV28" i="112" s="1"/>
  <c r="AV28" i="150"/>
  <c r="AV28" i="148"/>
  <c r="AV28" i="147"/>
  <c r="AV28" i="146"/>
  <c r="AV28" i="149"/>
  <c r="AV28" i="174"/>
  <c r="AV28" i="115"/>
  <c r="AV28" i="77"/>
  <c r="AV28" i="40"/>
  <c r="AV28" i="29"/>
  <c r="AV28" i="173"/>
  <c r="AV28" i="42"/>
  <c r="AV28" i="21"/>
  <c r="AV28" i="99"/>
  <c r="AV28" i="104"/>
  <c r="AV34" i="2"/>
  <c r="AF34" i="180"/>
  <c r="AF34" i="178"/>
  <c r="AF34" i="181"/>
  <c r="AF34" i="179"/>
  <c r="AF34" i="177"/>
  <c r="AV33" i="106"/>
  <c r="AV33" i="112" s="1"/>
  <c r="AV33" i="150"/>
  <c r="AV33" i="148"/>
  <c r="AV33" i="147"/>
  <c r="AV33" i="146"/>
  <c r="AV33" i="149"/>
  <c r="AV33" i="174"/>
  <c r="AV33" i="115"/>
  <c r="AV33" i="77"/>
  <c r="AV33" i="40"/>
  <c r="AV33" i="173"/>
  <c r="AV33" i="42"/>
  <c r="AV33" i="29"/>
  <c r="AV33" i="21"/>
  <c r="AV33" i="104"/>
  <c r="AV33" i="99"/>
  <c r="AV41" i="2"/>
  <c r="AV40" i="106"/>
  <c r="AV40" i="112" s="1"/>
  <c r="AV40" i="173"/>
  <c r="AV40" i="21"/>
  <c r="AV40" i="99"/>
  <c r="AV40" i="104"/>
  <c r="AV50" i="106"/>
  <c r="AV50" i="112" s="1"/>
  <c r="AV50" i="21"/>
  <c r="AV50" i="173"/>
  <c r="AV50" i="104"/>
  <c r="AV54" i="2"/>
  <c r="AV53" i="106"/>
  <c r="AV53" i="112" s="1"/>
  <c r="AV53" i="21"/>
  <c r="AV53" i="173"/>
  <c r="AV53" i="104"/>
  <c r="CQ9" i="145"/>
  <c r="CQ9" i="41"/>
  <c r="CQ9" i="127"/>
  <c r="CQ9" i="37"/>
  <c r="CQ8" i="106"/>
  <c r="CQ8" i="112" s="1"/>
  <c r="CQ8" i="150"/>
  <c r="CQ9" i="38"/>
  <c r="CQ8" i="148"/>
  <c r="CQ8" i="147"/>
  <c r="CQ8" i="146"/>
  <c r="CQ8" i="149"/>
  <c r="CQ8" i="174"/>
  <c r="CQ8" i="115"/>
  <c r="CQ8" i="40"/>
  <c r="CQ8" i="29"/>
  <c r="CQ8" i="77"/>
  <c r="CQ8" i="42"/>
  <c r="CQ8" i="173"/>
  <c r="CQ8" i="104"/>
  <c r="CQ8" i="21"/>
  <c r="CQ8" i="99"/>
  <c r="CQ15" i="106"/>
  <c r="CQ15" i="112" s="1"/>
  <c r="CQ15" i="148"/>
  <c r="CQ15" i="150"/>
  <c r="CQ15" i="147"/>
  <c r="CQ15" i="146"/>
  <c r="CQ15" i="149"/>
  <c r="CQ15" i="174"/>
  <c r="CQ15" i="40"/>
  <c r="CQ15" i="115"/>
  <c r="CQ15" i="77"/>
  <c r="CQ15" i="29"/>
  <c r="CQ15" i="173"/>
  <c r="CQ15" i="42"/>
  <c r="CQ15" i="104"/>
  <c r="CQ15" i="21"/>
  <c r="CQ15" i="99"/>
  <c r="CQ29" i="2"/>
  <c r="CQ28" i="106"/>
  <c r="CQ28" i="112" s="1"/>
  <c r="CQ28" i="150"/>
  <c r="CQ28" i="148"/>
  <c r="CQ28" i="147"/>
  <c r="CQ28" i="146"/>
  <c r="CQ28" i="149"/>
  <c r="CQ28" i="115"/>
  <c r="CQ28" i="174"/>
  <c r="CQ28" i="40"/>
  <c r="CQ28" i="29"/>
  <c r="CQ28" i="77"/>
  <c r="CQ28" i="42"/>
  <c r="CQ28" i="173"/>
  <c r="CQ28" i="21"/>
  <c r="CQ28" i="99"/>
  <c r="CQ28" i="104"/>
  <c r="CQ50" i="106"/>
  <c r="CQ50" i="112" s="1"/>
  <c r="CQ50" i="173"/>
  <c r="CQ50" i="104"/>
  <c r="CQ50" i="21"/>
  <c r="GB12" i="2"/>
  <c r="GB11" i="148"/>
  <c r="GB11" i="150"/>
  <c r="GB11" i="147"/>
  <c r="GB11" i="146"/>
  <c r="GB11" i="149"/>
  <c r="GB11" i="174"/>
  <c r="GB11" i="40"/>
  <c r="GB11" i="115"/>
  <c r="GB11" i="77"/>
  <c r="GB11" i="29"/>
  <c r="GB11" i="173"/>
  <c r="GB11" i="42"/>
  <c r="GB11" i="99"/>
  <c r="GB11" i="104"/>
  <c r="GB11" i="21"/>
  <c r="GB24" i="2"/>
  <c r="GB23" i="150"/>
  <c r="GB23" i="148"/>
  <c r="GB23" i="147"/>
  <c r="GB23" i="146"/>
  <c r="GB23" i="149"/>
  <c r="GB23" i="174"/>
  <c r="GB23" i="115"/>
  <c r="GB23" i="77"/>
  <c r="GB23" i="40"/>
  <c r="GB23" i="29"/>
  <c r="GB23" i="173"/>
  <c r="GB23" i="42"/>
  <c r="GB23" i="99"/>
  <c r="GB23" i="21"/>
  <c r="GB23" i="104"/>
  <c r="GB50" i="21"/>
  <c r="GB50" i="173"/>
  <c r="GB50" i="104"/>
  <c r="BR9" i="2"/>
  <c r="BR9" i="145"/>
  <c r="BR9" i="41"/>
  <c r="BR9" i="127"/>
  <c r="BR9" i="38"/>
  <c r="BR9" i="37"/>
  <c r="BR8" i="106"/>
  <c r="BR8" i="112" s="1"/>
  <c r="BR8" i="150"/>
  <c r="BR8" i="148"/>
  <c r="BR8" i="147"/>
  <c r="BR8" i="146"/>
  <c r="BR8" i="149"/>
  <c r="BR8" i="115"/>
  <c r="BR8" i="40"/>
  <c r="BR8" i="174"/>
  <c r="BR8" i="29"/>
  <c r="BR8" i="77"/>
  <c r="BR8" i="173"/>
  <c r="BR8" i="42"/>
  <c r="BR8" i="21"/>
  <c r="BR8" i="99"/>
  <c r="BR8" i="104"/>
  <c r="BR15" i="2"/>
  <c r="BR14" i="106"/>
  <c r="BR14" i="112" s="1"/>
  <c r="BR14" i="150"/>
  <c r="BR14" i="148"/>
  <c r="BR14" i="147"/>
  <c r="BR14" i="146"/>
  <c r="BR14" i="149"/>
  <c r="BR14" i="115"/>
  <c r="BR14" i="174"/>
  <c r="BR14" i="40"/>
  <c r="BR14" i="29"/>
  <c r="BR14" i="77"/>
  <c r="BR14" i="173"/>
  <c r="BR14" i="42"/>
  <c r="BR14" i="21"/>
  <c r="BR14" i="99"/>
  <c r="BR14" i="104"/>
  <c r="BR21" i="2"/>
  <c r="BR20" i="106"/>
  <c r="BR20" i="112" s="1"/>
  <c r="BR20" i="150"/>
  <c r="BR20" i="148"/>
  <c r="BR20" i="147"/>
  <c r="BR20" i="146"/>
  <c r="BR20" i="149"/>
  <c r="BR20" i="115"/>
  <c r="BR20" i="174"/>
  <c r="BR20" i="40"/>
  <c r="BR20" i="29"/>
  <c r="BR20" i="77"/>
  <c r="BR20" i="42"/>
  <c r="BR20" i="173"/>
  <c r="BR20" i="104"/>
  <c r="BR20" i="21"/>
  <c r="BR20" i="99"/>
  <c r="BR29" i="2"/>
  <c r="BR28" i="106"/>
  <c r="BR28" i="112" s="1"/>
  <c r="BR28" i="150"/>
  <c r="BR28" i="148"/>
  <c r="BR28" i="146"/>
  <c r="BR28" i="147"/>
  <c r="BR28" i="149"/>
  <c r="BR28" i="115"/>
  <c r="BR28" i="174"/>
  <c r="BR28" i="40"/>
  <c r="BR28" i="29"/>
  <c r="BR28" i="77"/>
  <c r="BR28" i="173"/>
  <c r="BR28" i="42"/>
  <c r="BR28" i="21"/>
  <c r="BR28" i="99"/>
  <c r="BR28" i="104"/>
  <c r="BR41" i="2"/>
  <c r="BR40" i="106"/>
  <c r="BR40" i="112" s="1"/>
  <c r="BR40" i="173"/>
  <c r="BR40" i="104"/>
  <c r="BR40" i="21"/>
  <c r="BR40" i="99"/>
  <c r="BR53" i="106"/>
  <c r="BR53" i="112" s="1"/>
  <c r="BR53" i="21"/>
  <c r="BR53" i="173"/>
  <c r="BR53" i="104"/>
  <c r="BU9" i="2"/>
  <c r="BU9" i="145"/>
  <c r="BU9" i="41"/>
  <c r="BU9" i="127"/>
  <c r="BU9" i="37"/>
  <c r="BU9" i="38"/>
  <c r="BU8" i="106"/>
  <c r="BU8" i="112" s="1"/>
  <c r="BU8" i="150"/>
  <c r="BU8" i="148"/>
  <c r="BU8" i="147"/>
  <c r="BU8" i="146"/>
  <c r="BU8" i="149"/>
  <c r="BU8" i="40"/>
  <c r="BU8" i="174"/>
  <c r="BU8" i="115"/>
  <c r="BU8" i="77"/>
  <c r="BU8" i="29"/>
  <c r="BU8" i="173"/>
  <c r="BU8" i="42"/>
  <c r="BU8" i="104"/>
  <c r="BU8" i="21"/>
  <c r="BU8" i="99"/>
  <c r="BU20" i="106"/>
  <c r="BU20" i="112" s="1"/>
  <c r="BU20" i="150"/>
  <c r="BU20" i="147"/>
  <c r="BU20" i="148"/>
  <c r="BU20" i="146"/>
  <c r="BU20" i="149"/>
  <c r="BU20" i="115"/>
  <c r="BU20" i="174"/>
  <c r="BU20" i="40"/>
  <c r="BU20" i="29"/>
  <c r="BU20" i="77"/>
  <c r="BU20" i="173"/>
  <c r="BU20" i="42"/>
  <c r="BU20" i="21"/>
  <c r="BU20" i="99"/>
  <c r="BU20" i="104"/>
  <c r="BU34" i="2"/>
  <c r="BU33" i="106"/>
  <c r="BU33" i="112" s="1"/>
  <c r="BU33" i="150"/>
  <c r="BU33" i="148"/>
  <c r="BU33" i="147"/>
  <c r="BU33" i="146"/>
  <c r="BU33" i="149"/>
  <c r="BU33" i="174"/>
  <c r="BU33" i="115"/>
  <c r="BU33" i="77"/>
  <c r="BU33" i="40"/>
  <c r="BU33" i="29"/>
  <c r="BU33" i="173"/>
  <c r="BU33" i="42"/>
  <c r="BU33" i="104"/>
  <c r="BU33" i="99"/>
  <c r="BU33" i="21"/>
  <c r="CB7" i="145"/>
  <c r="CB7" i="41"/>
  <c r="CB7" i="127"/>
  <c r="CB7" i="37"/>
  <c r="CB6" i="106"/>
  <c r="CB6" i="112" s="1"/>
  <c r="CB6" i="150"/>
  <c r="CB7" i="38"/>
  <c r="CB6" i="148"/>
  <c r="CB6" i="147"/>
  <c r="CB6" i="146"/>
  <c r="CB6" i="149"/>
  <c r="CB6" i="115"/>
  <c r="CB6" i="40"/>
  <c r="CB6" i="174"/>
  <c r="CB6" i="29"/>
  <c r="CB6" i="77"/>
  <c r="CB6" i="173"/>
  <c r="CB6" i="42"/>
  <c r="CB6" i="21"/>
  <c r="CB6" i="99"/>
  <c r="CB6" i="104"/>
  <c r="CB14" i="106"/>
  <c r="CB14" i="112" s="1"/>
  <c r="CB14" i="148"/>
  <c r="CB14" i="150"/>
  <c r="CB14" i="147"/>
  <c r="CB14" i="146"/>
  <c r="CB14" i="149"/>
  <c r="CB14" i="174"/>
  <c r="CB14" i="40"/>
  <c r="CB14" i="115"/>
  <c r="CB14" i="77"/>
  <c r="CB14" i="29"/>
  <c r="CB14" i="173"/>
  <c r="CB14" i="42"/>
  <c r="CB14" i="104"/>
  <c r="CB14" i="21"/>
  <c r="CB14" i="99"/>
  <c r="CB24" i="2"/>
  <c r="CB23" i="106"/>
  <c r="CB23" i="112" s="1"/>
  <c r="CB23" i="150"/>
  <c r="CB23" i="148"/>
  <c r="CB23" i="147"/>
  <c r="CB23" i="146"/>
  <c r="CB23" i="149"/>
  <c r="CB23" i="174"/>
  <c r="CB23" i="115"/>
  <c r="CB23" i="77"/>
  <c r="CB23" i="40"/>
  <c r="CB23" i="29"/>
  <c r="CB23" i="173"/>
  <c r="CB23" i="42"/>
  <c r="CB23" i="99"/>
  <c r="CB23" i="21"/>
  <c r="CB23" i="104"/>
  <c r="CB41" i="106"/>
  <c r="CB41" i="112" s="1"/>
  <c r="CB41" i="173"/>
  <c r="CB41" i="21"/>
  <c r="CB41" i="104"/>
  <c r="CB41" i="99"/>
  <c r="CB55" i="2"/>
  <c r="CB54" i="106"/>
  <c r="CB54" i="112" s="1"/>
  <c r="CB54" i="21"/>
  <c r="CB54" i="173"/>
  <c r="CB54" i="104"/>
  <c r="CI15" i="2"/>
  <c r="CI14" i="106"/>
  <c r="CI14" i="112" s="1"/>
  <c r="CI14" i="148"/>
  <c r="CI14" i="150"/>
  <c r="CI14" i="147"/>
  <c r="CI14" i="146"/>
  <c r="CI14" i="149"/>
  <c r="CI14" i="40"/>
  <c r="CI14" i="115"/>
  <c r="CI14" i="174"/>
  <c r="CI14" i="29"/>
  <c r="CI14" i="77"/>
  <c r="CI14" i="42"/>
  <c r="CI14" i="173"/>
  <c r="CI14" i="104"/>
  <c r="CI14" i="21"/>
  <c r="CI14" i="99"/>
  <c r="CI24" i="2"/>
  <c r="CI23" i="106"/>
  <c r="CI23" i="112" s="1"/>
  <c r="CI23" i="150"/>
  <c r="CI23" i="148"/>
  <c r="CI23" i="147"/>
  <c r="CI23" i="146"/>
  <c r="CI23" i="149"/>
  <c r="CI23" i="115"/>
  <c r="CI23" i="174"/>
  <c r="CI23" i="40"/>
  <c r="CI23" i="29"/>
  <c r="CI23" i="77"/>
  <c r="CI23" i="42"/>
  <c r="CI23" i="173"/>
  <c r="CI23" i="99"/>
  <c r="CI23" i="21"/>
  <c r="CI23" i="104"/>
  <c r="CI50" i="106"/>
  <c r="CI50" i="112" s="1"/>
  <c r="CI50" i="173"/>
  <c r="CI50" i="104"/>
  <c r="CI50" i="21"/>
  <c r="CP9" i="2"/>
  <c r="CP18" i="2"/>
  <c r="CP17" i="106"/>
  <c r="CP17" i="112" s="1"/>
  <c r="CP17" i="148"/>
  <c r="CP17" i="150"/>
  <c r="CP17" i="147"/>
  <c r="CP17" i="146"/>
  <c r="CP17" i="149"/>
  <c r="CP17" i="174"/>
  <c r="CP17" i="40"/>
  <c r="CP17" i="115"/>
  <c r="CP17" i="77"/>
  <c r="CP17" i="29"/>
  <c r="CP17" i="173"/>
  <c r="CP17" i="42"/>
  <c r="CP17" i="104"/>
  <c r="CP17" i="21"/>
  <c r="CP17" i="99"/>
  <c r="CP29" i="2"/>
  <c r="CP28" i="106"/>
  <c r="CP28" i="112" s="1"/>
  <c r="CP28" i="150"/>
  <c r="CP28" i="148"/>
  <c r="CP28" i="146"/>
  <c r="CP28" i="147"/>
  <c r="CP28" i="149"/>
  <c r="CP28" i="115"/>
  <c r="CP28" i="174"/>
  <c r="CP28" i="40"/>
  <c r="CP28" i="29"/>
  <c r="CP28" i="77"/>
  <c r="CP28" i="173"/>
  <c r="CP28" i="42"/>
  <c r="CP28" i="21"/>
  <c r="CP28" i="99"/>
  <c r="CP28" i="104"/>
  <c r="BX7" i="145"/>
  <c r="BX7" i="41"/>
  <c r="BX7" i="127"/>
  <c r="BX7" i="37"/>
  <c r="BX6" i="106"/>
  <c r="BX6" i="112" s="1"/>
  <c r="BX6" i="150"/>
  <c r="BX7" i="38"/>
  <c r="BX6" i="148"/>
  <c r="BX6" i="147"/>
  <c r="BX6" i="146"/>
  <c r="BX6" i="149"/>
  <c r="BX6" i="115"/>
  <c r="BX6" i="40"/>
  <c r="BX6" i="174"/>
  <c r="BX6" i="29"/>
  <c r="BX6" i="77"/>
  <c r="BX6" i="173"/>
  <c r="BX6" i="42"/>
  <c r="BX6" i="21"/>
  <c r="BX6" i="99"/>
  <c r="BX6" i="104"/>
  <c r="BX9" i="2"/>
  <c r="BX9" i="127"/>
  <c r="BX9" i="145"/>
  <c r="BX9" i="41"/>
  <c r="BX9" i="37"/>
  <c r="BX8" i="106"/>
  <c r="BX8" i="112" s="1"/>
  <c r="BX8" i="150"/>
  <c r="BX9" i="38"/>
  <c r="BX8" i="148"/>
  <c r="BX8" i="147"/>
  <c r="BX8" i="146"/>
  <c r="BX8" i="149"/>
  <c r="BX8" i="40"/>
  <c r="BX8" i="174"/>
  <c r="BX8" i="115"/>
  <c r="BX8" i="77"/>
  <c r="BX8" i="29"/>
  <c r="BX8" i="42"/>
  <c r="BX8" i="173"/>
  <c r="BX8" i="104"/>
  <c r="BX8" i="21"/>
  <c r="BX8" i="99"/>
  <c r="BX12" i="2"/>
  <c r="BX12" i="145"/>
  <c r="BX12" i="41"/>
  <c r="BX12" i="127"/>
  <c r="BX12" i="37"/>
  <c r="BX11" i="106"/>
  <c r="BX11" i="112" s="1"/>
  <c r="BX12" i="38"/>
  <c r="BX11" i="148"/>
  <c r="BX11" i="150"/>
  <c r="BX11" i="147"/>
  <c r="BX11" i="146"/>
  <c r="BX11" i="149"/>
  <c r="BX11" i="174"/>
  <c r="BX11" i="40"/>
  <c r="BX11" i="115"/>
  <c r="BX11" i="77"/>
  <c r="BX11" i="29"/>
  <c r="BX11" i="173"/>
  <c r="BX11" i="42"/>
  <c r="BX11" i="99"/>
  <c r="BX11" i="104"/>
  <c r="BX11" i="21"/>
  <c r="BX15" i="2"/>
  <c r="BX14" i="106"/>
  <c r="BX14" i="112" s="1"/>
  <c r="BX14" i="148"/>
  <c r="BX14" i="150"/>
  <c r="BX14" i="147"/>
  <c r="BX14" i="146"/>
  <c r="BX14" i="149"/>
  <c r="BX14" i="174"/>
  <c r="BX14" i="40"/>
  <c r="BX14" i="115"/>
  <c r="BX14" i="77"/>
  <c r="BX14" i="29"/>
  <c r="BX14" i="173"/>
  <c r="BX14" i="42"/>
  <c r="BX14" i="104"/>
  <c r="BX14" i="21"/>
  <c r="BX14" i="99"/>
  <c r="BX18" i="2"/>
  <c r="BX17" i="106"/>
  <c r="BX17" i="112" s="1"/>
  <c r="BX17" i="150"/>
  <c r="BX17" i="148"/>
  <c r="BX17" i="147"/>
  <c r="BX17" i="146"/>
  <c r="BX17" i="149"/>
  <c r="BX17" i="115"/>
  <c r="BX17" i="174"/>
  <c r="BX17" i="40"/>
  <c r="BX17" i="29"/>
  <c r="BX17" i="77"/>
  <c r="BX17" i="173"/>
  <c r="BX17" i="42"/>
  <c r="BX17" i="21"/>
  <c r="BX17" i="99"/>
  <c r="BX17" i="104"/>
  <c r="BX21" i="2"/>
  <c r="BX20" i="106"/>
  <c r="BX20" i="112" s="1"/>
  <c r="BX20" i="150"/>
  <c r="BX20" i="147"/>
  <c r="BX20" i="148"/>
  <c r="BX20" i="146"/>
  <c r="BX20" i="149"/>
  <c r="BX20" i="174"/>
  <c r="BX20" i="115"/>
  <c r="BX20" i="77"/>
  <c r="BX20" i="40"/>
  <c r="BX20" i="29"/>
  <c r="BX20" i="173"/>
  <c r="BX20" i="42"/>
  <c r="BX20" i="104"/>
  <c r="BX20" i="21"/>
  <c r="BX20" i="99"/>
  <c r="BX24" i="2"/>
  <c r="BX23" i="106"/>
  <c r="BX23" i="112" s="1"/>
  <c r="BX23" i="150"/>
  <c r="BX23" i="148"/>
  <c r="BX23" i="147"/>
  <c r="BX23" i="146"/>
  <c r="BX23" i="149"/>
  <c r="BX23" i="174"/>
  <c r="BX23" i="115"/>
  <c r="BX23" i="77"/>
  <c r="BX23" i="40"/>
  <c r="BX23" i="29"/>
  <c r="BX23" i="173"/>
  <c r="BX23" i="42"/>
  <c r="BX23" i="99"/>
  <c r="BX23" i="21"/>
  <c r="BX23" i="104"/>
  <c r="BX29" i="2"/>
  <c r="BX28" i="106"/>
  <c r="BX28" i="112" s="1"/>
  <c r="BX28" i="150"/>
  <c r="BX28" i="148"/>
  <c r="BX28" i="147"/>
  <c r="BX28" i="146"/>
  <c r="BX28" i="149"/>
  <c r="BX28" i="174"/>
  <c r="BX28" i="115"/>
  <c r="BX28" i="77"/>
  <c r="BX28" i="40"/>
  <c r="BX28" i="29"/>
  <c r="BX28" i="173"/>
  <c r="BX28" i="42"/>
  <c r="BX28" i="21"/>
  <c r="BX28" i="99"/>
  <c r="BX28" i="104"/>
  <c r="BX34" i="2"/>
  <c r="BX33" i="106"/>
  <c r="BX33" i="112" s="1"/>
  <c r="BX33" i="150"/>
  <c r="BX33" i="148"/>
  <c r="BX33" i="147"/>
  <c r="BX33" i="146"/>
  <c r="BX33" i="149"/>
  <c r="BX33" i="174"/>
  <c r="BX33" i="115"/>
  <c r="BX33" i="77"/>
  <c r="BX33" i="40"/>
  <c r="BX33" i="173"/>
  <c r="BX33" i="42"/>
  <c r="BX33" i="29"/>
  <c r="BX33" i="21"/>
  <c r="BX33" i="104"/>
  <c r="BX33" i="99"/>
  <c r="BX41" i="2"/>
  <c r="BX40" i="106"/>
  <c r="BX40" i="112" s="1"/>
  <c r="BX40" i="173"/>
  <c r="BX40" i="21"/>
  <c r="BX40" i="99"/>
  <c r="BX40" i="104"/>
  <c r="BX50" i="106"/>
  <c r="BX50" i="112" s="1"/>
  <c r="BX50" i="21"/>
  <c r="BX50" i="173"/>
  <c r="BX50" i="104"/>
  <c r="BX54" i="2"/>
  <c r="BX53" i="106"/>
  <c r="BX53" i="112" s="1"/>
  <c r="BX53" i="21"/>
  <c r="BX53" i="173"/>
  <c r="BX53" i="104"/>
  <c r="CE7" i="145"/>
  <c r="CE7" i="41"/>
  <c r="CE7" i="127"/>
  <c r="CE7" i="37"/>
  <c r="CE6" i="106"/>
  <c r="CE6" i="112" s="1"/>
  <c r="CE7" i="38"/>
  <c r="CE6" i="150"/>
  <c r="CE6" i="148"/>
  <c r="CE6" i="147"/>
  <c r="CE6" i="146"/>
  <c r="CE6" i="149"/>
  <c r="CE6" i="40"/>
  <c r="CE6" i="174"/>
  <c r="CE6" i="115"/>
  <c r="CE6" i="77"/>
  <c r="CE6" i="29"/>
  <c r="CE6" i="173"/>
  <c r="CE6" i="42"/>
  <c r="CE6" i="104"/>
  <c r="CE6" i="21"/>
  <c r="CE6" i="99"/>
  <c r="CE9" i="2"/>
  <c r="CE9" i="145"/>
  <c r="CE9" i="41"/>
  <c r="CE9" i="127"/>
  <c r="CE9" i="37"/>
  <c r="CE8" i="106"/>
  <c r="CE8" i="112" s="1"/>
  <c r="CE8" i="150"/>
  <c r="CE9" i="38"/>
  <c r="CE8" i="148"/>
  <c r="CE8" i="147"/>
  <c r="CE8" i="146"/>
  <c r="CE8" i="149"/>
  <c r="CE8" i="174"/>
  <c r="CE8" i="115"/>
  <c r="CE8" i="40"/>
  <c r="CE8" i="29"/>
  <c r="CE8" i="77"/>
  <c r="CE8" i="42"/>
  <c r="CE8" i="173"/>
  <c r="CE8" i="104"/>
  <c r="CE8" i="21"/>
  <c r="CE8" i="99"/>
  <c r="CE12" i="2"/>
  <c r="CE12" i="145"/>
  <c r="CE12" i="41"/>
  <c r="CE12" i="127"/>
  <c r="CE12" i="37"/>
  <c r="CE11" i="106"/>
  <c r="CE11" i="112" s="1"/>
  <c r="CE12" i="38"/>
  <c r="CE11" i="148"/>
  <c r="CE11" i="150"/>
  <c r="CE11" i="147"/>
  <c r="CE11" i="146"/>
  <c r="CE11" i="149"/>
  <c r="CE11" i="174"/>
  <c r="CE11" i="40"/>
  <c r="CE11" i="115"/>
  <c r="CE11" i="77"/>
  <c r="CE11" i="29"/>
  <c r="CE11" i="42"/>
  <c r="CE11" i="173"/>
  <c r="CE11" i="104"/>
  <c r="CE11" i="21"/>
  <c r="CE11" i="99"/>
  <c r="CE15" i="2"/>
  <c r="CE14" i="106"/>
  <c r="CE14" i="112" s="1"/>
  <c r="CE14" i="148"/>
  <c r="CE14" i="150"/>
  <c r="CE14" i="147"/>
  <c r="CE14" i="146"/>
  <c r="CE14" i="149"/>
  <c r="CE14" i="40"/>
  <c r="CE14" i="115"/>
  <c r="CE14" i="174"/>
  <c r="CE14" i="29"/>
  <c r="CE14" i="77"/>
  <c r="CE14" i="42"/>
  <c r="CE14" i="173"/>
  <c r="CE14" i="104"/>
  <c r="CE14" i="21"/>
  <c r="CE14" i="99"/>
  <c r="CE18" i="2"/>
  <c r="CE17" i="106"/>
  <c r="CE17" i="112" s="1"/>
  <c r="CE17" i="148"/>
  <c r="CE17" i="150"/>
  <c r="CE17" i="147"/>
  <c r="CE17" i="146"/>
  <c r="CE17" i="149"/>
  <c r="CE17" i="174"/>
  <c r="CE17" i="40"/>
  <c r="CE17" i="115"/>
  <c r="CE17" i="77"/>
  <c r="CE17" i="29"/>
  <c r="CE17" i="173"/>
  <c r="CE17" i="42"/>
  <c r="CE17" i="99"/>
  <c r="CE17" i="104"/>
  <c r="CE17" i="21"/>
  <c r="CE21" i="2"/>
  <c r="CE20" i="106"/>
  <c r="CE20" i="112" s="1"/>
  <c r="CE20" i="150"/>
  <c r="CE20" i="148"/>
  <c r="CE20" i="147"/>
  <c r="CE20" i="146"/>
  <c r="CE20" i="149"/>
  <c r="CE20" i="174"/>
  <c r="CE20" i="115"/>
  <c r="CE20" i="77"/>
  <c r="CE20" i="40"/>
  <c r="CE20" i="29"/>
  <c r="CE20" i="173"/>
  <c r="CE20" i="42"/>
  <c r="CE20" i="104"/>
  <c r="CE20" i="21"/>
  <c r="CE20" i="99"/>
  <c r="CE24" i="2"/>
  <c r="CE23" i="106"/>
  <c r="CE23" i="112" s="1"/>
  <c r="CE23" i="150"/>
  <c r="CE23" i="148"/>
  <c r="CE23" i="147"/>
  <c r="CE23" i="146"/>
  <c r="CE23" i="149"/>
  <c r="CE23" i="115"/>
  <c r="CE23" i="174"/>
  <c r="CE23" i="40"/>
  <c r="CE23" i="29"/>
  <c r="CE23" i="77"/>
  <c r="CE23" i="42"/>
  <c r="CE23" i="173"/>
  <c r="CE23" i="99"/>
  <c r="CE23" i="21"/>
  <c r="CE23" i="104"/>
  <c r="CE29" i="2"/>
  <c r="CE28" i="106"/>
  <c r="CE28" i="112" s="1"/>
  <c r="CE28" i="150"/>
  <c r="CE28" i="148"/>
  <c r="CE28" i="147"/>
  <c r="CE28" i="146"/>
  <c r="CE28" i="149"/>
  <c r="CE28" i="115"/>
  <c r="CE28" i="174"/>
  <c r="CE28" i="40"/>
  <c r="CE28" i="29"/>
  <c r="CE28" i="77"/>
  <c r="CE28" i="42"/>
  <c r="CE28" i="173"/>
  <c r="CE28" i="21"/>
  <c r="CE28" i="99"/>
  <c r="CE28" i="104"/>
  <c r="CE34" i="2"/>
  <c r="CE33" i="106"/>
  <c r="CE33" i="112" s="1"/>
  <c r="CE33" i="150"/>
  <c r="CE33" i="148"/>
  <c r="CE33" i="147"/>
  <c r="CE33" i="149"/>
  <c r="CE33" i="146"/>
  <c r="CE33" i="115"/>
  <c r="CE33" i="174"/>
  <c r="CE33" i="40"/>
  <c r="CE33" i="77"/>
  <c r="CE33" i="42"/>
  <c r="CE33" i="29"/>
  <c r="CE33" i="173"/>
  <c r="CE33" i="21"/>
  <c r="CE33" i="104"/>
  <c r="CE33" i="99"/>
  <c r="CE41" i="2"/>
  <c r="CE40" i="106"/>
  <c r="CE40" i="112" s="1"/>
  <c r="CE40" i="173"/>
  <c r="CE40" i="21"/>
  <c r="CE40" i="99"/>
  <c r="CE40" i="104"/>
  <c r="CE50" i="106"/>
  <c r="CE50" i="112" s="1"/>
  <c r="CE50" i="173"/>
  <c r="CE50" i="104"/>
  <c r="CE50" i="21"/>
  <c r="CE54" i="2"/>
  <c r="CE53" i="106"/>
  <c r="CE53" i="112" s="1"/>
  <c r="CE53" i="173"/>
  <c r="CE53" i="104"/>
  <c r="CE53" i="21"/>
  <c r="CL7" i="145"/>
  <c r="CL7" i="41"/>
  <c r="CL7" i="127"/>
  <c r="CL7" i="37"/>
  <c r="CL6" i="106"/>
  <c r="CL6" i="112" s="1"/>
  <c r="CL7" i="38"/>
  <c r="CL6" i="150"/>
  <c r="CL6" i="148"/>
  <c r="CL6" i="147"/>
  <c r="CL6" i="146"/>
  <c r="CL6" i="149"/>
  <c r="CL6" i="40"/>
  <c r="CL6" i="174"/>
  <c r="CL6" i="115"/>
  <c r="CL6" i="77"/>
  <c r="CL6" i="29"/>
  <c r="CL6" i="42"/>
  <c r="CL6" i="173"/>
  <c r="CL6" i="104"/>
  <c r="CL6" i="21"/>
  <c r="CL6" i="99"/>
  <c r="CL9" i="2"/>
  <c r="CL9" i="145"/>
  <c r="CL9" i="41"/>
  <c r="CL9" i="127"/>
  <c r="CL9" i="37"/>
  <c r="CL8" i="106"/>
  <c r="CL8" i="112" s="1"/>
  <c r="CL8" i="150"/>
  <c r="CL9" i="38"/>
  <c r="CL8" i="148"/>
  <c r="CL8" i="147"/>
  <c r="CL8" i="146"/>
  <c r="CL8" i="149"/>
  <c r="CL8" i="115"/>
  <c r="CL8" i="40"/>
  <c r="CL8" i="174"/>
  <c r="CL8" i="29"/>
  <c r="CL8" i="77"/>
  <c r="CL8" i="173"/>
  <c r="CL8" i="42"/>
  <c r="CL8" i="21"/>
  <c r="CL8" i="99"/>
  <c r="CL8" i="104"/>
  <c r="CL12" i="2"/>
  <c r="CL12" i="41"/>
  <c r="CL12" i="145"/>
  <c r="CL12" i="127"/>
  <c r="CL12" i="37"/>
  <c r="CL11" i="106"/>
  <c r="CL11" i="112" s="1"/>
  <c r="CL12" i="38"/>
  <c r="CL11" i="148"/>
  <c r="CL11" i="150"/>
  <c r="CL11" i="147"/>
  <c r="CL11" i="146"/>
  <c r="CL11" i="149"/>
  <c r="CL11" i="115"/>
  <c r="CL11" i="174"/>
  <c r="CL11" i="40"/>
  <c r="CL11" i="29"/>
  <c r="CL11" i="77"/>
  <c r="CL11" i="42"/>
  <c r="CL11" i="173"/>
  <c r="CL11" i="104"/>
  <c r="CL11" i="21"/>
  <c r="CL11" i="99"/>
  <c r="CL15" i="2"/>
  <c r="CL14" i="106"/>
  <c r="CL14" i="112" s="1"/>
  <c r="CL14" i="150"/>
  <c r="CL14" i="148"/>
  <c r="CL14" i="147"/>
  <c r="CL14" i="146"/>
  <c r="CL14" i="149"/>
  <c r="CL14" i="115"/>
  <c r="CL14" i="174"/>
  <c r="CL14" i="40"/>
  <c r="CL14" i="29"/>
  <c r="CL14" i="77"/>
  <c r="CL14" i="173"/>
  <c r="CL14" i="42"/>
  <c r="CL14" i="21"/>
  <c r="CL14" i="99"/>
  <c r="CL14" i="104"/>
  <c r="CL18" i="2"/>
  <c r="CL17" i="106"/>
  <c r="CL17" i="112" s="1"/>
  <c r="CL17" i="148"/>
  <c r="CL17" i="150"/>
  <c r="CL17" i="147"/>
  <c r="CL17" i="146"/>
  <c r="CL17" i="149"/>
  <c r="CL17" i="174"/>
  <c r="CL17" i="40"/>
  <c r="CL17" i="115"/>
  <c r="CL17" i="77"/>
  <c r="CL17" i="29"/>
  <c r="CL17" i="173"/>
  <c r="CL17" i="42"/>
  <c r="CL17" i="104"/>
  <c r="CL17" i="21"/>
  <c r="CL17" i="99"/>
  <c r="CL21" i="2"/>
  <c r="CL20" i="106"/>
  <c r="CL20" i="112" s="1"/>
  <c r="CL20" i="150"/>
  <c r="CL20" i="148"/>
  <c r="CL20" i="147"/>
  <c r="CL20" i="146"/>
  <c r="CL20" i="149"/>
  <c r="CL20" i="115"/>
  <c r="CL20" i="174"/>
  <c r="CL20" i="40"/>
  <c r="CL20" i="29"/>
  <c r="CL20" i="77"/>
  <c r="CL20" i="42"/>
  <c r="CL20" i="173"/>
  <c r="CL20" i="104"/>
  <c r="CL20" i="21"/>
  <c r="CL20" i="99"/>
  <c r="CL24" i="2"/>
  <c r="CL23" i="106"/>
  <c r="CL23" i="112" s="1"/>
  <c r="CL23" i="150"/>
  <c r="CL23" i="147"/>
  <c r="CL23" i="148"/>
  <c r="CL23" i="146"/>
  <c r="CL23" i="149"/>
  <c r="CL23" i="115"/>
  <c r="CL23" i="174"/>
  <c r="CL23" i="40"/>
  <c r="CL23" i="29"/>
  <c r="CL23" i="77"/>
  <c r="CL23" i="173"/>
  <c r="CL23" i="42"/>
  <c r="CL23" i="21"/>
  <c r="CL23" i="104"/>
  <c r="CL23" i="99"/>
  <c r="CL29" i="2"/>
  <c r="CL28" i="106"/>
  <c r="CL28" i="112" s="1"/>
  <c r="CL28" i="150"/>
  <c r="CL28" i="148"/>
  <c r="CL28" i="146"/>
  <c r="CL28" i="147"/>
  <c r="CL28" i="149"/>
  <c r="CL28" i="115"/>
  <c r="CL28" i="174"/>
  <c r="CL28" i="40"/>
  <c r="CL28" i="29"/>
  <c r="CL28" i="77"/>
  <c r="CL28" i="173"/>
  <c r="CL28" i="42"/>
  <c r="CL28" i="21"/>
  <c r="CL28" i="99"/>
  <c r="CL28" i="104"/>
  <c r="CL34" i="2"/>
  <c r="CL33" i="106"/>
  <c r="CL33" i="112" s="1"/>
  <c r="CL33" i="150"/>
  <c r="CL33" i="148"/>
  <c r="CL33" i="147"/>
  <c r="CL33" i="149"/>
  <c r="CL33" i="146"/>
  <c r="CL33" i="115"/>
  <c r="CL33" i="174"/>
  <c r="CL33" i="40"/>
  <c r="CL33" i="77"/>
  <c r="CL33" i="29"/>
  <c r="CL33" i="173"/>
  <c r="CL33" i="42"/>
  <c r="CL33" i="21"/>
  <c r="CL33" i="104"/>
  <c r="CL33" i="99"/>
  <c r="CL41" i="2"/>
  <c r="CL40" i="106"/>
  <c r="CL40" i="112" s="1"/>
  <c r="CL40" i="173"/>
  <c r="CL40" i="104"/>
  <c r="CL40" i="21"/>
  <c r="CL40" i="99"/>
  <c r="CL50" i="106"/>
  <c r="CL50" i="112" s="1"/>
  <c r="CL50" i="21"/>
  <c r="CL50" i="173"/>
  <c r="CL50" i="104"/>
  <c r="CL54" i="2"/>
  <c r="CL53" i="106"/>
  <c r="CL53" i="112" s="1"/>
  <c r="CL53" i="21"/>
  <c r="CL53" i="173"/>
  <c r="CL53" i="104"/>
  <c r="CS7" i="127"/>
  <c r="CS7" i="145"/>
  <c r="CS7" i="41"/>
  <c r="CS7" i="37"/>
  <c r="CS6" i="106"/>
  <c r="CS6" i="112" s="1"/>
  <c r="CS6" i="150"/>
  <c r="CS7" i="38"/>
  <c r="CS6" i="148"/>
  <c r="CS6" i="147"/>
  <c r="CS6" i="146"/>
  <c r="CS6" i="149"/>
  <c r="CS6" i="174"/>
  <c r="CS6" i="115"/>
  <c r="CS6" i="40"/>
  <c r="CS6" i="29"/>
  <c r="CS6" i="77"/>
  <c r="CS6" i="42"/>
  <c r="CS6" i="173"/>
  <c r="CS6" i="104"/>
  <c r="CS6" i="21"/>
  <c r="CS6" i="99"/>
  <c r="CT9" i="2"/>
  <c r="CT9" i="145"/>
  <c r="CT9" i="41"/>
  <c r="CT9" i="127"/>
  <c r="CT9" i="37"/>
  <c r="CT8" i="106"/>
  <c r="CT8" i="112" s="1"/>
  <c r="CT8" i="150"/>
  <c r="CT9" i="38"/>
  <c r="CT8" i="148"/>
  <c r="CT8" i="147"/>
  <c r="CT8" i="146"/>
  <c r="CT8" i="149"/>
  <c r="CT8" i="115"/>
  <c r="CT8" i="40"/>
  <c r="CT8" i="174"/>
  <c r="CT8" i="29"/>
  <c r="CT8" i="77"/>
  <c r="CT8" i="173"/>
  <c r="CT8" i="42"/>
  <c r="CT8" i="21"/>
  <c r="CT8" i="99"/>
  <c r="CT8" i="104"/>
  <c r="CR15" i="2"/>
  <c r="CR14" i="106"/>
  <c r="CR14" i="112" s="1"/>
  <c r="CR14" i="148"/>
  <c r="CR14" i="150"/>
  <c r="CR14" i="147"/>
  <c r="CR14" i="146"/>
  <c r="CR14" i="149"/>
  <c r="CR14" i="174"/>
  <c r="CR14" i="40"/>
  <c r="CR14" i="115"/>
  <c r="CR14" i="77"/>
  <c r="CR14" i="29"/>
  <c r="CR14" i="173"/>
  <c r="CR14" i="42"/>
  <c r="CR14" i="104"/>
  <c r="CR14" i="21"/>
  <c r="CR14" i="99"/>
  <c r="CS18" i="2"/>
  <c r="CS17" i="106"/>
  <c r="CS17" i="112" s="1"/>
  <c r="CS17" i="148"/>
  <c r="CS17" i="150"/>
  <c r="CS17" i="147"/>
  <c r="CS17" i="146"/>
  <c r="CS17" i="149"/>
  <c r="CS17" i="40"/>
  <c r="CS17" i="115"/>
  <c r="CS17" i="174"/>
  <c r="CS17" i="29"/>
  <c r="CS17" i="77"/>
  <c r="CS17" i="42"/>
  <c r="CS17" i="173"/>
  <c r="CS17" i="104"/>
  <c r="CS17" i="21"/>
  <c r="CS17" i="99"/>
  <c r="CT21" i="2"/>
  <c r="CT20" i="106"/>
  <c r="CT20" i="112" s="1"/>
  <c r="CT20" i="150"/>
  <c r="CT20" i="148"/>
  <c r="CT20" i="147"/>
  <c r="CT20" i="146"/>
  <c r="CT20" i="149"/>
  <c r="CT20" i="115"/>
  <c r="CT20" i="174"/>
  <c r="CT20" i="40"/>
  <c r="CT20" i="29"/>
  <c r="CT20" i="77"/>
  <c r="CT20" i="42"/>
  <c r="CT20" i="173"/>
  <c r="CT20" i="104"/>
  <c r="CT20" i="21"/>
  <c r="CT20" i="99"/>
  <c r="CS25" i="2"/>
  <c r="CS24" i="106"/>
  <c r="CS24" i="112" s="1"/>
  <c r="CS24" i="150"/>
  <c r="CS24" i="147"/>
  <c r="CS24" i="148"/>
  <c r="CS24" i="146"/>
  <c r="CS24" i="149"/>
  <c r="CS24" i="115"/>
  <c r="CS24" i="174"/>
  <c r="CS24" i="40"/>
  <c r="CS24" i="29"/>
  <c r="CS24" i="77"/>
  <c r="CS24" i="173"/>
  <c r="CS24" i="42"/>
  <c r="CS24" i="21"/>
  <c r="CS24" i="99"/>
  <c r="CS24" i="104"/>
  <c r="CS30" i="2"/>
  <c r="CS29" i="106"/>
  <c r="CS29" i="112" s="1"/>
  <c r="CS29" i="150"/>
  <c r="CS29" i="148"/>
  <c r="CS29" i="146"/>
  <c r="CS29" i="147"/>
  <c r="CS29" i="149"/>
  <c r="CS29" i="115"/>
  <c r="CS29" i="174"/>
  <c r="CS29" i="40"/>
  <c r="CS29" i="29"/>
  <c r="CS29" i="77"/>
  <c r="CS29" i="173"/>
  <c r="CS29" i="42"/>
  <c r="CS29" i="21"/>
  <c r="CS29" i="99"/>
  <c r="CS29" i="104"/>
  <c r="CS34" i="2"/>
  <c r="CR50" i="106"/>
  <c r="CR50" i="112" s="1"/>
  <c r="CR50" i="21"/>
  <c r="CR50" i="173"/>
  <c r="CR50" i="104"/>
  <c r="CS54" i="2"/>
  <c r="CS53" i="106"/>
  <c r="CS53" i="112" s="1"/>
  <c r="CS53" i="21"/>
  <c r="CS53" i="173"/>
  <c r="CS53" i="104"/>
  <c r="CV9" i="2"/>
  <c r="CV8" i="150"/>
  <c r="CV8" i="148"/>
  <c r="CV8" i="147"/>
  <c r="CV8" i="146"/>
  <c r="CV8" i="149"/>
  <c r="CV8" i="40"/>
  <c r="CV8" i="174"/>
  <c r="CV8" i="115"/>
  <c r="CV8" i="77"/>
  <c r="CV8" i="29"/>
  <c r="CV8" i="42"/>
  <c r="CV8" i="173"/>
  <c r="CV8" i="104"/>
  <c r="CV8" i="21"/>
  <c r="CV8" i="99"/>
  <c r="CW12" i="2"/>
  <c r="CW11" i="150"/>
  <c r="CW11" i="148"/>
  <c r="CW11" i="147"/>
  <c r="CW11" i="146"/>
  <c r="CW11" i="149"/>
  <c r="CW11" i="115"/>
  <c r="CW11" i="174"/>
  <c r="CW11" i="40"/>
  <c r="CW11" i="29"/>
  <c r="CW11" i="77"/>
  <c r="CW11" i="173"/>
  <c r="CW11" i="42"/>
  <c r="CW11" i="21"/>
  <c r="CW11" i="99"/>
  <c r="CW11" i="104"/>
  <c r="CW18" i="2"/>
  <c r="CW17" i="148"/>
  <c r="CW17" i="150"/>
  <c r="CW17" i="147"/>
  <c r="CW17" i="146"/>
  <c r="CW17" i="149"/>
  <c r="CW17" i="40"/>
  <c r="CW17" i="115"/>
  <c r="CW17" i="174"/>
  <c r="CW17" i="29"/>
  <c r="CW17" i="77"/>
  <c r="CW17" i="42"/>
  <c r="CW17" i="173"/>
  <c r="CW17" i="104"/>
  <c r="CW17" i="21"/>
  <c r="CW17" i="99"/>
  <c r="CV24" i="2"/>
  <c r="CV23" i="150"/>
  <c r="CV23" i="148"/>
  <c r="CV23" i="147"/>
  <c r="CV23" i="146"/>
  <c r="CV23" i="149"/>
  <c r="CV23" i="174"/>
  <c r="CV23" i="115"/>
  <c r="CV23" i="77"/>
  <c r="CV23" i="40"/>
  <c r="CV23" i="29"/>
  <c r="CV23" i="173"/>
  <c r="CV23" i="42"/>
  <c r="CV23" i="99"/>
  <c r="CV23" i="21"/>
  <c r="CV23" i="104"/>
  <c r="CV34" i="2"/>
  <c r="CV33" i="150"/>
  <c r="CV33" i="148"/>
  <c r="CV33" i="147"/>
  <c r="CV33" i="146"/>
  <c r="CV33" i="149"/>
  <c r="CV33" i="174"/>
  <c r="CV33" i="115"/>
  <c r="CV33" i="77"/>
  <c r="CV33" i="40"/>
  <c r="CV33" i="173"/>
  <c r="CV33" i="42"/>
  <c r="CV33" i="29"/>
  <c r="CV33" i="21"/>
  <c r="CV33" i="104"/>
  <c r="CV33" i="99"/>
  <c r="CW40" i="173"/>
  <c r="CW40" i="21"/>
  <c r="CW40" i="99"/>
  <c r="CW40" i="104"/>
  <c r="CV53" i="21"/>
  <c r="CV53" i="173"/>
  <c r="CV53" i="104"/>
  <c r="DD8" i="150"/>
  <c r="DD8" i="148"/>
  <c r="DD8" i="147"/>
  <c r="DD8" i="146"/>
  <c r="DD8" i="149"/>
  <c r="DD8" i="40"/>
  <c r="DD8" i="174"/>
  <c r="DD8" i="115"/>
  <c r="DD8" i="77"/>
  <c r="DD8" i="29"/>
  <c r="DD8" i="42"/>
  <c r="DD8" i="173"/>
  <c r="DD8" i="104"/>
  <c r="DD8" i="21"/>
  <c r="DD8" i="99"/>
  <c r="DD18" i="2"/>
  <c r="DD17" i="150"/>
  <c r="DD17" i="148"/>
  <c r="DD17" i="147"/>
  <c r="DD17" i="146"/>
  <c r="DD17" i="149"/>
  <c r="DD17" i="115"/>
  <c r="DD17" i="174"/>
  <c r="DD17" i="40"/>
  <c r="DD17" i="29"/>
  <c r="DD17" i="77"/>
  <c r="DD17" i="173"/>
  <c r="DD17" i="42"/>
  <c r="DD17" i="21"/>
  <c r="DD17" i="99"/>
  <c r="DD17" i="104"/>
  <c r="DD34" i="2"/>
  <c r="DD33" i="150"/>
  <c r="DD33" i="148"/>
  <c r="DD33" i="147"/>
  <c r="DD33" i="146"/>
  <c r="DD33" i="149"/>
  <c r="DD33" i="174"/>
  <c r="DD33" i="115"/>
  <c r="DD33" i="77"/>
  <c r="DD33" i="40"/>
  <c r="DD33" i="173"/>
  <c r="DD33" i="42"/>
  <c r="DD33" i="29"/>
  <c r="DD33" i="21"/>
  <c r="DD33" i="104"/>
  <c r="DD33" i="99"/>
  <c r="DD53" i="21"/>
  <c r="DD53" i="173"/>
  <c r="DD53" i="104"/>
  <c r="DK12" i="2"/>
  <c r="DK11" i="148"/>
  <c r="DK11" i="150"/>
  <c r="DK11" i="147"/>
  <c r="DK11" i="146"/>
  <c r="DK11" i="149"/>
  <c r="DK11" i="174"/>
  <c r="DK11" i="40"/>
  <c r="DK11" i="115"/>
  <c r="DK11" i="77"/>
  <c r="DK11" i="29"/>
  <c r="DK11" i="42"/>
  <c r="DK11" i="173"/>
  <c r="DK11" i="104"/>
  <c r="DK11" i="21"/>
  <c r="DK11" i="99"/>
  <c r="DK24" i="2"/>
  <c r="DK23" i="150"/>
  <c r="DK23" i="148"/>
  <c r="DK23" i="147"/>
  <c r="DK23" i="146"/>
  <c r="DK23" i="149"/>
  <c r="DK23" i="115"/>
  <c r="DK23" i="174"/>
  <c r="DK23" i="40"/>
  <c r="DK23" i="29"/>
  <c r="DK23" i="77"/>
  <c r="DK23" i="42"/>
  <c r="DK23" i="173"/>
  <c r="DK23" i="99"/>
  <c r="DK23" i="21"/>
  <c r="DK23" i="104"/>
  <c r="DK50" i="173"/>
  <c r="DK50" i="104"/>
  <c r="DK50" i="21"/>
  <c r="DR9" i="150"/>
  <c r="DR9" i="148"/>
  <c r="DR9" i="147"/>
  <c r="DR9" i="146"/>
  <c r="DR9" i="149"/>
  <c r="DR9" i="40"/>
  <c r="DR9" i="174"/>
  <c r="DR9" i="115"/>
  <c r="DR9" i="77"/>
  <c r="DR9" i="29"/>
  <c r="DR9" i="42"/>
  <c r="DR9" i="173"/>
  <c r="DR9" i="104"/>
  <c r="DR9" i="21"/>
  <c r="DR9" i="99"/>
  <c r="DR21" i="2"/>
  <c r="DR20" i="150"/>
  <c r="DR20" i="148"/>
  <c r="DR20" i="147"/>
  <c r="DR20" i="146"/>
  <c r="DR20" i="149"/>
  <c r="DR20" i="115"/>
  <c r="DR20" i="174"/>
  <c r="DR20" i="40"/>
  <c r="DR20" i="29"/>
  <c r="DR20" i="77"/>
  <c r="DR20" i="42"/>
  <c r="DR20" i="173"/>
  <c r="DR20" i="104"/>
  <c r="DR20" i="21"/>
  <c r="DR20" i="99"/>
  <c r="DR41" i="2"/>
  <c r="DR40" i="173"/>
  <c r="DR40" i="104"/>
  <c r="DR40" i="21"/>
  <c r="DR40" i="99"/>
  <c r="DY9" i="2"/>
  <c r="DY8" i="150"/>
  <c r="DY8" i="148"/>
  <c r="DY8" i="147"/>
  <c r="DY8" i="146"/>
  <c r="DY8" i="149"/>
  <c r="DY8" i="40"/>
  <c r="DY8" i="174"/>
  <c r="DY8" i="115"/>
  <c r="DY8" i="77"/>
  <c r="DY8" i="29"/>
  <c r="DY8" i="173"/>
  <c r="DY8" i="42"/>
  <c r="DY8" i="104"/>
  <c r="DY8" i="21"/>
  <c r="DY8" i="99"/>
  <c r="DY21" i="2"/>
  <c r="DY20" i="150"/>
  <c r="DY20" i="147"/>
  <c r="DY20" i="148"/>
  <c r="DY20" i="146"/>
  <c r="DY20" i="149"/>
  <c r="DY20" i="115"/>
  <c r="DY20" i="174"/>
  <c r="DY20" i="40"/>
  <c r="DY20" i="29"/>
  <c r="DY20" i="77"/>
  <c r="DY20" i="173"/>
  <c r="DY20" i="42"/>
  <c r="DY20" i="21"/>
  <c r="DY20" i="99"/>
  <c r="DY20" i="104"/>
  <c r="DY41" i="2"/>
  <c r="DY40" i="173"/>
  <c r="DY40" i="21"/>
  <c r="DY40" i="99"/>
  <c r="DY40" i="104"/>
  <c r="CZ6" i="150"/>
  <c r="CZ6" i="148"/>
  <c r="CZ6" i="147"/>
  <c r="CZ6" i="146"/>
  <c r="CZ6" i="149"/>
  <c r="CZ6" i="115"/>
  <c r="CZ6" i="40"/>
  <c r="CZ6" i="174"/>
  <c r="CZ6" i="29"/>
  <c r="CZ6" i="77"/>
  <c r="CZ6" i="173"/>
  <c r="CZ6" i="42"/>
  <c r="CZ6" i="21"/>
  <c r="CZ6" i="99"/>
  <c r="CZ6" i="104"/>
  <c r="CZ9" i="2"/>
  <c r="CZ8" i="150"/>
  <c r="CZ8" i="148"/>
  <c r="CZ8" i="147"/>
  <c r="CZ8" i="146"/>
  <c r="CZ8" i="149"/>
  <c r="CZ8" i="40"/>
  <c r="CZ8" i="174"/>
  <c r="CZ8" i="115"/>
  <c r="CZ8" i="77"/>
  <c r="CZ8" i="29"/>
  <c r="CZ8" i="42"/>
  <c r="CZ8" i="173"/>
  <c r="CZ8" i="104"/>
  <c r="CZ8" i="21"/>
  <c r="CZ8" i="99"/>
  <c r="CZ12" i="2"/>
  <c r="CZ11" i="148"/>
  <c r="CZ11" i="150"/>
  <c r="CZ11" i="147"/>
  <c r="CZ11" i="146"/>
  <c r="CZ11" i="149"/>
  <c r="CZ11" i="174"/>
  <c r="CZ11" i="40"/>
  <c r="CZ11" i="115"/>
  <c r="CZ11" i="77"/>
  <c r="CZ11" i="29"/>
  <c r="CZ11" i="173"/>
  <c r="CZ11" i="42"/>
  <c r="CZ11" i="99"/>
  <c r="CZ11" i="104"/>
  <c r="CZ11" i="21"/>
  <c r="CZ15" i="2"/>
  <c r="CZ14" i="148"/>
  <c r="CZ14" i="150"/>
  <c r="CZ14" i="147"/>
  <c r="CZ14" i="146"/>
  <c r="CZ14" i="149"/>
  <c r="CZ14" i="174"/>
  <c r="CZ14" i="40"/>
  <c r="CZ14" i="115"/>
  <c r="CZ14" i="77"/>
  <c r="CZ14" i="29"/>
  <c r="CZ14" i="173"/>
  <c r="CZ14" i="42"/>
  <c r="CZ14" i="104"/>
  <c r="CZ14" i="21"/>
  <c r="CZ14" i="99"/>
  <c r="CZ18" i="2"/>
  <c r="CZ17" i="150"/>
  <c r="CZ17" i="148"/>
  <c r="CZ17" i="147"/>
  <c r="CZ17" i="146"/>
  <c r="CZ17" i="149"/>
  <c r="CZ17" i="115"/>
  <c r="CZ17" i="174"/>
  <c r="CZ17" i="40"/>
  <c r="CZ17" i="29"/>
  <c r="CZ17" i="77"/>
  <c r="CZ17" i="173"/>
  <c r="CZ17" i="42"/>
  <c r="CZ17" i="21"/>
  <c r="CZ17" i="99"/>
  <c r="CZ17" i="104"/>
  <c r="CZ21" i="2"/>
  <c r="CZ20" i="150"/>
  <c r="CZ20" i="147"/>
  <c r="CZ20" i="148"/>
  <c r="CZ20" i="146"/>
  <c r="CZ20" i="149"/>
  <c r="CZ20" i="174"/>
  <c r="CZ20" i="115"/>
  <c r="CZ20" i="77"/>
  <c r="CZ20" i="40"/>
  <c r="CZ20" i="29"/>
  <c r="CZ20" i="173"/>
  <c r="CZ20" i="42"/>
  <c r="CZ20" i="104"/>
  <c r="CZ20" i="21"/>
  <c r="CZ20" i="99"/>
  <c r="CZ24" i="2"/>
  <c r="CZ23" i="150"/>
  <c r="CZ23" i="148"/>
  <c r="CZ23" i="147"/>
  <c r="CZ23" i="146"/>
  <c r="CZ23" i="149"/>
  <c r="CZ23" i="174"/>
  <c r="CZ23" i="115"/>
  <c r="CZ23" i="77"/>
  <c r="CZ23" i="40"/>
  <c r="CZ23" i="29"/>
  <c r="CZ23" i="173"/>
  <c r="CZ23" i="42"/>
  <c r="CZ23" i="99"/>
  <c r="CZ23" i="21"/>
  <c r="CZ23" i="104"/>
  <c r="CZ29" i="2"/>
  <c r="CZ28" i="150"/>
  <c r="CZ28" i="148"/>
  <c r="CZ28" i="147"/>
  <c r="CZ28" i="146"/>
  <c r="CZ28" i="149"/>
  <c r="CZ28" i="174"/>
  <c r="CZ28" i="115"/>
  <c r="CZ28" i="77"/>
  <c r="CZ28" i="40"/>
  <c r="CZ28" i="29"/>
  <c r="CZ28" i="173"/>
  <c r="CZ28" i="42"/>
  <c r="CZ28" i="21"/>
  <c r="CZ28" i="99"/>
  <c r="CZ28" i="104"/>
  <c r="CZ34" i="2"/>
  <c r="CZ33" i="150"/>
  <c r="CZ33" i="148"/>
  <c r="CZ33" i="147"/>
  <c r="CZ33" i="146"/>
  <c r="CZ33" i="149"/>
  <c r="CZ33" i="174"/>
  <c r="CZ33" i="115"/>
  <c r="CZ33" i="77"/>
  <c r="CZ33" i="40"/>
  <c r="CZ33" i="173"/>
  <c r="CZ33" i="42"/>
  <c r="CZ33" i="29"/>
  <c r="CZ33" i="21"/>
  <c r="CZ33" i="104"/>
  <c r="CZ33" i="99"/>
  <c r="CZ41" i="2"/>
  <c r="CZ40" i="173"/>
  <c r="CZ40" i="21"/>
  <c r="CZ40" i="99"/>
  <c r="CZ40" i="104"/>
  <c r="CZ50" i="21"/>
  <c r="CZ50" i="173"/>
  <c r="CZ50" i="104"/>
  <c r="CZ54" i="2"/>
  <c r="CZ53" i="21"/>
  <c r="CZ53" i="173"/>
  <c r="CZ53" i="104"/>
  <c r="DG6" i="150"/>
  <c r="DG6" i="148"/>
  <c r="DG6" i="147"/>
  <c r="DG6" i="146"/>
  <c r="DG6" i="149"/>
  <c r="DG6" i="40"/>
  <c r="DG6" i="174"/>
  <c r="DG6" i="115"/>
  <c r="DG6" i="77"/>
  <c r="DG6" i="29"/>
  <c r="DG6" i="173"/>
  <c r="DG6" i="42"/>
  <c r="DG6" i="104"/>
  <c r="DG6" i="21"/>
  <c r="DG6" i="99"/>
  <c r="DG9" i="2"/>
  <c r="DG8" i="150"/>
  <c r="DG8" i="148"/>
  <c r="DG8" i="147"/>
  <c r="DG8" i="146"/>
  <c r="DG8" i="149"/>
  <c r="DG8" i="174"/>
  <c r="DG8" i="115"/>
  <c r="DG8" i="40"/>
  <c r="DG8" i="29"/>
  <c r="DG8" i="77"/>
  <c r="DG8" i="42"/>
  <c r="DG8" i="173"/>
  <c r="DG8" i="104"/>
  <c r="DG8" i="21"/>
  <c r="DG8" i="99"/>
  <c r="DG12" i="2"/>
  <c r="DG11" i="148"/>
  <c r="DG11" i="150"/>
  <c r="DG11" i="147"/>
  <c r="DG11" i="146"/>
  <c r="DG11" i="149"/>
  <c r="DG11" i="174"/>
  <c r="DG11" i="40"/>
  <c r="DG11" i="115"/>
  <c r="DG11" i="77"/>
  <c r="DG11" i="29"/>
  <c r="DG11" i="42"/>
  <c r="DG11" i="173"/>
  <c r="DG11" i="104"/>
  <c r="DG11" i="21"/>
  <c r="DG11" i="99"/>
  <c r="DG15" i="2"/>
  <c r="DG14" i="148"/>
  <c r="DG14" i="150"/>
  <c r="DG14" i="147"/>
  <c r="DG14" i="146"/>
  <c r="DG14" i="149"/>
  <c r="DG14" i="40"/>
  <c r="DG14" i="115"/>
  <c r="DG14" i="174"/>
  <c r="DG14" i="29"/>
  <c r="DG14" i="77"/>
  <c r="DG14" i="42"/>
  <c r="DG14" i="173"/>
  <c r="DG14" i="104"/>
  <c r="DG14" i="21"/>
  <c r="DG14" i="99"/>
  <c r="DG18" i="2"/>
  <c r="DG17" i="148"/>
  <c r="DG17" i="150"/>
  <c r="DG17" i="147"/>
  <c r="DG17" i="146"/>
  <c r="DG17" i="149"/>
  <c r="DG17" i="174"/>
  <c r="DG17" i="40"/>
  <c r="DG17" i="115"/>
  <c r="DG17" i="77"/>
  <c r="DG17" i="29"/>
  <c r="DG17" i="173"/>
  <c r="DG17" i="42"/>
  <c r="DG17" i="99"/>
  <c r="DG17" i="104"/>
  <c r="DG17" i="21"/>
  <c r="DG21" i="2"/>
  <c r="DG20" i="150"/>
  <c r="DG20" i="148"/>
  <c r="DG20" i="147"/>
  <c r="DG20" i="146"/>
  <c r="DG20" i="149"/>
  <c r="DG20" i="174"/>
  <c r="DG20" i="115"/>
  <c r="DG20" i="77"/>
  <c r="DG20" i="40"/>
  <c r="DG20" i="29"/>
  <c r="DG20" i="173"/>
  <c r="DG20" i="42"/>
  <c r="DG20" i="104"/>
  <c r="DG20" i="21"/>
  <c r="DG20" i="99"/>
  <c r="DG24" i="2"/>
  <c r="DG23" i="150"/>
  <c r="DG23" i="148"/>
  <c r="DG23" i="147"/>
  <c r="DG23" i="146"/>
  <c r="DG23" i="149"/>
  <c r="DG23" i="115"/>
  <c r="DG23" i="174"/>
  <c r="DG23" i="40"/>
  <c r="DG23" i="29"/>
  <c r="DG23" i="77"/>
  <c r="DG23" i="42"/>
  <c r="DG23" i="173"/>
  <c r="DG23" i="99"/>
  <c r="DG23" i="21"/>
  <c r="DG23" i="104"/>
  <c r="DG29" i="2"/>
  <c r="DG28" i="150"/>
  <c r="DG28" i="148"/>
  <c r="DG28" i="147"/>
  <c r="DG28" i="146"/>
  <c r="DG28" i="149"/>
  <c r="DG28" i="115"/>
  <c r="DG28" i="174"/>
  <c r="DG28" i="40"/>
  <c r="DG28" i="29"/>
  <c r="DG28" i="77"/>
  <c r="DG28" i="42"/>
  <c r="DG28" i="173"/>
  <c r="DG28" i="21"/>
  <c r="DG28" i="99"/>
  <c r="DG28" i="104"/>
  <c r="DG34" i="2"/>
  <c r="DG33" i="150"/>
  <c r="DG33" i="148"/>
  <c r="DG33" i="147"/>
  <c r="DG33" i="149"/>
  <c r="DG33" i="146"/>
  <c r="DG33" i="115"/>
  <c r="DG33" i="174"/>
  <c r="DG33" i="40"/>
  <c r="DG33" i="77"/>
  <c r="DG33" i="42"/>
  <c r="DG33" i="29"/>
  <c r="DG33" i="173"/>
  <c r="DG33" i="21"/>
  <c r="DG33" i="104"/>
  <c r="DG33" i="99"/>
  <c r="DG41" i="2"/>
  <c r="DG40" i="173"/>
  <c r="DG40" i="21"/>
  <c r="DG40" i="99"/>
  <c r="DG40" i="104"/>
  <c r="DG50" i="173"/>
  <c r="DG50" i="104"/>
  <c r="DG50" i="21"/>
  <c r="DG54" i="2"/>
  <c r="DG53" i="173"/>
  <c r="DG53" i="104"/>
  <c r="DG53" i="21"/>
  <c r="DN6" i="150"/>
  <c r="DN6" i="148"/>
  <c r="DN6" i="147"/>
  <c r="DN6" i="146"/>
  <c r="DN6" i="149"/>
  <c r="DN6" i="40"/>
  <c r="DN6" i="174"/>
  <c r="DN6" i="115"/>
  <c r="DN6" i="77"/>
  <c r="DN6" i="29"/>
  <c r="DN6" i="42"/>
  <c r="DN6" i="173"/>
  <c r="DN6" i="104"/>
  <c r="DN6" i="21"/>
  <c r="DN6" i="99"/>
  <c r="DN9" i="2"/>
  <c r="DN8" i="150"/>
  <c r="DN8" i="148"/>
  <c r="DN8" i="147"/>
  <c r="DN8" i="146"/>
  <c r="DN8" i="149"/>
  <c r="DN8" i="115"/>
  <c r="DN8" i="40"/>
  <c r="DN8" i="174"/>
  <c r="DN8" i="29"/>
  <c r="DN8" i="77"/>
  <c r="DN8" i="173"/>
  <c r="DN8" i="42"/>
  <c r="DN8" i="21"/>
  <c r="DN8" i="99"/>
  <c r="DN8" i="104"/>
  <c r="DN12" i="2"/>
  <c r="DN11" i="148"/>
  <c r="DN11" i="150"/>
  <c r="DN11" i="147"/>
  <c r="DN11" i="146"/>
  <c r="DN11" i="149"/>
  <c r="DN11" i="115"/>
  <c r="DN11" i="174"/>
  <c r="DN11" i="40"/>
  <c r="DN11" i="29"/>
  <c r="DN11" i="77"/>
  <c r="DN11" i="42"/>
  <c r="DN11" i="173"/>
  <c r="DN11" i="104"/>
  <c r="DN11" i="21"/>
  <c r="DN11" i="99"/>
  <c r="DN15" i="2"/>
  <c r="DN14" i="150"/>
  <c r="DN14" i="148"/>
  <c r="DN14" i="147"/>
  <c r="DN14" i="146"/>
  <c r="DN14" i="149"/>
  <c r="DN14" i="115"/>
  <c r="DN14" i="174"/>
  <c r="DN14" i="40"/>
  <c r="DN14" i="29"/>
  <c r="DN14" i="77"/>
  <c r="DN14" i="173"/>
  <c r="DN14" i="42"/>
  <c r="DN14" i="21"/>
  <c r="DN14" i="99"/>
  <c r="DN14" i="104"/>
  <c r="DN18" i="2"/>
  <c r="DN17" i="148"/>
  <c r="DN17" i="150"/>
  <c r="DN17" i="147"/>
  <c r="DN17" i="146"/>
  <c r="DN17" i="149"/>
  <c r="DN17" i="174"/>
  <c r="DN17" i="40"/>
  <c r="DN17" i="115"/>
  <c r="DN17" i="77"/>
  <c r="DN17" i="29"/>
  <c r="DN17" i="173"/>
  <c r="DN17" i="42"/>
  <c r="DN17" i="104"/>
  <c r="DN17" i="21"/>
  <c r="DN17" i="99"/>
  <c r="DN21" i="2"/>
  <c r="DN20" i="150"/>
  <c r="DN20" i="148"/>
  <c r="DN20" i="147"/>
  <c r="DN20" i="146"/>
  <c r="DN20" i="149"/>
  <c r="DN20" i="115"/>
  <c r="DN20" i="174"/>
  <c r="DN20" i="40"/>
  <c r="DN20" i="29"/>
  <c r="DN20" i="77"/>
  <c r="DN20" i="42"/>
  <c r="DN20" i="173"/>
  <c r="DN20" i="104"/>
  <c r="DN20" i="21"/>
  <c r="DN20" i="99"/>
  <c r="DN24" i="2"/>
  <c r="DN23" i="150"/>
  <c r="DN23" i="147"/>
  <c r="DN23" i="148"/>
  <c r="DN23" i="146"/>
  <c r="DN23" i="149"/>
  <c r="DN23" i="115"/>
  <c r="DN23" i="174"/>
  <c r="DN23" i="40"/>
  <c r="DN23" i="29"/>
  <c r="DN23" i="77"/>
  <c r="DN23" i="173"/>
  <c r="DN23" i="42"/>
  <c r="DN23" i="21"/>
  <c r="DN23" i="104"/>
  <c r="DN23" i="99"/>
  <c r="DN29" i="2"/>
  <c r="DN28" i="150"/>
  <c r="DN28" i="148"/>
  <c r="DN28" i="146"/>
  <c r="DN28" i="147"/>
  <c r="DN28" i="149"/>
  <c r="DN28" i="115"/>
  <c r="DN28" i="174"/>
  <c r="DN28" i="40"/>
  <c r="DN28" i="29"/>
  <c r="DN28" i="77"/>
  <c r="DN28" i="173"/>
  <c r="DN28" i="42"/>
  <c r="DN28" i="21"/>
  <c r="DN28" i="99"/>
  <c r="DN28" i="104"/>
  <c r="DN34" i="2"/>
  <c r="DN33" i="150"/>
  <c r="DN33" i="148"/>
  <c r="DN33" i="147"/>
  <c r="DN33" i="149"/>
  <c r="DN33" i="146"/>
  <c r="DN33" i="115"/>
  <c r="DN33" i="174"/>
  <c r="DN33" i="40"/>
  <c r="DN33" i="77"/>
  <c r="DN33" i="29"/>
  <c r="DN33" i="173"/>
  <c r="DN33" i="42"/>
  <c r="DN33" i="21"/>
  <c r="DN33" i="104"/>
  <c r="DN33" i="99"/>
  <c r="DN41" i="2"/>
  <c r="DN40" i="173"/>
  <c r="DN40" i="104"/>
  <c r="DN40" i="21"/>
  <c r="DN40" i="99"/>
  <c r="DN50" i="21"/>
  <c r="DN50" i="173"/>
  <c r="DN50" i="104"/>
  <c r="DN54" i="2"/>
  <c r="DN53" i="21"/>
  <c r="DN53" i="173"/>
  <c r="DN53" i="104"/>
  <c r="DU6" i="150"/>
  <c r="DU6" i="148"/>
  <c r="DU6" i="147"/>
  <c r="DU6" i="146"/>
  <c r="DU6" i="149"/>
  <c r="DU6" i="174"/>
  <c r="DU6" i="115"/>
  <c r="DU6" i="40"/>
  <c r="DU6" i="29"/>
  <c r="DU6" i="77"/>
  <c r="DU6" i="42"/>
  <c r="DU6" i="173"/>
  <c r="DU6" i="104"/>
  <c r="DU6" i="21"/>
  <c r="DU6" i="99"/>
  <c r="DU9" i="2"/>
  <c r="DU8" i="150"/>
  <c r="DU8" i="148"/>
  <c r="DU8" i="147"/>
  <c r="DU8" i="146"/>
  <c r="DU8" i="149"/>
  <c r="DU8" i="40"/>
  <c r="DU8" i="174"/>
  <c r="DU8" i="115"/>
  <c r="DU8" i="77"/>
  <c r="DU8" i="29"/>
  <c r="DU8" i="173"/>
  <c r="DU8" i="42"/>
  <c r="DU8" i="104"/>
  <c r="DU8" i="21"/>
  <c r="DU8" i="99"/>
  <c r="DU12" i="2"/>
  <c r="DU11" i="150"/>
  <c r="DU11" i="148"/>
  <c r="DU11" i="147"/>
  <c r="DU11" i="146"/>
  <c r="DU11" i="149"/>
  <c r="DU11" i="115"/>
  <c r="DU11" i="174"/>
  <c r="DU11" i="40"/>
  <c r="DU11" i="29"/>
  <c r="DU11" i="77"/>
  <c r="DU11" i="173"/>
  <c r="DU11" i="42"/>
  <c r="DU11" i="21"/>
  <c r="DU11" i="99"/>
  <c r="DU11" i="104"/>
  <c r="DU15" i="2"/>
  <c r="DU14" i="148"/>
  <c r="DU14" i="150"/>
  <c r="DU14" i="147"/>
  <c r="DU14" i="146"/>
  <c r="DU14" i="149"/>
  <c r="DU14" i="174"/>
  <c r="DU14" i="40"/>
  <c r="DU14" i="115"/>
  <c r="DU14" i="77"/>
  <c r="DU14" i="29"/>
  <c r="DU14" i="173"/>
  <c r="DU14" i="42"/>
  <c r="DU14" i="99"/>
  <c r="DU14" i="104"/>
  <c r="DU14" i="21"/>
  <c r="DU18" i="2"/>
  <c r="DU17" i="148"/>
  <c r="DU17" i="150"/>
  <c r="DU17" i="147"/>
  <c r="DU17" i="146"/>
  <c r="DU17" i="149"/>
  <c r="DU17" i="40"/>
  <c r="DU17" i="115"/>
  <c r="DU17" i="174"/>
  <c r="DU17" i="29"/>
  <c r="DU17" i="77"/>
  <c r="DU17" i="42"/>
  <c r="DU17" i="173"/>
  <c r="DU17" i="104"/>
  <c r="DU17" i="21"/>
  <c r="DU17" i="99"/>
  <c r="DU21" i="2"/>
  <c r="DU20" i="150"/>
  <c r="DU20" i="147"/>
  <c r="DU20" i="148"/>
  <c r="DU20" i="146"/>
  <c r="DU20" i="149"/>
  <c r="DU20" i="115"/>
  <c r="DU20" i="174"/>
  <c r="DU20" i="40"/>
  <c r="DU20" i="29"/>
  <c r="DU20" i="77"/>
  <c r="DU20" i="173"/>
  <c r="DU20" i="42"/>
  <c r="DU20" i="21"/>
  <c r="DU20" i="99"/>
  <c r="DU20" i="104"/>
  <c r="DU24" i="2"/>
  <c r="DU23" i="150"/>
  <c r="DU23" i="147"/>
  <c r="DU23" i="148"/>
  <c r="DU23" i="146"/>
  <c r="DU23" i="149"/>
  <c r="DU23" i="174"/>
  <c r="DU23" i="115"/>
  <c r="DU23" i="77"/>
  <c r="DU23" i="40"/>
  <c r="DU23" i="29"/>
  <c r="DU23" i="173"/>
  <c r="DU23" i="42"/>
  <c r="DU23" i="99"/>
  <c r="DU23" i="21"/>
  <c r="DU23" i="104"/>
  <c r="DU29" i="2"/>
  <c r="DU28" i="150"/>
  <c r="DU28" i="148"/>
  <c r="DU28" i="146"/>
  <c r="DU28" i="147"/>
  <c r="DU28" i="149"/>
  <c r="DU28" i="174"/>
  <c r="DU28" i="115"/>
  <c r="DU28" i="77"/>
  <c r="DU28" i="40"/>
  <c r="DU28" i="29"/>
  <c r="DU28" i="173"/>
  <c r="DU28" i="42"/>
  <c r="DU28" i="104"/>
  <c r="DU28" i="21"/>
  <c r="DU28" i="99"/>
  <c r="DU34" i="2"/>
  <c r="DU33" i="150"/>
  <c r="DU33" i="148"/>
  <c r="DU33" i="147"/>
  <c r="DU33" i="146"/>
  <c r="DU33" i="149"/>
  <c r="DU33" i="174"/>
  <c r="DU33" i="115"/>
  <c r="DU33" i="77"/>
  <c r="DU33" i="40"/>
  <c r="DU33" i="29"/>
  <c r="DU33" i="173"/>
  <c r="DU33" i="42"/>
  <c r="DU33" i="104"/>
  <c r="DU33" i="99"/>
  <c r="DU33" i="21"/>
  <c r="DU41" i="2"/>
  <c r="DU40" i="173"/>
  <c r="DU40" i="21"/>
  <c r="DU40" i="99"/>
  <c r="DU40" i="104"/>
  <c r="DU50" i="21"/>
  <c r="DU50" i="173"/>
  <c r="DU50" i="104"/>
  <c r="DU54" i="2"/>
  <c r="DU53" i="21"/>
  <c r="DU53" i="173"/>
  <c r="DU53" i="104"/>
  <c r="EB6" i="150"/>
  <c r="EB6" i="148"/>
  <c r="EB6" i="147"/>
  <c r="EB6" i="146"/>
  <c r="EB6" i="149"/>
  <c r="EB6" i="115"/>
  <c r="EB6" i="40"/>
  <c r="EB6" i="174"/>
  <c r="EB6" i="29"/>
  <c r="EB6" i="77"/>
  <c r="EB6" i="173"/>
  <c r="EB6" i="42"/>
  <c r="EB6" i="21"/>
  <c r="EB6" i="99"/>
  <c r="EB6" i="104"/>
  <c r="EB12" i="2"/>
  <c r="EB11" i="148"/>
  <c r="EB11" i="150"/>
  <c r="EB11" i="147"/>
  <c r="EB11" i="146"/>
  <c r="EB11" i="149"/>
  <c r="EB11" i="174"/>
  <c r="EB11" i="40"/>
  <c r="EB11" i="115"/>
  <c r="EB11" i="77"/>
  <c r="EB11" i="29"/>
  <c r="EB11" i="173"/>
  <c r="EB11" i="42"/>
  <c r="EB11" i="99"/>
  <c r="EB11" i="104"/>
  <c r="EB11" i="21"/>
  <c r="EB18" i="2"/>
  <c r="EB17" i="150"/>
  <c r="EB17" i="148"/>
  <c r="EB17" i="147"/>
  <c r="EB17" i="146"/>
  <c r="EB17" i="149"/>
  <c r="EB17" i="115"/>
  <c r="EB17" i="174"/>
  <c r="EB17" i="40"/>
  <c r="EB17" i="29"/>
  <c r="EB17" i="77"/>
  <c r="EB17" i="173"/>
  <c r="EB17" i="42"/>
  <c r="EB17" i="21"/>
  <c r="EB17" i="99"/>
  <c r="EB17" i="104"/>
  <c r="EB24" i="2"/>
  <c r="EB23" i="150"/>
  <c r="EB23" i="148"/>
  <c r="EB23" i="147"/>
  <c r="EB23" i="146"/>
  <c r="EB23" i="149"/>
  <c r="EB23" i="174"/>
  <c r="EB23" i="115"/>
  <c r="EB23" i="77"/>
  <c r="EB23" i="40"/>
  <c r="EB23" i="29"/>
  <c r="EB23" i="173"/>
  <c r="EB23" i="42"/>
  <c r="EB23" i="99"/>
  <c r="EB23" i="21"/>
  <c r="EB23" i="104"/>
  <c r="EB34" i="2"/>
  <c r="EB33" i="150"/>
  <c r="EB33" i="148"/>
  <c r="EB33" i="147"/>
  <c r="EB33" i="146"/>
  <c r="EB33" i="149"/>
  <c r="EB33" i="174"/>
  <c r="EB33" i="115"/>
  <c r="EB33" i="77"/>
  <c r="EB33" i="40"/>
  <c r="EB33" i="173"/>
  <c r="EB33" i="42"/>
  <c r="EB33" i="29"/>
  <c r="EB33" i="21"/>
  <c r="EB33" i="104"/>
  <c r="EB33" i="99"/>
  <c r="EB50" i="21"/>
  <c r="EB50" i="173"/>
  <c r="EB50" i="104"/>
  <c r="ED6" i="150"/>
  <c r="ED6" i="148"/>
  <c r="ED6" i="147"/>
  <c r="ED6" i="146"/>
  <c r="ED6" i="149"/>
  <c r="ED6" i="40"/>
  <c r="ED6" i="174"/>
  <c r="ED6" i="115"/>
  <c r="ED6" i="77"/>
  <c r="ED6" i="29"/>
  <c r="ED6" i="42"/>
  <c r="ED6" i="173"/>
  <c r="ED6" i="104"/>
  <c r="ED6" i="21"/>
  <c r="ED6" i="99"/>
  <c r="EE9" i="2"/>
  <c r="EE8" i="150"/>
  <c r="EE8" i="148"/>
  <c r="EE8" i="147"/>
  <c r="EE8" i="146"/>
  <c r="EE8" i="149"/>
  <c r="EE8" i="174"/>
  <c r="EE8" i="115"/>
  <c r="EE8" i="40"/>
  <c r="EE8" i="29"/>
  <c r="EE8" i="77"/>
  <c r="EE8" i="42"/>
  <c r="EE8" i="173"/>
  <c r="EE8" i="104"/>
  <c r="EE8" i="21"/>
  <c r="EE8" i="99"/>
  <c r="EF12" i="2"/>
  <c r="EF11" i="148"/>
  <c r="EF11" i="150"/>
  <c r="EF11" i="147"/>
  <c r="EF11" i="146"/>
  <c r="EF11" i="149"/>
  <c r="EF11" i="174"/>
  <c r="EF11" i="40"/>
  <c r="EF11" i="115"/>
  <c r="EF11" i="77"/>
  <c r="EF11" i="29"/>
  <c r="EF11" i="173"/>
  <c r="EF11" i="42"/>
  <c r="EF11" i="99"/>
  <c r="EF11" i="104"/>
  <c r="EF11" i="21"/>
  <c r="ED18" i="2"/>
  <c r="ED17" i="148"/>
  <c r="ED17" i="150"/>
  <c r="ED17" i="147"/>
  <c r="ED17" i="146"/>
  <c r="ED17" i="149"/>
  <c r="ED17" i="174"/>
  <c r="ED17" i="40"/>
  <c r="ED17" i="115"/>
  <c r="ED17" i="77"/>
  <c r="ED17" i="29"/>
  <c r="ED17" i="173"/>
  <c r="ED17" i="42"/>
  <c r="ED17" i="104"/>
  <c r="ED17" i="21"/>
  <c r="ED17" i="99"/>
  <c r="EE21" i="2"/>
  <c r="EE20" i="150"/>
  <c r="EE20" i="148"/>
  <c r="EE20" i="147"/>
  <c r="EE20" i="146"/>
  <c r="EE20" i="149"/>
  <c r="EE20" i="174"/>
  <c r="EE20" i="115"/>
  <c r="EE20" i="77"/>
  <c r="EE20" i="40"/>
  <c r="EE20" i="29"/>
  <c r="EE20" i="173"/>
  <c r="EE20" i="42"/>
  <c r="EE20" i="104"/>
  <c r="EE20" i="21"/>
  <c r="EE20" i="99"/>
  <c r="EF24" i="2"/>
  <c r="EF23" i="150"/>
  <c r="EF23" i="148"/>
  <c r="EF23" i="147"/>
  <c r="EF23" i="146"/>
  <c r="EF23" i="149"/>
  <c r="EF23" i="174"/>
  <c r="EF23" i="115"/>
  <c r="EF23" i="77"/>
  <c r="EF23" i="40"/>
  <c r="EF23" i="29"/>
  <c r="EF23" i="173"/>
  <c r="EF23" i="42"/>
  <c r="EF23" i="99"/>
  <c r="EF23" i="21"/>
  <c r="EF23" i="104"/>
  <c r="EF29" i="2"/>
  <c r="EF28" i="150"/>
  <c r="EF28" i="148"/>
  <c r="EF28" i="147"/>
  <c r="EF28" i="146"/>
  <c r="EF28" i="149"/>
  <c r="EF28" i="174"/>
  <c r="EF28" i="115"/>
  <c r="EF28" i="77"/>
  <c r="EF28" i="40"/>
  <c r="EF28" i="29"/>
  <c r="EF28" i="173"/>
  <c r="EF28" i="42"/>
  <c r="EF28" i="21"/>
  <c r="EF28" i="99"/>
  <c r="EF28" i="104"/>
  <c r="ED41" i="2"/>
  <c r="ED40" i="173"/>
  <c r="ED40" i="104"/>
  <c r="ED40" i="21"/>
  <c r="ED40" i="99"/>
  <c r="EE50" i="173"/>
  <c r="EE50" i="104"/>
  <c r="EE50" i="21"/>
  <c r="EF54" i="2"/>
  <c r="EF53" i="21"/>
  <c r="EF53" i="173"/>
  <c r="EF53" i="104"/>
  <c r="EI9" i="2"/>
  <c r="EI8" i="150"/>
  <c r="EI8" i="148"/>
  <c r="EI8" i="147"/>
  <c r="EI8" i="146"/>
  <c r="EI8" i="149"/>
  <c r="EI8" i="174"/>
  <c r="EI8" i="115"/>
  <c r="EI8" i="40"/>
  <c r="EI8" i="29"/>
  <c r="EI8" i="77"/>
  <c r="EI8" i="42"/>
  <c r="EI8" i="173"/>
  <c r="EI8" i="104"/>
  <c r="EI8" i="21"/>
  <c r="EI8" i="99"/>
  <c r="EI12" i="2"/>
  <c r="EI11" i="148"/>
  <c r="EI11" i="150"/>
  <c r="EI11" i="147"/>
  <c r="EI11" i="146"/>
  <c r="EI11" i="149"/>
  <c r="EI11" i="174"/>
  <c r="EI11" i="40"/>
  <c r="EI11" i="115"/>
  <c r="EI11" i="77"/>
  <c r="EI11" i="29"/>
  <c r="EI11" i="42"/>
  <c r="EI11" i="173"/>
  <c r="EI11" i="104"/>
  <c r="EI11" i="21"/>
  <c r="EI11" i="99"/>
  <c r="EI15" i="2"/>
  <c r="EI14" i="148"/>
  <c r="EI14" i="150"/>
  <c r="EI14" i="147"/>
  <c r="EI14" i="146"/>
  <c r="EI14" i="149"/>
  <c r="EI14" i="40"/>
  <c r="EI14" i="115"/>
  <c r="EI14" i="174"/>
  <c r="EI14" i="29"/>
  <c r="EI14" i="77"/>
  <c r="EI14" i="42"/>
  <c r="EI14" i="173"/>
  <c r="EI14" i="104"/>
  <c r="EI14" i="21"/>
  <c r="EI14" i="99"/>
  <c r="EI18" i="2"/>
  <c r="EI17" i="148"/>
  <c r="EI17" i="150"/>
  <c r="EI17" i="147"/>
  <c r="EI17" i="146"/>
  <c r="EI17" i="149"/>
  <c r="EI17" i="174"/>
  <c r="EI17" i="40"/>
  <c r="EI17" i="115"/>
  <c r="EI17" i="77"/>
  <c r="EI17" i="29"/>
  <c r="EI17" i="173"/>
  <c r="EI17" i="42"/>
  <c r="EI17" i="99"/>
  <c r="EI17" i="104"/>
  <c r="EI17" i="21"/>
  <c r="EI21" i="2"/>
  <c r="EI20" i="150"/>
  <c r="EI20" i="148"/>
  <c r="EI20" i="147"/>
  <c r="EI20" i="146"/>
  <c r="EI20" i="149"/>
  <c r="EI20" i="174"/>
  <c r="EI20" i="115"/>
  <c r="EI20" i="77"/>
  <c r="EI20" i="40"/>
  <c r="EI20" i="29"/>
  <c r="EI20" i="173"/>
  <c r="EI20" i="42"/>
  <c r="EI20" i="104"/>
  <c r="EI20" i="21"/>
  <c r="EI20" i="99"/>
  <c r="EI24" i="2"/>
  <c r="EI23" i="150"/>
  <c r="EI23" i="148"/>
  <c r="EI23" i="147"/>
  <c r="EI23" i="146"/>
  <c r="EI23" i="149"/>
  <c r="EI23" i="115"/>
  <c r="EI23" i="174"/>
  <c r="EI23" i="40"/>
  <c r="EI23" i="29"/>
  <c r="EI23" i="77"/>
  <c r="EI23" i="42"/>
  <c r="EI23" i="173"/>
  <c r="EI23" i="99"/>
  <c r="EI23" i="21"/>
  <c r="EI23" i="104"/>
  <c r="EI29" i="2"/>
  <c r="EI28" i="150"/>
  <c r="EI28" i="148"/>
  <c r="EI28" i="147"/>
  <c r="EI28" i="146"/>
  <c r="EI28" i="149"/>
  <c r="EI28" i="115"/>
  <c r="EI28" i="174"/>
  <c r="EI28" i="40"/>
  <c r="EI28" i="29"/>
  <c r="EI28" i="77"/>
  <c r="EI28" i="42"/>
  <c r="EI28" i="173"/>
  <c r="EI28" i="21"/>
  <c r="EI28" i="99"/>
  <c r="EI28" i="104"/>
  <c r="EJ34" i="2"/>
  <c r="EJ33" i="150"/>
  <c r="EJ33" i="148"/>
  <c r="EJ33" i="147"/>
  <c r="EJ33" i="146"/>
  <c r="EJ33" i="149"/>
  <c r="EJ33" i="174"/>
  <c r="EJ33" i="115"/>
  <c r="EJ33" i="77"/>
  <c r="EJ33" i="40"/>
  <c r="EJ33" i="173"/>
  <c r="EJ33" i="42"/>
  <c r="EJ33" i="29"/>
  <c r="EJ33" i="21"/>
  <c r="EJ33" i="104"/>
  <c r="EJ33" i="99"/>
  <c r="EK41" i="2"/>
  <c r="EK40" i="173"/>
  <c r="EK40" i="21"/>
  <c r="EK40" i="99"/>
  <c r="EK40" i="104"/>
  <c r="EK50" i="21"/>
  <c r="EK50" i="173"/>
  <c r="EK50" i="104"/>
  <c r="EO6" i="150"/>
  <c r="EO6" i="148"/>
  <c r="EO6" i="147"/>
  <c r="EO6" i="146"/>
  <c r="EO6" i="149"/>
  <c r="EO6" i="174"/>
  <c r="EO6" i="115"/>
  <c r="EO6" i="40"/>
  <c r="EO6" i="29"/>
  <c r="EO6" i="77"/>
  <c r="EO6" i="42"/>
  <c r="EO6" i="173"/>
  <c r="EO6" i="104"/>
  <c r="EO6" i="21"/>
  <c r="EO6" i="99"/>
  <c r="EO9" i="2"/>
  <c r="EO8" i="150"/>
  <c r="EO8" i="148"/>
  <c r="EO8" i="147"/>
  <c r="EO8" i="146"/>
  <c r="EO8" i="149"/>
  <c r="EO8" i="40"/>
  <c r="EO8" i="174"/>
  <c r="EO8" i="115"/>
  <c r="EO8" i="77"/>
  <c r="EO8" i="29"/>
  <c r="EO8" i="173"/>
  <c r="EO8" i="42"/>
  <c r="EO8" i="104"/>
  <c r="EO8" i="21"/>
  <c r="EO8" i="99"/>
  <c r="EO12" i="2"/>
  <c r="EO11" i="150"/>
  <c r="EO11" i="148"/>
  <c r="EO11" i="147"/>
  <c r="EO11" i="146"/>
  <c r="EO11" i="149"/>
  <c r="EO11" i="115"/>
  <c r="EO11" i="174"/>
  <c r="EO11" i="40"/>
  <c r="EO11" i="29"/>
  <c r="EO11" i="77"/>
  <c r="EO11" i="173"/>
  <c r="EO11" i="42"/>
  <c r="EO11" i="21"/>
  <c r="EO11" i="99"/>
  <c r="EO11" i="104"/>
  <c r="EO15" i="2"/>
  <c r="EO14" i="148"/>
  <c r="EO14" i="150"/>
  <c r="EO14" i="147"/>
  <c r="EO14" i="146"/>
  <c r="EO14" i="149"/>
  <c r="EO14" i="174"/>
  <c r="EO14" i="40"/>
  <c r="EO14" i="115"/>
  <c r="EO14" i="77"/>
  <c r="EO14" i="29"/>
  <c r="EO14" i="173"/>
  <c r="EO14" i="42"/>
  <c r="EO14" i="99"/>
  <c r="EO14" i="104"/>
  <c r="EO14" i="21"/>
  <c r="EO18" i="2"/>
  <c r="EO17" i="148"/>
  <c r="EO17" i="150"/>
  <c r="EO17" i="147"/>
  <c r="EO17" i="146"/>
  <c r="EO17" i="149"/>
  <c r="EO17" i="40"/>
  <c r="EO17" i="115"/>
  <c r="EO17" i="174"/>
  <c r="EO17" i="29"/>
  <c r="EO17" i="77"/>
  <c r="EO17" i="42"/>
  <c r="EO17" i="173"/>
  <c r="EO17" i="104"/>
  <c r="EO17" i="21"/>
  <c r="EO17" i="99"/>
  <c r="EO21" i="2"/>
  <c r="EO20" i="150"/>
  <c r="EO20" i="147"/>
  <c r="EO20" i="148"/>
  <c r="EO20" i="146"/>
  <c r="EO20" i="149"/>
  <c r="EO20" i="115"/>
  <c r="EO20" i="174"/>
  <c r="EO20" i="40"/>
  <c r="EO20" i="29"/>
  <c r="EO20" i="77"/>
  <c r="EO20" i="173"/>
  <c r="EO20" i="42"/>
  <c r="EO20" i="21"/>
  <c r="EO20" i="99"/>
  <c r="EO20" i="104"/>
  <c r="EO24" i="2"/>
  <c r="EO23" i="150"/>
  <c r="EO23" i="147"/>
  <c r="EO23" i="148"/>
  <c r="EO23" i="146"/>
  <c r="EO23" i="149"/>
  <c r="EO23" i="174"/>
  <c r="EO23" i="115"/>
  <c r="EO23" i="77"/>
  <c r="EO23" i="40"/>
  <c r="EO23" i="29"/>
  <c r="EO23" i="173"/>
  <c r="EO23" i="42"/>
  <c r="EO23" i="99"/>
  <c r="EO23" i="21"/>
  <c r="EO23" i="104"/>
  <c r="EO29" i="2"/>
  <c r="EO28" i="150"/>
  <c r="EO28" i="148"/>
  <c r="EO28" i="146"/>
  <c r="EO28" i="147"/>
  <c r="EO28" i="149"/>
  <c r="EO28" i="174"/>
  <c r="EO28" i="115"/>
  <c r="EO28" i="77"/>
  <c r="EO28" i="40"/>
  <c r="EO28" i="29"/>
  <c r="EO28" i="173"/>
  <c r="EO28" i="42"/>
  <c r="EO28" i="104"/>
  <c r="EO28" i="21"/>
  <c r="EO28" i="99"/>
  <c r="EO34" i="2"/>
  <c r="EO33" i="150"/>
  <c r="EO33" i="148"/>
  <c r="EO33" i="147"/>
  <c r="EO33" i="146"/>
  <c r="EO33" i="149"/>
  <c r="EO33" i="174"/>
  <c r="EO33" i="115"/>
  <c r="EO33" i="77"/>
  <c r="EO33" i="40"/>
  <c r="EO33" i="29"/>
  <c r="EO33" i="173"/>
  <c r="EO33" i="42"/>
  <c r="EO33" i="104"/>
  <c r="EO33" i="99"/>
  <c r="EO33" i="21"/>
  <c r="EO41" i="2"/>
  <c r="EO40" i="173"/>
  <c r="EO40" i="21"/>
  <c r="EO40" i="99"/>
  <c r="EO40" i="104"/>
  <c r="EO50" i="21"/>
  <c r="EO50" i="173"/>
  <c r="EO50" i="104"/>
  <c r="EO54" i="2"/>
  <c r="EO53" i="21"/>
  <c r="EO53" i="173"/>
  <c r="EO53" i="104"/>
  <c r="EV6" i="150"/>
  <c r="EV6" i="148"/>
  <c r="EV6" i="147"/>
  <c r="EV6" i="146"/>
  <c r="EV6" i="149"/>
  <c r="EV6" i="115"/>
  <c r="EV6" i="40"/>
  <c r="EV6" i="174"/>
  <c r="EV6" i="29"/>
  <c r="EV6" i="77"/>
  <c r="EV6" i="173"/>
  <c r="EV6" i="42"/>
  <c r="EV6" i="21"/>
  <c r="EV6" i="99"/>
  <c r="EV6" i="104"/>
  <c r="EV9" i="2"/>
  <c r="EV8" i="150"/>
  <c r="EV8" i="148"/>
  <c r="EV8" i="147"/>
  <c r="EV8" i="146"/>
  <c r="EV8" i="149"/>
  <c r="EV8" i="40"/>
  <c r="EV8" i="174"/>
  <c r="EV8" i="115"/>
  <c r="EV8" i="77"/>
  <c r="EV8" i="29"/>
  <c r="EV8" i="42"/>
  <c r="EV8" i="173"/>
  <c r="EV8" i="104"/>
  <c r="EV8" i="21"/>
  <c r="EV8" i="99"/>
  <c r="EV12" i="2"/>
  <c r="EV11" i="148"/>
  <c r="EV11" i="150"/>
  <c r="EV11" i="147"/>
  <c r="EV11" i="146"/>
  <c r="EV11" i="149"/>
  <c r="EV11" i="174"/>
  <c r="EV11" i="40"/>
  <c r="EV11" i="115"/>
  <c r="EV11" i="77"/>
  <c r="EV11" i="29"/>
  <c r="EV11" i="173"/>
  <c r="EV11" i="42"/>
  <c r="EV11" i="99"/>
  <c r="EV11" i="104"/>
  <c r="EV11" i="21"/>
  <c r="EV15" i="2"/>
  <c r="EV14" i="148"/>
  <c r="EV14" i="150"/>
  <c r="EV14" i="147"/>
  <c r="EV14" i="146"/>
  <c r="EV14" i="149"/>
  <c r="EV14" i="174"/>
  <c r="EV14" i="40"/>
  <c r="EV14" i="115"/>
  <c r="EV14" i="77"/>
  <c r="EV14" i="29"/>
  <c r="EV14" i="173"/>
  <c r="EV14" i="42"/>
  <c r="EV14" i="104"/>
  <c r="EV14" i="21"/>
  <c r="EV14" i="99"/>
  <c r="EV18" i="2"/>
  <c r="EV17" i="150"/>
  <c r="EV17" i="148"/>
  <c r="EV17" i="147"/>
  <c r="EV17" i="146"/>
  <c r="EV17" i="149"/>
  <c r="EV17" i="115"/>
  <c r="EV17" i="174"/>
  <c r="EV17" i="40"/>
  <c r="EV17" i="29"/>
  <c r="EV17" i="77"/>
  <c r="EV17" i="173"/>
  <c r="EV17" i="42"/>
  <c r="EV17" i="21"/>
  <c r="EV17" i="99"/>
  <c r="EV17" i="104"/>
  <c r="EV21" i="2"/>
  <c r="EV20" i="150"/>
  <c r="EV20" i="147"/>
  <c r="EV20" i="148"/>
  <c r="EV20" i="146"/>
  <c r="EV20" i="149"/>
  <c r="EV20" i="174"/>
  <c r="EV20" i="115"/>
  <c r="EV20" i="77"/>
  <c r="EV20" i="40"/>
  <c r="EV20" i="29"/>
  <c r="EV20" i="173"/>
  <c r="EV20" i="42"/>
  <c r="EV20" i="104"/>
  <c r="EV20" i="21"/>
  <c r="EV20" i="99"/>
  <c r="EV24" i="2"/>
  <c r="EV23" i="150"/>
  <c r="EV23" i="148"/>
  <c r="EV23" i="147"/>
  <c r="EV23" i="146"/>
  <c r="EV23" i="149"/>
  <c r="EV23" i="174"/>
  <c r="EV23" i="115"/>
  <c r="EV23" i="77"/>
  <c r="EV23" i="40"/>
  <c r="EV23" i="29"/>
  <c r="EV23" i="173"/>
  <c r="EV23" i="42"/>
  <c r="EV23" i="99"/>
  <c r="EV23" i="21"/>
  <c r="EV23" i="104"/>
  <c r="EV29" i="2"/>
  <c r="EV28" i="150"/>
  <c r="EV28" i="148"/>
  <c r="EV28" i="147"/>
  <c r="EV28" i="146"/>
  <c r="EV28" i="149"/>
  <c r="EV28" i="174"/>
  <c r="EV28" i="115"/>
  <c r="EV28" i="77"/>
  <c r="EV28" i="40"/>
  <c r="EV28" i="29"/>
  <c r="EV28" i="173"/>
  <c r="EV28" i="42"/>
  <c r="EV28" i="21"/>
  <c r="EV28" i="99"/>
  <c r="EV28" i="104"/>
  <c r="EV34" i="2"/>
  <c r="EV33" i="150"/>
  <c r="EV33" i="148"/>
  <c r="EV33" i="147"/>
  <c r="EV33" i="146"/>
  <c r="EV33" i="149"/>
  <c r="EV33" i="174"/>
  <c r="EV33" i="115"/>
  <c r="EV33" i="77"/>
  <c r="EV33" i="40"/>
  <c r="EV33" i="173"/>
  <c r="EV33" i="42"/>
  <c r="EV33" i="29"/>
  <c r="EV33" i="21"/>
  <c r="EV33" i="104"/>
  <c r="EV33" i="99"/>
  <c r="EV41" i="2"/>
  <c r="EV40" i="173"/>
  <c r="EV40" i="21"/>
  <c r="EV40" i="99"/>
  <c r="EV40" i="104"/>
  <c r="EV50" i="21"/>
  <c r="EV50" i="173"/>
  <c r="EV50" i="104"/>
  <c r="EV54" i="2"/>
  <c r="EV53" i="21"/>
  <c r="EV53" i="173"/>
  <c r="EV53" i="104"/>
  <c r="FC6" i="150"/>
  <c r="FC6" i="148"/>
  <c r="FC6" i="147"/>
  <c r="FC6" i="146"/>
  <c r="FC6" i="149"/>
  <c r="FC6" i="40"/>
  <c r="FC6" i="174"/>
  <c r="FC6" i="115"/>
  <c r="FC6" i="77"/>
  <c r="FC6" i="29"/>
  <c r="FC6" i="173"/>
  <c r="FC6" i="42"/>
  <c r="FC6" i="104"/>
  <c r="FC6" i="21"/>
  <c r="FC6" i="99"/>
  <c r="FC18" i="2"/>
  <c r="FC17" i="148"/>
  <c r="FC17" i="150"/>
  <c r="FC17" i="147"/>
  <c r="FC17" i="146"/>
  <c r="FC17" i="149"/>
  <c r="FC17" i="174"/>
  <c r="FC17" i="40"/>
  <c r="FC17" i="115"/>
  <c r="FC17" i="77"/>
  <c r="FC17" i="29"/>
  <c r="FC17" i="173"/>
  <c r="FC17" i="42"/>
  <c r="FC17" i="99"/>
  <c r="FC17" i="104"/>
  <c r="FC17" i="21"/>
  <c r="FC34" i="2"/>
  <c r="FC33" i="150"/>
  <c r="FC33" i="148"/>
  <c r="FC33" i="147"/>
  <c r="FC33" i="149"/>
  <c r="FC33" i="146"/>
  <c r="FC33" i="115"/>
  <c r="FC33" i="174"/>
  <c r="FC33" i="40"/>
  <c r="FC33" i="77"/>
  <c r="FC33" i="42"/>
  <c r="FC33" i="29"/>
  <c r="FC33" i="173"/>
  <c r="FC33" i="21"/>
  <c r="FC33" i="104"/>
  <c r="FC33" i="99"/>
  <c r="FE6" i="150"/>
  <c r="FE6" i="148"/>
  <c r="FE6" i="147"/>
  <c r="FE6" i="146"/>
  <c r="FE6" i="149"/>
  <c r="FE6" i="174"/>
  <c r="FE6" i="115"/>
  <c r="FE6" i="40"/>
  <c r="FE6" i="29"/>
  <c r="FE6" i="77"/>
  <c r="FE6" i="42"/>
  <c r="FE6" i="173"/>
  <c r="FE6" i="104"/>
  <c r="FE6" i="21"/>
  <c r="FE6" i="99"/>
  <c r="FF9" i="150"/>
  <c r="FF9" i="148"/>
  <c r="FF9" i="147"/>
  <c r="FF9" i="146"/>
  <c r="FF9" i="149"/>
  <c r="FF9" i="40"/>
  <c r="FF9" i="174"/>
  <c r="FF9" i="115"/>
  <c r="FF9" i="77"/>
  <c r="FF9" i="29"/>
  <c r="FF9" i="42"/>
  <c r="FF9" i="173"/>
  <c r="FF9" i="104"/>
  <c r="FF9" i="21"/>
  <c r="FF9" i="99"/>
  <c r="FF15" i="2"/>
  <c r="FF14" i="150"/>
  <c r="FF14" i="148"/>
  <c r="FF14" i="147"/>
  <c r="FF14" i="146"/>
  <c r="FF14" i="149"/>
  <c r="FF14" i="115"/>
  <c r="FF14" i="174"/>
  <c r="FF14" i="40"/>
  <c r="FF14" i="29"/>
  <c r="FF14" i="77"/>
  <c r="FF14" i="173"/>
  <c r="FF14" i="42"/>
  <c r="FF14" i="21"/>
  <c r="FF14" i="99"/>
  <c r="FF14" i="104"/>
  <c r="FF20" i="150"/>
  <c r="FF20" i="148"/>
  <c r="FF20" i="147"/>
  <c r="FF20" i="146"/>
  <c r="FF20" i="149"/>
  <c r="FF20" i="115"/>
  <c r="FF20" i="174"/>
  <c r="FF20" i="40"/>
  <c r="FF20" i="29"/>
  <c r="FF20" i="77"/>
  <c r="FF20" i="42"/>
  <c r="FF20" i="173"/>
  <c r="FF20" i="104"/>
  <c r="FF20" i="21"/>
  <c r="FF20" i="99"/>
  <c r="FE29" i="2"/>
  <c r="FE28" i="150"/>
  <c r="FE28" i="148"/>
  <c r="FE28" i="146"/>
  <c r="FE28" i="147"/>
  <c r="FE28" i="149"/>
  <c r="FE28" i="174"/>
  <c r="FE28" i="115"/>
  <c r="FE28" i="77"/>
  <c r="FE28" i="40"/>
  <c r="FE28" i="29"/>
  <c r="FE28" i="173"/>
  <c r="FE28" i="42"/>
  <c r="FE28" i="104"/>
  <c r="FE28" i="21"/>
  <c r="FE28" i="99"/>
  <c r="FE41" i="2"/>
  <c r="FE40" i="173"/>
  <c r="FE40" i="21"/>
  <c r="FE40" i="99"/>
  <c r="FE40" i="104"/>
  <c r="FF50" i="21"/>
  <c r="FF50" i="173"/>
  <c r="FF50" i="104"/>
  <c r="EM9" i="2"/>
  <c r="EM8" i="150"/>
  <c r="EM8" i="148"/>
  <c r="EM8" i="147"/>
  <c r="EM8" i="146"/>
  <c r="EM8" i="149"/>
  <c r="EM8" i="174"/>
  <c r="EM8" i="115"/>
  <c r="EM8" i="40"/>
  <c r="EM8" i="29"/>
  <c r="EM8" i="77"/>
  <c r="EM8" i="42"/>
  <c r="EM8" i="173"/>
  <c r="EM8" i="104"/>
  <c r="EM8" i="21"/>
  <c r="EM8" i="99"/>
  <c r="EM21" i="2"/>
  <c r="EM20" i="150"/>
  <c r="EM20" i="148"/>
  <c r="EM20" i="147"/>
  <c r="EM20" i="146"/>
  <c r="EM20" i="149"/>
  <c r="EM20" i="174"/>
  <c r="EM20" i="115"/>
  <c r="EM20" i="77"/>
  <c r="EM20" i="40"/>
  <c r="EM20" i="29"/>
  <c r="EM20" i="173"/>
  <c r="EM20" i="42"/>
  <c r="EM20" i="104"/>
  <c r="EM20" i="21"/>
  <c r="EM20" i="99"/>
  <c r="EM41" i="2"/>
  <c r="EM40" i="173"/>
  <c r="EM40" i="21"/>
  <c r="EM40" i="99"/>
  <c r="EM40" i="104"/>
  <c r="ET6" i="150"/>
  <c r="ET6" i="148"/>
  <c r="ET6" i="147"/>
  <c r="ET6" i="146"/>
  <c r="ET6" i="149"/>
  <c r="ET6" i="40"/>
  <c r="ET6" i="174"/>
  <c r="ET6" i="115"/>
  <c r="ET6" i="77"/>
  <c r="ET6" i="29"/>
  <c r="ET6" i="42"/>
  <c r="ET6" i="173"/>
  <c r="ET6" i="104"/>
  <c r="ET6" i="21"/>
  <c r="ET6" i="99"/>
  <c r="ET18" i="2"/>
  <c r="ET17" i="148"/>
  <c r="ET17" i="150"/>
  <c r="ET17" i="147"/>
  <c r="ET17" i="146"/>
  <c r="ET17" i="149"/>
  <c r="ET17" i="174"/>
  <c r="ET17" i="40"/>
  <c r="ET17" i="115"/>
  <c r="ET17" i="77"/>
  <c r="ET17" i="29"/>
  <c r="ET17" i="173"/>
  <c r="ET17" i="42"/>
  <c r="ET17" i="104"/>
  <c r="ET17" i="21"/>
  <c r="ET17" i="99"/>
  <c r="ET34" i="2"/>
  <c r="ET33" i="150"/>
  <c r="ET33" i="148"/>
  <c r="ET33" i="147"/>
  <c r="ET33" i="149"/>
  <c r="ET33" i="146"/>
  <c r="ET33" i="115"/>
  <c r="ET33" i="174"/>
  <c r="ET33" i="40"/>
  <c r="ET33" i="77"/>
  <c r="ET33" i="29"/>
  <c r="ET33" i="173"/>
  <c r="ET33" i="42"/>
  <c r="ET33" i="21"/>
  <c r="ET33" i="104"/>
  <c r="ET33" i="99"/>
  <c r="FA6" i="150"/>
  <c r="FA6" i="148"/>
  <c r="FA6" i="147"/>
  <c r="FA6" i="146"/>
  <c r="FA6" i="149"/>
  <c r="FA6" i="174"/>
  <c r="FA6" i="115"/>
  <c r="FA6" i="40"/>
  <c r="FA6" i="29"/>
  <c r="FA6" i="77"/>
  <c r="FA6" i="42"/>
  <c r="FA6" i="173"/>
  <c r="FA6" i="104"/>
  <c r="FA6" i="21"/>
  <c r="FA6" i="99"/>
  <c r="FA14" i="148"/>
  <c r="FA14" i="150"/>
  <c r="FA14" i="147"/>
  <c r="FA14" i="146"/>
  <c r="FA14" i="149"/>
  <c r="FA14" i="174"/>
  <c r="FA14" i="40"/>
  <c r="FA14" i="115"/>
  <c r="FA14" i="77"/>
  <c r="FA14" i="29"/>
  <c r="FA14" i="173"/>
  <c r="FA14" i="42"/>
  <c r="FA14" i="99"/>
  <c r="FA14" i="104"/>
  <c r="FA14" i="21"/>
  <c r="FA24" i="2"/>
  <c r="FA23" i="150"/>
  <c r="FA23" i="147"/>
  <c r="FA23" i="148"/>
  <c r="FA23" i="146"/>
  <c r="FA23" i="149"/>
  <c r="FA23" i="174"/>
  <c r="FA23" i="115"/>
  <c r="FA23" i="77"/>
  <c r="FA23" i="40"/>
  <c r="FA23" i="29"/>
  <c r="FA23" i="173"/>
  <c r="FA23" i="42"/>
  <c r="FA23" i="99"/>
  <c r="FA23" i="21"/>
  <c r="FA23" i="104"/>
  <c r="FA50" i="21"/>
  <c r="FA50" i="173"/>
  <c r="FA50" i="104"/>
  <c r="FH9" i="2"/>
  <c r="FH8" i="150"/>
  <c r="FH8" i="148"/>
  <c r="FH8" i="147"/>
  <c r="FH8" i="146"/>
  <c r="FH8" i="149"/>
  <c r="FH8" i="40"/>
  <c r="FH8" i="174"/>
  <c r="FH8" i="115"/>
  <c r="FH8" i="77"/>
  <c r="FH8" i="29"/>
  <c r="FH8" i="42"/>
  <c r="FH8" i="173"/>
  <c r="FH8" i="104"/>
  <c r="FH8" i="21"/>
  <c r="FH8" i="99"/>
  <c r="FH21" i="2"/>
  <c r="FH20" i="150"/>
  <c r="FH20" i="147"/>
  <c r="FH20" i="148"/>
  <c r="FH20" i="146"/>
  <c r="FH20" i="149"/>
  <c r="FH20" i="174"/>
  <c r="FH20" i="115"/>
  <c r="FH20" i="77"/>
  <c r="FH20" i="40"/>
  <c r="FH20" i="29"/>
  <c r="FH20" i="173"/>
  <c r="FH20" i="42"/>
  <c r="FH20" i="104"/>
  <c r="FH20" i="21"/>
  <c r="FH20" i="99"/>
  <c r="FH41" i="2"/>
  <c r="FH40" i="173"/>
  <c r="FH40" i="21"/>
  <c r="FH40" i="99"/>
  <c r="FH40" i="104"/>
  <c r="FO6" i="150"/>
  <c r="FO6" i="148"/>
  <c r="FO6" i="147"/>
  <c r="FO6" i="146"/>
  <c r="FO6" i="149"/>
  <c r="FO6" i="40"/>
  <c r="FO6" i="174"/>
  <c r="FO6" i="115"/>
  <c r="FO6" i="77"/>
  <c r="FO6" i="29"/>
  <c r="FO6" i="173"/>
  <c r="FO6" i="42"/>
  <c r="FO6" i="104"/>
  <c r="FO6" i="21"/>
  <c r="FO6" i="99"/>
  <c r="FO18" i="2"/>
  <c r="FO17" i="148"/>
  <c r="FO17" i="150"/>
  <c r="FO17" i="147"/>
  <c r="FO17" i="146"/>
  <c r="FO17" i="149"/>
  <c r="FO17" i="174"/>
  <c r="FO17" i="40"/>
  <c r="FO17" i="115"/>
  <c r="FO17" i="77"/>
  <c r="FO17" i="29"/>
  <c r="FO17" i="173"/>
  <c r="FO17" i="42"/>
  <c r="FO17" i="99"/>
  <c r="FO17" i="104"/>
  <c r="FO17" i="21"/>
  <c r="FO34" i="2"/>
  <c r="FO33" i="150"/>
  <c r="FO33" i="148"/>
  <c r="FO33" i="147"/>
  <c r="FO33" i="149"/>
  <c r="FO33" i="146"/>
  <c r="FO33" i="115"/>
  <c r="FO33" i="174"/>
  <c r="FO33" i="40"/>
  <c r="FO33" i="77"/>
  <c r="FO33" i="42"/>
  <c r="FO33" i="29"/>
  <c r="FO33" i="173"/>
  <c r="FO33" i="21"/>
  <c r="FO33" i="104"/>
  <c r="FO33" i="99"/>
  <c r="FV6" i="150"/>
  <c r="FV6" i="148"/>
  <c r="FV6" i="147"/>
  <c r="FV6" i="146"/>
  <c r="FV6" i="149"/>
  <c r="FV6" i="40"/>
  <c r="FV6" i="174"/>
  <c r="FV6" i="115"/>
  <c r="FV6" i="77"/>
  <c r="FV6" i="29"/>
  <c r="FV6" i="42"/>
  <c r="FV6" i="173"/>
  <c r="FV6" i="104"/>
  <c r="FV6" i="21"/>
  <c r="FV6" i="99"/>
  <c r="FV18" i="2"/>
  <c r="FV17" i="148"/>
  <c r="FV17" i="150"/>
  <c r="FV17" i="147"/>
  <c r="FV17" i="146"/>
  <c r="FV17" i="149"/>
  <c r="FV17" i="174"/>
  <c r="FV17" i="40"/>
  <c r="FV17" i="115"/>
  <c r="FV17" i="77"/>
  <c r="FV17" i="29"/>
  <c r="FV17" i="173"/>
  <c r="FV17" i="42"/>
  <c r="FV17" i="104"/>
  <c r="FV17" i="21"/>
  <c r="FV17" i="99"/>
  <c r="FV34" i="2"/>
  <c r="FV33" i="150"/>
  <c r="FV33" i="148"/>
  <c r="FV33" i="147"/>
  <c r="FV33" i="149"/>
  <c r="FV33" i="146"/>
  <c r="FV33" i="115"/>
  <c r="FV33" i="174"/>
  <c r="FV33" i="40"/>
  <c r="FV33" i="77"/>
  <c r="FV33" i="29"/>
  <c r="FV33" i="173"/>
  <c r="FV33" i="42"/>
  <c r="FV33" i="21"/>
  <c r="FV33" i="104"/>
  <c r="FV33" i="99"/>
  <c r="FV55" i="2"/>
  <c r="FV54" i="21"/>
  <c r="FV54" i="173"/>
  <c r="FV54" i="104"/>
  <c r="FM6" i="150"/>
  <c r="FM6" i="148"/>
  <c r="FM6" i="147"/>
  <c r="FM6" i="146"/>
  <c r="FM6" i="149"/>
  <c r="FM6" i="174"/>
  <c r="FM6" i="115"/>
  <c r="FM6" i="40"/>
  <c r="FM6" i="29"/>
  <c r="FM6" i="77"/>
  <c r="FM6" i="42"/>
  <c r="FM6" i="173"/>
  <c r="FM6" i="104"/>
  <c r="FM6" i="21"/>
  <c r="FM6" i="99"/>
  <c r="FM9" i="2"/>
  <c r="FM8" i="150"/>
  <c r="FM8" i="148"/>
  <c r="FM8" i="147"/>
  <c r="FM8" i="146"/>
  <c r="FM8" i="149"/>
  <c r="FM8" i="40"/>
  <c r="FM8" i="174"/>
  <c r="FM8" i="115"/>
  <c r="FM8" i="77"/>
  <c r="FM8" i="29"/>
  <c r="FM8" i="173"/>
  <c r="FM8" i="42"/>
  <c r="FM8" i="104"/>
  <c r="FM8" i="21"/>
  <c r="FM8" i="99"/>
  <c r="FM12" i="2"/>
  <c r="FM11" i="150"/>
  <c r="FM11" i="148"/>
  <c r="FM11" i="147"/>
  <c r="FM11" i="146"/>
  <c r="FM11" i="149"/>
  <c r="FM11" i="115"/>
  <c r="FM11" i="174"/>
  <c r="FM11" i="40"/>
  <c r="FM11" i="29"/>
  <c r="FM11" i="77"/>
  <c r="FM11" i="173"/>
  <c r="FM11" i="42"/>
  <c r="FM11" i="21"/>
  <c r="FM11" i="99"/>
  <c r="FM11" i="104"/>
  <c r="FM15" i="2"/>
  <c r="FM14" i="148"/>
  <c r="FM14" i="150"/>
  <c r="FM14" i="147"/>
  <c r="FM14" i="146"/>
  <c r="FM14" i="149"/>
  <c r="FM14" i="174"/>
  <c r="FM14" i="40"/>
  <c r="FM14" i="115"/>
  <c r="FM14" i="77"/>
  <c r="FM14" i="29"/>
  <c r="FM14" i="173"/>
  <c r="FM14" i="42"/>
  <c r="FM14" i="99"/>
  <c r="FM14" i="104"/>
  <c r="FM14" i="21"/>
  <c r="FM18" i="2"/>
  <c r="FM17" i="148"/>
  <c r="FM17" i="150"/>
  <c r="FM17" i="147"/>
  <c r="FM17" i="146"/>
  <c r="FM17" i="149"/>
  <c r="FM17" i="40"/>
  <c r="FM17" i="115"/>
  <c r="FM17" i="174"/>
  <c r="FM17" i="29"/>
  <c r="FM17" i="77"/>
  <c r="FM17" i="42"/>
  <c r="FM17" i="173"/>
  <c r="FM17" i="104"/>
  <c r="FM17" i="21"/>
  <c r="FM17" i="99"/>
  <c r="FM21" i="2"/>
  <c r="FM20" i="150"/>
  <c r="FM20" i="147"/>
  <c r="FM20" i="148"/>
  <c r="FM20" i="146"/>
  <c r="FM20" i="149"/>
  <c r="FM20" i="115"/>
  <c r="FM20" i="174"/>
  <c r="FM20" i="40"/>
  <c r="FM20" i="29"/>
  <c r="FM20" i="77"/>
  <c r="FM20" i="173"/>
  <c r="FM20" i="42"/>
  <c r="FM20" i="21"/>
  <c r="FM20" i="99"/>
  <c r="FM20" i="104"/>
  <c r="FM24" i="2"/>
  <c r="FM23" i="150"/>
  <c r="FM23" i="147"/>
  <c r="FM23" i="148"/>
  <c r="FM23" i="146"/>
  <c r="FM23" i="149"/>
  <c r="FM23" i="174"/>
  <c r="FM23" i="115"/>
  <c r="FM23" i="77"/>
  <c r="FM23" i="40"/>
  <c r="FM23" i="29"/>
  <c r="FM23" i="173"/>
  <c r="FM23" i="42"/>
  <c r="FM23" i="99"/>
  <c r="FM23" i="21"/>
  <c r="FM23" i="104"/>
  <c r="FM29" i="2"/>
  <c r="FM28" i="150"/>
  <c r="FM28" i="148"/>
  <c r="FM28" i="146"/>
  <c r="FM28" i="147"/>
  <c r="FM28" i="149"/>
  <c r="FM28" i="174"/>
  <c r="FM28" i="115"/>
  <c r="FM28" i="77"/>
  <c r="FM28" i="40"/>
  <c r="FM28" i="29"/>
  <c r="FM28" i="173"/>
  <c r="FM28" i="42"/>
  <c r="FM28" i="104"/>
  <c r="FM28" i="21"/>
  <c r="FM28" i="99"/>
  <c r="FM34" i="2"/>
  <c r="FM33" i="150"/>
  <c r="FM33" i="148"/>
  <c r="FM33" i="147"/>
  <c r="FM33" i="146"/>
  <c r="FM33" i="149"/>
  <c r="FM33" i="174"/>
  <c r="FM33" i="115"/>
  <c r="FM33" i="77"/>
  <c r="FM33" i="40"/>
  <c r="FM33" i="29"/>
  <c r="FM33" i="173"/>
  <c r="FM33" i="42"/>
  <c r="FM33" i="104"/>
  <c r="FM33" i="99"/>
  <c r="FM33" i="21"/>
  <c r="FM41" i="2"/>
  <c r="FM40" i="173"/>
  <c r="FM40" i="21"/>
  <c r="FM40" i="99"/>
  <c r="FM40" i="104"/>
  <c r="FM50" i="21"/>
  <c r="FM50" i="173"/>
  <c r="FM50" i="104"/>
  <c r="FM54" i="2"/>
  <c r="FM53" i="21"/>
  <c r="FM53" i="173"/>
  <c r="FM53" i="104"/>
  <c r="FT6" i="150"/>
  <c r="FT6" i="148"/>
  <c r="FT6" i="147"/>
  <c r="FT6" i="146"/>
  <c r="FT6" i="149"/>
  <c r="FT6" i="115"/>
  <c r="FT6" i="40"/>
  <c r="FT6" i="174"/>
  <c r="FT6" i="29"/>
  <c r="FT6" i="77"/>
  <c r="FT6" i="173"/>
  <c r="FT6" i="42"/>
  <c r="FT6" i="21"/>
  <c r="FT6" i="99"/>
  <c r="FT6" i="104"/>
  <c r="FT9" i="2"/>
  <c r="FT8" i="150"/>
  <c r="FT8" i="148"/>
  <c r="FT8" i="147"/>
  <c r="FT8" i="146"/>
  <c r="FT8" i="149"/>
  <c r="FT8" i="40"/>
  <c r="FT8" i="174"/>
  <c r="FT8" i="115"/>
  <c r="FT8" i="77"/>
  <c r="FT8" i="29"/>
  <c r="FT8" i="42"/>
  <c r="FT8" i="173"/>
  <c r="FT8" i="104"/>
  <c r="FT8" i="21"/>
  <c r="FT8" i="99"/>
  <c r="FT12" i="2"/>
  <c r="FT11" i="148"/>
  <c r="FT11" i="150"/>
  <c r="FT11" i="147"/>
  <c r="FT11" i="146"/>
  <c r="FT11" i="149"/>
  <c r="FT11" i="174"/>
  <c r="FT11" i="40"/>
  <c r="FT11" i="115"/>
  <c r="FT11" i="77"/>
  <c r="FT11" i="29"/>
  <c r="FT11" i="173"/>
  <c r="FT11" i="42"/>
  <c r="FT11" i="99"/>
  <c r="FT11" i="104"/>
  <c r="FT11" i="21"/>
  <c r="FT15" i="2"/>
  <c r="FT14" i="148"/>
  <c r="FT14" i="150"/>
  <c r="FT14" i="147"/>
  <c r="FT14" i="146"/>
  <c r="FT14" i="149"/>
  <c r="FT14" i="174"/>
  <c r="FT14" i="40"/>
  <c r="FT14" i="115"/>
  <c r="FT14" i="77"/>
  <c r="FT14" i="29"/>
  <c r="FT14" i="173"/>
  <c r="FT14" i="42"/>
  <c r="FT14" i="104"/>
  <c r="FT14" i="21"/>
  <c r="FT14" i="99"/>
  <c r="FT18" i="2"/>
  <c r="FT17" i="150"/>
  <c r="FT17" i="148"/>
  <c r="FT17" i="147"/>
  <c r="FT17" i="146"/>
  <c r="FT17" i="149"/>
  <c r="FT17" i="115"/>
  <c r="FT17" i="174"/>
  <c r="FT17" i="40"/>
  <c r="FT17" i="29"/>
  <c r="FT17" i="77"/>
  <c r="FT17" i="173"/>
  <c r="FT17" i="42"/>
  <c r="FT17" i="21"/>
  <c r="FT17" i="99"/>
  <c r="FT17" i="104"/>
  <c r="FT21" i="2"/>
  <c r="FT20" i="150"/>
  <c r="FT20" i="147"/>
  <c r="FT20" i="148"/>
  <c r="FT20" i="146"/>
  <c r="FT20" i="149"/>
  <c r="FT20" i="174"/>
  <c r="FT20" i="115"/>
  <c r="FT20" i="77"/>
  <c r="FT20" i="40"/>
  <c r="FT20" i="29"/>
  <c r="FT20" i="173"/>
  <c r="FT20" i="42"/>
  <c r="FT20" i="104"/>
  <c r="FT20" i="21"/>
  <c r="FT20" i="99"/>
  <c r="FT24" i="2"/>
  <c r="FT23" i="150"/>
  <c r="FT23" i="148"/>
  <c r="FT23" i="147"/>
  <c r="FT23" i="146"/>
  <c r="FT23" i="149"/>
  <c r="FT23" i="174"/>
  <c r="FT23" i="115"/>
  <c r="FT23" i="77"/>
  <c r="FT23" i="40"/>
  <c r="FT23" i="29"/>
  <c r="FT23" i="173"/>
  <c r="FT23" i="42"/>
  <c r="FT23" i="99"/>
  <c r="FT23" i="21"/>
  <c r="FT23" i="104"/>
  <c r="FT29" i="2"/>
  <c r="FT28" i="150"/>
  <c r="FT28" i="148"/>
  <c r="FT28" i="147"/>
  <c r="FT28" i="146"/>
  <c r="FT28" i="149"/>
  <c r="FT28" i="174"/>
  <c r="FT28" i="115"/>
  <c r="FT28" i="77"/>
  <c r="FT28" i="40"/>
  <c r="FT28" i="29"/>
  <c r="FT28" i="173"/>
  <c r="FT28" i="42"/>
  <c r="FT28" i="21"/>
  <c r="FT28" i="99"/>
  <c r="FT28" i="104"/>
  <c r="FT34" i="2"/>
  <c r="FT33" i="150"/>
  <c r="FT33" i="148"/>
  <c r="FT33" i="147"/>
  <c r="FT33" i="146"/>
  <c r="FT33" i="149"/>
  <c r="FT33" i="174"/>
  <c r="FT33" i="115"/>
  <c r="FT33" i="77"/>
  <c r="FT33" i="40"/>
  <c r="FT33" i="173"/>
  <c r="FT33" i="42"/>
  <c r="FT33" i="29"/>
  <c r="FT33" i="21"/>
  <c r="FT33" i="104"/>
  <c r="FT33" i="99"/>
  <c r="FT41" i="2"/>
  <c r="FT40" i="173"/>
  <c r="FT40" i="21"/>
  <c r="FT40" i="99"/>
  <c r="FT40" i="104"/>
  <c r="FT50" i="21"/>
  <c r="FT50" i="173"/>
  <c r="FT50" i="104"/>
  <c r="FT54" i="2"/>
  <c r="FT53" i="21"/>
  <c r="FT53" i="173"/>
  <c r="FT53" i="104"/>
  <c r="GA6" i="150"/>
  <c r="GA6" i="148"/>
  <c r="GA6" i="147"/>
  <c r="GA6" i="146"/>
  <c r="GA6" i="149"/>
  <c r="GA6" i="40"/>
  <c r="GA6" i="174"/>
  <c r="GA6" i="115"/>
  <c r="GA6" i="77"/>
  <c r="GA6" i="29"/>
  <c r="GA6" i="173"/>
  <c r="GA6" i="42"/>
  <c r="GA6" i="104"/>
  <c r="GA6" i="21"/>
  <c r="GA6" i="99"/>
  <c r="GA9" i="2"/>
  <c r="GA8" i="150"/>
  <c r="GA8" i="148"/>
  <c r="GA8" i="147"/>
  <c r="GA8" i="146"/>
  <c r="GA8" i="149"/>
  <c r="GA8" i="174"/>
  <c r="GA8" i="115"/>
  <c r="GA8" i="40"/>
  <c r="GA8" i="29"/>
  <c r="GA8" i="77"/>
  <c r="GA8" i="42"/>
  <c r="GA8" i="173"/>
  <c r="GA8" i="104"/>
  <c r="GA8" i="21"/>
  <c r="GA8" i="99"/>
  <c r="GA12" i="2"/>
  <c r="GA11" i="148"/>
  <c r="GA11" i="150"/>
  <c r="GA11" i="147"/>
  <c r="GA11" i="146"/>
  <c r="GA11" i="149"/>
  <c r="GA11" i="174"/>
  <c r="GA11" i="40"/>
  <c r="GA11" i="115"/>
  <c r="GA11" i="77"/>
  <c r="GA11" i="29"/>
  <c r="GA11" i="42"/>
  <c r="GA11" i="173"/>
  <c r="GA11" i="104"/>
  <c r="GA11" i="21"/>
  <c r="GA11" i="99"/>
  <c r="GA15" i="2"/>
  <c r="GA14" i="148"/>
  <c r="GA14" i="150"/>
  <c r="GA14" i="147"/>
  <c r="GA14" i="146"/>
  <c r="GA14" i="149"/>
  <c r="GA14" i="40"/>
  <c r="GA14" i="115"/>
  <c r="GA14" i="174"/>
  <c r="GA14" i="29"/>
  <c r="GA14" i="77"/>
  <c r="GA14" i="42"/>
  <c r="GA14" i="173"/>
  <c r="GA14" i="104"/>
  <c r="GA14" i="21"/>
  <c r="GA14" i="99"/>
  <c r="GA18" i="2"/>
  <c r="GA17" i="148"/>
  <c r="GA17" i="150"/>
  <c r="GA17" i="147"/>
  <c r="GA17" i="146"/>
  <c r="GA17" i="149"/>
  <c r="GA17" i="174"/>
  <c r="GA17" i="40"/>
  <c r="GA17" i="115"/>
  <c r="GA17" i="77"/>
  <c r="GA17" i="29"/>
  <c r="GA17" i="173"/>
  <c r="GA17" i="42"/>
  <c r="GA17" i="99"/>
  <c r="GA17" i="104"/>
  <c r="GA17" i="21"/>
  <c r="GA21" i="2"/>
  <c r="GA20" i="150"/>
  <c r="GA20" i="148"/>
  <c r="GA20" i="147"/>
  <c r="GA20" i="146"/>
  <c r="GA20" i="149"/>
  <c r="GA20" i="174"/>
  <c r="GA20" i="115"/>
  <c r="GA20" i="77"/>
  <c r="GA20" i="40"/>
  <c r="GA20" i="29"/>
  <c r="GA20" i="173"/>
  <c r="GA20" i="42"/>
  <c r="GA20" i="104"/>
  <c r="GA20" i="21"/>
  <c r="GA20" i="99"/>
  <c r="GA24" i="2"/>
  <c r="GA23" i="150"/>
  <c r="GA23" i="148"/>
  <c r="GA23" i="147"/>
  <c r="GA23" i="146"/>
  <c r="GA23" i="149"/>
  <c r="GA23" i="115"/>
  <c r="GA23" i="174"/>
  <c r="GA23" i="40"/>
  <c r="GA23" i="29"/>
  <c r="GA23" i="77"/>
  <c r="GA23" i="42"/>
  <c r="GA23" i="173"/>
  <c r="GA23" i="99"/>
  <c r="GA23" i="21"/>
  <c r="GA23" i="104"/>
  <c r="GA29" i="2"/>
  <c r="GA28" i="150"/>
  <c r="GA28" i="148"/>
  <c r="GA28" i="147"/>
  <c r="GA28" i="146"/>
  <c r="GA28" i="149"/>
  <c r="GA28" i="115"/>
  <c r="GA28" i="174"/>
  <c r="GA28" i="40"/>
  <c r="GA28" i="29"/>
  <c r="GA28" i="77"/>
  <c r="GA28" i="42"/>
  <c r="GA28" i="173"/>
  <c r="GA28" i="21"/>
  <c r="GA28" i="99"/>
  <c r="GA28" i="104"/>
  <c r="GA34" i="2"/>
  <c r="GA33" i="150"/>
  <c r="GA33" i="148"/>
  <c r="GA33" i="147"/>
  <c r="GA33" i="149"/>
  <c r="GA33" i="146"/>
  <c r="GA33" i="115"/>
  <c r="GA33" i="174"/>
  <c r="GA33" i="40"/>
  <c r="GA33" i="77"/>
  <c r="GA33" i="42"/>
  <c r="GA33" i="29"/>
  <c r="GA33" i="173"/>
  <c r="GA33" i="21"/>
  <c r="GA33" i="104"/>
  <c r="GA33" i="99"/>
  <c r="GA41" i="2"/>
  <c r="GA40" i="173"/>
  <c r="GA40" i="21"/>
  <c r="GA40" i="99"/>
  <c r="GA40" i="104"/>
  <c r="GA50" i="173"/>
  <c r="GA50" i="104"/>
  <c r="GA50" i="21"/>
  <c r="GA54" i="2"/>
  <c r="GA53" i="173"/>
  <c r="GA53" i="104"/>
  <c r="GA53" i="21"/>
  <c r="GC9" i="2"/>
  <c r="GC8" i="150"/>
  <c r="GC8" i="148"/>
  <c r="GC8" i="147"/>
  <c r="GC8" i="146"/>
  <c r="GC8" i="149"/>
  <c r="GC8" i="40"/>
  <c r="GC8" i="174"/>
  <c r="GC8" i="115"/>
  <c r="GC8" i="77"/>
  <c r="GC8" i="29"/>
  <c r="GC8" i="173"/>
  <c r="GC8" i="42"/>
  <c r="GC8" i="104"/>
  <c r="GC8" i="21"/>
  <c r="GC8" i="99"/>
  <c r="GD11" i="148"/>
  <c r="GD11" i="150"/>
  <c r="GD11" i="147"/>
  <c r="GD11" i="146"/>
  <c r="GD11" i="149"/>
  <c r="GD11" i="115"/>
  <c r="GD11" i="174"/>
  <c r="GD11" i="40"/>
  <c r="GD11" i="29"/>
  <c r="GD11" i="77"/>
  <c r="GD11" i="42"/>
  <c r="GD11" i="173"/>
  <c r="GD11" i="104"/>
  <c r="GD11" i="21"/>
  <c r="GD11" i="99"/>
  <c r="GC14" i="148"/>
  <c r="GC14" i="150"/>
  <c r="GC14" i="147"/>
  <c r="GC14" i="146"/>
  <c r="GC14" i="149"/>
  <c r="GC14" i="174"/>
  <c r="GC14" i="40"/>
  <c r="GC14" i="115"/>
  <c r="GC14" i="77"/>
  <c r="GC14" i="29"/>
  <c r="GC14" i="173"/>
  <c r="GC14" i="42"/>
  <c r="GC14" i="99"/>
  <c r="GC14" i="104"/>
  <c r="GC14" i="21"/>
  <c r="GC18" i="2"/>
  <c r="GC17" i="148"/>
  <c r="GC17" i="150"/>
  <c r="GC17" i="147"/>
  <c r="GC17" i="146"/>
  <c r="GC17" i="149"/>
  <c r="GC17" i="40"/>
  <c r="GC17" i="115"/>
  <c r="GC17" i="174"/>
  <c r="GC17" i="29"/>
  <c r="GC17" i="77"/>
  <c r="GC17" i="42"/>
  <c r="GC17" i="173"/>
  <c r="GC17" i="104"/>
  <c r="GC17" i="21"/>
  <c r="GC17" i="99"/>
  <c r="GC21" i="2"/>
  <c r="GC20" i="150"/>
  <c r="GC20" i="147"/>
  <c r="GC20" i="148"/>
  <c r="GC20" i="146"/>
  <c r="GC20" i="149"/>
  <c r="GC20" i="115"/>
  <c r="GC20" i="174"/>
  <c r="GC20" i="40"/>
  <c r="GC20" i="29"/>
  <c r="GC20" i="77"/>
  <c r="GC20" i="173"/>
  <c r="GC20" i="42"/>
  <c r="GC20" i="21"/>
  <c r="GC20" i="99"/>
  <c r="GC20" i="104"/>
  <c r="GD24" i="2"/>
  <c r="GD23" i="150"/>
  <c r="GD23" i="147"/>
  <c r="GD23" i="148"/>
  <c r="GD23" i="146"/>
  <c r="GD23" i="149"/>
  <c r="GD23" i="115"/>
  <c r="GD23" i="174"/>
  <c r="GD23" i="40"/>
  <c r="GD23" i="29"/>
  <c r="GD23" i="77"/>
  <c r="GD23" i="173"/>
  <c r="GD23" i="42"/>
  <c r="GD23" i="21"/>
  <c r="GD23" i="104"/>
  <c r="GD23" i="99"/>
  <c r="GE28" i="150"/>
  <c r="GE28" i="148"/>
  <c r="GE28" i="147"/>
  <c r="GE28" i="146"/>
  <c r="GE28" i="149"/>
  <c r="GE28" i="115"/>
  <c r="GE28" i="174"/>
  <c r="GE28" i="40"/>
  <c r="GE28" i="29"/>
  <c r="GE28" i="77"/>
  <c r="GE28" i="42"/>
  <c r="GE28" i="173"/>
  <c r="GE28" i="21"/>
  <c r="GE28" i="99"/>
  <c r="GE28" i="104"/>
  <c r="GD34" i="2"/>
  <c r="GD33" i="150"/>
  <c r="GD33" i="148"/>
  <c r="GD33" i="147"/>
  <c r="GD33" i="149"/>
  <c r="GD33" i="146"/>
  <c r="GD33" i="115"/>
  <c r="GD33" i="174"/>
  <c r="GD33" i="40"/>
  <c r="GD33" i="77"/>
  <c r="GD33" i="29"/>
  <c r="GD33" i="173"/>
  <c r="GD33" i="42"/>
  <c r="GD33" i="21"/>
  <c r="GD33" i="104"/>
  <c r="GD33" i="99"/>
  <c r="GE41" i="2"/>
  <c r="GE40" i="173"/>
  <c r="GE40" i="21"/>
  <c r="GE40" i="99"/>
  <c r="GE40" i="104"/>
  <c r="GC54" i="2"/>
  <c r="GC53" i="21"/>
  <c r="GC53" i="173"/>
  <c r="GC53" i="104"/>
  <c r="EM54" i="99"/>
  <c r="FZ53" i="99"/>
  <c r="FV53" i="99"/>
  <c r="FR53" i="99"/>
  <c r="FF53" i="99"/>
  <c r="EX53" i="99"/>
  <c r="ET53" i="99"/>
  <c r="ED53" i="99"/>
  <c r="DR53" i="99"/>
  <c r="DN53" i="99"/>
  <c r="DF53" i="99"/>
  <c r="DB53" i="99"/>
  <c r="CP53" i="99"/>
  <c r="CL53" i="99"/>
  <c r="CD53" i="99"/>
  <c r="BZ53" i="99"/>
  <c r="BR53" i="99"/>
  <c r="BJ53" i="99"/>
  <c r="BB53" i="99"/>
  <c r="AX53" i="99"/>
  <c r="AP53" i="99"/>
  <c r="AH53" i="99"/>
  <c r="V53" i="99"/>
  <c r="N53" i="99"/>
  <c r="J53" i="99"/>
  <c r="FY50" i="99"/>
  <c r="FM50" i="99"/>
  <c r="FE50" i="99"/>
  <c r="FA50" i="99"/>
  <c r="EO50" i="99"/>
  <c r="EK50" i="99"/>
  <c r="DU50" i="99"/>
  <c r="DM50" i="99"/>
  <c r="DI50" i="99"/>
  <c r="CW50" i="99"/>
  <c r="CK50" i="99"/>
  <c r="CG50" i="99"/>
  <c r="BU50" i="99"/>
  <c r="BI50" i="99"/>
  <c r="BE50" i="99"/>
  <c r="AS50" i="99"/>
  <c r="AO50" i="99"/>
  <c r="AC50" i="99"/>
  <c r="U50" i="99"/>
  <c r="Q50" i="99"/>
  <c r="E50" i="99"/>
  <c r="C15" i="2"/>
  <c r="C14" i="106"/>
  <c r="C14" i="112" s="1"/>
  <c r="C14" i="148"/>
  <c r="C14" i="150"/>
  <c r="C14" i="147"/>
  <c r="C14" i="146"/>
  <c r="C14" i="149"/>
  <c r="C14" i="174"/>
  <c r="C14" i="40"/>
  <c r="C14" i="115"/>
  <c r="C14" i="77"/>
  <c r="C14" i="29"/>
  <c r="C14" i="173"/>
  <c r="C14" i="42"/>
  <c r="C14" i="99"/>
  <c r="C14" i="104"/>
  <c r="C14" i="21"/>
  <c r="C29" i="2"/>
  <c r="C28" i="106"/>
  <c r="C28" i="112" s="1"/>
  <c r="C28" i="150"/>
  <c r="C28" i="148"/>
  <c r="C28" i="146"/>
  <c r="C28" i="147"/>
  <c r="C28" i="149"/>
  <c r="C28" i="174"/>
  <c r="C28" i="115"/>
  <c r="C28" i="77"/>
  <c r="C28" i="40"/>
  <c r="C28" i="29"/>
  <c r="C28" i="173"/>
  <c r="C28" i="42"/>
  <c r="C28" i="104"/>
  <c r="C28" i="21"/>
  <c r="C28" i="99"/>
  <c r="C54" i="2"/>
  <c r="C53" i="106"/>
  <c r="C53" i="112" s="1"/>
  <c r="C53" i="173"/>
  <c r="C53" i="104"/>
  <c r="C53" i="21"/>
  <c r="F8" i="149"/>
  <c r="F9" i="153"/>
  <c r="F9" i="154"/>
  <c r="F9" i="151"/>
  <c r="F9" i="152" s="1"/>
  <c r="F9" i="155"/>
  <c r="F54" i="2"/>
  <c r="F53" i="106"/>
  <c r="F53" i="112" s="1"/>
  <c r="F53" i="21"/>
  <c r="F53" i="173"/>
  <c r="F53" i="104"/>
  <c r="H50" i="106"/>
  <c r="H50" i="112" s="1"/>
  <c r="H50" i="21"/>
  <c r="H50" i="173"/>
  <c r="H50" i="104"/>
  <c r="M50" i="106"/>
  <c r="M50" i="112" s="1"/>
  <c r="M50" i="21"/>
  <c r="M50" i="173"/>
  <c r="M50" i="104"/>
  <c r="M54" i="2"/>
  <c r="M53" i="106"/>
  <c r="M53" i="112" s="1"/>
  <c r="M53" i="21"/>
  <c r="M53" i="173"/>
  <c r="M53" i="104"/>
  <c r="Q9" i="153"/>
  <c r="Q9" i="154"/>
  <c r="Q9" i="151"/>
  <c r="Q9" i="152" s="1"/>
  <c r="Q9" i="155"/>
  <c r="Q8" i="146"/>
  <c r="Q8" i="149"/>
  <c r="Q20" i="150"/>
  <c r="Q20" i="147"/>
  <c r="Q20" i="146"/>
  <c r="Q20" i="149"/>
  <c r="Q20" i="115"/>
  <c r="Q20" i="174"/>
  <c r="Q20" i="40"/>
  <c r="Q20" i="29"/>
  <c r="Q20" i="77"/>
  <c r="Q20" i="173"/>
  <c r="Q20" i="42"/>
  <c r="Q20" i="21"/>
  <c r="Q20" i="104"/>
  <c r="Q41" i="2"/>
  <c r="Q41" i="99" s="1"/>
  <c r="Q40" i="106"/>
  <c r="Q40" i="112" s="1"/>
  <c r="Q40" i="173"/>
  <c r="Q40" i="21"/>
  <c r="Q40" i="104"/>
  <c r="D7" i="179"/>
  <c r="D7" i="181"/>
  <c r="D7" i="180"/>
  <c r="D7" i="177"/>
  <c r="D7" i="178"/>
  <c r="T7" i="145"/>
  <c r="T7" i="41"/>
  <c r="T7" i="127"/>
  <c r="T7" i="37"/>
  <c r="T7" i="38"/>
  <c r="T6" i="106"/>
  <c r="T6" i="112" s="1"/>
  <c r="T6" i="150"/>
  <c r="T6" i="148"/>
  <c r="T6" i="147"/>
  <c r="T6" i="146"/>
  <c r="T6" i="149"/>
  <c r="T6" i="115"/>
  <c r="T6" i="40"/>
  <c r="T6" i="174"/>
  <c r="T6" i="29"/>
  <c r="T6" i="77"/>
  <c r="T6" i="173"/>
  <c r="T6" i="42"/>
  <c r="T6" i="21"/>
  <c r="T6" i="99"/>
  <c r="T6" i="104"/>
  <c r="T9" i="2"/>
  <c r="D9" i="178"/>
  <c r="D9" i="180"/>
  <c r="D9" i="179"/>
  <c r="D9" i="181"/>
  <c r="D9" i="177"/>
  <c r="T9" i="127"/>
  <c r="T9" i="145"/>
  <c r="T9" i="41"/>
  <c r="T9" i="37"/>
  <c r="T9" i="38"/>
  <c r="T8" i="106"/>
  <c r="T8" i="112" s="1"/>
  <c r="T8" i="150"/>
  <c r="T8" i="148"/>
  <c r="T8" i="147"/>
  <c r="T8" i="146"/>
  <c r="T8" i="149"/>
  <c r="T8" i="40"/>
  <c r="T8" i="174"/>
  <c r="T8" i="115"/>
  <c r="T8" i="77"/>
  <c r="T8" i="29"/>
  <c r="T8" i="42"/>
  <c r="T8" i="173"/>
  <c r="T8" i="104"/>
  <c r="T8" i="21"/>
  <c r="T8" i="99"/>
  <c r="T12" i="2"/>
  <c r="D12" i="178"/>
  <c r="D12" i="180"/>
  <c r="D12" i="177"/>
  <c r="D12" i="179"/>
  <c r="D12" i="181"/>
  <c r="T12" i="145"/>
  <c r="T12" i="41"/>
  <c r="T12" i="127"/>
  <c r="T12" i="38"/>
  <c r="T12" i="37"/>
  <c r="T11" i="106"/>
  <c r="T11" i="112" s="1"/>
  <c r="T11" i="148"/>
  <c r="T11" i="150"/>
  <c r="T11" i="147"/>
  <c r="T11" i="146"/>
  <c r="T11" i="149"/>
  <c r="T11" i="174"/>
  <c r="T11" i="40"/>
  <c r="T11" i="115"/>
  <c r="T11" i="77"/>
  <c r="T11" i="29"/>
  <c r="T11" i="173"/>
  <c r="T11" i="42"/>
  <c r="T11" i="99"/>
  <c r="T11" i="104"/>
  <c r="T11" i="21"/>
  <c r="T15" i="2"/>
  <c r="D15" i="180"/>
  <c r="D15" i="181"/>
  <c r="D15" i="178"/>
  <c r="D15" i="179"/>
  <c r="D15" i="177"/>
  <c r="T14" i="106"/>
  <c r="T14" i="112" s="1"/>
  <c r="T14" i="148"/>
  <c r="T14" i="150"/>
  <c r="T14" i="147"/>
  <c r="T14" i="146"/>
  <c r="T14" i="149"/>
  <c r="T14" i="174"/>
  <c r="T14" i="40"/>
  <c r="T14" i="115"/>
  <c r="T14" i="77"/>
  <c r="T14" i="29"/>
  <c r="T14" i="173"/>
  <c r="T14" i="42"/>
  <c r="T14" i="104"/>
  <c r="T14" i="21"/>
  <c r="T14" i="99"/>
  <c r="T18" i="2"/>
  <c r="D18" i="180"/>
  <c r="D18" i="181"/>
  <c r="D18" i="178"/>
  <c r="D18" i="179"/>
  <c r="D18" i="177"/>
  <c r="T17" i="106"/>
  <c r="T17" i="112" s="1"/>
  <c r="T17" i="150"/>
  <c r="T17" i="148"/>
  <c r="T17" i="147"/>
  <c r="T17" i="146"/>
  <c r="T17" i="149"/>
  <c r="T17" i="115"/>
  <c r="T17" i="174"/>
  <c r="T17" i="40"/>
  <c r="T17" i="29"/>
  <c r="T17" i="77"/>
  <c r="T17" i="173"/>
  <c r="T17" i="42"/>
  <c r="T17" i="21"/>
  <c r="T17" i="99"/>
  <c r="T17" i="104"/>
  <c r="T21" i="2"/>
  <c r="D21" i="180"/>
  <c r="D21" i="181"/>
  <c r="D21" i="178"/>
  <c r="D21" i="179"/>
  <c r="D21" i="177"/>
  <c r="T20" i="106"/>
  <c r="T20" i="112" s="1"/>
  <c r="T20" i="150"/>
  <c r="T20" i="147"/>
  <c r="T20" i="148"/>
  <c r="T20" i="146"/>
  <c r="T20" i="149"/>
  <c r="T20" i="174"/>
  <c r="T20" i="115"/>
  <c r="T20" i="77"/>
  <c r="T20" i="40"/>
  <c r="T20" i="29"/>
  <c r="T20" i="173"/>
  <c r="T20" i="42"/>
  <c r="T20" i="104"/>
  <c r="T20" i="21"/>
  <c r="T20" i="99"/>
  <c r="T24" i="2"/>
  <c r="D24" i="180"/>
  <c r="D24" i="181"/>
  <c r="D24" i="178"/>
  <c r="D24" i="179"/>
  <c r="D24" i="177"/>
  <c r="T23" i="106"/>
  <c r="T23" i="112" s="1"/>
  <c r="T23" i="150"/>
  <c r="T23" i="148"/>
  <c r="T23" i="147"/>
  <c r="T23" i="146"/>
  <c r="T23" i="149"/>
  <c r="T23" i="174"/>
  <c r="T23" i="115"/>
  <c r="T23" i="77"/>
  <c r="T23" i="40"/>
  <c r="T23" i="29"/>
  <c r="T23" i="173"/>
  <c r="T23" i="42"/>
  <c r="T23" i="99"/>
  <c r="T23" i="21"/>
  <c r="T23" i="104"/>
  <c r="T29" i="2"/>
  <c r="D29" i="180"/>
  <c r="D29" i="181"/>
  <c r="D29" i="178"/>
  <c r="D29" i="179"/>
  <c r="D29" i="177"/>
  <c r="T28" i="106"/>
  <c r="T28" i="112" s="1"/>
  <c r="T28" i="150"/>
  <c r="T28" i="148"/>
  <c r="T28" i="147"/>
  <c r="T28" i="146"/>
  <c r="T28" i="149"/>
  <c r="T28" i="174"/>
  <c r="T28" i="115"/>
  <c r="T28" i="77"/>
  <c r="T28" i="40"/>
  <c r="T28" i="29"/>
  <c r="T28" i="173"/>
  <c r="T28" i="42"/>
  <c r="T28" i="21"/>
  <c r="T28" i="99"/>
  <c r="T28" i="104"/>
  <c r="T34" i="2"/>
  <c r="D34" i="180"/>
  <c r="D34" i="181"/>
  <c r="D34" i="178"/>
  <c r="D34" i="179"/>
  <c r="D34" i="177"/>
  <c r="T33" i="106"/>
  <c r="T33" i="112" s="1"/>
  <c r="T33" i="150"/>
  <c r="T33" i="148"/>
  <c r="T33" i="147"/>
  <c r="T33" i="146"/>
  <c r="T33" i="149"/>
  <c r="T33" i="174"/>
  <c r="T33" i="115"/>
  <c r="T33" i="77"/>
  <c r="T33" i="40"/>
  <c r="T33" i="173"/>
  <c r="T33" i="42"/>
  <c r="T33" i="29"/>
  <c r="T33" i="21"/>
  <c r="T33" i="104"/>
  <c r="T33" i="99"/>
  <c r="T41" i="2"/>
  <c r="T40" i="106"/>
  <c r="T40" i="112" s="1"/>
  <c r="T40" i="173"/>
  <c r="T40" i="21"/>
  <c r="T40" i="99"/>
  <c r="T40" i="104"/>
  <c r="T50" i="106"/>
  <c r="T50" i="112" s="1"/>
  <c r="T50" i="21"/>
  <c r="T50" i="173"/>
  <c r="T50" i="104"/>
  <c r="T54" i="2"/>
  <c r="T53" i="106"/>
  <c r="T53" i="112" s="1"/>
  <c r="T53" i="21"/>
  <c r="T53" i="173"/>
  <c r="T53" i="104"/>
  <c r="X9" i="2"/>
  <c r="H9" i="178"/>
  <c r="H9" i="180"/>
  <c r="H9" i="179"/>
  <c r="H9" i="181"/>
  <c r="H9" i="177"/>
  <c r="X9" i="127"/>
  <c r="X9" i="145"/>
  <c r="X9" i="41"/>
  <c r="X9" i="37"/>
  <c r="X9" i="38"/>
  <c r="X8" i="106"/>
  <c r="X8" i="112" s="1"/>
  <c r="X8" i="150"/>
  <c r="X8" i="148"/>
  <c r="X8" i="147"/>
  <c r="X8" i="146"/>
  <c r="X8" i="149"/>
  <c r="X8" i="40"/>
  <c r="X8" i="174"/>
  <c r="X8" i="115"/>
  <c r="X8" i="77"/>
  <c r="X8" i="29"/>
  <c r="X8" i="42"/>
  <c r="X8" i="173"/>
  <c r="X8" i="104"/>
  <c r="X8" i="21"/>
  <c r="X8" i="99"/>
  <c r="X21" i="2"/>
  <c r="H21" i="180"/>
  <c r="H21" i="181"/>
  <c r="H21" i="178"/>
  <c r="H21" i="179"/>
  <c r="H21" i="177"/>
  <c r="X20" i="106"/>
  <c r="X20" i="112" s="1"/>
  <c r="X20" i="150"/>
  <c r="X20" i="147"/>
  <c r="X20" i="148"/>
  <c r="X20" i="146"/>
  <c r="X20" i="149"/>
  <c r="X20" i="174"/>
  <c r="X20" i="115"/>
  <c r="X20" i="77"/>
  <c r="X20" i="40"/>
  <c r="X20" i="29"/>
  <c r="X20" i="173"/>
  <c r="X20" i="42"/>
  <c r="X20" i="104"/>
  <c r="X20" i="21"/>
  <c r="X20" i="99"/>
  <c r="X41" i="2"/>
  <c r="X40" i="106"/>
  <c r="X40" i="112" s="1"/>
  <c r="X40" i="173"/>
  <c r="X40" i="21"/>
  <c r="X40" i="99"/>
  <c r="X40" i="104"/>
  <c r="J7" i="177"/>
  <c r="J7" i="178"/>
  <c r="J7" i="179"/>
  <c r="J7" i="181"/>
  <c r="J7" i="180"/>
  <c r="Z7" i="145"/>
  <c r="Z7" i="41"/>
  <c r="Z7" i="127"/>
  <c r="Z7" i="38"/>
  <c r="Z7" i="37"/>
  <c r="Z6" i="106"/>
  <c r="Z6" i="112" s="1"/>
  <c r="Z6" i="150"/>
  <c r="Z6" i="148"/>
  <c r="Z6" i="147"/>
  <c r="Z6" i="146"/>
  <c r="Z6" i="149"/>
  <c r="Z6" i="40"/>
  <c r="Z6" i="174"/>
  <c r="Z6" i="115"/>
  <c r="Z6" i="77"/>
  <c r="Z6" i="29"/>
  <c r="Z6" i="42"/>
  <c r="Z6" i="173"/>
  <c r="Z6" i="104"/>
  <c r="Z6" i="21"/>
  <c r="Z6" i="99"/>
  <c r="Z9" i="2"/>
  <c r="J9" i="179"/>
  <c r="J9" i="181"/>
  <c r="J9" i="177"/>
  <c r="J9" i="178"/>
  <c r="J9" i="180"/>
  <c r="Z9" i="145"/>
  <c r="Z9" i="41"/>
  <c r="Z9" i="127"/>
  <c r="Z9" i="38"/>
  <c r="Z9" i="37"/>
  <c r="Z8" i="106"/>
  <c r="Z8" i="112" s="1"/>
  <c r="Z8" i="150"/>
  <c r="Z8" i="148"/>
  <c r="Z8" i="147"/>
  <c r="Z8" i="146"/>
  <c r="Z8" i="149"/>
  <c r="Z8" i="115"/>
  <c r="Z8" i="40"/>
  <c r="Z8" i="174"/>
  <c r="Z8" i="29"/>
  <c r="Z8" i="77"/>
  <c r="Z8" i="173"/>
  <c r="Z8" i="42"/>
  <c r="Z8" i="21"/>
  <c r="Z8" i="99"/>
  <c r="Z8" i="104"/>
  <c r="Z12" i="2"/>
  <c r="J12" i="179"/>
  <c r="J12" i="181"/>
  <c r="J12" i="178"/>
  <c r="J12" i="180"/>
  <c r="J12" i="177"/>
  <c r="Z12" i="41"/>
  <c r="Z12" i="127"/>
  <c r="Z12" i="145"/>
  <c r="Z12" i="38"/>
  <c r="Z12" i="37"/>
  <c r="Z11" i="106"/>
  <c r="Z11" i="112" s="1"/>
  <c r="Z11" i="148"/>
  <c r="Z11" i="150"/>
  <c r="Z11" i="147"/>
  <c r="Z11" i="146"/>
  <c r="Z11" i="149"/>
  <c r="Z11" i="115"/>
  <c r="Z11" i="174"/>
  <c r="Z11" i="40"/>
  <c r="Z11" i="29"/>
  <c r="Z11" i="77"/>
  <c r="Z11" i="42"/>
  <c r="Z11" i="173"/>
  <c r="Z11" i="104"/>
  <c r="Z11" i="21"/>
  <c r="Z11" i="99"/>
  <c r="Z15" i="2"/>
  <c r="J15" i="180"/>
  <c r="J15" i="181"/>
  <c r="J15" i="178"/>
  <c r="J15" i="179"/>
  <c r="J15" i="177"/>
  <c r="Z14" i="106"/>
  <c r="Z14" i="112" s="1"/>
  <c r="Z14" i="150"/>
  <c r="Z14" i="148"/>
  <c r="Z14" i="147"/>
  <c r="Z14" i="146"/>
  <c r="Z14" i="149"/>
  <c r="Z14" i="115"/>
  <c r="Z14" i="174"/>
  <c r="Z14" i="40"/>
  <c r="Z14" i="29"/>
  <c r="Z14" i="77"/>
  <c r="Z14" i="173"/>
  <c r="Z14" i="42"/>
  <c r="Z14" i="21"/>
  <c r="Z14" i="99"/>
  <c r="Z14" i="104"/>
  <c r="Z18" i="2"/>
  <c r="J18" i="180"/>
  <c r="J18" i="181"/>
  <c r="J18" i="178"/>
  <c r="J18" i="179"/>
  <c r="J18" i="177"/>
  <c r="Z17" i="106"/>
  <c r="Z17" i="112" s="1"/>
  <c r="Z17" i="148"/>
  <c r="Z17" i="150"/>
  <c r="Z17" i="147"/>
  <c r="Z17" i="146"/>
  <c r="Z17" i="149"/>
  <c r="Z17" i="174"/>
  <c r="Z17" i="40"/>
  <c r="Z17" i="115"/>
  <c r="Z17" i="77"/>
  <c r="Z17" i="29"/>
  <c r="Z17" i="173"/>
  <c r="Z17" i="42"/>
  <c r="Z17" i="104"/>
  <c r="Z17" i="21"/>
  <c r="Z17" i="99"/>
  <c r="Z21" i="2"/>
  <c r="J21" i="180"/>
  <c r="J21" i="181"/>
  <c r="J21" i="178"/>
  <c r="J21" i="179"/>
  <c r="J21" i="177"/>
  <c r="Z20" i="106"/>
  <c r="Z20" i="112" s="1"/>
  <c r="Z20" i="150"/>
  <c r="Z20" i="148"/>
  <c r="Z20" i="147"/>
  <c r="Z20" i="146"/>
  <c r="Z20" i="149"/>
  <c r="Z20" i="115"/>
  <c r="Z20" i="174"/>
  <c r="Z20" i="40"/>
  <c r="Z20" i="29"/>
  <c r="Z20" i="77"/>
  <c r="Z20" i="42"/>
  <c r="Z20" i="173"/>
  <c r="Z20" i="104"/>
  <c r="Z20" i="21"/>
  <c r="Z20" i="99"/>
  <c r="Z24" i="2"/>
  <c r="J24" i="180"/>
  <c r="J24" i="181"/>
  <c r="J24" i="178"/>
  <c r="J24" i="179"/>
  <c r="J24" i="177"/>
  <c r="Z23" i="106"/>
  <c r="Z23" i="112" s="1"/>
  <c r="Z23" i="150"/>
  <c r="Z23" i="147"/>
  <c r="Z23" i="148"/>
  <c r="Z23" i="146"/>
  <c r="Z23" i="149"/>
  <c r="Z23" i="115"/>
  <c r="Z23" i="174"/>
  <c r="Z23" i="40"/>
  <c r="Z23" i="29"/>
  <c r="Z23" i="77"/>
  <c r="Z23" i="173"/>
  <c r="Z23" i="42"/>
  <c r="Z23" i="21"/>
  <c r="Z23" i="104"/>
  <c r="Z23" i="99"/>
  <c r="Z29" i="2"/>
  <c r="J29" i="180"/>
  <c r="J29" i="181"/>
  <c r="J29" i="178"/>
  <c r="J29" i="179"/>
  <c r="J29" i="177"/>
  <c r="Z28" i="106"/>
  <c r="Z28" i="112" s="1"/>
  <c r="Z28" i="150"/>
  <c r="Z28" i="148"/>
  <c r="Z28" i="146"/>
  <c r="Z28" i="147"/>
  <c r="Z28" i="149"/>
  <c r="Z28" i="115"/>
  <c r="Z28" i="174"/>
  <c r="Z28" i="40"/>
  <c r="Z28" i="29"/>
  <c r="Z28" i="77"/>
  <c r="Z28" i="173"/>
  <c r="Z28" i="42"/>
  <c r="Z28" i="21"/>
  <c r="Z28" i="99"/>
  <c r="Z28" i="104"/>
  <c r="Z34" i="2"/>
  <c r="J34" i="180"/>
  <c r="J34" i="181"/>
  <c r="J34" i="178"/>
  <c r="J34" i="179"/>
  <c r="J34" i="177"/>
  <c r="Z33" i="106"/>
  <c r="Z33" i="112" s="1"/>
  <c r="Z33" i="150"/>
  <c r="Z33" i="148"/>
  <c r="Z33" i="147"/>
  <c r="Z33" i="149"/>
  <c r="Z33" i="146"/>
  <c r="Z33" i="115"/>
  <c r="Z33" i="174"/>
  <c r="Z33" i="40"/>
  <c r="Z33" i="77"/>
  <c r="Z33" i="29"/>
  <c r="Z33" i="173"/>
  <c r="Z33" i="42"/>
  <c r="Z33" i="21"/>
  <c r="Z33" i="104"/>
  <c r="Z33" i="99"/>
  <c r="Z41" i="2"/>
  <c r="Z40" i="106"/>
  <c r="Z40" i="112" s="1"/>
  <c r="Z40" i="173"/>
  <c r="Z40" i="104"/>
  <c r="Z40" i="21"/>
  <c r="Z40" i="99"/>
  <c r="Z50" i="106"/>
  <c r="Z50" i="112" s="1"/>
  <c r="Z50" i="21"/>
  <c r="Z50" i="173"/>
  <c r="Z50" i="104"/>
  <c r="Z54" i="2"/>
  <c r="Z53" i="106"/>
  <c r="Z53" i="112" s="1"/>
  <c r="Z53" i="21"/>
  <c r="Z53" i="173"/>
  <c r="Z53" i="104"/>
  <c r="AY7" i="179"/>
  <c r="AY7" i="181"/>
  <c r="AY7" i="180"/>
  <c r="AY7" i="177"/>
  <c r="AY7" i="178"/>
  <c r="BO7" i="145"/>
  <c r="BO7" i="41"/>
  <c r="BO7" i="127"/>
  <c r="BO7" i="38"/>
  <c r="BO7" i="37"/>
  <c r="BO6" i="106"/>
  <c r="BO6" i="112" s="1"/>
  <c r="BO6" i="150"/>
  <c r="BO6" i="148"/>
  <c r="BO6" i="147"/>
  <c r="BO6" i="146"/>
  <c r="BO6" i="149"/>
  <c r="BO6" i="40"/>
  <c r="BO6" i="174"/>
  <c r="BO6" i="115"/>
  <c r="BO6" i="77"/>
  <c r="BO6" i="29"/>
  <c r="BO6" i="173"/>
  <c r="BO6" i="42"/>
  <c r="BO6" i="104"/>
  <c r="BO6" i="21"/>
  <c r="BO6" i="99"/>
  <c r="BO18" i="2"/>
  <c r="AY18" i="180"/>
  <c r="AY18" i="181"/>
  <c r="AY18" i="178"/>
  <c r="AY18" i="179"/>
  <c r="AY18" i="177"/>
  <c r="BO17" i="106"/>
  <c r="BO17" i="112" s="1"/>
  <c r="BO17" i="148"/>
  <c r="BO17" i="150"/>
  <c r="BO17" i="147"/>
  <c r="BO17" i="146"/>
  <c r="BO17" i="149"/>
  <c r="BO17" i="174"/>
  <c r="BO17" i="40"/>
  <c r="BO17" i="115"/>
  <c r="BO17" i="77"/>
  <c r="BO17" i="29"/>
  <c r="BO17" i="173"/>
  <c r="BO17" i="42"/>
  <c r="BO17" i="99"/>
  <c r="BO17" i="104"/>
  <c r="BO17" i="21"/>
  <c r="BO34" i="2"/>
  <c r="AY34" i="180"/>
  <c r="AY34" i="181"/>
  <c r="AY34" i="178"/>
  <c r="AY34" i="177"/>
  <c r="AY34" i="179"/>
  <c r="BO33" i="106"/>
  <c r="BO33" i="112" s="1"/>
  <c r="BO33" i="150"/>
  <c r="BO33" i="148"/>
  <c r="BO33" i="147"/>
  <c r="BO33" i="149"/>
  <c r="BO33" i="146"/>
  <c r="BO33" i="115"/>
  <c r="BO33" i="174"/>
  <c r="BO33" i="40"/>
  <c r="BO33" i="77"/>
  <c r="BO33" i="42"/>
  <c r="BO33" i="29"/>
  <c r="BO33" i="173"/>
  <c r="BO33" i="21"/>
  <c r="BO33" i="104"/>
  <c r="BO33" i="99"/>
  <c r="AX7" i="178"/>
  <c r="AX7" i="179"/>
  <c r="AX7" i="181"/>
  <c r="AX7" i="180"/>
  <c r="AX7" i="177"/>
  <c r="BN7" i="145"/>
  <c r="BN7" i="41"/>
  <c r="BN7" i="127"/>
  <c r="BN7" i="38"/>
  <c r="BN7" i="37"/>
  <c r="BN6" i="106"/>
  <c r="BN6" i="112" s="1"/>
  <c r="BN6" i="150"/>
  <c r="BN6" i="148"/>
  <c r="BN6" i="147"/>
  <c r="BN6" i="146"/>
  <c r="BN6" i="149"/>
  <c r="BN6" i="40"/>
  <c r="BN6" i="174"/>
  <c r="BN6" i="115"/>
  <c r="BN6" i="77"/>
  <c r="BN6" i="29"/>
  <c r="BN6" i="42"/>
  <c r="BN6" i="173"/>
  <c r="BN6" i="104"/>
  <c r="BN6" i="21"/>
  <c r="BN6" i="99"/>
  <c r="BN15" i="2"/>
  <c r="BN29" i="2"/>
  <c r="AX29" i="180"/>
  <c r="AX29" i="181"/>
  <c r="AX29" i="178"/>
  <c r="AX29" i="177"/>
  <c r="AX29" i="179"/>
  <c r="BN28" i="106"/>
  <c r="BN28" i="112" s="1"/>
  <c r="BN28" i="150"/>
  <c r="BN28" i="148"/>
  <c r="BN28" i="146"/>
  <c r="BN28" i="147"/>
  <c r="BN28" i="149"/>
  <c r="BN28" i="115"/>
  <c r="BN28" i="174"/>
  <c r="BN28" i="40"/>
  <c r="BN28" i="29"/>
  <c r="BN28" i="77"/>
  <c r="BN28" i="173"/>
  <c r="BN28" i="42"/>
  <c r="BN28" i="21"/>
  <c r="BN28" i="99"/>
  <c r="BN28" i="104"/>
  <c r="BN54" i="2"/>
  <c r="BN53" i="106"/>
  <c r="BN53" i="112" s="1"/>
  <c r="BN53" i="21"/>
  <c r="BN53" i="173"/>
  <c r="BN53" i="104"/>
  <c r="AV7" i="179"/>
  <c r="AV7" i="181"/>
  <c r="AV7" i="180"/>
  <c r="AV7" i="177"/>
  <c r="AV7" i="178"/>
  <c r="BL7" i="145"/>
  <c r="BL7" i="41"/>
  <c r="BL7" i="127"/>
  <c r="BL7" i="37"/>
  <c r="BL7" i="38"/>
  <c r="BL6" i="106"/>
  <c r="BL6" i="112" s="1"/>
  <c r="BL6" i="150"/>
  <c r="BL6" i="148"/>
  <c r="BL6" i="147"/>
  <c r="BL6" i="146"/>
  <c r="BL6" i="149"/>
  <c r="BL6" i="115"/>
  <c r="BL6" i="40"/>
  <c r="BL6" i="174"/>
  <c r="BL6" i="29"/>
  <c r="BL6" i="77"/>
  <c r="BL6" i="173"/>
  <c r="BL6" i="42"/>
  <c r="BL6" i="21"/>
  <c r="BL6" i="99"/>
  <c r="BL6" i="104"/>
  <c r="BL9" i="2"/>
  <c r="AV9" i="178"/>
  <c r="AV9" i="180"/>
  <c r="AV9" i="179"/>
  <c r="AV9" i="181"/>
  <c r="AV9" i="177"/>
  <c r="BL9" i="127"/>
  <c r="BL9" i="145"/>
  <c r="BL9" i="41"/>
  <c r="BL9" i="37"/>
  <c r="BL9" i="38"/>
  <c r="BL8" i="106"/>
  <c r="BL8" i="112" s="1"/>
  <c r="BL8" i="150"/>
  <c r="BL8" i="148"/>
  <c r="BL8" i="147"/>
  <c r="BL8" i="146"/>
  <c r="BL8" i="149"/>
  <c r="BL8" i="40"/>
  <c r="BL8" i="174"/>
  <c r="BL8" i="115"/>
  <c r="BL8" i="77"/>
  <c r="BL8" i="29"/>
  <c r="BL8" i="42"/>
  <c r="BL8" i="173"/>
  <c r="BL8" i="104"/>
  <c r="BL8" i="21"/>
  <c r="BL8" i="99"/>
  <c r="BL12" i="2"/>
  <c r="AV12" i="178"/>
  <c r="AV12" i="180"/>
  <c r="AV12" i="179"/>
  <c r="AV12" i="181"/>
  <c r="AV12" i="177"/>
  <c r="BL12" i="145"/>
  <c r="BL12" i="41"/>
  <c r="BL12" i="127"/>
  <c r="BL12" i="38"/>
  <c r="BL12" i="37"/>
  <c r="BL11" i="106"/>
  <c r="BL11" i="112" s="1"/>
  <c r="BL11" i="148"/>
  <c r="BL11" i="150"/>
  <c r="BL11" i="147"/>
  <c r="BL11" i="146"/>
  <c r="BL11" i="149"/>
  <c r="BL11" i="174"/>
  <c r="BL11" i="40"/>
  <c r="BL11" i="115"/>
  <c r="BL11" i="77"/>
  <c r="BL11" i="29"/>
  <c r="BL11" i="173"/>
  <c r="BL11" i="42"/>
  <c r="BL11" i="99"/>
  <c r="BL11" i="104"/>
  <c r="BL11" i="21"/>
  <c r="BL15" i="2"/>
  <c r="AV15" i="180"/>
  <c r="AV15" i="181"/>
  <c r="AV15" i="178"/>
  <c r="AV15" i="179"/>
  <c r="AV15" i="177"/>
  <c r="BL14" i="106"/>
  <c r="BL14" i="112" s="1"/>
  <c r="BL14" i="148"/>
  <c r="BL14" i="150"/>
  <c r="BL14" i="147"/>
  <c r="BL14" i="146"/>
  <c r="BL14" i="149"/>
  <c r="BL14" i="174"/>
  <c r="BL14" i="40"/>
  <c r="BL14" i="115"/>
  <c r="BL14" i="77"/>
  <c r="BL14" i="29"/>
  <c r="BL14" i="173"/>
  <c r="BL14" i="42"/>
  <c r="BL14" i="104"/>
  <c r="BL14" i="21"/>
  <c r="BL14" i="99"/>
  <c r="BL18" i="2"/>
  <c r="AV18" i="180"/>
  <c r="AV18" i="181"/>
  <c r="AV18" i="178"/>
  <c r="AV18" i="179"/>
  <c r="AV18" i="177"/>
  <c r="BL17" i="106"/>
  <c r="BL17" i="112" s="1"/>
  <c r="BL17" i="150"/>
  <c r="BL17" i="148"/>
  <c r="BL17" i="147"/>
  <c r="BL17" i="146"/>
  <c r="BL17" i="149"/>
  <c r="BL17" i="115"/>
  <c r="BL17" i="174"/>
  <c r="BL17" i="40"/>
  <c r="BL17" i="29"/>
  <c r="BL17" i="77"/>
  <c r="BL17" i="173"/>
  <c r="BL17" i="42"/>
  <c r="BL17" i="21"/>
  <c r="BL17" i="99"/>
  <c r="BL17" i="104"/>
  <c r="BL21" i="2"/>
  <c r="AV21" i="180"/>
  <c r="AV21" i="181"/>
  <c r="AV21" i="178"/>
  <c r="AV21" i="179"/>
  <c r="AV21" i="177"/>
  <c r="BL20" i="106"/>
  <c r="BL20" i="112" s="1"/>
  <c r="BL20" i="150"/>
  <c r="BL20" i="147"/>
  <c r="BL20" i="148"/>
  <c r="BL20" i="146"/>
  <c r="BL20" i="149"/>
  <c r="BL20" i="174"/>
  <c r="BL20" i="115"/>
  <c r="BL20" i="77"/>
  <c r="BL20" i="40"/>
  <c r="BL20" i="29"/>
  <c r="BL20" i="173"/>
  <c r="BL20" i="42"/>
  <c r="BL20" i="104"/>
  <c r="BL20" i="21"/>
  <c r="BL20" i="99"/>
  <c r="BL24" i="2"/>
  <c r="AV24" i="180"/>
  <c r="AV24" i="178"/>
  <c r="AV24" i="181"/>
  <c r="AV24" i="179"/>
  <c r="AV24" i="177"/>
  <c r="BL23" i="106"/>
  <c r="BL23" i="112" s="1"/>
  <c r="BL23" i="150"/>
  <c r="BL23" i="148"/>
  <c r="BL23" i="147"/>
  <c r="BL23" i="146"/>
  <c r="BL23" i="149"/>
  <c r="BL23" i="174"/>
  <c r="BL23" i="115"/>
  <c r="BL23" i="77"/>
  <c r="BL23" i="40"/>
  <c r="BL23" i="29"/>
  <c r="BL23" i="173"/>
  <c r="BL23" i="42"/>
  <c r="BL23" i="99"/>
  <c r="BL23" i="21"/>
  <c r="BL23" i="104"/>
  <c r="BL29" i="2"/>
  <c r="AV29" i="180"/>
  <c r="AV29" i="178"/>
  <c r="AV29" i="181"/>
  <c r="AV29" i="179"/>
  <c r="AV29" i="177"/>
  <c r="BL28" i="106"/>
  <c r="BL28" i="112" s="1"/>
  <c r="BL28" i="150"/>
  <c r="BL28" i="148"/>
  <c r="BL28" i="147"/>
  <c r="BL28" i="146"/>
  <c r="BL28" i="149"/>
  <c r="BL28" i="174"/>
  <c r="BL28" i="115"/>
  <c r="BL28" i="77"/>
  <c r="BL28" i="40"/>
  <c r="BL28" i="29"/>
  <c r="BL28" i="173"/>
  <c r="BL28" i="42"/>
  <c r="BL28" i="21"/>
  <c r="BL28" i="99"/>
  <c r="BL28" i="104"/>
  <c r="BL34" i="2"/>
  <c r="AV34" i="180"/>
  <c r="AV34" i="178"/>
  <c r="AV34" i="181"/>
  <c r="AV34" i="179"/>
  <c r="AV34" i="177"/>
  <c r="BL33" i="106"/>
  <c r="BL33" i="112" s="1"/>
  <c r="BL33" i="150"/>
  <c r="BL33" i="148"/>
  <c r="BL33" i="147"/>
  <c r="BL33" i="146"/>
  <c r="BL33" i="149"/>
  <c r="BL33" i="174"/>
  <c r="BL33" i="115"/>
  <c r="BL33" i="77"/>
  <c r="BL33" i="40"/>
  <c r="BL33" i="173"/>
  <c r="BL33" i="42"/>
  <c r="BL33" i="29"/>
  <c r="BL33" i="21"/>
  <c r="BL33" i="104"/>
  <c r="BL33" i="99"/>
  <c r="BL41" i="2"/>
  <c r="BL40" i="106"/>
  <c r="BL40" i="112" s="1"/>
  <c r="BL40" i="173"/>
  <c r="BL40" i="21"/>
  <c r="BL40" i="99"/>
  <c r="BL40" i="104"/>
  <c r="BL50" i="106"/>
  <c r="BL50" i="112" s="1"/>
  <c r="BL50" i="21"/>
  <c r="BL50" i="173"/>
  <c r="BL50" i="104"/>
  <c r="BL54" i="2"/>
  <c r="BL53" i="106"/>
  <c r="BL53" i="112" s="1"/>
  <c r="BL53" i="21"/>
  <c r="BL53" i="173"/>
  <c r="BL53" i="104"/>
  <c r="BG15" i="2"/>
  <c r="AQ15" i="180"/>
  <c r="AQ15" i="181"/>
  <c r="AQ15" i="178"/>
  <c r="AQ15" i="179"/>
  <c r="AQ15" i="177"/>
  <c r="BG14" i="106"/>
  <c r="BG14" i="112" s="1"/>
  <c r="BG14" i="148"/>
  <c r="BG14" i="150"/>
  <c r="BG14" i="147"/>
  <c r="BG14" i="146"/>
  <c r="BG14" i="149"/>
  <c r="BG14" i="40"/>
  <c r="BG14" i="115"/>
  <c r="BG14" i="174"/>
  <c r="BG14" i="29"/>
  <c r="BG14" i="77"/>
  <c r="BG14" i="42"/>
  <c r="BG14" i="173"/>
  <c r="BG14" i="104"/>
  <c r="BG14" i="21"/>
  <c r="BG14" i="99"/>
  <c r="BG29" i="2"/>
  <c r="AQ29" i="180"/>
  <c r="AQ29" i="181"/>
  <c r="AQ29" i="178"/>
  <c r="AQ29" i="179"/>
  <c r="AQ29" i="177"/>
  <c r="BG28" i="106"/>
  <c r="BG28" i="112" s="1"/>
  <c r="BG28" i="150"/>
  <c r="BG28" i="148"/>
  <c r="BG28" i="147"/>
  <c r="BG28" i="146"/>
  <c r="BG28" i="149"/>
  <c r="BG28" i="115"/>
  <c r="BG28" i="174"/>
  <c r="BG28" i="40"/>
  <c r="BG28" i="29"/>
  <c r="BG28" i="77"/>
  <c r="BG28" i="42"/>
  <c r="BG28" i="173"/>
  <c r="BG28" i="21"/>
  <c r="BG28" i="99"/>
  <c r="BG28" i="104"/>
  <c r="BG54" i="2"/>
  <c r="BG53" i="106"/>
  <c r="BG53" i="112" s="1"/>
  <c r="BG53" i="173"/>
  <c r="BG53" i="104"/>
  <c r="BG53" i="21"/>
  <c r="AL15" i="181"/>
  <c r="AL15" i="180"/>
  <c r="AL15" i="178"/>
  <c r="AL15" i="179"/>
  <c r="AL15" i="177"/>
  <c r="BB14" i="106"/>
  <c r="BB14" i="112" s="1"/>
  <c r="BB14" i="150"/>
  <c r="BB14" i="148"/>
  <c r="BB14" i="147"/>
  <c r="BB14" i="146"/>
  <c r="BB14" i="149"/>
  <c r="BB14" i="115"/>
  <c r="BB14" i="174"/>
  <c r="BB14" i="40"/>
  <c r="BB14" i="29"/>
  <c r="BB14" i="77"/>
  <c r="BB14" i="173"/>
  <c r="BB14" i="42"/>
  <c r="BB14" i="21"/>
  <c r="BB14" i="99"/>
  <c r="BB14" i="104"/>
  <c r="BB24" i="2"/>
  <c r="AL24" i="180"/>
  <c r="AL24" i="181"/>
  <c r="AL24" i="178"/>
  <c r="AL24" i="179"/>
  <c r="AL24" i="177"/>
  <c r="BB23" i="106"/>
  <c r="BB23" i="112" s="1"/>
  <c r="BB23" i="150"/>
  <c r="BB23" i="147"/>
  <c r="BB23" i="148"/>
  <c r="BB23" i="146"/>
  <c r="BB23" i="149"/>
  <c r="BB23" i="115"/>
  <c r="BB23" i="174"/>
  <c r="BB23" i="40"/>
  <c r="BB23" i="29"/>
  <c r="BB23" i="77"/>
  <c r="BB23" i="173"/>
  <c r="BB23" i="42"/>
  <c r="BB23" i="21"/>
  <c r="BB23" i="104"/>
  <c r="BB23" i="99"/>
  <c r="BB50" i="106"/>
  <c r="BB50" i="112" s="1"/>
  <c r="BB50" i="21"/>
  <c r="BB50" i="173"/>
  <c r="BB50" i="104"/>
  <c r="BC12" i="2"/>
  <c r="AM12" i="178"/>
  <c r="AM12" i="180"/>
  <c r="AM12" i="177"/>
  <c r="AM12" i="179"/>
  <c r="AM12" i="181"/>
  <c r="BC12" i="145"/>
  <c r="BC12" i="41"/>
  <c r="BC12" i="38"/>
  <c r="BC12" i="127"/>
  <c r="BC12" i="37"/>
  <c r="BC11" i="106"/>
  <c r="BC11" i="112" s="1"/>
  <c r="BC11" i="148"/>
  <c r="BC11" i="150"/>
  <c r="BC11" i="147"/>
  <c r="BC11" i="146"/>
  <c r="BC11" i="149"/>
  <c r="BC11" i="174"/>
  <c r="BC11" i="40"/>
  <c r="BC11" i="115"/>
  <c r="BC11" i="77"/>
  <c r="BC11" i="29"/>
  <c r="BC11" i="42"/>
  <c r="BC11" i="173"/>
  <c r="BC11" i="104"/>
  <c r="BC11" i="21"/>
  <c r="BC11" i="99"/>
  <c r="AM24" i="180"/>
  <c r="AM24" i="178"/>
  <c r="AM24" i="181"/>
  <c r="AM24" i="179"/>
  <c r="AM24" i="177"/>
  <c r="BC23" i="106"/>
  <c r="BC23" i="112" s="1"/>
  <c r="BC23" i="150"/>
  <c r="BC23" i="148"/>
  <c r="BC23" i="147"/>
  <c r="BC23" i="146"/>
  <c r="BC23" i="149"/>
  <c r="BC23" i="115"/>
  <c r="BC23" i="174"/>
  <c r="BC23" i="40"/>
  <c r="BC23" i="29"/>
  <c r="BC23" i="77"/>
  <c r="BC23" i="42"/>
  <c r="BC23" i="173"/>
  <c r="BC23" i="99"/>
  <c r="BC23" i="21"/>
  <c r="BC23" i="104"/>
  <c r="BC41" i="2"/>
  <c r="BC40" i="106"/>
  <c r="BC40" i="112" s="1"/>
  <c r="BC40" i="173"/>
  <c r="BC40" i="21"/>
  <c r="BC40" i="99"/>
  <c r="BC40" i="104"/>
  <c r="BD9" i="2"/>
  <c r="AN9" i="178"/>
  <c r="AN9" i="180"/>
  <c r="AN9" i="179"/>
  <c r="AN9" i="181"/>
  <c r="AN9" i="177"/>
  <c r="BD9" i="127"/>
  <c r="BD9" i="145"/>
  <c r="BD9" i="41"/>
  <c r="BD9" i="37"/>
  <c r="BD9" i="38"/>
  <c r="BD8" i="106"/>
  <c r="BD8" i="112" s="1"/>
  <c r="BD8" i="150"/>
  <c r="BD8" i="148"/>
  <c r="BD8" i="147"/>
  <c r="BD8" i="146"/>
  <c r="BD8" i="149"/>
  <c r="BD8" i="40"/>
  <c r="BD8" i="174"/>
  <c r="BD8" i="115"/>
  <c r="BD8" i="77"/>
  <c r="BD8" i="29"/>
  <c r="BD8" i="42"/>
  <c r="BD8" i="173"/>
  <c r="BD8" i="104"/>
  <c r="BD8" i="21"/>
  <c r="BD8" i="99"/>
  <c r="BD21" i="2"/>
  <c r="AN21" i="180"/>
  <c r="AN21" i="181"/>
  <c r="AN21" i="178"/>
  <c r="AN21" i="179"/>
  <c r="AN21" i="177"/>
  <c r="BD20" i="106"/>
  <c r="BD20" i="112" s="1"/>
  <c r="BD20" i="150"/>
  <c r="BD20" i="147"/>
  <c r="BD20" i="148"/>
  <c r="BD20" i="146"/>
  <c r="BD20" i="149"/>
  <c r="BD20" i="174"/>
  <c r="BD20" i="115"/>
  <c r="BD20" i="77"/>
  <c r="BD20" i="40"/>
  <c r="BD20" i="29"/>
  <c r="BD20" i="173"/>
  <c r="BD20" i="42"/>
  <c r="BD20" i="104"/>
  <c r="BD20" i="21"/>
  <c r="BD20" i="99"/>
  <c r="BD41" i="2"/>
  <c r="BD40" i="106"/>
  <c r="BD40" i="112" s="1"/>
  <c r="BD40" i="173"/>
  <c r="BD40" i="21"/>
  <c r="BD40" i="99"/>
  <c r="BD40" i="104"/>
  <c r="BE9" i="2"/>
  <c r="AO9" i="179"/>
  <c r="AO9" i="181"/>
  <c r="AO9" i="177"/>
  <c r="AO9" i="178"/>
  <c r="AO9" i="180"/>
  <c r="BE9" i="145"/>
  <c r="BE9" i="41"/>
  <c r="BE9" i="127"/>
  <c r="BE9" i="37"/>
  <c r="BE9" i="38"/>
  <c r="BE8" i="106"/>
  <c r="BE8" i="112" s="1"/>
  <c r="BE8" i="150"/>
  <c r="BE8" i="148"/>
  <c r="BE8" i="147"/>
  <c r="BE8" i="146"/>
  <c r="BE8" i="149"/>
  <c r="BE8" i="40"/>
  <c r="BE8" i="174"/>
  <c r="BE8" i="115"/>
  <c r="BE8" i="77"/>
  <c r="BE8" i="29"/>
  <c r="BE8" i="173"/>
  <c r="BE8" i="42"/>
  <c r="BE8" i="104"/>
  <c r="BE8" i="21"/>
  <c r="BE8" i="99"/>
  <c r="BE18" i="2"/>
  <c r="AO18" i="180"/>
  <c r="AO18" i="178"/>
  <c r="AO18" i="181"/>
  <c r="AO18" i="179"/>
  <c r="AO18" i="177"/>
  <c r="BE17" i="106"/>
  <c r="BE17" i="112" s="1"/>
  <c r="BE17" i="148"/>
  <c r="BE17" i="150"/>
  <c r="BE17" i="147"/>
  <c r="BE17" i="146"/>
  <c r="BE17" i="149"/>
  <c r="BE17" i="40"/>
  <c r="BE17" i="115"/>
  <c r="BE17" i="174"/>
  <c r="BE17" i="29"/>
  <c r="BE17" i="77"/>
  <c r="BE17" i="42"/>
  <c r="BE17" i="173"/>
  <c r="BE17" i="104"/>
  <c r="BE17" i="21"/>
  <c r="BE17" i="99"/>
  <c r="BE34" i="2"/>
  <c r="AO34" i="180"/>
  <c r="AO34" i="181"/>
  <c r="AO34" i="178"/>
  <c r="AO34" i="179"/>
  <c r="AO34" i="177"/>
  <c r="BE33" i="106"/>
  <c r="BE33" i="112" s="1"/>
  <c r="BE33" i="150"/>
  <c r="BE33" i="148"/>
  <c r="BE33" i="147"/>
  <c r="BE33" i="146"/>
  <c r="BE33" i="149"/>
  <c r="BE33" i="174"/>
  <c r="BE33" i="115"/>
  <c r="BE33" i="77"/>
  <c r="BE33" i="40"/>
  <c r="BE33" i="29"/>
  <c r="BE33" i="173"/>
  <c r="BE33" i="42"/>
  <c r="BE33" i="104"/>
  <c r="BE33" i="99"/>
  <c r="BE33" i="21"/>
  <c r="O7" i="179"/>
  <c r="O7" i="181"/>
  <c r="O7" i="180"/>
  <c r="O7" i="177"/>
  <c r="O7" i="178"/>
  <c r="AE7" i="145"/>
  <c r="AE7" i="41"/>
  <c r="AE7" i="127"/>
  <c r="AE7" i="38"/>
  <c r="AE7" i="37"/>
  <c r="AE6" i="106"/>
  <c r="AE6" i="112" s="1"/>
  <c r="AE6" i="150"/>
  <c r="AE6" i="148"/>
  <c r="AE6" i="147"/>
  <c r="AE6" i="146"/>
  <c r="AE6" i="149"/>
  <c r="AE6" i="40"/>
  <c r="AE6" i="174"/>
  <c r="AE6" i="115"/>
  <c r="AE6" i="77"/>
  <c r="AE6" i="29"/>
  <c r="AE6" i="173"/>
  <c r="AE6" i="42"/>
  <c r="AE6" i="104"/>
  <c r="AE6" i="21"/>
  <c r="AE6" i="99"/>
  <c r="AE18" i="2"/>
  <c r="O18" i="180"/>
  <c r="O18" i="181"/>
  <c r="O18" i="178"/>
  <c r="O18" i="179"/>
  <c r="O18" i="177"/>
  <c r="AE17" i="106"/>
  <c r="AE17" i="112" s="1"/>
  <c r="AE17" i="148"/>
  <c r="AE17" i="150"/>
  <c r="AE17" i="147"/>
  <c r="AE17" i="146"/>
  <c r="AE17" i="149"/>
  <c r="AE17" i="174"/>
  <c r="AE17" i="40"/>
  <c r="AE17" i="115"/>
  <c r="AE17" i="77"/>
  <c r="AE17" i="29"/>
  <c r="AE17" i="173"/>
  <c r="AE17" i="42"/>
  <c r="AE17" i="99"/>
  <c r="AE17" i="104"/>
  <c r="AE17" i="21"/>
  <c r="AE34" i="2"/>
  <c r="O34" i="180"/>
  <c r="O34" i="181"/>
  <c r="O34" i="178"/>
  <c r="O34" i="179"/>
  <c r="O34" i="177"/>
  <c r="AE33" i="106"/>
  <c r="AE33" i="112" s="1"/>
  <c r="AE33" i="150"/>
  <c r="AE33" i="148"/>
  <c r="AE33" i="147"/>
  <c r="AE33" i="149"/>
  <c r="AE33" i="146"/>
  <c r="AE33" i="115"/>
  <c r="AE33" i="174"/>
  <c r="AE33" i="40"/>
  <c r="AE33" i="77"/>
  <c r="AE33" i="42"/>
  <c r="AE33" i="29"/>
  <c r="AE33" i="173"/>
  <c r="AE33" i="21"/>
  <c r="AE33" i="104"/>
  <c r="AE33" i="99"/>
  <c r="Q7" i="178"/>
  <c r="Q7" i="179"/>
  <c r="Q7" i="181"/>
  <c r="Q7" i="180"/>
  <c r="Q7" i="177"/>
  <c r="AG7" i="127"/>
  <c r="AG7" i="145"/>
  <c r="AG7" i="41"/>
  <c r="AG7" i="37"/>
  <c r="AG7" i="38"/>
  <c r="AG6" i="106"/>
  <c r="AG6" i="112" s="1"/>
  <c r="AG6" i="150"/>
  <c r="AG6" i="148"/>
  <c r="AG6" i="147"/>
  <c r="AG6" i="146"/>
  <c r="AG6" i="149"/>
  <c r="AG6" i="174"/>
  <c r="AG6" i="115"/>
  <c r="AG6" i="40"/>
  <c r="AG6" i="29"/>
  <c r="AG6" i="77"/>
  <c r="AG6" i="42"/>
  <c r="AG6" i="173"/>
  <c r="AG6" i="104"/>
  <c r="AG6" i="21"/>
  <c r="AG6" i="99"/>
  <c r="AG9" i="2"/>
  <c r="Q9" i="179"/>
  <c r="Q9" i="181"/>
  <c r="Q9" i="177"/>
  <c r="Q9" i="178"/>
  <c r="Q9" i="180"/>
  <c r="AG9" i="145"/>
  <c r="AG9" i="41"/>
  <c r="AG9" i="127"/>
  <c r="AG9" i="37"/>
  <c r="AG9" i="38"/>
  <c r="AG8" i="106"/>
  <c r="AG8" i="112" s="1"/>
  <c r="AG8" i="150"/>
  <c r="AG8" i="148"/>
  <c r="AG8" i="147"/>
  <c r="AG8" i="146"/>
  <c r="AG8" i="149"/>
  <c r="AG8" i="40"/>
  <c r="AG8" i="174"/>
  <c r="AG8" i="115"/>
  <c r="AG8" i="77"/>
  <c r="AG8" i="29"/>
  <c r="AG8" i="173"/>
  <c r="AG8" i="42"/>
  <c r="AG8" i="104"/>
  <c r="AG8" i="21"/>
  <c r="AG8" i="99"/>
  <c r="AG12" i="2"/>
  <c r="Q12" i="179"/>
  <c r="Q12" i="181"/>
  <c r="Q12" i="178"/>
  <c r="Q12" i="180"/>
  <c r="Q12" i="177"/>
  <c r="AG12" i="145"/>
  <c r="AG12" i="41"/>
  <c r="AG12" i="37"/>
  <c r="AG12" i="127"/>
  <c r="AG12" i="38"/>
  <c r="AG11" i="106"/>
  <c r="AG11" i="112" s="1"/>
  <c r="AG11" i="150"/>
  <c r="AG11" i="148"/>
  <c r="AG11" i="147"/>
  <c r="AG11" i="146"/>
  <c r="AG11" i="149"/>
  <c r="AG11" i="115"/>
  <c r="AG11" i="174"/>
  <c r="AG11" i="40"/>
  <c r="AG11" i="29"/>
  <c r="AG11" i="77"/>
  <c r="AG11" i="173"/>
  <c r="AG11" i="42"/>
  <c r="AG11" i="21"/>
  <c r="AG11" i="99"/>
  <c r="AG11" i="104"/>
  <c r="AG15" i="2"/>
  <c r="Q15" i="180"/>
  <c r="Q15" i="181"/>
  <c r="Q15" i="178"/>
  <c r="Q15" i="179"/>
  <c r="Q15" i="177"/>
  <c r="AG14" i="106"/>
  <c r="AG14" i="112" s="1"/>
  <c r="AG14" i="148"/>
  <c r="AG14" i="150"/>
  <c r="AG14" i="147"/>
  <c r="AG14" i="146"/>
  <c r="AG14" i="149"/>
  <c r="AG14" i="174"/>
  <c r="AG14" i="40"/>
  <c r="AG14" i="115"/>
  <c r="AG14" i="77"/>
  <c r="AG14" i="29"/>
  <c r="AG14" i="173"/>
  <c r="AG14" i="42"/>
  <c r="AG14" i="99"/>
  <c r="AG14" i="104"/>
  <c r="AG14" i="21"/>
  <c r="AG18" i="2"/>
  <c r="Q18" i="180"/>
  <c r="Q18" i="178"/>
  <c r="Q18" i="181"/>
  <c r="Q18" i="179"/>
  <c r="Q18" i="177"/>
  <c r="AG17" i="106"/>
  <c r="AG17" i="112" s="1"/>
  <c r="AG17" i="148"/>
  <c r="AG17" i="150"/>
  <c r="AG17" i="147"/>
  <c r="AG17" i="146"/>
  <c r="AG17" i="149"/>
  <c r="AG17" i="40"/>
  <c r="AG17" i="115"/>
  <c r="AG17" i="174"/>
  <c r="AG17" i="29"/>
  <c r="AG17" i="77"/>
  <c r="AG17" i="42"/>
  <c r="AG17" i="173"/>
  <c r="AG17" i="104"/>
  <c r="AG17" i="21"/>
  <c r="AG17" i="99"/>
  <c r="AG21" i="2"/>
  <c r="Q21" i="180"/>
  <c r="Q21" i="181"/>
  <c r="Q21" i="178"/>
  <c r="Q21" i="179"/>
  <c r="Q21" i="177"/>
  <c r="AG20" i="106"/>
  <c r="AG20" i="112" s="1"/>
  <c r="AG20" i="150"/>
  <c r="AG20" i="147"/>
  <c r="AG20" i="148"/>
  <c r="AG20" i="146"/>
  <c r="AG20" i="149"/>
  <c r="AG20" i="115"/>
  <c r="AG20" i="174"/>
  <c r="AG20" i="40"/>
  <c r="AG20" i="29"/>
  <c r="AG20" i="77"/>
  <c r="AG20" i="173"/>
  <c r="AG20" i="42"/>
  <c r="AG20" i="21"/>
  <c r="AG20" i="99"/>
  <c r="AG20" i="104"/>
  <c r="AG24" i="2"/>
  <c r="Q24" i="180"/>
  <c r="Q24" i="181"/>
  <c r="Q24" i="178"/>
  <c r="Q24" i="179"/>
  <c r="Q24" i="177"/>
  <c r="AG23" i="106"/>
  <c r="AG23" i="112" s="1"/>
  <c r="AG23" i="150"/>
  <c r="AG23" i="147"/>
  <c r="AG23" i="148"/>
  <c r="AG23" i="146"/>
  <c r="AG23" i="149"/>
  <c r="AG23" i="174"/>
  <c r="AG23" i="115"/>
  <c r="AG23" i="77"/>
  <c r="AG23" i="40"/>
  <c r="AG23" i="29"/>
  <c r="AG23" i="173"/>
  <c r="AG23" i="42"/>
  <c r="AG23" i="99"/>
  <c r="AG23" i="21"/>
  <c r="AG23" i="104"/>
  <c r="AG29" i="2"/>
  <c r="Q29" i="180"/>
  <c r="Q29" i="181"/>
  <c r="Q29" i="178"/>
  <c r="Q29" i="179"/>
  <c r="Q29" i="177"/>
  <c r="AG28" i="106"/>
  <c r="AG28" i="112" s="1"/>
  <c r="AG28" i="150"/>
  <c r="AG28" i="148"/>
  <c r="AG28" i="146"/>
  <c r="AG28" i="147"/>
  <c r="AG28" i="149"/>
  <c r="AG28" i="174"/>
  <c r="AG28" i="115"/>
  <c r="AG28" i="77"/>
  <c r="AG28" i="40"/>
  <c r="AG28" i="29"/>
  <c r="AG28" i="173"/>
  <c r="AG28" i="42"/>
  <c r="AG28" i="104"/>
  <c r="AG28" i="21"/>
  <c r="AG28" i="99"/>
  <c r="AG34" i="2"/>
  <c r="Q34" i="180"/>
  <c r="Q34" i="181"/>
  <c r="Q34" i="178"/>
  <c r="Q34" i="179"/>
  <c r="Q34" i="177"/>
  <c r="AG33" i="106"/>
  <c r="AG33" i="112" s="1"/>
  <c r="AG33" i="150"/>
  <c r="AG33" i="148"/>
  <c r="AG33" i="147"/>
  <c r="AG33" i="146"/>
  <c r="AG33" i="149"/>
  <c r="AG33" i="174"/>
  <c r="AG33" i="115"/>
  <c r="AG33" i="77"/>
  <c r="AG33" i="40"/>
  <c r="AG33" i="29"/>
  <c r="AG33" i="173"/>
  <c r="AG33" i="42"/>
  <c r="AG33" i="104"/>
  <c r="AG33" i="99"/>
  <c r="AG33" i="21"/>
  <c r="AG41" i="2"/>
  <c r="AG40" i="106"/>
  <c r="AG40" i="112" s="1"/>
  <c r="AG40" i="173"/>
  <c r="AG40" i="21"/>
  <c r="AG40" i="99"/>
  <c r="AG40" i="104"/>
  <c r="AG50" i="106"/>
  <c r="AG50" i="112" s="1"/>
  <c r="AG50" i="21"/>
  <c r="AG50" i="173"/>
  <c r="AG50" i="104"/>
  <c r="AG54" i="2"/>
  <c r="AG53" i="106"/>
  <c r="AG53" i="112" s="1"/>
  <c r="AG53" i="21"/>
  <c r="AG53" i="173"/>
  <c r="AG53" i="104"/>
  <c r="X7" i="179"/>
  <c r="X7" i="181"/>
  <c r="X7" i="180"/>
  <c r="X7" i="177"/>
  <c r="X7" i="178"/>
  <c r="AN7" i="145"/>
  <c r="AN7" i="41"/>
  <c r="AN7" i="127"/>
  <c r="AN7" i="37"/>
  <c r="AN7" i="38"/>
  <c r="AN6" i="106"/>
  <c r="AN6" i="112" s="1"/>
  <c r="AN6" i="150"/>
  <c r="AN6" i="148"/>
  <c r="AN6" i="147"/>
  <c r="AN6" i="146"/>
  <c r="AN6" i="149"/>
  <c r="AN6" i="115"/>
  <c r="AN6" i="40"/>
  <c r="AN6" i="174"/>
  <c r="AN6" i="29"/>
  <c r="AN6" i="77"/>
  <c r="AN6" i="173"/>
  <c r="AN6" i="42"/>
  <c r="AN6" i="21"/>
  <c r="AN6" i="99"/>
  <c r="AN6" i="104"/>
  <c r="AN9" i="2"/>
  <c r="X9" i="178"/>
  <c r="X9" i="180"/>
  <c r="X9" i="179"/>
  <c r="X9" i="181"/>
  <c r="X9" i="177"/>
  <c r="AN9" i="127"/>
  <c r="AN9" i="145"/>
  <c r="AN9" i="41"/>
  <c r="AN9" i="37"/>
  <c r="AN9" i="38"/>
  <c r="AN8" i="106"/>
  <c r="AN8" i="112" s="1"/>
  <c r="AN8" i="150"/>
  <c r="AN8" i="148"/>
  <c r="AN8" i="147"/>
  <c r="AN8" i="146"/>
  <c r="AN8" i="149"/>
  <c r="AN8" i="40"/>
  <c r="AN8" i="174"/>
  <c r="AN8" i="115"/>
  <c r="AN8" i="77"/>
  <c r="AN8" i="29"/>
  <c r="AN8" i="42"/>
  <c r="AN8" i="173"/>
  <c r="AN8" i="104"/>
  <c r="AN8" i="21"/>
  <c r="AN8" i="99"/>
  <c r="AN12" i="2"/>
  <c r="X12" i="178"/>
  <c r="X12" i="180"/>
  <c r="X12" i="177"/>
  <c r="X12" i="179"/>
  <c r="X12" i="181"/>
  <c r="AN12" i="145"/>
  <c r="AN12" i="41"/>
  <c r="AN12" i="127"/>
  <c r="AN12" i="38"/>
  <c r="AN12" i="37"/>
  <c r="AN11" i="106"/>
  <c r="AN11" i="112" s="1"/>
  <c r="AN11" i="148"/>
  <c r="AN11" i="150"/>
  <c r="AN11" i="147"/>
  <c r="AN11" i="146"/>
  <c r="AN11" i="149"/>
  <c r="AN11" i="174"/>
  <c r="AN11" i="40"/>
  <c r="AN11" i="115"/>
  <c r="AN11" i="77"/>
  <c r="AN11" i="29"/>
  <c r="AN11" i="173"/>
  <c r="AN11" i="42"/>
  <c r="AN11" i="99"/>
  <c r="AN11" i="104"/>
  <c r="AN11" i="21"/>
  <c r="AN15" i="2"/>
  <c r="X15" i="180"/>
  <c r="X15" i="181"/>
  <c r="X15" i="178"/>
  <c r="X15" i="179"/>
  <c r="X15" i="177"/>
  <c r="AN14" i="106"/>
  <c r="AN14" i="112" s="1"/>
  <c r="AN14" i="148"/>
  <c r="AN14" i="150"/>
  <c r="AN14" i="147"/>
  <c r="AN14" i="146"/>
  <c r="AN14" i="149"/>
  <c r="AN14" i="174"/>
  <c r="AN14" i="40"/>
  <c r="AN14" i="115"/>
  <c r="AN14" i="77"/>
  <c r="AN14" i="29"/>
  <c r="AN14" i="173"/>
  <c r="AN14" i="42"/>
  <c r="AN14" i="104"/>
  <c r="AN14" i="21"/>
  <c r="AN14" i="99"/>
  <c r="AN18" i="2"/>
  <c r="X18" i="180"/>
  <c r="X18" i="181"/>
  <c r="X18" i="178"/>
  <c r="X18" i="179"/>
  <c r="X18" i="177"/>
  <c r="AN17" i="106"/>
  <c r="AN17" i="112" s="1"/>
  <c r="AN17" i="150"/>
  <c r="AN17" i="148"/>
  <c r="AN17" i="147"/>
  <c r="AN17" i="146"/>
  <c r="AN17" i="149"/>
  <c r="AN17" i="115"/>
  <c r="AN17" i="174"/>
  <c r="AN17" i="40"/>
  <c r="AN17" i="29"/>
  <c r="AN17" i="77"/>
  <c r="AN17" i="173"/>
  <c r="AN17" i="42"/>
  <c r="AN17" i="21"/>
  <c r="AN17" i="99"/>
  <c r="AN17" i="104"/>
  <c r="AN21" i="2"/>
  <c r="X21" i="180"/>
  <c r="X21" i="181"/>
  <c r="X21" i="178"/>
  <c r="X21" i="179"/>
  <c r="X21" i="177"/>
  <c r="AN20" i="106"/>
  <c r="AN20" i="112" s="1"/>
  <c r="AN20" i="150"/>
  <c r="AN20" i="147"/>
  <c r="AN20" i="148"/>
  <c r="AN20" i="146"/>
  <c r="AN20" i="149"/>
  <c r="AN20" i="174"/>
  <c r="AN20" i="115"/>
  <c r="AN20" i="77"/>
  <c r="AN20" i="40"/>
  <c r="AN20" i="29"/>
  <c r="AN20" i="173"/>
  <c r="AN20" i="42"/>
  <c r="AN20" i="104"/>
  <c r="AN20" i="21"/>
  <c r="AN20" i="99"/>
  <c r="AN24" i="2"/>
  <c r="X24" i="180"/>
  <c r="X24" i="181"/>
  <c r="X24" i="178"/>
  <c r="X24" i="179"/>
  <c r="X24" i="177"/>
  <c r="AN23" i="106"/>
  <c r="AN23" i="112" s="1"/>
  <c r="AN23" i="150"/>
  <c r="AN23" i="148"/>
  <c r="AN23" i="147"/>
  <c r="AN23" i="146"/>
  <c r="AN23" i="149"/>
  <c r="AN23" i="174"/>
  <c r="AN23" i="115"/>
  <c r="AN23" i="77"/>
  <c r="AN23" i="40"/>
  <c r="AN23" i="29"/>
  <c r="AN23" i="173"/>
  <c r="AN23" i="42"/>
  <c r="AN23" i="99"/>
  <c r="AN23" i="21"/>
  <c r="AN23" i="104"/>
  <c r="AN29" i="2"/>
  <c r="X29" i="180"/>
  <c r="X29" i="178"/>
  <c r="X29" i="181"/>
  <c r="X29" i="179"/>
  <c r="X29" i="177"/>
  <c r="AN28" i="106"/>
  <c r="AN28" i="112" s="1"/>
  <c r="AN28" i="150"/>
  <c r="AN28" i="148"/>
  <c r="AN28" i="147"/>
  <c r="AN28" i="146"/>
  <c r="AN28" i="149"/>
  <c r="AN28" i="174"/>
  <c r="AN28" i="115"/>
  <c r="AN28" i="77"/>
  <c r="AN28" i="40"/>
  <c r="AN28" i="29"/>
  <c r="AN28" i="173"/>
  <c r="AN28" i="42"/>
  <c r="AN28" i="21"/>
  <c r="AN28" i="99"/>
  <c r="AN28" i="104"/>
  <c r="AN34" i="2"/>
  <c r="X34" i="180"/>
  <c r="X34" i="178"/>
  <c r="X34" i="181"/>
  <c r="X34" i="179"/>
  <c r="X34" i="177"/>
  <c r="AN33" i="106"/>
  <c r="AN33" i="112" s="1"/>
  <c r="AN33" i="150"/>
  <c r="AN33" i="148"/>
  <c r="AN33" i="147"/>
  <c r="AN33" i="146"/>
  <c r="AN33" i="149"/>
  <c r="AN33" i="174"/>
  <c r="AN33" i="115"/>
  <c r="AN33" i="77"/>
  <c r="AN33" i="40"/>
  <c r="AN33" i="173"/>
  <c r="AN33" i="42"/>
  <c r="AN33" i="29"/>
  <c r="AN33" i="21"/>
  <c r="AN33" i="104"/>
  <c r="AN33" i="99"/>
  <c r="AN41" i="2"/>
  <c r="AN40" i="106"/>
  <c r="AN40" i="112" s="1"/>
  <c r="AN40" i="173"/>
  <c r="AN40" i="21"/>
  <c r="AN40" i="99"/>
  <c r="AN40" i="104"/>
  <c r="AN50" i="106"/>
  <c r="AN50" i="112" s="1"/>
  <c r="AN50" i="21"/>
  <c r="AN50" i="173"/>
  <c r="AN50" i="104"/>
  <c r="AN54" i="2"/>
  <c r="AN53" i="106"/>
  <c r="AN53" i="112" s="1"/>
  <c r="AN53" i="21"/>
  <c r="AN53" i="173"/>
  <c r="AN53" i="104"/>
  <c r="V7" i="177"/>
  <c r="V7" i="178"/>
  <c r="V7" i="179"/>
  <c r="V7" i="181"/>
  <c r="V7" i="180"/>
  <c r="AL7" i="145"/>
  <c r="AL7" i="41"/>
  <c r="AL7" i="127"/>
  <c r="AL7" i="38"/>
  <c r="AL7" i="37"/>
  <c r="AL6" i="106"/>
  <c r="AL6" i="112" s="1"/>
  <c r="AL6" i="150"/>
  <c r="AL6" i="148"/>
  <c r="AL6" i="147"/>
  <c r="AL6" i="146"/>
  <c r="AL6" i="149"/>
  <c r="AL6" i="40"/>
  <c r="AL6" i="174"/>
  <c r="AL6" i="115"/>
  <c r="AL6" i="77"/>
  <c r="AL6" i="29"/>
  <c r="AL6" i="42"/>
  <c r="AL6" i="173"/>
  <c r="AL6" i="104"/>
  <c r="AL6" i="21"/>
  <c r="AL6" i="99"/>
  <c r="AL15" i="2"/>
  <c r="AL29" i="2"/>
  <c r="V29" i="180"/>
  <c r="V29" i="181"/>
  <c r="V29" i="178"/>
  <c r="V29" i="179"/>
  <c r="V29" i="177"/>
  <c r="AL28" i="106"/>
  <c r="AL28" i="112" s="1"/>
  <c r="AL28" i="150"/>
  <c r="AL28" i="148"/>
  <c r="AL28" i="146"/>
  <c r="AL28" i="147"/>
  <c r="AL28" i="149"/>
  <c r="AL28" i="115"/>
  <c r="AL28" i="174"/>
  <c r="AL28" i="40"/>
  <c r="AL28" i="29"/>
  <c r="AL28" i="77"/>
  <c r="AL28" i="173"/>
  <c r="AL28" i="42"/>
  <c r="AL28" i="21"/>
  <c r="AL28" i="99"/>
  <c r="AL28" i="104"/>
  <c r="AL54" i="2"/>
  <c r="AL53" i="106"/>
  <c r="AL53" i="112" s="1"/>
  <c r="AL53" i="21"/>
  <c r="AL53" i="173"/>
  <c r="AL53" i="104"/>
  <c r="AS15" i="2"/>
  <c r="AC15" i="180"/>
  <c r="AC15" i="178"/>
  <c r="AC15" i="181"/>
  <c r="AC15" i="179"/>
  <c r="AC15" i="177"/>
  <c r="AS14" i="106"/>
  <c r="AS14" i="112" s="1"/>
  <c r="AS14" i="148"/>
  <c r="AS14" i="150"/>
  <c r="AS14" i="147"/>
  <c r="AS14" i="146"/>
  <c r="AS14" i="149"/>
  <c r="AS14" i="174"/>
  <c r="AS14" i="40"/>
  <c r="AS14" i="115"/>
  <c r="AS14" i="77"/>
  <c r="AS14" i="29"/>
  <c r="AS14" i="173"/>
  <c r="AS14" i="42"/>
  <c r="AS14" i="99"/>
  <c r="AS14" i="104"/>
  <c r="AS14" i="21"/>
  <c r="AS29" i="2"/>
  <c r="AC29" i="180"/>
  <c r="AC29" i="181"/>
  <c r="AC29" i="178"/>
  <c r="AC29" i="179"/>
  <c r="AC29" i="177"/>
  <c r="AS28" i="106"/>
  <c r="AS28" i="112" s="1"/>
  <c r="AS28" i="150"/>
  <c r="AS28" i="148"/>
  <c r="AS28" i="146"/>
  <c r="AS28" i="147"/>
  <c r="AS28" i="149"/>
  <c r="AS28" i="174"/>
  <c r="AS28" i="115"/>
  <c r="AS28" i="77"/>
  <c r="AS28" i="40"/>
  <c r="AS28" i="29"/>
  <c r="AS28" i="173"/>
  <c r="AS28" i="42"/>
  <c r="AS28" i="104"/>
  <c r="AS28" i="21"/>
  <c r="AS28" i="99"/>
  <c r="AS54" i="2"/>
  <c r="AS53" i="106"/>
  <c r="AS53" i="112" s="1"/>
  <c r="AS53" i="21"/>
  <c r="AS53" i="173"/>
  <c r="AS53" i="104"/>
  <c r="AZ12" i="2"/>
  <c r="AJ12" i="178"/>
  <c r="AJ12" i="180"/>
  <c r="AJ12" i="177"/>
  <c r="AJ12" i="179"/>
  <c r="AJ12" i="181"/>
  <c r="AZ12" i="145"/>
  <c r="AZ12" i="41"/>
  <c r="AZ12" i="127"/>
  <c r="AZ12" i="38"/>
  <c r="AZ12" i="37"/>
  <c r="AZ11" i="106"/>
  <c r="AZ11" i="112" s="1"/>
  <c r="AZ11" i="148"/>
  <c r="AZ11" i="150"/>
  <c r="AZ11" i="147"/>
  <c r="AZ11" i="146"/>
  <c r="AZ11" i="149"/>
  <c r="AZ11" i="174"/>
  <c r="AZ11" i="40"/>
  <c r="AZ11" i="115"/>
  <c r="AZ11" i="77"/>
  <c r="AZ11" i="29"/>
  <c r="AZ11" i="173"/>
  <c r="AZ11" i="42"/>
  <c r="AZ11" i="99"/>
  <c r="AZ11" i="104"/>
  <c r="AZ11" i="21"/>
  <c r="AZ24" i="2"/>
  <c r="AJ24" i="180"/>
  <c r="AJ24" i="181"/>
  <c r="AJ24" i="178"/>
  <c r="AJ24" i="179"/>
  <c r="AJ24" i="177"/>
  <c r="AZ23" i="106"/>
  <c r="AZ23" i="112" s="1"/>
  <c r="AZ23" i="150"/>
  <c r="AZ23" i="148"/>
  <c r="AZ23" i="147"/>
  <c r="AZ23" i="146"/>
  <c r="AZ23" i="149"/>
  <c r="AZ23" i="174"/>
  <c r="AZ23" i="115"/>
  <c r="AZ23" i="77"/>
  <c r="AZ23" i="40"/>
  <c r="AZ23" i="29"/>
  <c r="AZ23" i="173"/>
  <c r="AZ23" i="42"/>
  <c r="AZ23" i="99"/>
  <c r="AZ23" i="21"/>
  <c r="AZ23" i="104"/>
  <c r="AZ50" i="106"/>
  <c r="AZ50" i="112" s="1"/>
  <c r="AZ50" i="21"/>
  <c r="AZ50" i="173"/>
  <c r="AZ50" i="104"/>
  <c r="AG7" i="178"/>
  <c r="AG7" i="179"/>
  <c r="AG7" i="181"/>
  <c r="AG7" i="180"/>
  <c r="AG7" i="177"/>
  <c r="AW7" i="127"/>
  <c r="AW7" i="145"/>
  <c r="AW7" i="41"/>
  <c r="AW7" i="37"/>
  <c r="AW7" i="38"/>
  <c r="AW6" i="106"/>
  <c r="AW6" i="112" s="1"/>
  <c r="AW6" i="150"/>
  <c r="AW6" i="148"/>
  <c r="AW6" i="147"/>
  <c r="AW6" i="146"/>
  <c r="AW6" i="149"/>
  <c r="AW6" i="174"/>
  <c r="AW6" i="115"/>
  <c r="AW6" i="40"/>
  <c r="AW6" i="29"/>
  <c r="AW6" i="77"/>
  <c r="AW6" i="42"/>
  <c r="AW6" i="173"/>
  <c r="AW6" i="104"/>
  <c r="AW6" i="21"/>
  <c r="AW6" i="99"/>
  <c r="AW9" i="2"/>
  <c r="AG9" i="179"/>
  <c r="AG9" i="181"/>
  <c r="AG9" i="177"/>
  <c r="AG9" i="178"/>
  <c r="AG9" i="180"/>
  <c r="AW9" i="145"/>
  <c r="AW9" i="41"/>
  <c r="AW9" i="127"/>
  <c r="AW9" i="37"/>
  <c r="AW9" i="38"/>
  <c r="AW8" i="106"/>
  <c r="AW8" i="112" s="1"/>
  <c r="AW8" i="150"/>
  <c r="AW8" i="148"/>
  <c r="AW8" i="147"/>
  <c r="AW8" i="146"/>
  <c r="AW8" i="149"/>
  <c r="AW8" i="40"/>
  <c r="AW8" i="174"/>
  <c r="AW8" i="115"/>
  <c r="AW8" i="77"/>
  <c r="AW8" i="29"/>
  <c r="AW8" i="173"/>
  <c r="AW8" i="42"/>
  <c r="AW8" i="104"/>
  <c r="AW8" i="21"/>
  <c r="AW8" i="99"/>
  <c r="AW12" i="2"/>
  <c r="AG12" i="179"/>
  <c r="AG12" i="181"/>
  <c r="AG12" i="178"/>
  <c r="AG12" i="180"/>
  <c r="AG12" i="177"/>
  <c r="AW12" i="145"/>
  <c r="AW12" i="41"/>
  <c r="AW12" i="37"/>
  <c r="AW12" i="127"/>
  <c r="AW12" i="38"/>
  <c r="AW11" i="106"/>
  <c r="AW11" i="112" s="1"/>
  <c r="AW11" i="150"/>
  <c r="AW11" i="148"/>
  <c r="AW11" i="147"/>
  <c r="AW11" i="146"/>
  <c r="AW11" i="149"/>
  <c r="AW11" i="115"/>
  <c r="AW11" i="174"/>
  <c r="AW11" i="40"/>
  <c r="AW11" i="29"/>
  <c r="AW11" i="77"/>
  <c r="AW11" i="173"/>
  <c r="AW11" i="42"/>
  <c r="AW11" i="21"/>
  <c r="AW11" i="99"/>
  <c r="AW11" i="104"/>
  <c r="AW15" i="2"/>
  <c r="AG15" i="180"/>
  <c r="AG15" i="181"/>
  <c r="AG15" i="178"/>
  <c r="AG15" i="179"/>
  <c r="AG15" i="177"/>
  <c r="AW14" i="106"/>
  <c r="AW14" i="112" s="1"/>
  <c r="AW14" i="148"/>
  <c r="AW14" i="150"/>
  <c r="AW14" i="147"/>
  <c r="AW14" i="146"/>
  <c r="AW14" i="149"/>
  <c r="AW14" i="174"/>
  <c r="AW14" i="40"/>
  <c r="AW14" i="115"/>
  <c r="AW14" i="77"/>
  <c r="AW14" i="29"/>
  <c r="AW14" i="173"/>
  <c r="AW14" i="42"/>
  <c r="AW14" i="99"/>
  <c r="AW14" i="104"/>
  <c r="AW14" i="21"/>
  <c r="AW18" i="2"/>
  <c r="AG18" i="180"/>
  <c r="AG18" i="178"/>
  <c r="AG18" i="181"/>
  <c r="AG18" i="179"/>
  <c r="AG18" i="177"/>
  <c r="AW17" i="106"/>
  <c r="AW17" i="112" s="1"/>
  <c r="AW17" i="148"/>
  <c r="AW17" i="150"/>
  <c r="AW17" i="147"/>
  <c r="AW17" i="146"/>
  <c r="AW17" i="149"/>
  <c r="AW17" i="40"/>
  <c r="AW17" i="115"/>
  <c r="AW17" i="174"/>
  <c r="AW17" i="29"/>
  <c r="AW17" i="77"/>
  <c r="AW17" i="42"/>
  <c r="AW17" i="173"/>
  <c r="AW17" i="104"/>
  <c r="AW17" i="21"/>
  <c r="AW17" i="99"/>
  <c r="AW21" i="2"/>
  <c r="AG21" i="180"/>
  <c r="AG21" i="181"/>
  <c r="AG21" i="178"/>
  <c r="AG21" i="179"/>
  <c r="AG21" i="177"/>
  <c r="AW20" i="106"/>
  <c r="AW20" i="112" s="1"/>
  <c r="AW20" i="150"/>
  <c r="AW20" i="147"/>
  <c r="AW20" i="148"/>
  <c r="AW20" i="146"/>
  <c r="AW20" i="149"/>
  <c r="AW20" i="115"/>
  <c r="AW20" i="174"/>
  <c r="AW20" i="40"/>
  <c r="AW20" i="29"/>
  <c r="AW20" i="77"/>
  <c r="AW20" i="173"/>
  <c r="AW20" i="42"/>
  <c r="AW20" i="21"/>
  <c r="AW20" i="99"/>
  <c r="AW20" i="104"/>
  <c r="AW24" i="2"/>
  <c r="AG24" i="180"/>
  <c r="AG24" i="181"/>
  <c r="AG24" i="178"/>
  <c r="AG24" i="179"/>
  <c r="AG24" i="177"/>
  <c r="AW23" i="106"/>
  <c r="AW23" i="112" s="1"/>
  <c r="AW23" i="150"/>
  <c r="AW23" i="147"/>
  <c r="AW23" i="148"/>
  <c r="AW23" i="146"/>
  <c r="AW23" i="149"/>
  <c r="AW23" i="174"/>
  <c r="AW23" i="115"/>
  <c r="AW23" i="77"/>
  <c r="AW23" i="40"/>
  <c r="AW23" i="29"/>
  <c r="AW23" i="173"/>
  <c r="AW23" i="42"/>
  <c r="AW23" i="99"/>
  <c r="AW23" i="21"/>
  <c r="AW23" i="104"/>
  <c r="AW29" i="2"/>
  <c r="AG29" i="180"/>
  <c r="AG29" i="181"/>
  <c r="AG29" i="178"/>
  <c r="AG29" i="179"/>
  <c r="AG29" i="177"/>
  <c r="AW28" i="106"/>
  <c r="AW28" i="112" s="1"/>
  <c r="AW28" i="150"/>
  <c r="AW28" i="148"/>
  <c r="AW28" i="146"/>
  <c r="AW28" i="147"/>
  <c r="AW28" i="149"/>
  <c r="AW28" i="174"/>
  <c r="AW28" i="115"/>
  <c r="AW28" i="77"/>
  <c r="AW28" i="40"/>
  <c r="AW28" i="29"/>
  <c r="AW28" i="173"/>
  <c r="AW28" i="42"/>
  <c r="AW28" i="104"/>
  <c r="AW28" i="21"/>
  <c r="AW28" i="99"/>
  <c r="AW34" i="2"/>
  <c r="AG34" i="180"/>
  <c r="AG34" i="181"/>
  <c r="AG34" i="178"/>
  <c r="AG34" i="179"/>
  <c r="AG34" i="177"/>
  <c r="AW33" i="106"/>
  <c r="AW33" i="112" s="1"/>
  <c r="AW33" i="150"/>
  <c r="AW33" i="148"/>
  <c r="AW33" i="147"/>
  <c r="AW33" i="146"/>
  <c r="AW33" i="149"/>
  <c r="AW33" i="174"/>
  <c r="AW33" i="115"/>
  <c r="AW33" i="77"/>
  <c r="AW33" i="40"/>
  <c r="AW33" i="29"/>
  <c r="AW33" i="173"/>
  <c r="AW33" i="42"/>
  <c r="AW33" i="104"/>
  <c r="AW33" i="99"/>
  <c r="AW33" i="21"/>
  <c r="AW41" i="2"/>
  <c r="AW40" i="106"/>
  <c r="AW40" i="112" s="1"/>
  <c r="AW40" i="173"/>
  <c r="AW40" i="21"/>
  <c r="AW40" i="99"/>
  <c r="AW40" i="104"/>
  <c r="AW50" i="106"/>
  <c r="AW50" i="112" s="1"/>
  <c r="AW50" i="21"/>
  <c r="AW50" i="173"/>
  <c r="AW50" i="104"/>
  <c r="AW54" i="2"/>
  <c r="AW53" i="106"/>
  <c r="AW53" i="112" s="1"/>
  <c r="AW53" i="21"/>
  <c r="AW53" i="173"/>
  <c r="AW53" i="104"/>
  <c r="CQ9" i="2"/>
  <c r="CQ18" i="2"/>
  <c r="CQ17" i="106"/>
  <c r="CQ17" i="112" s="1"/>
  <c r="CQ17" i="148"/>
  <c r="CQ17" i="150"/>
  <c r="CQ17" i="147"/>
  <c r="CQ17" i="146"/>
  <c r="CQ17" i="149"/>
  <c r="CQ17" i="174"/>
  <c r="CQ17" i="40"/>
  <c r="CQ17" i="115"/>
  <c r="CQ17" i="77"/>
  <c r="CQ17" i="29"/>
  <c r="CQ17" i="173"/>
  <c r="CQ17" i="42"/>
  <c r="CQ17" i="99"/>
  <c r="CQ17" i="104"/>
  <c r="CQ17" i="21"/>
  <c r="CQ34" i="2"/>
  <c r="CQ33" i="106"/>
  <c r="CQ33" i="112" s="1"/>
  <c r="CQ33" i="150"/>
  <c r="CQ33" i="148"/>
  <c r="CQ33" i="147"/>
  <c r="CQ33" i="149"/>
  <c r="CQ33" i="146"/>
  <c r="CQ33" i="115"/>
  <c r="CQ33" i="174"/>
  <c r="CQ33" i="40"/>
  <c r="CQ33" i="77"/>
  <c r="CQ33" i="42"/>
  <c r="CQ33" i="29"/>
  <c r="CQ33" i="173"/>
  <c r="CQ33" i="21"/>
  <c r="CQ33" i="104"/>
  <c r="CQ33" i="99"/>
  <c r="CQ54" i="2"/>
  <c r="CQ53" i="106"/>
  <c r="CQ53" i="112" s="1"/>
  <c r="CQ53" i="173"/>
  <c r="CQ53" i="104"/>
  <c r="CQ53" i="21"/>
  <c r="GB15" i="2"/>
  <c r="GB14" i="148"/>
  <c r="GB14" i="150"/>
  <c r="GB14" i="147"/>
  <c r="GB14" i="146"/>
  <c r="GB14" i="149"/>
  <c r="GB14" i="174"/>
  <c r="GB14" i="40"/>
  <c r="GB14" i="115"/>
  <c r="GB14" i="77"/>
  <c r="GB14" i="29"/>
  <c r="GB14" i="173"/>
  <c r="GB14" i="42"/>
  <c r="GB14" i="104"/>
  <c r="GB14" i="21"/>
  <c r="GB14" i="99"/>
  <c r="GB29" i="2"/>
  <c r="GB28" i="150"/>
  <c r="GB28" i="148"/>
  <c r="GB28" i="147"/>
  <c r="GB28" i="146"/>
  <c r="GB28" i="149"/>
  <c r="GB28" i="174"/>
  <c r="GB28" i="115"/>
  <c r="GB28" i="77"/>
  <c r="GB28" i="40"/>
  <c r="GB28" i="29"/>
  <c r="GB28" i="173"/>
  <c r="GB28" i="42"/>
  <c r="GB28" i="21"/>
  <c r="GB28" i="99"/>
  <c r="GB28" i="104"/>
  <c r="GB54" i="2"/>
  <c r="GB53" i="21"/>
  <c r="GB53" i="173"/>
  <c r="GB53" i="104"/>
  <c r="BS9" i="2"/>
  <c r="BS9" i="145"/>
  <c r="BS9" i="41"/>
  <c r="BS9" i="127"/>
  <c r="BS9" i="37"/>
  <c r="BS9" i="38"/>
  <c r="BS8" i="106"/>
  <c r="BS8" i="112" s="1"/>
  <c r="BS8" i="150"/>
  <c r="BS8" i="148"/>
  <c r="BS8" i="147"/>
  <c r="BS8" i="146"/>
  <c r="BS8" i="149"/>
  <c r="BS8" i="174"/>
  <c r="BS8" i="115"/>
  <c r="BS8" i="40"/>
  <c r="BS8" i="29"/>
  <c r="BS8" i="77"/>
  <c r="BS8" i="42"/>
  <c r="BS8" i="173"/>
  <c r="BS8" i="104"/>
  <c r="BS8" i="21"/>
  <c r="BS8" i="99"/>
  <c r="BS15" i="2"/>
  <c r="BS14" i="106"/>
  <c r="BS14" i="112" s="1"/>
  <c r="BS14" i="148"/>
  <c r="BS14" i="150"/>
  <c r="BS14" i="147"/>
  <c r="BS14" i="146"/>
  <c r="BS14" i="149"/>
  <c r="BS14" i="40"/>
  <c r="BS14" i="115"/>
  <c r="BS14" i="174"/>
  <c r="BS14" i="29"/>
  <c r="BS14" i="77"/>
  <c r="BS14" i="42"/>
  <c r="BS14" i="173"/>
  <c r="BS14" i="104"/>
  <c r="BS14" i="21"/>
  <c r="BS14" i="99"/>
  <c r="BS21" i="2"/>
  <c r="BS20" i="106"/>
  <c r="BS20" i="112" s="1"/>
  <c r="BS20" i="150"/>
  <c r="BS20" i="148"/>
  <c r="BS20" i="147"/>
  <c r="BS20" i="146"/>
  <c r="BS20" i="149"/>
  <c r="BS20" i="174"/>
  <c r="BS20" i="115"/>
  <c r="BS20" i="77"/>
  <c r="BS20" i="40"/>
  <c r="BS20" i="29"/>
  <c r="BS20" i="173"/>
  <c r="BS20" i="42"/>
  <c r="BS20" i="104"/>
  <c r="BS20" i="21"/>
  <c r="BS20" i="99"/>
  <c r="BS29" i="2"/>
  <c r="BS28" i="106"/>
  <c r="BS28" i="112" s="1"/>
  <c r="BS28" i="150"/>
  <c r="BS28" i="148"/>
  <c r="BS28" i="147"/>
  <c r="BS28" i="146"/>
  <c r="BS28" i="149"/>
  <c r="BS28" i="115"/>
  <c r="BS28" i="174"/>
  <c r="BS28" i="40"/>
  <c r="BS28" i="29"/>
  <c r="BS28" i="77"/>
  <c r="BS28" i="42"/>
  <c r="BS28" i="173"/>
  <c r="BS28" i="21"/>
  <c r="BS28" i="99"/>
  <c r="BS28" i="104"/>
  <c r="BS41" i="2"/>
  <c r="BS40" i="106"/>
  <c r="BS40" i="112" s="1"/>
  <c r="BS40" i="173"/>
  <c r="BS40" i="21"/>
  <c r="BS40" i="99"/>
  <c r="BS40" i="104"/>
  <c r="BS54" i="2"/>
  <c r="BS53" i="106"/>
  <c r="BS53" i="112" s="1"/>
  <c r="BS53" i="173"/>
  <c r="BS53" i="104"/>
  <c r="BS53" i="21"/>
  <c r="BU12" i="2"/>
  <c r="BU12" i="145"/>
  <c r="BU12" i="41"/>
  <c r="BU12" i="37"/>
  <c r="BU12" i="127"/>
  <c r="BU12" i="38"/>
  <c r="BU11" i="106"/>
  <c r="BU11" i="112" s="1"/>
  <c r="BU11" i="150"/>
  <c r="BU11" i="148"/>
  <c r="BU11" i="147"/>
  <c r="BU11" i="146"/>
  <c r="BU11" i="149"/>
  <c r="BU11" i="115"/>
  <c r="BU11" i="174"/>
  <c r="BU11" i="40"/>
  <c r="BU11" i="29"/>
  <c r="BU11" i="77"/>
  <c r="BU11" i="173"/>
  <c r="BU11" i="42"/>
  <c r="BU11" i="21"/>
  <c r="BU11" i="99"/>
  <c r="BU11" i="104"/>
  <c r="BU21" i="2"/>
  <c r="BU41" i="2"/>
  <c r="BU40" i="106"/>
  <c r="BU40" i="112" s="1"/>
  <c r="BU40" i="173"/>
  <c r="BU40" i="21"/>
  <c r="BU40" i="99"/>
  <c r="BU40" i="104"/>
  <c r="CB9" i="127"/>
  <c r="CB9" i="145"/>
  <c r="CB9" i="41"/>
  <c r="CB9" i="37"/>
  <c r="CB8" i="106"/>
  <c r="CB8" i="112" s="1"/>
  <c r="CB8" i="150"/>
  <c r="CB9" i="38"/>
  <c r="CB8" i="148"/>
  <c r="CB8" i="147"/>
  <c r="CB8" i="146"/>
  <c r="CB8" i="149"/>
  <c r="CB8" i="40"/>
  <c r="CB8" i="174"/>
  <c r="CB8" i="115"/>
  <c r="CB8" i="77"/>
  <c r="CB8" i="29"/>
  <c r="CB8" i="42"/>
  <c r="CB8" i="173"/>
  <c r="CB8" i="104"/>
  <c r="CB8" i="21"/>
  <c r="CB8" i="99"/>
  <c r="CB15" i="2"/>
  <c r="CB29" i="2"/>
  <c r="CB28" i="106"/>
  <c r="CB28" i="112" s="1"/>
  <c r="CB28" i="150"/>
  <c r="CB28" i="148"/>
  <c r="CB28" i="147"/>
  <c r="CB28" i="146"/>
  <c r="CB28" i="149"/>
  <c r="CB28" i="174"/>
  <c r="CB28" i="115"/>
  <c r="CB28" i="77"/>
  <c r="CB28" i="40"/>
  <c r="CB28" i="29"/>
  <c r="CB28" i="173"/>
  <c r="CB28" i="42"/>
  <c r="CB28" i="21"/>
  <c r="CB28" i="99"/>
  <c r="CB28" i="104"/>
  <c r="CB42" i="2"/>
  <c r="CI7" i="145"/>
  <c r="CI7" i="41"/>
  <c r="CI7" i="127"/>
  <c r="CI7" i="37"/>
  <c r="CI6" i="106"/>
  <c r="CI6" i="112" s="1"/>
  <c r="CI7" i="38"/>
  <c r="CI6" i="150"/>
  <c r="CI6" i="148"/>
  <c r="CI6" i="147"/>
  <c r="CI6" i="146"/>
  <c r="CI6" i="149"/>
  <c r="CI6" i="40"/>
  <c r="CI6" i="174"/>
  <c r="CI6" i="115"/>
  <c r="CI6" i="77"/>
  <c r="CI6" i="29"/>
  <c r="CI6" i="173"/>
  <c r="CI6" i="42"/>
  <c r="CI6" i="104"/>
  <c r="CI6" i="21"/>
  <c r="CI6" i="99"/>
  <c r="CI18" i="2"/>
  <c r="CI17" i="106"/>
  <c r="CI17" i="112" s="1"/>
  <c r="CI17" i="148"/>
  <c r="CI17" i="150"/>
  <c r="CI17" i="147"/>
  <c r="CI17" i="146"/>
  <c r="CI17" i="149"/>
  <c r="CI17" i="174"/>
  <c r="CI17" i="40"/>
  <c r="CI17" i="115"/>
  <c r="CI17" i="77"/>
  <c r="CI17" i="29"/>
  <c r="CI17" i="173"/>
  <c r="CI17" i="42"/>
  <c r="CI17" i="99"/>
  <c r="CI17" i="104"/>
  <c r="CI17" i="21"/>
  <c r="CI29" i="2"/>
  <c r="CI28" i="106"/>
  <c r="CI28" i="112" s="1"/>
  <c r="CI28" i="150"/>
  <c r="CI28" i="148"/>
  <c r="CI28" i="147"/>
  <c r="CI28" i="146"/>
  <c r="CI28" i="149"/>
  <c r="CI28" i="115"/>
  <c r="CI28" i="174"/>
  <c r="CI28" i="40"/>
  <c r="CI28" i="29"/>
  <c r="CI28" i="77"/>
  <c r="CI28" i="42"/>
  <c r="CI28" i="173"/>
  <c r="CI28" i="21"/>
  <c r="CI28" i="99"/>
  <c r="CI28" i="104"/>
  <c r="CI54" i="2"/>
  <c r="CI53" i="106"/>
  <c r="CI53" i="112" s="1"/>
  <c r="CI53" i="173"/>
  <c r="CI53" i="104"/>
  <c r="CI53" i="21"/>
  <c r="CP12" i="2"/>
  <c r="CP12" i="41"/>
  <c r="CP12" i="145"/>
  <c r="CP12" i="127"/>
  <c r="CP12" i="37"/>
  <c r="CP11" i="106"/>
  <c r="CP11" i="112" s="1"/>
  <c r="CP12" i="38"/>
  <c r="CP11" i="148"/>
  <c r="CP11" i="150"/>
  <c r="CP11" i="147"/>
  <c r="CP11" i="146"/>
  <c r="CP11" i="149"/>
  <c r="CP11" i="115"/>
  <c r="CP11" i="174"/>
  <c r="CP11" i="40"/>
  <c r="CP11" i="29"/>
  <c r="CP11" i="77"/>
  <c r="CP11" i="42"/>
  <c r="CP11" i="173"/>
  <c r="CP11" i="104"/>
  <c r="CP11" i="21"/>
  <c r="CP11" i="99"/>
  <c r="CP20" i="106"/>
  <c r="CP20" i="112" s="1"/>
  <c r="CP20" i="150"/>
  <c r="CP20" i="148"/>
  <c r="CP20" i="147"/>
  <c r="CP20" i="146"/>
  <c r="CP20" i="149"/>
  <c r="CP20" i="115"/>
  <c r="CP20" i="174"/>
  <c r="CP20" i="40"/>
  <c r="CP20" i="29"/>
  <c r="CP20" i="77"/>
  <c r="CP20" i="42"/>
  <c r="CP20" i="173"/>
  <c r="CP20" i="104"/>
  <c r="CP20" i="21"/>
  <c r="CP20" i="99"/>
  <c r="CP34" i="2"/>
  <c r="CP33" i="106"/>
  <c r="CP33" i="112" s="1"/>
  <c r="CP33" i="150"/>
  <c r="CP33" i="148"/>
  <c r="CP33" i="147"/>
  <c r="CP33" i="149"/>
  <c r="CP33" i="146"/>
  <c r="CP33" i="115"/>
  <c r="CP33" i="174"/>
  <c r="CP33" i="40"/>
  <c r="CP33" i="77"/>
  <c r="CP33" i="29"/>
  <c r="CP33" i="173"/>
  <c r="CP33" i="42"/>
  <c r="CP33" i="21"/>
  <c r="CP33" i="104"/>
  <c r="CP33" i="99"/>
  <c r="CP50" i="106"/>
  <c r="CP50" i="112" s="1"/>
  <c r="CP50" i="21"/>
  <c r="CP50" i="173"/>
  <c r="CP50" i="104"/>
  <c r="BY7" i="127"/>
  <c r="BY7" i="145"/>
  <c r="BY7" i="41"/>
  <c r="BY7" i="37"/>
  <c r="BY6" i="106"/>
  <c r="BY6" i="112" s="1"/>
  <c r="BY6" i="150"/>
  <c r="BY7" i="38"/>
  <c r="BY6" i="148"/>
  <c r="BY6" i="147"/>
  <c r="BY6" i="146"/>
  <c r="BY6" i="149"/>
  <c r="BY6" i="174"/>
  <c r="BY6" i="115"/>
  <c r="BY6" i="40"/>
  <c r="BY6" i="29"/>
  <c r="BY6" i="77"/>
  <c r="BY6" i="42"/>
  <c r="BY6" i="173"/>
  <c r="BY6" i="104"/>
  <c r="BY6" i="21"/>
  <c r="BY6" i="99"/>
  <c r="BY9" i="2"/>
  <c r="BY9" i="145"/>
  <c r="BY9" i="41"/>
  <c r="BY9" i="127"/>
  <c r="BY9" i="37"/>
  <c r="BY8" i="106"/>
  <c r="BY8" i="112" s="1"/>
  <c r="BY9" i="38"/>
  <c r="BY8" i="150"/>
  <c r="BY8" i="148"/>
  <c r="BY8" i="147"/>
  <c r="BY8" i="146"/>
  <c r="BY8" i="149"/>
  <c r="BY8" i="40"/>
  <c r="BY8" i="174"/>
  <c r="BY8" i="115"/>
  <c r="BY8" i="77"/>
  <c r="BY8" i="29"/>
  <c r="BY8" i="173"/>
  <c r="BY8" i="42"/>
  <c r="BY8" i="104"/>
  <c r="BY8" i="21"/>
  <c r="BY8" i="99"/>
  <c r="BY12" i="2"/>
  <c r="BY12" i="145"/>
  <c r="BY12" i="41"/>
  <c r="BY12" i="37"/>
  <c r="BY12" i="127"/>
  <c r="BY11" i="106"/>
  <c r="BY11" i="112" s="1"/>
  <c r="BY12" i="38"/>
  <c r="BY11" i="150"/>
  <c r="BY11" i="148"/>
  <c r="BY11" i="147"/>
  <c r="BY11" i="146"/>
  <c r="BY11" i="149"/>
  <c r="BY11" i="115"/>
  <c r="BY11" i="174"/>
  <c r="BY11" i="40"/>
  <c r="BY11" i="29"/>
  <c r="BY11" i="77"/>
  <c r="BY11" i="173"/>
  <c r="BY11" i="42"/>
  <c r="BY11" i="21"/>
  <c r="BY11" i="99"/>
  <c r="BY11" i="104"/>
  <c r="BY15" i="2"/>
  <c r="BY14" i="106"/>
  <c r="BY14" i="112" s="1"/>
  <c r="BY14" i="148"/>
  <c r="BY14" i="150"/>
  <c r="BY14" i="147"/>
  <c r="BY14" i="146"/>
  <c r="BY14" i="149"/>
  <c r="BY14" i="174"/>
  <c r="BY14" i="40"/>
  <c r="BY14" i="115"/>
  <c r="BY14" i="77"/>
  <c r="BY14" i="29"/>
  <c r="BY14" i="173"/>
  <c r="BY14" i="42"/>
  <c r="BY14" i="99"/>
  <c r="BY14" i="104"/>
  <c r="BY14" i="21"/>
  <c r="BY18" i="2"/>
  <c r="BY17" i="106"/>
  <c r="BY17" i="112" s="1"/>
  <c r="BY17" i="148"/>
  <c r="BY17" i="150"/>
  <c r="BY17" i="147"/>
  <c r="BY17" i="146"/>
  <c r="BY17" i="149"/>
  <c r="BY17" i="40"/>
  <c r="BY17" i="115"/>
  <c r="BY17" i="174"/>
  <c r="BY17" i="29"/>
  <c r="BY17" i="77"/>
  <c r="BY17" i="42"/>
  <c r="BY17" i="173"/>
  <c r="BY17" i="104"/>
  <c r="BY17" i="21"/>
  <c r="BY17" i="99"/>
  <c r="BY21" i="2"/>
  <c r="BY20" i="106"/>
  <c r="BY20" i="112" s="1"/>
  <c r="BY20" i="150"/>
  <c r="BY20" i="147"/>
  <c r="BY20" i="148"/>
  <c r="BY20" i="146"/>
  <c r="BY20" i="149"/>
  <c r="BY20" i="115"/>
  <c r="BY20" i="174"/>
  <c r="BY20" i="40"/>
  <c r="BY20" i="29"/>
  <c r="BY20" i="77"/>
  <c r="BY20" i="173"/>
  <c r="BY20" i="42"/>
  <c r="BY20" i="21"/>
  <c r="BY20" i="99"/>
  <c r="BY20" i="104"/>
  <c r="BY24" i="2"/>
  <c r="BY23" i="106"/>
  <c r="BY23" i="112" s="1"/>
  <c r="BY23" i="150"/>
  <c r="BY23" i="147"/>
  <c r="BY23" i="148"/>
  <c r="BY23" i="146"/>
  <c r="BY23" i="149"/>
  <c r="BY23" i="174"/>
  <c r="BY23" i="115"/>
  <c r="BY23" i="77"/>
  <c r="BY23" i="40"/>
  <c r="BY23" i="29"/>
  <c r="BY23" i="173"/>
  <c r="BY23" i="42"/>
  <c r="BY23" i="99"/>
  <c r="BY23" i="21"/>
  <c r="BY23" i="104"/>
  <c r="BY29" i="2"/>
  <c r="BY28" i="106"/>
  <c r="BY28" i="112" s="1"/>
  <c r="BY28" i="150"/>
  <c r="BY28" i="148"/>
  <c r="BY28" i="146"/>
  <c r="BY28" i="147"/>
  <c r="BY28" i="149"/>
  <c r="BY28" i="174"/>
  <c r="BY28" i="115"/>
  <c r="BY28" i="77"/>
  <c r="BY28" i="40"/>
  <c r="BY28" i="29"/>
  <c r="BY28" i="173"/>
  <c r="BY28" i="42"/>
  <c r="BY28" i="104"/>
  <c r="BY28" i="21"/>
  <c r="BY28" i="99"/>
  <c r="BY34" i="2"/>
  <c r="BY33" i="106"/>
  <c r="BY33" i="112" s="1"/>
  <c r="BY33" i="150"/>
  <c r="BY33" i="148"/>
  <c r="BY33" i="147"/>
  <c r="BY33" i="146"/>
  <c r="BY33" i="149"/>
  <c r="BY33" i="174"/>
  <c r="BY33" i="115"/>
  <c r="BY33" i="77"/>
  <c r="BY33" i="40"/>
  <c r="BY33" i="29"/>
  <c r="BY33" i="173"/>
  <c r="BY33" i="42"/>
  <c r="BY33" i="104"/>
  <c r="BY33" i="99"/>
  <c r="BY33" i="21"/>
  <c r="BY41" i="2"/>
  <c r="BY40" i="106"/>
  <c r="BY40" i="112" s="1"/>
  <c r="BY40" i="173"/>
  <c r="BY40" i="21"/>
  <c r="BY40" i="99"/>
  <c r="BY40" i="104"/>
  <c r="BY50" i="106"/>
  <c r="BY50" i="112" s="1"/>
  <c r="BY50" i="21"/>
  <c r="BY50" i="173"/>
  <c r="BY50" i="104"/>
  <c r="BY54" i="2"/>
  <c r="BY53" i="106"/>
  <c r="BY53" i="112" s="1"/>
  <c r="BY53" i="21"/>
  <c r="BY53" i="173"/>
  <c r="BY53" i="104"/>
  <c r="CF7" i="145"/>
  <c r="CF7" i="41"/>
  <c r="CF7" i="127"/>
  <c r="CF7" i="37"/>
  <c r="CF6" i="106"/>
  <c r="CF6" i="112" s="1"/>
  <c r="CF6" i="150"/>
  <c r="CF7" i="38"/>
  <c r="CF6" i="148"/>
  <c r="CF6" i="147"/>
  <c r="CF6" i="146"/>
  <c r="CF6" i="149"/>
  <c r="CF6" i="115"/>
  <c r="CF6" i="40"/>
  <c r="CF6" i="174"/>
  <c r="CF6" i="29"/>
  <c r="CF6" i="77"/>
  <c r="CF6" i="173"/>
  <c r="CF6" i="42"/>
  <c r="CF6" i="21"/>
  <c r="CF6" i="99"/>
  <c r="CF6" i="104"/>
  <c r="CF9" i="2"/>
  <c r="CF9" i="127"/>
  <c r="CF9" i="145"/>
  <c r="CF9" i="41"/>
  <c r="CF9" i="37"/>
  <c r="CF8" i="106"/>
  <c r="CF8" i="112" s="1"/>
  <c r="CF8" i="150"/>
  <c r="CF9" i="38"/>
  <c r="CF8" i="148"/>
  <c r="CF8" i="147"/>
  <c r="CF8" i="146"/>
  <c r="CF8" i="149"/>
  <c r="CF8" i="40"/>
  <c r="CF8" i="174"/>
  <c r="CF8" i="115"/>
  <c r="CF8" i="77"/>
  <c r="CF8" i="29"/>
  <c r="CF8" i="42"/>
  <c r="CF8" i="173"/>
  <c r="CF8" i="104"/>
  <c r="CF8" i="21"/>
  <c r="CF8" i="99"/>
  <c r="CF12" i="2"/>
  <c r="CF12" i="145"/>
  <c r="CF12" i="41"/>
  <c r="CF12" i="127"/>
  <c r="CF12" i="37"/>
  <c r="CF11" i="106"/>
  <c r="CF11" i="112" s="1"/>
  <c r="CF12" i="38"/>
  <c r="CF11" i="148"/>
  <c r="CF11" i="150"/>
  <c r="CF11" i="147"/>
  <c r="CF11" i="146"/>
  <c r="CF11" i="149"/>
  <c r="CF11" i="174"/>
  <c r="CF11" i="40"/>
  <c r="CF11" i="115"/>
  <c r="CF11" i="77"/>
  <c r="CF11" i="29"/>
  <c r="CF11" i="173"/>
  <c r="CF11" i="42"/>
  <c r="CF11" i="99"/>
  <c r="CF11" i="104"/>
  <c r="CF11" i="21"/>
  <c r="CF15" i="2"/>
  <c r="CF14" i="106"/>
  <c r="CF14" i="112" s="1"/>
  <c r="CF14" i="148"/>
  <c r="CF14" i="150"/>
  <c r="CF14" i="147"/>
  <c r="CF14" i="146"/>
  <c r="CF14" i="149"/>
  <c r="CF14" i="174"/>
  <c r="CF14" i="40"/>
  <c r="CF14" i="115"/>
  <c r="CF14" i="77"/>
  <c r="CF14" i="29"/>
  <c r="CF14" i="173"/>
  <c r="CF14" i="42"/>
  <c r="CF14" i="104"/>
  <c r="CF14" i="21"/>
  <c r="CF14" i="99"/>
  <c r="CF18" i="2"/>
  <c r="CF17" i="106"/>
  <c r="CF17" i="112" s="1"/>
  <c r="CF17" i="150"/>
  <c r="CF17" i="148"/>
  <c r="CF17" i="147"/>
  <c r="CF17" i="146"/>
  <c r="CF17" i="149"/>
  <c r="CF17" i="115"/>
  <c r="CF17" i="174"/>
  <c r="CF17" i="40"/>
  <c r="CF17" i="29"/>
  <c r="CF17" i="77"/>
  <c r="CF17" i="173"/>
  <c r="CF17" i="42"/>
  <c r="CF17" i="21"/>
  <c r="CF17" i="99"/>
  <c r="CF17" i="104"/>
  <c r="CF21" i="2"/>
  <c r="CF20" i="106"/>
  <c r="CF20" i="112" s="1"/>
  <c r="CF20" i="150"/>
  <c r="CF20" i="147"/>
  <c r="CF20" i="148"/>
  <c r="CF20" i="146"/>
  <c r="CF20" i="149"/>
  <c r="CF20" i="174"/>
  <c r="CF20" i="115"/>
  <c r="CF20" i="77"/>
  <c r="CF20" i="40"/>
  <c r="CF20" i="29"/>
  <c r="CF20" i="173"/>
  <c r="CF20" i="42"/>
  <c r="CF20" i="104"/>
  <c r="CF20" i="21"/>
  <c r="CF20" i="99"/>
  <c r="CF24" i="2"/>
  <c r="CF23" i="106"/>
  <c r="CF23" i="112" s="1"/>
  <c r="CF23" i="150"/>
  <c r="CF23" i="148"/>
  <c r="CF23" i="147"/>
  <c r="CF23" i="146"/>
  <c r="CF23" i="149"/>
  <c r="CF23" i="174"/>
  <c r="CF23" i="115"/>
  <c r="CF23" i="77"/>
  <c r="CF23" i="40"/>
  <c r="CF23" i="29"/>
  <c r="CF23" i="173"/>
  <c r="CF23" i="42"/>
  <c r="CF23" i="99"/>
  <c r="CF23" i="21"/>
  <c r="CF23" i="104"/>
  <c r="CF29" i="2"/>
  <c r="CF28" i="106"/>
  <c r="CF28" i="112" s="1"/>
  <c r="CF28" i="150"/>
  <c r="CF28" i="148"/>
  <c r="CF28" i="147"/>
  <c r="CF28" i="146"/>
  <c r="CF28" i="149"/>
  <c r="CF28" i="174"/>
  <c r="CF28" i="115"/>
  <c r="CF28" i="77"/>
  <c r="CF28" i="40"/>
  <c r="CF28" i="29"/>
  <c r="CF28" i="173"/>
  <c r="CF28" i="42"/>
  <c r="CF28" i="21"/>
  <c r="CF28" i="99"/>
  <c r="CF28" i="104"/>
  <c r="CF34" i="2"/>
  <c r="CF33" i="106"/>
  <c r="CF33" i="112" s="1"/>
  <c r="CF33" i="150"/>
  <c r="CF33" i="148"/>
  <c r="CF33" i="147"/>
  <c r="CF33" i="146"/>
  <c r="CF33" i="149"/>
  <c r="CF33" i="174"/>
  <c r="CF33" i="115"/>
  <c r="CF33" i="77"/>
  <c r="CF33" i="40"/>
  <c r="CF33" i="173"/>
  <c r="CF33" i="42"/>
  <c r="CF33" i="29"/>
  <c r="CF33" i="21"/>
  <c r="CF33" i="104"/>
  <c r="CF33" i="99"/>
  <c r="CF41" i="2"/>
  <c r="CF40" i="106"/>
  <c r="CF40" i="112" s="1"/>
  <c r="CF40" i="173"/>
  <c r="CF40" i="21"/>
  <c r="CF40" i="99"/>
  <c r="CF40" i="104"/>
  <c r="CF50" i="106"/>
  <c r="CF50" i="112" s="1"/>
  <c r="CF50" i="21"/>
  <c r="CF50" i="173"/>
  <c r="CF50" i="104"/>
  <c r="CF54" i="2"/>
  <c r="CF53" i="106"/>
  <c r="CF53" i="112" s="1"/>
  <c r="CF53" i="21"/>
  <c r="CF53" i="173"/>
  <c r="CF53" i="104"/>
  <c r="CM7" i="145"/>
  <c r="CM7" i="41"/>
  <c r="CM7" i="127"/>
  <c r="CM7" i="37"/>
  <c r="CM6" i="106"/>
  <c r="CM6" i="112" s="1"/>
  <c r="CM7" i="38"/>
  <c r="CM6" i="150"/>
  <c r="CM6" i="148"/>
  <c r="CM6" i="147"/>
  <c r="CM6" i="146"/>
  <c r="CM6" i="149"/>
  <c r="CM6" i="40"/>
  <c r="CM6" i="174"/>
  <c r="CM6" i="115"/>
  <c r="CM6" i="77"/>
  <c r="CM6" i="29"/>
  <c r="CM6" i="173"/>
  <c r="CM6" i="42"/>
  <c r="CM6" i="104"/>
  <c r="CM6" i="21"/>
  <c r="CM6" i="99"/>
  <c r="CM9" i="2"/>
  <c r="CM9" i="145"/>
  <c r="CM9" i="41"/>
  <c r="CM9" i="127"/>
  <c r="CM9" i="37"/>
  <c r="CM8" i="106"/>
  <c r="CM8" i="112" s="1"/>
  <c r="CM8" i="150"/>
  <c r="CM9" i="38"/>
  <c r="CM8" i="148"/>
  <c r="CM8" i="147"/>
  <c r="CM8" i="146"/>
  <c r="CM8" i="149"/>
  <c r="CM8" i="174"/>
  <c r="CM8" i="115"/>
  <c r="CM8" i="40"/>
  <c r="CM8" i="29"/>
  <c r="CM8" i="77"/>
  <c r="CM8" i="42"/>
  <c r="CM8" i="173"/>
  <c r="CM8" i="104"/>
  <c r="CM8" i="21"/>
  <c r="CM8" i="99"/>
  <c r="CM12" i="2"/>
  <c r="CM12" i="145"/>
  <c r="CM12" i="41"/>
  <c r="CM12" i="127"/>
  <c r="CM12" i="37"/>
  <c r="CM11" i="106"/>
  <c r="CM11" i="112" s="1"/>
  <c r="CM12" i="38"/>
  <c r="CM11" i="148"/>
  <c r="CM11" i="150"/>
  <c r="CM11" i="147"/>
  <c r="CM11" i="146"/>
  <c r="CM11" i="149"/>
  <c r="CM11" i="174"/>
  <c r="CM11" i="40"/>
  <c r="CM11" i="115"/>
  <c r="CM11" i="77"/>
  <c r="CM11" i="29"/>
  <c r="CM11" i="42"/>
  <c r="CM11" i="173"/>
  <c r="CM11" i="104"/>
  <c r="CM11" i="21"/>
  <c r="CM11" i="99"/>
  <c r="CM15" i="2"/>
  <c r="CM14" i="106"/>
  <c r="CM14" i="112" s="1"/>
  <c r="CM14" i="148"/>
  <c r="CM14" i="150"/>
  <c r="CM14" i="147"/>
  <c r="CM14" i="146"/>
  <c r="CM14" i="149"/>
  <c r="CM14" i="40"/>
  <c r="CM14" i="115"/>
  <c r="CM14" i="174"/>
  <c r="CM14" i="29"/>
  <c r="CM14" i="77"/>
  <c r="CM14" i="42"/>
  <c r="CM14" i="173"/>
  <c r="CM14" i="104"/>
  <c r="CM14" i="21"/>
  <c r="CM14" i="99"/>
  <c r="CM18" i="2"/>
  <c r="CM17" i="106"/>
  <c r="CM17" i="112" s="1"/>
  <c r="CM17" i="148"/>
  <c r="CM17" i="150"/>
  <c r="CM17" i="147"/>
  <c r="CM17" i="146"/>
  <c r="CM17" i="149"/>
  <c r="CM17" i="174"/>
  <c r="CM17" i="40"/>
  <c r="CM17" i="115"/>
  <c r="CM17" i="77"/>
  <c r="CM17" i="29"/>
  <c r="CM17" i="173"/>
  <c r="CM17" i="42"/>
  <c r="CM17" i="99"/>
  <c r="CM17" i="104"/>
  <c r="CM17" i="21"/>
  <c r="CM21" i="2"/>
  <c r="CM20" i="106"/>
  <c r="CM20" i="112" s="1"/>
  <c r="CM20" i="150"/>
  <c r="CM20" i="148"/>
  <c r="CM20" i="147"/>
  <c r="CM20" i="146"/>
  <c r="CM20" i="149"/>
  <c r="CM20" i="174"/>
  <c r="CM20" i="115"/>
  <c r="CM20" i="77"/>
  <c r="CM20" i="40"/>
  <c r="CM20" i="29"/>
  <c r="CM20" i="173"/>
  <c r="CM20" i="42"/>
  <c r="CM20" i="104"/>
  <c r="CM20" i="21"/>
  <c r="CM20" i="99"/>
  <c r="CM24" i="2"/>
  <c r="CM23" i="106"/>
  <c r="CM23" i="112" s="1"/>
  <c r="CM23" i="150"/>
  <c r="CM23" i="148"/>
  <c r="CM23" i="147"/>
  <c r="CM23" i="146"/>
  <c r="CM23" i="149"/>
  <c r="CM23" i="115"/>
  <c r="CM23" i="174"/>
  <c r="CM23" i="40"/>
  <c r="CM23" i="29"/>
  <c r="CM23" i="77"/>
  <c r="CM23" i="42"/>
  <c r="CM23" i="173"/>
  <c r="CM23" i="99"/>
  <c r="CM23" i="21"/>
  <c r="CM23" i="104"/>
  <c r="CM29" i="2"/>
  <c r="CM28" i="106"/>
  <c r="CM28" i="112" s="1"/>
  <c r="CM28" i="150"/>
  <c r="CM28" i="148"/>
  <c r="CM28" i="147"/>
  <c r="CM28" i="146"/>
  <c r="CM28" i="149"/>
  <c r="CM28" i="115"/>
  <c r="CM28" i="174"/>
  <c r="CM28" i="40"/>
  <c r="CM28" i="29"/>
  <c r="CM28" i="77"/>
  <c r="CM28" i="42"/>
  <c r="CM28" i="173"/>
  <c r="CM28" i="21"/>
  <c r="CM28" i="99"/>
  <c r="CM28" i="104"/>
  <c r="CM34" i="2"/>
  <c r="CM33" i="106"/>
  <c r="CM33" i="112" s="1"/>
  <c r="CM33" i="150"/>
  <c r="CM33" i="148"/>
  <c r="CM33" i="147"/>
  <c r="CM33" i="149"/>
  <c r="CM33" i="146"/>
  <c r="CM33" i="115"/>
  <c r="CM33" i="174"/>
  <c r="CM33" i="40"/>
  <c r="CM33" i="77"/>
  <c r="CM33" i="42"/>
  <c r="CM33" i="29"/>
  <c r="CM33" i="173"/>
  <c r="CM33" i="21"/>
  <c r="CM33" i="104"/>
  <c r="CM33" i="99"/>
  <c r="CM41" i="2"/>
  <c r="CM40" i="106"/>
  <c r="CM40" i="112" s="1"/>
  <c r="CM40" i="173"/>
  <c r="CM40" i="21"/>
  <c r="CM40" i="99"/>
  <c r="CM40" i="104"/>
  <c r="CM50" i="106"/>
  <c r="CM50" i="112" s="1"/>
  <c r="CM50" i="173"/>
  <c r="CM50" i="104"/>
  <c r="CM50" i="21"/>
  <c r="CM54" i="2"/>
  <c r="CM53" i="106"/>
  <c r="CM53" i="112" s="1"/>
  <c r="CM53" i="173"/>
  <c r="CM53" i="104"/>
  <c r="CM53" i="21"/>
  <c r="CT7" i="145"/>
  <c r="CT7" i="41"/>
  <c r="CT7" i="127"/>
  <c r="CT7" i="37"/>
  <c r="CT6" i="106"/>
  <c r="CT6" i="112" s="1"/>
  <c r="CT7" i="38"/>
  <c r="CT6" i="150"/>
  <c r="CT6" i="148"/>
  <c r="CT6" i="147"/>
  <c r="CT6" i="146"/>
  <c r="CT6" i="149"/>
  <c r="CT6" i="40"/>
  <c r="CT6" i="174"/>
  <c r="CT6" i="115"/>
  <c r="CT6" i="77"/>
  <c r="CT6" i="29"/>
  <c r="CT6" i="42"/>
  <c r="CT6" i="173"/>
  <c r="CT6" i="104"/>
  <c r="CT6" i="21"/>
  <c r="CT6" i="99"/>
  <c r="CR12" i="2"/>
  <c r="CR12" i="145"/>
  <c r="CR12" i="41"/>
  <c r="CR12" i="127"/>
  <c r="CR12" i="37"/>
  <c r="CR11" i="106"/>
  <c r="CR11" i="112" s="1"/>
  <c r="CR12" i="38"/>
  <c r="CR11" i="148"/>
  <c r="CR11" i="150"/>
  <c r="CR11" i="147"/>
  <c r="CR11" i="146"/>
  <c r="CR11" i="149"/>
  <c r="CR11" i="174"/>
  <c r="CR11" i="40"/>
  <c r="CR11" i="115"/>
  <c r="CR11" i="77"/>
  <c r="CR11" i="29"/>
  <c r="CR11" i="173"/>
  <c r="CR11" i="42"/>
  <c r="CR11" i="99"/>
  <c r="CR11" i="104"/>
  <c r="CR11" i="21"/>
  <c r="CS15" i="2"/>
  <c r="CS14" i="106"/>
  <c r="CS14" i="112" s="1"/>
  <c r="CS14" i="148"/>
  <c r="CS14" i="150"/>
  <c r="CS14" i="147"/>
  <c r="CS14" i="146"/>
  <c r="CS14" i="149"/>
  <c r="CS14" i="174"/>
  <c r="CS14" i="40"/>
  <c r="CS14" i="115"/>
  <c r="CS14" i="77"/>
  <c r="CS14" i="29"/>
  <c r="CS14" i="173"/>
  <c r="CS14" i="42"/>
  <c r="CS14" i="99"/>
  <c r="CS14" i="104"/>
  <c r="CS14" i="21"/>
  <c r="CT18" i="2"/>
  <c r="CT17" i="106"/>
  <c r="CT17" i="112" s="1"/>
  <c r="CT17" i="148"/>
  <c r="CT17" i="150"/>
  <c r="CT17" i="147"/>
  <c r="CT17" i="146"/>
  <c r="CT17" i="149"/>
  <c r="CT17" i="174"/>
  <c r="CT17" i="40"/>
  <c r="CT17" i="115"/>
  <c r="CT17" i="77"/>
  <c r="CT17" i="29"/>
  <c r="CT17" i="173"/>
  <c r="CT17" i="42"/>
  <c r="CT17" i="104"/>
  <c r="CT17" i="21"/>
  <c r="CT17" i="99"/>
  <c r="CR24" i="2"/>
  <c r="CR23" i="106"/>
  <c r="CR23" i="112" s="1"/>
  <c r="CR23" i="150"/>
  <c r="CR23" i="148"/>
  <c r="CR23" i="147"/>
  <c r="CR23" i="146"/>
  <c r="CR23" i="149"/>
  <c r="CR23" i="174"/>
  <c r="CR23" i="115"/>
  <c r="CR23" i="77"/>
  <c r="CR23" i="40"/>
  <c r="CR23" i="29"/>
  <c r="CR23" i="173"/>
  <c r="CR23" i="42"/>
  <c r="CR23" i="99"/>
  <c r="CR23" i="21"/>
  <c r="CR23" i="104"/>
  <c r="CR29" i="2"/>
  <c r="CR28" i="106"/>
  <c r="CR28" i="112" s="1"/>
  <c r="CR28" i="150"/>
  <c r="CR28" i="148"/>
  <c r="CR28" i="147"/>
  <c r="CR28" i="146"/>
  <c r="CR28" i="149"/>
  <c r="CR28" i="174"/>
  <c r="CR28" i="115"/>
  <c r="CR28" i="77"/>
  <c r="CR28" i="40"/>
  <c r="CR28" i="29"/>
  <c r="CR28" i="173"/>
  <c r="CR28" i="42"/>
  <c r="CR28" i="21"/>
  <c r="CR28" i="99"/>
  <c r="CR28" i="104"/>
  <c r="CR34" i="2"/>
  <c r="CR33" i="106"/>
  <c r="CR33" i="112" s="1"/>
  <c r="CR33" i="150"/>
  <c r="CR33" i="148"/>
  <c r="CR33" i="147"/>
  <c r="CR33" i="146"/>
  <c r="CR33" i="149"/>
  <c r="CR33" i="174"/>
  <c r="CR33" i="115"/>
  <c r="CR33" i="77"/>
  <c r="CR33" i="40"/>
  <c r="CR33" i="173"/>
  <c r="CR33" i="42"/>
  <c r="CR33" i="29"/>
  <c r="CR33" i="21"/>
  <c r="CR33" i="104"/>
  <c r="CR33" i="99"/>
  <c r="CR41" i="2"/>
  <c r="CR40" i="106"/>
  <c r="CR40" i="112" s="1"/>
  <c r="CR40" i="173"/>
  <c r="CR40" i="21"/>
  <c r="CR40" i="99"/>
  <c r="CR40" i="104"/>
  <c r="CS50" i="106"/>
  <c r="CS50" i="112" s="1"/>
  <c r="CS50" i="21"/>
  <c r="CS50" i="173"/>
  <c r="CS50" i="104"/>
  <c r="CT54" i="2"/>
  <c r="CT53" i="106"/>
  <c r="CT53" i="112" s="1"/>
  <c r="CT53" i="21"/>
  <c r="CT53" i="173"/>
  <c r="CT53" i="104"/>
  <c r="CW8" i="150"/>
  <c r="CW8" i="148"/>
  <c r="CW8" i="147"/>
  <c r="CW8" i="146"/>
  <c r="CW8" i="149"/>
  <c r="CW8" i="40"/>
  <c r="CW8" i="174"/>
  <c r="CW8" i="115"/>
  <c r="CW8" i="77"/>
  <c r="CW8" i="29"/>
  <c r="CW8" i="173"/>
  <c r="CW8" i="42"/>
  <c r="CW8" i="104"/>
  <c r="CW8" i="21"/>
  <c r="CW8" i="99"/>
  <c r="CV15" i="2"/>
  <c r="CV14" i="148"/>
  <c r="CV14" i="150"/>
  <c r="CV14" i="147"/>
  <c r="CV14" i="146"/>
  <c r="CV14" i="149"/>
  <c r="CV14" i="174"/>
  <c r="CV14" i="40"/>
  <c r="CV14" i="115"/>
  <c r="CV14" i="77"/>
  <c r="CV14" i="29"/>
  <c r="CV14" i="173"/>
  <c r="CV14" i="42"/>
  <c r="CV14" i="104"/>
  <c r="CV14" i="21"/>
  <c r="CV14" i="99"/>
  <c r="CV21" i="2"/>
  <c r="CV20" i="150"/>
  <c r="CV20" i="147"/>
  <c r="CV20" i="148"/>
  <c r="CV20" i="146"/>
  <c r="CV20" i="149"/>
  <c r="CV20" i="174"/>
  <c r="CV20" i="115"/>
  <c r="CV20" i="77"/>
  <c r="CV20" i="40"/>
  <c r="CV20" i="29"/>
  <c r="CV20" i="173"/>
  <c r="CV20" i="42"/>
  <c r="CV20" i="104"/>
  <c r="CV20" i="21"/>
  <c r="CV20" i="99"/>
  <c r="CW24" i="2"/>
  <c r="CW23" i="150"/>
  <c r="CW23" i="147"/>
  <c r="CW23" i="148"/>
  <c r="CW23" i="146"/>
  <c r="CW23" i="149"/>
  <c r="CW23" i="174"/>
  <c r="CW23" i="115"/>
  <c r="CW23" i="77"/>
  <c r="CW23" i="40"/>
  <c r="CW23" i="29"/>
  <c r="CW23" i="173"/>
  <c r="CW23" i="42"/>
  <c r="CW23" i="99"/>
  <c r="CW23" i="21"/>
  <c r="CW23" i="104"/>
  <c r="CW33" i="150"/>
  <c r="CW33" i="148"/>
  <c r="CW33" i="147"/>
  <c r="CW33" i="146"/>
  <c r="CW33" i="149"/>
  <c r="CW33" i="174"/>
  <c r="CW33" i="115"/>
  <c r="CW33" i="77"/>
  <c r="CW33" i="40"/>
  <c r="CW33" i="29"/>
  <c r="CW33" i="173"/>
  <c r="CW33" i="42"/>
  <c r="CW33" i="104"/>
  <c r="CW33" i="99"/>
  <c r="CW33" i="21"/>
  <c r="CW42" i="2"/>
  <c r="CW41" i="173"/>
  <c r="CW41" i="104"/>
  <c r="CW41" i="99"/>
  <c r="CW41" i="21"/>
  <c r="CW54" i="2"/>
  <c r="CW53" i="21"/>
  <c r="CW53" i="173"/>
  <c r="CW53" i="104"/>
  <c r="DD9" i="150"/>
  <c r="DD9" i="148"/>
  <c r="DD9" i="147"/>
  <c r="DD9" i="146"/>
  <c r="DD9" i="149"/>
  <c r="DD9" i="115"/>
  <c r="DD9" i="40"/>
  <c r="DD9" i="174"/>
  <c r="DD9" i="29"/>
  <c r="DD9" i="77"/>
  <c r="DD9" i="173"/>
  <c r="DD9" i="42"/>
  <c r="DD9" i="21"/>
  <c r="DD9" i="99"/>
  <c r="DD9" i="104"/>
  <c r="DD21" i="2"/>
  <c r="DD20" i="150"/>
  <c r="DD20" i="147"/>
  <c r="DD20" i="148"/>
  <c r="DD20" i="146"/>
  <c r="DD20" i="149"/>
  <c r="DD20" i="174"/>
  <c r="DD20" i="115"/>
  <c r="DD20" i="77"/>
  <c r="DD20" i="40"/>
  <c r="DD20" i="29"/>
  <c r="DD20" i="173"/>
  <c r="DD20" i="42"/>
  <c r="DD20" i="104"/>
  <c r="DD20" i="21"/>
  <c r="DD20" i="99"/>
  <c r="DD40" i="173"/>
  <c r="DD40" i="21"/>
  <c r="DD40" i="99"/>
  <c r="DD40" i="104"/>
  <c r="DD55" i="2"/>
  <c r="DD54" i="21"/>
  <c r="DD54" i="173"/>
  <c r="DD54" i="104"/>
  <c r="DK15" i="2"/>
  <c r="DK14" i="148"/>
  <c r="DK14" i="150"/>
  <c r="DK14" i="147"/>
  <c r="DK14" i="146"/>
  <c r="DK14" i="149"/>
  <c r="DK14" i="40"/>
  <c r="DK14" i="115"/>
  <c r="DK14" i="174"/>
  <c r="DK14" i="29"/>
  <c r="DK14" i="77"/>
  <c r="DK14" i="42"/>
  <c r="DK14" i="173"/>
  <c r="DK14" i="104"/>
  <c r="DK14" i="21"/>
  <c r="DK14" i="99"/>
  <c r="DK29" i="2"/>
  <c r="DK28" i="150"/>
  <c r="DK28" i="148"/>
  <c r="DK28" i="147"/>
  <c r="DK28" i="146"/>
  <c r="DK28" i="149"/>
  <c r="DK28" i="115"/>
  <c r="DK28" i="174"/>
  <c r="DK28" i="40"/>
  <c r="DK28" i="29"/>
  <c r="DK28" i="77"/>
  <c r="DK28" i="42"/>
  <c r="DK28" i="173"/>
  <c r="DK28" i="21"/>
  <c r="DK28" i="99"/>
  <c r="DK28" i="104"/>
  <c r="DK54" i="2"/>
  <c r="DK53" i="173"/>
  <c r="DK53" i="104"/>
  <c r="DK53" i="21"/>
  <c r="DR12" i="2"/>
  <c r="DR11" i="148"/>
  <c r="DR11" i="150"/>
  <c r="DR11" i="147"/>
  <c r="DR11" i="146"/>
  <c r="DR11" i="149"/>
  <c r="DR11" i="115"/>
  <c r="DR11" i="174"/>
  <c r="DR11" i="40"/>
  <c r="DR11" i="29"/>
  <c r="DR11" i="77"/>
  <c r="DR11" i="42"/>
  <c r="DR11" i="173"/>
  <c r="DR11" i="104"/>
  <c r="DR11" i="21"/>
  <c r="DR11" i="99"/>
  <c r="DR24" i="2"/>
  <c r="DR23" i="150"/>
  <c r="DR23" i="147"/>
  <c r="DR23" i="148"/>
  <c r="DR23" i="146"/>
  <c r="DR23" i="149"/>
  <c r="DR23" i="115"/>
  <c r="DR23" i="174"/>
  <c r="DR23" i="40"/>
  <c r="DR23" i="29"/>
  <c r="DR23" i="77"/>
  <c r="DR23" i="173"/>
  <c r="DR23" i="42"/>
  <c r="DR23" i="21"/>
  <c r="DR23" i="104"/>
  <c r="DR23" i="99"/>
  <c r="DR50" i="21"/>
  <c r="DR50" i="173"/>
  <c r="DR50" i="104"/>
  <c r="DY12" i="2"/>
  <c r="DY11" i="150"/>
  <c r="DY11" i="148"/>
  <c r="DY11" i="147"/>
  <c r="DY11" i="146"/>
  <c r="DY11" i="149"/>
  <c r="DY11" i="115"/>
  <c r="DY11" i="174"/>
  <c r="DY11" i="40"/>
  <c r="DY11" i="29"/>
  <c r="DY11" i="77"/>
  <c r="DY11" i="173"/>
  <c r="DY11" i="42"/>
  <c r="DY11" i="21"/>
  <c r="DY11" i="99"/>
  <c r="DY11" i="104"/>
  <c r="DY24" i="2"/>
  <c r="DY23" i="150"/>
  <c r="DY23" i="147"/>
  <c r="DY23" i="148"/>
  <c r="DY23" i="146"/>
  <c r="DY23" i="149"/>
  <c r="DY23" i="174"/>
  <c r="DY23" i="115"/>
  <c r="DY23" i="77"/>
  <c r="DY23" i="40"/>
  <c r="DY23" i="29"/>
  <c r="DY23" i="173"/>
  <c r="DY23" i="42"/>
  <c r="DY23" i="99"/>
  <c r="DY23" i="21"/>
  <c r="DY23" i="104"/>
  <c r="DY50" i="21"/>
  <c r="DY50" i="173"/>
  <c r="DY50" i="104"/>
  <c r="DA6" i="150"/>
  <c r="DA6" i="148"/>
  <c r="DA6" i="147"/>
  <c r="DA6" i="146"/>
  <c r="DA6" i="149"/>
  <c r="DA6" i="174"/>
  <c r="DA6" i="115"/>
  <c r="DA6" i="40"/>
  <c r="DA6" i="29"/>
  <c r="DA6" i="77"/>
  <c r="DA6" i="42"/>
  <c r="DA6" i="173"/>
  <c r="DA6" i="104"/>
  <c r="DA6" i="21"/>
  <c r="DA6" i="99"/>
  <c r="DA9" i="2"/>
  <c r="DA8" i="150"/>
  <c r="DA8" i="148"/>
  <c r="DA8" i="147"/>
  <c r="DA8" i="146"/>
  <c r="DA8" i="149"/>
  <c r="DA8" i="40"/>
  <c r="DA8" i="174"/>
  <c r="DA8" i="115"/>
  <c r="DA8" i="77"/>
  <c r="DA8" i="29"/>
  <c r="DA8" i="173"/>
  <c r="DA8" i="42"/>
  <c r="DA8" i="104"/>
  <c r="DA8" i="21"/>
  <c r="DA8" i="99"/>
  <c r="DA12" i="2"/>
  <c r="DA11" i="150"/>
  <c r="DA11" i="148"/>
  <c r="DA11" i="147"/>
  <c r="DA11" i="146"/>
  <c r="DA11" i="149"/>
  <c r="DA11" i="115"/>
  <c r="DA11" i="174"/>
  <c r="DA11" i="40"/>
  <c r="DA11" i="29"/>
  <c r="DA11" i="77"/>
  <c r="DA11" i="173"/>
  <c r="DA11" i="42"/>
  <c r="DA11" i="21"/>
  <c r="DA11" i="99"/>
  <c r="DA11" i="104"/>
  <c r="DA15" i="2"/>
  <c r="DA14" i="148"/>
  <c r="DA14" i="150"/>
  <c r="DA14" i="147"/>
  <c r="DA14" i="146"/>
  <c r="DA14" i="149"/>
  <c r="DA14" i="174"/>
  <c r="DA14" i="40"/>
  <c r="DA14" i="115"/>
  <c r="DA14" i="77"/>
  <c r="DA14" i="29"/>
  <c r="DA14" i="173"/>
  <c r="DA14" i="42"/>
  <c r="DA14" i="99"/>
  <c r="DA14" i="104"/>
  <c r="DA14" i="21"/>
  <c r="DA18" i="2"/>
  <c r="DA17" i="148"/>
  <c r="DA17" i="150"/>
  <c r="DA17" i="147"/>
  <c r="DA17" i="146"/>
  <c r="DA17" i="149"/>
  <c r="DA17" i="40"/>
  <c r="DA17" i="115"/>
  <c r="DA17" i="174"/>
  <c r="DA17" i="29"/>
  <c r="DA17" i="77"/>
  <c r="DA17" i="42"/>
  <c r="DA17" i="173"/>
  <c r="DA17" i="104"/>
  <c r="DA17" i="21"/>
  <c r="DA17" i="99"/>
  <c r="DA21" i="2"/>
  <c r="DA20" i="150"/>
  <c r="DA20" i="147"/>
  <c r="DA20" i="148"/>
  <c r="DA20" i="146"/>
  <c r="DA20" i="149"/>
  <c r="DA20" i="115"/>
  <c r="DA20" i="174"/>
  <c r="DA20" i="40"/>
  <c r="DA20" i="29"/>
  <c r="DA20" i="77"/>
  <c r="DA20" i="173"/>
  <c r="DA20" i="42"/>
  <c r="DA20" i="21"/>
  <c r="DA20" i="99"/>
  <c r="DA20" i="104"/>
  <c r="DA24" i="2"/>
  <c r="DA23" i="150"/>
  <c r="DA23" i="147"/>
  <c r="DA23" i="148"/>
  <c r="DA23" i="146"/>
  <c r="DA23" i="149"/>
  <c r="DA23" i="174"/>
  <c r="DA23" i="115"/>
  <c r="DA23" i="77"/>
  <c r="DA23" i="40"/>
  <c r="DA23" i="29"/>
  <c r="DA23" i="173"/>
  <c r="DA23" i="42"/>
  <c r="DA23" i="99"/>
  <c r="DA23" i="21"/>
  <c r="DA23" i="104"/>
  <c r="DA29" i="2"/>
  <c r="DA28" i="150"/>
  <c r="DA28" i="148"/>
  <c r="DA28" i="146"/>
  <c r="DA28" i="147"/>
  <c r="DA28" i="149"/>
  <c r="DA28" i="174"/>
  <c r="DA28" i="115"/>
  <c r="DA28" i="77"/>
  <c r="DA28" i="40"/>
  <c r="DA28" i="29"/>
  <c r="DA28" i="173"/>
  <c r="DA28" i="42"/>
  <c r="DA28" i="104"/>
  <c r="DA28" i="21"/>
  <c r="DA28" i="99"/>
  <c r="DA34" i="2"/>
  <c r="DA33" i="150"/>
  <c r="DA33" i="148"/>
  <c r="DA33" i="147"/>
  <c r="DA33" i="146"/>
  <c r="DA33" i="149"/>
  <c r="DA33" i="174"/>
  <c r="DA33" i="115"/>
  <c r="DA33" i="77"/>
  <c r="DA33" i="40"/>
  <c r="DA33" i="29"/>
  <c r="DA33" i="173"/>
  <c r="DA33" i="42"/>
  <c r="DA33" i="104"/>
  <c r="DA33" i="99"/>
  <c r="DA33" i="21"/>
  <c r="DA41" i="2"/>
  <c r="DA40" i="173"/>
  <c r="DA40" i="21"/>
  <c r="DA40" i="99"/>
  <c r="DA40" i="104"/>
  <c r="DA50" i="21"/>
  <c r="DA50" i="173"/>
  <c r="DA50" i="104"/>
  <c r="DA54" i="2"/>
  <c r="DA53" i="21"/>
  <c r="DA53" i="173"/>
  <c r="DA53" i="104"/>
  <c r="DH6" i="150"/>
  <c r="DH6" i="148"/>
  <c r="DH6" i="147"/>
  <c r="DH6" i="146"/>
  <c r="DH6" i="149"/>
  <c r="DH6" i="115"/>
  <c r="DH6" i="40"/>
  <c r="DH6" i="174"/>
  <c r="DH6" i="29"/>
  <c r="DH6" i="77"/>
  <c r="DH6" i="173"/>
  <c r="DH6" i="42"/>
  <c r="DH6" i="21"/>
  <c r="DH6" i="99"/>
  <c r="DH6" i="104"/>
  <c r="DH9" i="2"/>
  <c r="DH8" i="150"/>
  <c r="DH8" i="148"/>
  <c r="DH8" i="147"/>
  <c r="DH8" i="146"/>
  <c r="DH8" i="149"/>
  <c r="DH8" i="40"/>
  <c r="DH8" i="174"/>
  <c r="DH8" i="115"/>
  <c r="DH8" i="77"/>
  <c r="DH8" i="29"/>
  <c r="DH8" i="42"/>
  <c r="DH8" i="173"/>
  <c r="DH8" i="104"/>
  <c r="DH8" i="21"/>
  <c r="DH8" i="99"/>
  <c r="DH12" i="2"/>
  <c r="DH11" i="148"/>
  <c r="DH11" i="150"/>
  <c r="DH11" i="147"/>
  <c r="DH11" i="146"/>
  <c r="DH11" i="149"/>
  <c r="DH11" i="174"/>
  <c r="DH11" i="40"/>
  <c r="DH11" i="115"/>
  <c r="DH11" i="77"/>
  <c r="DH11" i="29"/>
  <c r="DH11" i="173"/>
  <c r="DH11" i="42"/>
  <c r="DH11" i="99"/>
  <c r="DH11" i="104"/>
  <c r="DH11" i="21"/>
  <c r="DH15" i="2"/>
  <c r="DH14" i="148"/>
  <c r="DH14" i="150"/>
  <c r="DH14" i="147"/>
  <c r="DH14" i="146"/>
  <c r="DH14" i="149"/>
  <c r="DH14" i="174"/>
  <c r="DH14" i="40"/>
  <c r="DH14" i="115"/>
  <c r="DH14" i="77"/>
  <c r="DH14" i="29"/>
  <c r="DH14" i="173"/>
  <c r="DH14" i="42"/>
  <c r="DH14" i="104"/>
  <c r="DH14" i="21"/>
  <c r="DH14" i="99"/>
  <c r="DH18" i="2"/>
  <c r="DH17" i="150"/>
  <c r="DH17" i="148"/>
  <c r="DH17" i="147"/>
  <c r="DH17" i="146"/>
  <c r="DH17" i="149"/>
  <c r="DH17" i="115"/>
  <c r="DH17" i="174"/>
  <c r="DH17" i="40"/>
  <c r="DH17" i="29"/>
  <c r="DH17" i="77"/>
  <c r="DH17" i="173"/>
  <c r="DH17" i="42"/>
  <c r="DH17" i="21"/>
  <c r="DH17" i="99"/>
  <c r="DH17" i="104"/>
  <c r="DH21" i="2"/>
  <c r="DH20" i="150"/>
  <c r="DH20" i="147"/>
  <c r="DH20" i="148"/>
  <c r="DH20" i="146"/>
  <c r="DH20" i="149"/>
  <c r="DH20" i="174"/>
  <c r="DH20" i="115"/>
  <c r="DH20" i="77"/>
  <c r="DH20" i="40"/>
  <c r="DH20" i="29"/>
  <c r="DH20" i="173"/>
  <c r="DH20" i="42"/>
  <c r="DH20" i="104"/>
  <c r="DH20" i="21"/>
  <c r="DH20" i="99"/>
  <c r="DH24" i="2"/>
  <c r="DH23" i="150"/>
  <c r="DH23" i="148"/>
  <c r="DH23" i="147"/>
  <c r="DH23" i="146"/>
  <c r="DH23" i="149"/>
  <c r="DH23" i="174"/>
  <c r="DH23" i="115"/>
  <c r="DH23" i="77"/>
  <c r="DH23" i="40"/>
  <c r="DH23" i="29"/>
  <c r="DH23" i="173"/>
  <c r="DH23" i="42"/>
  <c r="DH23" i="99"/>
  <c r="DH23" i="21"/>
  <c r="DH23" i="104"/>
  <c r="DH29" i="2"/>
  <c r="DH28" i="150"/>
  <c r="DH28" i="148"/>
  <c r="DH28" i="147"/>
  <c r="DH28" i="146"/>
  <c r="DH28" i="149"/>
  <c r="DH28" i="174"/>
  <c r="DH28" i="115"/>
  <c r="DH28" i="77"/>
  <c r="DH28" i="40"/>
  <c r="DH28" i="29"/>
  <c r="DH28" i="173"/>
  <c r="DH28" i="42"/>
  <c r="DH28" i="21"/>
  <c r="DH28" i="99"/>
  <c r="DH28" i="104"/>
  <c r="DH34" i="2"/>
  <c r="DH33" i="150"/>
  <c r="DH33" i="148"/>
  <c r="DH33" i="147"/>
  <c r="DH33" i="146"/>
  <c r="DH33" i="149"/>
  <c r="DH33" i="174"/>
  <c r="DH33" i="115"/>
  <c r="DH33" i="77"/>
  <c r="DH33" i="40"/>
  <c r="DH33" i="173"/>
  <c r="DH33" i="42"/>
  <c r="DH33" i="29"/>
  <c r="DH33" i="21"/>
  <c r="DH33" i="104"/>
  <c r="DH33" i="99"/>
  <c r="DH41" i="2"/>
  <c r="DH40" i="173"/>
  <c r="DH40" i="21"/>
  <c r="DH40" i="99"/>
  <c r="DH40" i="104"/>
  <c r="DH50" i="21"/>
  <c r="DH50" i="173"/>
  <c r="DH50" i="104"/>
  <c r="DH54" i="2"/>
  <c r="DH53" i="21"/>
  <c r="DH53" i="173"/>
  <c r="DH53" i="104"/>
  <c r="DO6" i="150"/>
  <c r="DO6" i="148"/>
  <c r="DO6" i="147"/>
  <c r="DO6" i="146"/>
  <c r="DO6" i="149"/>
  <c r="DO6" i="40"/>
  <c r="DO6" i="174"/>
  <c r="DO6" i="115"/>
  <c r="DO6" i="77"/>
  <c r="DO6" i="29"/>
  <c r="DO6" i="173"/>
  <c r="DO6" i="42"/>
  <c r="DO6" i="104"/>
  <c r="DO6" i="21"/>
  <c r="DO6" i="99"/>
  <c r="DO9" i="2"/>
  <c r="DO8" i="150"/>
  <c r="DO8" i="148"/>
  <c r="DO8" i="147"/>
  <c r="DO8" i="146"/>
  <c r="DO8" i="149"/>
  <c r="DO8" i="174"/>
  <c r="DO8" i="115"/>
  <c r="DO8" i="40"/>
  <c r="DO8" i="29"/>
  <c r="DO8" i="77"/>
  <c r="DO8" i="42"/>
  <c r="DO8" i="173"/>
  <c r="DO8" i="104"/>
  <c r="DO8" i="21"/>
  <c r="DO8" i="99"/>
  <c r="DO12" i="2"/>
  <c r="DO11" i="148"/>
  <c r="DO11" i="150"/>
  <c r="DO11" i="147"/>
  <c r="DO11" i="146"/>
  <c r="DO11" i="149"/>
  <c r="DO11" i="174"/>
  <c r="DO11" i="40"/>
  <c r="DO11" i="115"/>
  <c r="DO11" i="77"/>
  <c r="DO11" i="29"/>
  <c r="DO11" i="42"/>
  <c r="DO11" i="173"/>
  <c r="DO11" i="104"/>
  <c r="DO11" i="21"/>
  <c r="DO11" i="99"/>
  <c r="DO15" i="2"/>
  <c r="DO14" i="148"/>
  <c r="DO14" i="150"/>
  <c r="DO14" i="147"/>
  <c r="DO14" i="146"/>
  <c r="DO14" i="149"/>
  <c r="DO14" i="40"/>
  <c r="DO14" i="115"/>
  <c r="DO14" i="174"/>
  <c r="DO14" i="29"/>
  <c r="DO14" i="77"/>
  <c r="DO14" i="42"/>
  <c r="DO14" i="173"/>
  <c r="DO14" i="104"/>
  <c r="DO14" i="21"/>
  <c r="DO14" i="99"/>
  <c r="DO18" i="2"/>
  <c r="DO17" i="148"/>
  <c r="DO17" i="150"/>
  <c r="DO17" i="147"/>
  <c r="DO17" i="146"/>
  <c r="DO17" i="149"/>
  <c r="DO17" i="174"/>
  <c r="DO17" i="40"/>
  <c r="DO17" i="115"/>
  <c r="DO17" i="77"/>
  <c r="DO17" i="29"/>
  <c r="DO17" i="173"/>
  <c r="DO17" i="42"/>
  <c r="DO17" i="99"/>
  <c r="DO17" i="104"/>
  <c r="DO17" i="21"/>
  <c r="DO21" i="2"/>
  <c r="DO20" i="150"/>
  <c r="DO20" i="148"/>
  <c r="DO20" i="147"/>
  <c r="DO20" i="146"/>
  <c r="DO20" i="149"/>
  <c r="DO20" i="174"/>
  <c r="DO20" i="115"/>
  <c r="DO20" i="77"/>
  <c r="DO20" i="40"/>
  <c r="DO20" i="29"/>
  <c r="DO20" i="173"/>
  <c r="DO20" i="42"/>
  <c r="DO20" i="104"/>
  <c r="DO20" i="21"/>
  <c r="DO20" i="99"/>
  <c r="DO24" i="2"/>
  <c r="DO23" i="150"/>
  <c r="DO23" i="148"/>
  <c r="DO23" i="147"/>
  <c r="DO23" i="146"/>
  <c r="DO23" i="149"/>
  <c r="DO23" i="115"/>
  <c r="DO23" i="174"/>
  <c r="DO23" i="40"/>
  <c r="DO23" i="29"/>
  <c r="DO23" i="77"/>
  <c r="DO23" i="42"/>
  <c r="DO23" i="173"/>
  <c r="DO23" i="99"/>
  <c r="DO23" i="21"/>
  <c r="DO23" i="104"/>
  <c r="DO29" i="2"/>
  <c r="DO28" i="150"/>
  <c r="DO28" i="148"/>
  <c r="DO28" i="147"/>
  <c r="DO28" i="146"/>
  <c r="DO28" i="149"/>
  <c r="DO28" i="115"/>
  <c r="DO28" i="174"/>
  <c r="DO28" i="40"/>
  <c r="DO28" i="29"/>
  <c r="DO28" i="77"/>
  <c r="DO28" i="42"/>
  <c r="DO28" i="173"/>
  <c r="DO28" i="21"/>
  <c r="DO28" i="99"/>
  <c r="DO28" i="104"/>
  <c r="DO34" i="2"/>
  <c r="DO33" i="150"/>
  <c r="DO33" i="148"/>
  <c r="DO33" i="147"/>
  <c r="DO33" i="149"/>
  <c r="DO33" i="146"/>
  <c r="DO33" i="115"/>
  <c r="DO33" i="174"/>
  <c r="DO33" i="40"/>
  <c r="DO33" i="77"/>
  <c r="DO33" i="42"/>
  <c r="DO33" i="29"/>
  <c r="DO33" i="173"/>
  <c r="DO33" i="21"/>
  <c r="DO33" i="104"/>
  <c r="DO33" i="99"/>
  <c r="DO41" i="2"/>
  <c r="DO40" i="173"/>
  <c r="DO40" i="21"/>
  <c r="DO40" i="99"/>
  <c r="DO40" i="104"/>
  <c r="DO50" i="173"/>
  <c r="DO50" i="104"/>
  <c r="DO50" i="21"/>
  <c r="DO54" i="2"/>
  <c r="DO53" i="173"/>
  <c r="DO53" i="104"/>
  <c r="DO53" i="21"/>
  <c r="DV6" i="150"/>
  <c r="DV6" i="148"/>
  <c r="DV6" i="147"/>
  <c r="DV6" i="146"/>
  <c r="DV6" i="149"/>
  <c r="DV6" i="40"/>
  <c r="DV6" i="174"/>
  <c r="DV6" i="115"/>
  <c r="DV6" i="77"/>
  <c r="DV6" i="29"/>
  <c r="DV6" i="42"/>
  <c r="DV6" i="173"/>
  <c r="DV6" i="104"/>
  <c r="DV6" i="21"/>
  <c r="DV6" i="99"/>
  <c r="DV9" i="2"/>
  <c r="DV8" i="150"/>
  <c r="DV8" i="148"/>
  <c r="DV8" i="147"/>
  <c r="DV8" i="146"/>
  <c r="DV8" i="149"/>
  <c r="DV8" i="115"/>
  <c r="DV8" i="40"/>
  <c r="DV8" i="174"/>
  <c r="DV8" i="29"/>
  <c r="DV8" i="77"/>
  <c r="DV8" i="173"/>
  <c r="DV8" i="42"/>
  <c r="DV8" i="21"/>
  <c r="DV8" i="99"/>
  <c r="DV8" i="104"/>
  <c r="DV12" i="2"/>
  <c r="DV11" i="148"/>
  <c r="DV11" i="150"/>
  <c r="DV11" i="147"/>
  <c r="DV11" i="146"/>
  <c r="DV11" i="149"/>
  <c r="DV11" i="115"/>
  <c r="DV11" i="174"/>
  <c r="DV11" i="40"/>
  <c r="DV11" i="29"/>
  <c r="DV11" i="77"/>
  <c r="DV11" i="42"/>
  <c r="DV11" i="173"/>
  <c r="DV11" i="104"/>
  <c r="DV11" i="21"/>
  <c r="DV11" i="99"/>
  <c r="DV15" i="2"/>
  <c r="DV14" i="150"/>
  <c r="DV14" i="148"/>
  <c r="DV14" i="147"/>
  <c r="DV14" i="146"/>
  <c r="DV14" i="149"/>
  <c r="DV14" i="115"/>
  <c r="DV14" i="174"/>
  <c r="DV14" i="40"/>
  <c r="DV14" i="29"/>
  <c r="DV14" i="77"/>
  <c r="DV14" i="173"/>
  <c r="DV14" i="42"/>
  <c r="DV14" i="21"/>
  <c r="DV14" i="99"/>
  <c r="DV14" i="104"/>
  <c r="DV18" i="2"/>
  <c r="DV17" i="148"/>
  <c r="DV17" i="150"/>
  <c r="DV17" i="147"/>
  <c r="DV17" i="146"/>
  <c r="DV17" i="149"/>
  <c r="DV17" i="174"/>
  <c r="DV17" i="40"/>
  <c r="DV17" i="115"/>
  <c r="DV17" i="77"/>
  <c r="DV17" i="29"/>
  <c r="DV17" i="173"/>
  <c r="DV17" i="42"/>
  <c r="DV17" i="104"/>
  <c r="DV17" i="21"/>
  <c r="DV17" i="99"/>
  <c r="DV21" i="2"/>
  <c r="DV20" i="150"/>
  <c r="DV20" i="148"/>
  <c r="DV20" i="147"/>
  <c r="DV20" i="146"/>
  <c r="DV20" i="149"/>
  <c r="DV20" i="115"/>
  <c r="DV20" i="174"/>
  <c r="DV20" i="40"/>
  <c r="DV20" i="29"/>
  <c r="DV20" i="77"/>
  <c r="DV20" i="42"/>
  <c r="DV20" i="173"/>
  <c r="DV20" i="104"/>
  <c r="DV20" i="21"/>
  <c r="DV20" i="99"/>
  <c r="DV24" i="2"/>
  <c r="DV23" i="150"/>
  <c r="DV23" i="147"/>
  <c r="DV23" i="148"/>
  <c r="DV23" i="146"/>
  <c r="DV23" i="149"/>
  <c r="DV23" i="115"/>
  <c r="DV23" i="174"/>
  <c r="DV23" i="40"/>
  <c r="DV23" i="29"/>
  <c r="DV23" i="77"/>
  <c r="DV23" i="173"/>
  <c r="DV23" i="42"/>
  <c r="DV23" i="21"/>
  <c r="DV23" i="104"/>
  <c r="DV23" i="99"/>
  <c r="DV29" i="2"/>
  <c r="DV28" i="150"/>
  <c r="DV28" i="148"/>
  <c r="DV28" i="146"/>
  <c r="DV28" i="147"/>
  <c r="DV28" i="149"/>
  <c r="DV28" i="115"/>
  <c r="DV28" i="174"/>
  <c r="DV28" i="40"/>
  <c r="DV28" i="29"/>
  <c r="DV28" i="77"/>
  <c r="DV28" i="173"/>
  <c r="DV28" i="42"/>
  <c r="DV28" i="21"/>
  <c r="DV28" i="99"/>
  <c r="DV28" i="104"/>
  <c r="DV34" i="2"/>
  <c r="DV33" i="150"/>
  <c r="DV33" i="148"/>
  <c r="DV33" i="147"/>
  <c r="DV33" i="149"/>
  <c r="DV33" i="146"/>
  <c r="DV33" i="115"/>
  <c r="DV33" i="174"/>
  <c r="DV33" i="40"/>
  <c r="DV33" i="77"/>
  <c r="DV33" i="29"/>
  <c r="DV33" i="173"/>
  <c r="DV33" i="42"/>
  <c r="DV33" i="21"/>
  <c r="DV33" i="104"/>
  <c r="DV33" i="99"/>
  <c r="DV41" i="2"/>
  <c r="DV40" i="173"/>
  <c r="DV40" i="104"/>
  <c r="DV40" i="21"/>
  <c r="DV40" i="99"/>
  <c r="DV50" i="21"/>
  <c r="DV50" i="173"/>
  <c r="DV50" i="104"/>
  <c r="DV54" i="2"/>
  <c r="DV53" i="21"/>
  <c r="DV53" i="173"/>
  <c r="DV53" i="104"/>
  <c r="EA9" i="2"/>
  <c r="EA8" i="150"/>
  <c r="EA8" i="148"/>
  <c r="EA8" i="147"/>
  <c r="EA8" i="146"/>
  <c r="EA8" i="149"/>
  <c r="EA8" i="174"/>
  <c r="EA8" i="115"/>
  <c r="EA8" i="40"/>
  <c r="EA8" i="29"/>
  <c r="EA8" i="77"/>
  <c r="EA8" i="42"/>
  <c r="EA8" i="173"/>
  <c r="EA8" i="104"/>
  <c r="EA8" i="21"/>
  <c r="EA8" i="99"/>
  <c r="EA15" i="2"/>
  <c r="EA14" i="148"/>
  <c r="EA14" i="150"/>
  <c r="EA14" i="147"/>
  <c r="EA14" i="146"/>
  <c r="EA14" i="149"/>
  <c r="EA14" i="40"/>
  <c r="EA14" i="115"/>
  <c r="EA14" i="174"/>
  <c r="EA14" i="29"/>
  <c r="EA14" i="77"/>
  <c r="EA14" i="42"/>
  <c r="EA14" i="173"/>
  <c r="EA14" i="104"/>
  <c r="EA14" i="21"/>
  <c r="EA14" i="99"/>
  <c r="EA21" i="2"/>
  <c r="EA20" i="150"/>
  <c r="EA20" i="148"/>
  <c r="EA20" i="147"/>
  <c r="EA20" i="146"/>
  <c r="EA20" i="149"/>
  <c r="EA20" i="174"/>
  <c r="EA20" i="115"/>
  <c r="EA20" i="77"/>
  <c r="EA20" i="40"/>
  <c r="EA20" i="29"/>
  <c r="EA20" i="173"/>
  <c r="EA20" i="42"/>
  <c r="EA20" i="104"/>
  <c r="EA20" i="21"/>
  <c r="EA20" i="99"/>
  <c r="EA29" i="2"/>
  <c r="EA28" i="150"/>
  <c r="EA28" i="148"/>
  <c r="EA28" i="147"/>
  <c r="EA28" i="146"/>
  <c r="EA28" i="149"/>
  <c r="EA28" i="115"/>
  <c r="EA28" i="174"/>
  <c r="EA28" i="40"/>
  <c r="EA28" i="29"/>
  <c r="EA28" i="77"/>
  <c r="EA28" i="42"/>
  <c r="EA28" i="173"/>
  <c r="EA28" i="21"/>
  <c r="EA28" i="99"/>
  <c r="EA28" i="104"/>
  <c r="EA41" i="2"/>
  <c r="EA40" i="173"/>
  <c r="EA40" i="21"/>
  <c r="EA40" i="99"/>
  <c r="EA40" i="104"/>
  <c r="EA53" i="173"/>
  <c r="EA53" i="104"/>
  <c r="EA53" i="21"/>
  <c r="EE6" i="150"/>
  <c r="EE6" i="148"/>
  <c r="EE6" i="147"/>
  <c r="EE6" i="146"/>
  <c r="EE6" i="149"/>
  <c r="EE6" i="40"/>
  <c r="EE6" i="174"/>
  <c r="EE6" i="115"/>
  <c r="EE6" i="77"/>
  <c r="EE6" i="29"/>
  <c r="EE6" i="173"/>
  <c r="EE6" i="42"/>
  <c r="EE6" i="104"/>
  <c r="EE6" i="21"/>
  <c r="EE6" i="99"/>
  <c r="EF9" i="2"/>
  <c r="EF8" i="150"/>
  <c r="EF8" i="148"/>
  <c r="EF8" i="147"/>
  <c r="EF8" i="146"/>
  <c r="EF8" i="149"/>
  <c r="EF8" i="40"/>
  <c r="EF8" i="174"/>
  <c r="EF8" i="115"/>
  <c r="EF8" i="77"/>
  <c r="EF8" i="29"/>
  <c r="EF8" i="42"/>
  <c r="EF8" i="173"/>
  <c r="EF8" i="104"/>
  <c r="EF8" i="21"/>
  <c r="EF8" i="99"/>
  <c r="ED15" i="2"/>
  <c r="ED14" i="150"/>
  <c r="ED14" i="148"/>
  <c r="ED14" i="147"/>
  <c r="ED14" i="146"/>
  <c r="ED14" i="149"/>
  <c r="ED14" i="115"/>
  <c r="ED14" i="174"/>
  <c r="ED14" i="40"/>
  <c r="ED14" i="29"/>
  <c r="ED14" i="77"/>
  <c r="ED14" i="173"/>
  <c r="ED14" i="42"/>
  <c r="ED14" i="21"/>
  <c r="ED14" i="99"/>
  <c r="ED14" i="104"/>
  <c r="EE18" i="2"/>
  <c r="EE17" i="148"/>
  <c r="EE17" i="150"/>
  <c r="EE17" i="147"/>
  <c r="EE17" i="146"/>
  <c r="EE17" i="149"/>
  <c r="EE17" i="174"/>
  <c r="EE17" i="40"/>
  <c r="EE17" i="115"/>
  <c r="EE17" i="77"/>
  <c r="EE17" i="29"/>
  <c r="EE17" i="173"/>
  <c r="EE17" i="42"/>
  <c r="EE17" i="99"/>
  <c r="EE17" i="104"/>
  <c r="EE17" i="21"/>
  <c r="EF21" i="2"/>
  <c r="EF20" i="150"/>
  <c r="EF20" i="147"/>
  <c r="EF20" i="148"/>
  <c r="EF20" i="146"/>
  <c r="EF20" i="149"/>
  <c r="EF20" i="174"/>
  <c r="EF20" i="115"/>
  <c r="EF20" i="77"/>
  <c r="EF20" i="40"/>
  <c r="EF20" i="29"/>
  <c r="EF20" i="173"/>
  <c r="EF20" i="42"/>
  <c r="EF20" i="104"/>
  <c r="EF20" i="21"/>
  <c r="EF20" i="99"/>
  <c r="EE25" i="2"/>
  <c r="EE24" i="150"/>
  <c r="EE24" i="148"/>
  <c r="EE24" i="147"/>
  <c r="EE24" i="146"/>
  <c r="EE24" i="149"/>
  <c r="EE24" i="174"/>
  <c r="EE24" i="115"/>
  <c r="EE24" i="77"/>
  <c r="EE24" i="40"/>
  <c r="EE24" i="29"/>
  <c r="EE24" i="173"/>
  <c r="EE24" i="42"/>
  <c r="EE24" i="21"/>
  <c r="EE24" i="99"/>
  <c r="EE24" i="104"/>
  <c r="ED34" i="2"/>
  <c r="ED33" i="150"/>
  <c r="ED33" i="148"/>
  <c r="ED33" i="147"/>
  <c r="ED33" i="149"/>
  <c r="ED33" i="146"/>
  <c r="ED33" i="115"/>
  <c r="ED33" i="174"/>
  <c r="ED33" i="40"/>
  <c r="ED33" i="77"/>
  <c r="ED33" i="29"/>
  <c r="ED33" i="173"/>
  <c r="ED33" i="42"/>
  <c r="ED33" i="21"/>
  <c r="ED33" i="104"/>
  <c r="ED33" i="99"/>
  <c r="EE41" i="2"/>
  <c r="EE40" i="173"/>
  <c r="EE40" i="21"/>
  <c r="EE40" i="99"/>
  <c r="EE40" i="104"/>
  <c r="EF50" i="21"/>
  <c r="EF50" i="173"/>
  <c r="EF50" i="104"/>
  <c r="EI6" i="150"/>
  <c r="EI6" i="148"/>
  <c r="EI6" i="147"/>
  <c r="EI6" i="146"/>
  <c r="EI6" i="149"/>
  <c r="EI6" i="40"/>
  <c r="EI6" i="174"/>
  <c r="EI6" i="115"/>
  <c r="EI6" i="77"/>
  <c r="EI6" i="29"/>
  <c r="EI6" i="173"/>
  <c r="EI6" i="42"/>
  <c r="EI6" i="104"/>
  <c r="EI6" i="21"/>
  <c r="EI6" i="99"/>
  <c r="EJ8" i="150"/>
  <c r="EJ8" i="148"/>
  <c r="EJ8" i="147"/>
  <c r="EJ8" i="146"/>
  <c r="EJ8" i="149"/>
  <c r="EJ8" i="40"/>
  <c r="EJ8" i="174"/>
  <c r="EJ8" i="115"/>
  <c r="EJ8" i="77"/>
  <c r="EJ8" i="29"/>
  <c r="EJ8" i="42"/>
  <c r="EJ8" i="173"/>
  <c r="EJ8" i="104"/>
  <c r="EJ8" i="21"/>
  <c r="EJ8" i="99"/>
  <c r="EJ12" i="2"/>
  <c r="EJ11" i="148"/>
  <c r="EJ11" i="150"/>
  <c r="EJ11" i="147"/>
  <c r="EJ11" i="146"/>
  <c r="EJ11" i="149"/>
  <c r="EJ11" i="174"/>
  <c r="EJ11" i="40"/>
  <c r="EJ11" i="115"/>
  <c r="EJ11" i="77"/>
  <c r="EJ11" i="29"/>
  <c r="EJ11" i="173"/>
  <c r="EJ11" i="42"/>
  <c r="EJ11" i="99"/>
  <c r="EJ11" i="104"/>
  <c r="EJ11" i="21"/>
  <c r="EJ14" i="148"/>
  <c r="EJ14" i="150"/>
  <c r="EJ14" i="147"/>
  <c r="EJ14" i="146"/>
  <c r="EJ14" i="149"/>
  <c r="EJ14" i="174"/>
  <c r="EJ14" i="40"/>
  <c r="EJ14" i="115"/>
  <c r="EJ14" i="77"/>
  <c r="EJ14" i="29"/>
  <c r="EJ14" i="173"/>
  <c r="EJ14" i="42"/>
  <c r="EJ14" i="104"/>
  <c r="EJ14" i="21"/>
  <c r="EJ14" i="99"/>
  <c r="EJ17" i="150"/>
  <c r="EJ17" i="148"/>
  <c r="EJ17" i="147"/>
  <c r="EJ17" i="146"/>
  <c r="EJ17" i="149"/>
  <c r="EJ17" i="115"/>
  <c r="EJ17" i="174"/>
  <c r="EJ17" i="40"/>
  <c r="EJ17" i="29"/>
  <c r="EJ17" i="77"/>
  <c r="EJ17" i="173"/>
  <c r="EJ17" i="42"/>
  <c r="EJ17" i="21"/>
  <c r="EJ17" i="99"/>
  <c r="EJ17" i="104"/>
  <c r="EJ20" i="150"/>
  <c r="EJ20" i="147"/>
  <c r="EJ20" i="148"/>
  <c r="EJ20" i="146"/>
  <c r="EJ20" i="149"/>
  <c r="EJ20" i="174"/>
  <c r="EJ20" i="115"/>
  <c r="EJ20" i="77"/>
  <c r="EJ20" i="40"/>
  <c r="EJ20" i="29"/>
  <c r="EJ20" i="173"/>
  <c r="EJ20" i="42"/>
  <c r="EJ20" i="104"/>
  <c r="EJ20" i="21"/>
  <c r="EJ20" i="99"/>
  <c r="EJ24" i="2"/>
  <c r="EJ23" i="150"/>
  <c r="EJ23" i="148"/>
  <c r="EJ23" i="147"/>
  <c r="EJ23" i="146"/>
  <c r="EJ23" i="149"/>
  <c r="EJ23" i="174"/>
  <c r="EJ23" i="115"/>
  <c r="EJ23" i="77"/>
  <c r="EJ23" i="40"/>
  <c r="EJ23" i="29"/>
  <c r="EJ23" i="173"/>
  <c r="EJ23" i="42"/>
  <c r="EJ23" i="99"/>
  <c r="EJ23" i="21"/>
  <c r="EJ23" i="104"/>
  <c r="EJ29" i="2"/>
  <c r="EJ28" i="150"/>
  <c r="EJ28" i="148"/>
  <c r="EJ28" i="147"/>
  <c r="EJ28" i="146"/>
  <c r="EJ28" i="149"/>
  <c r="EJ28" i="174"/>
  <c r="EJ28" i="115"/>
  <c r="EJ28" i="77"/>
  <c r="EJ28" i="40"/>
  <c r="EJ28" i="29"/>
  <c r="EJ28" i="173"/>
  <c r="EJ28" i="42"/>
  <c r="EJ28" i="21"/>
  <c r="EJ28" i="99"/>
  <c r="EJ28" i="104"/>
  <c r="EK34" i="2"/>
  <c r="EK33" i="150"/>
  <c r="EK33" i="148"/>
  <c r="EK33" i="147"/>
  <c r="EK33" i="146"/>
  <c r="EK33" i="149"/>
  <c r="EK33" i="174"/>
  <c r="EK33" i="115"/>
  <c r="EK33" i="77"/>
  <c r="EK33" i="40"/>
  <c r="EK33" i="29"/>
  <c r="EK33" i="173"/>
  <c r="EK33" i="42"/>
  <c r="EK33" i="104"/>
  <c r="EK33" i="99"/>
  <c r="EK33" i="21"/>
  <c r="EI42" i="2"/>
  <c r="EI41" i="173"/>
  <c r="EI41" i="21"/>
  <c r="EI41" i="104"/>
  <c r="EI41" i="99"/>
  <c r="EI54" i="2"/>
  <c r="EI53" i="173"/>
  <c r="EI53" i="104"/>
  <c r="EI53" i="21"/>
  <c r="EP6" i="150"/>
  <c r="EP6" i="148"/>
  <c r="EP6" i="147"/>
  <c r="EP6" i="146"/>
  <c r="EP6" i="149"/>
  <c r="EP6" i="40"/>
  <c r="EP6" i="174"/>
  <c r="EP6" i="115"/>
  <c r="EP6" i="77"/>
  <c r="EP6" i="29"/>
  <c r="EP6" i="42"/>
  <c r="EP6" i="173"/>
  <c r="EP6" i="104"/>
  <c r="EP6" i="21"/>
  <c r="EP6" i="99"/>
  <c r="EP9" i="2"/>
  <c r="EP8" i="150"/>
  <c r="EP8" i="148"/>
  <c r="EP8" i="147"/>
  <c r="EP8" i="146"/>
  <c r="EP8" i="149"/>
  <c r="EP8" i="115"/>
  <c r="EP8" i="40"/>
  <c r="EP8" i="174"/>
  <c r="EP8" i="29"/>
  <c r="EP8" i="77"/>
  <c r="EP8" i="173"/>
  <c r="EP8" i="42"/>
  <c r="EP8" i="21"/>
  <c r="EP8" i="99"/>
  <c r="EP8" i="104"/>
  <c r="EP12" i="2"/>
  <c r="EP11" i="148"/>
  <c r="EP11" i="150"/>
  <c r="EP11" i="147"/>
  <c r="EP11" i="146"/>
  <c r="EP11" i="149"/>
  <c r="EP11" i="115"/>
  <c r="EP11" i="174"/>
  <c r="EP11" i="40"/>
  <c r="EP11" i="29"/>
  <c r="EP11" i="77"/>
  <c r="EP11" i="42"/>
  <c r="EP11" i="173"/>
  <c r="EP11" i="104"/>
  <c r="EP11" i="21"/>
  <c r="EP11" i="99"/>
  <c r="EP15" i="2"/>
  <c r="EP14" i="150"/>
  <c r="EP14" i="148"/>
  <c r="EP14" i="147"/>
  <c r="EP14" i="146"/>
  <c r="EP14" i="149"/>
  <c r="EP14" i="115"/>
  <c r="EP14" i="174"/>
  <c r="EP14" i="40"/>
  <c r="EP14" i="29"/>
  <c r="EP14" i="77"/>
  <c r="EP14" i="173"/>
  <c r="EP14" i="42"/>
  <c r="EP14" i="21"/>
  <c r="EP14" i="99"/>
  <c r="EP14" i="104"/>
  <c r="EP18" i="2"/>
  <c r="EP17" i="148"/>
  <c r="EP17" i="150"/>
  <c r="EP17" i="147"/>
  <c r="EP17" i="146"/>
  <c r="EP17" i="149"/>
  <c r="EP17" i="174"/>
  <c r="EP17" i="40"/>
  <c r="EP17" i="115"/>
  <c r="EP17" i="77"/>
  <c r="EP17" i="29"/>
  <c r="EP17" i="173"/>
  <c r="EP17" i="42"/>
  <c r="EP17" i="104"/>
  <c r="EP17" i="21"/>
  <c r="EP17" i="99"/>
  <c r="EP21" i="2"/>
  <c r="EP20" i="150"/>
  <c r="EP20" i="148"/>
  <c r="EP20" i="147"/>
  <c r="EP20" i="146"/>
  <c r="EP20" i="149"/>
  <c r="EP20" i="115"/>
  <c r="EP20" i="174"/>
  <c r="EP20" i="40"/>
  <c r="EP20" i="29"/>
  <c r="EP20" i="77"/>
  <c r="EP20" i="42"/>
  <c r="EP20" i="173"/>
  <c r="EP20" i="104"/>
  <c r="EP20" i="21"/>
  <c r="EP20" i="99"/>
  <c r="EP24" i="2"/>
  <c r="EP23" i="150"/>
  <c r="EP23" i="147"/>
  <c r="EP23" i="148"/>
  <c r="EP23" i="146"/>
  <c r="EP23" i="149"/>
  <c r="EP23" i="115"/>
  <c r="EP23" i="174"/>
  <c r="EP23" i="40"/>
  <c r="EP23" i="29"/>
  <c r="EP23" i="77"/>
  <c r="EP23" i="173"/>
  <c r="EP23" i="42"/>
  <c r="EP23" i="21"/>
  <c r="EP23" i="104"/>
  <c r="EP23" i="99"/>
  <c r="EP29" i="2"/>
  <c r="EP28" i="150"/>
  <c r="EP28" i="148"/>
  <c r="EP28" i="146"/>
  <c r="EP28" i="147"/>
  <c r="EP28" i="149"/>
  <c r="EP28" i="115"/>
  <c r="EP28" i="174"/>
  <c r="EP28" i="40"/>
  <c r="EP28" i="29"/>
  <c r="EP28" i="77"/>
  <c r="EP28" i="173"/>
  <c r="EP28" i="42"/>
  <c r="EP28" i="21"/>
  <c r="EP28" i="99"/>
  <c r="EP28" i="104"/>
  <c r="EP34" i="2"/>
  <c r="EP33" i="150"/>
  <c r="EP33" i="148"/>
  <c r="EP33" i="147"/>
  <c r="EP33" i="149"/>
  <c r="EP33" i="146"/>
  <c r="EP33" i="115"/>
  <c r="EP33" i="174"/>
  <c r="EP33" i="40"/>
  <c r="EP33" i="77"/>
  <c r="EP33" i="29"/>
  <c r="EP33" i="173"/>
  <c r="EP33" i="42"/>
  <c r="EP33" i="21"/>
  <c r="EP33" i="104"/>
  <c r="EP33" i="99"/>
  <c r="EP41" i="2"/>
  <c r="EP40" i="173"/>
  <c r="EP40" i="104"/>
  <c r="EP40" i="21"/>
  <c r="EP40" i="99"/>
  <c r="EP50" i="21"/>
  <c r="EP50" i="173"/>
  <c r="EP50" i="104"/>
  <c r="EP54" i="2"/>
  <c r="EP53" i="21"/>
  <c r="EP53" i="173"/>
  <c r="EP53" i="104"/>
  <c r="EW6" i="150"/>
  <c r="EW6" i="148"/>
  <c r="EW6" i="147"/>
  <c r="EW6" i="146"/>
  <c r="EW6" i="149"/>
  <c r="EW6" i="174"/>
  <c r="EW6" i="115"/>
  <c r="EW6" i="40"/>
  <c r="EW6" i="29"/>
  <c r="EW6" i="77"/>
  <c r="EW6" i="42"/>
  <c r="EW6" i="173"/>
  <c r="EW6" i="104"/>
  <c r="EW6" i="21"/>
  <c r="EW6" i="99"/>
  <c r="EW9" i="2"/>
  <c r="EW8" i="150"/>
  <c r="EW8" i="148"/>
  <c r="EW8" i="147"/>
  <c r="EW8" i="146"/>
  <c r="EW8" i="149"/>
  <c r="EW8" i="40"/>
  <c r="EW8" i="174"/>
  <c r="EW8" i="115"/>
  <c r="EW8" i="77"/>
  <c r="EW8" i="29"/>
  <c r="EW8" i="173"/>
  <c r="EW8" i="42"/>
  <c r="EW8" i="104"/>
  <c r="EW8" i="21"/>
  <c r="EW8" i="99"/>
  <c r="EW12" i="2"/>
  <c r="EW11" i="150"/>
  <c r="EW11" i="148"/>
  <c r="EW11" i="147"/>
  <c r="EW11" i="146"/>
  <c r="EW11" i="149"/>
  <c r="EW11" i="115"/>
  <c r="EW11" i="174"/>
  <c r="EW11" i="40"/>
  <c r="EW11" i="29"/>
  <c r="EW11" i="77"/>
  <c r="EW11" i="173"/>
  <c r="EW11" i="42"/>
  <c r="EW11" i="21"/>
  <c r="EW11" i="99"/>
  <c r="EW11" i="104"/>
  <c r="EW15" i="2"/>
  <c r="EW14" i="148"/>
  <c r="EW14" i="150"/>
  <c r="EW14" i="147"/>
  <c r="EW14" i="146"/>
  <c r="EW14" i="149"/>
  <c r="EW14" i="174"/>
  <c r="EW14" i="40"/>
  <c r="EW14" i="115"/>
  <c r="EW14" i="77"/>
  <c r="EW14" i="29"/>
  <c r="EW14" i="173"/>
  <c r="EW14" i="42"/>
  <c r="EW14" i="99"/>
  <c r="EW14" i="104"/>
  <c r="EW14" i="21"/>
  <c r="EW18" i="2"/>
  <c r="EW17" i="148"/>
  <c r="EW17" i="150"/>
  <c r="EW17" i="147"/>
  <c r="EW17" i="146"/>
  <c r="EW17" i="149"/>
  <c r="EW17" i="40"/>
  <c r="EW17" i="115"/>
  <c r="EW17" i="174"/>
  <c r="EW17" i="29"/>
  <c r="EW17" i="77"/>
  <c r="EW17" i="42"/>
  <c r="EW17" i="173"/>
  <c r="EW17" i="104"/>
  <c r="EW17" i="21"/>
  <c r="EW17" i="99"/>
  <c r="EW21" i="2"/>
  <c r="EW20" i="150"/>
  <c r="EW20" i="147"/>
  <c r="EW20" i="148"/>
  <c r="EW20" i="146"/>
  <c r="EW20" i="149"/>
  <c r="EW20" i="115"/>
  <c r="EW20" i="174"/>
  <c r="EW20" i="40"/>
  <c r="EW20" i="29"/>
  <c r="EW20" i="77"/>
  <c r="EW20" i="173"/>
  <c r="EW20" i="42"/>
  <c r="EW20" i="21"/>
  <c r="EW20" i="99"/>
  <c r="EW20" i="104"/>
  <c r="EW24" i="2"/>
  <c r="EW23" i="150"/>
  <c r="EW23" i="147"/>
  <c r="EW23" i="148"/>
  <c r="EW23" i="146"/>
  <c r="EW23" i="149"/>
  <c r="EW23" i="174"/>
  <c r="EW23" i="115"/>
  <c r="EW23" i="77"/>
  <c r="EW23" i="40"/>
  <c r="EW23" i="29"/>
  <c r="EW23" i="173"/>
  <c r="EW23" i="42"/>
  <c r="EW23" i="99"/>
  <c r="EW23" i="21"/>
  <c r="EW23" i="104"/>
  <c r="EW29" i="2"/>
  <c r="EW28" i="150"/>
  <c r="EW28" i="148"/>
  <c r="EW28" i="146"/>
  <c r="EW28" i="147"/>
  <c r="EW28" i="149"/>
  <c r="EW28" i="174"/>
  <c r="EW28" i="115"/>
  <c r="EW28" i="77"/>
  <c r="EW28" i="40"/>
  <c r="EW28" i="29"/>
  <c r="EW28" i="173"/>
  <c r="EW28" i="42"/>
  <c r="EW28" i="104"/>
  <c r="EW28" i="21"/>
  <c r="EW28" i="99"/>
  <c r="EW34" i="2"/>
  <c r="EW33" i="150"/>
  <c r="EW33" i="148"/>
  <c r="EW33" i="147"/>
  <c r="EW33" i="146"/>
  <c r="EW33" i="149"/>
  <c r="EW33" i="174"/>
  <c r="EW33" i="115"/>
  <c r="EW33" i="77"/>
  <c r="EW33" i="40"/>
  <c r="EW33" i="29"/>
  <c r="EW33" i="173"/>
  <c r="EW33" i="42"/>
  <c r="EW33" i="104"/>
  <c r="EW33" i="99"/>
  <c r="EW33" i="21"/>
  <c r="EW41" i="2"/>
  <c r="EW40" i="173"/>
  <c r="EW40" i="21"/>
  <c r="EW40" i="99"/>
  <c r="EW40" i="104"/>
  <c r="EW50" i="21"/>
  <c r="EW50" i="173"/>
  <c r="EW50" i="104"/>
  <c r="EW54" i="2"/>
  <c r="EW53" i="21"/>
  <c r="EW53" i="173"/>
  <c r="EW53" i="104"/>
  <c r="FC9" i="2"/>
  <c r="FC8" i="150"/>
  <c r="FC8" i="148"/>
  <c r="FC8" i="147"/>
  <c r="FC8" i="146"/>
  <c r="FC8" i="149"/>
  <c r="FC8" i="174"/>
  <c r="FC8" i="115"/>
  <c r="FC8" i="40"/>
  <c r="FC8" i="29"/>
  <c r="FC8" i="77"/>
  <c r="FC8" i="42"/>
  <c r="FC8" i="173"/>
  <c r="FC8" i="104"/>
  <c r="FC8" i="21"/>
  <c r="FC8" i="99"/>
  <c r="FC21" i="2"/>
  <c r="FC20" i="150"/>
  <c r="FC20" i="148"/>
  <c r="FC20" i="147"/>
  <c r="FC20" i="146"/>
  <c r="FC20" i="149"/>
  <c r="FC20" i="174"/>
  <c r="FC20" i="115"/>
  <c r="FC20" i="77"/>
  <c r="FC20" i="40"/>
  <c r="FC20" i="29"/>
  <c r="FC20" i="173"/>
  <c r="FC20" i="42"/>
  <c r="FC20" i="104"/>
  <c r="FC20" i="21"/>
  <c r="FC20" i="99"/>
  <c r="FC41" i="2"/>
  <c r="FC40" i="173"/>
  <c r="FC40" i="21"/>
  <c r="FC40" i="99"/>
  <c r="FC40" i="104"/>
  <c r="FF6" i="150"/>
  <c r="FF6" i="148"/>
  <c r="FF6" i="147"/>
  <c r="FF6" i="146"/>
  <c r="FF6" i="149"/>
  <c r="FF6" i="40"/>
  <c r="FF6" i="174"/>
  <c r="FF6" i="115"/>
  <c r="FF6" i="77"/>
  <c r="FF6" i="29"/>
  <c r="FF6" i="42"/>
  <c r="FF6" i="173"/>
  <c r="FF6" i="104"/>
  <c r="FF6" i="21"/>
  <c r="FF6" i="99"/>
  <c r="FE12" i="2"/>
  <c r="FE11" i="150"/>
  <c r="FE11" i="148"/>
  <c r="FE11" i="147"/>
  <c r="FE11" i="146"/>
  <c r="FE11" i="149"/>
  <c r="FE11" i="115"/>
  <c r="FE11" i="174"/>
  <c r="FE11" i="40"/>
  <c r="FE11" i="29"/>
  <c r="FE11" i="77"/>
  <c r="FE11" i="173"/>
  <c r="FE11" i="42"/>
  <c r="FE11" i="21"/>
  <c r="FE11" i="99"/>
  <c r="FE11" i="104"/>
  <c r="FE18" i="2"/>
  <c r="FE17" i="148"/>
  <c r="FE17" i="150"/>
  <c r="FE17" i="147"/>
  <c r="FE17" i="146"/>
  <c r="FE17" i="149"/>
  <c r="FE17" i="40"/>
  <c r="FE17" i="115"/>
  <c r="FE17" i="174"/>
  <c r="FE17" i="29"/>
  <c r="FE17" i="77"/>
  <c r="FE17" i="42"/>
  <c r="FE17" i="173"/>
  <c r="FE17" i="104"/>
  <c r="FE17" i="21"/>
  <c r="FE17" i="99"/>
  <c r="FF21" i="150"/>
  <c r="FF21" i="148"/>
  <c r="FF21" i="147"/>
  <c r="FF21" i="146"/>
  <c r="FF21" i="149"/>
  <c r="FF21" i="174"/>
  <c r="FF21" i="115"/>
  <c r="FF21" i="77"/>
  <c r="FF21" i="40"/>
  <c r="FF21" i="29"/>
  <c r="FF21" i="173"/>
  <c r="FF21" i="42"/>
  <c r="FF21" i="104"/>
  <c r="FF21" i="21"/>
  <c r="FF21" i="99"/>
  <c r="FF29" i="2"/>
  <c r="FF28" i="150"/>
  <c r="FF28" i="148"/>
  <c r="FF28" i="146"/>
  <c r="FF28" i="147"/>
  <c r="FF28" i="149"/>
  <c r="FF28" i="115"/>
  <c r="FF28" i="174"/>
  <c r="FF28" i="40"/>
  <c r="FF28" i="29"/>
  <c r="FF28" i="77"/>
  <c r="FF28" i="173"/>
  <c r="FF28" i="42"/>
  <c r="FF28" i="21"/>
  <c r="FF28" i="99"/>
  <c r="FF28" i="104"/>
  <c r="FF40" i="173"/>
  <c r="FF40" i="104"/>
  <c r="FF40" i="21"/>
  <c r="FF40" i="99"/>
  <c r="FE54" i="2"/>
  <c r="FE53" i="21"/>
  <c r="FE53" i="173"/>
  <c r="FE53" i="104"/>
  <c r="EM12" i="2"/>
  <c r="EM11" i="148"/>
  <c r="EM11" i="150"/>
  <c r="EM11" i="147"/>
  <c r="EM11" i="146"/>
  <c r="EM11" i="149"/>
  <c r="EM11" i="174"/>
  <c r="EM11" i="40"/>
  <c r="EM11" i="115"/>
  <c r="EM11" i="77"/>
  <c r="EM11" i="29"/>
  <c r="EM11" i="42"/>
  <c r="EM11" i="173"/>
  <c r="EM11" i="104"/>
  <c r="EM11" i="21"/>
  <c r="EM11" i="99"/>
  <c r="EM24" i="2"/>
  <c r="EM23" i="150"/>
  <c r="EM23" i="148"/>
  <c r="EM23" i="147"/>
  <c r="EM23" i="146"/>
  <c r="EM23" i="149"/>
  <c r="EM23" i="115"/>
  <c r="EM23" i="174"/>
  <c r="EM23" i="40"/>
  <c r="EM23" i="29"/>
  <c r="EM23" i="77"/>
  <c r="EM23" i="42"/>
  <c r="EM23" i="173"/>
  <c r="EM23" i="99"/>
  <c r="EM23" i="21"/>
  <c r="EM23" i="104"/>
  <c r="EM50" i="173"/>
  <c r="EM50" i="104"/>
  <c r="EM50" i="21"/>
  <c r="ET9" i="2"/>
  <c r="ET8" i="150"/>
  <c r="ET8" i="148"/>
  <c r="ET8" i="147"/>
  <c r="ET8" i="146"/>
  <c r="ET8" i="149"/>
  <c r="ET8" i="115"/>
  <c r="ET8" i="40"/>
  <c r="ET8" i="174"/>
  <c r="ET8" i="29"/>
  <c r="ET8" i="77"/>
  <c r="ET8" i="173"/>
  <c r="ET8" i="42"/>
  <c r="ET8" i="21"/>
  <c r="ET8" i="99"/>
  <c r="ET8" i="104"/>
  <c r="ET21" i="2"/>
  <c r="ET20" i="150"/>
  <c r="ET20" i="148"/>
  <c r="ET20" i="147"/>
  <c r="ET20" i="146"/>
  <c r="ET20" i="149"/>
  <c r="ET20" i="115"/>
  <c r="ET20" i="174"/>
  <c r="ET20" i="40"/>
  <c r="ET20" i="29"/>
  <c r="ET20" i="77"/>
  <c r="ET20" i="42"/>
  <c r="ET20" i="173"/>
  <c r="ET20" i="104"/>
  <c r="ET20" i="21"/>
  <c r="ET20" i="99"/>
  <c r="ET41" i="2"/>
  <c r="ET40" i="173"/>
  <c r="ET40" i="104"/>
  <c r="ET40" i="21"/>
  <c r="ET40" i="99"/>
  <c r="FA8" i="150"/>
  <c r="FA8" i="148"/>
  <c r="FA8" i="147"/>
  <c r="FA8" i="146"/>
  <c r="FA8" i="149"/>
  <c r="FA8" i="40"/>
  <c r="FA8" i="174"/>
  <c r="FA8" i="115"/>
  <c r="FA8" i="77"/>
  <c r="FA8" i="29"/>
  <c r="FA8" i="173"/>
  <c r="FA8" i="42"/>
  <c r="FA8" i="104"/>
  <c r="FA8" i="21"/>
  <c r="FA8" i="99"/>
  <c r="FA15" i="150"/>
  <c r="FA15" i="148"/>
  <c r="FA15" i="147"/>
  <c r="FA15" i="146"/>
  <c r="FA15" i="149"/>
  <c r="FA15" i="115"/>
  <c r="FA15" i="174"/>
  <c r="FA15" i="40"/>
  <c r="FA15" i="29"/>
  <c r="FA15" i="77"/>
  <c r="FA15" i="173"/>
  <c r="FA15" i="42"/>
  <c r="FA15" i="21"/>
  <c r="FA15" i="99"/>
  <c r="FA15" i="104"/>
  <c r="FA29" i="2"/>
  <c r="FA28" i="150"/>
  <c r="FA28" i="148"/>
  <c r="FA28" i="146"/>
  <c r="FA28" i="147"/>
  <c r="FA28" i="149"/>
  <c r="FA28" i="174"/>
  <c r="FA28" i="115"/>
  <c r="FA28" i="77"/>
  <c r="FA28" i="40"/>
  <c r="FA28" i="29"/>
  <c r="FA28" i="173"/>
  <c r="FA28" i="42"/>
  <c r="FA28" i="104"/>
  <c r="FA28" i="21"/>
  <c r="FA28" i="99"/>
  <c r="FA53" i="21"/>
  <c r="FA53" i="173"/>
  <c r="FA53" i="104"/>
  <c r="FH12" i="2"/>
  <c r="FH11" i="148"/>
  <c r="FH11" i="150"/>
  <c r="FH11" i="147"/>
  <c r="FH11" i="146"/>
  <c r="FH11" i="149"/>
  <c r="FH11" i="174"/>
  <c r="FH11" i="40"/>
  <c r="FH11" i="115"/>
  <c r="FH11" i="77"/>
  <c r="FH11" i="29"/>
  <c r="FH11" i="173"/>
  <c r="FH11" i="42"/>
  <c r="FH11" i="99"/>
  <c r="FH11" i="104"/>
  <c r="FH11" i="21"/>
  <c r="FH24" i="2"/>
  <c r="FH23" i="150"/>
  <c r="FH23" i="148"/>
  <c r="FH23" i="147"/>
  <c r="FH23" i="146"/>
  <c r="FH23" i="149"/>
  <c r="FH23" i="174"/>
  <c r="FH23" i="115"/>
  <c r="FH23" i="77"/>
  <c r="FH23" i="40"/>
  <c r="FH23" i="29"/>
  <c r="FH23" i="173"/>
  <c r="FH23" i="42"/>
  <c r="FH23" i="99"/>
  <c r="FH23" i="21"/>
  <c r="FH23" i="104"/>
  <c r="FH50" i="21"/>
  <c r="FH50" i="173"/>
  <c r="FH50" i="104"/>
  <c r="FO9" i="2"/>
  <c r="FO8" i="150"/>
  <c r="FO8" i="148"/>
  <c r="FO8" i="147"/>
  <c r="FO8" i="146"/>
  <c r="FO8" i="149"/>
  <c r="FO8" i="174"/>
  <c r="FO8" i="115"/>
  <c r="FO8" i="40"/>
  <c r="FO8" i="29"/>
  <c r="FO8" i="77"/>
  <c r="FO8" i="42"/>
  <c r="FO8" i="173"/>
  <c r="FO8" i="104"/>
  <c r="FO8" i="21"/>
  <c r="FO8" i="99"/>
  <c r="FO21" i="2"/>
  <c r="FO20" i="150"/>
  <c r="FO20" i="148"/>
  <c r="FO20" i="147"/>
  <c r="FO20" i="146"/>
  <c r="FO20" i="149"/>
  <c r="FO20" i="174"/>
  <c r="FO20" i="115"/>
  <c r="FO20" i="77"/>
  <c r="FO20" i="40"/>
  <c r="FO20" i="29"/>
  <c r="FO20" i="173"/>
  <c r="FO20" i="42"/>
  <c r="FO20" i="104"/>
  <c r="FO20" i="21"/>
  <c r="FO20" i="99"/>
  <c r="FO41" i="2"/>
  <c r="FO40" i="173"/>
  <c r="FO40" i="21"/>
  <c r="FO40" i="99"/>
  <c r="FO40" i="104"/>
  <c r="FV9" i="2"/>
  <c r="FV8" i="150"/>
  <c r="FV8" i="148"/>
  <c r="FV8" i="147"/>
  <c r="FV8" i="146"/>
  <c r="FV8" i="149"/>
  <c r="FV8" i="115"/>
  <c r="FV8" i="40"/>
  <c r="FV8" i="174"/>
  <c r="FV8" i="29"/>
  <c r="FV8" i="77"/>
  <c r="FV8" i="173"/>
  <c r="FV8" i="42"/>
  <c r="FV8" i="21"/>
  <c r="FV8" i="99"/>
  <c r="FV8" i="104"/>
  <c r="FV21" i="2"/>
  <c r="FV20" i="150"/>
  <c r="FV20" i="148"/>
  <c r="FV20" i="147"/>
  <c r="FV20" i="146"/>
  <c r="FV20" i="149"/>
  <c r="FV20" i="115"/>
  <c r="FV20" i="174"/>
  <c r="FV20" i="40"/>
  <c r="FV20" i="29"/>
  <c r="FV20" i="77"/>
  <c r="FV20" i="42"/>
  <c r="FV20" i="173"/>
  <c r="FV20" i="104"/>
  <c r="FV20" i="21"/>
  <c r="FV20" i="99"/>
  <c r="FV41" i="2"/>
  <c r="FV40" i="173"/>
  <c r="FV40" i="104"/>
  <c r="FV40" i="21"/>
  <c r="FV40" i="99"/>
  <c r="FJ6" i="150"/>
  <c r="FJ6" i="148"/>
  <c r="FJ6" i="147"/>
  <c r="FJ6" i="146"/>
  <c r="FJ6" i="149"/>
  <c r="FJ6" i="40"/>
  <c r="FJ6" i="174"/>
  <c r="FJ6" i="115"/>
  <c r="FJ6" i="77"/>
  <c r="FJ6" i="29"/>
  <c r="FJ6" i="42"/>
  <c r="FJ6" i="173"/>
  <c r="FJ6" i="104"/>
  <c r="FJ6" i="21"/>
  <c r="FJ6" i="99"/>
  <c r="FJ9" i="2"/>
  <c r="FJ8" i="150"/>
  <c r="FJ8" i="148"/>
  <c r="FJ8" i="147"/>
  <c r="FJ8" i="146"/>
  <c r="FJ8" i="149"/>
  <c r="FJ8" i="115"/>
  <c r="FJ8" i="40"/>
  <c r="FJ8" i="174"/>
  <c r="FJ8" i="29"/>
  <c r="FJ8" i="77"/>
  <c r="FJ8" i="173"/>
  <c r="FJ8" i="42"/>
  <c r="FJ8" i="21"/>
  <c r="FJ8" i="99"/>
  <c r="FJ8" i="104"/>
  <c r="FJ12" i="2"/>
  <c r="FJ11" i="148"/>
  <c r="FJ11" i="150"/>
  <c r="FJ11" i="147"/>
  <c r="FJ11" i="146"/>
  <c r="FJ11" i="149"/>
  <c r="FJ11" i="115"/>
  <c r="FJ11" i="174"/>
  <c r="FJ11" i="40"/>
  <c r="FJ11" i="29"/>
  <c r="FJ11" i="77"/>
  <c r="FJ11" i="42"/>
  <c r="FJ11" i="173"/>
  <c r="FJ11" i="104"/>
  <c r="FJ11" i="21"/>
  <c r="FJ11" i="99"/>
  <c r="FJ15" i="2"/>
  <c r="FJ14" i="150"/>
  <c r="FJ14" i="148"/>
  <c r="FJ14" i="147"/>
  <c r="FJ14" i="146"/>
  <c r="FJ14" i="149"/>
  <c r="FJ14" i="115"/>
  <c r="FJ14" i="174"/>
  <c r="FJ14" i="40"/>
  <c r="FJ14" i="29"/>
  <c r="FJ14" i="77"/>
  <c r="FJ14" i="173"/>
  <c r="FJ14" i="42"/>
  <c r="FJ14" i="21"/>
  <c r="FJ14" i="99"/>
  <c r="FJ14" i="104"/>
  <c r="FJ18" i="2"/>
  <c r="FJ17" i="148"/>
  <c r="FJ17" i="150"/>
  <c r="FJ17" i="147"/>
  <c r="FJ17" i="146"/>
  <c r="FJ17" i="149"/>
  <c r="FJ17" i="174"/>
  <c r="FJ17" i="40"/>
  <c r="FJ17" i="115"/>
  <c r="FJ17" i="77"/>
  <c r="FJ17" i="29"/>
  <c r="FJ17" i="173"/>
  <c r="FJ17" i="42"/>
  <c r="FJ17" i="104"/>
  <c r="FJ17" i="21"/>
  <c r="FJ17" i="99"/>
  <c r="FJ21" i="2"/>
  <c r="FJ20" i="150"/>
  <c r="FJ20" i="148"/>
  <c r="FJ20" i="147"/>
  <c r="FJ20" i="146"/>
  <c r="FJ20" i="149"/>
  <c r="FJ20" i="115"/>
  <c r="FJ20" i="174"/>
  <c r="FJ20" i="40"/>
  <c r="FJ20" i="29"/>
  <c r="FJ20" i="77"/>
  <c r="FJ20" i="42"/>
  <c r="FJ20" i="173"/>
  <c r="FJ20" i="104"/>
  <c r="FJ20" i="21"/>
  <c r="FJ20" i="99"/>
  <c r="FJ24" i="2"/>
  <c r="FJ23" i="150"/>
  <c r="FJ23" i="147"/>
  <c r="FJ23" i="148"/>
  <c r="FJ23" i="146"/>
  <c r="FJ23" i="149"/>
  <c r="FJ23" i="115"/>
  <c r="FJ23" i="174"/>
  <c r="FJ23" i="40"/>
  <c r="FJ23" i="29"/>
  <c r="FJ23" i="77"/>
  <c r="FJ23" i="173"/>
  <c r="FJ23" i="42"/>
  <c r="FJ23" i="21"/>
  <c r="FJ23" i="104"/>
  <c r="FJ23" i="99"/>
  <c r="FJ29" i="2"/>
  <c r="FJ28" i="150"/>
  <c r="FJ28" i="148"/>
  <c r="FJ28" i="146"/>
  <c r="FJ28" i="147"/>
  <c r="FJ28" i="149"/>
  <c r="FJ28" i="115"/>
  <c r="FJ28" i="174"/>
  <c r="FJ28" i="40"/>
  <c r="FJ28" i="29"/>
  <c r="FJ28" i="77"/>
  <c r="FJ28" i="173"/>
  <c r="FJ28" i="42"/>
  <c r="FJ28" i="21"/>
  <c r="FJ28" i="99"/>
  <c r="FJ28" i="104"/>
  <c r="FJ34" i="2"/>
  <c r="FJ33" i="150"/>
  <c r="FJ33" i="148"/>
  <c r="FJ33" i="147"/>
  <c r="FJ33" i="149"/>
  <c r="FJ33" i="146"/>
  <c r="FJ33" i="115"/>
  <c r="FJ33" i="174"/>
  <c r="FJ33" i="40"/>
  <c r="FJ33" i="77"/>
  <c r="FJ33" i="29"/>
  <c r="FJ33" i="173"/>
  <c r="FJ33" i="42"/>
  <c r="FJ33" i="21"/>
  <c r="FJ33" i="104"/>
  <c r="FJ33" i="99"/>
  <c r="FJ41" i="2"/>
  <c r="FJ40" i="173"/>
  <c r="FJ40" i="104"/>
  <c r="FJ40" i="21"/>
  <c r="FJ40" i="99"/>
  <c r="FJ50" i="21"/>
  <c r="FJ50" i="173"/>
  <c r="FJ50" i="104"/>
  <c r="FJ54" i="2"/>
  <c r="FJ53" i="21"/>
  <c r="FJ53" i="173"/>
  <c r="FJ53" i="104"/>
  <c r="FQ6" i="150"/>
  <c r="FQ6" i="148"/>
  <c r="FQ6" i="147"/>
  <c r="FQ6" i="146"/>
  <c r="FQ6" i="149"/>
  <c r="FQ6" i="174"/>
  <c r="FQ6" i="115"/>
  <c r="FQ6" i="40"/>
  <c r="FQ6" i="29"/>
  <c r="FQ6" i="77"/>
  <c r="FQ6" i="42"/>
  <c r="FQ6" i="173"/>
  <c r="FQ6" i="104"/>
  <c r="FQ6" i="21"/>
  <c r="FQ6" i="99"/>
  <c r="FQ9" i="2"/>
  <c r="FQ8" i="150"/>
  <c r="FQ8" i="148"/>
  <c r="FQ8" i="147"/>
  <c r="FQ8" i="146"/>
  <c r="FQ8" i="149"/>
  <c r="FQ8" i="40"/>
  <c r="FQ8" i="174"/>
  <c r="FQ8" i="115"/>
  <c r="FQ8" i="77"/>
  <c r="FQ8" i="29"/>
  <c r="FQ8" i="173"/>
  <c r="FQ8" i="42"/>
  <c r="FQ8" i="104"/>
  <c r="FQ8" i="21"/>
  <c r="FQ8" i="99"/>
  <c r="FQ12" i="2"/>
  <c r="FQ11" i="150"/>
  <c r="FQ11" i="148"/>
  <c r="FQ11" i="147"/>
  <c r="FQ11" i="146"/>
  <c r="FQ11" i="149"/>
  <c r="FQ11" i="115"/>
  <c r="FQ11" i="174"/>
  <c r="FQ11" i="40"/>
  <c r="FQ11" i="29"/>
  <c r="FQ11" i="77"/>
  <c r="FQ11" i="173"/>
  <c r="FQ11" i="42"/>
  <c r="FQ11" i="21"/>
  <c r="FQ11" i="99"/>
  <c r="FQ11" i="104"/>
  <c r="FQ15" i="2"/>
  <c r="FQ14" i="148"/>
  <c r="FQ14" i="150"/>
  <c r="FQ14" i="147"/>
  <c r="FQ14" i="146"/>
  <c r="FQ14" i="149"/>
  <c r="FQ14" i="174"/>
  <c r="FQ14" i="40"/>
  <c r="FQ14" i="115"/>
  <c r="FQ14" i="77"/>
  <c r="FQ14" i="29"/>
  <c r="FQ14" i="173"/>
  <c r="FQ14" i="42"/>
  <c r="FQ14" i="99"/>
  <c r="FQ14" i="104"/>
  <c r="FQ14" i="21"/>
  <c r="FQ18" i="2"/>
  <c r="FQ17" i="148"/>
  <c r="FQ17" i="150"/>
  <c r="FQ17" i="147"/>
  <c r="FQ17" i="146"/>
  <c r="FQ17" i="149"/>
  <c r="FQ17" i="40"/>
  <c r="FQ17" i="115"/>
  <c r="FQ17" i="174"/>
  <c r="FQ17" i="29"/>
  <c r="FQ17" i="77"/>
  <c r="FQ17" i="42"/>
  <c r="FQ17" i="173"/>
  <c r="FQ17" i="104"/>
  <c r="FQ17" i="21"/>
  <c r="FQ17" i="99"/>
  <c r="FQ21" i="2"/>
  <c r="FQ20" i="150"/>
  <c r="FQ20" i="147"/>
  <c r="FQ20" i="148"/>
  <c r="FQ20" i="146"/>
  <c r="FQ20" i="149"/>
  <c r="FQ20" i="115"/>
  <c r="FQ20" i="174"/>
  <c r="FQ20" i="40"/>
  <c r="FQ20" i="29"/>
  <c r="FQ20" i="77"/>
  <c r="FQ20" i="173"/>
  <c r="FQ20" i="42"/>
  <c r="FQ20" i="21"/>
  <c r="FQ20" i="99"/>
  <c r="FQ20" i="104"/>
  <c r="FQ24" i="2"/>
  <c r="FQ23" i="150"/>
  <c r="FQ23" i="147"/>
  <c r="FQ23" i="148"/>
  <c r="FQ23" i="146"/>
  <c r="FQ23" i="149"/>
  <c r="FQ23" i="174"/>
  <c r="FQ23" i="115"/>
  <c r="FQ23" i="77"/>
  <c r="FQ23" i="40"/>
  <c r="FQ23" i="29"/>
  <c r="FQ23" i="173"/>
  <c r="FQ23" i="42"/>
  <c r="FQ23" i="99"/>
  <c r="FQ23" i="21"/>
  <c r="FQ23" i="104"/>
  <c r="FQ29" i="2"/>
  <c r="FQ28" i="150"/>
  <c r="FQ28" i="148"/>
  <c r="FQ28" i="146"/>
  <c r="FQ28" i="147"/>
  <c r="FQ28" i="149"/>
  <c r="FQ28" i="174"/>
  <c r="FQ28" i="115"/>
  <c r="FQ28" i="77"/>
  <c r="FQ28" i="40"/>
  <c r="FQ28" i="29"/>
  <c r="FQ28" i="173"/>
  <c r="FQ28" i="42"/>
  <c r="FQ28" i="104"/>
  <c r="FQ28" i="21"/>
  <c r="FQ28" i="99"/>
  <c r="FQ34" i="2"/>
  <c r="FQ33" i="150"/>
  <c r="FQ33" i="148"/>
  <c r="FQ33" i="147"/>
  <c r="FQ33" i="146"/>
  <c r="FQ33" i="149"/>
  <c r="FQ33" i="174"/>
  <c r="FQ33" i="115"/>
  <c r="FQ33" i="77"/>
  <c r="FQ33" i="40"/>
  <c r="FQ33" i="29"/>
  <c r="FQ33" i="173"/>
  <c r="FQ33" i="42"/>
  <c r="FQ33" i="104"/>
  <c r="FQ33" i="99"/>
  <c r="FQ33" i="21"/>
  <c r="FQ41" i="2"/>
  <c r="FQ40" i="173"/>
  <c r="FQ40" i="21"/>
  <c r="FQ40" i="99"/>
  <c r="FQ40" i="104"/>
  <c r="FQ50" i="21"/>
  <c r="FQ50" i="173"/>
  <c r="FQ50" i="104"/>
  <c r="FQ54" i="2"/>
  <c r="FQ53" i="21"/>
  <c r="FQ53" i="173"/>
  <c r="FQ53" i="104"/>
  <c r="FX6" i="150"/>
  <c r="FX6" i="148"/>
  <c r="FX6" i="147"/>
  <c r="FX6" i="146"/>
  <c r="FX6" i="149"/>
  <c r="FX6" i="115"/>
  <c r="FX6" i="40"/>
  <c r="FX6" i="174"/>
  <c r="FX6" i="29"/>
  <c r="FX6" i="77"/>
  <c r="FX6" i="173"/>
  <c r="FX6" i="42"/>
  <c r="FX6" i="21"/>
  <c r="FX6" i="99"/>
  <c r="FX6" i="104"/>
  <c r="FX9" i="2"/>
  <c r="FX8" i="150"/>
  <c r="FX8" i="148"/>
  <c r="FX8" i="147"/>
  <c r="FX8" i="146"/>
  <c r="FX8" i="149"/>
  <c r="FX8" i="40"/>
  <c r="FX8" i="174"/>
  <c r="FX8" i="115"/>
  <c r="FX8" i="77"/>
  <c r="FX8" i="29"/>
  <c r="FX8" i="42"/>
  <c r="FX8" i="173"/>
  <c r="FX8" i="104"/>
  <c r="FX8" i="21"/>
  <c r="FX8" i="99"/>
  <c r="FX12" i="2"/>
  <c r="FX11" i="148"/>
  <c r="FX11" i="150"/>
  <c r="FX11" i="147"/>
  <c r="FX11" i="146"/>
  <c r="FX11" i="149"/>
  <c r="FX11" i="174"/>
  <c r="FX11" i="40"/>
  <c r="FX11" i="115"/>
  <c r="FX11" i="77"/>
  <c r="FX11" i="29"/>
  <c r="FX11" i="173"/>
  <c r="FX11" i="42"/>
  <c r="FX11" i="99"/>
  <c r="FX11" i="104"/>
  <c r="FX11" i="21"/>
  <c r="FX15" i="2"/>
  <c r="FX14" i="148"/>
  <c r="FX14" i="150"/>
  <c r="FX14" i="147"/>
  <c r="FX14" i="146"/>
  <c r="FX14" i="149"/>
  <c r="FX14" i="174"/>
  <c r="FX14" i="40"/>
  <c r="FX14" i="115"/>
  <c r="FX14" i="77"/>
  <c r="FX14" i="29"/>
  <c r="FX14" i="173"/>
  <c r="FX14" i="42"/>
  <c r="FX14" i="104"/>
  <c r="FX14" i="21"/>
  <c r="FX14" i="99"/>
  <c r="FX18" i="2"/>
  <c r="FX17" i="150"/>
  <c r="FX17" i="148"/>
  <c r="FX17" i="147"/>
  <c r="FX17" i="146"/>
  <c r="FX17" i="149"/>
  <c r="FX17" i="115"/>
  <c r="FX17" i="174"/>
  <c r="FX17" i="40"/>
  <c r="FX17" i="29"/>
  <c r="FX17" i="77"/>
  <c r="FX17" i="173"/>
  <c r="FX17" i="42"/>
  <c r="FX17" i="21"/>
  <c r="FX17" i="99"/>
  <c r="FX17" i="104"/>
  <c r="FX21" i="2"/>
  <c r="FX20" i="150"/>
  <c r="FX20" i="147"/>
  <c r="FX20" i="148"/>
  <c r="FX20" i="146"/>
  <c r="FX20" i="149"/>
  <c r="FX20" i="174"/>
  <c r="FX20" i="115"/>
  <c r="FX20" i="77"/>
  <c r="FX20" i="40"/>
  <c r="FX20" i="29"/>
  <c r="FX20" i="173"/>
  <c r="FX20" i="42"/>
  <c r="FX20" i="104"/>
  <c r="FX20" i="21"/>
  <c r="FX20" i="99"/>
  <c r="FX24" i="2"/>
  <c r="FX23" i="150"/>
  <c r="FX23" i="148"/>
  <c r="FX23" i="147"/>
  <c r="FX23" i="146"/>
  <c r="FX23" i="149"/>
  <c r="FX23" i="174"/>
  <c r="FX23" i="115"/>
  <c r="FX23" i="77"/>
  <c r="FX23" i="40"/>
  <c r="FX23" i="29"/>
  <c r="FX23" i="173"/>
  <c r="FX23" i="42"/>
  <c r="FX23" i="99"/>
  <c r="FX23" i="21"/>
  <c r="FX23" i="104"/>
  <c r="FX29" i="2"/>
  <c r="FX28" i="150"/>
  <c r="FX28" i="148"/>
  <c r="FX28" i="147"/>
  <c r="FX28" i="146"/>
  <c r="FX28" i="149"/>
  <c r="FX28" i="174"/>
  <c r="FX28" i="115"/>
  <c r="FX28" i="77"/>
  <c r="FX28" i="40"/>
  <c r="FX28" i="29"/>
  <c r="FX28" i="173"/>
  <c r="FX28" i="42"/>
  <c r="FX28" i="21"/>
  <c r="FX28" i="99"/>
  <c r="FX28" i="104"/>
  <c r="FX34" i="2"/>
  <c r="FX33" i="150"/>
  <c r="FX33" i="148"/>
  <c r="FX33" i="147"/>
  <c r="FX33" i="146"/>
  <c r="FX33" i="149"/>
  <c r="FX33" i="174"/>
  <c r="FX33" i="115"/>
  <c r="FX33" i="77"/>
  <c r="FX33" i="40"/>
  <c r="FX33" i="173"/>
  <c r="FX33" i="42"/>
  <c r="FX33" i="29"/>
  <c r="FX33" i="21"/>
  <c r="FX33" i="104"/>
  <c r="FX33" i="99"/>
  <c r="FX41" i="2"/>
  <c r="FX40" i="173"/>
  <c r="FX40" i="21"/>
  <c r="FX40" i="99"/>
  <c r="FX40" i="104"/>
  <c r="FX50" i="21"/>
  <c r="FX50" i="173"/>
  <c r="FX50" i="104"/>
  <c r="FX54" i="2"/>
  <c r="FX53" i="21"/>
  <c r="FX53" i="173"/>
  <c r="FX53" i="104"/>
  <c r="GC6" i="150"/>
  <c r="GC6" i="148"/>
  <c r="GC6" i="147"/>
  <c r="GC6" i="146"/>
  <c r="GC6" i="149"/>
  <c r="GC6" i="174"/>
  <c r="GC6" i="115"/>
  <c r="GC6" i="40"/>
  <c r="GC6" i="29"/>
  <c r="GC6" i="77"/>
  <c r="GC6" i="42"/>
  <c r="GC6" i="173"/>
  <c r="GC6" i="104"/>
  <c r="GC6" i="21"/>
  <c r="GC6" i="99"/>
  <c r="GD9" i="2"/>
  <c r="GD8" i="150"/>
  <c r="GD8" i="148"/>
  <c r="GD8" i="147"/>
  <c r="GD8" i="146"/>
  <c r="GD8" i="149"/>
  <c r="GD8" i="115"/>
  <c r="GD8" i="40"/>
  <c r="GD8" i="174"/>
  <c r="GD8" i="29"/>
  <c r="GD8" i="77"/>
  <c r="GD8" i="173"/>
  <c r="GD8" i="42"/>
  <c r="GD8" i="21"/>
  <c r="GD8" i="99"/>
  <c r="GD8" i="104"/>
  <c r="GE11" i="148"/>
  <c r="GE11" i="150"/>
  <c r="GE11" i="147"/>
  <c r="GE11" i="146"/>
  <c r="GE11" i="149"/>
  <c r="GE11" i="174"/>
  <c r="GE11" i="40"/>
  <c r="GE11" i="115"/>
  <c r="GE11" i="77"/>
  <c r="GE11" i="29"/>
  <c r="GE11" i="42"/>
  <c r="GE11" i="173"/>
  <c r="GE11" i="104"/>
  <c r="GE11" i="21"/>
  <c r="GE11" i="99"/>
  <c r="GD15" i="2"/>
  <c r="GD14" i="150"/>
  <c r="GD14" i="148"/>
  <c r="GD14" i="147"/>
  <c r="GD14" i="146"/>
  <c r="GD14" i="149"/>
  <c r="GD14" i="115"/>
  <c r="GD14" i="174"/>
  <c r="GD14" i="40"/>
  <c r="GD14" i="29"/>
  <c r="GD14" i="77"/>
  <c r="GD14" i="173"/>
  <c r="GD14" i="42"/>
  <c r="GD14" i="21"/>
  <c r="GD14" i="99"/>
  <c r="GD14" i="104"/>
  <c r="GD17" i="148"/>
  <c r="GD17" i="150"/>
  <c r="GD17" i="147"/>
  <c r="GD17" i="146"/>
  <c r="GD17" i="149"/>
  <c r="GD17" i="174"/>
  <c r="GD17" i="40"/>
  <c r="GD17" i="115"/>
  <c r="GD17" i="77"/>
  <c r="GD17" i="29"/>
  <c r="GD17" i="173"/>
  <c r="GD17" i="42"/>
  <c r="GD17" i="104"/>
  <c r="GD17" i="21"/>
  <c r="GD17" i="99"/>
  <c r="GD21" i="2"/>
  <c r="GD20" i="150"/>
  <c r="GD20" i="148"/>
  <c r="GD20" i="147"/>
  <c r="GD20" i="146"/>
  <c r="GD20" i="149"/>
  <c r="GD20" i="115"/>
  <c r="GD20" i="174"/>
  <c r="GD20" i="40"/>
  <c r="GD20" i="29"/>
  <c r="GD20" i="77"/>
  <c r="GD20" i="42"/>
  <c r="GD20" i="173"/>
  <c r="GD20" i="104"/>
  <c r="GD20" i="21"/>
  <c r="GD20" i="99"/>
  <c r="GE24" i="2"/>
  <c r="GE23" i="150"/>
  <c r="GE23" i="148"/>
  <c r="GE23" i="147"/>
  <c r="GE23" i="146"/>
  <c r="GE23" i="149"/>
  <c r="GE23" i="115"/>
  <c r="GE23" i="174"/>
  <c r="GE23" i="40"/>
  <c r="GE23" i="29"/>
  <c r="GE23" i="77"/>
  <c r="GE23" i="42"/>
  <c r="GE23" i="173"/>
  <c r="GE23" i="99"/>
  <c r="GE23" i="21"/>
  <c r="GE23" i="104"/>
  <c r="GD30" i="2"/>
  <c r="GD29" i="150"/>
  <c r="GD29" i="148"/>
  <c r="GD29" i="147"/>
  <c r="GD29" i="146"/>
  <c r="GD29" i="149"/>
  <c r="GD29" i="115"/>
  <c r="GD29" i="174"/>
  <c r="GD29" i="40"/>
  <c r="GD29" i="29"/>
  <c r="GD29" i="77"/>
  <c r="GD29" i="42"/>
  <c r="GD29" i="173"/>
  <c r="GD29" i="21"/>
  <c r="GD29" i="99"/>
  <c r="GD29" i="104"/>
  <c r="GE34" i="2"/>
  <c r="GE33" i="150"/>
  <c r="GE33" i="148"/>
  <c r="GE33" i="147"/>
  <c r="GE33" i="149"/>
  <c r="GE33" i="146"/>
  <c r="GE33" i="115"/>
  <c r="GE33" i="174"/>
  <c r="GE33" i="40"/>
  <c r="GE33" i="77"/>
  <c r="GE33" i="42"/>
  <c r="GE33" i="29"/>
  <c r="GE33" i="173"/>
  <c r="GE33" i="21"/>
  <c r="GE33" i="104"/>
  <c r="GE33" i="99"/>
  <c r="GC50" i="21"/>
  <c r="GC50" i="173"/>
  <c r="GC50" i="104"/>
  <c r="GD54" i="2"/>
  <c r="GD53" i="21"/>
  <c r="GD53" i="173"/>
  <c r="GD53" i="104"/>
  <c r="FV54" i="99"/>
  <c r="BR54" i="99"/>
  <c r="GC53" i="99"/>
  <c r="FY53" i="99"/>
  <c r="FQ53" i="99"/>
  <c r="FM53" i="99"/>
  <c r="FE53" i="99"/>
  <c r="FA53" i="99"/>
  <c r="EW53" i="99"/>
  <c r="EO53" i="99"/>
  <c r="EK53" i="99"/>
  <c r="DY53" i="99"/>
  <c r="DU53" i="99"/>
  <c r="DM53" i="99"/>
  <c r="DI53" i="99"/>
  <c r="DA53" i="99"/>
  <c r="CW53" i="99"/>
  <c r="CS53" i="99"/>
  <c r="CK53" i="99"/>
  <c r="CG53" i="99"/>
  <c r="BY53" i="99"/>
  <c r="BU53" i="99"/>
  <c r="BI53" i="99"/>
  <c r="BE53" i="99"/>
  <c r="AW53" i="99"/>
  <c r="AS53" i="99"/>
  <c r="AO53" i="99"/>
  <c r="AG53" i="99"/>
  <c r="AC53" i="99"/>
  <c r="U53" i="99"/>
  <c r="Q53" i="99"/>
  <c r="M53" i="99"/>
  <c r="E53" i="99"/>
  <c r="GB50" i="99"/>
  <c r="FX50" i="99"/>
  <c r="FT50" i="99"/>
  <c r="FL50" i="99"/>
  <c r="FH50" i="99"/>
  <c r="EV50" i="99"/>
  <c r="ER50" i="99"/>
  <c r="EJ50" i="99"/>
  <c r="EF50" i="99"/>
  <c r="EB50" i="99"/>
  <c r="DT50" i="99"/>
  <c r="DP50" i="99"/>
  <c r="DH50" i="99"/>
  <c r="DD50" i="99"/>
  <c r="CZ50" i="99"/>
  <c r="CV50" i="99"/>
  <c r="CR50" i="99"/>
  <c r="CN50" i="99"/>
  <c r="CF50" i="99"/>
  <c r="CB50" i="99"/>
  <c r="BX50" i="99"/>
  <c r="BL50" i="99"/>
  <c r="BD50" i="99"/>
  <c r="AZ50" i="99"/>
  <c r="AV50" i="99"/>
  <c r="AN50" i="99"/>
  <c r="AJ50" i="99"/>
  <c r="AB50" i="99"/>
  <c r="X50" i="99"/>
  <c r="T50" i="99"/>
  <c r="L50" i="99"/>
  <c r="H50" i="99"/>
  <c r="Q15" i="2"/>
  <c r="Q14" i="106"/>
  <c r="Q14" i="112" s="1"/>
  <c r="Q14" i="146"/>
  <c r="Q14" i="149"/>
  <c r="Q14" i="174"/>
  <c r="Q14" i="99"/>
  <c r="Q14" i="147"/>
  <c r="Q14" i="150"/>
  <c r="Q14" i="148"/>
  <c r="Q14" i="115"/>
  <c r="Q29" i="2"/>
  <c r="Q28" i="147"/>
  <c r="Q28" i="99"/>
  <c r="Q28" i="106"/>
  <c r="Q28" i="112" s="1"/>
  <c r="Q28" i="148"/>
  <c r="Q28" i="104"/>
  <c r="Q28" i="146"/>
  <c r="Q28" i="150"/>
  <c r="Q28" i="174"/>
  <c r="Q28" i="115"/>
  <c r="Q28" i="40"/>
  <c r="Q28" i="77"/>
  <c r="Q28" i="29"/>
  <c r="Q28" i="42"/>
  <c r="Q28" i="173"/>
  <c r="Q28" i="21"/>
  <c r="Q28" i="149"/>
  <c r="Q14" i="21"/>
  <c r="Q14" i="42"/>
  <c r="Q14" i="104"/>
  <c r="Q14" i="29"/>
  <c r="Q14" i="77"/>
  <c r="Q18" i="2"/>
  <c r="Q17" i="147"/>
  <c r="Q17" i="99"/>
  <c r="Q17" i="106"/>
  <c r="Q17" i="112" s="1"/>
  <c r="Q17" i="148"/>
  <c r="Q34" i="2"/>
  <c r="Q33" i="106"/>
  <c r="Q33" i="112" s="1"/>
  <c r="Q33" i="150"/>
  <c r="Q33" i="99"/>
  <c r="Q33" i="146"/>
  <c r="Q33" i="149"/>
  <c r="Q33" i="104"/>
  <c r="Q17" i="104"/>
  <c r="Q17" i="21"/>
  <c r="Q17" i="173"/>
  <c r="Q17" i="42"/>
  <c r="Q17" i="29"/>
  <c r="Q17" i="77"/>
  <c r="Q17" i="40"/>
  <c r="Q17" i="115"/>
  <c r="Q17" i="174"/>
  <c r="Q17" i="146"/>
  <c r="Q9" i="127"/>
  <c r="Q9" i="37"/>
  <c r="Q8" i="106"/>
  <c r="Q8" i="112" s="1"/>
  <c r="Q8" i="147"/>
  <c r="Q8" i="99"/>
  <c r="Q9" i="2"/>
  <c r="Q8" i="150"/>
  <c r="Q9" i="145"/>
  <c r="Q9" i="38"/>
  <c r="Q8" i="148"/>
  <c r="Q8" i="104"/>
  <c r="Q8" i="21"/>
  <c r="Q8" i="173"/>
  <c r="Q8" i="42"/>
  <c r="Q8" i="29"/>
  <c r="Q8" i="77"/>
  <c r="Q8" i="40"/>
  <c r="Q8" i="115"/>
  <c r="Q9" i="41"/>
  <c r="Q7" i="145"/>
  <c r="Q6" i="150"/>
  <c r="Q6" i="148"/>
  <c r="Q6" i="147"/>
  <c r="Q6" i="146"/>
  <c r="Q6" i="149"/>
  <c r="Q6" i="174"/>
  <c r="Q7" i="41"/>
  <c r="Q7" i="127"/>
  <c r="Q7" i="38"/>
  <c r="Q6" i="115"/>
  <c r="Q6" i="40"/>
  <c r="Q6" i="77"/>
  <c r="Q6" i="29"/>
  <c r="Q6" i="42"/>
  <c r="Q6" i="173"/>
  <c r="Q6" i="21"/>
  <c r="Q6" i="104"/>
  <c r="Q6" i="99"/>
  <c r="Q33" i="21"/>
  <c r="Q33" i="173"/>
  <c r="Q33" i="42"/>
  <c r="Q33" i="29"/>
  <c r="Q33" i="77"/>
  <c r="Q33" i="40"/>
  <c r="Q33" i="115"/>
  <c r="Q33" i="174"/>
  <c r="Q8" i="174"/>
  <c r="Q17" i="149"/>
  <c r="Q33" i="147"/>
  <c r="Q17" i="150"/>
  <c r="Q21" i="2"/>
  <c r="Q20" i="106"/>
  <c r="Q20" i="112" s="1"/>
  <c r="Q42" i="2"/>
  <c r="Q41" i="106"/>
  <c r="Q41" i="112" s="1"/>
  <c r="Q40" i="99"/>
  <c r="Q41" i="104"/>
  <c r="Q12" i="2"/>
  <c r="Q12" i="127"/>
  <c r="Q12" i="37"/>
  <c r="Q12" i="38"/>
  <c r="Q11" i="106"/>
  <c r="Q11" i="112" s="1"/>
  <c r="Q11" i="150"/>
  <c r="Q11" i="148"/>
  <c r="Q11" i="147"/>
  <c r="Q11" i="146"/>
  <c r="Q25" i="2"/>
  <c r="Q24" i="150"/>
  <c r="Q24" i="148"/>
  <c r="Q24" i="147"/>
  <c r="Q24" i="146"/>
  <c r="Q24" i="149"/>
  <c r="Q23" i="99"/>
  <c r="Q20" i="99"/>
  <c r="Q41" i="21"/>
  <c r="Q24" i="21"/>
  <c r="Q41" i="173"/>
  <c r="Q24" i="173"/>
  <c r="Q24" i="42"/>
  <c r="Q24" i="29"/>
  <c r="Q24" i="77"/>
  <c r="Q24" i="40"/>
  <c r="Q24" i="115"/>
  <c r="Q24" i="174"/>
  <c r="Q11" i="174"/>
  <c r="Q11" i="149"/>
  <c r="Q20" i="148"/>
  <c r="Q23" i="150"/>
  <c r="Q23" i="106"/>
  <c r="Q23" i="112" s="1"/>
  <c r="Q12" i="145"/>
  <c r="L20" i="104"/>
  <c r="L17" i="104"/>
  <c r="L33" i="99"/>
  <c r="L40" i="99"/>
  <c r="L14" i="104"/>
  <c r="O23" i="104"/>
  <c r="J28" i="173"/>
  <c r="H40" i="99"/>
  <c r="H33" i="99"/>
  <c r="H20" i="104"/>
  <c r="H17" i="104"/>
  <c r="O33" i="104"/>
  <c r="J17" i="173"/>
  <c r="O17" i="77"/>
  <c r="O40" i="104"/>
  <c r="O28" i="104"/>
  <c r="J33" i="173"/>
  <c r="L20" i="29"/>
  <c r="O28" i="77"/>
  <c r="J41" i="2"/>
  <c r="J40" i="106"/>
  <c r="J40" i="112" s="1"/>
  <c r="M21" i="2"/>
  <c r="M20" i="106"/>
  <c r="M20" i="112" s="1"/>
  <c r="M20" i="150"/>
  <c r="M20" i="148"/>
  <c r="M20" i="147"/>
  <c r="M20" i="40"/>
  <c r="M20" i="115"/>
  <c r="M20" i="146"/>
  <c r="M20" i="77"/>
  <c r="M20" i="149"/>
  <c r="M20" i="29"/>
  <c r="M20" i="42"/>
  <c r="M20" i="174"/>
  <c r="M20" i="173"/>
  <c r="M41" i="2"/>
  <c r="M40" i="106"/>
  <c r="M40" i="112" s="1"/>
  <c r="M40" i="173"/>
  <c r="M20" i="99"/>
  <c r="H15" i="2"/>
  <c r="H14" i="106"/>
  <c r="H14" i="112" s="1"/>
  <c r="H14" i="148"/>
  <c r="H14" i="147"/>
  <c r="H14" i="146"/>
  <c r="H14" i="150"/>
  <c r="H14" i="77"/>
  <c r="H14" i="149"/>
  <c r="H14" i="174"/>
  <c r="H14" i="40"/>
  <c r="H14" i="115"/>
  <c r="H14" i="29"/>
  <c r="H14" i="42"/>
  <c r="H14" i="173"/>
  <c r="H29" i="2"/>
  <c r="H28" i="148"/>
  <c r="H28" i="146"/>
  <c r="H28" i="150"/>
  <c r="H28" i="106"/>
  <c r="H28" i="112" s="1"/>
  <c r="H28" i="149"/>
  <c r="H28" i="77"/>
  <c r="H28" i="115"/>
  <c r="H28" i="40"/>
  <c r="H28" i="174"/>
  <c r="H28" i="147"/>
  <c r="H28" i="42"/>
  <c r="H28" i="173"/>
  <c r="H28" i="29"/>
  <c r="J24" i="2"/>
  <c r="J23" i="106"/>
  <c r="J23" i="112" s="1"/>
  <c r="J23" i="150"/>
  <c r="J23" i="147"/>
  <c r="J23" i="148"/>
  <c r="J23" i="146"/>
  <c r="J23" i="174"/>
  <c r="J23" i="115"/>
  <c r="J23" i="149"/>
  <c r="J23" i="40"/>
  <c r="J23" i="29"/>
  <c r="J23" i="77"/>
  <c r="J23" i="42"/>
  <c r="N15" i="2"/>
  <c r="N14" i="106"/>
  <c r="N14" i="112" s="1"/>
  <c r="N14" i="150"/>
  <c r="N14" i="148"/>
  <c r="N14" i="147"/>
  <c r="N14" i="149"/>
  <c r="N14" i="174"/>
  <c r="N14" i="115"/>
  <c r="N14" i="146"/>
  <c r="N14" i="40"/>
  <c r="N14" i="77"/>
  <c r="N14" i="29"/>
  <c r="N14" i="42"/>
  <c r="N18" i="2"/>
  <c r="N17" i="106"/>
  <c r="N17" i="112" s="1"/>
  <c r="N17" i="150"/>
  <c r="N17" i="147"/>
  <c r="N17" i="148"/>
  <c r="N17" i="174"/>
  <c r="N17" i="115"/>
  <c r="N17" i="146"/>
  <c r="N17" i="149"/>
  <c r="N17" i="40"/>
  <c r="N17" i="77"/>
  <c r="N17" i="42"/>
  <c r="N21" i="2"/>
  <c r="N20" i="106"/>
  <c r="N20" i="112" s="1"/>
  <c r="N20" i="150"/>
  <c r="N20" i="148"/>
  <c r="N20" i="147"/>
  <c r="N20" i="149"/>
  <c r="N20" i="174"/>
  <c r="N20" i="115"/>
  <c r="N20" i="40"/>
  <c r="N20" i="146"/>
  <c r="N20" i="77"/>
  <c r="N20" i="29"/>
  <c r="N20" i="42"/>
  <c r="N24" i="2"/>
  <c r="N23" i="106"/>
  <c r="N23" i="112" s="1"/>
  <c r="N23" i="150"/>
  <c r="N23" i="147"/>
  <c r="N23" i="148"/>
  <c r="N23" i="174"/>
  <c r="N23" i="115"/>
  <c r="N23" i="149"/>
  <c r="N23" i="40"/>
  <c r="N23" i="77"/>
  <c r="N23" i="146"/>
  <c r="N23" i="42"/>
  <c r="N29" i="2"/>
  <c r="N28" i="106"/>
  <c r="N28" i="112" s="1"/>
  <c r="N28" i="150"/>
  <c r="N28" i="148"/>
  <c r="N28" i="174"/>
  <c r="N28" i="115"/>
  <c r="N28" i="149"/>
  <c r="N28" i="147"/>
  <c r="N28" i="146"/>
  <c r="N28" i="40"/>
  <c r="N28" i="77"/>
  <c r="N28" i="42"/>
  <c r="N34" i="2"/>
  <c r="N33" i="106"/>
  <c r="N33" i="112" s="1"/>
  <c r="N33" i="150"/>
  <c r="N33" i="148"/>
  <c r="N33" i="147"/>
  <c r="N33" i="174"/>
  <c r="N33" i="115"/>
  <c r="N33" i="149"/>
  <c r="N33" i="40"/>
  <c r="N33" i="77"/>
  <c r="N33" i="146"/>
  <c r="N33" i="42"/>
  <c r="N41" i="2"/>
  <c r="N40" i="106"/>
  <c r="N40" i="112" s="1"/>
  <c r="O33" i="99"/>
  <c r="L28" i="99"/>
  <c r="H28" i="99"/>
  <c r="L23" i="99"/>
  <c r="H23" i="99"/>
  <c r="L20" i="99"/>
  <c r="H20" i="99"/>
  <c r="L17" i="99"/>
  <c r="H17" i="99"/>
  <c r="L14" i="99"/>
  <c r="H14" i="99"/>
  <c r="N40" i="104"/>
  <c r="J40" i="104"/>
  <c r="N33" i="104"/>
  <c r="J33" i="104"/>
  <c r="N28" i="104"/>
  <c r="N23" i="104"/>
  <c r="J23" i="104"/>
  <c r="O20" i="104"/>
  <c r="O17" i="104"/>
  <c r="O14" i="104"/>
  <c r="L33" i="21"/>
  <c r="H28" i="21"/>
  <c r="L23" i="21"/>
  <c r="L14" i="21"/>
  <c r="H14" i="21"/>
  <c r="N20" i="173"/>
  <c r="N14" i="173"/>
  <c r="N28" i="29"/>
  <c r="N17" i="29"/>
  <c r="H24" i="2"/>
  <c r="H23" i="106"/>
  <c r="H23" i="112" s="1"/>
  <c r="H23" i="148"/>
  <c r="H23" i="146"/>
  <c r="H23" i="150"/>
  <c r="H23" i="147"/>
  <c r="H23" i="149"/>
  <c r="H23" i="77"/>
  <c r="H23" i="115"/>
  <c r="H23" i="40"/>
  <c r="H23" i="174"/>
  <c r="H23" i="42"/>
  <c r="H23" i="173"/>
  <c r="H23" i="29"/>
  <c r="M15" i="2"/>
  <c r="M14" i="150"/>
  <c r="M14" i="106"/>
  <c r="M14" i="112" s="1"/>
  <c r="M14" i="148"/>
  <c r="M14" i="147"/>
  <c r="M14" i="115"/>
  <c r="M14" i="40"/>
  <c r="M14" i="77"/>
  <c r="M14" i="149"/>
  <c r="M14" i="29"/>
  <c r="M14" i="42"/>
  <c r="M14" i="146"/>
  <c r="M14" i="174"/>
  <c r="M14" i="173"/>
  <c r="M24" i="2"/>
  <c r="M23" i="150"/>
  <c r="M23" i="106"/>
  <c r="M23" i="112" s="1"/>
  <c r="M23" i="148"/>
  <c r="M23" i="149"/>
  <c r="M23" i="40"/>
  <c r="M23" i="115"/>
  <c r="M23" i="147"/>
  <c r="M23" i="174"/>
  <c r="M23" i="77"/>
  <c r="M23" i="146"/>
  <c r="M23" i="42"/>
  <c r="M23" i="29"/>
  <c r="M23" i="173"/>
  <c r="M29" i="2"/>
  <c r="M28" i="150"/>
  <c r="M28" i="106"/>
  <c r="M28" i="112" s="1"/>
  <c r="M28" i="148"/>
  <c r="M28" i="147"/>
  <c r="M28" i="40"/>
  <c r="M28" i="146"/>
  <c r="M28" i="115"/>
  <c r="M28" i="174"/>
  <c r="M28" i="77"/>
  <c r="M28" i="149"/>
  <c r="M28" i="42"/>
  <c r="M28" i="29"/>
  <c r="M28" i="173"/>
  <c r="M23" i="99"/>
  <c r="M14" i="99"/>
  <c r="M40" i="21"/>
  <c r="M20" i="21"/>
  <c r="H18" i="2"/>
  <c r="H17" i="106"/>
  <c r="H17" i="112" s="1"/>
  <c r="H17" i="148"/>
  <c r="H17" i="146"/>
  <c r="H17" i="150"/>
  <c r="H17" i="147"/>
  <c r="H17" i="149"/>
  <c r="H17" i="77"/>
  <c r="H17" i="40"/>
  <c r="H17" i="174"/>
  <c r="H17" i="115"/>
  <c r="H17" i="42"/>
  <c r="H17" i="173"/>
  <c r="H17" i="29"/>
  <c r="H34" i="2"/>
  <c r="H33" i="106"/>
  <c r="H33" i="112" s="1"/>
  <c r="H33" i="148"/>
  <c r="H33" i="146"/>
  <c r="H33" i="150"/>
  <c r="H33" i="147"/>
  <c r="H33" i="149"/>
  <c r="H33" i="77"/>
  <c r="H33" i="115"/>
  <c r="H33" i="40"/>
  <c r="H33" i="174"/>
  <c r="H33" i="42"/>
  <c r="H33" i="173"/>
  <c r="H33" i="29"/>
  <c r="J15" i="2"/>
  <c r="J14" i="106"/>
  <c r="J14" i="112" s="1"/>
  <c r="J14" i="150"/>
  <c r="J14" i="148"/>
  <c r="J14" i="147"/>
  <c r="J14" i="146"/>
  <c r="J14" i="174"/>
  <c r="J14" i="149"/>
  <c r="J14" i="115"/>
  <c r="J14" i="40"/>
  <c r="J14" i="77"/>
  <c r="J14" i="29"/>
  <c r="J14" i="42"/>
  <c r="J29" i="2"/>
  <c r="J28" i="106"/>
  <c r="J28" i="112" s="1"/>
  <c r="J28" i="150"/>
  <c r="J28" i="147"/>
  <c r="J28" i="148"/>
  <c r="J28" i="146"/>
  <c r="J28" i="174"/>
  <c r="J28" i="115"/>
  <c r="J28" i="149"/>
  <c r="J28" i="40"/>
  <c r="J28" i="29"/>
  <c r="J28" i="77"/>
  <c r="J28" i="42"/>
  <c r="O15" i="2"/>
  <c r="O14" i="106"/>
  <c r="O14" i="112" s="1"/>
  <c r="O14" i="147"/>
  <c r="O14" i="150"/>
  <c r="O14" i="149"/>
  <c r="O14" i="148"/>
  <c r="O14" i="146"/>
  <c r="O14" i="174"/>
  <c r="O14" i="29"/>
  <c r="O14" i="115"/>
  <c r="O14" i="40"/>
  <c r="O14" i="173"/>
  <c r="O14" i="77"/>
  <c r="O18" i="2"/>
  <c r="O17" i="106"/>
  <c r="O17" i="112" s="1"/>
  <c r="O17" i="147"/>
  <c r="O17" i="150"/>
  <c r="O17" i="149"/>
  <c r="O17" i="148"/>
  <c r="O17" i="146"/>
  <c r="O17" i="174"/>
  <c r="O17" i="29"/>
  <c r="O17" i="115"/>
  <c r="O17" i="40"/>
  <c r="O17" i="173"/>
  <c r="O21" i="2"/>
  <c r="O20" i="147"/>
  <c r="O20" i="150"/>
  <c r="O20" i="149"/>
  <c r="O20" i="106"/>
  <c r="O20" i="112" s="1"/>
  <c r="O20" i="148"/>
  <c r="O20" i="146"/>
  <c r="O20" i="174"/>
  <c r="O20" i="29"/>
  <c r="O20" i="115"/>
  <c r="O20" i="40"/>
  <c r="O20" i="173"/>
  <c r="O20" i="77"/>
  <c r="O24" i="2"/>
  <c r="O23" i="106"/>
  <c r="O23" i="112" s="1"/>
  <c r="O23" i="147"/>
  <c r="O23" i="150"/>
  <c r="O23" i="149"/>
  <c r="O23" i="148"/>
  <c r="O23" i="146"/>
  <c r="O23" i="174"/>
  <c r="O23" i="29"/>
  <c r="O23" i="115"/>
  <c r="O23" i="40"/>
  <c r="O23" i="173"/>
  <c r="O29" i="2"/>
  <c r="O28" i="106"/>
  <c r="O28" i="112" s="1"/>
  <c r="O28" i="147"/>
  <c r="O28" i="150"/>
  <c r="O28" i="148"/>
  <c r="O28" i="146"/>
  <c r="O28" i="149"/>
  <c r="O28" i="174"/>
  <c r="O28" i="29"/>
  <c r="O28" i="115"/>
  <c r="O28" i="40"/>
  <c r="O28" i="173"/>
  <c r="O34" i="2"/>
  <c r="O33" i="106"/>
  <c r="O33" i="112" s="1"/>
  <c r="O33" i="147"/>
  <c r="O33" i="150"/>
  <c r="O33" i="148"/>
  <c r="O33" i="146"/>
  <c r="O33" i="149"/>
  <c r="O33" i="174"/>
  <c r="O33" i="29"/>
  <c r="O33" i="115"/>
  <c r="O33" i="40"/>
  <c r="O33" i="173"/>
  <c r="O41" i="2"/>
  <c r="O40" i="106"/>
  <c r="O40" i="112" s="1"/>
  <c r="N40" i="99"/>
  <c r="J40" i="99"/>
  <c r="N33" i="99"/>
  <c r="O28" i="99"/>
  <c r="O23" i="99"/>
  <c r="O20" i="99"/>
  <c r="O17" i="99"/>
  <c r="O14" i="99"/>
  <c r="M40" i="104"/>
  <c r="M28" i="104"/>
  <c r="M23" i="104"/>
  <c r="N20" i="104"/>
  <c r="J20" i="104"/>
  <c r="N17" i="104"/>
  <c r="N14" i="104"/>
  <c r="J14" i="104"/>
  <c r="O40" i="21"/>
  <c r="O33" i="21"/>
  <c r="O28" i="21"/>
  <c r="O23" i="21"/>
  <c r="O20" i="21"/>
  <c r="O17" i="21"/>
  <c r="O14" i="21"/>
  <c r="J40" i="173"/>
  <c r="J14" i="173"/>
  <c r="O33" i="77"/>
  <c r="O23" i="77"/>
  <c r="J21" i="2"/>
  <c r="J20" i="150"/>
  <c r="J20" i="106"/>
  <c r="J20" i="112" s="1"/>
  <c r="J20" i="148"/>
  <c r="J20" i="146"/>
  <c r="J20" i="174"/>
  <c r="J20" i="149"/>
  <c r="J20" i="115"/>
  <c r="J20" i="40"/>
  <c r="J20" i="77"/>
  <c r="J20" i="29"/>
  <c r="J20" i="42"/>
  <c r="M18" i="2"/>
  <c r="M17" i="106"/>
  <c r="M17" i="112" s="1"/>
  <c r="M17" i="150"/>
  <c r="M17" i="148"/>
  <c r="M17" i="115"/>
  <c r="M17" i="149"/>
  <c r="M17" i="40"/>
  <c r="M17" i="146"/>
  <c r="M17" i="174"/>
  <c r="M17" i="77"/>
  <c r="M17" i="42"/>
  <c r="M17" i="29"/>
  <c r="M17" i="173"/>
  <c r="M34" i="2"/>
  <c r="M33" i="150"/>
  <c r="M33" i="148"/>
  <c r="M33" i="106"/>
  <c r="M33" i="112" s="1"/>
  <c r="M33" i="40"/>
  <c r="M33" i="115"/>
  <c r="M33" i="147"/>
  <c r="M33" i="174"/>
  <c r="M33" i="77"/>
  <c r="M33" i="146"/>
  <c r="M33" i="149"/>
  <c r="M33" i="42"/>
  <c r="M33" i="29"/>
  <c r="M33" i="173"/>
  <c r="M28" i="99"/>
  <c r="M17" i="99"/>
  <c r="M33" i="21"/>
  <c r="M28" i="21"/>
  <c r="J20" i="147"/>
  <c r="M17" i="147"/>
  <c r="H21" i="2"/>
  <c r="H20" i="106"/>
  <c r="H20" i="112" s="1"/>
  <c r="H20" i="148"/>
  <c r="H20" i="147"/>
  <c r="H20" i="146"/>
  <c r="H20" i="150"/>
  <c r="H20" i="77"/>
  <c r="H20" i="149"/>
  <c r="H20" i="174"/>
  <c r="H20" i="115"/>
  <c r="H20" i="40"/>
  <c r="H20" i="29"/>
  <c r="H20" i="42"/>
  <c r="H20" i="173"/>
  <c r="H41" i="2"/>
  <c r="H40" i="106"/>
  <c r="H40" i="112" s="1"/>
  <c r="H40" i="173"/>
  <c r="J18" i="2"/>
  <c r="J17" i="106"/>
  <c r="J17" i="112" s="1"/>
  <c r="J17" i="150"/>
  <c r="J17" i="147"/>
  <c r="J17" i="148"/>
  <c r="J17" i="146"/>
  <c r="J17" i="174"/>
  <c r="J17" i="115"/>
  <c r="J17" i="149"/>
  <c r="J17" i="40"/>
  <c r="J17" i="29"/>
  <c r="J17" i="77"/>
  <c r="J17" i="42"/>
  <c r="J34" i="2"/>
  <c r="J33" i="106"/>
  <c r="J33" i="112" s="1"/>
  <c r="J33" i="150"/>
  <c r="J33" i="147"/>
  <c r="J33" i="148"/>
  <c r="J33" i="146"/>
  <c r="J33" i="174"/>
  <c r="J33" i="115"/>
  <c r="J33" i="149"/>
  <c r="J33" i="40"/>
  <c r="J33" i="29"/>
  <c r="J33" i="77"/>
  <c r="J33" i="42"/>
  <c r="L15" i="2"/>
  <c r="L14" i="148"/>
  <c r="L14" i="150"/>
  <c r="L14" i="106"/>
  <c r="L14" i="112" s="1"/>
  <c r="L14" i="147"/>
  <c r="L14" i="146"/>
  <c r="L14" i="77"/>
  <c r="L14" i="115"/>
  <c r="L14" i="40"/>
  <c r="L14" i="149"/>
  <c r="L14" i="174"/>
  <c r="L14" i="42"/>
  <c r="L14" i="173"/>
  <c r="L18" i="2"/>
  <c r="L17" i="106"/>
  <c r="L17" i="112" s="1"/>
  <c r="L17" i="148"/>
  <c r="L17" i="150"/>
  <c r="L17" i="146"/>
  <c r="L17" i="147"/>
  <c r="L17" i="149"/>
  <c r="L17" i="77"/>
  <c r="L17" i="174"/>
  <c r="L17" i="115"/>
  <c r="L17" i="40"/>
  <c r="L17" i="42"/>
  <c r="L17" i="29"/>
  <c r="L17" i="173"/>
  <c r="L21" i="2"/>
  <c r="L20" i="106"/>
  <c r="L20" i="112" s="1"/>
  <c r="L20" i="148"/>
  <c r="L20" i="150"/>
  <c r="L20" i="147"/>
  <c r="L20" i="146"/>
  <c r="L20" i="77"/>
  <c r="L20" i="40"/>
  <c r="L20" i="149"/>
  <c r="L20" i="174"/>
  <c r="L20" i="42"/>
  <c r="L20" i="115"/>
  <c r="L20" i="173"/>
  <c r="L24" i="2"/>
  <c r="L23" i="148"/>
  <c r="L23" i="150"/>
  <c r="L23" i="106"/>
  <c r="L23" i="112" s="1"/>
  <c r="L23" i="146"/>
  <c r="L23" i="149"/>
  <c r="L23" i="77"/>
  <c r="L23" i="147"/>
  <c r="L23" i="174"/>
  <c r="L23" i="40"/>
  <c r="L23" i="42"/>
  <c r="L23" i="29"/>
  <c r="L23" i="173"/>
  <c r="L29" i="2"/>
  <c r="L28" i="106"/>
  <c r="L28" i="112" s="1"/>
  <c r="L28" i="148"/>
  <c r="L28" i="150"/>
  <c r="L28" i="146"/>
  <c r="L28" i="147"/>
  <c r="L28" i="149"/>
  <c r="L28" i="77"/>
  <c r="L28" i="174"/>
  <c r="L28" i="40"/>
  <c r="L28" i="42"/>
  <c r="L28" i="29"/>
  <c r="L28" i="173"/>
  <c r="L34" i="2"/>
  <c r="L33" i="148"/>
  <c r="L33" i="150"/>
  <c r="L33" i="106"/>
  <c r="L33" i="112" s="1"/>
  <c r="L33" i="146"/>
  <c r="L33" i="149"/>
  <c r="L33" i="77"/>
  <c r="L33" i="147"/>
  <c r="L33" i="174"/>
  <c r="L33" i="40"/>
  <c r="L33" i="42"/>
  <c r="L33" i="29"/>
  <c r="L33" i="173"/>
  <c r="L41" i="2"/>
  <c r="L40" i="106"/>
  <c r="L40" i="112" s="1"/>
  <c r="L40" i="173"/>
  <c r="M40" i="99"/>
  <c r="M33" i="99"/>
  <c r="N28" i="99"/>
  <c r="J28" i="99"/>
  <c r="N23" i="99"/>
  <c r="J23" i="99"/>
  <c r="N20" i="99"/>
  <c r="J20" i="99"/>
  <c r="N17" i="99"/>
  <c r="J17" i="99"/>
  <c r="N14" i="99"/>
  <c r="J14" i="99"/>
  <c r="L40" i="104"/>
  <c r="H40" i="104"/>
  <c r="L33" i="104"/>
  <c r="H33" i="104"/>
  <c r="L28" i="104"/>
  <c r="H28" i="104"/>
  <c r="L23" i="104"/>
  <c r="H23" i="104"/>
  <c r="M20" i="104"/>
  <c r="M17" i="104"/>
  <c r="M14" i="104"/>
  <c r="N40" i="21"/>
  <c r="J40" i="21"/>
  <c r="N33" i="21"/>
  <c r="J33" i="21"/>
  <c r="N28" i="21"/>
  <c r="J28" i="21"/>
  <c r="N23" i="21"/>
  <c r="J23" i="21"/>
  <c r="N20" i="21"/>
  <c r="J20" i="21"/>
  <c r="N17" i="21"/>
  <c r="J17" i="21"/>
  <c r="N14" i="21"/>
  <c r="J14" i="21"/>
  <c r="O40" i="173"/>
  <c r="N33" i="173"/>
  <c r="N28" i="173"/>
  <c r="N23" i="173"/>
  <c r="N17" i="173"/>
  <c r="N33" i="29"/>
  <c r="N23" i="29"/>
  <c r="L28" i="115"/>
  <c r="E23" i="99"/>
  <c r="E6" i="104"/>
  <c r="F14" i="21"/>
  <c r="F20" i="173"/>
  <c r="E33" i="99"/>
  <c r="F17" i="99"/>
  <c r="F6" i="99"/>
  <c r="E17" i="104"/>
  <c r="F8" i="21"/>
  <c r="F8" i="173"/>
  <c r="F28" i="99"/>
  <c r="E17" i="99"/>
  <c r="E11" i="104"/>
  <c r="F40" i="21"/>
  <c r="E6" i="21"/>
  <c r="F23" i="99"/>
  <c r="F11" i="99"/>
  <c r="F6" i="104"/>
  <c r="F20" i="21"/>
  <c r="F23" i="42"/>
  <c r="F6" i="42"/>
  <c r="F20" i="77"/>
  <c r="F17" i="40"/>
  <c r="E8" i="146"/>
  <c r="E20" i="150"/>
  <c r="F15" i="2"/>
  <c r="F14" i="150"/>
  <c r="F14" i="106"/>
  <c r="F14" i="112" s="1"/>
  <c r="F14" i="147"/>
  <c r="F14" i="146"/>
  <c r="F14" i="40"/>
  <c r="F14" i="115"/>
  <c r="F14" i="42"/>
  <c r="F14" i="148"/>
  <c r="F14" i="174"/>
  <c r="F14" i="149"/>
  <c r="F14" i="77"/>
  <c r="F29" i="2"/>
  <c r="F28" i="147"/>
  <c r="F28" i="148"/>
  <c r="F28" i="150"/>
  <c r="F28" i="174"/>
  <c r="F28" i="29"/>
  <c r="F28" i="149"/>
  <c r="F28" i="77"/>
  <c r="F28" i="106"/>
  <c r="F28" i="112" s="1"/>
  <c r="F28" i="146"/>
  <c r="F28" i="115"/>
  <c r="F28" i="173"/>
  <c r="E28" i="99"/>
  <c r="F14" i="104"/>
  <c r="F8" i="104"/>
  <c r="E14" i="21"/>
  <c r="E8" i="21"/>
  <c r="E20" i="173"/>
  <c r="E8" i="173"/>
  <c r="F28" i="42"/>
  <c r="E7" i="151"/>
  <c r="E7" i="152" s="1"/>
  <c r="E7" i="154"/>
  <c r="E7" i="153"/>
  <c r="E6" i="106"/>
  <c r="E6" i="112" s="1"/>
  <c r="E6" i="150"/>
  <c r="E7" i="145"/>
  <c r="E7" i="41"/>
  <c r="E7" i="127"/>
  <c r="E7" i="37"/>
  <c r="E7" i="38"/>
  <c r="E6" i="147"/>
  <c r="E6" i="146"/>
  <c r="E6" i="40"/>
  <c r="E6" i="115"/>
  <c r="E6" i="42"/>
  <c r="E6" i="174"/>
  <c r="E6" i="149"/>
  <c r="E6" i="77"/>
  <c r="E12" i="2"/>
  <c r="E13" i="155" s="1"/>
  <c r="E12" i="154"/>
  <c r="E12" i="151"/>
  <c r="E12" i="152" s="1"/>
  <c r="E12" i="153"/>
  <c r="E12" i="145"/>
  <c r="E11" i="106"/>
  <c r="E11" i="112" s="1"/>
  <c r="E11" i="148"/>
  <c r="E12" i="41"/>
  <c r="E12" i="38"/>
  <c r="E11" i="150"/>
  <c r="E12" i="127"/>
  <c r="E11" i="149"/>
  <c r="E11" i="77"/>
  <c r="E11" i="147"/>
  <c r="E11" i="146"/>
  <c r="E11" i="40"/>
  <c r="E12" i="37"/>
  <c r="E11" i="174"/>
  <c r="E11" i="29"/>
  <c r="E11" i="173"/>
  <c r="E18" i="2"/>
  <c r="E17" i="148"/>
  <c r="E17" i="106"/>
  <c r="E17" i="112" s="1"/>
  <c r="E17" i="150"/>
  <c r="E17" i="147"/>
  <c r="E17" i="149"/>
  <c r="E17" i="77"/>
  <c r="E17" i="146"/>
  <c r="E17" i="40"/>
  <c r="E17" i="115"/>
  <c r="E17" i="42"/>
  <c r="E17" i="173"/>
  <c r="E24" i="2"/>
  <c r="E23" i="106"/>
  <c r="E23" i="112" s="1"/>
  <c r="E23" i="148"/>
  <c r="E23" i="150"/>
  <c r="E23" i="149"/>
  <c r="E23" i="77"/>
  <c r="E23" i="146"/>
  <c r="E23" i="40"/>
  <c r="E23" i="174"/>
  <c r="E23" i="29"/>
  <c r="E23" i="173"/>
  <c r="E34" i="2"/>
  <c r="E33" i="106"/>
  <c r="E33" i="112" s="1"/>
  <c r="E33" i="148"/>
  <c r="E33" i="150"/>
  <c r="E33" i="149"/>
  <c r="E33" i="77"/>
  <c r="E33" i="146"/>
  <c r="E33" i="40"/>
  <c r="E33" i="147"/>
  <c r="E33" i="174"/>
  <c r="E33" i="29"/>
  <c r="E33" i="173"/>
  <c r="E33" i="42"/>
  <c r="F14" i="99"/>
  <c r="F8" i="99"/>
  <c r="E6" i="99"/>
  <c r="E40" i="104"/>
  <c r="E20" i="104"/>
  <c r="E8" i="104"/>
  <c r="F28" i="21"/>
  <c r="F11" i="21"/>
  <c r="F14" i="173"/>
  <c r="E6" i="173"/>
  <c r="E23" i="115"/>
  <c r="E17" i="174"/>
  <c r="E6" i="148"/>
  <c r="E9" i="2"/>
  <c r="E10" i="155" s="1"/>
  <c r="E9" i="151"/>
  <c r="E9" i="152" s="1"/>
  <c r="E9" i="153"/>
  <c r="E9" i="154"/>
  <c r="E9" i="38"/>
  <c r="E9" i="145"/>
  <c r="E9" i="41"/>
  <c r="E9" i="127"/>
  <c r="E8" i="150"/>
  <c r="E8" i="147"/>
  <c r="E9" i="37"/>
  <c r="E8" i="148"/>
  <c r="E8" i="115"/>
  <c r="E8" i="42"/>
  <c r="E8" i="174"/>
  <c r="E8" i="29"/>
  <c r="E8" i="149"/>
  <c r="E8" i="40"/>
  <c r="E15" i="2"/>
  <c r="E14" i="106"/>
  <c r="E14" i="112" s="1"/>
  <c r="E14" i="147"/>
  <c r="E14" i="150"/>
  <c r="E14" i="148"/>
  <c r="E14" i="115"/>
  <c r="E14" i="42"/>
  <c r="E14" i="174"/>
  <c r="E14" i="29"/>
  <c r="E14" i="149"/>
  <c r="E14" i="40"/>
  <c r="E14" i="77"/>
  <c r="E14" i="146"/>
  <c r="E21" i="2"/>
  <c r="E20" i="147"/>
  <c r="E20" i="148"/>
  <c r="E20" i="115"/>
  <c r="E20" i="42"/>
  <c r="E20" i="174"/>
  <c r="E20" i="29"/>
  <c r="E20" i="106"/>
  <c r="E20" i="112" s="1"/>
  <c r="E20" i="149"/>
  <c r="E20" i="146"/>
  <c r="E20" i="40"/>
  <c r="E29" i="2"/>
  <c r="E28" i="148"/>
  <c r="E28" i="150"/>
  <c r="E28" i="106"/>
  <c r="E28" i="112" s="1"/>
  <c r="E28" i="149"/>
  <c r="E28" i="77"/>
  <c r="E28" i="146"/>
  <c r="E28" i="40"/>
  <c r="E28" i="147"/>
  <c r="E28" i="115"/>
  <c r="E28" i="173"/>
  <c r="E28" i="42"/>
  <c r="E41" i="2"/>
  <c r="E40" i="106"/>
  <c r="E40" i="112" s="1"/>
  <c r="E28" i="104"/>
  <c r="E8" i="77"/>
  <c r="F9" i="2"/>
  <c r="F9" i="145"/>
  <c r="F9" i="41"/>
  <c r="F9" i="127"/>
  <c r="F9" i="37"/>
  <c r="F8" i="150"/>
  <c r="F9" i="38"/>
  <c r="F8" i="106"/>
  <c r="F8" i="112" s="1"/>
  <c r="F8" i="147"/>
  <c r="F8" i="148"/>
  <c r="F8" i="146"/>
  <c r="F8" i="40"/>
  <c r="F8" i="115"/>
  <c r="F8" i="42"/>
  <c r="F8" i="174"/>
  <c r="F8" i="29"/>
  <c r="F21" i="2"/>
  <c r="F20" i="150"/>
  <c r="F20" i="106"/>
  <c r="F20" i="112" s="1"/>
  <c r="F20" i="147"/>
  <c r="F20" i="146"/>
  <c r="F20" i="40"/>
  <c r="F20" i="115"/>
  <c r="F20" i="42"/>
  <c r="F20" i="148"/>
  <c r="F20" i="149"/>
  <c r="F20" i="174"/>
  <c r="F20" i="29"/>
  <c r="F41" i="2"/>
  <c r="F40" i="106"/>
  <c r="F40" i="112" s="1"/>
  <c r="F40" i="104"/>
  <c r="F20" i="104"/>
  <c r="E40" i="21"/>
  <c r="E20" i="21"/>
  <c r="F40" i="173"/>
  <c r="F7" i="38"/>
  <c r="F6" i="106"/>
  <c r="F6" i="112" s="1"/>
  <c r="F7" i="145"/>
  <c r="F7" i="127"/>
  <c r="F6" i="148"/>
  <c r="F7" i="37"/>
  <c r="F7" i="41"/>
  <c r="F6" i="149"/>
  <c r="F6" i="77"/>
  <c r="F6" i="146"/>
  <c r="F6" i="40"/>
  <c r="F6" i="150"/>
  <c r="F6" i="147"/>
  <c r="F6" i="174"/>
  <c r="F6" i="29"/>
  <c r="F6" i="173"/>
  <c r="F12" i="2"/>
  <c r="F12" i="145"/>
  <c r="F12" i="41"/>
  <c r="F12" i="127"/>
  <c r="F12" i="37"/>
  <c r="F11" i="147"/>
  <c r="F11" i="106"/>
  <c r="F11" i="112" s="1"/>
  <c r="F11" i="148"/>
  <c r="F12" i="38"/>
  <c r="F11" i="150"/>
  <c r="F11" i="174"/>
  <c r="F11" i="29"/>
  <c r="F11" i="149"/>
  <c r="F11" i="77"/>
  <c r="F11" i="146"/>
  <c r="F11" i="115"/>
  <c r="F11" i="40"/>
  <c r="F11" i="173"/>
  <c r="F18" i="2"/>
  <c r="F17" i="147"/>
  <c r="F17" i="148"/>
  <c r="F17" i="174"/>
  <c r="F17" i="29"/>
  <c r="F17" i="149"/>
  <c r="F17" i="77"/>
  <c r="F17" i="106"/>
  <c r="F17" i="112" s="1"/>
  <c r="F17" i="150"/>
  <c r="F17" i="146"/>
  <c r="F17" i="115"/>
  <c r="F17" i="42"/>
  <c r="F17" i="173"/>
  <c r="F24" i="2"/>
  <c r="F23" i="150"/>
  <c r="F23" i="147"/>
  <c r="F23" i="106"/>
  <c r="F23" i="112" s="1"/>
  <c r="F23" i="148"/>
  <c r="F23" i="174"/>
  <c r="F23" i="29"/>
  <c r="F23" i="149"/>
  <c r="F23" i="77"/>
  <c r="F23" i="146"/>
  <c r="F23" i="115"/>
  <c r="F23" i="40"/>
  <c r="F23" i="173"/>
  <c r="F34" i="2"/>
  <c r="F33" i="106"/>
  <c r="F33" i="112" s="1"/>
  <c r="F33" i="148"/>
  <c r="F33" i="150"/>
  <c r="F33" i="174"/>
  <c r="F33" i="29"/>
  <c r="F33" i="149"/>
  <c r="F33" i="77"/>
  <c r="F33" i="146"/>
  <c r="F33" i="115"/>
  <c r="F33" i="40"/>
  <c r="F33" i="147"/>
  <c r="E40" i="99"/>
  <c r="E20" i="99"/>
  <c r="E14" i="99"/>
  <c r="E8" i="99"/>
  <c r="F33" i="104"/>
  <c r="F28" i="104"/>
  <c r="F23" i="104"/>
  <c r="F17" i="104"/>
  <c r="F11" i="104"/>
  <c r="E33" i="21"/>
  <c r="E28" i="21"/>
  <c r="E23" i="21"/>
  <c r="E17" i="21"/>
  <c r="E11" i="21"/>
  <c r="F6" i="21"/>
  <c r="F33" i="173"/>
  <c r="E14" i="173"/>
  <c r="F33" i="42"/>
  <c r="E11" i="42"/>
  <c r="F8" i="77"/>
  <c r="E33" i="115"/>
  <c r="E28" i="174"/>
  <c r="E23" i="147"/>
  <c r="B6" i="179"/>
  <c r="B4" i="179"/>
  <c r="B6" i="178"/>
  <c r="B4" i="178"/>
  <c r="B6" i="181"/>
  <c r="B4" i="181"/>
  <c r="B6" i="180"/>
  <c r="B4" i="180"/>
  <c r="B6" i="177"/>
  <c r="B4" i="177"/>
  <c r="GD55" i="2" l="1"/>
  <c r="GD54" i="21"/>
  <c r="GD54" i="173"/>
  <c r="GD54" i="104"/>
  <c r="GD54" i="99"/>
  <c r="FX55" i="2"/>
  <c r="FX54" i="21"/>
  <c r="FX54" i="173"/>
  <c r="FX54" i="104"/>
  <c r="FX54" i="99"/>
  <c r="FX42" i="2"/>
  <c r="FX41" i="173"/>
  <c r="FX41" i="21"/>
  <c r="FX41" i="104"/>
  <c r="FX41" i="99"/>
  <c r="FX35" i="2"/>
  <c r="FX34" i="150"/>
  <c r="FX34" i="148"/>
  <c r="FX34" i="147"/>
  <c r="FX34" i="146"/>
  <c r="FX34" i="149"/>
  <c r="FX34" i="174"/>
  <c r="FX34" i="115"/>
  <c r="FX34" i="77"/>
  <c r="FX34" i="40"/>
  <c r="FX34" i="29"/>
  <c r="FX34" i="173"/>
  <c r="FX34" i="42"/>
  <c r="FX34" i="104"/>
  <c r="FX34" i="99"/>
  <c r="FX34" i="21"/>
  <c r="FX30" i="2"/>
  <c r="FX29" i="150"/>
  <c r="FX29" i="148"/>
  <c r="FX29" i="146"/>
  <c r="FX29" i="147"/>
  <c r="FX29" i="149"/>
  <c r="FX29" i="174"/>
  <c r="FX29" i="115"/>
  <c r="FX29" i="77"/>
  <c r="FX29" i="40"/>
  <c r="FX29" i="29"/>
  <c r="FX29" i="173"/>
  <c r="FX29" i="42"/>
  <c r="FX29" i="104"/>
  <c r="FX29" i="21"/>
  <c r="FX29" i="99"/>
  <c r="FX25" i="2"/>
  <c r="FX24" i="150"/>
  <c r="FX24" i="147"/>
  <c r="FX24" i="148"/>
  <c r="FX24" i="146"/>
  <c r="FX24" i="149"/>
  <c r="FX24" i="174"/>
  <c r="FX24" i="115"/>
  <c r="FX24" i="77"/>
  <c r="FX24" i="40"/>
  <c r="FX24" i="29"/>
  <c r="FX24" i="173"/>
  <c r="FX24" i="42"/>
  <c r="FX24" i="104"/>
  <c r="FX24" i="21"/>
  <c r="FX24" i="99"/>
  <c r="FX21" i="150"/>
  <c r="FX21" i="147"/>
  <c r="FX21" i="148"/>
  <c r="FX21" i="146"/>
  <c r="FX21" i="149"/>
  <c r="FX21" i="115"/>
  <c r="FX21" i="174"/>
  <c r="FX21" i="40"/>
  <c r="FX21" i="29"/>
  <c r="FX21" i="77"/>
  <c r="FX21" i="173"/>
  <c r="FX21" i="42"/>
  <c r="FX21" i="21"/>
  <c r="FX21" i="99"/>
  <c r="FX21" i="104"/>
  <c r="FX18" i="150"/>
  <c r="FX18" i="148"/>
  <c r="FX18" i="147"/>
  <c r="FX18" i="146"/>
  <c r="FX18" i="149"/>
  <c r="FX18" i="115"/>
  <c r="FX18" i="174"/>
  <c r="FX18" i="40"/>
  <c r="FX18" i="29"/>
  <c r="FX18" i="77"/>
  <c r="FX18" i="42"/>
  <c r="FX18" i="173"/>
  <c r="FX18" i="104"/>
  <c r="FX18" i="21"/>
  <c r="FX18" i="99"/>
  <c r="FX15" i="148"/>
  <c r="FX15" i="150"/>
  <c r="FX15" i="147"/>
  <c r="FX15" i="146"/>
  <c r="FX15" i="149"/>
  <c r="FX15" i="174"/>
  <c r="FX15" i="40"/>
  <c r="FX15" i="115"/>
  <c r="FX15" i="77"/>
  <c r="FX15" i="29"/>
  <c r="FX15" i="173"/>
  <c r="FX15" i="42"/>
  <c r="FX15" i="99"/>
  <c r="FX15" i="104"/>
  <c r="FX15" i="21"/>
  <c r="FX12" i="148"/>
  <c r="FX12" i="150"/>
  <c r="FX12" i="147"/>
  <c r="FX12" i="146"/>
  <c r="FX12" i="149"/>
  <c r="FX12" i="115"/>
  <c r="FX12" i="174"/>
  <c r="FX12" i="40"/>
  <c r="FX12" i="29"/>
  <c r="FX12" i="77"/>
  <c r="FX12" i="42"/>
  <c r="FX12" i="173"/>
  <c r="FX12" i="104"/>
  <c r="FX12" i="21"/>
  <c r="FX12" i="99"/>
  <c r="FX9" i="148"/>
  <c r="FX9" i="150"/>
  <c r="FX9" i="147"/>
  <c r="FX9" i="146"/>
  <c r="FX9" i="149"/>
  <c r="FX9" i="115"/>
  <c r="FX9" i="40"/>
  <c r="FX9" i="174"/>
  <c r="FX9" i="29"/>
  <c r="FX9" i="77"/>
  <c r="FX9" i="173"/>
  <c r="FX9" i="42"/>
  <c r="FX9" i="21"/>
  <c r="FX9" i="99"/>
  <c r="FX9" i="104"/>
  <c r="ET42" i="2"/>
  <c r="ET41" i="173"/>
  <c r="ET41" i="21"/>
  <c r="ET41" i="104"/>
  <c r="ET41" i="99"/>
  <c r="ET21" i="150"/>
  <c r="ET21" i="148"/>
  <c r="ET21" i="147"/>
  <c r="ET21" i="146"/>
  <c r="ET21" i="149"/>
  <c r="ET21" i="174"/>
  <c r="ET21" i="115"/>
  <c r="ET21" i="77"/>
  <c r="ET21" i="40"/>
  <c r="ET21" i="29"/>
  <c r="ET21" i="173"/>
  <c r="ET21" i="42"/>
  <c r="ET21" i="104"/>
  <c r="ET21" i="21"/>
  <c r="ET21" i="99"/>
  <c r="ET9" i="150"/>
  <c r="ET9" i="148"/>
  <c r="ET9" i="147"/>
  <c r="ET9" i="146"/>
  <c r="ET9" i="149"/>
  <c r="ET9" i="40"/>
  <c r="ET9" i="174"/>
  <c r="ET9" i="115"/>
  <c r="ET9" i="77"/>
  <c r="ET9" i="29"/>
  <c r="ET9" i="42"/>
  <c r="ET9" i="173"/>
  <c r="ET9" i="104"/>
  <c r="ET9" i="21"/>
  <c r="ET9" i="99"/>
  <c r="EI55" i="2"/>
  <c r="EI54" i="173"/>
  <c r="EI54" i="104"/>
  <c r="EI54" i="21"/>
  <c r="EI54" i="99"/>
  <c r="EE42" i="2"/>
  <c r="EE41" i="173"/>
  <c r="EE41" i="21"/>
  <c r="EE41" i="104"/>
  <c r="EE41" i="99"/>
  <c r="ED35" i="2"/>
  <c r="ED34" i="150"/>
  <c r="ED34" i="148"/>
  <c r="ED34" i="147"/>
  <c r="ED34" i="149"/>
  <c r="ED34" i="146"/>
  <c r="ED34" i="115"/>
  <c r="ED34" i="174"/>
  <c r="ED34" i="40"/>
  <c r="ED34" i="77"/>
  <c r="ED34" i="42"/>
  <c r="ED34" i="29"/>
  <c r="ED34" i="173"/>
  <c r="ED34" i="21"/>
  <c r="ED34" i="104"/>
  <c r="ED34" i="99"/>
  <c r="EE26" i="2"/>
  <c r="EE25" i="150"/>
  <c r="EE25" i="148"/>
  <c r="EE25" i="146"/>
  <c r="EE25" i="147"/>
  <c r="EE25" i="149"/>
  <c r="EE25" i="174"/>
  <c r="EE25" i="115"/>
  <c r="EE25" i="77"/>
  <c r="EE25" i="40"/>
  <c r="EE25" i="29"/>
  <c r="EE25" i="173"/>
  <c r="EE25" i="42"/>
  <c r="EE25" i="104"/>
  <c r="EE25" i="21"/>
  <c r="EE25" i="99"/>
  <c r="EF21" i="150"/>
  <c r="EF21" i="147"/>
  <c r="EF21" i="148"/>
  <c r="EF21" i="146"/>
  <c r="EF21" i="149"/>
  <c r="EF21" i="115"/>
  <c r="EF21" i="174"/>
  <c r="EF21" i="40"/>
  <c r="EF21" i="29"/>
  <c r="EF21" i="77"/>
  <c r="EF21" i="173"/>
  <c r="EF21" i="42"/>
  <c r="EF21" i="21"/>
  <c r="EF21" i="99"/>
  <c r="EF21" i="104"/>
  <c r="EE18" i="150"/>
  <c r="EE18" i="148"/>
  <c r="EE18" i="147"/>
  <c r="EE18" i="146"/>
  <c r="EE18" i="149"/>
  <c r="EE18" i="115"/>
  <c r="EE18" i="174"/>
  <c r="EE18" i="40"/>
  <c r="EE18" i="29"/>
  <c r="EE18" i="77"/>
  <c r="EE18" i="173"/>
  <c r="EE18" i="42"/>
  <c r="EE18" i="21"/>
  <c r="EE18" i="99"/>
  <c r="EE18" i="104"/>
  <c r="ED15" i="148"/>
  <c r="ED15" i="150"/>
  <c r="ED15" i="147"/>
  <c r="ED15" i="146"/>
  <c r="ED15" i="149"/>
  <c r="ED15" i="40"/>
  <c r="ED15" i="115"/>
  <c r="ED15" i="174"/>
  <c r="ED15" i="29"/>
  <c r="ED15" i="77"/>
  <c r="ED15" i="42"/>
  <c r="ED15" i="173"/>
  <c r="ED15" i="104"/>
  <c r="ED15" i="21"/>
  <c r="ED15" i="99"/>
  <c r="EF9" i="150"/>
  <c r="EF9" i="148"/>
  <c r="EF9" i="147"/>
  <c r="EF9" i="146"/>
  <c r="EF9" i="149"/>
  <c r="EF9" i="115"/>
  <c r="EF9" i="40"/>
  <c r="EF9" i="174"/>
  <c r="EF9" i="29"/>
  <c r="EF9" i="77"/>
  <c r="EF9" i="173"/>
  <c r="EF9" i="42"/>
  <c r="EF9" i="21"/>
  <c r="EF9" i="99"/>
  <c r="EF9" i="104"/>
  <c r="DA55" i="2"/>
  <c r="DA54" i="21"/>
  <c r="DA54" i="173"/>
  <c r="DA54" i="104"/>
  <c r="DA54" i="99"/>
  <c r="DA42" i="2"/>
  <c r="DA41" i="173"/>
  <c r="DA41" i="104"/>
  <c r="DA41" i="99"/>
  <c r="DA41" i="21"/>
  <c r="DA35" i="2"/>
  <c r="DA34" i="150"/>
  <c r="DA34" i="148"/>
  <c r="DA34" i="147"/>
  <c r="DA34" i="149"/>
  <c r="DA34" i="146"/>
  <c r="DA34" i="115"/>
  <c r="DA34" i="174"/>
  <c r="DA34" i="40"/>
  <c r="DA34" i="77"/>
  <c r="DA34" i="29"/>
  <c r="DA34" i="173"/>
  <c r="DA34" i="42"/>
  <c r="DA34" i="21"/>
  <c r="DA34" i="104"/>
  <c r="DA34" i="99"/>
  <c r="DA30" i="2"/>
  <c r="DA29" i="150"/>
  <c r="DA29" i="148"/>
  <c r="DA29" i="146"/>
  <c r="DA29" i="147"/>
  <c r="DA29" i="149"/>
  <c r="DA29" i="115"/>
  <c r="DA29" i="174"/>
  <c r="DA29" i="40"/>
  <c r="DA29" i="29"/>
  <c r="DA29" i="77"/>
  <c r="DA29" i="173"/>
  <c r="DA29" i="42"/>
  <c r="DA29" i="21"/>
  <c r="DA29" i="99"/>
  <c r="DA29" i="104"/>
  <c r="DA25" i="2"/>
  <c r="DA24" i="150"/>
  <c r="DA24" i="147"/>
  <c r="DA24" i="148"/>
  <c r="DA24" i="146"/>
  <c r="DA24" i="149"/>
  <c r="DA24" i="115"/>
  <c r="DA24" i="174"/>
  <c r="DA24" i="40"/>
  <c r="DA24" i="29"/>
  <c r="DA24" i="77"/>
  <c r="DA24" i="173"/>
  <c r="DA24" i="42"/>
  <c r="DA24" i="21"/>
  <c r="DA24" i="99"/>
  <c r="DA24" i="104"/>
  <c r="DA21" i="150"/>
  <c r="DA21" i="148"/>
  <c r="DA21" i="147"/>
  <c r="DA21" i="146"/>
  <c r="DA21" i="149"/>
  <c r="DA21" i="115"/>
  <c r="DA21" i="174"/>
  <c r="DA21" i="40"/>
  <c r="DA21" i="29"/>
  <c r="DA21" i="77"/>
  <c r="DA21" i="42"/>
  <c r="DA21" i="173"/>
  <c r="DA21" i="104"/>
  <c r="DA21" i="21"/>
  <c r="DA21" i="99"/>
  <c r="DA18" i="150"/>
  <c r="DA18" i="148"/>
  <c r="DA18" i="147"/>
  <c r="DA18" i="146"/>
  <c r="DA18" i="149"/>
  <c r="DA18" i="174"/>
  <c r="DA18" i="40"/>
  <c r="DA18" i="115"/>
  <c r="DA18" i="77"/>
  <c r="DA18" i="29"/>
  <c r="DA18" i="173"/>
  <c r="DA18" i="42"/>
  <c r="DA18" i="104"/>
  <c r="DA18" i="21"/>
  <c r="DA18" i="99"/>
  <c r="DA15" i="150"/>
  <c r="DA15" i="148"/>
  <c r="DA15" i="147"/>
  <c r="DA15" i="146"/>
  <c r="DA15" i="149"/>
  <c r="DA15" i="115"/>
  <c r="DA15" i="174"/>
  <c r="DA15" i="40"/>
  <c r="DA15" i="29"/>
  <c r="DA15" i="77"/>
  <c r="DA15" i="173"/>
  <c r="DA15" i="42"/>
  <c r="DA15" i="21"/>
  <c r="DA15" i="99"/>
  <c r="DA15" i="104"/>
  <c r="DA12" i="148"/>
  <c r="DA12" i="150"/>
  <c r="DA12" i="147"/>
  <c r="DA12" i="146"/>
  <c r="DA12" i="149"/>
  <c r="DA12" i="174"/>
  <c r="DA12" i="40"/>
  <c r="DA12" i="115"/>
  <c r="DA12" i="77"/>
  <c r="DA12" i="29"/>
  <c r="DA12" i="42"/>
  <c r="DA12" i="173"/>
  <c r="DA12" i="104"/>
  <c r="DA12" i="21"/>
  <c r="DA12" i="99"/>
  <c r="DA9" i="150"/>
  <c r="DA9" i="148"/>
  <c r="DA9" i="147"/>
  <c r="DA9" i="146"/>
  <c r="DA9" i="149"/>
  <c r="DA9" i="174"/>
  <c r="DA9" i="115"/>
  <c r="DA9" i="40"/>
  <c r="DA9" i="29"/>
  <c r="DA9" i="77"/>
  <c r="DA9" i="42"/>
  <c r="DA9" i="173"/>
  <c r="DA9" i="104"/>
  <c r="DA9" i="21"/>
  <c r="DA9" i="99"/>
  <c r="CW55" i="2"/>
  <c r="CW54" i="21"/>
  <c r="CW54" i="173"/>
  <c r="CW54" i="104"/>
  <c r="CW54" i="99"/>
  <c r="CW25" i="2"/>
  <c r="CW24" i="150"/>
  <c r="CW24" i="147"/>
  <c r="CW24" i="148"/>
  <c r="CW24" i="146"/>
  <c r="CW24" i="149"/>
  <c r="CW24" i="115"/>
  <c r="CW24" i="174"/>
  <c r="CW24" i="40"/>
  <c r="CW24" i="29"/>
  <c r="CW24" i="77"/>
  <c r="CW24" i="173"/>
  <c r="CW24" i="42"/>
  <c r="CW24" i="21"/>
  <c r="CW24" i="99"/>
  <c r="CW24" i="104"/>
  <c r="CV21" i="150"/>
  <c r="CV21" i="147"/>
  <c r="CV21" i="148"/>
  <c r="CV21" i="146"/>
  <c r="CV21" i="149"/>
  <c r="CV21" i="115"/>
  <c r="CV21" i="174"/>
  <c r="CV21" i="40"/>
  <c r="CV21" i="29"/>
  <c r="CV21" i="77"/>
  <c r="CV21" i="173"/>
  <c r="CV21" i="42"/>
  <c r="CV21" i="21"/>
  <c r="CV21" i="99"/>
  <c r="CV21" i="104"/>
  <c r="CV15" i="148"/>
  <c r="CV15" i="150"/>
  <c r="CV15" i="147"/>
  <c r="CV15" i="146"/>
  <c r="CV15" i="149"/>
  <c r="CV15" i="174"/>
  <c r="CV15" i="40"/>
  <c r="CV15" i="115"/>
  <c r="CV15" i="77"/>
  <c r="CV15" i="29"/>
  <c r="CV15" i="173"/>
  <c r="CV15" i="42"/>
  <c r="CV15" i="99"/>
  <c r="CV15" i="104"/>
  <c r="CV15" i="21"/>
  <c r="CT55" i="2"/>
  <c r="CT54" i="106"/>
  <c r="CT54" i="112" s="1"/>
  <c r="CT54" i="21"/>
  <c r="CT54" i="173"/>
  <c r="CT54" i="104"/>
  <c r="CT54" i="99"/>
  <c r="CR30" i="2"/>
  <c r="CR29" i="106"/>
  <c r="CR29" i="112" s="1"/>
  <c r="CR29" i="150"/>
  <c r="CR29" i="148"/>
  <c r="CR29" i="146"/>
  <c r="CR29" i="147"/>
  <c r="CR29" i="149"/>
  <c r="CR29" i="174"/>
  <c r="CR29" i="115"/>
  <c r="CR29" i="77"/>
  <c r="CR29" i="40"/>
  <c r="CR29" i="29"/>
  <c r="CR29" i="173"/>
  <c r="CR29" i="42"/>
  <c r="CR29" i="104"/>
  <c r="CR29" i="21"/>
  <c r="CR29" i="99"/>
  <c r="CM25" i="2"/>
  <c r="CM24" i="106"/>
  <c r="CM24" i="112" s="1"/>
  <c r="CM24" i="150"/>
  <c r="CM24" i="148"/>
  <c r="CM24" i="147"/>
  <c r="CM24" i="146"/>
  <c r="CM24" i="149"/>
  <c r="CM24" i="174"/>
  <c r="CM24" i="115"/>
  <c r="CM24" i="77"/>
  <c r="CM24" i="40"/>
  <c r="CM24" i="29"/>
  <c r="CM24" i="173"/>
  <c r="CM24" i="42"/>
  <c r="CM24" i="21"/>
  <c r="CM24" i="99"/>
  <c r="CM24" i="104"/>
  <c r="CF35" i="2"/>
  <c r="CF34" i="106"/>
  <c r="CF34" i="112" s="1"/>
  <c r="CF34" i="150"/>
  <c r="CF34" i="148"/>
  <c r="CF34" i="147"/>
  <c r="CF34" i="146"/>
  <c r="CF34" i="149"/>
  <c r="CF34" i="174"/>
  <c r="CF34" i="115"/>
  <c r="CF34" i="77"/>
  <c r="CF34" i="40"/>
  <c r="CF34" i="29"/>
  <c r="CF34" i="173"/>
  <c r="CF34" i="42"/>
  <c r="CF34" i="104"/>
  <c r="CF34" i="99"/>
  <c r="CF34" i="21"/>
  <c r="CF18" i="106"/>
  <c r="CF18" i="112" s="1"/>
  <c r="CF18" i="150"/>
  <c r="CF18" i="148"/>
  <c r="CF18" i="147"/>
  <c r="CF18" i="146"/>
  <c r="CF18" i="149"/>
  <c r="CF18" i="40"/>
  <c r="CF18" i="115"/>
  <c r="CF18" i="174"/>
  <c r="CF18" i="29"/>
  <c r="CF18" i="77"/>
  <c r="CF18" i="42"/>
  <c r="CF18" i="173"/>
  <c r="CF18" i="104"/>
  <c r="CF18" i="21"/>
  <c r="CF18" i="99"/>
  <c r="BY25" i="2"/>
  <c r="BY24" i="106"/>
  <c r="BY24" i="112" s="1"/>
  <c r="BY24" i="150"/>
  <c r="BY24" i="147"/>
  <c r="BY24" i="148"/>
  <c r="BY24" i="146"/>
  <c r="BY24" i="149"/>
  <c r="BY24" i="115"/>
  <c r="BY24" i="174"/>
  <c r="BY24" i="40"/>
  <c r="BY24" i="29"/>
  <c r="BY24" i="77"/>
  <c r="BY24" i="173"/>
  <c r="BY24" i="42"/>
  <c r="BY24" i="21"/>
  <c r="BY24" i="99"/>
  <c r="BY24" i="104"/>
  <c r="CI55" i="2"/>
  <c r="CI54" i="106"/>
  <c r="CI54" i="112" s="1"/>
  <c r="CI54" i="173"/>
  <c r="CI54" i="104"/>
  <c r="CI54" i="21"/>
  <c r="CI54" i="99"/>
  <c r="CB43" i="2"/>
  <c r="CB42" i="106"/>
  <c r="CB42" i="112" s="1"/>
  <c r="CB42" i="173"/>
  <c r="CB42" i="104"/>
  <c r="CB42" i="99"/>
  <c r="CB42" i="21"/>
  <c r="BU13" i="41"/>
  <c r="BU13" i="145"/>
  <c r="BU13" i="127"/>
  <c r="BU13" i="37"/>
  <c r="BU13" i="38"/>
  <c r="BU12" i="106"/>
  <c r="BU12" i="112" s="1"/>
  <c r="BU12" i="148"/>
  <c r="BU12" i="150"/>
  <c r="BU12" i="147"/>
  <c r="BU12" i="146"/>
  <c r="BU12" i="149"/>
  <c r="BU12" i="174"/>
  <c r="BU12" i="40"/>
  <c r="BU12" i="115"/>
  <c r="BU12" i="77"/>
  <c r="BU12" i="29"/>
  <c r="BU12" i="42"/>
  <c r="BU12" i="173"/>
  <c r="BU12" i="104"/>
  <c r="BU12" i="21"/>
  <c r="BU12" i="99"/>
  <c r="BS30" i="2"/>
  <c r="BS29" i="106"/>
  <c r="BS29" i="112" s="1"/>
  <c r="BS29" i="150"/>
  <c r="BS29" i="148"/>
  <c r="BS29" i="147"/>
  <c r="BS29" i="146"/>
  <c r="BS29" i="149"/>
  <c r="BS29" i="174"/>
  <c r="BS29" i="115"/>
  <c r="BS29" i="77"/>
  <c r="BS29" i="40"/>
  <c r="BS29" i="29"/>
  <c r="BS29" i="173"/>
  <c r="BS29" i="42"/>
  <c r="BS29" i="21"/>
  <c r="BS29" i="99"/>
  <c r="BS29" i="104"/>
  <c r="BS10" i="127"/>
  <c r="BS10" i="145"/>
  <c r="BS10" i="41"/>
  <c r="BS10" i="37"/>
  <c r="BS10" i="38"/>
  <c r="BS9" i="106"/>
  <c r="BS9" i="112" s="1"/>
  <c r="BS9" i="150"/>
  <c r="BS9" i="148"/>
  <c r="BS9" i="147"/>
  <c r="BS9" i="146"/>
  <c r="BS9" i="149"/>
  <c r="BS9" i="40"/>
  <c r="BS9" i="174"/>
  <c r="BS9" i="115"/>
  <c r="BS9" i="77"/>
  <c r="BS9" i="29"/>
  <c r="BS9" i="173"/>
  <c r="BS9" i="42"/>
  <c r="BS9" i="104"/>
  <c r="BS9" i="21"/>
  <c r="BS9" i="99"/>
  <c r="GB55" i="2"/>
  <c r="GB54" i="21"/>
  <c r="GB54" i="173"/>
  <c r="GB54" i="104"/>
  <c r="GB54" i="99"/>
  <c r="GB30" i="2"/>
  <c r="GB29" i="150"/>
  <c r="GB29" i="148"/>
  <c r="GB29" i="146"/>
  <c r="GB29" i="147"/>
  <c r="GB29" i="149"/>
  <c r="GB29" i="174"/>
  <c r="GB29" i="115"/>
  <c r="GB29" i="77"/>
  <c r="GB29" i="40"/>
  <c r="GB29" i="29"/>
  <c r="GB29" i="173"/>
  <c r="GB29" i="42"/>
  <c r="GB29" i="104"/>
  <c r="GB29" i="21"/>
  <c r="GB29" i="99"/>
  <c r="GB15" i="148"/>
  <c r="GB15" i="150"/>
  <c r="GB15" i="147"/>
  <c r="GB15" i="146"/>
  <c r="GB15" i="149"/>
  <c r="GB15" i="174"/>
  <c r="GB15" i="40"/>
  <c r="GB15" i="115"/>
  <c r="GB15" i="77"/>
  <c r="GB15" i="29"/>
  <c r="GB15" i="173"/>
  <c r="GB15" i="42"/>
  <c r="GB15" i="99"/>
  <c r="GB15" i="104"/>
  <c r="GB15" i="21"/>
  <c r="CQ10" i="127"/>
  <c r="CQ10" i="145"/>
  <c r="CQ10" i="41"/>
  <c r="CQ10" i="37"/>
  <c r="CQ9" i="106"/>
  <c r="CQ9" i="112" s="1"/>
  <c r="CQ10" i="38"/>
  <c r="CQ9" i="150"/>
  <c r="CQ9" i="148"/>
  <c r="CQ9" i="147"/>
  <c r="CQ9" i="146"/>
  <c r="CQ9" i="149"/>
  <c r="CQ9" i="40"/>
  <c r="CQ9" i="174"/>
  <c r="CQ9" i="115"/>
  <c r="CQ9" i="77"/>
  <c r="CQ9" i="29"/>
  <c r="CQ9" i="173"/>
  <c r="CQ9" i="42"/>
  <c r="CQ9" i="104"/>
  <c r="CQ9" i="21"/>
  <c r="CQ9" i="99"/>
  <c r="AJ13" i="179"/>
  <c r="AJ13" i="181"/>
  <c r="AJ13" i="177"/>
  <c r="AJ13" i="178"/>
  <c r="AJ13" i="180"/>
  <c r="AZ13" i="145"/>
  <c r="AZ13" i="41"/>
  <c r="AZ13" i="37"/>
  <c r="AZ13" i="38"/>
  <c r="AZ13" i="127"/>
  <c r="AZ12" i="106"/>
  <c r="AZ12" i="112" s="1"/>
  <c r="AZ12" i="148"/>
  <c r="AZ12" i="150"/>
  <c r="AZ12" i="147"/>
  <c r="AZ12" i="146"/>
  <c r="AZ12" i="149"/>
  <c r="AZ12" i="115"/>
  <c r="AZ12" i="174"/>
  <c r="AZ12" i="40"/>
  <c r="AZ12" i="29"/>
  <c r="AZ12" i="77"/>
  <c r="AZ12" i="42"/>
  <c r="AZ12" i="173"/>
  <c r="AZ12" i="104"/>
  <c r="AZ12" i="21"/>
  <c r="AZ12" i="99"/>
  <c r="AL30" i="2"/>
  <c r="V30" i="180"/>
  <c r="V30" i="178"/>
  <c r="V30" i="181"/>
  <c r="V30" i="179"/>
  <c r="V30" i="177"/>
  <c r="AL29" i="106"/>
  <c r="AL29" i="112" s="1"/>
  <c r="AL29" i="150"/>
  <c r="AL29" i="148"/>
  <c r="AL29" i="147"/>
  <c r="AL29" i="146"/>
  <c r="AL29" i="149"/>
  <c r="AL29" i="115"/>
  <c r="AL29" i="174"/>
  <c r="AL29" i="40"/>
  <c r="AL29" i="29"/>
  <c r="AL29" i="77"/>
  <c r="AL29" i="42"/>
  <c r="AL29" i="173"/>
  <c r="AL29" i="21"/>
  <c r="AL29" i="99"/>
  <c r="AL29" i="104"/>
  <c r="AN55" i="2"/>
  <c r="AN54" i="106"/>
  <c r="AN54" i="112" s="1"/>
  <c r="AN54" i="21"/>
  <c r="AN54" i="173"/>
  <c r="AN54" i="104"/>
  <c r="AN54" i="99"/>
  <c r="AN35" i="2"/>
  <c r="X35" i="180"/>
  <c r="X35" i="181"/>
  <c r="X35" i="178"/>
  <c r="X35" i="179"/>
  <c r="X35" i="177"/>
  <c r="AN34" i="106"/>
  <c r="AN34" i="112" s="1"/>
  <c r="AN34" i="150"/>
  <c r="AN34" i="148"/>
  <c r="AN34" i="147"/>
  <c r="AN34" i="146"/>
  <c r="AN34" i="149"/>
  <c r="AN34" i="174"/>
  <c r="AN34" i="115"/>
  <c r="AN34" i="77"/>
  <c r="AN34" i="40"/>
  <c r="AN34" i="29"/>
  <c r="AN34" i="173"/>
  <c r="AN34" i="42"/>
  <c r="AN34" i="104"/>
  <c r="AN34" i="99"/>
  <c r="AN34" i="21"/>
  <c r="AN25" i="2"/>
  <c r="X25" i="180"/>
  <c r="X25" i="181"/>
  <c r="X25" i="178"/>
  <c r="X25" i="179"/>
  <c r="X25" i="177"/>
  <c r="AN24" i="106"/>
  <c r="AN24" i="112" s="1"/>
  <c r="AN24" i="150"/>
  <c r="AN24" i="147"/>
  <c r="AN24" i="148"/>
  <c r="AN24" i="146"/>
  <c r="AN24" i="149"/>
  <c r="AN24" i="174"/>
  <c r="AN24" i="115"/>
  <c r="AN24" i="77"/>
  <c r="AN24" i="40"/>
  <c r="AN24" i="29"/>
  <c r="AN24" i="173"/>
  <c r="AN24" i="42"/>
  <c r="AN24" i="104"/>
  <c r="AN24" i="21"/>
  <c r="AN24" i="99"/>
  <c r="X19" i="180"/>
  <c r="X19" i="181"/>
  <c r="X19" i="178"/>
  <c r="X19" i="177"/>
  <c r="X19" i="179"/>
  <c r="AN18" i="106"/>
  <c r="AN18" i="112" s="1"/>
  <c r="AN18" i="150"/>
  <c r="AN18" i="148"/>
  <c r="AN18" i="147"/>
  <c r="AN18" i="146"/>
  <c r="AN18" i="149"/>
  <c r="AN18" i="40"/>
  <c r="AN18" i="115"/>
  <c r="AN18" i="174"/>
  <c r="AN18" i="29"/>
  <c r="AN18" i="77"/>
  <c r="AN18" i="42"/>
  <c r="AN18" i="173"/>
  <c r="AN18" i="104"/>
  <c r="AN18" i="21"/>
  <c r="AN18" i="99"/>
  <c r="X10" i="177"/>
  <c r="X10" i="179"/>
  <c r="X10" i="181"/>
  <c r="X10" i="180"/>
  <c r="X10" i="178"/>
  <c r="AN10" i="145"/>
  <c r="AN10" i="41"/>
  <c r="AN10" i="127"/>
  <c r="AN10" i="37"/>
  <c r="AN10" i="38"/>
  <c r="AN9" i="106"/>
  <c r="AN9" i="112" s="1"/>
  <c r="AN9" i="150"/>
  <c r="AN9" i="148"/>
  <c r="AN9" i="147"/>
  <c r="AN9" i="146"/>
  <c r="AN9" i="149"/>
  <c r="AN9" i="115"/>
  <c r="AN9" i="40"/>
  <c r="AN9" i="174"/>
  <c r="AN9" i="29"/>
  <c r="AN9" i="77"/>
  <c r="AN9" i="173"/>
  <c r="AN9" i="42"/>
  <c r="AN9" i="21"/>
  <c r="AN9" i="99"/>
  <c r="AN9" i="104"/>
  <c r="Q13" i="178"/>
  <c r="Q13" i="179"/>
  <c r="Q13" i="181"/>
  <c r="Q13" i="180"/>
  <c r="Q13" i="177"/>
  <c r="AG13" i="41"/>
  <c r="AG13" i="145"/>
  <c r="AG13" i="127"/>
  <c r="AG13" i="37"/>
  <c r="AG13" i="38"/>
  <c r="AG12" i="106"/>
  <c r="AG12" i="112" s="1"/>
  <c r="AG12" i="148"/>
  <c r="AG12" i="150"/>
  <c r="AG12" i="147"/>
  <c r="AG12" i="146"/>
  <c r="AG12" i="149"/>
  <c r="AG12" i="174"/>
  <c r="AG12" i="40"/>
  <c r="AG12" i="115"/>
  <c r="AG12" i="77"/>
  <c r="AG12" i="29"/>
  <c r="AG12" i="42"/>
  <c r="AG12" i="173"/>
  <c r="AG12" i="104"/>
  <c r="AG12" i="21"/>
  <c r="AG12" i="99"/>
  <c r="BD42" i="2"/>
  <c r="BD41" i="106"/>
  <c r="BD41" i="112" s="1"/>
  <c r="BD41" i="173"/>
  <c r="BD41" i="21"/>
  <c r="BD41" i="104"/>
  <c r="BD41" i="99"/>
  <c r="BL55" i="2"/>
  <c r="BL54" i="106"/>
  <c r="BL54" i="112" s="1"/>
  <c r="BL54" i="21"/>
  <c r="BL54" i="173"/>
  <c r="BL54" i="104"/>
  <c r="BL54" i="99"/>
  <c r="BL35" i="2"/>
  <c r="AV35" i="180"/>
  <c r="AV35" i="181"/>
  <c r="AV35" i="178"/>
  <c r="AV35" i="179"/>
  <c r="AV35" i="177"/>
  <c r="BL34" i="106"/>
  <c r="BL34" i="112" s="1"/>
  <c r="BL34" i="150"/>
  <c r="BL34" i="148"/>
  <c r="BL34" i="147"/>
  <c r="BL34" i="146"/>
  <c r="BL34" i="149"/>
  <c r="BL34" i="174"/>
  <c r="BL34" i="115"/>
  <c r="BL34" i="77"/>
  <c r="BL34" i="40"/>
  <c r="BL34" i="29"/>
  <c r="BL34" i="173"/>
  <c r="BL34" i="42"/>
  <c r="BL34" i="104"/>
  <c r="BL34" i="99"/>
  <c r="BL34" i="21"/>
  <c r="BL25" i="2"/>
  <c r="AV25" i="180"/>
  <c r="AV25" i="181"/>
  <c r="AV25" i="178"/>
  <c r="AV25" i="177"/>
  <c r="AV25" i="179"/>
  <c r="BL24" i="106"/>
  <c r="BL24" i="112" s="1"/>
  <c r="BL24" i="150"/>
  <c r="BL24" i="147"/>
  <c r="BL24" i="148"/>
  <c r="BL24" i="146"/>
  <c r="BL24" i="149"/>
  <c r="BL24" i="174"/>
  <c r="BL24" i="115"/>
  <c r="BL24" i="77"/>
  <c r="BL24" i="40"/>
  <c r="BL24" i="29"/>
  <c r="BL24" i="173"/>
  <c r="BL24" i="42"/>
  <c r="BL24" i="104"/>
  <c r="BL24" i="21"/>
  <c r="BL24" i="99"/>
  <c r="AV19" i="180"/>
  <c r="AV19" i="181"/>
  <c r="AV19" i="178"/>
  <c r="AV19" i="179"/>
  <c r="AV19" i="177"/>
  <c r="BL18" i="106"/>
  <c r="BL18" i="112" s="1"/>
  <c r="BL18" i="150"/>
  <c r="BL18" i="148"/>
  <c r="BL18" i="147"/>
  <c r="BL18" i="146"/>
  <c r="BL18" i="149"/>
  <c r="BL18" i="40"/>
  <c r="BL18" i="115"/>
  <c r="BL18" i="174"/>
  <c r="BL18" i="29"/>
  <c r="BL18" i="77"/>
  <c r="BL18" i="42"/>
  <c r="BL18" i="173"/>
  <c r="BL18" i="104"/>
  <c r="BL18" i="21"/>
  <c r="BL18" i="99"/>
  <c r="AV10" i="179"/>
  <c r="AV10" i="181"/>
  <c r="AV10" i="180"/>
  <c r="AV10" i="177"/>
  <c r="AV10" i="178"/>
  <c r="BL10" i="145"/>
  <c r="BL10" i="41"/>
  <c r="BL10" i="127"/>
  <c r="BL10" i="37"/>
  <c r="BL10" i="38"/>
  <c r="BL9" i="106"/>
  <c r="BL9" i="112" s="1"/>
  <c r="BL9" i="150"/>
  <c r="BL9" i="148"/>
  <c r="BL9" i="147"/>
  <c r="BL9" i="146"/>
  <c r="BL9" i="149"/>
  <c r="BL9" i="115"/>
  <c r="BL9" i="40"/>
  <c r="BL9" i="174"/>
  <c r="BL9" i="29"/>
  <c r="BL9" i="77"/>
  <c r="BL9" i="173"/>
  <c r="BL9" i="42"/>
  <c r="BL9" i="21"/>
  <c r="BL9" i="99"/>
  <c r="BL9" i="104"/>
  <c r="AY19" i="180"/>
  <c r="AY19" i="181"/>
  <c r="AY19" i="178"/>
  <c r="AY19" i="179"/>
  <c r="AY19" i="177"/>
  <c r="BO18" i="106"/>
  <c r="BO18" i="112" s="1"/>
  <c r="BO18" i="150"/>
  <c r="BO18" i="148"/>
  <c r="BO18" i="147"/>
  <c r="BO18" i="146"/>
  <c r="BO18" i="149"/>
  <c r="BO18" i="115"/>
  <c r="BO18" i="174"/>
  <c r="BO18" i="40"/>
  <c r="BO18" i="29"/>
  <c r="BO18" i="77"/>
  <c r="BO18" i="173"/>
  <c r="BO18" i="42"/>
  <c r="BO18" i="21"/>
  <c r="BO18" i="99"/>
  <c r="BO18" i="104"/>
  <c r="J13" i="177"/>
  <c r="J13" i="178"/>
  <c r="J13" i="179"/>
  <c r="J13" i="181"/>
  <c r="J13" i="180"/>
  <c r="Z13" i="145"/>
  <c r="Z13" i="41"/>
  <c r="Z13" i="38"/>
  <c r="Z13" i="127"/>
  <c r="Z13" i="37"/>
  <c r="Z12" i="106"/>
  <c r="Z12" i="112" s="1"/>
  <c r="Z12" i="148"/>
  <c r="Z12" i="150"/>
  <c r="Z12" i="147"/>
  <c r="Z12" i="146"/>
  <c r="Z12" i="149"/>
  <c r="Z12" i="174"/>
  <c r="Z12" i="40"/>
  <c r="Z12" i="115"/>
  <c r="Z12" i="77"/>
  <c r="Z12" i="29"/>
  <c r="Z12" i="173"/>
  <c r="Z12" i="42"/>
  <c r="Z12" i="99"/>
  <c r="Z12" i="104"/>
  <c r="Z12" i="21"/>
  <c r="H10" i="177"/>
  <c r="H10" i="179"/>
  <c r="H10" i="181"/>
  <c r="H10" i="180"/>
  <c r="H10" i="178"/>
  <c r="X10" i="145"/>
  <c r="X10" i="41"/>
  <c r="X10" i="127"/>
  <c r="X10" i="37"/>
  <c r="X10" i="38"/>
  <c r="X9" i="106"/>
  <c r="X9" i="112" s="1"/>
  <c r="X9" i="150"/>
  <c r="X9" i="148"/>
  <c r="X9" i="147"/>
  <c r="X9" i="146"/>
  <c r="X9" i="149"/>
  <c r="X9" i="115"/>
  <c r="X9" i="40"/>
  <c r="X9" i="174"/>
  <c r="X9" i="29"/>
  <c r="X9" i="77"/>
  <c r="X9" i="173"/>
  <c r="X9" i="42"/>
  <c r="X9" i="21"/>
  <c r="X9" i="99"/>
  <c r="X9" i="104"/>
  <c r="M55" i="2"/>
  <c r="M54" i="106"/>
  <c r="M54" i="112" s="1"/>
  <c r="M54" i="21"/>
  <c r="M54" i="173"/>
  <c r="M54" i="104"/>
  <c r="M54" i="99"/>
  <c r="C30" i="2"/>
  <c r="C29" i="106"/>
  <c r="C29" i="112" s="1"/>
  <c r="C29" i="150"/>
  <c r="C29" i="148"/>
  <c r="C29" i="146"/>
  <c r="C29" i="147"/>
  <c r="C29" i="149"/>
  <c r="C29" i="115"/>
  <c r="C29" i="174"/>
  <c r="C29" i="40"/>
  <c r="C29" i="29"/>
  <c r="C29" i="77"/>
  <c r="C29" i="173"/>
  <c r="C29" i="42"/>
  <c r="C29" i="21"/>
  <c r="C29" i="99"/>
  <c r="C29" i="104"/>
  <c r="GE42" i="2"/>
  <c r="GE41" i="173"/>
  <c r="GE41" i="21"/>
  <c r="GE41" i="104"/>
  <c r="GE41" i="99"/>
  <c r="GD35" i="2"/>
  <c r="GD34" i="150"/>
  <c r="GD34" i="148"/>
  <c r="GD34" i="147"/>
  <c r="GD34" i="149"/>
  <c r="GD34" i="146"/>
  <c r="GD34" i="115"/>
  <c r="GD34" i="174"/>
  <c r="GD34" i="40"/>
  <c r="GD34" i="77"/>
  <c r="GD34" i="42"/>
  <c r="GD34" i="29"/>
  <c r="GD34" i="173"/>
  <c r="GD34" i="21"/>
  <c r="GD34" i="104"/>
  <c r="GD34" i="99"/>
  <c r="FT55" i="2"/>
  <c r="FT54" i="21"/>
  <c r="FT54" i="173"/>
  <c r="FT54" i="104"/>
  <c r="FT54" i="99"/>
  <c r="FT42" i="2"/>
  <c r="FT41" i="173"/>
  <c r="FT41" i="21"/>
  <c r="FT41" i="104"/>
  <c r="FT41" i="99"/>
  <c r="FT35" i="2"/>
  <c r="FT34" i="150"/>
  <c r="FT34" i="148"/>
  <c r="FT34" i="147"/>
  <c r="FT34" i="146"/>
  <c r="FT34" i="149"/>
  <c r="FT34" i="174"/>
  <c r="FT34" i="115"/>
  <c r="FT34" i="77"/>
  <c r="FT34" i="40"/>
  <c r="FT34" i="29"/>
  <c r="FT34" i="173"/>
  <c r="FT34" i="42"/>
  <c r="FT34" i="104"/>
  <c r="FT34" i="99"/>
  <c r="FT34" i="21"/>
  <c r="FT30" i="2"/>
  <c r="FT29" i="150"/>
  <c r="FT29" i="148"/>
  <c r="FT29" i="146"/>
  <c r="FT29" i="147"/>
  <c r="FT29" i="149"/>
  <c r="FT29" i="174"/>
  <c r="FT29" i="115"/>
  <c r="FT29" i="77"/>
  <c r="FT29" i="40"/>
  <c r="FT29" i="29"/>
  <c r="FT29" i="173"/>
  <c r="FT29" i="42"/>
  <c r="FT29" i="104"/>
  <c r="FT29" i="21"/>
  <c r="FT29" i="99"/>
  <c r="FT25" i="2"/>
  <c r="FT24" i="150"/>
  <c r="FT24" i="147"/>
  <c r="FT24" i="148"/>
  <c r="FT24" i="146"/>
  <c r="FT24" i="149"/>
  <c r="FT24" i="174"/>
  <c r="FT24" i="115"/>
  <c r="FT24" i="77"/>
  <c r="FT24" i="40"/>
  <c r="FT24" i="29"/>
  <c r="FT24" i="173"/>
  <c r="FT24" i="42"/>
  <c r="FT24" i="104"/>
  <c r="FT24" i="21"/>
  <c r="FT24" i="99"/>
  <c r="FT21" i="150"/>
  <c r="FT21" i="147"/>
  <c r="FT21" i="148"/>
  <c r="FT21" i="146"/>
  <c r="FT21" i="149"/>
  <c r="FT21" i="115"/>
  <c r="FT21" i="174"/>
  <c r="FT21" i="40"/>
  <c r="FT21" i="29"/>
  <c r="FT21" i="77"/>
  <c r="FT21" i="173"/>
  <c r="FT21" i="42"/>
  <c r="FT21" i="21"/>
  <c r="FT21" i="99"/>
  <c r="FT21" i="104"/>
  <c r="FT18" i="150"/>
  <c r="FT18" i="148"/>
  <c r="FT18" i="147"/>
  <c r="FT18" i="146"/>
  <c r="FT18" i="149"/>
  <c r="FT18" i="115"/>
  <c r="FT18" i="174"/>
  <c r="FT18" i="40"/>
  <c r="FT18" i="29"/>
  <c r="FT18" i="77"/>
  <c r="FT18" i="42"/>
  <c r="FT18" i="173"/>
  <c r="FT18" i="104"/>
  <c r="FT18" i="21"/>
  <c r="FT18" i="99"/>
  <c r="FT15" i="148"/>
  <c r="FT15" i="150"/>
  <c r="FT15" i="147"/>
  <c r="FT15" i="146"/>
  <c r="FT15" i="149"/>
  <c r="FT15" i="174"/>
  <c r="FT15" i="40"/>
  <c r="FT15" i="115"/>
  <c r="FT15" i="77"/>
  <c r="FT15" i="29"/>
  <c r="FT15" i="173"/>
  <c r="FT15" i="42"/>
  <c r="FT15" i="99"/>
  <c r="FT15" i="104"/>
  <c r="FT15" i="21"/>
  <c r="FT12" i="148"/>
  <c r="FT12" i="150"/>
  <c r="FT12" i="147"/>
  <c r="FT12" i="146"/>
  <c r="FT12" i="149"/>
  <c r="FT12" i="115"/>
  <c r="FT12" i="174"/>
  <c r="FT12" i="40"/>
  <c r="FT12" i="29"/>
  <c r="FT12" i="77"/>
  <c r="FT12" i="42"/>
  <c r="FT12" i="173"/>
  <c r="FT12" i="104"/>
  <c r="FT12" i="21"/>
  <c r="FT12" i="99"/>
  <c r="FT9" i="148"/>
  <c r="FT9" i="150"/>
  <c r="FT9" i="147"/>
  <c r="FT9" i="146"/>
  <c r="FT9" i="149"/>
  <c r="FT9" i="115"/>
  <c r="FT9" i="40"/>
  <c r="FT9" i="174"/>
  <c r="FT9" i="29"/>
  <c r="FT9" i="77"/>
  <c r="FT9" i="173"/>
  <c r="FT9" i="42"/>
  <c r="FT9" i="21"/>
  <c r="FT9" i="99"/>
  <c r="FT9" i="104"/>
  <c r="FA25" i="2"/>
  <c r="FA24" i="150"/>
  <c r="FA24" i="147"/>
  <c r="FA24" i="148"/>
  <c r="FA24" i="146"/>
  <c r="FA24" i="149"/>
  <c r="FA24" i="115"/>
  <c r="FA24" i="174"/>
  <c r="FA24" i="40"/>
  <c r="FA24" i="29"/>
  <c r="FA24" i="77"/>
  <c r="FA24" i="173"/>
  <c r="FA24" i="42"/>
  <c r="FA24" i="21"/>
  <c r="FA24" i="99"/>
  <c r="FA24" i="104"/>
  <c r="EK42" i="2"/>
  <c r="EK41" i="173"/>
  <c r="EK41" i="104"/>
  <c r="EK41" i="99"/>
  <c r="EK41" i="21"/>
  <c r="EJ35" i="2"/>
  <c r="EJ34" i="150"/>
  <c r="EJ34" i="148"/>
  <c r="EJ34" i="147"/>
  <c r="EJ34" i="146"/>
  <c r="EJ34" i="149"/>
  <c r="EJ34" i="174"/>
  <c r="EJ34" i="115"/>
  <c r="EJ34" i="77"/>
  <c r="EJ34" i="40"/>
  <c r="EJ34" i="29"/>
  <c r="EJ34" i="173"/>
  <c r="EJ34" i="42"/>
  <c r="EJ34" i="104"/>
  <c r="EJ34" i="99"/>
  <c r="EJ34" i="21"/>
  <c r="EI30" i="2"/>
  <c r="EI29" i="150"/>
  <c r="EI29" i="148"/>
  <c r="EI29" i="147"/>
  <c r="EI29" i="146"/>
  <c r="EI29" i="149"/>
  <c r="EI29" i="174"/>
  <c r="EI29" i="115"/>
  <c r="EI29" i="77"/>
  <c r="EI29" i="40"/>
  <c r="EI29" i="29"/>
  <c r="EI29" i="173"/>
  <c r="EI29" i="42"/>
  <c r="EI29" i="21"/>
  <c r="EI29" i="99"/>
  <c r="EI29" i="104"/>
  <c r="EI25" i="2"/>
  <c r="EI24" i="150"/>
  <c r="EI24" i="148"/>
  <c r="EI24" i="147"/>
  <c r="EI24" i="146"/>
  <c r="EI24" i="149"/>
  <c r="EI24" i="174"/>
  <c r="EI24" i="115"/>
  <c r="EI24" i="77"/>
  <c r="EI24" i="40"/>
  <c r="EI24" i="29"/>
  <c r="EI24" i="173"/>
  <c r="EI24" i="42"/>
  <c r="EI24" i="21"/>
  <c r="EI24" i="99"/>
  <c r="EI24" i="104"/>
  <c r="EI21" i="150"/>
  <c r="EI21" i="147"/>
  <c r="EI21" i="148"/>
  <c r="EI21" i="146"/>
  <c r="EI21" i="149"/>
  <c r="EI21" i="174"/>
  <c r="EI21" i="115"/>
  <c r="EI21" i="77"/>
  <c r="EI21" i="40"/>
  <c r="EI21" i="29"/>
  <c r="EI21" i="173"/>
  <c r="EI21" i="42"/>
  <c r="EI21" i="104"/>
  <c r="EI21" i="21"/>
  <c r="EI21" i="99"/>
  <c r="EI18" i="150"/>
  <c r="EI18" i="148"/>
  <c r="EI18" i="147"/>
  <c r="EI18" i="146"/>
  <c r="EI18" i="149"/>
  <c r="EI18" i="115"/>
  <c r="EI18" i="174"/>
  <c r="EI18" i="40"/>
  <c r="EI18" i="29"/>
  <c r="EI18" i="77"/>
  <c r="EI18" i="173"/>
  <c r="EI18" i="42"/>
  <c r="EI18" i="21"/>
  <c r="EI18" i="99"/>
  <c r="EI18" i="104"/>
  <c r="EI15" i="148"/>
  <c r="EI15" i="150"/>
  <c r="EI15" i="147"/>
  <c r="EI15" i="146"/>
  <c r="EI15" i="149"/>
  <c r="EI15" i="174"/>
  <c r="EI15" i="40"/>
  <c r="EI15" i="115"/>
  <c r="EI15" i="77"/>
  <c r="EI15" i="29"/>
  <c r="EI15" i="173"/>
  <c r="EI15" i="42"/>
  <c r="EI15" i="104"/>
  <c r="EI15" i="21"/>
  <c r="EI15" i="99"/>
  <c r="EI12" i="150"/>
  <c r="EI12" i="148"/>
  <c r="EI12" i="147"/>
  <c r="EI12" i="146"/>
  <c r="EI12" i="149"/>
  <c r="EI12" i="115"/>
  <c r="EI12" i="174"/>
  <c r="EI12" i="40"/>
  <c r="EI12" i="29"/>
  <c r="EI12" i="77"/>
  <c r="EI12" i="173"/>
  <c r="EI12" i="42"/>
  <c r="EI12" i="21"/>
  <c r="EI12" i="99"/>
  <c r="EI12" i="104"/>
  <c r="EI9" i="150"/>
  <c r="EI9" i="148"/>
  <c r="EI9" i="147"/>
  <c r="EI9" i="146"/>
  <c r="EI9" i="149"/>
  <c r="EI9" i="40"/>
  <c r="EI9" i="174"/>
  <c r="EI9" i="115"/>
  <c r="EI9" i="77"/>
  <c r="EI9" i="29"/>
  <c r="EI9" i="173"/>
  <c r="EI9" i="42"/>
  <c r="EI9" i="104"/>
  <c r="EI9" i="21"/>
  <c r="EI9" i="99"/>
  <c r="EF55" i="2"/>
  <c r="EF54" i="21"/>
  <c r="EF54" i="173"/>
  <c r="EF54" i="104"/>
  <c r="EF54" i="99"/>
  <c r="ED42" i="2"/>
  <c r="ED41" i="173"/>
  <c r="ED41" i="21"/>
  <c r="ED41" i="104"/>
  <c r="ED41" i="99"/>
  <c r="EF30" i="2"/>
  <c r="EF29" i="150"/>
  <c r="EF29" i="148"/>
  <c r="EF29" i="146"/>
  <c r="EF29" i="147"/>
  <c r="EF29" i="149"/>
  <c r="EF29" i="174"/>
  <c r="EF29" i="115"/>
  <c r="EF29" i="77"/>
  <c r="EF29" i="40"/>
  <c r="EF29" i="29"/>
  <c r="EF29" i="173"/>
  <c r="EF29" i="42"/>
  <c r="EF29" i="104"/>
  <c r="EF29" i="21"/>
  <c r="EF29" i="99"/>
  <c r="EF25" i="2"/>
  <c r="EF24" i="150"/>
  <c r="EF24" i="147"/>
  <c r="EF24" i="148"/>
  <c r="EF24" i="146"/>
  <c r="EF24" i="149"/>
  <c r="EF24" i="174"/>
  <c r="EF24" i="115"/>
  <c r="EF24" i="77"/>
  <c r="EF24" i="40"/>
  <c r="EF24" i="29"/>
  <c r="EF24" i="173"/>
  <c r="EF24" i="42"/>
  <c r="EF24" i="104"/>
  <c r="EF24" i="21"/>
  <c r="EF24" i="99"/>
  <c r="EE21" i="150"/>
  <c r="EE21" i="147"/>
  <c r="EE21" i="148"/>
  <c r="EE21" i="146"/>
  <c r="EE21" i="149"/>
  <c r="EE21" i="174"/>
  <c r="EE21" i="115"/>
  <c r="EE21" i="77"/>
  <c r="EE21" i="40"/>
  <c r="EE21" i="29"/>
  <c r="EE21" i="173"/>
  <c r="EE21" i="42"/>
  <c r="EE21" i="104"/>
  <c r="EE21" i="21"/>
  <c r="EE21" i="99"/>
  <c r="ED18" i="150"/>
  <c r="ED18" i="147"/>
  <c r="ED18" i="148"/>
  <c r="ED18" i="146"/>
  <c r="ED18" i="149"/>
  <c r="ED18" i="174"/>
  <c r="ED18" i="40"/>
  <c r="ED18" i="115"/>
  <c r="ED18" i="77"/>
  <c r="ED18" i="29"/>
  <c r="ED18" i="173"/>
  <c r="ED18" i="42"/>
  <c r="ED18" i="99"/>
  <c r="ED18" i="104"/>
  <c r="ED18" i="21"/>
  <c r="EF12" i="148"/>
  <c r="EF12" i="150"/>
  <c r="EF12" i="147"/>
  <c r="EF12" i="146"/>
  <c r="EF12" i="149"/>
  <c r="EF12" i="115"/>
  <c r="EF12" i="174"/>
  <c r="EF12" i="40"/>
  <c r="EF12" i="29"/>
  <c r="EF12" i="77"/>
  <c r="EF12" i="42"/>
  <c r="EF12" i="173"/>
  <c r="EF12" i="104"/>
  <c r="EF12" i="21"/>
  <c r="EF12" i="99"/>
  <c r="EE9" i="150"/>
  <c r="EE9" i="148"/>
  <c r="EE9" i="147"/>
  <c r="EE9" i="146"/>
  <c r="EE9" i="149"/>
  <c r="EE9" i="40"/>
  <c r="EE9" i="174"/>
  <c r="EE9" i="115"/>
  <c r="EE9" i="77"/>
  <c r="EE9" i="29"/>
  <c r="EE9" i="173"/>
  <c r="EE9" i="42"/>
  <c r="EE9" i="104"/>
  <c r="EE9" i="21"/>
  <c r="EE9" i="99"/>
  <c r="DN55" i="2"/>
  <c r="DN54" i="21"/>
  <c r="DN54" i="173"/>
  <c r="DN54" i="104"/>
  <c r="DN54" i="99"/>
  <c r="DN42" i="2"/>
  <c r="DN41" i="173"/>
  <c r="DN41" i="21"/>
  <c r="DN41" i="104"/>
  <c r="DN41" i="99"/>
  <c r="DN35" i="2"/>
  <c r="DN34" i="150"/>
  <c r="DN34" i="148"/>
  <c r="DN34" i="147"/>
  <c r="DN34" i="149"/>
  <c r="DN34" i="146"/>
  <c r="DN34" i="115"/>
  <c r="DN34" i="174"/>
  <c r="DN34" i="40"/>
  <c r="DN34" i="77"/>
  <c r="DN34" i="42"/>
  <c r="DN34" i="29"/>
  <c r="DN34" i="173"/>
  <c r="DN34" i="21"/>
  <c r="DN34" i="104"/>
  <c r="DN34" i="99"/>
  <c r="DN30" i="2"/>
  <c r="DN29" i="150"/>
  <c r="DN29" i="148"/>
  <c r="DN29" i="147"/>
  <c r="DN29" i="146"/>
  <c r="DN29" i="149"/>
  <c r="DN29" i="115"/>
  <c r="DN29" i="174"/>
  <c r="DN29" i="40"/>
  <c r="DN29" i="29"/>
  <c r="DN29" i="77"/>
  <c r="DN29" i="42"/>
  <c r="DN29" i="173"/>
  <c r="DN29" i="21"/>
  <c r="DN29" i="99"/>
  <c r="DN29" i="104"/>
  <c r="DN25" i="2"/>
  <c r="DN24" i="150"/>
  <c r="DN24" i="148"/>
  <c r="DN24" i="147"/>
  <c r="DN24" i="146"/>
  <c r="DN24" i="149"/>
  <c r="DN24" i="115"/>
  <c r="DN24" i="174"/>
  <c r="DN24" i="40"/>
  <c r="DN24" i="29"/>
  <c r="DN24" i="77"/>
  <c r="DN24" i="42"/>
  <c r="DN24" i="173"/>
  <c r="DN24" i="21"/>
  <c r="DN24" i="99"/>
  <c r="DN24" i="104"/>
  <c r="DN21" i="150"/>
  <c r="DN21" i="148"/>
  <c r="DN21" i="147"/>
  <c r="DN21" i="146"/>
  <c r="DN21" i="149"/>
  <c r="DN21" i="174"/>
  <c r="DN21" i="115"/>
  <c r="DN21" i="77"/>
  <c r="DN21" i="40"/>
  <c r="DN21" i="29"/>
  <c r="DN21" i="173"/>
  <c r="DN21" i="42"/>
  <c r="DN21" i="104"/>
  <c r="DN21" i="21"/>
  <c r="DN21" i="99"/>
  <c r="DN18" i="150"/>
  <c r="DN18" i="147"/>
  <c r="DN18" i="148"/>
  <c r="DN18" i="146"/>
  <c r="DN18" i="149"/>
  <c r="DN18" i="174"/>
  <c r="DN18" i="40"/>
  <c r="DN18" i="115"/>
  <c r="DN18" i="77"/>
  <c r="DN18" i="29"/>
  <c r="DN18" i="173"/>
  <c r="DN18" i="42"/>
  <c r="DN18" i="99"/>
  <c r="DN18" i="104"/>
  <c r="DN18" i="21"/>
  <c r="DN15" i="148"/>
  <c r="DN15" i="150"/>
  <c r="DN15" i="147"/>
  <c r="DN15" i="146"/>
  <c r="DN15" i="149"/>
  <c r="DN15" i="40"/>
  <c r="DN15" i="115"/>
  <c r="DN15" i="174"/>
  <c r="DN15" i="29"/>
  <c r="DN15" i="77"/>
  <c r="DN15" i="42"/>
  <c r="DN15" i="173"/>
  <c r="DN15" i="104"/>
  <c r="DN15" i="21"/>
  <c r="DN15" i="99"/>
  <c r="DN12" i="148"/>
  <c r="DN12" i="150"/>
  <c r="DN12" i="147"/>
  <c r="DN12" i="146"/>
  <c r="DN12" i="149"/>
  <c r="DN12" i="174"/>
  <c r="DN12" i="40"/>
  <c r="DN12" i="115"/>
  <c r="DN12" i="77"/>
  <c r="DN12" i="29"/>
  <c r="DN12" i="173"/>
  <c r="DN12" i="42"/>
  <c r="DN12" i="99"/>
  <c r="DN12" i="104"/>
  <c r="DN12" i="21"/>
  <c r="DN9" i="150"/>
  <c r="DN9" i="148"/>
  <c r="DN9" i="147"/>
  <c r="DN9" i="146"/>
  <c r="DN9" i="149"/>
  <c r="DN9" i="40"/>
  <c r="DN9" i="174"/>
  <c r="DN9" i="115"/>
  <c r="DN9" i="77"/>
  <c r="DN9" i="29"/>
  <c r="DN9" i="42"/>
  <c r="DN9" i="173"/>
  <c r="DN9" i="104"/>
  <c r="DN9" i="21"/>
  <c r="DN9" i="99"/>
  <c r="DD35" i="2"/>
  <c r="DD34" i="150"/>
  <c r="DD34" i="148"/>
  <c r="DD34" i="147"/>
  <c r="DD34" i="146"/>
  <c r="DD34" i="149"/>
  <c r="DD34" i="174"/>
  <c r="DD34" i="115"/>
  <c r="DD34" i="77"/>
  <c r="DD34" i="40"/>
  <c r="DD34" i="29"/>
  <c r="DD34" i="173"/>
  <c r="DD34" i="42"/>
  <c r="DD34" i="104"/>
  <c r="DD34" i="99"/>
  <c r="DD34" i="21"/>
  <c r="DD18" i="150"/>
  <c r="DD18" i="148"/>
  <c r="DD18" i="147"/>
  <c r="DD18" i="146"/>
  <c r="DD18" i="149"/>
  <c r="DD18" i="40"/>
  <c r="DD18" i="115"/>
  <c r="DD18" i="174"/>
  <c r="DD18" i="29"/>
  <c r="DD18" i="77"/>
  <c r="DD18" i="42"/>
  <c r="DD18" i="173"/>
  <c r="DD18" i="104"/>
  <c r="DD18" i="21"/>
  <c r="DD18" i="99"/>
  <c r="CS35" i="2"/>
  <c r="CS34" i="106"/>
  <c r="CS34" i="112" s="1"/>
  <c r="CS34" i="150"/>
  <c r="CS34" i="148"/>
  <c r="CS34" i="147"/>
  <c r="CS34" i="149"/>
  <c r="CS34" i="146"/>
  <c r="CS34" i="115"/>
  <c r="CS34" i="174"/>
  <c r="CS34" i="40"/>
  <c r="CS34" i="77"/>
  <c r="CS34" i="29"/>
  <c r="CS34" i="173"/>
  <c r="CS34" i="42"/>
  <c r="CS34" i="21"/>
  <c r="CS34" i="104"/>
  <c r="CS34" i="99"/>
  <c r="CS18" i="106"/>
  <c r="CS18" i="112" s="1"/>
  <c r="CS18" i="150"/>
  <c r="CS18" i="148"/>
  <c r="CS18" i="147"/>
  <c r="CS18" i="146"/>
  <c r="CS18" i="149"/>
  <c r="CS18" i="174"/>
  <c r="CS18" i="40"/>
  <c r="CS18" i="115"/>
  <c r="CS18" i="77"/>
  <c r="CS18" i="29"/>
  <c r="CS18" i="173"/>
  <c r="CS18" i="42"/>
  <c r="CS18" i="104"/>
  <c r="CS18" i="21"/>
  <c r="CS18" i="99"/>
  <c r="CL35" i="2"/>
  <c r="CL34" i="106"/>
  <c r="CL34" i="112" s="1"/>
  <c r="CL34" i="150"/>
  <c r="CL34" i="148"/>
  <c r="CL34" i="147"/>
  <c r="CL34" i="149"/>
  <c r="CL34" i="146"/>
  <c r="CL34" i="115"/>
  <c r="CL34" i="174"/>
  <c r="CL34" i="40"/>
  <c r="CL34" i="77"/>
  <c r="CL34" i="42"/>
  <c r="CL34" i="29"/>
  <c r="CL34" i="173"/>
  <c r="CL34" i="21"/>
  <c r="CL34" i="104"/>
  <c r="CL34" i="99"/>
  <c r="CL18" i="106"/>
  <c r="CL18" i="112" s="1"/>
  <c r="CL18" i="150"/>
  <c r="CL18" i="147"/>
  <c r="CL18" i="148"/>
  <c r="CL18" i="146"/>
  <c r="CL18" i="149"/>
  <c r="CL18" i="174"/>
  <c r="CL18" i="40"/>
  <c r="CL18" i="115"/>
  <c r="CL18" i="77"/>
  <c r="CL18" i="29"/>
  <c r="CL18" i="173"/>
  <c r="CL18" i="42"/>
  <c r="CL18" i="99"/>
  <c r="CL18" i="104"/>
  <c r="CL18" i="21"/>
  <c r="CE25" i="2"/>
  <c r="CE24" i="106"/>
  <c r="CE24" i="112" s="1"/>
  <c r="CE24" i="150"/>
  <c r="CE24" i="148"/>
  <c r="CE24" i="147"/>
  <c r="CE24" i="146"/>
  <c r="CE24" i="149"/>
  <c r="CE24" i="174"/>
  <c r="CE24" i="115"/>
  <c r="CE24" i="77"/>
  <c r="CE24" i="40"/>
  <c r="CE24" i="29"/>
  <c r="CE24" i="173"/>
  <c r="CE24" i="42"/>
  <c r="CE24" i="21"/>
  <c r="CE24" i="99"/>
  <c r="CE24" i="104"/>
  <c r="BX35" i="2"/>
  <c r="BX34" i="106"/>
  <c r="BX34" i="112" s="1"/>
  <c r="BX34" i="150"/>
  <c r="BX34" i="148"/>
  <c r="BX34" i="147"/>
  <c r="BX34" i="146"/>
  <c r="BX34" i="149"/>
  <c r="BX34" i="174"/>
  <c r="BX34" i="115"/>
  <c r="BX34" i="77"/>
  <c r="BX34" i="40"/>
  <c r="BX34" i="29"/>
  <c r="BX34" i="173"/>
  <c r="BX34" i="42"/>
  <c r="BX34" i="104"/>
  <c r="BX34" i="99"/>
  <c r="BX34" i="21"/>
  <c r="BX18" i="106"/>
  <c r="BX18" i="112" s="1"/>
  <c r="BX18" i="150"/>
  <c r="BX18" i="148"/>
  <c r="BX18" i="147"/>
  <c r="BX18" i="146"/>
  <c r="BX18" i="149"/>
  <c r="BX18" i="40"/>
  <c r="BX18" i="115"/>
  <c r="BX18" i="174"/>
  <c r="BX18" i="29"/>
  <c r="BX18" i="77"/>
  <c r="BX18" i="42"/>
  <c r="BX18" i="173"/>
  <c r="BX18" i="104"/>
  <c r="BX18" i="21"/>
  <c r="BX18" i="99"/>
  <c r="CP18" i="106"/>
  <c r="CP18" i="112" s="1"/>
  <c r="CP18" i="150"/>
  <c r="CP18" i="147"/>
  <c r="CP18" i="148"/>
  <c r="CP18" i="146"/>
  <c r="CP18" i="149"/>
  <c r="CP18" i="174"/>
  <c r="CP18" i="40"/>
  <c r="CP18" i="115"/>
  <c r="CP18" i="77"/>
  <c r="CP18" i="29"/>
  <c r="CP18" i="173"/>
  <c r="CP18" i="42"/>
  <c r="CP18" i="99"/>
  <c r="CP18" i="104"/>
  <c r="CP18" i="21"/>
  <c r="CB56" i="2"/>
  <c r="CB55" i="106"/>
  <c r="CB55" i="112" s="1"/>
  <c r="CB55" i="21"/>
  <c r="CB55" i="173"/>
  <c r="CB55" i="104"/>
  <c r="CB55" i="99"/>
  <c r="BU35" i="2"/>
  <c r="BU34" i="106"/>
  <c r="BU34" i="112" s="1"/>
  <c r="BU34" i="150"/>
  <c r="BU34" i="148"/>
  <c r="BU34" i="147"/>
  <c r="BU34" i="149"/>
  <c r="BU34" i="146"/>
  <c r="BU34" i="115"/>
  <c r="BU34" i="174"/>
  <c r="BU34" i="40"/>
  <c r="BU34" i="77"/>
  <c r="BU34" i="29"/>
  <c r="BU34" i="173"/>
  <c r="BU34" i="42"/>
  <c r="BU34" i="21"/>
  <c r="BU34" i="104"/>
  <c r="BU34" i="99"/>
  <c r="BR42" i="2"/>
  <c r="BR41" i="106"/>
  <c r="BR41" i="112" s="1"/>
  <c r="BR41" i="173"/>
  <c r="BR41" i="21"/>
  <c r="BR41" i="104"/>
  <c r="BR41" i="99"/>
  <c r="GB25" i="2"/>
  <c r="GB24" i="150"/>
  <c r="GB24" i="147"/>
  <c r="GB24" i="148"/>
  <c r="GB24" i="146"/>
  <c r="GB24" i="149"/>
  <c r="GB24" i="174"/>
  <c r="GB24" i="115"/>
  <c r="GB24" i="77"/>
  <c r="GB24" i="40"/>
  <c r="GB24" i="29"/>
  <c r="GB24" i="173"/>
  <c r="GB24" i="42"/>
  <c r="GB24" i="104"/>
  <c r="GB24" i="21"/>
  <c r="GB24" i="99"/>
  <c r="GB12" i="148"/>
  <c r="GB12" i="150"/>
  <c r="GB12" i="147"/>
  <c r="GB12" i="146"/>
  <c r="GB12" i="149"/>
  <c r="GB12" i="115"/>
  <c r="GB12" i="174"/>
  <c r="GB12" i="40"/>
  <c r="GB12" i="29"/>
  <c r="GB12" i="77"/>
  <c r="GB12" i="42"/>
  <c r="GB12" i="173"/>
  <c r="GB12" i="104"/>
  <c r="GB12" i="21"/>
  <c r="GB12" i="99"/>
  <c r="AF13" i="179"/>
  <c r="AF13" i="181"/>
  <c r="AF13" i="180"/>
  <c r="AF13" i="177"/>
  <c r="AF13" i="178"/>
  <c r="AV13" i="145"/>
  <c r="AV13" i="41"/>
  <c r="AV13" i="37"/>
  <c r="AV13" i="38"/>
  <c r="AV13" i="127"/>
  <c r="AV12" i="106"/>
  <c r="AV12" i="112" s="1"/>
  <c r="AV12" i="148"/>
  <c r="AV12" i="150"/>
  <c r="AV12" i="147"/>
  <c r="AV12" i="146"/>
  <c r="AV12" i="149"/>
  <c r="AV12" i="115"/>
  <c r="AV12" i="174"/>
  <c r="AV12" i="40"/>
  <c r="AV12" i="29"/>
  <c r="AV12" i="77"/>
  <c r="AV12" i="42"/>
  <c r="AV12" i="173"/>
  <c r="AV12" i="104"/>
  <c r="AV12" i="21"/>
  <c r="AV12" i="99"/>
  <c r="AC13" i="178"/>
  <c r="AC13" i="179"/>
  <c r="AC13" i="181"/>
  <c r="AC13" i="180"/>
  <c r="AC13" i="177"/>
  <c r="AS13" i="41"/>
  <c r="AS13" i="145"/>
  <c r="AS13" i="127"/>
  <c r="AS13" i="37"/>
  <c r="AS13" i="38"/>
  <c r="AS12" i="106"/>
  <c r="AS12" i="112" s="1"/>
  <c r="AS12" i="148"/>
  <c r="AS12" i="150"/>
  <c r="AS12" i="147"/>
  <c r="AS12" i="146"/>
  <c r="AS12" i="149"/>
  <c r="AS12" i="174"/>
  <c r="AS12" i="40"/>
  <c r="AS12" i="115"/>
  <c r="AS12" i="77"/>
  <c r="AS12" i="29"/>
  <c r="AS12" i="42"/>
  <c r="AS12" i="173"/>
  <c r="AS12" i="104"/>
  <c r="AS12" i="21"/>
  <c r="AS12" i="99"/>
  <c r="AQ55" i="2"/>
  <c r="AQ54" i="106"/>
  <c r="AQ54" i="112" s="1"/>
  <c r="AQ54" i="173"/>
  <c r="AQ54" i="104"/>
  <c r="AQ54" i="21"/>
  <c r="AQ54" i="99"/>
  <c r="AQ35" i="2"/>
  <c r="AA35" i="180"/>
  <c r="AA35" i="181"/>
  <c r="AA35" i="178"/>
  <c r="AA35" i="179"/>
  <c r="AA35" i="177"/>
  <c r="AQ34" i="106"/>
  <c r="AQ34" i="112" s="1"/>
  <c r="AQ34" i="150"/>
  <c r="AQ34" i="148"/>
  <c r="AQ34" i="147"/>
  <c r="AQ34" i="146"/>
  <c r="AQ34" i="149"/>
  <c r="AQ34" i="174"/>
  <c r="AQ34" i="115"/>
  <c r="AQ34" i="77"/>
  <c r="AQ34" i="40"/>
  <c r="AQ34" i="173"/>
  <c r="AQ34" i="42"/>
  <c r="AQ34" i="29"/>
  <c r="AQ34" i="21"/>
  <c r="AQ34" i="104"/>
  <c r="AQ34" i="99"/>
  <c r="AQ25" i="2"/>
  <c r="AA25" i="180"/>
  <c r="AA25" i="181"/>
  <c r="AA25" i="178"/>
  <c r="AA25" i="179"/>
  <c r="AA25" i="177"/>
  <c r="AQ24" i="106"/>
  <c r="AQ24" i="112" s="1"/>
  <c r="AQ24" i="150"/>
  <c r="AQ24" i="148"/>
  <c r="AQ24" i="147"/>
  <c r="AQ24" i="146"/>
  <c r="AQ24" i="149"/>
  <c r="AQ24" i="174"/>
  <c r="AQ24" i="115"/>
  <c r="AQ24" i="77"/>
  <c r="AQ24" i="40"/>
  <c r="AQ24" i="29"/>
  <c r="AQ24" i="173"/>
  <c r="AQ24" i="42"/>
  <c r="AQ24" i="21"/>
  <c r="AQ24" i="99"/>
  <c r="AQ24" i="104"/>
  <c r="AA19" i="180"/>
  <c r="AA19" i="181"/>
  <c r="AA19" i="178"/>
  <c r="AA19" i="179"/>
  <c r="AA19" i="177"/>
  <c r="AQ18" i="106"/>
  <c r="AQ18" i="112" s="1"/>
  <c r="AQ18" i="150"/>
  <c r="AQ18" i="148"/>
  <c r="AQ18" i="147"/>
  <c r="AQ18" i="146"/>
  <c r="AQ18" i="149"/>
  <c r="AQ18" i="115"/>
  <c r="AQ18" i="174"/>
  <c r="AQ18" i="40"/>
  <c r="AQ18" i="29"/>
  <c r="AQ18" i="77"/>
  <c r="AQ18" i="173"/>
  <c r="AQ18" i="42"/>
  <c r="AQ18" i="21"/>
  <c r="AQ18" i="99"/>
  <c r="AQ18" i="104"/>
  <c r="AA10" i="179"/>
  <c r="AA10" i="181"/>
  <c r="AA10" i="180"/>
  <c r="AA10" i="178"/>
  <c r="AA10" i="177"/>
  <c r="AQ10" i="127"/>
  <c r="AQ10" i="145"/>
  <c r="AQ10" i="41"/>
  <c r="AQ10" i="37"/>
  <c r="AQ10" i="38"/>
  <c r="AQ9" i="106"/>
  <c r="AQ9" i="112" s="1"/>
  <c r="AQ9" i="150"/>
  <c r="AQ9" i="148"/>
  <c r="AQ9" i="147"/>
  <c r="AQ9" i="146"/>
  <c r="AQ9" i="149"/>
  <c r="AQ9" i="40"/>
  <c r="AQ9" i="174"/>
  <c r="AQ9" i="115"/>
  <c r="AQ9" i="77"/>
  <c r="AQ9" i="29"/>
  <c r="AQ9" i="173"/>
  <c r="AQ9" i="42"/>
  <c r="AQ9" i="104"/>
  <c r="AQ9" i="21"/>
  <c r="AQ9" i="99"/>
  <c r="T13" i="179"/>
  <c r="T13" i="181"/>
  <c r="T13" i="180"/>
  <c r="T13" i="177"/>
  <c r="T13" i="178"/>
  <c r="AJ13" i="145"/>
  <c r="AJ13" i="41"/>
  <c r="AJ13" i="37"/>
  <c r="AJ13" i="38"/>
  <c r="AJ13" i="127"/>
  <c r="AJ12" i="106"/>
  <c r="AJ12" i="112" s="1"/>
  <c r="AJ12" i="148"/>
  <c r="AJ12" i="150"/>
  <c r="AJ12" i="147"/>
  <c r="AJ12" i="146"/>
  <c r="AJ12" i="149"/>
  <c r="AJ12" i="115"/>
  <c r="AJ12" i="174"/>
  <c r="AJ12" i="40"/>
  <c r="AJ12" i="29"/>
  <c r="AJ12" i="77"/>
  <c r="AJ12" i="42"/>
  <c r="AJ12" i="173"/>
  <c r="AJ12" i="104"/>
  <c r="AJ12" i="21"/>
  <c r="AJ12" i="99"/>
  <c r="AE30" i="2"/>
  <c r="O30" i="180"/>
  <c r="O30" i="181"/>
  <c r="O30" i="178"/>
  <c r="O30" i="179"/>
  <c r="O30" i="177"/>
  <c r="AE29" i="106"/>
  <c r="AE29" i="112" s="1"/>
  <c r="AE29" i="150"/>
  <c r="AE29" i="148"/>
  <c r="AE29" i="147"/>
  <c r="AE29" i="146"/>
  <c r="AE29" i="149"/>
  <c r="AE29" i="174"/>
  <c r="AE29" i="115"/>
  <c r="AE29" i="77"/>
  <c r="AE29" i="40"/>
  <c r="AE29" i="29"/>
  <c r="AE29" i="173"/>
  <c r="AE29" i="42"/>
  <c r="AE29" i="21"/>
  <c r="AE29" i="99"/>
  <c r="AE29" i="104"/>
  <c r="AN19" i="180"/>
  <c r="AN19" i="181"/>
  <c r="AN19" i="178"/>
  <c r="AN19" i="177"/>
  <c r="AN19" i="179"/>
  <c r="BD18" i="106"/>
  <c r="BD18" i="112" s="1"/>
  <c r="BD18" i="150"/>
  <c r="BD18" i="148"/>
  <c r="BD18" i="147"/>
  <c r="BD18" i="146"/>
  <c r="BD18" i="149"/>
  <c r="BD18" i="40"/>
  <c r="BD18" i="115"/>
  <c r="BD18" i="174"/>
  <c r="BD18" i="29"/>
  <c r="BD18" i="77"/>
  <c r="BD18" i="42"/>
  <c r="BD18" i="173"/>
  <c r="BD18" i="104"/>
  <c r="BD18" i="21"/>
  <c r="BD18" i="99"/>
  <c r="BC35" i="2"/>
  <c r="AM35" i="180"/>
  <c r="AM35" i="181"/>
  <c r="AM35" i="178"/>
  <c r="AM35" i="179"/>
  <c r="AM35" i="177"/>
  <c r="BC34" i="106"/>
  <c r="BC34" i="112" s="1"/>
  <c r="BC34" i="150"/>
  <c r="BC34" i="148"/>
  <c r="BC34" i="147"/>
  <c r="BC34" i="146"/>
  <c r="BC34" i="149"/>
  <c r="BC34" i="174"/>
  <c r="BC34" i="115"/>
  <c r="BC34" i="77"/>
  <c r="BC34" i="40"/>
  <c r="BC34" i="173"/>
  <c r="BC34" i="42"/>
  <c r="BC34" i="29"/>
  <c r="BC34" i="21"/>
  <c r="BC34" i="104"/>
  <c r="BC34" i="99"/>
  <c r="AL13" i="177"/>
  <c r="AL13" i="178"/>
  <c r="AL13" i="180"/>
  <c r="AL13" i="179"/>
  <c r="AL13" i="181"/>
  <c r="BB13" i="145"/>
  <c r="BB13" i="41"/>
  <c r="BB13" i="38"/>
  <c r="BB13" i="127"/>
  <c r="BB13" i="37"/>
  <c r="BB12" i="106"/>
  <c r="BB12" i="112" s="1"/>
  <c r="BB12" i="148"/>
  <c r="BB12" i="150"/>
  <c r="BB12" i="147"/>
  <c r="BB12" i="146"/>
  <c r="BB12" i="149"/>
  <c r="BB12" i="174"/>
  <c r="BB12" i="40"/>
  <c r="BB12" i="115"/>
  <c r="BB12" i="77"/>
  <c r="BB12" i="29"/>
  <c r="BB12" i="173"/>
  <c r="BB12" i="42"/>
  <c r="BB12" i="99"/>
  <c r="BB12" i="104"/>
  <c r="BB12" i="21"/>
  <c r="BK42" i="2"/>
  <c r="BK41" i="106"/>
  <c r="BK41" i="112" s="1"/>
  <c r="BK41" i="173"/>
  <c r="BK41" i="21"/>
  <c r="BK41" i="104"/>
  <c r="BK41" i="99"/>
  <c r="BK30" i="2"/>
  <c r="AU30" i="180"/>
  <c r="AU30" i="181"/>
  <c r="AU30" i="178"/>
  <c r="AU30" i="179"/>
  <c r="AU30" i="177"/>
  <c r="BK29" i="106"/>
  <c r="BK29" i="112" s="1"/>
  <c r="BK29" i="150"/>
  <c r="BK29" i="148"/>
  <c r="BK29" i="147"/>
  <c r="BK29" i="146"/>
  <c r="BK29" i="149"/>
  <c r="BK29" i="174"/>
  <c r="BK29" i="115"/>
  <c r="BK29" i="77"/>
  <c r="BK29" i="40"/>
  <c r="BK29" i="29"/>
  <c r="BK29" i="173"/>
  <c r="BK29" i="42"/>
  <c r="BK29" i="21"/>
  <c r="BK29" i="99"/>
  <c r="BK29" i="104"/>
  <c r="AU22" i="181"/>
  <c r="AU22" i="180"/>
  <c r="AU22" i="178"/>
  <c r="AU22" i="179"/>
  <c r="AU22" i="177"/>
  <c r="BK21" i="106"/>
  <c r="BK21" i="112" s="1"/>
  <c r="BK21" i="150"/>
  <c r="BK21" i="147"/>
  <c r="BK21" i="148"/>
  <c r="BK21" i="146"/>
  <c r="BK21" i="149"/>
  <c r="BK21" i="174"/>
  <c r="BK21" i="115"/>
  <c r="BK21" i="77"/>
  <c r="BK21" i="40"/>
  <c r="BK21" i="29"/>
  <c r="BK21" i="173"/>
  <c r="BK21" i="42"/>
  <c r="BK21" i="104"/>
  <c r="BK21" i="21"/>
  <c r="BK21" i="99"/>
  <c r="AU16" i="180"/>
  <c r="AU16" i="181"/>
  <c r="AU16" i="178"/>
  <c r="AU16" i="179"/>
  <c r="AU16" i="177"/>
  <c r="BK15" i="106"/>
  <c r="BK15" i="112" s="1"/>
  <c r="BK15" i="148"/>
  <c r="BK15" i="150"/>
  <c r="BK15" i="147"/>
  <c r="BK15" i="146"/>
  <c r="BK15" i="149"/>
  <c r="BK15" i="174"/>
  <c r="BK15" i="40"/>
  <c r="BK15" i="115"/>
  <c r="BK15" i="77"/>
  <c r="BK15" i="29"/>
  <c r="BK15" i="173"/>
  <c r="BK15" i="42"/>
  <c r="BK15" i="104"/>
  <c r="BK15" i="21"/>
  <c r="BK15" i="99"/>
  <c r="BO55" i="2"/>
  <c r="BO54" i="106"/>
  <c r="BO54" i="112" s="1"/>
  <c r="BO54" i="173"/>
  <c r="BO54" i="104"/>
  <c r="BO54" i="21"/>
  <c r="BO54" i="99"/>
  <c r="AY16" i="180"/>
  <c r="AY16" i="178"/>
  <c r="AY16" i="181"/>
  <c r="AY16" i="179"/>
  <c r="AY16" i="177"/>
  <c r="BO15" i="106"/>
  <c r="BO15" i="112" s="1"/>
  <c r="BO15" i="148"/>
  <c r="BO15" i="150"/>
  <c r="BO15" i="147"/>
  <c r="BO15" i="146"/>
  <c r="BO15" i="149"/>
  <c r="BO15" i="174"/>
  <c r="BO15" i="40"/>
  <c r="BO15" i="115"/>
  <c r="BO15" i="77"/>
  <c r="BO15" i="29"/>
  <c r="BO15" i="173"/>
  <c r="BO15" i="42"/>
  <c r="BO15" i="104"/>
  <c r="BO15" i="21"/>
  <c r="BO15" i="99"/>
  <c r="X56" i="2"/>
  <c r="X55" i="106"/>
  <c r="X55" i="112" s="1"/>
  <c r="X55" i="21"/>
  <c r="X55" i="173"/>
  <c r="X55" i="104"/>
  <c r="X55" i="99"/>
  <c r="H19" i="180"/>
  <c r="H19" i="181"/>
  <c r="H19" i="178"/>
  <c r="H19" i="177"/>
  <c r="H19" i="179"/>
  <c r="X18" i="106"/>
  <c r="X18" i="112" s="1"/>
  <c r="X18" i="150"/>
  <c r="X18" i="148"/>
  <c r="X18" i="147"/>
  <c r="X18" i="146"/>
  <c r="X18" i="149"/>
  <c r="X18" i="40"/>
  <c r="X18" i="115"/>
  <c r="X18" i="174"/>
  <c r="X18" i="29"/>
  <c r="X18" i="77"/>
  <c r="X18" i="42"/>
  <c r="X18" i="173"/>
  <c r="X18" i="104"/>
  <c r="X18" i="21"/>
  <c r="X18" i="99"/>
  <c r="C13" i="179"/>
  <c r="C13" i="181"/>
  <c r="C13" i="180"/>
  <c r="C13" i="177"/>
  <c r="C13" i="178"/>
  <c r="S13" i="145"/>
  <c r="S13" i="41"/>
  <c r="S13" i="38"/>
  <c r="S13" i="127"/>
  <c r="S13" i="37"/>
  <c r="S12" i="106"/>
  <c r="S12" i="112" s="1"/>
  <c r="S12" i="150"/>
  <c r="S12" i="148"/>
  <c r="S12" i="147"/>
  <c r="S12" i="146"/>
  <c r="S12" i="149"/>
  <c r="S12" i="115"/>
  <c r="S12" i="174"/>
  <c r="S12" i="40"/>
  <c r="S12" i="29"/>
  <c r="S12" i="77"/>
  <c r="S12" i="173"/>
  <c r="S12" i="42"/>
  <c r="S12" i="21"/>
  <c r="S12" i="99"/>
  <c r="S12" i="104"/>
  <c r="L55" i="2"/>
  <c r="L54" i="106"/>
  <c r="L54" i="112" s="1"/>
  <c r="L54" i="21"/>
  <c r="L54" i="173"/>
  <c r="L54" i="104"/>
  <c r="L54" i="99"/>
  <c r="C25" i="2"/>
  <c r="C24" i="106"/>
  <c r="C24" i="112" s="1"/>
  <c r="C24" i="150"/>
  <c r="C24" i="147"/>
  <c r="C24" i="148"/>
  <c r="C24" i="146"/>
  <c r="C24" i="149"/>
  <c r="C24" i="115"/>
  <c r="C24" i="174"/>
  <c r="C24" i="40"/>
  <c r="C24" i="29"/>
  <c r="C24" i="77"/>
  <c r="C24" i="173"/>
  <c r="C24" i="42"/>
  <c r="C24" i="21"/>
  <c r="C24" i="104"/>
  <c r="C24" i="99"/>
  <c r="GC25" i="2"/>
  <c r="GC24" i="150"/>
  <c r="GC24" i="147"/>
  <c r="GC24" i="148"/>
  <c r="GC24" i="146"/>
  <c r="GC24" i="149"/>
  <c r="GC24" i="115"/>
  <c r="GC24" i="174"/>
  <c r="GC24" i="40"/>
  <c r="GC24" i="29"/>
  <c r="GC24" i="77"/>
  <c r="GC24" i="173"/>
  <c r="GC24" i="42"/>
  <c r="GC24" i="21"/>
  <c r="GC24" i="99"/>
  <c r="GC24" i="104"/>
  <c r="GC12" i="148"/>
  <c r="GC12" i="150"/>
  <c r="GC12" i="147"/>
  <c r="GC12" i="146"/>
  <c r="GC12" i="149"/>
  <c r="GC12" i="174"/>
  <c r="GC12" i="40"/>
  <c r="GC12" i="115"/>
  <c r="GC12" i="77"/>
  <c r="GC12" i="29"/>
  <c r="GC12" i="42"/>
  <c r="GC12" i="173"/>
  <c r="GC12" i="104"/>
  <c r="GC12" i="21"/>
  <c r="GC12" i="99"/>
  <c r="FC55" i="2"/>
  <c r="FC54" i="173"/>
  <c r="FC54" i="104"/>
  <c r="FC54" i="21"/>
  <c r="FC54" i="99"/>
  <c r="FC30" i="2"/>
  <c r="FC29" i="150"/>
  <c r="FC29" i="148"/>
  <c r="FC29" i="147"/>
  <c r="FC29" i="146"/>
  <c r="FC29" i="149"/>
  <c r="FC29" i="174"/>
  <c r="FC29" i="115"/>
  <c r="FC29" i="77"/>
  <c r="FC29" i="40"/>
  <c r="FC29" i="29"/>
  <c r="FC29" i="173"/>
  <c r="FC29" i="42"/>
  <c r="FC29" i="21"/>
  <c r="FC29" i="99"/>
  <c r="FC29" i="104"/>
  <c r="FC15" i="148"/>
  <c r="FC15" i="150"/>
  <c r="FC15" i="147"/>
  <c r="FC15" i="146"/>
  <c r="FC15" i="149"/>
  <c r="FC15" i="174"/>
  <c r="FC15" i="40"/>
  <c r="FC15" i="115"/>
  <c r="FC15" i="77"/>
  <c r="FC15" i="29"/>
  <c r="FC15" i="173"/>
  <c r="FC15" i="42"/>
  <c r="FC15" i="104"/>
  <c r="FC15" i="21"/>
  <c r="FC15" i="99"/>
  <c r="EY55" i="2"/>
  <c r="EY54" i="173"/>
  <c r="EY54" i="104"/>
  <c r="EY54" i="21"/>
  <c r="EY54" i="99"/>
  <c r="EY42" i="2"/>
  <c r="EY41" i="173"/>
  <c r="EY41" i="21"/>
  <c r="EY41" i="104"/>
  <c r="EY41" i="99"/>
  <c r="EY35" i="2"/>
  <c r="EY34" i="150"/>
  <c r="EY34" i="148"/>
  <c r="EY34" i="147"/>
  <c r="EY34" i="146"/>
  <c r="EY34" i="149"/>
  <c r="EY34" i="174"/>
  <c r="EY34" i="115"/>
  <c r="EY34" i="77"/>
  <c r="EY34" i="40"/>
  <c r="EY34" i="173"/>
  <c r="EY34" i="42"/>
  <c r="EY34" i="29"/>
  <c r="EY34" i="21"/>
  <c r="EY34" i="104"/>
  <c r="EY34" i="99"/>
  <c r="EY30" i="2"/>
  <c r="EY29" i="150"/>
  <c r="EY29" i="148"/>
  <c r="EY29" i="147"/>
  <c r="EY29" i="146"/>
  <c r="EY29" i="149"/>
  <c r="EY29" i="174"/>
  <c r="EY29" i="115"/>
  <c r="EY29" i="77"/>
  <c r="EY29" i="40"/>
  <c r="EY29" i="29"/>
  <c r="EY29" i="173"/>
  <c r="EY29" i="42"/>
  <c r="EY29" i="21"/>
  <c r="EY29" i="99"/>
  <c r="EY29" i="104"/>
  <c r="EY25" i="2"/>
  <c r="EY24" i="150"/>
  <c r="EY24" i="148"/>
  <c r="EY24" i="147"/>
  <c r="EY24" i="146"/>
  <c r="EY24" i="149"/>
  <c r="EY24" i="174"/>
  <c r="EY24" i="115"/>
  <c r="EY24" i="77"/>
  <c r="EY24" i="40"/>
  <c r="EY24" i="29"/>
  <c r="EY24" i="173"/>
  <c r="EY24" i="42"/>
  <c r="EY24" i="21"/>
  <c r="EY24" i="99"/>
  <c r="EY24" i="104"/>
  <c r="EY21" i="150"/>
  <c r="EY21" i="147"/>
  <c r="EY21" i="148"/>
  <c r="EY21" i="146"/>
  <c r="EY21" i="149"/>
  <c r="EY21" i="174"/>
  <c r="EY21" i="115"/>
  <c r="EY21" i="77"/>
  <c r="EY21" i="40"/>
  <c r="EY21" i="29"/>
  <c r="EY21" i="173"/>
  <c r="EY21" i="42"/>
  <c r="EY21" i="104"/>
  <c r="EY21" i="21"/>
  <c r="EY21" i="99"/>
  <c r="EY18" i="150"/>
  <c r="EY18" i="148"/>
  <c r="EY18" i="147"/>
  <c r="EY18" i="146"/>
  <c r="EY18" i="149"/>
  <c r="EY18" i="115"/>
  <c r="EY18" i="174"/>
  <c r="EY18" i="40"/>
  <c r="EY18" i="29"/>
  <c r="EY18" i="77"/>
  <c r="EY18" i="173"/>
  <c r="EY18" i="42"/>
  <c r="EY18" i="21"/>
  <c r="EY18" i="99"/>
  <c r="EY18" i="104"/>
  <c r="EY15" i="148"/>
  <c r="EY15" i="150"/>
  <c r="EY15" i="147"/>
  <c r="EY15" i="146"/>
  <c r="EY15" i="149"/>
  <c r="EY15" i="174"/>
  <c r="EY15" i="40"/>
  <c r="EY15" i="115"/>
  <c r="EY15" i="77"/>
  <c r="EY15" i="29"/>
  <c r="EY15" i="173"/>
  <c r="EY15" i="42"/>
  <c r="EY15" i="104"/>
  <c r="EY15" i="21"/>
  <c r="EY15" i="99"/>
  <c r="EY12" i="150"/>
  <c r="EY12" i="148"/>
  <c r="EY12" i="147"/>
  <c r="EY12" i="146"/>
  <c r="EY12" i="149"/>
  <c r="EY12" i="115"/>
  <c r="EY12" i="174"/>
  <c r="EY12" i="40"/>
  <c r="EY12" i="29"/>
  <c r="EY12" i="77"/>
  <c r="EY12" i="173"/>
  <c r="EY12" i="42"/>
  <c r="EY12" i="21"/>
  <c r="EY12" i="99"/>
  <c r="EY12" i="104"/>
  <c r="EY9" i="150"/>
  <c r="EY9" i="148"/>
  <c r="EY9" i="147"/>
  <c r="EY9" i="146"/>
  <c r="EY9" i="149"/>
  <c r="EY9" i="40"/>
  <c r="EY9" i="174"/>
  <c r="EY9" i="115"/>
  <c r="EY9" i="77"/>
  <c r="EY9" i="29"/>
  <c r="EY9" i="173"/>
  <c r="EY9" i="42"/>
  <c r="EY9" i="104"/>
  <c r="EY9" i="21"/>
  <c r="EY9" i="99"/>
  <c r="EE55" i="2"/>
  <c r="EE54" i="173"/>
  <c r="EE54" i="104"/>
  <c r="EE54" i="21"/>
  <c r="EE54" i="99"/>
  <c r="DM55" i="2"/>
  <c r="DM54" i="21"/>
  <c r="DM54" i="173"/>
  <c r="DM54" i="104"/>
  <c r="DM54" i="99"/>
  <c r="DM42" i="2"/>
  <c r="DM41" i="173"/>
  <c r="DM41" i="104"/>
  <c r="DM41" i="99"/>
  <c r="DM41" i="21"/>
  <c r="DM35" i="2"/>
  <c r="DM34" i="150"/>
  <c r="DM34" i="148"/>
  <c r="DM34" i="147"/>
  <c r="DM34" i="149"/>
  <c r="DM34" i="146"/>
  <c r="DM34" i="115"/>
  <c r="DM34" i="174"/>
  <c r="DM34" i="40"/>
  <c r="DM34" i="77"/>
  <c r="DM34" i="29"/>
  <c r="DM34" i="173"/>
  <c r="DM34" i="42"/>
  <c r="DM34" i="21"/>
  <c r="DM34" i="104"/>
  <c r="DM34" i="99"/>
  <c r="DM30" i="2"/>
  <c r="DM29" i="150"/>
  <c r="DM29" i="148"/>
  <c r="DM29" i="146"/>
  <c r="DM29" i="147"/>
  <c r="DM29" i="149"/>
  <c r="DM29" i="115"/>
  <c r="DM29" i="174"/>
  <c r="DM29" i="40"/>
  <c r="DM29" i="29"/>
  <c r="DM29" i="77"/>
  <c r="DM29" i="173"/>
  <c r="DM29" i="42"/>
  <c r="DM29" i="21"/>
  <c r="DM29" i="99"/>
  <c r="DM29" i="104"/>
  <c r="DM25" i="2"/>
  <c r="DM24" i="150"/>
  <c r="DM24" i="147"/>
  <c r="DM24" i="148"/>
  <c r="DM24" i="146"/>
  <c r="DM24" i="149"/>
  <c r="DM24" i="115"/>
  <c r="DM24" i="174"/>
  <c r="DM24" i="40"/>
  <c r="DM24" i="29"/>
  <c r="DM24" i="77"/>
  <c r="DM24" i="173"/>
  <c r="DM24" i="42"/>
  <c r="DM24" i="21"/>
  <c r="DM24" i="99"/>
  <c r="DM24" i="104"/>
  <c r="DM21" i="150"/>
  <c r="DM21" i="148"/>
  <c r="DM21" i="147"/>
  <c r="DM21" i="146"/>
  <c r="DM21" i="149"/>
  <c r="DM21" i="115"/>
  <c r="DM21" i="174"/>
  <c r="DM21" i="40"/>
  <c r="DM21" i="29"/>
  <c r="DM21" i="77"/>
  <c r="DM21" i="42"/>
  <c r="DM21" i="173"/>
  <c r="DM21" i="104"/>
  <c r="DM21" i="21"/>
  <c r="DM21" i="99"/>
  <c r="DM18" i="150"/>
  <c r="DM18" i="148"/>
  <c r="DM18" i="147"/>
  <c r="DM18" i="146"/>
  <c r="DM18" i="149"/>
  <c r="DM18" i="174"/>
  <c r="DM18" i="40"/>
  <c r="DM18" i="115"/>
  <c r="DM18" i="77"/>
  <c r="DM18" i="29"/>
  <c r="DM18" i="173"/>
  <c r="DM18" i="42"/>
  <c r="DM18" i="104"/>
  <c r="DM18" i="21"/>
  <c r="DM18" i="99"/>
  <c r="DM15" i="150"/>
  <c r="DM15" i="148"/>
  <c r="DM15" i="147"/>
  <c r="DM15" i="146"/>
  <c r="DM15" i="149"/>
  <c r="DM15" i="115"/>
  <c r="DM15" i="174"/>
  <c r="DM15" i="40"/>
  <c r="DM15" i="29"/>
  <c r="DM15" i="77"/>
  <c r="DM15" i="173"/>
  <c r="DM15" i="42"/>
  <c r="DM15" i="21"/>
  <c r="DM15" i="99"/>
  <c r="DM15" i="104"/>
  <c r="DM12" i="148"/>
  <c r="DM12" i="150"/>
  <c r="DM12" i="147"/>
  <c r="DM12" i="146"/>
  <c r="DM12" i="149"/>
  <c r="DM12" i="174"/>
  <c r="DM12" i="40"/>
  <c r="DM12" i="115"/>
  <c r="DM12" i="77"/>
  <c r="DM12" i="29"/>
  <c r="DM12" i="42"/>
  <c r="DM12" i="173"/>
  <c r="DM12" i="104"/>
  <c r="DM12" i="21"/>
  <c r="DM12" i="99"/>
  <c r="DM9" i="150"/>
  <c r="DM9" i="148"/>
  <c r="DM9" i="147"/>
  <c r="DM9" i="146"/>
  <c r="DM9" i="149"/>
  <c r="DM9" i="174"/>
  <c r="DM9" i="115"/>
  <c r="DM9" i="40"/>
  <c r="DM9" i="29"/>
  <c r="DM9" i="77"/>
  <c r="DM9" i="42"/>
  <c r="DM9" i="173"/>
  <c r="DM9" i="104"/>
  <c r="DM9" i="21"/>
  <c r="DM9" i="99"/>
  <c r="DR35" i="2"/>
  <c r="DR34" i="150"/>
  <c r="DR34" i="148"/>
  <c r="DR34" i="147"/>
  <c r="DR34" i="149"/>
  <c r="DR34" i="146"/>
  <c r="DR34" i="115"/>
  <c r="DR34" i="174"/>
  <c r="DR34" i="40"/>
  <c r="DR34" i="77"/>
  <c r="DR34" i="42"/>
  <c r="DR34" i="29"/>
  <c r="DR34" i="173"/>
  <c r="DR34" i="21"/>
  <c r="DR34" i="104"/>
  <c r="DR34" i="99"/>
  <c r="DR18" i="150"/>
  <c r="DR18" i="147"/>
  <c r="DR18" i="148"/>
  <c r="DR18" i="146"/>
  <c r="DR18" i="149"/>
  <c r="DR18" i="174"/>
  <c r="DR18" i="40"/>
  <c r="DR18" i="115"/>
  <c r="DR18" i="77"/>
  <c r="DR18" i="29"/>
  <c r="DR18" i="173"/>
  <c r="DR18" i="42"/>
  <c r="DR18" i="99"/>
  <c r="DR18" i="104"/>
  <c r="DR18" i="21"/>
  <c r="DK42" i="2"/>
  <c r="DK41" i="173"/>
  <c r="DK41" i="21"/>
  <c r="DK41" i="104"/>
  <c r="DK41" i="99"/>
  <c r="DK21" i="150"/>
  <c r="DK21" i="147"/>
  <c r="DK21" i="148"/>
  <c r="DK21" i="146"/>
  <c r="DK21" i="149"/>
  <c r="DK21" i="174"/>
  <c r="DK21" i="115"/>
  <c r="DK21" i="77"/>
  <c r="DK21" i="40"/>
  <c r="DK21" i="29"/>
  <c r="DK21" i="173"/>
  <c r="DK21" i="42"/>
  <c r="DK21" i="104"/>
  <c r="DK21" i="21"/>
  <c r="DK21" i="99"/>
  <c r="DK9" i="150"/>
  <c r="DK9" i="148"/>
  <c r="DK9" i="147"/>
  <c r="DK9" i="146"/>
  <c r="DK9" i="149"/>
  <c r="DK9" i="40"/>
  <c r="DK9" i="174"/>
  <c r="DK9" i="115"/>
  <c r="DK9" i="77"/>
  <c r="DK9" i="29"/>
  <c r="DK9" i="173"/>
  <c r="DK9" i="42"/>
  <c r="DK9" i="104"/>
  <c r="DK9" i="21"/>
  <c r="DK9" i="99"/>
  <c r="CT25" i="2"/>
  <c r="CT24" i="106"/>
  <c r="CT24" i="112" s="1"/>
  <c r="CT24" i="150"/>
  <c r="CT24" i="148"/>
  <c r="CT24" i="147"/>
  <c r="CT24" i="146"/>
  <c r="CT24" i="149"/>
  <c r="CT24" i="115"/>
  <c r="CT24" i="174"/>
  <c r="CT24" i="40"/>
  <c r="CT24" i="29"/>
  <c r="CT24" i="77"/>
  <c r="CT24" i="42"/>
  <c r="CT24" i="173"/>
  <c r="CT24" i="21"/>
  <c r="CT24" i="99"/>
  <c r="CT24" i="104"/>
  <c r="CT13" i="145"/>
  <c r="CT13" i="41"/>
  <c r="CT13" i="127"/>
  <c r="CT13" i="37"/>
  <c r="CT12" i="106"/>
  <c r="CT12" i="112" s="1"/>
  <c r="CT13" i="38"/>
  <c r="CT12" i="148"/>
  <c r="CT12" i="150"/>
  <c r="CT12" i="147"/>
  <c r="CT12" i="146"/>
  <c r="CT12" i="149"/>
  <c r="CT12" i="174"/>
  <c r="CT12" i="40"/>
  <c r="CT12" i="115"/>
  <c r="CT12" i="77"/>
  <c r="CT12" i="29"/>
  <c r="CT12" i="173"/>
  <c r="CT12" i="42"/>
  <c r="CT12" i="99"/>
  <c r="CT12" i="104"/>
  <c r="CT12" i="21"/>
  <c r="CK55" i="2"/>
  <c r="CK54" i="106"/>
  <c r="CK54" i="112" s="1"/>
  <c r="CK54" i="21"/>
  <c r="CK54" i="173"/>
  <c r="CK54" i="104"/>
  <c r="CK54" i="99"/>
  <c r="CK30" i="2"/>
  <c r="CK29" i="106"/>
  <c r="CK29" i="112" s="1"/>
  <c r="CK29" i="150"/>
  <c r="CK29" i="148"/>
  <c r="CK29" i="146"/>
  <c r="CK29" i="147"/>
  <c r="CK29" i="149"/>
  <c r="CK29" i="115"/>
  <c r="CK29" i="174"/>
  <c r="CK29" i="40"/>
  <c r="CK29" i="29"/>
  <c r="CK29" i="77"/>
  <c r="CK29" i="173"/>
  <c r="CK29" i="42"/>
  <c r="CK29" i="21"/>
  <c r="CK29" i="99"/>
  <c r="CK29" i="104"/>
  <c r="CK15" i="106"/>
  <c r="CK15" i="112" s="1"/>
  <c r="CK15" i="150"/>
  <c r="CK15" i="148"/>
  <c r="CK15" i="147"/>
  <c r="CK15" i="146"/>
  <c r="CK15" i="149"/>
  <c r="CK15" i="115"/>
  <c r="CK15" i="174"/>
  <c r="CK15" i="40"/>
  <c r="CK15" i="29"/>
  <c r="CK15" i="77"/>
  <c r="CK15" i="173"/>
  <c r="CK15" i="42"/>
  <c r="CK15" i="21"/>
  <c r="CK15" i="99"/>
  <c r="CK15" i="104"/>
  <c r="CK10" i="145"/>
  <c r="CK10" i="41"/>
  <c r="CK10" i="127"/>
  <c r="CK10" i="37"/>
  <c r="CK9" i="106"/>
  <c r="CK9" i="112" s="1"/>
  <c r="CK10" i="38"/>
  <c r="CK9" i="150"/>
  <c r="CK9" i="148"/>
  <c r="CK9" i="147"/>
  <c r="CK9" i="146"/>
  <c r="CK9" i="149"/>
  <c r="CK9" i="174"/>
  <c r="CK9" i="115"/>
  <c r="CK9" i="40"/>
  <c r="CK9" i="29"/>
  <c r="CK9" i="77"/>
  <c r="CK9" i="42"/>
  <c r="CK9" i="173"/>
  <c r="CK9" i="104"/>
  <c r="CK9" i="21"/>
  <c r="CK9" i="99"/>
  <c r="CD42" i="2"/>
  <c r="CD41" i="106"/>
  <c r="CD41" i="112" s="1"/>
  <c r="CD41" i="173"/>
  <c r="CD41" i="21"/>
  <c r="CD41" i="104"/>
  <c r="CD41" i="99"/>
  <c r="CD21" i="106"/>
  <c r="CD21" i="112" s="1"/>
  <c r="CD21" i="150"/>
  <c r="CD21" i="148"/>
  <c r="CD21" i="147"/>
  <c r="CD21" i="146"/>
  <c r="CD21" i="149"/>
  <c r="CD21" i="174"/>
  <c r="CD21" i="115"/>
  <c r="CD21" i="77"/>
  <c r="CD21" i="40"/>
  <c r="CD21" i="29"/>
  <c r="CD21" i="173"/>
  <c r="CD21" i="42"/>
  <c r="CD21" i="104"/>
  <c r="CD21" i="21"/>
  <c r="CD21" i="99"/>
  <c r="CD13" i="145"/>
  <c r="CD13" i="41"/>
  <c r="CD13" i="127"/>
  <c r="CD13" i="37"/>
  <c r="CD12" i="106"/>
  <c r="CD12" i="112" s="1"/>
  <c r="CD13" i="38"/>
  <c r="CD12" i="148"/>
  <c r="CD12" i="150"/>
  <c r="CD12" i="147"/>
  <c r="CD12" i="146"/>
  <c r="CD12" i="149"/>
  <c r="CD12" i="174"/>
  <c r="CD12" i="40"/>
  <c r="CD12" i="115"/>
  <c r="CD12" i="77"/>
  <c r="CD12" i="29"/>
  <c r="CD12" i="173"/>
  <c r="CD12" i="42"/>
  <c r="CD12" i="99"/>
  <c r="CD12" i="104"/>
  <c r="CD12" i="21"/>
  <c r="BW55" i="2"/>
  <c r="BW54" i="106"/>
  <c r="BW54" i="112" s="1"/>
  <c r="BW54" i="173"/>
  <c r="BW54" i="104"/>
  <c r="BW54" i="21"/>
  <c r="BW54" i="99"/>
  <c r="BW30" i="2"/>
  <c r="BW29" i="106"/>
  <c r="BW29" i="112" s="1"/>
  <c r="BW29" i="150"/>
  <c r="BW29" i="148"/>
  <c r="BW29" i="147"/>
  <c r="BW29" i="146"/>
  <c r="BW29" i="149"/>
  <c r="BW29" i="174"/>
  <c r="BW29" i="115"/>
  <c r="BW29" i="77"/>
  <c r="BW29" i="40"/>
  <c r="BW29" i="29"/>
  <c r="BW29" i="173"/>
  <c r="BW29" i="42"/>
  <c r="BW29" i="21"/>
  <c r="BW29" i="99"/>
  <c r="BW29" i="104"/>
  <c r="BW15" i="106"/>
  <c r="BW15" i="112" s="1"/>
  <c r="BW15" i="148"/>
  <c r="BW15" i="150"/>
  <c r="BW15" i="147"/>
  <c r="BW15" i="146"/>
  <c r="BW15" i="149"/>
  <c r="BW15" i="174"/>
  <c r="BW15" i="40"/>
  <c r="BW15" i="115"/>
  <c r="BW15" i="77"/>
  <c r="BW15" i="29"/>
  <c r="BW15" i="173"/>
  <c r="BW15" i="42"/>
  <c r="BW15" i="104"/>
  <c r="BW15" i="21"/>
  <c r="BW15" i="99"/>
  <c r="BW10" i="127"/>
  <c r="BW10" i="145"/>
  <c r="BW10" i="41"/>
  <c r="BW10" i="37"/>
  <c r="BW9" i="106"/>
  <c r="BW9" i="112" s="1"/>
  <c r="BW10" i="38"/>
  <c r="BW9" i="150"/>
  <c r="BW9" i="148"/>
  <c r="BW9" i="147"/>
  <c r="BW9" i="146"/>
  <c r="BW9" i="149"/>
  <c r="BW9" i="40"/>
  <c r="BW9" i="174"/>
  <c r="BW9" i="115"/>
  <c r="BW9" i="77"/>
  <c r="BW9" i="29"/>
  <c r="BW9" i="173"/>
  <c r="BW9" i="42"/>
  <c r="BW9" i="104"/>
  <c r="BW9" i="21"/>
  <c r="BW9" i="99"/>
  <c r="CP15" i="106"/>
  <c r="CP15" i="112" s="1"/>
  <c r="CP15" i="148"/>
  <c r="CP15" i="150"/>
  <c r="CP15" i="147"/>
  <c r="CP15" i="146"/>
  <c r="CP15" i="149"/>
  <c r="CP15" i="40"/>
  <c r="CP15" i="115"/>
  <c r="CP15" i="174"/>
  <c r="CP15" i="29"/>
  <c r="CP15" i="77"/>
  <c r="CP15" i="42"/>
  <c r="CP15" i="173"/>
  <c r="CP15" i="104"/>
  <c r="CP15" i="21"/>
  <c r="CP15" i="99"/>
  <c r="CI21" i="106"/>
  <c r="CI21" i="112" s="1"/>
  <c r="CI21" i="150"/>
  <c r="CI21" i="147"/>
  <c r="CI21" i="148"/>
  <c r="CI21" i="146"/>
  <c r="CI21" i="149"/>
  <c r="CI21" i="174"/>
  <c r="CI21" i="115"/>
  <c r="CI21" i="77"/>
  <c r="CI21" i="40"/>
  <c r="CI21" i="29"/>
  <c r="CI21" i="173"/>
  <c r="CI21" i="42"/>
  <c r="CI21" i="104"/>
  <c r="CI21" i="21"/>
  <c r="CI21" i="99"/>
  <c r="CB21" i="106"/>
  <c r="CB21" i="112" s="1"/>
  <c r="CB21" i="150"/>
  <c r="CB21" i="147"/>
  <c r="CB21" i="148"/>
  <c r="CB21" i="146"/>
  <c r="CB21" i="149"/>
  <c r="CB21" i="115"/>
  <c r="CB21" i="174"/>
  <c r="CB21" i="40"/>
  <c r="CB21" i="29"/>
  <c r="CB21" i="77"/>
  <c r="CB21" i="173"/>
  <c r="CB21" i="42"/>
  <c r="CB21" i="21"/>
  <c r="CB21" i="99"/>
  <c r="CB21" i="104"/>
  <c r="BU30" i="2"/>
  <c r="BU29" i="106"/>
  <c r="BU29" i="112" s="1"/>
  <c r="BU29" i="150"/>
  <c r="BU29" i="148"/>
  <c r="BU29" i="146"/>
  <c r="BU29" i="147"/>
  <c r="BU29" i="149"/>
  <c r="BU29" i="115"/>
  <c r="BU29" i="174"/>
  <c r="BU29" i="40"/>
  <c r="BU29" i="29"/>
  <c r="BU29" i="77"/>
  <c r="BU29" i="173"/>
  <c r="BU29" i="42"/>
  <c r="BU29" i="21"/>
  <c r="BU29" i="99"/>
  <c r="BU29" i="104"/>
  <c r="BS25" i="2"/>
  <c r="BS24" i="106"/>
  <c r="BS24" i="112" s="1"/>
  <c r="BS24" i="150"/>
  <c r="BS24" i="148"/>
  <c r="BS24" i="147"/>
  <c r="BS24" i="146"/>
  <c r="BS24" i="149"/>
  <c r="BS24" i="174"/>
  <c r="BS24" i="115"/>
  <c r="BS24" i="77"/>
  <c r="BS24" i="40"/>
  <c r="BS24" i="29"/>
  <c r="BS24" i="173"/>
  <c r="BS24" i="42"/>
  <c r="BS24" i="21"/>
  <c r="BS24" i="99"/>
  <c r="BS24" i="104"/>
  <c r="AC10" i="178"/>
  <c r="AC10" i="177"/>
  <c r="AC10" i="179"/>
  <c r="AC10" i="181"/>
  <c r="AC10" i="180"/>
  <c r="AS10" i="145"/>
  <c r="AS10" i="41"/>
  <c r="AS10" i="127"/>
  <c r="AS10" i="37"/>
  <c r="AS10" i="38"/>
  <c r="AS9" i="106"/>
  <c r="AS9" i="112" s="1"/>
  <c r="AS9" i="150"/>
  <c r="AS9" i="148"/>
  <c r="AS9" i="147"/>
  <c r="AS9" i="146"/>
  <c r="AS9" i="149"/>
  <c r="AS9" i="174"/>
  <c r="AS9" i="115"/>
  <c r="AS9" i="40"/>
  <c r="AS9" i="29"/>
  <c r="AS9" i="77"/>
  <c r="AS9" i="42"/>
  <c r="AS9" i="173"/>
  <c r="AS9" i="104"/>
  <c r="AS9" i="21"/>
  <c r="AS9" i="99"/>
  <c r="V22" i="180"/>
  <c r="V22" i="181"/>
  <c r="V22" i="178"/>
  <c r="V22" i="179"/>
  <c r="V22" i="177"/>
  <c r="AL21" i="106"/>
  <c r="AL21" i="112" s="1"/>
  <c r="AL21" i="150"/>
  <c r="AL21" i="148"/>
  <c r="AL21" i="147"/>
  <c r="AL21" i="146"/>
  <c r="AL21" i="149"/>
  <c r="AL21" i="174"/>
  <c r="AL21" i="115"/>
  <c r="AL21" i="77"/>
  <c r="AL21" i="40"/>
  <c r="AL21" i="29"/>
  <c r="AL21" i="173"/>
  <c r="AL21" i="42"/>
  <c r="AL21" i="104"/>
  <c r="AL21" i="21"/>
  <c r="AL21" i="99"/>
  <c r="AP55" i="2"/>
  <c r="AP54" i="106"/>
  <c r="AP54" i="112" s="1"/>
  <c r="AP54" i="21"/>
  <c r="AP54" i="173"/>
  <c r="AP54" i="104"/>
  <c r="AP54" i="99"/>
  <c r="AP35" i="2"/>
  <c r="Z35" i="180"/>
  <c r="Z35" i="181"/>
  <c r="Z35" i="178"/>
  <c r="Z35" i="179"/>
  <c r="Z35" i="177"/>
  <c r="AP34" i="106"/>
  <c r="AP34" i="112" s="1"/>
  <c r="AP34" i="150"/>
  <c r="AP34" i="148"/>
  <c r="AP34" i="147"/>
  <c r="AP34" i="149"/>
  <c r="AP34" i="146"/>
  <c r="AP34" i="115"/>
  <c r="AP34" i="174"/>
  <c r="AP34" i="40"/>
  <c r="AP34" i="77"/>
  <c r="AP34" i="42"/>
  <c r="AP34" i="29"/>
  <c r="AP34" i="173"/>
  <c r="AP34" i="21"/>
  <c r="AP34" i="104"/>
  <c r="AP34" i="99"/>
  <c r="AP25" i="2"/>
  <c r="Z25" i="180"/>
  <c r="Z25" i="181"/>
  <c r="Z25" i="178"/>
  <c r="Z25" i="179"/>
  <c r="Z25" i="177"/>
  <c r="AP24" i="106"/>
  <c r="AP24" i="112" s="1"/>
  <c r="AP24" i="150"/>
  <c r="AP24" i="148"/>
  <c r="AP24" i="147"/>
  <c r="AP24" i="146"/>
  <c r="AP24" i="149"/>
  <c r="AP24" i="115"/>
  <c r="AP24" i="174"/>
  <c r="AP24" i="40"/>
  <c r="AP24" i="29"/>
  <c r="AP24" i="77"/>
  <c r="AP24" i="42"/>
  <c r="AP24" i="173"/>
  <c r="AP24" i="21"/>
  <c r="AP24" i="99"/>
  <c r="AP24" i="104"/>
  <c r="Z19" i="180"/>
  <c r="Z19" i="181"/>
  <c r="Z19" i="178"/>
  <c r="Z19" i="179"/>
  <c r="Z19" i="177"/>
  <c r="AP18" i="106"/>
  <c r="AP18" i="112" s="1"/>
  <c r="AP18" i="150"/>
  <c r="AP18" i="147"/>
  <c r="AP18" i="148"/>
  <c r="AP18" i="146"/>
  <c r="AP18" i="149"/>
  <c r="AP18" i="174"/>
  <c r="AP18" i="40"/>
  <c r="AP18" i="115"/>
  <c r="AP18" i="77"/>
  <c r="AP18" i="29"/>
  <c r="AP18" i="173"/>
  <c r="AP18" i="42"/>
  <c r="AP18" i="99"/>
  <c r="AP18" i="104"/>
  <c r="AP18" i="21"/>
  <c r="Z10" i="178"/>
  <c r="Z10" i="177"/>
  <c r="Z10" i="179"/>
  <c r="Z10" i="181"/>
  <c r="Z10" i="180"/>
  <c r="AP10" i="145"/>
  <c r="AP10" i="41"/>
  <c r="AP10" i="127"/>
  <c r="AP10" i="37"/>
  <c r="AP10" i="38"/>
  <c r="AP9" i="106"/>
  <c r="AP9" i="112" s="1"/>
  <c r="AP9" i="150"/>
  <c r="AP9" i="148"/>
  <c r="AP9" i="147"/>
  <c r="AP9" i="146"/>
  <c r="AP9" i="149"/>
  <c r="AP9" i="40"/>
  <c r="AP9" i="174"/>
  <c r="AP9" i="115"/>
  <c r="AP9" i="77"/>
  <c r="AP9" i="29"/>
  <c r="AP9" i="42"/>
  <c r="AP9" i="173"/>
  <c r="AP9" i="104"/>
  <c r="AP9" i="21"/>
  <c r="AP9" i="99"/>
  <c r="S13" i="179"/>
  <c r="S13" i="181"/>
  <c r="S13" i="180"/>
  <c r="S13" i="177"/>
  <c r="S13" i="178"/>
  <c r="AI13" i="145"/>
  <c r="AI13" i="41"/>
  <c r="AI13" i="38"/>
  <c r="AI13" i="127"/>
  <c r="AI13" i="37"/>
  <c r="AI12" i="106"/>
  <c r="AI12" i="112" s="1"/>
  <c r="AI12" i="150"/>
  <c r="AI12" i="148"/>
  <c r="AI12" i="147"/>
  <c r="AI12" i="146"/>
  <c r="AI12" i="149"/>
  <c r="AI12" i="115"/>
  <c r="AI12" i="174"/>
  <c r="AI12" i="40"/>
  <c r="AI12" i="29"/>
  <c r="AI12" i="77"/>
  <c r="AI12" i="173"/>
  <c r="AI12" i="42"/>
  <c r="AI12" i="21"/>
  <c r="AI12" i="99"/>
  <c r="AI12" i="104"/>
  <c r="BE25" i="2"/>
  <c r="AO25" i="180"/>
  <c r="AO25" i="181"/>
  <c r="AO25" i="178"/>
  <c r="AO25" i="179"/>
  <c r="AO25" i="177"/>
  <c r="BE24" i="106"/>
  <c r="BE24" i="112" s="1"/>
  <c r="BE24" i="150"/>
  <c r="BE24" i="147"/>
  <c r="BE24" i="148"/>
  <c r="BE24" i="146"/>
  <c r="BE24" i="149"/>
  <c r="BE24" i="115"/>
  <c r="BE24" i="174"/>
  <c r="BE24" i="40"/>
  <c r="BE24" i="29"/>
  <c r="BE24" i="77"/>
  <c r="BE24" i="173"/>
  <c r="BE24" i="42"/>
  <c r="BE24" i="21"/>
  <c r="BE24" i="99"/>
  <c r="BE24" i="104"/>
  <c r="BD30" i="2"/>
  <c r="AN30" i="180"/>
  <c r="AN30" i="181"/>
  <c r="AN30" i="178"/>
  <c r="AN30" i="179"/>
  <c r="AN30" i="177"/>
  <c r="BD29" i="106"/>
  <c r="BD29" i="112" s="1"/>
  <c r="BD29" i="150"/>
  <c r="BD29" i="148"/>
  <c r="BD29" i="146"/>
  <c r="BD29" i="147"/>
  <c r="BD29" i="149"/>
  <c r="BD29" i="174"/>
  <c r="BD29" i="115"/>
  <c r="BD29" i="77"/>
  <c r="BD29" i="40"/>
  <c r="BD29" i="29"/>
  <c r="BD29" i="173"/>
  <c r="BD29" i="42"/>
  <c r="BD29" i="104"/>
  <c r="BD29" i="21"/>
  <c r="BD29" i="99"/>
  <c r="AL10" i="178"/>
  <c r="AL10" i="180"/>
  <c r="AL10" i="177"/>
  <c r="AL10" i="179"/>
  <c r="AL10" i="181"/>
  <c r="BB10" i="145"/>
  <c r="BB10" i="41"/>
  <c r="BB10" i="127"/>
  <c r="BB10" i="37"/>
  <c r="BB10" i="38"/>
  <c r="BB9" i="106"/>
  <c r="BB9" i="112" s="1"/>
  <c r="BB9" i="150"/>
  <c r="BB9" i="148"/>
  <c r="BB9" i="147"/>
  <c r="BB9" i="146"/>
  <c r="BB9" i="149"/>
  <c r="BB9" i="40"/>
  <c r="BB9" i="174"/>
  <c r="BB9" i="115"/>
  <c r="BB9" i="77"/>
  <c r="BB9" i="29"/>
  <c r="BB9" i="42"/>
  <c r="BB9" i="173"/>
  <c r="BB9" i="104"/>
  <c r="BB9" i="21"/>
  <c r="BB9" i="99"/>
  <c r="AQ22" i="180"/>
  <c r="AQ22" i="181"/>
  <c r="AQ22" i="178"/>
  <c r="AQ22" i="179"/>
  <c r="AQ22" i="177"/>
  <c r="BG21" i="106"/>
  <c r="BG21" i="112" s="1"/>
  <c r="BG21" i="150"/>
  <c r="BG21" i="147"/>
  <c r="BG21" i="148"/>
  <c r="BG21" i="146"/>
  <c r="BG21" i="149"/>
  <c r="BG21" i="174"/>
  <c r="BG21" i="115"/>
  <c r="BG21" i="77"/>
  <c r="BG21" i="40"/>
  <c r="BG21" i="29"/>
  <c r="BG21" i="173"/>
  <c r="BG21" i="42"/>
  <c r="BG21" i="104"/>
  <c r="BG21" i="21"/>
  <c r="BG21" i="99"/>
  <c r="BJ55" i="2"/>
  <c r="BJ54" i="106"/>
  <c r="BJ54" i="112" s="1"/>
  <c r="BJ54" i="21"/>
  <c r="BJ54" i="173"/>
  <c r="BJ54" i="104"/>
  <c r="BJ54" i="99"/>
  <c r="BJ35" i="2"/>
  <c r="AT35" i="180"/>
  <c r="AT35" i="178"/>
  <c r="AT35" i="181"/>
  <c r="AT35" i="179"/>
  <c r="AT35" i="177"/>
  <c r="BJ34" i="106"/>
  <c r="BJ34" i="112" s="1"/>
  <c r="BJ34" i="150"/>
  <c r="BJ34" i="148"/>
  <c r="BJ34" i="147"/>
  <c r="BJ34" i="149"/>
  <c r="BJ34" i="146"/>
  <c r="BJ34" i="115"/>
  <c r="BJ34" i="174"/>
  <c r="BJ34" i="40"/>
  <c r="BJ34" i="77"/>
  <c r="BJ34" i="42"/>
  <c r="BJ34" i="29"/>
  <c r="BJ34" i="173"/>
  <c r="BJ34" i="21"/>
  <c r="BJ34" i="104"/>
  <c r="BJ34" i="99"/>
  <c r="BJ25" i="2"/>
  <c r="AT25" i="180"/>
  <c r="AT25" i="178"/>
  <c r="AT25" i="181"/>
  <c r="AT25" i="179"/>
  <c r="AT25" i="177"/>
  <c r="BJ24" i="106"/>
  <c r="BJ24" i="112" s="1"/>
  <c r="BJ24" i="150"/>
  <c r="BJ24" i="148"/>
  <c r="BJ24" i="147"/>
  <c r="BJ24" i="146"/>
  <c r="BJ24" i="149"/>
  <c r="BJ24" i="115"/>
  <c r="BJ24" i="174"/>
  <c r="BJ24" i="40"/>
  <c r="BJ24" i="29"/>
  <c r="BJ24" i="77"/>
  <c r="BJ24" i="42"/>
  <c r="BJ24" i="173"/>
  <c r="BJ24" i="21"/>
  <c r="BJ24" i="99"/>
  <c r="BJ24" i="104"/>
  <c r="AT19" i="180"/>
  <c r="AT19" i="181"/>
  <c r="AT19" i="178"/>
  <c r="AT19" i="179"/>
  <c r="AT19" i="177"/>
  <c r="BJ18" i="106"/>
  <c r="BJ18" i="112" s="1"/>
  <c r="BJ18" i="150"/>
  <c r="BJ18" i="147"/>
  <c r="BJ18" i="148"/>
  <c r="BJ18" i="146"/>
  <c r="BJ18" i="149"/>
  <c r="BJ18" i="174"/>
  <c r="BJ18" i="40"/>
  <c r="BJ18" i="115"/>
  <c r="BJ18" i="77"/>
  <c r="BJ18" i="29"/>
  <c r="BJ18" i="173"/>
  <c r="BJ18" i="42"/>
  <c r="BJ18" i="99"/>
  <c r="BJ18" i="104"/>
  <c r="BJ18" i="21"/>
  <c r="AT10" i="178"/>
  <c r="AT10" i="177"/>
  <c r="AT10" i="179"/>
  <c r="AT10" i="181"/>
  <c r="AT10" i="180"/>
  <c r="BJ10" i="145"/>
  <c r="BJ10" i="41"/>
  <c r="BJ10" i="127"/>
  <c r="BJ10" i="37"/>
  <c r="BJ10" i="38"/>
  <c r="BJ9" i="106"/>
  <c r="BJ9" i="112" s="1"/>
  <c r="BJ9" i="150"/>
  <c r="BJ9" i="148"/>
  <c r="BJ9" i="147"/>
  <c r="BJ9" i="146"/>
  <c r="BJ9" i="149"/>
  <c r="BJ9" i="40"/>
  <c r="BJ9" i="174"/>
  <c r="BJ9" i="115"/>
  <c r="BJ9" i="77"/>
  <c r="BJ9" i="29"/>
  <c r="BJ9" i="42"/>
  <c r="BJ9" i="173"/>
  <c r="BJ9" i="104"/>
  <c r="BJ9" i="21"/>
  <c r="BJ9" i="99"/>
  <c r="BN42" i="2"/>
  <c r="BN41" i="106"/>
  <c r="BN41" i="112" s="1"/>
  <c r="BN41" i="173"/>
  <c r="BN41" i="21"/>
  <c r="BN41" i="104"/>
  <c r="BN41" i="99"/>
  <c r="L13" i="179"/>
  <c r="L13" i="181"/>
  <c r="L13" i="180"/>
  <c r="L13" i="177"/>
  <c r="L13" i="178"/>
  <c r="AB13" i="145"/>
  <c r="AB13" i="41"/>
  <c r="AB13" i="37"/>
  <c r="AB13" i="38"/>
  <c r="AB13" i="127"/>
  <c r="AB12" i="106"/>
  <c r="AB12" i="112" s="1"/>
  <c r="AB12" i="148"/>
  <c r="AB12" i="150"/>
  <c r="AB12" i="147"/>
  <c r="AB12" i="146"/>
  <c r="AB12" i="149"/>
  <c r="AB12" i="115"/>
  <c r="AB12" i="174"/>
  <c r="AB12" i="40"/>
  <c r="AB12" i="29"/>
  <c r="AB12" i="77"/>
  <c r="AB12" i="42"/>
  <c r="AB12" i="173"/>
  <c r="AB12" i="104"/>
  <c r="AB12" i="21"/>
  <c r="AB12" i="99"/>
  <c r="V42" i="2"/>
  <c r="V41" i="106"/>
  <c r="V41" i="112" s="1"/>
  <c r="V41" i="173"/>
  <c r="V41" i="21"/>
  <c r="V41" i="104"/>
  <c r="V41" i="99"/>
  <c r="V30" i="2"/>
  <c r="F30" i="180"/>
  <c r="F30" i="178"/>
  <c r="F30" i="181"/>
  <c r="F30" i="179"/>
  <c r="F30" i="177"/>
  <c r="V29" i="106"/>
  <c r="V29" i="112" s="1"/>
  <c r="V29" i="150"/>
  <c r="V29" i="148"/>
  <c r="V29" i="147"/>
  <c r="V29" i="146"/>
  <c r="V29" i="149"/>
  <c r="V29" i="115"/>
  <c r="V29" i="174"/>
  <c r="V29" i="40"/>
  <c r="V29" i="29"/>
  <c r="V29" i="77"/>
  <c r="V29" i="42"/>
  <c r="V29" i="173"/>
  <c r="V29" i="21"/>
  <c r="V29" i="99"/>
  <c r="V29" i="104"/>
  <c r="F22" i="180"/>
  <c r="F22" i="181"/>
  <c r="F22" i="178"/>
  <c r="F22" i="179"/>
  <c r="F22" i="177"/>
  <c r="V21" i="106"/>
  <c r="V21" i="112" s="1"/>
  <c r="V21" i="150"/>
  <c r="V21" i="148"/>
  <c r="V21" i="147"/>
  <c r="V21" i="146"/>
  <c r="V21" i="149"/>
  <c r="V21" i="174"/>
  <c r="V21" i="115"/>
  <c r="V21" i="77"/>
  <c r="V21" i="40"/>
  <c r="V21" i="29"/>
  <c r="V21" i="173"/>
  <c r="V21" i="42"/>
  <c r="V21" i="104"/>
  <c r="V21" i="21"/>
  <c r="V21" i="99"/>
  <c r="F16" i="180"/>
  <c r="F16" i="181"/>
  <c r="F16" i="178"/>
  <c r="F16" i="179"/>
  <c r="F16" i="177"/>
  <c r="V15" i="106"/>
  <c r="V15" i="112" s="1"/>
  <c r="V15" i="148"/>
  <c r="V15" i="150"/>
  <c r="V15" i="147"/>
  <c r="V15" i="146"/>
  <c r="V15" i="149"/>
  <c r="V15" i="40"/>
  <c r="V15" i="115"/>
  <c r="V15" i="174"/>
  <c r="V15" i="29"/>
  <c r="V15" i="77"/>
  <c r="V15" i="42"/>
  <c r="V15" i="173"/>
  <c r="V15" i="104"/>
  <c r="V15" i="21"/>
  <c r="V15" i="99"/>
  <c r="O55" i="2"/>
  <c r="O54" i="106"/>
  <c r="O54" i="112" s="1"/>
  <c r="O54" i="173"/>
  <c r="O54" i="104"/>
  <c r="O54" i="21"/>
  <c r="O54" i="99"/>
  <c r="C21" i="106"/>
  <c r="C21" i="112" s="1"/>
  <c r="C21" i="150"/>
  <c r="C21" i="148"/>
  <c r="C21" i="147"/>
  <c r="C21" i="146"/>
  <c r="C21" i="149"/>
  <c r="C21" i="115"/>
  <c r="C21" i="174"/>
  <c r="C21" i="40"/>
  <c r="C21" i="29"/>
  <c r="C21" i="77"/>
  <c r="C21" i="42"/>
  <c r="C21" i="173"/>
  <c r="C21" i="104"/>
  <c r="C21" i="21"/>
  <c r="C21" i="99"/>
  <c r="FK55" i="2"/>
  <c r="FK54" i="173"/>
  <c r="FK54" i="104"/>
  <c r="FK54" i="21"/>
  <c r="FK54" i="99"/>
  <c r="FK42" i="2"/>
  <c r="FK41" i="173"/>
  <c r="FK41" i="21"/>
  <c r="FK41" i="104"/>
  <c r="FK41" i="99"/>
  <c r="FK35" i="2"/>
  <c r="FK34" i="150"/>
  <c r="FK34" i="148"/>
  <c r="FK34" i="147"/>
  <c r="FK34" i="146"/>
  <c r="FK34" i="149"/>
  <c r="FK34" i="174"/>
  <c r="FK34" i="115"/>
  <c r="FK34" i="77"/>
  <c r="FK34" i="40"/>
  <c r="FK34" i="173"/>
  <c r="FK34" i="42"/>
  <c r="FK34" i="29"/>
  <c r="FK34" i="21"/>
  <c r="FK34" i="104"/>
  <c r="FK34" i="99"/>
  <c r="FK30" i="2"/>
  <c r="FK29" i="150"/>
  <c r="FK29" i="148"/>
  <c r="FK29" i="147"/>
  <c r="FK29" i="146"/>
  <c r="FK29" i="149"/>
  <c r="FK29" i="174"/>
  <c r="FK29" i="115"/>
  <c r="FK29" i="77"/>
  <c r="FK29" i="40"/>
  <c r="FK29" i="29"/>
  <c r="FK29" i="173"/>
  <c r="FK29" i="42"/>
  <c r="FK29" i="21"/>
  <c r="FK29" i="99"/>
  <c r="FK29" i="104"/>
  <c r="FK25" i="2"/>
  <c r="FK24" i="150"/>
  <c r="FK24" i="148"/>
  <c r="FK24" i="147"/>
  <c r="FK24" i="146"/>
  <c r="FK24" i="149"/>
  <c r="FK24" i="174"/>
  <c r="FK24" i="115"/>
  <c r="FK24" i="77"/>
  <c r="FK24" i="40"/>
  <c r="FK24" i="29"/>
  <c r="FK24" i="173"/>
  <c r="FK24" i="42"/>
  <c r="FK24" i="21"/>
  <c r="FK24" i="99"/>
  <c r="FK24" i="104"/>
  <c r="FK21" i="150"/>
  <c r="FK21" i="147"/>
  <c r="FK21" i="148"/>
  <c r="FK21" i="146"/>
  <c r="FK21" i="149"/>
  <c r="FK21" i="174"/>
  <c r="FK21" i="115"/>
  <c r="FK21" i="77"/>
  <c r="FK21" i="40"/>
  <c r="FK21" i="29"/>
  <c r="FK21" i="173"/>
  <c r="FK21" i="42"/>
  <c r="FK21" i="104"/>
  <c r="FK21" i="21"/>
  <c r="FK21" i="99"/>
  <c r="FK18" i="150"/>
  <c r="FK18" i="148"/>
  <c r="FK18" i="147"/>
  <c r="FK18" i="146"/>
  <c r="FK18" i="149"/>
  <c r="FK18" i="115"/>
  <c r="FK18" i="174"/>
  <c r="FK18" i="40"/>
  <c r="FK18" i="29"/>
  <c r="FK18" i="77"/>
  <c r="FK18" i="173"/>
  <c r="FK18" i="42"/>
  <c r="FK18" i="21"/>
  <c r="FK18" i="99"/>
  <c r="FK18" i="104"/>
  <c r="FK15" i="148"/>
  <c r="FK15" i="150"/>
  <c r="FK15" i="147"/>
  <c r="FK15" i="146"/>
  <c r="FK15" i="149"/>
  <c r="FK15" i="174"/>
  <c r="FK15" i="40"/>
  <c r="FK15" i="115"/>
  <c r="FK15" i="77"/>
  <c r="FK15" i="29"/>
  <c r="FK15" i="173"/>
  <c r="FK15" i="42"/>
  <c r="FK15" i="104"/>
  <c r="FK15" i="21"/>
  <c r="FK15" i="99"/>
  <c r="FK12" i="150"/>
  <c r="FK12" i="148"/>
  <c r="FK12" i="147"/>
  <c r="FK12" i="146"/>
  <c r="FK12" i="149"/>
  <c r="FK12" i="115"/>
  <c r="FK12" i="174"/>
  <c r="FK12" i="40"/>
  <c r="FK12" i="29"/>
  <c r="FK12" i="77"/>
  <c r="FK12" i="173"/>
  <c r="FK12" i="42"/>
  <c r="FK12" i="21"/>
  <c r="FK12" i="99"/>
  <c r="FK12" i="104"/>
  <c r="FK9" i="150"/>
  <c r="FK9" i="148"/>
  <c r="FK9" i="147"/>
  <c r="FK9" i="146"/>
  <c r="FK9" i="149"/>
  <c r="FK9" i="40"/>
  <c r="FK9" i="174"/>
  <c r="FK9" i="115"/>
  <c r="FK9" i="77"/>
  <c r="FK9" i="29"/>
  <c r="FK9" i="173"/>
  <c r="FK9" i="42"/>
  <c r="FK9" i="104"/>
  <c r="FK9" i="21"/>
  <c r="FK9" i="99"/>
  <c r="FH30" i="2"/>
  <c r="FH29" i="150"/>
  <c r="FH29" i="148"/>
  <c r="FH29" i="146"/>
  <c r="FH29" i="147"/>
  <c r="FH29" i="149"/>
  <c r="FH29" i="174"/>
  <c r="FH29" i="115"/>
  <c r="FH29" i="77"/>
  <c r="FH29" i="40"/>
  <c r="FH29" i="29"/>
  <c r="FH29" i="173"/>
  <c r="FH29" i="42"/>
  <c r="FH29" i="104"/>
  <c r="FH29" i="21"/>
  <c r="FH29" i="99"/>
  <c r="FH15" i="148"/>
  <c r="FH15" i="150"/>
  <c r="FH15" i="147"/>
  <c r="FH15" i="146"/>
  <c r="FH15" i="149"/>
  <c r="FH15" i="174"/>
  <c r="FH15" i="40"/>
  <c r="FH15" i="115"/>
  <c r="FH15" i="77"/>
  <c r="FH15" i="29"/>
  <c r="FH15" i="173"/>
  <c r="FH15" i="42"/>
  <c r="FH15" i="99"/>
  <c r="FH15" i="104"/>
  <c r="FH15" i="21"/>
  <c r="FA35" i="2"/>
  <c r="FA34" i="150"/>
  <c r="FA34" i="148"/>
  <c r="FA34" i="147"/>
  <c r="FA34" i="149"/>
  <c r="FA34" i="146"/>
  <c r="FA34" i="115"/>
  <c r="FA34" i="174"/>
  <c r="FA34" i="40"/>
  <c r="FA34" i="77"/>
  <c r="FA34" i="29"/>
  <c r="FA34" i="173"/>
  <c r="FA34" i="42"/>
  <c r="FA34" i="21"/>
  <c r="FA34" i="104"/>
  <c r="FA34" i="99"/>
  <c r="FA18" i="150"/>
  <c r="FA18" i="148"/>
  <c r="FA18" i="147"/>
  <c r="FA18" i="146"/>
  <c r="FA18" i="149"/>
  <c r="FA18" i="174"/>
  <c r="FA18" i="115"/>
  <c r="FA18" i="77"/>
  <c r="FA18" i="40"/>
  <c r="FA18" i="29"/>
  <c r="FA18" i="173"/>
  <c r="FA18" i="42"/>
  <c r="FA18" i="104"/>
  <c r="FA18" i="21"/>
  <c r="FA18" i="99"/>
  <c r="EQ55" i="2"/>
  <c r="EQ54" i="173"/>
  <c r="EQ54" i="104"/>
  <c r="EQ54" i="21"/>
  <c r="EQ54" i="99"/>
  <c r="EQ42" i="2"/>
  <c r="EQ41" i="173"/>
  <c r="EQ41" i="21"/>
  <c r="EQ41" i="104"/>
  <c r="EQ41" i="99"/>
  <c r="EQ35" i="2"/>
  <c r="EQ34" i="150"/>
  <c r="EQ34" i="148"/>
  <c r="EQ34" i="147"/>
  <c r="EQ34" i="146"/>
  <c r="EQ34" i="149"/>
  <c r="EQ34" i="174"/>
  <c r="EQ34" i="115"/>
  <c r="EQ34" i="77"/>
  <c r="EQ34" i="40"/>
  <c r="EQ34" i="173"/>
  <c r="EQ34" i="42"/>
  <c r="EQ34" i="29"/>
  <c r="EQ34" i="21"/>
  <c r="EQ34" i="104"/>
  <c r="EQ34" i="99"/>
  <c r="EQ30" i="2"/>
  <c r="EQ29" i="150"/>
  <c r="EQ29" i="148"/>
  <c r="EQ29" i="147"/>
  <c r="EQ29" i="146"/>
  <c r="EQ29" i="149"/>
  <c r="EQ29" i="174"/>
  <c r="EQ29" i="115"/>
  <c r="EQ29" i="77"/>
  <c r="EQ29" i="40"/>
  <c r="EQ29" i="29"/>
  <c r="EQ29" i="173"/>
  <c r="EQ29" i="42"/>
  <c r="EQ29" i="21"/>
  <c r="EQ29" i="99"/>
  <c r="EQ29" i="104"/>
  <c r="EQ25" i="2"/>
  <c r="EQ24" i="150"/>
  <c r="EQ24" i="148"/>
  <c r="EQ24" i="147"/>
  <c r="EQ24" i="146"/>
  <c r="EQ24" i="149"/>
  <c r="EQ24" i="174"/>
  <c r="EQ24" i="115"/>
  <c r="EQ24" i="77"/>
  <c r="EQ24" i="40"/>
  <c r="EQ24" i="29"/>
  <c r="EQ24" i="173"/>
  <c r="EQ24" i="42"/>
  <c r="EQ24" i="21"/>
  <c r="EQ24" i="99"/>
  <c r="EQ24" i="104"/>
  <c r="EQ21" i="150"/>
  <c r="EQ21" i="147"/>
  <c r="EQ21" i="148"/>
  <c r="EQ21" i="146"/>
  <c r="EQ21" i="149"/>
  <c r="EQ21" i="174"/>
  <c r="EQ21" i="115"/>
  <c r="EQ21" i="77"/>
  <c r="EQ21" i="40"/>
  <c r="EQ21" i="29"/>
  <c r="EQ21" i="173"/>
  <c r="EQ21" i="42"/>
  <c r="EQ21" i="104"/>
  <c r="EQ21" i="21"/>
  <c r="EQ21" i="99"/>
  <c r="EQ18" i="150"/>
  <c r="EQ18" i="148"/>
  <c r="EQ18" i="147"/>
  <c r="EQ18" i="146"/>
  <c r="EQ18" i="149"/>
  <c r="EQ18" i="115"/>
  <c r="EQ18" i="174"/>
  <c r="EQ18" i="40"/>
  <c r="EQ18" i="29"/>
  <c r="EQ18" i="77"/>
  <c r="EQ18" i="173"/>
  <c r="EQ18" i="42"/>
  <c r="EQ18" i="21"/>
  <c r="EQ18" i="99"/>
  <c r="EQ18" i="104"/>
  <c r="EQ15" i="148"/>
  <c r="EQ15" i="150"/>
  <c r="EQ15" i="147"/>
  <c r="EQ15" i="146"/>
  <c r="EQ15" i="149"/>
  <c r="EQ15" i="174"/>
  <c r="EQ15" i="40"/>
  <c r="EQ15" i="115"/>
  <c r="EQ15" i="77"/>
  <c r="EQ15" i="29"/>
  <c r="EQ15" i="173"/>
  <c r="EQ15" i="42"/>
  <c r="EQ15" i="104"/>
  <c r="EQ15" i="21"/>
  <c r="EQ15" i="99"/>
  <c r="EQ12" i="150"/>
  <c r="EQ12" i="148"/>
  <c r="EQ12" i="147"/>
  <c r="EQ12" i="146"/>
  <c r="EQ12" i="149"/>
  <c r="EQ12" i="115"/>
  <c r="EQ12" i="174"/>
  <c r="EQ12" i="40"/>
  <c r="EQ12" i="29"/>
  <c r="EQ12" i="77"/>
  <c r="EQ12" i="173"/>
  <c r="EQ12" i="42"/>
  <c r="EQ12" i="21"/>
  <c r="EQ12" i="99"/>
  <c r="EQ12" i="104"/>
  <c r="EQ9" i="150"/>
  <c r="EQ9" i="148"/>
  <c r="EQ9" i="147"/>
  <c r="EQ9" i="146"/>
  <c r="EQ9" i="149"/>
  <c r="EQ9" i="40"/>
  <c r="EQ9" i="174"/>
  <c r="EQ9" i="115"/>
  <c r="EQ9" i="77"/>
  <c r="EQ9" i="29"/>
  <c r="EQ9" i="173"/>
  <c r="EQ9" i="42"/>
  <c r="EQ9" i="104"/>
  <c r="EQ9" i="21"/>
  <c r="EQ9" i="99"/>
  <c r="EK9" i="150"/>
  <c r="EK9" i="148"/>
  <c r="EK9" i="147"/>
  <c r="EK9" i="146"/>
  <c r="EK9" i="149"/>
  <c r="EK9" i="174"/>
  <c r="EK9" i="115"/>
  <c r="EK9" i="40"/>
  <c r="EK9" i="29"/>
  <c r="EK9" i="77"/>
  <c r="EK9" i="42"/>
  <c r="EK9" i="173"/>
  <c r="EK9" i="104"/>
  <c r="EK9" i="21"/>
  <c r="EK9" i="99"/>
  <c r="EF42" i="2"/>
  <c r="EF41" i="173"/>
  <c r="EF41" i="21"/>
  <c r="EF41" i="104"/>
  <c r="EF41" i="99"/>
  <c r="EE35" i="2"/>
  <c r="EE34" i="150"/>
  <c r="EE34" i="148"/>
  <c r="EE34" i="147"/>
  <c r="EE34" i="146"/>
  <c r="EE34" i="149"/>
  <c r="EE34" i="174"/>
  <c r="EE34" i="115"/>
  <c r="EE34" i="77"/>
  <c r="EE34" i="40"/>
  <c r="EE34" i="173"/>
  <c r="EE34" i="42"/>
  <c r="EE34" i="29"/>
  <c r="EE34" i="21"/>
  <c r="EE34" i="104"/>
  <c r="EE34" i="99"/>
  <c r="ED30" i="2"/>
  <c r="ED29" i="150"/>
  <c r="ED29" i="148"/>
  <c r="ED29" i="147"/>
  <c r="ED29" i="146"/>
  <c r="ED29" i="149"/>
  <c r="ED29" i="115"/>
  <c r="ED29" i="174"/>
  <c r="ED29" i="40"/>
  <c r="ED29" i="29"/>
  <c r="ED29" i="77"/>
  <c r="ED29" i="42"/>
  <c r="ED29" i="173"/>
  <c r="ED29" i="21"/>
  <c r="ED29" i="99"/>
  <c r="ED29" i="104"/>
  <c r="ED25" i="2"/>
  <c r="ED24" i="150"/>
  <c r="ED24" i="148"/>
  <c r="ED24" i="147"/>
  <c r="ED24" i="146"/>
  <c r="ED24" i="149"/>
  <c r="ED24" i="115"/>
  <c r="ED24" i="174"/>
  <c r="ED24" i="40"/>
  <c r="ED24" i="29"/>
  <c r="ED24" i="77"/>
  <c r="ED24" i="42"/>
  <c r="ED24" i="173"/>
  <c r="ED24" i="21"/>
  <c r="ED24" i="99"/>
  <c r="ED24" i="104"/>
  <c r="EF18" i="150"/>
  <c r="EF18" i="148"/>
  <c r="EF18" i="147"/>
  <c r="EF18" i="146"/>
  <c r="EF18" i="149"/>
  <c r="EF18" i="40"/>
  <c r="EF18" i="115"/>
  <c r="EF18" i="174"/>
  <c r="EF18" i="29"/>
  <c r="EF18" i="77"/>
  <c r="EF18" i="42"/>
  <c r="EF18" i="173"/>
  <c r="EF18" i="104"/>
  <c r="EF18" i="21"/>
  <c r="EF18" i="99"/>
  <c r="EE15" i="148"/>
  <c r="EE15" i="150"/>
  <c r="EE15" i="147"/>
  <c r="EE15" i="146"/>
  <c r="EE15" i="149"/>
  <c r="EE15" i="174"/>
  <c r="EE15" i="40"/>
  <c r="EE15" i="115"/>
  <c r="EE15" i="77"/>
  <c r="EE15" i="29"/>
  <c r="EE15" i="173"/>
  <c r="EE15" i="42"/>
  <c r="EE15" i="104"/>
  <c r="EE15" i="21"/>
  <c r="EE15" i="99"/>
  <c r="ED12" i="148"/>
  <c r="ED12" i="150"/>
  <c r="ED12" i="147"/>
  <c r="ED12" i="146"/>
  <c r="ED12" i="149"/>
  <c r="ED12" i="174"/>
  <c r="ED12" i="40"/>
  <c r="ED12" i="115"/>
  <c r="ED12" i="77"/>
  <c r="ED12" i="29"/>
  <c r="ED12" i="173"/>
  <c r="ED12" i="42"/>
  <c r="ED12" i="99"/>
  <c r="ED12" i="104"/>
  <c r="ED12" i="21"/>
  <c r="EB42" i="2"/>
  <c r="EB41" i="173"/>
  <c r="EB41" i="21"/>
  <c r="EB41" i="104"/>
  <c r="EB41" i="99"/>
  <c r="EB30" i="2"/>
  <c r="EB29" i="150"/>
  <c r="EB29" i="148"/>
  <c r="EB29" i="146"/>
  <c r="EB29" i="147"/>
  <c r="EB29" i="149"/>
  <c r="EB29" i="174"/>
  <c r="EB29" i="115"/>
  <c r="EB29" i="77"/>
  <c r="EB29" i="40"/>
  <c r="EB29" i="29"/>
  <c r="EB29" i="173"/>
  <c r="EB29" i="42"/>
  <c r="EB29" i="104"/>
  <c r="EB29" i="21"/>
  <c r="EB29" i="99"/>
  <c r="EB21" i="150"/>
  <c r="EB21" i="147"/>
  <c r="EB21" i="148"/>
  <c r="EB21" i="146"/>
  <c r="EB21" i="149"/>
  <c r="EB21" i="115"/>
  <c r="EB21" i="174"/>
  <c r="EB21" i="40"/>
  <c r="EB21" i="29"/>
  <c r="EB21" i="77"/>
  <c r="EB21" i="173"/>
  <c r="EB21" i="42"/>
  <c r="EB21" i="21"/>
  <c r="EB21" i="99"/>
  <c r="EB21" i="104"/>
  <c r="EB15" i="148"/>
  <c r="EB15" i="150"/>
  <c r="EB15" i="147"/>
  <c r="EB15" i="146"/>
  <c r="EB15" i="149"/>
  <c r="EB15" i="174"/>
  <c r="EB15" i="40"/>
  <c r="EB15" i="115"/>
  <c r="EB15" i="77"/>
  <c r="EB15" i="29"/>
  <c r="EB15" i="173"/>
  <c r="EB15" i="42"/>
  <c r="EB15" i="99"/>
  <c r="EB15" i="104"/>
  <c r="EB15" i="21"/>
  <c r="EB9" i="150"/>
  <c r="EB9" i="148"/>
  <c r="EB9" i="147"/>
  <c r="EB9" i="146"/>
  <c r="EB9" i="149"/>
  <c r="EB9" i="115"/>
  <c r="EB9" i="40"/>
  <c r="EB9" i="174"/>
  <c r="EB9" i="29"/>
  <c r="EB9" i="77"/>
  <c r="EB9" i="173"/>
  <c r="EB9" i="42"/>
  <c r="EB9" i="21"/>
  <c r="EB9" i="99"/>
  <c r="EB9" i="104"/>
  <c r="DW55" i="2"/>
  <c r="DW54" i="173"/>
  <c r="DW54" i="104"/>
  <c r="DW54" i="21"/>
  <c r="DW54" i="99"/>
  <c r="DW42" i="2"/>
  <c r="DW41" i="173"/>
  <c r="DW41" i="21"/>
  <c r="DW41" i="104"/>
  <c r="DW41" i="99"/>
  <c r="DW35" i="2"/>
  <c r="DW34" i="150"/>
  <c r="DW34" i="148"/>
  <c r="DW34" i="147"/>
  <c r="DW34" i="146"/>
  <c r="DW34" i="149"/>
  <c r="DW34" i="174"/>
  <c r="DW34" i="115"/>
  <c r="DW34" i="77"/>
  <c r="DW34" i="40"/>
  <c r="DW34" i="173"/>
  <c r="DW34" i="42"/>
  <c r="DW34" i="29"/>
  <c r="DW34" i="21"/>
  <c r="DW34" i="104"/>
  <c r="DW34" i="99"/>
  <c r="DW30" i="2"/>
  <c r="DW29" i="150"/>
  <c r="DW29" i="148"/>
  <c r="DW29" i="147"/>
  <c r="DW29" i="146"/>
  <c r="DW29" i="149"/>
  <c r="DW29" i="174"/>
  <c r="DW29" i="115"/>
  <c r="DW29" i="77"/>
  <c r="DW29" i="40"/>
  <c r="DW29" i="29"/>
  <c r="DW29" i="173"/>
  <c r="DW29" i="42"/>
  <c r="DW29" i="21"/>
  <c r="DW29" i="99"/>
  <c r="DW29" i="104"/>
  <c r="DW25" i="2"/>
  <c r="DW24" i="150"/>
  <c r="DW24" i="148"/>
  <c r="DW24" i="147"/>
  <c r="DW24" i="146"/>
  <c r="DW24" i="149"/>
  <c r="DW24" i="174"/>
  <c r="DW24" i="115"/>
  <c r="DW24" i="77"/>
  <c r="DW24" i="40"/>
  <c r="DW24" i="29"/>
  <c r="DW24" i="173"/>
  <c r="DW24" i="42"/>
  <c r="DW24" i="21"/>
  <c r="DW24" i="99"/>
  <c r="DW24" i="104"/>
  <c r="DW21" i="150"/>
  <c r="DW21" i="147"/>
  <c r="DW21" i="148"/>
  <c r="DW21" i="146"/>
  <c r="DW21" i="149"/>
  <c r="DW21" i="174"/>
  <c r="DW21" i="115"/>
  <c r="DW21" i="77"/>
  <c r="DW21" i="40"/>
  <c r="DW21" i="29"/>
  <c r="DW21" i="173"/>
  <c r="DW21" i="42"/>
  <c r="DW21" i="104"/>
  <c r="DW21" i="21"/>
  <c r="DW21" i="99"/>
  <c r="DW18" i="150"/>
  <c r="DW18" i="148"/>
  <c r="DW18" i="147"/>
  <c r="DW18" i="146"/>
  <c r="DW18" i="149"/>
  <c r="DW18" i="115"/>
  <c r="DW18" i="174"/>
  <c r="DW18" i="40"/>
  <c r="DW18" i="29"/>
  <c r="DW18" i="77"/>
  <c r="DW18" i="173"/>
  <c r="DW18" i="42"/>
  <c r="DW18" i="21"/>
  <c r="DW18" i="99"/>
  <c r="DW18" i="104"/>
  <c r="DW15" i="148"/>
  <c r="DW15" i="150"/>
  <c r="DW15" i="147"/>
  <c r="DW15" i="146"/>
  <c r="DW15" i="149"/>
  <c r="DW15" i="174"/>
  <c r="DW15" i="40"/>
  <c r="DW15" i="115"/>
  <c r="DW15" i="77"/>
  <c r="DW15" i="29"/>
  <c r="DW15" i="173"/>
  <c r="DW15" i="42"/>
  <c r="DW15" i="104"/>
  <c r="DW15" i="21"/>
  <c r="DW15" i="99"/>
  <c r="DW12" i="150"/>
  <c r="DW12" i="148"/>
  <c r="DW12" i="147"/>
  <c r="DW12" i="146"/>
  <c r="DW12" i="149"/>
  <c r="DW12" i="115"/>
  <c r="DW12" i="174"/>
  <c r="DW12" i="40"/>
  <c r="DW12" i="29"/>
  <c r="DW12" i="77"/>
  <c r="DW12" i="173"/>
  <c r="DW12" i="42"/>
  <c r="DW12" i="21"/>
  <c r="DW12" i="99"/>
  <c r="DW12" i="104"/>
  <c r="DW9" i="150"/>
  <c r="DW9" i="148"/>
  <c r="DW9" i="147"/>
  <c r="DW9" i="146"/>
  <c r="DW9" i="149"/>
  <c r="DW9" i="40"/>
  <c r="DW9" i="174"/>
  <c r="DW9" i="115"/>
  <c r="DW9" i="77"/>
  <c r="DW9" i="29"/>
  <c r="DW9" i="173"/>
  <c r="DW9" i="42"/>
  <c r="DW9" i="104"/>
  <c r="DW9" i="21"/>
  <c r="DW9" i="99"/>
  <c r="DY55" i="2"/>
  <c r="DY54" i="21"/>
  <c r="DY54" i="173"/>
  <c r="DY54" i="104"/>
  <c r="DY54" i="99"/>
  <c r="DY30" i="2"/>
  <c r="DY29" i="150"/>
  <c r="DY29" i="148"/>
  <c r="DY29" i="146"/>
  <c r="DY29" i="147"/>
  <c r="DY29" i="149"/>
  <c r="DY29" i="115"/>
  <c r="DY29" i="174"/>
  <c r="DY29" i="40"/>
  <c r="DY29" i="29"/>
  <c r="DY29" i="77"/>
  <c r="DY29" i="173"/>
  <c r="DY29" i="42"/>
  <c r="DY29" i="21"/>
  <c r="DY29" i="99"/>
  <c r="DY29" i="104"/>
  <c r="DY15" i="150"/>
  <c r="DY15" i="148"/>
  <c r="DY15" i="147"/>
  <c r="DY15" i="146"/>
  <c r="DY15" i="149"/>
  <c r="DY15" i="115"/>
  <c r="DY15" i="174"/>
  <c r="DY15" i="40"/>
  <c r="DY15" i="29"/>
  <c r="DY15" i="77"/>
  <c r="DY15" i="173"/>
  <c r="DY15" i="42"/>
  <c r="DY15" i="21"/>
  <c r="DY15" i="99"/>
  <c r="DY15" i="104"/>
  <c r="DR55" i="2"/>
  <c r="DR54" i="21"/>
  <c r="DR54" i="173"/>
  <c r="DR54" i="104"/>
  <c r="DR54" i="99"/>
  <c r="DR30" i="2"/>
  <c r="DR29" i="150"/>
  <c r="DR29" i="148"/>
  <c r="DR29" i="147"/>
  <c r="DR29" i="146"/>
  <c r="DR29" i="149"/>
  <c r="DR29" i="115"/>
  <c r="DR29" i="174"/>
  <c r="DR29" i="40"/>
  <c r="DR29" i="29"/>
  <c r="DR29" i="77"/>
  <c r="DR29" i="42"/>
  <c r="DR29" i="173"/>
  <c r="DR29" i="21"/>
  <c r="DR29" i="99"/>
  <c r="DR29" i="104"/>
  <c r="DR15" i="148"/>
  <c r="DR15" i="150"/>
  <c r="DR15" i="147"/>
  <c r="DR15" i="146"/>
  <c r="DR15" i="149"/>
  <c r="DR15" i="40"/>
  <c r="DR15" i="115"/>
  <c r="DR15" i="174"/>
  <c r="DR15" i="29"/>
  <c r="DR15" i="77"/>
  <c r="DR15" i="42"/>
  <c r="DR15" i="173"/>
  <c r="DR15" i="104"/>
  <c r="DR15" i="21"/>
  <c r="DR15" i="99"/>
  <c r="CT15" i="106"/>
  <c r="CT15" i="112" s="1"/>
  <c r="CT15" i="148"/>
  <c r="CT15" i="150"/>
  <c r="CT15" i="147"/>
  <c r="CT15" i="146"/>
  <c r="CT15" i="149"/>
  <c r="CT15" i="40"/>
  <c r="CT15" i="115"/>
  <c r="CT15" i="174"/>
  <c r="CT15" i="29"/>
  <c r="CT15" i="77"/>
  <c r="CT15" i="42"/>
  <c r="CT15" i="173"/>
  <c r="CT15" i="104"/>
  <c r="CT15" i="21"/>
  <c r="CT15" i="99"/>
  <c r="CR10" i="145"/>
  <c r="CR10" i="41"/>
  <c r="CR10" i="127"/>
  <c r="CR10" i="37"/>
  <c r="CR9" i="106"/>
  <c r="CR9" i="112" s="1"/>
  <c r="CR10" i="38"/>
  <c r="CR9" i="150"/>
  <c r="CR9" i="148"/>
  <c r="CR9" i="147"/>
  <c r="CR9" i="146"/>
  <c r="CR9" i="149"/>
  <c r="CR9" i="115"/>
  <c r="CR9" i="40"/>
  <c r="CR9" i="174"/>
  <c r="CR9" i="29"/>
  <c r="CR9" i="77"/>
  <c r="CR9" i="173"/>
  <c r="CR9" i="42"/>
  <c r="CR9" i="21"/>
  <c r="CR9" i="99"/>
  <c r="CR9" i="104"/>
  <c r="CN35" i="2"/>
  <c r="CN34" i="106"/>
  <c r="CN34" i="112" s="1"/>
  <c r="CN34" i="150"/>
  <c r="CN34" i="148"/>
  <c r="CN34" i="147"/>
  <c r="CN34" i="146"/>
  <c r="CN34" i="149"/>
  <c r="CN34" i="174"/>
  <c r="CN34" i="115"/>
  <c r="CN34" i="77"/>
  <c r="CN34" i="40"/>
  <c r="CN34" i="29"/>
  <c r="CN34" i="173"/>
  <c r="CN34" i="42"/>
  <c r="CN34" i="104"/>
  <c r="CN34" i="99"/>
  <c r="CN34" i="21"/>
  <c r="CN18" i="106"/>
  <c r="CN18" i="112" s="1"/>
  <c r="CN18" i="150"/>
  <c r="CN18" i="148"/>
  <c r="CN18" i="147"/>
  <c r="CN18" i="146"/>
  <c r="CN18" i="149"/>
  <c r="CN18" i="40"/>
  <c r="CN18" i="115"/>
  <c r="CN18" i="174"/>
  <c r="CN18" i="29"/>
  <c r="CN18" i="77"/>
  <c r="CN18" i="42"/>
  <c r="CN18" i="173"/>
  <c r="CN18" i="104"/>
  <c r="CN18" i="21"/>
  <c r="CN18" i="99"/>
  <c r="CG25" i="2"/>
  <c r="CG24" i="106"/>
  <c r="CG24" i="112" s="1"/>
  <c r="CG24" i="150"/>
  <c r="CG24" i="147"/>
  <c r="CG24" i="148"/>
  <c r="CG24" i="146"/>
  <c r="CG24" i="149"/>
  <c r="CG24" i="115"/>
  <c r="CG24" i="174"/>
  <c r="CG24" i="40"/>
  <c r="CG24" i="29"/>
  <c r="CG24" i="77"/>
  <c r="CG24" i="173"/>
  <c r="CG24" i="42"/>
  <c r="CG24" i="21"/>
  <c r="CG24" i="99"/>
  <c r="CG24" i="104"/>
  <c r="BZ35" i="2"/>
  <c r="BZ34" i="106"/>
  <c r="BZ34" i="112" s="1"/>
  <c r="BZ34" i="150"/>
  <c r="BZ34" i="148"/>
  <c r="BZ34" i="147"/>
  <c r="BZ34" i="149"/>
  <c r="BZ34" i="146"/>
  <c r="BZ34" i="115"/>
  <c r="BZ34" i="174"/>
  <c r="BZ34" i="40"/>
  <c r="BZ34" i="77"/>
  <c r="BZ34" i="42"/>
  <c r="BZ34" i="29"/>
  <c r="BZ34" i="173"/>
  <c r="BZ34" i="21"/>
  <c r="BZ34" i="104"/>
  <c r="BZ34" i="99"/>
  <c r="BZ18" i="106"/>
  <c r="BZ18" i="112" s="1"/>
  <c r="BZ18" i="150"/>
  <c r="BZ18" i="147"/>
  <c r="BZ18" i="148"/>
  <c r="BZ18" i="146"/>
  <c r="BZ18" i="149"/>
  <c r="BZ18" i="174"/>
  <c r="BZ18" i="40"/>
  <c r="BZ18" i="115"/>
  <c r="BZ18" i="77"/>
  <c r="BZ18" i="29"/>
  <c r="BZ18" i="173"/>
  <c r="BZ18" i="42"/>
  <c r="BZ18" i="99"/>
  <c r="BZ18" i="104"/>
  <c r="BZ18" i="21"/>
  <c r="CI10" i="127"/>
  <c r="CI10" i="145"/>
  <c r="CI10" i="41"/>
  <c r="CI10" i="37"/>
  <c r="CI9" i="106"/>
  <c r="CI9" i="112" s="1"/>
  <c r="CI10" i="38"/>
  <c r="CI9" i="150"/>
  <c r="CI9" i="148"/>
  <c r="CI9" i="147"/>
  <c r="CI9" i="146"/>
  <c r="CI9" i="149"/>
  <c r="CI9" i="40"/>
  <c r="CI9" i="174"/>
  <c r="CI9" i="115"/>
  <c r="CI9" i="77"/>
  <c r="CI9" i="29"/>
  <c r="CI9" i="173"/>
  <c r="CI9" i="42"/>
  <c r="CI9" i="104"/>
  <c r="CI9" i="21"/>
  <c r="CI9" i="99"/>
  <c r="BU25" i="2"/>
  <c r="BU24" i="106"/>
  <c r="BU24" i="112" s="1"/>
  <c r="BU24" i="150"/>
  <c r="BU24" i="147"/>
  <c r="BU24" i="148"/>
  <c r="BU24" i="146"/>
  <c r="BU24" i="149"/>
  <c r="BU24" i="115"/>
  <c r="BU24" i="174"/>
  <c r="BU24" i="40"/>
  <c r="BU24" i="29"/>
  <c r="BU24" i="77"/>
  <c r="BU24" i="173"/>
  <c r="BU24" i="42"/>
  <c r="BU24" i="21"/>
  <c r="BU24" i="99"/>
  <c r="BU24" i="104"/>
  <c r="BR25" i="2"/>
  <c r="BR24" i="106"/>
  <c r="BR24" i="112" s="1"/>
  <c r="BR24" i="150"/>
  <c r="BR24" i="148"/>
  <c r="BR24" i="147"/>
  <c r="BR24" i="146"/>
  <c r="BR24" i="149"/>
  <c r="BR24" i="115"/>
  <c r="BR24" i="174"/>
  <c r="BR24" i="40"/>
  <c r="BR24" i="29"/>
  <c r="BR24" i="77"/>
  <c r="BR24" i="42"/>
  <c r="BR24" i="173"/>
  <c r="BR24" i="21"/>
  <c r="BR24" i="99"/>
  <c r="BR24" i="104"/>
  <c r="GB35" i="2"/>
  <c r="GB34" i="150"/>
  <c r="GB34" i="148"/>
  <c r="GB34" i="147"/>
  <c r="GB34" i="146"/>
  <c r="GB34" i="149"/>
  <c r="GB34" i="174"/>
  <c r="GB34" i="115"/>
  <c r="GB34" i="77"/>
  <c r="GB34" i="40"/>
  <c r="GB34" i="29"/>
  <c r="GB34" i="173"/>
  <c r="GB34" i="42"/>
  <c r="GB34" i="104"/>
  <c r="GB34" i="99"/>
  <c r="GB34" i="21"/>
  <c r="GB18" i="150"/>
  <c r="GB18" i="148"/>
  <c r="GB18" i="147"/>
  <c r="GB18" i="146"/>
  <c r="GB18" i="149"/>
  <c r="GB18" i="115"/>
  <c r="GB18" i="174"/>
  <c r="GB18" i="40"/>
  <c r="GB18" i="29"/>
  <c r="GB18" i="77"/>
  <c r="GB18" i="42"/>
  <c r="GB18" i="173"/>
  <c r="GB18" i="104"/>
  <c r="GB18" i="21"/>
  <c r="GB18" i="99"/>
  <c r="AX55" i="2"/>
  <c r="AX54" i="106"/>
  <c r="AX54" i="112" s="1"/>
  <c r="AX54" i="21"/>
  <c r="AX54" i="173"/>
  <c r="AX54" i="104"/>
  <c r="AX54" i="99"/>
  <c r="AX35" i="2"/>
  <c r="AH35" i="180"/>
  <c r="AH35" i="181"/>
  <c r="AH35" i="178"/>
  <c r="AH35" i="179"/>
  <c r="AH35" i="177"/>
  <c r="AX34" i="106"/>
  <c r="AX34" i="112" s="1"/>
  <c r="AX34" i="150"/>
  <c r="AX34" i="148"/>
  <c r="AX34" i="147"/>
  <c r="AX34" i="149"/>
  <c r="AX34" i="146"/>
  <c r="AX34" i="115"/>
  <c r="AX34" i="174"/>
  <c r="AX34" i="40"/>
  <c r="AX34" i="77"/>
  <c r="AX34" i="42"/>
  <c r="AX34" i="29"/>
  <c r="AX34" i="173"/>
  <c r="AX34" i="21"/>
  <c r="AX34" i="104"/>
  <c r="AX34" i="99"/>
  <c r="AX25" i="2"/>
  <c r="AH25" i="180"/>
  <c r="AH25" i="181"/>
  <c r="AH25" i="178"/>
  <c r="AH25" i="179"/>
  <c r="AH25" i="177"/>
  <c r="AX24" i="106"/>
  <c r="AX24" i="112" s="1"/>
  <c r="AX24" i="150"/>
  <c r="AX24" i="148"/>
  <c r="AX24" i="147"/>
  <c r="AX24" i="146"/>
  <c r="AX24" i="149"/>
  <c r="AX24" i="115"/>
  <c r="AX24" i="174"/>
  <c r="AX24" i="40"/>
  <c r="AX24" i="29"/>
  <c r="AX24" i="77"/>
  <c r="AX24" i="42"/>
  <c r="AX24" i="173"/>
  <c r="AX24" i="21"/>
  <c r="AX24" i="99"/>
  <c r="AX24" i="104"/>
  <c r="AH19" i="180"/>
  <c r="AH19" i="181"/>
  <c r="AH19" i="178"/>
  <c r="AH19" i="179"/>
  <c r="AH19" i="177"/>
  <c r="AX18" i="106"/>
  <c r="AX18" i="112" s="1"/>
  <c r="AX18" i="150"/>
  <c r="AX18" i="147"/>
  <c r="AX18" i="148"/>
  <c r="AX18" i="146"/>
  <c r="AX18" i="149"/>
  <c r="AX18" i="174"/>
  <c r="AX18" i="40"/>
  <c r="AX18" i="115"/>
  <c r="AX18" i="77"/>
  <c r="AX18" i="29"/>
  <c r="AX18" i="173"/>
  <c r="AX18" i="42"/>
  <c r="AX18" i="99"/>
  <c r="AX18" i="104"/>
  <c r="AX18" i="21"/>
  <c r="AH10" i="178"/>
  <c r="AH10" i="177"/>
  <c r="AH10" i="179"/>
  <c r="AH10" i="181"/>
  <c r="AH10" i="180"/>
  <c r="AX10" i="145"/>
  <c r="AX10" i="41"/>
  <c r="AX10" i="127"/>
  <c r="AX10" i="37"/>
  <c r="AX10" i="38"/>
  <c r="AX9" i="106"/>
  <c r="AX9" i="112" s="1"/>
  <c r="AX9" i="150"/>
  <c r="AX9" i="148"/>
  <c r="AX9" i="147"/>
  <c r="AX9" i="146"/>
  <c r="AX9" i="149"/>
  <c r="AX9" i="40"/>
  <c r="AX9" i="174"/>
  <c r="AX9" i="115"/>
  <c r="AX9" i="77"/>
  <c r="AX9" i="29"/>
  <c r="AX9" i="42"/>
  <c r="AX9" i="173"/>
  <c r="AX9" i="104"/>
  <c r="AX9" i="21"/>
  <c r="AX9" i="99"/>
  <c r="Y13" i="178"/>
  <c r="Y13" i="179"/>
  <c r="Y13" i="181"/>
  <c r="Y13" i="180"/>
  <c r="Y13" i="177"/>
  <c r="AO13" i="41"/>
  <c r="AO13" i="145"/>
  <c r="AO13" i="127"/>
  <c r="AO13" i="37"/>
  <c r="AO13" i="38"/>
  <c r="AO12" i="106"/>
  <c r="AO12" i="112" s="1"/>
  <c r="AO12" i="148"/>
  <c r="AO12" i="150"/>
  <c r="AO12" i="147"/>
  <c r="AO12" i="146"/>
  <c r="AO12" i="149"/>
  <c r="AO12" i="174"/>
  <c r="AO12" i="40"/>
  <c r="AO12" i="115"/>
  <c r="AO12" i="77"/>
  <c r="AO12" i="29"/>
  <c r="AO12" i="42"/>
  <c r="AO12" i="173"/>
  <c r="AO12" i="104"/>
  <c r="AO12" i="21"/>
  <c r="AO12" i="99"/>
  <c r="AH42" i="2"/>
  <c r="AH41" i="106"/>
  <c r="AH41" i="112" s="1"/>
  <c r="AH41" i="173"/>
  <c r="AH41" i="21"/>
  <c r="AH41" i="104"/>
  <c r="AH41" i="99"/>
  <c r="AH30" i="2"/>
  <c r="R30" i="180"/>
  <c r="R30" i="181"/>
  <c r="R30" i="178"/>
  <c r="R30" i="179"/>
  <c r="R30" i="177"/>
  <c r="AH29" i="106"/>
  <c r="AH29" i="112" s="1"/>
  <c r="AH29" i="150"/>
  <c r="AH29" i="148"/>
  <c r="AH29" i="147"/>
  <c r="AH29" i="146"/>
  <c r="AH29" i="149"/>
  <c r="AH29" i="115"/>
  <c r="AH29" i="174"/>
  <c r="AH29" i="40"/>
  <c r="AH29" i="29"/>
  <c r="AH29" i="77"/>
  <c r="AH29" i="42"/>
  <c r="AH29" i="173"/>
  <c r="AH29" i="21"/>
  <c r="AH29" i="99"/>
  <c r="AH29" i="104"/>
  <c r="R22" i="180"/>
  <c r="R22" i="181"/>
  <c r="R22" i="178"/>
  <c r="R22" i="179"/>
  <c r="R22" i="177"/>
  <c r="AH21" i="106"/>
  <c r="AH21" i="112" s="1"/>
  <c r="AH21" i="150"/>
  <c r="AH21" i="148"/>
  <c r="AH21" i="147"/>
  <c r="AH21" i="146"/>
  <c r="AH21" i="149"/>
  <c r="AH21" i="174"/>
  <c r="AH21" i="115"/>
  <c r="AH21" i="77"/>
  <c r="AH21" i="40"/>
  <c r="AH21" i="29"/>
  <c r="AH21" i="173"/>
  <c r="AH21" i="42"/>
  <c r="AH21" i="104"/>
  <c r="AH21" i="21"/>
  <c r="AH21" i="99"/>
  <c r="R16" i="180"/>
  <c r="R16" i="181"/>
  <c r="R16" i="178"/>
  <c r="R16" i="179"/>
  <c r="R16" i="177"/>
  <c r="AH15" i="106"/>
  <c r="AH15" i="112" s="1"/>
  <c r="AH15" i="148"/>
  <c r="AH15" i="150"/>
  <c r="AH15" i="147"/>
  <c r="AH15" i="146"/>
  <c r="AH15" i="149"/>
  <c r="AH15" i="40"/>
  <c r="AH15" i="115"/>
  <c r="AH15" i="174"/>
  <c r="AH15" i="29"/>
  <c r="AH15" i="77"/>
  <c r="AH15" i="42"/>
  <c r="AH15" i="173"/>
  <c r="AH15" i="104"/>
  <c r="AH15" i="21"/>
  <c r="AH15" i="99"/>
  <c r="O22" i="180"/>
  <c r="O22" i="181"/>
  <c r="O22" i="178"/>
  <c r="O22" i="179"/>
  <c r="O22" i="177"/>
  <c r="AE21" i="106"/>
  <c r="AE21" i="112" s="1"/>
  <c r="AE21" i="150"/>
  <c r="AE21" i="147"/>
  <c r="AE21" i="148"/>
  <c r="AE21" i="146"/>
  <c r="AE21" i="149"/>
  <c r="AE21" i="174"/>
  <c r="AE21" i="115"/>
  <c r="AE21" i="77"/>
  <c r="AE21" i="40"/>
  <c r="AE21" i="29"/>
  <c r="AE21" i="173"/>
  <c r="AE21" i="42"/>
  <c r="AE21" i="104"/>
  <c r="AE21" i="21"/>
  <c r="AE21" i="99"/>
  <c r="BD25" i="2"/>
  <c r="AN25" i="180"/>
  <c r="AN25" i="181"/>
  <c r="AN25" i="178"/>
  <c r="AN25" i="179"/>
  <c r="AN25" i="177"/>
  <c r="BD24" i="106"/>
  <c r="BD24" i="112" s="1"/>
  <c r="BD24" i="150"/>
  <c r="BD24" i="147"/>
  <c r="BD24" i="148"/>
  <c r="BD24" i="146"/>
  <c r="BD24" i="149"/>
  <c r="BD24" i="174"/>
  <c r="BD24" i="115"/>
  <c r="BD24" i="77"/>
  <c r="BD24" i="40"/>
  <c r="BD24" i="29"/>
  <c r="BD24" i="173"/>
  <c r="BD24" i="42"/>
  <c r="BD24" i="104"/>
  <c r="BD24" i="21"/>
  <c r="BD24" i="99"/>
  <c r="BB30" i="2"/>
  <c r="AL30" i="180"/>
  <c r="AL30" i="178"/>
  <c r="AL30" i="181"/>
  <c r="AL30" i="179"/>
  <c r="AL30" i="177"/>
  <c r="BB29" i="106"/>
  <c r="BB29" i="112" s="1"/>
  <c r="BB29" i="150"/>
  <c r="BB29" i="148"/>
  <c r="BB29" i="147"/>
  <c r="BB29" i="146"/>
  <c r="BB29" i="149"/>
  <c r="BB29" i="115"/>
  <c r="BB29" i="174"/>
  <c r="BB29" i="40"/>
  <c r="BB29" i="29"/>
  <c r="BB29" i="77"/>
  <c r="BB29" i="42"/>
  <c r="BB29" i="173"/>
  <c r="BB29" i="21"/>
  <c r="BB29" i="99"/>
  <c r="BB29" i="104"/>
  <c r="BI42" i="2"/>
  <c r="BI41" i="106"/>
  <c r="BI41" i="112" s="1"/>
  <c r="BI41" i="173"/>
  <c r="BI41" i="104"/>
  <c r="BI41" i="99"/>
  <c r="BI41" i="21"/>
  <c r="BI30" i="2"/>
  <c r="AS30" i="180"/>
  <c r="AS30" i="181"/>
  <c r="AS30" i="178"/>
  <c r="AS30" i="179"/>
  <c r="AS30" i="177"/>
  <c r="BI29" i="106"/>
  <c r="BI29" i="112" s="1"/>
  <c r="BI29" i="150"/>
  <c r="BI29" i="148"/>
  <c r="BI29" i="146"/>
  <c r="BI29" i="147"/>
  <c r="BI29" i="149"/>
  <c r="BI29" i="115"/>
  <c r="BI29" i="174"/>
  <c r="BI29" i="40"/>
  <c r="BI29" i="29"/>
  <c r="BI29" i="77"/>
  <c r="BI29" i="173"/>
  <c r="BI29" i="42"/>
  <c r="BI29" i="21"/>
  <c r="BI29" i="99"/>
  <c r="BI29" i="104"/>
  <c r="AS22" i="180"/>
  <c r="AS22" i="181"/>
  <c r="AS22" i="178"/>
  <c r="AS22" i="179"/>
  <c r="AS22" i="177"/>
  <c r="BI21" i="106"/>
  <c r="BI21" i="112" s="1"/>
  <c r="BI21" i="150"/>
  <c r="BI21" i="148"/>
  <c r="BI21" i="147"/>
  <c r="BI21" i="146"/>
  <c r="BI21" i="149"/>
  <c r="BI21" i="115"/>
  <c r="BI21" i="174"/>
  <c r="BI21" i="40"/>
  <c r="BI21" i="29"/>
  <c r="BI21" i="77"/>
  <c r="BI21" i="42"/>
  <c r="BI21" i="173"/>
  <c r="BI21" i="104"/>
  <c r="BI21" i="21"/>
  <c r="BI21" i="99"/>
  <c r="AS16" i="180"/>
  <c r="AS16" i="181"/>
  <c r="AS16" i="178"/>
  <c r="AS16" i="179"/>
  <c r="AS16" i="177"/>
  <c r="BI15" i="106"/>
  <c r="BI15" i="112" s="1"/>
  <c r="BI15" i="150"/>
  <c r="BI15" i="148"/>
  <c r="BI15" i="147"/>
  <c r="BI15" i="146"/>
  <c r="BI15" i="149"/>
  <c r="BI15" i="115"/>
  <c r="BI15" i="174"/>
  <c r="BI15" i="40"/>
  <c r="BI15" i="29"/>
  <c r="BI15" i="77"/>
  <c r="BI15" i="173"/>
  <c r="BI15" i="42"/>
  <c r="BI15" i="21"/>
  <c r="BI15" i="99"/>
  <c r="BI15" i="104"/>
  <c r="AX19" i="180"/>
  <c r="AX19" i="181"/>
  <c r="AX19" i="178"/>
  <c r="AX19" i="179"/>
  <c r="AX19" i="177"/>
  <c r="BN18" i="106"/>
  <c r="BN18" i="112" s="1"/>
  <c r="BN18" i="150"/>
  <c r="BN18" i="147"/>
  <c r="BN18" i="148"/>
  <c r="BN18" i="146"/>
  <c r="BN18" i="149"/>
  <c r="BN18" i="174"/>
  <c r="BN18" i="40"/>
  <c r="BN18" i="115"/>
  <c r="BN18" i="77"/>
  <c r="BN18" i="29"/>
  <c r="BN18" i="173"/>
  <c r="BN18" i="42"/>
  <c r="BN18" i="99"/>
  <c r="BN18" i="104"/>
  <c r="BN18" i="21"/>
  <c r="K13" i="179"/>
  <c r="K13" i="181"/>
  <c r="K13" i="180"/>
  <c r="K13" i="177"/>
  <c r="K13" i="178"/>
  <c r="AA13" i="145"/>
  <c r="AA13" i="41"/>
  <c r="AA13" i="38"/>
  <c r="AA13" i="127"/>
  <c r="AA13" i="37"/>
  <c r="AA12" i="106"/>
  <c r="AA12" i="112" s="1"/>
  <c r="AA12" i="150"/>
  <c r="AA12" i="148"/>
  <c r="AA12" i="147"/>
  <c r="AA12" i="146"/>
  <c r="AA12" i="149"/>
  <c r="AA12" i="115"/>
  <c r="AA12" i="174"/>
  <c r="AA12" i="40"/>
  <c r="AA12" i="29"/>
  <c r="AA12" i="77"/>
  <c r="AA12" i="173"/>
  <c r="AA12" i="42"/>
  <c r="AA12" i="21"/>
  <c r="AA12" i="99"/>
  <c r="AA12" i="104"/>
  <c r="E13" i="178"/>
  <c r="E13" i="179"/>
  <c r="E13" i="181"/>
  <c r="E13" i="180"/>
  <c r="E13" i="177"/>
  <c r="U13" i="41"/>
  <c r="U13" i="145"/>
  <c r="U13" i="127"/>
  <c r="U13" i="37"/>
  <c r="U13" i="38"/>
  <c r="U12" i="106"/>
  <c r="U12" i="112" s="1"/>
  <c r="U12" i="148"/>
  <c r="U12" i="150"/>
  <c r="U12" i="147"/>
  <c r="U12" i="146"/>
  <c r="U12" i="149"/>
  <c r="U12" i="174"/>
  <c r="U12" i="40"/>
  <c r="U12" i="115"/>
  <c r="U12" i="77"/>
  <c r="U12" i="29"/>
  <c r="U12" i="42"/>
  <c r="U12" i="173"/>
  <c r="U12" i="104"/>
  <c r="U12" i="21"/>
  <c r="U12" i="99"/>
  <c r="C18" i="106"/>
  <c r="C18" i="112" s="1"/>
  <c r="C18" i="148"/>
  <c r="C18" i="150"/>
  <c r="C18" i="147"/>
  <c r="C18" i="146"/>
  <c r="C18" i="149"/>
  <c r="C18" i="174"/>
  <c r="C18" i="40"/>
  <c r="C18" i="115"/>
  <c r="C18" i="77"/>
  <c r="C18" i="29"/>
  <c r="C18" i="173"/>
  <c r="C18" i="42"/>
  <c r="C18" i="104"/>
  <c r="C18" i="21"/>
  <c r="C18" i="99"/>
  <c r="GE31" i="2"/>
  <c r="GE30" i="150"/>
  <c r="GE30" i="148"/>
  <c r="GE30" i="146"/>
  <c r="GE30" i="147"/>
  <c r="GE30" i="149"/>
  <c r="GE30" i="174"/>
  <c r="GE30" i="115"/>
  <c r="GE30" i="77"/>
  <c r="GE30" i="40"/>
  <c r="GE30" i="29"/>
  <c r="GE30" i="173"/>
  <c r="GE30" i="42"/>
  <c r="GE30" i="104"/>
  <c r="GE30" i="21"/>
  <c r="GE30" i="99"/>
  <c r="FF43" i="2"/>
  <c r="FF42" i="173"/>
  <c r="FF42" i="21"/>
  <c r="FF42" i="104"/>
  <c r="FF42" i="99"/>
  <c r="F10" i="153"/>
  <c r="F10" i="154"/>
  <c r="F10" i="151"/>
  <c r="F10" i="152" s="1"/>
  <c r="F10" i="155"/>
  <c r="Q10" i="153"/>
  <c r="Q10" i="151"/>
  <c r="Q10" i="152" s="1"/>
  <c r="Q10" i="154"/>
  <c r="Q10" i="155"/>
  <c r="GD9" i="148"/>
  <c r="GD9" i="150"/>
  <c r="GD9" i="147"/>
  <c r="GD9" i="146"/>
  <c r="GD9" i="149"/>
  <c r="GD9" i="40"/>
  <c r="GD9" i="174"/>
  <c r="GD9" i="115"/>
  <c r="GD9" i="77"/>
  <c r="GD9" i="29"/>
  <c r="GD9" i="42"/>
  <c r="GD9" i="173"/>
  <c r="GD9" i="104"/>
  <c r="GD9" i="21"/>
  <c r="GD9" i="99"/>
  <c r="FA30" i="2"/>
  <c r="FA29" i="150"/>
  <c r="FA29" i="148"/>
  <c r="FA29" i="146"/>
  <c r="FA29" i="147"/>
  <c r="FA29" i="149"/>
  <c r="FA29" i="115"/>
  <c r="FA29" i="174"/>
  <c r="FA29" i="40"/>
  <c r="FA29" i="29"/>
  <c r="FA29" i="77"/>
  <c r="FA29" i="173"/>
  <c r="FA29" i="42"/>
  <c r="FA29" i="21"/>
  <c r="FA29" i="99"/>
  <c r="FA29" i="104"/>
  <c r="EP55" i="2"/>
  <c r="EP54" i="21"/>
  <c r="EP54" i="173"/>
  <c r="EP54" i="104"/>
  <c r="EP54" i="99"/>
  <c r="EP42" i="2"/>
  <c r="EP41" i="173"/>
  <c r="EP41" i="21"/>
  <c r="EP41" i="104"/>
  <c r="EP41" i="99"/>
  <c r="EP35" i="2"/>
  <c r="EP34" i="150"/>
  <c r="EP34" i="148"/>
  <c r="EP34" i="147"/>
  <c r="EP34" i="149"/>
  <c r="EP34" i="146"/>
  <c r="EP34" i="115"/>
  <c r="EP34" i="174"/>
  <c r="EP34" i="40"/>
  <c r="EP34" i="77"/>
  <c r="EP34" i="42"/>
  <c r="EP34" i="29"/>
  <c r="EP34" i="173"/>
  <c r="EP34" i="21"/>
  <c r="EP34" i="104"/>
  <c r="EP34" i="99"/>
  <c r="EP30" i="2"/>
  <c r="EP29" i="150"/>
  <c r="EP29" i="148"/>
  <c r="EP29" i="147"/>
  <c r="EP29" i="146"/>
  <c r="EP29" i="149"/>
  <c r="EP29" i="115"/>
  <c r="EP29" i="174"/>
  <c r="EP29" i="40"/>
  <c r="EP29" i="29"/>
  <c r="EP29" i="77"/>
  <c r="EP29" i="42"/>
  <c r="EP29" i="173"/>
  <c r="EP29" i="21"/>
  <c r="EP29" i="99"/>
  <c r="EP29" i="104"/>
  <c r="EP25" i="2"/>
  <c r="EP24" i="150"/>
  <c r="EP24" i="148"/>
  <c r="EP24" i="147"/>
  <c r="EP24" i="146"/>
  <c r="EP24" i="149"/>
  <c r="EP24" i="115"/>
  <c r="EP24" i="174"/>
  <c r="EP24" i="40"/>
  <c r="EP24" i="29"/>
  <c r="EP24" i="77"/>
  <c r="EP24" i="42"/>
  <c r="EP24" i="173"/>
  <c r="EP24" i="21"/>
  <c r="EP24" i="99"/>
  <c r="EP24" i="104"/>
  <c r="EP21" i="150"/>
  <c r="EP21" i="148"/>
  <c r="EP21" i="147"/>
  <c r="EP21" i="146"/>
  <c r="EP21" i="149"/>
  <c r="EP21" i="174"/>
  <c r="EP21" i="115"/>
  <c r="EP21" i="77"/>
  <c r="EP21" i="40"/>
  <c r="EP21" i="29"/>
  <c r="EP21" i="173"/>
  <c r="EP21" i="42"/>
  <c r="EP21" i="104"/>
  <c r="EP21" i="21"/>
  <c r="EP21" i="99"/>
  <c r="EP18" i="150"/>
  <c r="EP18" i="147"/>
  <c r="EP18" i="148"/>
  <c r="EP18" i="146"/>
  <c r="EP18" i="149"/>
  <c r="EP18" i="174"/>
  <c r="EP18" i="115"/>
  <c r="EP18" i="77"/>
  <c r="EP18" i="40"/>
  <c r="EP18" i="29"/>
  <c r="EP18" i="173"/>
  <c r="EP18" i="42"/>
  <c r="EP18" i="99"/>
  <c r="EP18" i="104"/>
  <c r="EP18" i="21"/>
  <c r="EP15" i="148"/>
  <c r="EP15" i="150"/>
  <c r="EP15" i="147"/>
  <c r="EP15" i="146"/>
  <c r="EP15" i="149"/>
  <c r="EP15" i="40"/>
  <c r="EP15" i="115"/>
  <c r="EP15" i="174"/>
  <c r="EP15" i="29"/>
  <c r="EP15" i="77"/>
  <c r="EP15" i="42"/>
  <c r="EP15" i="173"/>
  <c r="EP15" i="104"/>
  <c r="EP15" i="21"/>
  <c r="EP15" i="99"/>
  <c r="EP12" i="148"/>
  <c r="EP12" i="150"/>
  <c r="EP12" i="147"/>
  <c r="EP12" i="146"/>
  <c r="EP12" i="149"/>
  <c r="EP12" i="174"/>
  <c r="EP12" i="40"/>
  <c r="EP12" i="115"/>
  <c r="EP12" i="77"/>
  <c r="EP12" i="29"/>
  <c r="EP12" i="173"/>
  <c r="EP12" i="42"/>
  <c r="EP12" i="99"/>
  <c r="EP12" i="104"/>
  <c r="EP12" i="21"/>
  <c r="EP9" i="150"/>
  <c r="EP9" i="148"/>
  <c r="EP9" i="147"/>
  <c r="EP9" i="146"/>
  <c r="EP9" i="149"/>
  <c r="EP9" i="40"/>
  <c r="EP9" i="174"/>
  <c r="EP9" i="115"/>
  <c r="EP9" i="77"/>
  <c r="EP9" i="29"/>
  <c r="EP9" i="42"/>
  <c r="EP9" i="173"/>
  <c r="EP9" i="104"/>
  <c r="EP9" i="21"/>
  <c r="EP9" i="99"/>
  <c r="EI43" i="2"/>
  <c r="EI42" i="173"/>
  <c r="EI42" i="21"/>
  <c r="EI42" i="104"/>
  <c r="EI42" i="99"/>
  <c r="EK35" i="2"/>
  <c r="EK34" i="150"/>
  <c r="EK34" i="148"/>
  <c r="EK34" i="147"/>
  <c r="EK34" i="149"/>
  <c r="EK34" i="146"/>
  <c r="EK34" i="115"/>
  <c r="EK34" i="174"/>
  <c r="EK34" i="40"/>
  <c r="EK34" i="77"/>
  <c r="EK34" i="29"/>
  <c r="EK34" i="173"/>
  <c r="EK34" i="42"/>
  <c r="EK34" i="21"/>
  <c r="EK34" i="104"/>
  <c r="EK34" i="99"/>
  <c r="EJ30" i="2"/>
  <c r="EJ29" i="150"/>
  <c r="EJ29" i="148"/>
  <c r="EJ29" i="146"/>
  <c r="EJ29" i="147"/>
  <c r="EJ29" i="149"/>
  <c r="EJ29" i="174"/>
  <c r="EJ29" i="115"/>
  <c r="EJ29" i="77"/>
  <c r="EJ29" i="40"/>
  <c r="EJ29" i="29"/>
  <c r="EJ29" i="173"/>
  <c r="EJ29" i="42"/>
  <c r="EJ29" i="104"/>
  <c r="EJ29" i="21"/>
  <c r="EJ29" i="99"/>
  <c r="EJ25" i="2"/>
  <c r="EJ24" i="150"/>
  <c r="EJ24" i="147"/>
  <c r="EJ24" i="148"/>
  <c r="EJ24" i="146"/>
  <c r="EJ24" i="149"/>
  <c r="EJ24" i="174"/>
  <c r="EJ24" i="115"/>
  <c r="EJ24" i="77"/>
  <c r="EJ24" i="40"/>
  <c r="EJ24" i="29"/>
  <c r="EJ24" i="173"/>
  <c r="EJ24" i="42"/>
  <c r="EJ24" i="104"/>
  <c r="EJ24" i="21"/>
  <c r="EJ24" i="99"/>
  <c r="DH55" i="2"/>
  <c r="DH54" i="21"/>
  <c r="DH54" i="173"/>
  <c r="DH54" i="104"/>
  <c r="DH54" i="99"/>
  <c r="DH42" i="2"/>
  <c r="DH41" i="173"/>
  <c r="DH41" i="21"/>
  <c r="DH41" i="104"/>
  <c r="DH41" i="99"/>
  <c r="DH35" i="2"/>
  <c r="DH34" i="150"/>
  <c r="DH34" i="148"/>
  <c r="DH34" i="147"/>
  <c r="DH34" i="146"/>
  <c r="DH34" i="149"/>
  <c r="DH34" i="174"/>
  <c r="DH34" i="115"/>
  <c r="DH34" i="77"/>
  <c r="DH34" i="40"/>
  <c r="DH34" i="29"/>
  <c r="DH34" i="173"/>
  <c r="DH34" i="42"/>
  <c r="DH34" i="104"/>
  <c r="DH34" i="99"/>
  <c r="DH34" i="21"/>
  <c r="DH30" i="2"/>
  <c r="DH29" i="150"/>
  <c r="DH29" i="148"/>
  <c r="DH29" i="146"/>
  <c r="DH29" i="147"/>
  <c r="DH29" i="149"/>
  <c r="DH29" i="174"/>
  <c r="DH29" i="115"/>
  <c r="DH29" i="77"/>
  <c r="DH29" i="40"/>
  <c r="DH29" i="29"/>
  <c r="DH29" i="173"/>
  <c r="DH29" i="42"/>
  <c r="DH29" i="104"/>
  <c r="DH29" i="21"/>
  <c r="DH29" i="99"/>
  <c r="DH25" i="2"/>
  <c r="DH24" i="150"/>
  <c r="DH24" i="147"/>
  <c r="DH24" i="148"/>
  <c r="DH24" i="146"/>
  <c r="DH24" i="149"/>
  <c r="DH24" i="174"/>
  <c r="DH24" i="115"/>
  <c r="DH24" i="77"/>
  <c r="DH24" i="40"/>
  <c r="DH24" i="29"/>
  <c r="DH24" i="173"/>
  <c r="DH24" i="42"/>
  <c r="DH24" i="104"/>
  <c r="DH24" i="21"/>
  <c r="DH24" i="99"/>
  <c r="DH21" i="150"/>
  <c r="DH21" i="147"/>
  <c r="DH21" i="148"/>
  <c r="DH21" i="146"/>
  <c r="DH21" i="149"/>
  <c r="DH21" i="115"/>
  <c r="DH21" i="174"/>
  <c r="DH21" i="40"/>
  <c r="DH21" i="29"/>
  <c r="DH21" i="77"/>
  <c r="DH21" i="173"/>
  <c r="DH21" i="42"/>
  <c r="DH21" i="21"/>
  <c r="DH21" i="99"/>
  <c r="DH21" i="104"/>
  <c r="DH18" i="150"/>
  <c r="DH18" i="148"/>
  <c r="DH18" i="147"/>
  <c r="DH18" i="146"/>
  <c r="DH18" i="149"/>
  <c r="DH18" i="40"/>
  <c r="DH18" i="115"/>
  <c r="DH18" i="174"/>
  <c r="DH18" i="29"/>
  <c r="DH18" i="77"/>
  <c r="DH18" i="42"/>
  <c r="DH18" i="173"/>
  <c r="DH18" i="104"/>
  <c r="DH18" i="21"/>
  <c r="DH18" i="99"/>
  <c r="DH15" i="148"/>
  <c r="DH15" i="150"/>
  <c r="DH15" i="147"/>
  <c r="DH15" i="146"/>
  <c r="DH15" i="149"/>
  <c r="DH15" i="174"/>
  <c r="DH15" i="40"/>
  <c r="DH15" i="115"/>
  <c r="DH15" i="77"/>
  <c r="DH15" i="29"/>
  <c r="DH15" i="173"/>
  <c r="DH15" i="42"/>
  <c r="DH15" i="99"/>
  <c r="DH15" i="104"/>
  <c r="DH15" i="21"/>
  <c r="DH12" i="148"/>
  <c r="DH12" i="150"/>
  <c r="DH12" i="147"/>
  <c r="DH12" i="146"/>
  <c r="DH12" i="149"/>
  <c r="DH12" i="115"/>
  <c r="DH12" i="174"/>
  <c r="DH12" i="40"/>
  <c r="DH12" i="29"/>
  <c r="DH12" i="77"/>
  <c r="DH12" i="42"/>
  <c r="DH12" i="173"/>
  <c r="DH12" i="104"/>
  <c r="DH12" i="21"/>
  <c r="DH12" i="99"/>
  <c r="DH9" i="150"/>
  <c r="DH9" i="148"/>
  <c r="DH9" i="147"/>
  <c r="DH9" i="146"/>
  <c r="DH9" i="149"/>
  <c r="DH9" i="115"/>
  <c r="DH9" i="40"/>
  <c r="DH9" i="174"/>
  <c r="DH9" i="29"/>
  <c r="DH9" i="77"/>
  <c r="DH9" i="173"/>
  <c r="DH9" i="42"/>
  <c r="DH9" i="21"/>
  <c r="DH9" i="99"/>
  <c r="DH9" i="104"/>
  <c r="DR25" i="2"/>
  <c r="DR24" i="150"/>
  <c r="DR24" i="148"/>
  <c r="DR24" i="147"/>
  <c r="DR24" i="146"/>
  <c r="DR24" i="149"/>
  <c r="DR24" i="115"/>
  <c r="DR24" i="174"/>
  <c r="DR24" i="40"/>
  <c r="DR24" i="29"/>
  <c r="DR24" i="77"/>
  <c r="DR24" i="42"/>
  <c r="DR24" i="173"/>
  <c r="DR24" i="21"/>
  <c r="DR24" i="99"/>
  <c r="DR24" i="104"/>
  <c r="DR12" i="148"/>
  <c r="DR12" i="150"/>
  <c r="DR12" i="147"/>
  <c r="DR12" i="146"/>
  <c r="DR12" i="149"/>
  <c r="DR12" i="174"/>
  <c r="DR12" i="40"/>
  <c r="DR12" i="115"/>
  <c r="DR12" i="77"/>
  <c r="DR12" i="29"/>
  <c r="DR12" i="173"/>
  <c r="DR12" i="42"/>
  <c r="DR12" i="99"/>
  <c r="DR12" i="104"/>
  <c r="DR12" i="21"/>
  <c r="DK55" i="2"/>
  <c r="DK54" i="173"/>
  <c r="DK54" i="104"/>
  <c r="DK54" i="21"/>
  <c r="DK54" i="99"/>
  <c r="DK30" i="2"/>
  <c r="DK29" i="150"/>
  <c r="DK29" i="148"/>
  <c r="DK29" i="147"/>
  <c r="DK29" i="146"/>
  <c r="DK29" i="149"/>
  <c r="DK29" i="174"/>
  <c r="DK29" i="115"/>
  <c r="DK29" i="77"/>
  <c r="DK29" i="40"/>
  <c r="DK29" i="29"/>
  <c r="DK29" i="173"/>
  <c r="DK29" i="42"/>
  <c r="DK29" i="21"/>
  <c r="DK29" i="99"/>
  <c r="DK29" i="104"/>
  <c r="DK15" i="148"/>
  <c r="DK15" i="150"/>
  <c r="DK15" i="147"/>
  <c r="DK15" i="146"/>
  <c r="DK15" i="149"/>
  <c r="DK15" i="174"/>
  <c r="DK15" i="40"/>
  <c r="DK15" i="115"/>
  <c r="DK15" i="77"/>
  <c r="DK15" i="29"/>
  <c r="DK15" i="173"/>
  <c r="DK15" i="42"/>
  <c r="DK15" i="104"/>
  <c r="DK15" i="21"/>
  <c r="DK15" i="99"/>
  <c r="DD56" i="2"/>
  <c r="DD55" i="21"/>
  <c r="DD55" i="173"/>
  <c r="DD55" i="104"/>
  <c r="DD55" i="99"/>
  <c r="DD21" i="150"/>
  <c r="DD21" i="147"/>
  <c r="DD21" i="148"/>
  <c r="DD21" i="146"/>
  <c r="DD21" i="149"/>
  <c r="DD21" i="115"/>
  <c r="DD21" i="174"/>
  <c r="DD21" i="40"/>
  <c r="DD21" i="29"/>
  <c r="DD21" i="77"/>
  <c r="DD21" i="173"/>
  <c r="DD21" i="42"/>
  <c r="DD21" i="21"/>
  <c r="DD21" i="99"/>
  <c r="DD21" i="104"/>
  <c r="CW43" i="2"/>
  <c r="CW42" i="173"/>
  <c r="CW42" i="21"/>
  <c r="CW42" i="104"/>
  <c r="CW42" i="99"/>
  <c r="CR25" i="2"/>
  <c r="CR24" i="106"/>
  <c r="CR24" i="112" s="1"/>
  <c r="CR24" i="150"/>
  <c r="CR24" i="147"/>
  <c r="CR24" i="148"/>
  <c r="CR24" i="146"/>
  <c r="CR24" i="149"/>
  <c r="CR24" i="174"/>
  <c r="CR24" i="115"/>
  <c r="CR24" i="77"/>
  <c r="CR24" i="40"/>
  <c r="CR24" i="29"/>
  <c r="CR24" i="173"/>
  <c r="CR24" i="42"/>
  <c r="CR24" i="104"/>
  <c r="CR24" i="21"/>
  <c r="CR24" i="99"/>
  <c r="CR13" i="145"/>
  <c r="CR13" i="41"/>
  <c r="CR13" i="37"/>
  <c r="CR13" i="127"/>
  <c r="CR12" i="106"/>
  <c r="CR12" i="112" s="1"/>
  <c r="CR13" i="38"/>
  <c r="CR12" i="148"/>
  <c r="CR12" i="150"/>
  <c r="CR12" i="147"/>
  <c r="CR12" i="146"/>
  <c r="CR12" i="149"/>
  <c r="CR12" i="115"/>
  <c r="CR12" i="174"/>
  <c r="CR12" i="40"/>
  <c r="CR12" i="29"/>
  <c r="CR12" i="77"/>
  <c r="CR12" i="42"/>
  <c r="CR12" i="173"/>
  <c r="CR12" i="104"/>
  <c r="CR12" i="21"/>
  <c r="CR12" i="99"/>
  <c r="CM42" i="2"/>
  <c r="CM41" i="106"/>
  <c r="CM41" i="112" s="1"/>
  <c r="CM41" i="173"/>
  <c r="CM41" i="21"/>
  <c r="CM41" i="104"/>
  <c r="CM41" i="99"/>
  <c r="CM21" i="106"/>
  <c r="CM21" i="112" s="1"/>
  <c r="CM21" i="150"/>
  <c r="CM21" i="147"/>
  <c r="CM21" i="148"/>
  <c r="CM21" i="146"/>
  <c r="CM21" i="149"/>
  <c r="CM21" i="174"/>
  <c r="CM21" i="115"/>
  <c r="CM21" i="77"/>
  <c r="CM21" i="40"/>
  <c r="CM21" i="29"/>
  <c r="CM21" i="173"/>
  <c r="CM21" i="42"/>
  <c r="CM21" i="104"/>
  <c r="CM21" i="21"/>
  <c r="CM21" i="99"/>
  <c r="CM13" i="145"/>
  <c r="CM13" i="41"/>
  <c r="CM13" i="127"/>
  <c r="CM13" i="37"/>
  <c r="CM12" i="106"/>
  <c r="CM12" i="112" s="1"/>
  <c r="CM13" i="38"/>
  <c r="CM12" i="150"/>
  <c r="CM12" i="148"/>
  <c r="CM12" i="147"/>
  <c r="CM12" i="146"/>
  <c r="CM12" i="149"/>
  <c r="CM12" i="115"/>
  <c r="CM12" i="174"/>
  <c r="CM12" i="40"/>
  <c r="CM12" i="29"/>
  <c r="CM12" i="77"/>
  <c r="CM12" i="173"/>
  <c r="CM12" i="42"/>
  <c r="CM12" i="21"/>
  <c r="CM12" i="99"/>
  <c r="CM12" i="104"/>
  <c r="CF55" i="2"/>
  <c r="CF54" i="106"/>
  <c r="CF54" i="112" s="1"/>
  <c r="CF54" i="21"/>
  <c r="CF54" i="173"/>
  <c r="CF54" i="104"/>
  <c r="CF54" i="99"/>
  <c r="CF30" i="2"/>
  <c r="CF29" i="106"/>
  <c r="CF29" i="112" s="1"/>
  <c r="CF29" i="150"/>
  <c r="CF29" i="148"/>
  <c r="CF29" i="146"/>
  <c r="CF29" i="147"/>
  <c r="CF29" i="149"/>
  <c r="CF29" i="174"/>
  <c r="CF29" i="115"/>
  <c r="CF29" i="77"/>
  <c r="CF29" i="40"/>
  <c r="CF29" i="29"/>
  <c r="CF29" i="173"/>
  <c r="CF29" i="42"/>
  <c r="CF29" i="104"/>
  <c r="CF29" i="21"/>
  <c r="CF29" i="99"/>
  <c r="CF15" i="106"/>
  <c r="CF15" i="112" s="1"/>
  <c r="CF15" i="148"/>
  <c r="CF15" i="150"/>
  <c r="CF15" i="147"/>
  <c r="CF15" i="146"/>
  <c r="CF15" i="149"/>
  <c r="CF15" i="174"/>
  <c r="CF15" i="40"/>
  <c r="CF15" i="115"/>
  <c r="CF15" i="77"/>
  <c r="CF15" i="29"/>
  <c r="CF15" i="173"/>
  <c r="CF15" i="42"/>
  <c r="CF15" i="99"/>
  <c r="CF15" i="104"/>
  <c r="CF15" i="21"/>
  <c r="CF10" i="145"/>
  <c r="CF10" i="41"/>
  <c r="CF10" i="127"/>
  <c r="CF10" i="37"/>
  <c r="CF9" i="106"/>
  <c r="CF9" i="112" s="1"/>
  <c r="CF10" i="38"/>
  <c r="CF9" i="150"/>
  <c r="CF9" i="148"/>
  <c r="CF9" i="147"/>
  <c r="CF9" i="146"/>
  <c r="CF9" i="149"/>
  <c r="CF9" i="115"/>
  <c r="CF9" i="40"/>
  <c r="CF9" i="174"/>
  <c r="CF9" i="29"/>
  <c r="CF9" i="77"/>
  <c r="CF9" i="173"/>
  <c r="CF9" i="42"/>
  <c r="CF9" i="21"/>
  <c r="CF9" i="99"/>
  <c r="CF9" i="104"/>
  <c r="BY42" i="2"/>
  <c r="BY41" i="106"/>
  <c r="BY41" i="112" s="1"/>
  <c r="BY41" i="173"/>
  <c r="BY41" i="104"/>
  <c r="BY41" i="99"/>
  <c r="BY41" i="21"/>
  <c r="BY21" i="106"/>
  <c r="BY21" i="112" s="1"/>
  <c r="BY21" i="150"/>
  <c r="BY21" i="148"/>
  <c r="BY21" i="147"/>
  <c r="BY21" i="146"/>
  <c r="BY21" i="149"/>
  <c r="BY21" i="115"/>
  <c r="BY21" i="174"/>
  <c r="BY21" i="40"/>
  <c r="BY21" i="29"/>
  <c r="BY21" i="77"/>
  <c r="BY21" i="42"/>
  <c r="BY21" i="173"/>
  <c r="BY21" i="104"/>
  <c r="BY21" i="21"/>
  <c r="BY21" i="99"/>
  <c r="BY13" i="41"/>
  <c r="BY13" i="145"/>
  <c r="BY13" i="127"/>
  <c r="BY13" i="37"/>
  <c r="BY12" i="106"/>
  <c r="BY12" i="112" s="1"/>
  <c r="BY13" i="38"/>
  <c r="BY12" i="148"/>
  <c r="BY12" i="150"/>
  <c r="BY12" i="147"/>
  <c r="BY12" i="146"/>
  <c r="BY12" i="149"/>
  <c r="BY12" i="174"/>
  <c r="BY12" i="40"/>
  <c r="BY12" i="115"/>
  <c r="BY12" i="77"/>
  <c r="BY12" i="29"/>
  <c r="BY12" i="42"/>
  <c r="BY12" i="173"/>
  <c r="BY12" i="104"/>
  <c r="BY12" i="21"/>
  <c r="BY12" i="99"/>
  <c r="CP35" i="2"/>
  <c r="CP34" i="106"/>
  <c r="CP34" i="112" s="1"/>
  <c r="CP34" i="150"/>
  <c r="CP34" i="148"/>
  <c r="CP34" i="147"/>
  <c r="CP34" i="149"/>
  <c r="CP34" i="146"/>
  <c r="CP34" i="115"/>
  <c r="CP34" i="174"/>
  <c r="CP34" i="40"/>
  <c r="CP34" i="77"/>
  <c r="CP34" i="42"/>
  <c r="CP34" i="29"/>
  <c r="CP34" i="173"/>
  <c r="CP34" i="21"/>
  <c r="CP34" i="104"/>
  <c r="CP34" i="99"/>
  <c r="CI30" i="2"/>
  <c r="CI29" i="106"/>
  <c r="CI29" i="112" s="1"/>
  <c r="CI29" i="150"/>
  <c r="CI29" i="148"/>
  <c r="CI29" i="147"/>
  <c r="CI29" i="146"/>
  <c r="CI29" i="149"/>
  <c r="CI29" i="174"/>
  <c r="CI29" i="115"/>
  <c r="CI29" i="77"/>
  <c r="CI29" i="40"/>
  <c r="CI29" i="29"/>
  <c r="CI29" i="173"/>
  <c r="CI29" i="42"/>
  <c r="CI29" i="21"/>
  <c r="CI29" i="99"/>
  <c r="CI29" i="104"/>
  <c r="CB30" i="2"/>
  <c r="CB29" i="106"/>
  <c r="CB29" i="112" s="1"/>
  <c r="CB29" i="150"/>
  <c r="CB29" i="148"/>
  <c r="CB29" i="146"/>
  <c r="CB29" i="147"/>
  <c r="CB29" i="149"/>
  <c r="CB29" i="174"/>
  <c r="CB29" i="115"/>
  <c r="CB29" i="77"/>
  <c r="CB29" i="40"/>
  <c r="CB29" i="29"/>
  <c r="CB29" i="173"/>
  <c r="CB29" i="42"/>
  <c r="CB29" i="104"/>
  <c r="CB29" i="21"/>
  <c r="CB29" i="99"/>
  <c r="BU42" i="2"/>
  <c r="BU41" i="106"/>
  <c r="BU41" i="112" s="1"/>
  <c r="BU41" i="173"/>
  <c r="BU41" i="104"/>
  <c r="BU41" i="99"/>
  <c r="BU41" i="21"/>
  <c r="BS55" i="2"/>
  <c r="BS54" i="106"/>
  <c r="BS54" i="112" s="1"/>
  <c r="BS54" i="173"/>
  <c r="BS54" i="104"/>
  <c r="BS54" i="21"/>
  <c r="BS54" i="99"/>
  <c r="BS21" i="106"/>
  <c r="BS21" i="112" s="1"/>
  <c r="BS21" i="150"/>
  <c r="BS21" i="147"/>
  <c r="BS21" i="148"/>
  <c r="BS21" i="146"/>
  <c r="BS21" i="149"/>
  <c r="BS21" i="174"/>
  <c r="BS21" i="115"/>
  <c r="BS21" i="77"/>
  <c r="BS21" i="40"/>
  <c r="BS21" i="29"/>
  <c r="BS21" i="173"/>
  <c r="BS21" i="42"/>
  <c r="BS21" i="104"/>
  <c r="BS21" i="21"/>
  <c r="BS21" i="99"/>
  <c r="CQ55" i="2"/>
  <c r="CQ54" i="106"/>
  <c r="CQ54" i="112" s="1"/>
  <c r="CQ54" i="173"/>
  <c r="CQ54" i="104"/>
  <c r="CQ54" i="21"/>
  <c r="CQ54" i="99"/>
  <c r="AW55" i="2"/>
  <c r="AW54" i="106"/>
  <c r="AW54" i="112" s="1"/>
  <c r="AW54" i="21"/>
  <c r="AW54" i="173"/>
  <c r="AW54" i="104"/>
  <c r="AW54" i="99"/>
  <c r="AW35" i="2"/>
  <c r="AG35" i="180"/>
  <c r="AG35" i="181"/>
  <c r="AG35" i="178"/>
  <c r="AG35" i="179"/>
  <c r="AG35" i="177"/>
  <c r="AW34" i="106"/>
  <c r="AW34" i="112" s="1"/>
  <c r="AW34" i="150"/>
  <c r="AW34" i="148"/>
  <c r="AW34" i="147"/>
  <c r="AW34" i="149"/>
  <c r="AW34" i="146"/>
  <c r="AW34" i="115"/>
  <c r="AW34" i="174"/>
  <c r="AW34" i="40"/>
  <c r="AW34" i="77"/>
  <c r="AW34" i="29"/>
  <c r="AW34" i="173"/>
  <c r="AW34" i="42"/>
  <c r="AW34" i="21"/>
  <c r="AW34" i="104"/>
  <c r="AW34" i="99"/>
  <c r="AW25" i="2"/>
  <c r="AG25" i="180"/>
  <c r="AG25" i="181"/>
  <c r="AG25" i="178"/>
  <c r="AG25" i="179"/>
  <c r="AG25" i="177"/>
  <c r="AW24" i="106"/>
  <c r="AW24" i="112" s="1"/>
  <c r="AW24" i="150"/>
  <c r="AW24" i="147"/>
  <c r="AW24" i="148"/>
  <c r="AW24" i="146"/>
  <c r="AW24" i="149"/>
  <c r="AW24" i="115"/>
  <c r="AW24" i="174"/>
  <c r="AW24" i="40"/>
  <c r="AW24" i="29"/>
  <c r="AW24" i="77"/>
  <c r="AW24" i="173"/>
  <c r="AW24" i="42"/>
  <c r="AW24" i="21"/>
  <c r="AW24" i="99"/>
  <c r="AW24" i="104"/>
  <c r="AG19" i="180"/>
  <c r="AG19" i="181"/>
  <c r="AG19" i="178"/>
  <c r="AG19" i="179"/>
  <c r="AG19" i="177"/>
  <c r="AW18" i="106"/>
  <c r="AW18" i="112" s="1"/>
  <c r="AW18" i="150"/>
  <c r="AW18" i="148"/>
  <c r="AW18" i="147"/>
  <c r="AW18" i="146"/>
  <c r="AW18" i="149"/>
  <c r="AW18" i="174"/>
  <c r="AW18" i="40"/>
  <c r="AW18" i="115"/>
  <c r="AW18" i="77"/>
  <c r="AW18" i="29"/>
  <c r="AW18" i="173"/>
  <c r="AW18" i="42"/>
  <c r="AW18" i="104"/>
  <c r="AW18" i="21"/>
  <c r="AW18" i="99"/>
  <c r="AG10" i="178"/>
  <c r="AG10" i="177"/>
  <c r="AG10" i="179"/>
  <c r="AG10" i="181"/>
  <c r="AG10" i="180"/>
  <c r="AW10" i="145"/>
  <c r="AW10" i="41"/>
  <c r="AW10" i="127"/>
  <c r="AW10" i="37"/>
  <c r="AW10" i="38"/>
  <c r="AW9" i="106"/>
  <c r="AW9" i="112" s="1"/>
  <c r="AW9" i="150"/>
  <c r="AW9" i="148"/>
  <c r="AW9" i="147"/>
  <c r="AW9" i="146"/>
  <c r="AW9" i="149"/>
  <c r="AW9" i="174"/>
  <c r="AW9" i="115"/>
  <c r="AW9" i="40"/>
  <c r="AW9" i="29"/>
  <c r="AW9" i="77"/>
  <c r="AW9" i="42"/>
  <c r="AW9" i="173"/>
  <c r="AW9" i="104"/>
  <c r="AW9" i="21"/>
  <c r="AW9" i="99"/>
  <c r="AZ25" i="2"/>
  <c r="AJ25" i="180"/>
  <c r="AJ25" i="181"/>
  <c r="AJ25" i="178"/>
  <c r="AJ25" i="179"/>
  <c r="AJ25" i="177"/>
  <c r="AZ24" i="106"/>
  <c r="AZ24" i="112" s="1"/>
  <c r="AZ24" i="150"/>
  <c r="AZ24" i="147"/>
  <c r="AZ24" i="148"/>
  <c r="AZ24" i="146"/>
  <c r="AZ24" i="149"/>
  <c r="AZ24" i="174"/>
  <c r="AZ24" i="115"/>
  <c r="AZ24" i="77"/>
  <c r="AZ24" i="40"/>
  <c r="AZ24" i="29"/>
  <c r="AZ24" i="173"/>
  <c r="AZ24" i="42"/>
  <c r="AZ24" i="104"/>
  <c r="AZ24" i="21"/>
  <c r="AZ24" i="99"/>
  <c r="AS55" i="2"/>
  <c r="AS54" i="106"/>
  <c r="AS54" i="112" s="1"/>
  <c r="AS54" i="21"/>
  <c r="AS54" i="173"/>
  <c r="AS54" i="104"/>
  <c r="AS54" i="99"/>
  <c r="AC16" i="180"/>
  <c r="AC16" i="181"/>
  <c r="AC16" i="178"/>
  <c r="AC16" i="179"/>
  <c r="AC16" i="177"/>
  <c r="AS15" i="106"/>
  <c r="AS15" i="112" s="1"/>
  <c r="AS15" i="150"/>
  <c r="AS15" i="148"/>
  <c r="AS15" i="147"/>
  <c r="AS15" i="146"/>
  <c r="AS15" i="149"/>
  <c r="AS15" i="115"/>
  <c r="AS15" i="174"/>
  <c r="AS15" i="40"/>
  <c r="AS15" i="29"/>
  <c r="AS15" i="77"/>
  <c r="AS15" i="173"/>
  <c r="AS15" i="42"/>
  <c r="AS15" i="21"/>
  <c r="AS15" i="99"/>
  <c r="AS15" i="104"/>
  <c r="V16" i="180"/>
  <c r="V16" i="181"/>
  <c r="V16" i="178"/>
  <c r="V16" i="179"/>
  <c r="V16" i="177"/>
  <c r="AL15" i="106"/>
  <c r="AL15" i="112" s="1"/>
  <c r="AL15" i="148"/>
  <c r="AL15" i="150"/>
  <c r="AL15" i="147"/>
  <c r="AL15" i="146"/>
  <c r="AL15" i="149"/>
  <c r="AL15" i="40"/>
  <c r="AL15" i="115"/>
  <c r="AL15" i="174"/>
  <c r="AL15" i="29"/>
  <c r="AL15" i="77"/>
  <c r="AL15" i="42"/>
  <c r="AL15" i="173"/>
  <c r="AL15" i="104"/>
  <c r="AL15" i="21"/>
  <c r="AL15" i="99"/>
  <c r="X13" i="179"/>
  <c r="X13" i="181"/>
  <c r="X13" i="180"/>
  <c r="X13" i="177"/>
  <c r="X13" i="178"/>
  <c r="AN13" i="145"/>
  <c r="AN13" i="41"/>
  <c r="AN13" i="37"/>
  <c r="AN13" i="38"/>
  <c r="AN13" i="127"/>
  <c r="AN12" i="106"/>
  <c r="AN12" i="112" s="1"/>
  <c r="AN12" i="148"/>
  <c r="AN12" i="150"/>
  <c r="AN12" i="147"/>
  <c r="AN12" i="146"/>
  <c r="AN12" i="149"/>
  <c r="AN12" i="115"/>
  <c r="AN12" i="174"/>
  <c r="AN12" i="40"/>
  <c r="AN12" i="29"/>
  <c r="AN12" i="77"/>
  <c r="AN12" i="42"/>
  <c r="AN12" i="173"/>
  <c r="AN12" i="104"/>
  <c r="AN12" i="21"/>
  <c r="AN12" i="99"/>
  <c r="AG42" i="2"/>
  <c r="AG41" i="106"/>
  <c r="AG41" i="112" s="1"/>
  <c r="AG41" i="173"/>
  <c r="AG41" i="104"/>
  <c r="AG41" i="99"/>
  <c r="AG41" i="21"/>
  <c r="AG30" i="2"/>
  <c r="Q30" i="180"/>
  <c r="Q30" i="181"/>
  <c r="Q30" i="178"/>
  <c r="Q30" i="179"/>
  <c r="Q30" i="177"/>
  <c r="AG29" i="106"/>
  <c r="AG29" i="112" s="1"/>
  <c r="AG29" i="150"/>
  <c r="AG29" i="148"/>
  <c r="AG29" i="146"/>
  <c r="AG29" i="147"/>
  <c r="AG29" i="149"/>
  <c r="AG29" i="115"/>
  <c r="AG29" i="174"/>
  <c r="AG29" i="40"/>
  <c r="AG29" i="29"/>
  <c r="AG29" i="77"/>
  <c r="AG29" i="173"/>
  <c r="AG29" i="42"/>
  <c r="AG29" i="21"/>
  <c r="AG29" i="99"/>
  <c r="AG29" i="104"/>
  <c r="Q22" i="180"/>
  <c r="Q22" i="181"/>
  <c r="Q22" i="178"/>
  <c r="Q22" i="179"/>
  <c r="Q22" i="177"/>
  <c r="AG21" i="106"/>
  <c r="AG21" i="112" s="1"/>
  <c r="AG21" i="150"/>
  <c r="AG21" i="148"/>
  <c r="AG21" i="147"/>
  <c r="AG21" i="146"/>
  <c r="AG21" i="149"/>
  <c r="AG21" i="115"/>
  <c r="AG21" i="174"/>
  <c r="AG21" i="40"/>
  <c r="AG21" i="29"/>
  <c r="AG21" i="77"/>
  <c r="AG21" i="42"/>
  <c r="AG21" i="173"/>
  <c r="AG21" i="104"/>
  <c r="AG21" i="21"/>
  <c r="AG21" i="99"/>
  <c r="Q16" i="180"/>
  <c r="Q16" i="181"/>
  <c r="Q16" i="178"/>
  <c r="Q16" i="179"/>
  <c r="Q16" i="177"/>
  <c r="AG15" i="106"/>
  <c r="AG15" i="112" s="1"/>
  <c r="AG15" i="150"/>
  <c r="AG15" i="148"/>
  <c r="AG15" i="147"/>
  <c r="AG15" i="146"/>
  <c r="AG15" i="149"/>
  <c r="AG15" i="115"/>
  <c r="AG15" i="174"/>
  <c r="AG15" i="40"/>
  <c r="AG15" i="29"/>
  <c r="AG15" i="77"/>
  <c r="AG15" i="173"/>
  <c r="AG15" i="42"/>
  <c r="AG15" i="21"/>
  <c r="AG15" i="99"/>
  <c r="AG15" i="104"/>
  <c r="O19" i="180"/>
  <c r="O19" i="178"/>
  <c r="O19" i="181"/>
  <c r="O19" i="179"/>
  <c r="O19" i="177"/>
  <c r="AE18" i="106"/>
  <c r="AE18" i="112" s="1"/>
  <c r="AE18" i="150"/>
  <c r="AE18" i="148"/>
  <c r="AE18" i="147"/>
  <c r="AE18" i="146"/>
  <c r="AE18" i="149"/>
  <c r="AE18" i="115"/>
  <c r="AE18" i="174"/>
  <c r="AE18" i="40"/>
  <c r="AE18" i="29"/>
  <c r="AE18" i="77"/>
  <c r="AE18" i="173"/>
  <c r="AE18" i="42"/>
  <c r="AE18" i="21"/>
  <c r="AE18" i="99"/>
  <c r="AE18" i="104"/>
  <c r="BE35" i="2"/>
  <c r="AO35" i="180"/>
  <c r="AO35" i="181"/>
  <c r="AO35" i="178"/>
  <c r="AO35" i="179"/>
  <c r="AO35" i="177"/>
  <c r="BE34" i="106"/>
  <c r="BE34" i="112" s="1"/>
  <c r="BE34" i="150"/>
  <c r="BE34" i="148"/>
  <c r="BE34" i="147"/>
  <c r="BE34" i="149"/>
  <c r="BE34" i="146"/>
  <c r="BE34" i="115"/>
  <c r="BE34" i="174"/>
  <c r="BE34" i="40"/>
  <c r="BE34" i="77"/>
  <c r="BE34" i="29"/>
  <c r="BE34" i="173"/>
  <c r="BE34" i="42"/>
  <c r="BE34" i="21"/>
  <c r="BE34" i="104"/>
  <c r="BE34" i="99"/>
  <c r="AN10" i="177"/>
  <c r="AN10" i="179"/>
  <c r="AN10" i="181"/>
  <c r="AN10" i="178"/>
  <c r="AN10" i="180"/>
  <c r="BD10" i="145"/>
  <c r="BD10" i="41"/>
  <c r="BD10" i="127"/>
  <c r="BD10" i="37"/>
  <c r="BD10" i="38"/>
  <c r="BD9" i="106"/>
  <c r="BD9" i="112" s="1"/>
  <c r="BD9" i="150"/>
  <c r="BD9" i="148"/>
  <c r="BD9" i="147"/>
  <c r="BD9" i="146"/>
  <c r="BD9" i="149"/>
  <c r="BD9" i="115"/>
  <c r="BD9" i="40"/>
  <c r="BD9" i="174"/>
  <c r="BD9" i="29"/>
  <c r="BD9" i="77"/>
  <c r="BD9" i="173"/>
  <c r="BD9" i="42"/>
  <c r="BD9" i="21"/>
  <c r="BD9" i="99"/>
  <c r="BD9" i="104"/>
  <c r="BB25" i="2"/>
  <c r="AL25" i="180"/>
  <c r="AL25" i="178"/>
  <c r="AL25" i="181"/>
  <c r="AL25" i="179"/>
  <c r="AL25" i="177"/>
  <c r="BB24" i="106"/>
  <c r="BB24" i="112" s="1"/>
  <c r="BB24" i="150"/>
  <c r="BB24" i="148"/>
  <c r="BB24" i="147"/>
  <c r="BB24" i="146"/>
  <c r="BB24" i="149"/>
  <c r="BB24" i="115"/>
  <c r="BB24" i="174"/>
  <c r="BB24" i="40"/>
  <c r="BB24" i="29"/>
  <c r="BB24" i="77"/>
  <c r="BB24" i="42"/>
  <c r="BB24" i="173"/>
  <c r="BB24" i="21"/>
  <c r="BB24" i="99"/>
  <c r="BB24" i="104"/>
  <c r="BG30" i="2"/>
  <c r="AQ30" i="180"/>
  <c r="AQ30" i="181"/>
  <c r="AQ30" i="178"/>
  <c r="AQ30" i="179"/>
  <c r="AQ30" i="177"/>
  <c r="BG29" i="106"/>
  <c r="BG29" i="112" s="1"/>
  <c r="BG29" i="150"/>
  <c r="BG29" i="148"/>
  <c r="BG29" i="147"/>
  <c r="BG29" i="146"/>
  <c r="BG29" i="149"/>
  <c r="BG29" i="174"/>
  <c r="BG29" i="115"/>
  <c r="BG29" i="77"/>
  <c r="BG29" i="40"/>
  <c r="BG29" i="29"/>
  <c r="BG29" i="173"/>
  <c r="BG29" i="42"/>
  <c r="BG29" i="21"/>
  <c r="BG29" i="99"/>
  <c r="BG29" i="104"/>
  <c r="AV13" i="179"/>
  <c r="AV13" i="181"/>
  <c r="AV13" i="180"/>
  <c r="AV13" i="177"/>
  <c r="AV13" i="178"/>
  <c r="BL13" i="145"/>
  <c r="BL13" i="41"/>
  <c r="BL13" i="37"/>
  <c r="BL13" i="38"/>
  <c r="BL13" i="127"/>
  <c r="BL12" i="106"/>
  <c r="BL12" i="112" s="1"/>
  <c r="BL12" i="148"/>
  <c r="BL12" i="150"/>
  <c r="BL12" i="147"/>
  <c r="BL12" i="146"/>
  <c r="BL12" i="149"/>
  <c r="BL12" i="115"/>
  <c r="BL12" i="174"/>
  <c r="BL12" i="40"/>
  <c r="BL12" i="29"/>
  <c r="BL12" i="77"/>
  <c r="BL12" i="42"/>
  <c r="BL12" i="173"/>
  <c r="BL12" i="104"/>
  <c r="BL12" i="21"/>
  <c r="BL12" i="99"/>
  <c r="BN30" i="2"/>
  <c r="AX30" i="180"/>
  <c r="AX30" i="181"/>
  <c r="AX30" i="178"/>
  <c r="AX30" i="179"/>
  <c r="AX30" i="177"/>
  <c r="BN29" i="106"/>
  <c r="BN29" i="112" s="1"/>
  <c r="BN29" i="150"/>
  <c r="BN29" i="148"/>
  <c r="BN29" i="147"/>
  <c r="BN29" i="146"/>
  <c r="BN29" i="149"/>
  <c r="BN29" i="115"/>
  <c r="BN29" i="174"/>
  <c r="BN29" i="40"/>
  <c r="BN29" i="29"/>
  <c r="BN29" i="77"/>
  <c r="BN29" i="42"/>
  <c r="BN29" i="173"/>
  <c r="BN29" i="21"/>
  <c r="BN29" i="99"/>
  <c r="BN29" i="104"/>
  <c r="Z42" i="2"/>
  <c r="Z41" i="106"/>
  <c r="Z41" i="112" s="1"/>
  <c r="Z41" i="173"/>
  <c r="Z41" i="21"/>
  <c r="Z41" i="104"/>
  <c r="Z41" i="99"/>
  <c r="Z30" i="2"/>
  <c r="J30" i="180"/>
  <c r="J30" i="181"/>
  <c r="J30" i="178"/>
  <c r="J30" i="179"/>
  <c r="J30" i="177"/>
  <c r="Z29" i="106"/>
  <c r="Z29" i="112" s="1"/>
  <c r="Z29" i="150"/>
  <c r="Z29" i="148"/>
  <c r="Z29" i="147"/>
  <c r="Z29" i="146"/>
  <c r="Z29" i="149"/>
  <c r="Z29" i="115"/>
  <c r="Z29" i="174"/>
  <c r="Z29" i="40"/>
  <c r="Z29" i="29"/>
  <c r="Z29" i="77"/>
  <c r="Z29" i="42"/>
  <c r="Z29" i="173"/>
  <c r="Z29" i="21"/>
  <c r="Z29" i="99"/>
  <c r="Z29" i="104"/>
  <c r="J22" i="180"/>
  <c r="J22" i="181"/>
  <c r="J22" i="178"/>
  <c r="J22" i="179"/>
  <c r="J22" i="177"/>
  <c r="Z21" i="106"/>
  <c r="Z21" i="112" s="1"/>
  <c r="Z21" i="150"/>
  <c r="Z21" i="148"/>
  <c r="Z21" i="147"/>
  <c r="Z21" i="146"/>
  <c r="Z21" i="149"/>
  <c r="Z21" i="174"/>
  <c r="Z21" i="115"/>
  <c r="Z21" i="77"/>
  <c r="Z21" i="40"/>
  <c r="Z21" i="29"/>
  <c r="Z21" i="173"/>
  <c r="Z21" i="42"/>
  <c r="Z21" i="104"/>
  <c r="Z21" i="21"/>
  <c r="Z21" i="99"/>
  <c r="J16" i="180"/>
  <c r="J16" i="181"/>
  <c r="J16" i="178"/>
  <c r="J16" i="179"/>
  <c r="J16" i="177"/>
  <c r="Z15" i="106"/>
  <c r="Z15" i="112" s="1"/>
  <c r="Z15" i="148"/>
  <c r="Z15" i="150"/>
  <c r="Z15" i="147"/>
  <c r="Z15" i="146"/>
  <c r="Z15" i="149"/>
  <c r="Z15" i="40"/>
  <c r="Z15" i="115"/>
  <c r="Z15" i="174"/>
  <c r="Z15" i="29"/>
  <c r="Z15" i="77"/>
  <c r="Z15" i="42"/>
  <c r="Z15" i="173"/>
  <c r="Z15" i="104"/>
  <c r="Z15" i="21"/>
  <c r="Z15" i="99"/>
  <c r="H22" i="180"/>
  <c r="H22" i="181"/>
  <c r="H22" i="178"/>
  <c r="H22" i="179"/>
  <c r="H22" i="177"/>
  <c r="X21" i="106"/>
  <c r="X21" i="112" s="1"/>
  <c r="X21" i="150"/>
  <c r="X21" i="147"/>
  <c r="X21" i="148"/>
  <c r="X21" i="146"/>
  <c r="X21" i="149"/>
  <c r="X21" i="115"/>
  <c r="X21" i="174"/>
  <c r="X21" i="40"/>
  <c r="X21" i="29"/>
  <c r="X21" i="77"/>
  <c r="X21" i="173"/>
  <c r="X21" i="42"/>
  <c r="X21" i="21"/>
  <c r="X21" i="99"/>
  <c r="X21" i="104"/>
  <c r="T55" i="2"/>
  <c r="T54" i="106"/>
  <c r="T54" i="112" s="1"/>
  <c r="T54" i="21"/>
  <c r="T54" i="173"/>
  <c r="T54" i="104"/>
  <c r="T54" i="99"/>
  <c r="T35" i="2"/>
  <c r="D35" i="180"/>
  <c r="D35" i="181"/>
  <c r="D35" i="178"/>
  <c r="D35" i="179"/>
  <c r="D35" i="177"/>
  <c r="T34" i="106"/>
  <c r="T34" i="112" s="1"/>
  <c r="T34" i="150"/>
  <c r="T34" i="148"/>
  <c r="T34" i="147"/>
  <c r="T34" i="146"/>
  <c r="T34" i="149"/>
  <c r="T34" i="174"/>
  <c r="T34" i="115"/>
  <c r="T34" i="77"/>
  <c r="T34" i="40"/>
  <c r="T34" i="29"/>
  <c r="T34" i="173"/>
  <c r="T34" i="42"/>
  <c r="T34" i="104"/>
  <c r="T34" i="99"/>
  <c r="T34" i="21"/>
  <c r="T25" i="2"/>
  <c r="D25" i="180"/>
  <c r="D25" i="181"/>
  <c r="D25" i="178"/>
  <c r="D25" i="179"/>
  <c r="D25" i="177"/>
  <c r="T24" i="106"/>
  <c r="T24" i="112" s="1"/>
  <c r="T24" i="150"/>
  <c r="T24" i="147"/>
  <c r="T24" i="148"/>
  <c r="T24" i="146"/>
  <c r="T24" i="149"/>
  <c r="T24" i="174"/>
  <c r="T24" i="115"/>
  <c r="T24" i="77"/>
  <c r="T24" i="40"/>
  <c r="T24" i="29"/>
  <c r="T24" i="173"/>
  <c r="T24" i="42"/>
  <c r="T24" i="104"/>
  <c r="T24" i="21"/>
  <c r="T24" i="99"/>
  <c r="D19" i="180"/>
  <c r="D19" i="181"/>
  <c r="D19" i="178"/>
  <c r="D19" i="179"/>
  <c r="D19" i="177"/>
  <c r="T18" i="106"/>
  <c r="T18" i="112" s="1"/>
  <c r="T18" i="150"/>
  <c r="T18" i="148"/>
  <c r="T18" i="147"/>
  <c r="T18" i="146"/>
  <c r="T18" i="149"/>
  <c r="T18" i="40"/>
  <c r="T18" i="115"/>
  <c r="T18" i="174"/>
  <c r="T18" i="29"/>
  <c r="T18" i="77"/>
  <c r="T18" i="42"/>
  <c r="T18" i="173"/>
  <c r="T18" i="104"/>
  <c r="T18" i="21"/>
  <c r="T18" i="99"/>
  <c r="D10" i="177"/>
  <c r="D10" i="179"/>
  <c r="D10" i="181"/>
  <c r="D10" i="180"/>
  <c r="D10" i="178"/>
  <c r="T10" i="145"/>
  <c r="T10" i="41"/>
  <c r="T10" i="127"/>
  <c r="T10" i="37"/>
  <c r="T10" i="38"/>
  <c r="T9" i="106"/>
  <c r="T9" i="112" s="1"/>
  <c r="T9" i="150"/>
  <c r="T9" i="148"/>
  <c r="T9" i="147"/>
  <c r="T9" i="146"/>
  <c r="T9" i="149"/>
  <c r="T9" i="115"/>
  <c r="T9" i="40"/>
  <c r="T9" i="174"/>
  <c r="T9" i="29"/>
  <c r="T9" i="77"/>
  <c r="T9" i="173"/>
  <c r="T9" i="42"/>
  <c r="T9" i="21"/>
  <c r="T9" i="99"/>
  <c r="T9" i="104"/>
  <c r="F55" i="2"/>
  <c r="F54" i="106"/>
  <c r="F54" i="112" s="1"/>
  <c r="F54" i="21"/>
  <c r="F54" i="173"/>
  <c r="F54" i="104"/>
  <c r="F54" i="99"/>
  <c r="C15" i="106"/>
  <c r="C15" i="112" s="1"/>
  <c r="C15" i="150"/>
  <c r="C15" i="148"/>
  <c r="C15" i="147"/>
  <c r="C15" i="146"/>
  <c r="C15" i="149"/>
  <c r="C15" i="115"/>
  <c r="C15" i="174"/>
  <c r="C15" i="40"/>
  <c r="C15" i="29"/>
  <c r="C15" i="77"/>
  <c r="C15" i="173"/>
  <c r="C15" i="42"/>
  <c r="C15" i="21"/>
  <c r="C15" i="99"/>
  <c r="C15" i="104"/>
  <c r="GC9" i="148"/>
  <c r="GC9" i="150"/>
  <c r="GC9" i="147"/>
  <c r="GC9" i="146"/>
  <c r="GC9" i="149"/>
  <c r="GC9" i="174"/>
  <c r="GC9" i="115"/>
  <c r="GC9" i="40"/>
  <c r="GC9" i="29"/>
  <c r="GC9" i="77"/>
  <c r="GC9" i="42"/>
  <c r="GC9" i="173"/>
  <c r="GC9" i="104"/>
  <c r="GC9" i="21"/>
  <c r="GC9" i="99"/>
  <c r="GA55" i="2"/>
  <c r="GA54" i="173"/>
  <c r="GA54" i="104"/>
  <c r="GA54" i="21"/>
  <c r="GA54" i="99"/>
  <c r="GA42" i="2"/>
  <c r="GA41" i="173"/>
  <c r="GA41" i="21"/>
  <c r="GA41" i="104"/>
  <c r="GA41" i="99"/>
  <c r="GA35" i="2"/>
  <c r="GA34" i="150"/>
  <c r="GA34" i="148"/>
  <c r="GA34" i="147"/>
  <c r="GA34" i="146"/>
  <c r="GA34" i="149"/>
  <c r="GA34" i="174"/>
  <c r="GA34" i="115"/>
  <c r="GA34" i="77"/>
  <c r="GA34" i="40"/>
  <c r="GA34" i="173"/>
  <c r="GA34" i="42"/>
  <c r="GA34" i="29"/>
  <c r="GA34" i="21"/>
  <c r="GA34" i="104"/>
  <c r="GA34" i="99"/>
  <c r="GA30" i="2"/>
  <c r="GA29" i="150"/>
  <c r="GA29" i="148"/>
  <c r="GA29" i="147"/>
  <c r="GA29" i="146"/>
  <c r="GA29" i="149"/>
  <c r="GA29" i="174"/>
  <c r="GA29" i="115"/>
  <c r="GA29" i="77"/>
  <c r="GA29" i="40"/>
  <c r="GA29" i="29"/>
  <c r="GA29" i="173"/>
  <c r="GA29" i="42"/>
  <c r="GA29" i="21"/>
  <c r="GA29" i="99"/>
  <c r="GA29" i="104"/>
  <c r="GA25" i="2"/>
  <c r="GA24" i="150"/>
  <c r="GA24" i="148"/>
  <c r="GA24" i="147"/>
  <c r="GA24" i="146"/>
  <c r="GA24" i="149"/>
  <c r="GA24" i="174"/>
  <c r="GA24" i="115"/>
  <c r="GA24" i="77"/>
  <c r="GA24" i="40"/>
  <c r="GA24" i="29"/>
  <c r="GA24" i="173"/>
  <c r="GA24" i="42"/>
  <c r="GA24" i="21"/>
  <c r="GA24" i="99"/>
  <c r="GA24" i="104"/>
  <c r="GA21" i="150"/>
  <c r="GA21" i="147"/>
  <c r="GA21" i="148"/>
  <c r="GA21" i="146"/>
  <c r="GA21" i="149"/>
  <c r="GA21" i="174"/>
  <c r="GA21" i="115"/>
  <c r="GA21" i="77"/>
  <c r="GA21" i="40"/>
  <c r="GA21" i="29"/>
  <c r="GA21" i="173"/>
  <c r="GA21" i="42"/>
  <c r="GA21" i="104"/>
  <c r="GA21" i="21"/>
  <c r="GA21" i="99"/>
  <c r="GA18" i="150"/>
  <c r="GA18" i="148"/>
  <c r="GA18" i="147"/>
  <c r="GA18" i="146"/>
  <c r="GA18" i="149"/>
  <c r="GA18" i="115"/>
  <c r="GA18" i="174"/>
  <c r="GA18" i="40"/>
  <c r="GA18" i="29"/>
  <c r="GA18" i="77"/>
  <c r="GA18" i="173"/>
  <c r="GA18" i="42"/>
  <c r="GA18" i="21"/>
  <c r="GA18" i="99"/>
  <c r="GA18" i="104"/>
  <c r="GA15" i="148"/>
  <c r="GA15" i="150"/>
  <c r="GA15" i="147"/>
  <c r="GA15" i="146"/>
  <c r="GA15" i="149"/>
  <c r="GA15" i="174"/>
  <c r="GA15" i="40"/>
  <c r="GA15" i="115"/>
  <c r="GA15" i="77"/>
  <c r="GA15" i="29"/>
  <c r="GA15" i="173"/>
  <c r="GA15" i="42"/>
  <c r="GA15" i="104"/>
  <c r="GA15" i="21"/>
  <c r="GA15" i="99"/>
  <c r="GA12" i="150"/>
  <c r="GA12" i="148"/>
  <c r="GA12" i="147"/>
  <c r="GA12" i="146"/>
  <c r="GA12" i="149"/>
  <c r="GA12" i="115"/>
  <c r="GA12" i="174"/>
  <c r="GA12" i="40"/>
  <c r="GA12" i="29"/>
  <c r="GA12" i="77"/>
  <c r="GA12" i="173"/>
  <c r="GA12" i="42"/>
  <c r="GA12" i="21"/>
  <c r="GA12" i="99"/>
  <c r="GA12" i="104"/>
  <c r="GA9" i="150"/>
  <c r="GA9" i="148"/>
  <c r="GA9" i="147"/>
  <c r="GA9" i="146"/>
  <c r="GA9" i="149"/>
  <c r="GA9" i="40"/>
  <c r="GA9" i="174"/>
  <c r="GA9" i="115"/>
  <c r="GA9" i="77"/>
  <c r="GA9" i="29"/>
  <c r="GA9" i="173"/>
  <c r="GA9" i="42"/>
  <c r="GA9" i="104"/>
  <c r="GA9" i="21"/>
  <c r="GA9" i="99"/>
  <c r="FO35" i="2"/>
  <c r="FO34" i="150"/>
  <c r="FO34" i="148"/>
  <c r="FO34" i="147"/>
  <c r="FO34" i="146"/>
  <c r="FO34" i="149"/>
  <c r="FO34" i="174"/>
  <c r="FO34" i="115"/>
  <c r="FO34" i="77"/>
  <c r="FO34" i="40"/>
  <c r="FO34" i="173"/>
  <c r="FO34" i="42"/>
  <c r="FO34" i="29"/>
  <c r="FO34" i="21"/>
  <c r="FO34" i="104"/>
  <c r="FO34" i="99"/>
  <c r="FO18" i="150"/>
  <c r="FO18" i="148"/>
  <c r="FO18" i="147"/>
  <c r="FO18" i="146"/>
  <c r="FO18" i="149"/>
  <c r="FO18" i="115"/>
  <c r="FO18" i="174"/>
  <c r="FO18" i="40"/>
  <c r="FO18" i="29"/>
  <c r="FO18" i="77"/>
  <c r="FO18" i="173"/>
  <c r="FO18" i="42"/>
  <c r="FO18" i="21"/>
  <c r="FO18" i="99"/>
  <c r="FO18" i="104"/>
  <c r="FH42" i="2"/>
  <c r="FH41" i="173"/>
  <c r="FH41" i="21"/>
  <c r="FH41" i="104"/>
  <c r="FH41" i="99"/>
  <c r="FH21" i="150"/>
  <c r="FH21" i="147"/>
  <c r="FH21" i="148"/>
  <c r="FH21" i="146"/>
  <c r="FH21" i="149"/>
  <c r="FH21" i="115"/>
  <c r="FH21" i="174"/>
  <c r="FH21" i="40"/>
  <c r="FH21" i="29"/>
  <c r="FH21" i="77"/>
  <c r="FH21" i="173"/>
  <c r="FH21" i="42"/>
  <c r="FH21" i="21"/>
  <c r="FH21" i="99"/>
  <c r="FH21" i="104"/>
  <c r="FH9" i="150"/>
  <c r="FH9" i="148"/>
  <c r="FH9" i="147"/>
  <c r="FH9" i="146"/>
  <c r="FH9" i="149"/>
  <c r="FH9" i="115"/>
  <c r="FH9" i="40"/>
  <c r="FH9" i="174"/>
  <c r="FH9" i="29"/>
  <c r="FH9" i="77"/>
  <c r="FH9" i="173"/>
  <c r="FH9" i="42"/>
  <c r="FH9" i="21"/>
  <c r="FH9" i="99"/>
  <c r="FH9" i="104"/>
  <c r="FF15" i="148"/>
  <c r="FF15" i="150"/>
  <c r="FF15" i="147"/>
  <c r="FF15" i="146"/>
  <c r="FF15" i="149"/>
  <c r="FF15" i="40"/>
  <c r="FF15" i="115"/>
  <c r="FF15" i="174"/>
  <c r="FF15" i="29"/>
  <c r="FF15" i="77"/>
  <c r="FF15" i="42"/>
  <c r="FF15" i="173"/>
  <c r="FF15" i="104"/>
  <c r="FF15" i="21"/>
  <c r="FF15" i="99"/>
  <c r="EO55" i="2"/>
  <c r="EO54" i="21"/>
  <c r="EO54" i="173"/>
  <c r="EO54" i="104"/>
  <c r="EO54" i="99"/>
  <c r="EO42" i="2"/>
  <c r="EO41" i="173"/>
  <c r="EO41" i="104"/>
  <c r="EO41" i="99"/>
  <c r="EO41" i="21"/>
  <c r="EO35" i="2"/>
  <c r="EO34" i="150"/>
  <c r="EO34" i="148"/>
  <c r="EO34" i="147"/>
  <c r="EO34" i="149"/>
  <c r="EO34" i="146"/>
  <c r="EO34" i="115"/>
  <c r="EO34" i="174"/>
  <c r="EO34" i="40"/>
  <c r="EO34" i="77"/>
  <c r="EO34" i="29"/>
  <c r="EO34" i="173"/>
  <c r="EO34" i="42"/>
  <c r="EO34" i="21"/>
  <c r="EO34" i="104"/>
  <c r="EO34" i="99"/>
  <c r="EO30" i="2"/>
  <c r="EO29" i="150"/>
  <c r="EO29" i="148"/>
  <c r="EO29" i="146"/>
  <c r="EO29" i="147"/>
  <c r="EO29" i="149"/>
  <c r="EO29" i="115"/>
  <c r="EO29" i="174"/>
  <c r="EO29" i="40"/>
  <c r="EO29" i="29"/>
  <c r="EO29" i="77"/>
  <c r="EO29" i="173"/>
  <c r="EO29" i="42"/>
  <c r="EO29" i="21"/>
  <c r="EO29" i="99"/>
  <c r="EO29" i="104"/>
  <c r="EO25" i="2"/>
  <c r="EO24" i="150"/>
  <c r="EO24" i="147"/>
  <c r="EO24" i="148"/>
  <c r="EO24" i="146"/>
  <c r="EO24" i="149"/>
  <c r="EO24" i="115"/>
  <c r="EO24" i="174"/>
  <c r="EO24" i="40"/>
  <c r="EO24" i="29"/>
  <c r="EO24" i="77"/>
  <c r="EO24" i="173"/>
  <c r="EO24" i="42"/>
  <c r="EO24" i="21"/>
  <c r="EO24" i="99"/>
  <c r="EO24" i="104"/>
  <c r="EO21" i="150"/>
  <c r="EO21" i="148"/>
  <c r="EO21" i="147"/>
  <c r="EO21" i="146"/>
  <c r="EO21" i="149"/>
  <c r="EO21" i="115"/>
  <c r="EO21" i="174"/>
  <c r="EO21" i="40"/>
  <c r="EO21" i="29"/>
  <c r="EO21" i="77"/>
  <c r="EO21" i="42"/>
  <c r="EO21" i="173"/>
  <c r="EO21" i="104"/>
  <c r="EO21" i="21"/>
  <c r="EO21" i="99"/>
  <c r="EO18" i="150"/>
  <c r="EO18" i="148"/>
  <c r="EO18" i="147"/>
  <c r="EO18" i="146"/>
  <c r="EO18" i="149"/>
  <c r="EO18" i="174"/>
  <c r="EO18" i="115"/>
  <c r="EO18" i="77"/>
  <c r="EO18" i="40"/>
  <c r="EO18" i="29"/>
  <c r="EO18" i="173"/>
  <c r="EO18" i="42"/>
  <c r="EO18" i="104"/>
  <c r="EO18" i="21"/>
  <c r="EO18" i="99"/>
  <c r="EO15" i="150"/>
  <c r="EO15" i="148"/>
  <c r="EO15" i="147"/>
  <c r="EO15" i="146"/>
  <c r="EO15" i="149"/>
  <c r="EO15" i="115"/>
  <c r="EO15" i="174"/>
  <c r="EO15" i="40"/>
  <c r="EO15" i="29"/>
  <c r="EO15" i="77"/>
  <c r="EO15" i="173"/>
  <c r="EO15" i="42"/>
  <c r="EO15" i="21"/>
  <c r="EO15" i="99"/>
  <c r="EO15" i="104"/>
  <c r="EO12" i="148"/>
  <c r="EO12" i="150"/>
  <c r="EO12" i="147"/>
  <c r="EO12" i="146"/>
  <c r="EO12" i="149"/>
  <c r="EO12" i="174"/>
  <c r="EO12" i="40"/>
  <c r="EO12" i="115"/>
  <c r="EO12" i="77"/>
  <c r="EO12" i="29"/>
  <c r="EO12" i="42"/>
  <c r="EO12" i="173"/>
  <c r="EO12" i="104"/>
  <c r="EO12" i="21"/>
  <c r="EO12" i="99"/>
  <c r="EO9" i="150"/>
  <c r="EO9" i="148"/>
  <c r="EO9" i="147"/>
  <c r="EO9" i="146"/>
  <c r="EO9" i="149"/>
  <c r="EO9" i="174"/>
  <c r="EO9" i="115"/>
  <c r="EO9" i="40"/>
  <c r="EO9" i="29"/>
  <c r="EO9" i="77"/>
  <c r="EO9" i="42"/>
  <c r="EO9" i="173"/>
  <c r="EO9" i="104"/>
  <c r="EO9" i="21"/>
  <c r="EO9" i="99"/>
  <c r="DU55" i="2"/>
  <c r="DU54" i="21"/>
  <c r="DU54" i="173"/>
  <c r="DU54" i="104"/>
  <c r="DU54" i="99"/>
  <c r="DU42" i="2"/>
  <c r="DU41" i="173"/>
  <c r="DU41" i="104"/>
  <c r="DU41" i="99"/>
  <c r="DU41" i="21"/>
  <c r="DU35" i="2"/>
  <c r="DU34" i="150"/>
  <c r="DU34" i="148"/>
  <c r="DU34" i="147"/>
  <c r="DU34" i="149"/>
  <c r="DU34" i="146"/>
  <c r="DU34" i="115"/>
  <c r="DU34" i="174"/>
  <c r="DU34" i="40"/>
  <c r="DU34" i="77"/>
  <c r="DU34" i="29"/>
  <c r="DU34" i="173"/>
  <c r="DU34" i="42"/>
  <c r="DU34" i="21"/>
  <c r="DU34" i="104"/>
  <c r="DU34" i="99"/>
  <c r="DU30" i="2"/>
  <c r="DU29" i="150"/>
  <c r="DU29" i="148"/>
  <c r="DU29" i="146"/>
  <c r="DU29" i="147"/>
  <c r="DU29" i="149"/>
  <c r="DU29" i="115"/>
  <c r="DU29" i="174"/>
  <c r="DU29" i="40"/>
  <c r="DU29" i="29"/>
  <c r="DU29" i="77"/>
  <c r="DU29" i="173"/>
  <c r="DU29" i="42"/>
  <c r="DU29" i="21"/>
  <c r="DU29" i="99"/>
  <c r="DU29" i="104"/>
  <c r="DU25" i="2"/>
  <c r="DU24" i="150"/>
  <c r="DU24" i="147"/>
  <c r="DU24" i="148"/>
  <c r="DU24" i="146"/>
  <c r="DU24" i="149"/>
  <c r="DU24" i="115"/>
  <c r="DU24" i="174"/>
  <c r="DU24" i="40"/>
  <c r="DU24" i="29"/>
  <c r="DU24" i="77"/>
  <c r="DU24" i="173"/>
  <c r="DU24" i="42"/>
  <c r="DU24" i="21"/>
  <c r="DU24" i="99"/>
  <c r="DU24" i="104"/>
  <c r="DU21" i="150"/>
  <c r="DU21" i="148"/>
  <c r="DU21" i="147"/>
  <c r="DU21" i="146"/>
  <c r="DU21" i="149"/>
  <c r="DU21" i="115"/>
  <c r="DU21" i="174"/>
  <c r="DU21" i="40"/>
  <c r="DU21" i="29"/>
  <c r="DU21" i="77"/>
  <c r="DU21" i="42"/>
  <c r="DU21" i="173"/>
  <c r="DU21" i="104"/>
  <c r="DU21" i="21"/>
  <c r="DU21" i="99"/>
  <c r="DU18" i="150"/>
  <c r="DU18" i="148"/>
  <c r="DU18" i="147"/>
  <c r="DU18" i="146"/>
  <c r="DU18" i="149"/>
  <c r="DU18" i="174"/>
  <c r="DU18" i="40"/>
  <c r="DU18" i="115"/>
  <c r="DU18" i="77"/>
  <c r="DU18" i="29"/>
  <c r="DU18" i="173"/>
  <c r="DU18" i="42"/>
  <c r="DU18" i="104"/>
  <c r="DU18" i="21"/>
  <c r="DU18" i="99"/>
  <c r="DU15" i="150"/>
  <c r="DU15" i="148"/>
  <c r="DU15" i="147"/>
  <c r="DU15" i="146"/>
  <c r="DU15" i="149"/>
  <c r="DU15" i="115"/>
  <c r="DU15" i="174"/>
  <c r="DU15" i="40"/>
  <c r="DU15" i="29"/>
  <c r="DU15" i="77"/>
  <c r="DU15" i="173"/>
  <c r="DU15" i="42"/>
  <c r="DU15" i="21"/>
  <c r="DU15" i="99"/>
  <c r="DU15" i="104"/>
  <c r="DU12" i="148"/>
  <c r="DU12" i="150"/>
  <c r="DU12" i="147"/>
  <c r="DU12" i="146"/>
  <c r="DU12" i="149"/>
  <c r="DU12" i="174"/>
  <c r="DU12" i="40"/>
  <c r="DU12" i="115"/>
  <c r="DU12" i="77"/>
  <c r="DU12" i="29"/>
  <c r="DU12" i="42"/>
  <c r="DU12" i="173"/>
  <c r="DU12" i="104"/>
  <c r="DU12" i="21"/>
  <c r="DU12" i="99"/>
  <c r="DU9" i="150"/>
  <c r="DU9" i="148"/>
  <c r="DU9" i="147"/>
  <c r="DU9" i="146"/>
  <c r="DU9" i="149"/>
  <c r="DU9" i="174"/>
  <c r="DU9" i="115"/>
  <c r="DU9" i="40"/>
  <c r="DU9" i="29"/>
  <c r="DU9" i="77"/>
  <c r="DU9" i="42"/>
  <c r="DU9" i="173"/>
  <c r="DU9" i="104"/>
  <c r="DU9" i="21"/>
  <c r="DU9" i="99"/>
  <c r="DK25" i="2"/>
  <c r="DK24" i="150"/>
  <c r="DK24" i="148"/>
  <c r="DK24" i="147"/>
  <c r="DK24" i="146"/>
  <c r="DK24" i="149"/>
  <c r="DK24" i="174"/>
  <c r="DK24" i="115"/>
  <c r="DK24" i="77"/>
  <c r="DK24" i="40"/>
  <c r="DK24" i="29"/>
  <c r="DK24" i="173"/>
  <c r="DK24" i="42"/>
  <c r="DK24" i="21"/>
  <c r="DK24" i="99"/>
  <c r="DK24" i="104"/>
  <c r="DK12" i="150"/>
  <c r="DK12" i="148"/>
  <c r="DK12" i="147"/>
  <c r="DK12" i="146"/>
  <c r="DK12" i="149"/>
  <c r="DK12" i="115"/>
  <c r="DK12" i="174"/>
  <c r="DK12" i="40"/>
  <c r="DK12" i="29"/>
  <c r="DK12" i="77"/>
  <c r="DK12" i="173"/>
  <c r="DK12" i="42"/>
  <c r="DK12" i="21"/>
  <c r="DK12" i="99"/>
  <c r="DK12" i="104"/>
  <c r="CS31" i="2"/>
  <c r="CS30" i="106"/>
  <c r="CS30" i="112" s="1"/>
  <c r="CS30" i="150"/>
  <c r="CS30" i="148"/>
  <c r="CS30" i="147"/>
  <c r="CS30" i="146"/>
  <c r="CS30" i="149"/>
  <c r="CS30" i="115"/>
  <c r="CS30" i="174"/>
  <c r="CS30" i="40"/>
  <c r="CS30" i="29"/>
  <c r="CS30" i="77"/>
  <c r="CS30" i="42"/>
  <c r="CS30" i="173"/>
  <c r="CS30" i="21"/>
  <c r="CS30" i="99"/>
  <c r="CS30" i="104"/>
  <c r="CR15" i="106"/>
  <c r="CR15" i="112" s="1"/>
  <c r="CR15" i="148"/>
  <c r="CR15" i="150"/>
  <c r="CR15" i="147"/>
  <c r="CR15" i="146"/>
  <c r="CR15" i="149"/>
  <c r="CR15" i="174"/>
  <c r="CR15" i="40"/>
  <c r="CR15" i="115"/>
  <c r="CR15" i="77"/>
  <c r="CR15" i="29"/>
  <c r="CR15" i="173"/>
  <c r="CR15" i="42"/>
  <c r="CR15" i="99"/>
  <c r="CR15" i="104"/>
  <c r="CR15" i="21"/>
  <c r="CL55" i="2"/>
  <c r="CL54" i="106"/>
  <c r="CL54" i="112" s="1"/>
  <c r="CL54" i="21"/>
  <c r="CL54" i="173"/>
  <c r="CL54" i="104"/>
  <c r="CL54" i="99"/>
  <c r="CL30" i="2"/>
  <c r="CL29" i="106"/>
  <c r="CL29" i="112" s="1"/>
  <c r="CL29" i="150"/>
  <c r="CL29" i="148"/>
  <c r="CL29" i="147"/>
  <c r="CL29" i="146"/>
  <c r="CL29" i="149"/>
  <c r="CL29" i="115"/>
  <c r="CL29" i="174"/>
  <c r="CL29" i="40"/>
  <c r="CL29" i="29"/>
  <c r="CL29" i="77"/>
  <c r="CL29" i="42"/>
  <c r="CL29" i="173"/>
  <c r="CL29" i="21"/>
  <c r="CL29" i="99"/>
  <c r="CL29" i="104"/>
  <c r="CL15" i="106"/>
  <c r="CL15" i="112" s="1"/>
  <c r="CL15" i="148"/>
  <c r="CL15" i="150"/>
  <c r="CL15" i="147"/>
  <c r="CL15" i="146"/>
  <c r="CL15" i="149"/>
  <c r="CL15" i="40"/>
  <c r="CL15" i="115"/>
  <c r="CL15" i="174"/>
  <c r="CL15" i="29"/>
  <c r="CL15" i="77"/>
  <c r="CL15" i="42"/>
  <c r="CL15" i="173"/>
  <c r="CL15" i="104"/>
  <c r="CL15" i="21"/>
  <c r="CL15" i="99"/>
  <c r="CL10" i="145"/>
  <c r="CL10" i="41"/>
  <c r="CL10" i="127"/>
  <c r="CL10" i="37"/>
  <c r="CL9" i="106"/>
  <c r="CL9" i="112" s="1"/>
  <c r="CL10" i="38"/>
  <c r="CL9" i="150"/>
  <c r="CL9" i="148"/>
  <c r="CL9" i="147"/>
  <c r="CL9" i="146"/>
  <c r="CL9" i="149"/>
  <c r="CL9" i="40"/>
  <c r="CL9" i="174"/>
  <c r="CL9" i="115"/>
  <c r="CL9" i="77"/>
  <c r="CL9" i="29"/>
  <c r="CL9" i="42"/>
  <c r="CL9" i="173"/>
  <c r="CL9" i="104"/>
  <c r="CL9" i="21"/>
  <c r="CL9" i="99"/>
  <c r="CE42" i="2"/>
  <c r="CE41" i="106"/>
  <c r="CE41" i="112" s="1"/>
  <c r="CE41" i="173"/>
  <c r="CE41" i="21"/>
  <c r="CE41" i="104"/>
  <c r="CE41" i="99"/>
  <c r="CE21" i="106"/>
  <c r="CE21" i="112" s="1"/>
  <c r="CE21" i="150"/>
  <c r="CE21" i="147"/>
  <c r="CE21" i="148"/>
  <c r="CE21" i="146"/>
  <c r="CE21" i="149"/>
  <c r="CE21" i="174"/>
  <c r="CE21" i="115"/>
  <c r="CE21" i="77"/>
  <c r="CE21" i="40"/>
  <c r="CE21" i="29"/>
  <c r="CE21" i="173"/>
  <c r="CE21" i="42"/>
  <c r="CE21" i="104"/>
  <c r="CE21" i="21"/>
  <c r="CE21" i="99"/>
  <c r="CE13" i="145"/>
  <c r="CE13" i="41"/>
  <c r="CE13" i="127"/>
  <c r="CE13" i="37"/>
  <c r="CE12" i="106"/>
  <c r="CE12" i="112" s="1"/>
  <c r="CE13" i="38"/>
  <c r="CE12" i="150"/>
  <c r="CE12" i="148"/>
  <c r="CE12" i="147"/>
  <c r="CE12" i="146"/>
  <c r="CE12" i="149"/>
  <c r="CE12" i="115"/>
  <c r="CE12" i="174"/>
  <c r="CE12" i="40"/>
  <c r="CE12" i="29"/>
  <c r="CE12" i="77"/>
  <c r="CE12" i="173"/>
  <c r="CE12" i="42"/>
  <c r="CE12" i="21"/>
  <c r="CE12" i="99"/>
  <c r="CE12" i="104"/>
  <c r="BX55" i="2"/>
  <c r="BX54" i="106"/>
  <c r="BX54" i="112" s="1"/>
  <c r="BX54" i="21"/>
  <c r="BX54" i="173"/>
  <c r="BX54" i="104"/>
  <c r="BX54" i="99"/>
  <c r="BX30" i="2"/>
  <c r="BX29" i="106"/>
  <c r="BX29" i="112" s="1"/>
  <c r="BX29" i="150"/>
  <c r="BX29" i="148"/>
  <c r="BX29" i="146"/>
  <c r="BX29" i="147"/>
  <c r="BX29" i="149"/>
  <c r="BX29" i="174"/>
  <c r="BX29" i="115"/>
  <c r="BX29" i="77"/>
  <c r="BX29" i="40"/>
  <c r="BX29" i="29"/>
  <c r="BX29" i="173"/>
  <c r="BX29" i="42"/>
  <c r="BX29" i="104"/>
  <c r="BX29" i="21"/>
  <c r="BX29" i="99"/>
  <c r="BX15" i="106"/>
  <c r="BX15" i="112" s="1"/>
  <c r="BX15" i="148"/>
  <c r="BX15" i="150"/>
  <c r="BX15" i="147"/>
  <c r="BX15" i="146"/>
  <c r="BX15" i="149"/>
  <c r="BX15" i="174"/>
  <c r="BX15" i="40"/>
  <c r="BX15" i="115"/>
  <c r="BX15" i="77"/>
  <c r="BX15" i="29"/>
  <c r="BX15" i="173"/>
  <c r="BX15" i="42"/>
  <c r="BX15" i="99"/>
  <c r="BX15" i="104"/>
  <c r="BX15" i="21"/>
  <c r="BX10" i="145"/>
  <c r="BX10" i="41"/>
  <c r="BX10" i="127"/>
  <c r="BX10" i="37"/>
  <c r="BX9" i="106"/>
  <c r="BX9" i="112" s="1"/>
  <c r="BX10" i="38"/>
  <c r="BX9" i="150"/>
  <c r="BX9" i="148"/>
  <c r="BX9" i="147"/>
  <c r="BX9" i="146"/>
  <c r="BX9" i="149"/>
  <c r="BX9" i="115"/>
  <c r="BX9" i="40"/>
  <c r="BX9" i="174"/>
  <c r="BX9" i="29"/>
  <c r="BX9" i="77"/>
  <c r="BX9" i="173"/>
  <c r="BX9" i="42"/>
  <c r="BX9" i="21"/>
  <c r="BX9" i="99"/>
  <c r="BX9" i="104"/>
  <c r="CP10" i="145"/>
  <c r="CP10" i="41"/>
  <c r="CP10" i="127"/>
  <c r="CP10" i="37"/>
  <c r="CP9" i="106"/>
  <c r="CP9" i="112" s="1"/>
  <c r="CP10" i="38"/>
  <c r="CP9" i="150"/>
  <c r="CP9" i="148"/>
  <c r="CP9" i="147"/>
  <c r="CP9" i="146"/>
  <c r="CP9" i="149"/>
  <c r="CP9" i="40"/>
  <c r="CP9" i="174"/>
  <c r="CP9" i="115"/>
  <c r="CP9" i="77"/>
  <c r="CP9" i="29"/>
  <c r="CP9" i="42"/>
  <c r="CP9" i="173"/>
  <c r="CP9" i="104"/>
  <c r="CP9" i="21"/>
  <c r="CP9" i="99"/>
  <c r="BR30" i="2"/>
  <c r="BR29" i="106"/>
  <c r="BR29" i="112" s="1"/>
  <c r="BR29" i="150"/>
  <c r="BR29" i="148"/>
  <c r="BR29" i="147"/>
  <c r="BR29" i="146"/>
  <c r="BR29" i="149"/>
  <c r="BR29" i="115"/>
  <c r="BR29" i="174"/>
  <c r="BR29" i="40"/>
  <c r="BR29" i="29"/>
  <c r="BR29" i="77"/>
  <c r="BR29" i="42"/>
  <c r="BR29" i="173"/>
  <c r="BR29" i="21"/>
  <c r="BR29" i="99"/>
  <c r="BR29" i="104"/>
  <c r="BR10" i="145"/>
  <c r="BR10" i="41"/>
  <c r="BR10" i="127"/>
  <c r="BR10" i="37"/>
  <c r="BR10" i="38"/>
  <c r="BR9" i="106"/>
  <c r="BR9" i="112" s="1"/>
  <c r="BR9" i="150"/>
  <c r="BR9" i="148"/>
  <c r="BR9" i="147"/>
  <c r="BR9" i="146"/>
  <c r="BR9" i="149"/>
  <c r="BR9" i="40"/>
  <c r="BR9" i="174"/>
  <c r="BR9" i="115"/>
  <c r="BR9" i="77"/>
  <c r="BR9" i="29"/>
  <c r="BR9" i="42"/>
  <c r="BR9" i="173"/>
  <c r="BR9" i="104"/>
  <c r="BR9" i="21"/>
  <c r="BR9" i="99"/>
  <c r="CQ30" i="2"/>
  <c r="CQ29" i="106"/>
  <c r="CQ29" i="112" s="1"/>
  <c r="CQ29" i="150"/>
  <c r="CQ29" i="148"/>
  <c r="CQ29" i="147"/>
  <c r="CQ29" i="146"/>
  <c r="CQ29" i="149"/>
  <c r="CQ29" i="174"/>
  <c r="CQ29" i="115"/>
  <c r="CQ29" i="77"/>
  <c r="CQ29" i="40"/>
  <c r="CQ29" i="29"/>
  <c r="CQ29" i="173"/>
  <c r="CQ29" i="42"/>
  <c r="CQ29" i="21"/>
  <c r="CQ29" i="99"/>
  <c r="CQ29" i="104"/>
  <c r="AV42" i="2"/>
  <c r="AV41" i="106"/>
  <c r="AV41" i="112" s="1"/>
  <c r="AV41" i="173"/>
  <c r="AV41" i="21"/>
  <c r="AV41" i="104"/>
  <c r="AV41" i="99"/>
  <c r="AV30" i="2"/>
  <c r="AF30" i="180"/>
  <c r="AF30" i="181"/>
  <c r="AF30" i="178"/>
  <c r="AF30" i="179"/>
  <c r="AF30" i="177"/>
  <c r="AV29" i="106"/>
  <c r="AV29" i="112" s="1"/>
  <c r="AV29" i="150"/>
  <c r="AV29" i="148"/>
  <c r="AV29" i="146"/>
  <c r="AV29" i="147"/>
  <c r="AV29" i="149"/>
  <c r="AV29" i="174"/>
  <c r="AV29" i="115"/>
  <c r="AV29" i="77"/>
  <c r="AV29" i="40"/>
  <c r="AV29" i="29"/>
  <c r="AV29" i="173"/>
  <c r="AV29" i="42"/>
  <c r="AV29" i="104"/>
  <c r="AV29" i="21"/>
  <c r="AV29" i="99"/>
  <c r="AF22" i="180"/>
  <c r="AF22" i="181"/>
  <c r="AF22" i="178"/>
  <c r="AF22" i="179"/>
  <c r="AF22" i="177"/>
  <c r="AV21" i="106"/>
  <c r="AV21" i="112" s="1"/>
  <c r="AV21" i="150"/>
  <c r="AV21" i="147"/>
  <c r="AV21" i="148"/>
  <c r="AV21" i="146"/>
  <c r="AV21" i="149"/>
  <c r="AV21" i="115"/>
  <c r="AV21" i="174"/>
  <c r="AV21" i="40"/>
  <c r="AV21" i="29"/>
  <c r="AV21" i="77"/>
  <c r="AV21" i="173"/>
  <c r="AV21" i="42"/>
  <c r="AV21" i="21"/>
  <c r="AV21" i="99"/>
  <c r="AV21" i="104"/>
  <c r="AF16" i="180"/>
  <c r="AF16" i="181"/>
  <c r="AF16" i="178"/>
  <c r="AF16" i="179"/>
  <c r="AF16" i="177"/>
  <c r="AV15" i="106"/>
  <c r="AV15" i="112" s="1"/>
  <c r="AV15" i="148"/>
  <c r="AV15" i="150"/>
  <c r="AV15" i="147"/>
  <c r="AV15" i="146"/>
  <c r="AV15" i="149"/>
  <c r="AV15" i="174"/>
  <c r="AV15" i="40"/>
  <c r="AV15" i="115"/>
  <c r="AV15" i="77"/>
  <c r="AV15" i="29"/>
  <c r="AV15" i="173"/>
  <c r="AV15" i="42"/>
  <c r="AV15" i="99"/>
  <c r="AV15" i="104"/>
  <c r="AV15" i="21"/>
  <c r="AJ22" i="180"/>
  <c r="AJ22" i="181"/>
  <c r="AJ22" i="178"/>
  <c r="AJ22" i="177"/>
  <c r="AJ22" i="179"/>
  <c r="AZ21" i="106"/>
  <c r="AZ21" i="112" s="1"/>
  <c r="AZ21" i="150"/>
  <c r="AZ21" i="147"/>
  <c r="AZ21" i="148"/>
  <c r="AZ21" i="146"/>
  <c r="AZ21" i="149"/>
  <c r="AZ21" i="115"/>
  <c r="AZ21" i="174"/>
  <c r="AZ21" i="40"/>
  <c r="AZ21" i="29"/>
  <c r="AZ21" i="77"/>
  <c r="AZ21" i="173"/>
  <c r="AZ21" i="42"/>
  <c r="AZ21" i="21"/>
  <c r="AZ21" i="99"/>
  <c r="AZ21" i="104"/>
  <c r="AS25" i="2"/>
  <c r="AC25" i="180"/>
  <c r="AC25" i="178"/>
  <c r="AC25" i="181"/>
  <c r="AC25" i="179"/>
  <c r="AC25" i="177"/>
  <c r="AS24" i="106"/>
  <c r="AS24" i="112" s="1"/>
  <c r="AS24" i="150"/>
  <c r="AS24" i="147"/>
  <c r="AS24" i="148"/>
  <c r="AS24" i="146"/>
  <c r="AS24" i="149"/>
  <c r="AS24" i="115"/>
  <c r="AS24" i="174"/>
  <c r="AS24" i="40"/>
  <c r="AS24" i="29"/>
  <c r="AS24" i="77"/>
  <c r="AS24" i="173"/>
  <c r="AS24" i="42"/>
  <c r="AS24" i="21"/>
  <c r="AS24" i="99"/>
  <c r="AS24" i="104"/>
  <c r="AA13" i="179"/>
  <c r="AA13" i="181"/>
  <c r="AA13" i="180"/>
  <c r="AA13" i="177"/>
  <c r="AA13" i="178"/>
  <c r="AQ13" i="145"/>
  <c r="AQ13" i="41"/>
  <c r="AQ13" i="38"/>
  <c r="AQ13" i="127"/>
  <c r="AQ13" i="37"/>
  <c r="AQ12" i="106"/>
  <c r="AQ12" i="112" s="1"/>
  <c r="AQ12" i="150"/>
  <c r="AQ12" i="148"/>
  <c r="AQ12" i="147"/>
  <c r="AQ12" i="146"/>
  <c r="AQ12" i="149"/>
  <c r="AQ12" i="115"/>
  <c r="AQ12" i="174"/>
  <c r="AQ12" i="40"/>
  <c r="AQ12" i="29"/>
  <c r="AQ12" i="77"/>
  <c r="AQ12" i="173"/>
  <c r="AQ12" i="42"/>
  <c r="AQ12" i="21"/>
  <c r="AQ12" i="99"/>
  <c r="AQ12" i="104"/>
  <c r="AJ42" i="2"/>
  <c r="AJ41" i="106"/>
  <c r="AJ41" i="112" s="1"/>
  <c r="AJ41" i="173"/>
  <c r="AJ41" i="21"/>
  <c r="AJ41" i="104"/>
  <c r="AJ41" i="99"/>
  <c r="AJ30" i="2"/>
  <c r="T30" i="180"/>
  <c r="T30" i="181"/>
  <c r="T30" i="178"/>
  <c r="T30" i="179"/>
  <c r="T30" i="177"/>
  <c r="AJ29" i="106"/>
  <c r="AJ29" i="112" s="1"/>
  <c r="AJ29" i="150"/>
  <c r="AJ29" i="148"/>
  <c r="AJ29" i="146"/>
  <c r="AJ29" i="147"/>
  <c r="AJ29" i="149"/>
  <c r="AJ29" i="174"/>
  <c r="AJ29" i="115"/>
  <c r="AJ29" i="77"/>
  <c r="AJ29" i="40"/>
  <c r="AJ29" i="29"/>
  <c r="AJ29" i="173"/>
  <c r="AJ29" i="42"/>
  <c r="AJ29" i="104"/>
  <c r="AJ29" i="21"/>
  <c r="AJ29" i="99"/>
  <c r="T22" i="180"/>
  <c r="T22" i="181"/>
  <c r="T22" i="178"/>
  <c r="T22" i="177"/>
  <c r="T22" i="179"/>
  <c r="AJ21" i="106"/>
  <c r="AJ21" i="112" s="1"/>
  <c r="AJ21" i="150"/>
  <c r="AJ21" i="147"/>
  <c r="AJ21" i="148"/>
  <c r="AJ21" i="146"/>
  <c r="AJ21" i="149"/>
  <c r="AJ21" i="115"/>
  <c r="AJ21" i="174"/>
  <c r="AJ21" i="40"/>
  <c r="AJ21" i="29"/>
  <c r="AJ21" i="77"/>
  <c r="AJ21" i="173"/>
  <c r="AJ21" i="42"/>
  <c r="AJ21" i="21"/>
  <c r="AJ21" i="99"/>
  <c r="AJ21" i="104"/>
  <c r="T16" i="180"/>
  <c r="T16" i="181"/>
  <c r="T16" i="178"/>
  <c r="T16" i="179"/>
  <c r="T16" i="177"/>
  <c r="AJ15" i="106"/>
  <c r="AJ15" i="112" s="1"/>
  <c r="AJ15" i="148"/>
  <c r="AJ15" i="150"/>
  <c r="AJ15" i="147"/>
  <c r="AJ15" i="146"/>
  <c r="AJ15" i="149"/>
  <c r="AJ15" i="174"/>
  <c r="AJ15" i="40"/>
  <c r="AJ15" i="115"/>
  <c r="AJ15" i="77"/>
  <c r="AJ15" i="29"/>
  <c r="AJ15" i="173"/>
  <c r="AJ15" i="42"/>
  <c r="AJ15" i="99"/>
  <c r="AJ15" i="104"/>
  <c r="AJ15" i="21"/>
  <c r="BE30" i="2"/>
  <c r="AO30" i="180"/>
  <c r="AO30" i="181"/>
  <c r="AO30" i="178"/>
  <c r="AO30" i="179"/>
  <c r="AO30" i="177"/>
  <c r="BE29" i="106"/>
  <c r="BE29" i="112" s="1"/>
  <c r="BE29" i="150"/>
  <c r="BE29" i="148"/>
  <c r="BE29" i="146"/>
  <c r="BE29" i="147"/>
  <c r="BE29" i="149"/>
  <c r="BE29" i="115"/>
  <c r="BE29" i="174"/>
  <c r="BE29" i="40"/>
  <c r="BE29" i="29"/>
  <c r="BE29" i="77"/>
  <c r="BE29" i="173"/>
  <c r="BE29" i="42"/>
  <c r="BE29" i="21"/>
  <c r="BE29" i="99"/>
  <c r="BE29" i="104"/>
  <c r="AM10" i="179"/>
  <c r="AM10" i="181"/>
  <c r="AM10" i="178"/>
  <c r="AM10" i="180"/>
  <c r="AM10" i="177"/>
  <c r="BC10" i="127"/>
  <c r="BC10" i="145"/>
  <c r="BC10" i="41"/>
  <c r="BC10" i="37"/>
  <c r="BC10" i="38"/>
  <c r="BC9" i="106"/>
  <c r="BC9" i="112" s="1"/>
  <c r="BC9" i="150"/>
  <c r="BC9" i="148"/>
  <c r="BC9" i="147"/>
  <c r="BC9" i="146"/>
  <c r="BC9" i="149"/>
  <c r="BC9" i="40"/>
  <c r="BC9" i="174"/>
  <c r="BC9" i="115"/>
  <c r="BC9" i="77"/>
  <c r="BC9" i="29"/>
  <c r="BC9" i="173"/>
  <c r="BC9" i="42"/>
  <c r="BC9" i="104"/>
  <c r="BC9" i="21"/>
  <c r="BC9" i="99"/>
  <c r="AL22" i="180"/>
  <c r="AL22" i="181"/>
  <c r="AL22" i="178"/>
  <c r="AL22" i="179"/>
  <c r="AL22" i="177"/>
  <c r="BB21" i="106"/>
  <c r="BB21" i="112" s="1"/>
  <c r="BB21" i="150"/>
  <c r="BB21" i="148"/>
  <c r="BB21" i="147"/>
  <c r="BB21" i="146"/>
  <c r="BB21" i="149"/>
  <c r="BB21" i="174"/>
  <c r="BB21" i="115"/>
  <c r="BB21" i="77"/>
  <c r="BB21" i="40"/>
  <c r="BB21" i="29"/>
  <c r="BB21" i="173"/>
  <c r="BB21" i="42"/>
  <c r="BB21" i="104"/>
  <c r="BB21" i="21"/>
  <c r="BB21" i="99"/>
  <c r="AQ13" i="179"/>
  <c r="AQ13" i="181"/>
  <c r="AQ13" i="177"/>
  <c r="AQ13" i="178"/>
  <c r="AQ13" i="180"/>
  <c r="BG13" i="145"/>
  <c r="BG13" i="41"/>
  <c r="BG13" i="38"/>
  <c r="BG13" i="127"/>
  <c r="BG13" i="37"/>
  <c r="BG12" i="106"/>
  <c r="BG12" i="112" s="1"/>
  <c r="BG12" i="150"/>
  <c r="BG12" i="148"/>
  <c r="BG12" i="147"/>
  <c r="BG12" i="146"/>
  <c r="BG12" i="149"/>
  <c r="BG12" i="115"/>
  <c r="BG12" i="174"/>
  <c r="BG12" i="40"/>
  <c r="BG12" i="29"/>
  <c r="BG12" i="77"/>
  <c r="BG12" i="173"/>
  <c r="BG12" i="42"/>
  <c r="BG12" i="21"/>
  <c r="BG12" i="99"/>
  <c r="BG12" i="104"/>
  <c r="AC55" i="2"/>
  <c r="AC54" i="106"/>
  <c r="AC54" i="112" s="1"/>
  <c r="AC54" i="21"/>
  <c r="AC54" i="173"/>
  <c r="AC54" i="104"/>
  <c r="AC54" i="99"/>
  <c r="AC35" i="2"/>
  <c r="M35" i="180"/>
  <c r="M35" i="181"/>
  <c r="M35" i="178"/>
  <c r="M35" i="179"/>
  <c r="M35" i="177"/>
  <c r="AC34" i="106"/>
  <c r="AC34" i="112" s="1"/>
  <c r="AC34" i="150"/>
  <c r="AC34" i="148"/>
  <c r="AC34" i="147"/>
  <c r="AC34" i="149"/>
  <c r="AC34" i="146"/>
  <c r="AC34" i="115"/>
  <c r="AC34" i="174"/>
  <c r="AC34" i="40"/>
  <c r="AC34" i="77"/>
  <c r="AC34" i="29"/>
  <c r="AC34" i="173"/>
  <c r="AC34" i="42"/>
  <c r="AC34" i="21"/>
  <c r="AC34" i="104"/>
  <c r="AC34" i="99"/>
  <c r="AC25" i="2"/>
  <c r="M25" i="180"/>
  <c r="M25" i="178"/>
  <c r="M25" i="181"/>
  <c r="M25" i="179"/>
  <c r="M25" i="177"/>
  <c r="AC24" i="106"/>
  <c r="AC24" i="112" s="1"/>
  <c r="AC24" i="150"/>
  <c r="AC24" i="147"/>
  <c r="AC24" i="148"/>
  <c r="AC24" i="146"/>
  <c r="AC24" i="149"/>
  <c r="AC24" i="115"/>
  <c r="AC24" i="174"/>
  <c r="AC24" i="40"/>
  <c r="AC24" i="29"/>
  <c r="AC24" i="77"/>
  <c r="AC24" i="173"/>
  <c r="AC24" i="42"/>
  <c r="AC24" i="21"/>
  <c r="AC24" i="99"/>
  <c r="AC24" i="104"/>
  <c r="M19" i="180"/>
  <c r="M19" i="181"/>
  <c r="M19" i="178"/>
  <c r="M19" i="179"/>
  <c r="M19" i="177"/>
  <c r="AC18" i="106"/>
  <c r="AC18" i="112" s="1"/>
  <c r="AC18" i="150"/>
  <c r="AC18" i="148"/>
  <c r="AC18" i="147"/>
  <c r="AC18" i="146"/>
  <c r="AC18" i="149"/>
  <c r="AC18" i="174"/>
  <c r="AC18" i="40"/>
  <c r="AC18" i="115"/>
  <c r="AC18" i="77"/>
  <c r="AC18" i="29"/>
  <c r="AC18" i="173"/>
  <c r="AC18" i="42"/>
  <c r="AC18" i="104"/>
  <c r="AC18" i="21"/>
  <c r="AC18" i="99"/>
  <c r="M10" i="178"/>
  <c r="M10" i="177"/>
  <c r="M10" i="179"/>
  <c r="M10" i="181"/>
  <c r="M10" i="180"/>
  <c r="AC10" i="145"/>
  <c r="AC10" i="41"/>
  <c r="AC10" i="127"/>
  <c r="AC10" i="37"/>
  <c r="AC10" i="38"/>
  <c r="AC9" i="106"/>
  <c r="AC9" i="112" s="1"/>
  <c r="AC9" i="150"/>
  <c r="AC9" i="148"/>
  <c r="AC9" i="147"/>
  <c r="AC9" i="146"/>
  <c r="AC9" i="149"/>
  <c r="AC9" i="174"/>
  <c r="AC9" i="115"/>
  <c r="AC9" i="40"/>
  <c r="AC9" i="29"/>
  <c r="AC9" i="77"/>
  <c r="AC9" i="42"/>
  <c r="AC9" i="173"/>
  <c r="AC9" i="104"/>
  <c r="AC9" i="21"/>
  <c r="AC9" i="99"/>
  <c r="S42" i="2"/>
  <c r="S41" i="106"/>
  <c r="S41" i="112" s="1"/>
  <c r="S41" i="173"/>
  <c r="S41" i="21"/>
  <c r="S41" i="104"/>
  <c r="S41" i="99"/>
  <c r="S30" i="2"/>
  <c r="C30" i="180"/>
  <c r="C30" i="181"/>
  <c r="C30" i="178"/>
  <c r="C30" i="179"/>
  <c r="C30" i="177"/>
  <c r="S29" i="106"/>
  <c r="S29" i="112" s="1"/>
  <c r="S29" i="150"/>
  <c r="S29" i="148"/>
  <c r="S29" i="147"/>
  <c r="S29" i="146"/>
  <c r="S29" i="149"/>
  <c r="S29" i="174"/>
  <c r="S29" i="115"/>
  <c r="S29" i="77"/>
  <c r="S29" i="40"/>
  <c r="S29" i="29"/>
  <c r="S29" i="173"/>
  <c r="S29" i="42"/>
  <c r="S29" i="21"/>
  <c r="S29" i="99"/>
  <c r="S29" i="104"/>
  <c r="C22" i="180"/>
  <c r="C22" i="181"/>
  <c r="C22" i="178"/>
  <c r="C22" i="179"/>
  <c r="C22" i="177"/>
  <c r="S21" i="106"/>
  <c r="S21" i="112" s="1"/>
  <c r="S21" i="150"/>
  <c r="S21" i="147"/>
  <c r="S21" i="148"/>
  <c r="S21" i="146"/>
  <c r="S21" i="149"/>
  <c r="S21" i="174"/>
  <c r="S21" i="115"/>
  <c r="S21" i="77"/>
  <c r="S21" i="40"/>
  <c r="S21" i="29"/>
  <c r="S21" i="173"/>
  <c r="S21" i="42"/>
  <c r="S21" i="104"/>
  <c r="S21" i="21"/>
  <c r="S21" i="99"/>
  <c r="C16" i="180"/>
  <c r="C16" i="178"/>
  <c r="C16" i="181"/>
  <c r="C16" i="179"/>
  <c r="C16" i="177"/>
  <c r="S15" i="106"/>
  <c r="S15" i="112" s="1"/>
  <c r="S15" i="148"/>
  <c r="S15" i="150"/>
  <c r="S15" i="147"/>
  <c r="S15" i="146"/>
  <c r="S15" i="149"/>
  <c r="S15" i="174"/>
  <c r="S15" i="40"/>
  <c r="S15" i="115"/>
  <c r="S15" i="77"/>
  <c r="S15" i="29"/>
  <c r="S15" i="173"/>
  <c r="S15" i="42"/>
  <c r="S15" i="104"/>
  <c r="S15" i="21"/>
  <c r="S15" i="99"/>
  <c r="E55" i="2"/>
  <c r="E54" i="106"/>
  <c r="E54" i="112" s="1"/>
  <c r="E54" i="21"/>
  <c r="E54" i="173"/>
  <c r="E54" i="104"/>
  <c r="E54" i="99"/>
  <c r="GD42" i="2"/>
  <c r="GD41" i="173"/>
  <c r="GD41" i="21"/>
  <c r="GD41" i="104"/>
  <c r="GD41" i="99"/>
  <c r="GC35" i="2"/>
  <c r="GC34" i="150"/>
  <c r="GC34" i="148"/>
  <c r="GC34" i="147"/>
  <c r="GC34" i="149"/>
  <c r="GC34" i="146"/>
  <c r="GC34" i="115"/>
  <c r="GC34" i="174"/>
  <c r="GC34" i="40"/>
  <c r="GC34" i="77"/>
  <c r="GC34" i="29"/>
  <c r="GC34" i="173"/>
  <c r="GC34" i="42"/>
  <c r="GC34" i="21"/>
  <c r="GC34" i="104"/>
  <c r="GC34" i="99"/>
  <c r="FL55" i="2"/>
  <c r="FL54" i="21"/>
  <c r="FL54" i="173"/>
  <c r="FL54" i="104"/>
  <c r="FL54" i="99"/>
  <c r="FL42" i="2"/>
  <c r="FL41" i="173"/>
  <c r="FL41" i="21"/>
  <c r="FL41" i="104"/>
  <c r="FL41" i="99"/>
  <c r="FL35" i="2"/>
  <c r="FL34" i="150"/>
  <c r="FL34" i="148"/>
  <c r="FL34" i="147"/>
  <c r="FL34" i="146"/>
  <c r="FL34" i="149"/>
  <c r="FL34" i="174"/>
  <c r="FL34" i="115"/>
  <c r="FL34" i="77"/>
  <c r="FL34" i="40"/>
  <c r="FL34" i="29"/>
  <c r="FL34" i="173"/>
  <c r="FL34" i="42"/>
  <c r="FL34" i="104"/>
  <c r="FL34" i="99"/>
  <c r="FL34" i="21"/>
  <c r="FL30" i="2"/>
  <c r="FL29" i="150"/>
  <c r="FL29" i="148"/>
  <c r="FL29" i="146"/>
  <c r="FL29" i="147"/>
  <c r="FL29" i="149"/>
  <c r="FL29" i="174"/>
  <c r="FL29" i="115"/>
  <c r="FL29" i="77"/>
  <c r="FL29" i="40"/>
  <c r="FL29" i="29"/>
  <c r="FL29" i="173"/>
  <c r="FL29" i="42"/>
  <c r="FL29" i="104"/>
  <c r="FL29" i="21"/>
  <c r="FL29" i="99"/>
  <c r="FL25" i="2"/>
  <c r="FL24" i="150"/>
  <c r="FL24" i="147"/>
  <c r="FL24" i="148"/>
  <c r="FL24" i="146"/>
  <c r="FL24" i="149"/>
  <c r="FL24" i="174"/>
  <c r="FL24" i="115"/>
  <c r="FL24" i="77"/>
  <c r="FL24" i="40"/>
  <c r="FL24" i="29"/>
  <c r="FL24" i="173"/>
  <c r="FL24" i="42"/>
  <c r="FL24" i="104"/>
  <c r="FL24" i="21"/>
  <c r="FL24" i="99"/>
  <c r="FL21" i="150"/>
  <c r="FL21" i="147"/>
  <c r="FL21" i="148"/>
  <c r="FL21" i="146"/>
  <c r="FL21" i="149"/>
  <c r="FL21" i="115"/>
  <c r="FL21" i="174"/>
  <c r="FL21" i="40"/>
  <c r="FL21" i="29"/>
  <c r="FL21" i="77"/>
  <c r="FL21" i="173"/>
  <c r="FL21" i="42"/>
  <c r="FL21" i="21"/>
  <c r="FL21" i="99"/>
  <c r="FL21" i="104"/>
  <c r="FL18" i="150"/>
  <c r="FL18" i="148"/>
  <c r="FL18" i="147"/>
  <c r="FL18" i="146"/>
  <c r="FL18" i="149"/>
  <c r="FL18" i="115"/>
  <c r="FL18" i="174"/>
  <c r="FL18" i="40"/>
  <c r="FL18" i="29"/>
  <c r="FL18" i="77"/>
  <c r="FL18" i="42"/>
  <c r="FL18" i="173"/>
  <c r="FL18" i="104"/>
  <c r="FL18" i="21"/>
  <c r="FL18" i="99"/>
  <c r="FL15" i="148"/>
  <c r="FL15" i="150"/>
  <c r="FL15" i="147"/>
  <c r="FL15" i="146"/>
  <c r="FL15" i="149"/>
  <c r="FL15" i="174"/>
  <c r="FL15" i="40"/>
  <c r="FL15" i="115"/>
  <c r="FL15" i="77"/>
  <c r="FL15" i="29"/>
  <c r="FL15" i="173"/>
  <c r="FL15" i="42"/>
  <c r="FL15" i="99"/>
  <c r="FL15" i="104"/>
  <c r="FL15" i="21"/>
  <c r="FL12" i="148"/>
  <c r="FL12" i="150"/>
  <c r="FL12" i="147"/>
  <c r="FL12" i="146"/>
  <c r="FL12" i="149"/>
  <c r="FL12" i="115"/>
  <c r="FL12" i="174"/>
  <c r="FL12" i="40"/>
  <c r="FL12" i="29"/>
  <c r="FL12" i="77"/>
  <c r="FL12" i="42"/>
  <c r="FL12" i="173"/>
  <c r="FL12" i="104"/>
  <c r="FL12" i="21"/>
  <c r="FL12" i="99"/>
  <c r="FL9" i="150"/>
  <c r="FL9" i="148"/>
  <c r="FL9" i="147"/>
  <c r="FL9" i="146"/>
  <c r="FL9" i="149"/>
  <c r="FL9" i="115"/>
  <c r="FL9" i="40"/>
  <c r="FL9" i="174"/>
  <c r="FL9" i="29"/>
  <c r="FL9" i="77"/>
  <c r="FL9" i="173"/>
  <c r="FL9" i="42"/>
  <c r="FL9" i="21"/>
  <c r="FL9" i="99"/>
  <c r="FL9" i="104"/>
  <c r="FF35" i="2"/>
  <c r="FF34" i="150"/>
  <c r="FF34" i="148"/>
  <c r="FF34" i="147"/>
  <c r="FF34" i="149"/>
  <c r="FF34" i="146"/>
  <c r="FF34" i="115"/>
  <c r="FF34" i="174"/>
  <c r="FF34" i="40"/>
  <c r="FF34" i="77"/>
  <c r="FF34" i="42"/>
  <c r="FF34" i="29"/>
  <c r="FF34" i="173"/>
  <c r="FF34" i="21"/>
  <c r="FF34" i="104"/>
  <c r="FF34" i="99"/>
  <c r="FF25" i="2"/>
  <c r="FF24" i="150"/>
  <c r="FF24" i="148"/>
  <c r="FF24" i="147"/>
  <c r="FF24" i="146"/>
  <c r="FF24" i="149"/>
  <c r="FF24" i="115"/>
  <c r="FF24" i="174"/>
  <c r="FF24" i="40"/>
  <c r="FF24" i="29"/>
  <c r="FF24" i="77"/>
  <c r="FF24" i="42"/>
  <c r="FF24" i="173"/>
  <c r="FF24" i="21"/>
  <c r="FF24" i="99"/>
  <c r="FF24" i="104"/>
  <c r="FE21" i="150"/>
  <c r="FE21" i="148"/>
  <c r="FE21" i="147"/>
  <c r="FE21" i="146"/>
  <c r="FE21" i="149"/>
  <c r="FE21" i="115"/>
  <c r="FE21" i="174"/>
  <c r="FE21" i="40"/>
  <c r="FE21" i="29"/>
  <c r="FE21" i="77"/>
  <c r="FE21" i="42"/>
  <c r="FE21" i="173"/>
  <c r="FE21" i="104"/>
  <c r="FE21" i="21"/>
  <c r="FE21" i="99"/>
  <c r="FE15" i="150"/>
  <c r="FE15" i="148"/>
  <c r="FE15" i="147"/>
  <c r="FE15" i="146"/>
  <c r="FE15" i="149"/>
  <c r="FE15" i="115"/>
  <c r="FE15" i="174"/>
  <c r="FE15" i="40"/>
  <c r="FE15" i="29"/>
  <c r="FE15" i="77"/>
  <c r="FE15" i="173"/>
  <c r="FE15" i="42"/>
  <c r="FE15" i="21"/>
  <c r="FE15" i="99"/>
  <c r="FE15" i="104"/>
  <c r="DT55" i="2"/>
  <c r="DT54" i="21"/>
  <c r="DT54" i="173"/>
  <c r="DT54" i="104"/>
  <c r="DT54" i="99"/>
  <c r="DT42" i="2"/>
  <c r="DT41" i="173"/>
  <c r="DT41" i="21"/>
  <c r="DT41" i="104"/>
  <c r="DT41" i="99"/>
  <c r="DT35" i="2"/>
  <c r="DT34" i="150"/>
  <c r="DT34" i="148"/>
  <c r="DT34" i="147"/>
  <c r="DT34" i="146"/>
  <c r="DT34" i="149"/>
  <c r="DT34" i="174"/>
  <c r="DT34" i="115"/>
  <c r="DT34" i="77"/>
  <c r="DT34" i="40"/>
  <c r="DT34" i="29"/>
  <c r="DT34" i="173"/>
  <c r="DT34" i="42"/>
  <c r="DT34" i="104"/>
  <c r="DT34" i="99"/>
  <c r="DT34" i="21"/>
  <c r="DT30" i="2"/>
  <c r="DT29" i="150"/>
  <c r="DT29" i="148"/>
  <c r="DT29" i="146"/>
  <c r="DT29" i="147"/>
  <c r="DT29" i="149"/>
  <c r="DT29" i="174"/>
  <c r="DT29" i="115"/>
  <c r="DT29" i="77"/>
  <c r="DT29" i="40"/>
  <c r="DT29" i="29"/>
  <c r="DT29" i="173"/>
  <c r="DT29" i="42"/>
  <c r="DT29" i="104"/>
  <c r="DT29" i="21"/>
  <c r="DT29" i="99"/>
  <c r="DT25" i="2"/>
  <c r="DT24" i="150"/>
  <c r="DT24" i="147"/>
  <c r="DT24" i="148"/>
  <c r="DT24" i="146"/>
  <c r="DT24" i="149"/>
  <c r="DT24" i="174"/>
  <c r="DT24" i="115"/>
  <c r="DT24" i="77"/>
  <c r="DT24" i="40"/>
  <c r="DT24" i="29"/>
  <c r="DT24" i="173"/>
  <c r="DT24" i="42"/>
  <c r="DT24" i="104"/>
  <c r="DT24" i="21"/>
  <c r="DT24" i="99"/>
  <c r="DT21" i="150"/>
  <c r="DT21" i="147"/>
  <c r="DT21" i="148"/>
  <c r="DT21" i="146"/>
  <c r="DT21" i="149"/>
  <c r="DT21" i="115"/>
  <c r="DT21" i="174"/>
  <c r="DT21" i="40"/>
  <c r="DT21" i="29"/>
  <c r="DT21" i="77"/>
  <c r="DT21" i="173"/>
  <c r="DT21" i="42"/>
  <c r="DT21" i="21"/>
  <c r="DT21" i="99"/>
  <c r="DT21" i="104"/>
  <c r="DT18" i="150"/>
  <c r="DT18" i="148"/>
  <c r="DT18" i="147"/>
  <c r="DT18" i="146"/>
  <c r="DT18" i="149"/>
  <c r="DT18" i="40"/>
  <c r="DT18" i="115"/>
  <c r="DT18" i="174"/>
  <c r="DT18" i="29"/>
  <c r="DT18" i="77"/>
  <c r="DT18" i="42"/>
  <c r="DT18" i="173"/>
  <c r="DT18" i="104"/>
  <c r="DT18" i="21"/>
  <c r="DT18" i="99"/>
  <c r="DT15" i="148"/>
  <c r="DT15" i="150"/>
  <c r="DT15" i="147"/>
  <c r="DT15" i="146"/>
  <c r="DT15" i="149"/>
  <c r="DT15" i="174"/>
  <c r="DT15" i="40"/>
  <c r="DT15" i="115"/>
  <c r="DT15" i="77"/>
  <c r="DT15" i="29"/>
  <c r="DT15" i="173"/>
  <c r="DT15" i="42"/>
  <c r="DT15" i="99"/>
  <c r="DT15" i="104"/>
  <c r="DT15" i="21"/>
  <c r="DT12" i="148"/>
  <c r="DT12" i="150"/>
  <c r="DT12" i="147"/>
  <c r="DT12" i="146"/>
  <c r="DT12" i="149"/>
  <c r="DT12" i="115"/>
  <c r="DT12" i="174"/>
  <c r="DT12" i="40"/>
  <c r="DT12" i="29"/>
  <c r="DT12" i="77"/>
  <c r="DT12" i="42"/>
  <c r="DT12" i="173"/>
  <c r="DT12" i="104"/>
  <c r="DT12" i="21"/>
  <c r="DT12" i="99"/>
  <c r="DT9" i="150"/>
  <c r="DT9" i="148"/>
  <c r="DT9" i="147"/>
  <c r="DT9" i="146"/>
  <c r="DT9" i="149"/>
  <c r="DT9" i="115"/>
  <c r="DT9" i="40"/>
  <c r="DT9" i="174"/>
  <c r="DT9" i="29"/>
  <c r="DT9" i="77"/>
  <c r="DT9" i="173"/>
  <c r="DT9" i="42"/>
  <c r="DT9" i="21"/>
  <c r="DT9" i="99"/>
  <c r="DT9" i="104"/>
  <c r="DY35" i="2"/>
  <c r="DY34" i="150"/>
  <c r="DY34" i="148"/>
  <c r="DY34" i="147"/>
  <c r="DY34" i="149"/>
  <c r="DY34" i="146"/>
  <c r="DY34" i="115"/>
  <c r="DY34" i="174"/>
  <c r="DY34" i="40"/>
  <c r="DY34" i="77"/>
  <c r="DY34" i="29"/>
  <c r="DY34" i="173"/>
  <c r="DY34" i="42"/>
  <c r="DY34" i="21"/>
  <c r="DY34" i="104"/>
  <c r="DY34" i="99"/>
  <c r="DY18" i="150"/>
  <c r="DY18" i="148"/>
  <c r="DY18" i="147"/>
  <c r="DY18" i="146"/>
  <c r="DY18" i="149"/>
  <c r="DY18" i="174"/>
  <c r="DY18" i="40"/>
  <c r="DY18" i="115"/>
  <c r="DY18" i="77"/>
  <c r="DY18" i="29"/>
  <c r="DY18" i="173"/>
  <c r="DY18" i="42"/>
  <c r="DY18" i="104"/>
  <c r="DY18" i="21"/>
  <c r="DY18" i="99"/>
  <c r="CT42" i="2"/>
  <c r="CT41" i="106"/>
  <c r="CT41" i="112" s="1"/>
  <c r="CT41" i="173"/>
  <c r="CT41" i="21"/>
  <c r="CT41" i="104"/>
  <c r="CT41" i="99"/>
  <c r="CS21" i="106"/>
  <c r="CS21" i="112" s="1"/>
  <c r="CS21" i="150"/>
  <c r="CS21" i="148"/>
  <c r="CS21" i="147"/>
  <c r="CS21" i="146"/>
  <c r="CS21" i="149"/>
  <c r="CS21" i="115"/>
  <c r="CS21" i="174"/>
  <c r="CS21" i="40"/>
  <c r="CS21" i="29"/>
  <c r="CS21" i="77"/>
  <c r="CS21" i="42"/>
  <c r="CS21" i="173"/>
  <c r="CS21" i="104"/>
  <c r="CS21" i="21"/>
  <c r="CS21" i="99"/>
  <c r="CK25" i="2"/>
  <c r="CK24" i="106"/>
  <c r="CK24" i="112" s="1"/>
  <c r="CK24" i="150"/>
  <c r="CK24" i="147"/>
  <c r="CK24" i="148"/>
  <c r="CK24" i="146"/>
  <c r="CK24" i="149"/>
  <c r="CK24" i="115"/>
  <c r="CK24" i="174"/>
  <c r="CK24" i="40"/>
  <c r="CK24" i="29"/>
  <c r="CK24" i="77"/>
  <c r="CK24" i="173"/>
  <c r="CK24" i="42"/>
  <c r="CK24" i="21"/>
  <c r="CK24" i="99"/>
  <c r="CK24" i="104"/>
  <c r="CD35" i="2"/>
  <c r="CD34" i="106"/>
  <c r="CD34" i="112" s="1"/>
  <c r="CD34" i="150"/>
  <c r="CD34" i="148"/>
  <c r="CD34" i="147"/>
  <c r="CD34" i="149"/>
  <c r="CD34" i="146"/>
  <c r="CD34" i="115"/>
  <c r="CD34" i="174"/>
  <c r="CD34" i="40"/>
  <c r="CD34" i="77"/>
  <c r="CD34" i="42"/>
  <c r="CD34" i="29"/>
  <c r="CD34" i="173"/>
  <c r="CD34" i="21"/>
  <c r="CD34" i="104"/>
  <c r="CD34" i="99"/>
  <c r="CD18" i="106"/>
  <c r="CD18" i="112" s="1"/>
  <c r="CD18" i="150"/>
  <c r="CD18" i="147"/>
  <c r="CD18" i="148"/>
  <c r="CD18" i="146"/>
  <c r="CD18" i="149"/>
  <c r="CD18" i="174"/>
  <c r="CD18" i="40"/>
  <c r="CD18" i="115"/>
  <c r="CD18" i="77"/>
  <c r="CD18" i="29"/>
  <c r="CD18" i="173"/>
  <c r="CD18" i="42"/>
  <c r="CD18" i="99"/>
  <c r="CD18" i="104"/>
  <c r="CD18" i="21"/>
  <c r="BW25" i="2"/>
  <c r="BW24" i="106"/>
  <c r="BW24" i="112" s="1"/>
  <c r="BW24" i="150"/>
  <c r="BW24" i="148"/>
  <c r="BW24" i="147"/>
  <c r="BW24" i="146"/>
  <c r="BW24" i="149"/>
  <c r="BW24" i="174"/>
  <c r="BW24" i="115"/>
  <c r="BW24" i="77"/>
  <c r="BW24" i="40"/>
  <c r="BW24" i="29"/>
  <c r="BW24" i="173"/>
  <c r="BW24" i="42"/>
  <c r="BW24" i="21"/>
  <c r="BW24" i="99"/>
  <c r="BW24" i="104"/>
  <c r="BU18" i="106"/>
  <c r="BU18" i="112" s="1"/>
  <c r="BU18" i="150"/>
  <c r="BU18" i="148"/>
  <c r="BU18" i="147"/>
  <c r="BU18" i="146"/>
  <c r="BU18" i="149"/>
  <c r="BU18" i="174"/>
  <c r="BU18" i="40"/>
  <c r="BU18" i="115"/>
  <c r="BU18" i="77"/>
  <c r="BU18" i="29"/>
  <c r="BU18" i="173"/>
  <c r="BU18" i="42"/>
  <c r="BU18" i="104"/>
  <c r="BU18" i="21"/>
  <c r="BU18" i="99"/>
  <c r="BS18" i="106"/>
  <c r="BS18" i="112" s="1"/>
  <c r="BS18" i="150"/>
  <c r="BS18" i="148"/>
  <c r="BS18" i="147"/>
  <c r="BS18" i="146"/>
  <c r="BS18" i="149"/>
  <c r="BS18" i="115"/>
  <c r="BS18" i="174"/>
  <c r="BS18" i="40"/>
  <c r="BS18" i="29"/>
  <c r="BS18" i="77"/>
  <c r="BS18" i="173"/>
  <c r="BS18" i="42"/>
  <c r="BS18" i="21"/>
  <c r="BS18" i="99"/>
  <c r="BS18" i="104"/>
  <c r="GB42" i="2"/>
  <c r="GB41" i="173"/>
  <c r="GB41" i="21"/>
  <c r="GB41" i="104"/>
  <c r="GB41" i="99"/>
  <c r="GB21" i="150"/>
  <c r="GB21" i="147"/>
  <c r="GB21" i="148"/>
  <c r="GB21" i="146"/>
  <c r="GB21" i="149"/>
  <c r="GB21" i="115"/>
  <c r="GB21" i="174"/>
  <c r="GB21" i="40"/>
  <c r="GB21" i="29"/>
  <c r="GB21" i="77"/>
  <c r="GB21" i="173"/>
  <c r="GB21" i="42"/>
  <c r="GB21" i="21"/>
  <c r="GB21" i="99"/>
  <c r="GB21" i="104"/>
  <c r="GB9" i="148"/>
  <c r="GB9" i="150"/>
  <c r="GB9" i="147"/>
  <c r="GB9" i="146"/>
  <c r="GB9" i="149"/>
  <c r="GB9" i="115"/>
  <c r="GB9" i="40"/>
  <c r="GB9" i="174"/>
  <c r="GB9" i="29"/>
  <c r="GB9" i="77"/>
  <c r="GB9" i="173"/>
  <c r="GB9" i="42"/>
  <c r="GB9" i="21"/>
  <c r="GB9" i="99"/>
  <c r="GB9" i="104"/>
  <c r="AU55" i="2"/>
  <c r="AU54" i="106"/>
  <c r="AU54" i="112" s="1"/>
  <c r="AU54" i="173"/>
  <c r="AU54" i="104"/>
  <c r="AU54" i="21"/>
  <c r="AU54" i="99"/>
  <c r="AU35" i="2"/>
  <c r="AE35" i="180"/>
  <c r="AE35" i="181"/>
  <c r="AE35" i="178"/>
  <c r="AE35" i="179"/>
  <c r="AE35" i="177"/>
  <c r="AU34" i="106"/>
  <c r="AU34" i="112" s="1"/>
  <c r="AU34" i="150"/>
  <c r="AU34" i="148"/>
  <c r="AU34" i="147"/>
  <c r="AU34" i="146"/>
  <c r="AU34" i="149"/>
  <c r="AU34" i="174"/>
  <c r="AU34" i="115"/>
  <c r="AU34" i="77"/>
  <c r="AU34" i="40"/>
  <c r="AU34" i="173"/>
  <c r="AU34" i="42"/>
  <c r="AU34" i="29"/>
  <c r="AU34" i="21"/>
  <c r="AU34" i="104"/>
  <c r="AU34" i="99"/>
  <c r="AU25" i="2"/>
  <c r="AE25" i="180"/>
  <c r="AE25" i="181"/>
  <c r="AE25" i="178"/>
  <c r="AE25" i="179"/>
  <c r="AE25" i="177"/>
  <c r="AU24" i="106"/>
  <c r="AU24" i="112" s="1"/>
  <c r="AU24" i="150"/>
  <c r="AU24" i="148"/>
  <c r="AU24" i="147"/>
  <c r="AU24" i="146"/>
  <c r="AU24" i="149"/>
  <c r="AU24" i="174"/>
  <c r="AU24" i="115"/>
  <c r="AU24" i="77"/>
  <c r="AU24" i="40"/>
  <c r="AU24" i="29"/>
  <c r="AU24" i="173"/>
  <c r="AU24" i="42"/>
  <c r="AU24" i="21"/>
  <c r="AU24" i="99"/>
  <c r="AU24" i="104"/>
  <c r="AE19" i="180"/>
  <c r="AE19" i="181"/>
  <c r="AE19" i="178"/>
  <c r="AE19" i="179"/>
  <c r="AE19" i="177"/>
  <c r="AU18" i="106"/>
  <c r="AU18" i="112" s="1"/>
  <c r="AU18" i="150"/>
  <c r="AU18" i="148"/>
  <c r="AU18" i="147"/>
  <c r="AU18" i="146"/>
  <c r="AU18" i="149"/>
  <c r="AU18" i="115"/>
  <c r="AU18" i="174"/>
  <c r="AU18" i="40"/>
  <c r="AU18" i="29"/>
  <c r="AU18" i="77"/>
  <c r="AU18" i="173"/>
  <c r="AU18" i="42"/>
  <c r="AU18" i="21"/>
  <c r="AU18" i="99"/>
  <c r="AU18" i="104"/>
  <c r="AE10" i="179"/>
  <c r="AE10" i="181"/>
  <c r="AE10" i="180"/>
  <c r="AE10" i="178"/>
  <c r="AE10" i="177"/>
  <c r="AU10" i="127"/>
  <c r="AU10" i="145"/>
  <c r="AU10" i="41"/>
  <c r="AU10" i="37"/>
  <c r="AU10" i="38"/>
  <c r="AU9" i="106"/>
  <c r="AU9" i="112" s="1"/>
  <c r="AU9" i="150"/>
  <c r="AU9" i="148"/>
  <c r="AU9" i="147"/>
  <c r="AU9" i="146"/>
  <c r="AU9" i="149"/>
  <c r="AU9" i="40"/>
  <c r="AU9" i="174"/>
  <c r="AU9" i="115"/>
  <c r="AU9" i="77"/>
  <c r="AU9" i="29"/>
  <c r="AU9" i="173"/>
  <c r="AU9" i="42"/>
  <c r="AU9" i="104"/>
  <c r="AU9" i="21"/>
  <c r="AU9" i="99"/>
  <c r="AZ35" i="2"/>
  <c r="AJ35" i="180"/>
  <c r="AJ35" i="181"/>
  <c r="AJ35" i="178"/>
  <c r="AJ35" i="179"/>
  <c r="AJ35" i="177"/>
  <c r="AZ34" i="106"/>
  <c r="AZ34" i="112" s="1"/>
  <c r="AZ34" i="150"/>
  <c r="AZ34" i="148"/>
  <c r="AZ34" i="147"/>
  <c r="AZ34" i="146"/>
  <c r="AZ34" i="149"/>
  <c r="AZ34" i="174"/>
  <c r="AZ34" i="115"/>
  <c r="AZ34" i="77"/>
  <c r="AZ34" i="40"/>
  <c r="AZ34" i="29"/>
  <c r="AZ34" i="173"/>
  <c r="AZ34" i="42"/>
  <c r="AZ34" i="104"/>
  <c r="AZ34" i="99"/>
  <c r="AZ34" i="21"/>
  <c r="AC22" i="180"/>
  <c r="AC22" i="181"/>
  <c r="AC22" i="178"/>
  <c r="AC22" i="179"/>
  <c r="AC22" i="177"/>
  <c r="AS21" i="106"/>
  <c r="AS21" i="112" s="1"/>
  <c r="AS21" i="150"/>
  <c r="AS21" i="148"/>
  <c r="AS21" i="147"/>
  <c r="AS21" i="146"/>
  <c r="AS21" i="149"/>
  <c r="AS21" i="115"/>
  <c r="AS21" i="174"/>
  <c r="AS21" i="40"/>
  <c r="AS21" i="29"/>
  <c r="AS21" i="77"/>
  <c r="AS21" i="42"/>
  <c r="AS21" i="173"/>
  <c r="AS21" i="104"/>
  <c r="AS21" i="21"/>
  <c r="AS21" i="99"/>
  <c r="Z13" i="177"/>
  <c r="Z13" i="178"/>
  <c r="Z13" i="179"/>
  <c r="Z13" i="181"/>
  <c r="Z13" i="180"/>
  <c r="AP13" i="145"/>
  <c r="AP13" i="41"/>
  <c r="AP13" i="38"/>
  <c r="AP13" i="127"/>
  <c r="AP13" i="37"/>
  <c r="AP12" i="106"/>
  <c r="AP12" i="112" s="1"/>
  <c r="AP12" i="148"/>
  <c r="AP12" i="150"/>
  <c r="AP12" i="147"/>
  <c r="AP12" i="146"/>
  <c r="AP12" i="149"/>
  <c r="AP12" i="174"/>
  <c r="AP12" i="40"/>
  <c r="AP12" i="115"/>
  <c r="AP12" i="77"/>
  <c r="AP12" i="29"/>
  <c r="AP12" i="173"/>
  <c r="AP12" i="42"/>
  <c r="AP12" i="99"/>
  <c r="AP12" i="104"/>
  <c r="AP12" i="21"/>
  <c r="AI42" i="2"/>
  <c r="AI41" i="106"/>
  <c r="AI41" i="112" s="1"/>
  <c r="AI41" i="173"/>
  <c r="AI41" i="21"/>
  <c r="AI41" i="104"/>
  <c r="AI41" i="99"/>
  <c r="AI30" i="2"/>
  <c r="S30" i="180"/>
  <c r="S30" i="181"/>
  <c r="S30" i="178"/>
  <c r="S30" i="179"/>
  <c r="S30" i="177"/>
  <c r="AI29" i="106"/>
  <c r="AI29" i="112" s="1"/>
  <c r="AI29" i="150"/>
  <c r="AI29" i="148"/>
  <c r="AI29" i="147"/>
  <c r="AI29" i="146"/>
  <c r="AI29" i="149"/>
  <c r="AI29" i="174"/>
  <c r="AI29" i="115"/>
  <c r="AI29" i="77"/>
  <c r="AI29" i="40"/>
  <c r="AI29" i="29"/>
  <c r="AI29" i="173"/>
  <c r="AI29" i="42"/>
  <c r="AI29" i="21"/>
  <c r="AI29" i="99"/>
  <c r="AI29" i="104"/>
  <c r="S22" i="180"/>
  <c r="S22" i="181"/>
  <c r="S22" i="178"/>
  <c r="S22" i="179"/>
  <c r="S22" i="177"/>
  <c r="AI21" i="106"/>
  <c r="AI21" i="112" s="1"/>
  <c r="AI21" i="150"/>
  <c r="AI21" i="147"/>
  <c r="AI21" i="148"/>
  <c r="AI21" i="146"/>
  <c r="AI21" i="149"/>
  <c r="AI21" i="174"/>
  <c r="AI21" i="115"/>
  <c r="AI21" i="77"/>
  <c r="AI21" i="40"/>
  <c r="AI21" i="29"/>
  <c r="AI21" i="173"/>
  <c r="AI21" i="42"/>
  <c r="AI21" i="104"/>
  <c r="AI21" i="21"/>
  <c r="AI21" i="99"/>
  <c r="S16" i="180"/>
  <c r="S16" i="178"/>
  <c r="S16" i="181"/>
  <c r="S16" i="179"/>
  <c r="S16" i="177"/>
  <c r="AI15" i="106"/>
  <c r="AI15" i="112" s="1"/>
  <c r="AI15" i="148"/>
  <c r="AI15" i="150"/>
  <c r="AI15" i="147"/>
  <c r="AI15" i="146"/>
  <c r="AI15" i="149"/>
  <c r="AI15" i="174"/>
  <c r="AI15" i="40"/>
  <c r="AI15" i="115"/>
  <c r="AI15" i="77"/>
  <c r="AI15" i="29"/>
  <c r="AI15" i="173"/>
  <c r="AI15" i="42"/>
  <c r="AI15" i="104"/>
  <c r="AI15" i="21"/>
  <c r="AI15" i="99"/>
  <c r="BC30" i="2"/>
  <c r="AM30" i="180"/>
  <c r="AM30" i="181"/>
  <c r="AM30" i="178"/>
  <c r="AM30" i="179"/>
  <c r="AM30" i="177"/>
  <c r="BC29" i="106"/>
  <c r="BC29" i="112" s="1"/>
  <c r="BC29" i="150"/>
  <c r="BC29" i="148"/>
  <c r="BC29" i="147"/>
  <c r="BC29" i="146"/>
  <c r="BC29" i="149"/>
  <c r="BC29" i="174"/>
  <c r="BC29" i="115"/>
  <c r="BC29" i="77"/>
  <c r="BC29" i="40"/>
  <c r="BC29" i="29"/>
  <c r="BC29" i="173"/>
  <c r="BC29" i="42"/>
  <c r="BC29" i="21"/>
  <c r="BC29" i="99"/>
  <c r="BC29" i="104"/>
  <c r="AL19" i="180"/>
  <c r="AL19" i="181"/>
  <c r="AL19" i="178"/>
  <c r="AL19" i="179"/>
  <c r="AL19" i="177"/>
  <c r="BB18" i="106"/>
  <c r="BB18" i="112" s="1"/>
  <c r="BB18" i="150"/>
  <c r="BB18" i="147"/>
  <c r="BB18" i="148"/>
  <c r="BB18" i="146"/>
  <c r="BB18" i="149"/>
  <c r="BB18" i="174"/>
  <c r="BB18" i="40"/>
  <c r="BB18" i="115"/>
  <c r="BB18" i="77"/>
  <c r="BB18" i="29"/>
  <c r="BB18" i="173"/>
  <c r="BB18" i="42"/>
  <c r="BB18" i="99"/>
  <c r="BB18" i="104"/>
  <c r="BB18" i="21"/>
  <c r="AT13" i="177"/>
  <c r="AT13" i="178"/>
  <c r="AT13" i="179"/>
  <c r="AT13" i="181"/>
  <c r="AT13" i="180"/>
  <c r="BJ13" i="145"/>
  <c r="BJ13" i="41"/>
  <c r="BJ13" i="38"/>
  <c r="BJ13" i="127"/>
  <c r="BJ13" i="37"/>
  <c r="BJ12" i="106"/>
  <c r="BJ12" i="112" s="1"/>
  <c r="BJ12" i="148"/>
  <c r="BJ12" i="150"/>
  <c r="BJ12" i="147"/>
  <c r="BJ12" i="146"/>
  <c r="BJ12" i="149"/>
  <c r="BJ12" i="174"/>
  <c r="BJ12" i="40"/>
  <c r="BJ12" i="115"/>
  <c r="BJ12" i="77"/>
  <c r="BJ12" i="29"/>
  <c r="BJ12" i="173"/>
  <c r="BJ12" i="42"/>
  <c r="BJ12" i="99"/>
  <c r="BJ12" i="104"/>
  <c r="BJ12" i="21"/>
  <c r="AX13" i="178"/>
  <c r="AX13" i="179"/>
  <c r="AX13" i="181"/>
  <c r="AX13" i="180"/>
  <c r="AX13" i="177"/>
  <c r="BN13" i="145"/>
  <c r="BN13" i="41"/>
  <c r="BN13" i="38"/>
  <c r="BN13" i="127"/>
  <c r="BN13" i="37"/>
  <c r="BN12" i="106"/>
  <c r="BN12" i="112" s="1"/>
  <c r="BN12" i="148"/>
  <c r="BN12" i="150"/>
  <c r="BN12" i="147"/>
  <c r="BN12" i="146"/>
  <c r="BN12" i="149"/>
  <c r="BN12" i="174"/>
  <c r="BN12" i="40"/>
  <c r="BN12" i="115"/>
  <c r="BN12" i="77"/>
  <c r="BN12" i="29"/>
  <c r="BN12" i="173"/>
  <c r="BN12" i="42"/>
  <c r="BN12" i="99"/>
  <c r="BN12" i="104"/>
  <c r="BN12" i="21"/>
  <c r="AB42" i="2"/>
  <c r="AB41" i="106"/>
  <c r="AB41" i="112" s="1"/>
  <c r="AB41" i="173"/>
  <c r="AB41" i="21"/>
  <c r="AB41" i="104"/>
  <c r="AB41" i="99"/>
  <c r="AB30" i="2"/>
  <c r="L30" i="180"/>
  <c r="L30" i="181"/>
  <c r="L30" i="178"/>
  <c r="L30" i="179"/>
  <c r="L30" i="177"/>
  <c r="AB29" i="106"/>
  <c r="AB29" i="112" s="1"/>
  <c r="AB29" i="150"/>
  <c r="AB29" i="148"/>
  <c r="AB29" i="146"/>
  <c r="AB29" i="147"/>
  <c r="AB29" i="149"/>
  <c r="AB29" i="174"/>
  <c r="AB29" i="115"/>
  <c r="AB29" i="77"/>
  <c r="AB29" i="40"/>
  <c r="AB29" i="29"/>
  <c r="AB29" i="173"/>
  <c r="AB29" i="42"/>
  <c r="AB29" i="104"/>
  <c r="AB29" i="21"/>
  <c r="AB29" i="99"/>
  <c r="L22" i="180"/>
  <c r="L22" i="181"/>
  <c r="L22" i="178"/>
  <c r="L22" i="179"/>
  <c r="L22" i="177"/>
  <c r="AB21" i="106"/>
  <c r="AB21" i="112" s="1"/>
  <c r="AB21" i="150"/>
  <c r="AB21" i="147"/>
  <c r="AB21" i="148"/>
  <c r="AB21" i="146"/>
  <c r="AB21" i="149"/>
  <c r="AB21" i="115"/>
  <c r="AB21" i="174"/>
  <c r="AB21" i="40"/>
  <c r="AB21" i="29"/>
  <c r="AB21" i="77"/>
  <c r="AB21" i="173"/>
  <c r="AB21" i="42"/>
  <c r="AB21" i="21"/>
  <c r="AB21" i="99"/>
  <c r="AB21" i="104"/>
  <c r="L16" i="180"/>
  <c r="L16" i="181"/>
  <c r="L16" i="178"/>
  <c r="L16" i="179"/>
  <c r="L16" i="177"/>
  <c r="AB15" i="106"/>
  <c r="AB15" i="112" s="1"/>
  <c r="AB15" i="148"/>
  <c r="AB15" i="150"/>
  <c r="AB15" i="147"/>
  <c r="AB15" i="146"/>
  <c r="AB15" i="149"/>
  <c r="AB15" i="174"/>
  <c r="AB15" i="40"/>
  <c r="AB15" i="115"/>
  <c r="AB15" i="77"/>
  <c r="AB15" i="29"/>
  <c r="AB15" i="173"/>
  <c r="AB15" i="42"/>
  <c r="AB15" i="99"/>
  <c r="AB15" i="104"/>
  <c r="AB15" i="21"/>
  <c r="H16" i="180"/>
  <c r="H16" i="181"/>
  <c r="H16" i="178"/>
  <c r="H16" i="179"/>
  <c r="H16" i="177"/>
  <c r="X15" i="106"/>
  <c r="X15" i="112" s="1"/>
  <c r="X15" i="148"/>
  <c r="X15" i="150"/>
  <c r="X15" i="147"/>
  <c r="X15" i="146"/>
  <c r="X15" i="149"/>
  <c r="X15" i="174"/>
  <c r="X15" i="40"/>
  <c r="X15" i="115"/>
  <c r="X15" i="77"/>
  <c r="X15" i="29"/>
  <c r="X15" i="173"/>
  <c r="X15" i="42"/>
  <c r="X15" i="99"/>
  <c r="X15" i="104"/>
  <c r="X15" i="21"/>
  <c r="Q55" i="2"/>
  <c r="Q54" i="106"/>
  <c r="Q54" i="112" s="1"/>
  <c r="Q54" i="21"/>
  <c r="Q54" i="173"/>
  <c r="Q54" i="104"/>
  <c r="Q54" i="99"/>
  <c r="J55" i="2"/>
  <c r="J54" i="106"/>
  <c r="J54" i="112" s="1"/>
  <c r="J54" i="21"/>
  <c r="J54" i="173"/>
  <c r="J54" i="104"/>
  <c r="J54" i="99"/>
  <c r="FR55" i="2"/>
  <c r="FR54" i="21"/>
  <c r="FR54" i="173"/>
  <c r="FR54" i="104"/>
  <c r="FR54" i="99"/>
  <c r="FR42" i="2"/>
  <c r="FR41" i="173"/>
  <c r="FR41" i="21"/>
  <c r="FR41" i="104"/>
  <c r="FR41" i="99"/>
  <c r="FR35" i="2"/>
  <c r="FR34" i="150"/>
  <c r="FR34" i="148"/>
  <c r="FR34" i="147"/>
  <c r="FR34" i="149"/>
  <c r="FR34" i="146"/>
  <c r="FR34" i="115"/>
  <c r="FR34" i="174"/>
  <c r="FR34" i="40"/>
  <c r="FR34" i="77"/>
  <c r="FR34" i="42"/>
  <c r="FR34" i="29"/>
  <c r="FR34" i="173"/>
  <c r="FR34" i="21"/>
  <c r="FR34" i="104"/>
  <c r="FR34" i="99"/>
  <c r="FR30" i="2"/>
  <c r="FR29" i="150"/>
  <c r="FR29" i="148"/>
  <c r="FR29" i="147"/>
  <c r="FR29" i="146"/>
  <c r="FR29" i="149"/>
  <c r="FR29" i="115"/>
  <c r="FR29" i="174"/>
  <c r="FR29" i="40"/>
  <c r="FR29" i="29"/>
  <c r="FR29" i="77"/>
  <c r="FR29" i="42"/>
  <c r="FR29" i="173"/>
  <c r="FR29" i="21"/>
  <c r="FR29" i="99"/>
  <c r="FR29" i="104"/>
  <c r="FR25" i="2"/>
  <c r="FR24" i="150"/>
  <c r="FR24" i="148"/>
  <c r="FR24" i="147"/>
  <c r="FR24" i="146"/>
  <c r="FR24" i="149"/>
  <c r="FR24" i="115"/>
  <c r="FR24" i="174"/>
  <c r="FR24" i="40"/>
  <c r="FR24" i="29"/>
  <c r="FR24" i="77"/>
  <c r="FR24" i="42"/>
  <c r="FR24" i="173"/>
  <c r="FR24" i="21"/>
  <c r="FR24" i="99"/>
  <c r="FR24" i="104"/>
  <c r="FR21" i="150"/>
  <c r="FR21" i="148"/>
  <c r="FR21" i="147"/>
  <c r="FR21" i="146"/>
  <c r="FR21" i="149"/>
  <c r="FR21" i="174"/>
  <c r="FR21" i="115"/>
  <c r="FR21" i="77"/>
  <c r="FR21" i="40"/>
  <c r="FR21" i="29"/>
  <c r="FR21" i="173"/>
  <c r="FR21" i="42"/>
  <c r="FR21" i="104"/>
  <c r="FR21" i="21"/>
  <c r="FR21" i="99"/>
  <c r="FR18" i="150"/>
  <c r="FR18" i="147"/>
  <c r="FR18" i="148"/>
  <c r="FR18" i="146"/>
  <c r="FR18" i="149"/>
  <c r="FR18" i="174"/>
  <c r="FR18" i="115"/>
  <c r="FR18" i="77"/>
  <c r="FR18" i="40"/>
  <c r="FR18" i="29"/>
  <c r="FR18" i="173"/>
  <c r="FR18" i="42"/>
  <c r="FR18" i="99"/>
  <c r="FR18" i="104"/>
  <c r="FR18" i="21"/>
  <c r="FR15" i="148"/>
  <c r="FR15" i="150"/>
  <c r="FR15" i="147"/>
  <c r="FR15" i="146"/>
  <c r="FR15" i="149"/>
  <c r="FR15" i="40"/>
  <c r="FR15" i="115"/>
  <c r="FR15" i="174"/>
  <c r="FR15" i="29"/>
  <c r="FR15" i="77"/>
  <c r="FR15" i="42"/>
  <c r="FR15" i="173"/>
  <c r="FR15" i="104"/>
  <c r="FR15" i="21"/>
  <c r="FR15" i="99"/>
  <c r="FR12" i="148"/>
  <c r="FR12" i="150"/>
  <c r="FR12" i="147"/>
  <c r="FR12" i="146"/>
  <c r="FR12" i="149"/>
  <c r="FR12" i="174"/>
  <c r="FR12" i="40"/>
  <c r="FR12" i="115"/>
  <c r="FR12" i="77"/>
  <c r="FR12" i="29"/>
  <c r="FR12" i="173"/>
  <c r="FR12" i="42"/>
  <c r="FR12" i="99"/>
  <c r="FR12" i="104"/>
  <c r="FR12" i="21"/>
  <c r="FR9" i="150"/>
  <c r="FR9" i="148"/>
  <c r="FR9" i="147"/>
  <c r="FR9" i="146"/>
  <c r="FR9" i="149"/>
  <c r="FR9" i="40"/>
  <c r="FR9" i="174"/>
  <c r="FR9" i="115"/>
  <c r="FR9" i="77"/>
  <c r="FR9" i="29"/>
  <c r="FR9" i="42"/>
  <c r="FR9" i="173"/>
  <c r="FR9" i="104"/>
  <c r="FR9" i="21"/>
  <c r="FR9" i="99"/>
  <c r="FO25" i="2"/>
  <c r="FO24" i="150"/>
  <c r="FO24" i="148"/>
  <c r="FO24" i="147"/>
  <c r="FO24" i="146"/>
  <c r="FO24" i="149"/>
  <c r="FO24" i="174"/>
  <c r="FO24" i="115"/>
  <c r="FO24" i="77"/>
  <c r="FO24" i="40"/>
  <c r="FO24" i="29"/>
  <c r="FO24" i="173"/>
  <c r="FO24" i="42"/>
  <c r="FO24" i="21"/>
  <c r="FO24" i="99"/>
  <c r="FO24" i="104"/>
  <c r="FO12" i="150"/>
  <c r="FO12" i="148"/>
  <c r="FO12" i="147"/>
  <c r="FO12" i="146"/>
  <c r="FO12" i="149"/>
  <c r="FO12" i="115"/>
  <c r="FO12" i="174"/>
  <c r="FO12" i="40"/>
  <c r="FO12" i="29"/>
  <c r="FO12" i="77"/>
  <c r="FO12" i="173"/>
  <c r="FO12" i="42"/>
  <c r="FO12" i="21"/>
  <c r="FO12" i="99"/>
  <c r="FO12" i="104"/>
  <c r="FC25" i="2"/>
  <c r="FC24" i="150"/>
  <c r="FC24" i="148"/>
  <c r="FC24" i="147"/>
  <c r="FC24" i="146"/>
  <c r="FC24" i="149"/>
  <c r="FC24" i="174"/>
  <c r="FC24" i="115"/>
  <c r="FC24" i="77"/>
  <c r="FC24" i="40"/>
  <c r="FC24" i="29"/>
  <c r="FC24" i="173"/>
  <c r="FC24" i="42"/>
  <c r="FC24" i="21"/>
  <c r="FC24" i="99"/>
  <c r="FC24" i="104"/>
  <c r="FC12" i="150"/>
  <c r="FC12" i="148"/>
  <c r="FC12" i="147"/>
  <c r="FC12" i="146"/>
  <c r="FC12" i="149"/>
  <c r="FC12" i="115"/>
  <c r="FC12" i="174"/>
  <c r="FC12" i="40"/>
  <c r="FC12" i="29"/>
  <c r="FC12" i="77"/>
  <c r="FC12" i="173"/>
  <c r="FC12" i="42"/>
  <c r="FC12" i="21"/>
  <c r="FC12" i="99"/>
  <c r="FC12" i="104"/>
  <c r="EX55" i="2"/>
  <c r="EX54" i="21"/>
  <c r="EX54" i="173"/>
  <c r="EX54" i="104"/>
  <c r="EX54" i="99"/>
  <c r="EX42" i="2"/>
  <c r="EX41" i="173"/>
  <c r="EX41" i="21"/>
  <c r="EX41" i="104"/>
  <c r="EX41" i="99"/>
  <c r="EX35" i="2"/>
  <c r="EX34" i="150"/>
  <c r="EX34" i="148"/>
  <c r="EX34" i="147"/>
  <c r="EX34" i="149"/>
  <c r="EX34" i="146"/>
  <c r="EX34" i="115"/>
  <c r="EX34" i="174"/>
  <c r="EX34" i="40"/>
  <c r="EX34" i="77"/>
  <c r="EX34" i="42"/>
  <c r="EX34" i="29"/>
  <c r="EX34" i="173"/>
  <c r="EX34" i="21"/>
  <c r="EX34" i="104"/>
  <c r="EX34" i="99"/>
  <c r="EX30" i="2"/>
  <c r="EX29" i="150"/>
  <c r="EX29" i="148"/>
  <c r="EX29" i="147"/>
  <c r="EX29" i="146"/>
  <c r="EX29" i="149"/>
  <c r="EX29" i="115"/>
  <c r="EX29" i="174"/>
  <c r="EX29" i="40"/>
  <c r="EX29" i="29"/>
  <c r="EX29" i="77"/>
  <c r="EX29" i="42"/>
  <c r="EX29" i="173"/>
  <c r="EX29" i="21"/>
  <c r="EX29" i="99"/>
  <c r="EX29" i="104"/>
  <c r="EX25" i="2"/>
  <c r="EX24" i="150"/>
  <c r="EX24" i="148"/>
  <c r="EX24" i="147"/>
  <c r="EX24" i="146"/>
  <c r="EX24" i="149"/>
  <c r="EX24" i="115"/>
  <c r="EX24" i="174"/>
  <c r="EX24" i="40"/>
  <c r="EX24" i="29"/>
  <c r="EX24" i="77"/>
  <c r="EX24" i="42"/>
  <c r="EX24" i="173"/>
  <c r="EX24" i="21"/>
  <c r="EX24" i="99"/>
  <c r="EX24" i="104"/>
  <c r="EX21" i="150"/>
  <c r="EX21" i="148"/>
  <c r="EX21" i="147"/>
  <c r="EX21" i="146"/>
  <c r="EX21" i="149"/>
  <c r="EX21" i="174"/>
  <c r="EX21" i="115"/>
  <c r="EX21" i="77"/>
  <c r="EX21" i="40"/>
  <c r="EX21" i="29"/>
  <c r="EX21" i="173"/>
  <c r="EX21" i="42"/>
  <c r="EX21" i="104"/>
  <c r="EX21" i="21"/>
  <c r="EX21" i="99"/>
  <c r="EX18" i="150"/>
  <c r="EX18" i="147"/>
  <c r="EX18" i="148"/>
  <c r="EX18" i="146"/>
  <c r="EX18" i="149"/>
  <c r="EX18" i="174"/>
  <c r="EX18" i="115"/>
  <c r="EX18" i="77"/>
  <c r="EX18" i="40"/>
  <c r="EX18" i="29"/>
  <c r="EX18" i="173"/>
  <c r="EX18" i="42"/>
  <c r="EX18" i="99"/>
  <c r="EX18" i="104"/>
  <c r="EX18" i="21"/>
  <c r="EX15" i="148"/>
  <c r="EX15" i="150"/>
  <c r="EX15" i="147"/>
  <c r="EX15" i="146"/>
  <c r="EX15" i="149"/>
  <c r="EX15" i="40"/>
  <c r="EX15" i="115"/>
  <c r="EX15" i="174"/>
  <c r="EX15" i="29"/>
  <c r="EX15" i="77"/>
  <c r="EX15" i="42"/>
  <c r="EX15" i="173"/>
  <c r="EX15" i="104"/>
  <c r="EX15" i="21"/>
  <c r="EX15" i="99"/>
  <c r="EX12" i="148"/>
  <c r="EX12" i="150"/>
  <c r="EX12" i="147"/>
  <c r="EX12" i="146"/>
  <c r="EX12" i="149"/>
  <c r="EX12" i="174"/>
  <c r="EX12" i="40"/>
  <c r="EX12" i="115"/>
  <c r="EX12" i="77"/>
  <c r="EX12" i="29"/>
  <c r="EX12" i="173"/>
  <c r="EX12" i="42"/>
  <c r="EX12" i="99"/>
  <c r="EX12" i="104"/>
  <c r="EX12" i="21"/>
  <c r="EX9" i="150"/>
  <c r="EX9" i="148"/>
  <c r="EX9" i="147"/>
  <c r="EX9" i="146"/>
  <c r="EX9" i="149"/>
  <c r="EX9" i="40"/>
  <c r="EX9" i="174"/>
  <c r="EX9" i="115"/>
  <c r="EX9" i="77"/>
  <c r="EX9" i="29"/>
  <c r="EX9" i="42"/>
  <c r="EX9" i="173"/>
  <c r="EX9" i="104"/>
  <c r="EX9" i="21"/>
  <c r="EX9" i="99"/>
  <c r="EK21" i="150"/>
  <c r="EK21" i="148"/>
  <c r="EK21" i="147"/>
  <c r="EK21" i="146"/>
  <c r="EK21" i="149"/>
  <c r="EK21" i="115"/>
  <c r="EK21" i="174"/>
  <c r="EK21" i="40"/>
  <c r="EK21" i="29"/>
  <c r="EK21" i="77"/>
  <c r="EK21" i="42"/>
  <c r="EK21" i="173"/>
  <c r="EK21" i="104"/>
  <c r="EK21" i="21"/>
  <c r="EK21" i="99"/>
  <c r="EK18" i="150"/>
  <c r="EK18" i="148"/>
  <c r="EK18" i="147"/>
  <c r="EK18" i="146"/>
  <c r="EK18" i="149"/>
  <c r="EK18" i="174"/>
  <c r="EK18" i="115"/>
  <c r="EK18" i="77"/>
  <c r="EK18" i="29"/>
  <c r="EK18" i="40"/>
  <c r="EK18" i="173"/>
  <c r="EK18" i="42"/>
  <c r="EK18" i="104"/>
  <c r="EK18" i="21"/>
  <c r="EK18" i="99"/>
  <c r="EK15" i="150"/>
  <c r="EK15" i="148"/>
  <c r="EK15" i="147"/>
  <c r="EK15" i="146"/>
  <c r="EK15" i="149"/>
  <c r="EK15" i="115"/>
  <c r="EK15" i="174"/>
  <c r="EK15" i="40"/>
  <c r="EK15" i="29"/>
  <c r="EK15" i="77"/>
  <c r="EK15" i="173"/>
  <c r="EK15" i="42"/>
  <c r="EK15" i="21"/>
  <c r="EK15" i="99"/>
  <c r="EK15" i="104"/>
  <c r="DB55" i="2"/>
  <c r="DB54" i="21"/>
  <c r="DB54" i="173"/>
  <c r="DB54" i="104"/>
  <c r="DB54" i="99"/>
  <c r="DB42" i="2"/>
  <c r="DB41" i="173"/>
  <c r="DB41" i="21"/>
  <c r="DB41" i="104"/>
  <c r="DB41" i="99"/>
  <c r="DB35" i="2"/>
  <c r="DB34" i="150"/>
  <c r="DB34" i="148"/>
  <c r="DB34" i="147"/>
  <c r="DB34" i="149"/>
  <c r="DB34" i="146"/>
  <c r="DB34" i="115"/>
  <c r="DB34" i="174"/>
  <c r="DB34" i="40"/>
  <c r="DB34" i="77"/>
  <c r="DB34" i="42"/>
  <c r="DB34" i="29"/>
  <c r="DB34" i="173"/>
  <c r="DB34" i="21"/>
  <c r="DB34" i="104"/>
  <c r="DB34" i="99"/>
  <c r="DB30" i="2"/>
  <c r="DB29" i="150"/>
  <c r="DB29" i="148"/>
  <c r="DB29" i="147"/>
  <c r="DB29" i="146"/>
  <c r="DB29" i="149"/>
  <c r="DB29" i="115"/>
  <c r="DB29" i="174"/>
  <c r="DB29" i="40"/>
  <c r="DB29" i="29"/>
  <c r="DB29" i="77"/>
  <c r="DB29" i="42"/>
  <c r="DB29" i="173"/>
  <c r="DB29" i="21"/>
  <c r="DB29" i="99"/>
  <c r="DB29" i="104"/>
  <c r="DB25" i="2"/>
  <c r="DB24" i="150"/>
  <c r="DB24" i="148"/>
  <c r="DB24" i="147"/>
  <c r="DB24" i="146"/>
  <c r="DB24" i="149"/>
  <c r="DB24" i="115"/>
  <c r="DB24" i="174"/>
  <c r="DB24" i="40"/>
  <c r="DB24" i="29"/>
  <c r="DB24" i="77"/>
  <c r="DB24" i="42"/>
  <c r="DB24" i="173"/>
  <c r="DB24" i="21"/>
  <c r="DB24" i="99"/>
  <c r="DB24" i="104"/>
  <c r="DB21" i="150"/>
  <c r="DB21" i="148"/>
  <c r="DB21" i="147"/>
  <c r="DB21" i="146"/>
  <c r="DB21" i="149"/>
  <c r="DB21" i="174"/>
  <c r="DB21" i="115"/>
  <c r="DB21" i="77"/>
  <c r="DB21" i="40"/>
  <c r="DB21" i="29"/>
  <c r="DB21" i="173"/>
  <c r="DB21" i="42"/>
  <c r="DB21" i="104"/>
  <c r="DB21" i="21"/>
  <c r="DB21" i="99"/>
  <c r="DB18" i="150"/>
  <c r="DB18" i="147"/>
  <c r="DB18" i="148"/>
  <c r="DB18" i="146"/>
  <c r="DB18" i="149"/>
  <c r="DB18" i="174"/>
  <c r="DB18" i="40"/>
  <c r="DB18" i="115"/>
  <c r="DB18" i="77"/>
  <c r="DB18" i="29"/>
  <c r="DB18" i="173"/>
  <c r="DB18" i="42"/>
  <c r="DB18" i="99"/>
  <c r="DB18" i="104"/>
  <c r="DB18" i="21"/>
  <c r="DB15" i="148"/>
  <c r="DB15" i="150"/>
  <c r="DB15" i="147"/>
  <c r="DB15" i="146"/>
  <c r="DB15" i="149"/>
  <c r="DB15" i="40"/>
  <c r="DB15" i="115"/>
  <c r="DB15" i="174"/>
  <c r="DB15" i="29"/>
  <c r="DB15" i="77"/>
  <c r="DB15" i="42"/>
  <c r="DB15" i="173"/>
  <c r="DB15" i="104"/>
  <c r="DB15" i="21"/>
  <c r="DB15" i="99"/>
  <c r="DB12" i="148"/>
  <c r="DB12" i="150"/>
  <c r="DB12" i="147"/>
  <c r="DB12" i="146"/>
  <c r="DB12" i="149"/>
  <c r="DB12" i="174"/>
  <c r="DB12" i="40"/>
  <c r="DB12" i="115"/>
  <c r="DB12" i="77"/>
  <c r="DB12" i="29"/>
  <c r="DB12" i="173"/>
  <c r="DB12" i="42"/>
  <c r="DB12" i="99"/>
  <c r="DB12" i="104"/>
  <c r="DB12" i="21"/>
  <c r="DB9" i="150"/>
  <c r="DB9" i="148"/>
  <c r="DB9" i="147"/>
  <c r="DB9" i="146"/>
  <c r="DB9" i="149"/>
  <c r="DB9" i="40"/>
  <c r="DB9" i="174"/>
  <c r="DB9" i="115"/>
  <c r="DB9" i="77"/>
  <c r="DB9" i="29"/>
  <c r="DB9" i="42"/>
  <c r="DB9" i="173"/>
  <c r="DB9" i="104"/>
  <c r="DB9" i="21"/>
  <c r="DB9" i="99"/>
  <c r="CW15" i="150"/>
  <c r="CW15" i="148"/>
  <c r="CW15" i="147"/>
  <c r="CW15" i="146"/>
  <c r="CW15" i="149"/>
  <c r="CW15" i="115"/>
  <c r="CW15" i="174"/>
  <c r="CW15" i="40"/>
  <c r="CW15" i="29"/>
  <c r="CW15" i="77"/>
  <c r="CW15" i="173"/>
  <c r="CW15" i="42"/>
  <c r="CW15" i="21"/>
  <c r="CW15" i="99"/>
  <c r="CW15" i="104"/>
  <c r="CN55" i="2"/>
  <c r="CN54" i="106"/>
  <c r="CN54" i="112" s="1"/>
  <c r="CN54" i="21"/>
  <c r="CN54" i="173"/>
  <c r="CN54" i="104"/>
  <c r="CN54" i="99"/>
  <c r="CN30" i="2"/>
  <c r="CN29" i="106"/>
  <c r="CN29" i="112" s="1"/>
  <c r="CN29" i="150"/>
  <c r="CN29" i="148"/>
  <c r="CN29" i="146"/>
  <c r="CN29" i="147"/>
  <c r="CN29" i="149"/>
  <c r="CN29" i="174"/>
  <c r="CN29" i="115"/>
  <c r="CN29" i="77"/>
  <c r="CN29" i="40"/>
  <c r="CN29" i="29"/>
  <c r="CN29" i="173"/>
  <c r="CN29" i="42"/>
  <c r="CN29" i="104"/>
  <c r="CN29" i="21"/>
  <c r="CN29" i="99"/>
  <c r="CN15" i="106"/>
  <c r="CN15" i="112" s="1"/>
  <c r="CN15" i="148"/>
  <c r="CN15" i="150"/>
  <c r="CN15" i="147"/>
  <c r="CN15" i="146"/>
  <c r="CN15" i="149"/>
  <c r="CN15" i="174"/>
  <c r="CN15" i="40"/>
  <c r="CN15" i="115"/>
  <c r="CN15" i="77"/>
  <c r="CN15" i="29"/>
  <c r="CN15" i="173"/>
  <c r="CN15" i="42"/>
  <c r="CN15" i="99"/>
  <c r="CN15" i="104"/>
  <c r="CN15" i="21"/>
  <c r="CN10" i="145"/>
  <c r="CN10" i="41"/>
  <c r="CN10" i="127"/>
  <c r="CN10" i="37"/>
  <c r="CN9" i="106"/>
  <c r="CN9" i="112" s="1"/>
  <c r="CN10" i="38"/>
  <c r="CN9" i="150"/>
  <c r="CN9" i="148"/>
  <c r="CN9" i="147"/>
  <c r="CN9" i="146"/>
  <c r="CN9" i="149"/>
  <c r="CN9" i="115"/>
  <c r="CN9" i="40"/>
  <c r="CN9" i="174"/>
  <c r="CN9" i="29"/>
  <c r="CN9" i="77"/>
  <c r="CN9" i="173"/>
  <c r="CN9" i="42"/>
  <c r="CN9" i="21"/>
  <c r="CN9" i="99"/>
  <c r="CN9" i="104"/>
  <c r="CG42" i="2"/>
  <c r="CG41" i="106"/>
  <c r="CG41" i="112" s="1"/>
  <c r="CG41" i="173"/>
  <c r="CG41" i="104"/>
  <c r="CG41" i="99"/>
  <c r="CG41" i="21"/>
  <c r="CG21" i="106"/>
  <c r="CG21" i="112" s="1"/>
  <c r="CG21" i="150"/>
  <c r="CG21" i="148"/>
  <c r="CG21" i="147"/>
  <c r="CG21" i="146"/>
  <c r="CG21" i="149"/>
  <c r="CG21" i="115"/>
  <c r="CG21" i="174"/>
  <c r="CG21" i="40"/>
  <c r="CG21" i="29"/>
  <c r="CG21" i="77"/>
  <c r="CG21" i="42"/>
  <c r="CG21" i="173"/>
  <c r="CG21" i="104"/>
  <c r="CG21" i="21"/>
  <c r="CG21" i="99"/>
  <c r="CG13" i="41"/>
  <c r="CG13" i="145"/>
  <c r="CG13" i="127"/>
  <c r="CG13" i="37"/>
  <c r="CG12" i="106"/>
  <c r="CG12" i="112" s="1"/>
  <c r="CG13" i="38"/>
  <c r="CG12" i="148"/>
  <c r="CG12" i="150"/>
  <c r="CG12" i="147"/>
  <c r="CG12" i="146"/>
  <c r="CG12" i="149"/>
  <c r="CG12" i="174"/>
  <c r="CG12" i="40"/>
  <c r="CG12" i="115"/>
  <c r="CG12" i="77"/>
  <c r="CG12" i="29"/>
  <c r="CG12" i="42"/>
  <c r="CG12" i="173"/>
  <c r="CG12" i="104"/>
  <c r="CG12" i="21"/>
  <c r="CG12" i="99"/>
  <c r="BZ55" i="2"/>
  <c r="BZ54" i="106"/>
  <c r="BZ54" i="112" s="1"/>
  <c r="BZ54" i="21"/>
  <c r="BZ54" i="173"/>
  <c r="BZ54" i="104"/>
  <c r="BZ54" i="99"/>
  <c r="BZ30" i="2"/>
  <c r="BZ29" i="106"/>
  <c r="BZ29" i="112" s="1"/>
  <c r="BZ29" i="150"/>
  <c r="BZ29" i="148"/>
  <c r="BZ29" i="147"/>
  <c r="BZ29" i="146"/>
  <c r="BZ29" i="149"/>
  <c r="BZ29" i="115"/>
  <c r="BZ29" i="174"/>
  <c r="BZ29" i="40"/>
  <c r="BZ29" i="29"/>
  <c r="BZ29" i="77"/>
  <c r="BZ29" i="42"/>
  <c r="BZ29" i="173"/>
  <c r="BZ29" i="21"/>
  <c r="BZ29" i="99"/>
  <c r="BZ29" i="104"/>
  <c r="BZ15" i="106"/>
  <c r="BZ15" i="112" s="1"/>
  <c r="BZ15" i="148"/>
  <c r="BZ15" i="150"/>
  <c r="BZ15" i="147"/>
  <c r="BZ15" i="146"/>
  <c r="BZ15" i="149"/>
  <c r="BZ15" i="40"/>
  <c r="BZ15" i="115"/>
  <c r="BZ15" i="174"/>
  <c r="BZ15" i="29"/>
  <c r="BZ15" i="77"/>
  <c r="BZ15" i="42"/>
  <c r="BZ15" i="173"/>
  <c r="BZ15" i="104"/>
  <c r="BZ15" i="21"/>
  <c r="BZ15" i="99"/>
  <c r="BZ10" i="145"/>
  <c r="BZ10" i="41"/>
  <c r="BZ10" i="127"/>
  <c r="BZ10" i="37"/>
  <c r="BZ9" i="106"/>
  <c r="BZ9" i="112" s="1"/>
  <c r="BZ10" i="38"/>
  <c r="BZ9" i="150"/>
  <c r="BZ9" i="148"/>
  <c r="BZ9" i="147"/>
  <c r="BZ9" i="146"/>
  <c r="BZ9" i="149"/>
  <c r="BZ9" i="40"/>
  <c r="BZ9" i="174"/>
  <c r="BZ9" i="115"/>
  <c r="BZ9" i="77"/>
  <c r="BZ9" i="29"/>
  <c r="BZ9" i="42"/>
  <c r="BZ9" i="173"/>
  <c r="BZ9" i="104"/>
  <c r="BZ9" i="21"/>
  <c r="BZ9" i="99"/>
  <c r="CB35" i="2"/>
  <c r="CB34" i="106"/>
  <c r="CB34" i="112" s="1"/>
  <c r="CB34" i="150"/>
  <c r="CB34" i="148"/>
  <c r="CB34" i="147"/>
  <c r="CB34" i="146"/>
  <c r="CB34" i="149"/>
  <c r="CB34" i="174"/>
  <c r="CB34" i="115"/>
  <c r="CB34" i="77"/>
  <c r="CB34" i="40"/>
  <c r="CB34" i="29"/>
  <c r="CB34" i="173"/>
  <c r="CB34" i="42"/>
  <c r="CB34" i="104"/>
  <c r="CB34" i="99"/>
  <c r="CB34" i="21"/>
  <c r="BU15" i="106"/>
  <c r="BU15" i="112" s="1"/>
  <c r="BU15" i="150"/>
  <c r="BU15" i="148"/>
  <c r="BU15" i="147"/>
  <c r="BU15" i="146"/>
  <c r="BU15" i="149"/>
  <c r="BU15" i="115"/>
  <c r="BU15" i="174"/>
  <c r="BU15" i="40"/>
  <c r="BU15" i="29"/>
  <c r="BU15" i="77"/>
  <c r="BU15" i="173"/>
  <c r="BU15" i="42"/>
  <c r="BU15" i="21"/>
  <c r="BU15" i="99"/>
  <c r="BU15" i="104"/>
  <c r="BR18" i="106"/>
  <c r="BR18" i="112" s="1"/>
  <c r="BR18" i="150"/>
  <c r="BR18" i="147"/>
  <c r="BR18" i="148"/>
  <c r="BR18" i="146"/>
  <c r="BR18" i="149"/>
  <c r="BR18" i="174"/>
  <c r="BR18" i="40"/>
  <c r="BR18" i="115"/>
  <c r="BR18" i="77"/>
  <c r="BR18" i="29"/>
  <c r="BR18" i="173"/>
  <c r="BR18" i="42"/>
  <c r="BR18" i="99"/>
  <c r="BR18" i="104"/>
  <c r="BR18" i="21"/>
  <c r="CQ21" i="106"/>
  <c r="CQ21" i="112" s="1"/>
  <c r="CQ21" i="150"/>
  <c r="CQ21" i="147"/>
  <c r="CQ21" i="148"/>
  <c r="CQ21" i="146"/>
  <c r="CQ21" i="149"/>
  <c r="CQ21" i="174"/>
  <c r="CQ21" i="115"/>
  <c r="CQ21" i="77"/>
  <c r="CQ21" i="40"/>
  <c r="CQ21" i="29"/>
  <c r="CQ21" i="173"/>
  <c r="CQ21" i="42"/>
  <c r="CQ21" i="104"/>
  <c r="CQ21" i="21"/>
  <c r="CQ21" i="99"/>
  <c r="AH13" i="177"/>
  <c r="AH13" i="178"/>
  <c r="AH13" i="179"/>
  <c r="AH13" i="181"/>
  <c r="AH13" i="180"/>
  <c r="AX13" i="145"/>
  <c r="AX13" i="41"/>
  <c r="AX13" i="38"/>
  <c r="AX13" i="127"/>
  <c r="AX13" i="37"/>
  <c r="AX12" i="106"/>
  <c r="AX12" i="112" s="1"/>
  <c r="AX12" i="148"/>
  <c r="AX12" i="150"/>
  <c r="AX12" i="147"/>
  <c r="AX12" i="146"/>
  <c r="AX12" i="149"/>
  <c r="AX12" i="174"/>
  <c r="AX12" i="40"/>
  <c r="AX12" i="115"/>
  <c r="AX12" i="77"/>
  <c r="AX12" i="29"/>
  <c r="AX12" i="173"/>
  <c r="AX12" i="42"/>
  <c r="AX12" i="99"/>
  <c r="AX12" i="104"/>
  <c r="AX12" i="21"/>
  <c r="AZ30" i="2"/>
  <c r="AJ30" i="180"/>
  <c r="AJ30" i="181"/>
  <c r="AJ30" i="178"/>
  <c r="AJ30" i="179"/>
  <c r="AJ30" i="177"/>
  <c r="AZ29" i="106"/>
  <c r="AZ29" i="112" s="1"/>
  <c r="AZ29" i="150"/>
  <c r="AZ29" i="148"/>
  <c r="AZ29" i="146"/>
  <c r="AZ29" i="147"/>
  <c r="AZ29" i="149"/>
  <c r="AZ29" i="174"/>
  <c r="AZ29" i="115"/>
  <c r="AZ29" i="77"/>
  <c r="AZ29" i="40"/>
  <c r="AZ29" i="29"/>
  <c r="AZ29" i="173"/>
  <c r="AZ29" i="42"/>
  <c r="AZ29" i="104"/>
  <c r="AZ29" i="21"/>
  <c r="AZ29" i="99"/>
  <c r="AC19" i="180"/>
  <c r="AC19" i="181"/>
  <c r="AC19" i="178"/>
  <c r="AC19" i="179"/>
  <c r="AC19" i="177"/>
  <c r="AS18" i="106"/>
  <c r="AS18" i="112" s="1"/>
  <c r="AS18" i="150"/>
  <c r="AS18" i="148"/>
  <c r="AS18" i="147"/>
  <c r="AS18" i="146"/>
  <c r="AS18" i="149"/>
  <c r="AS18" i="174"/>
  <c r="AS18" i="40"/>
  <c r="AS18" i="115"/>
  <c r="AS18" i="77"/>
  <c r="AS18" i="29"/>
  <c r="AS18" i="173"/>
  <c r="AS18" i="42"/>
  <c r="AS18" i="104"/>
  <c r="AS18" i="21"/>
  <c r="AS18" i="99"/>
  <c r="AL35" i="2"/>
  <c r="V35" i="180"/>
  <c r="V35" i="178"/>
  <c r="V35" i="181"/>
  <c r="V35" i="179"/>
  <c r="V35" i="177"/>
  <c r="AL34" i="106"/>
  <c r="AL34" i="112" s="1"/>
  <c r="AL34" i="150"/>
  <c r="AL34" i="148"/>
  <c r="AL34" i="147"/>
  <c r="AL34" i="149"/>
  <c r="AL34" i="146"/>
  <c r="AL34" i="115"/>
  <c r="AL34" i="174"/>
  <c r="AL34" i="40"/>
  <c r="AL34" i="77"/>
  <c r="AL34" i="42"/>
  <c r="AL34" i="29"/>
  <c r="AL34" i="173"/>
  <c r="AL34" i="21"/>
  <c r="AL34" i="104"/>
  <c r="AL34" i="99"/>
  <c r="AO42" i="2"/>
  <c r="AO41" i="106"/>
  <c r="AO41" i="112" s="1"/>
  <c r="AO41" i="173"/>
  <c r="AO41" i="104"/>
  <c r="AO41" i="99"/>
  <c r="AO41" i="21"/>
  <c r="AO30" i="2"/>
  <c r="Y30" i="180"/>
  <c r="Y30" i="181"/>
  <c r="Y30" i="178"/>
  <c r="Y30" i="179"/>
  <c r="Y30" i="177"/>
  <c r="AO29" i="106"/>
  <c r="AO29" i="112" s="1"/>
  <c r="AO29" i="150"/>
  <c r="AO29" i="148"/>
  <c r="AO29" i="146"/>
  <c r="AO29" i="147"/>
  <c r="AO29" i="149"/>
  <c r="AO29" i="115"/>
  <c r="AO29" i="174"/>
  <c r="AO29" i="40"/>
  <c r="AO29" i="29"/>
  <c r="AO29" i="77"/>
  <c r="AO29" i="173"/>
  <c r="AO29" i="42"/>
  <c r="AO29" i="21"/>
  <c r="AO29" i="99"/>
  <c r="AO29" i="104"/>
  <c r="Y22" i="180"/>
  <c r="Y22" i="181"/>
  <c r="Y22" i="178"/>
  <c r="Y22" i="179"/>
  <c r="Y22" i="177"/>
  <c r="AO21" i="106"/>
  <c r="AO21" i="112" s="1"/>
  <c r="AO21" i="150"/>
  <c r="AO21" i="148"/>
  <c r="AO21" i="147"/>
  <c r="AO21" i="146"/>
  <c r="AO21" i="149"/>
  <c r="AO21" i="115"/>
  <c r="AO21" i="174"/>
  <c r="AO21" i="40"/>
  <c r="AO21" i="29"/>
  <c r="AO21" i="77"/>
  <c r="AO21" i="42"/>
  <c r="AO21" i="173"/>
  <c r="AO21" i="104"/>
  <c r="AO21" i="21"/>
  <c r="AO21" i="99"/>
  <c r="Y16" i="180"/>
  <c r="Y16" i="181"/>
  <c r="Y16" i="178"/>
  <c r="Y16" i="179"/>
  <c r="Y16" i="177"/>
  <c r="AO15" i="106"/>
  <c r="AO15" i="112" s="1"/>
  <c r="AO15" i="150"/>
  <c r="AO15" i="148"/>
  <c r="AO15" i="147"/>
  <c r="AO15" i="146"/>
  <c r="AO15" i="149"/>
  <c r="AO15" i="115"/>
  <c r="AO15" i="174"/>
  <c r="AO15" i="40"/>
  <c r="AO15" i="29"/>
  <c r="AO15" i="77"/>
  <c r="AO15" i="173"/>
  <c r="AO15" i="42"/>
  <c r="AO15" i="21"/>
  <c r="AO15" i="99"/>
  <c r="AO15" i="104"/>
  <c r="BE42" i="2"/>
  <c r="BE41" i="106"/>
  <c r="BE41" i="112" s="1"/>
  <c r="BE41" i="173"/>
  <c r="BE41" i="104"/>
  <c r="BE41" i="99"/>
  <c r="BE41" i="21"/>
  <c r="AM16" i="180"/>
  <c r="AM16" i="181"/>
  <c r="AM16" i="178"/>
  <c r="AM16" i="179"/>
  <c r="AM16" i="177"/>
  <c r="BC15" i="106"/>
  <c r="BC15" i="112" s="1"/>
  <c r="BC15" i="148"/>
  <c r="BC15" i="150"/>
  <c r="BC15" i="147"/>
  <c r="BC15" i="146"/>
  <c r="BC15" i="149"/>
  <c r="BC15" i="174"/>
  <c r="BC15" i="40"/>
  <c r="BC15" i="115"/>
  <c r="BC15" i="77"/>
  <c r="BC15" i="29"/>
  <c r="BC15" i="173"/>
  <c r="BC15" i="42"/>
  <c r="BC15" i="104"/>
  <c r="BC15" i="21"/>
  <c r="BC15" i="99"/>
  <c r="BG35" i="2"/>
  <c r="AQ35" i="180"/>
  <c r="AQ35" i="181"/>
  <c r="AQ35" i="178"/>
  <c r="AQ35" i="179"/>
  <c r="AQ35" i="177"/>
  <c r="BG34" i="106"/>
  <c r="BG34" i="112" s="1"/>
  <c r="BG34" i="150"/>
  <c r="BG34" i="148"/>
  <c r="BG34" i="147"/>
  <c r="BG34" i="146"/>
  <c r="BG34" i="149"/>
  <c r="BG34" i="174"/>
  <c r="BG34" i="115"/>
  <c r="BG34" i="77"/>
  <c r="BG34" i="40"/>
  <c r="BG34" i="173"/>
  <c r="BG34" i="42"/>
  <c r="BG34" i="29"/>
  <c r="BG34" i="21"/>
  <c r="BG34" i="104"/>
  <c r="BG34" i="99"/>
  <c r="BO42" i="2"/>
  <c r="BO41" i="106"/>
  <c r="BO41" i="112" s="1"/>
  <c r="BO41" i="173"/>
  <c r="BO41" i="21"/>
  <c r="BO41" i="104"/>
  <c r="BO41" i="99"/>
  <c r="AA42" i="2"/>
  <c r="AA41" i="106"/>
  <c r="AA41" i="112" s="1"/>
  <c r="AA41" i="173"/>
  <c r="AA41" i="21"/>
  <c r="AA41" i="104"/>
  <c r="AA41" i="99"/>
  <c r="AA30" i="2"/>
  <c r="K30" i="180"/>
  <c r="K30" i="181"/>
  <c r="K30" i="178"/>
  <c r="K30" i="179"/>
  <c r="K30" i="177"/>
  <c r="AA29" i="106"/>
  <c r="AA29" i="112" s="1"/>
  <c r="AA29" i="150"/>
  <c r="AA29" i="148"/>
  <c r="AA29" i="147"/>
  <c r="AA29" i="146"/>
  <c r="AA29" i="149"/>
  <c r="AA29" i="174"/>
  <c r="AA29" i="115"/>
  <c r="AA29" i="77"/>
  <c r="AA29" i="40"/>
  <c r="AA29" i="29"/>
  <c r="AA29" i="173"/>
  <c r="AA29" i="42"/>
  <c r="AA29" i="21"/>
  <c r="AA29" i="99"/>
  <c r="AA29" i="104"/>
  <c r="K22" i="180"/>
  <c r="K22" i="181"/>
  <c r="K22" i="178"/>
  <c r="K22" i="179"/>
  <c r="K22" i="177"/>
  <c r="AA21" i="106"/>
  <c r="AA21" i="112" s="1"/>
  <c r="AA21" i="150"/>
  <c r="AA21" i="147"/>
  <c r="AA21" i="148"/>
  <c r="AA21" i="146"/>
  <c r="AA21" i="149"/>
  <c r="AA21" i="174"/>
  <c r="AA21" i="115"/>
  <c r="AA21" i="77"/>
  <c r="AA21" i="40"/>
  <c r="AA21" i="29"/>
  <c r="AA21" i="173"/>
  <c r="AA21" i="42"/>
  <c r="AA21" i="104"/>
  <c r="AA21" i="21"/>
  <c r="AA21" i="99"/>
  <c r="K16" i="180"/>
  <c r="K16" i="178"/>
  <c r="K16" i="181"/>
  <c r="K16" i="179"/>
  <c r="K16" i="177"/>
  <c r="AA15" i="106"/>
  <c r="AA15" i="112" s="1"/>
  <c r="AA15" i="148"/>
  <c r="AA15" i="150"/>
  <c r="AA15" i="147"/>
  <c r="AA15" i="146"/>
  <c r="AA15" i="149"/>
  <c r="AA15" i="174"/>
  <c r="AA15" i="40"/>
  <c r="AA15" i="115"/>
  <c r="AA15" i="77"/>
  <c r="AA15" i="29"/>
  <c r="AA15" i="173"/>
  <c r="AA15" i="42"/>
  <c r="AA15" i="104"/>
  <c r="AA15" i="21"/>
  <c r="AA15" i="99"/>
  <c r="U42" i="2"/>
  <c r="U41" i="106"/>
  <c r="U41" i="112" s="1"/>
  <c r="U41" i="173"/>
  <c r="U41" i="104"/>
  <c r="U41" i="99"/>
  <c r="U41" i="21"/>
  <c r="U30" i="2"/>
  <c r="E30" i="180"/>
  <c r="E30" i="181"/>
  <c r="E30" i="178"/>
  <c r="E30" i="179"/>
  <c r="E30" i="177"/>
  <c r="U29" i="106"/>
  <c r="U29" i="112" s="1"/>
  <c r="U29" i="150"/>
  <c r="U29" i="148"/>
  <c r="U29" i="146"/>
  <c r="U29" i="147"/>
  <c r="U29" i="149"/>
  <c r="U29" i="115"/>
  <c r="U29" i="174"/>
  <c r="U29" i="40"/>
  <c r="U29" i="29"/>
  <c r="U29" i="77"/>
  <c r="U29" i="173"/>
  <c r="U29" i="42"/>
  <c r="U29" i="21"/>
  <c r="U29" i="99"/>
  <c r="U29" i="104"/>
  <c r="E22" i="180"/>
  <c r="E22" i="181"/>
  <c r="E22" i="178"/>
  <c r="E22" i="179"/>
  <c r="E22" i="177"/>
  <c r="U21" i="106"/>
  <c r="U21" i="112" s="1"/>
  <c r="U21" i="150"/>
  <c r="U21" i="148"/>
  <c r="U21" i="147"/>
  <c r="U21" i="146"/>
  <c r="U21" i="149"/>
  <c r="U21" i="115"/>
  <c r="U21" i="174"/>
  <c r="U21" i="40"/>
  <c r="U21" i="29"/>
  <c r="U21" i="77"/>
  <c r="U21" i="42"/>
  <c r="U21" i="173"/>
  <c r="U21" i="104"/>
  <c r="U21" i="21"/>
  <c r="U21" i="99"/>
  <c r="E16" i="180"/>
  <c r="E16" i="181"/>
  <c r="E16" i="178"/>
  <c r="E16" i="179"/>
  <c r="E16" i="177"/>
  <c r="U15" i="106"/>
  <c r="U15" i="112" s="1"/>
  <c r="U15" i="150"/>
  <c r="U15" i="148"/>
  <c r="U15" i="147"/>
  <c r="U15" i="146"/>
  <c r="U15" i="149"/>
  <c r="U15" i="115"/>
  <c r="U15" i="174"/>
  <c r="U15" i="40"/>
  <c r="U15" i="29"/>
  <c r="U15" i="77"/>
  <c r="U15" i="173"/>
  <c r="U15" i="42"/>
  <c r="U15" i="21"/>
  <c r="U15" i="99"/>
  <c r="U15" i="104"/>
  <c r="F13" i="153"/>
  <c r="F13" i="154"/>
  <c r="F13" i="151"/>
  <c r="F13" i="152" s="1"/>
  <c r="F13" i="155"/>
  <c r="Q13" i="153"/>
  <c r="Q13" i="154"/>
  <c r="Q13" i="151"/>
  <c r="Q13" i="152" s="1"/>
  <c r="Q13" i="155"/>
  <c r="GD15" i="148"/>
  <c r="GD15" i="150"/>
  <c r="GD15" i="147"/>
  <c r="GD15" i="146"/>
  <c r="GD15" i="149"/>
  <c r="GD15" i="40"/>
  <c r="GD15" i="115"/>
  <c r="GD15" i="174"/>
  <c r="GD15" i="29"/>
  <c r="GD15" i="77"/>
  <c r="GD15" i="42"/>
  <c r="GD15" i="173"/>
  <c r="GD15" i="104"/>
  <c r="GD15" i="21"/>
  <c r="GD15" i="99"/>
  <c r="FJ55" i="2"/>
  <c r="FJ54" i="21"/>
  <c r="FJ54" i="173"/>
  <c r="FJ54" i="104"/>
  <c r="FJ54" i="99"/>
  <c r="FJ42" i="2"/>
  <c r="FJ41" i="173"/>
  <c r="FJ41" i="21"/>
  <c r="FJ41" i="104"/>
  <c r="FJ41" i="99"/>
  <c r="FJ35" i="2"/>
  <c r="FJ34" i="150"/>
  <c r="FJ34" i="148"/>
  <c r="FJ34" i="147"/>
  <c r="FJ34" i="149"/>
  <c r="FJ34" i="146"/>
  <c r="FJ34" i="115"/>
  <c r="FJ34" i="174"/>
  <c r="FJ34" i="40"/>
  <c r="FJ34" i="77"/>
  <c r="FJ34" i="42"/>
  <c r="FJ34" i="29"/>
  <c r="FJ34" i="173"/>
  <c r="FJ34" i="21"/>
  <c r="FJ34" i="104"/>
  <c r="FJ34" i="99"/>
  <c r="FJ30" i="2"/>
  <c r="FJ29" i="150"/>
  <c r="FJ29" i="148"/>
  <c r="FJ29" i="147"/>
  <c r="FJ29" i="146"/>
  <c r="FJ29" i="149"/>
  <c r="FJ29" i="115"/>
  <c r="FJ29" i="174"/>
  <c r="FJ29" i="40"/>
  <c r="FJ29" i="29"/>
  <c r="FJ29" i="77"/>
  <c r="FJ29" i="42"/>
  <c r="FJ29" i="173"/>
  <c r="FJ29" i="21"/>
  <c r="FJ29" i="99"/>
  <c r="FJ29" i="104"/>
  <c r="FJ25" i="2"/>
  <c r="FJ24" i="150"/>
  <c r="FJ24" i="148"/>
  <c r="FJ24" i="147"/>
  <c r="FJ24" i="146"/>
  <c r="FJ24" i="149"/>
  <c r="FJ24" i="115"/>
  <c r="FJ24" i="174"/>
  <c r="FJ24" i="40"/>
  <c r="FJ24" i="29"/>
  <c r="FJ24" i="77"/>
  <c r="FJ24" i="42"/>
  <c r="FJ24" i="173"/>
  <c r="FJ24" i="21"/>
  <c r="FJ24" i="99"/>
  <c r="FJ24" i="104"/>
  <c r="FJ21" i="150"/>
  <c r="FJ21" i="148"/>
  <c r="FJ21" i="147"/>
  <c r="FJ21" i="146"/>
  <c r="FJ21" i="149"/>
  <c r="FJ21" i="174"/>
  <c r="FJ21" i="115"/>
  <c r="FJ21" i="77"/>
  <c r="FJ21" i="40"/>
  <c r="FJ21" i="29"/>
  <c r="FJ21" i="173"/>
  <c r="FJ21" i="42"/>
  <c r="FJ21" i="104"/>
  <c r="FJ21" i="21"/>
  <c r="FJ21" i="99"/>
  <c r="FJ18" i="150"/>
  <c r="FJ18" i="147"/>
  <c r="FJ18" i="148"/>
  <c r="FJ18" i="146"/>
  <c r="FJ18" i="149"/>
  <c r="FJ18" i="174"/>
  <c r="FJ18" i="115"/>
  <c r="FJ18" i="77"/>
  <c r="FJ18" i="40"/>
  <c r="FJ18" i="29"/>
  <c r="FJ18" i="173"/>
  <c r="FJ18" i="42"/>
  <c r="FJ18" i="99"/>
  <c r="FJ18" i="104"/>
  <c r="FJ18" i="21"/>
  <c r="FJ15" i="148"/>
  <c r="FJ15" i="150"/>
  <c r="FJ15" i="147"/>
  <c r="FJ15" i="146"/>
  <c r="FJ15" i="149"/>
  <c r="FJ15" i="40"/>
  <c r="FJ15" i="115"/>
  <c r="FJ15" i="174"/>
  <c r="FJ15" i="29"/>
  <c r="FJ15" i="77"/>
  <c r="FJ15" i="42"/>
  <c r="FJ15" i="173"/>
  <c r="FJ15" i="104"/>
  <c r="FJ15" i="21"/>
  <c r="FJ15" i="99"/>
  <c r="FJ12" i="148"/>
  <c r="FJ12" i="150"/>
  <c r="FJ12" i="147"/>
  <c r="FJ12" i="146"/>
  <c r="FJ12" i="149"/>
  <c r="FJ12" i="174"/>
  <c r="FJ12" i="40"/>
  <c r="FJ12" i="115"/>
  <c r="FJ12" i="77"/>
  <c r="FJ12" i="29"/>
  <c r="FJ12" i="173"/>
  <c r="FJ12" i="42"/>
  <c r="FJ12" i="99"/>
  <c r="FJ12" i="104"/>
  <c r="FJ12" i="21"/>
  <c r="FJ9" i="150"/>
  <c r="FJ9" i="148"/>
  <c r="FJ9" i="147"/>
  <c r="FJ9" i="146"/>
  <c r="FJ9" i="149"/>
  <c r="FJ9" i="40"/>
  <c r="FJ9" i="174"/>
  <c r="FJ9" i="115"/>
  <c r="FJ9" i="77"/>
  <c r="FJ9" i="29"/>
  <c r="FJ9" i="42"/>
  <c r="FJ9" i="173"/>
  <c r="FJ9" i="104"/>
  <c r="FJ9" i="21"/>
  <c r="FJ9" i="99"/>
  <c r="FV42" i="2"/>
  <c r="FV41" i="173"/>
  <c r="FV41" i="21"/>
  <c r="FV41" i="104"/>
  <c r="FV41" i="99"/>
  <c r="FV21" i="150"/>
  <c r="FV21" i="148"/>
  <c r="FV21" i="147"/>
  <c r="FV21" i="146"/>
  <c r="FV21" i="149"/>
  <c r="FV21" i="174"/>
  <c r="FV21" i="115"/>
  <c r="FV21" i="77"/>
  <c r="FV21" i="40"/>
  <c r="FV21" i="29"/>
  <c r="FV21" i="173"/>
  <c r="FV21" i="42"/>
  <c r="FV21" i="104"/>
  <c r="FV21" i="21"/>
  <c r="FV21" i="99"/>
  <c r="FV9" i="150"/>
  <c r="FV9" i="148"/>
  <c r="FV9" i="147"/>
  <c r="FV9" i="146"/>
  <c r="FV9" i="149"/>
  <c r="FV9" i="40"/>
  <c r="FV9" i="174"/>
  <c r="FV9" i="115"/>
  <c r="FV9" i="77"/>
  <c r="FV9" i="29"/>
  <c r="FV9" i="42"/>
  <c r="FV9" i="173"/>
  <c r="FV9" i="104"/>
  <c r="FV9" i="21"/>
  <c r="FV9" i="99"/>
  <c r="FH25" i="2"/>
  <c r="FH24" i="150"/>
  <c r="FH24" i="147"/>
  <c r="FH24" i="148"/>
  <c r="FH24" i="146"/>
  <c r="FH24" i="149"/>
  <c r="FH24" i="174"/>
  <c r="FH24" i="115"/>
  <c r="FH24" i="77"/>
  <c r="FH24" i="40"/>
  <c r="FH24" i="29"/>
  <c r="FH24" i="173"/>
  <c r="FH24" i="42"/>
  <c r="FH24" i="104"/>
  <c r="FH24" i="21"/>
  <c r="FH24" i="99"/>
  <c r="FH12" i="148"/>
  <c r="FH12" i="150"/>
  <c r="FH12" i="147"/>
  <c r="FH12" i="146"/>
  <c r="FH12" i="149"/>
  <c r="FH12" i="115"/>
  <c r="FH12" i="174"/>
  <c r="FH12" i="40"/>
  <c r="FH12" i="29"/>
  <c r="FH12" i="77"/>
  <c r="FH12" i="42"/>
  <c r="FH12" i="173"/>
  <c r="FH12" i="104"/>
  <c r="FH12" i="21"/>
  <c r="FH12" i="99"/>
  <c r="FE18" i="150"/>
  <c r="FE18" i="148"/>
  <c r="FE18" i="147"/>
  <c r="FE18" i="146"/>
  <c r="FE18" i="149"/>
  <c r="FE18" i="174"/>
  <c r="FE18" i="115"/>
  <c r="FE18" i="77"/>
  <c r="FE18" i="40"/>
  <c r="FE18" i="29"/>
  <c r="FE18" i="173"/>
  <c r="FE18" i="42"/>
  <c r="FE18" i="104"/>
  <c r="FE18" i="21"/>
  <c r="FE18" i="99"/>
  <c r="FE12" i="148"/>
  <c r="FE12" i="150"/>
  <c r="FE12" i="147"/>
  <c r="FE12" i="146"/>
  <c r="FE12" i="149"/>
  <c r="FE12" i="174"/>
  <c r="FE12" i="40"/>
  <c r="FE12" i="115"/>
  <c r="FE12" i="77"/>
  <c r="FE12" i="29"/>
  <c r="FE12" i="42"/>
  <c r="FE12" i="173"/>
  <c r="FE12" i="104"/>
  <c r="FE12" i="21"/>
  <c r="FE12" i="99"/>
  <c r="FC42" i="2"/>
  <c r="FC41" i="173"/>
  <c r="FC41" i="21"/>
  <c r="FC41" i="104"/>
  <c r="FC41" i="99"/>
  <c r="FC21" i="150"/>
  <c r="FC21" i="147"/>
  <c r="FC21" i="148"/>
  <c r="FC21" i="146"/>
  <c r="FC21" i="149"/>
  <c r="FC21" i="174"/>
  <c r="FC21" i="115"/>
  <c r="FC21" i="77"/>
  <c r="FC21" i="40"/>
  <c r="FC21" i="29"/>
  <c r="FC21" i="173"/>
  <c r="FC21" i="42"/>
  <c r="FC21" i="104"/>
  <c r="FC21" i="21"/>
  <c r="FC21" i="99"/>
  <c r="FC9" i="150"/>
  <c r="FC9" i="148"/>
  <c r="FC9" i="147"/>
  <c r="FC9" i="146"/>
  <c r="FC9" i="149"/>
  <c r="FC9" i="40"/>
  <c r="FC9" i="174"/>
  <c r="FC9" i="115"/>
  <c r="FC9" i="77"/>
  <c r="FC9" i="29"/>
  <c r="FC9" i="173"/>
  <c r="FC9" i="42"/>
  <c r="FC9" i="104"/>
  <c r="FC9" i="21"/>
  <c r="FC9" i="99"/>
  <c r="EW55" i="2"/>
  <c r="EW54" i="21"/>
  <c r="EW54" i="173"/>
  <c r="EW54" i="104"/>
  <c r="EW54" i="99"/>
  <c r="EW42" i="2"/>
  <c r="EW41" i="173"/>
  <c r="EW41" i="104"/>
  <c r="EW41" i="99"/>
  <c r="EW41" i="21"/>
  <c r="EW35" i="2"/>
  <c r="EW34" i="150"/>
  <c r="EW34" i="148"/>
  <c r="EW34" i="147"/>
  <c r="EW34" i="149"/>
  <c r="EW34" i="146"/>
  <c r="EW34" i="115"/>
  <c r="EW34" i="174"/>
  <c r="EW34" i="40"/>
  <c r="EW34" i="77"/>
  <c r="EW34" i="29"/>
  <c r="EW34" i="173"/>
  <c r="EW34" i="42"/>
  <c r="EW34" i="21"/>
  <c r="EW34" i="104"/>
  <c r="EW34" i="99"/>
  <c r="EW30" i="2"/>
  <c r="EW29" i="150"/>
  <c r="EW29" i="148"/>
  <c r="EW29" i="146"/>
  <c r="EW29" i="147"/>
  <c r="EW29" i="149"/>
  <c r="EW29" i="115"/>
  <c r="EW29" i="174"/>
  <c r="EW29" i="40"/>
  <c r="EW29" i="29"/>
  <c r="EW29" i="77"/>
  <c r="EW29" i="173"/>
  <c r="EW29" i="42"/>
  <c r="EW29" i="21"/>
  <c r="EW29" i="99"/>
  <c r="EW29" i="104"/>
  <c r="EW25" i="2"/>
  <c r="EW24" i="150"/>
  <c r="EW24" i="147"/>
  <c r="EW24" i="148"/>
  <c r="EW24" i="146"/>
  <c r="EW24" i="149"/>
  <c r="EW24" i="115"/>
  <c r="EW24" i="174"/>
  <c r="EW24" i="40"/>
  <c r="EW24" i="29"/>
  <c r="EW24" i="77"/>
  <c r="EW24" i="173"/>
  <c r="EW24" i="42"/>
  <c r="EW24" i="21"/>
  <c r="EW24" i="99"/>
  <c r="EW24" i="104"/>
  <c r="EW21" i="150"/>
  <c r="EW21" i="148"/>
  <c r="EW21" i="147"/>
  <c r="EW21" i="146"/>
  <c r="EW21" i="149"/>
  <c r="EW21" i="115"/>
  <c r="EW21" i="174"/>
  <c r="EW21" i="40"/>
  <c r="EW21" i="29"/>
  <c r="EW21" i="77"/>
  <c r="EW21" i="42"/>
  <c r="EW21" i="173"/>
  <c r="EW21" i="104"/>
  <c r="EW21" i="21"/>
  <c r="EW21" i="99"/>
  <c r="EW18" i="150"/>
  <c r="EW18" i="148"/>
  <c r="EW18" i="147"/>
  <c r="EW18" i="146"/>
  <c r="EW18" i="149"/>
  <c r="EW18" i="174"/>
  <c r="EW18" i="115"/>
  <c r="EW18" i="77"/>
  <c r="EW18" i="40"/>
  <c r="EW18" i="29"/>
  <c r="EW18" i="173"/>
  <c r="EW18" i="42"/>
  <c r="EW18" i="104"/>
  <c r="EW18" i="21"/>
  <c r="EW18" i="99"/>
  <c r="EW15" i="150"/>
  <c r="EW15" i="148"/>
  <c r="EW15" i="147"/>
  <c r="EW15" i="146"/>
  <c r="EW15" i="149"/>
  <c r="EW15" i="115"/>
  <c r="EW15" i="174"/>
  <c r="EW15" i="40"/>
  <c r="EW15" i="29"/>
  <c r="EW15" i="77"/>
  <c r="EW15" i="173"/>
  <c r="EW15" i="42"/>
  <c r="EW15" i="21"/>
  <c r="EW15" i="99"/>
  <c r="EW15" i="104"/>
  <c r="EW12" i="148"/>
  <c r="EW12" i="150"/>
  <c r="EW12" i="147"/>
  <c r="EW12" i="146"/>
  <c r="EW12" i="149"/>
  <c r="EW12" i="174"/>
  <c r="EW12" i="40"/>
  <c r="EW12" i="115"/>
  <c r="EW12" i="77"/>
  <c r="EW12" i="29"/>
  <c r="EW12" i="42"/>
  <c r="EW12" i="173"/>
  <c r="EW12" i="104"/>
  <c r="EW12" i="21"/>
  <c r="EW12" i="99"/>
  <c r="EW9" i="150"/>
  <c r="EW9" i="148"/>
  <c r="EW9" i="147"/>
  <c r="EW9" i="146"/>
  <c r="EW9" i="149"/>
  <c r="EW9" i="174"/>
  <c r="EW9" i="115"/>
  <c r="EW9" i="40"/>
  <c r="EW9" i="29"/>
  <c r="EW9" i="77"/>
  <c r="EW9" i="42"/>
  <c r="EW9" i="173"/>
  <c r="EW9" i="104"/>
  <c r="EW9" i="21"/>
  <c r="EW9" i="99"/>
  <c r="EJ12" i="148"/>
  <c r="EJ12" i="150"/>
  <c r="EJ12" i="147"/>
  <c r="EJ12" i="146"/>
  <c r="EJ12" i="149"/>
  <c r="EJ12" i="115"/>
  <c r="EJ12" i="174"/>
  <c r="EJ12" i="40"/>
  <c r="EJ12" i="29"/>
  <c r="EJ12" i="77"/>
  <c r="EJ12" i="42"/>
  <c r="EJ12" i="173"/>
  <c r="EJ12" i="104"/>
  <c r="EJ12" i="21"/>
  <c r="EJ12" i="99"/>
  <c r="DO55" i="2"/>
  <c r="DO54" i="173"/>
  <c r="DO54" i="104"/>
  <c r="DO54" i="21"/>
  <c r="DO54" i="99"/>
  <c r="DO42" i="2"/>
  <c r="DO41" i="173"/>
  <c r="DO41" i="21"/>
  <c r="DO41" i="104"/>
  <c r="DO41" i="99"/>
  <c r="DO35" i="2"/>
  <c r="DO34" i="150"/>
  <c r="DO34" i="148"/>
  <c r="DO34" i="147"/>
  <c r="DO34" i="146"/>
  <c r="DO34" i="149"/>
  <c r="DO34" i="174"/>
  <c r="DO34" i="115"/>
  <c r="DO34" i="77"/>
  <c r="DO34" i="40"/>
  <c r="DO34" i="173"/>
  <c r="DO34" i="42"/>
  <c r="DO34" i="29"/>
  <c r="DO34" i="21"/>
  <c r="DO34" i="104"/>
  <c r="DO34" i="99"/>
  <c r="DO30" i="2"/>
  <c r="DO29" i="150"/>
  <c r="DO29" i="148"/>
  <c r="DO29" i="147"/>
  <c r="DO29" i="146"/>
  <c r="DO29" i="149"/>
  <c r="DO29" i="174"/>
  <c r="DO29" i="115"/>
  <c r="DO29" i="77"/>
  <c r="DO29" i="40"/>
  <c r="DO29" i="29"/>
  <c r="DO29" i="173"/>
  <c r="DO29" i="42"/>
  <c r="DO29" i="21"/>
  <c r="DO29" i="99"/>
  <c r="DO29" i="104"/>
  <c r="DO25" i="2"/>
  <c r="DO24" i="150"/>
  <c r="DO24" i="148"/>
  <c r="DO24" i="147"/>
  <c r="DO24" i="146"/>
  <c r="DO24" i="149"/>
  <c r="DO24" i="174"/>
  <c r="DO24" i="115"/>
  <c r="DO24" i="77"/>
  <c r="DO24" i="40"/>
  <c r="DO24" i="29"/>
  <c r="DO24" i="173"/>
  <c r="DO24" i="42"/>
  <c r="DO24" i="21"/>
  <c r="DO24" i="99"/>
  <c r="DO24" i="104"/>
  <c r="DO21" i="150"/>
  <c r="DO21" i="147"/>
  <c r="DO21" i="148"/>
  <c r="DO21" i="146"/>
  <c r="DO21" i="149"/>
  <c r="DO21" i="174"/>
  <c r="DO21" i="115"/>
  <c r="DO21" i="77"/>
  <c r="DO21" i="40"/>
  <c r="DO21" i="29"/>
  <c r="DO21" i="173"/>
  <c r="DO21" i="42"/>
  <c r="DO21" i="104"/>
  <c r="DO21" i="21"/>
  <c r="DO21" i="99"/>
  <c r="DO18" i="150"/>
  <c r="DO18" i="148"/>
  <c r="DO18" i="147"/>
  <c r="DO18" i="146"/>
  <c r="DO18" i="149"/>
  <c r="DO18" i="115"/>
  <c r="DO18" i="174"/>
  <c r="DO18" i="40"/>
  <c r="DO18" i="29"/>
  <c r="DO18" i="77"/>
  <c r="DO18" i="173"/>
  <c r="DO18" i="42"/>
  <c r="DO18" i="21"/>
  <c r="DO18" i="99"/>
  <c r="DO18" i="104"/>
  <c r="DO15" i="148"/>
  <c r="DO15" i="150"/>
  <c r="DO15" i="147"/>
  <c r="DO15" i="146"/>
  <c r="DO15" i="149"/>
  <c r="DO15" i="174"/>
  <c r="DO15" i="40"/>
  <c r="DO15" i="115"/>
  <c r="DO15" i="77"/>
  <c r="DO15" i="29"/>
  <c r="DO15" i="173"/>
  <c r="DO15" i="42"/>
  <c r="DO15" i="104"/>
  <c r="DO15" i="21"/>
  <c r="DO15" i="99"/>
  <c r="DO12" i="150"/>
  <c r="DO12" i="148"/>
  <c r="DO12" i="147"/>
  <c r="DO12" i="146"/>
  <c r="DO12" i="149"/>
  <c r="DO12" i="115"/>
  <c r="DO12" i="174"/>
  <c r="DO12" i="40"/>
  <c r="DO12" i="29"/>
  <c r="DO12" i="77"/>
  <c r="DO12" i="173"/>
  <c r="DO12" i="42"/>
  <c r="DO12" i="21"/>
  <c r="DO12" i="99"/>
  <c r="DO12" i="104"/>
  <c r="DO9" i="150"/>
  <c r="DO9" i="148"/>
  <c r="DO9" i="147"/>
  <c r="DO9" i="146"/>
  <c r="DO9" i="149"/>
  <c r="DO9" i="40"/>
  <c r="DO9" i="174"/>
  <c r="DO9" i="115"/>
  <c r="DO9" i="77"/>
  <c r="DO9" i="29"/>
  <c r="DO9" i="173"/>
  <c r="DO9" i="42"/>
  <c r="DO9" i="104"/>
  <c r="DO9" i="21"/>
  <c r="DO9" i="99"/>
  <c r="DY25" i="2"/>
  <c r="DY24" i="150"/>
  <c r="DY24" i="147"/>
  <c r="DY24" i="148"/>
  <c r="DY24" i="146"/>
  <c r="DY24" i="149"/>
  <c r="DY24" i="115"/>
  <c r="DY24" i="174"/>
  <c r="DY24" i="40"/>
  <c r="DY24" i="29"/>
  <c r="DY24" i="77"/>
  <c r="DY24" i="173"/>
  <c r="DY24" i="42"/>
  <c r="DY24" i="21"/>
  <c r="DY24" i="99"/>
  <c r="DY24" i="104"/>
  <c r="DY12" i="148"/>
  <c r="DY12" i="150"/>
  <c r="DY12" i="147"/>
  <c r="DY12" i="146"/>
  <c r="DY12" i="149"/>
  <c r="DY12" i="174"/>
  <c r="DY12" i="40"/>
  <c r="DY12" i="115"/>
  <c r="DY12" i="77"/>
  <c r="DY12" i="29"/>
  <c r="DY12" i="42"/>
  <c r="DY12" i="173"/>
  <c r="DY12" i="104"/>
  <c r="DY12" i="21"/>
  <c r="DY12" i="99"/>
  <c r="CR42" i="2"/>
  <c r="CR41" i="106"/>
  <c r="CR41" i="112" s="1"/>
  <c r="CR41" i="173"/>
  <c r="CR41" i="21"/>
  <c r="CR41" i="104"/>
  <c r="CR41" i="99"/>
  <c r="CT18" i="106"/>
  <c r="CT18" i="112" s="1"/>
  <c r="CT18" i="150"/>
  <c r="CT18" i="147"/>
  <c r="CT18" i="148"/>
  <c r="CT18" i="146"/>
  <c r="CT18" i="149"/>
  <c r="CT18" i="174"/>
  <c r="CT18" i="40"/>
  <c r="CT18" i="115"/>
  <c r="CT18" i="77"/>
  <c r="CT18" i="29"/>
  <c r="CT18" i="173"/>
  <c r="CT18" i="42"/>
  <c r="CT18" i="99"/>
  <c r="CT18" i="104"/>
  <c r="CT18" i="21"/>
  <c r="CM35" i="2"/>
  <c r="CM34" i="106"/>
  <c r="CM34" i="112" s="1"/>
  <c r="CM34" i="150"/>
  <c r="CM34" i="148"/>
  <c r="CM34" i="147"/>
  <c r="CM34" i="146"/>
  <c r="CM34" i="149"/>
  <c r="CM34" i="174"/>
  <c r="CM34" i="115"/>
  <c r="CM34" i="77"/>
  <c r="CM34" i="40"/>
  <c r="CM34" i="173"/>
  <c r="CM34" i="42"/>
  <c r="CM34" i="29"/>
  <c r="CM34" i="21"/>
  <c r="CM34" i="104"/>
  <c r="CM34" i="99"/>
  <c r="CM18" i="106"/>
  <c r="CM18" i="112" s="1"/>
  <c r="CM18" i="150"/>
  <c r="CM18" i="148"/>
  <c r="CM18" i="147"/>
  <c r="CM18" i="146"/>
  <c r="CM18" i="149"/>
  <c r="CM18" i="115"/>
  <c r="CM18" i="174"/>
  <c r="CM18" i="40"/>
  <c r="CM18" i="29"/>
  <c r="CM18" i="77"/>
  <c r="CM18" i="173"/>
  <c r="CM18" i="42"/>
  <c r="CM18" i="21"/>
  <c r="CM18" i="99"/>
  <c r="CM18" i="104"/>
  <c r="CF25" i="2"/>
  <c r="CF24" i="106"/>
  <c r="CF24" i="112" s="1"/>
  <c r="CF24" i="150"/>
  <c r="CF24" i="147"/>
  <c r="CF24" i="148"/>
  <c r="CF24" i="146"/>
  <c r="CF24" i="149"/>
  <c r="CF24" i="174"/>
  <c r="CF24" i="115"/>
  <c r="CF24" i="77"/>
  <c r="CF24" i="40"/>
  <c r="CF24" i="29"/>
  <c r="CF24" i="173"/>
  <c r="CF24" i="42"/>
  <c r="CF24" i="104"/>
  <c r="CF24" i="21"/>
  <c r="CF24" i="99"/>
  <c r="BY35" i="2"/>
  <c r="BY34" i="106"/>
  <c r="BY34" i="112" s="1"/>
  <c r="BY34" i="150"/>
  <c r="BY34" i="148"/>
  <c r="BY34" i="147"/>
  <c r="BY34" i="149"/>
  <c r="BY34" i="146"/>
  <c r="BY34" i="115"/>
  <c r="BY34" i="174"/>
  <c r="BY34" i="40"/>
  <c r="BY34" i="77"/>
  <c r="BY34" i="29"/>
  <c r="BY34" i="173"/>
  <c r="BY34" i="42"/>
  <c r="BY34" i="21"/>
  <c r="BY34" i="104"/>
  <c r="BY34" i="99"/>
  <c r="BY18" i="106"/>
  <c r="BY18" i="112" s="1"/>
  <c r="BY18" i="150"/>
  <c r="BY18" i="148"/>
  <c r="BY18" i="147"/>
  <c r="BY18" i="146"/>
  <c r="BY18" i="149"/>
  <c r="BY18" i="174"/>
  <c r="BY18" i="40"/>
  <c r="BY18" i="115"/>
  <c r="BY18" i="77"/>
  <c r="BY18" i="29"/>
  <c r="BY18" i="173"/>
  <c r="BY18" i="42"/>
  <c r="BY18" i="104"/>
  <c r="BY18" i="21"/>
  <c r="BY18" i="99"/>
  <c r="CI18" i="106"/>
  <c r="CI18" i="112" s="1"/>
  <c r="CI18" i="150"/>
  <c r="CI18" i="148"/>
  <c r="CI18" i="147"/>
  <c r="CI18" i="146"/>
  <c r="CI18" i="149"/>
  <c r="CI18" i="115"/>
  <c r="CI18" i="174"/>
  <c r="CI18" i="40"/>
  <c r="CI18" i="29"/>
  <c r="CI18" i="77"/>
  <c r="CI18" i="173"/>
  <c r="CI18" i="42"/>
  <c r="CI18" i="21"/>
  <c r="CI18" i="99"/>
  <c r="CI18" i="104"/>
  <c r="CB15" i="106"/>
  <c r="CB15" i="112" s="1"/>
  <c r="CB15" i="148"/>
  <c r="CB15" i="150"/>
  <c r="CB15" i="147"/>
  <c r="CB15" i="146"/>
  <c r="CB15" i="149"/>
  <c r="CB15" i="174"/>
  <c r="CB15" i="40"/>
  <c r="CB15" i="115"/>
  <c r="CB15" i="77"/>
  <c r="CB15" i="29"/>
  <c r="CB15" i="173"/>
  <c r="CB15" i="42"/>
  <c r="CB15" i="99"/>
  <c r="CB15" i="104"/>
  <c r="CB15" i="21"/>
  <c r="BU21" i="106"/>
  <c r="BU21" i="112" s="1"/>
  <c r="BU21" i="150"/>
  <c r="BU21" i="148"/>
  <c r="BU21" i="147"/>
  <c r="BU21" i="146"/>
  <c r="BU21" i="149"/>
  <c r="BU21" i="115"/>
  <c r="BU21" i="174"/>
  <c r="BU21" i="40"/>
  <c r="BU21" i="29"/>
  <c r="BU21" i="77"/>
  <c r="BU21" i="42"/>
  <c r="BU21" i="173"/>
  <c r="BU21" i="104"/>
  <c r="BU21" i="21"/>
  <c r="BU21" i="99"/>
  <c r="BS15" i="106"/>
  <c r="BS15" i="112" s="1"/>
  <c r="BS15" i="148"/>
  <c r="BS15" i="150"/>
  <c r="BS15" i="147"/>
  <c r="BS15" i="146"/>
  <c r="BS15" i="149"/>
  <c r="BS15" i="174"/>
  <c r="BS15" i="40"/>
  <c r="BS15" i="115"/>
  <c r="BS15" i="77"/>
  <c r="BS15" i="29"/>
  <c r="BS15" i="173"/>
  <c r="BS15" i="42"/>
  <c r="BS15" i="104"/>
  <c r="BS15" i="21"/>
  <c r="BS15" i="99"/>
  <c r="CQ35" i="2"/>
  <c r="CQ34" i="106"/>
  <c r="CQ34" i="112" s="1"/>
  <c r="CQ34" i="150"/>
  <c r="CQ34" i="148"/>
  <c r="CQ34" i="147"/>
  <c r="CQ34" i="146"/>
  <c r="CQ34" i="149"/>
  <c r="CQ34" i="174"/>
  <c r="CQ34" i="115"/>
  <c r="CQ34" i="77"/>
  <c r="CQ34" i="40"/>
  <c r="CQ34" i="173"/>
  <c r="CQ34" i="42"/>
  <c r="CQ34" i="29"/>
  <c r="CQ34" i="21"/>
  <c r="CQ34" i="104"/>
  <c r="CQ34" i="99"/>
  <c r="AG13" i="178"/>
  <c r="AG13" i="179"/>
  <c r="AG13" i="181"/>
  <c r="AG13" i="180"/>
  <c r="AG13" i="177"/>
  <c r="AW13" i="41"/>
  <c r="AW13" i="145"/>
  <c r="AW13" i="127"/>
  <c r="AW13" i="37"/>
  <c r="AW13" i="38"/>
  <c r="AW12" i="106"/>
  <c r="AW12" i="112" s="1"/>
  <c r="AW12" i="148"/>
  <c r="AW12" i="150"/>
  <c r="AW12" i="147"/>
  <c r="AW12" i="146"/>
  <c r="AW12" i="149"/>
  <c r="AW12" i="174"/>
  <c r="AW12" i="40"/>
  <c r="AW12" i="115"/>
  <c r="AW12" i="77"/>
  <c r="AW12" i="29"/>
  <c r="AW12" i="42"/>
  <c r="AW12" i="173"/>
  <c r="AW12" i="104"/>
  <c r="AW12" i="21"/>
  <c r="AW12" i="99"/>
  <c r="AL55" i="2"/>
  <c r="AL54" i="106"/>
  <c r="AL54" i="112" s="1"/>
  <c r="AL54" i="21"/>
  <c r="AL54" i="173"/>
  <c r="AL54" i="104"/>
  <c r="AL54" i="99"/>
  <c r="AN42" i="2"/>
  <c r="AN41" i="106"/>
  <c r="AN41" i="112" s="1"/>
  <c r="AN41" i="173"/>
  <c r="AN41" i="21"/>
  <c r="AN41" i="104"/>
  <c r="AN41" i="99"/>
  <c r="AN30" i="2"/>
  <c r="X30" i="180"/>
  <c r="X30" i="181"/>
  <c r="X30" i="178"/>
  <c r="X30" i="179"/>
  <c r="X30" i="177"/>
  <c r="AN29" i="106"/>
  <c r="AN29" i="112" s="1"/>
  <c r="AN29" i="150"/>
  <c r="AN29" i="148"/>
  <c r="AN29" i="146"/>
  <c r="AN29" i="147"/>
  <c r="AN29" i="149"/>
  <c r="AN29" i="174"/>
  <c r="AN29" i="115"/>
  <c r="AN29" i="77"/>
  <c r="AN29" i="40"/>
  <c r="AN29" i="29"/>
  <c r="AN29" i="173"/>
  <c r="AN29" i="42"/>
  <c r="AN29" i="104"/>
  <c r="AN29" i="21"/>
  <c r="AN29" i="99"/>
  <c r="X22" i="180"/>
  <c r="X22" i="181"/>
  <c r="X22" i="178"/>
  <c r="X22" i="179"/>
  <c r="X22" i="177"/>
  <c r="AN21" i="106"/>
  <c r="AN21" i="112" s="1"/>
  <c r="AN21" i="150"/>
  <c r="AN21" i="147"/>
  <c r="AN21" i="148"/>
  <c r="AN21" i="146"/>
  <c r="AN21" i="149"/>
  <c r="AN21" i="115"/>
  <c r="AN21" i="174"/>
  <c r="AN21" i="40"/>
  <c r="AN21" i="29"/>
  <c r="AN21" i="77"/>
  <c r="AN21" i="173"/>
  <c r="AN21" i="42"/>
  <c r="AN21" i="21"/>
  <c r="AN21" i="99"/>
  <c r="AN21" i="104"/>
  <c r="X16" i="180"/>
  <c r="X16" i="181"/>
  <c r="X16" i="178"/>
  <c r="X16" i="179"/>
  <c r="X16" i="177"/>
  <c r="AN15" i="106"/>
  <c r="AN15" i="112" s="1"/>
  <c r="AN15" i="148"/>
  <c r="AN15" i="150"/>
  <c r="AN15" i="147"/>
  <c r="AN15" i="146"/>
  <c r="AN15" i="149"/>
  <c r="AN15" i="174"/>
  <c r="AN15" i="40"/>
  <c r="AN15" i="115"/>
  <c r="AN15" i="77"/>
  <c r="AN15" i="29"/>
  <c r="AN15" i="173"/>
  <c r="AN15" i="42"/>
  <c r="AN15" i="99"/>
  <c r="AN15" i="104"/>
  <c r="AN15" i="21"/>
  <c r="AO10" i="178"/>
  <c r="AO10" i="180"/>
  <c r="AO10" i="177"/>
  <c r="AO10" i="179"/>
  <c r="AO10" i="181"/>
  <c r="BE10" i="145"/>
  <c r="BE10" i="41"/>
  <c r="BE10" i="127"/>
  <c r="BE10" i="37"/>
  <c r="BE10" i="38"/>
  <c r="BE9" i="106"/>
  <c r="BE9" i="112" s="1"/>
  <c r="BE9" i="150"/>
  <c r="BE9" i="148"/>
  <c r="BE9" i="147"/>
  <c r="BE9" i="146"/>
  <c r="BE9" i="149"/>
  <c r="BE9" i="174"/>
  <c r="BE9" i="115"/>
  <c r="BE9" i="40"/>
  <c r="BE9" i="29"/>
  <c r="BE9" i="77"/>
  <c r="BE9" i="42"/>
  <c r="BE9" i="173"/>
  <c r="BE9" i="104"/>
  <c r="BE9" i="21"/>
  <c r="BE9" i="99"/>
  <c r="AN22" i="180"/>
  <c r="AN22" i="181"/>
  <c r="AN22" i="178"/>
  <c r="AN22" i="179"/>
  <c r="AN22" i="177"/>
  <c r="BD21" i="106"/>
  <c r="BD21" i="112" s="1"/>
  <c r="BD21" i="150"/>
  <c r="BD21" i="147"/>
  <c r="BD21" i="148"/>
  <c r="BD21" i="146"/>
  <c r="BD21" i="149"/>
  <c r="BD21" i="115"/>
  <c r="BD21" i="174"/>
  <c r="BD21" i="40"/>
  <c r="BD21" i="29"/>
  <c r="BD21" i="77"/>
  <c r="BD21" i="173"/>
  <c r="BD21" i="42"/>
  <c r="BD21" i="21"/>
  <c r="BD21" i="99"/>
  <c r="BD21" i="104"/>
  <c r="BL42" i="2"/>
  <c r="BL41" i="106"/>
  <c r="BL41" i="112" s="1"/>
  <c r="BL41" i="173"/>
  <c r="BL41" i="21"/>
  <c r="BL41" i="104"/>
  <c r="BL41" i="99"/>
  <c r="BL30" i="2"/>
  <c r="AV30" i="180"/>
  <c r="AV30" i="181"/>
  <c r="AV30" i="178"/>
  <c r="AV30" i="179"/>
  <c r="AV30" i="177"/>
  <c r="BL29" i="106"/>
  <c r="BL29" i="112" s="1"/>
  <c r="BL29" i="150"/>
  <c r="BL29" i="148"/>
  <c r="BL29" i="146"/>
  <c r="BL29" i="147"/>
  <c r="BL29" i="149"/>
  <c r="BL29" i="174"/>
  <c r="BL29" i="115"/>
  <c r="BL29" i="77"/>
  <c r="BL29" i="40"/>
  <c r="BL29" i="29"/>
  <c r="BL29" i="173"/>
  <c r="BL29" i="42"/>
  <c r="BL29" i="104"/>
  <c r="BL29" i="21"/>
  <c r="BL29" i="99"/>
  <c r="AV22" i="180"/>
  <c r="AV22" i="181"/>
  <c r="AV22" i="178"/>
  <c r="AV22" i="179"/>
  <c r="AV22" i="177"/>
  <c r="BL21" i="106"/>
  <c r="BL21" i="112" s="1"/>
  <c r="BL21" i="150"/>
  <c r="BL21" i="147"/>
  <c r="BL21" i="148"/>
  <c r="BL21" i="146"/>
  <c r="BL21" i="149"/>
  <c r="BL21" i="115"/>
  <c r="BL21" i="174"/>
  <c r="BL21" i="40"/>
  <c r="BL21" i="29"/>
  <c r="BL21" i="77"/>
  <c r="BL21" i="173"/>
  <c r="BL21" i="42"/>
  <c r="BL21" i="21"/>
  <c r="BL21" i="99"/>
  <c r="BL21" i="104"/>
  <c r="AV16" i="180"/>
  <c r="AV16" i="181"/>
  <c r="AV16" i="178"/>
  <c r="AV16" i="179"/>
  <c r="AV16" i="177"/>
  <c r="BL15" i="106"/>
  <c r="BL15" i="112" s="1"/>
  <c r="BL15" i="148"/>
  <c r="BL15" i="150"/>
  <c r="BL15" i="147"/>
  <c r="BL15" i="146"/>
  <c r="BL15" i="149"/>
  <c r="BL15" i="174"/>
  <c r="BL15" i="40"/>
  <c r="BL15" i="115"/>
  <c r="BL15" i="77"/>
  <c r="BL15" i="29"/>
  <c r="BL15" i="173"/>
  <c r="BL15" i="42"/>
  <c r="BL15" i="99"/>
  <c r="BL15" i="104"/>
  <c r="BL15" i="21"/>
  <c r="AX16" i="180"/>
  <c r="AX16" i="181"/>
  <c r="AX16" i="178"/>
  <c r="AX16" i="179"/>
  <c r="AX16" i="177"/>
  <c r="BN15" i="106"/>
  <c r="BN15" i="112" s="1"/>
  <c r="BN15" i="148"/>
  <c r="BN15" i="150"/>
  <c r="BN15" i="147"/>
  <c r="BN15" i="146"/>
  <c r="BN15" i="149"/>
  <c r="BN15" i="40"/>
  <c r="BN15" i="115"/>
  <c r="BN15" i="174"/>
  <c r="BN15" i="29"/>
  <c r="BN15" i="77"/>
  <c r="BN15" i="42"/>
  <c r="BN15" i="173"/>
  <c r="BN15" i="104"/>
  <c r="BN15" i="21"/>
  <c r="BN15" i="99"/>
  <c r="BO35" i="2"/>
  <c r="AY35" i="180"/>
  <c r="AY35" i="181"/>
  <c r="AY35" i="178"/>
  <c r="AY35" i="179"/>
  <c r="AY35" i="177"/>
  <c r="BO34" i="106"/>
  <c r="BO34" i="112" s="1"/>
  <c r="BO34" i="150"/>
  <c r="BO34" i="148"/>
  <c r="BO34" i="147"/>
  <c r="BO34" i="146"/>
  <c r="BO34" i="149"/>
  <c r="BO34" i="174"/>
  <c r="BO34" i="115"/>
  <c r="BO34" i="77"/>
  <c r="BO34" i="40"/>
  <c r="BO34" i="173"/>
  <c r="BO34" i="42"/>
  <c r="BO34" i="29"/>
  <c r="BO34" i="21"/>
  <c r="BO34" i="104"/>
  <c r="BO34" i="99"/>
  <c r="D13" i="179"/>
  <c r="D13" i="181"/>
  <c r="D13" i="180"/>
  <c r="D13" i="177"/>
  <c r="D13" i="178"/>
  <c r="T13" i="145"/>
  <c r="T13" i="41"/>
  <c r="T13" i="37"/>
  <c r="T13" i="38"/>
  <c r="T13" i="127"/>
  <c r="T12" i="106"/>
  <c r="T12" i="112" s="1"/>
  <c r="T12" i="148"/>
  <c r="T12" i="150"/>
  <c r="T12" i="147"/>
  <c r="T12" i="146"/>
  <c r="T12" i="149"/>
  <c r="T12" i="115"/>
  <c r="T12" i="174"/>
  <c r="T12" i="40"/>
  <c r="T12" i="29"/>
  <c r="T12" i="77"/>
  <c r="T12" i="42"/>
  <c r="T12" i="173"/>
  <c r="T12" i="104"/>
  <c r="T12" i="21"/>
  <c r="T12" i="99"/>
  <c r="FV56" i="2"/>
  <c r="FV55" i="21"/>
  <c r="FV55" i="173"/>
  <c r="FV55" i="104"/>
  <c r="FV55" i="99"/>
  <c r="FV35" i="2"/>
  <c r="FV34" i="150"/>
  <c r="FV34" i="148"/>
  <c r="FV34" i="147"/>
  <c r="FV34" i="149"/>
  <c r="FV34" i="146"/>
  <c r="FV34" i="115"/>
  <c r="FV34" i="174"/>
  <c r="FV34" i="40"/>
  <c r="FV34" i="77"/>
  <c r="FV34" i="42"/>
  <c r="FV34" i="29"/>
  <c r="FV34" i="173"/>
  <c r="FV34" i="21"/>
  <c r="FV34" i="104"/>
  <c r="FV34" i="99"/>
  <c r="FV18" i="150"/>
  <c r="FV18" i="147"/>
  <c r="FV18" i="148"/>
  <c r="FV18" i="146"/>
  <c r="FV18" i="149"/>
  <c r="FV18" i="174"/>
  <c r="FV18" i="115"/>
  <c r="FV18" i="77"/>
  <c r="FV18" i="40"/>
  <c r="FV18" i="29"/>
  <c r="FV18" i="173"/>
  <c r="FV18" i="42"/>
  <c r="FV18" i="99"/>
  <c r="FV18" i="104"/>
  <c r="FV18" i="21"/>
  <c r="ET35" i="2"/>
  <c r="ET34" i="150"/>
  <c r="ET34" i="148"/>
  <c r="ET34" i="147"/>
  <c r="ET34" i="149"/>
  <c r="ET34" i="146"/>
  <c r="ET34" i="115"/>
  <c r="ET34" i="174"/>
  <c r="ET34" i="40"/>
  <c r="ET34" i="77"/>
  <c r="ET34" i="42"/>
  <c r="ET34" i="29"/>
  <c r="ET34" i="173"/>
  <c r="ET34" i="21"/>
  <c r="ET34" i="104"/>
  <c r="ET34" i="99"/>
  <c r="ET18" i="150"/>
  <c r="ET18" i="147"/>
  <c r="ET18" i="148"/>
  <c r="ET18" i="146"/>
  <c r="ET18" i="149"/>
  <c r="ET18" i="174"/>
  <c r="ET18" i="115"/>
  <c r="ET18" i="77"/>
  <c r="ET18" i="40"/>
  <c r="ET18" i="29"/>
  <c r="ET18" i="173"/>
  <c r="ET18" i="42"/>
  <c r="ET18" i="99"/>
  <c r="ET18" i="104"/>
  <c r="ET18" i="21"/>
  <c r="EM42" i="2"/>
  <c r="EM41" i="173"/>
  <c r="EM41" i="21"/>
  <c r="EM41" i="104"/>
  <c r="EM41" i="99"/>
  <c r="EM21" i="150"/>
  <c r="EM21" i="147"/>
  <c r="EM21" i="148"/>
  <c r="EM21" i="146"/>
  <c r="EM21" i="149"/>
  <c r="EM21" i="174"/>
  <c r="EM21" i="115"/>
  <c r="EM21" i="77"/>
  <c r="EM21" i="40"/>
  <c r="EM21" i="29"/>
  <c r="EM21" i="173"/>
  <c r="EM21" i="42"/>
  <c r="EM21" i="104"/>
  <c r="EM21" i="21"/>
  <c r="EM21" i="99"/>
  <c r="EM9" i="150"/>
  <c r="EM9" i="148"/>
  <c r="EM9" i="147"/>
  <c r="EM9" i="146"/>
  <c r="EM9" i="149"/>
  <c r="EM9" i="40"/>
  <c r="EM9" i="174"/>
  <c r="EM9" i="115"/>
  <c r="EM9" i="77"/>
  <c r="EM9" i="29"/>
  <c r="EM9" i="173"/>
  <c r="EM9" i="42"/>
  <c r="EM9" i="104"/>
  <c r="EM9" i="21"/>
  <c r="EM9" i="99"/>
  <c r="FE42" i="2"/>
  <c r="FE41" i="173"/>
  <c r="FE41" i="104"/>
  <c r="FE41" i="99"/>
  <c r="FE41" i="21"/>
  <c r="FE30" i="2"/>
  <c r="FE29" i="150"/>
  <c r="FE29" i="148"/>
  <c r="FE29" i="146"/>
  <c r="FE29" i="147"/>
  <c r="FE29" i="149"/>
  <c r="FE29" i="115"/>
  <c r="FE29" i="174"/>
  <c r="FE29" i="40"/>
  <c r="FE29" i="29"/>
  <c r="FE29" i="77"/>
  <c r="FE29" i="173"/>
  <c r="FE29" i="42"/>
  <c r="FE29" i="21"/>
  <c r="FE29" i="99"/>
  <c r="FE29" i="104"/>
  <c r="EV55" i="2"/>
  <c r="EV54" i="21"/>
  <c r="EV54" i="173"/>
  <c r="EV54" i="104"/>
  <c r="EV54" i="99"/>
  <c r="EV42" i="2"/>
  <c r="EV41" i="173"/>
  <c r="EV41" i="21"/>
  <c r="EV41" i="104"/>
  <c r="EV41" i="99"/>
  <c r="EV35" i="2"/>
  <c r="EV34" i="150"/>
  <c r="EV34" i="148"/>
  <c r="EV34" i="147"/>
  <c r="EV34" i="146"/>
  <c r="EV34" i="149"/>
  <c r="EV34" i="174"/>
  <c r="EV34" i="115"/>
  <c r="EV34" i="77"/>
  <c r="EV34" i="40"/>
  <c r="EV34" i="29"/>
  <c r="EV34" i="173"/>
  <c r="EV34" i="42"/>
  <c r="EV34" i="104"/>
  <c r="EV34" i="99"/>
  <c r="EV34" i="21"/>
  <c r="EV30" i="2"/>
  <c r="EV29" i="150"/>
  <c r="EV29" i="148"/>
  <c r="EV29" i="146"/>
  <c r="EV29" i="147"/>
  <c r="EV29" i="149"/>
  <c r="EV29" i="174"/>
  <c r="EV29" i="115"/>
  <c r="EV29" i="77"/>
  <c r="EV29" i="40"/>
  <c r="EV29" i="29"/>
  <c r="EV29" i="173"/>
  <c r="EV29" i="42"/>
  <c r="EV29" i="104"/>
  <c r="EV29" i="21"/>
  <c r="EV29" i="99"/>
  <c r="EV25" i="2"/>
  <c r="EV24" i="150"/>
  <c r="EV24" i="147"/>
  <c r="EV24" i="148"/>
  <c r="EV24" i="146"/>
  <c r="EV24" i="149"/>
  <c r="EV24" i="174"/>
  <c r="EV24" i="115"/>
  <c r="EV24" i="77"/>
  <c r="EV24" i="40"/>
  <c r="EV24" i="29"/>
  <c r="EV24" i="173"/>
  <c r="EV24" i="42"/>
  <c r="EV24" i="104"/>
  <c r="EV24" i="21"/>
  <c r="EV24" i="99"/>
  <c r="EV21" i="150"/>
  <c r="EV21" i="147"/>
  <c r="EV21" i="148"/>
  <c r="EV21" i="146"/>
  <c r="EV21" i="149"/>
  <c r="EV21" i="115"/>
  <c r="EV21" i="174"/>
  <c r="EV21" i="40"/>
  <c r="EV21" i="29"/>
  <c r="EV21" i="77"/>
  <c r="EV21" i="173"/>
  <c r="EV21" i="42"/>
  <c r="EV21" i="21"/>
  <c r="EV21" i="99"/>
  <c r="EV21" i="104"/>
  <c r="EV18" i="150"/>
  <c r="EV18" i="148"/>
  <c r="EV18" i="147"/>
  <c r="EV18" i="146"/>
  <c r="EV18" i="149"/>
  <c r="EV18" i="115"/>
  <c r="EV18" i="174"/>
  <c r="EV18" i="40"/>
  <c r="EV18" i="29"/>
  <c r="EV18" i="77"/>
  <c r="EV18" i="42"/>
  <c r="EV18" i="173"/>
  <c r="EV18" i="104"/>
  <c r="EV18" i="21"/>
  <c r="EV18" i="99"/>
  <c r="EV15" i="148"/>
  <c r="EV15" i="150"/>
  <c r="EV15" i="147"/>
  <c r="EV15" i="146"/>
  <c r="EV15" i="149"/>
  <c r="EV15" i="174"/>
  <c r="EV15" i="40"/>
  <c r="EV15" i="115"/>
  <c r="EV15" i="77"/>
  <c r="EV15" i="29"/>
  <c r="EV15" i="173"/>
  <c r="EV15" i="42"/>
  <c r="EV15" i="99"/>
  <c r="EV15" i="104"/>
  <c r="EV15" i="21"/>
  <c r="EV12" i="148"/>
  <c r="EV12" i="150"/>
  <c r="EV12" i="147"/>
  <c r="EV12" i="146"/>
  <c r="EV12" i="149"/>
  <c r="EV12" i="115"/>
  <c r="EV12" i="174"/>
  <c r="EV12" i="40"/>
  <c r="EV12" i="29"/>
  <c r="EV12" i="77"/>
  <c r="EV12" i="42"/>
  <c r="EV12" i="173"/>
  <c r="EV12" i="104"/>
  <c r="EV12" i="21"/>
  <c r="EV12" i="99"/>
  <c r="EV9" i="150"/>
  <c r="EV9" i="148"/>
  <c r="EV9" i="147"/>
  <c r="EV9" i="146"/>
  <c r="EV9" i="149"/>
  <c r="EV9" i="115"/>
  <c r="EV9" i="40"/>
  <c r="EV9" i="174"/>
  <c r="EV9" i="29"/>
  <c r="EV9" i="77"/>
  <c r="EV9" i="173"/>
  <c r="EV9" i="42"/>
  <c r="EV9" i="21"/>
  <c r="EV9" i="99"/>
  <c r="EV9" i="104"/>
  <c r="EB35" i="2"/>
  <c r="EB34" i="150"/>
  <c r="EB34" i="148"/>
  <c r="EB34" i="147"/>
  <c r="EB34" i="146"/>
  <c r="EB34" i="149"/>
  <c r="EB34" i="174"/>
  <c r="EB34" i="115"/>
  <c r="EB34" i="77"/>
  <c r="EB34" i="40"/>
  <c r="EB34" i="29"/>
  <c r="EB34" i="173"/>
  <c r="EB34" i="42"/>
  <c r="EB34" i="104"/>
  <c r="EB34" i="99"/>
  <c r="EB34" i="21"/>
  <c r="EB25" i="2"/>
  <c r="EB24" i="150"/>
  <c r="EB24" i="147"/>
  <c r="EB24" i="148"/>
  <c r="EB24" i="146"/>
  <c r="EB24" i="149"/>
  <c r="EB24" i="174"/>
  <c r="EB24" i="115"/>
  <c r="EB24" i="77"/>
  <c r="EB24" i="40"/>
  <c r="EB24" i="29"/>
  <c r="EB24" i="173"/>
  <c r="EB24" i="42"/>
  <c r="EB24" i="104"/>
  <c r="EB24" i="21"/>
  <c r="EB24" i="99"/>
  <c r="EB18" i="150"/>
  <c r="EB18" i="148"/>
  <c r="EB18" i="147"/>
  <c r="EB18" i="146"/>
  <c r="EB18" i="149"/>
  <c r="EB18" i="40"/>
  <c r="EB18" i="115"/>
  <c r="EB18" i="174"/>
  <c r="EB18" i="29"/>
  <c r="EB18" i="77"/>
  <c r="EB18" i="42"/>
  <c r="EB18" i="173"/>
  <c r="EB18" i="104"/>
  <c r="EB18" i="21"/>
  <c r="EB18" i="99"/>
  <c r="EB12" i="148"/>
  <c r="EB12" i="150"/>
  <c r="EB12" i="147"/>
  <c r="EB12" i="146"/>
  <c r="EB12" i="149"/>
  <c r="EB12" i="115"/>
  <c r="EB12" i="174"/>
  <c r="EB12" i="40"/>
  <c r="EB12" i="29"/>
  <c r="EB12" i="77"/>
  <c r="EB12" i="42"/>
  <c r="EB12" i="173"/>
  <c r="EB12" i="104"/>
  <c r="EB12" i="21"/>
  <c r="EB12" i="99"/>
  <c r="CZ55" i="2"/>
  <c r="CZ54" i="21"/>
  <c r="CZ54" i="173"/>
  <c r="CZ54" i="104"/>
  <c r="CZ54" i="99"/>
  <c r="CZ42" i="2"/>
  <c r="CZ41" i="173"/>
  <c r="CZ41" i="21"/>
  <c r="CZ41" i="104"/>
  <c r="CZ41" i="99"/>
  <c r="CZ35" i="2"/>
  <c r="CZ34" i="150"/>
  <c r="CZ34" i="148"/>
  <c r="CZ34" i="147"/>
  <c r="CZ34" i="146"/>
  <c r="CZ34" i="149"/>
  <c r="CZ34" i="174"/>
  <c r="CZ34" i="115"/>
  <c r="CZ34" i="77"/>
  <c r="CZ34" i="40"/>
  <c r="CZ34" i="29"/>
  <c r="CZ34" i="173"/>
  <c r="CZ34" i="42"/>
  <c r="CZ34" i="104"/>
  <c r="CZ34" i="99"/>
  <c r="CZ34" i="21"/>
  <c r="CZ30" i="2"/>
  <c r="CZ29" i="150"/>
  <c r="CZ29" i="148"/>
  <c r="CZ29" i="146"/>
  <c r="CZ29" i="147"/>
  <c r="CZ29" i="149"/>
  <c r="CZ29" i="174"/>
  <c r="CZ29" i="115"/>
  <c r="CZ29" i="77"/>
  <c r="CZ29" i="40"/>
  <c r="CZ29" i="29"/>
  <c r="CZ29" i="173"/>
  <c r="CZ29" i="42"/>
  <c r="CZ29" i="104"/>
  <c r="CZ29" i="21"/>
  <c r="CZ29" i="99"/>
  <c r="CZ25" i="2"/>
  <c r="CZ24" i="150"/>
  <c r="CZ24" i="147"/>
  <c r="CZ24" i="148"/>
  <c r="CZ24" i="146"/>
  <c r="CZ24" i="149"/>
  <c r="CZ24" i="174"/>
  <c r="CZ24" i="115"/>
  <c r="CZ24" i="77"/>
  <c r="CZ24" i="40"/>
  <c r="CZ24" i="29"/>
  <c r="CZ24" i="173"/>
  <c r="CZ24" i="42"/>
  <c r="CZ24" i="104"/>
  <c r="CZ24" i="21"/>
  <c r="CZ24" i="99"/>
  <c r="CZ21" i="150"/>
  <c r="CZ21" i="147"/>
  <c r="CZ21" i="148"/>
  <c r="CZ21" i="146"/>
  <c r="CZ21" i="149"/>
  <c r="CZ21" i="115"/>
  <c r="CZ21" i="174"/>
  <c r="CZ21" i="40"/>
  <c r="CZ21" i="29"/>
  <c r="CZ21" i="77"/>
  <c r="CZ21" i="173"/>
  <c r="CZ21" i="42"/>
  <c r="CZ21" i="21"/>
  <c r="CZ21" i="99"/>
  <c r="CZ21" i="104"/>
  <c r="CZ18" i="150"/>
  <c r="CZ18" i="148"/>
  <c r="CZ18" i="147"/>
  <c r="CZ18" i="146"/>
  <c r="CZ18" i="149"/>
  <c r="CZ18" i="40"/>
  <c r="CZ18" i="115"/>
  <c r="CZ18" i="174"/>
  <c r="CZ18" i="29"/>
  <c r="CZ18" i="77"/>
  <c r="CZ18" i="42"/>
  <c r="CZ18" i="173"/>
  <c r="CZ18" i="104"/>
  <c r="CZ18" i="21"/>
  <c r="CZ18" i="99"/>
  <c r="CZ15" i="148"/>
  <c r="CZ15" i="150"/>
  <c r="CZ15" i="147"/>
  <c r="CZ15" i="146"/>
  <c r="CZ15" i="149"/>
  <c r="CZ15" i="174"/>
  <c r="CZ15" i="40"/>
  <c r="CZ15" i="115"/>
  <c r="CZ15" i="77"/>
  <c r="CZ15" i="29"/>
  <c r="CZ15" i="173"/>
  <c r="CZ15" i="42"/>
  <c r="CZ15" i="99"/>
  <c r="CZ15" i="104"/>
  <c r="CZ15" i="21"/>
  <c r="CZ12" i="148"/>
  <c r="CZ12" i="150"/>
  <c r="CZ12" i="147"/>
  <c r="CZ12" i="146"/>
  <c r="CZ12" i="149"/>
  <c r="CZ12" i="115"/>
  <c r="CZ12" i="174"/>
  <c r="CZ12" i="40"/>
  <c r="CZ12" i="29"/>
  <c r="CZ12" i="77"/>
  <c r="CZ12" i="42"/>
  <c r="CZ12" i="173"/>
  <c r="CZ12" i="104"/>
  <c r="CZ12" i="21"/>
  <c r="CZ12" i="99"/>
  <c r="CZ9" i="150"/>
  <c r="CZ9" i="148"/>
  <c r="CZ9" i="147"/>
  <c r="CZ9" i="146"/>
  <c r="CZ9" i="149"/>
  <c r="CZ9" i="115"/>
  <c r="CZ9" i="40"/>
  <c r="CZ9" i="174"/>
  <c r="CZ9" i="29"/>
  <c r="CZ9" i="77"/>
  <c r="CZ9" i="173"/>
  <c r="CZ9" i="42"/>
  <c r="CZ9" i="21"/>
  <c r="CZ9" i="99"/>
  <c r="CZ9" i="104"/>
  <c r="DY42" i="2"/>
  <c r="DY41" i="173"/>
  <c r="DY41" i="104"/>
  <c r="DY41" i="99"/>
  <c r="DY41" i="21"/>
  <c r="DY21" i="150"/>
  <c r="DY21" i="148"/>
  <c r="DY21" i="147"/>
  <c r="DY21" i="146"/>
  <c r="DY21" i="149"/>
  <c r="DY21" i="115"/>
  <c r="DY21" i="174"/>
  <c r="DY21" i="40"/>
  <c r="DY21" i="29"/>
  <c r="DY21" i="77"/>
  <c r="DY21" i="42"/>
  <c r="DY21" i="173"/>
  <c r="DY21" i="104"/>
  <c r="DY21" i="21"/>
  <c r="DY21" i="99"/>
  <c r="DY9" i="150"/>
  <c r="DY9" i="148"/>
  <c r="DY9" i="147"/>
  <c r="DY9" i="146"/>
  <c r="DY9" i="149"/>
  <c r="DY9" i="174"/>
  <c r="DY9" i="115"/>
  <c r="DY9" i="40"/>
  <c r="DY9" i="29"/>
  <c r="DY9" i="77"/>
  <c r="DY9" i="42"/>
  <c r="DY9" i="173"/>
  <c r="DY9" i="104"/>
  <c r="DY9" i="21"/>
  <c r="DY9" i="99"/>
  <c r="CV35" i="2"/>
  <c r="CV34" i="150"/>
  <c r="CV34" i="148"/>
  <c r="CV34" i="147"/>
  <c r="CV34" i="146"/>
  <c r="CV34" i="149"/>
  <c r="CV34" i="174"/>
  <c r="CV34" i="115"/>
  <c r="CV34" i="77"/>
  <c r="CV34" i="40"/>
  <c r="CV34" i="29"/>
  <c r="CV34" i="173"/>
  <c r="CV34" i="42"/>
  <c r="CV34" i="104"/>
  <c r="CV34" i="99"/>
  <c r="CV34" i="21"/>
  <c r="CV25" i="2"/>
  <c r="CV24" i="150"/>
  <c r="CV24" i="147"/>
  <c r="CV24" i="148"/>
  <c r="CV24" i="146"/>
  <c r="CV24" i="149"/>
  <c r="CV24" i="174"/>
  <c r="CV24" i="115"/>
  <c r="CV24" i="77"/>
  <c r="CV24" i="40"/>
  <c r="CV24" i="29"/>
  <c r="CV24" i="173"/>
  <c r="CV24" i="42"/>
  <c r="CV24" i="104"/>
  <c r="CV24" i="21"/>
  <c r="CV24" i="99"/>
  <c r="CW18" i="150"/>
  <c r="CW18" i="148"/>
  <c r="CW18" i="147"/>
  <c r="CW18" i="146"/>
  <c r="CW18" i="149"/>
  <c r="CW18" i="174"/>
  <c r="CW18" i="40"/>
  <c r="CW18" i="115"/>
  <c r="CW18" i="77"/>
  <c r="CW18" i="29"/>
  <c r="CW18" i="173"/>
  <c r="CW18" i="42"/>
  <c r="CW18" i="104"/>
  <c r="CW18" i="21"/>
  <c r="CW18" i="99"/>
  <c r="CW12" i="148"/>
  <c r="CW12" i="150"/>
  <c r="CW12" i="147"/>
  <c r="CW12" i="146"/>
  <c r="CW12" i="149"/>
  <c r="CW12" i="174"/>
  <c r="CW12" i="40"/>
  <c r="CW12" i="115"/>
  <c r="CW12" i="77"/>
  <c r="CW12" i="29"/>
  <c r="CW12" i="42"/>
  <c r="CW12" i="173"/>
  <c r="CW12" i="104"/>
  <c r="CW12" i="21"/>
  <c r="CW12" i="99"/>
  <c r="CV9" i="150"/>
  <c r="CV9" i="148"/>
  <c r="CV9" i="147"/>
  <c r="CV9" i="146"/>
  <c r="CV9" i="149"/>
  <c r="CV9" i="115"/>
  <c r="CV9" i="40"/>
  <c r="CV9" i="174"/>
  <c r="CV9" i="29"/>
  <c r="CV9" i="77"/>
  <c r="CV9" i="173"/>
  <c r="CV9" i="42"/>
  <c r="CV9" i="21"/>
  <c r="CV9" i="99"/>
  <c r="CV9" i="104"/>
  <c r="CS26" i="2"/>
  <c r="CS25" i="106"/>
  <c r="CS25" i="112" s="1"/>
  <c r="CS25" i="150"/>
  <c r="CS25" i="148"/>
  <c r="CS25" i="147"/>
  <c r="CS25" i="146"/>
  <c r="CS25" i="149"/>
  <c r="CS25" i="115"/>
  <c r="CS25" i="174"/>
  <c r="CS25" i="40"/>
  <c r="CS25" i="29"/>
  <c r="CS25" i="77"/>
  <c r="CS25" i="42"/>
  <c r="CS25" i="173"/>
  <c r="CS25" i="21"/>
  <c r="CS25" i="99"/>
  <c r="CS25" i="104"/>
  <c r="CL25" i="2"/>
  <c r="CL24" i="106"/>
  <c r="CL24" i="112" s="1"/>
  <c r="CL24" i="150"/>
  <c r="CL24" i="148"/>
  <c r="CL24" i="147"/>
  <c r="CL24" i="146"/>
  <c r="CL24" i="149"/>
  <c r="CL24" i="115"/>
  <c r="CL24" i="174"/>
  <c r="CL24" i="40"/>
  <c r="CL24" i="29"/>
  <c r="CL24" i="77"/>
  <c r="CL24" i="42"/>
  <c r="CL24" i="173"/>
  <c r="CL24" i="21"/>
  <c r="CL24" i="99"/>
  <c r="CL24" i="104"/>
  <c r="CE35" i="2"/>
  <c r="CE34" i="106"/>
  <c r="CE34" i="112" s="1"/>
  <c r="CE34" i="150"/>
  <c r="CE34" i="148"/>
  <c r="CE34" i="147"/>
  <c r="CE34" i="146"/>
  <c r="CE34" i="149"/>
  <c r="CE34" i="174"/>
  <c r="CE34" i="115"/>
  <c r="CE34" i="77"/>
  <c r="CE34" i="40"/>
  <c r="CE34" i="173"/>
  <c r="CE34" i="42"/>
  <c r="CE34" i="29"/>
  <c r="CE34" i="21"/>
  <c r="CE34" i="104"/>
  <c r="CE34" i="99"/>
  <c r="CE18" i="106"/>
  <c r="CE18" i="112" s="1"/>
  <c r="CE18" i="150"/>
  <c r="CE18" i="148"/>
  <c r="CE18" i="147"/>
  <c r="CE18" i="146"/>
  <c r="CE18" i="149"/>
  <c r="CE18" i="115"/>
  <c r="CE18" i="174"/>
  <c r="CE18" i="40"/>
  <c r="CE18" i="29"/>
  <c r="CE18" i="77"/>
  <c r="CE18" i="173"/>
  <c r="CE18" i="42"/>
  <c r="CE18" i="21"/>
  <c r="CE18" i="99"/>
  <c r="CE18" i="104"/>
  <c r="BX25" i="2"/>
  <c r="BX24" i="106"/>
  <c r="BX24" i="112" s="1"/>
  <c r="BX24" i="150"/>
  <c r="BX24" i="147"/>
  <c r="BX24" i="148"/>
  <c r="BX24" i="146"/>
  <c r="BX24" i="149"/>
  <c r="BX24" i="174"/>
  <c r="BX24" i="115"/>
  <c r="BX24" i="77"/>
  <c r="BX24" i="40"/>
  <c r="BX24" i="29"/>
  <c r="BX24" i="173"/>
  <c r="BX24" i="42"/>
  <c r="BX24" i="104"/>
  <c r="BX24" i="21"/>
  <c r="BX24" i="99"/>
  <c r="CI25" i="2"/>
  <c r="CI24" i="106"/>
  <c r="CI24" i="112" s="1"/>
  <c r="CI24" i="150"/>
  <c r="CI24" i="148"/>
  <c r="CI24" i="147"/>
  <c r="CI24" i="146"/>
  <c r="CI24" i="149"/>
  <c r="CI24" i="174"/>
  <c r="CI24" i="115"/>
  <c r="CI24" i="77"/>
  <c r="CI24" i="40"/>
  <c r="CI24" i="29"/>
  <c r="CI24" i="173"/>
  <c r="CI24" i="42"/>
  <c r="CI24" i="21"/>
  <c r="CI24" i="99"/>
  <c r="CI24" i="104"/>
  <c r="CB25" i="2"/>
  <c r="CB24" i="106"/>
  <c r="CB24" i="112" s="1"/>
  <c r="CB24" i="150"/>
  <c r="CB24" i="147"/>
  <c r="CB24" i="148"/>
  <c r="CB24" i="146"/>
  <c r="CB24" i="149"/>
  <c r="CB24" i="174"/>
  <c r="CB24" i="115"/>
  <c r="CB24" i="77"/>
  <c r="CB24" i="40"/>
  <c r="CB24" i="29"/>
  <c r="CB24" i="173"/>
  <c r="CB24" i="42"/>
  <c r="CB24" i="104"/>
  <c r="CB24" i="21"/>
  <c r="CB24" i="99"/>
  <c r="BU10" i="145"/>
  <c r="BU10" i="41"/>
  <c r="BU10" i="127"/>
  <c r="BU10" i="37"/>
  <c r="BU10" i="38"/>
  <c r="BU9" i="106"/>
  <c r="BU9" i="112" s="1"/>
  <c r="BU9" i="150"/>
  <c r="BU9" i="148"/>
  <c r="BU9" i="147"/>
  <c r="BU9" i="146"/>
  <c r="BU9" i="149"/>
  <c r="BU9" i="174"/>
  <c r="BU9" i="115"/>
  <c r="BU9" i="40"/>
  <c r="BU9" i="29"/>
  <c r="BU9" i="77"/>
  <c r="BU9" i="42"/>
  <c r="BU9" i="173"/>
  <c r="BU9" i="104"/>
  <c r="BU9" i="21"/>
  <c r="BU9" i="99"/>
  <c r="BR21" i="106"/>
  <c r="BR21" i="112" s="1"/>
  <c r="BR21" i="150"/>
  <c r="BR21" i="148"/>
  <c r="BR21" i="147"/>
  <c r="BR21" i="146"/>
  <c r="BR21" i="149"/>
  <c r="BR21" i="174"/>
  <c r="BR21" i="115"/>
  <c r="BR21" i="77"/>
  <c r="BR21" i="40"/>
  <c r="BR21" i="29"/>
  <c r="BR21" i="173"/>
  <c r="BR21" i="42"/>
  <c r="BR21" i="104"/>
  <c r="BR21" i="21"/>
  <c r="BR21" i="99"/>
  <c r="AL25" i="2"/>
  <c r="V25" i="180"/>
  <c r="V25" i="178"/>
  <c r="V25" i="181"/>
  <c r="V25" i="179"/>
  <c r="V25" i="177"/>
  <c r="AL24" i="106"/>
  <c r="AL24" i="112" s="1"/>
  <c r="AL24" i="150"/>
  <c r="AL24" i="148"/>
  <c r="AL24" i="147"/>
  <c r="AL24" i="146"/>
  <c r="AL24" i="149"/>
  <c r="AL24" i="115"/>
  <c r="AL24" i="174"/>
  <c r="AL24" i="40"/>
  <c r="AL24" i="29"/>
  <c r="AL24" i="77"/>
  <c r="AL24" i="42"/>
  <c r="AL24" i="173"/>
  <c r="AL24" i="21"/>
  <c r="AL24" i="99"/>
  <c r="AL24" i="104"/>
  <c r="AQ42" i="2"/>
  <c r="AQ41" i="106"/>
  <c r="AQ41" i="112" s="1"/>
  <c r="AQ41" i="173"/>
  <c r="AQ41" i="21"/>
  <c r="AQ41" i="104"/>
  <c r="AQ41" i="99"/>
  <c r="AQ30" i="2"/>
  <c r="AA30" i="180"/>
  <c r="AA30" i="181"/>
  <c r="AA30" i="178"/>
  <c r="AA30" i="179"/>
  <c r="AA30" i="177"/>
  <c r="AQ29" i="106"/>
  <c r="AQ29" i="112" s="1"/>
  <c r="AQ29" i="150"/>
  <c r="AQ29" i="148"/>
  <c r="AQ29" i="147"/>
  <c r="AQ29" i="146"/>
  <c r="AQ29" i="149"/>
  <c r="AQ29" i="174"/>
  <c r="AQ29" i="115"/>
  <c r="AQ29" i="77"/>
  <c r="AQ29" i="40"/>
  <c r="AQ29" i="29"/>
  <c r="AQ29" i="173"/>
  <c r="AQ29" i="42"/>
  <c r="AQ29" i="21"/>
  <c r="AQ29" i="99"/>
  <c r="AQ29" i="104"/>
  <c r="AA22" i="180"/>
  <c r="AA22" i="181"/>
  <c r="AA22" i="178"/>
  <c r="AA22" i="179"/>
  <c r="AA22" i="177"/>
  <c r="AQ21" i="106"/>
  <c r="AQ21" i="112" s="1"/>
  <c r="AQ21" i="150"/>
  <c r="AQ21" i="147"/>
  <c r="AQ21" i="148"/>
  <c r="AQ21" i="146"/>
  <c r="AQ21" i="149"/>
  <c r="AQ21" i="174"/>
  <c r="AQ21" i="115"/>
  <c r="AQ21" i="77"/>
  <c r="AQ21" i="40"/>
  <c r="AQ21" i="29"/>
  <c r="AQ21" i="173"/>
  <c r="AQ21" i="42"/>
  <c r="AQ21" i="104"/>
  <c r="AQ21" i="21"/>
  <c r="AQ21" i="99"/>
  <c r="AA16" i="180"/>
  <c r="AA16" i="178"/>
  <c r="AA16" i="181"/>
  <c r="AA16" i="179"/>
  <c r="AA16" i="177"/>
  <c r="AQ15" i="106"/>
  <c r="AQ15" i="112" s="1"/>
  <c r="AQ15" i="148"/>
  <c r="AQ15" i="150"/>
  <c r="AQ15" i="147"/>
  <c r="AQ15" i="146"/>
  <c r="AQ15" i="149"/>
  <c r="AQ15" i="174"/>
  <c r="AQ15" i="40"/>
  <c r="AQ15" i="115"/>
  <c r="AQ15" i="77"/>
  <c r="AQ15" i="29"/>
  <c r="AQ15" i="173"/>
  <c r="AQ15" i="42"/>
  <c r="AQ15" i="104"/>
  <c r="AQ15" i="21"/>
  <c r="AQ15" i="99"/>
  <c r="AE55" i="2"/>
  <c r="AE54" i="106"/>
  <c r="AE54" i="112" s="1"/>
  <c r="AE54" i="173"/>
  <c r="AE54" i="104"/>
  <c r="AE54" i="21"/>
  <c r="AE54" i="99"/>
  <c r="O16" i="180"/>
  <c r="O16" i="181"/>
  <c r="O16" i="178"/>
  <c r="O16" i="179"/>
  <c r="O16" i="177"/>
  <c r="AE15" i="106"/>
  <c r="AE15" i="112" s="1"/>
  <c r="AE15" i="148"/>
  <c r="AE15" i="150"/>
  <c r="AE15" i="147"/>
  <c r="AE15" i="146"/>
  <c r="AE15" i="149"/>
  <c r="AE15" i="174"/>
  <c r="AE15" i="40"/>
  <c r="AE15" i="115"/>
  <c r="AE15" i="77"/>
  <c r="AE15" i="29"/>
  <c r="AE15" i="173"/>
  <c r="AE15" i="42"/>
  <c r="AE15" i="104"/>
  <c r="AE15" i="21"/>
  <c r="AE15" i="99"/>
  <c r="BD35" i="2"/>
  <c r="AN35" i="180"/>
  <c r="AN35" i="181"/>
  <c r="AN35" i="178"/>
  <c r="AN35" i="179"/>
  <c r="AN35" i="177"/>
  <c r="BD34" i="106"/>
  <c r="BD34" i="112" s="1"/>
  <c r="BD34" i="150"/>
  <c r="BD34" i="148"/>
  <c r="BD34" i="147"/>
  <c r="BD34" i="146"/>
  <c r="BD34" i="149"/>
  <c r="BD34" i="174"/>
  <c r="BD34" i="115"/>
  <c r="BD34" i="77"/>
  <c r="BD34" i="40"/>
  <c r="BD34" i="29"/>
  <c r="BD34" i="173"/>
  <c r="BD34" i="42"/>
  <c r="BD34" i="104"/>
  <c r="BD34" i="99"/>
  <c r="BD34" i="21"/>
  <c r="AM22" i="180"/>
  <c r="AM22" i="181"/>
  <c r="AM22" i="178"/>
  <c r="AM22" i="179"/>
  <c r="AM22" i="177"/>
  <c r="BC21" i="106"/>
  <c r="BC21" i="112" s="1"/>
  <c r="BC21" i="150"/>
  <c r="BC21" i="147"/>
  <c r="BC21" i="148"/>
  <c r="BC21" i="146"/>
  <c r="BC21" i="149"/>
  <c r="BC21" i="174"/>
  <c r="BC21" i="115"/>
  <c r="BC21" i="77"/>
  <c r="BC21" i="40"/>
  <c r="BC21" i="29"/>
  <c r="BC21" i="173"/>
  <c r="BC21" i="42"/>
  <c r="BC21" i="104"/>
  <c r="BC21" i="21"/>
  <c r="BC21" i="99"/>
  <c r="BG25" i="2"/>
  <c r="AQ25" i="180"/>
  <c r="AQ25" i="181"/>
  <c r="AQ25" i="178"/>
  <c r="AQ25" i="179"/>
  <c r="AQ25" i="177"/>
  <c r="BG24" i="106"/>
  <c r="BG24" i="112" s="1"/>
  <c r="BG24" i="150"/>
  <c r="BG24" i="148"/>
  <c r="BG24" i="147"/>
  <c r="BG24" i="146"/>
  <c r="BG24" i="149"/>
  <c r="BG24" i="174"/>
  <c r="BG24" i="115"/>
  <c r="BG24" i="77"/>
  <c r="BG24" i="40"/>
  <c r="BG24" i="29"/>
  <c r="BG24" i="173"/>
  <c r="BG24" i="42"/>
  <c r="BG24" i="21"/>
  <c r="BG24" i="99"/>
  <c r="BG24" i="104"/>
  <c r="BK55" i="2"/>
  <c r="BK54" i="106"/>
  <c r="BK54" i="112" s="1"/>
  <c r="BK54" i="173"/>
  <c r="BK54" i="104"/>
  <c r="BK54" i="21"/>
  <c r="BK54" i="99"/>
  <c r="BK35" i="2"/>
  <c r="AU35" i="180"/>
  <c r="AU35" i="181"/>
  <c r="AU35" i="178"/>
  <c r="AU35" i="179"/>
  <c r="AU35" i="177"/>
  <c r="BK34" i="106"/>
  <c r="BK34" i="112" s="1"/>
  <c r="BK34" i="150"/>
  <c r="BK34" i="148"/>
  <c r="BK34" i="147"/>
  <c r="BK34" i="146"/>
  <c r="BK34" i="149"/>
  <c r="BK34" i="174"/>
  <c r="BK34" i="115"/>
  <c r="BK34" i="77"/>
  <c r="BK34" i="40"/>
  <c r="BK34" i="173"/>
  <c r="BK34" i="42"/>
  <c r="BK34" i="29"/>
  <c r="BK34" i="21"/>
  <c r="BK34" i="104"/>
  <c r="BK34" i="99"/>
  <c r="BK25" i="2"/>
  <c r="AU25" i="180"/>
  <c r="AU25" i="181"/>
  <c r="AU25" i="178"/>
  <c r="AU25" i="179"/>
  <c r="AU25" i="177"/>
  <c r="BK24" i="106"/>
  <c r="BK24" i="112" s="1"/>
  <c r="BK24" i="150"/>
  <c r="BK24" i="148"/>
  <c r="BK24" i="147"/>
  <c r="BK24" i="146"/>
  <c r="BK24" i="149"/>
  <c r="BK24" i="174"/>
  <c r="BK24" i="115"/>
  <c r="BK24" i="77"/>
  <c r="BK24" i="40"/>
  <c r="BK24" i="29"/>
  <c r="BK24" i="173"/>
  <c r="BK24" i="42"/>
  <c r="BK24" i="21"/>
  <c r="BK24" i="99"/>
  <c r="BK24" i="104"/>
  <c r="AU19" i="180"/>
  <c r="AU19" i="181"/>
  <c r="AU19" i="178"/>
  <c r="AU19" i="179"/>
  <c r="AU19" i="177"/>
  <c r="BK18" i="106"/>
  <c r="BK18" i="112" s="1"/>
  <c r="BK18" i="150"/>
  <c r="BK18" i="148"/>
  <c r="BK18" i="147"/>
  <c r="BK18" i="146"/>
  <c r="BK18" i="149"/>
  <c r="BK18" i="115"/>
  <c r="BK18" i="174"/>
  <c r="BK18" i="40"/>
  <c r="BK18" i="29"/>
  <c r="BK18" i="77"/>
  <c r="BK18" i="173"/>
  <c r="BK18" i="42"/>
  <c r="BK18" i="21"/>
  <c r="BK18" i="99"/>
  <c r="BK18" i="104"/>
  <c r="AU10" i="179"/>
  <c r="AU10" i="181"/>
  <c r="AU10" i="180"/>
  <c r="AU10" i="178"/>
  <c r="AU10" i="177"/>
  <c r="BK10" i="127"/>
  <c r="BK10" i="145"/>
  <c r="BK10" i="41"/>
  <c r="BK10" i="37"/>
  <c r="BK10" i="38"/>
  <c r="BK9" i="106"/>
  <c r="BK9" i="112" s="1"/>
  <c r="BK9" i="150"/>
  <c r="BK9" i="148"/>
  <c r="BK9" i="147"/>
  <c r="BK9" i="146"/>
  <c r="BK9" i="149"/>
  <c r="BK9" i="40"/>
  <c r="BK9" i="174"/>
  <c r="BK9" i="115"/>
  <c r="BK9" i="77"/>
  <c r="BK9" i="29"/>
  <c r="BK9" i="173"/>
  <c r="BK9" i="42"/>
  <c r="BK9" i="104"/>
  <c r="BK9" i="21"/>
  <c r="BK9" i="99"/>
  <c r="BN25" i="2"/>
  <c r="AX25" i="180"/>
  <c r="AX25" i="181"/>
  <c r="AX25" i="178"/>
  <c r="AX25" i="179"/>
  <c r="AX25" i="177"/>
  <c r="BN24" i="106"/>
  <c r="BN24" i="112" s="1"/>
  <c r="BN24" i="150"/>
  <c r="BN24" i="148"/>
  <c r="BN24" i="147"/>
  <c r="BN24" i="146"/>
  <c r="BN24" i="149"/>
  <c r="BN24" i="115"/>
  <c r="BN24" i="174"/>
  <c r="BN24" i="40"/>
  <c r="BN24" i="29"/>
  <c r="BN24" i="77"/>
  <c r="BN24" i="42"/>
  <c r="BN24" i="173"/>
  <c r="BN24" i="21"/>
  <c r="BN24" i="99"/>
  <c r="BN24" i="104"/>
  <c r="BO30" i="2"/>
  <c r="AY30" i="180"/>
  <c r="AY30" i="181"/>
  <c r="AY30" i="178"/>
  <c r="AY30" i="179"/>
  <c r="AY30" i="177"/>
  <c r="BO29" i="106"/>
  <c r="BO29" i="112" s="1"/>
  <c r="BO29" i="150"/>
  <c r="BO29" i="148"/>
  <c r="BO29" i="147"/>
  <c r="BO29" i="146"/>
  <c r="BO29" i="149"/>
  <c r="BO29" i="174"/>
  <c r="BO29" i="115"/>
  <c r="BO29" i="77"/>
  <c r="BO29" i="40"/>
  <c r="BO29" i="29"/>
  <c r="BO29" i="173"/>
  <c r="BO29" i="42"/>
  <c r="BO29" i="21"/>
  <c r="BO29" i="99"/>
  <c r="BO29" i="104"/>
  <c r="M13" i="178"/>
  <c r="M13" i="179"/>
  <c r="M13" i="181"/>
  <c r="M13" i="180"/>
  <c r="M13" i="177"/>
  <c r="AC13" i="41"/>
  <c r="AC13" i="145"/>
  <c r="AC13" i="127"/>
  <c r="AC13" i="37"/>
  <c r="AC13" i="38"/>
  <c r="AC12" i="106"/>
  <c r="AC12" i="112" s="1"/>
  <c r="AC12" i="148"/>
  <c r="AC12" i="150"/>
  <c r="AC12" i="147"/>
  <c r="AC12" i="146"/>
  <c r="AC12" i="149"/>
  <c r="AC12" i="174"/>
  <c r="AC12" i="40"/>
  <c r="AC12" i="115"/>
  <c r="AC12" i="77"/>
  <c r="AC12" i="29"/>
  <c r="AC12" i="42"/>
  <c r="AC12" i="173"/>
  <c r="AC12" i="104"/>
  <c r="AC12" i="21"/>
  <c r="AC12" i="99"/>
  <c r="X35" i="2"/>
  <c r="H35" i="180"/>
  <c r="H35" i="181"/>
  <c r="H35" i="178"/>
  <c r="H35" i="179"/>
  <c r="H35" i="177"/>
  <c r="X34" i="106"/>
  <c r="X34" i="112" s="1"/>
  <c r="X34" i="150"/>
  <c r="X34" i="148"/>
  <c r="X34" i="147"/>
  <c r="X34" i="146"/>
  <c r="X34" i="149"/>
  <c r="X34" i="174"/>
  <c r="X34" i="115"/>
  <c r="X34" i="77"/>
  <c r="X34" i="40"/>
  <c r="X34" i="29"/>
  <c r="X34" i="173"/>
  <c r="X34" i="42"/>
  <c r="X34" i="104"/>
  <c r="X34" i="99"/>
  <c r="X34" i="21"/>
  <c r="C13" i="155"/>
  <c r="C13" i="154"/>
  <c r="C13" i="153"/>
  <c r="C13" i="151"/>
  <c r="C13" i="152" s="1"/>
  <c r="C13" i="145"/>
  <c r="C13" i="41"/>
  <c r="C13" i="37"/>
  <c r="C13" i="38"/>
  <c r="C13" i="127"/>
  <c r="C12" i="106"/>
  <c r="C12" i="112" s="1"/>
  <c r="C12" i="148"/>
  <c r="C12" i="150"/>
  <c r="C12" i="147"/>
  <c r="C12" i="146"/>
  <c r="C12" i="149"/>
  <c r="C12" i="115"/>
  <c r="C12" i="174"/>
  <c r="C12" i="40"/>
  <c r="C12" i="29"/>
  <c r="C12" i="77"/>
  <c r="C12" i="42"/>
  <c r="C12" i="173"/>
  <c r="C12" i="104"/>
  <c r="C12" i="21"/>
  <c r="C12" i="99"/>
  <c r="FS55" i="2"/>
  <c r="FS54" i="173"/>
  <c r="FS54" i="104"/>
  <c r="FS54" i="21"/>
  <c r="FS54" i="99"/>
  <c r="FS42" i="2"/>
  <c r="FS41" i="173"/>
  <c r="FS41" i="21"/>
  <c r="FS41" i="104"/>
  <c r="FS41" i="99"/>
  <c r="FS35" i="2"/>
  <c r="FS34" i="150"/>
  <c r="FS34" i="148"/>
  <c r="FS34" i="147"/>
  <c r="FS34" i="146"/>
  <c r="FS34" i="149"/>
  <c r="FS34" i="174"/>
  <c r="FS34" i="115"/>
  <c r="FS34" i="77"/>
  <c r="FS34" i="40"/>
  <c r="FS34" i="173"/>
  <c r="FS34" i="42"/>
  <c r="FS34" i="29"/>
  <c r="FS34" i="21"/>
  <c r="FS34" i="104"/>
  <c r="FS34" i="99"/>
  <c r="FS30" i="2"/>
  <c r="FS29" i="150"/>
  <c r="FS29" i="148"/>
  <c r="FS29" i="147"/>
  <c r="FS29" i="146"/>
  <c r="FS29" i="149"/>
  <c r="FS29" i="174"/>
  <c r="FS29" i="115"/>
  <c r="FS29" i="77"/>
  <c r="FS29" i="40"/>
  <c r="FS29" i="29"/>
  <c r="FS29" i="173"/>
  <c r="FS29" i="42"/>
  <c r="FS29" i="21"/>
  <c r="FS29" i="99"/>
  <c r="FS29" i="104"/>
  <c r="FS25" i="2"/>
  <c r="FS24" i="150"/>
  <c r="FS24" i="148"/>
  <c r="FS24" i="147"/>
  <c r="FS24" i="146"/>
  <c r="FS24" i="149"/>
  <c r="FS24" i="174"/>
  <c r="FS24" i="115"/>
  <c r="FS24" i="77"/>
  <c r="FS24" i="40"/>
  <c r="FS24" i="29"/>
  <c r="FS24" i="173"/>
  <c r="FS24" i="42"/>
  <c r="FS24" i="21"/>
  <c r="FS24" i="99"/>
  <c r="FS24" i="104"/>
  <c r="FS21" i="150"/>
  <c r="FS21" i="147"/>
  <c r="FS21" i="148"/>
  <c r="FS21" i="146"/>
  <c r="FS21" i="149"/>
  <c r="FS21" i="174"/>
  <c r="FS21" i="115"/>
  <c r="FS21" i="77"/>
  <c r="FS21" i="40"/>
  <c r="FS21" i="29"/>
  <c r="FS21" i="173"/>
  <c r="FS21" i="42"/>
  <c r="FS21" i="104"/>
  <c r="FS21" i="21"/>
  <c r="FS21" i="99"/>
  <c r="FS18" i="150"/>
  <c r="FS18" i="148"/>
  <c r="FS18" i="147"/>
  <c r="FS18" i="146"/>
  <c r="FS18" i="149"/>
  <c r="FS18" i="115"/>
  <c r="FS18" i="174"/>
  <c r="FS18" i="40"/>
  <c r="FS18" i="29"/>
  <c r="FS18" i="77"/>
  <c r="FS18" i="173"/>
  <c r="FS18" i="42"/>
  <c r="FS18" i="21"/>
  <c r="FS18" i="99"/>
  <c r="FS18" i="104"/>
  <c r="FS15" i="148"/>
  <c r="FS15" i="150"/>
  <c r="FS15" i="147"/>
  <c r="FS15" i="146"/>
  <c r="FS15" i="149"/>
  <c r="FS15" i="174"/>
  <c r="FS15" i="40"/>
  <c r="FS15" i="115"/>
  <c r="FS15" i="77"/>
  <c r="FS15" i="29"/>
  <c r="FS15" i="173"/>
  <c r="FS15" i="42"/>
  <c r="FS15" i="104"/>
  <c r="FS15" i="21"/>
  <c r="FS15" i="99"/>
  <c r="FS12" i="150"/>
  <c r="FS12" i="148"/>
  <c r="FS12" i="147"/>
  <c r="FS12" i="146"/>
  <c r="FS12" i="149"/>
  <c r="FS12" i="115"/>
  <c r="FS12" i="174"/>
  <c r="FS12" i="40"/>
  <c r="FS12" i="29"/>
  <c r="FS12" i="77"/>
  <c r="FS12" i="173"/>
  <c r="FS12" i="42"/>
  <c r="FS12" i="21"/>
  <c r="FS12" i="99"/>
  <c r="FS12" i="104"/>
  <c r="FS9" i="150"/>
  <c r="FS9" i="148"/>
  <c r="FS9" i="147"/>
  <c r="FS9" i="146"/>
  <c r="FS9" i="149"/>
  <c r="FS9" i="40"/>
  <c r="FS9" i="174"/>
  <c r="FS9" i="115"/>
  <c r="FS9" i="77"/>
  <c r="FS9" i="29"/>
  <c r="FS9" i="173"/>
  <c r="FS9" i="42"/>
  <c r="FS9" i="104"/>
  <c r="FS9" i="21"/>
  <c r="FS9" i="99"/>
  <c r="EK55" i="2"/>
  <c r="EK54" i="21"/>
  <c r="EK54" i="173"/>
  <c r="EK54" i="104"/>
  <c r="EK54" i="99"/>
  <c r="EJ42" i="2"/>
  <c r="EJ41" i="173"/>
  <c r="EJ41" i="21"/>
  <c r="EJ41" i="104"/>
  <c r="EJ41" i="99"/>
  <c r="EI35" i="2"/>
  <c r="EI34" i="150"/>
  <c r="EI34" i="148"/>
  <c r="EI34" i="147"/>
  <c r="EI34" i="146"/>
  <c r="EI34" i="149"/>
  <c r="EI34" i="174"/>
  <c r="EI34" i="115"/>
  <c r="EI34" i="77"/>
  <c r="EI34" i="40"/>
  <c r="EI34" i="173"/>
  <c r="EI34" i="42"/>
  <c r="EI34" i="29"/>
  <c r="EI34" i="21"/>
  <c r="EI34" i="104"/>
  <c r="EI34" i="99"/>
  <c r="EK26" i="2"/>
  <c r="EK25" i="150"/>
  <c r="EK25" i="148"/>
  <c r="EK25" i="147"/>
  <c r="EK25" i="146"/>
  <c r="EK25" i="149"/>
  <c r="EK25" i="115"/>
  <c r="EK25" i="174"/>
  <c r="EK25" i="40"/>
  <c r="EK25" i="29"/>
  <c r="EK25" i="77"/>
  <c r="EK25" i="42"/>
  <c r="EK25" i="173"/>
  <c r="EK25" i="21"/>
  <c r="EK25" i="99"/>
  <c r="EK25" i="104"/>
  <c r="ED21" i="150"/>
  <c r="ED21" i="148"/>
  <c r="ED21" i="147"/>
  <c r="ED21" i="146"/>
  <c r="ED21" i="149"/>
  <c r="ED21" i="174"/>
  <c r="ED21" i="115"/>
  <c r="ED21" i="77"/>
  <c r="ED21" i="40"/>
  <c r="ED21" i="29"/>
  <c r="ED21" i="173"/>
  <c r="ED21" i="42"/>
  <c r="ED21" i="104"/>
  <c r="ED21" i="21"/>
  <c r="ED21" i="99"/>
  <c r="EF15" i="148"/>
  <c r="EF15" i="150"/>
  <c r="EF15" i="147"/>
  <c r="EF15" i="146"/>
  <c r="EF15" i="149"/>
  <c r="EF15" i="174"/>
  <c r="EF15" i="40"/>
  <c r="EF15" i="115"/>
  <c r="EF15" i="77"/>
  <c r="EF15" i="29"/>
  <c r="EF15" i="173"/>
  <c r="EF15" i="42"/>
  <c r="EF15" i="99"/>
  <c r="EF15" i="104"/>
  <c r="EF15" i="21"/>
  <c r="EE12" i="150"/>
  <c r="EE12" i="148"/>
  <c r="EE12" i="147"/>
  <c r="EE12" i="146"/>
  <c r="EE12" i="149"/>
  <c r="EE12" i="115"/>
  <c r="EE12" i="174"/>
  <c r="EE12" i="40"/>
  <c r="EE12" i="29"/>
  <c r="EE12" i="77"/>
  <c r="EE12" i="173"/>
  <c r="EE12" i="42"/>
  <c r="EE12" i="21"/>
  <c r="EE12" i="99"/>
  <c r="EE12" i="104"/>
  <c r="ED9" i="150"/>
  <c r="ED9" i="148"/>
  <c r="ED9" i="147"/>
  <c r="ED9" i="146"/>
  <c r="ED9" i="149"/>
  <c r="ED9" i="40"/>
  <c r="ED9" i="174"/>
  <c r="ED9" i="115"/>
  <c r="ED9" i="77"/>
  <c r="ED9" i="29"/>
  <c r="ED9" i="42"/>
  <c r="ED9" i="173"/>
  <c r="ED9" i="104"/>
  <c r="ED9" i="21"/>
  <c r="ED9" i="99"/>
  <c r="EA35" i="2"/>
  <c r="EA34" i="150"/>
  <c r="EA34" i="148"/>
  <c r="EA34" i="147"/>
  <c r="EA34" i="146"/>
  <c r="EA34" i="149"/>
  <c r="EA34" i="174"/>
  <c r="EA34" i="115"/>
  <c r="EA34" i="77"/>
  <c r="EA34" i="40"/>
  <c r="EA34" i="173"/>
  <c r="EA34" i="42"/>
  <c r="EA34" i="29"/>
  <c r="EA34" i="21"/>
  <c r="EA34" i="104"/>
  <c r="EA34" i="99"/>
  <c r="EA25" i="2"/>
  <c r="EA24" i="150"/>
  <c r="EA24" i="148"/>
  <c r="EA24" i="147"/>
  <c r="EA24" i="146"/>
  <c r="EA24" i="149"/>
  <c r="EA24" i="174"/>
  <c r="EA24" i="115"/>
  <c r="EA24" i="77"/>
  <c r="EA24" i="40"/>
  <c r="EA24" i="29"/>
  <c r="EA24" i="173"/>
  <c r="EA24" i="42"/>
  <c r="EA24" i="21"/>
  <c r="EA24" i="99"/>
  <c r="EA24" i="104"/>
  <c r="EA18" i="150"/>
  <c r="EA18" i="148"/>
  <c r="EA18" i="147"/>
  <c r="EA18" i="146"/>
  <c r="EA18" i="149"/>
  <c r="EA18" i="115"/>
  <c r="EA18" i="174"/>
  <c r="EA18" i="40"/>
  <c r="EA18" i="29"/>
  <c r="EA18" i="77"/>
  <c r="EA18" i="173"/>
  <c r="EA18" i="42"/>
  <c r="EA18" i="21"/>
  <c r="EA18" i="99"/>
  <c r="EA18" i="104"/>
  <c r="EA12" i="150"/>
  <c r="EA12" i="148"/>
  <c r="EA12" i="147"/>
  <c r="EA12" i="146"/>
  <c r="EA12" i="149"/>
  <c r="EA12" i="115"/>
  <c r="EA12" i="174"/>
  <c r="EA12" i="40"/>
  <c r="EA12" i="29"/>
  <c r="EA12" i="77"/>
  <c r="EA12" i="173"/>
  <c r="EA12" i="42"/>
  <c r="EA12" i="21"/>
  <c r="EA12" i="99"/>
  <c r="EA12" i="104"/>
  <c r="CY55" i="2"/>
  <c r="CY54" i="173"/>
  <c r="CY54" i="104"/>
  <c r="CY54" i="21"/>
  <c r="CY54" i="99"/>
  <c r="CY42" i="2"/>
  <c r="CY41" i="173"/>
  <c r="CY41" i="21"/>
  <c r="CY41" i="104"/>
  <c r="CY41" i="99"/>
  <c r="CY35" i="2"/>
  <c r="CY34" i="150"/>
  <c r="CY34" i="148"/>
  <c r="CY34" i="147"/>
  <c r="CY34" i="146"/>
  <c r="CY34" i="149"/>
  <c r="CY34" i="174"/>
  <c r="CY34" i="115"/>
  <c r="CY34" i="77"/>
  <c r="CY34" i="40"/>
  <c r="CY34" i="173"/>
  <c r="CY34" i="42"/>
  <c r="CY34" i="29"/>
  <c r="CY34" i="21"/>
  <c r="CY34" i="104"/>
  <c r="CY34" i="99"/>
  <c r="CY30" i="2"/>
  <c r="CY29" i="150"/>
  <c r="CY29" i="148"/>
  <c r="CY29" i="147"/>
  <c r="CY29" i="146"/>
  <c r="CY29" i="149"/>
  <c r="CY29" i="174"/>
  <c r="CY29" i="115"/>
  <c r="CY29" i="77"/>
  <c r="CY29" i="40"/>
  <c r="CY29" i="29"/>
  <c r="CY29" i="173"/>
  <c r="CY29" i="42"/>
  <c r="CY29" i="21"/>
  <c r="CY29" i="99"/>
  <c r="CY29" i="104"/>
  <c r="CY25" i="2"/>
  <c r="CY24" i="150"/>
  <c r="CY24" i="148"/>
  <c r="CY24" i="147"/>
  <c r="CY24" i="146"/>
  <c r="CY24" i="149"/>
  <c r="CY24" i="174"/>
  <c r="CY24" i="115"/>
  <c r="CY24" i="77"/>
  <c r="CY24" i="40"/>
  <c r="CY24" i="29"/>
  <c r="CY24" i="173"/>
  <c r="CY24" i="42"/>
  <c r="CY24" i="21"/>
  <c r="CY24" i="99"/>
  <c r="CY24" i="104"/>
  <c r="CY21" i="150"/>
  <c r="CY21" i="147"/>
  <c r="CY21" i="148"/>
  <c r="CY21" i="146"/>
  <c r="CY21" i="149"/>
  <c r="CY21" i="174"/>
  <c r="CY21" i="115"/>
  <c r="CY21" i="77"/>
  <c r="CY21" i="40"/>
  <c r="CY21" i="29"/>
  <c r="CY21" i="173"/>
  <c r="CY21" i="42"/>
  <c r="CY21" i="104"/>
  <c r="CY21" i="21"/>
  <c r="CY21" i="99"/>
  <c r="CY18" i="150"/>
  <c r="CY18" i="148"/>
  <c r="CY18" i="147"/>
  <c r="CY18" i="146"/>
  <c r="CY18" i="149"/>
  <c r="CY18" i="115"/>
  <c r="CY18" i="174"/>
  <c r="CY18" i="40"/>
  <c r="CY18" i="29"/>
  <c r="CY18" i="77"/>
  <c r="CY18" i="173"/>
  <c r="CY18" i="42"/>
  <c r="CY18" i="21"/>
  <c r="CY18" i="99"/>
  <c r="CY18" i="104"/>
  <c r="CY15" i="148"/>
  <c r="CY15" i="150"/>
  <c r="CY15" i="147"/>
  <c r="CY15" i="146"/>
  <c r="CY15" i="149"/>
  <c r="CY15" i="174"/>
  <c r="CY15" i="40"/>
  <c r="CY15" i="115"/>
  <c r="CY15" i="77"/>
  <c r="CY15" i="29"/>
  <c r="CY15" i="173"/>
  <c r="CY15" i="42"/>
  <c r="CY15" i="104"/>
  <c r="CY15" i="21"/>
  <c r="CY15" i="99"/>
  <c r="CY12" i="150"/>
  <c r="CY12" i="148"/>
  <c r="CY12" i="147"/>
  <c r="CY12" i="146"/>
  <c r="CY12" i="149"/>
  <c r="CY12" i="115"/>
  <c r="CY12" i="174"/>
  <c r="CY12" i="40"/>
  <c r="CY12" i="29"/>
  <c r="CY12" i="77"/>
  <c r="CY12" i="173"/>
  <c r="CY12" i="42"/>
  <c r="CY12" i="21"/>
  <c r="CY12" i="99"/>
  <c r="CY12" i="104"/>
  <c r="CY9" i="150"/>
  <c r="CY9" i="148"/>
  <c r="CY9" i="147"/>
  <c r="CY9" i="146"/>
  <c r="CY9" i="149"/>
  <c r="CY9" i="40"/>
  <c r="CY9" i="174"/>
  <c r="CY9" i="115"/>
  <c r="CY9" i="77"/>
  <c r="CY9" i="29"/>
  <c r="CY9" i="173"/>
  <c r="CY9" i="42"/>
  <c r="CY9" i="104"/>
  <c r="CY9" i="21"/>
  <c r="CY9" i="99"/>
  <c r="CV42" i="2"/>
  <c r="CV41" i="173"/>
  <c r="CV41" i="21"/>
  <c r="CV41" i="104"/>
  <c r="CV41" i="99"/>
  <c r="CW30" i="2"/>
  <c r="CW29" i="150"/>
  <c r="CW29" i="148"/>
  <c r="CW29" i="146"/>
  <c r="CW29" i="147"/>
  <c r="CW29" i="149"/>
  <c r="CW29" i="115"/>
  <c r="CW29" i="174"/>
  <c r="CW29" i="40"/>
  <c r="CW29" i="29"/>
  <c r="CW29" i="77"/>
  <c r="CW29" i="173"/>
  <c r="CW29" i="42"/>
  <c r="CW29" i="21"/>
  <c r="CW29" i="99"/>
  <c r="CW29" i="104"/>
  <c r="CT35" i="2"/>
  <c r="CT34" i="106"/>
  <c r="CT34" i="112" s="1"/>
  <c r="CT34" i="150"/>
  <c r="CT34" i="148"/>
  <c r="CT34" i="147"/>
  <c r="CT34" i="149"/>
  <c r="CT34" i="146"/>
  <c r="CT34" i="115"/>
  <c r="CT34" i="174"/>
  <c r="CT34" i="40"/>
  <c r="CT34" i="77"/>
  <c r="CT34" i="42"/>
  <c r="CT34" i="29"/>
  <c r="CT34" i="173"/>
  <c r="CT34" i="21"/>
  <c r="CT34" i="104"/>
  <c r="CT34" i="99"/>
  <c r="CR18" i="106"/>
  <c r="CR18" i="112" s="1"/>
  <c r="CR18" i="150"/>
  <c r="CR18" i="148"/>
  <c r="CR18" i="147"/>
  <c r="CR18" i="146"/>
  <c r="CR18" i="149"/>
  <c r="CR18" i="40"/>
  <c r="CR18" i="115"/>
  <c r="CR18" i="174"/>
  <c r="CR18" i="29"/>
  <c r="CR18" i="77"/>
  <c r="CR18" i="42"/>
  <c r="CR18" i="173"/>
  <c r="CR18" i="104"/>
  <c r="CR18" i="21"/>
  <c r="CR18" i="99"/>
  <c r="CS10" i="145"/>
  <c r="CS10" i="41"/>
  <c r="CS10" i="127"/>
  <c r="CS10" i="37"/>
  <c r="CS9" i="106"/>
  <c r="CS9" i="112" s="1"/>
  <c r="CS10" i="38"/>
  <c r="CS9" i="150"/>
  <c r="CS9" i="148"/>
  <c r="CS9" i="147"/>
  <c r="CS9" i="146"/>
  <c r="CS9" i="149"/>
  <c r="CS9" i="174"/>
  <c r="CS9" i="115"/>
  <c r="CS9" i="40"/>
  <c r="CS9" i="29"/>
  <c r="CS9" i="77"/>
  <c r="CS9" i="42"/>
  <c r="CS9" i="173"/>
  <c r="CS9" i="104"/>
  <c r="CS9" i="21"/>
  <c r="CS9" i="99"/>
  <c r="CK42" i="2"/>
  <c r="CK41" i="106"/>
  <c r="CK41" i="112" s="1"/>
  <c r="CK41" i="173"/>
  <c r="CK41" i="104"/>
  <c r="CK41" i="99"/>
  <c r="CK41" i="21"/>
  <c r="CK21" i="106"/>
  <c r="CK21" i="112" s="1"/>
  <c r="CK21" i="150"/>
  <c r="CK21" i="148"/>
  <c r="CK21" i="147"/>
  <c r="CK21" i="146"/>
  <c r="CK21" i="149"/>
  <c r="CK21" i="115"/>
  <c r="CK21" i="174"/>
  <c r="CK21" i="40"/>
  <c r="CK21" i="29"/>
  <c r="CK21" i="77"/>
  <c r="CK21" i="42"/>
  <c r="CK21" i="173"/>
  <c r="CK21" i="104"/>
  <c r="CK21" i="21"/>
  <c r="CK21" i="99"/>
  <c r="CK13" i="41"/>
  <c r="CK13" i="145"/>
  <c r="CK13" i="127"/>
  <c r="CK13" i="37"/>
  <c r="CK12" i="106"/>
  <c r="CK12" i="112" s="1"/>
  <c r="CK13" i="38"/>
  <c r="CK12" i="148"/>
  <c r="CK12" i="150"/>
  <c r="CK12" i="147"/>
  <c r="CK12" i="146"/>
  <c r="CK12" i="149"/>
  <c r="CK12" i="174"/>
  <c r="CK12" i="40"/>
  <c r="CK12" i="115"/>
  <c r="CK12" i="77"/>
  <c r="CK12" i="29"/>
  <c r="CK12" i="42"/>
  <c r="CK12" i="173"/>
  <c r="CK12" i="104"/>
  <c r="CK12" i="21"/>
  <c r="CK12" i="99"/>
  <c r="CD55" i="2"/>
  <c r="CD54" i="106"/>
  <c r="CD54" i="112" s="1"/>
  <c r="CD54" i="21"/>
  <c r="CD54" i="173"/>
  <c r="CD54" i="104"/>
  <c r="CD54" i="99"/>
  <c r="CD30" i="2"/>
  <c r="CD29" i="106"/>
  <c r="CD29" i="112" s="1"/>
  <c r="CD29" i="150"/>
  <c r="CD29" i="148"/>
  <c r="CD29" i="147"/>
  <c r="CD29" i="146"/>
  <c r="CD29" i="149"/>
  <c r="CD29" i="115"/>
  <c r="CD29" i="174"/>
  <c r="CD29" i="40"/>
  <c r="CD29" i="29"/>
  <c r="CD29" i="77"/>
  <c r="CD29" i="42"/>
  <c r="CD29" i="173"/>
  <c r="CD29" i="21"/>
  <c r="CD29" i="99"/>
  <c r="CD29" i="104"/>
  <c r="CD15" i="106"/>
  <c r="CD15" i="112" s="1"/>
  <c r="CD15" i="148"/>
  <c r="CD15" i="150"/>
  <c r="CD15" i="147"/>
  <c r="CD15" i="146"/>
  <c r="CD15" i="149"/>
  <c r="CD15" i="40"/>
  <c r="CD15" i="115"/>
  <c r="CD15" i="174"/>
  <c r="CD15" i="29"/>
  <c r="CD15" i="77"/>
  <c r="CD15" i="42"/>
  <c r="CD15" i="173"/>
  <c r="CD15" i="104"/>
  <c r="CD15" i="21"/>
  <c r="CD15" i="99"/>
  <c r="CD10" i="145"/>
  <c r="CD10" i="41"/>
  <c r="CD10" i="127"/>
  <c r="CD10" i="37"/>
  <c r="CD9" i="106"/>
  <c r="CD9" i="112" s="1"/>
  <c r="CD10" i="38"/>
  <c r="CD9" i="150"/>
  <c r="CD9" i="148"/>
  <c r="CD9" i="147"/>
  <c r="CD9" i="146"/>
  <c r="CD9" i="149"/>
  <c r="CD9" i="40"/>
  <c r="CD9" i="174"/>
  <c r="CD9" i="115"/>
  <c r="CD9" i="77"/>
  <c r="CD9" i="29"/>
  <c r="CD9" i="42"/>
  <c r="CD9" i="173"/>
  <c r="CD9" i="104"/>
  <c r="CD9" i="21"/>
  <c r="CD9" i="99"/>
  <c r="BW42" i="2"/>
  <c r="BW41" i="106"/>
  <c r="BW41" i="112" s="1"/>
  <c r="BW41" i="173"/>
  <c r="BW41" i="21"/>
  <c r="BW41" i="104"/>
  <c r="BW41" i="99"/>
  <c r="BW21" i="106"/>
  <c r="BW21" i="112" s="1"/>
  <c r="BW21" i="150"/>
  <c r="BW21" i="147"/>
  <c r="BW21" i="148"/>
  <c r="BW21" i="146"/>
  <c r="BW21" i="149"/>
  <c r="BW21" i="174"/>
  <c r="BW21" i="115"/>
  <c r="BW21" i="77"/>
  <c r="BW21" i="40"/>
  <c r="BW21" i="29"/>
  <c r="BW21" i="173"/>
  <c r="BW21" i="42"/>
  <c r="BW21" i="104"/>
  <c r="BW21" i="21"/>
  <c r="BW21" i="99"/>
  <c r="BW13" i="145"/>
  <c r="BW13" i="41"/>
  <c r="BW13" i="127"/>
  <c r="BW13" i="37"/>
  <c r="BW12" i="106"/>
  <c r="BW12" i="112" s="1"/>
  <c r="BW13" i="38"/>
  <c r="BW12" i="150"/>
  <c r="BW12" i="148"/>
  <c r="BW12" i="147"/>
  <c r="BW12" i="146"/>
  <c r="BW12" i="149"/>
  <c r="BW12" i="115"/>
  <c r="BW12" i="174"/>
  <c r="BW12" i="40"/>
  <c r="BW12" i="29"/>
  <c r="BW12" i="77"/>
  <c r="BW12" i="173"/>
  <c r="BW12" i="42"/>
  <c r="BW12" i="21"/>
  <c r="BW12" i="99"/>
  <c r="BW12" i="104"/>
  <c r="CP41" i="106"/>
  <c r="CP41" i="112" s="1"/>
  <c r="CP41" i="173"/>
  <c r="CP41" i="21"/>
  <c r="CP41" i="104"/>
  <c r="CP41" i="99"/>
  <c r="CP42" i="2"/>
  <c r="CI13" i="145"/>
  <c r="CI13" i="41"/>
  <c r="CI13" i="127"/>
  <c r="CI13" i="37"/>
  <c r="CI12" i="106"/>
  <c r="CI12" i="112" s="1"/>
  <c r="CI13" i="38"/>
  <c r="CI12" i="150"/>
  <c r="CI12" i="148"/>
  <c r="CI12" i="147"/>
  <c r="CI12" i="146"/>
  <c r="CI12" i="149"/>
  <c r="CI12" i="115"/>
  <c r="CI12" i="174"/>
  <c r="CI12" i="40"/>
  <c r="CI12" i="29"/>
  <c r="CI12" i="77"/>
  <c r="CI12" i="173"/>
  <c r="CI12" i="42"/>
  <c r="CI12" i="21"/>
  <c r="CI12" i="99"/>
  <c r="CI12" i="104"/>
  <c r="CB13" i="145"/>
  <c r="CB13" i="41"/>
  <c r="CB13" i="37"/>
  <c r="CB13" i="127"/>
  <c r="CB12" i="106"/>
  <c r="CB12" i="112" s="1"/>
  <c r="CB13" i="38"/>
  <c r="CB12" i="148"/>
  <c r="CB12" i="150"/>
  <c r="CB12" i="147"/>
  <c r="CB12" i="146"/>
  <c r="CB12" i="149"/>
  <c r="CB12" i="115"/>
  <c r="CB12" i="174"/>
  <c r="CB12" i="40"/>
  <c r="CB12" i="29"/>
  <c r="CB12" i="77"/>
  <c r="CB12" i="42"/>
  <c r="CB12" i="173"/>
  <c r="CB12" i="104"/>
  <c r="CB12" i="21"/>
  <c r="CB12" i="99"/>
  <c r="CQ42" i="2"/>
  <c r="CQ41" i="106"/>
  <c r="CQ41" i="112" s="1"/>
  <c r="CQ41" i="173"/>
  <c r="CQ41" i="21"/>
  <c r="CQ41" i="104"/>
  <c r="CQ41" i="99"/>
  <c r="AE13" i="179"/>
  <c r="AE13" i="181"/>
  <c r="AE13" i="180"/>
  <c r="AE13" i="177"/>
  <c r="AE13" i="178"/>
  <c r="AU13" i="145"/>
  <c r="AU13" i="41"/>
  <c r="AU13" i="38"/>
  <c r="AU13" i="127"/>
  <c r="AU13" i="37"/>
  <c r="AU12" i="106"/>
  <c r="AU12" i="112" s="1"/>
  <c r="AU12" i="150"/>
  <c r="AU12" i="148"/>
  <c r="AU12" i="147"/>
  <c r="AU12" i="146"/>
  <c r="AU12" i="149"/>
  <c r="AU12" i="115"/>
  <c r="AU12" i="174"/>
  <c r="AU12" i="40"/>
  <c r="AU12" i="29"/>
  <c r="AU12" i="77"/>
  <c r="AU12" i="173"/>
  <c r="AU12" i="42"/>
  <c r="AU12" i="21"/>
  <c r="AU12" i="99"/>
  <c r="AU12" i="104"/>
  <c r="AL42" i="2"/>
  <c r="AL41" i="106"/>
  <c r="AL41" i="112" s="1"/>
  <c r="AL41" i="173"/>
  <c r="AL41" i="21"/>
  <c r="AL41" i="104"/>
  <c r="AL41" i="99"/>
  <c r="AP42" i="2"/>
  <c r="AP41" i="106"/>
  <c r="AP41" i="112" s="1"/>
  <c r="AP41" i="173"/>
  <c r="AP41" i="21"/>
  <c r="AP41" i="104"/>
  <c r="AP41" i="99"/>
  <c r="AP30" i="2"/>
  <c r="Z30" i="180"/>
  <c r="Z30" i="181"/>
  <c r="Z30" i="178"/>
  <c r="Z30" i="179"/>
  <c r="Z30" i="177"/>
  <c r="AP29" i="106"/>
  <c r="AP29" i="112" s="1"/>
  <c r="AP29" i="150"/>
  <c r="AP29" i="148"/>
  <c r="AP29" i="147"/>
  <c r="AP29" i="146"/>
  <c r="AP29" i="149"/>
  <c r="AP29" i="115"/>
  <c r="AP29" i="174"/>
  <c r="AP29" i="40"/>
  <c r="AP29" i="29"/>
  <c r="AP29" i="77"/>
  <c r="AP29" i="42"/>
  <c r="AP29" i="173"/>
  <c r="AP29" i="21"/>
  <c r="AP29" i="99"/>
  <c r="AP29" i="104"/>
  <c r="Z22" i="180"/>
  <c r="Z22" i="181"/>
  <c r="Z22" i="178"/>
  <c r="Z22" i="179"/>
  <c r="Z22" i="177"/>
  <c r="AP21" i="106"/>
  <c r="AP21" i="112" s="1"/>
  <c r="AP21" i="150"/>
  <c r="AP21" i="148"/>
  <c r="AP21" i="147"/>
  <c r="AP21" i="146"/>
  <c r="AP21" i="149"/>
  <c r="AP21" i="174"/>
  <c r="AP21" i="115"/>
  <c r="AP21" i="77"/>
  <c r="AP21" i="40"/>
  <c r="AP21" i="29"/>
  <c r="AP21" i="173"/>
  <c r="AP21" i="42"/>
  <c r="AP21" i="104"/>
  <c r="AP21" i="21"/>
  <c r="AP21" i="99"/>
  <c r="Z16" i="180"/>
  <c r="Z16" i="181"/>
  <c r="Z16" i="178"/>
  <c r="Z16" i="179"/>
  <c r="Z16" i="177"/>
  <c r="AP15" i="106"/>
  <c r="AP15" i="112" s="1"/>
  <c r="AP15" i="148"/>
  <c r="AP15" i="150"/>
  <c r="AP15" i="147"/>
  <c r="AP15" i="146"/>
  <c r="AP15" i="149"/>
  <c r="AP15" i="40"/>
  <c r="AP15" i="115"/>
  <c r="AP15" i="174"/>
  <c r="AP15" i="29"/>
  <c r="AP15" i="77"/>
  <c r="AP15" i="42"/>
  <c r="AP15" i="173"/>
  <c r="AP15" i="104"/>
  <c r="AP15" i="21"/>
  <c r="AP15" i="99"/>
  <c r="O13" i="179"/>
  <c r="O13" i="181"/>
  <c r="O13" i="180"/>
  <c r="O13" i="177"/>
  <c r="O13" i="178"/>
  <c r="AE13" i="145"/>
  <c r="AE13" i="41"/>
  <c r="AE13" i="38"/>
  <c r="AE13" i="127"/>
  <c r="AE13" i="37"/>
  <c r="AE12" i="106"/>
  <c r="AE12" i="112" s="1"/>
  <c r="AE12" i="150"/>
  <c r="AE12" i="148"/>
  <c r="AE12" i="147"/>
  <c r="AE12" i="146"/>
  <c r="AE12" i="149"/>
  <c r="AE12" i="115"/>
  <c r="AE12" i="174"/>
  <c r="AE12" i="40"/>
  <c r="AE12" i="29"/>
  <c r="AE12" i="77"/>
  <c r="AE12" i="173"/>
  <c r="AE12" i="42"/>
  <c r="AE12" i="21"/>
  <c r="AE12" i="99"/>
  <c r="AE12" i="104"/>
  <c r="BD55" i="2"/>
  <c r="BD54" i="106"/>
  <c r="BD54" i="112" s="1"/>
  <c r="BD54" i="21"/>
  <c r="BD54" i="173"/>
  <c r="BD54" i="104"/>
  <c r="BD54" i="99"/>
  <c r="AN16" i="180"/>
  <c r="AN16" i="181"/>
  <c r="AN16" i="178"/>
  <c r="AN16" i="179"/>
  <c r="AN16" i="177"/>
  <c r="BD15" i="106"/>
  <c r="BD15" i="112" s="1"/>
  <c r="BD15" i="148"/>
  <c r="BD15" i="150"/>
  <c r="BD15" i="147"/>
  <c r="BD15" i="146"/>
  <c r="BD15" i="149"/>
  <c r="BD15" i="174"/>
  <c r="BD15" i="40"/>
  <c r="BD15" i="115"/>
  <c r="BD15" i="77"/>
  <c r="BD15" i="29"/>
  <c r="BD15" i="173"/>
  <c r="BD15" i="42"/>
  <c r="BD15" i="99"/>
  <c r="BD15" i="104"/>
  <c r="BD15" i="21"/>
  <c r="BG42" i="2"/>
  <c r="BG41" i="106"/>
  <c r="BG41" i="112" s="1"/>
  <c r="BG41" i="173"/>
  <c r="BG41" i="21"/>
  <c r="BG41" i="104"/>
  <c r="BG41" i="99"/>
  <c r="BJ42" i="2"/>
  <c r="BJ41" i="106"/>
  <c r="BJ41" i="112" s="1"/>
  <c r="BJ41" i="173"/>
  <c r="BJ41" i="21"/>
  <c r="BJ41" i="104"/>
  <c r="BJ41" i="99"/>
  <c r="BJ30" i="2"/>
  <c r="AT30" i="180"/>
  <c r="AT30" i="178"/>
  <c r="AT30" i="181"/>
  <c r="AT30" i="179"/>
  <c r="AT30" i="177"/>
  <c r="BJ29" i="106"/>
  <c r="BJ29" i="112" s="1"/>
  <c r="BJ29" i="150"/>
  <c r="BJ29" i="148"/>
  <c r="BJ29" i="147"/>
  <c r="BJ29" i="146"/>
  <c r="BJ29" i="149"/>
  <c r="BJ29" i="115"/>
  <c r="BJ29" i="174"/>
  <c r="BJ29" i="40"/>
  <c r="BJ29" i="29"/>
  <c r="BJ29" i="77"/>
  <c r="BJ29" i="42"/>
  <c r="BJ29" i="173"/>
  <c r="BJ29" i="21"/>
  <c r="BJ29" i="99"/>
  <c r="BJ29" i="104"/>
  <c r="AT22" i="181"/>
  <c r="AT22" i="180"/>
  <c r="AT22" i="178"/>
  <c r="AT22" i="179"/>
  <c r="AT22" i="177"/>
  <c r="BJ21" i="106"/>
  <c r="BJ21" i="112" s="1"/>
  <c r="BJ21" i="150"/>
  <c r="BJ21" i="148"/>
  <c r="BJ21" i="147"/>
  <c r="BJ21" i="146"/>
  <c r="BJ21" i="149"/>
  <c r="BJ21" i="174"/>
  <c r="BJ21" i="115"/>
  <c r="BJ21" i="77"/>
  <c r="BJ21" i="40"/>
  <c r="BJ21" i="29"/>
  <c r="BJ21" i="173"/>
  <c r="BJ21" i="42"/>
  <c r="BJ21" i="104"/>
  <c r="BJ21" i="21"/>
  <c r="BJ21" i="99"/>
  <c r="AT16" i="180"/>
  <c r="AT16" i="181"/>
  <c r="AT16" i="178"/>
  <c r="AT16" i="179"/>
  <c r="AT16" i="177"/>
  <c r="BJ15" i="106"/>
  <c r="BJ15" i="112" s="1"/>
  <c r="BJ15" i="148"/>
  <c r="BJ15" i="150"/>
  <c r="BJ15" i="147"/>
  <c r="BJ15" i="146"/>
  <c r="BJ15" i="149"/>
  <c r="BJ15" i="40"/>
  <c r="BJ15" i="115"/>
  <c r="BJ15" i="174"/>
  <c r="BJ15" i="29"/>
  <c r="BJ15" i="77"/>
  <c r="BJ15" i="42"/>
  <c r="BJ15" i="173"/>
  <c r="BJ15" i="104"/>
  <c r="BJ15" i="21"/>
  <c r="BJ15" i="99"/>
  <c r="AX22" i="180"/>
  <c r="AX22" i="181"/>
  <c r="AX22" i="178"/>
  <c r="AX22" i="179"/>
  <c r="AX22" i="177"/>
  <c r="BN21" i="106"/>
  <c r="BN21" i="112" s="1"/>
  <c r="BN21" i="150"/>
  <c r="BN21" i="148"/>
  <c r="BN21" i="147"/>
  <c r="BN21" i="146"/>
  <c r="BN21" i="149"/>
  <c r="BN21" i="174"/>
  <c r="BN21" i="115"/>
  <c r="BN21" i="77"/>
  <c r="BN21" i="40"/>
  <c r="BN21" i="29"/>
  <c r="BN21" i="173"/>
  <c r="BN21" i="42"/>
  <c r="BN21" i="104"/>
  <c r="BN21" i="21"/>
  <c r="BN21" i="99"/>
  <c r="AY13" i="179"/>
  <c r="AY13" i="181"/>
  <c r="AY13" i="180"/>
  <c r="AY13" i="177"/>
  <c r="AY13" i="178"/>
  <c r="BO13" i="145"/>
  <c r="BO13" i="41"/>
  <c r="BO13" i="38"/>
  <c r="BO13" i="127"/>
  <c r="BO13" i="37"/>
  <c r="BO12" i="106"/>
  <c r="BO12" i="112" s="1"/>
  <c r="BO12" i="150"/>
  <c r="BO12" i="148"/>
  <c r="BO12" i="147"/>
  <c r="BO12" i="146"/>
  <c r="BO12" i="149"/>
  <c r="BO12" i="115"/>
  <c r="BO12" i="174"/>
  <c r="BO12" i="40"/>
  <c r="BO12" i="29"/>
  <c r="BO12" i="77"/>
  <c r="BO12" i="173"/>
  <c r="BO12" i="42"/>
  <c r="BO12" i="21"/>
  <c r="BO12" i="99"/>
  <c r="BO12" i="104"/>
  <c r="V55" i="2"/>
  <c r="V54" i="106"/>
  <c r="V54" i="112" s="1"/>
  <c r="V54" i="21"/>
  <c r="V54" i="173"/>
  <c r="V54" i="104"/>
  <c r="V54" i="99"/>
  <c r="V35" i="2"/>
  <c r="F35" i="180"/>
  <c r="F35" i="178"/>
  <c r="F35" i="181"/>
  <c r="F35" i="179"/>
  <c r="F35" i="177"/>
  <c r="V34" i="106"/>
  <c r="V34" i="112" s="1"/>
  <c r="V34" i="150"/>
  <c r="V34" i="148"/>
  <c r="V34" i="147"/>
  <c r="V34" i="149"/>
  <c r="V34" i="146"/>
  <c r="V34" i="115"/>
  <c r="V34" i="174"/>
  <c r="V34" i="40"/>
  <c r="V34" i="77"/>
  <c r="V34" i="42"/>
  <c r="V34" i="29"/>
  <c r="V34" i="173"/>
  <c r="V34" i="21"/>
  <c r="V34" i="104"/>
  <c r="V34" i="99"/>
  <c r="V25" i="2"/>
  <c r="F25" i="180"/>
  <c r="F25" i="178"/>
  <c r="F25" i="181"/>
  <c r="F25" i="179"/>
  <c r="F25" i="177"/>
  <c r="V24" i="106"/>
  <c r="V24" i="112" s="1"/>
  <c r="V24" i="150"/>
  <c r="V24" i="148"/>
  <c r="V24" i="147"/>
  <c r="V24" i="146"/>
  <c r="V24" i="149"/>
  <c r="V24" i="115"/>
  <c r="V24" i="174"/>
  <c r="V24" i="40"/>
  <c r="V24" i="29"/>
  <c r="V24" i="77"/>
  <c r="V24" i="42"/>
  <c r="V24" i="173"/>
  <c r="V24" i="21"/>
  <c r="V24" i="99"/>
  <c r="V24" i="104"/>
  <c r="F19" i="180"/>
  <c r="F19" i="181"/>
  <c r="F19" i="178"/>
  <c r="F19" i="179"/>
  <c r="F19" i="177"/>
  <c r="V18" i="106"/>
  <c r="V18" i="112" s="1"/>
  <c r="V18" i="150"/>
  <c r="V18" i="147"/>
  <c r="V18" i="148"/>
  <c r="V18" i="146"/>
  <c r="V18" i="149"/>
  <c r="V18" i="174"/>
  <c r="V18" i="40"/>
  <c r="V18" i="115"/>
  <c r="V18" i="77"/>
  <c r="V18" i="29"/>
  <c r="V18" i="173"/>
  <c r="V18" i="42"/>
  <c r="V18" i="99"/>
  <c r="V18" i="104"/>
  <c r="V18" i="21"/>
  <c r="F10" i="178"/>
  <c r="F10" i="177"/>
  <c r="F10" i="179"/>
  <c r="F10" i="181"/>
  <c r="F10" i="180"/>
  <c r="V10" i="145"/>
  <c r="V10" i="41"/>
  <c r="V10" i="127"/>
  <c r="V10" i="37"/>
  <c r="V10" i="38"/>
  <c r="V9" i="106"/>
  <c r="V9" i="112" s="1"/>
  <c r="V9" i="150"/>
  <c r="V9" i="148"/>
  <c r="V9" i="147"/>
  <c r="V9" i="146"/>
  <c r="V9" i="149"/>
  <c r="V9" i="40"/>
  <c r="V9" i="174"/>
  <c r="V9" i="115"/>
  <c r="V9" i="77"/>
  <c r="V9" i="29"/>
  <c r="V9" i="42"/>
  <c r="V9" i="173"/>
  <c r="V9" i="104"/>
  <c r="V9" i="21"/>
  <c r="V9" i="99"/>
  <c r="C10" i="155"/>
  <c r="C10" i="153"/>
  <c r="C10" i="154"/>
  <c r="C10" i="145"/>
  <c r="C10" i="41"/>
  <c r="C10" i="127"/>
  <c r="C10" i="151"/>
  <c r="C10" i="152" s="1"/>
  <c r="C10" i="37"/>
  <c r="C10" i="38"/>
  <c r="C9" i="106"/>
  <c r="C9" i="112" s="1"/>
  <c r="C9" i="150"/>
  <c r="C9" i="148"/>
  <c r="C9" i="147"/>
  <c r="C9" i="146"/>
  <c r="C9" i="149"/>
  <c r="C9" i="115"/>
  <c r="C9" i="40"/>
  <c r="C9" i="174"/>
  <c r="C9" i="29"/>
  <c r="C9" i="77"/>
  <c r="C9" i="173"/>
  <c r="C9" i="42"/>
  <c r="C9" i="21"/>
  <c r="C9" i="99"/>
  <c r="C9" i="104"/>
  <c r="FY55" i="2"/>
  <c r="FY54" i="21"/>
  <c r="FY54" i="173"/>
  <c r="FY54" i="104"/>
  <c r="FY54" i="99"/>
  <c r="FY42" i="2"/>
  <c r="FY41" i="173"/>
  <c r="FY41" i="104"/>
  <c r="FY41" i="99"/>
  <c r="FY41" i="21"/>
  <c r="FY35" i="2"/>
  <c r="FY34" i="150"/>
  <c r="FY34" i="148"/>
  <c r="FY34" i="147"/>
  <c r="FY34" i="149"/>
  <c r="FY34" i="146"/>
  <c r="FY34" i="115"/>
  <c r="FY34" i="174"/>
  <c r="FY34" i="40"/>
  <c r="FY34" i="77"/>
  <c r="FY34" i="29"/>
  <c r="FY34" i="173"/>
  <c r="FY34" i="42"/>
  <c r="FY34" i="21"/>
  <c r="FY34" i="104"/>
  <c r="FY34" i="99"/>
  <c r="FY30" i="2"/>
  <c r="FY29" i="150"/>
  <c r="FY29" i="148"/>
  <c r="FY29" i="146"/>
  <c r="FY29" i="147"/>
  <c r="FY29" i="149"/>
  <c r="FY29" i="115"/>
  <c r="FY29" i="174"/>
  <c r="FY29" i="40"/>
  <c r="FY29" i="29"/>
  <c r="FY29" i="77"/>
  <c r="FY29" i="173"/>
  <c r="FY29" i="42"/>
  <c r="FY29" i="21"/>
  <c r="FY29" i="99"/>
  <c r="FY29" i="104"/>
  <c r="FY25" i="2"/>
  <c r="FY24" i="150"/>
  <c r="FY24" i="147"/>
  <c r="FY24" i="148"/>
  <c r="FY24" i="146"/>
  <c r="FY24" i="149"/>
  <c r="FY24" i="115"/>
  <c r="FY24" i="174"/>
  <c r="FY24" i="40"/>
  <c r="FY24" i="29"/>
  <c r="FY24" i="77"/>
  <c r="FY24" i="173"/>
  <c r="FY24" i="42"/>
  <c r="FY24" i="21"/>
  <c r="FY24" i="99"/>
  <c r="FY24" i="104"/>
  <c r="FY21" i="150"/>
  <c r="FY21" i="148"/>
  <c r="FY21" i="147"/>
  <c r="FY21" i="146"/>
  <c r="FY21" i="149"/>
  <c r="FY21" i="115"/>
  <c r="FY21" i="174"/>
  <c r="FY21" i="40"/>
  <c r="FY21" i="29"/>
  <c r="FY21" i="77"/>
  <c r="FY21" i="42"/>
  <c r="FY21" i="173"/>
  <c r="FY21" i="104"/>
  <c r="FY21" i="21"/>
  <c r="FY21" i="99"/>
  <c r="FY18" i="150"/>
  <c r="FY18" i="148"/>
  <c r="FY18" i="147"/>
  <c r="FY18" i="146"/>
  <c r="FY18" i="149"/>
  <c r="FY18" i="174"/>
  <c r="FY18" i="115"/>
  <c r="FY18" i="77"/>
  <c r="FY18" i="40"/>
  <c r="FY18" i="29"/>
  <c r="FY18" i="173"/>
  <c r="FY18" i="42"/>
  <c r="FY18" i="104"/>
  <c r="FY18" i="21"/>
  <c r="FY18" i="99"/>
  <c r="FY15" i="150"/>
  <c r="FY15" i="148"/>
  <c r="FY15" i="147"/>
  <c r="FY15" i="146"/>
  <c r="FY15" i="149"/>
  <c r="FY15" i="115"/>
  <c r="FY15" i="174"/>
  <c r="FY15" i="40"/>
  <c r="FY15" i="29"/>
  <c r="FY15" i="77"/>
  <c r="FY15" i="173"/>
  <c r="FY15" i="42"/>
  <c r="FY15" i="21"/>
  <c r="FY15" i="99"/>
  <c r="FY15" i="104"/>
  <c r="FY12" i="148"/>
  <c r="FY12" i="150"/>
  <c r="FY12" i="147"/>
  <c r="FY12" i="146"/>
  <c r="FY12" i="149"/>
  <c r="FY12" i="174"/>
  <c r="FY12" i="40"/>
  <c r="FY12" i="115"/>
  <c r="FY12" i="77"/>
  <c r="FY12" i="29"/>
  <c r="FY12" i="42"/>
  <c r="FY12" i="173"/>
  <c r="FY12" i="104"/>
  <c r="FY12" i="21"/>
  <c r="FY12" i="99"/>
  <c r="FY9" i="150"/>
  <c r="FY9" i="148"/>
  <c r="FY9" i="147"/>
  <c r="FY9" i="146"/>
  <c r="FY9" i="149"/>
  <c r="FY9" i="174"/>
  <c r="FY9" i="115"/>
  <c r="FY9" i="40"/>
  <c r="FY9" i="29"/>
  <c r="FY9" i="77"/>
  <c r="FY9" i="42"/>
  <c r="FY9" i="173"/>
  <c r="FY9" i="104"/>
  <c r="FY9" i="21"/>
  <c r="FY9" i="99"/>
  <c r="FV25" i="2"/>
  <c r="FV24" i="150"/>
  <c r="FV24" i="148"/>
  <c r="FV24" i="147"/>
  <c r="FV24" i="146"/>
  <c r="FV24" i="149"/>
  <c r="FV24" i="115"/>
  <c r="FV24" i="174"/>
  <c r="FV24" i="40"/>
  <c r="FV24" i="29"/>
  <c r="FV24" i="77"/>
  <c r="FV24" i="42"/>
  <c r="FV24" i="173"/>
  <c r="FV24" i="21"/>
  <c r="FV24" i="99"/>
  <c r="FV24" i="104"/>
  <c r="FV12" i="148"/>
  <c r="FV12" i="150"/>
  <c r="FV12" i="147"/>
  <c r="FV12" i="146"/>
  <c r="FV12" i="149"/>
  <c r="FV12" i="174"/>
  <c r="FV12" i="40"/>
  <c r="FV12" i="115"/>
  <c r="FV12" i="77"/>
  <c r="FV12" i="29"/>
  <c r="FV12" i="173"/>
  <c r="FV12" i="42"/>
  <c r="FV12" i="99"/>
  <c r="FV12" i="104"/>
  <c r="FV12" i="21"/>
  <c r="EM30" i="2"/>
  <c r="EM29" i="150"/>
  <c r="EM29" i="148"/>
  <c r="EM29" i="147"/>
  <c r="EM29" i="146"/>
  <c r="EM29" i="149"/>
  <c r="EM29" i="174"/>
  <c r="EM29" i="115"/>
  <c r="EM29" i="77"/>
  <c r="EM29" i="40"/>
  <c r="EM29" i="29"/>
  <c r="EM29" i="173"/>
  <c r="EM29" i="42"/>
  <c r="EM29" i="21"/>
  <c r="EM29" i="99"/>
  <c r="EM29" i="104"/>
  <c r="EM15" i="148"/>
  <c r="EM15" i="150"/>
  <c r="EM15" i="147"/>
  <c r="EM15" i="146"/>
  <c r="EM15" i="149"/>
  <c r="EM15" i="174"/>
  <c r="EM15" i="40"/>
  <c r="EM15" i="115"/>
  <c r="EM15" i="77"/>
  <c r="EM15" i="29"/>
  <c r="EM15" i="173"/>
  <c r="EM15" i="42"/>
  <c r="EM15" i="104"/>
  <c r="EM15" i="21"/>
  <c r="EM15" i="99"/>
  <c r="FF55" i="2"/>
  <c r="FF54" i="21"/>
  <c r="FF54" i="173"/>
  <c r="FF54" i="104"/>
  <c r="FF54" i="99"/>
  <c r="FE35" i="2"/>
  <c r="FE34" i="150"/>
  <c r="FE34" i="148"/>
  <c r="FE34" i="147"/>
  <c r="FE34" i="149"/>
  <c r="FE34" i="146"/>
  <c r="FE34" i="115"/>
  <c r="FE34" i="174"/>
  <c r="FE34" i="40"/>
  <c r="FE34" i="77"/>
  <c r="FE34" i="29"/>
  <c r="FE34" i="173"/>
  <c r="FE34" i="42"/>
  <c r="FE34" i="21"/>
  <c r="FE34" i="104"/>
  <c r="FE34" i="99"/>
  <c r="FE25" i="2"/>
  <c r="FE24" i="150"/>
  <c r="FE24" i="147"/>
  <c r="FE24" i="148"/>
  <c r="FE24" i="146"/>
  <c r="FE24" i="149"/>
  <c r="FE24" i="115"/>
  <c r="FE24" i="174"/>
  <c r="FE24" i="40"/>
  <c r="FE24" i="29"/>
  <c r="FE24" i="77"/>
  <c r="FE24" i="173"/>
  <c r="FE24" i="42"/>
  <c r="FE24" i="21"/>
  <c r="FE24" i="99"/>
  <c r="FE24" i="104"/>
  <c r="FF18" i="150"/>
  <c r="FF18" i="147"/>
  <c r="FF18" i="148"/>
  <c r="FF18" i="146"/>
  <c r="FF18" i="149"/>
  <c r="FF18" i="174"/>
  <c r="FF18" i="115"/>
  <c r="FF18" i="77"/>
  <c r="FF18" i="40"/>
  <c r="FF18" i="29"/>
  <c r="FF18" i="173"/>
  <c r="FF18" i="42"/>
  <c r="FF18" i="99"/>
  <c r="FF18" i="104"/>
  <c r="FF18" i="21"/>
  <c r="FF12" i="148"/>
  <c r="FF12" i="150"/>
  <c r="FF12" i="147"/>
  <c r="FF12" i="146"/>
  <c r="FF12" i="149"/>
  <c r="FF12" i="174"/>
  <c r="FF12" i="40"/>
  <c r="FF12" i="115"/>
  <c r="FF12" i="77"/>
  <c r="FF12" i="29"/>
  <c r="FF12" i="173"/>
  <c r="FF12" i="42"/>
  <c r="FF12" i="99"/>
  <c r="FF12" i="104"/>
  <c r="FF12" i="21"/>
  <c r="FE9" i="150"/>
  <c r="FE9" i="148"/>
  <c r="FE9" i="147"/>
  <c r="FE9" i="146"/>
  <c r="FE9" i="149"/>
  <c r="FE9" i="174"/>
  <c r="FE9" i="115"/>
  <c r="FE9" i="40"/>
  <c r="FE9" i="29"/>
  <c r="FE9" i="77"/>
  <c r="FE9" i="42"/>
  <c r="FE9" i="173"/>
  <c r="FE9" i="104"/>
  <c r="FE9" i="21"/>
  <c r="FE9" i="99"/>
  <c r="EK30" i="2"/>
  <c r="EK29" i="150"/>
  <c r="EK29" i="148"/>
  <c r="EK29" i="146"/>
  <c r="EK29" i="147"/>
  <c r="EK29" i="149"/>
  <c r="EK29" i="115"/>
  <c r="EK29" i="174"/>
  <c r="EK29" i="40"/>
  <c r="EK29" i="29"/>
  <c r="EK29" i="77"/>
  <c r="EK29" i="173"/>
  <c r="EK29" i="42"/>
  <c r="EK29" i="21"/>
  <c r="EK29" i="99"/>
  <c r="EK29" i="104"/>
  <c r="DI55" i="2"/>
  <c r="DI54" i="21"/>
  <c r="DI54" i="173"/>
  <c r="DI54" i="104"/>
  <c r="DI54" i="99"/>
  <c r="DI42" i="2"/>
  <c r="DI41" i="173"/>
  <c r="DI41" i="104"/>
  <c r="DI41" i="99"/>
  <c r="DI41" i="21"/>
  <c r="DI35" i="2"/>
  <c r="DI34" i="150"/>
  <c r="DI34" i="148"/>
  <c r="DI34" i="147"/>
  <c r="DI34" i="149"/>
  <c r="DI34" i="146"/>
  <c r="DI34" i="115"/>
  <c r="DI34" i="174"/>
  <c r="DI34" i="40"/>
  <c r="DI34" i="77"/>
  <c r="DI34" i="29"/>
  <c r="DI34" i="173"/>
  <c r="DI34" i="42"/>
  <c r="DI34" i="21"/>
  <c r="DI34" i="104"/>
  <c r="DI34" i="99"/>
  <c r="DI30" i="2"/>
  <c r="DI29" i="150"/>
  <c r="DI29" i="148"/>
  <c r="DI29" i="146"/>
  <c r="DI29" i="147"/>
  <c r="DI29" i="149"/>
  <c r="DI29" i="115"/>
  <c r="DI29" i="174"/>
  <c r="DI29" i="40"/>
  <c r="DI29" i="29"/>
  <c r="DI29" i="77"/>
  <c r="DI29" i="173"/>
  <c r="DI29" i="42"/>
  <c r="DI29" i="21"/>
  <c r="DI29" i="99"/>
  <c r="DI29" i="104"/>
  <c r="DI25" i="2"/>
  <c r="DI24" i="150"/>
  <c r="DI24" i="147"/>
  <c r="DI24" i="148"/>
  <c r="DI24" i="146"/>
  <c r="DI24" i="149"/>
  <c r="DI24" i="115"/>
  <c r="DI24" i="174"/>
  <c r="DI24" i="40"/>
  <c r="DI24" i="29"/>
  <c r="DI24" i="77"/>
  <c r="DI24" i="173"/>
  <c r="DI24" i="42"/>
  <c r="DI24" i="21"/>
  <c r="DI24" i="99"/>
  <c r="DI24" i="104"/>
  <c r="DI21" i="150"/>
  <c r="DI21" i="148"/>
  <c r="DI21" i="147"/>
  <c r="DI21" i="146"/>
  <c r="DI21" i="149"/>
  <c r="DI21" i="115"/>
  <c r="DI21" i="174"/>
  <c r="DI21" i="40"/>
  <c r="DI21" i="29"/>
  <c r="DI21" i="77"/>
  <c r="DI21" i="42"/>
  <c r="DI21" i="173"/>
  <c r="DI21" i="104"/>
  <c r="DI21" i="21"/>
  <c r="DI21" i="99"/>
  <c r="DI18" i="150"/>
  <c r="DI18" i="148"/>
  <c r="DI18" i="147"/>
  <c r="DI18" i="146"/>
  <c r="DI18" i="149"/>
  <c r="DI18" i="174"/>
  <c r="DI18" i="40"/>
  <c r="DI18" i="115"/>
  <c r="DI18" i="77"/>
  <c r="DI18" i="29"/>
  <c r="DI18" i="173"/>
  <c r="DI18" i="42"/>
  <c r="DI18" i="104"/>
  <c r="DI18" i="21"/>
  <c r="DI18" i="99"/>
  <c r="DI15" i="150"/>
  <c r="DI15" i="148"/>
  <c r="DI15" i="147"/>
  <c r="DI15" i="146"/>
  <c r="DI15" i="149"/>
  <c r="DI15" i="115"/>
  <c r="DI15" i="174"/>
  <c r="DI15" i="40"/>
  <c r="DI15" i="29"/>
  <c r="DI15" i="77"/>
  <c r="DI15" i="173"/>
  <c r="DI15" i="42"/>
  <c r="DI15" i="21"/>
  <c r="DI15" i="99"/>
  <c r="DI15" i="104"/>
  <c r="DI12" i="148"/>
  <c r="DI12" i="150"/>
  <c r="DI12" i="147"/>
  <c r="DI12" i="146"/>
  <c r="DI12" i="149"/>
  <c r="DI12" i="174"/>
  <c r="DI12" i="40"/>
  <c r="DI12" i="115"/>
  <c r="DI12" i="77"/>
  <c r="DI12" i="29"/>
  <c r="DI12" i="42"/>
  <c r="DI12" i="173"/>
  <c r="DI12" i="104"/>
  <c r="DI12" i="21"/>
  <c r="DI12" i="99"/>
  <c r="DI9" i="150"/>
  <c r="DI9" i="148"/>
  <c r="DI9" i="147"/>
  <c r="DI9" i="146"/>
  <c r="DI9" i="149"/>
  <c r="DI9" i="174"/>
  <c r="DI9" i="115"/>
  <c r="DI9" i="40"/>
  <c r="DI9" i="29"/>
  <c r="DI9" i="77"/>
  <c r="DI9" i="42"/>
  <c r="DI9" i="173"/>
  <c r="DI9" i="104"/>
  <c r="DI9" i="21"/>
  <c r="DI9" i="99"/>
  <c r="DD25" i="2"/>
  <c r="DD24" i="150"/>
  <c r="DD24" i="147"/>
  <c r="DD24" i="148"/>
  <c r="DD24" i="146"/>
  <c r="DD24" i="149"/>
  <c r="DD24" i="174"/>
  <c r="DD24" i="115"/>
  <c r="DD24" i="77"/>
  <c r="DD24" i="40"/>
  <c r="DD24" i="29"/>
  <c r="DD24" i="173"/>
  <c r="DD24" i="42"/>
  <c r="DD24" i="104"/>
  <c r="DD24" i="21"/>
  <c r="DD24" i="99"/>
  <c r="DD12" i="148"/>
  <c r="DD12" i="150"/>
  <c r="DD12" i="147"/>
  <c r="DD12" i="146"/>
  <c r="DD12" i="149"/>
  <c r="DD12" i="115"/>
  <c r="DD12" i="174"/>
  <c r="DD12" i="40"/>
  <c r="DD12" i="29"/>
  <c r="DD12" i="77"/>
  <c r="DD12" i="42"/>
  <c r="DD12" i="173"/>
  <c r="DD12" i="104"/>
  <c r="DD12" i="21"/>
  <c r="DD12" i="99"/>
  <c r="CV30" i="2"/>
  <c r="CV29" i="150"/>
  <c r="CV29" i="148"/>
  <c r="CV29" i="146"/>
  <c r="CV29" i="147"/>
  <c r="CV29" i="149"/>
  <c r="CV29" i="174"/>
  <c r="CV29" i="115"/>
  <c r="CV29" i="77"/>
  <c r="CV29" i="40"/>
  <c r="CV29" i="29"/>
  <c r="CV29" i="173"/>
  <c r="CV29" i="42"/>
  <c r="CV29" i="104"/>
  <c r="CV29" i="21"/>
  <c r="CV29" i="99"/>
  <c r="CS42" i="2"/>
  <c r="CS41" i="106"/>
  <c r="CS41" i="112" s="1"/>
  <c r="CS41" i="173"/>
  <c r="CS41" i="104"/>
  <c r="CS41" i="99"/>
  <c r="CS41" i="21"/>
  <c r="CS13" i="41"/>
  <c r="CS13" i="145"/>
  <c r="CS13" i="127"/>
  <c r="CS13" i="37"/>
  <c r="CS12" i="106"/>
  <c r="CS12" i="112" s="1"/>
  <c r="CS13" i="38"/>
  <c r="CS12" i="148"/>
  <c r="CS12" i="150"/>
  <c r="CS12" i="147"/>
  <c r="CS12" i="146"/>
  <c r="CS12" i="149"/>
  <c r="CS12" i="174"/>
  <c r="CS12" i="40"/>
  <c r="CS12" i="115"/>
  <c r="CS12" i="77"/>
  <c r="CS12" i="29"/>
  <c r="CS12" i="42"/>
  <c r="CS12" i="173"/>
  <c r="CS12" i="104"/>
  <c r="CS12" i="21"/>
  <c r="CS12" i="99"/>
  <c r="CN25" i="2"/>
  <c r="CN24" i="106"/>
  <c r="CN24" i="112" s="1"/>
  <c r="CN24" i="150"/>
  <c r="CN24" i="147"/>
  <c r="CN24" i="148"/>
  <c r="CN24" i="146"/>
  <c r="CN24" i="149"/>
  <c r="CN24" i="174"/>
  <c r="CN24" i="115"/>
  <c r="CN24" i="77"/>
  <c r="CN24" i="40"/>
  <c r="CN24" i="29"/>
  <c r="CN24" i="173"/>
  <c r="CN24" i="42"/>
  <c r="CN24" i="104"/>
  <c r="CN24" i="21"/>
  <c r="CN24" i="99"/>
  <c r="CG35" i="2"/>
  <c r="CG34" i="106"/>
  <c r="CG34" i="112" s="1"/>
  <c r="CG34" i="150"/>
  <c r="CG34" i="148"/>
  <c r="CG34" i="147"/>
  <c r="CG34" i="149"/>
  <c r="CG34" i="146"/>
  <c r="CG34" i="115"/>
  <c r="CG34" i="174"/>
  <c r="CG34" i="40"/>
  <c r="CG34" i="77"/>
  <c r="CG34" i="29"/>
  <c r="CG34" i="173"/>
  <c r="CG34" i="42"/>
  <c r="CG34" i="21"/>
  <c r="CG34" i="104"/>
  <c r="CG34" i="99"/>
  <c r="CG18" i="106"/>
  <c r="CG18" i="112" s="1"/>
  <c r="CG18" i="150"/>
  <c r="CG18" i="148"/>
  <c r="CG18" i="147"/>
  <c r="CG18" i="146"/>
  <c r="CG18" i="149"/>
  <c r="CG18" i="174"/>
  <c r="CG18" i="40"/>
  <c r="CG18" i="115"/>
  <c r="CG18" i="77"/>
  <c r="CG18" i="29"/>
  <c r="CG18" i="173"/>
  <c r="CG18" i="42"/>
  <c r="CG18" i="104"/>
  <c r="CG18" i="21"/>
  <c r="CG18" i="99"/>
  <c r="BZ25" i="2"/>
  <c r="BZ24" i="106"/>
  <c r="BZ24" i="112" s="1"/>
  <c r="BZ24" i="150"/>
  <c r="BZ24" i="148"/>
  <c r="BZ24" i="147"/>
  <c r="BZ24" i="146"/>
  <c r="BZ24" i="149"/>
  <c r="BZ24" i="115"/>
  <c r="BZ24" i="174"/>
  <c r="BZ24" i="40"/>
  <c r="BZ24" i="29"/>
  <c r="BZ24" i="77"/>
  <c r="BZ24" i="42"/>
  <c r="BZ24" i="173"/>
  <c r="BZ24" i="21"/>
  <c r="BZ24" i="99"/>
  <c r="BZ24" i="104"/>
  <c r="CI35" i="2"/>
  <c r="CI34" i="106"/>
  <c r="CI34" i="112" s="1"/>
  <c r="CI34" i="150"/>
  <c r="CI34" i="148"/>
  <c r="CI34" i="147"/>
  <c r="CI34" i="146"/>
  <c r="CI34" i="149"/>
  <c r="CI34" i="174"/>
  <c r="CI34" i="115"/>
  <c r="CI34" i="77"/>
  <c r="CI34" i="40"/>
  <c r="CI34" i="173"/>
  <c r="CI34" i="42"/>
  <c r="CI34" i="29"/>
  <c r="CI34" i="21"/>
  <c r="CI34" i="104"/>
  <c r="CI34" i="99"/>
  <c r="CB18" i="106"/>
  <c r="CB18" i="112" s="1"/>
  <c r="CB18" i="150"/>
  <c r="CB18" i="148"/>
  <c r="CB18" i="147"/>
  <c r="CB18" i="146"/>
  <c r="CB18" i="149"/>
  <c r="CB18" i="40"/>
  <c r="CB18" i="115"/>
  <c r="CB18" i="174"/>
  <c r="CB18" i="29"/>
  <c r="CB18" i="77"/>
  <c r="CB18" i="42"/>
  <c r="CB18" i="173"/>
  <c r="CB18" i="104"/>
  <c r="CB18" i="21"/>
  <c r="CB18" i="99"/>
  <c r="BR56" i="2"/>
  <c r="BR55" i="106"/>
  <c r="BR55" i="112" s="1"/>
  <c r="BR55" i="21"/>
  <c r="BR55" i="173"/>
  <c r="BR55" i="104"/>
  <c r="BR55" i="99"/>
  <c r="AX42" i="2"/>
  <c r="AX41" i="106"/>
  <c r="AX41" i="112" s="1"/>
  <c r="AX41" i="173"/>
  <c r="AX41" i="21"/>
  <c r="AX41" i="104"/>
  <c r="AX41" i="99"/>
  <c r="AX30" i="2"/>
  <c r="AH30" i="180"/>
  <c r="AH30" i="181"/>
  <c r="AH30" i="178"/>
  <c r="AH30" i="179"/>
  <c r="AH30" i="177"/>
  <c r="AX29" i="106"/>
  <c r="AX29" i="112" s="1"/>
  <c r="AX29" i="150"/>
  <c r="AX29" i="148"/>
  <c r="AX29" i="147"/>
  <c r="AX29" i="146"/>
  <c r="AX29" i="149"/>
  <c r="AX29" i="115"/>
  <c r="AX29" i="174"/>
  <c r="AX29" i="40"/>
  <c r="AX29" i="29"/>
  <c r="AX29" i="77"/>
  <c r="AX29" i="42"/>
  <c r="AX29" i="173"/>
  <c r="AX29" i="21"/>
  <c r="AX29" i="99"/>
  <c r="AX29" i="104"/>
  <c r="AH22" i="180"/>
  <c r="AH22" i="181"/>
  <c r="AH22" i="178"/>
  <c r="AH22" i="179"/>
  <c r="AH22" i="177"/>
  <c r="AX21" i="106"/>
  <c r="AX21" i="112" s="1"/>
  <c r="AX21" i="150"/>
  <c r="AX21" i="148"/>
  <c r="AX21" i="147"/>
  <c r="AX21" i="146"/>
  <c r="AX21" i="149"/>
  <c r="AX21" i="174"/>
  <c r="AX21" i="115"/>
  <c r="AX21" i="77"/>
  <c r="AX21" i="40"/>
  <c r="AX21" i="29"/>
  <c r="AX21" i="173"/>
  <c r="AX21" i="42"/>
  <c r="AX21" i="104"/>
  <c r="AX21" i="21"/>
  <c r="AX21" i="99"/>
  <c r="AH16" i="180"/>
  <c r="AH16" i="181"/>
  <c r="AH16" i="178"/>
  <c r="AH16" i="179"/>
  <c r="AH16" i="177"/>
  <c r="AX15" i="106"/>
  <c r="AX15" i="112" s="1"/>
  <c r="AX15" i="148"/>
  <c r="AX15" i="150"/>
  <c r="AX15" i="147"/>
  <c r="AX15" i="146"/>
  <c r="AX15" i="149"/>
  <c r="AX15" i="40"/>
  <c r="AX15" i="115"/>
  <c r="AX15" i="174"/>
  <c r="AX15" i="29"/>
  <c r="AX15" i="77"/>
  <c r="AX15" i="42"/>
  <c r="AX15" i="173"/>
  <c r="AX15" i="104"/>
  <c r="AX15" i="21"/>
  <c r="AX15" i="99"/>
  <c r="V10" i="178"/>
  <c r="V10" i="177"/>
  <c r="V10" i="179"/>
  <c r="V10" i="181"/>
  <c r="V10" i="180"/>
  <c r="AL10" i="145"/>
  <c r="AL10" i="41"/>
  <c r="AL10" i="127"/>
  <c r="AL10" i="37"/>
  <c r="AL10" i="38"/>
  <c r="AL9" i="106"/>
  <c r="AL9" i="112" s="1"/>
  <c r="AL9" i="150"/>
  <c r="AL9" i="148"/>
  <c r="AL9" i="147"/>
  <c r="AL9" i="146"/>
  <c r="AL9" i="149"/>
  <c r="AL9" i="40"/>
  <c r="AL9" i="174"/>
  <c r="AL9" i="115"/>
  <c r="AL9" i="77"/>
  <c r="AL9" i="29"/>
  <c r="AL9" i="42"/>
  <c r="AL9" i="173"/>
  <c r="AL9" i="104"/>
  <c r="AL9" i="21"/>
  <c r="AL9" i="99"/>
  <c r="AH55" i="2"/>
  <c r="AH54" i="106"/>
  <c r="AH54" i="112" s="1"/>
  <c r="AH54" i="21"/>
  <c r="AH54" i="173"/>
  <c r="AH54" i="104"/>
  <c r="AH54" i="99"/>
  <c r="AH35" i="2"/>
  <c r="R35" i="180"/>
  <c r="R35" i="181"/>
  <c r="R35" i="178"/>
  <c r="R35" i="179"/>
  <c r="R35" i="177"/>
  <c r="AH34" i="106"/>
  <c r="AH34" i="112" s="1"/>
  <c r="AH34" i="150"/>
  <c r="AH34" i="148"/>
  <c r="AH34" i="147"/>
  <c r="AH34" i="149"/>
  <c r="AH34" i="146"/>
  <c r="AH34" i="115"/>
  <c r="AH34" i="174"/>
  <c r="AH34" i="40"/>
  <c r="AH34" i="77"/>
  <c r="AH34" i="42"/>
  <c r="AH34" i="29"/>
  <c r="AH34" i="173"/>
  <c r="AH34" i="21"/>
  <c r="AH34" i="104"/>
  <c r="AH34" i="99"/>
  <c r="AH25" i="2"/>
  <c r="R25" i="180"/>
  <c r="R25" i="181"/>
  <c r="R25" i="178"/>
  <c r="R25" i="179"/>
  <c r="R25" i="177"/>
  <c r="AH24" i="106"/>
  <c r="AH24" i="112" s="1"/>
  <c r="AH24" i="150"/>
  <c r="AH24" i="148"/>
  <c r="AH24" i="147"/>
  <c r="AH24" i="146"/>
  <c r="AH24" i="149"/>
  <c r="AH24" i="115"/>
  <c r="AH24" i="174"/>
  <c r="AH24" i="40"/>
  <c r="AH24" i="29"/>
  <c r="AH24" i="77"/>
  <c r="AH24" i="42"/>
  <c r="AH24" i="173"/>
  <c r="AH24" i="21"/>
  <c r="AH24" i="99"/>
  <c r="AH24" i="104"/>
  <c r="R19" i="180"/>
  <c r="R19" i="181"/>
  <c r="R19" i="178"/>
  <c r="R19" i="179"/>
  <c r="R19" i="177"/>
  <c r="AH18" i="106"/>
  <c r="AH18" i="112" s="1"/>
  <c r="AH18" i="150"/>
  <c r="AH18" i="147"/>
  <c r="AH18" i="148"/>
  <c r="AH18" i="146"/>
  <c r="AH18" i="149"/>
  <c r="AH18" i="174"/>
  <c r="AH18" i="40"/>
  <c r="AH18" i="115"/>
  <c r="AH18" i="77"/>
  <c r="AH18" i="29"/>
  <c r="AH18" i="173"/>
  <c r="AH18" i="42"/>
  <c r="AH18" i="99"/>
  <c r="AH18" i="104"/>
  <c r="AH18" i="21"/>
  <c r="R10" i="178"/>
  <c r="R10" i="177"/>
  <c r="R10" i="179"/>
  <c r="R10" i="181"/>
  <c r="R10" i="180"/>
  <c r="AH10" i="145"/>
  <c r="AH10" i="41"/>
  <c r="AH10" i="127"/>
  <c r="AH10" i="37"/>
  <c r="AH10" i="38"/>
  <c r="AH9" i="106"/>
  <c r="AH9" i="112" s="1"/>
  <c r="AH9" i="150"/>
  <c r="AH9" i="148"/>
  <c r="AH9" i="147"/>
  <c r="AH9" i="146"/>
  <c r="AH9" i="149"/>
  <c r="AH9" i="40"/>
  <c r="AH9" i="174"/>
  <c r="AH9" i="115"/>
  <c r="AH9" i="77"/>
  <c r="AH9" i="29"/>
  <c r="AH9" i="42"/>
  <c r="AH9" i="173"/>
  <c r="AH9" i="104"/>
  <c r="AH9" i="21"/>
  <c r="AH9" i="99"/>
  <c r="AE42" i="2"/>
  <c r="AE41" i="106"/>
  <c r="AE41" i="112" s="1"/>
  <c r="AE41" i="173"/>
  <c r="AE41" i="21"/>
  <c r="AE41" i="104"/>
  <c r="AE41" i="99"/>
  <c r="AO13" i="178"/>
  <c r="AO13" i="180"/>
  <c r="AO13" i="179"/>
  <c r="AO13" i="181"/>
  <c r="AO13" i="177"/>
  <c r="BE13" i="41"/>
  <c r="BE13" i="145"/>
  <c r="BE13" i="127"/>
  <c r="BE13" i="37"/>
  <c r="BE13" i="38"/>
  <c r="BE12" i="106"/>
  <c r="BE12" i="112" s="1"/>
  <c r="BE12" i="148"/>
  <c r="BE12" i="150"/>
  <c r="BE12" i="147"/>
  <c r="BE12" i="146"/>
  <c r="BE12" i="149"/>
  <c r="BE12" i="174"/>
  <c r="BE12" i="40"/>
  <c r="BE12" i="115"/>
  <c r="BE12" i="77"/>
  <c r="BE12" i="29"/>
  <c r="BE12" i="42"/>
  <c r="BE12" i="173"/>
  <c r="BE12" i="104"/>
  <c r="BE12" i="21"/>
  <c r="BE12" i="99"/>
  <c r="BB55" i="2"/>
  <c r="BB54" i="106"/>
  <c r="BB54" i="112" s="1"/>
  <c r="BB54" i="21"/>
  <c r="BB54" i="173"/>
  <c r="BB54" i="104"/>
  <c r="BB54" i="99"/>
  <c r="BI55" i="2"/>
  <c r="BI54" i="106"/>
  <c r="BI54" i="112" s="1"/>
  <c r="BI54" i="21"/>
  <c r="BI54" i="173"/>
  <c r="BI54" i="104"/>
  <c r="BI54" i="99"/>
  <c r="BI35" i="2"/>
  <c r="AS35" i="180"/>
  <c r="AS35" i="181"/>
  <c r="AS35" i="178"/>
  <c r="AS35" i="179"/>
  <c r="AS35" i="177"/>
  <c r="BI34" i="106"/>
  <c r="BI34" i="112" s="1"/>
  <c r="BI34" i="150"/>
  <c r="BI34" i="148"/>
  <c r="BI34" i="147"/>
  <c r="BI34" i="149"/>
  <c r="BI34" i="146"/>
  <c r="BI34" i="115"/>
  <c r="BI34" i="174"/>
  <c r="BI34" i="40"/>
  <c r="BI34" i="77"/>
  <c r="BI34" i="29"/>
  <c r="BI34" i="173"/>
  <c r="BI34" i="42"/>
  <c r="BI34" i="21"/>
  <c r="BI34" i="104"/>
  <c r="BI34" i="99"/>
  <c r="BI25" i="2"/>
  <c r="AS25" i="180"/>
  <c r="AS25" i="178"/>
  <c r="AS25" i="181"/>
  <c r="AS25" i="179"/>
  <c r="AS25" i="177"/>
  <c r="BI24" i="106"/>
  <c r="BI24" i="112" s="1"/>
  <c r="BI24" i="150"/>
  <c r="BI24" i="147"/>
  <c r="BI24" i="148"/>
  <c r="BI24" i="146"/>
  <c r="BI24" i="149"/>
  <c r="BI24" i="115"/>
  <c r="BI24" i="174"/>
  <c r="BI24" i="40"/>
  <c r="BI24" i="29"/>
  <c r="BI24" i="77"/>
  <c r="BI24" i="173"/>
  <c r="BI24" i="42"/>
  <c r="BI24" i="21"/>
  <c r="BI24" i="99"/>
  <c r="BI24" i="104"/>
  <c r="AS19" i="181"/>
  <c r="AS19" i="180"/>
  <c r="AS19" i="178"/>
  <c r="AS19" i="179"/>
  <c r="AS19" i="177"/>
  <c r="BI18" i="106"/>
  <c r="BI18" i="112" s="1"/>
  <c r="BI18" i="150"/>
  <c r="BI18" i="148"/>
  <c r="BI18" i="147"/>
  <c r="BI18" i="146"/>
  <c r="BI18" i="149"/>
  <c r="BI18" i="174"/>
  <c r="BI18" i="40"/>
  <c r="BI18" i="115"/>
  <c r="BI18" i="77"/>
  <c r="BI18" i="29"/>
  <c r="BI18" i="173"/>
  <c r="BI18" i="42"/>
  <c r="BI18" i="104"/>
  <c r="BI18" i="21"/>
  <c r="BI18" i="99"/>
  <c r="AS10" i="178"/>
  <c r="AS10" i="177"/>
  <c r="AS10" i="179"/>
  <c r="AS10" i="181"/>
  <c r="AS10" i="180"/>
  <c r="BI10" i="145"/>
  <c r="BI10" i="41"/>
  <c r="BI10" i="127"/>
  <c r="BI10" i="37"/>
  <c r="BI10" i="38"/>
  <c r="BI9" i="106"/>
  <c r="BI9" i="112" s="1"/>
  <c r="BI9" i="150"/>
  <c r="BI9" i="148"/>
  <c r="BI9" i="147"/>
  <c r="BI9" i="146"/>
  <c r="BI9" i="149"/>
  <c r="BI9" i="174"/>
  <c r="BI9" i="115"/>
  <c r="BI9" i="40"/>
  <c r="BI9" i="29"/>
  <c r="BI9" i="77"/>
  <c r="BI9" i="42"/>
  <c r="BI9" i="173"/>
  <c r="BI9" i="104"/>
  <c r="BI9" i="21"/>
  <c r="BI9" i="99"/>
  <c r="BN35" i="2"/>
  <c r="AX35" i="180"/>
  <c r="AX35" i="181"/>
  <c r="AX35" i="178"/>
  <c r="AX35" i="179"/>
  <c r="AX35" i="177"/>
  <c r="BN34" i="106"/>
  <c r="BN34" i="112" s="1"/>
  <c r="BN34" i="150"/>
  <c r="BN34" i="148"/>
  <c r="BN34" i="147"/>
  <c r="BN34" i="149"/>
  <c r="BN34" i="146"/>
  <c r="BN34" i="115"/>
  <c r="BN34" i="174"/>
  <c r="BN34" i="40"/>
  <c r="BN34" i="77"/>
  <c r="BN34" i="42"/>
  <c r="BN34" i="29"/>
  <c r="BN34" i="173"/>
  <c r="BN34" i="21"/>
  <c r="BN34" i="104"/>
  <c r="BN34" i="99"/>
  <c r="AY10" i="179"/>
  <c r="AY10" i="181"/>
  <c r="AY10" i="180"/>
  <c r="AY10" i="177"/>
  <c r="AY10" i="178"/>
  <c r="BO10" i="127"/>
  <c r="BO10" i="145"/>
  <c r="BO10" i="41"/>
  <c r="BO10" i="37"/>
  <c r="BO10" i="38"/>
  <c r="BO9" i="106"/>
  <c r="BO9" i="112" s="1"/>
  <c r="BO9" i="150"/>
  <c r="BO9" i="148"/>
  <c r="BO9" i="147"/>
  <c r="BO9" i="146"/>
  <c r="BO9" i="149"/>
  <c r="BO9" i="40"/>
  <c r="BO9" i="174"/>
  <c r="BO9" i="115"/>
  <c r="BO9" i="77"/>
  <c r="BO9" i="29"/>
  <c r="BO9" i="173"/>
  <c r="BO9" i="42"/>
  <c r="BO9" i="104"/>
  <c r="BO9" i="21"/>
  <c r="BO9" i="99"/>
  <c r="H13" i="179"/>
  <c r="H13" i="181"/>
  <c r="H13" i="180"/>
  <c r="H13" i="177"/>
  <c r="H13" i="178"/>
  <c r="X13" i="145"/>
  <c r="X13" i="41"/>
  <c r="X13" i="37"/>
  <c r="X13" i="38"/>
  <c r="X13" i="127"/>
  <c r="X12" i="106"/>
  <c r="X12" i="112" s="1"/>
  <c r="X12" i="148"/>
  <c r="X12" i="150"/>
  <c r="X12" i="147"/>
  <c r="X12" i="146"/>
  <c r="X12" i="149"/>
  <c r="X12" i="115"/>
  <c r="X12" i="174"/>
  <c r="X12" i="40"/>
  <c r="X12" i="29"/>
  <c r="X12" i="77"/>
  <c r="X12" i="42"/>
  <c r="X12" i="173"/>
  <c r="X12" i="104"/>
  <c r="X12" i="21"/>
  <c r="X12" i="99"/>
  <c r="N55" i="2"/>
  <c r="N54" i="106"/>
  <c r="N54" i="112" s="1"/>
  <c r="N54" i="21"/>
  <c r="N54" i="173"/>
  <c r="N54" i="104"/>
  <c r="N54" i="99"/>
  <c r="GE35" i="2"/>
  <c r="GE34" i="150"/>
  <c r="GE34" i="148"/>
  <c r="GE34" i="147"/>
  <c r="GE34" i="146"/>
  <c r="GE34" i="149"/>
  <c r="GE34" i="174"/>
  <c r="GE34" i="115"/>
  <c r="GE34" i="77"/>
  <c r="GE34" i="40"/>
  <c r="GE34" i="173"/>
  <c r="GE34" i="42"/>
  <c r="GE34" i="29"/>
  <c r="GE34" i="21"/>
  <c r="GE34" i="104"/>
  <c r="GE34" i="99"/>
  <c r="GD31" i="2"/>
  <c r="GD30" i="150"/>
  <c r="GD30" i="148"/>
  <c r="GD30" i="147"/>
  <c r="GD30" i="146"/>
  <c r="GD30" i="149"/>
  <c r="GD30" i="174"/>
  <c r="GD30" i="115"/>
  <c r="GD30" i="77"/>
  <c r="GD30" i="40"/>
  <c r="GD30" i="29"/>
  <c r="GD30" i="173"/>
  <c r="GD30" i="42"/>
  <c r="GD30" i="21"/>
  <c r="GD30" i="99"/>
  <c r="GD30" i="104"/>
  <c r="GE25" i="2"/>
  <c r="GE24" i="150"/>
  <c r="GE24" i="148"/>
  <c r="GE24" i="147"/>
  <c r="GE24" i="146"/>
  <c r="GE24" i="149"/>
  <c r="GE24" i="174"/>
  <c r="GE24" i="115"/>
  <c r="GE24" i="77"/>
  <c r="GE24" i="40"/>
  <c r="GE24" i="29"/>
  <c r="GE24" i="173"/>
  <c r="GE24" i="42"/>
  <c r="GE24" i="21"/>
  <c r="GE24" i="99"/>
  <c r="GE24" i="104"/>
  <c r="GD21" i="150"/>
  <c r="GD21" i="148"/>
  <c r="GD21" i="147"/>
  <c r="GD21" i="146"/>
  <c r="GD21" i="149"/>
  <c r="GD21" i="174"/>
  <c r="GD21" i="115"/>
  <c r="GD21" i="77"/>
  <c r="GD21" i="40"/>
  <c r="GD21" i="29"/>
  <c r="GD21" i="173"/>
  <c r="GD21" i="42"/>
  <c r="GD21" i="104"/>
  <c r="GD21" i="21"/>
  <c r="GD21" i="99"/>
  <c r="FQ55" i="2"/>
  <c r="FQ54" i="21"/>
  <c r="FQ54" i="173"/>
  <c r="FQ54" i="104"/>
  <c r="FQ54" i="99"/>
  <c r="FQ42" i="2"/>
  <c r="FQ41" i="173"/>
  <c r="FQ41" i="104"/>
  <c r="FQ41" i="99"/>
  <c r="FQ41" i="21"/>
  <c r="FQ35" i="2"/>
  <c r="FQ34" i="150"/>
  <c r="FQ34" i="148"/>
  <c r="FQ34" i="147"/>
  <c r="FQ34" i="149"/>
  <c r="FQ34" i="146"/>
  <c r="FQ34" i="115"/>
  <c r="FQ34" i="174"/>
  <c r="FQ34" i="40"/>
  <c r="FQ34" i="77"/>
  <c r="FQ34" i="29"/>
  <c r="FQ34" i="173"/>
  <c r="FQ34" i="42"/>
  <c r="FQ34" i="21"/>
  <c r="FQ34" i="104"/>
  <c r="FQ34" i="99"/>
  <c r="FQ30" i="2"/>
  <c r="FQ29" i="150"/>
  <c r="FQ29" i="148"/>
  <c r="FQ29" i="146"/>
  <c r="FQ29" i="147"/>
  <c r="FQ29" i="149"/>
  <c r="FQ29" i="115"/>
  <c r="FQ29" i="174"/>
  <c r="FQ29" i="40"/>
  <c r="FQ29" i="29"/>
  <c r="FQ29" i="77"/>
  <c r="FQ29" i="173"/>
  <c r="FQ29" i="42"/>
  <c r="FQ29" i="21"/>
  <c r="FQ29" i="99"/>
  <c r="FQ29" i="104"/>
  <c r="FQ25" i="2"/>
  <c r="FQ24" i="150"/>
  <c r="FQ24" i="147"/>
  <c r="FQ24" i="148"/>
  <c r="FQ24" i="146"/>
  <c r="FQ24" i="149"/>
  <c r="FQ24" i="115"/>
  <c r="FQ24" i="174"/>
  <c r="FQ24" i="40"/>
  <c r="FQ24" i="29"/>
  <c r="FQ24" i="77"/>
  <c r="FQ24" i="173"/>
  <c r="FQ24" i="42"/>
  <c r="FQ24" i="21"/>
  <c r="FQ24" i="99"/>
  <c r="FQ24" i="104"/>
  <c r="FQ21" i="150"/>
  <c r="FQ21" i="148"/>
  <c r="FQ21" i="147"/>
  <c r="FQ21" i="146"/>
  <c r="FQ21" i="149"/>
  <c r="FQ21" i="115"/>
  <c r="FQ21" i="174"/>
  <c r="FQ21" i="40"/>
  <c r="FQ21" i="29"/>
  <c r="FQ21" i="77"/>
  <c r="FQ21" i="42"/>
  <c r="FQ21" i="173"/>
  <c r="FQ21" i="104"/>
  <c r="FQ21" i="21"/>
  <c r="FQ21" i="99"/>
  <c r="FQ18" i="150"/>
  <c r="FQ18" i="148"/>
  <c r="FQ18" i="147"/>
  <c r="FQ18" i="146"/>
  <c r="FQ18" i="149"/>
  <c r="FQ18" i="174"/>
  <c r="FQ18" i="115"/>
  <c r="FQ18" i="77"/>
  <c r="FQ18" i="40"/>
  <c r="FQ18" i="29"/>
  <c r="FQ18" i="173"/>
  <c r="FQ18" i="42"/>
  <c r="FQ18" i="104"/>
  <c r="FQ18" i="21"/>
  <c r="FQ18" i="99"/>
  <c r="FQ15" i="150"/>
  <c r="FQ15" i="148"/>
  <c r="FQ15" i="147"/>
  <c r="FQ15" i="146"/>
  <c r="FQ15" i="149"/>
  <c r="FQ15" i="115"/>
  <c r="FQ15" i="174"/>
  <c r="FQ15" i="40"/>
  <c r="FQ15" i="29"/>
  <c r="FQ15" i="77"/>
  <c r="FQ15" i="173"/>
  <c r="FQ15" i="42"/>
  <c r="FQ15" i="21"/>
  <c r="FQ15" i="99"/>
  <c r="FQ15" i="104"/>
  <c r="FQ12" i="148"/>
  <c r="FQ12" i="150"/>
  <c r="FQ12" i="147"/>
  <c r="FQ12" i="146"/>
  <c r="FQ12" i="149"/>
  <c r="FQ12" i="174"/>
  <c r="FQ12" i="40"/>
  <c r="FQ12" i="115"/>
  <c r="FQ12" i="77"/>
  <c r="FQ12" i="29"/>
  <c r="FQ12" i="42"/>
  <c r="FQ12" i="173"/>
  <c r="FQ12" i="104"/>
  <c r="FQ12" i="21"/>
  <c r="FQ12" i="99"/>
  <c r="FQ9" i="150"/>
  <c r="FQ9" i="148"/>
  <c r="FQ9" i="147"/>
  <c r="FQ9" i="146"/>
  <c r="FQ9" i="149"/>
  <c r="FQ9" i="174"/>
  <c r="FQ9" i="115"/>
  <c r="FQ9" i="40"/>
  <c r="FQ9" i="29"/>
  <c r="FQ9" i="77"/>
  <c r="FQ9" i="42"/>
  <c r="FQ9" i="173"/>
  <c r="FQ9" i="104"/>
  <c r="FQ9" i="21"/>
  <c r="FQ9" i="99"/>
  <c r="FO42" i="2"/>
  <c r="FO41" i="173"/>
  <c r="FO41" i="21"/>
  <c r="FO41" i="104"/>
  <c r="FO41" i="99"/>
  <c r="FO21" i="150"/>
  <c r="FO21" i="147"/>
  <c r="FO21" i="148"/>
  <c r="FO21" i="146"/>
  <c r="FO21" i="149"/>
  <c r="FO21" i="174"/>
  <c r="FO21" i="115"/>
  <c r="FO21" i="77"/>
  <c r="FO21" i="40"/>
  <c r="FO21" i="29"/>
  <c r="FO21" i="173"/>
  <c r="FO21" i="42"/>
  <c r="FO21" i="104"/>
  <c r="FO21" i="21"/>
  <c r="FO21" i="99"/>
  <c r="FO9" i="150"/>
  <c r="FO9" i="148"/>
  <c r="FO9" i="147"/>
  <c r="FO9" i="146"/>
  <c r="FO9" i="149"/>
  <c r="FO9" i="40"/>
  <c r="FO9" i="174"/>
  <c r="FO9" i="115"/>
  <c r="FO9" i="77"/>
  <c r="FO9" i="29"/>
  <c r="FO9" i="173"/>
  <c r="FO9" i="42"/>
  <c r="FO9" i="104"/>
  <c r="FO9" i="21"/>
  <c r="FO9" i="99"/>
  <c r="EM25" i="2"/>
  <c r="EM24" i="150"/>
  <c r="EM24" i="148"/>
  <c r="EM24" i="147"/>
  <c r="EM24" i="146"/>
  <c r="EM24" i="149"/>
  <c r="EM24" i="174"/>
  <c r="EM24" i="115"/>
  <c r="EM24" i="77"/>
  <c r="EM24" i="40"/>
  <c r="EM24" i="29"/>
  <c r="EM24" i="173"/>
  <c r="EM24" i="42"/>
  <c r="EM24" i="21"/>
  <c r="EM24" i="99"/>
  <c r="EM24" i="104"/>
  <c r="EM12" i="150"/>
  <c r="EM12" i="148"/>
  <c r="EM12" i="147"/>
  <c r="EM12" i="146"/>
  <c r="EM12" i="149"/>
  <c r="EM12" i="115"/>
  <c r="EM12" i="174"/>
  <c r="EM12" i="40"/>
  <c r="EM12" i="29"/>
  <c r="EM12" i="77"/>
  <c r="EM12" i="173"/>
  <c r="EM12" i="42"/>
  <c r="EM12" i="21"/>
  <c r="EM12" i="99"/>
  <c r="EM12" i="104"/>
  <c r="FE55" i="2"/>
  <c r="FE54" i="21"/>
  <c r="FE54" i="173"/>
  <c r="FE54" i="104"/>
  <c r="FE54" i="99"/>
  <c r="FF30" i="2"/>
  <c r="FF29" i="150"/>
  <c r="FF29" i="148"/>
  <c r="FF29" i="147"/>
  <c r="FF29" i="146"/>
  <c r="FF29" i="149"/>
  <c r="FF29" i="115"/>
  <c r="FF29" i="174"/>
  <c r="FF29" i="40"/>
  <c r="FF29" i="29"/>
  <c r="FF29" i="77"/>
  <c r="FF29" i="42"/>
  <c r="FF29" i="173"/>
  <c r="FF29" i="21"/>
  <c r="FF29" i="99"/>
  <c r="FF29" i="104"/>
  <c r="EA42" i="2"/>
  <c r="EA41" i="173"/>
  <c r="EA41" i="21"/>
  <c r="EA41" i="104"/>
  <c r="EA41" i="99"/>
  <c r="EA30" i="2"/>
  <c r="EA29" i="150"/>
  <c r="EA29" i="148"/>
  <c r="EA29" i="147"/>
  <c r="EA29" i="146"/>
  <c r="EA29" i="149"/>
  <c r="EA29" i="174"/>
  <c r="EA29" i="115"/>
  <c r="EA29" i="77"/>
  <c r="EA29" i="40"/>
  <c r="EA29" i="29"/>
  <c r="EA29" i="173"/>
  <c r="EA29" i="42"/>
  <c r="EA29" i="21"/>
  <c r="EA29" i="99"/>
  <c r="EA29" i="104"/>
  <c r="EA21" i="150"/>
  <c r="EA21" i="147"/>
  <c r="EA21" i="148"/>
  <c r="EA21" i="146"/>
  <c r="EA21" i="149"/>
  <c r="EA21" i="174"/>
  <c r="EA21" i="115"/>
  <c r="EA21" i="77"/>
  <c r="EA21" i="40"/>
  <c r="EA21" i="29"/>
  <c r="EA21" i="173"/>
  <c r="EA21" i="42"/>
  <c r="EA21" i="104"/>
  <c r="EA21" i="21"/>
  <c r="EA21" i="99"/>
  <c r="EA15" i="148"/>
  <c r="EA15" i="150"/>
  <c r="EA15" i="147"/>
  <c r="EA15" i="146"/>
  <c r="EA15" i="149"/>
  <c r="EA15" i="174"/>
  <c r="EA15" i="40"/>
  <c r="EA15" i="115"/>
  <c r="EA15" i="77"/>
  <c r="EA15" i="29"/>
  <c r="EA15" i="173"/>
  <c r="EA15" i="42"/>
  <c r="EA15" i="104"/>
  <c r="EA15" i="21"/>
  <c r="EA15" i="99"/>
  <c r="EA9" i="150"/>
  <c r="EA9" i="148"/>
  <c r="EA9" i="147"/>
  <c r="EA9" i="146"/>
  <c r="EA9" i="149"/>
  <c r="EA9" i="40"/>
  <c r="EA9" i="174"/>
  <c r="EA9" i="115"/>
  <c r="EA9" i="77"/>
  <c r="EA9" i="29"/>
  <c r="EA9" i="173"/>
  <c r="EA9" i="42"/>
  <c r="EA9" i="104"/>
  <c r="EA9" i="21"/>
  <c r="EA9" i="99"/>
  <c r="DV55" i="2"/>
  <c r="DV54" i="21"/>
  <c r="DV54" i="173"/>
  <c r="DV54" i="104"/>
  <c r="DV54" i="99"/>
  <c r="DV42" i="2"/>
  <c r="DV41" i="173"/>
  <c r="DV41" i="21"/>
  <c r="DV41" i="104"/>
  <c r="DV41" i="99"/>
  <c r="DV35" i="2"/>
  <c r="DV34" i="150"/>
  <c r="DV34" i="148"/>
  <c r="DV34" i="147"/>
  <c r="DV34" i="149"/>
  <c r="DV34" i="146"/>
  <c r="DV34" i="115"/>
  <c r="DV34" i="174"/>
  <c r="DV34" i="40"/>
  <c r="DV34" i="77"/>
  <c r="DV34" i="42"/>
  <c r="DV34" i="29"/>
  <c r="DV34" i="173"/>
  <c r="DV34" i="21"/>
  <c r="DV34" i="104"/>
  <c r="DV34" i="99"/>
  <c r="DV30" i="2"/>
  <c r="DV29" i="150"/>
  <c r="DV29" i="148"/>
  <c r="DV29" i="147"/>
  <c r="DV29" i="146"/>
  <c r="DV29" i="149"/>
  <c r="DV29" i="115"/>
  <c r="DV29" i="174"/>
  <c r="DV29" i="40"/>
  <c r="DV29" i="29"/>
  <c r="DV29" i="77"/>
  <c r="DV29" i="42"/>
  <c r="DV29" i="173"/>
  <c r="DV29" i="21"/>
  <c r="DV29" i="99"/>
  <c r="DV29" i="104"/>
  <c r="DV25" i="2"/>
  <c r="DV24" i="150"/>
  <c r="DV24" i="148"/>
  <c r="DV24" i="147"/>
  <c r="DV24" i="146"/>
  <c r="DV24" i="149"/>
  <c r="DV24" i="115"/>
  <c r="DV24" i="174"/>
  <c r="DV24" i="40"/>
  <c r="DV24" i="29"/>
  <c r="DV24" i="77"/>
  <c r="DV24" i="42"/>
  <c r="DV24" i="173"/>
  <c r="DV24" i="21"/>
  <c r="DV24" i="99"/>
  <c r="DV24" i="104"/>
  <c r="DV21" i="150"/>
  <c r="DV21" i="148"/>
  <c r="DV21" i="147"/>
  <c r="DV21" i="146"/>
  <c r="DV21" i="149"/>
  <c r="DV21" i="174"/>
  <c r="DV21" i="115"/>
  <c r="DV21" i="77"/>
  <c r="DV21" i="40"/>
  <c r="DV21" i="29"/>
  <c r="DV21" i="173"/>
  <c r="DV21" i="42"/>
  <c r="DV21" i="104"/>
  <c r="DV21" i="21"/>
  <c r="DV21" i="99"/>
  <c r="DV18" i="150"/>
  <c r="DV18" i="147"/>
  <c r="DV18" i="148"/>
  <c r="DV18" i="146"/>
  <c r="DV18" i="149"/>
  <c r="DV18" i="174"/>
  <c r="DV18" i="40"/>
  <c r="DV18" i="115"/>
  <c r="DV18" i="77"/>
  <c r="DV18" i="29"/>
  <c r="DV18" i="173"/>
  <c r="DV18" i="42"/>
  <c r="DV18" i="99"/>
  <c r="DV18" i="104"/>
  <c r="DV18" i="21"/>
  <c r="DV15" i="148"/>
  <c r="DV15" i="150"/>
  <c r="DV15" i="147"/>
  <c r="DV15" i="146"/>
  <c r="DV15" i="149"/>
  <c r="DV15" i="40"/>
  <c r="DV15" i="115"/>
  <c r="DV15" i="174"/>
  <c r="DV15" i="29"/>
  <c r="DV15" i="77"/>
  <c r="DV15" i="42"/>
  <c r="DV15" i="173"/>
  <c r="DV15" i="104"/>
  <c r="DV15" i="21"/>
  <c r="DV15" i="99"/>
  <c r="DV12" i="148"/>
  <c r="DV12" i="150"/>
  <c r="DV12" i="147"/>
  <c r="DV12" i="146"/>
  <c r="DV12" i="149"/>
  <c r="DV12" i="174"/>
  <c r="DV12" i="40"/>
  <c r="DV12" i="115"/>
  <c r="DV12" i="77"/>
  <c r="DV12" i="29"/>
  <c r="DV12" i="173"/>
  <c r="DV12" i="42"/>
  <c r="DV12" i="99"/>
  <c r="DV12" i="104"/>
  <c r="DV12" i="21"/>
  <c r="DV9" i="150"/>
  <c r="DV9" i="148"/>
  <c r="DV9" i="147"/>
  <c r="DV9" i="146"/>
  <c r="DV9" i="149"/>
  <c r="DV9" i="40"/>
  <c r="DV9" i="174"/>
  <c r="DV9" i="115"/>
  <c r="DV9" i="77"/>
  <c r="DV9" i="29"/>
  <c r="DV9" i="42"/>
  <c r="DV9" i="173"/>
  <c r="DV9" i="104"/>
  <c r="DV9" i="21"/>
  <c r="DV9" i="99"/>
  <c r="CR35" i="2"/>
  <c r="CR34" i="106"/>
  <c r="CR34" i="112" s="1"/>
  <c r="CR34" i="150"/>
  <c r="CR34" i="148"/>
  <c r="CR34" i="147"/>
  <c r="CR34" i="146"/>
  <c r="CR34" i="149"/>
  <c r="CR34" i="174"/>
  <c r="CR34" i="115"/>
  <c r="CR34" i="77"/>
  <c r="CR34" i="40"/>
  <c r="CR34" i="29"/>
  <c r="CR34" i="173"/>
  <c r="CR34" i="42"/>
  <c r="CR34" i="104"/>
  <c r="CR34" i="99"/>
  <c r="CR34" i="21"/>
  <c r="CS15" i="106"/>
  <c r="CS15" i="112" s="1"/>
  <c r="CS15" i="150"/>
  <c r="CS15" i="148"/>
  <c r="CS15" i="147"/>
  <c r="CS15" i="146"/>
  <c r="CS15" i="149"/>
  <c r="CS15" i="115"/>
  <c r="CS15" i="174"/>
  <c r="CS15" i="40"/>
  <c r="CS15" i="29"/>
  <c r="CS15" i="77"/>
  <c r="CS15" i="173"/>
  <c r="CS15" i="42"/>
  <c r="CS15" i="21"/>
  <c r="CS15" i="99"/>
  <c r="CS15" i="104"/>
  <c r="CM55" i="2"/>
  <c r="CM54" i="106"/>
  <c r="CM54" i="112" s="1"/>
  <c r="CM54" i="173"/>
  <c r="CM54" i="104"/>
  <c r="CM54" i="21"/>
  <c r="CM54" i="99"/>
  <c r="CM30" i="2"/>
  <c r="CM29" i="106"/>
  <c r="CM29" i="112" s="1"/>
  <c r="CM29" i="150"/>
  <c r="CM29" i="148"/>
  <c r="CM29" i="147"/>
  <c r="CM29" i="146"/>
  <c r="CM29" i="149"/>
  <c r="CM29" i="174"/>
  <c r="CM29" i="115"/>
  <c r="CM29" i="77"/>
  <c r="CM29" i="40"/>
  <c r="CM29" i="29"/>
  <c r="CM29" i="173"/>
  <c r="CM29" i="42"/>
  <c r="CM29" i="21"/>
  <c r="CM29" i="99"/>
  <c r="CM29" i="104"/>
  <c r="CM15" i="106"/>
  <c r="CM15" i="112" s="1"/>
  <c r="CM15" i="148"/>
  <c r="CM15" i="150"/>
  <c r="CM15" i="147"/>
  <c r="CM15" i="146"/>
  <c r="CM15" i="149"/>
  <c r="CM15" i="174"/>
  <c r="CM15" i="40"/>
  <c r="CM15" i="115"/>
  <c r="CM15" i="77"/>
  <c r="CM15" i="29"/>
  <c r="CM15" i="173"/>
  <c r="CM15" i="42"/>
  <c r="CM15" i="104"/>
  <c r="CM15" i="21"/>
  <c r="CM15" i="99"/>
  <c r="CM10" i="127"/>
  <c r="CM10" i="145"/>
  <c r="CM10" i="41"/>
  <c r="CM10" i="37"/>
  <c r="CM9" i="106"/>
  <c r="CM9" i="112" s="1"/>
  <c r="CM10" i="38"/>
  <c r="CM9" i="150"/>
  <c r="CM9" i="148"/>
  <c r="CM9" i="147"/>
  <c r="CM9" i="146"/>
  <c r="CM9" i="149"/>
  <c r="CM9" i="40"/>
  <c r="CM9" i="174"/>
  <c r="CM9" i="115"/>
  <c r="CM9" i="77"/>
  <c r="CM9" i="29"/>
  <c r="CM9" i="173"/>
  <c r="CM9" i="42"/>
  <c r="CM9" i="104"/>
  <c r="CM9" i="21"/>
  <c r="CM9" i="99"/>
  <c r="CF42" i="2"/>
  <c r="CF41" i="106"/>
  <c r="CF41" i="112" s="1"/>
  <c r="CF41" i="173"/>
  <c r="CF41" i="21"/>
  <c r="CF41" i="104"/>
  <c r="CF41" i="99"/>
  <c r="CF21" i="106"/>
  <c r="CF21" i="112" s="1"/>
  <c r="CF21" i="150"/>
  <c r="CF21" i="147"/>
  <c r="CF21" i="148"/>
  <c r="CF21" i="146"/>
  <c r="CF21" i="149"/>
  <c r="CF21" i="115"/>
  <c r="CF21" i="174"/>
  <c r="CF21" i="40"/>
  <c r="CF21" i="29"/>
  <c r="CF21" i="77"/>
  <c r="CF21" i="173"/>
  <c r="CF21" i="42"/>
  <c r="CF21" i="21"/>
  <c r="CF21" i="99"/>
  <c r="CF21" i="104"/>
  <c r="CF13" i="145"/>
  <c r="CF13" i="41"/>
  <c r="CF13" i="37"/>
  <c r="CF13" i="127"/>
  <c r="CF12" i="106"/>
  <c r="CF12" i="112" s="1"/>
  <c r="CF13" i="38"/>
  <c r="CF12" i="148"/>
  <c r="CF12" i="150"/>
  <c r="CF12" i="147"/>
  <c r="CF12" i="146"/>
  <c r="CF12" i="149"/>
  <c r="CF12" i="115"/>
  <c r="CF12" i="174"/>
  <c r="CF12" i="40"/>
  <c r="CF12" i="29"/>
  <c r="CF12" i="77"/>
  <c r="CF12" i="42"/>
  <c r="CF12" i="173"/>
  <c r="CF12" i="104"/>
  <c r="CF12" i="21"/>
  <c r="CF12" i="99"/>
  <c r="BY55" i="2"/>
  <c r="BY54" i="106"/>
  <c r="BY54" i="112" s="1"/>
  <c r="BY54" i="21"/>
  <c r="BY54" i="173"/>
  <c r="BY54" i="104"/>
  <c r="BY54" i="99"/>
  <c r="BY30" i="2"/>
  <c r="BY29" i="106"/>
  <c r="BY29" i="112" s="1"/>
  <c r="BY29" i="150"/>
  <c r="BY29" i="148"/>
  <c r="BY29" i="146"/>
  <c r="BY29" i="147"/>
  <c r="BY29" i="149"/>
  <c r="BY29" i="115"/>
  <c r="BY29" i="174"/>
  <c r="BY29" i="40"/>
  <c r="BY29" i="29"/>
  <c r="BY29" i="77"/>
  <c r="BY29" i="173"/>
  <c r="BY29" i="42"/>
  <c r="BY29" i="21"/>
  <c r="BY29" i="99"/>
  <c r="BY29" i="104"/>
  <c r="BY15" i="106"/>
  <c r="BY15" i="112" s="1"/>
  <c r="BY15" i="150"/>
  <c r="BY15" i="148"/>
  <c r="BY15" i="147"/>
  <c r="BY15" i="146"/>
  <c r="BY15" i="149"/>
  <c r="BY15" i="115"/>
  <c r="BY15" i="174"/>
  <c r="BY15" i="40"/>
  <c r="BY15" i="29"/>
  <c r="BY15" i="77"/>
  <c r="BY15" i="173"/>
  <c r="BY15" i="42"/>
  <c r="BY15" i="21"/>
  <c r="BY15" i="99"/>
  <c r="BY15" i="104"/>
  <c r="BY10" i="145"/>
  <c r="BY10" i="41"/>
  <c r="BY10" i="127"/>
  <c r="BY10" i="37"/>
  <c r="BY9" i="106"/>
  <c r="BY9" i="112" s="1"/>
  <c r="BY10" i="38"/>
  <c r="BY9" i="150"/>
  <c r="BY9" i="148"/>
  <c r="BY9" i="147"/>
  <c r="BY9" i="146"/>
  <c r="BY9" i="149"/>
  <c r="BY9" i="174"/>
  <c r="BY9" i="115"/>
  <c r="BY9" i="40"/>
  <c r="BY9" i="29"/>
  <c r="BY9" i="77"/>
  <c r="BY9" i="42"/>
  <c r="BY9" i="173"/>
  <c r="BY9" i="104"/>
  <c r="BY9" i="21"/>
  <c r="BY9" i="99"/>
  <c r="CP13" i="145"/>
  <c r="CP13" i="41"/>
  <c r="CP13" i="127"/>
  <c r="CP13" i="37"/>
  <c r="CP12" i="106"/>
  <c r="CP12" i="112" s="1"/>
  <c r="CP13" i="38"/>
  <c r="CP12" i="148"/>
  <c r="CP12" i="150"/>
  <c r="CP12" i="147"/>
  <c r="CP12" i="146"/>
  <c r="CP12" i="149"/>
  <c r="CP12" i="174"/>
  <c r="CP12" i="40"/>
  <c r="CP12" i="115"/>
  <c r="CP12" i="77"/>
  <c r="CP12" i="29"/>
  <c r="CP12" i="173"/>
  <c r="CP12" i="42"/>
  <c r="CP12" i="99"/>
  <c r="CP12" i="104"/>
  <c r="CP12" i="21"/>
  <c r="BS42" i="2"/>
  <c r="BS41" i="106"/>
  <c r="BS41" i="112" s="1"/>
  <c r="BS41" i="173"/>
  <c r="BS41" i="21"/>
  <c r="BS41" i="104"/>
  <c r="BS41" i="99"/>
  <c r="CQ18" i="106"/>
  <c r="CQ18" i="112" s="1"/>
  <c r="CQ18" i="150"/>
  <c r="CQ18" i="148"/>
  <c r="CQ18" i="147"/>
  <c r="CQ18" i="146"/>
  <c r="CQ18" i="149"/>
  <c r="CQ18" i="115"/>
  <c r="CQ18" i="174"/>
  <c r="CQ18" i="40"/>
  <c r="CQ18" i="29"/>
  <c r="CQ18" i="77"/>
  <c r="CQ18" i="173"/>
  <c r="CQ18" i="42"/>
  <c r="CQ18" i="21"/>
  <c r="CQ18" i="99"/>
  <c r="CQ18" i="104"/>
  <c r="AW42" i="2"/>
  <c r="AW41" i="106"/>
  <c r="AW41" i="112" s="1"/>
  <c r="AW41" i="173"/>
  <c r="AW41" i="104"/>
  <c r="AW41" i="99"/>
  <c r="AW41" i="21"/>
  <c r="AW30" i="2"/>
  <c r="AG30" i="180"/>
  <c r="AG30" i="181"/>
  <c r="AG30" i="178"/>
  <c r="AG30" i="179"/>
  <c r="AG30" i="177"/>
  <c r="AW29" i="106"/>
  <c r="AW29" i="112" s="1"/>
  <c r="AW29" i="150"/>
  <c r="AW29" i="148"/>
  <c r="AW29" i="146"/>
  <c r="AW29" i="147"/>
  <c r="AW29" i="149"/>
  <c r="AW29" i="115"/>
  <c r="AW29" i="174"/>
  <c r="AW29" i="40"/>
  <c r="AW29" i="29"/>
  <c r="AW29" i="77"/>
  <c r="AW29" i="173"/>
  <c r="AW29" i="42"/>
  <c r="AW29" i="21"/>
  <c r="AW29" i="99"/>
  <c r="AW29" i="104"/>
  <c r="AG22" i="180"/>
  <c r="AG22" i="181"/>
  <c r="AG22" i="178"/>
  <c r="AG22" i="179"/>
  <c r="AG22" i="177"/>
  <c r="AW21" i="106"/>
  <c r="AW21" i="112" s="1"/>
  <c r="AW21" i="150"/>
  <c r="AW21" i="148"/>
  <c r="AW21" i="147"/>
  <c r="AW21" i="146"/>
  <c r="AW21" i="149"/>
  <c r="AW21" i="115"/>
  <c r="AW21" i="174"/>
  <c r="AW21" i="40"/>
  <c r="AW21" i="29"/>
  <c r="AW21" i="77"/>
  <c r="AW21" i="42"/>
  <c r="AW21" i="173"/>
  <c r="AW21" i="104"/>
  <c r="AW21" i="21"/>
  <c r="AW21" i="99"/>
  <c r="AG16" i="180"/>
  <c r="AG16" i="181"/>
  <c r="AG16" i="178"/>
  <c r="AG16" i="179"/>
  <c r="AG16" i="177"/>
  <c r="AW15" i="106"/>
  <c r="AW15" i="112" s="1"/>
  <c r="AW15" i="150"/>
  <c r="AW15" i="148"/>
  <c r="AW15" i="147"/>
  <c r="AW15" i="146"/>
  <c r="AW15" i="149"/>
  <c r="AW15" i="115"/>
  <c r="AW15" i="174"/>
  <c r="AW15" i="40"/>
  <c r="AW15" i="29"/>
  <c r="AW15" i="77"/>
  <c r="AW15" i="173"/>
  <c r="AW15" i="42"/>
  <c r="AW15" i="21"/>
  <c r="AW15" i="99"/>
  <c r="AW15" i="104"/>
  <c r="AS30" i="2"/>
  <c r="AC30" i="180"/>
  <c r="AC30" i="181"/>
  <c r="AC30" i="178"/>
  <c r="AC30" i="179"/>
  <c r="AC30" i="177"/>
  <c r="AS29" i="106"/>
  <c r="AS29" i="112" s="1"/>
  <c r="AS29" i="150"/>
  <c r="AS29" i="148"/>
  <c r="AS29" i="146"/>
  <c r="AS29" i="147"/>
  <c r="AS29" i="149"/>
  <c r="AS29" i="115"/>
  <c r="AS29" i="174"/>
  <c r="AS29" i="40"/>
  <c r="AS29" i="29"/>
  <c r="AS29" i="77"/>
  <c r="AS29" i="173"/>
  <c r="AS29" i="42"/>
  <c r="AS29" i="21"/>
  <c r="AS29" i="99"/>
  <c r="AS29" i="104"/>
  <c r="AG55" i="2"/>
  <c r="AG54" i="106"/>
  <c r="AG54" i="112" s="1"/>
  <c r="AG54" i="21"/>
  <c r="AG54" i="173"/>
  <c r="AG54" i="104"/>
  <c r="AG54" i="99"/>
  <c r="AG35" i="2"/>
  <c r="Q35" i="180"/>
  <c r="Q35" i="181"/>
  <c r="Q35" i="178"/>
  <c r="Q35" i="179"/>
  <c r="Q35" i="177"/>
  <c r="AG34" i="106"/>
  <c r="AG34" i="112" s="1"/>
  <c r="AG34" i="150"/>
  <c r="AG34" i="148"/>
  <c r="AG34" i="147"/>
  <c r="AG34" i="149"/>
  <c r="AG34" i="146"/>
  <c r="AG34" i="115"/>
  <c r="AG34" i="174"/>
  <c r="AG34" i="40"/>
  <c r="AG34" i="77"/>
  <c r="AG34" i="29"/>
  <c r="AG34" i="173"/>
  <c r="AG34" i="42"/>
  <c r="AG34" i="21"/>
  <c r="AG34" i="104"/>
  <c r="AG34" i="99"/>
  <c r="AG25" i="2"/>
  <c r="Q25" i="180"/>
  <c r="Q25" i="181"/>
  <c r="Q25" i="178"/>
  <c r="Q25" i="179"/>
  <c r="Q25" i="177"/>
  <c r="AG24" i="106"/>
  <c r="AG24" i="112" s="1"/>
  <c r="AG24" i="150"/>
  <c r="AG24" i="147"/>
  <c r="AG24" i="148"/>
  <c r="AG24" i="146"/>
  <c r="AG24" i="149"/>
  <c r="AG24" i="115"/>
  <c r="AG24" i="174"/>
  <c r="AG24" i="40"/>
  <c r="AG24" i="29"/>
  <c r="AG24" i="77"/>
  <c r="AG24" i="173"/>
  <c r="AG24" i="42"/>
  <c r="AG24" i="21"/>
  <c r="AG24" i="99"/>
  <c r="AG24" i="104"/>
  <c r="Q19" i="180"/>
  <c r="Q19" i="181"/>
  <c r="Q19" i="178"/>
  <c r="Q19" i="179"/>
  <c r="Q19" i="177"/>
  <c r="AG18" i="106"/>
  <c r="AG18" i="112" s="1"/>
  <c r="AG18" i="150"/>
  <c r="AG18" i="148"/>
  <c r="AG18" i="147"/>
  <c r="AG18" i="146"/>
  <c r="AG18" i="149"/>
  <c r="AG18" i="174"/>
  <c r="AG18" i="40"/>
  <c r="AG18" i="115"/>
  <c r="AG18" i="77"/>
  <c r="AG18" i="29"/>
  <c r="AG18" i="173"/>
  <c r="AG18" i="42"/>
  <c r="AG18" i="104"/>
  <c r="AG18" i="21"/>
  <c r="AG18" i="99"/>
  <c r="Q10" i="178"/>
  <c r="Q10" i="177"/>
  <c r="Q10" i="179"/>
  <c r="Q10" i="181"/>
  <c r="Q10" i="180"/>
  <c r="AG10" i="145"/>
  <c r="AG10" i="41"/>
  <c r="AG10" i="127"/>
  <c r="AG10" i="37"/>
  <c r="AG10" i="38"/>
  <c r="AG9" i="106"/>
  <c r="AG9" i="112" s="1"/>
  <c r="AG9" i="150"/>
  <c r="AG9" i="148"/>
  <c r="AG9" i="147"/>
  <c r="AG9" i="146"/>
  <c r="AG9" i="149"/>
  <c r="AG9" i="174"/>
  <c r="AG9" i="115"/>
  <c r="AG9" i="40"/>
  <c r="AG9" i="29"/>
  <c r="AG9" i="77"/>
  <c r="AG9" i="42"/>
  <c r="AG9" i="173"/>
  <c r="AG9" i="104"/>
  <c r="AG9" i="21"/>
  <c r="AG9" i="99"/>
  <c r="AE35" i="2"/>
  <c r="O35" i="180"/>
  <c r="O35" i="181"/>
  <c r="O35" i="178"/>
  <c r="O35" i="179"/>
  <c r="O35" i="177"/>
  <c r="AE34" i="106"/>
  <c r="AE34" i="112" s="1"/>
  <c r="AE34" i="150"/>
  <c r="AE34" i="148"/>
  <c r="AE34" i="147"/>
  <c r="AE34" i="146"/>
  <c r="AE34" i="149"/>
  <c r="AE34" i="174"/>
  <c r="AE34" i="115"/>
  <c r="AE34" i="77"/>
  <c r="AE34" i="40"/>
  <c r="AE34" i="173"/>
  <c r="AE34" i="42"/>
  <c r="AE34" i="29"/>
  <c r="AE34" i="21"/>
  <c r="AE34" i="104"/>
  <c r="AE34" i="99"/>
  <c r="AO19" i="180"/>
  <c r="AO19" i="181"/>
  <c r="AO19" i="178"/>
  <c r="AO19" i="179"/>
  <c r="AO19" i="177"/>
  <c r="BE18" i="106"/>
  <c r="BE18" i="112" s="1"/>
  <c r="BE18" i="150"/>
  <c r="BE18" i="148"/>
  <c r="BE18" i="147"/>
  <c r="BE18" i="146"/>
  <c r="BE18" i="149"/>
  <c r="BE18" i="174"/>
  <c r="BE18" i="40"/>
  <c r="BE18" i="115"/>
  <c r="BE18" i="77"/>
  <c r="BE18" i="29"/>
  <c r="BE18" i="173"/>
  <c r="BE18" i="42"/>
  <c r="BE18" i="104"/>
  <c r="BE18" i="21"/>
  <c r="BE18" i="99"/>
  <c r="BC42" i="2"/>
  <c r="BC41" i="106"/>
  <c r="BC41" i="112" s="1"/>
  <c r="BC41" i="173"/>
  <c r="BC41" i="21"/>
  <c r="BC41" i="104"/>
  <c r="BC41" i="99"/>
  <c r="AM13" i="179"/>
  <c r="AM13" i="181"/>
  <c r="AM13" i="177"/>
  <c r="AM13" i="178"/>
  <c r="AM13" i="180"/>
  <c r="BC13" i="145"/>
  <c r="BC13" i="41"/>
  <c r="BC13" i="38"/>
  <c r="BC13" i="127"/>
  <c r="BC13" i="37"/>
  <c r="BC12" i="106"/>
  <c r="BC12" i="112" s="1"/>
  <c r="BC12" i="150"/>
  <c r="BC12" i="148"/>
  <c r="BC12" i="147"/>
  <c r="BC12" i="146"/>
  <c r="BC12" i="149"/>
  <c r="BC12" i="115"/>
  <c r="BC12" i="174"/>
  <c r="BC12" i="40"/>
  <c r="BC12" i="29"/>
  <c r="BC12" i="77"/>
  <c r="BC12" i="173"/>
  <c r="BC12" i="42"/>
  <c r="BC12" i="21"/>
  <c r="BC12" i="99"/>
  <c r="BC12" i="104"/>
  <c r="BG55" i="2"/>
  <c r="BG54" i="106"/>
  <c r="BG54" i="112" s="1"/>
  <c r="BG54" i="173"/>
  <c r="BG54" i="104"/>
  <c r="BG54" i="21"/>
  <c r="BG54" i="99"/>
  <c r="AQ16" i="178"/>
  <c r="AQ16" i="180"/>
  <c r="AQ16" i="181"/>
  <c r="AQ16" i="179"/>
  <c r="AQ16" i="177"/>
  <c r="BG15" i="106"/>
  <c r="BG15" i="112" s="1"/>
  <c r="BG15" i="148"/>
  <c r="BG15" i="150"/>
  <c r="BG15" i="147"/>
  <c r="BG15" i="146"/>
  <c r="BG15" i="149"/>
  <c r="BG15" i="174"/>
  <c r="BG15" i="40"/>
  <c r="BG15" i="115"/>
  <c r="BG15" i="77"/>
  <c r="BG15" i="29"/>
  <c r="BG15" i="173"/>
  <c r="BG15" i="42"/>
  <c r="BG15" i="104"/>
  <c r="BG15" i="21"/>
  <c r="BG15" i="99"/>
  <c r="BN55" i="2"/>
  <c r="BN54" i="106"/>
  <c r="BN54" i="112" s="1"/>
  <c r="BN54" i="21"/>
  <c r="BN54" i="173"/>
  <c r="BN54" i="104"/>
  <c r="BN54" i="99"/>
  <c r="Z55" i="2"/>
  <c r="Z54" i="106"/>
  <c r="Z54" i="112" s="1"/>
  <c r="Z54" i="21"/>
  <c r="Z54" i="173"/>
  <c r="Z54" i="104"/>
  <c r="Z54" i="99"/>
  <c r="Z35" i="2"/>
  <c r="J35" i="180"/>
  <c r="J35" i="181"/>
  <c r="J35" i="178"/>
  <c r="J35" i="179"/>
  <c r="J35" i="177"/>
  <c r="Z34" i="106"/>
  <c r="Z34" i="112" s="1"/>
  <c r="Z34" i="150"/>
  <c r="Z34" i="148"/>
  <c r="Z34" i="147"/>
  <c r="Z34" i="149"/>
  <c r="Z34" i="146"/>
  <c r="Z34" i="115"/>
  <c r="Z34" i="174"/>
  <c r="Z34" i="40"/>
  <c r="Z34" i="77"/>
  <c r="Z34" i="42"/>
  <c r="Z34" i="29"/>
  <c r="Z34" i="173"/>
  <c r="Z34" i="21"/>
  <c r="Z34" i="104"/>
  <c r="Z34" i="99"/>
  <c r="Z25" i="2"/>
  <c r="J25" i="180"/>
  <c r="J25" i="181"/>
  <c r="J25" i="178"/>
  <c r="J25" i="179"/>
  <c r="J25" i="177"/>
  <c r="Z24" i="106"/>
  <c r="Z24" i="112" s="1"/>
  <c r="Z24" i="150"/>
  <c r="Z24" i="148"/>
  <c r="Z24" i="147"/>
  <c r="Z24" i="146"/>
  <c r="Z24" i="149"/>
  <c r="Z24" i="115"/>
  <c r="Z24" i="174"/>
  <c r="Z24" i="40"/>
  <c r="Z24" i="29"/>
  <c r="Z24" i="77"/>
  <c r="Z24" i="42"/>
  <c r="Z24" i="173"/>
  <c r="Z24" i="21"/>
  <c r="Z24" i="99"/>
  <c r="Z24" i="104"/>
  <c r="J19" i="180"/>
  <c r="J19" i="181"/>
  <c r="J19" i="178"/>
  <c r="J19" i="179"/>
  <c r="J19" i="177"/>
  <c r="Z18" i="106"/>
  <c r="Z18" i="112" s="1"/>
  <c r="Z18" i="150"/>
  <c r="Z18" i="147"/>
  <c r="Z18" i="148"/>
  <c r="Z18" i="146"/>
  <c r="Z18" i="149"/>
  <c r="Z18" i="174"/>
  <c r="Z18" i="40"/>
  <c r="Z18" i="115"/>
  <c r="Z18" i="77"/>
  <c r="Z18" i="29"/>
  <c r="Z18" i="173"/>
  <c r="Z18" i="42"/>
  <c r="Z18" i="99"/>
  <c r="Z18" i="104"/>
  <c r="Z18" i="21"/>
  <c r="J10" i="178"/>
  <c r="J10" i="177"/>
  <c r="J10" i="179"/>
  <c r="J10" i="181"/>
  <c r="J10" i="180"/>
  <c r="Z10" i="145"/>
  <c r="Z10" i="41"/>
  <c r="Z10" i="127"/>
  <c r="Z10" i="37"/>
  <c r="Z10" i="38"/>
  <c r="Z9" i="106"/>
  <c r="Z9" i="112" s="1"/>
  <c r="Z9" i="150"/>
  <c r="Z9" i="148"/>
  <c r="Z9" i="147"/>
  <c r="Z9" i="146"/>
  <c r="Z9" i="149"/>
  <c r="Z9" i="40"/>
  <c r="Z9" i="174"/>
  <c r="Z9" i="115"/>
  <c r="Z9" i="77"/>
  <c r="Z9" i="29"/>
  <c r="Z9" i="42"/>
  <c r="Z9" i="173"/>
  <c r="Z9" i="104"/>
  <c r="Z9" i="21"/>
  <c r="Z9" i="99"/>
  <c r="X42" i="2"/>
  <c r="X41" i="106"/>
  <c r="X41" i="112" s="1"/>
  <c r="X41" i="173"/>
  <c r="X41" i="21"/>
  <c r="X41" i="104"/>
  <c r="X41" i="99"/>
  <c r="T42" i="2"/>
  <c r="T41" i="106"/>
  <c r="T41" i="112" s="1"/>
  <c r="T41" i="173"/>
  <c r="T41" i="21"/>
  <c r="T41" i="104"/>
  <c r="T41" i="99"/>
  <c r="T30" i="2"/>
  <c r="D30" i="180"/>
  <c r="D30" i="181"/>
  <c r="D30" i="178"/>
  <c r="D30" i="179"/>
  <c r="D30" i="177"/>
  <c r="T29" i="106"/>
  <c r="T29" i="112" s="1"/>
  <c r="T29" i="150"/>
  <c r="T29" i="148"/>
  <c r="T29" i="146"/>
  <c r="T29" i="147"/>
  <c r="T29" i="149"/>
  <c r="T29" i="174"/>
  <c r="T29" i="115"/>
  <c r="T29" i="77"/>
  <c r="T29" i="40"/>
  <c r="T29" i="29"/>
  <c r="T29" i="173"/>
  <c r="T29" i="42"/>
  <c r="T29" i="104"/>
  <c r="T29" i="21"/>
  <c r="T29" i="99"/>
  <c r="D22" i="180"/>
  <c r="D22" i="181"/>
  <c r="D22" i="178"/>
  <c r="D22" i="177"/>
  <c r="D22" i="179"/>
  <c r="T21" i="106"/>
  <c r="T21" i="112" s="1"/>
  <c r="T21" i="150"/>
  <c r="T21" i="147"/>
  <c r="T21" i="148"/>
  <c r="T21" i="146"/>
  <c r="T21" i="149"/>
  <c r="T21" i="115"/>
  <c r="T21" i="174"/>
  <c r="T21" i="40"/>
  <c r="T21" i="29"/>
  <c r="T21" i="77"/>
  <c r="T21" i="173"/>
  <c r="T21" i="42"/>
  <c r="T21" i="21"/>
  <c r="T21" i="99"/>
  <c r="T21" i="104"/>
  <c r="D16" i="180"/>
  <c r="D16" i="181"/>
  <c r="D16" i="178"/>
  <c r="D16" i="179"/>
  <c r="D16" i="177"/>
  <c r="T15" i="106"/>
  <c r="T15" i="112" s="1"/>
  <c r="T15" i="148"/>
  <c r="T15" i="150"/>
  <c r="T15" i="147"/>
  <c r="T15" i="146"/>
  <c r="T15" i="149"/>
  <c r="T15" i="174"/>
  <c r="T15" i="40"/>
  <c r="T15" i="115"/>
  <c r="T15" i="77"/>
  <c r="T15" i="29"/>
  <c r="T15" i="173"/>
  <c r="T15" i="42"/>
  <c r="T15" i="99"/>
  <c r="T15" i="104"/>
  <c r="T15" i="21"/>
  <c r="C55" i="2"/>
  <c r="C54" i="106"/>
  <c r="C54" i="112" s="1"/>
  <c r="C54" i="173"/>
  <c r="C54" i="104"/>
  <c r="C54" i="21"/>
  <c r="C54" i="99"/>
  <c r="GC55" i="2"/>
  <c r="GC54" i="21"/>
  <c r="GC54" i="173"/>
  <c r="GC54" i="104"/>
  <c r="GC54" i="99"/>
  <c r="GD25" i="2"/>
  <c r="GD24" i="150"/>
  <c r="GD24" i="148"/>
  <c r="GD24" i="147"/>
  <c r="GD24" i="146"/>
  <c r="GD24" i="149"/>
  <c r="GD24" i="115"/>
  <c r="GD24" i="174"/>
  <c r="GD24" i="40"/>
  <c r="GD24" i="29"/>
  <c r="GD24" i="77"/>
  <c r="GD24" i="42"/>
  <c r="GD24" i="173"/>
  <c r="GD24" i="21"/>
  <c r="GD24" i="99"/>
  <c r="GD24" i="104"/>
  <c r="GC21" i="150"/>
  <c r="GC21" i="148"/>
  <c r="GC21" i="147"/>
  <c r="GC21" i="146"/>
  <c r="GC21" i="149"/>
  <c r="GC21" i="115"/>
  <c r="GC21" i="174"/>
  <c r="GC21" i="40"/>
  <c r="GC21" i="29"/>
  <c r="GC21" i="77"/>
  <c r="GC21" i="42"/>
  <c r="GC21" i="173"/>
  <c r="GC21" i="104"/>
  <c r="GC21" i="21"/>
  <c r="GC21" i="99"/>
  <c r="GC18" i="150"/>
  <c r="GC18" i="148"/>
  <c r="GC18" i="147"/>
  <c r="GC18" i="146"/>
  <c r="GC18" i="149"/>
  <c r="GC18" i="174"/>
  <c r="GC18" i="115"/>
  <c r="GC18" i="77"/>
  <c r="GC18" i="40"/>
  <c r="GC18" i="29"/>
  <c r="GC18" i="173"/>
  <c r="GC18" i="42"/>
  <c r="GC18" i="104"/>
  <c r="GC18" i="21"/>
  <c r="GC18" i="99"/>
  <c r="FM55" i="2"/>
  <c r="FM54" i="21"/>
  <c r="FM54" i="173"/>
  <c r="FM54" i="104"/>
  <c r="FM54" i="99"/>
  <c r="FM42" i="2"/>
  <c r="FM41" i="173"/>
  <c r="FM41" i="104"/>
  <c r="FM41" i="99"/>
  <c r="FM41" i="21"/>
  <c r="FM35" i="2"/>
  <c r="FM34" i="150"/>
  <c r="FM34" i="148"/>
  <c r="FM34" i="147"/>
  <c r="FM34" i="149"/>
  <c r="FM34" i="146"/>
  <c r="FM34" i="115"/>
  <c r="FM34" i="174"/>
  <c r="FM34" i="40"/>
  <c r="FM34" i="77"/>
  <c r="FM34" i="29"/>
  <c r="FM34" i="173"/>
  <c r="FM34" i="42"/>
  <c r="FM34" i="21"/>
  <c r="FM34" i="104"/>
  <c r="FM34" i="99"/>
  <c r="FM30" i="2"/>
  <c r="FM29" i="150"/>
  <c r="FM29" i="148"/>
  <c r="FM29" i="146"/>
  <c r="FM29" i="147"/>
  <c r="FM29" i="149"/>
  <c r="FM29" i="115"/>
  <c r="FM29" i="174"/>
  <c r="FM29" i="40"/>
  <c r="FM29" i="29"/>
  <c r="FM29" i="77"/>
  <c r="FM29" i="173"/>
  <c r="FM29" i="42"/>
  <c r="FM29" i="21"/>
  <c r="FM29" i="99"/>
  <c r="FM29" i="104"/>
  <c r="FM25" i="2"/>
  <c r="FM24" i="150"/>
  <c r="FM24" i="147"/>
  <c r="FM24" i="148"/>
  <c r="FM24" i="146"/>
  <c r="FM24" i="149"/>
  <c r="FM24" i="115"/>
  <c r="FM24" i="174"/>
  <c r="FM24" i="40"/>
  <c r="FM24" i="29"/>
  <c r="FM24" i="77"/>
  <c r="FM24" i="173"/>
  <c r="FM24" i="42"/>
  <c r="FM24" i="21"/>
  <c r="FM24" i="99"/>
  <c r="FM24" i="104"/>
  <c r="FM21" i="150"/>
  <c r="FM21" i="148"/>
  <c r="FM21" i="147"/>
  <c r="FM21" i="146"/>
  <c r="FM21" i="149"/>
  <c r="FM21" i="115"/>
  <c r="FM21" i="174"/>
  <c r="FM21" i="40"/>
  <c r="FM21" i="29"/>
  <c r="FM21" i="77"/>
  <c r="FM21" i="42"/>
  <c r="FM21" i="173"/>
  <c r="FM21" i="104"/>
  <c r="FM21" i="21"/>
  <c r="FM21" i="99"/>
  <c r="FM18" i="150"/>
  <c r="FM18" i="148"/>
  <c r="FM18" i="147"/>
  <c r="FM18" i="146"/>
  <c r="FM18" i="149"/>
  <c r="FM18" i="174"/>
  <c r="FM18" i="115"/>
  <c r="FM18" i="77"/>
  <c r="FM18" i="40"/>
  <c r="FM18" i="29"/>
  <c r="FM18" i="173"/>
  <c r="FM18" i="42"/>
  <c r="FM18" i="104"/>
  <c r="FM18" i="21"/>
  <c r="FM18" i="99"/>
  <c r="FM15" i="150"/>
  <c r="FM15" i="148"/>
  <c r="FM15" i="147"/>
  <c r="FM15" i="146"/>
  <c r="FM15" i="149"/>
  <c r="FM15" i="115"/>
  <c r="FM15" i="174"/>
  <c r="FM15" i="40"/>
  <c r="FM15" i="29"/>
  <c r="FM15" i="77"/>
  <c r="FM15" i="173"/>
  <c r="FM15" i="42"/>
  <c r="FM15" i="21"/>
  <c r="FM15" i="99"/>
  <c r="FM15" i="104"/>
  <c r="FM12" i="148"/>
  <c r="FM12" i="150"/>
  <c r="FM12" i="147"/>
  <c r="FM12" i="146"/>
  <c r="FM12" i="149"/>
  <c r="FM12" i="174"/>
  <c r="FM12" i="40"/>
  <c r="FM12" i="115"/>
  <c r="FM12" i="77"/>
  <c r="FM12" i="29"/>
  <c r="FM12" i="42"/>
  <c r="FM12" i="173"/>
  <c r="FM12" i="104"/>
  <c r="FM12" i="21"/>
  <c r="FM12" i="99"/>
  <c r="FM9" i="150"/>
  <c r="FM9" i="148"/>
  <c r="FM9" i="147"/>
  <c r="FM9" i="146"/>
  <c r="FM9" i="149"/>
  <c r="FM9" i="174"/>
  <c r="FM9" i="115"/>
  <c r="FM9" i="40"/>
  <c r="FM9" i="29"/>
  <c r="FM9" i="77"/>
  <c r="FM9" i="42"/>
  <c r="FM9" i="173"/>
  <c r="FM9" i="104"/>
  <c r="FM9" i="21"/>
  <c r="FM9" i="99"/>
  <c r="FC35" i="2"/>
  <c r="FC34" i="150"/>
  <c r="FC34" i="148"/>
  <c r="FC34" i="147"/>
  <c r="FC34" i="146"/>
  <c r="FC34" i="149"/>
  <c r="FC34" i="174"/>
  <c r="FC34" i="115"/>
  <c r="FC34" i="77"/>
  <c r="FC34" i="40"/>
  <c r="FC34" i="173"/>
  <c r="FC34" i="42"/>
  <c r="FC34" i="29"/>
  <c r="FC34" i="21"/>
  <c r="FC34" i="104"/>
  <c r="FC34" i="99"/>
  <c r="FC18" i="150"/>
  <c r="FC18" i="148"/>
  <c r="FC18" i="147"/>
  <c r="FC18" i="146"/>
  <c r="FC18" i="149"/>
  <c r="FC18" i="115"/>
  <c r="FC18" i="174"/>
  <c r="FC18" i="40"/>
  <c r="FC18" i="29"/>
  <c r="FC18" i="77"/>
  <c r="FC18" i="173"/>
  <c r="FC18" i="42"/>
  <c r="FC18" i="21"/>
  <c r="FC18" i="99"/>
  <c r="FC18" i="104"/>
  <c r="DG55" i="2"/>
  <c r="DG54" i="173"/>
  <c r="DG54" i="104"/>
  <c r="DG54" i="21"/>
  <c r="DG54" i="99"/>
  <c r="DG42" i="2"/>
  <c r="DG41" i="173"/>
  <c r="DG41" i="21"/>
  <c r="DG41" i="104"/>
  <c r="DG41" i="99"/>
  <c r="DG35" i="2"/>
  <c r="DG34" i="150"/>
  <c r="DG34" i="148"/>
  <c r="DG34" i="147"/>
  <c r="DG34" i="146"/>
  <c r="DG34" i="149"/>
  <c r="DG34" i="174"/>
  <c r="DG34" i="115"/>
  <c r="DG34" i="77"/>
  <c r="DG34" i="40"/>
  <c r="DG34" i="173"/>
  <c r="DG34" i="42"/>
  <c r="DG34" i="29"/>
  <c r="DG34" i="21"/>
  <c r="DG34" i="104"/>
  <c r="DG34" i="99"/>
  <c r="DG30" i="2"/>
  <c r="DG29" i="150"/>
  <c r="DG29" i="148"/>
  <c r="DG29" i="147"/>
  <c r="DG29" i="146"/>
  <c r="DG29" i="149"/>
  <c r="DG29" i="174"/>
  <c r="DG29" i="115"/>
  <c r="DG29" i="77"/>
  <c r="DG29" i="40"/>
  <c r="DG29" i="29"/>
  <c r="DG29" i="173"/>
  <c r="DG29" i="42"/>
  <c r="DG29" i="21"/>
  <c r="DG29" i="99"/>
  <c r="DG29" i="104"/>
  <c r="DG25" i="2"/>
  <c r="DG24" i="150"/>
  <c r="DG24" i="148"/>
  <c r="DG24" i="147"/>
  <c r="DG24" i="146"/>
  <c r="DG24" i="149"/>
  <c r="DG24" i="174"/>
  <c r="DG24" i="115"/>
  <c r="DG24" i="77"/>
  <c r="DG24" i="40"/>
  <c r="DG24" i="29"/>
  <c r="DG24" i="173"/>
  <c r="DG24" i="42"/>
  <c r="DG24" i="21"/>
  <c r="DG24" i="99"/>
  <c r="DG24" i="104"/>
  <c r="DG21" i="150"/>
  <c r="DG21" i="147"/>
  <c r="DG21" i="148"/>
  <c r="DG21" i="146"/>
  <c r="DG21" i="149"/>
  <c r="DG21" i="174"/>
  <c r="DG21" i="115"/>
  <c r="DG21" i="77"/>
  <c r="DG21" i="40"/>
  <c r="DG21" i="29"/>
  <c r="DG21" i="173"/>
  <c r="DG21" i="42"/>
  <c r="DG21" i="104"/>
  <c r="DG21" i="21"/>
  <c r="DG21" i="99"/>
  <c r="DG18" i="150"/>
  <c r="DG18" i="148"/>
  <c r="DG18" i="147"/>
  <c r="DG18" i="146"/>
  <c r="DG18" i="149"/>
  <c r="DG18" i="115"/>
  <c r="DG18" i="174"/>
  <c r="DG18" i="40"/>
  <c r="DG18" i="29"/>
  <c r="DG18" i="77"/>
  <c r="DG18" i="173"/>
  <c r="DG18" i="42"/>
  <c r="DG18" i="21"/>
  <c r="DG18" i="99"/>
  <c r="DG18" i="104"/>
  <c r="DG15" i="148"/>
  <c r="DG15" i="150"/>
  <c r="DG15" i="147"/>
  <c r="DG15" i="146"/>
  <c r="DG15" i="149"/>
  <c r="DG15" i="174"/>
  <c r="DG15" i="40"/>
  <c r="DG15" i="115"/>
  <c r="DG15" i="77"/>
  <c r="DG15" i="29"/>
  <c r="DG15" i="173"/>
  <c r="DG15" i="42"/>
  <c r="DG15" i="104"/>
  <c r="DG15" i="21"/>
  <c r="DG15" i="99"/>
  <c r="DG12" i="150"/>
  <c r="DG12" i="148"/>
  <c r="DG12" i="147"/>
  <c r="DG12" i="146"/>
  <c r="DG12" i="149"/>
  <c r="DG12" i="115"/>
  <c r="DG12" i="174"/>
  <c r="DG12" i="40"/>
  <c r="DG12" i="29"/>
  <c r="DG12" i="77"/>
  <c r="DG12" i="173"/>
  <c r="DG12" i="42"/>
  <c r="DG12" i="21"/>
  <c r="DG12" i="99"/>
  <c r="DG12" i="104"/>
  <c r="DG9" i="150"/>
  <c r="DG9" i="148"/>
  <c r="DG9" i="147"/>
  <c r="DG9" i="146"/>
  <c r="DG9" i="149"/>
  <c r="DG9" i="40"/>
  <c r="DG9" i="174"/>
  <c r="DG9" i="115"/>
  <c r="DG9" i="77"/>
  <c r="DG9" i="29"/>
  <c r="DG9" i="173"/>
  <c r="DG9" i="42"/>
  <c r="DG9" i="104"/>
  <c r="DG9" i="21"/>
  <c r="DG9" i="99"/>
  <c r="DR42" i="2"/>
  <c r="DR41" i="173"/>
  <c r="DR41" i="21"/>
  <c r="DR41" i="104"/>
  <c r="DR41" i="99"/>
  <c r="DR21" i="150"/>
  <c r="DR21" i="148"/>
  <c r="DR21" i="147"/>
  <c r="DR21" i="146"/>
  <c r="DR21" i="149"/>
  <c r="DR21" i="174"/>
  <c r="DR21" i="115"/>
  <c r="DR21" i="77"/>
  <c r="DR21" i="40"/>
  <c r="DR21" i="29"/>
  <c r="DR21" i="173"/>
  <c r="DR21" i="42"/>
  <c r="DR21" i="104"/>
  <c r="DR21" i="21"/>
  <c r="DR21" i="99"/>
  <c r="CS55" i="2"/>
  <c r="CS54" i="106"/>
  <c r="CS54" i="112" s="1"/>
  <c r="CS54" i="21"/>
  <c r="CS54" i="173"/>
  <c r="CS54" i="104"/>
  <c r="CS54" i="99"/>
  <c r="CT21" i="106"/>
  <c r="CT21" i="112" s="1"/>
  <c r="CT21" i="150"/>
  <c r="CT21" i="148"/>
  <c r="CT21" i="147"/>
  <c r="CT21" i="146"/>
  <c r="CT21" i="149"/>
  <c r="CT21" i="174"/>
  <c r="CT21" i="115"/>
  <c r="CT21" i="77"/>
  <c r="CT21" i="40"/>
  <c r="CT21" i="29"/>
  <c r="CT21" i="173"/>
  <c r="CT21" i="42"/>
  <c r="CT21" i="104"/>
  <c r="CT21" i="21"/>
  <c r="CT21" i="99"/>
  <c r="CT10" i="145"/>
  <c r="CT10" i="41"/>
  <c r="CT10" i="127"/>
  <c r="CT10" i="37"/>
  <c r="CT9" i="106"/>
  <c r="CT9" i="112" s="1"/>
  <c r="CT10" i="38"/>
  <c r="CT9" i="150"/>
  <c r="CT9" i="148"/>
  <c r="CT9" i="147"/>
  <c r="CT9" i="146"/>
  <c r="CT9" i="149"/>
  <c r="CT9" i="40"/>
  <c r="CT9" i="174"/>
  <c r="CT9" i="115"/>
  <c r="CT9" i="77"/>
  <c r="CT9" i="29"/>
  <c r="CT9" i="42"/>
  <c r="CT9" i="173"/>
  <c r="CT9" i="104"/>
  <c r="CT9" i="21"/>
  <c r="CT9" i="99"/>
  <c r="CL42" i="2"/>
  <c r="CL41" i="106"/>
  <c r="CL41" i="112" s="1"/>
  <c r="CL41" i="173"/>
  <c r="CL41" i="21"/>
  <c r="CL41" i="104"/>
  <c r="CL41" i="99"/>
  <c r="CL21" i="106"/>
  <c r="CL21" i="112" s="1"/>
  <c r="CL21" i="150"/>
  <c r="CL21" i="148"/>
  <c r="CL21" i="147"/>
  <c r="CL21" i="146"/>
  <c r="CL21" i="149"/>
  <c r="CL21" i="174"/>
  <c r="CL21" i="115"/>
  <c r="CL21" i="77"/>
  <c r="CL21" i="40"/>
  <c r="CL21" i="29"/>
  <c r="CL21" i="173"/>
  <c r="CL21" i="42"/>
  <c r="CL21" i="104"/>
  <c r="CL21" i="21"/>
  <c r="CL21" i="99"/>
  <c r="CL13" i="145"/>
  <c r="CL13" i="41"/>
  <c r="CL13" i="127"/>
  <c r="CL13" i="37"/>
  <c r="CL12" i="106"/>
  <c r="CL12" i="112" s="1"/>
  <c r="CL13" i="38"/>
  <c r="CL12" i="148"/>
  <c r="CL12" i="150"/>
  <c r="CL12" i="147"/>
  <c r="CL12" i="146"/>
  <c r="CL12" i="149"/>
  <c r="CL12" i="174"/>
  <c r="CL12" i="40"/>
  <c r="CL12" i="115"/>
  <c r="CL12" i="77"/>
  <c r="CL12" i="29"/>
  <c r="CL12" i="173"/>
  <c r="CL12" i="42"/>
  <c r="CL12" i="99"/>
  <c r="CL12" i="104"/>
  <c r="CL12" i="21"/>
  <c r="CE55" i="2"/>
  <c r="CE54" i="106"/>
  <c r="CE54" i="112" s="1"/>
  <c r="CE54" i="173"/>
  <c r="CE54" i="104"/>
  <c r="CE54" i="21"/>
  <c r="CE54" i="99"/>
  <c r="CE30" i="2"/>
  <c r="CE29" i="106"/>
  <c r="CE29" i="112" s="1"/>
  <c r="CE29" i="150"/>
  <c r="CE29" i="148"/>
  <c r="CE29" i="147"/>
  <c r="CE29" i="146"/>
  <c r="CE29" i="149"/>
  <c r="CE29" i="174"/>
  <c r="CE29" i="115"/>
  <c r="CE29" i="77"/>
  <c r="CE29" i="40"/>
  <c r="CE29" i="29"/>
  <c r="CE29" i="173"/>
  <c r="CE29" i="42"/>
  <c r="CE29" i="21"/>
  <c r="CE29" i="99"/>
  <c r="CE29" i="104"/>
  <c r="CE15" i="106"/>
  <c r="CE15" i="112" s="1"/>
  <c r="CE15" i="148"/>
  <c r="CE15" i="150"/>
  <c r="CE15" i="147"/>
  <c r="CE15" i="146"/>
  <c r="CE15" i="149"/>
  <c r="CE15" i="174"/>
  <c r="CE15" i="40"/>
  <c r="CE15" i="115"/>
  <c r="CE15" i="77"/>
  <c r="CE15" i="29"/>
  <c r="CE15" i="173"/>
  <c r="CE15" i="42"/>
  <c r="CE15" i="104"/>
  <c r="CE15" i="21"/>
  <c r="CE15" i="99"/>
  <c r="CE10" i="127"/>
  <c r="CE10" i="145"/>
  <c r="CE10" i="41"/>
  <c r="CE10" i="37"/>
  <c r="CE9" i="106"/>
  <c r="CE9" i="112" s="1"/>
  <c r="CE10" i="38"/>
  <c r="CE9" i="150"/>
  <c r="CE9" i="148"/>
  <c r="CE9" i="147"/>
  <c r="CE9" i="146"/>
  <c r="CE9" i="149"/>
  <c r="CE9" i="40"/>
  <c r="CE9" i="174"/>
  <c r="CE9" i="115"/>
  <c r="CE9" i="77"/>
  <c r="CE9" i="29"/>
  <c r="CE9" i="173"/>
  <c r="CE9" i="42"/>
  <c r="CE9" i="104"/>
  <c r="CE9" i="21"/>
  <c r="CE9" i="99"/>
  <c r="BX42" i="2"/>
  <c r="BX41" i="106"/>
  <c r="BX41" i="112" s="1"/>
  <c r="BX41" i="173"/>
  <c r="BX41" i="21"/>
  <c r="BX41" i="104"/>
  <c r="BX41" i="99"/>
  <c r="BX21" i="106"/>
  <c r="BX21" i="112" s="1"/>
  <c r="BX21" i="150"/>
  <c r="BX21" i="147"/>
  <c r="BX21" i="148"/>
  <c r="BX21" i="146"/>
  <c r="BX21" i="149"/>
  <c r="BX21" i="115"/>
  <c r="BX21" i="174"/>
  <c r="BX21" i="40"/>
  <c r="BX21" i="29"/>
  <c r="BX21" i="77"/>
  <c r="BX21" i="173"/>
  <c r="BX21" i="42"/>
  <c r="BX21" i="21"/>
  <c r="BX21" i="99"/>
  <c r="BX21" i="104"/>
  <c r="BX13" i="145"/>
  <c r="BX13" i="41"/>
  <c r="BX13" i="37"/>
  <c r="BX13" i="127"/>
  <c r="BX12" i="106"/>
  <c r="BX12" i="112" s="1"/>
  <c r="BX13" i="38"/>
  <c r="BX12" i="148"/>
  <c r="BX12" i="150"/>
  <c r="BX12" i="147"/>
  <c r="BX12" i="146"/>
  <c r="BX12" i="149"/>
  <c r="BX12" i="115"/>
  <c r="BX12" i="174"/>
  <c r="BX12" i="40"/>
  <c r="BX12" i="29"/>
  <c r="BX12" i="77"/>
  <c r="BX12" i="42"/>
  <c r="BX12" i="173"/>
  <c r="BX12" i="104"/>
  <c r="BX12" i="21"/>
  <c r="BX12" i="99"/>
  <c r="CP30" i="2"/>
  <c r="CP29" i="106"/>
  <c r="CP29" i="112" s="1"/>
  <c r="CP29" i="150"/>
  <c r="CP29" i="148"/>
  <c r="CP29" i="147"/>
  <c r="CP29" i="146"/>
  <c r="CP29" i="149"/>
  <c r="CP29" i="115"/>
  <c r="CP29" i="174"/>
  <c r="CP29" i="40"/>
  <c r="CP29" i="29"/>
  <c r="CP29" i="77"/>
  <c r="CP29" i="42"/>
  <c r="CP29" i="173"/>
  <c r="CP29" i="21"/>
  <c r="CP29" i="99"/>
  <c r="CP29" i="104"/>
  <c r="CI15" i="106"/>
  <c r="CI15" i="112" s="1"/>
  <c r="CI15" i="148"/>
  <c r="CI15" i="150"/>
  <c r="CI15" i="147"/>
  <c r="CI15" i="146"/>
  <c r="CI15" i="149"/>
  <c r="CI15" i="174"/>
  <c r="CI15" i="40"/>
  <c r="CI15" i="115"/>
  <c r="CI15" i="77"/>
  <c r="CI15" i="29"/>
  <c r="CI15" i="173"/>
  <c r="CI15" i="42"/>
  <c r="CI15" i="104"/>
  <c r="CI15" i="21"/>
  <c r="CI15" i="99"/>
  <c r="BR15" i="106"/>
  <c r="BR15" i="112" s="1"/>
  <c r="BR15" i="148"/>
  <c r="BR15" i="150"/>
  <c r="BR15" i="147"/>
  <c r="BR15" i="146"/>
  <c r="BR15" i="149"/>
  <c r="BR15" i="40"/>
  <c r="BR15" i="115"/>
  <c r="BR15" i="174"/>
  <c r="BR15" i="29"/>
  <c r="BR15" i="77"/>
  <c r="BR15" i="42"/>
  <c r="BR15" i="173"/>
  <c r="BR15" i="104"/>
  <c r="BR15" i="21"/>
  <c r="BR15" i="99"/>
  <c r="AV55" i="2"/>
  <c r="AV54" i="106"/>
  <c r="AV54" i="112" s="1"/>
  <c r="AV54" i="21"/>
  <c r="AV54" i="173"/>
  <c r="AV54" i="104"/>
  <c r="AV54" i="99"/>
  <c r="AV35" i="2"/>
  <c r="AF35" i="180"/>
  <c r="AF35" i="181"/>
  <c r="AF35" i="178"/>
  <c r="AF35" i="179"/>
  <c r="AF35" i="177"/>
  <c r="AV34" i="106"/>
  <c r="AV34" i="112" s="1"/>
  <c r="AV34" i="150"/>
  <c r="AV34" i="148"/>
  <c r="AV34" i="147"/>
  <c r="AV34" i="146"/>
  <c r="AV34" i="149"/>
  <c r="AV34" i="174"/>
  <c r="AV34" i="115"/>
  <c r="AV34" i="77"/>
  <c r="AV34" i="40"/>
  <c r="AV34" i="29"/>
  <c r="AV34" i="173"/>
  <c r="AV34" i="42"/>
  <c r="AV34" i="104"/>
  <c r="AV34" i="99"/>
  <c r="AV34" i="21"/>
  <c r="AV25" i="2"/>
  <c r="AF25" i="180"/>
  <c r="AF25" i="181"/>
  <c r="AF25" i="178"/>
  <c r="AF25" i="177"/>
  <c r="AF25" i="179"/>
  <c r="AV24" i="106"/>
  <c r="AV24" i="112" s="1"/>
  <c r="AV24" i="150"/>
  <c r="AV24" i="147"/>
  <c r="AV24" i="148"/>
  <c r="AV24" i="146"/>
  <c r="AV24" i="149"/>
  <c r="AV24" i="174"/>
  <c r="AV24" i="115"/>
  <c r="AV24" i="77"/>
  <c r="AV24" i="40"/>
  <c r="AV24" i="29"/>
  <c r="AV24" i="173"/>
  <c r="AV24" i="42"/>
  <c r="AV24" i="104"/>
  <c r="AV24" i="21"/>
  <c r="AV24" i="99"/>
  <c r="AF19" i="180"/>
  <c r="AF19" i="181"/>
  <c r="AF19" i="178"/>
  <c r="AF19" i="179"/>
  <c r="AF19" i="177"/>
  <c r="AV18" i="106"/>
  <c r="AV18" i="112" s="1"/>
  <c r="AV18" i="150"/>
  <c r="AV18" i="148"/>
  <c r="AV18" i="147"/>
  <c r="AV18" i="146"/>
  <c r="AV18" i="149"/>
  <c r="AV18" i="40"/>
  <c r="AV18" i="115"/>
  <c r="AV18" i="174"/>
  <c r="AV18" i="29"/>
  <c r="AV18" i="77"/>
  <c r="AV18" i="42"/>
  <c r="AV18" i="173"/>
  <c r="AV18" i="104"/>
  <c r="AV18" i="21"/>
  <c r="AV18" i="99"/>
  <c r="AF10" i="177"/>
  <c r="AF10" i="179"/>
  <c r="AF10" i="181"/>
  <c r="AF10" i="180"/>
  <c r="AF10" i="178"/>
  <c r="AV10" i="145"/>
  <c r="AV10" i="41"/>
  <c r="AV10" i="127"/>
  <c r="AV10" i="37"/>
  <c r="AV10" i="38"/>
  <c r="AV9" i="106"/>
  <c r="AV9" i="112" s="1"/>
  <c r="AV9" i="150"/>
  <c r="AV9" i="148"/>
  <c r="AV9" i="147"/>
  <c r="AV9" i="146"/>
  <c r="AV9" i="149"/>
  <c r="AV9" i="115"/>
  <c r="AV9" i="40"/>
  <c r="AV9" i="174"/>
  <c r="AV9" i="29"/>
  <c r="AV9" i="77"/>
  <c r="AV9" i="173"/>
  <c r="AV9" i="42"/>
  <c r="AV9" i="21"/>
  <c r="AV9" i="99"/>
  <c r="AV9" i="104"/>
  <c r="AZ42" i="2"/>
  <c r="AZ41" i="106"/>
  <c r="AZ41" i="112" s="1"/>
  <c r="AZ41" i="173"/>
  <c r="AZ41" i="21"/>
  <c r="AZ41" i="104"/>
  <c r="AZ41" i="99"/>
  <c r="AJ55" i="2"/>
  <c r="AJ54" i="106"/>
  <c r="AJ54" i="112" s="1"/>
  <c r="AJ54" i="21"/>
  <c r="AJ54" i="173"/>
  <c r="AJ54" i="104"/>
  <c r="AJ54" i="99"/>
  <c r="AJ35" i="2"/>
  <c r="T35" i="180"/>
  <c r="T35" i="181"/>
  <c r="T35" i="178"/>
  <c r="T35" i="179"/>
  <c r="T35" i="177"/>
  <c r="AJ34" i="106"/>
  <c r="AJ34" i="112" s="1"/>
  <c r="AJ34" i="150"/>
  <c r="AJ34" i="148"/>
  <c r="AJ34" i="147"/>
  <c r="AJ34" i="146"/>
  <c r="AJ34" i="149"/>
  <c r="AJ34" i="174"/>
  <c r="AJ34" i="115"/>
  <c r="AJ34" i="77"/>
  <c r="AJ34" i="40"/>
  <c r="AJ34" i="29"/>
  <c r="AJ34" i="173"/>
  <c r="AJ34" i="42"/>
  <c r="AJ34" i="104"/>
  <c r="AJ34" i="99"/>
  <c r="AJ34" i="21"/>
  <c r="AJ25" i="2"/>
  <c r="T25" i="180"/>
  <c r="T25" i="181"/>
  <c r="T25" i="178"/>
  <c r="T25" i="179"/>
  <c r="T25" i="177"/>
  <c r="AJ24" i="106"/>
  <c r="AJ24" i="112" s="1"/>
  <c r="AJ24" i="150"/>
  <c r="AJ24" i="147"/>
  <c r="AJ24" i="148"/>
  <c r="AJ24" i="146"/>
  <c r="AJ24" i="149"/>
  <c r="AJ24" i="174"/>
  <c r="AJ24" i="115"/>
  <c r="AJ24" i="77"/>
  <c r="AJ24" i="40"/>
  <c r="AJ24" i="29"/>
  <c r="AJ24" i="173"/>
  <c r="AJ24" i="42"/>
  <c r="AJ24" i="104"/>
  <c r="AJ24" i="21"/>
  <c r="AJ24" i="99"/>
  <c r="T19" i="180"/>
  <c r="T19" i="181"/>
  <c r="T19" i="178"/>
  <c r="T19" i="179"/>
  <c r="T19" i="177"/>
  <c r="AJ18" i="106"/>
  <c r="AJ18" i="112" s="1"/>
  <c r="AJ18" i="150"/>
  <c r="AJ18" i="148"/>
  <c r="AJ18" i="147"/>
  <c r="AJ18" i="146"/>
  <c r="AJ18" i="149"/>
  <c r="AJ18" i="40"/>
  <c r="AJ18" i="115"/>
  <c r="AJ18" i="174"/>
  <c r="AJ18" i="29"/>
  <c r="AJ18" i="77"/>
  <c r="AJ18" i="42"/>
  <c r="AJ18" i="173"/>
  <c r="AJ18" i="104"/>
  <c r="AJ18" i="21"/>
  <c r="AJ18" i="99"/>
  <c r="T10" i="177"/>
  <c r="T10" i="179"/>
  <c r="T10" i="181"/>
  <c r="T10" i="180"/>
  <c r="T10" i="178"/>
  <c r="AJ10" i="145"/>
  <c r="AJ10" i="41"/>
  <c r="AJ10" i="127"/>
  <c r="AJ10" i="37"/>
  <c r="AJ10" i="38"/>
  <c r="AJ9" i="106"/>
  <c r="AJ9" i="112" s="1"/>
  <c r="AJ9" i="150"/>
  <c r="AJ9" i="148"/>
  <c r="AJ9" i="147"/>
  <c r="AJ9" i="146"/>
  <c r="AJ9" i="149"/>
  <c r="AJ9" i="115"/>
  <c r="AJ9" i="40"/>
  <c r="AJ9" i="174"/>
  <c r="AJ9" i="29"/>
  <c r="AJ9" i="77"/>
  <c r="AJ9" i="173"/>
  <c r="AJ9" i="42"/>
  <c r="AJ9" i="21"/>
  <c r="AJ9" i="99"/>
  <c r="AJ9" i="104"/>
  <c r="BE55" i="2"/>
  <c r="BE54" i="106"/>
  <c r="BE54" i="112" s="1"/>
  <c r="BE54" i="21"/>
  <c r="BE54" i="173"/>
  <c r="BE54" i="104"/>
  <c r="BE54" i="99"/>
  <c r="BB42" i="2"/>
  <c r="BB41" i="106"/>
  <c r="BB41" i="112" s="1"/>
  <c r="BB41" i="173"/>
  <c r="BB41" i="21"/>
  <c r="BB41" i="104"/>
  <c r="BB41" i="99"/>
  <c r="AU13" i="179"/>
  <c r="AU13" i="181"/>
  <c r="AU13" i="180"/>
  <c r="AU13" i="177"/>
  <c r="AU13" i="178"/>
  <c r="BK13" i="145"/>
  <c r="BK13" i="41"/>
  <c r="BK13" i="38"/>
  <c r="BK13" i="127"/>
  <c r="BK13" i="37"/>
  <c r="BK12" i="106"/>
  <c r="BK12" i="112" s="1"/>
  <c r="BK12" i="150"/>
  <c r="BK12" i="148"/>
  <c r="BK12" i="147"/>
  <c r="BK12" i="146"/>
  <c r="BK12" i="149"/>
  <c r="BK12" i="115"/>
  <c r="BK12" i="174"/>
  <c r="BK12" i="40"/>
  <c r="BK12" i="29"/>
  <c r="BK12" i="77"/>
  <c r="BK12" i="173"/>
  <c r="BK12" i="42"/>
  <c r="BK12" i="21"/>
  <c r="BK12" i="99"/>
  <c r="BK12" i="104"/>
  <c r="AC42" i="2"/>
  <c r="AC41" i="106"/>
  <c r="AC41" i="112" s="1"/>
  <c r="AC41" i="173"/>
  <c r="AC41" i="104"/>
  <c r="AC41" i="99"/>
  <c r="AC41" i="21"/>
  <c r="AC30" i="2"/>
  <c r="M30" i="180"/>
  <c r="M30" i="181"/>
  <c r="M30" i="178"/>
  <c r="M30" i="179"/>
  <c r="M30" i="177"/>
  <c r="AC29" i="106"/>
  <c r="AC29" i="112" s="1"/>
  <c r="AC29" i="150"/>
  <c r="AC29" i="148"/>
  <c r="AC29" i="146"/>
  <c r="AC29" i="147"/>
  <c r="AC29" i="149"/>
  <c r="AC29" i="115"/>
  <c r="AC29" i="174"/>
  <c r="AC29" i="40"/>
  <c r="AC29" i="29"/>
  <c r="AC29" i="77"/>
  <c r="AC29" i="173"/>
  <c r="AC29" i="42"/>
  <c r="AC29" i="21"/>
  <c r="AC29" i="99"/>
  <c r="AC29" i="104"/>
  <c r="M22" i="180"/>
  <c r="M22" i="181"/>
  <c r="M22" i="178"/>
  <c r="M22" i="179"/>
  <c r="M22" i="177"/>
  <c r="AC21" i="106"/>
  <c r="AC21" i="112" s="1"/>
  <c r="AC21" i="150"/>
  <c r="AC21" i="148"/>
  <c r="AC21" i="147"/>
  <c r="AC21" i="146"/>
  <c r="AC21" i="149"/>
  <c r="AC21" i="115"/>
  <c r="AC21" i="174"/>
  <c r="AC21" i="40"/>
  <c r="AC21" i="29"/>
  <c r="AC21" i="77"/>
  <c r="AC21" i="42"/>
  <c r="AC21" i="173"/>
  <c r="AC21" i="104"/>
  <c r="AC21" i="21"/>
  <c r="AC21" i="99"/>
  <c r="M16" i="180"/>
  <c r="M16" i="181"/>
  <c r="M16" i="178"/>
  <c r="M16" i="179"/>
  <c r="M16" i="177"/>
  <c r="AC15" i="106"/>
  <c r="AC15" i="112" s="1"/>
  <c r="AC15" i="150"/>
  <c r="AC15" i="148"/>
  <c r="AC15" i="147"/>
  <c r="AC15" i="146"/>
  <c r="AC15" i="149"/>
  <c r="AC15" i="115"/>
  <c r="AC15" i="174"/>
  <c r="AC15" i="40"/>
  <c r="AC15" i="29"/>
  <c r="AC15" i="77"/>
  <c r="AC15" i="173"/>
  <c r="AC15" i="42"/>
  <c r="AC15" i="21"/>
  <c r="AC15" i="99"/>
  <c r="AC15" i="104"/>
  <c r="S55" i="2"/>
  <c r="S54" i="106"/>
  <c r="S54" i="112" s="1"/>
  <c r="S54" i="173"/>
  <c r="S54" i="104"/>
  <c r="S54" i="21"/>
  <c r="S54" i="99"/>
  <c r="S35" i="2"/>
  <c r="C35" i="180"/>
  <c r="C35" i="181"/>
  <c r="C35" i="178"/>
  <c r="C35" i="179"/>
  <c r="C35" i="177"/>
  <c r="S34" i="106"/>
  <c r="S34" i="112" s="1"/>
  <c r="S34" i="150"/>
  <c r="S34" i="148"/>
  <c r="S34" i="147"/>
  <c r="S34" i="146"/>
  <c r="S34" i="149"/>
  <c r="S34" i="174"/>
  <c r="S34" i="115"/>
  <c r="S34" i="77"/>
  <c r="S34" i="40"/>
  <c r="S34" i="173"/>
  <c r="S34" i="42"/>
  <c r="S34" i="29"/>
  <c r="S34" i="21"/>
  <c r="S34" i="104"/>
  <c r="S34" i="99"/>
  <c r="S25" i="2"/>
  <c r="C25" i="180"/>
  <c r="C25" i="181"/>
  <c r="C25" i="178"/>
  <c r="C25" i="179"/>
  <c r="C25" i="177"/>
  <c r="S24" i="106"/>
  <c r="S24" i="112" s="1"/>
  <c r="S24" i="150"/>
  <c r="S24" i="148"/>
  <c r="S24" i="147"/>
  <c r="S24" i="146"/>
  <c r="S24" i="149"/>
  <c r="S24" i="174"/>
  <c r="S24" i="115"/>
  <c r="S24" i="77"/>
  <c r="S24" i="40"/>
  <c r="S24" i="29"/>
  <c r="S24" i="173"/>
  <c r="S24" i="42"/>
  <c r="S24" i="21"/>
  <c r="S24" i="99"/>
  <c r="S24" i="104"/>
  <c r="C19" i="180"/>
  <c r="C19" i="181"/>
  <c r="C19" i="178"/>
  <c r="C19" i="179"/>
  <c r="C19" i="177"/>
  <c r="S18" i="106"/>
  <c r="S18" i="112" s="1"/>
  <c r="S18" i="150"/>
  <c r="S18" i="148"/>
  <c r="S18" i="147"/>
  <c r="S18" i="146"/>
  <c r="S18" i="149"/>
  <c r="S18" i="115"/>
  <c r="S18" i="174"/>
  <c r="S18" i="40"/>
  <c r="S18" i="29"/>
  <c r="S18" i="77"/>
  <c r="S18" i="173"/>
  <c r="S18" i="42"/>
  <c r="S18" i="21"/>
  <c r="S18" i="99"/>
  <c r="S18" i="104"/>
  <c r="C10" i="179"/>
  <c r="C10" i="181"/>
  <c r="C10" i="180"/>
  <c r="C10" i="178"/>
  <c r="C10" i="177"/>
  <c r="S10" i="127"/>
  <c r="S10" i="145"/>
  <c r="S10" i="41"/>
  <c r="S10" i="37"/>
  <c r="S10" i="38"/>
  <c r="S9" i="106"/>
  <c r="S9" i="112" s="1"/>
  <c r="S9" i="150"/>
  <c r="S9" i="148"/>
  <c r="S9" i="147"/>
  <c r="S9" i="146"/>
  <c r="S9" i="149"/>
  <c r="S9" i="40"/>
  <c r="S9" i="174"/>
  <c r="S9" i="115"/>
  <c r="S9" i="77"/>
  <c r="S9" i="29"/>
  <c r="S9" i="173"/>
  <c r="S9" i="42"/>
  <c r="S9" i="104"/>
  <c r="S9" i="21"/>
  <c r="S9" i="99"/>
  <c r="FZ55" i="2"/>
  <c r="FZ54" i="21"/>
  <c r="FZ54" i="173"/>
  <c r="FZ54" i="104"/>
  <c r="FZ54" i="99"/>
  <c r="FZ42" i="2"/>
  <c r="FZ41" i="173"/>
  <c r="FZ41" i="21"/>
  <c r="FZ41" i="104"/>
  <c r="FZ41" i="99"/>
  <c r="FZ35" i="2"/>
  <c r="FZ34" i="150"/>
  <c r="FZ34" i="148"/>
  <c r="FZ34" i="147"/>
  <c r="FZ34" i="149"/>
  <c r="FZ34" i="146"/>
  <c r="FZ34" i="115"/>
  <c r="FZ34" i="174"/>
  <c r="FZ34" i="40"/>
  <c r="FZ34" i="77"/>
  <c r="FZ34" i="42"/>
  <c r="FZ34" i="29"/>
  <c r="FZ34" i="173"/>
  <c r="FZ34" i="21"/>
  <c r="FZ34" i="104"/>
  <c r="FZ34" i="99"/>
  <c r="FZ30" i="2"/>
  <c r="FZ29" i="150"/>
  <c r="FZ29" i="148"/>
  <c r="FZ29" i="147"/>
  <c r="FZ29" i="146"/>
  <c r="FZ29" i="149"/>
  <c r="FZ29" i="115"/>
  <c r="FZ29" i="174"/>
  <c r="FZ29" i="40"/>
  <c r="FZ29" i="29"/>
  <c r="FZ29" i="77"/>
  <c r="FZ29" i="42"/>
  <c r="FZ29" i="173"/>
  <c r="FZ29" i="21"/>
  <c r="FZ29" i="99"/>
  <c r="FZ29" i="104"/>
  <c r="FZ25" i="2"/>
  <c r="FZ24" i="150"/>
  <c r="FZ24" i="148"/>
  <c r="FZ24" i="147"/>
  <c r="FZ24" i="146"/>
  <c r="FZ24" i="149"/>
  <c r="FZ24" i="115"/>
  <c r="FZ24" i="174"/>
  <c r="FZ24" i="40"/>
  <c r="FZ24" i="29"/>
  <c r="FZ24" i="77"/>
  <c r="FZ24" i="42"/>
  <c r="FZ24" i="173"/>
  <c r="FZ24" i="21"/>
  <c r="FZ24" i="99"/>
  <c r="FZ24" i="104"/>
  <c r="FZ21" i="150"/>
  <c r="FZ21" i="148"/>
  <c r="FZ21" i="147"/>
  <c r="FZ21" i="146"/>
  <c r="FZ21" i="149"/>
  <c r="FZ21" i="174"/>
  <c r="FZ21" i="115"/>
  <c r="FZ21" i="77"/>
  <c r="FZ21" i="40"/>
  <c r="FZ21" i="29"/>
  <c r="FZ21" i="173"/>
  <c r="FZ21" i="42"/>
  <c r="FZ21" i="104"/>
  <c r="FZ21" i="21"/>
  <c r="FZ21" i="99"/>
  <c r="FZ18" i="150"/>
  <c r="FZ18" i="147"/>
  <c r="FZ18" i="148"/>
  <c r="FZ18" i="146"/>
  <c r="FZ18" i="149"/>
  <c r="FZ18" i="174"/>
  <c r="FZ18" i="115"/>
  <c r="FZ18" i="77"/>
  <c r="FZ18" i="40"/>
  <c r="FZ18" i="29"/>
  <c r="FZ18" i="173"/>
  <c r="FZ18" i="42"/>
  <c r="FZ18" i="99"/>
  <c r="FZ18" i="104"/>
  <c r="FZ18" i="21"/>
  <c r="FZ15" i="148"/>
  <c r="FZ15" i="150"/>
  <c r="FZ15" i="147"/>
  <c r="FZ15" i="146"/>
  <c r="FZ15" i="149"/>
  <c r="FZ15" i="40"/>
  <c r="FZ15" i="115"/>
  <c r="FZ15" i="174"/>
  <c r="FZ15" i="29"/>
  <c r="FZ15" i="77"/>
  <c r="FZ15" i="42"/>
  <c r="FZ15" i="173"/>
  <c r="FZ15" i="104"/>
  <c r="FZ15" i="21"/>
  <c r="FZ15" i="99"/>
  <c r="FZ12" i="148"/>
  <c r="FZ12" i="150"/>
  <c r="FZ12" i="147"/>
  <c r="FZ12" i="146"/>
  <c r="FZ12" i="149"/>
  <c r="FZ12" i="174"/>
  <c r="FZ12" i="40"/>
  <c r="FZ12" i="115"/>
  <c r="FZ12" i="77"/>
  <c r="FZ12" i="29"/>
  <c r="FZ12" i="173"/>
  <c r="FZ12" i="42"/>
  <c r="FZ12" i="99"/>
  <c r="FZ12" i="104"/>
  <c r="FZ12" i="21"/>
  <c r="FZ9" i="148"/>
  <c r="FZ9" i="150"/>
  <c r="FZ9" i="147"/>
  <c r="FZ9" i="146"/>
  <c r="FZ9" i="149"/>
  <c r="FZ9" i="40"/>
  <c r="FZ9" i="174"/>
  <c r="FZ9" i="115"/>
  <c r="FZ9" i="77"/>
  <c r="FZ9" i="29"/>
  <c r="FZ9" i="42"/>
  <c r="FZ9" i="173"/>
  <c r="FZ9" i="104"/>
  <c r="FZ9" i="21"/>
  <c r="FZ9" i="99"/>
  <c r="FV30" i="2"/>
  <c r="FV29" i="150"/>
  <c r="FV29" i="148"/>
  <c r="FV29" i="147"/>
  <c r="FV29" i="146"/>
  <c r="FV29" i="149"/>
  <c r="FV29" i="115"/>
  <c r="FV29" i="174"/>
  <c r="FV29" i="40"/>
  <c r="FV29" i="29"/>
  <c r="FV29" i="77"/>
  <c r="FV29" i="42"/>
  <c r="FV29" i="173"/>
  <c r="FV29" i="21"/>
  <c r="FV29" i="99"/>
  <c r="FV29" i="104"/>
  <c r="FV15" i="148"/>
  <c r="FV15" i="150"/>
  <c r="FV15" i="147"/>
  <c r="FV15" i="146"/>
  <c r="FV15" i="149"/>
  <c r="FV15" i="40"/>
  <c r="FV15" i="115"/>
  <c r="FV15" i="174"/>
  <c r="FV15" i="29"/>
  <c r="FV15" i="77"/>
  <c r="FV15" i="42"/>
  <c r="FV15" i="173"/>
  <c r="FV15" i="104"/>
  <c r="FV15" i="21"/>
  <c r="FV15" i="99"/>
  <c r="FO55" i="2"/>
  <c r="FO54" i="173"/>
  <c r="FO54" i="104"/>
  <c r="FO54" i="21"/>
  <c r="FO54" i="99"/>
  <c r="FO30" i="2"/>
  <c r="FO29" i="150"/>
  <c r="FO29" i="148"/>
  <c r="FO29" i="147"/>
  <c r="FO29" i="146"/>
  <c r="FO29" i="149"/>
  <c r="FO29" i="174"/>
  <c r="FO29" i="115"/>
  <c r="FO29" i="77"/>
  <c r="FO29" i="40"/>
  <c r="FO29" i="29"/>
  <c r="FO29" i="173"/>
  <c r="FO29" i="42"/>
  <c r="FO29" i="21"/>
  <c r="FO29" i="99"/>
  <c r="FO29" i="104"/>
  <c r="FO15" i="148"/>
  <c r="FO15" i="150"/>
  <c r="FO15" i="147"/>
  <c r="FO15" i="146"/>
  <c r="FO15" i="149"/>
  <c r="FO15" i="174"/>
  <c r="FO15" i="40"/>
  <c r="FO15" i="115"/>
  <c r="FO15" i="77"/>
  <c r="FO15" i="29"/>
  <c r="FO15" i="173"/>
  <c r="FO15" i="42"/>
  <c r="FO15" i="104"/>
  <c r="FO15" i="21"/>
  <c r="FO15" i="99"/>
  <c r="FH56" i="2"/>
  <c r="FH55" i="21"/>
  <c r="FH55" i="173"/>
  <c r="FH55" i="104"/>
  <c r="FH55" i="99"/>
  <c r="FH35" i="2"/>
  <c r="FH34" i="150"/>
  <c r="FH34" i="148"/>
  <c r="FH34" i="147"/>
  <c r="FH34" i="146"/>
  <c r="FH34" i="149"/>
  <c r="FH34" i="174"/>
  <c r="FH34" i="115"/>
  <c r="FH34" i="77"/>
  <c r="FH34" i="40"/>
  <c r="FH34" i="29"/>
  <c r="FH34" i="173"/>
  <c r="FH34" i="42"/>
  <c r="FH34" i="104"/>
  <c r="FH34" i="99"/>
  <c r="FH34" i="21"/>
  <c r="FH18" i="150"/>
  <c r="FH18" i="148"/>
  <c r="FH18" i="147"/>
  <c r="FH18" i="146"/>
  <c r="FH18" i="149"/>
  <c r="FH18" i="115"/>
  <c r="FH18" i="174"/>
  <c r="FH18" i="40"/>
  <c r="FH18" i="29"/>
  <c r="FH18" i="77"/>
  <c r="FH18" i="42"/>
  <c r="FH18" i="173"/>
  <c r="FH18" i="104"/>
  <c r="FH18" i="21"/>
  <c r="FH18" i="99"/>
  <c r="FA42" i="2"/>
  <c r="FA41" i="173"/>
  <c r="FA41" i="104"/>
  <c r="FA41" i="99"/>
  <c r="FA41" i="21"/>
  <c r="FA21" i="150"/>
  <c r="FA21" i="148"/>
  <c r="FA21" i="147"/>
  <c r="FA21" i="146"/>
  <c r="FA21" i="149"/>
  <c r="FA21" i="115"/>
  <c r="FA21" i="174"/>
  <c r="FA21" i="40"/>
  <c r="FA21" i="29"/>
  <c r="FA21" i="77"/>
  <c r="FA21" i="42"/>
  <c r="FA21" i="173"/>
  <c r="FA21" i="104"/>
  <c r="FA21" i="21"/>
  <c r="FA21" i="99"/>
  <c r="FA12" i="148"/>
  <c r="FA12" i="150"/>
  <c r="FA12" i="147"/>
  <c r="FA12" i="146"/>
  <c r="FA12" i="149"/>
  <c r="FA12" i="174"/>
  <c r="FA12" i="40"/>
  <c r="FA12" i="115"/>
  <c r="FA12" i="77"/>
  <c r="FA12" i="29"/>
  <c r="FA12" i="42"/>
  <c r="FA12" i="173"/>
  <c r="FA12" i="104"/>
  <c r="FA12" i="21"/>
  <c r="FA12" i="99"/>
  <c r="ET55" i="2"/>
  <c r="ET54" i="21"/>
  <c r="ET54" i="173"/>
  <c r="ET54" i="104"/>
  <c r="ET54" i="99"/>
  <c r="ET30" i="2"/>
  <c r="ET29" i="150"/>
  <c r="ET29" i="148"/>
  <c r="ET29" i="147"/>
  <c r="ET29" i="146"/>
  <c r="ET29" i="149"/>
  <c r="ET29" i="115"/>
  <c r="ET29" i="174"/>
  <c r="ET29" i="40"/>
  <c r="ET29" i="29"/>
  <c r="ET29" i="77"/>
  <c r="ET29" i="42"/>
  <c r="ET29" i="173"/>
  <c r="ET29" i="21"/>
  <c r="ET29" i="99"/>
  <c r="ET29" i="104"/>
  <c r="ET15" i="148"/>
  <c r="ET15" i="150"/>
  <c r="ET15" i="147"/>
  <c r="ET15" i="146"/>
  <c r="ET15" i="149"/>
  <c r="ET15" i="40"/>
  <c r="ET15" i="115"/>
  <c r="ET15" i="174"/>
  <c r="ET15" i="29"/>
  <c r="ET15" i="77"/>
  <c r="ET15" i="42"/>
  <c r="ET15" i="173"/>
  <c r="ET15" i="104"/>
  <c r="ET15" i="21"/>
  <c r="ET15" i="99"/>
  <c r="EM56" i="2"/>
  <c r="EM55" i="173"/>
  <c r="EM55" i="104"/>
  <c r="EM55" i="21"/>
  <c r="EM55" i="99"/>
  <c r="EM35" i="2"/>
  <c r="EM34" i="150"/>
  <c r="EM34" i="148"/>
  <c r="EM34" i="147"/>
  <c r="EM34" i="146"/>
  <c r="EM34" i="149"/>
  <c r="EM34" i="174"/>
  <c r="EM34" i="115"/>
  <c r="EM34" i="77"/>
  <c r="EM34" i="40"/>
  <c r="EM34" i="173"/>
  <c r="EM34" i="42"/>
  <c r="EM34" i="29"/>
  <c r="EM34" i="21"/>
  <c r="EM34" i="104"/>
  <c r="EM34" i="99"/>
  <c r="EM18" i="150"/>
  <c r="EM18" i="148"/>
  <c r="EM18" i="147"/>
  <c r="EM18" i="146"/>
  <c r="EM18" i="149"/>
  <c r="EM18" i="115"/>
  <c r="EM18" i="174"/>
  <c r="EM18" i="40"/>
  <c r="EM18" i="29"/>
  <c r="EM18" i="77"/>
  <c r="EM18" i="173"/>
  <c r="EM18" i="42"/>
  <c r="EM18" i="21"/>
  <c r="EM18" i="99"/>
  <c r="EM18" i="104"/>
  <c r="ER55" i="2"/>
  <c r="ER54" i="21"/>
  <c r="ER54" i="173"/>
  <c r="ER54" i="104"/>
  <c r="ER54" i="99"/>
  <c r="ER42" i="2"/>
  <c r="ER41" i="173"/>
  <c r="ER41" i="21"/>
  <c r="ER41" i="104"/>
  <c r="ER41" i="99"/>
  <c r="ER35" i="2"/>
  <c r="ER34" i="150"/>
  <c r="ER34" i="148"/>
  <c r="ER34" i="147"/>
  <c r="ER34" i="146"/>
  <c r="ER34" i="149"/>
  <c r="ER34" i="174"/>
  <c r="ER34" i="115"/>
  <c r="ER34" i="77"/>
  <c r="ER34" i="40"/>
  <c r="ER34" i="29"/>
  <c r="ER34" i="173"/>
  <c r="ER34" i="42"/>
  <c r="ER34" i="104"/>
  <c r="ER34" i="99"/>
  <c r="ER34" i="21"/>
  <c r="ER30" i="2"/>
  <c r="ER29" i="150"/>
  <c r="ER29" i="148"/>
  <c r="ER29" i="146"/>
  <c r="ER29" i="147"/>
  <c r="ER29" i="149"/>
  <c r="ER29" i="174"/>
  <c r="ER29" i="115"/>
  <c r="ER29" i="77"/>
  <c r="ER29" i="40"/>
  <c r="ER29" i="29"/>
  <c r="ER29" i="173"/>
  <c r="ER29" i="42"/>
  <c r="ER29" i="104"/>
  <c r="ER29" i="21"/>
  <c r="ER29" i="99"/>
  <c r="ER25" i="2"/>
  <c r="ER24" i="150"/>
  <c r="ER24" i="147"/>
  <c r="ER24" i="148"/>
  <c r="ER24" i="146"/>
  <c r="ER24" i="149"/>
  <c r="ER24" i="174"/>
  <c r="ER24" i="115"/>
  <c r="ER24" i="77"/>
  <c r="ER24" i="40"/>
  <c r="ER24" i="29"/>
  <c r="ER24" i="173"/>
  <c r="ER24" i="42"/>
  <c r="ER24" i="104"/>
  <c r="ER24" i="21"/>
  <c r="ER24" i="99"/>
  <c r="ER21" i="150"/>
  <c r="ER21" i="147"/>
  <c r="ER21" i="148"/>
  <c r="ER21" i="146"/>
  <c r="ER21" i="149"/>
  <c r="ER21" i="115"/>
  <c r="ER21" i="174"/>
  <c r="ER21" i="40"/>
  <c r="ER21" i="29"/>
  <c r="ER21" i="77"/>
  <c r="ER21" i="173"/>
  <c r="ER21" i="42"/>
  <c r="ER21" i="21"/>
  <c r="ER21" i="99"/>
  <c r="ER21" i="104"/>
  <c r="ER18" i="150"/>
  <c r="ER18" i="148"/>
  <c r="ER18" i="147"/>
  <c r="ER18" i="146"/>
  <c r="ER18" i="149"/>
  <c r="ER18" i="115"/>
  <c r="ER18" i="174"/>
  <c r="ER18" i="40"/>
  <c r="ER18" i="29"/>
  <c r="ER18" i="77"/>
  <c r="ER18" i="42"/>
  <c r="ER18" i="173"/>
  <c r="ER18" i="104"/>
  <c r="ER18" i="21"/>
  <c r="ER18" i="99"/>
  <c r="ER15" i="148"/>
  <c r="ER15" i="150"/>
  <c r="ER15" i="147"/>
  <c r="ER15" i="146"/>
  <c r="ER15" i="149"/>
  <c r="ER15" i="174"/>
  <c r="ER15" i="40"/>
  <c r="ER15" i="115"/>
  <c r="ER15" i="77"/>
  <c r="ER15" i="29"/>
  <c r="ER15" i="173"/>
  <c r="ER15" i="42"/>
  <c r="ER15" i="99"/>
  <c r="ER15" i="104"/>
  <c r="ER15" i="21"/>
  <c r="ER12" i="148"/>
  <c r="ER12" i="150"/>
  <c r="ER12" i="147"/>
  <c r="ER12" i="146"/>
  <c r="ER12" i="149"/>
  <c r="ER12" i="115"/>
  <c r="ER12" i="174"/>
  <c r="ER12" i="40"/>
  <c r="ER12" i="29"/>
  <c r="ER12" i="77"/>
  <c r="ER12" i="42"/>
  <c r="ER12" i="173"/>
  <c r="ER12" i="104"/>
  <c r="ER12" i="21"/>
  <c r="ER12" i="99"/>
  <c r="ER9" i="150"/>
  <c r="ER9" i="148"/>
  <c r="ER9" i="147"/>
  <c r="ER9" i="146"/>
  <c r="ER9" i="149"/>
  <c r="ER9" i="115"/>
  <c r="ER9" i="40"/>
  <c r="ER9" i="174"/>
  <c r="ER9" i="29"/>
  <c r="ER9" i="77"/>
  <c r="ER9" i="173"/>
  <c r="ER9" i="42"/>
  <c r="ER9" i="21"/>
  <c r="ER9" i="99"/>
  <c r="ER9" i="104"/>
  <c r="EF35" i="2"/>
  <c r="EF34" i="150"/>
  <c r="EF34" i="148"/>
  <c r="EF34" i="147"/>
  <c r="EF34" i="146"/>
  <c r="EF34" i="149"/>
  <c r="EF34" i="174"/>
  <c r="EF34" i="115"/>
  <c r="EF34" i="77"/>
  <c r="EF34" i="40"/>
  <c r="EF34" i="29"/>
  <c r="EF34" i="173"/>
  <c r="EF34" i="42"/>
  <c r="EF34" i="104"/>
  <c r="EF34" i="99"/>
  <c r="EF34" i="21"/>
  <c r="EE30" i="2"/>
  <c r="EE29" i="150"/>
  <c r="EE29" i="148"/>
  <c r="EE29" i="147"/>
  <c r="EE29" i="146"/>
  <c r="EE29" i="149"/>
  <c r="EE29" i="174"/>
  <c r="EE29" i="115"/>
  <c r="EE29" i="77"/>
  <c r="EE29" i="40"/>
  <c r="EE29" i="29"/>
  <c r="EE29" i="173"/>
  <c r="EE29" i="42"/>
  <c r="EE29" i="21"/>
  <c r="EE29" i="99"/>
  <c r="EE29" i="104"/>
  <c r="EA55" i="2"/>
  <c r="EA54" i="173"/>
  <c r="EA54" i="104"/>
  <c r="EA54" i="21"/>
  <c r="EA54" i="99"/>
  <c r="DF55" i="2"/>
  <c r="DF54" i="21"/>
  <c r="DF54" i="173"/>
  <c r="DF54" i="104"/>
  <c r="DF54" i="99"/>
  <c r="DF42" i="2"/>
  <c r="DF41" i="173"/>
  <c r="DF41" i="21"/>
  <c r="DF41" i="104"/>
  <c r="DF41" i="99"/>
  <c r="DF35" i="2"/>
  <c r="DF34" i="150"/>
  <c r="DF34" i="148"/>
  <c r="DF34" i="147"/>
  <c r="DF34" i="149"/>
  <c r="DF34" i="146"/>
  <c r="DF34" i="115"/>
  <c r="DF34" i="174"/>
  <c r="DF34" i="40"/>
  <c r="DF34" i="77"/>
  <c r="DF34" i="42"/>
  <c r="DF34" i="29"/>
  <c r="DF34" i="173"/>
  <c r="DF34" i="21"/>
  <c r="DF34" i="104"/>
  <c r="DF34" i="99"/>
  <c r="DF30" i="2"/>
  <c r="DF29" i="150"/>
  <c r="DF29" i="148"/>
  <c r="DF29" i="147"/>
  <c r="DF29" i="146"/>
  <c r="DF29" i="149"/>
  <c r="DF29" i="115"/>
  <c r="DF29" i="174"/>
  <c r="DF29" i="40"/>
  <c r="DF29" i="29"/>
  <c r="DF29" i="77"/>
  <c r="DF29" i="42"/>
  <c r="DF29" i="173"/>
  <c r="DF29" i="21"/>
  <c r="DF29" i="99"/>
  <c r="DF29" i="104"/>
  <c r="DF25" i="2"/>
  <c r="DF24" i="150"/>
  <c r="DF24" i="148"/>
  <c r="DF24" i="147"/>
  <c r="DF24" i="146"/>
  <c r="DF24" i="149"/>
  <c r="DF24" i="115"/>
  <c r="DF24" i="174"/>
  <c r="DF24" i="40"/>
  <c r="DF24" i="29"/>
  <c r="DF24" i="77"/>
  <c r="DF24" i="42"/>
  <c r="DF24" i="173"/>
  <c r="DF24" i="21"/>
  <c r="DF24" i="99"/>
  <c r="DF24" i="104"/>
  <c r="DF21" i="150"/>
  <c r="DF21" i="148"/>
  <c r="DF21" i="147"/>
  <c r="DF21" i="146"/>
  <c r="DF21" i="149"/>
  <c r="DF21" i="174"/>
  <c r="DF21" i="115"/>
  <c r="DF21" i="77"/>
  <c r="DF21" i="40"/>
  <c r="DF21" i="29"/>
  <c r="DF21" i="173"/>
  <c r="DF21" i="42"/>
  <c r="DF21" i="104"/>
  <c r="DF21" i="21"/>
  <c r="DF21" i="99"/>
  <c r="DF18" i="150"/>
  <c r="DF18" i="147"/>
  <c r="DF18" i="148"/>
  <c r="DF18" i="146"/>
  <c r="DF18" i="149"/>
  <c r="DF18" i="174"/>
  <c r="DF18" i="40"/>
  <c r="DF18" i="115"/>
  <c r="DF18" i="77"/>
  <c r="DF18" i="29"/>
  <c r="DF18" i="173"/>
  <c r="DF18" i="42"/>
  <c r="DF18" i="99"/>
  <c r="DF18" i="104"/>
  <c r="DF18" i="21"/>
  <c r="DF15" i="148"/>
  <c r="DF15" i="150"/>
  <c r="DF15" i="147"/>
  <c r="DF15" i="146"/>
  <c r="DF15" i="149"/>
  <c r="DF15" i="40"/>
  <c r="DF15" i="115"/>
  <c r="DF15" i="174"/>
  <c r="DF15" i="29"/>
  <c r="DF15" i="77"/>
  <c r="DF15" i="42"/>
  <c r="DF15" i="173"/>
  <c r="DF15" i="104"/>
  <c r="DF15" i="21"/>
  <c r="DF15" i="99"/>
  <c r="DF12" i="148"/>
  <c r="DF12" i="150"/>
  <c r="DF12" i="147"/>
  <c r="DF12" i="146"/>
  <c r="DF12" i="149"/>
  <c r="DF12" i="174"/>
  <c r="DF12" i="40"/>
  <c r="DF12" i="115"/>
  <c r="DF12" i="77"/>
  <c r="DF12" i="29"/>
  <c r="DF12" i="173"/>
  <c r="DF12" i="42"/>
  <c r="DF12" i="99"/>
  <c r="DF12" i="104"/>
  <c r="DF12" i="21"/>
  <c r="DF9" i="150"/>
  <c r="DF9" i="148"/>
  <c r="DF9" i="147"/>
  <c r="DF9" i="146"/>
  <c r="DF9" i="149"/>
  <c r="DF9" i="40"/>
  <c r="DF9" i="174"/>
  <c r="DF9" i="115"/>
  <c r="DF9" i="77"/>
  <c r="DF9" i="29"/>
  <c r="DF9" i="42"/>
  <c r="DF9" i="173"/>
  <c r="DF9" i="104"/>
  <c r="DF9" i="21"/>
  <c r="DF9" i="99"/>
  <c r="DD30" i="2"/>
  <c r="DD29" i="150"/>
  <c r="DD29" i="148"/>
  <c r="DD29" i="146"/>
  <c r="DD29" i="147"/>
  <c r="DD29" i="149"/>
  <c r="DD29" i="174"/>
  <c r="DD29" i="115"/>
  <c r="DD29" i="77"/>
  <c r="DD29" i="40"/>
  <c r="DD29" i="29"/>
  <c r="DD29" i="173"/>
  <c r="DD29" i="42"/>
  <c r="DD29" i="104"/>
  <c r="DD29" i="21"/>
  <c r="DD29" i="99"/>
  <c r="DD15" i="148"/>
  <c r="DD15" i="150"/>
  <c r="DD15" i="147"/>
  <c r="DD15" i="146"/>
  <c r="DD15" i="149"/>
  <c r="DD15" i="174"/>
  <c r="DD15" i="40"/>
  <c r="DD15" i="115"/>
  <c r="DD15" i="77"/>
  <c r="DD15" i="29"/>
  <c r="DD15" i="173"/>
  <c r="DD15" i="42"/>
  <c r="DD15" i="99"/>
  <c r="DD15" i="104"/>
  <c r="DD15" i="21"/>
  <c r="CW21" i="150"/>
  <c r="CW21" i="148"/>
  <c r="CW21" i="147"/>
  <c r="CW21" i="146"/>
  <c r="CW21" i="149"/>
  <c r="CW21" i="115"/>
  <c r="CW21" i="174"/>
  <c r="CW21" i="40"/>
  <c r="CW21" i="29"/>
  <c r="CW21" i="77"/>
  <c r="CW21" i="42"/>
  <c r="CW21" i="173"/>
  <c r="CW21" i="104"/>
  <c r="CW21" i="21"/>
  <c r="CW21" i="99"/>
  <c r="CV18" i="150"/>
  <c r="CV18" i="148"/>
  <c r="CV18" i="147"/>
  <c r="CV18" i="146"/>
  <c r="CV18" i="149"/>
  <c r="CV18" i="40"/>
  <c r="CV18" i="115"/>
  <c r="CV18" i="174"/>
  <c r="CV18" i="29"/>
  <c r="CV18" i="77"/>
  <c r="CV18" i="42"/>
  <c r="CV18" i="173"/>
  <c r="CV18" i="104"/>
  <c r="CV18" i="21"/>
  <c r="CV18" i="99"/>
  <c r="CV12" i="148"/>
  <c r="CV12" i="150"/>
  <c r="CV12" i="147"/>
  <c r="CV12" i="146"/>
  <c r="CV12" i="149"/>
  <c r="CV12" i="115"/>
  <c r="CV12" i="174"/>
  <c r="CV12" i="40"/>
  <c r="CV12" i="29"/>
  <c r="CV12" i="77"/>
  <c r="CV12" i="42"/>
  <c r="CV12" i="173"/>
  <c r="CV12" i="104"/>
  <c r="CV12" i="21"/>
  <c r="CV12" i="99"/>
  <c r="CR55" i="2"/>
  <c r="CR54" i="106"/>
  <c r="CR54" i="112" s="1"/>
  <c r="CR54" i="21"/>
  <c r="CR54" i="173"/>
  <c r="CR54" i="104"/>
  <c r="CR54" i="99"/>
  <c r="CT30" i="2"/>
  <c r="CT29" i="106"/>
  <c r="CT29" i="112" s="1"/>
  <c r="CT29" i="150"/>
  <c r="CT29" i="148"/>
  <c r="CT29" i="147"/>
  <c r="CT29" i="146"/>
  <c r="CT29" i="149"/>
  <c r="CT29" i="115"/>
  <c r="CT29" i="174"/>
  <c r="CT29" i="40"/>
  <c r="CT29" i="29"/>
  <c r="CT29" i="77"/>
  <c r="CT29" i="42"/>
  <c r="CT29" i="173"/>
  <c r="CT29" i="21"/>
  <c r="CT29" i="99"/>
  <c r="CT29" i="104"/>
  <c r="CK35" i="2"/>
  <c r="CK34" i="106"/>
  <c r="CK34" i="112" s="1"/>
  <c r="CK34" i="150"/>
  <c r="CK34" i="148"/>
  <c r="CK34" i="147"/>
  <c r="CK34" i="149"/>
  <c r="CK34" i="146"/>
  <c r="CK34" i="115"/>
  <c r="CK34" i="174"/>
  <c r="CK34" i="40"/>
  <c r="CK34" i="77"/>
  <c r="CK34" i="29"/>
  <c r="CK34" i="173"/>
  <c r="CK34" i="42"/>
  <c r="CK34" i="21"/>
  <c r="CK34" i="104"/>
  <c r="CK34" i="99"/>
  <c r="CK18" i="106"/>
  <c r="CK18" i="112" s="1"/>
  <c r="CK18" i="150"/>
  <c r="CK18" i="148"/>
  <c r="CK18" i="147"/>
  <c r="CK18" i="146"/>
  <c r="CK18" i="149"/>
  <c r="CK18" i="174"/>
  <c r="CK18" i="40"/>
  <c r="CK18" i="115"/>
  <c r="CK18" i="77"/>
  <c r="CK18" i="29"/>
  <c r="CK18" i="173"/>
  <c r="CK18" i="42"/>
  <c r="CK18" i="104"/>
  <c r="CK18" i="21"/>
  <c r="CK18" i="99"/>
  <c r="CD25" i="2"/>
  <c r="CD24" i="106"/>
  <c r="CD24" i="112" s="1"/>
  <c r="CD24" i="150"/>
  <c r="CD24" i="148"/>
  <c r="CD24" i="147"/>
  <c r="CD24" i="146"/>
  <c r="CD24" i="149"/>
  <c r="CD24" i="115"/>
  <c r="CD24" i="174"/>
  <c r="CD24" i="40"/>
  <c r="CD24" i="29"/>
  <c r="CD24" i="77"/>
  <c r="CD24" i="42"/>
  <c r="CD24" i="173"/>
  <c r="CD24" i="21"/>
  <c r="CD24" i="99"/>
  <c r="CD24" i="104"/>
  <c r="BW35" i="2"/>
  <c r="BW34" i="106"/>
  <c r="BW34" i="112" s="1"/>
  <c r="BW34" i="150"/>
  <c r="BW34" i="148"/>
  <c r="BW34" i="147"/>
  <c r="BW34" i="146"/>
  <c r="BW34" i="149"/>
  <c r="BW34" i="174"/>
  <c r="BW34" i="115"/>
  <c r="BW34" i="77"/>
  <c r="BW34" i="40"/>
  <c r="BW34" i="173"/>
  <c r="BW34" i="42"/>
  <c r="BW34" i="29"/>
  <c r="BW34" i="21"/>
  <c r="BW34" i="104"/>
  <c r="BW34" i="99"/>
  <c r="BW18" i="106"/>
  <c r="BW18" i="112" s="1"/>
  <c r="BW18" i="150"/>
  <c r="BW18" i="148"/>
  <c r="BW18" i="147"/>
  <c r="BW18" i="146"/>
  <c r="BW18" i="149"/>
  <c r="BW18" i="115"/>
  <c r="BW18" i="174"/>
  <c r="BW18" i="40"/>
  <c r="BW18" i="29"/>
  <c r="BW18" i="77"/>
  <c r="BW18" i="173"/>
  <c r="BW18" i="42"/>
  <c r="BW18" i="21"/>
  <c r="BW18" i="99"/>
  <c r="BW18" i="104"/>
  <c r="CP25" i="2"/>
  <c r="CP24" i="106"/>
  <c r="CP24" i="112" s="1"/>
  <c r="CP24" i="150"/>
  <c r="CP24" i="148"/>
  <c r="CP24" i="147"/>
  <c r="CP24" i="146"/>
  <c r="CP24" i="149"/>
  <c r="CP24" i="115"/>
  <c r="CP24" i="174"/>
  <c r="CP24" i="40"/>
  <c r="CP24" i="29"/>
  <c r="CP24" i="77"/>
  <c r="CP24" i="42"/>
  <c r="CP24" i="173"/>
  <c r="CP24" i="21"/>
  <c r="CP24" i="99"/>
  <c r="CP24" i="104"/>
  <c r="CI42" i="2"/>
  <c r="CI41" i="106"/>
  <c r="CI41" i="112" s="1"/>
  <c r="CI41" i="173"/>
  <c r="CI41" i="21"/>
  <c r="CI41" i="104"/>
  <c r="CI41" i="99"/>
  <c r="BU55" i="2"/>
  <c r="BU54" i="106"/>
  <c r="BU54" i="112" s="1"/>
  <c r="BU54" i="21"/>
  <c r="BU54" i="173"/>
  <c r="BU54" i="104"/>
  <c r="BU54" i="99"/>
  <c r="BS35" i="2"/>
  <c r="BS34" i="106"/>
  <c r="BS34" i="112" s="1"/>
  <c r="BS34" i="150"/>
  <c r="BS34" i="148"/>
  <c r="BS34" i="147"/>
  <c r="BS34" i="146"/>
  <c r="BS34" i="149"/>
  <c r="BS34" i="174"/>
  <c r="BS34" i="115"/>
  <c r="BS34" i="77"/>
  <c r="BS34" i="40"/>
  <c r="BS34" i="173"/>
  <c r="BS34" i="42"/>
  <c r="BS34" i="29"/>
  <c r="BS34" i="21"/>
  <c r="BS34" i="104"/>
  <c r="BS34" i="99"/>
  <c r="BS13" i="145"/>
  <c r="BS13" i="41"/>
  <c r="BS13" i="38"/>
  <c r="BS13" i="127"/>
  <c r="BS13" i="37"/>
  <c r="BS12" i="106"/>
  <c r="BS12" i="112" s="1"/>
  <c r="BS12" i="150"/>
  <c r="BS12" i="148"/>
  <c r="BS12" i="147"/>
  <c r="BS12" i="146"/>
  <c r="BS12" i="149"/>
  <c r="BS12" i="115"/>
  <c r="BS12" i="174"/>
  <c r="BS12" i="40"/>
  <c r="BS12" i="29"/>
  <c r="BS12" i="77"/>
  <c r="BS12" i="173"/>
  <c r="BS12" i="42"/>
  <c r="BS12" i="21"/>
  <c r="BS12" i="99"/>
  <c r="BS12" i="104"/>
  <c r="CQ25" i="2"/>
  <c r="CQ24" i="106"/>
  <c r="CQ24" i="112" s="1"/>
  <c r="CQ24" i="150"/>
  <c r="CQ24" i="148"/>
  <c r="CQ24" i="147"/>
  <c r="CQ24" i="146"/>
  <c r="CQ24" i="149"/>
  <c r="CQ24" i="174"/>
  <c r="CQ24" i="115"/>
  <c r="CQ24" i="77"/>
  <c r="CQ24" i="40"/>
  <c r="CQ24" i="29"/>
  <c r="CQ24" i="173"/>
  <c r="CQ24" i="42"/>
  <c r="CQ24" i="21"/>
  <c r="CQ24" i="99"/>
  <c r="CQ24" i="104"/>
  <c r="AU42" i="2"/>
  <c r="AU41" i="106"/>
  <c r="AU41" i="112" s="1"/>
  <c r="AU41" i="173"/>
  <c r="AU41" i="21"/>
  <c r="AU41" i="104"/>
  <c r="AU41" i="99"/>
  <c r="AU30" i="2"/>
  <c r="AE30" i="180"/>
  <c r="AE30" i="181"/>
  <c r="AE30" i="178"/>
  <c r="AE30" i="179"/>
  <c r="AE30" i="177"/>
  <c r="AU29" i="106"/>
  <c r="AU29" i="112" s="1"/>
  <c r="AU29" i="150"/>
  <c r="AU29" i="148"/>
  <c r="AU29" i="147"/>
  <c r="AU29" i="146"/>
  <c r="AU29" i="149"/>
  <c r="AU29" i="174"/>
  <c r="AU29" i="115"/>
  <c r="AU29" i="77"/>
  <c r="AU29" i="40"/>
  <c r="AU29" i="29"/>
  <c r="AU29" i="173"/>
  <c r="AU29" i="42"/>
  <c r="AU29" i="21"/>
  <c r="AU29" i="99"/>
  <c r="AU29" i="104"/>
  <c r="AE22" i="180"/>
  <c r="AE22" i="181"/>
  <c r="AE22" i="178"/>
  <c r="AE22" i="179"/>
  <c r="AE22" i="177"/>
  <c r="AU21" i="106"/>
  <c r="AU21" i="112" s="1"/>
  <c r="AU21" i="150"/>
  <c r="AU21" i="147"/>
  <c r="AU21" i="148"/>
  <c r="AU21" i="146"/>
  <c r="AU21" i="149"/>
  <c r="AU21" i="174"/>
  <c r="AU21" i="115"/>
  <c r="AU21" i="77"/>
  <c r="AU21" i="40"/>
  <c r="AU21" i="29"/>
  <c r="AU21" i="173"/>
  <c r="AU21" i="42"/>
  <c r="AU21" i="104"/>
  <c r="AU21" i="21"/>
  <c r="AU21" i="99"/>
  <c r="AE16" i="180"/>
  <c r="AE16" i="181"/>
  <c r="AE16" i="178"/>
  <c r="AE16" i="179"/>
  <c r="AE16" i="177"/>
  <c r="AU15" i="106"/>
  <c r="AU15" i="112" s="1"/>
  <c r="AU15" i="148"/>
  <c r="AU15" i="150"/>
  <c r="AU15" i="147"/>
  <c r="AU15" i="146"/>
  <c r="AU15" i="149"/>
  <c r="AU15" i="174"/>
  <c r="AU15" i="40"/>
  <c r="AU15" i="115"/>
  <c r="AU15" i="77"/>
  <c r="AU15" i="29"/>
  <c r="AU15" i="173"/>
  <c r="AU15" i="42"/>
  <c r="AU15" i="104"/>
  <c r="AU15" i="21"/>
  <c r="AU15" i="99"/>
  <c r="AJ19" i="181"/>
  <c r="AJ19" i="180"/>
  <c r="AJ19" i="178"/>
  <c r="AJ19" i="179"/>
  <c r="AJ19" i="177"/>
  <c r="AZ18" i="106"/>
  <c r="AZ18" i="112" s="1"/>
  <c r="AZ18" i="150"/>
  <c r="AZ18" i="148"/>
  <c r="AZ18" i="147"/>
  <c r="AZ18" i="146"/>
  <c r="AZ18" i="149"/>
  <c r="AZ18" i="40"/>
  <c r="AZ18" i="115"/>
  <c r="AZ18" i="174"/>
  <c r="AZ18" i="29"/>
  <c r="AZ18" i="77"/>
  <c r="AZ18" i="42"/>
  <c r="AZ18" i="173"/>
  <c r="AZ18" i="104"/>
  <c r="AZ18" i="21"/>
  <c r="AZ18" i="99"/>
  <c r="AS42" i="2"/>
  <c r="AS41" i="106"/>
  <c r="AS41" i="112" s="1"/>
  <c r="AS41" i="173"/>
  <c r="AS41" i="104"/>
  <c r="AS41" i="99"/>
  <c r="AS41" i="21"/>
  <c r="V13" i="177"/>
  <c r="V13" i="178"/>
  <c r="V13" i="179"/>
  <c r="V13" i="181"/>
  <c r="V13" i="180"/>
  <c r="AL13" i="145"/>
  <c r="AL13" i="41"/>
  <c r="AL13" i="38"/>
  <c r="AL13" i="127"/>
  <c r="AL13" i="37"/>
  <c r="AL12" i="106"/>
  <c r="AL12" i="112" s="1"/>
  <c r="AL12" i="148"/>
  <c r="AL12" i="150"/>
  <c r="AL12" i="147"/>
  <c r="AL12" i="146"/>
  <c r="AL12" i="149"/>
  <c r="AL12" i="174"/>
  <c r="AL12" i="40"/>
  <c r="AL12" i="115"/>
  <c r="AL12" i="77"/>
  <c r="AL12" i="29"/>
  <c r="AL12" i="173"/>
  <c r="AL12" i="42"/>
  <c r="AL12" i="99"/>
  <c r="AL12" i="104"/>
  <c r="AL12" i="21"/>
  <c r="AI55" i="2"/>
  <c r="AI54" i="106"/>
  <c r="AI54" i="112" s="1"/>
  <c r="AI54" i="173"/>
  <c r="AI54" i="104"/>
  <c r="AI54" i="21"/>
  <c r="AI54" i="99"/>
  <c r="AI35" i="2"/>
  <c r="S35" i="180"/>
  <c r="S35" i="181"/>
  <c r="S35" i="178"/>
  <c r="S35" i="179"/>
  <c r="S35" i="177"/>
  <c r="AI34" i="106"/>
  <c r="AI34" i="112" s="1"/>
  <c r="AI34" i="150"/>
  <c r="AI34" i="148"/>
  <c r="AI34" i="147"/>
  <c r="AI34" i="146"/>
  <c r="AI34" i="149"/>
  <c r="AI34" i="174"/>
  <c r="AI34" i="115"/>
  <c r="AI34" i="77"/>
  <c r="AI34" i="40"/>
  <c r="AI34" i="173"/>
  <c r="AI34" i="42"/>
  <c r="AI34" i="29"/>
  <c r="AI34" i="21"/>
  <c r="AI34" i="104"/>
  <c r="AI34" i="99"/>
  <c r="AI25" i="2"/>
  <c r="S25" i="180"/>
  <c r="S25" i="181"/>
  <c r="S25" i="178"/>
  <c r="S25" i="179"/>
  <c r="S25" i="177"/>
  <c r="AI24" i="106"/>
  <c r="AI24" i="112" s="1"/>
  <c r="AI24" i="150"/>
  <c r="AI24" i="148"/>
  <c r="AI24" i="147"/>
  <c r="AI24" i="146"/>
  <c r="AI24" i="149"/>
  <c r="AI24" i="174"/>
  <c r="AI24" i="115"/>
  <c r="AI24" i="77"/>
  <c r="AI24" i="40"/>
  <c r="AI24" i="29"/>
  <c r="AI24" i="173"/>
  <c r="AI24" i="42"/>
  <c r="AI24" i="21"/>
  <c r="AI24" i="99"/>
  <c r="AI24" i="104"/>
  <c r="S19" i="180"/>
  <c r="S19" i="181"/>
  <c r="S19" i="178"/>
  <c r="S19" i="179"/>
  <c r="S19" i="177"/>
  <c r="AI18" i="106"/>
  <c r="AI18" i="112" s="1"/>
  <c r="AI18" i="150"/>
  <c r="AI18" i="148"/>
  <c r="AI18" i="147"/>
  <c r="AI18" i="146"/>
  <c r="AI18" i="149"/>
  <c r="AI18" i="115"/>
  <c r="AI18" i="174"/>
  <c r="AI18" i="40"/>
  <c r="AI18" i="29"/>
  <c r="AI18" i="77"/>
  <c r="AI18" i="173"/>
  <c r="AI18" i="42"/>
  <c r="AI18" i="21"/>
  <c r="AI18" i="99"/>
  <c r="AI18" i="104"/>
  <c r="S10" i="179"/>
  <c r="S10" i="181"/>
  <c r="S10" i="180"/>
  <c r="S10" i="178"/>
  <c r="S10" i="177"/>
  <c r="AI10" i="127"/>
  <c r="AI10" i="145"/>
  <c r="AI10" i="41"/>
  <c r="AI10" i="37"/>
  <c r="AI10" i="38"/>
  <c r="AI9" i="106"/>
  <c r="AI9" i="112" s="1"/>
  <c r="AI9" i="150"/>
  <c r="AI9" i="148"/>
  <c r="AI9" i="147"/>
  <c r="AI9" i="146"/>
  <c r="AI9" i="149"/>
  <c r="AI9" i="40"/>
  <c r="AI9" i="174"/>
  <c r="AI9" i="115"/>
  <c r="AI9" i="77"/>
  <c r="AI9" i="29"/>
  <c r="AI9" i="173"/>
  <c r="AI9" i="42"/>
  <c r="AI9" i="104"/>
  <c r="AI9" i="21"/>
  <c r="AI9" i="99"/>
  <c r="AE25" i="2"/>
  <c r="O25" i="180"/>
  <c r="O25" i="181"/>
  <c r="O25" i="178"/>
  <c r="O25" i="179"/>
  <c r="O25" i="177"/>
  <c r="AE24" i="106"/>
  <c r="AE24" i="112" s="1"/>
  <c r="AE24" i="150"/>
  <c r="AE24" i="148"/>
  <c r="AE24" i="147"/>
  <c r="AE24" i="146"/>
  <c r="AE24" i="149"/>
  <c r="AE24" i="174"/>
  <c r="AE24" i="115"/>
  <c r="AE24" i="77"/>
  <c r="AE24" i="40"/>
  <c r="AE24" i="29"/>
  <c r="AE24" i="173"/>
  <c r="AE24" i="42"/>
  <c r="AE24" i="21"/>
  <c r="AE24" i="99"/>
  <c r="AE24" i="104"/>
  <c r="BC55" i="2"/>
  <c r="BC54" i="106"/>
  <c r="BC54" i="112" s="1"/>
  <c r="BC54" i="173"/>
  <c r="BC54" i="104"/>
  <c r="BC54" i="21"/>
  <c r="BC54" i="99"/>
  <c r="AM19" i="180"/>
  <c r="AM19" i="181"/>
  <c r="AM19" i="178"/>
  <c r="AM19" i="179"/>
  <c r="AM19" i="177"/>
  <c r="BC18" i="106"/>
  <c r="BC18" i="112" s="1"/>
  <c r="BC18" i="150"/>
  <c r="BC18" i="148"/>
  <c r="BC18" i="147"/>
  <c r="BC18" i="146"/>
  <c r="BC18" i="149"/>
  <c r="BC18" i="115"/>
  <c r="BC18" i="174"/>
  <c r="BC18" i="40"/>
  <c r="BC18" i="29"/>
  <c r="BC18" i="77"/>
  <c r="BC18" i="173"/>
  <c r="BC18" i="42"/>
  <c r="BC18" i="21"/>
  <c r="BC18" i="99"/>
  <c r="BC18" i="104"/>
  <c r="BB35" i="2"/>
  <c r="AL35" i="180"/>
  <c r="AL35" i="178"/>
  <c r="AL35" i="181"/>
  <c r="AL35" i="179"/>
  <c r="AL35" i="177"/>
  <c r="BB34" i="106"/>
  <c r="BB34" i="112" s="1"/>
  <c r="BB34" i="150"/>
  <c r="BB34" i="148"/>
  <c r="BB34" i="147"/>
  <c r="BB34" i="149"/>
  <c r="BB34" i="146"/>
  <c r="BB34" i="115"/>
  <c r="BB34" i="174"/>
  <c r="BB34" i="40"/>
  <c r="BB34" i="77"/>
  <c r="BB34" i="42"/>
  <c r="BB34" i="29"/>
  <c r="BB34" i="173"/>
  <c r="BB34" i="21"/>
  <c r="BB34" i="104"/>
  <c r="BB34" i="99"/>
  <c r="AQ10" i="179"/>
  <c r="AQ10" i="181"/>
  <c r="AQ10" i="178"/>
  <c r="AQ10" i="180"/>
  <c r="AQ10" i="177"/>
  <c r="BG10" i="127"/>
  <c r="BG10" i="145"/>
  <c r="BG10" i="41"/>
  <c r="BG10" i="37"/>
  <c r="BG10" i="38"/>
  <c r="BG9" i="106"/>
  <c r="BG9" i="112" s="1"/>
  <c r="BG9" i="150"/>
  <c r="BG9" i="148"/>
  <c r="BG9" i="147"/>
  <c r="BG9" i="146"/>
  <c r="BG9" i="149"/>
  <c r="BG9" i="40"/>
  <c r="BG9" i="174"/>
  <c r="BG9" i="115"/>
  <c r="BG9" i="77"/>
  <c r="BG9" i="29"/>
  <c r="BG9" i="173"/>
  <c r="BG9" i="42"/>
  <c r="BG9" i="104"/>
  <c r="BG9" i="21"/>
  <c r="BG9" i="99"/>
  <c r="BO25" i="2"/>
  <c r="AY25" i="180"/>
  <c r="AY25" i="181"/>
  <c r="AY25" i="178"/>
  <c r="AY25" i="179"/>
  <c r="AY25" i="177"/>
  <c r="BO24" i="106"/>
  <c r="BO24" i="112" s="1"/>
  <c r="BO24" i="150"/>
  <c r="BO24" i="148"/>
  <c r="BO24" i="147"/>
  <c r="BO24" i="146"/>
  <c r="BO24" i="149"/>
  <c r="BO24" i="174"/>
  <c r="BO24" i="115"/>
  <c r="BO24" i="77"/>
  <c r="BO24" i="40"/>
  <c r="BO24" i="29"/>
  <c r="BO24" i="173"/>
  <c r="BO24" i="42"/>
  <c r="BO24" i="21"/>
  <c r="BO24" i="99"/>
  <c r="BO24" i="104"/>
  <c r="AB55" i="2"/>
  <c r="AB54" i="106"/>
  <c r="AB54" i="112" s="1"/>
  <c r="AB54" i="21"/>
  <c r="AB54" i="173"/>
  <c r="AB54" i="104"/>
  <c r="AB54" i="99"/>
  <c r="AB35" i="2"/>
  <c r="L35" i="180"/>
  <c r="L35" i="181"/>
  <c r="L35" i="178"/>
  <c r="L35" i="179"/>
  <c r="L35" i="177"/>
  <c r="AB34" i="106"/>
  <c r="AB34" i="112" s="1"/>
  <c r="AB34" i="150"/>
  <c r="AB34" i="148"/>
  <c r="AB34" i="147"/>
  <c r="AB34" i="146"/>
  <c r="AB34" i="149"/>
  <c r="AB34" i="174"/>
  <c r="AB34" i="115"/>
  <c r="AB34" i="77"/>
  <c r="AB34" i="40"/>
  <c r="AB34" i="29"/>
  <c r="AB34" i="173"/>
  <c r="AB34" i="42"/>
  <c r="AB34" i="104"/>
  <c r="AB34" i="99"/>
  <c r="AB34" i="21"/>
  <c r="AB25" i="2"/>
  <c r="L25" i="180"/>
  <c r="L25" i="181"/>
  <c r="L25" i="178"/>
  <c r="L25" i="179"/>
  <c r="L25" i="177"/>
  <c r="AB24" i="106"/>
  <c r="AB24" i="112" s="1"/>
  <c r="AB24" i="150"/>
  <c r="AB24" i="147"/>
  <c r="AB24" i="148"/>
  <c r="AB24" i="146"/>
  <c r="AB24" i="149"/>
  <c r="AB24" i="174"/>
  <c r="AB24" i="115"/>
  <c r="AB24" i="77"/>
  <c r="AB24" i="40"/>
  <c r="AB24" i="29"/>
  <c r="AB24" i="173"/>
  <c r="AB24" i="42"/>
  <c r="AB24" i="104"/>
  <c r="AB24" i="21"/>
  <c r="AB24" i="99"/>
  <c r="L19" i="180"/>
  <c r="L19" i="181"/>
  <c r="L19" i="178"/>
  <c r="L19" i="179"/>
  <c r="L19" i="177"/>
  <c r="AB18" i="106"/>
  <c r="AB18" i="112" s="1"/>
  <c r="AB18" i="150"/>
  <c r="AB18" i="148"/>
  <c r="AB18" i="147"/>
  <c r="AB18" i="146"/>
  <c r="AB18" i="149"/>
  <c r="AB18" i="40"/>
  <c r="AB18" i="115"/>
  <c r="AB18" i="174"/>
  <c r="AB18" i="29"/>
  <c r="AB18" i="77"/>
  <c r="AB18" i="42"/>
  <c r="AB18" i="173"/>
  <c r="AB18" i="104"/>
  <c r="AB18" i="21"/>
  <c r="AB18" i="99"/>
  <c r="L10" i="177"/>
  <c r="L10" i="179"/>
  <c r="L10" i="181"/>
  <c r="L10" i="180"/>
  <c r="L10" i="178"/>
  <c r="AB10" i="145"/>
  <c r="AB10" i="41"/>
  <c r="AB10" i="127"/>
  <c r="AB10" i="37"/>
  <c r="AB10" i="38"/>
  <c r="AB9" i="106"/>
  <c r="AB9" i="112" s="1"/>
  <c r="AB9" i="150"/>
  <c r="AB9" i="148"/>
  <c r="AB9" i="147"/>
  <c r="AB9" i="146"/>
  <c r="AB9" i="149"/>
  <c r="AB9" i="115"/>
  <c r="AB9" i="40"/>
  <c r="AB9" i="174"/>
  <c r="AB9" i="29"/>
  <c r="AB9" i="77"/>
  <c r="AB9" i="173"/>
  <c r="AB9" i="42"/>
  <c r="AB9" i="21"/>
  <c r="AB9" i="99"/>
  <c r="AB9" i="104"/>
  <c r="X30" i="2"/>
  <c r="H30" i="180"/>
  <c r="H30" i="181"/>
  <c r="H30" i="178"/>
  <c r="H30" i="179"/>
  <c r="H30" i="177"/>
  <c r="X29" i="106"/>
  <c r="X29" i="112" s="1"/>
  <c r="X29" i="150"/>
  <c r="X29" i="148"/>
  <c r="X29" i="146"/>
  <c r="X29" i="147"/>
  <c r="X29" i="149"/>
  <c r="X29" i="174"/>
  <c r="X29" i="115"/>
  <c r="X29" i="77"/>
  <c r="X29" i="40"/>
  <c r="X29" i="29"/>
  <c r="X29" i="173"/>
  <c r="X29" i="42"/>
  <c r="X29" i="104"/>
  <c r="X29" i="21"/>
  <c r="X29" i="99"/>
  <c r="F13" i="177"/>
  <c r="F13" i="178"/>
  <c r="F13" i="179"/>
  <c r="F13" i="181"/>
  <c r="F13" i="180"/>
  <c r="V13" i="145"/>
  <c r="V13" i="41"/>
  <c r="V13" i="38"/>
  <c r="V13" i="127"/>
  <c r="V13" i="37"/>
  <c r="V12" i="106"/>
  <c r="V12" i="112" s="1"/>
  <c r="V12" i="148"/>
  <c r="V12" i="150"/>
  <c r="V12" i="147"/>
  <c r="V12" i="146"/>
  <c r="V12" i="149"/>
  <c r="V12" i="174"/>
  <c r="V12" i="40"/>
  <c r="V12" i="115"/>
  <c r="V12" i="77"/>
  <c r="V12" i="29"/>
  <c r="V12" i="173"/>
  <c r="V12" i="42"/>
  <c r="V12" i="99"/>
  <c r="V12" i="104"/>
  <c r="V12" i="21"/>
  <c r="C42" i="2"/>
  <c r="C41" i="106"/>
  <c r="C41" i="112" s="1"/>
  <c r="C41" i="173"/>
  <c r="C41" i="104"/>
  <c r="C41" i="21"/>
  <c r="C41" i="99"/>
  <c r="GE55" i="2"/>
  <c r="GE54" i="173"/>
  <c r="GE54" i="104"/>
  <c r="GE54" i="21"/>
  <c r="GE54" i="99"/>
  <c r="GC42" i="2"/>
  <c r="GC41" i="173"/>
  <c r="GC41" i="104"/>
  <c r="GC41" i="99"/>
  <c r="GC41" i="21"/>
  <c r="GC30" i="2"/>
  <c r="GC29" i="150"/>
  <c r="GC29" i="148"/>
  <c r="GC29" i="146"/>
  <c r="GC29" i="147"/>
  <c r="GC29" i="149"/>
  <c r="GC29" i="115"/>
  <c r="GC29" i="174"/>
  <c r="GC29" i="40"/>
  <c r="GC29" i="29"/>
  <c r="GC29" i="77"/>
  <c r="GC29" i="173"/>
  <c r="GC29" i="42"/>
  <c r="GC29" i="21"/>
  <c r="GC29" i="99"/>
  <c r="GC29" i="104"/>
  <c r="GE21" i="150"/>
  <c r="GE21" i="147"/>
  <c r="GE21" i="148"/>
  <c r="GE21" i="146"/>
  <c r="GE21" i="149"/>
  <c r="GE21" i="174"/>
  <c r="GE21" i="115"/>
  <c r="GE21" i="77"/>
  <c r="GE21" i="40"/>
  <c r="GE21" i="29"/>
  <c r="GE21" i="173"/>
  <c r="GE21" i="42"/>
  <c r="GE21" i="104"/>
  <c r="GE21" i="21"/>
  <c r="GE21" i="99"/>
  <c r="GE18" i="150"/>
  <c r="GE18" i="148"/>
  <c r="GE18" i="147"/>
  <c r="GE18" i="146"/>
  <c r="GE18" i="149"/>
  <c r="GE18" i="115"/>
  <c r="GE18" i="174"/>
  <c r="GE18" i="40"/>
  <c r="GE18" i="29"/>
  <c r="GE18" i="77"/>
  <c r="GE18" i="173"/>
  <c r="GE18" i="42"/>
  <c r="GE18" i="21"/>
  <c r="GE18" i="99"/>
  <c r="GE18" i="104"/>
  <c r="GE15" i="148"/>
  <c r="GE15" i="150"/>
  <c r="GE15" i="147"/>
  <c r="GE15" i="146"/>
  <c r="GE15" i="149"/>
  <c r="GE15" i="174"/>
  <c r="GE15" i="40"/>
  <c r="GE15" i="115"/>
  <c r="GE15" i="77"/>
  <c r="GE15" i="29"/>
  <c r="GE15" i="173"/>
  <c r="GE15" i="42"/>
  <c r="GE15" i="104"/>
  <c r="GE15" i="21"/>
  <c r="GE15" i="99"/>
  <c r="GE9" i="150"/>
  <c r="GE9" i="148"/>
  <c r="GE9" i="147"/>
  <c r="GE9" i="146"/>
  <c r="GE9" i="149"/>
  <c r="GE9" i="40"/>
  <c r="GE9" i="174"/>
  <c r="GE9" i="115"/>
  <c r="GE9" i="77"/>
  <c r="GE9" i="29"/>
  <c r="GE9" i="173"/>
  <c r="GE9" i="42"/>
  <c r="GE9" i="104"/>
  <c r="GE9" i="21"/>
  <c r="GE9" i="99"/>
  <c r="ET25" i="2"/>
  <c r="ET24" i="150"/>
  <c r="ET24" i="148"/>
  <c r="ET24" i="147"/>
  <c r="ET24" i="146"/>
  <c r="ET24" i="149"/>
  <c r="ET24" i="115"/>
  <c r="ET24" i="174"/>
  <c r="ET24" i="40"/>
  <c r="ET24" i="29"/>
  <c r="ET24" i="77"/>
  <c r="ET24" i="42"/>
  <c r="ET24" i="173"/>
  <c r="ET24" i="21"/>
  <c r="ET24" i="99"/>
  <c r="ET24" i="104"/>
  <c r="ET12" i="148"/>
  <c r="ET12" i="150"/>
  <c r="ET12" i="147"/>
  <c r="ET12" i="146"/>
  <c r="ET12" i="149"/>
  <c r="ET12" i="174"/>
  <c r="ET12" i="40"/>
  <c r="ET12" i="115"/>
  <c r="ET12" i="77"/>
  <c r="ET12" i="29"/>
  <c r="ET12" i="173"/>
  <c r="ET12" i="42"/>
  <c r="ET12" i="99"/>
  <c r="ET12" i="104"/>
  <c r="ET12" i="21"/>
  <c r="EJ55" i="2"/>
  <c r="EJ54" i="21"/>
  <c r="EJ54" i="173"/>
  <c r="EJ54" i="104"/>
  <c r="EJ54" i="99"/>
  <c r="ED55" i="2"/>
  <c r="ED54" i="21"/>
  <c r="ED54" i="173"/>
  <c r="ED54" i="104"/>
  <c r="ED54" i="99"/>
  <c r="EB55" i="2"/>
  <c r="EB54" i="21"/>
  <c r="EB54" i="173"/>
  <c r="EB54" i="104"/>
  <c r="EB54" i="99"/>
  <c r="DP55" i="2"/>
  <c r="DP54" i="21"/>
  <c r="DP54" i="173"/>
  <c r="DP54" i="104"/>
  <c r="DP54" i="99"/>
  <c r="DP42" i="2"/>
  <c r="DP41" i="173"/>
  <c r="DP41" i="21"/>
  <c r="DP41" i="104"/>
  <c r="DP41" i="99"/>
  <c r="DP35" i="2"/>
  <c r="DP34" i="150"/>
  <c r="DP34" i="148"/>
  <c r="DP34" i="147"/>
  <c r="DP34" i="146"/>
  <c r="DP34" i="149"/>
  <c r="DP34" i="174"/>
  <c r="DP34" i="115"/>
  <c r="DP34" i="77"/>
  <c r="DP34" i="40"/>
  <c r="DP34" i="29"/>
  <c r="DP34" i="173"/>
  <c r="DP34" i="42"/>
  <c r="DP34" i="104"/>
  <c r="DP34" i="99"/>
  <c r="DP34" i="21"/>
  <c r="DP30" i="2"/>
  <c r="DP29" i="150"/>
  <c r="DP29" i="148"/>
  <c r="DP29" i="146"/>
  <c r="DP29" i="147"/>
  <c r="DP29" i="149"/>
  <c r="DP29" i="174"/>
  <c r="DP29" i="115"/>
  <c r="DP29" i="77"/>
  <c r="DP29" i="40"/>
  <c r="DP29" i="29"/>
  <c r="DP29" i="173"/>
  <c r="DP29" i="42"/>
  <c r="DP29" i="104"/>
  <c r="DP29" i="21"/>
  <c r="DP29" i="99"/>
  <c r="DP25" i="2"/>
  <c r="DP24" i="150"/>
  <c r="DP24" i="147"/>
  <c r="DP24" i="148"/>
  <c r="DP24" i="146"/>
  <c r="DP24" i="149"/>
  <c r="DP24" i="174"/>
  <c r="DP24" i="115"/>
  <c r="DP24" i="77"/>
  <c r="DP24" i="40"/>
  <c r="DP24" i="29"/>
  <c r="DP24" i="173"/>
  <c r="DP24" i="42"/>
  <c r="DP24" i="104"/>
  <c r="DP24" i="21"/>
  <c r="DP24" i="99"/>
  <c r="DP21" i="150"/>
  <c r="DP21" i="147"/>
  <c r="DP21" i="148"/>
  <c r="DP21" i="146"/>
  <c r="DP21" i="149"/>
  <c r="DP21" i="115"/>
  <c r="DP21" i="174"/>
  <c r="DP21" i="40"/>
  <c r="DP21" i="29"/>
  <c r="DP21" i="77"/>
  <c r="DP21" i="173"/>
  <c r="DP21" i="42"/>
  <c r="DP21" i="21"/>
  <c r="DP21" i="99"/>
  <c r="DP21" i="104"/>
  <c r="DP18" i="150"/>
  <c r="DP18" i="148"/>
  <c r="DP18" i="147"/>
  <c r="DP18" i="146"/>
  <c r="DP18" i="149"/>
  <c r="DP18" i="40"/>
  <c r="DP18" i="115"/>
  <c r="DP18" i="174"/>
  <c r="DP18" i="29"/>
  <c r="DP18" i="77"/>
  <c r="DP18" i="42"/>
  <c r="DP18" i="173"/>
  <c r="DP18" i="104"/>
  <c r="DP18" i="21"/>
  <c r="DP18" i="99"/>
  <c r="DP15" i="148"/>
  <c r="DP15" i="150"/>
  <c r="DP15" i="147"/>
  <c r="DP15" i="146"/>
  <c r="DP15" i="149"/>
  <c r="DP15" i="174"/>
  <c r="DP15" i="40"/>
  <c r="DP15" i="115"/>
  <c r="DP15" i="77"/>
  <c r="DP15" i="29"/>
  <c r="DP15" i="173"/>
  <c r="DP15" i="42"/>
  <c r="DP15" i="99"/>
  <c r="DP15" i="104"/>
  <c r="DP15" i="21"/>
  <c r="DP12" i="148"/>
  <c r="DP12" i="150"/>
  <c r="DP12" i="147"/>
  <c r="DP12" i="146"/>
  <c r="DP12" i="149"/>
  <c r="DP12" i="115"/>
  <c r="DP12" i="174"/>
  <c r="DP12" i="40"/>
  <c r="DP12" i="29"/>
  <c r="DP12" i="77"/>
  <c r="DP12" i="42"/>
  <c r="DP12" i="173"/>
  <c r="DP12" i="104"/>
  <c r="DP12" i="21"/>
  <c r="DP12" i="99"/>
  <c r="DP9" i="150"/>
  <c r="DP9" i="148"/>
  <c r="DP9" i="147"/>
  <c r="DP9" i="146"/>
  <c r="DP9" i="149"/>
  <c r="DP9" i="115"/>
  <c r="DP9" i="40"/>
  <c r="DP9" i="174"/>
  <c r="DP9" i="29"/>
  <c r="DP9" i="77"/>
  <c r="DP9" i="173"/>
  <c r="DP9" i="42"/>
  <c r="DP9" i="21"/>
  <c r="DP9" i="99"/>
  <c r="DP9" i="104"/>
  <c r="DK35" i="2"/>
  <c r="DK34" i="150"/>
  <c r="DK34" i="148"/>
  <c r="DK34" i="147"/>
  <c r="DK34" i="146"/>
  <c r="DK34" i="149"/>
  <c r="DK34" i="174"/>
  <c r="DK34" i="115"/>
  <c r="DK34" i="77"/>
  <c r="DK34" i="40"/>
  <c r="DK34" i="173"/>
  <c r="DK34" i="42"/>
  <c r="DK34" i="29"/>
  <c r="DK34" i="21"/>
  <c r="DK34" i="104"/>
  <c r="DK34" i="99"/>
  <c r="DK18" i="150"/>
  <c r="DK18" i="148"/>
  <c r="DK18" i="147"/>
  <c r="DK18" i="146"/>
  <c r="DK18" i="149"/>
  <c r="DK18" i="115"/>
  <c r="DK18" i="174"/>
  <c r="DK18" i="40"/>
  <c r="DK18" i="29"/>
  <c r="DK18" i="77"/>
  <c r="DK18" i="173"/>
  <c r="DK18" i="42"/>
  <c r="DK18" i="21"/>
  <c r="DK18" i="99"/>
  <c r="DK18" i="104"/>
  <c r="CV55" i="2"/>
  <c r="CV54" i="21"/>
  <c r="CV54" i="173"/>
  <c r="CV54" i="104"/>
  <c r="CV54" i="99"/>
  <c r="CR21" i="106"/>
  <c r="CR21" i="112" s="1"/>
  <c r="CR21" i="150"/>
  <c r="CR21" i="147"/>
  <c r="CR21" i="148"/>
  <c r="CR21" i="146"/>
  <c r="CR21" i="149"/>
  <c r="CR21" i="115"/>
  <c r="CR21" i="174"/>
  <c r="CR21" i="40"/>
  <c r="CR21" i="29"/>
  <c r="CR21" i="77"/>
  <c r="CR21" i="173"/>
  <c r="CR21" i="42"/>
  <c r="CR21" i="21"/>
  <c r="CR21" i="99"/>
  <c r="CR21" i="104"/>
  <c r="CN42" i="2"/>
  <c r="CN41" i="106"/>
  <c r="CN41" i="112" s="1"/>
  <c r="CN41" i="173"/>
  <c r="CN41" i="21"/>
  <c r="CN41" i="104"/>
  <c r="CN41" i="99"/>
  <c r="CN21" i="106"/>
  <c r="CN21" i="112" s="1"/>
  <c r="CN21" i="150"/>
  <c r="CN21" i="147"/>
  <c r="CN21" i="148"/>
  <c r="CN21" i="146"/>
  <c r="CN21" i="149"/>
  <c r="CN21" i="115"/>
  <c r="CN21" i="174"/>
  <c r="CN21" i="40"/>
  <c r="CN21" i="29"/>
  <c r="CN21" i="77"/>
  <c r="CN21" i="173"/>
  <c r="CN21" i="42"/>
  <c r="CN21" i="21"/>
  <c r="CN21" i="99"/>
  <c r="CN21" i="104"/>
  <c r="CN13" i="145"/>
  <c r="CN13" i="41"/>
  <c r="CN13" i="37"/>
  <c r="CN13" i="127"/>
  <c r="CN12" i="106"/>
  <c r="CN12" i="112" s="1"/>
  <c r="CN13" i="38"/>
  <c r="CN12" i="148"/>
  <c r="CN12" i="150"/>
  <c r="CN12" i="147"/>
  <c r="CN12" i="146"/>
  <c r="CN12" i="149"/>
  <c r="CN12" i="115"/>
  <c r="CN12" i="174"/>
  <c r="CN12" i="40"/>
  <c r="CN12" i="29"/>
  <c r="CN12" i="77"/>
  <c r="CN12" i="42"/>
  <c r="CN12" i="173"/>
  <c r="CN12" i="104"/>
  <c r="CN12" i="21"/>
  <c r="CN12" i="99"/>
  <c r="CG55" i="2"/>
  <c r="CG54" i="106"/>
  <c r="CG54" i="112" s="1"/>
  <c r="CG54" i="21"/>
  <c r="CG54" i="173"/>
  <c r="CG54" i="104"/>
  <c r="CG54" i="99"/>
  <c r="CG30" i="2"/>
  <c r="CG29" i="106"/>
  <c r="CG29" i="112" s="1"/>
  <c r="CG29" i="150"/>
  <c r="CG29" i="148"/>
  <c r="CG29" i="146"/>
  <c r="CG29" i="147"/>
  <c r="CG29" i="149"/>
  <c r="CG29" i="115"/>
  <c r="CG29" i="174"/>
  <c r="CG29" i="40"/>
  <c r="CG29" i="29"/>
  <c r="CG29" i="77"/>
  <c r="CG29" i="173"/>
  <c r="CG29" i="42"/>
  <c r="CG29" i="21"/>
  <c r="CG29" i="99"/>
  <c r="CG29" i="104"/>
  <c r="CG15" i="106"/>
  <c r="CG15" i="112" s="1"/>
  <c r="CG15" i="150"/>
  <c r="CG15" i="148"/>
  <c r="CG15" i="147"/>
  <c r="CG15" i="146"/>
  <c r="CG15" i="149"/>
  <c r="CG15" i="115"/>
  <c r="CG15" i="174"/>
  <c r="CG15" i="40"/>
  <c r="CG15" i="29"/>
  <c r="CG15" i="77"/>
  <c r="CG15" i="173"/>
  <c r="CG15" i="42"/>
  <c r="CG15" i="21"/>
  <c r="CG15" i="99"/>
  <c r="CG15" i="104"/>
  <c r="CG10" i="145"/>
  <c r="CG10" i="41"/>
  <c r="CG10" i="127"/>
  <c r="CG10" i="37"/>
  <c r="CG9" i="106"/>
  <c r="CG9" i="112" s="1"/>
  <c r="CG10" i="38"/>
  <c r="CG9" i="150"/>
  <c r="CG9" i="148"/>
  <c r="CG9" i="147"/>
  <c r="CG9" i="146"/>
  <c r="CG9" i="149"/>
  <c r="CG9" i="174"/>
  <c r="CG9" i="115"/>
  <c r="CG9" i="40"/>
  <c r="CG9" i="29"/>
  <c r="CG9" i="77"/>
  <c r="CG9" i="42"/>
  <c r="CG9" i="173"/>
  <c r="CG9" i="104"/>
  <c r="CG9" i="21"/>
  <c r="CG9" i="99"/>
  <c r="BZ42" i="2"/>
  <c r="BZ41" i="106"/>
  <c r="BZ41" i="112" s="1"/>
  <c r="BZ41" i="173"/>
  <c r="BZ41" i="21"/>
  <c r="BZ41" i="104"/>
  <c r="BZ41" i="99"/>
  <c r="BZ21" i="106"/>
  <c r="BZ21" i="112" s="1"/>
  <c r="BZ21" i="150"/>
  <c r="BZ21" i="148"/>
  <c r="BZ21" i="147"/>
  <c r="BZ21" i="146"/>
  <c r="BZ21" i="149"/>
  <c r="BZ21" i="174"/>
  <c r="BZ21" i="115"/>
  <c r="BZ21" i="77"/>
  <c r="BZ21" i="40"/>
  <c r="BZ21" i="29"/>
  <c r="BZ21" i="173"/>
  <c r="BZ21" i="42"/>
  <c r="BZ21" i="104"/>
  <c r="BZ21" i="21"/>
  <c r="BZ21" i="99"/>
  <c r="BZ13" i="145"/>
  <c r="BZ13" i="41"/>
  <c r="BZ13" i="127"/>
  <c r="BZ13" i="37"/>
  <c r="BZ12" i="106"/>
  <c r="BZ12" i="112" s="1"/>
  <c r="BZ13" i="38"/>
  <c r="BZ12" i="148"/>
  <c r="BZ12" i="150"/>
  <c r="BZ12" i="147"/>
  <c r="BZ12" i="146"/>
  <c r="BZ12" i="149"/>
  <c r="BZ12" i="174"/>
  <c r="BZ12" i="40"/>
  <c r="BZ12" i="115"/>
  <c r="BZ12" i="77"/>
  <c r="BZ12" i="29"/>
  <c r="BZ12" i="173"/>
  <c r="BZ12" i="42"/>
  <c r="BZ12" i="99"/>
  <c r="BZ12" i="104"/>
  <c r="BZ12" i="21"/>
  <c r="CP55" i="2"/>
  <c r="CP54" i="106"/>
  <c r="CP54" i="112" s="1"/>
  <c r="CP54" i="21"/>
  <c r="CP54" i="173"/>
  <c r="CP54" i="104"/>
  <c r="CP54" i="99"/>
  <c r="BR35" i="2"/>
  <c r="BR34" i="106"/>
  <c r="BR34" i="112" s="1"/>
  <c r="BR34" i="150"/>
  <c r="BR34" i="148"/>
  <c r="BR34" i="147"/>
  <c r="BR34" i="149"/>
  <c r="BR34" i="146"/>
  <c r="BR34" i="115"/>
  <c r="BR34" i="174"/>
  <c r="BR34" i="40"/>
  <c r="BR34" i="77"/>
  <c r="BR34" i="42"/>
  <c r="BR34" i="29"/>
  <c r="BR34" i="173"/>
  <c r="BR34" i="21"/>
  <c r="BR34" i="104"/>
  <c r="BR34" i="99"/>
  <c r="BR13" i="145"/>
  <c r="BR13" i="41"/>
  <c r="BR13" i="38"/>
  <c r="BR13" i="127"/>
  <c r="BR13" i="37"/>
  <c r="BR12" i="106"/>
  <c r="BR12" i="112" s="1"/>
  <c r="BR12" i="148"/>
  <c r="BR12" i="150"/>
  <c r="BR12" i="147"/>
  <c r="BR12" i="146"/>
  <c r="BR12" i="149"/>
  <c r="BR12" i="174"/>
  <c r="BR12" i="40"/>
  <c r="BR12" i="115"/>
  <c r="BR12" i="77"/>
  <c r="BR12" i="29"/>
  <c r="BR12" i="173"/>
  <c r="BR12" i="42"/>
  <c r="BR12" i="99"/>
  <c r="BR12" i="104"/>
  <c r="BR12" i="21"/>
  <c r="CQ13" i="145"/>
  <c r="CQ13" i="41"/>
  <c r="CQ13" i="127"/>
  <c r="CQ13" i="37"/>
  <c r="CQ12" i="106"/>
  <c r="CQ12" i="112" s="1"/>
  <c r="CQ13" i="38"/>
  <c r="CQ12" i="150"/>
  <c r="CQ12" i="148"/>
  <c r="CQ12" i="147"/>
  <c r="CQ12" i="146"/>
  <c r="CQ12" i="149"/>
  <c r="CQ12" i="115"/>
  <c r="CQ12" i="174"/>
  <c r="CQ12" i="40"/>
  <c r="CQ12" i="29"/>
  <c r="CQ12" i="77"/>
  <c r="CQ12" i="173"/>
  <c r="CQ12" i="42"/>
  <c r="CQ12" i="21"/>
  <c r="CQ12" i="99"/>
  <c r="CQ12" i="104"/>
  <c r="AZ55" i="2"/>
  <c r="AZ54" i="106"/>
  <c r="AZ54" i="112" s="1"/>
  <c r="AZ54" i="21"/>
  <c r="AZ54" i="173"/>
  <c r="AZ54" i="104"/>
  <c r="AZ54" i="99"/>
  <c r="AJ16" i="180"/>
  <c r="AJ16" i="181"/>
  <c r="AJ16" i="178"/>
  <c r="AJ16" i="179"/>
  <c r="AJ16" i="177"/>
  <c r="AZ15" i="106"/>
  <c r="AZ15" i="112" s="1"/>
  <c r="AZ15" i="148"/>
  <c r="AZ15" i="150"/>
  <c r="AZ15" i="147"/>
  <c r="AZ15" i="146"/>
  <c r="AZ15" i="149"/>
  <c r="AZ15" i="174"/>
  <c r="AZ15" i="40"/>
  <c r="AZ15" i="115"/>
  <c r="AZ15" i="77"/>
  <c r="AZ15" i="29"/>
  <c r="AZ15" i="173"/>
  <c r="AZ15" i="42"/>
  <c r="AZ15" i="99"/>
  <c r="AZ15" i="104"/>
  <c r="AZ15" i="21"/>
  <c r="AS35" i="2"/>
  <c r="AC35" i="180"/>
  <c r="AC35" i="181"/>
  <c r="AC35" i="178"/>
  <c r="AC35" i="179"/>
  <c r="AC35" i="177"/>
  <c r="AS34" i="106"/>
  <c r="AS34" i="112" s="1"/>
  <c r="AS34" i="150"/>
  <c r="AS34" i="148"/>
  <c r="AS34" i="147"/>
  <c r="AS34" i="149"/>
  <c r="AS34" i="146"/>
  <c r="AS34" i="115"/>
  <c r="AS34" i="174"/>
  <c r="AS34" i="40"/>
  <c r="AS34" i="77"/>
  <c r="AS34" i="29"/>
  <c r="AS34" i="173"/>
  <c r="AS34" i="42"/>
  <c r="AS34" i="21"/>
  <c r="AS34" i="104"/>
  <c r="AS34" i="99"/>
  <c r="V19" i="180"/>
  <c r="V19" i="181"/>
  <c r="V19" i="178"/>
  <c r="V19" i="179"/>
  <c r="V19" i="177"/>
  <c r="AL18" i="106"/>
  <c r="AL18" i="112" s="1"/>
  <c r="AL18" i="150"/>
  <c r="AL18" i="147"/>
  <c r="AL18" i="148"/>
  <c r="AL18" i="146"/>
  <c r="AL18" i="149"/>
  <c r="AL18" i="174"/>
  <c r="AL18" i="40"/>
  <c r="AL18" i="115"/>
  <c r="AL18" i="77"/>
  <c r="AL18" i="29"/>
  <c r="AL18" i="173"/>
  <c r="AL18" i="42"/>
  <c r="AL18" i="99"/>
  <c r="AL18" i="104"/>
  <c r="AL18" i="21"/>
  <c r="AO55" i="2"/>
  <c r="AO54" i="106"/>
  <c r="AO54" i="112" s="1"/>
  <c r="AO54" i="21"/>
  <c r="AO54" i="173"/>
  <c r="AO54" i="104"/>
  <c r="AO54" i="99"/>
  <c r="AO35" i="2"/>
  <c r="Y35" i="180"/>
  <c r="Y35" i="181"/>
  <c r="Y35" i="178"/>
  <c r="Y35" i="179"/>
  <c r="Y35" i="177"/>
  <c r="AO34" i="106"/>
  <c r="AO34" i="112" s="1"/>
  <c r="AO34" i="150"/>
  <c r="AO34" i="148"/>
  <c r="AO34" i="147"/>
  <c r="AO34" i="149"/>
  <c r="AO34" i="146"/>
  <c r="AO34" i="115"/>
  <c r="AO34" i="174"/>
  <c r="AO34" i="40"/>
  <c r="AO34" i="77"/>
  <c r="AO34" i="29"/>
  <c r="AO34" i="173"/>
  <c r="AO34" i="42"/>
  <c r="AO34" i="21"/>
  <c r="AO34" i="104"/>
  <c r="AO34" i="99"/>
  <c r="AO25" i="2"/>
  <c r="Y25" i="180"/>
  <c r="Y25" i="181"/>
  <c r="Y25" i="178"/>
  <c r="Y25" i="179"/>
  <c r="Y25" i="177"/>
  <c r="AO24" i="106"/>
  <c r="AO24" i="112" s="1"/>
  <c r="AO24" i="150"/>
  <c r="AO24" i="147"/>
  <c r="AO24" i="148"/>
  <c r="AO24" i="146"/>
  <c r="AO24" i="149"/>
  <c r="AO24" i="115"/>
  <c r="AO24" i="174"/>
  <c r="AO24" i="40"/>
  <c r="AO24" i="29"/>
  <c r="AO24" i="77"/>
  <c r="AO24" i="173"/>
  <c r="AO24" i="42"/>
  <c r="AO24" i="21"/>
  <c r="AO24" i="99"/>
  <c r="AO24" i="104"/>
  <c r="Y19" i="180"/>
  <c r="Y19" i="181"/>
  <c r="Y19" i="178"/>
  <c r="Y19" i="179"/>
  <c r="Y19" i="177"/>
  <c r="AO18" i="106"/>
  <c r="AO18" i="112" s="1"/>
  <c r="AO18" i="150"/>
  <c r="AO18" i="148"/>
  <c r="AO18" i="147"/>
  <c r="AO18" i="146"/>
  <c r="AO18" i="149"/>
  <c r="AO18" i="174"/>
  <c r="AO18" i="40"/>
  <c r="AO18" i="115"/>
  <c r="AO18" i="77"/>
  <c r="AO18" i="29"/>
  <c r="AO18" i="173"/>
  <c r="AO18" i="42"/>
  <c r="AO18" i="104"/>
  <c r="AO18" i="21"/>
  <c r="AO18" i="99"/>
  <c r="Y10" i="178"/>
  <c r="Y10" i="177"/>
  <c r="Y10" i="179"/>
  <c r="Y10" i="181"/>
  <c r="Y10" i="180"/>
  <c r="AO10" i="145"/>
  <c r="AO10" i="41"/>
  <c r="AO10" i="127"/>
  <c r="AO10" i="37"/>
  <c r="AO10" i="38"/>
  <c r="AO9" i="106"/>
  <c r="AO9" i="112" s="1"/>
  <c r="AO9" i="150"/>
  <c r="AO9" i="148"/>
  <c r="AO9" i="147"/>
  <c r="AO9" i="146"/>
  <c r="AO9" i="149"/>
  <c r="AO9" i="174"/>
  <c r="AO9" i="115"/>
  <c r="AO9" i="40"/>
  <c r="AO9" i="29"/>
  <c r="AO9" i="77"/>
  <c r="AO9" i="42"/>
  <c r="AO9" i="173"/>
  <c r="AO9" i="104"/>
  <c r="AO9" i="21"/>
  <c r="AO9" i="99"/>
  <c r="R13" i="177"/>
  <c r="R13" i="178"/>
  <c r="R13" i="179"/>
  <c r="R13" i="181"/>
  <c r="R13" i="180"/>
  <c r="AH13" i="145"/>
  <c r="AH13" i="41"/>
  <c r="AH13" i="38"/>
  <c r="AH13" i="127"/>
  <c r="AH13" i="37"/>
  <c r="AH12" i="106"/>
  <c r="AH12" i="112" s="1"/>
  <c r="AH12" i="148"/>
  <c r="AH12" i="150"/>
  <c r="AH12" i="147"/>
  <c r="AH12" i="146"/>
  <c r="AH12" i="149"/>
  <c r="AH12" i="174"/>
  <c r="AH12" i="40"/>
  <c r="AH12" i="115"/>
  <c r="AH12" i="77"/>
  <c r="AH12" i="29"/>
  <c r="AH12" i="173"/>
  <c r="AH12" i="42"/>
  <c r="AH12" i="99"/>
  <c r="AH12" i="104"/>
  <c r="AH12" i="21"/>
  <c r="O10" i="179"/>
  <c r="O10" i="181"/>
  <c r="O10" i="180"/>
  <c r="O10" i="178"/>
  <c r="O10" i="177"/>
  <c r="AE10" i="127"/>
  <c r="AE10" i="145"/>
  <c r="AE10" i="41"/>
  <c r="AE10" i="37"/>
  <c r="AE10" i="38"/>
  <c r="AE9" i="106"/>
  <c r="AE9" i="112" s="1"/>
  <c r="AE9" i="150"/>
  <c r="AE9" i="148"/>
  <c r="AE9" i="147"/>
  <c r="AE9" i="146"/>
  <c r="AE9" i="149"/>
  <c r="AE9" i="40"/>
  <c r="AE9" i="174"/>
  <c r="AE9" i="115"/>
  <c r="AE9" i="77"/>
  <c r="AE9" i="29"/>
  <c r="AE9" i="173"/>
  <c r="AE9" i="42"/>
  <c r="AE9" i="104"/>
  <c r="AE9" i="21"/>
  <c r="AE9" i="99"/>
  <c r="AO22" i="180"/>
  <c r="AO22" i="181"/>
  <c r="AO22" i="178"/>
  <c r="AO22" i="179"/>
  <c r="AO22" i="177"/>
  <c r="BE21" i="106"/>
  <c r="BE21" i="112" s="1"/>
  <c r="BE21" i="150"/>
  <c r="BE21" i="148"/>
  <c r="BE21" i="147"/>
  <c r="BE21" i="146"/>
  <c r="BE21" i="149"/>
  <c r="BE21" i="115"/>
  <c r="BE21" i="174"/>
  <c r="BE21" i="40"/>
  <c r="BE21" i="29"/>
  <c r="BE21" i="77"/>
  <c r="BE21" i="42"/>
  <c r="BE21" i="173"/>
  <c r="BE21" i="104"/>
  <c r="BE21" i="21"/>
  <c r="BE21" i="99"/>
  <c r="AN13" i="179"/>
  <c r="AN13" i="181"/>
  <c r="AN13" i="177"/>
  <c r="AN13" i="178"/>
  <c r="AN13" i="180"/>
  <c r="BD13" i="145"/>
  <c r="BD13" i="41"/>
  <c r="BD13" i="37"/>
  <c r="BD13" i="38"/>
  <c r="BD13" i="127"/>
  <c r="BD12" i="106"/>
  <c r="BD12" i="112" s="1"/>
  <c r="BD12" i="148"/>
  <c r="BD12" i="150"/>
  <c r="BD12" i="147"/>
  <c r="BD12" i="146"/>
  <c r="BD12" i="149"/>
  <c r="BD12" i="115"/>
  <c r="BD12" i="174"/>
  <c r="BD12" i="40"/>
  <c r="BD12" i="29"/>
  <c r="BD12" i="77"/>
  <c r="BD12" i="42"/>
  <c r="BD12" i="173"/>
  <c r="BD12" i="104"/>
  <c r="BD12" i="21"/>
  <c r="BD12" i="99"/>
  <c r="AQ19" i="180"/>
  <c r="AQ19" i="181"/>
  <c r="AQ19" i="178"/>
  <c r="AQ19" i="179"/>
  <c r="AQ19" i="177"/>
  <c r="BG18" i="106"/>
  <c r="BG18" i="112" s="1"/>
  <c r="BG18" i="150"/>
  <c r="BG18" i="148"/>
  <c r="BG18" i="147"/>
  <c r="BG18" i="146"/>
  <c r="BG18" i="149"/>
  <c r="BG18" i="115"/>
  <c r="BG18" i="174"/>
  <c r="BG18" i="40"/>
  <c r="BG18" i="29"/>
  <c r="BG18" i="77"/>
  <c r="BG18" i="173"/>
  <c r="BG18" i="42"/>
  <c r="BG18" i="21"/>
  <c r="BG18" i="99"/>
  <c r="BG18" i="104"/>
  <c r="AS13" i="178"/>
  <c r="AS13" i="179"/>
  <c r="AS13" i="181"/>
  <c r="AS13" i="180"/>
  <c r="AS13" i="177"/>
  <c r="BI13" i="41"/>
  <c r="BI13" i="145"/>
  <c r="BI13" i="127"/>
  <c r="BI13" i="37"/>
  <c r="BI13" i="38"/>
  <c r="BI12" i="106"/>
  <c r="BI12" i="112" s="1"/>
  <c r="BI12" i="148"/>
  <c r="BI12" i="150"/>
  <c r="BI12" i="147"/>
  <c r="BI12" i="146"/>
  <c r="BI12" i="149"/>
  <c r="BI12" i="174"/>
  <c r="BI12" i="40"/>
  <c r="BI12" i="115"/>
  <c r="BI12" i="77"/>
  <c r="BI12" i="29"/>
  <c r="BI12" i="42"/>
  <c r="BI12" i="173"/>
  <c r="BI12" i="104"/>
  <c r="BI12" i="21"/>
  <c r="BI12" i="99"/>
  <c r="AX10" i="178"/>
  <c r="AX10" i="179"/>
  <c r="AX10" i="181"/>
  <c r="AX10" i="180"/>
  <c r="AX10" i="177"/>
  <c r="BN10" i="145"/>
  <c r="BN10" i="41"/>
  <c r="BN10" i="127"/>
  <c r="BN10" i="37"/>
  <c r="BN10" i="38"/>
  <c r="BN9" i="106"/>
  <c r="BN9" i="112" s="1"/>
  <c r="BN9" i="150"/>
  <c r="BN9" i="148"/>
  <c r="BN9" i="147"/>
  <c r="BN9" i="146"/>
  <c r="BN9" i="149"/>
  <c r="BN9" i="40"/>
  <c r="BN9" i="174"/>
  <c r="BN9" i="115"/>
  <c r="BN9" i="77"/>
  <c r="BN9" i="29"/>
  <c r="BN9" i="42"/>
  <c r="BN9" i="173"/>
  <c r="BN9" i="104"/>
  <c r="BN9" i="21"/>
  <c r="BN9" i="99"/>
  <c r="AY22" i="180"/>
  <c r="AY22" i="181"/>
  <c r="AY22" i="178"/>
  <c r="AY22" i="179"/>
  <c r="AY22" i="177"/>
  <c r="BO21" i="106"/>
  <c r="BO21" i="112" s="1"/>
  <c r="BO21" i="150"/>
  <c r="BO21" i="147"/>
  <c r="BO21" i="148"/>
  <c r="BO21" i="146"/>
  <c r="BO21" i="149"/>
  <c r="BO21" i="174"/>
  <c r="BO21" i="115"/>
  <c r="BO21" i="77"/>
  <c r="BO21" i="40"/>
  <c r="BO21" i="29"/>
  <c r="BO21" i="173"/>
  <c r="BO21" i="42"/>
  <c r="BO21" i="104"/>
  <c r="BO21" i="21"/>
  <c r="BO21" i="99"/>
  <c r="AA55" i="2"/>
  <c r="AA54" i="106"/>
  <c r="AA54" i="112" s="1"/>
  <c r="AA54" i="173"/>
  <c r="AA54" i="104"/>
  <c r="AA54" i="21"/>
  <c r="AA54" i="99"/>
  <c r="AA35" i="2"/>
  <c r="K35" i="180"/>
  <c r="K35" i="181"/>
  <c r="K35" i="178"/>
  <c r="K35" i="179"/>
  <c r="K35" i="177"/>
  <c r="AA34" i="106"/>
  <c r="AA34" i="112" s="1"/>
  <c r="AA34" i="150"/>
  <c r="AA34" i="148"/>
  <c r="AA34" i="147"/>
  <c r="AA34" i="146"/>
  <c r="AA34" i="149"/>
  <c r="AA34" i="174"/>
  <c r="AA34" i="115"/>
  <c r="AA34" i="77"/>
  <c r="AA34" i="40"/>
  <c r="AA34" i="173"/>
  <c r="AA34" i="42"/>
  <c r="AA34" i="29"/>
  <c r="AA34" i="21"/>
  <c r="AA34" i="104"/>
  <c r="AA34" i="99"/>
  <c r="AA25" i="2"/>
  <c r="K25" i="180"/>
  <c r="K25" i="181"/>
  <c r="K25" i="178"/>
  <c r="K25" i="179"/>
  <c r="K25" i="177"/>
  <c r="AA24" i="106"/>
  <c r="AA24" i="112" s="1"/>
  <c r="AA24" i="150"/>
  <c r="AA24" i="148"/>
  <c r="AA24" i="147"/>
  <c r="AA24" i="146"/>
  <c r="AA24" i="149"/>
  <c r="AA24" i="174"/>
  <c r="AA24" i="115"/>
  <c r="AA24" i="77"/>
  <c r="AA24" i="40"/>
  <c r="AA24" i="29"/>
  <c r="AA24" i="173"/>
  <c r="AA24" i="42"/>
  <c r="AA24" i="21"/>
  <c r="AA24" i="99"/>
  <c r="AA24" i="104"/>
  <c r="K19" i="180"/>
  <c r="K19" i="181"/>
  <c r="K19" i="178"/>
  <c r="K19" i="179"/>
  <c r="K19" i="177"/>
  <c r="AA18" i="106"/>
  <c r="AA18" i="112" s="1"/>
  <c r="AA18" i="150"/>
  <c r="AA18" i="148"/>
  <c r="AA18" i="147"/>
  <c r="AA18" i="146"/>
  <c r="AA18" i="149"/>
  <c r="AA18" i="115"/>
  <c r="AA18" i="174"/>
  <c r="AA18" i="40"/>
  <c r="AA18" i="29"/>
  <c r="AA18" i="77"/>
  <c r="AA18" i="173"/>
  <c r="AA18" i="42"/>
  <c r="AA18" i="21"/>
  <c r="AA18" i="99"/>
  <c r="AA18" i="104"/>
  <c r="K10" i="179"/>
  <c r="K10" i="181"/>
  <c r="K10" i="180"/>
  <c r="K10" i="178"/>
  <c r="K10" i="177"/>
  <c r="AA10" i="127"/>
  <c r="AA10" i="145"/>
  <c r="AA10" i="41"/>
  <c r="AA10" i="37"/>
  <c r="AA10" i="38"/>
  <c r="AA9" i="106"/>
  <c r="AA9" i="112" s="1"/>
  <c r="AA9" i="150"/>
  <c r="AA9" i="148"/>
  <c r="AA9" i="147"/>
  <c r="AA9" i="146"/>
  <c r="AA9" i="149"/>
  <c r="AA9" i="40"/>
  <c r="AA9" i="174"/>
  <c r="AA9" i="115"/>
  <c r="AA9" i="77"/>
  <c r="AA9" i="29"/>
  <c r="AA9" i="173"/>
  <c r="AA9" i="42"/>
  <c r="AA9" i="104"/>
  <c r="AA9" i="21"/>
  <c r="AA9" i="99"/>
  <c r="X25" i="2"/>
  <c r="H25" i="180"/>
  <c r="H25" i="181"/>
  <c r="H25" i="178"/>
  <c r="H25" i="179"/>
  <c r="H25" i="177"/>
  <c r="X24" i="106"/>
  <c r="X24" i="112" s="1"/>
  <c r="X24" i="150"/>
  <c r="X24" i="147"/>
  <c r="X24" i="148"/>
  <c r="X24" i="146"/>
  <c r="X24" i="149"/>
  <c r="X24" i="174"/>
  <c r="X24" i="115"/>
  <c r="X24" i="77"/>
  <c r="X24" i="40"/>
  <c r="X24" i="29"/>
  <c r="X24" i="173"/>
  <c r="X24" i="42"/>
  <c r="X24" i="104"/>
  <c r="X24" i="21"/>
  <c r="X24" i="99"/>
  <c r="U55" i="2"/>
  <c r="U54" i="106"/>
  <c r="U54" i="112" s="1"/>
  <c r="U54" i="21"/>
  <c r="U54" i="173"/>
  <c r="U54" i="104"/>
  <c r="U54" i="99"/>
  <c r="U35" i="2"/>
  <c r="E35" i="180"/>
  <c r="E35" i="181"/>
  <c r="E35" i="178"/>
  <c r="E35" i="179"/>
  <c r="E35" i="177"/>
  <c r="U34" i="106"/>
  <c r="U34" i="112" s="1"/>
  <c r="U34" i="150"/>
  <c r="U34" i="148"/>
  <c r="U34" i="147"/>
  <c r="U34" i="149"/>
  <c r="U34" i="146"/>
  <c r="U34" i="115"/>
  <c r="U34" i="174"/>
  <c r="U34" i="40"/>
  <c r="U34" i="77"/>
  <c r="U34" i="29"/>
  <c r="U34" i="173"/>
  <c r="U34" i="42"/>
  <c r="U34" i="21"/>
  <c r="U34" i="104"/>
  <c r="U34" i="99"/>
  <c r="U25" i="2"/>
  <c r="E25" i="180"/>
  <c r="E25" i="178"/>
  <c r="E25" i="181"/>
  <c r="E25" i="179"/>
  <c r="E25" i="177"/>
  <c r="U24" i="106"/>
  <c r="U24" i="112" s="1"/>
  <c r="U24" i="150"/>
  <c r="U24" i="147"/>
  <c r="U24" i="148"/>
  <c r="U24" i="146"/>
  <c r="U24" i="149"/>
  <c r="U24" i="115"/>
  <c r="U24" i="174"/>
  <c r="U24" i="40"/>
  <c r="U24" i="29"/>
  <c r="U24" i="77"/>
  <c r="U24" i="173"/>
  <c r="U24" i="42"/>
  <c r="U24" i="21"/>
  <c r="U24" i="99"/>
  <c r="U24" i="104"/>
  <c r="E19" i="180"/>
  <c r="E19" i="181"/>
  <c r="E19" i="178"/>
  <c r="E19" i="179"/>
  <c r="E19" i="177"/>
  <c r="U18" i="106"/>
  <c r="U18" i="112" s="1"/>
  <c r="U18" i="148"/>
  <c r="U18" i="150"/>
  <c r="U18" i="147"/>
  <c r="U18" i="146"/>
  <c r="U18" i="149"/>
  <c r="U18" i="174"/>
  <c r="U18" i="40"/>
  <c r="U18" i="115"/>
  <c r="U18" i="77"/>
  <c r="U18" i="29"/>
  <c r="U18" i="173"/>
  <c r="U18" i="42"/>
  <c r="U18" i="104"/>
  <c r="U18" i="21"/>
  <c r="U18" i="99"/>
  <c r="E10" i="178"/>
  <c r="E10" i="177"/>
  <c r="E10" i="179"/>
  <c r="E10" i="181"/>
  <c r="E10" i="180"/>
  <c r="U10" i="145"/>
  <c r="U10" i="41"/>
  <c r="U10" i="127"/>
  <c r="U10" i="37"/>
  <c r="U10" i="38"/>
  <c r="U9" i="106"/>
  <c r="U9" i="112" s="1"/>
  <c r="U9" i="150"/>
  <c r="U9" i="148"/>
  <c r="U9" i="147"/>
  <c r="U9" i="146"/>
  <c r="U9" i="149"/>
  <c r="U9" i="174"/>
  <c r="U9" i="115"/>
  <c r="U9" i="40"/>
  <c r="U9" i="29"/>
  <c r="U9" i="77"/>
  <c r="U9" i="42"/>
  <c r="U9" i="173"/>
  <c r="U9" i="104"/>
  <c r="U9" i="21"/>
  <c r="U9" i="99"/>
  <c r="Q24" i="106"/>
  <c r="Q24" i="112" s="1"/>
  <c r="Q24" i="99"/>
  <c r="Q24" i="104"/>
  <c r="H55" i="2"/>
  <c r="H54" i="106"/>
  <c r="H54" i="112" s="1"/>
  <c r="H54" i="21"/>
  <c r="H54" i="173"/>
  <c r="H54" i="104"/>
  <c r="H54" i="99"/>
  <c r="C35" i="2"/>
  <c r="C34" i="106"/>
  <c r="C34" i="112" s="1"/>
  <c r="C34" i="150"/>
  <c r="C34" i="148"/>
  <c r="C34" i="147"/>
  <c r="C34" i="149"/>
  <c r="C34" i="146"/>
  <c r="C34" i="115"/>
  <c r="C34" i="174"/>
  <c r="C34" i="40"/>
  <c r="C34" i="77"/>
  <c r="C34" i="29"/>
  <c r="C34" i="173"/>
  <c r="C34" i="42"/>
  <c r="C34" i="21"/>
  <c r="C34" i="104"/>
  <c r="C34" i="99"/>
  <c r="FA56" i="2"/>
  <c r="FA55" i="21"/>
  <c r="FA55" i="173"/>
  <c r="FA55" i="104"/>
  <c r="FA55" i="99"/>
  <c r="DD43" i="2"/>
  <c r="DD42" i="173"/>
  <c r="DD42" i="104"/>
  <c r="DD42" i="99"/>
  <c r="DD42" i="21"/>
  <c r="CW36" i="2"/>
  <c r="CW35" i="150"/>
  <c r="CW35" i="148"/>
  <c r="CW35" i="147"/>
  <c r="CW35" i="149"/>
  <c r="CW35" i="146"/>
  <c r="CW35" i="115"/>
  <c r="CW35" i="174"/>
  <c r="CW35" i="40"/>
  <c r="CW35" i="77"/>
  <c r="CW35" i="42"/>
  <c r="CW35" i="29"/>
  <c r="CW35" i="173"/>
  <c r="CW35" i="21"/>
  <c r="CW35" i="104"/>
  <c r="CW35" i="99"/>
  <c r="BC26" i="2"/>
  <c r="AM26" i="180"/>
  <c r="AM26" i="181"/>
  <c r="AM26" i="178"/>
  <c r="AM26" i="179"/>
  <c r="AM26" i="177"/>
  <c r="BC25" i="106"/>
  <c r="BC25" i="112" s="1"/>
  <c r="BC25" i="150"/>
  <c r="BC25" i="148"/>
  <c r="BC25" i="146"/>
  <c r="BC25" i="147"/>
  <c r="BC25" i="149"/>
  <c r="BC25" i="174"/>
  <c r="BC25" i="115"/>
  <c r="BC25" i="77"/>
  <c r="BC25" i="40"/>
  <c r="BC25" i="29"/>
  <c r="BC25" i="173"/>
  <c r="BC25" i="42"/>
  <c r="BC25" i="104"/>
  <c r="BC25" i="21"/>
  <c r="BC25" i="99"/>
  <c r="Q26" i="2"/>
  <c r="Q25" i="106"/>
  <c r="Q25" i="112" s="1"/>
  <c r="Q25" i="146"/>
  <c r="Q25" i="149"/>
  <c r="Q25" i="99"/>
  <c r="Q25" i="147"/>
  <c r="Q25" i="148"/>
  <c r="Q25" i="104"/>
  <c r="Q25" i="150"/>
  <c r="Q25" i="174"/>
  <c r="Q25" i="115"/>
  <c r="Q25" i="29"/>
  <c r="Q25" i="42"/>
  <c r="Q25" i="21"/>
  <c r="Q25" i="40"/>
  <c r="Q25" i="173"/>
  <c r="Q25" i="77"/>
  <c r="Q10" i="145"/>
  <c r="Q10" i="38"/>
  <c r="Q10" i="41"/>
  <c r="Q9" i="148"/>
  <c r="Q10" i="37"/>
  <c r="Q9" i="106"/>
  <c r="Q9" i="112" s="1"/>
  <c r="Q9" i="150"/>
  <c r="Q9" i="149"/>
  <c r="Q9" i="174"/>
  <c r="Q10" i="127"/>
  <c r="Q9" i="115"/>
  <c r="Q9" i="40"/>
  <c r="Q9" i="77"/>
  <c r="Q9" i="29"/>
  <c r="Q9" i="42"/>
  <c r="Q9" i="173"/>
  <c r="Q9" i="21"/>
  <c r="Q9" i="104"/>
  <c r="Q9" i="147"/>
  <c r="Q9" i="99"/>
  <c r="Q9" i="146"/>
  <c r="Q13" i="145"/>
  <c r="Q12" i="150"/>
  <c r="Q12" i="148"/>
  <c r="Q12" i="147"/>
  <c r="Q12" i="146"/>
  <c r="Q12" i="149"/>
  <c r="Q12" i="174"/>
  <c r="Q13" i="41"/>
  <c r="Q12" i="115"/>
  <c r="Q12" i="40"/>
  <c r="Q12" i="77"/>
  <c r="Q12" i="29"/>
  <c r="Q12" i="42"/>
  <c r="Q12" i="173"/>
  <c r="Q12" i="21"/>
  <c r="Q12" i="104"/>
  <c r="Q13" i="37"/>
  <c r="Q12" i="106"/>
  <c r="Q12" i="112" s="1"/>
  <c r="Q13" i="127"/>
  <c r="Q13" i="38"/>
  <c r="Q12" i="99"/>
  <c r="Q43" i="2"/>
  <c r="Q42" i="106"/>
  <c r="Q42" i="112" s="1"/>
  <c r="Q42" i="99"/>
  <c r="Q42" i="173"/>
  <c r="Q42" i="21"/>
  <c r="Q42" i="104"/>
  <c r="Q30" i="2"/>
  <c r="Q29" i="150"/>
  <c r="Q29" i="148"/>
  <c r="Q29" i="147"/>
  <c r="Q29" i="146"/>
  <c r="Q29" i="149"/>
  <c r="Q29" i="174"/>
  <c r="Q29" i="115"/>
  <c r="Q29" i="40"/>
  <c r="Q29" i="77"/>
  <c r="Q29" i="29"/>
  <c r="Q29" i="42"/>
  <c r="Q29" i="173"/>
  <c r="Q29" i="21"/>
  <c r="Q29" i="104"/>
  <c r="Q29" i="106"/>
  <c r="Q29" i="112" s="1"/>
  <c r="Q29" i="99"/>
  <c r="Q35" i="2"/>
  <c r="Q34" i="150"/>
  <c r="Q34" i="148"/>
  <c r="Q34" i="147"/>
  <c r="Q34" i="146"/>
  <c r="Q34" i="149"/>
  <c r="Q34" i="174"/>
  <c r="Q34" i="115"/>
  <c r="Q34" i="40"/>
  <c r="Q34" i="77"/>
  <c r="Q34" i="29"/>
  <c r="Q34" i="42"/>
  <c r="Q34" i="173"/>
  <c r="Q34" i="21"/>
  <c r="Q34" i="104"/>
  <c r="Q34" i="106"/>
  <c r="Q34" i="112" s="1"/>
  <c r="Q34" i="99"/>
  <c r="Q21" i="150"/>
  <c r="Q21" i="148"/>
  <c r="Q21" i="147"/>
  <c r="Q21" i="146"/>
  <c r="Q21" i="149"/>
  <c r="Q21" i="106"/>
  <c r="Q21" i="112" s="1"/>
  <c r="Q21" i="174"/>
  <c r="Q21" i="115"/>
  <c r="Q21" i="40"/>
  <c r="Q21" i="77"/>
  <c r="Q21" i="29"/>
  <c r="Q21" i="42"/>
  <c r="Q21" i="173"/>
  <c r="Q21" i="21"/>
  <c r="Q21" i="104"/>
  <c r="Q21" i="99"/>
  <c r="Q18" i="150"/>
  <c r="Q18" i="148"/>
  <c r="Q18" i="147"/>
  <c r="Q18" i="146"/>
  <c r="Q18" i="149"/>
  <c r="Q18" i="174"/>
  <c r="Q18" i="115"/>
  <c r="Q18" i="40"/>
  <c r="Q18" i="77"/>
  <c r="Q18" i="29"/>
  <c r="Q18" i="42"/>
  <c r="Q18" i="173"/>
  <c r="Q18" i="21"/>
  <c r="Q18" i="104"/>
  <c r="Q18" i="99"/>
  <c r="Q18" i="106"/>
  <c r="Q18" i="112" s="1"/>
  <c r="Q15" i="150"/>
  <c r="Q15" i="148"/>
  <c r="Q15" i="147"/>
  <c r="Q15" i="146"/>
  <c r="Q15" i="149"/>
  <c r="Q15" i="174"/>
  <c r="Q15" i="106"/>
  <c r="Q15" i="112" s="1"/>
  <c r="Q15" i="115"/>
  <c r="Q15" i="40"/>
  <c r="Q15" i="77"/>
  <c r="Q15" i="29"/>
  <c r="Q15" i="42"/>
  <c r="Q15" i="173"/>
  <c r="Q15" i="21"/>
  <c r="Q15" i="104"/>
  <c r="Q15" i="99"/>
  <c r="L21" i="106"/>
  <c r="L21" i="112" s="1"/>
  <c r="L21" i="148"/>
  <c r="L21" i="150"/>
  <c r="L21" i="147"/>
  <c r="L21" i="146"/>
  <c r="L21" i="77"/>
  <c r="L21" i="174"/>
  <c r="L21" i="115"/>
  <c r="L21" i="40"/>
  <c r="L21" i="29"/>
  <c r="L21" i="42"/>
  <c r="L21" i="173"/>
  <c r="L21" i="149"/>
  <c r="L21" i="104"/>
  <c r="L21" i="21"/>
  <c r="L21" i="99"/>
  <c r="J35" i="2"/>
  <c r="J34" i="150"/>
  <c r="J34" i="148"/>
  <c r="J34" i="106"/>
  <c r="J34" i="112" s="1"/>
  <c r="J34" i="174"/>
  <c r="J34" i="147"/>
  <c r="J34" i="115"/>
  <c r="J34" i="40"/>
  <c r="J34" i="149"/>
  <c r="J34" i="77"/>
  <c r="J34" i="146"/>
  <c r="J34" i="29"/>
  <c r="J34" i="42"/>
  <c r="J34" i="173"/>
  <c r="J34" i="21"/>
  <c r="J34" i="99"/>
  <c r="J34" i="104"/>
  <c r="H42" i="2"/>
  <c r="H41" i="106"/>
  <c r="H41" i="112" s="1"/>
  <c r="H41" i="104"/>
  <c r="H41" i="99"/>
  <c r="H41" i="173"/>
  <c r="H41" i="21"/>
  <c r="J15" i="150"/>
  <c r="J15" i="106"/>
  <c r="J15" i="112" s="1"/>
  <c r="J15" i="148"/>
  <c r="J15" i="147"/>
  <c r="J15" i="174"/>
  <c r="J15" i="115"/>
  <c r="J15" i="146"/>
  <c r="J15" i="40"/>
  <c r="J15" i="77"/>
  <c r="J15" i="149"/>
  <c r="J15" i="42"/>
  <c r="J15" i="21"/>
  <c r="J15" i="99"/>
  <c r="J15" i="29"/>
  <c r="J15" i="104"/>
  <c r="J15" i="173"/>
  <c r="M25" i="2"/>
  <c r="M24" i="106"/>
  <c r="M24" i="112" s="1"/>
  <c r="M24" i="150"/>
  <c r="M24" i="147"/>
  <c r="M24" i="148"/>
  <c r="M24" i="146"/>
  <c r="M24" i="40"/>
  <c r="M24" i="174"/>
  <c r="M24" i="115"/>
  <c r="M24" i="77"/>
  <c r="M24" i="42"/>
  <c r="M24" i="149"/>
  <c r="M24" i="173"/>
  <c r="M24" i="99"/>
  <c r="M24" i="29"/>
  <c r="M24" i="104"/>
  <c r="M24" i="21"/>
  <c r="N25" i="2"/>
  <c r="N24" i="106"/>
  <c r="N24" i="112" s="1"/>
  <c r="N24" i="147"/>
  <c r="N24" i="150"/>
  <c r="N24" i="174"/>
  <c r="N24" i="148"/>
  <c r="N24" i="146"/>
  <c r="N24" i="115"/>
  <c r="N24" i="149"/>
  <c r="N24" i="77"/>
  <c r="N24" i="29"/>
  <c r="N24" i="40"/>
  <c r="N24" i="42"/>
  <c r="N24" i="21"/>
  <c r="N24" i="99"/>
  <c r="N24" i="173"/>
  <c r="N24" i="104"/>
  <c r="L35" i="2"/>
  <c r="L34" i="106"/>
  <c r="L34" i="112" s="1"/>
  <c r="L34" i="148"/>
  <c r="L34" i="150"/>
  <c r="L34" i="146"/>
  <c r="L34" i="149"/>
  <c r="L34" i="77"/>
  <c r="L34" i="115"/>
  <c r="L34" i="147"/>
  <c r="L34" i="40"/>
  <c r="L34" i="42"/>
  <c r="L34" i="173"/>
  <c r="L34" i="174"/>
  <c r="L34" i="29"/>
  <c r="L34" i="104"/>
  <c r="L34" i="99"/>
  <c r="L34" i="21"/>
  <c r="J18" i="106"/>
  <c r="J18" i="112" s="1"/>
  <c r="J18" i="150"/>
  <c r="J18" i="148"/>
  <c r="J18" i="147"/>
  <c r="J18" i="149"/>
  <c r="J18" i="174"/>
  <c r="J18" i="115"/>
  <c r="J18" i="40"/>
  <c r="J18" i="146"/>
  <c r="J18" i="77"/>
  <c r="J18" i="29"/>
  <c r="J18" i="42"/>
  <c r="J18" i="173"/>
  <c r="J18" i="21"/>
  <c r="J18" i="99"/>
  <c r="J18" i="104"/>
  <c r="O21" i="147"/>
  <c r="O21" i="150"/>
  <c r="O21" i="148"/>
  <c r="O21" i="149"/>
  <c r="O21" i="106"/>
  <c r="O21" i="112" s="1"/>
  <c r="O21" i="174"/>
  <c r="O21" i="29"/>
  <c r="O21" i="146"/>
  <c r="O21" i="40"/>
  <c r="O21" i="77"/>
  <c r="O21" i="173"/>
  <c r="O21" i="115"/>
  <c r="O21" i="42"/>
  <c r="O21" i="21"/>
  <c r="O21" i="99"/>
  <c r="O21" i="104"/>
  <c r="O18" i="106"/>
  <c r="O18" i="112" s="1"/>
  <c r="O18" i="147"/>
  <c r="O18" i="150"/>
  <c r="O18" i="148"/>
  <c r="O18" i="149"/>
  <c r="O18" i="174"/>
  <c r="O18" i="29"/>
  <c r="O18" i="40"/>
  <c r="O18" i="77"/>
  <c r="O18" i="115"/>
  <c r="O18" i="173"/>
  <c r="O18" i="146"/>
  <c r="O18" i="42"/>
  <c r="O18" i="21"/>
  <c r="O18" i="99"/>
  <c r="O18" i="104"/>
  <c r="N21" i="106"/>
  <c r="N21" i="112" s="1"/>
  <c r="N21" i="150"/>
  <c r="N21" i="148"/>
  <c r="N21" i="174"/>
  <c r="N21" i="147"/>
  <c r="N21" i="146"/>
  <c r="N21" i="149"/>
  <c r="N21" i="115"/>
  <c r="N21" i="77"/>
  <c r="N21" i="40"/>
  <c r="N21" i="29"/>
  <c r="N21" i="42"/>
  <c r="N21" i="21"/>
  <c r="N21" i="99"/>
  <c r="N21" i="104"/>
  <c r="N21" i="173"/>
  <c r="N18" i="147"/>
  <c r="N18" i="106"/>
  <c r="N18" i="112" s="1"/>
  <c r="N18" i="150"/>
  <c r="N18" i="174"/>
  <c r="N18" i="146"/>
  <c r="N18" i="115"/>
  <c r="N18" i="148"/>
  <c r="N18" i="149"/>
  <c r="N18" i="77"/>
  <c r="N18" i="29"/>
  <c r="N18" i="42"/>
  <c r="N18" i="21"/>
  <c r="N18" i="99"/>
  <c r="N18" i="173"/>
  <c r="N18" i="104"/>
  <c r="N18" i="40"/>
  <c r="H30" i="2"/>
  <c r="H29" i="106"/>
  <c r="H29" i="112" s="1"/>
  <c r="H29" i="148"/>
  <c r="H29" i="150"/>
  <c r="H29" i="146"/>
  <c r="H29" i="149"/>
  <c r="H29" i="77"/>
  <c r="H29" i="147"/>
  <c r="H29" i="174"/>
  <c r="H29" i="115"/>
  <c r="H29" i="42"/>
  <c r="H29" i="173"/>
  <c r="H29" i="40"/>
  <c r="H29" i="104"/>
  <c r="H29" i="29"/>
  <c r="H29" i="21"/>
  <c r="H29" i="99"/>
  <c r="M21" i="106"/>
  <c r="M21" i="112" s="1"/>
  <c r="M21" i="150"/>
  <c r="M21" i="148"/>
  <c r="M21" i="147"/>
  <c r="M21" i="146"/>
  <c r="M21" i="149"/>
  <c r="M21" i="40"/>
  <c r="M21" i="174"/>
  <c r="M21" i="115"/>
  <c r="M21" i="29"/>
  <c r="M21" i="42"/>
  <c r="M21" i="77"/>
  <c r="M21" i="173"/>
  <c r="M21" i="104"/>
  <c r="M21" i="21"/>
  <c r="M21" i="99"/>
  <c r="O42" i="2"/>
  <c r="O41" i="106"/>
  <c r="O41" i="112" s="1"/>
  <c r="O41" i="173"/>
  <c r="O41" i="21"/>
  <c r="O41" i="104"/>
  <c r="O41" i="99"/>
  <c r="O35" i="2"/>
  <c r="O34" i="106"/>
  <c r="O34" i="112" s="1"/>
  <c r="O34" i="150"/>
  <c r="O34" i="148"/>
  <c r="O34" i="149"/>
  <c r="O34" i="147"/>
  <c r="O34" i="174"/>
  <c r="O34" i="29"/>
  <c r="O34" i="40"/>
  <c r="O34" i="146"/>
  <c r="O34" i="77"/>
  <c r="O34" i="115"/>
  <c r="O34" i="173"/>
  <c r="O34" i="42"/>
  <c r="O34" i="104"/>
  <c r="O34" i="21"/>
  <c r="O34" i="99"/>
  <c r="O30" i="2"/>
  <c r="O29" i="106"/>
  <c r="O29" i="112" s="1"/>
  <c r="O29" i="147"/>
  <c r="O29" i="150"/>
  <c r="O29" i="148"/>
  <c r="O29" i="149"/>
  <c r="O29" i="174"/>
  <c r="O29" i="29"/>
  <c r="O29" i="40"/>
  <c r="O29" i="77"/>
  <c r="O29" i="146"/>
  <c r="O29" i="115"/>
  <c r="O29" i="173"/>
  <c r="O29" i="42"/>
  <c r="O29" i="21"/>
  <c r="O29" i="99"/>
  <c r="O29" i="104"/>
  <c r="O25" i="2"/>
  <c r="O24" i="106"/>
  <c r="O24" i="112" s="1"/>
  <c r="O24" i="147"/>
  <c r="O24" i="150"/>
  <c r="O24" i="148"/>
  <c r="O24" i="149"/>
  <c r="O24" i="174"/>
  <c r="O24" i="29"/>
  <c r="O24" i="40"/>
  <c r="O24" i="146"/>
  <c r="O24" i="77"/>
  <c r="O24" i="115"/>
  <c r="O24" i="173"/>
  <c r="O24" i="42"/>
  <c r="O24" i="21"/>
  <c r="O24" i="99"/>
  <c r="O24" i="104"/>
  <c r="H25" i="2"/>
  <c r="H24" i="106"/>
  <c r="H24" i="112" s="1"/>
  <c r="H24" i="148"/>
  <c r="H24" i="150"/>
  <c r="H24" i="147"/>
  <c r="H24" i="146"/>
  <c r="H24" i="77"/>
  <c r="H24" i="149"/>
  <c r="H24" i="174"/>
  <c r="H24" i="115"/>
  <c r="H24" i="40"/>
  <c r="H24" i="42"/>
  <c r="H24" i="173"/>
  <c r="H24" i="29"/>
  <c r="H24" i="104"/>
  <c r="H24" i="21"/>
  <c r="H24" i="99"/>
  <c r="L30" i="2"/>
  <c r="L29" i="106"/>
  <c r="L29" i="112" s="1"/>
  <c r="L29" i="148"/>
  <c r="L29" i="150"/>
  <c r="L29" i="146"/>
  <c r="L29" i="147"/>
  <c r="L29" i="149"/>
  <c r="L29" i="77"/>
  <c r="L29" i="115"/>
  <c r="L29" i="40"/>
  <c r="L29" i="42"/>
  <c r="L29" i="173"/>
  <c r="L29" i="174"/>
  <c r="L29" i="29"/>
  <c r="L29" i="104"/>
  <c r="L29" i="21"/>
  <c r="L29" i="99"/>
  <c r="L18" i="148"/>
  <c r="L18" i="106"/>
  <c r="L18" i="112" s="1"/>
  <c r="L18" i="150"/>
  <c r="L18" i="146"/>
  <c r="L18" i="149"/>
  <c r="L18" i="77"/>
  <c r="L18" i="115"/>
  <c r="L18" i="40"/>
  <c r="L18" i="42"/>
  <c r="L18" i="173"/>
  <c r="L18" i="174"/>
  <c r="L18" i="29"/>
  <c r="L18" i="147"/>
  <c r="L18" i="104"/>
  <c r="L18" i="21"/>
  <c r="L18" i="99"/>
  <c r="H21" i="148"/>
  <c r="H21" i="150"/>
  <c r="H21" i="106"/>
  <c r="H21" i="112" s="1"/>
  <c r="H21" i="146"/>
  <c r="H21" i="149"/>
  <c r="H21" i="77"/>
  <c r="H21" i="115"/>
  <c r="H21" i="42"/>
  <c r="H21" i="29"/>
  <c r="H21" i="173"/>
  <c r="H21" i="174"/>
  <c r="H21" i="40"/>
  <c r="H21" i="21"/>
  <c r="H21" i="99"/>
  <c r="H21" i="147"/>
  <c r="H21" i="104"/>
  <c r="M35" i="2"/>
  <c r="M34" i="106"/>
  <c r="M34" i="112" s="1"/>
  <c r="M34" i="150"/>
  <c r="M34" i="147"/>
  <c r="M34" i="148"/>
  <c r="M34" i="146"/>
  <c r="M34" i="40"/>
  <c r="M34" i="174"/>
  <c r="M34" i="149"/>
  <c r="M34" i="115"/>
  <c r="M34" i="77"/>
  <c r="M34" i="42"/>
  <c r="M34" i="173"/>
  <c r="M34" i="99"/>
  <c r="M34" i="21"/>
  <c r="M34" i="29"/>
  <c r="M34" i="104"/>
  <c r="O15" i="106"/>
  <c r="O15" i="112" s="1"/>
  <c r="O15" i="147"/>
  <c r="O15" i="150"/>
  <c r="O15" i="148"/>
  <c r="O15" i="149"/>
  <c r="O15" i="174"/>
  <c r="O15" i="29"/>
  <c r="O15" i="40"/>
  <c r="O15" i="115"/>
  <c r="O15" i="77"/>
  <c r="O15" i="146"/>
  <c r="O15" i="173"/>
  <c r="O15" i="42"/>
  <c r="O15" i="21"/>
  <c r="O15" i="99"/>
  <c r="O15" i="104"/>
  <c r="H35" i="2"/>
  <c r="H34" i="106"/>
  <c r="H34" i="112" s="1"/>
  <c r="H34" i="148"/>
  <c r="H34" i="150"/>
  <c r="H34" i="146"/>
  <c r="H34" i="147"/>
  <c r="H34" i="149"/>
  <c r="H34" i="77"/>
  <c r="H34" i="174"/>
  <c r="H34" i="115"/>
  <c r="H34" i="40"/>
  <c r="H34" i="42"/>
  <c r="H34" i="173"/>
  <c r="H34" i="29"/>
  <c r="H34" i="104"/>
  <c r="H34" i="21"/>
  <c r="H34" i="99"/>
  <c r="M30" i="2"/>
  <c r="M29" i="150"/>
  <c r="M29" i="148"/>
  <c r="M29" i="106"/>
  <c r="M29" i="112" s="1"/>
  <c r="M29" i="146"/>
  <c r="M29" i="147"/>
  <c r="M29" i="40"/>
  <c r="M29" i="174"/>
  <c r="M29" i="149"/>
  <c r="M29" i="115"/>
  <c r="M29" i="77"/>
  <c r="M29" i="42"/>
  <c r="M29" i="173"/>
  <c r="M29" i="99"/>
  <c r="M29" i="104"/>
  <c r="M29" i="21"/>
  <c r="M29" i="29"/>
  <c r="M15" i="106"/>
  <c r="M15" i="112" s="1"/>
  <c r="M15" i="150"/>
  <c r="M15" i="148"/>
  <c r="M15" i="147"/>
  <c r="M15" i="146"/>
  <c r="M15" i="149"/>
  <c r="M15" i="115"/>
  <c r="M15" i="40"/>
  <c r="M15" i="174"/>
  <c r="M15" i="29"/>
  <c r="M15" i="42"/>
  <c r="M15" i="77"/>
  <c r="M15" i="173"/>
  <c r="M15" i="104"/>
  <c r="M15" i="99"/>
  <c r="M15" i="21"/>
  <c r="N15" i="106"/>
  <c r="N15" i="112" s="1"/>
  <c r="N15" i="150"/>
  <c r="N15" i="174"/>
  <c r="N15" i="147"/>
  <c r="N15" i="146"/>
  <c r="N15" i="149"/>
  <c r="N15" i="115"/>
  <c r="N15" i="77"/>
  <c r="N15" i="148"/>
  <c r="N15" i="40"/>
  <c r="N15" i="29"/>
  <c r="N15" i="42"/>
  <c r="N15" i="21"/>
  <c r="N15" i="99"/>
  <c r="N15" i="104"/>
  <c r="N15" i="173"/>
  <c r="L42" i="2"/>
  <c r="L41" i="106"/>
  <c r="L41" i="112" s="1"/>
  <c r="L41" i="104"/>
  <c r="L41" i="173"/>
  <c r="L41" i="21"/>
  <c r="L41" i="99"/>
  <c r="H18" i="106"/>
  <c r="H18" i="112" s="1"/>
  <c r="H18" i="148"/>
  <c r="H18" i="150"/>
  <c r="H18" i="147"/>
  <c r="H18" i="146"/>
  <c r="H18" i="77"/>
  <c r="H18" i="149"/>
  <c r="H18" i="174"/>
  <c r="H18" i="115"/>
  <c r="H18" i="42"/>
  <c r="H18" i="173"/>
  <c r="H18" i="40"/>
  <c r="H18" i="29"/>
  <c r="H18" i="21"/>
  <c r="H18" i="99"/>
  <c r="H18" i="104"/>
  <c r="N42" i="2"/>
  <c r="N41" i="106"/>
  <c r="N41" i="112" s="1"/>
  <c r="N41" i="21"/>
  <c r="N41" i="99"/>
  <c r="N41" i="104"/>
  <c r="N41" i="173"/>
  <c r="N35" i="2"/>
  <c r="N34" i="106"/>
  <c r="N34" i="112" s="1"/>
  <c r="N34" i="150"/>
  <c r="N34" i="147"/>
  <c r="N34" i="174"/>
  <c r="N34" i="148"/>
  <c r="N34" i="146"/>
  <c r="N34" i="115"/>
  <c r="N34" i="77"/>
  <c r="N34" i="29"/>
  <c r="N34" i="149"/>
  <c r="N34" i="40"/>
  <c r="N34" i="42"/>
  <c r="N34" i="21"/>
  <c r="N34" i="173"/>
  <c r="N34" i="99"/>
  <c r="N34" i="104"/>
  <c r="N30" i="2"/>
  <c r="N29" i="106"/>
  <c r="N29" i="112" s="1"/>
  <c r="N29" i="147"/>
  <c r="N29" i="150"/>
  <c r="N29" i="174"/>
  <c r="N29" i="146"/>
  <c r="N29" i="115"/>
  <c r="N29" i="77"/>
  <c r="N29" i="148"/>
  <c r="N29" i="29"/>
  <c r="N29" i="149"/>
  <c r="N29" i="42"/>
  <c r="N29" i="21"/>
  <c r="N29" i="99"/>
  <c r="N29" i="40"/>
  <c r="N29" i="173"/>
  <c r="N29" i="104"/>
  <c r="L25" i="2"/>
  <c r="L24" i="106"/>
  <c r="L24" i="112" s="1"/>
  <c r="L24" i="148"/>
  <c r="L24" i="150"/>
  <c r="L24" i="146"/>
  <c r="L24" i="147"/>
  <c r="L24" i="149"/>
  <c r="L24" i="77"/>
  <c r="L24" i="115"/>
  <c r="L24" i="40"/>
  <c r="L24" i="42"/>
  <c r="L24" i="173"/>
  <c r="L24" i="174"/>
  <c r="L24" i="29"/>
  <c r="L24" i="104"/>
  <c r="L24" i="21"/>
  <c r="L24" i="99"/>
  <c r="L15" i="106"/>
  <c r="L15" i="112" s="1"/>
  <c r="L15" i="148"/>
  <c r="L15" i="150"/>
  <c r="L15" i="147"/>
  <c r="L15" i="146"/>
  <c r="L15" i="77"/>
  <c r="L15" i="115"/>
  <c r="L15" i="174"/>
  <c r="L15" i="40"/>
  <c r="L15" i="29"/>
  <c r="L15" i="42"/>
  <c r="L15" i="173"/>
  <c r="L15" i="104"/>
  <c r="L15" i="149"/>
  <c r="L15" i="21"/>
  <c r="L15" i="99"/>
  <c r="M18" i="106"/>
  <c r="M18" i="112" s="1"/>
  <c r="M18" i="150"/>
  <c r="M18" i="147"/>
  <c r="M18" i="148"/>
  <c r="M18" i="146"/>
  <c r="M18" i="40"/>
  <c r="M18" i="174"/>
  <c r="M18" i="115"/>
  <c r="M18" i="77"/>
  <c r="M18" i="42"/>
  <c r="M18" i="173"/>
  <c r="M18" i="104"/>
  <c r="M18" i="21"/>
  <c r="M18" i="149"/>
  <c r="M18" i="29"/>
  <c r="M18" i="99"/>
  <c r="J21" i="106"/>
  <c r="J21" i="112" s="1"/>
  <c r="J21" i="150"/>
  <c r="J21" i="148"/>
  <c r="J21" i="147"/>
  <c r="J21" i="174"/>
  <c r="J21" i="115"/>
  <c r="J21" i="40"/>
  <c r="J21" i="77"/>
  <c r="J21" i="146"/>
  <c r="J21" i="149"/>
  <c r="J21" i="42"/>
  <c r="J21" i="21"/>
  <c r="J21" i="99"/>
  <c r="J21" i="104"/>
  <c r="J21" i="173"/>
  <c r="J21" i="29"/>
  <c r="J30" i="2"/>
  <c r="J29" i="106"/>
  <c r="J29" i="112" s="1"/>
  <c r="J29" i="150"/>
  <c r="J29" i="148"/>
  <c r="J29" i="174"/>
  <c r="J29" i="115"/>
  <c r="J29" i="40"/>
  <c r="J29" i="146"/>
  <c r="J29" i="149"/>
  <c r="J29" i="77"/>
  <c r="J29" i="147"/>
  <c r="J29" i="29"/>
  <c r="J29" i="42"/>
  <c r="J29" i="173"/>
  <c r="J29" i="21"/>
  <c r="J29" i="99"/>
  <c r="J29" i="104"/>
  <c r="J25" i="2"/>
  <c r="J24" i="106"/>
  <c r="J24" i="112" s="1"/>
  <c r="J24" i="150"/>
  <c r="J24" i="148"/>
  <c r="J24" i="149"/>
  <c r="J24" i="174"/>
  <c r="J24" i="115"/>
  <c r="J24" i="40"/>
  <c r="J24" i="147"/>
  <c r="J24" i="77"/>
  <c r="J24" i="146"/>
  <c r="J24" i="29"/>
  <c r="J24" i="42"/>
  <c r="J24" i="173"/>
  <c r="J24" i="21"/>
  <c r="J24" i="99"/>
  <c r="J24" i="104"/>
  <c r="H15" i="106"/>
  <c r="H15" i="112" s="1"/>
  <c r="H15" i="148"/>
  <c r="H15" i="150"/>
  <c r="H15" i="146"/>
  <c r="H15" i="147"/>
  <c r="H15" i="149"/>
  <c r="H15" i="77"/>
  <c r="H15" i="115"/>
  <c r="H15" i="42"/>
  <c r="H15" i="40"/>
  <c r="H15" i="29"/>
  <c r="H15" i="173"/>
  <c r="H15" i="174"/>
  <c r="H15" i="104"/>
  <c r="H15" i="21"/>
  <c r="H15" i="99"/>
  <c r="M42" i="2"/>
  <c r="M41" i="106"/>
  <c r="M41" i="112" s="1"/>
  <c r="M41" i="99"/>
  <c r="M41" i="104"/>
  <c r="M41" i="21"/>
  <c r="M41" i="173"/>
  <c r="J42" i="2"/>
  <c r="J41" i="106"/>
  <c r="J41" i="112" s="1"/>
  <c r="J41" i="21"/>
  <c r="J41" i="99"/>
  <c r="J41" i="173"/>
  <c r="J41" i="104"/>
  <c r="F18" i="106"/>
  <c r="F18" i="112" s="1"/>
  <c r="F18" i="148"/>
  <c r="F18" i="150"/>
  <c r="F18" i="149"/>
  <c r="F18" i="77"/>
  <c r="F18" i="147"/>
  <c r="F18" i="146"/>
  <c r="F18" i="40"/>
  <c r="F18" i="174"/>
  <c r="F18" i="29"/>
  <c r="F18" i="173"/>
  <c r="F18" i="115"/>
  <c r="F18" i="42"/>
  <c r="F18" i="21"/>
  <c r="F18" i="104"/>
  <c r="F18" i="99"/>
  <c r="E21" i="106"/>
  <c r="E21" i="112" s="1"/>
  <c r="E21" i="147"/>
  <c r="E21" i="150"/>
  <c r="E21" i="148"/>
  <c r="E21" i="174"/>
  <c r="E21" i="29"/>
  <c r="E21" i="149"/>
  <c r="E21" i="77"/>
  <c r="E21" i="146"/>
  <c r="E21" i="115"/>
  <c r="E21" i="42"/>
  <c r="E21" i="173"/>
  <c r="E21" i="104"/>
  <c r="E21" i="40"/>
  <c r="E21" i="99"/>
  <c r="E21" i="21"/>
  <c r="E10" i="153"/>
  <c r="E10" i="154"/>
  <c r="E10" i="151"/>
  <c r="E10" i="152" s="1"/>
  <c r="E9" i="106"/>
  <c r="E9" i="112" s="1"/>
  <c r="E10" i="145"/>
  <c r="E10" i="41"/>
  <c r="E10" i="127"/>
  <c r="E10" i="37"/>
  <c r="E10" i="38"/>
  <c r="E9" i="147"/>
  <c r="E9" i="148"/>
  <c r="E9" i="174"/>
  <c r="E9" i="29"/>
  <c r="E9" i="149"/>
  <c r="E9" i="77"/>
  <c r="E9" i="146"/>
  <c r="E9" i="150"/>
  <c r="E9" i="115"/>
  <c r="E9" i="42"/>
  <c r="E9" i="173"/>
  <c r="E9" i="40"/>
  <c r="E9" i="104"/>
  <c r="E9" i="99"/>
  <c r="E9" i="21"/>
  <c r="F25" i="2"/>
  <c r="F24" i="148"/>
  <c r="F24" i="106"/>
  <c r="F24" i="112" s="1"/>
  <c r="F24" i="150"/>
  <c r="F24" i="147"/>
  <c r="F24" i="149"/>
  <c r="F24" i="77"/>
  <c r="F24" i="146"/>
  <c r="F24" i="40"/>
  <c r="F24" i="115"/>
  <c r="F24" i="42"/>
  <c r="F24" i="173"/>
  <c r="F24" i="21"/>
  <c r="F24" i="99"/>
  <c r="F24" i="29"/>
  <c r="F24" i="104"/>
  <c r="F24" i="174"/>
  <c r="F42" i="2"/>
  <c r="F41" i="106"/>
  <c r="F41" i="112" s="1"/>
  <c r="F41" i="173"/>
  <c r="F41" i="99"/>
  <c r="F41" i="21"/>
  <c r="F41" i="104"/>
  <c r="F21" i="106"/>
  <c r="F21" i="112" s="1"/>
  <c r="F21" i="147"/>
  <c r="F21" i="150"/>
  <c r="F21" i="148"/>
  <c r="F21" i="115"/>
  <c r="F21" i="42"/>
  <c r="F21" i="174"/>
  <c r="F21" i="29"/>
  <c r="F21" i="149"/>
  <c r="F21" i="40"/>
  <c r="F21" i="77"/>
  <c r="F21" i="146"/>
  <c r="F21" i="173"/>
  <c r="F21" i="99"/>
  <c r="F21" i="21"/>
  <c r="F21" i="104"/>
  <c r="F9" i="106"/>
  <c r="F9" i="112" s="1"/>
  <c r="F10" i="145"/>
  <c r="F10" i="41"/>
  <c r="F9" i="150"/>
  <c r="F10" i="127"/>
  <c r="F9" i="147"/>
  <c r="F10" i="37"/>
  <c r="F10" i="38"/>
  <c r="F9" i="148"/>
  <c r="F9" i="115"/>
  <c r="F9" i="42"/>
  <c r="F9" i="174"/>
  <c r="F9" i="29"/>
  <c r="F9" i="149"/>
  <c r="F9" i="146"/>
  <c r="F9" i="40"/>
  <c r="F9" i="77"/>
  <c r="F9" i="173"/>
  <c r="F9" i="99"/>
  <c r="F9" i="104"/>
  <c r="F9" i="21"/>
  <c r="E42" i="2"/>
  <c r="E41" i="106"/>
  <c r="E41" i="112" s="1"/>
  <c r="E41" i="104"/>
  <c r="E41" i="173"/>
  <c r="E41" i="99"/>
  <c r="E41" i="21"/>
  <c r="E30" i="2"/>
  <c r="E29" i="106"/>
  <c r="E29" i="112" s="1"/>
  <c r="E29" i="150"/>
  <c r="E29" i="146"/>
  <c r="E29" i="40"/>
  <c r="E29" i="115"/>
  <c r="E29" i="147"/>
  <c r="E29" i="174"/>
  <c r="E29" i="42"/>
  <c r="E29" i="148"/>
  <c r="E29" i="149"/>
  <c r="E29" i="77"/>
  <c r="E29" i="104"/>
  <c r="E29" i="21"/>
  <c r="E29" i="173"/>
  <c r="E29" i="99"/>
  <c r="E29" i="29"/>
  <c r="E15" i="106"/>
  <c r="E15" i="112" s="1"/>
  <c r="E15" i="150"/>
  <c r="E15" i="147"/>
  <c r="E15" i="148"/>
  <c r="E15" i="174"/>
  <c r="E15" i="29"/>
  <c r="E15" i="149"/>
  <c r="E15" i="77"/>
  <c r="E15" i="146"/>
  <c r="E15" i="115"/>
  <c r="E15" i="40"/>
  <c r="E15" i="173"/>
  <c r="E15" i="104"/>
  <c r="E15" i="42"/>
  <c r="E15" i="99"/>
  <c r="E15" i="21"/>
  <c r="E25" i="2"/>
  <c r="E24" i="106"/>
  <c r="E24" i="112" s="1"/>
  <c r="E24" i="150"/>
  <c r="E24" i="147"/>
  <c r="E24" i="148"/>
  <c r="E24" i="146"/>
  <c r="E24" i="40"/>
  <c r="E24" i="115"/>
  <c r="E24" i="42"/>
  <c r="E24" i="174"/>
  <c r="E24" i="29"/>
  <c r="E24" i="77"/>
  <c r="E24" i="104"/>
  <c r="E24" i="173"/>
  <c r="E24" i="21"/>
  <c r="E24" i="99"/>
  <c r="E24" i="149"/>
  <c r="E18" i="106"/>
  <c r="E18" i="112" s="1"/>
  <c r="E18" i="150"/>
  <c r="E18" i="147"/>
  <c r="E18" i="146"/>
  <c r="E18" i="40"/>
  <c r="E18" i="148"/>
  <c r="E18" i="115"/>
  <c r="E18" i="42"/>
  <c r="E18" i="149"/>
  <c r="E18" i="174"/>
  <c r="E18" i="77"/>
  <c r="E18" i="29"/>
  <c r="E18" i="104"/>
  <c r="E18" i="21"/>
  <c r="E18" i="173"/>
  <c r="E18" i="99"/>
  <c r="F30" i="2"/>
  <c r="F29" i="106"/>
  <c r="F29" i="112" s="1"/>
  <c r="F29" i="148"/>
  <c r="F29" i="150"/>
  <c r="F29" i="147"/>
  <c r="F29" i="149"/>
  <c r="F29" i="77"/>
  <c r="F29" i="146"/>
  <c r="F29" i="40"/>
  <c r="F29" i="174"/>
  <c r="F29" i="29"/>
  <c r="F29" i="173"/>
  <c r="F29" i="42"/>
  <c r="F29" i="21"/>
  <c r="F29" i="99"/>
  <c r="F29" i="115"/>
  <c r="F29" i="104"/>
  <c r="F15" i="106"/>
  <c r="F15" i="112" s="1"/>
  <c r="F15" i="150"/>
  <c r="F15" i="147"/>
  <c r="F15" i="148"/>
  <c r="F15" i="115"/>
  <c r="F15" i="42"/>
  <c r="F15" i="174"/>
  <c r="F15" i="29"/>
  <c r="F15" i="149"/>
  <c r="F15" i="40"/>
  <c r="F15" i="146"/>
  <c r="F15" i="99"/>
  <c r="F15" i="21"/>
  <c r="F15" i="77"/>
  <c r="F15" i="104"/>
  <c r="F15" i="173"/>
  <c r="F35" i="2"/>
  <c r="F34" i="148"/>
  <c r="F34" i="150"/>
  <c r="F34" i="106"/>
  <c r="F34" i="112" s="1"/>
  <c r="F34" i="149"/>
  <c r="F34" i="77"/>
  <c r="F34" i="146"/>
  <c r="F34" i="40"/>
  <c r="F34" i="147"/>
  <c r="F34" i="115"/>
  <c r="F34" i="173"/>
  <c r="F34" i="42"/>
  <c r="F34" i="21"/>
  <c r="F34" i="99"/>
  <c r="F34" i="104"/>
  <c r="F34" i="29"/>
  <c r="F34" i="174"/>
  <c r="F13" i="38"/>
  <c r="F12" i="106"/>
  <c r="F12" i="112" s="1"/>
  <c r="F13" i="145"/>
  <c r="F12" i="150"/>
  <c r="F12" i="148"/>
  <c r="F13" i="41"/>
  <c r="F13" i="127"/>
  <c r="F12" i="149"/>
  <c r="F12" i="77"/>
  <c r="F12" i="146"/>
  <c r="F12" i="40"/>
  <c r="F12" i="147"/>
  <c r="F13" i="37"/>
  <c r="F12" i="115"/>
  <c r="F12" i="42"/>
  <c r="F12" i="173"/>
  <c r="F12" i="174"/>
  <c r="F12" i="21"/>
  <c r="F12" i="99"/>
  <c r="F12" i="104"/>
  <c r="F12" i="29"/>
  <c r="E35" i="2"/>
  <c r="E34" i="106"/>
  <c r="E34" i="112" s="1"/>
  <c r="E34" i="150"/>
  <c r="E34" i="146"/>
  <c r="E34" i="40"/>
  <c r="E34" i="147"/>
  <c r="E34" i="115"/>
  <c r="E34" i="148"/>
  <c r="E34" i="149"/>
  <c r="E34" i="42"/>
  <c r="E34" i="174"/>
  <c r="E34" i="29"/>
  <c r="E34" i="104"/>
  <c r="E34" i="21"/>
  <c r="E34" i="99"/>
  <c r="E34" i="173"/>
  <c r="E34" i="77"/>
  <c r="E13" i="153"/>
  <c r="E13" i="151"/>
  <c r="E13" i="152" s="1"/>
  <c r="E13" i="154"/>
  <c r="E12" i="106"/>
  <c r="E12" i="112" s="1"/>
  <c r="E12" i="150"/>
  <c r="E13" i="145"/>
  <c r="E13" i="41"/>
  <c r="E13" i="127"/>
  <c r="E13" i="37"/>
  <c r="E13" i="38"/>
  <c r="E12" i="147"/>
  <c r="E12" i="146"/>
  <c r="E12" i="40"/>
  <c r="E12" i="115"/>
  <c r="E12" i="42"/>
  <c r="E12" i="148"/>
  <c r="E12" i="149"/>
  <c r="E12" i="174"/>
  <c r="E12" i="29"/>
  <c r="E12" i="104"/>
  <c r="E12" i="173"/>
  <c r="E12" i="21"/>
  <c r="E12" i="99"/>
  <c r="E12" i="77"/>
  <c r="B3" i="114"/>
  <c r="C3" i="114"/>
  <c r="D3" i="114"/>
  <c r="E3" i="114"/>
  <c r="F3" i="114"/>
  <c r="G3" i="114"/>
  <c r="H3" i="114"/>
  <c r="I3" i="114"/>
  <c r="J3" i="114"/>
  <c r="K3" i="114"/>
  <c r="L3" i="114"/>
  <c r="M3" i="114"/>
  <c r="N3" i="114"/>
  <c r="O3" i="114"/>
  <c r="P3" i="114"/>
  <c r="Q3" i="114"/>
  <c r="R3" i="114"/>
  <c r="S3" i="114"/>
  <c r="T3" i="114"/>
  <c r="U3" i="114"/>
  <c r="V3" i="114"/>
  <c r="W3" i="114"/>
  <c r="X3" i="114"/>
  <c r="Y3" i="114"/>
  <c r="Z3" i="114"/>
  <c r="AA3" i="114"/>
  <c r="AB3" i="114"/>
  <c r="AC3" i="114"/>
  <c r="AD3" i="114"/>
  <c r="AE3" i="114"/>
  <c r="AF3" i="114"/>
  <c r="AG3" i="114"/>
  <c r="AH3" i="114"/>
  <c r="AI3" i="114"/>
  <c r="AJ3" i="114"/>
  <c r="AK3" i="114"/>
  <c r="AL3" i="114"/>
  <c r="AM3" i="114"/>
  <c r="AN3" i="114"/>
  <c r="AO3" i="114"/>
  <c r="AP3" i="114"/>
  <c r="AQ3" i="114"/>
  <c r="AR3" i="114"/>
  <c r="AS3" i="114"/>
  <c r="AT3" i="114"/>
  <c r="AU3" i="114"/>
  <c r="AV3" i="114"/>
  <c r="AW3" i="114"/>
  <c r="AX3" i="114"/>
  <c r="AY3" i="114"/>
  <c r="AZ3" i="114"/>
  <c r="BA3" i="114"/>
  <c r="BB3" i="114"/>
  <c r="BC3" i="114"/>
  <c r="BD3" i="114"/>
  <c r="BE3" i="114"/>
  <c r="BF3" i="114"/>
  <c r="B5" i="114"/>
  <c r="C5" i="114"/>
  <c r="D5" i="114"/>
  <c r="E5" i="114"/>
  <c r="F5" i="114"/>
  <c r="G5" i="114"/>
  <c r="H5" i="114"/>
  <c r="I5" i="114"/>
  <c r="J5" i="114"/>
  <c r="K5" i="114"/>
  <c r="L5" i="114"/>
  <c r="M5" i="114"/>
  <c r="N5" i="114"/>
  <c r="O5" i="114"/>
  <c r="P5" i="114"/>
  <c r="Q5" i="114"/>
  <c r="R5" i="114"/>
  <c r="S5" i="114"/>
  <c r="T5" i="114"/>
  <c r="U5" i="114"/>
  <c r="V5" i="114"/>
  <c r="W5" i="114"/>
  <c r="X5" i="114"/>
  <c r="Y5" i="114"/>
  <c r="Z5" i="114"/>
  <c r="AA5" i="114"/>
  <c r="AB5" i="114"/>
  <c r="AC5" i="114"/>
  <c r="AD5" i="114"/>
  <c r="AE5" i="114"/>
  <c r="AF5" i="114"/>
  <c r="AG5" i="114"/>
  <c r="AH5" i="114"/>
  <c r="AI5" i="114"/>
  <c r="AJ5" i="114"/>
  <c r="AK5" i="114"/>
  <c r="AL5" i="114"/>
  <c r="AM5" i="114"/>
  <c r="AN5" i="114"/>
  <c r="AO5" i="114"/>
  <c r="AP5" i="114"/>
  <c r="AQ5" i="114"/>
  <c r="AR5" i="114"/>
  <c r="AS5" i="114"/>
  <c r="AT5" i="114"/>
  <c r="AU5" i="114"/>
  <c r="AV5" i="114"/>
  <c r="AW5" i="114"/>
  <c r="AX5" i="114"/>
  <c r="AY5" i="114"/>
  <c r="AZ5" i="114"/>
  <c r="BA5" i="114"/>
  <c r="BB5" i="114"/>
  <c r="BC5" i="114"/>
  <c r="BD5" i="114"/>
  <c r="BE5" i="114"/>
  <c r="BF5" i="114"/>
  <c r="B49" i="114"/>
  <c r="C49" i="114"/>
  <c r="D49" i="114"/>
  <c r="E49" i="114"/>
  <c r="F49" i="114"/>
  <c r="G49" i="114"/>
  <c r="H49" i="114"/>
  <c r="I49" i="114"/>
  <c r="J49" i="114"/>
  <c r="K49" i="114"/>
  <c r="L49" i="114"/>
  <c r="M49" i="114"/>
  <c r="N49" i="114"/>
  <c r="O49" i="114"/>
  <c r="P49" i="114"/>
  <c r="Q49" i="114"/>
  <c r="R49" i="114"/>
  <c r="S49" i="114"/>
  <c r="T49" i="114"/>
  <c r="U49" i="114"/>
  <c r="V49" i="114"/>
  <c r="W49" i="114"/>
  <c r="X49" i="114"/>
  <c r="Y49" i="114"/>
  <c r="Z49" i="114"/>
  <c r="AA49" i="114"/>
  <c r="AB49" i="114"/>
  <c r="AC49" i="114"/>
  <c r="AD49" i="114"/>
  <c r="AE49" i="114"/>
  <c r="AF49" i="114"/>
  <c r="AG49" i="114"/>
  <c r="AH49" i="114"/>
  <c r="AI49" i="114"/>
  <c r="AJ49" i="114"/>
  <c r="AK49" i="114"/>
  <c r="AL49" i="114"/>
  <c r="AM49" i="114"/>
  <c r="AN49" i="114"/>
  <c r="AO49" i="114"/>
  <c r="AP49" i="114"/>
  <c r="AQ49" i="114"/>
  <c r="AR49" i="114"/>
  <c r="AS49" i="114"/>
  <c r="AT49" i="114"/>
  <c r="AU49" i="114"/>
  <c r="AV49" i="114"/>
  <c r="AW49" i="114"/>
  <c r="AX49" i="114"/>
  <c r="AY49" i="114"/>
  <c r="AZ49" i="114"/>
  <c r="BA49" i="114"/>
  <c r="BB49" i="114"/>
  <c r="BC49" i="114"/>
  <c r="BD49" i="114"/>
  <c r="BE49" i="114"/>
  <c r="BF49" i="114"/>
  <c r="B52" i="114"/>
  <c r="C52" i="114"/>
  <c r="D52" i="114"/>
  <c r="E52" i="114"/>
  <c r="F52" i="114"/>
  <c r="G52" i="114"/>
  <c r="H52" i="114"/>
  <c r="I52" i="114"/>
  <c r="J52" i="114"/>
  <c r="K52" i="114"/>
  <c r="L52" i="114"/>
  <c r="M52" i="114"/>
  <c r="N52" i="114"/>
  <c r="O52" i="114"/>
  <c r="P52" i="114"/>
  <c r="Q52" i="114"/>
  <c r="R52" i="114"/>
  <c r="S52" i="114"/>
  <c r="T52" i="114"/>
  <c r="U52" i="114"/>
  <c r="V52" i="114"/>
  <c r="W52" i="114"/>
  <c r="X52" i="114"/>
  <c r="Y52" i="114"/>
  <c r="Z52" i="114"/>
  <c r="AA52" i="114"/>
  <c r="AB52" i="114"/>
  <c r="AC52" i="114"/>
  <c r="AD52" i="114"/>
  <c r="AE52" i="114"/>
  <c r="AF52" i="114"/>
  <c r="AG52" i="114"/>
  <c r="AH52" i="114"/>
  <c r="AI52" i="114"/>
  <c r="AJ52" i="114"/>
  <c r="AK52" i="114"/>
  <c r="AL52" i="114"/>
  <c r="AM52" i="114"/>
  <c r="AN52" i="114"/>
  <c r="AO52" i="114"/>
  <c r="AP52" i="114"/>
  <c r="AQ52" i="114"/>
  <c r="AR52" i="114"/>
  <c r="AS52" i="114"/>
  <c r="AT52" i="114"/>
  <c r="AU52" i="114"/>
  <c r="AV52" i="114"/>
  <c r="AW52" i="114"/>
  <c r="AX52" i="114"/>
  <c r="AY52" i="114"/>
  <c r="AZ52" i="114"/>
  <c r="BA52" i="114"/>
  <c r="BB52" i="114"/>
  <c r="BC52" i="114"/>
  <c r="BD52" i="114"/>
  <c r="BE52" i="114"/>
  <c r="BF52" i="114"/>
  <c r="H56" i="2" l="1"/>
  <c r="H55" i="106"/>
  <c r="H55" i="112" s="1"/>
  <c r="H55" i="21"/>
  <c r="H55" i="173"/>
  <c r="H55" i="104"/>
  <c r="H55" i="99"/>
  <c r="U26" i="2"/>
  <c r="E26" i="180"/>
  <c r="E26" i="181"/>
  <c r="E26" i="178"/>
  <c r="E26" i="179"/>
  <c r="E26" i="177"/>
  <c r="U25" i="106"/>
  <c r="U25" i="112" s="1"/>
  <c r="U25" i="150"/>
  <c r="U25" i="148"/>
  <c r="U25" i="147"/>
  <c r="U25" i="146"/>
  <c r="U25" i="149"/>
  <c r="U25" i="115"/>
  <c r="U25" i="174"/>
  <c r="U25" i="40"/>
  <c r="U25" i="29"/>
  <c r="U25" i="77"/>
  <c r="U25" i="42"/>
  <c r="U25" i="173"/>
  <c r="U25" i="21"/>
  <c r="U25" i="99"/>
  <c r="U25" i="104"/>
  <c r="U56" i="2"/>
  <c r="U55" i="106"/>
  <c r="U55" i="112" s="1"/>
  <c r="U55" i="21"/>
  <c r="U55" i="173"/>
  <c r="U55" i="104"/>
  <c r="U55" i="99"/>
  <c r="AS36" i="2"/>
  <c r="AC36" i="180"/>
  <c r="AC36" i="181"/>
  <c r="AC36" i="178"/>
  <c r="AC36" i="179"/>
  <c r="AC36" i="177"/>
  <c r="AS35" i="106"/>
  <c r="AS35" i="112" s="1"/>
  <c r="AS35" i="150"/>
  <c r="AS35" i="148"/>
  <c r="AS35" i="147"/>
  <c r="AS35" i="149"/>
  <c r="AS35" i="146"/>
  <c r="AS35" i="115"/>
  <c r="AS35" i="174"/>
  <c r="AS35" i="40"/>
  <c r="AS35" i="77"/>
  <c r="AS35" i="42"/>
  <c r="AS35" i="29"/>
  <c r="AS35" i="173"/>
  <c r="AS35" i="21"/>
  <c r="AS35" i="104"/>
  <c r="AS35" i="99"/>
  <c r="CP56" i="2"/>
  <c r="CP55" i="106"/>
  <c r="CP55" i="112" s="1"/>
  <c r="CP55" i="21"/>
  <c r="CP55" i="173"/>
  <c r="CP55" i="104"/>
  <c r="CP55" i="99"/>
  <c r="EB56" i="2"/>
  <c r="EB55" i="21"/>
  <c r="EB55" i="173"/>
  <c r="EB55" i="104"/>
  <c r="EB55" i="99"/>
  <c r="AB36" i="2"/>
  <c r="L36" i="180"/>
  <c r="L36" i="178"/>
  <c r="L36" i="181"/>
  <c r="L36" i="179"/>
  <c r="L36" i="177"/>
  <c r="AB35" i="106"/>
  <c r="AB35" i="112" s="1"/>
  <c r="AB35" i="150"/>
  <c r="AB35" i="148"/>
  <c r="AB35" i="147"/>
  <c r="AB35" i="149"/>
  <c r="AB35" i="146"/>
  <c r="AB35" i="115"/>
  <c r="AB35" i="174"/>
  <c r="AB35" i="40"/>
  <c r="AB35" i="77"/>
  <c r="AB35" i="29"/>
  <c r="AB35" i="173"/>
  <c r="AB35" i="42"/>
  <c r="AB35" i="21"/>
  <c r="AB35" i="104"/>
  <c r="AB35" i="99"/>
  <c r="BO26" i="2"/>
  <c r="AY26" i="180"/>
  <c r="AY26" i="181"/>
  <c r="AY26" i="178"/>
  <c r="AY26" i="179"/>
  <c r="AY26" i="177"/>
  <c r="BO25" i="106"/>
  <c r="BO25" i="112" s="1"/>
  <c r="BO25" i="150"/>
  <c r="BO25" i="148"/>
  <c r="BO25" i="146"/>
  <c r="BO25" i="147"/>
  <c r="BO25" i="149"/>
  <c r="BO25" i="174"/>
  <c r="BO25" i="115"/>
  <c r="BO25" i="77"/>
  <c r="BO25" i="40"/>
  <c r="BO25" i="29"/>
  <c r="BO25" i="173"/>
  <c r="BO25" i="42"/>
  <c r="BO25" i="104"/>
  <c r="BO25" i="21"/>
  <c r="BO25" i="99"/>
  <c r="BB36" i="2"/>
  <c r="AL36" i="180"/>
  <c r="AL36" i="181"/>
  <c r="AL36" i="178"/>
  <c r="AL36" i="179"/>
  <c r="AL36" i="177"/>
  <c r="BB35" i="106"/>
  <c r="BB35" i="112" s="1"/>
  <c r="BB35" i="150"/>
  <c r="BB35" i="148"/>
  <c r="BB35" i="147"/>
  <c r="BB35" i="146"/>
  <c r="BB35" i="149"/>
  <c r="BB35" i="174"/>
  <c r="BB35" i="115"/>
  <c r="BB35" i="77"/>
  <c r="BB35" i="40"/>
  <c r="BB35" i="173"/>
  <c r="BB35" i="42"/>
  <c r="BB35" i="29"/>
  <c r="BB35" i="21"/>
  <c r="BB35" i="104"/>
  <c r="BB35" i="99"/>
  <c r="AI36" i="2"/>
  <c r="S36" i="180"/>
  <c r="S36" i="181"/>
  <c r="S36" i="178"/>
  <c r="S36" i="179"/>
  <c r="S36" i="177"/>
  <c r="AI35" i="106"/>
  <c r="AI35" i="112" s="1"/>
  <c r="AI35" i="150"/>
  <c r="AI35" i="148"/>
  <c r="AI35" i="147"/>
  <c r="AI35" i="146"/>
  <c r="AI35" i="149"/>
  <c r="AI35" i="174"/>
  <c r="AI35" i="115"/>
  <c r="AI35" i="77"/>
  <c r="AI35" i="40"/>
  <c r="AI35" i="29"/>
  <c r="AI35" i="173"/>
  <c r="AI35" i="42"/>
  <c r="AI35" i="104"/>
  <c r="AI35" i="99"/>
  <c r="AI35" i="21"/>
  <c r="BS36" i="2"/>
  <c r="BS35" i="106"/>
  <c r="BS35" i="112" s="1"/>
  <c r="BS35" i="150"/>
  <c r="BS35" i="148"/>
  <c r="BS35" i="147"/>
  <c r="BS35" i="146"/>
  <c r="BS35" i="149"/>
  <c r="BS35" i="174"/>
  <c r="BS35" i="115"/>
  <c r="BS35" i="77"/>
  <c r="BS35" i="40"/>
  <c r="BS35" i="29"/>
  <c r="BS35" i="173"/>
  <c r="BS35" i="42"/>
  <c r="BS35" i="104"/>
  <c r="BS35" i="99"/>
  <c r="BS35" i="21"/>
  <c r="CI43" i="2"/>
  <c r="CI42" i="106"/>
  <c r="CI42" i="112" s="1"/>
  <c r="CI42" i="173"/>
  <c r="CI42" i="21"/>
  <c r="CI42" i="104"/>
  <c r="CI42" i="99"/>
  <c r="CK36" i="2"/>
  <c r="CK35" i="106"/>
  <c r="CK35" i="112" s="1"/>
  <c r="CK35" i="150"/>
  <c r="CK35" i="148"/>
  <c r="CK35" i="147"/>
  <c r="CK35" i="149"/>
  <c r="CK35" i="146"/>
  <c r="CK35" i="115"/>
  <c r="CK35" i="174"/>
  <c r="CK35" i="40"/>
  <c r="CK35" i="77"/>
  <c r="CK35" i="42"/>
  <c r="CK35" i="29"/>
  <c r="CK35" i="173"/>
  <c r="CK35" i="21"/>
  <c r="CK35" i="104"/>
  <c r="CK35" i="99"/>
  <c r="DF56" i="2"/>
  <c r="DF55" i="21"/>
  <c r="DF55" i="173"/>
  <c r="DF55" i="104"/>
  <c r="DF55" i="99"/>
  <c r="ER26" i="2"/>
  <c r="ER25" i="150"/>
  <c r="ER25" i="148"/>
  <c r="ER25" i="146"/>
  <c r="ER25" i="147"/>
  <c r="ER25" i="149"/>
  <c r="ER25" i="115"/>
  <c r="ER25" i="174"/>
  <c r="ER25" i="40"/>
  <c r="ER25" i="29"/>
  <c r="ER25" i="77"/>
  <c r="ER25" i="173"/>
  <c r="ER25" i="42"/>
  <c r="ER25" i="21"/>
  <c r="ER25" i="99"/>
  <c r="ER25" i="104"/>
  <c r="ER31" i="2"/>
  <c r="ER30" i="150"/>
  <c r="ER30" i="148"/>
  <c r="ER30" i="146"/>
  <c r="ER30" i="147"/>
  <c r="ER30" i="149"/>
  <c r="ER30" i="115"/>
  <c r="ER30" i="174"/>
  <c r="ER30" i="40"/>
  <c r="ER30" i="29"/>
  <c r="ER30" i="77"/>
  <c r="ER30" i="173"/>
  <c r="ER30" i="42"/>
  <c r="ER30" i="21"/>
  <c r="ER30" i="99"/>
  <c r="ER30" i="104"/>
  <c r="ER36" i="2"/>
  <c r="ER35" i="150"/>
  <c r="ER35" i="148"/>
  <c r="ER35" i="147"/>
  <c r="ER35" i="149"/>
  <c r="ER35" i="146"/>
  <c r="ER35" i="115"/>
  <c r="ER35" i="174"/>
  <c r="ER35" i="40"/>
  <c r="ER35" i="77"/>
  <c r="ER35" i="29"/>
  <c r="ER35" i="173"/>
  <c r="ER35" i="42"/>
  <c r="ER35" i="21"/>
  <c r="ER35" i="104"/>
  <c r="ER35" i="99"/>
  <c r="FH36" i="2"/>
  <c r="FH35" i="150"/>
  <c r="FH35" i="148"/>
  <c r="FH35" i="147"/>
  <c r="FH35" i="149"/>
  <c r="FH35" i="146"/>
  <c r="FH35" i="115"/>
  <c r="FH35" i="174"/>
  <c r="FH35" i="40"/>
  <c r="FH35" i="77"/>
  <c r="FH35" i="29"/>
  <c r="FH35" i="173"/>
  <c r="FH35" i="42"/>
  <c r="FH35" i="21"/>
  <c r="FH35" i="104"/>
  <c r="FH35" i="99"/>
  <c r="FO31" i="2"/>
  <c r="FO30" i="150"/>
  <c r="FO30" i="148"/>
  <c r="FO30" i="146"/>
  <c r="FO30" i="147"/>
  <c r="FO30" i="149"/>
  <c r="FO30" i="174"/>
  <c r="FO30" i="115"/>
  <c r="FO30" i="77"/>
  <c r="FO30" i="40"/>
  <c r="FO30" i="29"/>
  <c r="FO30" i="173"/>
  <c r="FO30" i="42"/>
  <c r="FO30" i="104"/>
  <c r="FO30" i="21"/>
  <c r="FO30" i="99"/>
  <c r="FV31" i="2"/>
  <c r="FV30" i="150"/>
  <c r="FV30" i="148"/>
  <c r="FV30" i="147"/>
  <c r="FV30" i="146"/>
  <c r="FV30" i="149"/>
  <c r="FV30" i="174"/>
  <c r="FV30" i="115"/>
  <c r="FV30" i="77"/>
  <c r="FV30" i="40"/>
  <c r="FV30" i="29"/>
  <c r="FV30" i="173"/>
  <c r="FV30" i="42"/>
  <c r="FV30" i="21"/>
  <c r="FV30" i="99"/>
  <c r="FV30" i="104"/>
  <c r="FZ43" i="2"/>
  <c r="FZ42" i="173"/>
  <c r="FZ42" i="21"/>
  <c r="FZ42" i="104"/>
  <c r="FZ42" i="99"/>
  <c r="S26" i="2"/>
  <c r="C26" i="180"/>
  <c r="C26" i="178"/>
  <c r="C26" i="181"/>
  <c r="C26" i="179"/>
  <c r="C26" i="177"/>
  <c r="S25" i="106"/>
  <c r="S25" i="112" s="1"/>
  <c r="S25" i="150"/>
  <c r="S25" i="147"/>
  <c r="S25" i="148"/>
  <c r="S25" i="146"/>
  <c r="S25" i="149"/>
  <c r="S25" i="174"/>
  <c r="S25" i="115"/>
  <c r="S25" i="77"/>
  <c r="S25" i="40"/>
  <c r="S25" i="29"/>
  <c r="S25" i="173"/>
  <c r="S25" i="42"/>
  <c r="S25" i="104"/>
  <c r="S25" i="21"/>
  <c r="S25" i="99"/>
  <c r="S56" i="2"/>
  <c r="S55" i="106"/>
  <c r="S55" i="112" s="1"/>
  <c r="S55" i="173"/>
  <c r="S55" i="104"/>
  <c r="S55" i="21"/>
  <c r="S55" i="99"/>
  <c r="AC31" i="2"/>
  <c r="M31" i="180"/>
  <c r="M31" i="181"/>
  <c r="M31" i="178"/>
  <c r="M31" i="179"/>
  <c r="M31" i="177"/>
  <c r="AC30" i="106"/>
  <c r="AC30" i="112" s="1"/>
  <c r="AC30" i="150"/>
  <c r="AC30" i="148"/>
  <c r="AC30" i="147"/>
  <c r="AC30" i="146"/>
  <c r="AC30" i="149"/>
  <c r="AC30" i="115"/>
  <c r="AC30" i="174"/>
  <c r="AC30" i="40"/>
  <c r="AC30" i="29"/>
  <c r="AC30" i="77"/>
  <c r="AC30" i="42"/>
  <c r="AC30" i="173"/>
  <c r="AC30" i="21"/>
  <c r="AC30" i="99"/>
  <c r="AC30" i="104"/>
  <c r="BE56" i="2"/>
  <c r="BE55" i="106"/>
  <c r="BE55" i="112" s="1"/>
  <c r="BE55" i="21"/>
  <c r="BE55" i="173"/>
  <c r="BE55" i="104"/>
  <c r="BE55" i="99"/>
  <c r="AV26" i="2"/>
  <c r="AF26" i="180"/>
  <c r="AF26" i="181"/>
  <c r="AF26" i="178"/>
  <c r="AF26" i="179"/>
  <c r="AF26" i="177"/>
  <c r="AV25" i="106"/>
  <c r="AV25" i="112" s="1"/>
  <c r="AV25" i="150"/>
  <c r="AV25" i="148"/>
  <c r="AV25" i="146"/>
  <c r="AV25" i="147"/>
  <c r="AV25" i="149"/>
  <c r="AV25" i="115"/>
  <c r="AV25" i="174"/>
  <c r="AV25" i="40"/>
  <c r="AV25" i="29"/>
  <c r="AV25" i="77"/>
  <c r="AV25" i="173"/>
  <c r="AV25" i="42"/>
  <c r="AV25" i="21"/>
  <c r="AV25" i="99"/>
  <c r="AV25" i="104"/>
  <c r="AV56" i="2"/>
  <c r="AV55" i="106"/>
  <c r="AV55" i="112" s="1"/>
  <c r="AV55" i="21"/>
  <c r="AV55" i="173"/>
  <c r="AV55" i="104"/>
  <c r="AV55" i="99"/>
  <c r="BX43" i="2"/>
  <c r="BX42" i="106"/>
  <c r="BX42" i="112" s="1"/>
  <c r="BX42" i="173"/>
  <c r="BX42" i="104"/>
  <c r="BX42" i="99"/>
  <c r="BX42" i="21"/>
  <c r="CE56" i="2"/>
  <c r="CE55" i="106"/>
  <c r="CE55" i="112" s="1"/>
  <c r="CE55" i="173"/>
  <c r="CE55" i="104"/>
  <c r="CE55" i="21"/>
  <c r="CE55" i="99"/>
  <c r="Z26" i="2"/>
  <c r="J26" i="180"/>
  <c r="J26" i="181"/>
  <c r="J26" i="178"/>
  <c r="J26" i="179"/>
  <c r="J26" i="177"/>
  <c r="Z25" i="106"/>
  <c r="Z25" i="112" s="1"/>
  <c r="Z25" i="150"/>
  <c r="Z25" i="148"/>
  <c r="Z25" i="147"/>
  <c r="Z25" i="146"/>
  <c r="Z25" i="149"/>
  <c r="Z25" i="174"/>
  <c r="Z25" i="115"/>
  <c r="Z25" i="77"/>
  <c r="Z25" i="40"/>
  <c r="Z25" i="29"/>
  <c r="Z25" i="173"/>
  <c r="Z25" i="42"/>
  <c r="Z25" i="21"/>
  <c r="Z25" i="99"/>
  <c r="Z25" i="104"/>
  <c r="Z56" i="2"/>
  <c r="Z55" i="106"/>
  <c r="Z55" i="112" s="1"/>
  <c r="Z55" i="21"/>
  <c r="Z55" i="173"/>
  <c r="Z55" i="104"/>
  <c r="Z55" i="99"/>
  <c r="AE36" i="2"/>
  <c r="O36" i="180"/>
  <c r="O36" i="181"/>
  <c r="O36" i="178"/>
  <c r="O36" i="179"/>
  <c r="O36" i="177"/>
  <c r="AE35" i="106"/>
  <c r="AE35" i="112" s="1"/>
  <c r="AE35" i="150"/>
  <c r="AE35" i="148"/>
  <c r="AE35" i="147"/>
  <c r="AE35" i="146"/>
  <c r="AE35" i="149"/>
  <c r="AE35" i="174"/>
  <c r="AE35" i="115"/>
  <c r="AE35" i="77"/>
  <c r="AE35" i="40"/>
  <c r="AE35" i="29"/>
  <c r="AE35" i="173"/>
  <c r="AE35" i="42"/>
  <c r="AE35" i="104"/>
  <c r="AE35" i="99"/>
  <c r="AE35" i="21"/>
  <c r="BY56" i="2"/>
  <c r="BY55" i="106"/>
  <c r="BY55" i="112" s="1"/>
  <c r="BY55" i="21"/>
  <c r="BY55" i="173"/>
  <c r="BY55" i="104"/>
  <c r="BY55" i="99"/>
  <c r="CR36" i="2"/>
  <c r="CR35" i="106"/>
  <c r="CR35" i="112" s="1"/>
  <c r="CR35" i="150"/>
  <c r="CR35" i="148"/>
  <c r="CR35" i="147"/>
  <c r="CR35" i="149"/>
  <c r="CR35" i="146"/>
  <c r="CR35" i="115"/>
  <c r="CR35" i="174"/>
  <c r="CR35" i="40"/>
  <c r="CR35" i="77"/>
  <c r="CR35" i="29"/>
  <c r="CR35" i="173"/>
  <c r="CR35" i="42"/>
  <c r="CR35" i="21"/>
  <c r="CR35" i="104"/>
  <c r="CR35" i="99"/>
  <c r="DV43" i="2"/>
  <c r="DV42" i="173"/>
  <c r="DV42" i="21"/>
  <c r="DV42" i="104"/>
  <c r="DV42" i="99"/>
  <c r="FE56" i="2"/>
  <c r="FE55" i="21"/>
  <c r="FE55" i="173"/>
  <c r="FE55" i="104"/>
  <c r="FE55" i="99"/>
  <c r="N56" i="2"/>
  <c r="N55" i="106"/>
  <c r="N55" i="112" s="1"/>
  <c r="N55" i="21"/>
  <c r="N55" i="173"/>
  <c r="N55" i="104"/>
  <c r="N55" i="99"/>
  <c r="AH36" i="2"/>
  <c r="R36" i="180"/>
  <c r="R36" i="181"/>
  <c r="R36" i="178"/>
  <c r="R36" i="179"/>
  <c r="R36" i="177"/>
  <c r="AH35" i="106"/>
  <c r="AH35" i="112" s="1"/>
  <c r="AH35" i="150"/>
  <c r="AH35" i="148"/>
  <c r="AH35" i="147"/>
  <c r="AH35" i="146"/>
  <c r="AH35" i="149"/>
  <c r="AH35" i="174"/>
  <c r="AH35" i="115"/>
  <c r="AH35" i="77"/>
  <c r="AH35" i="40"/>
  <c r="AH35" i="173"/>
  <c r="AH35" i="42"/>
  <c r="AH35" i="29"/>
  <c r="AH35" i="21"/>
  <c r="AH35" i="104"/>
  <c r="AH35" i="99"/>
  <c r="AX31" i="2"/>
  <c r="AH31" i="180"/>
  <c r="AH31" i="181"/>
  <c r="AH31" i="178"/>
  <c r="AH31" i="179"/>
  <c r="AH31" i="177"/>
  <c r="AX30" i="106"/>
  <c r="AX30" i="112" s="1"/>
  <c r="AX30" i="150"/>
  <c r="AX30" i="148"/>
  <c r="AX30" i="147"/>
  <c r="AX30" i="146"/>
  <c r="AX30" i="149"/>
  <c r="AX30" i="174"/>
  <c r="AX30" i="115"/>
  <c r="AX30" i="77"/>
  <c r="AX30" i="40"/>
  <c r="AX30" i="29"/>
  <c r="AX30" i="173"/>
  <c r="AX30" i="42"/>
  <c r="AX30" i="21"/>
  <c r="AX30" i="99"/>
  <c r="AX30" i="104"/>
  <c r="BR57" i="2"/>
  <c r="BR56" i="106"/>
  <c r="BR56" i="112" s="1"/>
  <c r="BR56" i="21"/>
  <c r="BR56" i="173"/>
  <c r="BR56" i="104"/>
  <c r="BR56" i="99"/>
  <c r="CN26" i="2"/>
  <c r="CN25" i="106"/>
  <c r="CN25" i="112" s="1"/>
  <c r="CN25" i="150"/>
  <c r="CN25" i="148"/>
  <c r="CN25" i="146"/>
  <c r="CN25" i="147"/>
  <c r="CN25" i="149"/>
  <c r="CN25" i="115"/>
  <c r="CN25" i="174"/>
  <c r="CN25" i="40"/>
  <c r="CN25" i="29"/>
  <c r="CN25" i="77"/>
  <c r="CN25" i="173"/>
  <c r="CN25" i="42"/>
  <c r="CN25" i="21"/>
  <c r="CN25" i="99"/>
  <c r="CN25" i="104"/>
  <c r="FE26" i="2"/>
  <c r="FE25" i="150"/>
  <c r="FE25" i="148"/>
  <c r="FE25" i="147"/>
  <c r="FE25" i="146"/>
  <c r="FE25" i="149"/>
  <c r="FE25" i="115"/>
  <c r="FE25" i="174"/>
  <c r="FE25" i="40"/>
  <c r="FE25" i="29"/>
  <c r="FE25" i="77"/>
  <c r="FE25" i="42"/>
  <c r="FE25" i="173"/>
  <c r="FE25" i="21"/>
  <c r="FE25" i="99"/>
  <c r="FE25" i="104"/>
  <c r="FE36" i="2"/>
  <c r="FE35" i="150"/>
  <c r="FE35" i="148"/>
  <c r="FE35" i="147"/>
  <c r="FE35" i="149"/>
  <c r="FE35" i="146"/>
  <c r="FE35" i="115"/>
  <c r="FE35" i="174"/>
  <c r="FE35" i="40"/>
  <c r="FE35" i="77"/>
  <c r="FE35" i="42"/>
  <c r="FE35" i="29"/>
  <c r="FE35" i="173"/>
  <c r="FE35" i="21"/>
  <c r="FE35" i="104"/>
  <c r="FE35" i="99"/>
  <c r="EM31" i="2"/>
  <c r="EM30" i="150"/>
  <c r="EM30" i="148"/>
  <c r="EM30" i="146"/>
  <c r="EM30" i="147"/>
  <c r="EM30" i="149"/>
  <c r="EM30" i="174"/>
  <c r="EM30" i="115"/>
  <c r="EM30" i="77"/>
  <c r="EM30" i="40"/>
  <c r="EM30" i="29"/>
  <c r="EM30" i="173"/>
  <c r="EM30" i="42"/>
  <c r="EM30" i="104"/>
  <c r="EM30" i="21"/>
  <c r="EM30" i="99"/>
  <c r="FY56" i="2"/>
  <c r="FY55" i="21"/>
  <c r="FY55" i="173"/>
  <c r="FY55" i="104"/>
  <c r="FY55" i="99"/>
  <c r="BJ31" i="2"/>
  <c r="AT31" i="180"/>
  <c r="AT31" i="181"/>
  <c r="AT31" i="178"/>
  <c r="AT31" i="179"/>
  <c r="AT31" i="177"/>
  <c r="BJ30" i="106"/>
  <c r="BJ30" i="112" s="1"/>
  <c r="BJ30" i="150"/>
  <c r="BJ30" i="148"/>
  <c r="BJ30" i="147"/>
  <c r="BJ30" i="146"/>
  <c r="BJ30" i="149"/>
  <c r="BJ30" i="174"/>
  <c r="BJ30" i="115"/>
  <c r="BJ30" i="77"/>
  <c r="BJ30" i="40"/>
  <c r="BJ30" i="29"/>
  <c r="BJ30" i="173"/>
  <c r="BJ30" i="42"/>
  <c r="BJ30" i="21"/>
  <c r="BJ30" i="99"/>
  <c r="BJ30" i="104"/>
  <c r="BG43" i="2"/>
  <c r="BG42" i="106"/>
  <c r="BG42" i="112" s="1"/>
  <c r="BG42" i="173"/>
  <c r="BG42" i="21"/>
  <c r="BG42" i="104"/>
  <c r="BG42" i="99"/>
  <c r="CP43" i="2"/>
  <c r="CP42" i="106"/>
  <c r="CP42" i="112" s="1"/>
  <c r="CP42" i="173"/>
  <c r="CP42" i="21"/>
  <c r="CP42" i="104"/>
  <c r="CP42" i="99"/>
  <c r="BW43" i="2"/>
  <c r="BW42" i="106"/>
  <c r="BW42" i="112" s="1"/>
  <c r="BW42" i="173"/>
  <c r="BW42" i="21"/>
  <c r="BW42" i="104"/>
  <c r="BW42" i="99"/>
  <c r="CD56" i="2"/>
  <c r="CD55" i="106"/>
  <c r="CD55" i="112" s="1"/>
  <c r="CD55" i="21"/>
  <c r="CD55" i="173"/>
  <c r="CD55" i="104"/>
  <c r="CD55" i="99"/>
  <c r="FS56" i="2"/>
  <c r="FS55" i="173"/>
  <c r="FS55" i="104"/>
  <c r="FS55" i="21"/>
  <c r="FS55" i="99"/>
  <c r="BN26" i="2"/>
  <c r="AX26" i="180"/>
  <c r="AX26" i="181"/>
  <c r="AX26" i="178"/>
  <c r="AX26" i="179"/>
  <c r="AX26" i="177"/>
  <c r="BN25" i="106"/>
  <c r="BN25" i="112" s="1"/>
  <c r="BN25" i="150"/>
  <c r="BN25" i="148"/>
  <c r="BN25" i="147"/>
  <c r="BN25" i="146"/>
  <c r="BN25" i="149"/>
  <c r="BN25" i="174"/>
  <c r="BN25" i="115"/>
  <c r="BN25" i="77"/>
  <c r="BN25" i="40"/>
  <c r="BN25" i="29"/>
  <c r="BN25" i="173"/>
  <c r="BN25" i="42"/>
  <c r="BN25" i="21"/>
  <c r="BN25" i="99"/>
  <c r="BN25" i="104"/>
  <c r="CI26" i="2"/>
  <c r="CI25" i="106"/>
  <c r="CI25" i="112" s="1"/>
  <c r="CI25" i="150"/>
  <c r="CI25" i="148"/>
  <c r="CI25" i="146"/>
  <c r="CI25" i="147"/>
  <c r="CI25" i="149"/>
  <c r="CI25" i="174"/>
  <c r="CI25" i="115"/>
  <c r="CI25" i="77"/>
  <c r="CI25" i="40"/>
  <c r="CI25" i="29"/>
  <c r="CI25" i="173"/>
  <c r="CI25" i="42"/>
  <c r="CI25" i="104"/>
  <c r="CI25" i="21"/>
  <c r="CI25" i="99"/>
  <c r="CS26" i="106"/>
  <c r="CS26" i="112" s="1"/>
  <c r="CS26" i="150"/>
  <c r="CS26" i="148"/>
  <c r="CS26" i="147"/>
  <c r="CS26" i="146"/>
  <c r="CS26" i="149"/>
  <c r="CS26" i="174"/>
  <c r="CS26" i="115"/>
  <c r="CS26" i="77"/>
  <c r="CS26" i="40"/>
  <c r="CS26" i="29"/>
  <c r="CS26" i="173"/>
  <c r="CS26" i="42"/>
  <c r="CS26" i="21"/>
  <c r="CS26" i="99"/>
  <c r="CS26" i="104"/>
  <c r="DY43" i="2"/>
  <c r="DY42" i="173"/>
  <c r="DY42" i="21"/>
  <c r="DY42" i="104"/>
  <c r="DY42" i="99"/>
  <c r="CZ43" i="2"/>
  <c r="CZ42" i="173"/>
  <c r="CZ42" i="104"/>
  <c r="CZ42" i="99"/>
  <c r="CZ42" i="21"/>
  <c r="EV56" i="2"/>
  <c r="EV55" i="21"/>
  <c r="EV55" i="173"/>
  <c r="EV55" i="104"/>
  <c r="EV55" i="99"/>
  <c r="FE31" i="2"/>
  <c r="FE30" i="150"/>
  <c r="FE30" i="148"/>
  <c r="FE30" i="147"/>
  <c r="FE30" i="146"/>
  <c r="FE30" i="149"/>
  <c r="FE30" i="115"/>
  <c r="FE30" i="174"/>
  <c r="FE30" i="40"/>
  <c r="FE30" i="29"/>
  <c r="FE30" i="77"/>
  <c r="FE30" i="42"/>
  <c r="FE30" i="173"/>
  <c r="FE30" i="21"/>
  <c r="FE30" i="99"/>
  <c r="FE30" i="104"/>
  <c r="EM43" i="2"/>
  <c r="EM42" i="173"/>
  <c r="EM42" i="21"/>
  <c r="EM42" i="104"/>
  <c r="EM42" i="99"/>
  <c r="BO36" i="2"/>
  <c r="AY36" i="180"/>
  <c r="AY36" i="181"/>
  <c r="AY36" i="178"/>
  <c r="AY36" i="179"/>
  <c r="AY36" i="177"/>
  <c r="BO35" i="106"/>
  <c r="BO35" i="112" s="1"/>
  <c r="BO35" i="150"/>
  <c r="BO35" i="148"/>
  <c r="BO35" i="147"/>
  <c r="BO35" i="146"/>
  <c r="BO35" i="149"/>
  <c r="BO35" i="174"/>
  <c r="BO35" i="115"/>
  <c r="BO35" i="77"/>
  <c r="BO35" i="40"/>
  <c r="BO35" i="29"/>
  <c r="BO35" i="173"/>
  <c r="BO35" i="42"/>
  <c r="BO35" i="104"/>
  <c r="BO35" i="99"/>
  <c r="BO35" i="21"/>
  <c r="AN43" i="2"/>
  <c r="AN42" i="106"/>
  <c r="AN42" i="112" s="1"/>
  <c r="AN42" i="173"/>
  <c r="AN42" i="104"/>
  <c r="AN42" i="99"/>
  <c r="AN42" i="21"/>
  <c r="CM36" i="2"/>
  <c r="CM35" i="106"/>
  <c r="CM35" i="112" s="1"/>
  <c r="CM35" i="150"/>
  <c r="CM35" i="148"/>
  <c r="CM35" i="147"/>
  <c r="CM35" i="146"/>
  <c r="CM35" i="149"/>
  <c r="CM35" i="174"/>
  <c r="CM35" i="115"/>
  <c r="CM35" i="77"/>
  <c r="CM35" i="40"/>
  <c r="CM35" i="29"/>
  <c r="CM35" i="173"/>
  <c r="CM35" i="42"/>
  <c r="CM35" i="104"/>
  <c r="CM35" i="99"/>
  <c r="CM35" i="21"/>
  <c r="DO26" i="2"/>
  <c r="DO25" i="150"/>
  <c r="DO25" i="148"/>
  <c r="DO25" i="146"/>
  <c r="DO25" i="147"/>
  <c r="DO25" i="149"/>
  <c r="DO25" i="174"/>
  <c r="DO25" i="115"/>
  <c r="DO25" i="77"/>
  <c r="DO25" i="40"/>
  <c r="DO25" i="29"/>
  <c r="DO25" i="173"/>
  <c r="DO25" i="42"/>
  <c r="DO25" i="104"/>
  <c r="DO25" i="21"/>
  <c r="DO25" i="99"/>
  <c r="DO31" i="2"/>
  <c r="DO30" i="150"/>
  <c r="DO30" i="148"/>
  <c r="DO30" i="146"/>
  <c r="DO30" i="147"/>
  <c r="DO30" i="149"/>
  <c r="DO30" i="174"/>
  <c r="DO30" i="115"/>
  <c r="DO30" i="77"/>
  <c r="DO30" i="40"/>
  <c r="DO30" i="29"/>
  <c r="DO30" i="173"/>
  <c r="DO30" i="42"/>
  <c r="DO30" i="104"/>
  <c r="DO30" i="21"/>
  <c r="DO30" i="99"/>
  <c r="DO36" i="2"/>
  <c r="DO35" i="150"/>
  <c r="DO35" i="148"/>
  <c r="DO35" i="147"/>
  <c r="DO35" i="146"/>
  <c r="DO35" i="149"/>
  <c r="DO35" i="174"/>
  <c r="DO35" i="115"/>
  <c r="DO35" i="77"/>
  <c r="DO35" i="40"/>
  <c r="DO35" i="29"/>
  <c r="DO35" i="173"/>
  <c r="DO35" i="42"/>
  <c r="DO35" i="104"/>
  <c r="DO35" i="99"/>
  <c r="DO35" i="21"/>
  <c r="EW26" i="2"/>
  <c r="EW25" i="150"/>
  <c r="EW25" i="148"/>
  <c r="EW25" i="147"/>
  <c r="EW25" i="146"/>
  <c r="EW25" i="149"/>
  <c r="EW25" i="115"/>
  <c r="EW25" i="174"/>
  <c r="EW25" i="40"/>
  <c r="EW25" i="29"/>
  <c r="EW25" i="77"/>
  <c r="EW25" i="42"/>
  <c r="EW25" i="173"/>
  <c r="EW25" i="21"/>
  <c r="EW25" i="99"/>
  <c r="EW25" i="104"/>
  <c r="EW31" i="2"/>
  <c r="EW30" i="150"/>
  <c r="EW30" i="148"/>
  <c r="EW30" i="147"/>
  <c r="EW30" i="146"/>
  <c r="EW30" i="149"/>
  <c r="EW30" i="115"/>
  <c r="EW30" i="174"/>
  <c r="EW30" i="40"/>
  <c r="EW30" i="29"/>
  <c r="EW30" i="77"/>
  <c r="EW30" i="42"/>
  <c r="EW30" i="173"/>
  <c r="EW30" i="21"/>
  <c r="EW30" i="99"/>
  <c r="EW30" i="104"/>
  <c r="EW36" i="2"/>
  <c r="EW35" i="150"/>
  <c r="EW35" i="148"/>
  <c r="EW35" i="147"/>
  <c r="EW35" i="149"/>
  <c r="EW35" i="146"/>
  <c r="EW35" i="115"/>
  <c r="EW35" i="174"/>
  <c r="EW35" i="40"/>
  <c r="EW35" i="77"/>
  <c r="EW35" i="42"/>
  <c r="EW35" i="29"/>
  <c r="EW35" i="173"/>
  <c r="EW35" i="21"/>
  <c r="EW35" i="104"/>
  <c r="EW35" i="99"/>
  <c r="FJ26" i="2"/>
  <c r="FJ25" i="150"/>
  <c r="FJ25" i="148"/>
  <c r="FJ25" i="147"/>
  <c r="FJ25" i="146"/>
  <c r="FJ25" i="149"/>
  <c r="FJ25" i="174"/>
  <c r="FJ25" i="115"/>
  <c r="FJ25" i="77"/>
  <c r="FJ25" i="40"/>
  <c r="FJ25" i="29"/>
  <c r="FJ25" i="173"/>
  <c r="FJ25" i="42"/>
  <c r="FJ25" i="21"/>
  <c r="FJ25" i="99"/>
  <c r="FJ25" i="104"/>
  <c r="FJ31" i="2"/>
  <c r="FJ30" i="150"/>
  <c r="FJ30" i="148"/>
  <c r="FJ30" i="147"/>
  <c r="FJ30" i="146"/>
  <c r="FJ30" i="149"/>
  <c r="FJ30" i="174"/>
  <c r="FJ30" i="115"/>
  <c r="FJ30" i="77"/>
  <c r="FJ30" i="40"/>
  <c r="FJ30" i="29"/>
  <c r="FJ30" i="173"/>
  <c r="FJ30" i="42"/>
  <c r="FJ30" i="21"/>
  <c r="FJ30" i="99"/>
  <c r="FJ30" i="104"/>
  <c r="FJ36" i="2"/>
  <c r="FJ35" i="150"/>
  <c r="FJ35" i="148"/>
  <c r="FJ35" i="147"/>
  <c r="FJ35" i="146"/>
  <c r="FJ35" i="149"/>
  <c r="FJ35" i="174"/>
  <c r="FJ35" i="115"/>
  <c r="FJ35" i="77"/>
  <c r="FJ35" i="40"/>
  <c r="FJ35" i="173"/>
  <c r="FJ35" i="42"/>
  <c r="FJ35" i="29"/>
  <c r="FJ35" i="21"/>
  <c r="FJ35" i="104"/>
  <c r="FJ35" i="99"/>
  <c r="BE43" i="2"/>
  <c r="BE42" i="106"/>
  <c r="BE42" i="112" s="1"/>
  <c r="BE42" i="173"/>
  <c r="BE42" i="21"/>
  <c r="BE42" i="104"/>
  <c r="BE42" i="99"/>
  <c r="AO31" i="2"/>
  <c r="Y31" i="180"/>
  <c r="Y31" i="181"/>
  <c r="Y31" i="178"/>
  <c r="Y31" i="179"/>
  <c r="Y31" i="177"/>
  <c r="AO30" i="106"/>
  <c r="AO30" i="112" s="1"/>
  <c r="AO30" i="150"/>
  <c r="AO30" i="148"/>
  <c r="AO30" i="147"/>
  <c r="AO30" i="146"/>
  <c r="AO30" i="149"/>
  <c r="AO30" i="115"/>
  <c r="AO30" i="174"/>
  <c r="AO30" i="40"/>
  <c r="AO30" i="29"/>
  <c r="AO30" i="77"/>
  <c r="AO30" i="42"/>
  <c r="AO30" i="173"/>
  <c r="AO30" i="21"/>
  <c r="AO30" i="99"/>
  <c r="AO30" i="104"/>
  <c r="AL36" i="2"/>
  <c r="V36" i="180"/>
  <c r="V36" i="181"/>
  <c r="V36" i="178"/>
  <c r="V36" i="179"/>
  <c r="V36" i="177"/>
  <c r="AL35" i="106"/>
  <c r="AL35" i="112" s="1"/>
  <c r="AL35" i="150"/>
  <c r="AL35" i="148"/>
  <c r="AL35" i="147"/>
  <c r="AL35" i="146"/>
  <c r="AL35" i="149"/>
  <c r="AL35" i="174"/>
  <c r="AL35" i="115"/>
  <c r="AL35" i="77"/>
  <c r="AL35" i="40"/>
  <c r="AL35" i="173"/>
  <c r="AL35" i="42"/>
  <c r="AL35" i="29"/>
  <c r="AL35" i="21"/>
  <c r="AL35" i="104"/>
  <c r="AL35" i="99"/>
  <c r="BZ31" i="2"/>
  <c r="BZ30" i="106"/>
  <c r="BZ30" i="112" s="1"/>
  <c r="BZ30" i="150"/>
  <c r="BZ30" i="148"/>
  <c r="BZ30" i="147"/>
  <c r="BZ30" i="146"/>
  <c r="BZ30" i="149"/>
  <c r="BZ30" i="174"/>
  <c r="BZ30" i="115"/>
  <c r="BZ30" i="77"/>
  <c r="BZ30" i="40"/>
  <c r="BZ30" i="29"/>
  <c r="BZ30" i="173"/>
  <c r="BZ30" i="42"/>
  <c r="BZ30" i="21"/>
  <c r="BZ30" i="99"/>
  <c r="BZ30" i="104"/>
  <c r="DB43" i="2"/>
  <c r="DB42" i="173"/>
  <c r="DB42" i="21"/>
  <c r="DB42" i="104"/>
  <c r="DB42" i="99"/>
  <c r="FR26" i="2"/>
  <c r="FR25" i="150"/>
  <c r="FR25" i="148"/>
  <c r="FR25" i="147"/>
  <c r="FR25" i="146"/>
  <c r="FR25" i="149"/>
  <c r="FR25" i="174"/>
  <c r="FR25" i="115"/>
  <c r="FR25" i="77"/>
  <c r="FR25" i="40"/>
  <c r="FR25" i="29"/>
  <c r="FR25" i="173"/>
  <c r="FR25" i="42"/>
  <c r="FR25" i="21"/>
  <c r="FR25" i="99"/>
  <c r="FR25" i="104"/>
  <c r="FR31" i="2"/>
  <c r="FR30" i="150"/>
  <c r="FR30" i="148"/>
  <c r="FR30" i="147"/>
  <c r="FR30" i="146"/>
  <c r="FR30" i="149"/>
  <c r="FR30" i="174"/>
  <c r="FR30" i="115"/>
  <c r="FR30" i="77"/>
  <c r="FR30" i="40"/>
  <c r="FR30" i="29"/>
  <c r="FR30" i="173"/>
  <c r="FR30" i="42"/>
  <c r="FR30" i="21"/>
  <c r="FR30" i="99"/>
  <c r="FR30" i="104"/>
  <c r="FR36" i="2"/>
  <c r="FR35" i="150"/>
  <c r="FR35" i="148"/>
  <c r="FR35" i="147"/>
  <c r="FR35" i="146"/>
  <c r="FR35" i="149"/>
  <c r="FR35" i="174"/>
  <c r="FR35" i="115"/>
  <c r="FR35" i="77"/>
  <c r="FR35" i="40"/>
  <c r="FR35" i="173"/>
  <c r="FR35" i="42"/>
  <c r="FR35" i="29"/>
  <c r="FR35" i="21"/>
  <c r="FR35" i="104"/>
  <c r="FR35" i="99"/>
  <c r="AB31" i="2"/>
  <c r="L31" i="180"/>
  <c r="L31" i="178"/>
  <c r="L31" i="181"/>
  <c r="L31" i="179"/>
  <c r="L31" i="177"/>
  <c r="AB30" i="106"/>
  <c r="AB30" i="112" s="1"/>
  <c r="AB30" i="150"/>
  <c r="AB30" i="148"/>
  <c r="AB30" i="146"/>
  <c r="AB30" i="147"/>
  <c r="AB30" i="149"/>
  <c r="AB30" i="115"/>
  <c r="AB30" i="174"/>
  <c r="AB30" i="40"/>
  <c r="AB30" i="29"/>
  <c r="AB30" i="77"/>
  <c r="AB30" i="173"/>
  <c r="AB30" i="42"/>
  <c r="AB30" i="21"/>
  <c r="AB30" i="99"/>
  <c r="AB30" i="104"/>
  <c r="AZ36" i="2"/>
  <c r="AJ36" i="180"/>
  <c r="AJ36" i="178"/>
  <c r="AJ36" i="181"/>
  <c r="AJ36" i="179"/>
  <c r="AJ36" i="177"/>
  <c r="AZ35" i="106"/>
  <c r="AZ35" i="112" s="1"/>
  <c r="AZ35" i="150"/>
  <c r="AZ35" i="148"/>
  <c r="AZ35" i="147"/>
  <c r="AZ35" i="149"/>
  <c r="AZ35" i="146"/>
  <c r="AZ35" i="115"/>
  <c r="AZ35" i="174"/>
  <c r="AZ35" i="40"/>
  <c r="AZ35" i="77"/>
  <c r="AZ35" i="29"/>
  <c r="AZ35" i="173"/>
  <c r="AZ35" i="42"/>
  <c r="AZ35" i="21"/>
  <c r="AZ35" i="104"/>
  <c r="AZ35" i="99"/>
  <c r="GB43" i="2"/>
  <c r="GB42" i="173"/>
  <c r="GB42" i="104"/>
  <c r="GB42" i="99"/>
  <c r="GB42" i="21"/>
  <c r="DY36" i="2"/>
  <c r="DY35" i="150"/>
  <c r="DY35" i="148"/>
  <c r="DY35" i="147"/>
  <c r="DY35" i="149"/>
  <c r="DY35" i="146"/>
  <c r="DY35" i="115"/>
  <c r="DY35" i="174"/>
  <c r="DY35" i="40"/>
  <c r="DY35" i="77"/>
  <c r="DY35" i="42"/>
  <c r="DY35" i="29"/>
  <c r="DY35" i="173"/>
  <c r="DY35" i="21"/>
  <c r="DY35" i="104"/>
  <c r="DY35" i="99"/>
  <c r="DT43" i="2"/>
  <c r="DT42" i="173"/>
  <c r="DT42" i="104"/>
  <c r="DT42" i="99"/>
  <c r="DT42" i="21"/>
  <c r="FL56" i="2"/>
  <c r="FL55" i="21"/>
  <c r="FL55" i="173"/>
  <c r="FL55" i="104"/>
  <c r="FL55" i="99"/>
  <c r="GC36" i="2"/>
  <c r="GC35" i="150"/>
  <c r="GC35" i="148"/>
  <c r="GC35" i="147"/>
  <c r="GC35" i="149"/>
  <c r="GC35" i="146"/>
  <c r="GC35" i="115"/>
  <c r="GC35" i="174"/>
  <c r="GC35" i="40"/>
  <c r="GC35" i="77"/>
  <c r="GC35" i="42"/>
  <c r="GC35" i="29"/>
  <c r="GC35" i="173"/>
  <c r="GC35" i="21"/>
  <c r="GC35" i="104"/>
  <c r="GC35" i="99"/>
  <c r="AC26" i="2"/>
  <c r="M26" i="180"/>
  <c r="M26" i="181"/>
  <c r="M26" i="178"/>
  <c r="M26" i="179"/>
  <c r="M26" i="177"/>
  <c r="AC25" i="106"/>
  <c r="AC25" i="112" s="1"/>
  <c r="AC25" i="150"/>
  <c r="AC25" i="148"/>
  <c r="AC25" i="147"/>
  <c r="AC25" i="146"/>
  <c r="AC25" i="149"/>
  <c r="AC25" i="115"/>
  <c r="AC25" i="174"/>
  <c r="AC25" i="40"/>
  <c r="AC25" i="29"/>
  <c r="AC25" i="77"/>
  <c r="AC25" i="42"/>
  <c r="AC25" i="173"/>
  <c r="AC25" i="21"/>
  <c r="AC25" i="99"/>
  <c r="AC25" i="104"/>
  <c r="AC56" i="2"/>
  <c r="AC55" i="106"/>
  <c r="AC55" i="112" s="1"/>
  <c r="AC55" i="21"/>
  <c r="AC55" i="173"/>
  <c r="AC55" i="104"/>
  <c r="AC55" i="99"/>
  <c r="AV43" i="2"/>
  <c r="AV42" i="106"/>
  <c r="AV42" i="112" s="1"/>
  <c r="AV42" i="173"/>
  <c r="AV42" i="104"/>
  <c r="AV42" i="99"/>
  <c r="AV42" i="21"/>
  <c r="BX56" i="2"/>
  <c r="BX55" i="106"/>
  <c r="BX55" i="112" s="1"/>
  <c r="BX55" i="21"/>
  <c r="BX55" i="173"/>
  <c r="BX55" i="104"/>
  <c r="BX55" i="99"/>
  <c r="CS31" i="106"/>
  <c r="CS31" i="112" s="1"/>
  <c r="CS31" i="150"/>
  <c r="CS31" i="148"/>
  <c r="CS31" i="147"/>
  <c r="CS31" i="146"/>
  <c r="CS31" i="149"/>
  <c r="CS31" i="174"/>
  <c r="CS31" i="115"/>
  <c r="CS31" i="77"/>
  <c r="CS31" i="40"/>
  <c r="CS31" i="29"/>
  <c r="CS31" i="173"/>
  <c r="CS31" i="42"/>
  <c r="CS31" i="21"/>
  <c r="CS31" i="99"/>
  <c r="CS31" i="104"/>
  <c r="DU56" i="2"/>
  <c r="DU55" i="21"/>
  <c r="DU55" i="173"/>
  <c r="DU55" i="104"/>
  <c r="DU55" i="99"/>
  <c r="EO43" i="2"/>
  <c r="EO42" i="173"/>
  <c r="EO42" i="21"/>
  <c r="EO42" i="104"/>
  <c r="EO42" i="99"/>
  <c r="Z31" i="2"/>
  <c r="J31" i="180"/>
  <c r="J31" i="181"/>
  <c r="J31" i="178"/>
  <c r="J31" i="179"/>
  <c r="J31" i="177"/>
  <c r="Z30" i="106"/>
  <c r="Z30" i="112" s="1"/>
  <c r="Z30" i="150"/>
  <c r="Z30" i="148"/>
  <c r="Z30" i="147"/>
  <c r="Z30" i="146"/>
  <c r="Z30" i="149"/>
  <c r="Z30" i="174"/>
  <c r="Z30" i="115"/>
  <c r="Z30" i="77"/>
  <c r="Z30" i="40"/>
  <c r="Z30" i="29"/>
  <c r="Z30" i="173"/>
  <c r="Z30" i="42"/>
  <c r="Z30" i="21"/>
  <c r="Z30" i="99"/>
  <c r="Z30" i="104"/>
  <c r="BN31" i="2"/>
  <c r="AX31" i="180"/>
  <c r="AX31" i="181"/>
  <c r="AX31" i="178"/>
  <c r="AX31" i="179"/>
  <c r="AX31" i="177"/>
  <c r="BN30" i="106"/>
  <c r="BN30" i="112" s="1"/>
  <c r="BN30" i="150"/>
  <c r="BN30" i="148"/>
  <c r="BN30" i="147"/>
  <c r="BN30" i="146"/>
  <c r="BN30" i="149"/>
  <c r="BN30" i="174"/>
  <c r="BN30" i="115"/>
  <c r="BN30" i="77"/>
  <c r="BN30" i="40"/>
  <c r="BN30" i="29"/>
  <c r="BN30" i="173"/>
  <c r="BN30" i="42"/>
  <c r="BN30" i="21"/>
  <c r="BN30" i="99"/>
  <c r="BN30" i="104"/>
  <c r="BG31" i="2"/>
  <c r="AQ31" i="180"/>
  <c r="AQ31" i="181"/>
  <c r="AQ31" i="178"/>
  <c r="AQ31" i="179"/>
  <c r="AQ31" i="177"/>
  <c r="BG30" i="106"/>
  <c r="BG30" i="112" s="1"/>
  <c r="BG30" i="150"/>
  <c r="BG30" i="148"/>
  <c r="BG30" i="146"/>
  <c r="BG30" i="147"/>
  <c r="BG30" i="149"/>
  <c r="BG30" i="174"/>
  <c r="BG30" i="115"/>
  <c r="BG30" i="77"/>
  <c r="BG30" i="40"/>
  <c r="BG30" i="29"/>
  <c r="BG30" i="173"/>
  <c r="BG30" i="42"/>
  <c r="BG30" i="104"/>
  <c r="BG30" i="21"/>
  <c r="BG30" i="99"/>
  <c r="AW36" i="2"/>
  <c r="AG36" i="180"/>
  <c r="AG36" i="181"/>
  <c r="AG36" i="178"/>
  <c r="AG36" i="179"/>
  <c r="AG36" i="177"/>
  <c r="AW35" i="106"/>
  <c r="AW35" i="112" s="1"/>
  <c r="AW35" i="150"/>
  <c r="AW35" i="148"/>
  <c r="AW35" i="147"/>
  <c r="AW35" i="149"/>
  <c r="AW35" i="146"/>
  <c r="AW35" i="115"/>
  <c r="AW35" i="174"/>
  <c r="AW35" i="40"/>
  <c r="AW35" i="77"/>
  <c r="AW35" i="42"/>
  <c r="AW35" i="29"/>
  <c r="AW35" i="173"/>
  <c r="AW35" i="21"/>
  <c r="AW35" i="104"/>
  <c r="AW35" i="99"/>
  <c r="CQ56" i="2"/>
  <c r="CQ55" i="106"/>
  <c r="CQ55" i="112" s="1"/>
  <c r="CQ55" i="173"/>
  <c r="CQ55" i="104"/>
  <c r="CQ55" i="21"/>
  <c r="CQ55" i="99"/>
  <c r="BU43" i="2"/>
  <c r="BU42" i="106"/>
  <c r="BU42" i="112" s="1"/>
  <c r="BU42" i="173"/>
  <c r="BU42" i="21"/>
  <c r="BU42" i="104"/>
  <c r="BU42" i="99"/>
  <c r="CF31" i="2"/>
  <c r="CF30" i="106"/>
  <c r="CF30" i="112" s="1"/>
  <c r="CF30" i="150"/>
  <c r="CF30" i="148"/>
  <c r="CF30" i="146"/>
  <c r="CF30" i="147"/>
  <c r="CF30" i="149"/>
  <c r="CF30" i="115"/>
  <c r="CF30" i="174"/>
  <c r="CF30" i="40"/>
  <c r="CF30" i="29"/>
  <c r="CF30" i="77"/>
  <c r="CF30" i="173"/>
  <c r="CF30" i="42"/>
  <c r="CF30" i="21"/>
  <c r="CF30" i="99"/>
  <c r="CF30" i="104"/>
  <c r="CW44" i="2"/>
  <c r="CW43" i="173"/>
  <c r="CW43" i="21"/>
  <c r="CW43" i="104"/>
  <c r="CW43" i="99"/>
  <c r="DD57" i="2"/>
  <c r="DD56" i="21"/>
  <c r="DD56" i="173"/>
  <c r="DD56" i="104"/>
  <c r="DD56" i="99"/>
  <c r="DK56" i="2"/>
  <c r="DK55" i="173"/>
  <c r="DK55" i="104"/>
  <c r="DK55" i="21"/>
  <c r="DK55" i="99"/>
  <c r="DH56" i="2"/>
  <c r="DH55" i="21"/>
  <c r="DH55" i="173"/>
  <c r="DH55" i="104"/>
  <c r="DH55" i="99"/>
  <c r="EJ26" i="2"/>
  <c r="EJ25" i="150"/>
  <c r="EJ25" i="148"/>
  <c r="EJ25" i="146"/>
  <c r="EJ25" i="147"/>
  <c r="EJ25" i="149"/>
  <c r="EJ25" i="115"/>
  <c r="EJ25" i="174"/>
  <c r="EJ25" i="40"/>
  <c r="EJ25" i="29"/>
  <c r="EJ25" i="77"/>
  <c r="EJ25" i="173"/>
  <c r="EJ25" i="42"/>
  <c r="EJ25" i="21"/>
  <c r="EJ25" i="99"/>
  <c r="EJ25" i="104"/>
  <c r="EJ31" i="2"/>
  <c r="EJ30" i="150"/>
  <c r="EJ30" i="148"/>
  <c r="EJ30" i="146"/>
  <c r="EJ30" i="147"/>
  <c r="EJ30" i="149"/>
  <c r="EJ30" i="115"/>
  <c r="EJ30" i="174"/>
  <c r="EJ30" i="40"/>
  <c r="EJ30" i="29"/>
  <c r="EJ30" i="77"/>
  <c r="EJ30" i="173"/>
  <c r="EJ30" i="42"/>
  <c r="EJ30" i="21"/>
  <c r="EJ30" i="99"/>
  <c r="EJ30" i="104"/>
  <c r="EK36" i="2"/>
  <c r="EK35" i="150"/>
  <c r="EK35" i="148"/>
  <c r="EK35" i="147"/>
  <c r="EK35" i="149"/>
  <c r="EK35" i="146"/>
  <c r="EK35" i="115"/>
  <c r="EK35" i="174"/>
  <c r="EK35" i="40"/>
  <c r="EK35" i="77"/>
  <c r="EK35" i="42"/>
  <c r="EK35" i="29"/>
  <c r="EK35" i="173"/>
  <c r="EK35" i="21"/>
  <c r="EK35" i="104"/>
  <c r="EK35" i="99"/>
  <c r="EP26" i="2"/>
  <c r="EP25" i="150"/>
  <c r="EP25" i="148"/>
  <c r="EP25" i="147"/>
  <c r="EP25" i="146"/>
  <c r="EP25" i="149"/>
  <c r="EP25" i="174"/>
  <c r="EP25" i="115"/>
  <c r="EP25" i="77"/>
  <c r="EP25" i="40"/>
  <c r="EP25" i="29"/>
  <c r="EP25" i="173"/>
  <c r="EP25" i="42"/>
  <c r="EP25" i="21"/>
  <c r="EP25" i="99"/>
  <c r="EP25" i="104"/>
  <c r="EP31" i="2"/>
  <c r="EP30" i="150"/>
  <c r="EP30" i="148"/>
  <c r="EP30" i="147"/>
  <c r="EP30" i="146"/>
  <c r="EP30" i="149"/>
  <c r="EP30" i="174"/>
  <c r="EP30" i="115"/>
  <c r="EP30" i="77"/>
  <c r="EP30" i="40"/>
  <c r="EP30" i="29"/>
  <c r="EP30" i="173"/>
  <c r="EP30" i="42"/>
  <c r="EP30" i="21"/>
  <c r="EP30" i="99"/>
  <c r="EP30" i="104"/>
  <c r="EP36" i="2"/>
  <c r="EP35" i="150"/>
  <c r="EP35" i="148"/>
  <c r="EP35" i="147"/>
  <c r="EP35" i="146"/>
  <c r="EP35" i="149"/>
  <c r="EP35" i="174"/>
  <c r="EP35" i="115"/>
  <c r="EP35" i="77"/>
  <c r="EP35" i="40"/>
  <c r="EP35" i="173"/>
  <c r="EP35" i="42"/>
  <c r="EP35" i="29"/>
  <c r="EP35" i="21"/>
  <c r="EP35" i="104"/>
  <c r="EP35" i="99"/>
  <c r="AH31" i="2"/>
  <c r="R31" i="180"/>
  <c r="R31" i="181"/>
  <c r="R31" i="178"/>
  <c r="R31" i="179"/>
  <c r="R31" i="177"/>
  <c r="AH30" i="106"/>
  <c r="AH30" i="112" s="1"/>
  <c r="AH30" i="150"/>
  <c r="AH30" i="148"/>
  <c r="AH30" i="147"/>
  <c r="AH30" i="146"/>
  <c r="AH30" i="149"/>
  <c r="AH30" i="174"/>
  <c r="AH30" i="115"/>
  <c r="AH30" i="77"/>
  <c r="AH30" i="40"/>
  <c r="AH30" i="29"/>
  <c r="AH30" i="173"/>
  <c r="AH30" i="42"/>
  <c r="AH30" i="21"/>
  <c r="AH30" i="99"/>
  <c r="AH30" i="104"/>
  <c r="GB36" i="2"/>
  <c r="GB35" i="150"/>
  <c r="GB35" i="148"/>
  <c r="GB35" i="147"/>
  <c r="GB35" i="149"/>
  <c r="GB35" i="146"/>
  <c r="GB35" i="115"/>
  <c r="GB35" i="174"/>
  <c r="GB35" i="40"/>
  <c r="GB35" i="77"/>
  <c r="GB35" i="29"/>
  <c r="GB35" i="173"/>
  <c r="GB35" i="42"/>
  <c r="GB35" i="21"/>
  <c r="GB35" i="104"/>
  <c r="GB35" i="99"/>
  <c r="BZ36" i="2"/>
  <c r="BZ35" i="106"/>
  <c r="BZ35" i="112" s="1"/>
  <c r="BZ35" i="150"/>
  <c r="BZ35" i="148"/>
  <c r="BZ35" i="147"/>
  <c r="BZ35" i="146"/>
  <c r="BZ35" i="149"/>
  <c r="BZ35" i="174"/>
  <c r="BZ35" i="115"/>
  <c r="BZ35" i="77"/>
  <c r="BZ35" i="40"/>
  <c r="BZ35" i="173"/>
  <c r="BZ35" i="42"/>
  <c r="BZ35" i="29"/>
  <c r="BZ35" i="21"/>
  <c r="BZ35" i="104"/>
  <c r="BZ35" i="99"/>
  <c r="DW56" i="2"/>
  <c r="DW55" i="173"/>
  <c r="DW55" i="104"/>
  <c r="DW55" i="21"/>
  <c r="DW55" i="99"/>
  <c r="EF43" i="2"/>
  <c r="EF42" i="173"/>
  <c r="EF42" i="104"/>
  <c r="EF42" i="99"/>
  <c r="EF42" i="21"/>
  <c r="EQ56" i="2"/>
  <c r="EQ55" i="173"/>
  <c r="EQ55" i="104"/>
  <c r="EQ55" i="21"/>
  <c r="EQ55" i="99"/>
  <c r="BJ36" i="2"/>
  <c r="AT36" i="180"/>
  <c r="AT36" i="181"/>
  <c r="AT36" i="178"/>
  <c r="AT36" i="179"/>
  <c r="AT36" i="177"/>
  <c r="BJ35" i="106"/>
  <c r="BJ35" i="112" s="1"/>
  <c r="BJ35" i="150"/>
  <c r="BJ35" i="148"/>
  <c r="BJ35" i="147"/>
  <c r="BJ35" i="146"/>
  <c r="BJ35" i="149"/>
  <c r="BJ35" i="174"/>
  <c r="BJ35" i="115"/>
  <c r="BJ35" i="77"/>
  <c r="BJ35" i="40"/>
  <c r="BJ35" i="173"/>
  <c r="BJ35" i="42"/>
  <c r="BJ35" i="29"/>
  <c r="BJ35" i="21"/>
  <c r="BJ35" i="104"/>
  <c r="BJ35" i="99"/>
  <c r="AP26" i="2"/>
  <c r="Z26" i="180"/>
  <c r="Z26" i="181"/>
  <c r="Z26" i="178"/>
  <c r="Z26" i="179"/>
  <c r="Z26" i="177"/>
  <c r="AP25" i="106"/>
  <c r="AP25" i="112" s="1"/>
  <c r="AP25" i="150"/>
  <c r="AP25" i="148"/>
  <c r="AP25" i="147"/>
  <c r="AP25" i="146"/>
  <c r="AP25" i="149"/>
  <c r="AP25" i="174"/>
  <c r="AP25" i="115"/>
  <c r="AP25" i="77"/>
  <c r="AP25" i="40"/>
  <c r="AP25" i="29"/>
  <c r="AP25" i="173"/>
  <c r="AP25" i="42"/>
  <c r="AP25" i="21"/>
  <c r="AP25" i="99"/>
  <c r="AP25" i="104"/>
  <c r="AP56" i="2"/>
  <c r="AP55" i="106"/>
  <c r="AP55" i="112" s="1"/>
  <c r="AP55" i="21"/>
  <c r="AP55" i="173"/>
  <c r="AP55" i="104"/>
  <c r="AP55" i="99"/>
  <c r="BS26" i="2"/>
  <c r="BS25" i="106"/>
  <c r="BS25" i="112" s="1"/>
  <c r="BS25" i="150"/>
  <c r="BS25" i="148"/>
  <c r="BS25" i="146"/>
  <c r="BS25" i="147"/>
  <c r="BS25" i="149"/>
  <c r="BS25" i="174"/>
  <c r="BS25" i="115"/>
  <c r="BS25" i="77"/>
  <c r="BS25" i="40"/>
  <c r="BS25" i="29"/>
  <c r="BS25" i="173"/>
  <c r="BS25" i="42"/>
  <c r="BS25" i="104"/>
  <c r="BS25" i="21"/>
  <c r="BS25" i="99"/>
  <c r="CD43" i="2"/>
  <c r="CD42" i="106"/>
  <c r="CD42" i="112" s="1"/>
  <c r="CD42" i="173"/>
  <c r="CD42" i="21"/>
  <c r="CD42" i="104"/>
  <c r="CD42" i="99"/>
  <c r="CK56" i="2"/>
  <c r="CK55" i="106"/>
  <c r="CK55" i="112" s="1"/>
  <c r="CK55" i="21"/>
  <c r="CK55" i="173"/>
  <c r="CK55" i="104"/>
  <c r="CK55" i="99"/>
  <c r="DR36" i="2"/>
  <c r="DR35" i="150"/>
  <c r="DR35" i="148"/>
  <c r="DR35" i="147"/>
  <c r="DR35" i="146"/>
  <c r="DR35" i="149"/>
  <c r="DR35" i="174"/>
  <c r="DR35" i="115"/>
  <c r="DR35" i="77"/>
  <c r="DR35" i="40"/>
  <c r="DR35" i="173"/>
  <c r="DR35" i="42"/>
  <c r="DR35" i="29"/>
  <c r="DR35" i="21"/>
  <c r="DR35" i="104"/>
  <c r="DR35" i="99"/>
  <c r="DM43" i="2"/>
  <c r="DM42" i="173"/>
  <c r="DM42" i="21"/>
  <c r="DM42" i="104"/>
  <c r="DM42" i="99"/>
  <c r="GB26" i="2"/>
  <c r="GB25" i="150"/>
  <c r="GB25" i="148"/>
  <c r="GB25" i="146"/>
  <c r="GB25" i="147"/>
  <c r="GB25" i="149"/>
  <c r="GB25" i="115"/>
  <c r="GB25" i="174"/>
  <c r="GB25" i="40"/>
  <c r="GB25" i="29"/>
  <c r="GB25" i="77"/>
  <c r="GB25" i="173"/>
  <c r="GB25" i="42"/>
  <c r="GB25" i="21"/>
  <c r="GB25" i="99"/>
  <c r="GB25" i="104"/>
  <c r="CL36" i="2"/>
  <c r="CL35" i="106"/>
  <c r="CL35" i="112" s="1"/>
  <c r="CL35" i="150"/>
  <c r="CL35" i="148"/>
  <c r="CL35" i="147"/>
  <c r="CL35" i="146"/>
  <c r="CL35" i="149"/>
  <c r="CL35" i="174"/>
  <c r="CL35" i="115"/>
  <c r="CL35" i="77"/>
  <c r="CL35" i="40"/>
  <c r="CL35" i="173"/>
  <c r="CL35" i="42"/>
  <c r="CL35" i="29"/>
  <c r="CL35" i="21"/>
  <c r="CL35" i="104"/>
  <c r="CL35" i="99"/>
  <c r="DD36" i="2"/>
  <c r="DD35" i="150"/>
  <c r="DD35" i="148"/>
  <c r="DD35" i="147"/>
  <c r="DD35" i="149"/>
  <c r="DD35" i="146"/>
  <c r="DD35" i="115"/>
  <c r="DD35" i="174"/>
  <c r="DD35" i="40"/>
  <c r="DD35" i="77"/>
  <c r="DD35" i="29"/>
  <c r="DD35" i="173"/>
  <c r="DD35" i="42"/>
  <c r="DD35" i="21"/>
  <c r="DD35" i="104"/>
  <c r="DD35" i="99"/>
  <c r="DN43" i="2"/>
  <c r="DN42" i="173"/>
  <c r="DN42" i="21"/>
  <c r="DN42" i="104"/>
  <c r="DN42" i="99"/>
  <c r="FT56" i="2"/>
  <c r="FT55" i="21"/>
  <c r="FT55" i="173"/>
  <c r="FT55" i="104"/>
  <c r="FT55" i="99"/>
  <c r="GD36" i="2"/>
  <c r="GD35" i="150"/>
  <c r="GD35" i="148"/>
  <c r="GD35" i="147"/>
  <c r="GD35" i="146"/>
  <c r="GD35" i="149"/>
  <c r="GD35" i="174"/>
  <c r="GD35" i="115"/>
  <c r="GD35" i="77"/>
  <c r="GD35" i="40"/>
  <c r="GD35" i="173"/>
  <c r="GD35" i="42"/>
  <c r="GD35" i="29"/>
  <c r="GD35" i="21"/>
  <c r="GD35" i="104"/>
  <c r="GD35" i="99"/>
  <c r="AN36" i="2"/>
  <c r="X36" i="180"/>
  <c r="X36" i="181"/>
  <c r="X36" i="178"/>
  <c r="X36" i="179"/>
  <c r="X36" i="177"/>
  <c r="AN35" i="106"/>
  <c r="AN35" i="112" s="1"/>
  <c r="AN35" i="150"/>
  <c r="AN35" i="148"/>
  <c r="AN35" i="147"/>
  <c r="AN35" i="149"/>
  <c r="AN35" i="146"/>
  <c r="AN35" i="115"/>
  <c r="AN35" i="174"/>
  <c r="AN35" i="40"/>
  <c r="AN35" i="77"/>
  <c r="AN35" i="29"/>
  <c r="AN35" i="173"/>
  <c r="AN35" i="42"/>
  <c r="AN35" i="21"/>
  <c r="AN35" i="104"/>
  <c r="AN35" i="99"/>
  <c r="AL31" i="2"/>
  <c r="V31" i="180"/>
  <c r="V31" i="181"/>
  <c r="V31" i="178"/>
  <c r="V31" i="179"/>
  <c r="V31" i="177"/>
  <c r="AL30" i="106"/>
  <c r="AL30" i="112" s="1"/>
  <c r="AL30" i="150"/>
  <c r="AL30" i="148"/>
  <c r="AL30" i="147"/>
  <c r="AL30" i="146"/>
  <c r="AL30" i="149"/>
  <c r="AL30" i="174"/>
  <c r="AL30" i="115"/>
  <c r="AL30" i="77"/>
  <c r="AL30" i="40"/>
  <c r="AL30" i="29"/>
  <c r="AL30" i="173"/>
  <c r="AL30" i="42"/>
  <c r="AL30" i="21"/>
  <c r="AL30" i="99"/>
  <c r="AL30" i="104"/>
  <c r="CB44" i="2"/>
  <c r="CB43" i="106"/>
  <c r="CB43" i="112" s="1"/>
  <c r="CB43" i="173"/>
  <c r="CB43" i="21"/>
  <c r="CB43" i="104"/>
  <c r="CB43" i="99"/>
  <c r="CF36" i="2"/>
  <c r="CF35" i="106"/>
  <c r="CF35" i="112" s="1"/>
  <c r="CF35" i="150"/>
  <c r="CF35" i="148"/>
  <c r="CF35" i="147"/>
  <c r="CF35" i="149"/>
  <c r="CF35" i="146"/>
  <c r="CF35" i="115"/>
  <c r="CF35" i="174"/>
  <c r="CF35" i="40"/>
  <c r="CF35" i="77"/>
  <c r="CF35" i="29"/>
  <c r="CF35" i="173"/>
  <c r="CF35" i="42"/>
  <c r="CF35" i="21"/>
  <c r="CF35" i="104"/>
  <c r="CF35" i="99"/>
  <c r="CT56" i="2"/>
  <c r="CT55" i="106"/>
  <c r="CT55" i="112" s="1"/>
  <c r="CT55" i="21"/>
  <c r="CT55" i="173"/>
  <c r="CT55" i="104"/>
  <c r="CT55" i="99"/>
  <c r="DA56" i="2"/>
  <c r="DA55" i="21"/>
  <c r="DA55" i="173"/>
  <c r="DA55" i="104"/>
  <c r="DA55" i="99"/>
  <c r="EE26" i="150"/>
  <c r="EE26" i="148"/>
  <c r="EE26" i="146"/>
  <c r="EE26" i="147"/>
  <c r="EE26" i="149"/>
  <c r="EE26" i="115"/>
  <c r="EE26" i="174"/>
  <c r="EE26" i="40"/>
  <c r="EE26" i="29"/>
  <c r="EE26" i="77"/>
  <c r="EE26" i="173"/>
  <c r="EE26" i="42"/>
  <c r="EE26" i="21"/>
  <c r="EE26" i="99"/>
  <c r="EE26" i="104"/>
  <c r="ED36" i="2"/>
  <c r="ED35" i="150"/>
  <c r="ED35" i="148"/>
  <c r="ED35" i="147"/>
  <c r="ED35" i="146"/>
  <c r="ED35" i="149"/>
  <c r="ED35" i="174"/>
  <c r="ED35" i="115"/>
  <c r="ED35" i="77"/>
  <c r="ED35" i="40"/>
  <c r="ED35" i="173"/>
  <c r="ED35" i="42"/>
  <c r="ED35" i="29"/>
  <c r="ED35" i="21"/>
  <c r="ED35" i="104"/>
  <c r="ED35" i="99"/>
  <c r="FX26" i="2"/>
  <c r="FX25" i="150"/>
  <c r="FX25" i="148"/>
  <c r="FX25" i="146"/>
  <c r="FX25" i="147"/>
  <c r="FX25" i="149"/>
  <c r="FX25" i="115"/>
  <c r="FX25" i="174"/>
  <c r="FX25" i="40"/>
  <c r="FX25" i="29"/>
  <c r="FX25" i="77"/>
  <c r="FX25" i="173"/>
  <c r="FX25" i="42"/>
  <c r="FX25" i="21"/>
  <c r="FX25" i="99"/>
  <c r="FX25" i="104"/>
  <c r="FX31" i="2"/>
  <c r="FX30" i="150"/>
  <c r="FX30" i="148"/>
  <c r="FX30" i="146"/>
  <c r="FX30" i="147"/>
  <c r="FX30" i="149"/>
  <c r="FX30" i="115"/>
  <c r="FX30" i="174"/>
  <c r="FX30" i="40"/>
  <c r="FX30" i="29"/>
  <c r="FX30" i="77"/>
  <c r="FX30" i="173"/>
  <c r="FX30" i="42"/>
  <c r="FX30" i="21"/>
  <c r="FX30" i="99"/>
  <c r="FX30" i="104"/>
  <c r="FX36" i="2"/>
  <c r="FX35" i="150"/>
  <c r="FX35" i="148"/>
  <c r="FX35" i="147"/>
  <c r="FX35" i="149"/>
  <c r="FX35" i="146"/>
  <c r="FX35" i="115"/>
  <c r="FX35" i="174"/>
  <c r="FX35" i="40"/>
  <c r="FX35" i="77"/>
  <c r="FX35" i="29"/>
  <c r="FX35" i="173"/>
  <c r="FX35" i="42"/>
  <c r="FX35" i="21"/>
  <c r="FX35" i="104"/>
  <c r="FX35" i="99"/>
  <c r="AM27" i="180"/>
  <c r="AM27" i="181"/>
  <c r="AM27" i="178"/>
  <c r="AM27" i="179"/>
  <c r="AM27" i="177"/>
  <c r="BC26" i="106"/>
  <c r="BC26" i="112" s="1"/>
  <c r="BC26" i="150"/>
  <c r="BC26" i="148"/>
  <c r="BC26" i="146"/>
  <c r="BC26" i="147"/>
  <c r="BC26" i="149"/>
  <c r="BC26" i="115"/>
  <c r="BC26" i="174"/>
  <c r="BC26" i="40"/>
  <c r="BC26" i="29"/>
  <c r="BC26" i="77"/>
  <c r="BC26" i="173"/>
  <c r="BC26" i="42"/>
  <c r="BC26" i="21"/>
  <c r="BC26" i="99"/>
  <c r="BC26" i="104"/>
  <c r="CW37" i="2"/>
  <c r="CW36" i="150"/>
  <c r="CW36" i="148"/>
  <c r="CW36" i="147"/>
  <c r="CW36" i="146"/>
  <c r="CW36" i="149"/>
  <c r="CW36" i="174"/>
  <c r="CW36" i="115"/>
  <c r="CW36" i="77"/>
  <c r="CW36" i="40"/>
  <c r="CW36" i="173"/>
  <c r="CW36" i="42"/>
  <c r="CW36" i="29"/>
  <c r="CW36" i="21"/>
  <c r="CW36" i="104"/>
  <c r="CW36" i="99"/>
  <c r="AA36" i="2"/>
  <c r="K36" i="180"/>
  <c r="K36" i="181"/>
  <c r="K36" i="178"/>
  <c r="K36" i="179"/>
  <c r="K36" i="177"/>
  <c r="AA35" i="106"/>
  <c r="AA35" i="112" s="1"/>
  <c r="AA35" i="150"/>
  <c r="AA35" i="148"/>
  <c r="AA35" i="147"/>
  <c r="AA35" i="146"/>
  <c r="AA35" i="149"/>
  <c r="AA35" i="174"/>
  <c r="AA35" i="115"/>
  <c r="AA35" i="77"/>
  <c r="AA35" i="40"/>
  <c r="AA35" i="29"/>
  <c r="AA35" i="173"/>
  <c r="AA35" i="42"/>
  <c r="AA35" i="104"/>
  <c r="AA35" i="99"/>
  <c r="AA35" i="21"/>
  <c r="AO26" i="2"/>
  <c r="Y26" i="180"/>
  <c r="Y26" i="181"/>
  <c r="Y26" i="178"/>
  <c r="Y26" i="179"/>
  <c r="Y26" i="177"/>
  <c r="AO25" i="106"/>
  <c r="AO25" i="112" s="1"/>
  <c r="AO25" i="150"/>
  <c r="AO25" i="148"/>
  <c r="AO25" i="147"/>
  <c r="AO25" i="146"/>
  <c r="AO25" i="149"/>
  <c r="AO25" i="115"/>
  <c r="AO25" i="174"/>
  <c r="AO25" i="40"/>
  <c r="AO25" i="29"/>
  <c r="AO25" i="77"/>
  <c r="AO25" i="42"/>
  <c r="AO25" i="173"/>
  <c r="AO25" i="21"/>
  <c r="AO25" i="99"/>
  <c r="AO25" i="104"/>
  <c r="AO56" i="2"/>
  <c r="AO55" i="106"/>
  <c r="AO55" i="112" s="1"/>
  <c r="AO55" i="21"/>
  <c r="AO55" i="173"/>
  <c r="AO55" i="104"/>
  <c r="AO55" i="99"/>
  <c r="CG31" i="2"/>
  <c r="CG30" i="106"/>
  <c r="CG30" i="112" s="1"/>
  <c r="CG30" i="150"/>
  <c r="CG30" i="148"/>
  <c r="CG30" i="147"/>
  <c r="CG30" i="146"/>
  <c r="CG30" i="149"/>
  <c r="CG30" i="115"/>
  <c r="CG30" i="174"/>
  <c r="CG30" i="40"/>
  <c r="CG30" i="29"/>
  <c r="CG30" i="77"/>
  <c r="CG30" i="42"/>
  <c r="CG30" i="173"/>
  <c r="CG30" i="21"/>
  <c r="CG30" i="99"/>
  <c r="CG30" i="104"/>
  <c r="DP26" i="2"/>
  <c r="DP25" i="150"/>
  <c r="DP25" i="148"/>
  <c r="DP25" i="146"/>
  <c r="DP25" i="147"/>
  <c r="DP25" i="149"/>
  <c r="DP25" i="115"/>
  <c r="DP25" i="174"/>
  <c r="DP25" i="40"/>
  <c r="DP25" i="29"/>
  <c r="DP25" i="77"/>
  <c r="DP25" i="173"/>
  <c r="DP25" i="42"/>
  <c r="DP25" i="21"/>
  <c r="DP25" i="99"/>
  <c r="DP25" i="104"/>
  <c r="DP31" i="2"/>
  <c r="DP30" i="150"/>
  <c r="DP30" i="148"/>
  <c r="DP30" i="146"/>
  <c r="DP30" i="147"/>
  <c r="DP30" i="149"/>
  <c r="DP30" i="115"/>
  <c r="DP30" i="174"/>
  <c r="DP30" i="40"/>
  <c r="DP30" i="29"/>
  <c r="DP30" i="77"/>
  <c r="DP30" i="173"/>
  <c r="DP30" i="42"/>
  <c r="DP30" i="21"/>
  <c r="DP30" i="99"/>
  <c r="DP30" i="104"/>
  <c r="DP36" i="2"/>
  <c r="DP35" i="150"/>
  <c r="DP35" i="148"/>
  <c r="DP35" i="147"/>
  <c r="DP35" i="149"/>
  <c r="DP35" i="146"/>
  <c r="DP35" i="115"/>
  <c r="DP35" i="174"/>
  <c r="DP35" i="40"/>
  <c r="DP35" i="77"/>
  <c r="DP35" i="29"/>
  <c r="DP35" i="173"/>
  <c r="DP35" i="42"/>
  <c r="DP35" i="21"/>
  <c r="DP35" i="104"/>
  <c r="DP35" i="99"/>
  <c r="ED56" i="2"/>
  <c r="ED55" i="21"/>
  <c r="ED55" i="173"/>
  <c r="ED55" i="104"/>
  <c r="ED55" i="99"/>
  <c r="ET26" i="2"/>
  <c r="ET25" i="150"/>
  <c r="ET25" i="148"/>
  <c r="ET25" i="147"/>
  <c r="ET25" i="146"/>
  <c r="ET25" i="149"/>
  <c r="ET25" i="174"/>
  <c r="ET25" i="115"/>
  <c r="ET25" i="77"/>
  <c r="ET25" i="40"/>
  <c r="ET25" i="29"/>
  <c r="ET25" i="173"/>
  <c r="ET25" i="42"/>
  <c r="ET25" i="21"/>
  <c r="ET25" i="99"/>
  <c r="ET25" i="104"/>
  <c r="GC31" i="2"/>
  <c r="GC30" i="150"/>
  <c r="GC30" i="148"/>
  <c r="GC30" i="147"/>
  <c r="GC30" i="146"/>
  <c r="GC30" i="149"/>
  <c r="GC30" i="115"/>
  <c r="GC30" i="174"/>
  <c r="GC30" i="40"/>
  <c r="GC30" i="29"/>
  <c r="GC30" i="77"/>
  <c r="GC30" i="42"/>
  <c r="GC30" i="173"/>
  <c r="GC30" i="21"/>
  <c r="GC30" i="99"/>
  <c r="GC30" i="104"/>
  <c r="C43" i="2"/>
  <c r="C42" i="106"/>
  <c r="C42" i="112" s="1"/>
  <c r="C42" i="173"/>
  <c r="C42" i="21"/>
  <c r="C42" i="104"/>
  <c r="C42" i="99"/>
  <c r="X31" i="2"/>
  <c r="H31" i="180"/>
  <c r="H31" i="181"/>
  <c r="H31" i="178"/>
  <c r="H31" i="179"/>
  <c r="H31" i="177"/>
  <c r="X30" i="106"/>
  <c r="X30" i="112" s="1"/>
  <c r="X30" i="150"/>
  <c r="X30" i="148"/>
  <c r="X30" i="146"/>
  <c r="X30" i="147"/>
  <c r="X30" i="149"/>
  <c r="X30" i="115"/>
  <c r="X30" i="174"/>
  <c r="X30" i="40"/>
  <c r="X30" i="29"/>
  <c r="X30" i="77"/>
  <c r="X30" i="173"/>
  <c r="X30" i="42"/>
  <c r="X30" i="21"/>
  <c r="X30" i="99"/>
  <c r="X30" i="104"/>
  <c r="AE26" i="2"/>
  <c r="O26" i="180"/>
  <c r="O26" i="181"/>
  <c r="O26" i="178"/>
  <c r="O26" i="179"/>
  <c r="O26" i="177"/>
  <c r="AE25" i="106"/>
  <c r="AE25" i="112" s="1"/>
  <c r="AE25" i="150"/>
  <c r="AE25" i="147"/>
  <c r="AE25" i="148"/>
  <c r="AE25" i="146"/>
  <c r="AE25" i="149"/>
  <c r="AE25" i="174"/>
  <c r="AE25" i="115"/>
  <c r="AE25" i="77"/>
  <c r="AE25" i="40"/>
  <c r="AE25" i="29"/>
  <c r="AE25" i="173"/>
  <c r="AE25" i="42"/>
  <c r="AE25" i="104"/>
  <c r="AE25" i="21"/>
  <c r="AE25" i="99"/>
  <c r="AU43" i="2"/>
  <c r="AU42" i="106"/>
  <c r="AU42" i="112" s="1"/>
  <c r="AU42" i="173"/>
  <c r="AU42" i="21"/>
  <c r="AU42" i="104"/>
  <c r="AU42" i="99"/>
  <c r="CP26" i="2"/>
  <c r="CP25" i="106"/>
  <c r="CP25" i="112" s="1"/>
  <c r="CP25" i="150"/>
  <c r="CP25" i="148"/>
  <c r="CP25" i="147"/>
  <c r="CP25" i="146"/>
  <c r="CP25" i="149"/>
  <c r="CP25" i="174"/>
  <c r="CP25" i="115"/>
  <c r="CP25" i="77"/>
  <c r="CP25" i="40"/>
  <c r="CP25" i="29"/>
  <c r="CP25" i="173"/>
  <c r="CP25" i="42"/>
  <c r="CP25" i="21"/>
  <c r="CP25" i="99"/>
  <c r="CP25" i="104"/>
  <c r="CT31" i="2"/>
  <c r="CT30" i="106"/>
  <c r="CT30" i="112" s="1"/>
  <c r="CT30" i="150"/>
  <c r="CT30" i="148"/>
  <c r="CT30" i="147"/>
  <c r="CT30" i="146"/>
  <c r="CT30" i="149"/>
  <c r="CT30" i="174"/>
  <c r="CT30" i="115"/>
  <c r="CT30" i="77"/>
  <c r="CT30" i="40"/>
  <c r="CT30" i="29"/>
  <c r="CT30" i="173"/>
  <c r="CT30" i="42"/>
  <c r="CT30" i="21"/>
  <c r="CT30" i="99"/>
  <c r="CT30" i="104"/>
  <c r="EA56" i="2"/>
  <c r="EA55" i="173"/>
  <c r="EA55" i="104"/>
  <c r="EA55" i="21"/>
  <c r="EA55" i="99"/>
  <c r="EE31" i="2"/>
  <c r="EE30" i="150"/>
  <c r="EE30" i="148"/>
  <c r="EE30" i="146"/>
  <c r="EE30" i="147"/>
  <c r="EE30" i="149"/>
  <c r="EE30" i="174"/>
  <c r="EE30" i="115"/>
  <c r="EE30" i="77"/>
  <c r="EE30" i="40"/>
  <c r="EE30" i="29"/>
  <c r="EE30" i="173"/>
  <c r="EE30" i="42"/>
  <c r="EE30" i="104"/>
  <c r="EE30" i="21"/>
  <c r="EE30" i="99"/>
  <c r="EF36" i="2"/>
  <c r="EF35" i="150"/>
  <c r="EF35" i="148"/>
  <c r="EF35" i="147"/>
  <c r="EF35" i="149"/>
  <c r="EF35" i="146"/>
  <c r="EF35" i="115"/>
  <c r="EF35" i="174"/>
  <c r="EF35" i="40"/>
  <c r="EF35" i="77"/>
  <c r="EF35" i="29"/>
  <c r="EF35" i="173"/>
  <c r="EF35" i="42"/>
  <c r="EF35" i="21"/>
  <c r="EF35" i="104"/>
  <c r="EF35" i="99"/>
  <c r="ER43" i="2"/>
  <c r="ER42" i="173"/>
  <c r="ER42" i="104"/>
  <c r="ER42" i="99"/>
  <c r="ER42" i="21"/>
  <c r="EM36" i="2"/>
  <c r="EM35" i="150"/>
  <c r="EM35" i="148"/>
  <c r="EM35" i="147"/>
  <c r="EM35" i="146"/>
  <c r="EM35" i="149"/>
  <c r="EM35" i="174"/>
  <c r="EM35" i="115"/>
  <c r="EM35" i="77"/>
  <c r="EM35" i="40"/>
  <c r="EM35" i="29"/>
  <c r="EM35" i="173"/>
  <c r="EM35" i="42"/>
  <c r="EM35" i="104"/>
  <c r="EM35" i="99"/>
  <c r="EM35" i="21"/>
  <c r="ET31" i="2"/>
  <c r="ET30" i="150"/>
  <c r="ET30" i="148"/>
  <c r="ET30" i="147"/>
  <c r="ET30" i="146"/>
  <c r="ET30" i="149"/>
  <c r="ET30" i="174"/>
  <c r="ET30" i="115"/>
  <c r="ET30" i="77"/>
  <c r="ET30" i="40"/>
  <c r="ET30" i="29"/>
  <c r="ET30" i="173"/>
  <c r="ET30" i="42"/>
  <c r="ET30" i="21"/>
  <c r="ET30" i="99"/>
  <c r="ET30" i="104"/>
  <c r="FA43" i="2"/>
  <c r="FA42" i="173"/>
  <c r="FA42" i="21"/>
  <c r="FA42" i="104"/>
  <c r="FA42" i="99"/>
  <c r="FH57" i="2"/>
  <c r="FH56" i="21"/>
  <c r="FH56" i="173"/>
  <c r="FH56" i="104"/>
  <c r="FH56" i="99"/>
  <c r="FO56" i="2"/>
  <c r="FO55" i="173"/>
  <c r="FO55" i="104"/>
  <c r="FO55" i="21"/>
  <c r="FO55" i="99"/>
  <c r="FZ56" i="2"/>
  <c r="FZ55" i="21"/>
  <c r="FZ55" i="173"/>
  <c r="FZ55" i="104"/>
  <c r="FZ55" i="99"/>
  <c r="AJ26" i="2"/>
  <c r="T26" i="180"/>
  <c r="T26" i="178"/>
  <c r="T26" i="181"/>
  <c r="T26" i="179"/>
  <c r="T26" i="177"/>
  <c r="AJ25" i="106"/>
  <c r="AJ25" i="112" s="1"/>
  <c r="AJ25" i="150"/>
  <c r="AJ25" i="147"/>
  <c r="AJ25" i="148"/>
  <c r="AJ25" i="146"/>
  <c r="AJ25" i="149"/>
  <c r="AJ25" i="115"/>
  <c r="AJ25" i="174"/>
  <c r="AJ25" i="40"/>
  <c r="AJ25" i="29"/>
  <c r="AJ25" i="77"/>
  <c r="AJ25" i="173"/>
  <c r="AJ25" i="42"/>
  <c r="AJ25" i="21"/>
  <c r="AJ25" i="99"/>
  <c r="AJ25" i="104"/>
  <c r="AJ56" i="2"/>
  <c r="AJ55" i="106"/>
  <c r="AJ55" i="112" s="1"/>
  <c r="AJ55" i="21"/>
  <c r="AJ55" i="173"/>
  <c r="AJ55" i="104"/>
  <c r="AJ55" i="99"/>
  <c r="CP31" i="2"/>
  <c r="CP30" i="106"/>
  <c r="CP30" i="112" s="1"/>
  <c r="CP30" i="150"/>
  <c r="CP30" i="148"/>
  <c r="CP30" i="147"/>
  <c r="CP30" i="146"/>
  <c r="CP30" i="149"/>
  <c r="CP30" i="174"/>
  <c r="CP30" i="115"/>
  <c r="CP30" i="77"/>
  <c r="CP30" i="40"/>
  <c r="CP30" i="29"/>
  <c r="CP30" i="173"/>
  <c r="CP30" i="42"/>
  <c r="CP30" i="21"/>
  <c r="CP30" i="99"/>
  <c r="CP30" i="104"/>
  <c r="DG26" i="2"/>
  <c r="DG25" i="150"/>
  <c r="DG25" i="148"/>
  <c r="DG25" i="146"/>
  <c r="DG25" i="147"/>
  <c r="DG25" i="149"/>
  <c r="DG25" i="174"/>
  <c r="DG25" i="115"/>
  <c r="DG25" i="77"/>
  <c r="DG25" i="40"/>
  <c r="DG25" i="29"/>
  <c r="DG25" i="173"/>
  <c r="DG25" i="42"/>
  <c r="DG25" i="104"/>
  <c r="DG25" i="21"/>
  <c r="DG25" i="99"/>
  <c r="DG31" i="2"/>
  <c r="DG30" i="150"/>
  <c r="DG30" i="148"/>
  <c r="DG30" i="146"/>
  <c r="DG30" i="147"/>
  <c r="DG30" i="149"/>
  <c r="DG30" i="174"/>
  <c r="DG30" i="115"/>
  <c r="DG30" i="77"/>
  <c r="DG30" i="40"/>
  <c r="DG30" i="29"/>
  <c r="DG30" i="173"/>
  <c r="DG30" i="42"/>
  <c r="DG30" i="104"/>
  <c r="DG30" i="21"/>
  <c r="DG30" i="99"/>
  <c r="DG36" i="2"/>
  <c r="DG35" i="150"/>
  <c r="DG35" i="148"/>
  <c r="DG35" i="147"/>
  <c r="DG35" i="146"/>
  <c r="DG35" i="149"/>
  <c r="DG35" i="174"/>
  <c r="DG35" i="115"/>
  <c r="DG35" i="77"/>
  <c r="DG35" i="40"/>
  <c r="DG35" i="29"/>
  <c r="DG35" i="173"/>
  <c r="DG35" i="42"/>
  <c r="DG35" i="104"/>
  <c r="DG35" i="99"/>
  <c r="DG35" i="21"/>
  <c r="FM26" i="2"/>
  <c r="FM25" i="150"/>
  <c r="FM25" i="148"/>
  <c r="FM25" i="147"/>
  <c r="FM25" i="146"/>
  <c r="FM25" i="149"/>
  <c r="FM25" i="115"/>
  <c r="FM25" i="174"/>
  <c r="FM25" i="40"/>
  <c r="FM25" i="29"/>
  <c r="FM25" i="77"/>
  <c r="FM25" i="42"/>
  <c r="FM25" i="173"/>
  <c r="FM25" i="21"/>
  <c r="FM25" i="99"/>
  <c r="FM25" i="104"/>
  <c r="FM31" i="2"/>
  <c r="FM30" i="150"/>
  <c r="FM30" i="148"/>
  <c r="FM30" i="147"/>
  <c r="FM30" i="146"/>
  <c r="FM30" i="149"/>
  <c r="FM30" i="115"/>
  <c r="FM30" i="174"/>
  <c r="FM30" i="40"/>
  <c r="FM30" i="29"/>
  <c r="FM30" i="77"/>
  <c r="FM30" i="42"/>
  <c r="FM30" i="173"/>
  <c r="FM30" i="21"/>
  <c r="FM30" i="99"/>
  <c r="FM30" i="104"/>
  <c r="FM36" i="2"/>
  <c r="FM35" i="150"/>
  <c r="FM35" i="148"/>
  <c r="FM35" i="147"/>
  <c r="FM35" i="149"/>
  <c r="FM35" i="146"/>
  <c r="FM35" i="115"/>
  <c r="FM35" i="174"/>
  <c r="FM35" i="40"/>
  <c r="FM35" i="77"/>
  <c r="FM35" i="42"/>
  <c r="FM35" i="29"/>
  <c r="FM35" i="173"/>
  <c r="FM35" i="21"/>
  <c r="FM35" i="104"/>
  <c r="FM35" i="99"/>
  <c r="GD26" i="2"/>
  <c r="GD25" i="150"/>
  <c r="GD25" i="148"/>
  <c r="GD25" i="147"/>
  <c r="GD25" i="146"/>
  <c r="GD25" i="149"/>
  <c r="GD25" i="174"/>
  <c r="GD25" i="115"/>
  <c r="GD25" i="77"/>
  <c r="GD25" i="40"/>
  <c r="GD25" i="29"/>
  <c r="GD25" i="173"/>
  <c r="GD25" i="42"/>
  <c r="GD25" i="21"/>
  <c r="GD25" i="99"/>
  <c r="GD25" i="104"/>
  <c r="T43" i="2"/>
  <c r="T42" i="106"/>
  <c r="T42" i="112" s="1"/>
  <c r="T42" i="173"/>
  <c r="T42" i="104"/>
  <c r="T42" i="99"/>
  <c r="T42" i="21"/>
  <c r="BG56" i="2"/>
  <c r="BG55" i="106"/>
  <c r="BG55" i="112" s="1"/>
  <c r="BG55" i="173"/>
  <c r="BG55" i="104"/>
  <c r="BG55" i="21"/>
  <c r="BG55" i="99"/>
  <c r="BC43" i="2"/>
  <c r="BC42" i="106"/>
  <c r="BC42" i="112" s="1"/>
  <c r="BC42" i="173"/>
  <c r="BC42" i="21"/>
  <c r="BC42" i="104"/>
  <c r="BC42" i="99"/>
  <c r="AG26" i="2"/>
  <c r="Q26" i="180"/>
  <c r="Q26" i="181"/>
  <c r="Q26" i="178"/>
  <c r="Q26" i="179"/>
  <c r="Q26" i="177"/>
  <c r="AG25" i="106"/>
  <c r="AG25" i="112" s="1"/>
  <c r="AG25" i="150"/>
  <c r="AG25" i="148"/>
  <c r="AG25" i="147"/>
  <c r="AG25" i="146"/>
  <c r="AG25" i="149"/>
  <c r="AG25" i="115"/>
  <c r="AG25" i="174"/>
  <c r="AG25" i="40"/>
  <c r="AG25" i="29"/>
  <c r="AG25" i="77"/>
  <c r="AG25" i="42"/>
  <c r="AG25" i="173"/>
  <c r="AG25" i="21"/>
  <c r="AG25" i="99"/>
  <c r="AG25" i="104"/>
  <c r="AG56" i="2"/>
  <c r="AG55" i="106"/>
  <c r="AG55" i="112" s="1"/>
  <c r="AG55" i="21"/>
  <c r="AG55" i="173"/>
  <c r="AG55" i="104"/>
  <c r="AG55" i="99"/>
  <c r="AW43" i="2"/>
  <c r="AW42" i="106"/>
  <c r="AW42" i="112" s="1"/>
  <c r="AW42" i="173"/>
  <c r="AW42" i="21"/>
  <c r="AW42" i="104"/>
  <c r="AW42" i="99"/>
  <c r="CM31" i="2"/>
  <c r="CM30" i="106"/>
  <c r="CM30" i="112" s="1"/>
  <c r="CM30" i="150"/>
  <c r="CM30" i="148"/>
  <c r="CM30" i="146"/>
  <c r="CM30" i="147"/>
  <c r="CM30" i="149"/>
  <c r="CM30" i="174"/>
  <c r="CM30" i="115"/>
  <c r="CM30" i="77"/>
  <c r="CM30" i="40"/>
  <c r="CM30" i="29"/>
  <c r="CM30" i="173"/>
  <c r="CM30" i="42"/>
  <c r="CM30" i="104"/>
  <c r="CM30" i="21"/>
  <c r="CM30" i="99"/>
  <c r="DV56" i="2"/>
  <c r="DV55" i="21"/>
  <c r="DV55" i="173"/>
  <c r="DV55" i="104"/>
  <c r="DV55" i="99"/>
  <c r="FQ26" i="2"/>
  <c r="FQ25" i="150"/>
  <c r="FQ25" i="148"/>
  <c r="FQ25" i="147"/>
  <c r="FQ25" i="146"/>
  <c r="FQ25" i="149"/>
  <c r="FQ25" i="115"/>
  <c r="FQ25" i="174"/>
  <c r="FQ25" i="40"/>
  <c r="FQ25" i="29"/>
  <c r="FQ25" i="77"/>
  <c r="FQ25" i="42"/>
  <c r="FQ25" i="173"/>
  <c r="FQ25" i="21"/>
  <c r="FQ25" i="99"/>
  <c r="FQ25" i="104"/>
  <c r="FQ31" i="2"/>
  <c r="FQ30" i="150"/>
  <c r="FQ30" i="148"/>
  <c r="FQ30" i="147"/>
  <c r="FQ30" i="146"/>
  <c r="FQ30" i="149"/>
  <c r="FQ30" i="115"/>
  <c r="FQ30" i="174"/>
  <c r="FQ30" i="40"/>
  <c r="FQ30" i="29"/>
  <c r="FQ30" i="77"/>
  <c r="FQ30" i="42"/>
  <c r="FQ30" i="173"/>
  <c r="FQ30" i="21"/>
  <c r="FQ30" i="99"/>
  <c r="FQ30" i="104"/>
  <c r="FQ36" i="2"/>
  <c r="FQ35" i="150"/>
  <c r="FQ35" i="148"/>
  <c r="FQ35" i="147"/>
  <c r="FQ35" i="149"/>
  <c r="FQ35" i="146"/>
  <c r="FQ35" i="115"/>
  <c r="FQ35" i="174"/>
  <c r="FQ35" i="40"/>
  <c r="FQ35" i="77"/>
  <c r="FQ35" i="42"/>
  <c r="FQ35" i="29"/>
  <c r="FQ35" i="173"/>
  <c r="FQ35" i="21"/>
  <c r="FQ35" i="104"/>
  <c r="FQ35" i="99"/>
  <c r="BI36" i="2"/>
  <c r="AS36" i="180"/>
  <c r="AS36" i="181"/>
  <c r="AS36" i="178"/>
  <c r="AS36" i="179"/>
  <c r="AS36" i="177"/>
  <c r="BI35" i="106"/>
  <c r="BI35" i="112" s="1"/>
  <c r="BI35" i="150"/>
  <c r="BI35" i="148"/>
  <c r="BI35" i="147"/>
  <c r="BI35" i="149"/>
  <c r="BI35" i="146"/>
  <c r="BI35" i="115"/>
  <c r="BI35" i="174"/>
  <c r="BI35" i="40"/>
  <c r="BI35" i="77"/>
  <c r="BI35" i="42"/>
  <c r="BI35" i="29"/>
  <c r="BI35" i="173"/>
  <c r="BI35" i="21"/>
  <c r="BI35" i="104"/>
  <c r="BI35" i="99"/>
  <c r="BB56" i="2"/>
  <c r="BB55" i="106"/>
  <c r="BB55" i="112" s="1"/>
  <c r="BB55" i="21"/>
  <c r="BB55" i="173"/>
  <c r="BB55" i="104"/>
  <c r="BB55" i="99"/>
  <c r="AE43" i="2"/>
  <c r="AE42" i="106"/>
  <c r="AE42" i="112" s="1"/>
  <c r="AE42" i="173"/>
  <c r="AE42" i="21"/>
  <c r="AE42" i="104"/>
  <c r="AE42" i="99"/>
  <c r="CI36" i="2"/>
  <c r="CI35" i="106"/>
  <c r="CI35" i="112" s="1"/>
  <c r="CI35" i="150"/>
  <c r="CI35" i="148"/>
  <c r="CI35" i="147"/>
  <c r="CI35" i="146"/>
  <c r="CI35" i="149"/>
  <c r="CI35" i="174"/>
  <c r="CI35" i="115"/>
  <c r="CI35" i="77"/>
  <c r="CI35" i="40"/>
  <c r="CI35" i="29"/>
  <c r="CI35" i="173"/>
  <c r="CI35" i="42"/>
  <c r="CI35" i="104"/>
  <c r="CI35" i="99"/>
  <c r="CI35" i="21"/>
  <c r="DI26" i="2"/>
  <c r="DI25" i="150"/>
  <c r="DI25" i="148"/>
  <c r="DI25" i="147"/>
  <c r="DI25" i="146"/>
  <c r="DI25" i="149"/>
  <c r="DI25" i="115"/>
  <c r="DI25" i="174"/>
  <c r="DI25" i="40"/>
  <c r="DI25" i="29"/>
  <c r="DI25" i="77"/>
  <c r="DI25" i="42"/>
  <c r="DI25" i="173"/>
  <c r="DI25" i="21"/>
  <c r="DI25" i="99"/>
  <c r="DI25" i="104"/>
  <c r="DI31" i="2"/>
  <c r="DI30" i="150"/>
  <c r="DI30" i="148"/>
  <c r="DI30" i="147"/>
  <c r="DI30" i="146"/>
  <c r="DI30" i="149"/>
  <c r="DI30" i="115"/>
  <c r="DI30" i="174"/>
  <c r="DI30" i="40"/>
  <c r="DI30" i="29"/>
  <c r="DI30" i="77"/>
  <c r="DI30" i="42"/>
  <c r="DI30" i="173"/>
  <c r="DI30" i="21"/>
  <c r="DI30" i="99"/>
  <c r="DI30" i="104"/>
  <c r="DI36" i="2"/>
  <c r="DI35" i="150"/>
  <c r="DI35" i="148"/>
  <c r="DI35" i="147"/>
  <c r="DI35" i="149"/>
  <c r="DI35" i="146"/>
  <c r="DI35" i="115"/>
  <c r="DI35" i="174"/>
  <c r="DI35" i="40"/>
  <c r="DI35" i="77"/>
  <c r="DI35" i="42"/>
  <c r="DI35" i="29"/>
  <c r="DI35" i="173"/>
  <c r="DI35" i="21"/>
  <c r="DI35" i="104"/>
  <c r="DI35" i="99"/>
  <c r="FF56" i="2"/>
  <c r="FF55" i="21"/>
  <c r="FF55" i="173"/>
  <c r="FF55" i="104"/>
  <c r="FF55" i="99"/>
  <c r="V26" i="2"/>
  <c r="F26" i="180"/>
  <c r="F26" i="181"/>
  <c r="F26" i="178"/>
  <c r="F26" i="179"/>
  <c r="F26" i="177"/>
  <c r="V25" i="106"/>
  <c r="V25" i="112" s="1"/>
  <c r="V25" i="150"/>
  <c r="V25" i="148"/>
  <c r="V25" i="147"/>
  <c r="V25" i="146"/>
  <c r="V25" i="149"/>
  <c r="V25" i="174"/>
  <c r="V25" i="115"/>
  <c r="V25" i="77"/>
  <c r="V25" i="40"/>
  <c r="V25" i="29"/>
  <c r="V25" i="173"/>
  <c r="V25" i="42"/>
  <c r="V25" i="21"/>
  <c r="V25" i="99"/>
  <c r="V25" i="104"/>
  <c r="V56" i="2"/>
  <c r="V55" i="106"/>
  <c r="V55" i="112" s="1"/>
  <c r="V55" i="21"/>
  <c r="V55" i="173"/>
  <c r="V55" i="104"/>
  <c r="V55" i="99"/>
  <c r="AP31" i="2"/>
  <c r="Z31" i="180"/>
  <c r="Z31" i="181"/>
  <c r="Z31" i="178"/>
  <c r="Z31" i="179"/>
  <c r="Z31" i="177"/>
  <c r="AP30" i="106"/>
  <c r="AP30" i="112" s="1"/>
  <c r="AP30" i="150"/>
  <c r="AP30" i="148"/>
  <c r="AP30" i="147"/>
  <c r="AP30" i="146"/>
  <c r="AP30" i="149"/>
  <c r="AP30" i="174"/>
  <c r="AP30" i="115"/>
  <c r="AP30" i="77"/>
  <c r="AP30" i="40"/>
  <c r="AP30" i="29"/>
  <c r="AP30" i="173"/>
  <c r="AP30" i="42"/>
  <c r="AP30" i="21"/>
  <c r="AP30" i="99"/>
  <c r="AP30" i="104"/>
  <c r="AL43" i="2"/>
  <c r="AL42" i="106"/>
  <c r="AL42" i="112" s="1"/>
  <c r="AL42" i="173"/>
  <c r="AL42" i="21"/>
  <c r="AL42" i="104"/>
  <c r="AL42" i="99"/>
  <c r="CQ43" i="2"/>
  <c r="CQ42" i="106"/>
  <c r="CQ42" i="112" s="1"/>
  <c r="CQ42" i="173"/>
  <c r="CQ42" i="21"/>
  <c r="CQ42" i="104"/>
  <c r="CQ42" i="99"/>
  <c r="CT36" i="2"/>
  <c r="CT35" i="106"/>
  <c r="CT35" i="112" s="1"/>
  <c r="CT35" i="150"/>
  <c r="CT35" i="148"/>
  <c r="CT35" i="147"/>
  <c r="CT35" i="146"/>
  <c r="CT35" i="149"/>
  <c r="CT35" i="174"/>
  <c r="CT35" i="115"/>
  <c r="CT35" i="77"/>
  <c r="CT35" i="40"/>
  <c r="CT35" i="173"/>
  <c r="CT35" i="42"/>
  <c r="CT35" i="29"/>
  <c r="CT35" i="21"/>
  <c r="CT35" i="104"/>
  <c r="CT35" i="99"/>
  <c r="CW31" i="2"/>
  <c r="CW30" i="150"/>
  <c r="CW30" i="148"/>
  <c r="CW30" i="147"/>
  <c r="CW30" i="146"/>
  <c r="CW30" i="149"/>
  <c r="CW30" i="115"/>
  <c r="CW30" i="174"/>
  <c r="CW30" i="40"/>
  <c r="CW30" i="29"/>
  <c r="CW30" i="77"/>
  <c r="CW30" i="42"/>
  <c r="CW30" i="173"/>
  <c r="CW30" i="21"/>
  <c r="CW30" i="99"/>
  <c r="CW30" i="104"/>
  <c r="CY26" i="2"/>
  <c r="CY25" i="150"/>
  <c r="CY25" i="148"/>
  <c r="CY25" i="146"/>
  <c r="CY25" i="147"/>
  <c r="CY25" i="149"/>
  <c r="CY25" i="174"/>
  <c r="CY25" i="115"/>
  <c r="CY25" i="77"/>
  <c r="CY25" i="40"/>
  <c r="CY25" i="29"/>
  <c r="CY25" i="173"/>
  <c r="CY25" i="42"/>
  <c r="CY25" i="104"/>
  <c r="CY25" i="21"/>
  <c r="CY25" i="99"/>
  <c r="CY31" i="2"/>
  <c r="CY30" i="150"/>
  <c r="CY30" i="148"/>
  <c r="CY30" i="146"/>
  <c r="CY30" i="147"/>
  <c r="CY30" i="149"/>
  <c r="CY30" i="174"/>
  <c r="CY30" i="115"/>
  <c r="CY30" i="77"/>
  <c r="CY30" i="40"/>
  <c r="CY30" i="29"/>
  <c r="CY30" i="173"/>
  <c r="CY30" i="42"/>
  <c r="CY30" i="104"/>
  <c r="CY30" i="21"/>
  <c r="CY30" i="99"/>
  <c r="CY36" i="2"/>
  <c r="CY35" i="150"/>
  <c r="CY35" i="148"/>
  <c r="CY35" i="147"/>
  <c r="CY35" i="146"/>
  <c r="CY35" i="149"/>
  <c r="CY35" i="174"/>
  <c r="CY35" i="115"/>
  <c r="CY35" i="77"/>
  <c r="CY35" i="40"/>
  <c r="CY35" i="29"/>
  <c r="CY35" i="173"/>
  <c r="CY35" i="42"/>
  <c r="CY35" i="104"/>
  <c r="CY35" i="99"/>
  <c r="CY35" i="21"/>
  <c r="EA26" i="2"/>
  <c r="EA25" i="150"/>
  <c r="EA25" i="148"/>
  <c r="EA25" i="146"/>
  <c r="EA25" i="147"/>
  <c r="EA25" i="149"/>
  <c r="EA25" i="174"/>
  <c r="EA25" i="115"/>
  <c r="EA25" i="77"/>
  <c r="EA25" i="40"/>
  <c r="EA25" i="29"/>
  <c r="EA25" i="173"/>
  <c r="EA25" i="42"/>
  <c r="EA25" i="104"/>
  <c r="EA25" i="21"/>
  <c r="EA25" i="99"/>
  <c r="EA36" i="2"/>
  <c r="EA35" i="150"/>
  <c r="EA35" i="148"/>
  <c r="EA35" i="147"/>
  <c r="EA35" i="146"/>
  <c r="EA35" i="149"/>
  <c r="EA35" i="174"/>
  <c r="EA35" i="115"/>
  <c r="EA35" i="77"/>
  <c r="EA35" i="40"/>
  <c r="EA35" i="29"/>
  <c r="EA35" i="173"/>
  <c r="EA35" i="42"/>
  <c r="EA35" i="104"/>
  <c r="EA35" i="99"/>
  <c r="EA35" i="21"/>
  <c r="EK26" i="150"/>
  <c r="EK26" i="148"/>
  <c r="EK26" i="147"/>
  <c r="EK26" i="146"/>
  <c r="EK26" i="149"/>
  <c r="EK26" i="174"/>
  <c r="EK26" i="115"/>
  <c r="EK26" i="77"/>
  <c r="EK26" i="40"/>
  <c r="EK26" i="29"/>
  <c r="EK26" i="173"/>
  <c r="EK26" i="42"/>
  <c r="EK26" i="21"/>
  <c r="EK26" i="99"/>
  <c r="EK26" i="104"/>
  <c r="EI36" i="2"/>
  <c r="EI35" i="150"/>
  <c r="EI35" i="148"/>
  <c r="EI35" i="147"/>
  <c r="EI35" i="146"/>
  <c r="EI35" i="149"/>
  <c r="EI35" i="174"/>
  <c r="EI35" i="115"/>
  <c r="EI35" i="77"/>
  <c r="EI35" i="40"/>
  <c r="EI35" i="29"/>
  <c r="EI35" i="173"/>
  <c r="EI35" i="42"/>
  <c r="EI35" i="104"/>
  <c r="EI35" i="99"/>
  <c r="EI35" i="21"/>
  <c r="BK26" i="2"/>
  <c r="AU26" i="180"/>
  <c r="AU26" i="181"/>
  <c r="AU26" i="178"/>
  <c r="AU26" i="179"/>
  <c r="AU26" i="177"/>
  <c r="BK25" i="106"/>
  <c r="BK25" i="112" s="1"/>
  <c r="BK25" i="150"/>
  <c r="BK25" i="148"/>
  <c r="BK25" i="146"/>
  <c r="BK25" i="147"/>
  <c r="BK25" i="149"/>
  <c r="BK25" i="174"/>
  <c r="BK25" i="115"/>
  <c r="BK25" i="77"/>
  <c r="BK25" i="40"/>
  <c r="BK25" i="29"/>
  <c r="BK25" i="173"/>
  <c r="BK25" i="42"/>
  <c r="BK25" i="104"/>
  <c r="BK25" i="21"/>
  <c r="BK25" i="99"/>
  <c r="BK56" i="2"/>
  <c r="BK55" i="106"/>
  <c r="BK55" i="112" s="1"/>
  <c r="BK55" i="173"/>
  <c r="BK55" i="104"/>
  <c r="BK55" i="21"/>
  <c r="BK55" i="99"/>
  <c r="AE56" i="2"/>
  <c r="AE55" i="106"/>
  <c r="AE55" i="112" s="1"/>
  <c r="AE55" i="173"/>
  <c r="AE55" i="104"/>
  <c r="AE55" i="21"/>
  <c r="AE55" i="99"/>
  <c r="AQ31" i="2"/>
  <c r="AA31" i="180"/>
  <c r="AA31" i="181"/>
  <c r="AA31" i="178"/>
  <c r="AA31" i="179"/>
  <c r="AA31" i="177"/>
  <c r="AQ30" i="106"/>
  <c r="AQ30" i="112" s="1"/>
  <c r="AQ30" i="150"/>
  <c r="AQ30" i="148"/>
  <c r="AQ30" i="146"/>
  <c r="AQ30" i="147"/>
  <c r="AQ30" i="149"/>
  <c r="AQ30" i="174"/>
  <c r="AQ30" i="115"/>
  <c r="AQ30" i="77"/>
  <c r="AQ30" i="40"/>
  <c r="AQ30" i="29"/>
  <c r="AQ30" i="173"/>
  <c r="AQ30" i="42"/>
  <c r="AQ30" i="104"/>
  <c r="AQ30" i="21"/>
  <c r="AQ30" i="99"/>
  <c r="AL26" i="2"/>
  <c r="V26" i="180"/>
  <c r="V26" i="181"/>
  <c r="V26" i="178"/>
  <c r="V26" i="179"/>
  <c r="V26" i="177"/>
  <c r="AL25" i="106"/>
  <c r="AL25" i="112" s="1"/>
  <c r="AL25" i="150"/>
  <c r="AL25" i="148"/>
  <c r="AL25" i="147"/>
  <c r="AL25" i="146"/>
  <c r="AL25" i="149"/>
  <c r="AL25" i="174"/>
  <c r="AL25" i="115"/>
  <c r="AL25" i="77"/>
  <c r="AL25" i="40"/>
  <c r="AL25" i="29"/>
  <c r="AL25" i="173"/>
  <c r="AL25" i="42"/>
  <c r="AL25" i="21"/>
  <c r="AL25" i="99"/>
  <c r="AL25" i="104"/>
  <c r="BX26" i="2"/>
  <c r="BX25" i="106"/>
  <c r="BX25" i="112" s="1"/>
  <c r="BX25" i="150"/>
  <c r="BX25" i="148"/>
  <c r="BX25" i="146"/>
  <c r="BX25" i="147"/>
  <c r="BX25" i="149"/>
  <c r="BX25" i="115"/>
  <c r="BX25" i="174"/>
  <c r="BX25" i="40"/>
  <c r="BX25" i="29"/>
  <c r="BX25" i="77"/>
  <c r="BX25" i="173"/>
  <c r="BX25" i="42"/>
  <c r="BX25" i="21"/>
  <c r="BX25" i="99"/>
  <c r="BX25" i="104"/>
  <c r="CV26" i="2"/>
  <c r="CV25" i="150"/>
  <c r="CV25" i="148"/>
  <c r="CV25" i="146"/>
  <c r="CV25" i="147"/>
  <c r="CV25" i="149"/>
  <c r="CV25" i="115"/>
  <c r="CV25" i="174"/>
  <c r="CV25" i="40"/>
  <c r="CV25" i="29"/>
  <c r="CV25" i="77"/>
  <c r="CV25" i="173"/>
  <c r="CV25" i="42"/>
  <c r="CV25" i="21"/>
  <c r="CV25" i="99"/>
  <c r="CV25" i="104"/>
  <c r="CV36" i="2"/>
  <c r="CV35" i="150"/>
  <c r="CV35" i="148"/>
  <c r="CV35" i="147"/>
  <c r="CV35" i="149"/>
  <c r="CV35" i="146"/>
  <c r="CV35" i="115"/>
  <c r="CV35" i="174"/>
  <c r="CV35" i="40"/>
  <c r="CV35" i="77"/>
  <c r="CV35" i="29"/>
  <c r="CV35" i="173"/>
  <c r="CV35" i="42"/>
  <c r="CV35" i="21"/>
  <c r="CV35" i="104"/>
  <c r="CV35" i="99"/>
  <c r="CZ56" i="2"/>
  <c r="CZ55" i="21"/>
  <c r="CZ55" i="173"/>
  <c r="CZ55" i="104"/>
  <c r="CZ55" i="99"/>
  <c r="FE43" i="2"/>
  <c r="FE42" i="173"/>
  <c r="FE42" i="21"/>
  <c r="FE42" i="104"/>
  <c r="FE42" i="99"/>
  <c r="BL31" i="2"/>
  <c r="AV31" i="180"/>
  <c r="AV31" i="181"/>
  <c r="AV31" i="178"/>
  <c r="AV31" i="179"/>
  <c r="AV31" i="177"/>
  <c r="BL30" i="106"/>
  <c r="BL30" i="112" s="1"/>
  <c r="BL30" i="150"/>
  <c r="BL30" i="148"/>
  <c r="BL30" i="146"/>
  <c r="BL30" i="147"/>
  <c r="BL30" i="149"/>
  <c r="BL30" i="115"/>
  <c r="BL30" i="174"/>
  <c r="BL30" i="40"/>
  <c r="BL30" i="29"/>
  <c r="BL30" i="77"/>
  <c r="BL30" i="173"/>
  <c r="BL30" i="42"/>
  <c r="BL30" i="21"/>
  <c r="BL30" i="99"/>
  <c r="BL30" i="104"/>
  <c r="CQ36" i="2"/>
  <c r="CQ35" i="106"/>
  <c r="CQ35" i="112" s="1"/>
  <c r="CQ35" i="150"/>
  <c r="CQ35" i="148"/>
  <c r="CQ35" i="147"/>
  <c r="CQ35" i="146"/>
  <c r="CQ35" i="149"/>
  <c r="CQ35" i="174"/>
  <c r="CQ35" i="115"/>
  <c r="CQ35" i="77"/>
  <c r="CQ35" i="40"/>
  <c r="CQ35" i="29"/>
  <c r="CQ35" i="173"/>
  <c r="CQ35" i="42"/>
  <c r="CQ35" i="104"/>
  <c r="CQ35" i="99"/>
  <c r="CQ35" i="21"/>
  <c r="DY26" i="2"/>
  <c r="DY25" i="150"/>
  <c r="DY25" i="148"/>
  <c r="DY25" i="147"/>
  <c r="DY25" i="146"/>
  <c r="DY25" i="149"/>
  <c r="DY25" i="115"/>
  <c r="DY25" i="174"/>
  <c r="DY25" i="40"/>
  <c r="DY25" i="29"/>
  <c r="DY25" i="77"/>
  <c r="DY25" i="42"/>
  <c r="DY25" i="173"/>
  <c r="DY25" i="21"/>
  <c r="DY25" i="99"/>
  <c r="DY25" i="104"/>
  <c r="DO43" i="2"/>
  <c r="DO42" i="173"/>
  <c r="DO42" i="21"/>
  <c r="DO42" i="104"/>
  <c r="DO42" i="99"/>
  <c r="EW43" i="2"/>
  <c r="EW42" i="173"/>
  <c r="EW42" i="21"/>
  <c r="EW42" i="104"/>
  <c r="EW42" i="99"/>
  <c r="FC43" i="2"/>
  <c r="FC42" i="173"/>
  <c r="FC42" i="21"/>
  <c r="FC42" i="104"/>
  <c r="FC42" i="99"/>
  <c r="FV43" i="2"/>
  <c r="FV42" i="173"/>
  <c r="FV42" i="21"/>
  <c r="FV42" i="104"/>
  <c r="FV42" i="99"/>
  <c r="FJ43" i="2"/>
  <c r="FJ42" i="173"/>
  <c r="FJ42" i="21"/>
  <c r="FJ42" i="104"/>
  <c r="FJ42" i="99"/>
  <c r="U31" i="2"/>
  <c r="E31" i="180"/>
  <c r="E31" i="181"/>
  <c r="E31" i="178"/>
  <c r="E31" i="179"/>
  <c r="E31" i="177"/>
  <c r="U30" i="106"/>
  <c r="U30" i="112" s="1"/>
  <c r="U30" i="150"/>
  <c r="U30" i="148"/>
  <c r="U30" i="147"/>
  <c r="U30" i="146"/>
  <c r="U30" i="149"/>
  <c r="U30" i="115"/>
  <c r="U30" i="174"/>
  <c r="U30" i="40"/>
  <c r="U30" i="29"/>
  <c r="U30" i="77"/>
  <c r="U30" i="42"/>
  <c r="U30" i="173"/>
  <c r="U30" i="21"/>
  <c r="U30" i="99"/>
  <c r="U30" i="104"/>
  <c r="AA43" i="2"/>
  <c r="AA42" i="106"/>
  <c r="AA42" i="112" s="1"/>
  <c r="AA42" i="173"/>
  <c r="AA42" i="21"/>
  <c r="AA42" i="104"/>
  <c r="AA42" i="99"/>
  <c r="BG36" i="2"/>
  <c r="AQ36" i="180"/>
  <c r="AQ36" i="181"/>
  <c r="AQ36" i="178"/>
  <c r="AQ36" i="179"/>
  <c r="AQ36" i="177"/>
  <c r="BG35" i="106"/>
  <c r="BG35" i="112" s="1"/>
  <c r="BG35" i="150"/>
  <c r="BG35" i="148"/>
  <c r="BG35" i="147"/>
  <c r="BG35" i="146"/>
  <c r="BG35" i="149"/>
  <c r="BG35" i="174"/>
  <c r="BG35" i="115"/>
  <c r="BG35" i="77"/>
  <c r="BG35" i="40"/>
  <c r="BG35" i="29"/>
  <c r="BG35" i="173"/>
  <c r="BG35" i="42"/>
  <c r="BG35" i="104"/>
  <c r="BG35" i="99"/>
  <c r="BG35" i="21"/>
  <c r="CG43" i="2"/>
  <c r="CG42" i="106"/>
  <c r="CG42" i="112" s="1"/>
  <c r="CG42" i="173"/>
  <c r="CG42" i="21"/>
  <c r="CG42" i="104"/>
  <c r="CG42" i="99"/>
  <c r="CN56" i="2"/>
  <c r="CN55" i="106"/>
  <c r="CN55" i="112" s="1"/>
  <c r="CN55" i="21"/>
  <c r="CN55" i="173"/>
  <c r="CN55" i="104"/>
  <c r="CN55" i="99"/>
  <c r="DB56" i="2"/>
  <c r="DB55" i="21"/>
  <c r="DB55" i="173"/>
  <c r="DB55" i="104"/>
  <c r="DB55" i="99"/>
  <c r="EX26" i="2"/>
  <c r="EX25" i="150"/>
  <c r="EX25" i="148"/>
  <c r="EX25" i="147"/>
  <c r="EX25" i="146"/>
  <c r="EX25" i="149"/>
  <c r="EX25" i="174"/>
  <c r="EX25" i="115"/>
  <c r="EX25" i="77"/>
  <c r="EX25" i="40"/>
  <c r="EX25" i="29"/>
  <c r="EX25" i="173"/>
  <c r="EX25" i="42"/>
  <c r="EX25" i="21"/>
  <c r="EX25" i="99"/>
  <c r="EX25" i="104"/>
  <c r="EX31" i="2"/>
  <c r="EX30" i="150"/>
  <c r="EX30" i="148"/>
  <c r="EX30" i="147"/>
  <c r="EX30" i="146"/>
  <c r="EX30" i="149"/>
  <c r="EX30" i="174"/>
  <c r="EX30" i="115"/>
  <c r="EX30" i="77"/>
  <c r="EX30" i="40"/>
  <c r="EX30" i="29"/>
  <c r="EX30" i="173"/>
  <c r="EX30" i="42"/>
  <c r="EX30" i="21"/>
  <c r="EX30" i="99"/>
  <c r="EX30" i="104"/>
  <c r="EX36" i="2"/>
  <c r="EX35" i="150"/>
  <c r="EX35" i="148"/>
  <c r="EX35" i="147"/>
  <c r="EX35" i="146"/>
  <c r="EX35" i="149"/>
  <c r="EX35" i="174"/>
  <c r="EX35" i="115"/>
  <c r="EX35" i="77"/>
  <c r="EX35" i="40"/>
  <c r="EX35" i="173"/>
  <c r="EX35" i="42"/>
  <c r="EX35" i="29"/>
  <c r="EX35" i="21"/>
  <c r="EX35" i="104"/>
  <c r="EX35" i="99"/>
  <c r="FO26" i="2"/>
  <c r="FO25" i="150"/>
  <c r="FO25" i="148"/>
  <c r="FO25" i="146"/>
  <c r="FO25" i="147"/>
  <c r="FO25" i="149"/>
  <c r="FO25" i="174"/>
  <c r="FO25" i="115"/>
  <c r="FO25" i="77"/>
  <c r="FO25" i="40"/>
  <c r="FO25" i="29"/>
  <c r="FO25" i="173"/>
  <c r="FO25" i="42"/>
  <c r="FO25" i="104"/>
  <c r="FO25" i="21"/>
  <c r="FO25" i="99"/>
  <c r="FR43" i="2"/>
  <c r="FR42" i="173"/>
  <c r="FR42" i="21"/>
  <c r="FR42" i="104"/>
  <c r="FR42" i="99"/>
  <c r="J56" i="2"/>
  <c r="J55" i="106"/>
  <c r="J55" i="112" s="1"/>
  <c r="J55" i="21"/>
  <c r="J55" i="173"/>
  <c r="J55" i="104"/>
  <c r="J55" i="99"/>
  <c r="BC31" i="2"/>
  <c r="AM31" i="180"/>
  <c r="AM31" i="181"/>
  <c r="AM31" i="178"/>
  <c r="AM31" i="179"/>
  <c r="AM31" i="177"/>
  <c r="BC30" i="106"/>
  <c r="BC30" i="112" s="1"/>
  <c r="BC30" i="150"/>
  <c r="BC30" i="148"/>
  <c r="BC30" i="146"/>
  <c r="BC30" i="147"/>
  <c r="BC30" i="149"/>
  <c r="BC30" i="174"/>
  <c r="BC30" i="115"/>
  <c r="BC30" i="77"/>
  <c r="BC30" i="40"/>
  <c r="BC30" i="29"/>
  <c r="BC30" i="173"/>
  <c r="BC30" i="42"/>
  <c r="BC30" i="104"/>
  <c r="BC30" i="21"/>
  <c r="BC30" i="99"/>
  <c r="AI31" i="2"/>
  <c r="S31" i="180"/>
  <c r="S31" i="181"/>
  <c r="S31" i="178"/>
  <c r="S31" i="179"/>
  <c r="S31" i="177"/>
  <c r="AI30" i="106"/>
  <c r="AI30" i="112" s="1"/>
  <c r="AI30" i="150"/>
  <c r="AI30" i="148"/>
  <c r="AI30" i="146"/>
  <c r="AI30" i="147"/>
  <c r="AI30" i="149"/>
  <c r="AI30" i="174"/>
  <c r="AI30" i="115"/>
  <c r="AI30" i="77"/>
  <c r="AI30" i="40"/>
  <c r="AI30" i="29"/>
  <c r="AI30" i="173"/>
  <c r="AI30" i="42"/>
  <c r="AI30" i="104"/>
  <c r="AI30" i="21"/>
  <c r="AI30" i="99"/>
  <c r="AU26" i="2"/>
  <c r="AE26" i="180"/>
  <c r="AE26" i="181"/>
  <c r="AE26" i="178"/>
  <c r="AE26" i="179"/>
  <c r="AE26" i="177"/>
  <c r="AU25" i="106"/>
  <c r="AU25" i="112" s="1"/>
  <c r="AU25" i="150"/>
  <c r="AU25" i="148"/>
  <c r="AU25" i="146"/>
  <c r="AU25" i="147"/>
  <c r="AU25" i="149"/>
  <c r="AU25" i="174"/>
  <c r="AU25" i="115"/>
  <c r="AU25" i="77"/>
  <c r="AU25" i="40"/>
  <c r="AU25" i="29"/>
  <c r="AU25" i="173"/>
  <c r="AU25" i="42"/>
  <c r="AU25" i="104"/>
  <c r="AU25" i="21"/>
  <c r="AU25" i="99"/>
  <c r="AU56" i="2"/>
  <c r="AU55" i="106"/>
  <c r="AU55" i="112" s="1"/>
  <c r="AU55" i="173"/>
  <c r="AU55" i="104"/>
  <c r="AU55" i="21"/>
  <c r="AU55" i="99"/>
  <c r="BW26" i="2"/>
  <c r="BW25" i="106"/>
  <c r="BW25" i="112" s="1"/>
  <c r="BW25" i="150"/>
  <c r="BW25" i="148"/>
  <c r="BW25" i="146"/>
  <c r="BW25" i="147"/>
  <c r="BW25" i="149"/>
  <c r="BW25" i="174"/>
  <c r="BW25" i="115"/>
  <c r="BW25" i="77"/>
  <c r="BW25" i="40"/>
  <c r="BW25" i="29"/>
  <c r="BW25" i="173"/>
  <c r="BW25" i="42"/>
  <c r="BW25" i="104"/>
  <c r="BW25" i="21"/>
  <c r="BW25" i="99"/>
  <c r="CT43" i="2"/>
  <c r="CT42" i="106"/>
  <c r="CT42" i="112" s="1"/>
  <c r="CT42" i="173"/>
  <c r="CT42" i="21"/>
  <c r="CT42" i="104"/>
  <c r="CT42" i="99"/>
  <c r="DT56" i="2"/>
  <c r="DT55" i="21"/>
  <c r="DT55" i="173"/>
  <c r="DT55" i="104"/>
  <c r="DT55" i="99"/>
  <c r="GD43" i="2"/>
  <c r="GD42" i="173"/>
  <c r="GD42" i="21"/>
  <c r="GD42" i="104"/>
  <c r="GD42" i="99"/>
  <c r="E56" i="2"/>
  <c r="E55" i="106"/>
  <c r="E55" i="112" s="1"/>
  <c r="E55" i="21"/>
  <c r="E55" i="173"/>
  <c r="E55" i="104"/>
  <c r="E55" i="99"/>
  <c r="S31" i="2"/>
  <c r="C31" i="180"/>
  <c r="C31" i="181"/>
  <c r="C31" i="178"/>
  <c r="C31" i="179"/>
  <c r="C31" i="177"/>
  <c r="S30" i="106"/>
  <c r="S30" i="112" s="1"/>
  <c r="S30" i="150"/>
  <c r="S30" i="148"/>
  <c r="S30" i="146"/>
  <c r="S30" i="147"/>
  <c r="S30" i="149"/>
  <c r="S30" i="174"/>
  <c r="S30" i="115"/>
  <c r="S30" i="77"/>
  <c r="S30" i="40"/>
  <c r="S30" i="29"/>
  <c r="S30" i="173"/>
  <c r="S30" i="42"/>
  <c r="S30" i="104"/>
  <c r="S30" i="21"/>
  <c r="S30" i="99"/>
  <c r="AJ43" i="2"/>
  <c r="AJ42" i="106"/>
  <c r="AJ42" i="112" s="1"/>
  <c r="AJ42" i="173"/>
  <c r="AJ42" i="104"/>
  <c r="AJ42" i="99"/>
  <c r="AJ42" i="21"/>
  <c r="AS26" i="2"/>
  <c r="AC26" i="180"/>
  <c r="AC26" i="181"/>
  <c r="AC26" i="178"/>
  <c r="AC26" i="179"/>
  <c r="AC26" i="177"/>
  <c r="AS25" i="106"/>
  <c r="AS25" i="112" s="1"/>
  <c r="AS25" i="150"/>
  <c r="AS25" i="148"/>
  <c r="AS25" i="147"/>
  <c r="AS25" i="146"/>
  <c r="AS25" i="149"/>
  <c r="AS25" i="115"/>
  <c r="AS25" i="174"/>
  <c r="AS25" i="40"/>
  <c r="AS25" i="29"/>
  <c r="AS25" i="77"/>
  <c r="AS25" i="42"/>
  <c r="AS25" i="173"/>
  <c r="AS25" i="21"/>
  <c r="AS25" i="99"/>
  <c r="AS25" i="104"/>
  <c r="CQ31" i="2"/>
  <c r="CQ30" i="106"/>
  <c r="CQ30" i="112" s="1"/>
  <c r="CQ30" i="150"/>
  <c r="CQ30" i="148"/>
  <c r="CQ30" i="146"/>
  <c r="CQ30" i="147"/>
  <c r="CQ30" i="149"/>
  <c r="CQ30" i="174"/>
  <c r="CQ30" i="115"/>
  <c r="CQ30" i="77"/>
  <c r="CQ30" i="40"/>
  <c r="CQ30" i="29"/>
  <c r="CQ30" i="173"/>
  <c r="CQ30" i="42"/>
  <c r="CQ30" i="104"/>
  <c r="CQ30" i="21"/>
  <c r="CQ30" i="99"/>
  <c r="CL31" i="2"/>
  <c r="CL30" i="106"/>
  <c r="CL30" i="112" s="1"/>
  <c r="CL30" i="150"/>
  <c r="CL30" i="148"/>
  <c r="CL30" i="147"/>
  <c r="CL30" i="146"/>
  <c r="CL30" i="149"/>
  <c r="CL30" i="174"/>
  <c r="CL30" i="115"/>
  <c r="CL30" i="77"/>
  <c r="CL30" i="40"/>
  <c r="CL30" i="29"/>
  <c r="CL30" i="173"/>
  <c r="CL30" i="42"/>
  <c r="CL30" i="21"/>
  <c r="CL30" i="99"/>
  <c r="CL30" i="104"/>
  <c r="EO56" i="2"/>
  <c r="EO55" i="21"/>
  <c r="EO55" i="173"/>
  <c r="EO55" i="104"/>
  <c r="EO55" i="99"/>
  <c r="GA26" i="2"/>
  <c r="GA25" i="150"/>
  <c r="GA25" i="148"/>
  <c r="GA25" i="146"/>
  <c r="GA25" i="147"/>
  <c r="GA25" i="149"/>
  <c r="GA25" i="174"/>
  <c r="GA25" i="115"/>
  <c r="GA25" i="77"/>
  <c r="GA25" i="40"/>
  <c r="GA25" i="29"/>
  <c r="GA25" i="173"/>
  <c r="GA25" i="42"/>
  <c r="GA25" i="104"/>
  <c r="GA25" i="21"/>
  <c r="GA25" i="99"/>
  <c r="GA31" i="2"/>
  <c r="GA30" i="150"/>
  <c r="GA30" i="148"/>
  <c r="GA30" i="146"/>
  <c r="GA30" i="147"/>
  <c r="GA30" i="149"/>
  <c r="GA30" i="174"/>
  <c r="GA30" i="115"/>
  <c r="GA30" i="77"/>
  <c r="GA30" i="40"/>
  <c r="GA30" i="29"/>
  <c r="GA30" i="173"/>
  <c r="GA30" i="42"/>
  <c r="GA30" i="104"/>
  <c r="GA30" i="21"/>
  <c r="GA30" i="99"/>
  <c r="GA36" i="2"/>
  <c r="GA35" i="150"/>
  <c r="GA35" i="148"/>
  <c r="GA35" i="147"/>
  <c r="GA35" i="146"/>
  <c r="GA35" i="149"/>
  <c r="GA35" i="174"/>
  <c r="GA35" i="115"/>
  <c r="GA35" i="77"/>
  <c r="GA35" i="40"/>
  <c r="GA35" i="29"/>
  <c r="GA35" i="173"/>
  <c r="GA35" i="42"/>
  <c r="GA35" i="104"/>
  <c r="GA35" i="99"/>
  <c r="GA35" i="21"/>
  <c r="T36" i="2"/>
  <c r="D36" i="180"/>
  <c r="D36" i="178"/>
  <c r="D36" i="181"/>
  <c r="D36" i="179"/>
  <c r="D36" i="177"/>
  <c r="T35" i="106"/>
  <c r="T35" i="112" s="1"/>
  <c r="T35" i="150"/>
  <c r="T35" i="148"/>
  <c r="T35" i="147"/>
  <c r="T35" i="149"/>
  <c r="T35" i="146"/>
  <c r="T35" i="115"/>
  <c r="T35" i="174"/>
  <c r="T35" i="40"/>
  <c r="T35" i="77"/>
  <c r="T35" i="29"/>
  <c r="T35" i="173"/>
  <c r="T35" i="42"/>
  <c r="T35" i="21"/>
  <c r="T35" i="104"/>
  <c r="T35" i="99"/>
  <c r="AG43" i="2"/>
  <c r="AG42" i="106"/>
  <c r="AG42" i="112" s="1"/>
  <c r="AG42" i="173"/>
  <c r="AG42" i="21"/>
  <c r="AG42" i="104"/>
  <c r="AG42" i="99"/>
  <c r="AZ26" i="2"/>
  <c r="AJ26" i="180"/>
  <c r="AJ26" i="178"/>
  <c r="AJ26" i="181"/>
  <c r="AJ26" i="179"/>
  <c r="AJ26" i="177"/>
  <c r="AZ25" i="106"/>
  <c r="AZ25" i="112" s="1"/>
  <c r="AZ25" i="150"/>
  <c r="AZ25" i="148"/>
  <c r="AZ25" i="146"/>
  <c r="AZ25" i="147"/>
  <c r="AZ25" i="149"/>
  <c r="AZ25" i="115"/>
  <c r="AZ25" i="174"/>
  <c r="AZ25" i="40"/>
  <c r="AZ25" i="29"/>
  <c r="AZ25" i="77"/>
  <c r="AZ25" i="173"/>
  <c r="AZ25" i="42"/>
  <c r="AZ25" i="21"/>
  <c r="AZ25" i="99"/>
  <c r="AZ25" i="104"/>
  <c r="CB31" i="2"/>
  <c r="CB30" i="106"/>
  <c r="CB30" i="112" s="1"/>
  <c r="CB30" i="150"/>
  <c r="CB30" i="148"/>
  <c r="CB30" i="146"/>
  <c r="CB30" i="147"/>
  <c r="CB30" i="149"/>
  <c r="CB30" i="115"/>
  <c r="CB30" i="174"/>
  <c r="CB30" i="40"/>
  <c r="CB30" i="29"/>
  <c r="CB30" i="77"/>
  <c r="CB30" i="173"/>
  <c r="CB30" i="42"/>
  <c r="CB30" i="21"/>
  <c r="CB30" i="99"/>
  <c r="CB30" i="104"/>
  <c r="CM43" i="2"/>
  <c r="CM42" i="106"/>
  <c r="CM42" i="112" s="1"/>
  <c r="CM42" i="173"/>
  <c r="CM42" i="21"/>
  <c r="CM42" i="104"/>
  <c r="CM42" i="99"/>
  <c r="EI44" i="2"/>
  <c r="EI43" i="173"/>
  <c r="EI43" i="104"/>
  <c r="EI43" i="99"/>
  <c r="EI43" i="21"/>
  <c r="EP43" i="2"/>
  <c r="EP42" i="173"/>
  <c r="EP42" i="21"/>
  <c r="EP42" i="104"/>
  <c r="EP42" i="99"/>
  <c r="BI31" i="2"/>
  <c r="AS31" i="180"/>
  <c r="AS31" i="181"/>
  <c r="AS31" i="178"/>
  <c r="AS31" i="179"/>
  <c r="AS31" i="177"/>
  <c r="BI30" i="106"/>
  <c r="BI30" i="112" s="1"/>
  <c r="BI30" i="150"/>
  <c r="BI30" i="148"/>
  <c r="BI30" i="147"/>
  <c r="BI30" i="146"/>
  <c r="BI30" i="149"/>
  <c r="BI30" i="115"/>
  <c r="BI30" i="174"/>
  <c r="BI30" i="40"/>
  <c r="BI30" i="29"/>
  <c r="BI30" i="77"/>
  <c r="BI30" i="42"/>
  <c r="BI30" i="173"/>
  <c r="BI30" i="21"/>
  <c r="BI30" i="99"/>
  <c r="BI30" i="104"/>
  <c r="BB31" i="2"/>
  <c r="AL31" i="180"/>
  <c r="AL31" i="181"/>
  <c r="AL31" i="178"/>
  <c r="AL31" i="179"/>
  <c r="AL31" i="177"/>
  <c r="BB30" i="106"/>
  <c r="BB30" i="112" s="1"/>
  <c r="BB30" i="150"/>
  <c r="BB30" i="148"/>
  <c r="BB30" i="147"/>
  <c r="BB30" i="146"/>
  <c r="BB30" i="149"/>
  <c r="BB30" i="174"/>
  <c r="BB30" i="115"/>
  <c r="BB30" i="77"/>
  <c r="BB30" i="40"/>
  <c r="BB30" i="29"/>
  <c r="BB30" i="173"/>
  <c r="BB30" i="42"/>
  <c r="BB30" i="21"/>
  <c r="BB30" i="99"/>
  <c r="BB30" i="104"/>
  <c r="AX26" i="2"/>
  <c r="AH26" i="180"/>
  <c r="AH26" i="181"/>
  <c r="AH26" i="178"/>
  <c r="AH26" i="179"/>
  <c r="AH26" i="177"/>
  <c r="AX25" i="106"/>
  <c r="AX25" i="112" s="1"/>
  <c r="AX25" i="150"/>
  <c r="AX25" i="148"/>
  <c r="AX25" i="147"/>
  <c r="AX25" i="146"/>
  <c r="AX25" i="149"/>
  <c r="AX25" i="174"/>
  <c r="AX25" i="115"/>
  <c r="AX25" i="77"/>
  <c r="AX25" i="40"/>
  <c r="AX25" i="29"/>
  <c r="AX25" i="173"/>
  <c r="AX25" i="42"/>
  <c r="AX25" i="21"/>
  <c r="AX25" i="99"/>
  <c r="AX25" i="104"/>
  <c r="AX56" i="2"/>
  <c r="AX55" i="106"/>
  <c r="AX55" i="112" s="1"/>
  <c r="AX55" i="21"/>
  <c r="AX55" i="173"/>
  <c r="AX55" i="104"/>
  <c r="AX55" i="99"/>
  <c r="BR26" i="2"/>
  <c r="BR25" i="106"/>
  <c r="BR25" i="112" s="1"/>
  <c r="BR25" i="150"/>
  <c r="BR25" i="148"/>
  <c r="BR25" i="147"/>
  <c r="BR25" i="146"/>
  <c r="BR25" i="149"/>
  <c r="BR25" i="174"/>
  <c r="BR25" i="115"/>
  <c r="BR25" i="77"/>
  <c r="BR25" i="40"/>
  <c r="BR25" i="29"/>
  <c r="BR25" i="173"/>
  <c r="BR25" i="42"/>
  <c r="BR25" i="21"/>
  <c r="BR25" i="99"/>
  <c r="BR25" i="104"/>
  <c r="CG26" i="2"/>
  <c r="CG25" i="106"/>
  <c r="CG25" i="112" s="1"/>
  <c r="CG25" i="150"/>
  <c r="CG25" i="148"/>
  <c r="CG25" i="147"/>
  <c r="CG25" i="146"/>
  <c r="CG25" i="149"/>
  <c r="CG25" i="115"/>
  <c r="CG25" i="174"/>
  <c r="CG25" i="40"/>
  <c r="CG25" i="29"/>
  <c r="CG25" i="77"/>
  <c r="CG25" i="42"/>
  <c r="CG25" i="173"/>
  <c r="CG25" i="21"/>
  <c r="CG25" i="99"/>
  <c r="CG25" i="104"/>
  <c r="EB31" i="2"/>
  <c r="EB30" i="150"/>
  <c r="EB30" i="148"/>
  <c r="EB30" i="146"/>
  <c r="EB30" i="147"/>
  <c r="EB30" i="149"/>
  <c r="EB30" i="115"/>
  <c r="EB30" i="174"/>
  <c r="EB30" i="40"/>
  <c r="EB30" i="29"/>
  <c r="EB30" i="77"/>
  <c r="EB30" i="173"/>
  <c r="EB30" i="42"/>
  <c r="EB30" i="21"/>
  <c r="EB30" i="99"/>
  <c r="EB30" i="104"/>
  <c r="FK26" i="2"/>
  <c r="FK25" i="150"/>
  <c r="FK25" i="148"/>
  <c r="FK25" i="146"/>
  <c r="FK25" i="147"/>
  <c r="FK25" i="149"/>
  <c r="FK25" i="174"/>
  <c r="FK25" i="115"/>
  <c r="FK25" i="77"/>
  <c r="FK25" i="40"/>
  <c r="FK25" i="29"/>
  <c r="FK25" i="173"/>
  <c r="FK25" i="42"/>
  <c r="FK25" i="104"/>
  <c r="FK25" i="21"/>
  <c r="FK25" i="99"/>
  <c r="FK31" i="2"/>
  <c r="FK30" i="150"/>
  <c r="FK30" i="148"/>
  <c r="FK30" i="146"/>
  <c r="FK30" i="147"/>
  <c r="FK30" i="149"/>
  <c r="FK30" i="174"/>
  <c r="FK30" i="115"/>
  <c r="FK30" i="77"/>
  <c r="FK30" i="40"/>
  <c r="FK30" i="29"/>
  <c r="FK30" i="173"/>
  <c r="FK30" i="42"/>
  <c r="FK30" i="104"/>
  <c r="FK30" i="21"/>
  <c r="FK30" i="99"/>
  <c r="FK36" i="2"/>
  <c r="FK35" i="150"/>
  <c r="FK35" i="148"/>
  <c r="FK35" i="147"/>
  <c r="FK35" i="146"/>
  <c r="FK35" i="149"/>
  <c r="FK35" i="174"/>
  <c r="FK35" i="115"/>
  <c r="FK35" i="77"/>
  <c r="FK35" i="40"/>
  <c r="FK35" i="29"/>
  <c r="FK35" i="173"/>
  <c r="FK35" i="42"/>
  <c r="FK35" i="104"/>
  <c r="FK35" i="99"/>
  <c r="FK35" i="21"/>
  <c r="V43" i="2"/>
  <c r="V42" i="106"/>
  <c r="V42" i="112" s="1"/>
  <c r="V42" i="173"/>
  <c r="V42" i="21"/>
  <c r="V42" i="104"/>
  <c r="V42" i="99"/>
  <c r="BN43" i="2"/>
  <c r="BN42" i="106"/>
  <c r="BN42" i="112" s="1"/>
  <c r="BN42" i="173"/>
  <c r="BN42" i="21"/>
  <c r="BN42" i="104"/>
  <c r="BN42" i="99"/>
  <c r="BE26" i="2"/>
  <c r="AO26" i="180"/>
  <c r="AO26" i="181"/>
  <c r="AO26" i="178"/>
  <c r="AO26" i="179"/>
  <c r="AO26" i="177"/>
  <c r="BE25" i="106"/>
  <c r="BE25" i="112" s="1"/>
  <c r="BE25" i="150"/>
  <c r="BE25" i="148"/>
  <c r="BE25" i="147"/>
  <c r="BE25" i="146"/>
  <c r="BE25" i="149"/>
  <c r="BE25" i="115"/>
  <c r="BE25" i="174"/>
  <c r="BE25" i="40"/>
  <c r="BE25" i="29"/>
  <c r="BE25" i="77"/>
  <c r="BE25" i="42"/>
  <c r="BE25" i="173"/>
  <c r="BE25" i="21"/>
  <c r="BE25" i="99"/>
  <c r="BE25" i="104"/>
  <c r="BU31" i="2"/>
  <c r="BU30" i="106"/>
  <c r="BU30" i="112" s="1"/>
  <c r="BU30" i="150"/>
  <c r="BU30" i="148"/>
  <c r="BU30" i="147"/>
  <c r="BU30" i="146"/>
  <c r="BU30" i="149"/>
  <c r="BU30" i="115"/>
  <c r="BU30" i="174"/>
  <c r="BU30" i="40"/>
  <c r="BU30" i="29"/>
  <c r="BU30" i="77"/>
  <c r="BU30" i="42"/>
  <c r="BU30" i="173"/>
  <c r="BU30" i="21"/>
  <c r="BU30" i="99"/>
  <c r="BU30" i="104"/>
  <c r="BW56" i="2"/>
  <c r="BW55" i="106"/>
  <c r="BW55" i="112" s="1"/>
  <c r="BW55" i="173"/>
  <c r="BW55" i="104"/>
  <c r="BW55" i="21"/>
  <c r="BW55" i="99"/>
  <c r="DK43" i="2"/>
  <c r="DK42" i="173"/>
  <c r="DK42" i="21"/>
  <c r="DK42" i="104"/>
  <c r="DK42" i="99"/>
  <c r="DM56" i="2"/>
  <c r="DM55" i="21"/>
  <c r="DM55" i="173"/>
  <c r="DM55" i="104"/>
  <c r="DM55" i="99"/>
  <c r="EY26" i="2"/>
  <c r="EY25" i="150"/>
  <c r="EY25" i="148"/>
  <c r="EY25" i="146"/>
  <c r="EY25" i="147"/>
  <c r="EY25" i="149"/>
  <c r="EY25" i="174"/>
  <c r="EY25" i="115"/>
  <c r="EY25" i="77"/>
  <c r="EY25" i="40"/>
  <c r="EY25" i="29"/>
  <c r="EY25" i="173"/>
  <c r="EY25" i="42"/>
  <c r="EY25" i="104"/>
  <c r="EY25" i="21"/>
  <c r="EY25" i="99"/>
  <c r="EY31" i="2"/>
  <c r="EY30" i="150"/>
  <c r="EY30" i="148"/>
  <c r="EY30" i="146"/>
  <c r="EY30" i="147"/>
  <c r="EY30" i="149"/>
  <c r="EY30" i="174"/>
  <c r="EY30" i="115"/>
  <c r="EY30" i="77"/>
  <c r="EY30" i="40"/>
  <c r="EY30" i="29"/>
  <c r="EY30" i="173"/>
  <c r="EY30" i="42"/>
  <c r="EY30" i="104"/>
  <c r="EY30" i="21"/>
  <c r="EY30" i="99"/>
  <c r="EY36" i="2"/>
  <c r="EY35" i="150"/>
  <c r="EY35" i="148"/>
  <c r="EY35" i="147"/>
  <c r="EY35" i="146"/>
  <c r="EY35" i="149"/>
  <c r="EY35" i="174"/>
  <c r="EY35" i="115"/>
  <c r="EY35" i="77"/>
  <c r="EY35" i="40"/>
  <c r="EY35" i="29"/>
  <c r="EY35" i="173"/>
  <c r="EY35" i="42"/>
  <c r="EY35" i="104"/>
  <c r="EY35" i="99"/>
  <c r="EY35" i="21"/>
  <c r="L56" i="2"/>
  <c r="L55" i="106"/>
  <c r="L55" i="112" s="1"/>
  <c r="L55" i="21"/>
  <c r="L55" i="173"/>
  <c r="L55" i="104"/>
  <c r="L55" i="99"/>
  <c r="BO56" i="2"/>
  <c r="BO55" i="106"/>
  <c r="BO55" i="112" s="1"/>
  <c r="BO55" i="173"/>
  <c r="BO55" i="104"/>
  <c r="BO55" i="21"/>
  <c r="BO55" i="99"/>
  <c r="BK31" i="2"/>
  <c r="AU31" i="180"/>
  <c r="AU31" i="181"/>
  <c r="AU31" i="178"/>
  <c r="AU31" i="179"/>
  <c r="AU31" i="177"/>
  <c r="BK30" i="106"/>
  <c r="BK30" i="112" s="1"/>
  <c r="BK30" i="150"/>
  <c r="BK30" i="148"/>
  <c r="BK30" i="146"/>
  <c r="BK30" i="147"/>
  <c r="BK30" i="149"/>
  <c r="BK30" i="174"/>
  <c r="BK30" i="115"/>
  <c r="BK30" i="77"/>
  <c r="BK30" i="40"/>
  <c r="BK30" i="29"/>
  <c r="BK30" i="173"/>
  <c r="BK30" i="42"/>
  <c r="BK30" i="104"/>
  <c r="BK30" i="21"/>
  <c r="BK30" i="99"/>
  <c r="AQ26" i="2"/>
  <c r="AA26" i="180"/>
  <c r="AA26" i="181"/>
  <c r="AA26" i="178"/>
  <c r="AA26" i="179"/>
  <c r="AA26" i="177"/>
  <c r="AQ25" i="106"/>
  <c r="AQ25" i="112" s="1"/>
  <c r="AQ25" i="150"/>
  <c r="AQ25" i="148"/>
  <c r="AQ25" i="146"/>
  <c r="AQ25" i="147"/>
  <c r="AQ25" i="149"/>
  <c r="AQ25" i="174"/>
  <c r="AQ25" i="115"/>
  <c r="AQ25" i="77"/>
  <c r="AQ25" i="40"/>
  <c r="AQ25" i="29"/>
  <c r="AQ25" i="173"/>
  <c r="AQ25" i="42"/>
  <c r="AQ25" i="104"/>
  <c r="AQ25" i="21"/>
  <c r="AQ25" i="99"/>
  <c r="AQ56" i="2"/>
  <c r="AQ55" i="106"/>
  <c r="AQ55" i="112" s="1"/>
  <c r="AQ55" i="173"/>
  <c r="AQ55" i="104"/>
  <c r="AQ55" i="21"/>
  <c r="AQ55" i="99"/>
  <c r="CB57" i="2"/>
  <c r="CB56" i="106"/>
  <c r="CB56" i="112" s="1"/>
  <c r="CB56" i="21"/>
  <c r="CB56" i="173"/>
  <c r="CB56" i="104"/>
  <c r="CB56" i="99"/>
  <c r="CS36" i="2"/>
  <c r="CS35" i="106"/>
  <c r="CS35" i="112" s="1"/>
  <c r="CS35" i="150"/>
  <c r="CS35" i="148"/>
  <c r="CS35" i="147"/>
  <c r="CS35" i="149"/>
  <c r="CS35" i="146"/>
  <c r="CS35" i="115"/>
  <c r="CS35" i="174"/>
  <c r="CS35" i="40"/>
  <c r="CS35" i="77"/>
  <c r="CS35" i="42"/>
  <c r="CS35" i="29"/>
  <c r="CS35" i="173"/>
  <c r="CS35" i="21"/>
  <c r="CS35" i="104"/>
  <c r="CS35" i="99"/>
  <c r="DN56" i="2"/>
  <c r="DN55" i="21"/>
  <c r="DN55" i="173"/>
  <c r="DN55" i="104"/>
  <c r="DN55" i="99"/>
  <c r="EF26" i="2"/>
  <c r="EF25" i="150"/>
  <c r="EF25" i="148"/>
  <c r="EF25" i="146"/>
  <c r="EF25" i="147"/>
  <c r="EF25" i="149"/>
  <c r="EF25" i="115"/>
  <c r="EF25" i="174"/>
  <c r="EF25" i="40"/>
  <c r="EF25" i="29"/>
  <c r="EF25" i="77"/>
  <c r="EF25" i="173"/>
  <c r="EF25" i="42"/>
  <c r="EF25" i="21"/>
  <c r="EF25" i="99"/>
  <c r="EF25" i="104"/>
  <c r="EF31" i="2"/>
  <c r="EF30" i="150"/>
  <c r="EF30" i="148"/>
  <c r="EF30" i="146"/>
  <c r="EF30" i="147"/>
  <c r="EF30" i="149"/>
  <c r="EF30" i="115"/>
  <c r="EF30" i="174"/>
  <c r="EF30" i="40"/>
  <c r="EF30" i="29"/>
  <c r="EF30" i="77"/>
  <c r="EF30" i="173"/>
  <c r="EF30" i="42"/>
  <c r="EF30" i="21"/>
  <c r="EF30" i="99"/>
  <c r="EF30" i="104"/>
  <c r="GE43" i="2"/>
  <c r="GE42" i="173"/>
  <c r="GE42" i="21"/>
  <c r="GE42" i="104"/>
  <c r="GE42" i="99"/>
  <c r="C31" i="2"/>
  <c r="C30" i="106"/>
  <c r="C30" i="112" s="1"/>
  <c r="C30" i="150"/>
  <c r="C30" i="148"/>
  <c r="C30" i="147"/>
  <c r="C30" i="146"/>
  <c r="C30" i="149"/>
  <c r="C30" i="115"/>
  <c r="C30" i="174"/>
  <c r="C30" i="40"/>
  <c r="C30" i="29"/>
  <c r="C30" i="77"/>
  <c r="C30" i="42"/>
  <c r="C30" i="173"/>
  <c r="C30" i="21"/>
  <c r="C30" i="99"/>
  <c r="C30" i="104"/>
  <c r="BL26" i="2"/>
  <c r="AV26" i="180"/>
  <c r="AV26" i="181"/>
  <c r="AV26" i="178"/>
  <c r="AV26" i="179"/>
  <c r="AV26" i="177"/>
  <c r="BL25" i="106"/>
  <c r="BL25" i="112" s="1"/>
  <c r="BL25" i="150"/>
  <c r="BL25" i="148"/>
  <c r="BL25" i="146"/>
  <c r="BL25" i="147"/>
  <c r="BL25" i="149"/>
  <c r="BL25" i="115"/>
  <c r="BL25" i="174"/>
  <c r="BL25" i="40"/>
  <c r="BL25" i="29"/>
  <c r="BL25" i="77"/>
  <c r="BL25" i="173"/>
  <c r="BL25" i="42"/>
  <c r="BL25" i="21"/>
  <c r="BL25" i="99"/>
  <c r="BL25" i="104"/>
  <c r="BL56" i="2"/>
  <c r="BL55" i="106"/>
  <c r="BL55" i="112" s="1"/>
  <c r="BL55" i="21"/>
  <c r="BL55" i="173"/>
  <c r="BL55" i="104"/>
  <c r="BL55" i="99"/>
  <c r="BS31" i="2"/>
  <c r="BS30" i="106"/>
  <c r="BS30" i="112" s="1"/>
  <c r="BS30" i="150"/>
  <c r="BS30" i="148"/>
  <c r="BS30" i="146"/>
  <c r="BS30" i="147"/>
  <c r="BS30" i="149"/>
  <c r="BS30" i="174"/>
  <c r="BS30" i="115"/>
  <c r="BS30" i="77"/>
  <c r="BS30" i="40"/>
  <c r="BS30" i="29"/>
  <c r="BS30" i="173"/>
  <c r="BS30" i="42"/>
  <c r="BS30" i="104"/>
  <c r="BS30" i="21"/>
  <c r="BS30" i="99"/>
  <c r="CM26" i="2"/>
  <c r="CM25" i="106"/>
  <c r="CM25" i="112" s="1"/>
  <c r="CM25" i="150"/>
  <c r="CM25" i="148"/>
  <c r="CM25" i="146"/>
  <c r="CM25" i="147"/>
  <c r="CM25" i="149"/>
  <c r="CM25" i="174"/>
  <c r="CM25" i="115"/>
  <c r="CM25" i="77"/>
  <c r="CM25" i="40"/>
  <c r="CM25" i="29"/>
  <c r="CM25" i="173"/>
  <c r="CM25" i="42"/>
  <c r="CM25" i="104"/>
  <c r="CM25" i="21"/>
  <c r="CM25" i="99"/>
  <c r="EE43" i="2"/>
  <c r="EE42" i="173"/>
  <c r="EE42" i="21"/>
  <c r="EE42" i="104"/>
  <c r="EE42" i="99"/>
  <c r="ET43" i="2"/>
  <c r="ET42" i="173"/>
  <c r="ET42" i="21"/>
  <c r="ET42" i="104"/>
  <c r="ET42" i="99"/>
  <c r="FX43" i="2"/>
  <c r="FX42" i="173"/>
  <c r="FX42" i="104"/>
  <c r="FX42" i="99"/>
  <c r="FX42" i="21"/>
  <c r="DD44" i="2"/>
  <c r="DD43" i="173"/>
  <c r="DD43" i="21"/>
  <c r="DD43" i="104"/>
  <c r="DD43" i="99"/>
  <c r="C36" i="2"/>
  <c r="C35" i="106"/>
  <c r="C35" i="112" s="1"/>
  <c r="C35" i="150"/>
  <c r="C35" i="148"/>
  <c r="C35" i="147"/>
  <c r="C35" i="149"/>
  <c r="C35" i="146"/>
  <c r="C35" i="115"/>
  <c r="C35" i="174"/>
  <c r="C35" i="40"/>
  <c r="C35" i="77"/>
  <c r="C35" i="42"/>
  <c r="C35" i="29"/>
  <c r="C35" i="173"/>
  <c r="C35" i="21"/>
  <c r="C35" i="104"/>
  <c r="C35" i="99"/>
  <c r="U36" i="2"/>
  <c r="E36" i="180"/>
  <c r="E36" i="181"/>
  <c r="E36" i="178"/>
  <c r="E36" i="179"/>
  <c r="E36" i="177"/>
  <c r="U35" i="106"/>
  <c r="U35" i="112" s="1"/>
  <c r="U35" i="150"/>
  <c r="U35" i="148"/>
  <c r="U35" i="147"/>
  <c r="U35" i="149"/>
  <c r="U35" i="146"/>
  <c r="U35" i="115"/>
  <c r="U35" i="174"/>
  <c r="U35" i="40"/>
  <c r="U35" i="77"/>
  <c r="U35" i="42"/>
  <c r="U35" i="29"/>
  <c r="U35" i="173"/>
  <c r="U35" i="21"/>
  <c r="U35" i="104"/>
  <c r="U35" i="99"/>
  <c r="X26" i="2"/>
  <c r="H26" i="180"/>
  <c r="H26" i="181"/>
  <c r="H26" i="178"/>
  <c r="H26" i="179"/>
  <c r="H26" i="177"/>
  <c r="X25" i="106"/>
  <c r="X25" i="112" s="1"/>
  <c r="X25" i="150"/>
  <c r="X25" i="147"/>
  <c r="X25" i="148"/>
  <c r="X25" i="146"/>
  <c r="X25" i="149"/>
  <c r="X25" i="115"/>
  <c r="X25" i="174"/>
  <c r="X25" i="40"/>
  <c r="X25" i="29"/>
  <c r="X25" i="77"/>
  <c r="X25" i="173"/>
  <c r="X25" i="42"/>
  <c r="X25" i="21"/>
  <c r="X25" i="99"/>
  <c r="X25" i="104"/>
  <c r="BR36" i="2"/>
  <c r="BR35" i="106"/>
  <c r="BR35" i="112" s="1"/>
  <c r="BR35" i="150"/>
  <c r="BR35" i="148"/>
  <c r="BR35" i="147"/>
  <c r="BR35" i="146"/>
  <c r="BR35" i="149"/>
  <c r="BR35" i="174"/>
  <c r="BR35" i="115"/>
  <c r="BR35" i="77"/>
  <c r="BR35" i="40"/>
  <c r="BR35" i="173"/>
  <c r="BR35" i="42"/>
  <c r="BR35" i="29"/>
  <c r="BR35" i="21"/>
  <c r="BR35" i="104"/>
  <c r="BR35" i="99"/>
  <c r="CN43" i="2"/>
  <c r="CN42" i="106"/>
  <c r="CN42" i="112" s="1"/>
  <c r="CN42" i="173"/>
  <c r="CN42" i="104"/>
  <c r="CN42" i="99"/>
  <c r="CN42" i="21"/>
  <c r="DK36" i="2"/>
  <c r="DK35" i="150"/>
  <c r="DK35" i="148"/>
  <c r="DK35" i="147"/>
  <c r="DK35" i="146"/>
  <c r="DK35" i="149"/>
  <c r="DK35" i="174"/>
  <c r="DK35" i="115"/>
  <c r="DK35" i="77"/>
  <c r="DK35" i="40"/>
  <c r="DK35" i="29"/>
  <c r="DK35" i="173"/>
  <c r="DK35" i="42"/>
  <c r="DK35" i="104"/>
  <c r="DK35" i="99"/>
  <c r="DK35" i="21"/>
  <c r="DP43" i="2"/>
  <c r="DP42" i="173"/>
  <c r="DP42" i="104"/>
  <c r="DP42" i="99"/>
  <c r="DP42" i="21"/>
  <c r="EJ56" i="2"/>
  <c r="EJ55" i="21"/>
  <c r="EJ55" i="173"/>
  <c r="EJ55" i="104"/>
  <c r="EJ55" i="99"/>
  <c r="GC43" i="2"/>
  <c r="GC42" i="173"/>
  <c r="GC42" i="21"/>
  <c r="GC42" i="104"/>
  <c r="GC42" i="99"/>
  <c r="AB26" i="2"/>
  <c r="L26" i="180"/>
  <c r="L26" i="178"/>
  <c r="L26" i="181"/>
  <c r="L26" i="179"/>
  <c r="L26" i="177"/>
  <c r="AB25" i="106"/>
  <c r="AB25" i="112" s="1"/>
  <c r="AB25" i="150"/>
  <c r="AB25" i="147"/>
  <c r="AB25" i="148"/>
  <c r="AB25" i="146"/>
  <c r="AB25" i="149"/>
  <c r="AB25" i="115"/>
  <c r="AB25" i="174"/>
  <c r="AB25" i="40"/>
  <c r="AB25" i="29"/>
  <c r="AB25" i="77"/>
  <c r="AB25" i="173"/>
  <c r="AB25" i="42"/>
  <c r="AB25" i="21"/>
  <c r="AB25" i="99"/>
  <c r="AB25" i="104"/>
  <c r="AB56" i="2"/>
  <c r="AB55" i="106"/>
  <c r="AB55" i="112" s="1"/>
  <c r="AB55" i="21"/>
  <c r="AB55" i="173"/>
  <c r="AB55" i="104"/>
  <c r="AB55" i="99"/>
  <c r="AI26" i="2"/>
  <c r="S26" i="180"/>
  <c r="S26" i="181"/>
  <c r="S26" i="178"/>
  <c r="S26" i="179"/>
  <c r="S26" i="177"/>
  <c r="AI25" i="106"/>
  <c r="AI25" i="112" s="1"/>
  <c r="AI25" i="150"/>
  <c r="AI25" i="147"/>
  <c r="AI25" i="148"/>
  <c r="AI25" i="146"/>
  <c r="AI25" i="149"/>
  <c r="AI25" i="174"/>
  <c r="AI25" i="115"/>
  <c r="AI25" i="77"/>
  <c r="AI25" i="40"/>
  <c r="AI25" i="29"/>
  <c r="AI25" i="173"/>
  <c r="AI25" i="42"/>
  <c r="AI25" i="104"/>
  <c r="AI25" i="21"/>
  <c r="AI25" i="99"/>
  <c r="AI56" i="2"/>
  <c r="AI55" i="106"/>
  <c r="AI55" i="112" s="1"/>
  <c r="AI55" i="173"/>
  <c r="AI55" i="104"/>
  <c r="AI55" i="21"/>
  <c r="AI55" i="99"/>
  <c r="AS43" i="2"/>
  <c r="AS42" i="106"/>
  <c r="AS42" i="112" s="1"/>
  <c r="AS42" i="173"/>
  <c r="AS42" i="21"/>
  <c r="AS42" i="104"/>
  <c r="AS42" i="99"/>
  <c r="CQ26" i="2"/>
  <c r="CQ25" i="106"/>
  <c r="CQ25" i="112" s="1"/>
  <c r="CQ25" i="150"/>
  <c r="CQ25" i="148"/>
  <c r="CQ25" i="146"/>
  <c r="CQ25" i="147"/>
  <c r="CQ25" i="149"/>
  <c r="CQ25" i="174"/>
  <c r="CQ25" i="115"/>
  <c r="CQ25" i="77"/>
  <c r="CQ25" i="40"/>
  <c r="CQ25" i="29"/>
  <c r="CQ25" i="173"/>
  <c r="CQ25" i="42"/>
  <c r="CQ25" i="104"/>
  <c r="CQ25" i="21"/>
  <c r="CQ25" i="99"/>
  <c r="BU56" i="2"/>
  <c r="BU55" i="106"/>
  <c r="BU55" i="112" s="1"/>
  <c r="BU55" i="21"/>
  <c r="BU55" i="173"/>
  <c r="BU55" i="104"/>
  <c r="BU55" i="99"/>
  <c r="BW36" i="2"/>
  <c r="BW35" i="106"/>
  <c r="BW35" i="112" s="1"/>
  <c r="BW35" i="150"/>
  <c r="BW35" i="148"/>
  <c r="BW35" i="147"/>
  <c r="BW35" i="146"/>
  <c r="BW35" i="149"/>
  <c r="BW35" i="174"/>
  <c r="BW35" i="115"/>
  <c r="BW35" i="77"/>
  <c r="BW35" i="40"/>
  <c r="BW35" i="29"/>
  <c r="BW35" i="173"/>
  <c r="BW35" i="42"/>
  <c r="BW35" i="104"/>
  <c r="BW35" i="99"/>
  <c r="BW35" i="21"/>
  <c r="DF26" i="2"/>
  <c r="DF25" i="150"/>
  <c r="DF25" i="148"/>
  <c r="DF25" i="147"/>
  <c r="DF25" i="146"/>
  <c r="DF25" i="149"/>
  <c r="DF25" i="174"/>
  <c r="DF25" i="115"/>
  <c r="DF25" i="77"/>
  <c r="DF25" i="40"/>
  <c r="DF25" i="29"/>
  <c r="DF25" i="173"/>
  <c r="DF25" i="42"/>
  <c r="DF25" i="21"/>
  <c r="DF25" i="99"/>
  <c r="DF25" i="104"/>
  <c r="DF31" i="2"/>
  <c r="DF30" i="150"/>
  <c r="DF30" i="148"/>
  <c r="DF30" i="147"/>
  <c r="DF30" i="146"/>
  <c r="DF30" i="149"/>
  <c r="DF30" i="174"/>
  <c r="DF30" i="115"/>
  <c r="DF30" i="77"/>
  <c r="DF30" i="40"/>
  <c r="DF30" i="29"/>
  <c r="DF30" i="173"/>
  <c r="DF30" i="42"/>
  <c r="DF30" i="21"/>
  <c r="DF30" i="99"/>
  <c r="DF30" i="104"/>
  <c r="DF36" i="2"/>
  <c r="DF35" i="150"/>
  <c r="DF35" i="148"/>
  <c r="DF35" i="147"/>
  <c r="DF35" i="146"/>
  <c r="DF35" i="149"/>
  <c r="DF35" i="174"/>
  <c r="DF35" i="115"/>
  <c r="DF35" i="77"/>
  <c r="DF35" i="40"/>
  <c r="DF35" i="173"/>
  <c r="DF35" i="42"/>
  <c r="DF35" i="29"/>
  <c r="DF35" i="21"/>
  <c r="DF35" i="104"/>
  <c r="DF35" i="99"/>
  <c r="ER56" i="2"/>
  <c r="ER55" i="21"/>
  <c r="ER55" i="173"/>
  <c r="ER55" i="104"/>
  <c r="ER55" i="99"/>
  <c r="EM57" i="2"/>
  <c r="EM56" i="173"/>
  <c r="EM56" i="104"/>
  <c r="EM56" i="21"/>
  <c r="EM56" i="99"/>
  <c r="ET56" i="2"/>
  <c r="ET55" i="21"/>
  <c r="ET55" i="173"/>
  <c r="ET55" i="104"/>
  <c r="ET55" i="99"/>
  <c r="S36" i="2"/>
  <c r="C36" i="180"/>
  <c r="C36" i="181"/>
  <c r="C36" i="178"/>
  <c r="C36" i="179"/>
  <c r="C36" i="177"/>
  <c r="S35" i="106"/>
  <c r="S35" i="112" s="1"/>
  <c r="S35" i="150"/>
  <c r="S35" i="148"/>
  <c r="S35" i="147"/>
  <c r="S35" i="146"/>
  <c r="S35" i="149"/>
  <c r="S35" i="174"/>
  <c r="S35" i="115"/>
  <c r="S35" i="77"/>
  <c r="S35" i="40"/>
  <c r="S35" i="29"/>
  <c r="S35" i="173"/>
  <c r="S35" i="42"/>
  <c r="S35" i="104"/>
  <c r="S35" i="99"/>
  <c r="S35" i="21"/>
  <c r="AC43" i="2"/>
  <c r="AC42" i="106"/>
  <c r="AC42" i="112" s="1"/>
  <c r="AC42" i="173"/>
  <c r="AC42" i="21"/>
  <c r="AC42" i="104"/>
  <c r="AC42" i="99"/>
  <c r="BB43" i="2"/>
  <c r="BB42" i="106"/>
  <c r="BB42" i="112" s="1"/>
  <c r="BB42" i="173"/>
  <c r="BB42" i="21"/>
  <c r="BB42" i="104"/>
  <c r="BB42" i="99"/>
  <c r="AV36" i="2"/>
  <c r="AF36" i="180"/>
  <c r="AF36" i="181"/>
  <c r="AF36" i="178"/>
  <c r="AF36" i="179"/>
  <c r="AF36" i="177"/>
  <c r="AV35" i="106"/>
  <c r="AV35" i="112" s="1"/>
  <c r="AV35" i="150"/>
  <c r="AV35" i="148"/>
  <c r="AV35" i="147"/>
  <c r="AV35" i="149"/>
  <c r="AV35" i="146"/>
  <c r="AV35" i="115"/>
  <c r="AV35" i="174"/>
  <c r="AV35" i="40"/>
  <c r="AV35" i="77"/>
  <c r="AV35" i="29"/>
  <c r="AV35" i="173"/>
  <c r="AV35" i="42"/>
  <c r="AV35" i="21"/>
  <c r="AV35" i="104"/>
  <c r="AV35" i="99"/>
  <c r="CE31" i="2"/>
  <c r="CE30" i="106"/>
  <c r="CE30" i="112" s="1"/>
  <c r="CE30" i="150"/>
  <c r="CE30" i="148"/>
  <c r="CE30" i="146"/>
  <c r="CE30" i="147"/>
  <c r="CE30" i="149"/>
  <c r="CE30" i="174"/>
  <c r="CE30" i="115"/>
  <c r="CE30" i="77"/>
  <c r="CE30" i="40"/>
  <c r="CE30" i="29"/>
  <c r="CE30" i="173"/>
  <c r="CE30" i="42"/>
  <c r="CE30" i="104"/>
  <c r="CE30" i="21"/>
  <c r="CE30" i="99"/>
  <c r="CS56" i="2"/>
  <c r="CS55" i="106"/>
  <c r="CS55" i="112" s="1"/>
  <c r="CS55" i="21"/>
  <c r="CS55" i="173"/>
  <c r="CS55" i="104"/>
  <c r="CS55" i="99"/>
  <c r="DR43" i="2"/>
  <c r="DR42" i="173"/>
  <c r="DR42" i="21"/>
  <c r="DR42" i="104"/>
  <c r="DR42" i="99"/>
  <c r="DG43" i="2"/>
  <c r="DG42" i="173"/>
  <c r="DG42" i="21"/>
  <c r="DG42" i="104"/>
  <c r="DG42" i="99"/>
  <c r="FC36" i="2"/>
  <c r="FC35" i="150"/>
  <c r="FC35" i="148"/>
  <c r="FC35" i="147"/>
  <c r="FC35" i="146"/>
  <c r="FC35" i="149"/>
  <c r="FC35" i="174"/>
  <c r="FC35" i="115"/>
  <c r="FC35" i="77"/>
  <c r="FC35" i="40"/>
  <c r="FC35" i="29"/>
  <c r="FC35" i="173"/>
  <c r="FC35" i="42"/>
  <c r="FC35" i="104"/>
  <c r="FC35" i="99"/>
  <c r="FC35" i="21"/>
  <c r="FM43" i="2"/>
  <c r="FM42" i="173"/>
  <c r="FM42" i="21"/>
  <c r="FM42" i="104"/>
  <c r="FM42" i="99"/>
  <c r="GC56" i="2"/>
  <c r="GC55" i="21"/>
  <c r="GC55" i="173"/>
  <c r="GC55" i="104"/>
  <c r="GC55" i="99"/>
  <c r="Z36" i="2"/>
  <c r="J36" i="180"/>
  <c r="J36" i="181"/>
  <c r="J36" i="178"/>
  <c r="J36" i="179"/>
  <c r="J36" i="177"/>
  <c r="Z35" i="106"/>
  <c r="Z35" i="112" s="1"/>
  <c r="Z35" i="150"/>
  <c r="Z35" i="148"/>
  <c r="Z35" i="147"/>
  <c r="Z35" i="146"/>
  <c r="Z35" i="149"/>
  <c r="Z35" i="174"/>
  <c r="Z35" i="115"/>
  <c r="Z35" i="77"/>
  <c r="Z35" i="40"/>
  <c r="Z35" i="173"/>
  <c r="Z35" i="42"/>
  <c r="Z35" i="29"/>
  <c r="Z35" i="21"/>
  <c r="Z35" i="104"/>
  <c r="Z35" i="99"/>
  <c r="BN56" i="2"/>
  <c r="BN55" i="106"/>
  <c r="BN55" i="112" s="1"/>
  <c r="BN55" i="21"/>
  <c r="BN55" i="173"/>
  <c r="BN55" i="104"/>
  <c r="BN55" i="99"/>
  <c r="BY31" i="2"/>
  <c r="BY30" i="106"/>
  <c r="BY30" i="112" s="1"/>
  <c r="BY30" i="150"/>
  <c r="BY30" i="148"/>
  <c r="BY30" i="147"/>
  <c r="BY30" i="146"/>
  <c r="BY30" i="149"/>
  <c r="BY30" i="115"/>
  <c r="BY30" i="174"/>
  <c r="BY30" i="40"/>
  <c r="BY30" i="29"/>
  <c r="BY30" i="77"/>
  <c r="BY30" i="42"/>
  <c r="BY30" i="173"/>
  <c r="BY30" i="21"/>
  <c r="BY30" i="99"/>
  <c r="BY30" i="104"/>
  <c r="EA31" i="2"/>
  <c r="EA30" i="150"/>
  <c r="EA30" i="148"/>
  <c r="EA30" i="146"/>
  <c r="EA30" i="147"/>
  <c r="EA30" i="149"/>
  <c r="EA30" i="174"/>
  <c r="EA30" i="115"/>
  <c r="EA30" i="77"/>
  <c r="EA30" i="40"/>
  <c r="EA30" i="29"/>
  <c r="EA30" i="173"/>
  <c r="EA30" i="42"/>
  <c r="EA30" i="104"/>
  <c r="EA30" i="21"/>
  <c r="EA30" i="99"/>
  <c r="FO43" i="2"/>
  <c r="FO42" i="173"/>
  <c r="FO42" i="21"/>
  <c r="FO42" i="104"/>
  <c r="FO42" i="99"/>
  <c r="FQ43" i="2"/>
  <c r="FQ42" i="173"/>
  <c r="FQ42" i="21"/>
  <c r="FQ42" i="104"/>
  <c r="FQ42" i="99"/>
  <c r="GE26" i="2"/>
  <c r="GE25" i="150"/>
  <c r="GE25" i="148"/>
  <c r="GE25" i="146"/>
  <c r="GE25" i="147"/>
  <c r="GE25" i="149"/>
  <c r="GE25" i="174"/>
  <c r="GE25" i="115"/>
  <c r="GE25" i="77"/>
  <c r="GE25" i="40"/>
  <c r="GE25" i="29"/>
  <c r="GE25" i="173"/>
  <c r="GE25" i="42"/>
  <c r="GE25" i="104"/>
  <c r="GE25" i="21"/>
  <c r="GE25" i="99"/>
  <c r="GD31" i="150"/>
  <c r="GD31" i="148"/>
  <c r="GD31" i="147"/>
  <c r="GD31" i="146"/>
  <c r="GD31" i="149"/>
  <c r="GD31" i="174"/>
  <c r="GD31" i="115"/>
  <c r="GD31" i="77"/>
  <c r="GD31" i="40"/>
  <c r="GD31" i="173"/>
  <c r="GD31" i="42"/>
  <c r="GD31" i="29"/>
  <c r="GD31" i="104"/>
  <c r="GD31" i="21"/>
  <c r="GD31" i="99"/>
  <c r="GE36" i="2"/>
  <c r="GE35" i="150"/>
  <c r="GE35" i="148"/>
  <c r="GE35" i="147"/>
  <c r="GE35" i="146"/>
  <c r="GE35" i="149"/>
  <c r="GE35" i="174"/>
  <c r="GE35" i="115"/>
  <c r="GE35" i="77"/>
  <c r="GE35" i="40"/>
  <c r="GE35" i="29"/>
  <c r="GE35" i="173"/>
  <c r="GE35" i="42"/>
  <c r="GE35" i="104"/>
  <c r="GE35" i="99"/>
  <c r="GE35" i="21"/>
  <c r="BN36" i="2"/>
  <c r="AX36" i="180"/>
  <c r="AX36" i="181"/>
  <c r="AX36" i="178"/>
  <c r="AX36" i="179"/>
  <c r="AX36" i="177"/>
  <c r="BN35" i="106"/>
  <c r="BN35" i="112" s="1"/>
  <c r="BN35" i="150"/>
  <c r="BN35" i="148"/>
  <c r="BN35" i="147"/>
  <c r="BN35" i="146"/>
  <c r="BN35" i="149"/>
  <c r="BN35" i="174"/>
  <c r="BN35" i="115"/>
  <c r="BN35" i="77"/>
  <c r="BN35" i="40"/>
  <c r="BN35" i="173"/>
  <c r="BN35" i="42"/>
  <c r="BN35" i="29"/>
  <c r="BN35" i="21"/>
  <c r="BN35" i="104"/>
  <c r="BN35" i="99"/>
  <c r="AH26" i="2"/>
  <c r="R26" i="180"/>
  <c r="R26" i="181"/>
  <c r="R26" i="178"/>
  <c r="R26" i="179"/>
  <c r="R26" i="177"/>
  <c r="AH25" i="106"/>
  <c r="AH25" i="112" s="1"/>
  <c r="AH25" i="150"/>
  <c r="AH25" i="148"/>
  <c r="AH25" i="147"/>
  <c r="AH25" i="146"/>
  <c r="AH25" i="149"/>
  <c r="AH25" i="174"/>
  <c r="AH25" i="115"/>
  <c r="AH25" i="77"/>
  <c r="AH25" i="40"/>
  <c r="AH25" i="29"/>
  <c r="AH25" i="173"/>
  <c r="AH25" i="42"/>
  <c r="AH25" i="21"/>
  <c r="AH25" i="99"/>
  <c r="AH25" i="104"/>
  <c r="AH56" i="2"/>
  <c r="AH55" i="106"/>
  <c r="AH55" i="112" s="1"/>
  <c r="AH55" i="21"/>
  <c r="AH55" i="173"/>
  <c r="AH55" i="104"/>
  <c r="AH55" i="99"/>
  <c r="AX43" i="2"/>
  <c r="AX42" i="106"/>
  <c r="AX42" i="112" s="1"/>
  <c r="AX42" i="173"/>
  <c r="AX42" i="21"/>
  <c r="AX42" i="104"/>
  <c r="AX42" i="99"/>
  <c r="BZ26" i="2"/>
  <c r="BZ25" i="106"/>
  <c r="BZ25" i="112" s="1"/>
  <c r="BZ25" i="150"/>
  <c r="BZ25" i="148"/>
  <c r="BZ25" i="147"/>
  <c r="BZ25" i="146"/>
  <c r="BZ25" i="149"/>
  <c r="BZ25" i="174"/>
  <c r="BZ25" i="115"/>
  <c r="BZ25" i="77"/>
  <c r="BZ25" i="40"/>
  <c r="BZ25" i="29"/>
  <c r="BZ25" i="173"/>
  <c r="BZ25" i="42"/>
  <c r="BZ25" i="21"/>
  <c r="BZ25" i="99"/>
  <c r="BZ25" i="104"/>
  <c r="DD26" i="2"/>
  <c r="DD25" i="150"/>
  <c r="DD25" i="148"/>
  <c r="DD25" i="146"/>
  <c r="DD25" i="147"/>
  <c r="DD25" i="149"/>
  <c r="DD25" i="115"/>
  <c r="DD25" i="174"/>
  <c r="DD25" i="40"/>
  <c r="DD25" i="29"/>
  <c r="DD25" i="77"/>
  <c r="DD25" i="173"/>
  <c r="DD25" i="42"/>
  <c r="DD25" i="21"/>
  <c r="DD25" i="99"/>
  <c r="DD25" i="104"/>
  <c r="DI43" i="2"/>
  <c r="DI42" i="173"/>
  <c r="DI42" i="21"/>
  <c r="DI42" i="104"/>
  <c r="DI42" i="99"/>
  <c r="FY26" i="2"/>
  <c r="FY25" i="150"/>
  <c r="FY25" i="148"/>
  <c r="FY25" i="147"/>
  <c r="FY25" i="146"/>
  <c r="FY25" i="149"/>
  <c r="FY25" i="115"/>
  <c r="FY25" i="174"/>
  <c r="FY25" i="40"/>
  <c r="FY25" i="29"/>
  <c r="FY25" i="77"/>
  <c r="FY25" i="42"/>
  <c r="FY25" i="173"/>
  <c r="FY25" i="21"/>
  <c r="FY25" i="99"/>
  <c r="FY25" i="104"/>
  <c r="FY31" i="2"/>
  <c r="FY30" i="150"/>
  <c r="FY30" i="148"/>
  <c r="FY30" i="147"/>
  <c r="FY30" i="146"/>
  <c r="FY30" i="149"/>
  <c r="FY30" i="115"/>
  <c r="FY30" i="174"/>
  <c r="FY30" i="40"/>
  <c r="FY30" i="29"/>
  <c r="FY30" i="77"/>
  <c r="FY30" i="42"/>
  <c r="FY30" i="173"/>
  <c r="FY30" i="21"/>
  <c r="FY30" i="99"/>
  <c r="FY30" i="104"/>
  <c r="FY36" i="2"/>
  <c r="FY35" i="150"/>
  <c r="FY35" i="148"/>
  <c r="FY35" i="147"/>
  <c r="FY35" i="149"/>
  <c r="FY35" i="146"/>
  <c r="FY35" i="115"/>
  <c r="FY35" i="174"/>
  <c r="FY35" i="40"/>
  <c r="FY35" i="77"/>
  <c r="FY35" i="42"/>
  <c r="FY35" i="29"/>
  <c r="FY35" i="173"/>
  <c r="FY35" i="21"/>
  <c r="FY35" i="104"/>
  <c r="FY35" i="99"/>
  <c r="BJ43" i="2"/>
  <c r="BJ42" i="106"/>
  <c r="BJ42" i="112" s="1"/>
  <c r="BJ42" i="173"/>
  <c r="BJ42" i="21"/>
  <c r="BJ42" i="104"/>
  <c r="BJ42" i="99"/>
  <c r="CD31" i="2"/>
  <c r="CD30" i="106"/>
  <c r="CD30" i="112" s="1"/>
  <c r="CD30" i="150"/>
  <c r="CD30" i="148"/>
  <c r="CD30" i="147"/>
  <c r="CD30" i="146"/>
  <c r="CD30" i="149"/>
  <c r="CD30" i="174"/>
  <c r="CD30" i="115"/>
  <c r="CD30" i="77"/>
  <c r="CD30" i="40"/>
  <c r="CD30" i="29"/>
  <c r="CD30" i="173"/>
  <c r="CD30" i="42"/>
  <c r="CD30" i="21"/>
  <c r="CD30" i="99"/>
  <c r="CD30" i="104"/>
  <c r="CV43" i="2"/>
  <c r="CV42" i="173"/>
  <c r="CV42" i="104"/>
  <c r="CV42" i="99"/>
  <c r="CV42" i="21"/>
  <c r="CY43" i="2"/>
  <c r="CY42" i="173"/>
  <c r="CY42" i="21"/>
  <c r="CY42" i="104"/>
  <c r="CY42" i="99"/>
  <c r="EJ43" i="2"/>
  <c r="EJ42" i="173"/>
  <c r="EJ42" i="104"/>
  <c r="EJ42" i="99"/>
  <c r="EJ42" i="21"/>
  <c r="FS26" i="2"/>
  <c r="FS25" i="150"/>
  <c r="FS25" i="148"/>
  <c r="FS25" i="146"/>
  <c r="FS25" i="147"/>
  <c r="FS25" i="149"/>
  <c r="FS25" i="174"/>
  <c r="FS25" i="115"/>
  <c r="FS25" i="77"/>
  <c r="FS25" i="40"/>
  <c r="FS25" i="29"/>
  <c r="FS25" i="173"/>
  <c r="FS25" i="42"/>
  <c r="FS25" i="104"/>
  <c r="FS25" i="21"/>
  <c r="FS25" i="99"/>
  <c r="FS31" i="2"/>
  <c r="FS30" i="150"/>
  <c r="FS30" i="148"/>
  <c r="FS30" i="146"/>
  <c r="FS30" i="147"/>
  <c r="FS30" i="149"/>
  <c r="FS30" i="174"/>
  <c r="FS30" i="115"/>
  <c r="FS30" i="77"/>
  <c r="FS30" i="40"/>
  <c r="FS30" i="29"/>
  <c r="FS30" i="173"/>
  <c r="FS30" i="42"/>
  <c r="FS30" i="104"/>
  <c r="FS30" i="21"/>
  <c r="FS30" i="99"/>
  <c r="FS36" i="2"/>
  <c r="FS35" i="150"/>
  <c r="FS35" i="148"/>
  <c r="FS35" i="147"/>
  <c r="FS35" i="146"/>
  <c r="FS35" i="149"/>
  <c r="FS35" i="174"/>
  <c r="FS35" i="115"/>
  <c r="FS35" i="77"/>
  <c r="FS35" i="40"/>
  <c r="FS35" i="29"/>
  <c r="FS35" i="173"/>
  <c r="FS35" i="42"/>
  <c r="FS35" i="104"/>
  <c r="FS35" i="99"/>
  <c r="FS35" i="21"/>
  <c r="X36" i="2"/>
  <c r="H36" i="180"/>
  <c r="H36" i="181"/>
  <c r="H36" i="178"/>
  <c r="H36" i="179"/>
  <c r="H36" i="177"/>
  <c r="X35" i="106"/>
  <c r="X35" i="112" s="1"/>
  <c r="X35" i="150"/>
  <c r="X35" i="148"/>
  <c r="X35" i="147"/>
  <c r="X35" i="149"/>
  <c r="X35" i="146"/>
  <c r="X35" i="115"/>
  <c r="X35" i="174"/>
  <c r="X35" i="40"/>
  <c r="X35" i="77"/>
  <c r="X35" i="29"/>
  <c r="X35" i="173"/>
  <c r="X35" i="42"/>
  <c r="X35" i="21"/>
  <c r="X35" i="104"/>
  <c r="X35" i="99"/>
  <c r="BO31" i="2"/>
  <c r="AY31" i="180"/>
  <c r="AY31" i="181"/>
  <c r="AY31" i="178"/>
  <c r="AY31" i="179"/>
  <c r="AY31" i="177"/>
  <c r="BO30" i="106"/>
  <c r="BO30" i="112" s="1"/>
  <c r="BO30" i="150"/>
  <c r="BO30" i="148"/>
  <c r="BO30" i="146"/>
  <c r="BO30" i="147"/>
  <c r="BO30" i="149"/>
  <c r="BO30" i="174"/>
  <c r="BO30" i="115"/>
  <c r="BO30" i="77"/>
  <c r="BO30" i="40"/>
  <c r="BO30" i="29"/>
  <c r="BO30" i="173"/>
  <c r="BO30" i="42"/>
  <c r="BO30" i="104"/>
  <c r="BO30" i="21"/>
  <c r="BO30" i="99"/>
  <c r="BD36" i="2"/>
  <c r="AN36" i="180"/>
  <c r="AN36" i="181"/>
  <c r="AN36" i="178"/>
  <c r="AN36" i="179"/>
  <c r="AN36" i="177"/>
  <c r="BD35" i="106"/>
  <c r="BD35" i="112" s="1"/>
  <c r="BD35" i="150"/>
  <c r="BD35" i="148"/>
  <c r="BD35" i="147"/>
  <c r="BD35" i="149"/>
  <c r="BD35" i="146"/>
  <c r="BD35" i="115"/>
  <c r="BD35" i="174"/>
  <c r="BD35" i="40"/>
  <c r="BD35" i="77"/>
  <c r="BD35" i="29"/>
  <c r="BD35" i="173"/>
  <c r="BD35" i="42"/>
  <c r="BD35" i="21"/>
  <c r="BD35" i="104"/>
  <c r="BD35" i="99"/>
  <c r="CE36" i="2"/>
  <c r="CE35" i="106"/>
  <c r="CE35" i="112" s="1"/>
  <c r="CE35" i="150"/>
  <c r="CE35" i="148"/>
  <c r="CE35" i="147"/>
  <c r="CE35" i="146"/>
  <c r="CE35" i="149"/>
  <c r="CE35" i="174"/>
  <c r="CE35" i="115"/>
  <c r="CE35" i="77"/>
  <c r="CE35" i="40"/>
  <c r="CE35" i="29"/>
  <c r="CE35" i="173"/>
  <c r="CE35" i="42"/>
  <c r="CE35" i="104"/>
  <c r="CE35" i="99"/>
  <c r="CE35" i="21"/>
  <c r="EV26" i="2"/>
  <c r="EV25" i="150"/>
  <c r="EV25" i="148"/>
  <c r="EV25" i="146"/>
  <c r="EV25" i="147"/>
  <c r="EV25" i="149"/>
  <c r="EV25" i="115"/>
  <c r="EV25" i="174"/>
  <c r="EV25" i="40"/>
  <c r="EV25" i="29"/>
  <c r="EV25" i="77"/>
  <c r="EV25" i="173"/>
  <c r="EV25" i="42"/>
  <c r="EV25" i="21"/>
  <c r="EV25" i="99"/>
  <c r="EV25" i="104"/>
  <c r="EV31" i="2"/>
  <c r="EV30" i="150"/>
  <c r="EV30" i="148"/>
  <c r="EV30" i="146"/>
  <c r="EV30" i="147"/>
  <c r="EV30" i="149"/>
  <c r="EV30" i="115"/>
  <c r="EV30" i="174"/>
  <c r="EV30" i="40"/>
  <c r="EV30" i="29"/>
  <c r="EV30" i="77"/>
  <c r="EV30" i="173"/>
  <c r="EV30" i="42"/>
  <c r="EV30" i="21"/>
  <c r="EV30" i="99"/>
  <c r="EV30" i="104"/>
  <c r="EV36" i="2"/>
  <c r="EV35" i="150"/>
  <c r="EV35" i="148"/>
  <c r="EV35" i="147"/>
  <c r="EV35" i="149"/>
  <c r="EV35" i="146"/>
  <c r="EV35" i="115"/>
  <c r="EV35" i="174"/>
  <c r="EV35" i="40"/>
  <c r="EV35" i="77"/>
  <c r="EV35" i="29"/>
  <c r="EV35" i="173"/>
  <c r="EV35" i="42"/>
  <c r="EV35" i="21"/>
  <c r="EV35" i="104"/>
  <c r="EV35" i="99"/>
  <c r="FV36" i="2"/>
  <c r="FV35" i="150"/>
  <c r="FV35" i="148"/>
  <c r="FV35" i="147"/>
  <c r="FV35" i="146"/>
  <c r="FV35" i="149"/>
  <c r="FV35" i="174"/>
  <c r="FV35" i="115"/>
  <c r="FV35" i="77"/>
  <c r="FV35" i="40"/>
  <c r="FV35" i="173"/>
  <c r="FV35" i="42"/>
  <c r="FV35" i="29"/>
  <c r="FV35" i="21"/>
  <c r="FV35" i="104"/>
  <c r="FV35" i="99"/>
  <c r="AN31" i="2"/>
  <c r="X31" i="180"/>
  <c r="X31" i="181"/>
  <c r="X31" i="178"/>
  <c r="X31" i="179"/>
  <c r="X31" i="177"/>
  <c r="AN30" i="106"/>
  <c r="AN30" i="112" s="1"/>
  <c r="AN30" i="150"/>
  <c r="AN30" i="148"/>
  <c r="AN30" i="146"/>
  <c r="AN30" i="147"/>
  <c r="AN30" i="149"/>
  <c r="AN30" i="115"/>
  <c r="AN30" i="174"/>
  <c r="AN30" i="40"/>
  <c r="AN30" i="29"/>
  <c r="AN30" i="77"/>
  <c r="AN30" i="173"/>
  <c r="AN30" i="42"/>
  <c r="AN30" i="21"/>
  <c r="AN30" i="99"/>
  <c r="AN30" i="104"/>
  <c r="AL56" i="2"/>
  <c r="AL55" i="106"/>
  <c r="AL55" i="112" s="1"/>
  <c r="AL55" i="21"/>
  <c r="AL55" i="173"/>
  <c r="AL55" i="104"/>
  <c r="AL55" i="99"/>
  <c r="BY36" i="2"/>
  <c r="BY35" i="106"/>
  <c r="BY35" i="112" s="1"/>
  <c r="BY35" i="150"/>
  <c r="BY35" i="148"/>
  <c r="BY35" i="147"/>
  <c r="BY35" i="149"/>
  <c r="BY35" i="146"/>
  <c r="BY35" i="115"/>
  <c r="BY35" i="174"/>
  <c r="BY35" i="40"/>
  <c r="BY35" i="77"/>
  <c r="BY35" i="42"/>
  <c r="BY35" i="29"/>
  <c r="BY35" i="173"/>
  <c r="BY35" i="21"/>
  <c r="BY35" i="104"/>
  <c r="BY35" i="99"/>
  <c r="CR43" i="2"/>
  <c r="CR42" i="106"/>
  <c r="CR42" i="112" s="1"/>
  <c r="CR42" i="173"/>
  <c r="CR42" i="104"/>
  <c r="CR42" i="99"/>
  <c r="CR42" i="21"/>
  <c r="DO56" i="2"/>
  <c r="DO55" i="173"/>
  <c r="DO55" i="104"/>
  <c r="DO55" i="21"/>
  <c r="DO55" i="99"/>
  <c r="EW56" i="2"/>
  <c r="EW55" i="21"/>
  <c r="EW55" i="173"/>
  <c r="EW55" i="104"/>
  <c r="EW55" i="99"/>
  <c r="FH26" i="2"/>
  <c r="FH25" i="150"/>
  <c r="FH25" i="148"/>
  <c r="FH25" i="146"/>
  <c r="FH25" i="147"/>
  <c r="FH25" i="149"/>
  <c r="FH25" i="115"/>
  <c r="FH25" i="174"/>
  <c r="FH25" i="40"/>
  <c r="FH25" i="29"/>
  <c r="FH25" i="77"/>
  <c r="FH25" i="173"/>
  <c r="FH25" i="42"/>
  <c r="FH25" i="21"/>
  <c r="FH25" i="99"/>
  <c r="FH25" i="104"/>
  <c r="FJ56" i="2"/>
  <c r="FJ55" i="21"/>
  <c r="FJ55" i="173"/>
  <c r="FJ55" i="104"/>
  <c r="FJ55" i="99"/>
  <c r="AO43" i="2"/>
  <c r="AO42" i="106"/>
  <c r="AO42" i="112" s="1"/>
  <c r="AO42" i="173"/>
  <c r="AO42" i="21"/>
  <c r="AO42" i="104"/>
  <c r="AO42" i="99"/>
  <c r="CB36" i="2"/>
  <c r="CB35" i="106"/>
  <c r="CB35" i="112" s="1"/>
  <c r="CB35" i="150"/>
  <c r="CB35" i="148"/>
  <c r="CB35" i="147"/>
  <c r="CB35" i="149"/>
  <c r="CB35" i="146"/>
  <c r="CB35" i="115"/>
  <c r="CB35" i="174"/>
  <c r="CB35" i="40"/>
  <c r="CB35" i="77"/>
  <c r="CB35" i="29"/>
  <c r="CB35" i="173"/>
  <c r="CB35" i="42"/>
  <c r="CB35" i="21"/>
  <c r="CB35" i="104"/>
  <c r="CB35" i="99"/>
  <c r="BZ56" i="2"/>
  <c r="BZ55" i="106"/>
  <c r="BZ55" i="112" s="1"/>
  <c r="BZ55" i="21"/>
  <c r="BZ55" i="173"/>
  <c r="BZ55" i="104"/>
  <c r="BZ55" i="99"/>
  <c r="EX43" i="2"/>
  <c r="EX42" i="173"/>
  <c r="EX42" i="21"/>
  <c r="EX42" i="104"/>
  <c r="EX42" i="99"/>
  <c r="FC26" i="2"/>
  <c r="FC25" i="150"/>
  <c r="FC25" i="148"/>
  <c r="FC25" i="146"/>
  <c r="FC25" i="147"/>
  <c r="FC25" i="149"/>
  <c r="FC25" i="174"/>
  <c r="FC25" i="115"/>
  <c r="FC25" i="77"/>
  <c r="FC25" i="40"/>
  <c r="FC25" i="29"/>
  <c r="FC25" i="173"/>
  <c r="FC25" i="42"/>
  <c r="FC25" i="104"/>
  <c r="FC25" i="21"/>
  <c r="FC25" i="99"/>
  <c r="FR56" i="2"/>
  <c r="FR55" i="21"/>
  <c r="FR55" i="173"/>
  <c r="FR55" i="104"/>
  <c r="FR55" i="99"/>
  <c r="AB43" i="2"/>
  <c r="AB42" i="106"/>
  <c r="AB42" i="112" s="1"/>
  <c r="AB42" i="173"/>
  <c r="AB42" i="104"/>
  <c r="AB42" i="99"/>
  <c r="AB42" i="21"/>
  <c r="CD36" i="2"/>
  <c r="CD35" i="106"/>
  <c r="CD35" i="112" s="1"/>
  <c r="CD35" i="150"/>
  <c r="CD35" i="148"/>
  <c r="CD35" i="147"/>
  <c r="CD35" i="146"/>
  <c r="CD35" i="149"/>
  <c r="CD35" i="174"/>
  <c r="CD35" i="115"/>
  <c r="CD35" i="77"/>
  <c r="CD35" i="40"/>
  <c r="CD35" i="173"/>
  <c r="CD35" i="42"/>
  <c r="CD35" i="29"/>
  <c r="CD35" i="21"/>
  <c r="CD35" i="104"/>
  <c r="CD35" i="99"/>
  <c r="FL26" i="2"/>
  <c r="FL25" i="150"/>
  <c r="FL25" i="148"/>
  <c r="FL25" i="146"/>
  <c r="FL25" i="147"/>
  <c r="FL25" i="149"/>
  <c r="FL25" i="115"/>
  <c r="FL25" i="174"/>
  <c r="FL25" i="40"/>
  <c r="FL25" i="29"/>
  <c r="FL25" i="77"/>
  <c r="FL25" i="173"/>
  <c r="FL25" i="42"/>
  <c r="FL25" i="21"/>
  <c r="FL25" i="99"/>
  <c r="FL25" i="104"/>
  <c r="FL31" i="2"/>
  <c r="FL30" i="150"/>
  <c r="FL30" i="148"/>
  <c r="FL30" i="146"/>
  <c r="FL30" i="147"/>
  <c r="FL30" i="149"/>
  <c r="FL30" i="115"/>
  <c r="FL30" i="174"/>
  <c r="FL30" i="40"/>
  <c r="FL30" i="29"/>
  <c r="FL30" i="77"/>
  <c r="FL30" i="173"/>
  <c r="FL30" i="42"/>
  <c r="FL30" i="21"/>
  <c r="FL30" i="99"/>
  <c r="FL30" i="104"/>
  <c r="FL36" i="2"/>
  <c r="FL35" i="150"/>
  <c r="FL35" i="148"/>
  <c r="FL35" i="147"/>
  <c r="FL35" i="149"/>
  <c r="FL35" i="146"/>
  <c r="FL35" i="115"/>
  <c r="FL35" i="174"/>
  <c r="FL35" i="40"/>
  <c r="FL35" i="77"/>
  <c r="FL35" i="29"/>
  <c r="FL35" i="173"/>
  <c r="FL35" i="42"/>
  <c r="FL35" i="21"/>
  <c r="FL35" i="104"/>
  <c r="FL35" i="99"/>
  <c r="AC36" i="2"/>
  <c r="M36" i="180"/>
  <c r="M36" i="181"/>
  <c r="M36" i="178"/>
  <c r="M36" i="179"/>
  <c r="M36" i="177"/>
  <c r="AC35" i="106"/>
  <c r="AC35" i="112" s="1"/>
  <c r="AC35" i="150"/>
  <c r="AC35" i="148"/>
  <c r="AC35" i="147"/>
  <c r="AC35" i="149"/>
  <c r="AC35" i="146"/>
  <c r="AC35" i="115"/>
  <c r="AC35" i="174"/>
  <c r="AC35" i="40"/>
  <c r="AC35" i="77"/>
  <c r="AC35" i="42"/>
  <c r="AC35" i="29"/>
  <c r="AC35" i="173"/>
  <c r="AC35" i="21"/>
  <c r="AC35" i="104"/>
  <c r="AC35" i="99"/>
  <c r="AV31" i="2"/>
  <c r="AF31" i="180"/>
  <c r="AF31" i="181"/>
  <c r="AF31" i="178"/>
  <c r="AF31" i="179"/>
  <c r="AF31" i="177"/>
  <c r="AV30" i="106"/>
  <c r="AV30" i="112" s="1"/>
  <c r="AV30" i="150"/>
  <c r="AV30" i="148"/>
  <c r="AV30" i="146"/>
  <c r="AV30" i="147"/>
  <c r="AV30" i="149"/>
  <c r="AV30" i="115"/>
  <c r="AV30" i="174"/>
  <c r="AV30" i="40"/>
  <c r="AV30" i="29"/>
  <c r="AV30" i="77"/>
  <c r="AV30" i="173"/>
  <c r="AV30" i="42"/>
  <c r="AV30" i="21"/>
  <c r="AV30" i="99"/>
  <c r="AV30" i="104"/>
  <c r="BX31" i="2"/>
  <c r="BX30" i="106"/>
  <c r="BX30" i="112" s="1"/>
  <c r="BX30" i="150"/>
  <c r="BX30" i="148"/>
  <c r="BX30" i="146"/>
  <c r="BX30" i="147"/>
  <c r="BX30" i="149"/>
  <c r="BX30" i="115"/>
  <c r="BX30" i="174"/>
  <c r="BX30" i="40"/>
  <c r="BX30" i="29"/>
  <c r="BX30" i="77"/>
  <c r="BX30" i="173"/>
  <c r="BX30" i="42"/>
  <c r="BX30" i="21"/>
  <c r="BX30" i="99"/>
  <c r="BX30" i="104"/>
  <c r="DU26" i="2"/>
  <c r="DU25" i="150"/>
  <c r="DU25" i="148"/>
  <c r="DU25" i="147"/>
  <c r="DU25" i="146"/>
  <c r="DU25" i="149"/>
  <c r="DU25" i="115"/>
  <c r="DU25" i="174"/>
  <c r="DU25" i="40"/>
  <c r="DU25" i="29"/>
  <c r="DU25" i="77"/>
  <c r="DU25" i="42"/>
  <c r="DU25" i="173"/>
  <c r="DU25" i="21"/>
  <c r="DU25" i="99"/>
  <c r="DU25" i="104"/>
  <c r="DU31" i="2"/>
  <c r="DU30" i="150"/>
  <c r="DU30" i="148"/>
  <c r="DU30" i="147"/>
  <c r="DU30" i="146"/>
  <c r="DU30" i="149"/>
  <c r="DU30" i="115"/>
  <c r="DU30" i="174"/>
  <c r="DU30" i="40"/>
  <c r="DU30" i="29"/>
  <c r="DU30" i="77"/>
  <c r="DU30" i="42"/>
  <c r="DU30" i="173"/>
  <c r="DU30" i="21"/>
  <c r="DU30" i="99"/>
  <c r="DU30" i="104"/>
  <c r="DU36" i="2"/>
  <c r="DU35" i="150"/>
  <c r="DU35" i="148"/>
  <c r="DU35" i="147"/>
  <c r="DU35" i="149"/>
  <c r="DU35" i="146"/>
  <c r="DU35" i="115"/>
  <c r="DU35" i="174"/>
  <c r="DU35" i="40"/>
  <c r="DU35" i="77"/>
  <c r="DU35" i="42"/>
  <c r="DU35" i="29"/>
  <c r="DU35" i="173"/>
  <c r="DU35" i="21"/>
  <c r="DU35" i="104"/>
  <c r="DU35" i="99"/>
  <c r="FO36" i="2"/>
  <c r="FO35" i="150"/>
  <c r="FO35" i="148"/>
  <c r="FO35" i="147"/>
  <c r="FO35" i="146"/>
  <c r="FO35" i="149"/>
  <c r="FO35" i="174"/>
  <c r="FO35" i="115"/>
  <c r="FO35" i="77"/>
  <c r="FO35" i="40"/>
  <c r="FO35" i="29"/>
  <c r="FO35" i="173"/>
  <c r="FO35" i="42"/>
  <c r="FO35" i="104"/>
  <c r="FO35" i="99"/>
  <c r="FO35" i="21"/>
  <c r="GA43" i="2"/>
  <c r="GA42" i="173"/>
  <c r="GA42" i="21"/>
  <c r="GA42" i="104"/>
  <c r="GA42" i="99"/>
  <c r="F56" i="2"/>
  <c r="F55" i="106"/>
  <c r="F55" i="112" s="1"/>
  <c r="F55" i="21"/>
  <c r="F55" i="173"/>
  <c r="F55" i="104"/>
  <c r="F55" i="99"/>
  <c r="Z43" i="2"/>
  <c r="Z42" i="106"/>
  <c r="Z42" i="112" s="1"/>
  <c r="Z42" i="173"/>
  <c r="Z42" i="21"/>
  <c r="Z42" i="104"/>
  <c r="Z42" i="99"/>
  <c r="BB26" i="2"/>
  <c r="AL26" i="180"/>
  <c r="AL26" i="181"/>
  <c r="AL26" i="178"/>
  <c r="AL26" i="179"/>
  <c r="AL26" i="177"/>
  <c r="BB25" i="106"/>
  <c r="BB25" i="112" s="1"/>
  <c r="BB25" i="150"/>
  <c r="BB25" i="148"/>
  <c r="BB25" i="147"/>
  <c r="BB25" i="146"/>
  <c r="BB25" i="149"/>
  <c r="BB25" i="174"/>
  <c r="BB25" i="115"/>
  <c r="BB25" i="77"/>
  <c r="BB25" i="40"/>
  <c r="BB25" i="29"/>
  <c r="BB25" i="173"/>
  <c r="BB25" i="42"/>
  <c r="BB25" i="21"/>
  <c r="BB25" i="99"/>
  <c r="BB25" i="104"/>
  <c r="BE36" i="2"/>
  <c r="AO36" i="180"/>
  <c r="AO36" i="181"/>
  <c r="AO36" i="178"/>
  <c r="AO36" i="179"/>
  <c r="AO36" i="177"/>
  <c r="BE35" i="106"/>
  <c r="BE35" i="112" s="1"/>
  <c r="BE35" i="150"/>
  <c r="BE35" i="148"/>
  <c r="BE35" i="147"/>
  <c r="BE35" i="149"/>
  <c r="BE35" i="146"/>
  <c r="BE35" i="115"/>
  <c r="BE35" i="174"/>
  <c r="BE35" i="40"/>
  <c r="BE35" i="77"/>
  <c r="BE35" i="42"/>
  <c r="BE35" i="29"/>
  <c r="BE35" i="173"/>
  <c r="BE35" i="21"/>
  <c r="BE35" i="104"/>
  <c r="BE35" i="99"/>
  <c r="AW26" i="2"/>
  <c r="AG26" i="180"/>
  <c r="AG26" i="181"/>
  <c r="AG26" i="178"/>
  <c r="AG26" i="179"/>
  <c r="AG26" i="177"/>
  <c r="AW25" i="106"/>
  <c r="AW25" i="112" s="1"/>
  <c r="AW25" i="150"/>
  <c r="AW25" i="148"/>
  <c r="AW25" i="147"/>
  <c r="AW25" i="146"/>
  <c r="AW25" i="149"/>
  <c r="AW25" i="115"/>
  <c r="AW25" i="174"/>
  <c r="AW25" i="40"/>
  <c r="AW25" i="29"/>
  <c r="AW25" i="77"/>
  <c r="AW25" i="42"/>
  <c r="AW25" i="173"/>
  <c r="AW25" i="21"/>
  <c r="AW25" i="99"/>
  <c r="AW25" i="104"/>
  <c r="AW56" i="2"/>
  <c r="AW55" i="106"/>
  <c r="AW55" i="112" s="1"/>
  <c r="AW55" i="21"/>
  <c r="AW55" i="173"/>
  <c r="AW55" i="104"/>
  <c r="AW55" i="99"/>
  <c r="BS56" i="2"/>
  <c r="BS55" i="106"/>
  <c r="BS55" i="112" s="1"/>
  <c r="BS55" i="173"/>
  <c r="BS55" i="104"/>
  <c r="BS55" i="21"/>
  <c r="BS55" i="99"/>
  <c r="CI31" i="2"/>
  <c r="CI30" i="106"/>
  <c r="CI30" i="112" s="1"/>
  <c r="CI30" i="150"/>
  <c r="CI30" i="148"/>
  <c r="CI30" i="146"/>
  <c r="CI30" i="147"/>
  <c r="CI30" i="149"/>
  <c r="CI30" i="174"/>
  <c r="CI30" i="115"/>
  <c r="CI30" i="77"/>
  <c r="CI30" i="40"/>
  <c r="CI30" i="29"/>
  <c r="CI30" i="173"/>
  <c r="CI30" i="42"/>
  <c r="CI30" i="104"/>
  <c r="CI30" i="21"/>
  <c r="CI30" i="99"/>
  <c r="BY43" i="2"/>
  <c r="BY42" i="106"/>
  <c r="BY42" i="112" s="1"/>
  <c r="BY42" i="173"/>
  <c r="BY42" i="21"/>
  <c r="BY42" i="104"/>
  <c r="BY42" i="99"/>
  <c r="CF56" i="2"/>
  <c r="CF55" i="106"/>
  <c r="CF55" i="112" s="1"/>
  <c r="CF55" i="21"/>
  <c r="CF55" i="173"/>
  <c r="CF55" i="104"/>
  <c r="CF55" i="99"/>
  <c r="DH26" i="2"/>
  <c r="DH25" i="150"/>
  <c r="DH25" i="148"/>
  <c r="DH25" i="146"/>
  <c r="DH25" i="147"/>
  <c r="DH25" i="149"/>
  <c r="DH25" i="115"/>
  <c r="DH25" i="174"/>
  <c r="DH25" i="40"/>
  <c r="DH25" i="29"/>
  <c r="DH25" i="77"/>
  <c r="DH25" i="173"/>
  <c r="DH25" i="42"/>
  <c r="DH25" i="21"/>
  <c r="DH25" i="99"/>
  <c r="DH25" i="104"/>
  <c r="DH31" i="2"/>
  <c r="DH30" i="150"/>
  <c r="DH30" i="148"/>
  <c r="DH30" i="146"/>
  <c r="DH30" i="147"/>
  <c r="DH30" i="149"/>
  <c r="DH30" i="115"/>
  <c r="DH30" i="174"/>
  <c r="DH30" i="40"/>
  <c r="DH30" i="29"/>
  <c r="DH30" i="77"/>
  <c r="DH30" i="173"/>
  <c r="DH30" i="42"/>
  <c r="DH30" i="21"/>
  <c r="DH30" i="99"/>
  <c r="DH30" i="104"/>
  <c r="DH36" i="2"/>
  <c r="DH35" i="150"/>
  <c r="DH35" i="148"/>
  <c r="DH35" i="147"/>
  <c r="DH35" i="149"/>
  <c r="DH35" i="146"/>
  <c r="DH35" i="115"/>
  <c r="DH35" i="174"/>
  <c r="DH35" i="40"/>
  <c r="DH35" i="77"/>
  <c r="DH35" i="29"/>
  <c r="DH35" i="173"/>
  <c r="DH35" i="42"/>
  <c r="DH35" i="21"/>
  <c r="DH35" i="104"/>
  <c r="DH35" i="99"/>
  <c r="EP56" i="2"/>
  <c r="EP55" i="21"/>
  <c r="EP55" i="173"/>
  <c r="EP55" i="104"/>
  <c r="EP55" i="99"/>
  <c r="FA31" i="2"/>
  <c r="FA30" i="150"/>
  <c r="FA30" i="148"/>
  <c r="FA30" i="147"/>
  <c r="FA30" i="146"/>
  <c r="FA30" i="149"/>
  <c r="FA30" i="115"/>
  <c r="FA30" i="174"/>
  <c r="FA30" i="40"/>
  <c r="FA30" i="29"/>
  <c r="FA30" i="77"/>
  <c r="FA30" i="42"/>
  <c r="FA30" i="173"/>
  <c r="FA30" i="21"/>
  <c r="FA30" i="99"/>
  <c r="FA30" i="104"/>
  <c r="FF44" i="2"/>
  <c r="FF43" i="173"/>
  <c r="FF43" i="21"/>
  <c r="FF43" i="104"/>
  <c r="FF43" i="99"/>
  <c r="GE31" i="150"/>
  <c r="GE31" i="148"/>
  <c r="GE31" i="147"/>
  <c r="GE31" i="149"/>
  <c r="GE31" i="146"/>
  <c r="GE31" i="115"/>
  <c r="GE31" i="174"/>
  <c r="GE31" i="40"/>
  <c r="GE31" i="29"/>
  <c r="GE31" i="77"/>
  <c r="GE31" i="173"/>
  <c r="GE31" i="42"/>
  <c r="GE31" i="21"/>
  <c r="GE31" i="99"/>
  <c r="GE31" i="104"/>
  <c r="AH43" i="2"/>
  <c r="AH42" i="106"/>
  <c r="AH42" i="112" s="1"/>
  <c r="AH42" i="173"/>
  <c r="AH42" i="21"/>
  <c r="AH42" i="104"/>
  <c r="AH42" i="99"/>
  <c r="BU26" i="2"/>
  <c r="BU25" i="106"/>
  <c r="BU25" i="112" s="1"/>
  <c r="BU25" i="150"/>
  <c r="BU25" i="148"/>
  <c r="BU25" i="147"/>
  <c r="BU25" i="146"/>
  <c r="BU25" i="149"/>
  <c r="BU25" i="115"/>
  <c r="BU25" i="174"/>
  <c r="BU25" i="40"/>
  <c r="BU25" i="29"/>
  <c r="BU25" i="77"/>
  <c r="BU25" i="42"/>
  <c r="BU25" i="173"/>
  <c r="BU25" i="21"/>
  <c r="BU25" i="99"/>
  <c r="BU25" i="104"/>
  <c r="CN36" i="2"/>
  <c r="CN35" i="106"/>
  <c r="CN35" i="112" s="1"/>
  <c r="CN35" i="150"/>
  <c r="CN35" i="148"/>
  <c r="CN35" i="147"/>
  <c r="CN35" i="149"/>
  <c r="CN35" i="146"/>
  <c r="CN35" i="115"/>
  <c r="CN35" i="174"/>
  <c r="CN35" i="40"/>
  <c r="CN35" i="77"/>
  <c r="CN35" i="29"/>
  <c r="CN35" i="173"/>
  <c r="CN35" i="42"/>
  <c r="CN35" i="21"/>
  <c r="CN35" i="104"/>
  <c r="CN35" i="99"/>
  <c r="DR31" i="2"/>
  <c r="DR30" i="150"/>
  <c r="DR30" i="148"/>
  <c r="DR30" i="147"/>
  <c r="DR30" i="146"/>
  <c r="DR30" i="149"/>
  <c r="DR30" i="174"/>
  <c r="DR30" i="115"/>
  <c r="DR30" i="77"/>
  <c r="DR30" i="40"/>
  <c r="DR30" i="29"/>
  <c r="DR30" i="173"/>
  <c r="DR30" i="42"/>
  <c r="DR30" i="21"/>
  <c r="DR30" i="99"/>
  <c r="DR30" i="104"/>
  <c r="DY31" i="2"/>
  <c r="DY30" i="150"/>
  <c r="DY30" i="148"/>
  <c r="DY30" i="147"/>
  <c r="DY30" i="146"/>
  <c r="DY30" i="149"/>
  <c r="DY30" i="115"/>
  <c r="DY30" i="174"/>
  <c r="DY30" i="40"/>
  <c r="DY30" i="29"/>
  <c r="DY30" i="77"/>
  <c r="DY30" i="42"/>
  <c r="DY30" i="173"/>
  <c r="DY30" i="21"/>
  <c r="DY30" i="99"/>
  <c r="DY30" i="104"/>
  <c r="DW26" i="2"/>
  <c r="DW25" i="150"/>
  <c r="DW25" i="148"/>
  <c r="DW25" i="146"/>
  <c r="DW25" i="147"/>
  <c r="DW25" i="149"/>
  <c r="DW25" i="174"/>
  <c r="DW25" i="115"/>
  <c r="DW25" i="77"/>
  <c r="DW25" i="40"/>
  <c r="DW25" i="29"/>
  <c r="DW25" i="173"/>
  <c r="DW25" i="42"/>
  <c r="DW25" i="104"/>
  <c r="DW25" i="21"/>
  <c r="DW25" i="99"/>
  <c r="DW31" i="2"/>
  <c r="DW30" i="150"/>
  <c r="DW30" i="148"/>
  <c r="DW30" i="146"/>
  <c r="DW30" i="147"/>
  <c r="DW30" i="149"/>
  <c r="DW30" i="174"/>
  <c r="DW30" i="115"/>
  <c r="DW30" i="77"/>
  <c r="DW30" i="40"/>
  <c r="DW30" i="29"/>
  <c r="DW30" i="173"/>
  <c r="DW30" i="42"/>
  <c r="DW30" i="104"/>
  <c r="DW30" i="21"/>
  <c r="DW30" i="99"/>
  <c r="DW36" i="2"/>
  <c r="DW35" i="150"/>
  <c r="DW35" i="148"/>
  <c r="DW35" i="147"/>
  <c r="DW35" i="146"/>
  <c r="DW35" i="149"/>
  <c r="DW35" i="174"/>
  <c r="DW35" i="115"/>
  <c r="DW35" i="77"/>
  <c r="DW35" i="40"/>
  <c r="DW35" i="29"/>
  <c r="DW35" i="173"/>
  <c r="DW35" i="42"/>
  <c r="DW35" i="104"/>
  <c r="DW35" i="99"/>
  <c r="DW35" i="21"/>
  <c r="EB43" i="2"/>
  <c r="EB42" i="173"/>
  <c r="EB42" i="104"/>
  <c r="EB42" i="99"/>
  <c r="EB42" i="21"/>
  <c r="EQ26" i="2"/>
  <c r="EQ25" i="150"/>
  <c r="EQ25" i="148"/>
  <c r="EQ25" i="146"/>
  <c r="EQ25" i="147"/>
  <c r="EQ25" i="149"/>
  <c r="EQ25" i="174"/>
  <c r="EQ25" i="115"/>
  <c r="EQ25" i="77"/>
  <c r="EQ25" i="40"/>
  <c r="EQ25" i="29"/>
  <c r="EQ25" i="173"/>
  <c r="EQ25" i="42"/>
  <c r="EQ25" i="104"/>
  <c r="EQ25" i="21"/>
  <c r="EQ25" i="99"/>
  <c r="EQ31" i="2"/>
  <c r="EQ30" i="150"/>
  <c r="EQ30" i="148"/>
  <c r="EQ30" i="146"/>
  <c r="EQ30" i="147"/>
  <c r="EQ30" i="149"/>
  <c r="EQ30" i="174"/>
  <c r="EQ30" i="115"/>
  <c r="EQ30" i="77"/>
  <c r="EQ30" i="40"/>
  <c r="EQ30" i="29"/>
  <c r="EQ30" i="173"/>
  <c r="EQ30" i="42"/>
  <c r="EQ30" i="104"/>
  <c r="EQ30" i="21"/>
  <c r="EQ30" i="99"/>
  <c r="EQ36" i="2"/>
  <c r="EQ35" i="150"/>
  <c r="EQ35" i="148"/>
  <c r="EQ35" i="147"/>
  <c r="EQ35" i="146"/>
  <c r="EQ35" i="149"/>
  <c r="EQ35" i="174"/>
  <c r="EQ35" i="115"/>
  <c r="EQ35" i="77"/>
  <c r="EQ35" i="40"/>
  <c r="EQ35" i="29"/>
  <c r="EQ35" i="173"/>
  <c r="EQ35" i="42"/>
  <c r="EQ35" i="104"/>
  <c r="EQ35" i="99"/>
  <c r="EQ35" i="21"/>
  <c r="FH31" i="2"/>
  <c r="FH30" i="150"/>
  <c r="FH30" i="148"/>
  <c r="FH30" i="146"/>
  <c r="FH30" i="147"/>
  <c r="FH30" i="149"/>
  <c r="FH30" i="115"/>
  <c r="FH30" i="174"/>
  <c r="FH30" i="40"/>
  <c r="FH30" i="29"/>
  <c r="FH30" i="77"/>
  <c r="FH30" i="173"/>
  <c r="FH30" i="42"/>
  <c r="FH30" i="21"/>
  <c r="FH30" i="99"/>
  <c r="FH30" i="104"/>
  <c r="FK43" i="2"/>
  <c r="FK42" i="173"/>
  <c r="FK42" i="21"/>
  <c r="FK42" i="104"/>
  <c r="FK42" i="99"/>
  <c r="BJ26" i="2"/>
  <c r="AT26" i="180"/>
  <c r="AT26" i="181"/>
  <c r="AT26" i="178"/>
  <c r="AT26" i="179"/>
  <c r="AT26" i="177"/>
  <c r="BJ25" i="106"/>
  <c r="BJ25" i="112" s="1"/>
  <c r="BJ25" i="150"/>
  <c r="BJ25" i="148"/>
  <c r="BJ25" i="147"/>
  <c r="BJ25" i="146"/>
  <c r="BJ25" i="149"/>
  <c r="BJ25" i="174"/>
  <c r="BJ25" i="115"/>
  <c r="BJ25" i="77"/>
  <c r="BJ25" i="40"/>
  <c r="BJ25" i="29"/>
  <c r="BJ25" i="173"/>
  <c r="BJ25" i="42"/>
  <c r="BJ25" i="21"/>
  <c r="BJ25" i="99"/>
  <c r="BJ25" i="104"/>
  <c r="BJ56" i="2"/>
  <c r="BJ55" i="106"/>
  <c r="BJ55" i="112" s="1"/>
  <c r="BJ55" i="21"/>
  <c r="BJ55" i="173"/>
  <c r="BJ55" i="104"/>
  <c r="BJ55" i="99"/>
  <c r="AP36" i="2"/>
  <c r="Z36" i="180"/>
  <c r="Z36" i="181"/>
  <c r="Z36" i="178"/>
  <c r="Z36" i="179"/>
  <c r="Z36" i="177"/>
  <c r="AP35" i="106"/>
  <c r="AP35" i="112" s="1"/>
  <c r="AP35" i="150"/>
  <c r="AP35" i="148"/>
  <c r="AP35" i="147"/>
  <c r="AP35" i="146"/>
  <c r="AP35" i="149"/>
  <c r="AP35" i="174"/>
  <c r="AP35" i="115"/>
  <c r="AP35" i="77"/>
  <c r="AP35" i="40"/>
  <c r="AP35" i="173"/>
  <c r="AP35" i="42"/>
  <c r="AP35" i="29"/>
  <c r="AP35" i="21"/>
  <c r="AP35" i="104"/>
  <c r="AP35" i="99"/>
  <c r="CK31" i="2"/>
  <c r="CK30" i="106"/>
  <c r="CK30" i="112" s="1"/>
  <c r="CK30" i="150"/>
  <c r="CK30" i="148"/>
  <c r="CK30" i="147"/>
  <c r="CK30" i="146"/>
  <c r="CK30" i="149"/>
  <c r="CK30" i="115"/>
  <c r="CK30" i="174"/>
  <c r="CK30" i="40"/>
  <c r="CK30" i="29"/>
  <c r="CK30" i="77"/>
  <c r="CK30" i="42"/>
  <c r="CK30" i="173"/>
  <c r="CK30" i="21"/>
  <c r="CK30" i="99"/>
  <c r="CK30" i="104"/>
  <c r="CT26" i="2"/>
  <c r="CT25" i="106"/>
  <c r="CT25" i="112" s="1"/>
  <c r="CT25" i="150"/>
  <c r="CT25" i="148"/>
  <c r="CT25" i="147"/>
  <c r="CT25" i="146"/>
  <c r="CT25" i="149"/>
  <c r="CT25" i="174"/>
  <c r="CT25" i="115"/>
  <c r="CT25" i="77"/>
  <c r="CT25" i="40"/>
  <c r="CT25" i="29"/>
  <c r="CT25" i="173"/>
  <c r="CT25" i="42"/>
  <c r="CT25" i="21"/>
  <c r="CT25" i="99"/>
  <c r="CT25" i="104"/>
  <c r="EE56" i="2"/>
  <c r="EE55" i="173"/>
  <c r="EE55" i="104"/>
  <c r="EE55" i="21"/>
  <c r="EE55" i="99"/>
  <c r="EY43" i="2"/>
  <c r="EY42" i="173"/>
  <c r="EY42" i="21"/>
  <c r="EY42" i="104"/>
  <c r="EY42" i="99"/>
  <c r="FC31" i="2"/>
  <c r="FC30" i="150"/>
  <c r="FC30" i="148"/>
  <c r="FC30" i="146"/>
  <c r="FC30" i="147"/>
  <c r="FC30" i="149"/>
  <c r="FC30" i="174"/>
  <c r="FC30" i="115"/>
  <c r="FC30" i="77"/>
  <c r="FC30" i="40"/>
  <c r="FC30" i="29"/>
  <c r="FC30" i="173"/>
  <c r="FC30" i="42"/>
  <c r="FC30" i="104"/>
  <c r="FC30" i="21"/>
  <c r="FC30" i="99"/>
  <c r="GC26" i="2"/>
  <c r="GC25" i="150"/>
  <c r="GC25" i="148"/>
  <c r="GC25" i="147"/>
  <c r="GC25" i="146"/>
  <c r="GC25" i="149"/>
  <c r="GC25" i="115"/>
  <c r="GC25" i="174"/>
  <c r="GC25" i="40"/>
  <c r="GC25" i="29"/>
  <c r="GC25" i="77"/>
  <c r="GC25" i="42"/>
  <c r="GC25" i="173"/>
  <c r="GC25" i="21"/>
  <c r="GC25" i="99"/>
  <c r="GC25" i="104"/>
  <c r="X57" i="2"/>
  <c r="X56" i="106"/>
  <c r="X56" i="112" s="1"/>
  <c r="X56" i="21"/>
  <c r="X56" i="173"/>
  <c r="X56" i="104"/>
  <c r="X56" i="99"/>
  <c r="AE31" i="2"/>
  <c r="O31" i="180"/>
  <c r="O31" i="181"/>
  <c r="O31" i="178"/>
  <c r="O31" i="179"/>
  <c r="O31" i="177"/>
  <c r="AE30" i="106"/>
  <c r="AE30" i="112" s="1"/>
  <c r="AE30" i="150"/>
  <c r="AE30" i="148"/>
  <c r="AE30" i="146"/>
  <c r="AE30" i="147"/>
  <c r="AE30" i="149"/>
  <c r="AE30" i="174"/>
  <c r="AE30" i="115"/>
  <c r="AE30" i="77"/>
  <c r="AE30" i="40"/>
  <c r="AE30" i="29"/>
  <c r="AE30" i="173"/>
  <c r="AE30" i="42"/>
  <c r="AE30" i="104"/>
  <c r="AE30" i="21"/>
  <c r="AE30" i="99"/>
  <c r="BR43" i="2"/>
  <c r="BR42" i="106"/>
  <c r="BR42" i="112" s="1"/>
  <c r="BR42" i="173"/>
  <c r="BR42" i="21"/>
  <c r="BR42" i="104"/>
  <c r="BR42" i="99"/>
  <c r="BX36" i="2"/>
  <c r="BX35" i="106"/>
  <c r="BX35" i="112" s="1"/>
  <c r="BX35" i="150"/>
  <c r="BX35" i="148"/>
  <c r="BX35" i="147"/>
  <c r="BX35" i="149"/>
  <c r="BX35" i="146"/>
  <c r="BX35" i="115"/>
  <c r="BX35" i="174"/>
  <c r="BX35" i="40"/>
  <c r="BX35" i="77"/>
  <c r="BX35" i="29"/>
  <c r="BX35" i="173"/>
  <c r="BX35" i="42"/>
  <c r="BX35" i="21"/>
  <c r="BX35" i="104"/>
  <c r="BX35" i="99"/>
  <c r="ED43" i="2"/>
  <c r="ED42" i="173"/>
  <c r="ED42" i="21"/>
  <c r="ED42" i="104"/>
  <c r="ED42" i="99"/>
  <c r="EI26" i="2"/>
  <c r="EI25" i="150"/>
  <c r="EI25" i="148"/>
  <c r="EI25" i="146"/>
  <c r="EI25" i="147"/>
  <c r="EI25" i="149"/>
  <c r="EI25" i="174"/>
  <c r="EI25" i="115"/>
  <c r="EI25" i="77"/>
  <c r="EI25" i="40"/>
  <c r="EI25" i="29"/>
  <c r="EI25" i="173"/>
  <c r="EI25" i="42"/>
  <c r="EI25" i="104"/>
  <c r="EI25" i="21"/>
  <c r="EI25" i="99"/>
  <c r="EI31" i="2"/>
  <c r="EI30" i="150"/>
  <c r="EI30" i="148"/>
  <c r="EI30" i="146"/>
  <c r="EI30" i="147"/>
  <c r="EI30" i="149"/>
  <c r="EI30" i="174"/>
  <c r="EI30" i="115"/>
  <c r="EI30" i="77"/>
  <c r="EI30" i="40"/>
  <c r="EI30" i="29"/>
  <c r="EI30" i="173"/>
  <c r="EI30" i="42"/>
  <c r="EI30" i="104"/>
  <c r="EI30" i="21"/>
  <c r="EI30" i="99"/>
  <c r="EJ36" i="2"/>
  <c r="EJ35" i="150"/>
  <c r="EJ35" i="148"/>
  <c r="EJ35" i="147"/>
  <c r="EJ35" i="149"/>
  <c r="EJ35" i="146"/>
  <c r="EJ35" i="115"/>
  <c r="EJ35" i="174"/>
  <c r="EJ35" i="40"/>
  <c r="EJ35" i="77"/>
  <c r="EJ35" i="29"/>
  <c r="EJ35" i="173"/>
  <c r="EJ35" i="42"/>
  <c r="EJ35" i="21"/>
  <c r="EJ35" i="104"/>
  <c r="EJ35" i="99"/>
  <c r="FT26" i="2"/>
  <c r="FT25" i="150"/>
  <c r="FT25" i="148"/>
  <c r="FT25" i="146"/>
  <c r="FT25" i="147"/>
  <c r="FT25" i="149"/>
  <c r="FT25" i="115"/>
  <c r="FT25" i="174"/>
  <c r="FT25" i="40"/>
  <c r="FT25" i="29"/>
  <c r="FT25" i="77"/>
  <c r="FT25" i="173"/>
  <c r="FT25" i="42"/>
  <c r="FT25" i="21"/>
  <c r="FT25" i="99"/>
  <c r="FT25" i="104"/>
  <c r="FT31" i="2"/>
  <c r="FT30" i="150"/>
  <c r="FT30" i="148"/>
  <c r="FT30" i="146"/>
  <c r="FT30" i="147"/>
  <c r="FT30" i="149"/>
  <c r="FT30" i="115"/>
  <c r="FT30" i="174"/>
  <c r="FT30" i="40"/>
  <c r="FT30" i="29"/>
  <c r="FT30" i="77"/>
  <c r="FT30" i="173"/>
  <c r="FT30" i="42"/>
  <c r="FT30" i="21"/>
  <c r="FT30" i="99"/>
  <c r="FT30" i="104"/>
  <c r="FT36" i="2"/>
  <c r="FT35" i="150"/>
  <c r="FT35" i="148"/>
  <c r="FT35" i="147"/>
  <c r="FT35" i="149"/>
  <c r="FT35" i="146"/>
  <c r="FT35" i="115"/>
  <c r="FT35" i="174"/>
  <c r="FT35" i="40"/>
  <c r="FT35" i="77"/>
  <c r="FT35" i="29"/>
  <c r="FT35" i="173"/>
  <c r="FT35" i="42"/>
  <c r="FT35" i="21"/>
  <c r="FT35" i="104"/>
  <c r="FT35" i="99"/>
  <c r="AN26" i="2"/>
  <c r="X26" i="180"/>
  <c r="X26" i="181"/>
  <c r="X26" i="178"/>
  <c r="X26" i="179"/>
  <c r="X26" i="177"/>
  <c r="AN25" i="106"/>
  <c r="AN25" i="112" s="1"/>
  <c r="AN25" i="150"/>
  <c r="AN25" i="147"/>
  <c r="AN25" i="148"/>
  <c r="AN25" i="146"/>
  <c r="AN25" i="149"/>
  <c r="AN25" i="115"/>
  <c r="AN25" i="174"/>
  <c r="AN25" i="40"/>
  <c r="AN25" i="29"/>
  <c r="AN25" i="77"/>
  <c r="AN25" i="173"/>
  <c r="AN25" i="42"/>
  <c r="AN25" i="21"/>
  <c r="AN25" i="99"/>
  <c r="AN25" i="104"/>
  <c r="AN56" i="2"/>
  <c r="AN55" i="106"/>
  <c r="AN55" i="112" s="1"/>
  <c r="AN55" i="21"/>
  <c r="AN55" i="173"/>
  <c r="AN55" i="104"/>
  <c r="AN55" i="99"/>
  <c r="GB31" i="2"/>
  <c r="GB30" i="150"/>
  <c r="GB30" i="148"/>
  <c r="GB30" i="146"/>
  <c r="GB30" i="147"/>
  <c r="GB30" i="149"/>
  <c r="GB30" i="115"/>
  <c r="GB30" i="174"/>
  <c r="GB30" i="40"/>
  <c r="GB30" i="29"/>
  <c r="GB30" i="77"/>
  <c r="GB30" i="173"/>
  <c r="GB30" i="42"/>
  <c r="GB30" i="21"/>
  <c r="GB30" i="99"/>
  <c r="GB30" i="104"/>
  <c r="CI56" i="2"/>
  <c r="CI55" i="106"/>
  <c r="CI55" i="112" s="1"/>
  <c r="CI55" i="173"/>
  <c r="CI55" i="104"/>
  <c r="CI55" i="21"/>
  <c r="CI55" i="99"/>
  <c r="CR31" i="2"/>
  <c r="CR30" i="106"/>
  <c r="CR30" i="112" s="1"/>
  <c r="CR30" i="150"/>
  <c r="CR30" i="148"/>
  <c r="CR30" i="146"/>
  <c r="CR30" i="147"/>
  <c r="CR30" i="149"/>
  <c r="CR30" i="115"/>
  <c r="CR30" i="174"/>
  <c r="CR30" i="40"/>
  <c r="CR30" i="29"/>
  <c r="CR30" i="77"/>
  <c r="CR30" i="173"/>
  <c r="CR30" i="42"/>
  <c r="CR30" i="21"/>
  <c r="CR30" i="99"/>
  <c r="CR30" i="104"/>
  <c r="CW26" i="2"/>
  <c r="CW25" i="150"/>
  <c r="CW25" i="148"/>
  <c r="CW25" i="147"/>
  <c r="CW25" i="146"/>
  <c r="CW25" i="149"/>
  <c r="CW25" i="115"/>
  <c r="CW25" i="174"/>
  <c r="CW25" i="40"/>
  <c r="CW25" i="29"/>
  <c r="CW25" i="77"/>
  <c r="CW25" i="42"/>
  <c r="CW25" i="173"/>
  <c r="CW25" i="21"/>
  <c r="CW25" i="99"/>
  <c r="CW25" i="104"/>
  <c r="DA26" i="2"/>
  <c r="DA25" i="150"/>
  <c r="DA25" i="148"/>
  <c r="DA25" i="147"/>
  <c r="DA25" i="146"/>
  <c r="DA25" i="149"/>
  <c r="DA25" i="115"/>
  <c r="DA25" i="174"/>
  <c r="DA25" i="40"/>
  <c r="DA25" i="29"/>
  <c r="DA25" i="77"/>
  <c r="DA25" i="42"/>
  <c r="DA25" i="173"/>
  <c r="DA25" i="21"/>
  <c r="DA25" i="99"/>
  <c r="DA25" i="104"/>
  <c r="DA31" i="2"/>
  <c r="DA30" i="150"/>
  <c r="DA30" i="148"/>
  <c r="DA30" i="147"/>
  <c r="DA30" i="146"/>
  <c r="DA30" i="149"/>
  <c r="DA30" i="115"/>
  <c r="DA30" i="174"/>
  <c r="DA30" i="40"/>
  <c r="DA30" i="29"/>
  <c r="DA30" i="77"/>
  <c r="DA30" i="42"/>
  <c r="DA30" i="173"/>
  <c r="DA30" i="21"/>
  <c r="DA30" i="99"/>
  <c r="DA30" i="104"/>
  <c r="DA36" i="2"/>
  <c r="DA35" i="150"/>
  <c r="DA35" i="148"/>
  <c r="DA35" i="147"/>
  <c r="DA35" i="149"/>
  <c r="DA35" i="146"/>
  <c r="DA35" i="115"/>
  <c r="DA35" i="174"/>
  <c r="DA35" i="40"/>
  <c r="DA35" i="77"/>
  <c r="DA35" i="42"/>
  <c r="DA35" i="29"/>
  <c r="DA35" i="173"/>
  <c r="DA35" i="21"/>
  <c r="DA35" i="104"/>
  <c r="DA35" i="99"/>
  <c r="EI56" i="2"/>
  <c r="EI55" i="173"/>
  <c r="EI55" i="104"/>
  <c r="EI55" i="21"/>
  <c r="EI55" i="99"/>
  <c r="FX56" i="2"/>
  <c r="FX55" i="21"/>
  <c r="FX55" i="173"/>
  <c r="FX55" i="104"/>
  <c r="FX55" i="99"/>
  <c r="FA57" i="2"/>
  <c r="FA56" i="21"/>
  <c r="FA56" i="173"/>
  <c r="FA56" i="104"/>
  <c r="FA56" i="99"/>
  <c r="AA26" i="2"/>
  <c r="K26" i="180"/>
  <c r="K26" i="178"/>
  <c r="K26" i="181"/>
  <c r="K26" i="179"/>
  <c r="K26" i="177"/>
  <c r="AA25" i="106"/>
  <c r="AA25" i="112" s="1"/>
  <c r="AA25" i="150"/>
  <c r="AA25" i="147"/>
  <c r="AA25" i="148"/>
  <c r="AA25" i="146"/>
  <c r="AA25" i="149"/>
  <c r="AA25" i="174"/>
  <c r="AA25" i="115"/>
  <c r="AA25" i="77"/>
  <c r="AA25" i="40"/>
  <c r="AA25" i="29"/>
  <c r="AA25" i="173"/>
  <c r="AA25" i="42"/>
  <c r="AA25" i="104"/>
  <c r="AA25" i="21"/>
  <c r="AA25" i="99"/>
  <c r="AA56" i="2"/>
  <c r="AA55" i="106"/>
  <c r="AA55" i="112" s="1"/>
  <c r="AA55" i="173"/>
  <c r="AA55" i="104"/>
  <c r="AA55" i="21"/>
  <c r="AA55" i="99"/>
  <c r="AO36" i="2"/>
  <c r="Y36" i="180"/>
  <c r="Y36" i="181"/>
  <c r="Y36" i="178"/>
  <c r="Y36" i="179"/>
  <c r="Y36" i="177"/>
  <c r="AO35" i="106"/>
  <c r="AO35" i="112" s="1"/>
  <c r="AO35" i="150"/>
  <c r="AO35" i="148"/>
  <c r="AO35" i="147"/>
  <c r="AO35" i="149"/>
  <c r="AO35" i="146"/>
  <c r="AO35" i="115"/>
  <c r="AO35" i="174"/>
  <c r="AO35" i="40"/>
  <c r="AO35" i="77"/>
  <c r="AO35" i="42"/>
  <c r="AO35" i="29"/>
  <c r="AO35" i="173"/>
  <c r="AO35" i="21"/>
  <c r="AO35" i="104"/>
  <c r="AO35" i="99"/>
  <c r="AZ56" i="2"/>
  <c r="AZ55" i="106"/>
  <c r="AZ55" i="112" s="1"/>
  <c r="AZ55" i="21"/>
  <c r="AZ55" i="173"/>
  <c r="AZ55" i="104"/>
  <c r="AZ55" i="99"/>
  <c r="BZ43" i="2"/>
  <c r="BZ42" i="106"/>
  <c r="BZ42" i="112" s="1"/>
  <c r="BZ42" i="173"/>
  <c r="BZ42" i="21"/>
  <c r="BZ42" i="104"/>
  <c r="BZ42" i="99"/>
  <c r="CG56" i="2"/>
  <c r="CG55" i="106"/>
  <c r="CG55" i="112" s="1"/>
  <c r="CG55" i="21"/>
  <c r="CG55" i="173"/>
  <c r="CG55" i="104"/>
  <c r="CG55" i="99"/>
  <c r="CV56" i="2"/>
  <c r="CV55" i="21"/>
  <c r="CV55" i="173"/>
  <c r="CV55" i="104"/>
  <c r="CV55" i="99"/>
  <c r="DP56" i="2"/>
  <c r="DP55" i="21"/>
  <c r="DP55" i="173"/>
  <c r="DP55" i="104"/>
  <c r="DP55" i="99"/>
  <c r="GE56" i="2"/>
  <c r="GE55" i="173"/>
  <c r="GE55" i="104"/>
  <c r="GE55" i="21"/>
  <c r="GE55" i="99"/>
  <c r="BC56" i="2"/>
  <c r="BC55" i="106"/>
  <c r="BC55" i="112" s="1"/>
  <c r="BC55" i="173"/>
  <c r="BC55" i="104"/>
  <c r="BC55" i="21"/>
  <c r="BC55" i="99"/>
  <c r="AU31" i="2"/>
  <c r="AE31" i="180"/>
  <c r="AE31" i="181"/>
  <c r="AE31" i="178"/>
  <c r="AE31" i="179"/>
  <c r="AE31" i="177"/>
  <c r="AU30" i="106"/>
  <c r="AU30" i="112" s="1"/>
  <c r="AU30" i="150"/>
  <c r="AU30" i="148"/>
  <c r="AU30" i="146"/>
  <c r="AU30" i="147"/>
  <c r="AU30" i="149"/>
  <c r="AU30" i="174"/>
  <c r="AU30" i="115"/>
  <c r="AU30" i="77"/>
  <c r="AU30" i="40"/>
  <c r="AU30" i="29"/>
  <c r="AU30" i="173"/>
  <c r="AU30" i="42"/>
  <c r="AU30" i="104"/>
  <c r="AU30" i="21"/>
  <c r="AU30" i="99"/>
  <c r="CD26" i="2"/>
  <c r="CD25" i="106"/>
  <c r="CD25" i="112" s="1"/>
  <c r="CD25" i="150"/>
  <c r="CD25" i="148"/>
  <c r="CD25" i="147"/>
  <c r="CD25" i="146"/>
  <c r="CD25" i="149"/>
  <c r="CD25" i="174"/>
  <c r="CD25" i="115"/>
  <c r="CD25" i="77"/>
  <c r="CD25" i="40"/>
  <c r="CD25" i="29"/>
  <c r="CD25" i="173"/>
  <c r="CD25" i="42"/>
  <c r="CD25" i="21"/>
  <c r="CD25" i="99"/>
  <c r="CD25" i="104"/>
  <c r="CR56" i="2"/>
  <c r="CR55" i="106"/>
  <c r="CR55" i="112" s="1"/>
  <c r="CR55" i="21"/>
  <c r="CR55" i="173"/>
  <c r="CR55" i="104"/>
  <c r="CR55" i="99"/>
  <c r="DD31" i="2"/>
  <c r="DD30" i="150"/>
  <c r="DD30" i="148"/>
  <c r="DD30" i="146"/>
  <c r="DD30" i="147"/>
  <c r="DD30" i="149"/>
  <c r="DD30" i="115"/>
  <c r="DD30" i="174"/>
  <c r="DD30" i="40"/>
  <c r="DD30" i="29"/>
  <c r="DD30" i="77"/>
  <c r="DD30" i="173"/>
  <c r="DD30" i="42"/>
  <c r="DD30" i="21"/>
  <c r="DD30" i="99"/>
  <c r="DD30" i="104"/>
  <c r="DF43" i="2"/>
  <c r="DF42" i="173"/>
  <c r="DF42" i="21"/>
  <c r="DF42" i="104"/>
  <c r="DF42" i="99"/>
  <c r="FZ26" i="2"/>
  <c r="FZ25" i="150"/>
  <c r="FZ25" i="148"/>
  <c r="FZ25" i="147"/>
  <c r="FZ25" i="146"/>
  <c r="FZ25" i="149"/>
  <c r="FZ25" i="174"/>
  <c r="FZ25" i="115"/>
  <c r="FZ25" i="77"/>
  <c r="FZ25" i="40"/>
  <c r="FZ25" i="29"/>
  <c r="FZ25" i="173"/>
  <c r="FZ25" i="42"/>
  <c r="FZ25" i="21"/>
  <c r="FZ25" i="99"/>
  <c r="FZ25" i="104"/>
  <c r="FZ31" i="2"/>
  <c r="FZ30" i="150"/>
  <c r="FZ30" i="148"/>
  <c r="FZ30" i="147"/>
  <c r="FZ30" i="146"/>
  <c r="FZ30" i="149"/>
  <c r="FZ30" i="174"/>
  <c r="FZ30" i="115"/>
  <c r="FZ30" i="77"/>
  <c r="FZ30" i="40"/>
  <c r="FZ30" i="29"/>
  <c r="FZ30" i="173"/>
  <c r="FZ30" i="42"/>
  <c r="FZ30" i="21"/>
  <c r="FZ30" i="99"/>
  <c r="FZ30" i="104"/>
  <c r="FZ36" i="2"/>
  <c r="FZ35" i="150"/>
  <c r="FZ35" i="148"/>
  <c r="FZ35" i="147"/>
  <c r="FZ35" i="146"/>
  <c r="FZ35" i="149"/>
  <c r="FZ35" i="174"/>
  <c r="FZ35" i="115"/>
  <c r="FZ35" i="77"/>
  <c r="FZ35" i="40"/>
  <c r="FZ35" i="173"/>
  <c r="FZ35" i="42"/>
  <c r="FZ35" i="29"/>
  <c r="FZ35" i="21"/>
  <c r="FZ35" i="104"/>
  <c r="FZ35" i="99"/>
  <c r="AJ36" i="2"/>
  <c r="T36" i="180"/>
  <c r="T36" i="178"/>
  <c r="T36" i="181"/>
  <c r="T36" i="179"/>
  <c r="T36" i="177"/>
  <c r="AJ35" i="106"/>
  <c r="AJ35" i="112" s="1"/>
  <c r="AJ35" i="150"/>
  <c r="AJ35" i="148"/>
  <c r="AJ35" i="147"/>
  <c r="AJ35" i="149"/>
  <c r="AJ35" i="146"/>
  <c r="AJ35" i="115"/>
  <c r="AJ35" i="174"/>
  <c r="AJ35" i="40"/>
  <c r="AJ35" i="77"/>
  <c r="AJ35" i="29"/>
  <c r="AJ35" i="173"/>
  <c r="AJ35" i="42"/>
  <c r="AJ35" i="21"/>
  <c r="AJ35" i="104"/>
  <c r="AJ35" i="99"/>
  <c r="AZ43" i="2"/>
  <c r="AZ42" i="106"/>
  <c r="AZ42" i="112" s="1"/>
  <c r="AZ42" i="173"/>
  <c r="AZ42" i="104"/>
  <c r="AZ42" i="99"/>
  <c r="AZ42" i="21"/>
  <c r="CL43" i="2"/>
  <c r="CL42" i="106"/>
  <c r="CL42" i="112" s="1"/>
  <c r="CL42" i="173"/>
  <c r="CL42" i="21"/>
  <c r="CL42" i="104"/>
  <c r="CL42" i="99"/>
  <c r="DG56" i="2"/>
  <c r="DG55" i="173"/>
  <c r="DG55" i="104"/>
  <c r="DG55" i="21"/>
  <c r="DG55" i="99"/>
  <c r="FM56" i="2"/>
  <c r="FM55" i="21"/>
  <c r="FM55" i="173"/>
  <c r="FM55" i="104"/>
  <c r="FM55" i="99"/>
  <c r="C56" i="2"/>
  <c r="C55" i="106"/>
  <c r="C55" i="112" s="1"/>
  <c r="C55" i="173"/>
  <c r="C55" i="104"/>
  <c r="C55" i="21"/>
  <c r="C55" i="99"/>
  <c r="T31" i="2"/>
  <c r="D31" i="180"/>
  <c r="D31" i="178"/>
  <c r="D31" i="181"/>
  <c r="D31" i="179"/>
  <c r="D31" i="177"/>
  <c r="T30" i="106"/>
  <c r="T30" i="112" s="1"/>
  <c r="T30" i="150"/>
  <c r="T30" i="148"/>
  <c r="T30" i="146"/>
  <c r="T30" i="147"/>
  <c r="T30" i="149"/>
  <c r="T30" i="115"/>
  <c r="T30" i="174"/>
  <c r="T30" i="40"/>
  <c r="T30" i="29"/>
  <c r="T30" i="77"/>
  <c r="T30" i="173"/>
  <c r="T30" i="42"/>
  <c r="T30" i="21"/>
  <c r="T30" i="99"/>
  <c r="T30" i="104"/>
  <c r="X43" i="2"/>
  <c r="X42" i="106"/>
  <c r="X42" i="112" s="1"/>
  <c r="X42" i="173"/>
  <c r="X42" i="104"/>
  <c r="X42" i="99"/>
  <c r="X42" i="21"/>
  <c r="AG36" i="2"/>
  <c r="Q36" i="180"/>
  <c r="Q36" i="181"/>
  <c r="Q36" i="178"/>
  <c r="Q36" i="179"/>
  <c r="Q36" i="177"/>
  <c r="AG35" i="106"/>
  <c r="AG35" i="112" s="1"/>
  <c r="AG35" i="150"/>
  <c r="AG35" i="148"/>
  <c r="AG35" i="147"/>
  <c r="AG35" i="149"/>
  <c r="AG35" i="146"/>
  <c r="AG35" i="115"/>
  <c r="AG35" i="174"/>
  <c r="AG35" i="40"/>
  <c r="AG35" i="77"/>
  <c r="AG35" i="42"/>
  <c r="AG35" i="29"/>
  <c r="AG35" i="173"/>
  <c r="AG35" i="21"/>
  <c r="AG35" i="104"/>
  <c r="AG35" i="99"/>
  <c r="AS31" i="2"/>
  <c r="AC31" i="180"/>
  <c r="AC31" i="181"/>
  <c r="AC31" i="178"/>
  <c r="AC31" i="179"/>
  <c r="AC31" i="177"/>
  <c r="AS30" i="106"/>
  <c r="AS30" i="112" s="1"/>
  <c r="AS30" i="150"/>
  <c r="AS30" i="148"/>
  <c r="AS30" i="147"/>
  <c r="AS30" i="146"/>
  <c r="AS30" i="149"/>
  <c r="AS30" i="115"/>
  <c r="AS30" i="174"/>
  <c r="AS30" i="40"/>
  <c r="AS30" i="29"/>
  <c r="AS30" i="77"/>
  <c r="AS30" i="42"/>
  <c r="AS30" i="173"/>
  <c r="AS30" i="21"/>
  <c r="AS30" i="99"/>
  <c r="AS30" i="104"/>
  <c r="AW31" i="2"/>
  <c r="AG31" i="180"/>
  <c r="AG31" i="181"/>
  <c r="AG31" i="178"/>
  <c r="AG31" i="179"/>
  <c r="AG31" i="177"/>
  <c r="AW30" i="106"/>
  <c r="AW30" i="112" s="1"/>
  <c r="AW30" i="150"/>
  <c r="AW30" i="148"/>
  <c r="AW30" i="147"/>
  <c r="AW30" i="146"/>
  <c r="AW30" i="149"/>
  <c r="AW30" i="115"/>
  <c r="AW30" i="174"/>
  <c r="AW30" i="40"/>
  <c r="AW30" i="29"/>
  <c r="AW30" i="77"/>
  <c r="AW30" i="42"/>
  <c r="AW30" i="173"/>
  <c r="AW30" i="21"/>
  <c r="AW30" i="99"/>
  <c r="AW30" i="104"/>
  <c r="BS43" i="2"/>
  <c r="BS42" i="106"/>
  <c r="BS42" i="112" s="1"/>
  <c r="BS42" i="173"/>
  <c r="BS42" i="21"/>
  <c r="BS42" i="104"/>
  <c r="BS42" i="99"/>
  <c r="CF43" i="2"/>
  <c r="CF42" i="106"/>
  <c r="CF42" i="112" s="1"/>
  <c r="CF42" i="173"/>
  <c r="CF42" i="104"/>
  <c r="CF42" i="99"/>
  <c r="CF42" i="21"/>
  <c r="CM56" i="2"/>
  <c r="CM55" i="106"/>
  <c r="CM55" i="112" s="1"/>
  <c r="CM55" i="173"/>
  <c r="CM55" i="104"/>
  <c r="CM55" i="21"/>
  <c r="CM55" i="99"/>
  <c r="DV26" i="2"/>
  <c r="DV25" i="150"/>
  <c r="DV25" i="148"/>
  <c r="DV25" i="147"/>
  <c r="DV25" i="146"/>
  <c r="DV25" i="149"/>
  <c r="DV25" i="174"/>
  <c r="DV25" i="115"/>
  <c r="DV25" i="77"/>
  <c r="DV25" i="40"/>
  <c r="DV25" i="29"/>
  <c r="DV25" i="173"/>
  <c r="DV25" i="42"/>
  <c r="DV25" i="21"/>
  <c r="DV25" i="99"/>
  <c r="DV25" i="104"/>
  <c r="DV31" i="2"/>
  <c r="DV30" i="150"/>
  <c r="DV30" i="148"/>
  <c r="DV30" i="147"/>
  <c r="DV30" i="146"/>
  <c r="DV30" i="149"/>
  <c r="DV30" i="174"/>
  <c r="DV30" i="115"/>
  <c r="DV30" i="77"/>
  <c r="DV30" i="40"/>
  <c r="DV30" i="29"/>
  <c r="DV30" i="173"/>
  <c r="DV30" i="42"/>
  <c r="DV30" i="21"/>
  <c r="DV30" i="99"/>
  <c r="DV30" i="104"/>
  <c r="DV36" i="2"/>
  <c r="DV35" i="150"/>
  <c r="DV35" i="148"/>
  <c r="DV35" i="147"/>
  <c r="DV35" i="146"/>
  <c r="DV35" i="149"/>
  <c r="DV35" i="174"/>
  <c r="DV35" i="115"/>
  <c r="DV35" i="77"/>
  <c r="DV35" i="40"/>
  <c r="DV35" i="173"/>
  <c r="DV35" i="42"/>
  <c r="DV35" i="29"/>
  <c r="DV35" i="21"/>
  <c r="DV35" i="104"/>
  <c r="DV35" i="99"/>
  <c r="EA43" i="2"/>
  <c r="EA42" i="173"/>
  <c r="EA42" i="21"/>
  <c r="EA42" i="104"/>
  <c r="EA42" i="99"/>
  <c r="FF31" i="2"/>
  <c r="FF30" i="150"/>
  <c r="FF30" i="148"/>
  <c r="FF30" i="147"/>
  <c r="FF30" i="146"/>
  <c r="FF30" i="149"/>
  <c r="FF30" i="174"/>
  <c r="FF30" i="115"/>
  <c r="FF30" i="77"/>
  <c r="FF30" i="40"/>
  <c r="FF30" i="29"/>
  <c r="FF30" i="173"/>
  <c r="FF30" i="42"/>
  <c r="FF30" i="21"/>
  <c r="FF30" i="99"/>
  <c r="FF30" i="104"/>
  <c r="EM26" i="2"/>
  <c r="EM25" i="150"/>
  <c r="EM25" i="148"/>
  <c r="EM25" i="146"/>
  <c r="EM25" i="147"/>
  <c r="EM25" i="149"/>
  <c r="EM25" i="174"/>
  <c r="EM25" i="115"/>
  <c r="EM25" i="77"/>
  <c r="EM25" i="40"/>
  <c r="EM25" i="29"/>
  <c r="EM25" i="173"/>
  <c r="EM25" i="42"/>
  <c r="EM25" i="104"/>
  <c r="EM25" i="21"/>
  <c r="EM25" i="99"/>
  <c r="FQ56" i="2"/>
  <c r="FQ55" i="21"/>
  <c r="FQ55" i="173"/>
  <c r="FQ55" i="104"/>
  <c r="FQ55" i="99"/>
  <c r="BI26" i="2"/>
  <c r="AS26" i="180"/>
  <c r="AS26" i="181"/>
  <c r="AS26" i="178"/>
  <c r="AS26" i="179"/>
  <c r="AS26" i="177"/>
  <c r="BI25" i="106"/>
  <c r="BI25" i="112" s="1"/>
  <c r="BI25" i="150"/>
  <c r="BI25" i="148"/>
  <c r="BI25" i="147"/>
  <c r="BI25" i="146"/>
  <c r="BI25" i="149"/>
  <c r="BI25" i="115"/>
  <c r="BI25" i="174"/>
  <c r="BI25" i="40"/>
  <c r="BI25" i="29"/>
  <c r="BI25" i="77"/>
  <c r="BI25" i="42"/>
  <c r="BI25" i="173"/>
  <c r="BI25" i="21"/>
  <c r="BI25" i="99"/>
  <c r="BI25" i="104"/>
  <c r="BI56" i="2"/>
  <c r="BI55" i="106"/>
  <c r="BI55" i="112" s="1"/>
  <c r="BI55" i="21"/>
  <c r="BI55" i="173"/>
  <c r="BI55" i="104"/>
  <c r="BI55" i="99"/>
  <c r="CG36" i="2"/>
  <c r="CG35" i="106"/>
  <c r="CG35" i="112" s="1"/>
  <c r="CG35" i="150"/>
  <c r="CG35" i="148"/>
  <c r="CG35" i="147"/>
  <c r="CG35" i="149"/>
  <c r="CG35" i="146"/>
  <c r="CG35" i="115"/>
  <c r="CG35" i="174"/>
  <c r="CG35" i="40"/>
  <c r="CG35" i="77"/>
  <c r="CG35" i="42"/>
  <c r="CG35" i="29"/>
  <c r="CG35" i="173"/>
  <c r="CG35" i="21"/>
  <c r="CG35" i="104"/>
  <c r="CG35" i="99"/>
  <c r="CS43" i="2"/>
  <c r="CS42" i="106"/>
  <c r="CS42" i="112" s="1"/>
  <c r="CS42" i="173"/>
  <c r="CS42" i="21"/>
  <c r="CS42" i="104"/>
  <c r="CS42" i="99"/>
  <c r="CV31" i="2"/>
  <c r="CV30" i="150"/>
  <c r="CV30" i="148"/>
  <c r="CV30" i="146"/>
  <c r="CV30" i="147"/>
  <c r="CV30" i="149"/>
  <c r="CV30" i="115"/>
  <c r="CV30" i="174"/>
  <c r="CV30" i="40"/>
  <c r="CV30" i="29"/>
  <c r="CV30" i="77"/>
  <c r="CV30" i="173"/>
  <c r="CV30" i="42"/>
  <c r="CV30" i="21"/>
  <c r="CV30" i="99"/>
  <c r="CV30" i="104"/>
  <c r="DI56" i="2"/>
  <c r="DI55" i="21"/>
  <c r="DI55" i="173"/>
  <c r="DI55" i="104"/>
  <c r="DI55" i="99"/>
  <c r="EK31" i="2"/>
  <c r="EK30" i="150"/>
  <c r="EK30" i="148"/>
  <c r="EK30" i="147"/>
  <c r="EK30" i="146"/>
  <c r="EK30" i="149"/>
  <c r="EK30" i="115"/>
  <c r="EK30" i="174"/>
  <c r="EK30" i="40"/>
  <c r="EK30" i="29"/>
  <c r="EK30" i="77"/>
  <c r="EK30" i="42"/>
  <c r="EK30" i="173"/>
  <c r="EK30" i="21"/>
  <c r="EK30" i="99"/>
  <c r="EK30" i="104"/>
  <c r="FV26" i="2"/>
  <c r="FV25" i="150"/>
  <c r="FV25" i="148"/>
  <c r="FV25" i="147"/>
  <c r="FV25" i="146"/>
  <c r="FV25" i="149"/>
  <c r="FV25" i="174"/>
  <c r="FV25" i="115"/>
  <c r="FV25" i="77"/>
  <c r="FV25" i="40"/>
  <c r="FV25" i="29"/>
  <c r="FV25" i="173"/>
  <c r="FV25" i="42"/>
  <c r="FV25" i="21"/>
  <c r="FV25" i="99"/>
  <c r="FV25" i="104"/>
  <c r="FY43" i="2"/>
  <c r="FY42" i="173"/>
  <c r="FY42" i="21"/>
  <c r="FY42" i="104"/>
  <c r="FY42" i="99"/>
  <c r="V36" i="2"/>
  <c r="F36" i="180"/>
  <c r="F36" i="181"/>
  <c r="F36" i="178"/>
  <c r="F36" i="179"/>
  <c r="F36" i="177"/>
  <c r="V35" i="106"/>
  <c r="V35" i="112" s="1"/>
  <c r="V35" i="150"/>
  <c r="V35" i="148"/>
  <c r="V35" i="147"/>
  <c r="V35" i="146"/>
  <c r="V35" i="149"/>
  <c r="V35" i="174"/>
  <c r="V35" i="115"/>
  <c r="V35" i="77"/>
  <c r="V35" i="40"/>
  <c r="V35" i="173"/>
  <c r="V35" i="42"/>
  <c r="V35" i="29"/>
  <c r="V35" i="21"/>
  <c r="V35" i="104"/>
  <c r="V35" i="99"/>
  <c r="BD56" i="2"/>
  <c r="BD55" i="106"/>
  <c r="BD55" i="112" s="1"/>
  <c r="BD55" i="21"/>
  <c r="BD55" i="173"/>
  <c r="BD55" i="104"/>
  <c r="BD55" i="99"/>
  <c r="AP43" i="2"/>
  <c r="AP42" i="106"/>
  <c r="AP42" i="112" s="1"/>
  <c r="AP42" i="173"/>
  <c r="AP42" i="21"/>
  <c r="AP42" i="104"/>
  <c r="AP42" i="99"/>
  <c r="CK43" i="2"/>
  <c r="CK42" i="106"/>
  <c r="CK42" i="112" s="1"/>
  <c r="CK42" i="173"/>
  <c r="CK42" i="21"/>
  <c r="CK42" i="104"/>
  <c r="CK42" i="99"/>
  <c r="CY56" i="2"/>
  <c r="CY55" i="173"/>
  <c r="CY55" i="104"/>
  <c r="CY55" i="21"/>
  <c r="CY55" i="99"/>
  <c r="EK56" i="2"/>
  <c r="EK55" i="21"/>
  <c r="EK55" i="173"/>
  <c r="EK55" i="104"/>
  <c r="EK55" i="99"/>
  <c r="FS43" i="2"/>
  <c r="FS42" i="173"/>
  <c r="FS42" i="21"/>
  <c r="FS42" i="104"/>
  <c r="FS42" i="99"/>
  <c r="BK36" i="2"/>
  <c r="AU36" i="180"/>
  <c r="AU36" i="181"/>
  <c r="AU36" i="178"/>
  <c r="AU36" i="179"/>
  <c r="AU36" i="177"/>
  <c r="BK35" i="106"/>
  <c r="BK35" i="112" s="1"/>
  <c r="BK35" i="150"/>
  <c r="BK35" i="148"/>
  <c r="BK35" i="147"/>
  <c r="BK35" i="146"/>
  <c r="BK35" i="149"/>
  <c r="BK35" i="174"/>
  <c r="BK35" i="115"/>
  <c r="BK35" i="77"/>
  <c r="BK35" i="40"/>
  <c r="BK35" i="29"/>
  <c r="BK35" i="173"/>
  <c r="BK35" i="42"/>
  <c r="BK35" i="104"/>
  <c r="BK35" i="99"/>
  <c r="BK35" i="21"/>
  <c r="BG26" i="2"/>
  <c r="AQ26" i="180"/>
  <c r="AQ26" i="181"/>
  <c r="AQ26" i="178"/>
  <c r="AQ26" i="179"/>
  <c r="AQ26" i="177"/>
  <c r="BG25" i="106"/>
  <c r="BG25" i="112" s="1"/>
  <c r="BG25" i="150"/>
  <c r="BG25" i="148"/>
  <c r="BG25" i="146"/>
  <c r="BG25" i="147"/>
  <c r="BG25" i="149"/>
  <c r="BG25" i="174"/>
  <c r="BG25" i="115"/>
  <c r="BG25" i="77"/>
  <c r="BG25" i="40"/>
  <c r="BG25" i="29"/>
  <c r="BG25" i="173"/>
  <c r="BG25" i="42"/>
  <c r="BG25" i="104"/>
  <c r="BG25" i="21"/>
  <c r="BG25" i="99"/>
  <c r="AQ43" i="2"/>
  <c r="AQ42" i="106"/>
  <c r="AQ42" i="112" s="1"/>
  <c r="AQ42" i="173"/>
  <c r="AQ42" i="21"/>
  <c r="AQ42" i="104"/>
  <c r="AQ42" i="99"/>
  <c r="CB26" i="2"/>
  <c r="CB25" i="106"/>
  <c r="CB25" i="112" s="1"/>
  <c r="CB25" i="150"/>
  <c r="CB25" i="148"/>
  <c r="CB25" i="146"/>
  <c r="CB25" i="147"/>
  <c r="CB25" i="149"/>
  <c r="CB25" i="115"/>
  <c r="CB25" i="174"/>
  <c r="CB25" i="40"/>
  <c r="CB25" i="29"/>
  <c r="CB25" i="77"/>
  <c r="CB25" i="173"/>
  <c r="CB25" i="42"/>
  <c r="CB25" i="21"/>
  <c r="CB25" i="99"/>
  <c r="CB25" i="104"/>
  <c r="CL26" i="2"/>
  <c r="CL25" i="106"/>
  <c r="CL25" i="112" s="1"/>
  <c r="CL25" i="150"/>
  <c r="CL25" i="148"/>
  <c r="CL25" i="147"/>
  <c r="CL25" i="146"/>
  <c r="CL25" i="149"/>
  <c r="CL25" i="174"/>
  <c r="CL25" i="115"/>
  <c r="CL25" i="77"/>
  <c r="CL25" i="40"/>
  <c r="CL25" i="29"/>
  <c r="CL25" i="173"/>
  <c r="CL25" i="42"/>
  <c r="CL25" i="21"/>
  <c r="CL25" i="99"/>
  <c r="CL25" i="104"/>
  <c r="CZ26" i="2"/>
  <c r="CZ25" i="150"/>
  <c r="CZ25" i="148"/>
  <c r="CZ25" i="146"/>
  <c r="CZ25" i="147"/>
  <c r="CZ25" i="149"/>
  <c r="CZ25" i="115"/>
  <c r="CZ25" i="174"/>
  <c r="CZ25" i="40"/>
  <c r="CZ25" i="29"/>
  <c r="CZ25" i="77"/>
  <c r="CZ25" i="173"/>
  <c r="CZ25" i="42"/>
  <c r="CZ25" i="21"/>
  <c r="CZ25" i="99"/>
  <c r="CZ25" i="104"/>
  <c r="CZ31" i="2"/>
  <c r="CZ30" i="150"/>
  <c r="CZ30" i="148"/>
  <c r="CZ30" i="146"/>
  <c r="CZ30" i="147"/>
  <c r="CZ30" i="149"/>
  <c r="CZ30" i="115"/>
  <c r="CZ30" i="174"/>
  <c r="CZ30" i="40"/>
  <c r="CZ30" i="29"/>
  <c r="CZ30" i="77"/>
  <c r="CZ30" i="173"/>
  <c r="CZ30" i="42"/>
  <c r="CZ30" i="21"/>
  <c r="CZ30" i="99"/>
  <c r="CZ30" i="104"/>
  <c r="CZ36" i="2"/>
  <c r="CZ35" i="150"/>
  <c r="CZ35" i="148"/>
  <c r="CZ35" i="147"/>
  <c r="CZ35" i="149"/>
  <c r="CZ35" i="146"/>
  <c r="CZ35" i="115"/>
  <c r="CZ35" i="174"/>
  <c r="CZ35" i="40"/>
  <c r="CZ35" i="77"/>
  <c r="CZ35" i="29"/>
  <c r="CZ35" i="173"/>
  <c r="CZ35" i="42"/>
  <c r="CZ35" i="21"/>
  <c r="CZ35" i="104"/>
  <c r="CZ35" i="99"/>
  <c r="EB26" i="2"/>
  <c r="EB25" i="150"/>
  <c r="EB25" i="148"/>
  <c r="EB25" i="146"/>
  <c r="EB25" i="147"/>
  <c r="EB25" i="149"/>
  <c r="EB25" i="115"/>
  <c r="EB25" i="174"/>
  <c r="EB25" i="40"/>
  <c r="EB25" i="29"/>
  <c r="EB25" i="77"/>
  <c r="EB25" i="173"/>
  <c r="EB25" i="42"/>
  <c r="EB25" i="21"/>
  <c r="EB25" i="99"/>
  <c r="EB25" i="104"/>
  <c r="EB36" i="2"/>
  <c r="EB35" i="150"/>
  <c r="EB35" i="148"/>
  <c r="EB35" i="147"/>
  <c r="EB35" i="149"/>
  <c r="EB35" i="146"/>
  <c r="EB35" i="115"/>
  <c r="EB35" i="174"/>
  <c r="EB35" i="40"/>
  <c r="EB35" i="77"/>
  <c r="EB35" i="29"/>
  <c r="EB35" i="173"/>
  <c r="EB35" i="42"/>
  <c r="EB35" i="21"/>
  <c r="EB35" i="104"/>
  <c r="EB35" i="99"/>
  <c r="EV43" i="2"/>
  <c r="EV42" i="173"/>
  <c r="EV42" i="104"/>
  <c r="EV42" i="99"/>
  <c r="EV42" i="21"/>
  <c r="ET36" i="2"/>
  <c r="ET35" i="150"/>
  <c r="ET35" i="148"/>
  <c r="ET35" i="147"/>
  <c r="ET35" i="146"/>
  <c r="ET35" i="149"/>
  <c r="ET35" i="174"/>
  <c r="ET35" i="115"/>
  <c r="ET35" i="77"/>
  <c r="ET35" i="40"/>
  <c r="ET35" i="173"/>
  <c r="ET35" i="42"/>
  <c r="ET35" i="29"/>
  <c r="ET35" i="21"/>
  <c r="ET35" i="104"/>
  <c r="ET35" i="99"/>
  <c r="FV57" i="2"/>
  <c r="FV56" i="21"/>
  <c r="FV56" i="173"/>
  <c r="FV56" i="104"/>
  <c r="FV56" i="99"/>
  <c r="BL43" i="2"/>
  <c r="BL42" i="106"/>
  <c r="BL42" i="112" s="1"/>
  <c r="BL42" i="173"/>
  <c r="BL42" i="104"/>
  <c r="BL42" i="99"/>
  <c r="BL42" i="21"/>
  <c r="CF26" i="2"/>
  <c r="CF25" i="106"/>
  <c r="CF25" i="112" s="1"/>
  <c r="CF25" i="150"/>
  <c r="CF25" i="148"/>
  <c r="CF25" i="146"/>
  <c r="CF25" i="147"/>
  <c r="CF25" i="149"/>
  <c r="CF25" i="115"/>
  <c r="CF25" i="174"/>
  <c r="CF25" i="40"/>
  <c r="CF25" i="29"/>
  <c r="CF25" i="77"/>
  <c r="CF25" i="173"/>
  <c r="CF25" i="42"/>
  <c r="CF25" i="21"/>
  <c r="CF25" i="99"/>
  <c r="CF25" i="104"/>
  <c r="U43" i="2"/>
  <c r="U42" i="106"/>
  <c r="U42" i="112" s="1"/>
  <c r="U42" i="173"/>
  <c r="U42" i="21"/>
  <c r="U42" i="104"/>
  <c r="U42" i="99"/>
  <c r="AA31" i="2"/>
  <c r="K31" i="180"/>
  <c r="K31" i="181"/>
  <c r="K31" i="178"/>
  <c r="K31" i="179"/>
  <c r="K31" i="177"/>
  <c r="AA30" i="106"/>
  <c r="AA30" i="112" s="1"/>
  <c r="AA30" i="150"/>
  <c r="AA30" i="148"/>
  <c r="AA30" i="146"/>
  <c r="AA30" i="147"/>
  <c r="AA30" i="149"/>
  <c r="AA30" i="174"/>
  <c r="AA30" i="115"/>
  <c r="AA30" i="77"/>
  <c r="AA30" i="40"/>
  <c r="AA30" i="29"/>
  <c r="AA30" i="173"/>
  <c r="AA30" i="42"/>
  <c r="AA30" i="104"/>
  <c r="AA30" i="21"/>
  <c r="AA30" i="99"/>
  <c r="BO43" i="2"/>
  <c r="BO42" i="106"/>
  <c r="BO42" i="112" s="1"/>
  <c r="BO42" i="173"/>
  <c r="BO42" i="21"/>
  <c r="BO42" i="104"/>
  <c r="BO42" i="99"/>
  <c r="AZ31" i="2"/>
  <c r="AJ31" i="180"/>
  <c r="AJ31" i="178"/>
  <c r="AJ31" i="181"/>
  <c r="AJ31" i="179"/>
  <c r="AJ31" i="177"/>
  <c r="AZ30" i="106"/>
  <c r="AZ30" i="112" s="1"/>
  <c r="AZ30" i="150"/>
  <c r="AZ30" i="148"/>
  <c r="AZ30" i="146"/>
  <c r="AZ30" i="147"/>
  <c r="AZ30" i="149"/>
  <c r="AZ30" i="115"/>
  <c r="AZ30" i="174"/>
  <c r="AZ30" i="40"/>
  <c r="AZ30" i="29"/>
  <c r="AZ30" i="77"/>
  <c r="AZ30" i="173"/>
  <c r="AZ30" i="42"/>
  <c r="AZ30" i="21"/>
  <c r="AZ30" i="99"/>
  <c r="AZ30" i="104"/>
  <c r="CN31" i="2"/>
  <c r="CN30" i="106"/>
  <c r="CN30" i="112" s="1"/>
  <c r="CN30" i="150"/>
  <c r="CN30" i="148"/>
  <c r="CN30" i="146"/>
  <c r="CN30" i="147"/>
  <c r="CN30" i="149"/>
  <c r="CN30" i="115"/>
  <c r="CN30" i="174"/>
  <c r="CN30" i="40"/>
  <c r="CN30" i="29"/>
  <c r="CN30" i="77"/>
  <c r="CN30" i="173"/>
  <c r="CN30" i="42"/>
  <c r="CN30" i="21"/>
  <c r="CN30" i="99"/>
  <c r="CN30" i="104"/>
  <c r="DB26" i="2"/>
  <c r="DB25" i="150"/>
  <c r="DB25" i="148"/>
  <c r="DB25" i="147"/>
  <c r="DB25" i="146"/>
  <c r="DB25" i="149"/>
  <c r="DB25" i="174"/>
  <c r="DB25" i="115"/>
  <c r="DB25" i="77"/>
  <c r="DB25" i="40"/>
  <c r="DB25" i="29"/>
  <c r="DB25" i="173"/>
  <c r="DB25" i="42"/>
  <c r="DB25" i="21"/>
  <c r="DB25" i="99"/>
  <c r="DB25" i="104"/>
  <c r="DB31" i="2"/>
  <c r="DB30" i="150"/>
  <c r="DB30" i="148"/>
  <c r="DB30" i="147"/>
  <c r="DB30" i="146"/>
  <c r="DB30" i="149"/>
  <c r="DB30" i="174"/>
  <c r="DB30" i="115"/>
  <c r="DB30" i="77"/>
  <c r="DB30" i="40"/>
  <c r="DB30" i="29"/>
  <c r="DB30" i="173"/>
  <c r="DB30" i="42"/>
  <c r="DB30" i="21"/>
  <c r="DB30" i="99"/>
  <c r="DB30" i="104"/>
  <c r="DB36" i="2"/>
  <c r="DB35" i="150"/>
  <c r="DB35" i="148"/>
  <c r="DB35" i="147"/>
  <c r="DB35" i="146"/>
  <c r="DB35" i="149"/>
  <c r="DB35" i="174"/>
  <c r="DB35" i="115"/>
  <c r="DB35" i="77"/>
  <c r="DB35" i="40"/>
  <c r="DB35" i="173"/>
  <c r="DB35" i="42"/>
  <c r="DB35" i="29"/>
  <c r="DB35" i="21"/>
  <c r="DB35" i="104"/>
  <c r="DB35" i="99"/>
  <c r="EX56" i="2"/>
  <c r="EX55" i="21"/>
  <c r="EX55" i="173"/>
  <c r="EX55" i="104"/>
  <c r="EX55" i="99"/>
  <c r="Q56" i="2"/>
  <c r="Q55" i="106"/>
  <c r="Q55" i="112" s="1"/>
  <c r="Q55" i="21"/>
  <c r="Q55" i="173"/>
  <c r="Q55" i="104"/>
  <c r="Q55" i="99"/>
  <c r="AI43" i="2"/>
  <c r="AI42" i="106"/>
  <c r="AI42" i="112" s="1"/>
  <c r="AI42" i="173"/>
  <c r="AI42" i="21"/>
  <c r="AI42" i="104"/>
  <c r="AI42" i="99"/>
  <c r="AU36" i="2"/>
  <c r="AE36" i="180"/>
  <c r="AE36" i="181"/>
  <c r="AE36" i="178"/>
  <c r="AE36" i="179"/>
  <c r="AE36" i="177"/>
  <c r="AU35" i="106"/>
  <c r="AU35" i="112" s="1"/>
  <c r="AU35" i="150"/>
  <c r="AU35" i="148"/>
  <c r="AU35" i="147"/>
  <c r="AU35" i="146"/>
  <c r="AU35" i="149"/>
  <c r="AU35" i="174"/>
  <c r="AU35" i="115"/>
  <c r="AU35" i="77"/>
  <c r="AU35" i="40"/>
  <c r="AU35" i="29"/>
  <c r="AU35" i="173"/>
  <c r="AU35" i="42"/>
  <c r="AU35" i="104"/>
  <c r="AU35" i="99"/>
  <c r="AU35" i="21"/>
  <c r="CK26" i="2"/>
  <c r="CK25" i="106"/>
  <c r="CK25" i="112" s="1"/>
  <c r="CK25" i="150"/>
  <c r="CK25" i="148"/>
  <c r="CK25" i="147"/>
  <c r="CK25" i="146"/>
  <c r="CK25" i="149"/>
  <c r="CK25" i="115"/>
  <c r="CK25" i="174"/>
  <c r="CK25" i="40"/>
  <c r="CK25" i="29"/>
  <c r="CK25" i="77"/>
  <c r="CK25" i="42"/>
  <c r="CK25" i="173"/>
  <c r="CK25" i="21"/>
  <c r="CK25" i="99"/>
  <c r="CK25" i="104"/>
  <c r="DT26" i="2"/>
  <c r="DT25" i="150"/>
  <c r="DT25" i="148"/>
  <c r="DT25" i="146"/>
  <c r="DT25" i="147"/>
  <c r="DT25" i="149"/>
  <c r="DT25" i="115"/>
  <c r="DT25" i="174"/>
  <c r="DT25" i="40"/>
  <c r="DT25" i="29"/>
  <c r="DT25" i="77"/>
  <c r="DT25" i="173"/>
  <c r="DT25" i="42"/>
  <c r="DT25" i="21"/>
  <c r="DT25" i="99"/>
  <c r="DT25" i="104"/>
  <c r="DT31" i="2"/>
  <c r="DT30" i="150"/>
  <c r="DT30" i="148"/>
  <c r="DT30" i="146"/>
  <c r="DT30" i="147"/>
  <c r="DT30" i="149"/>
  <c r="DT30" i="115"/>
  <c r="DT30" i="174"/>
  <c r="DT30" i="40"/>
  <c r="DT30" i="29"/>
  <c r="DT30" i="77"/>
  <c r="DT30" i="173"/>
  <c r="DT30" i="42"/>
  <c r="DT30" i="21"/>
  <c r="DT30" i="99"/>
  <c r="DT30" i="104"/>
  <c r="DT36" i="2"/>
  <c r="DT35" i="150"/>
  <c r="DT35" i="148"/>
  <c r="DT35" i="147"/>
  <c r="DT35" i="149"/>
  <c r="DT35" i="146"/>
  <c r="DT35" i="115"/>
  <c r="DT35" i="174"/>
  <c r="DT35" i="40"/>
  <c r="DT35" i="77"/>
  <c r="DT35" i="29"/>
  <c r="DT35" i="173"/>
  <c r="DT35" i="42"/>
  <c r="DT35" i="21"/>
  <c r="DT35" i="104"/>
  <c r="DT35" i="99"/>
  <c r="FF26" i="2"/>
  <c r="FF25" i="150"/>
  <c r="FF25" i="148"/>
  <c r="FF25" i="147"/>
  <c r="FF25" i="146"/>
  <c r="FF25" i="149"/>
  <c r="FF25" i="174"/>
  <c r="FF25" i="115"/>
  <c r="FF25" i="77"/>
  <c r="FF25" i="40"/>
  <c r="FF25" i="29"/>
  <c r="FF25" i="173"/>
  <c r="FF25" i="42"/>
  <c r="FF25" i="21"/>
  <c r="FF25" i="99"/>
  <c r="FF25" i="104"/>
  <c r="FF36" i="2"/>
  <c r="FF35" i="150"/>
  <c r="FF35" i="148"/>
  <c r="FF35" i="147"/>
  <c r="FF35" i="146"/>
  <c r="FF35" i="149"/>
  <c r="FF35" i="174"/>
  <c r="FF35" i="115"/>
  <c r="FF35" i="77"/>
  <c r="FF35" i="40"/>
  <c r="FF35" i="173"/>
  <c r="FF35" i="42"/>
  <c r="FF35" i="29"/>
  <c r="FF35" i="21"/>
  <c r="FF35" i="104"/>
  <c r="FF35" i="99"/>
  <c r="FL43" i="2"/>
  <c r="FL42" i="173"/>
  <c r="FL42" i="104"/>
  <c r="FL42" i="99"/>
  <c r="FL42" i="21"/>
  <c r="S43" i="2"/>
  <c r="S42" i="106"/>
  <c r="S42" i="112" s="1"/>
  <c r="S42" i="173"/>
  <c r="S42" i="21"/>
  <c r="S42" i="104"/>
  <c r="S42" i="99"/>
  <c r="BE31" i="2"/>
  <c r="AO31" i="180"/>
  <c r="AO31" i="181"/>
  <c r="AO31" i="178"/>
  <c r="AO31" i="179"/>
  <c r="AO31" i="177"/>
  <c r="BE30" i="106"/>
  <c r="BE30" i="112" s="1"/>
  <c r="BE30" i="150"/>
  <c r="BE30" i="148"/>
  <c r="BE30" i="147"/>
  <c r="BE30" i="146"/>
  <c r="BE30" i="149"/>
  <c r="BE30" i="115"/>
  <c r="BE30" i="174"/>
  <c r="BE30" i="40"/>
  <c r="BE30" i="29"/>
  <c r="BE30" i="77"/>
  <c r="BE30" i="42"/>
  <c r="BE30" i="173"/>
  <c r="BE30" i="21"/>
  <c r="BE30" i="99"/>
  <c r="BE30" i="104"/>
  <c r="AJ31" i="2"/>
  <c r="T31" i="180"/>
  <c r="T31" i="178"/>
  <c r="T31" i="181"/>
  <c r="T31" i="179"/>
  <c r="T31" i="177"/>
  <c r="AJ30" i="106"/>
  <c r="AJ30" i="112" s="1"/>
  <c r="AJ30" i="150"/>
  <c r="AJ30" i="148"/>
  <c r="AJ30" i="146"/>
  <c r="AJ30" i="147"/>
  <c r="AJ30" i="149"/>
  <c r="AJ30" i="115"/>
  <c r="AJ30" i="174"/>
  <c r="AJ30" i="40"/>
  <c r="AJ30" i="29"/>
  <c r="AJ30" i="77"/>
  <c r="AJ30" i="173"/>
  <c r="AJ30" i="42"/>
  <c r="AJ30" i="21"/>
  <c r="AJ30" i="99"/>
  <c r="AJ30" i="104"/>
  <c r="BR31" i="2"/>
  <c r="BR30" i="106"/>
  <c r="BR30" i="112" s="1"/>
  <c r="BR30" i="150"/>
  <c r="BR30" i="148"/>
  <c r="BR30" i="147"/>
  <c r="BR30" i="146"/>
  <c r="BR30" i="149"/>
  <c r="BR30" i="174"/>
  <c r="BR30" i="115"/>
  <c r="BR30" i="77"/>
  <c r="BR30" i="40"/>
  <c r="BR30" i="29"/>
  <c r="BR30" i="173"/>
  <c r="BR30" i="42"/>
  <c r="BR30" i="21"/>
  <c r="BR30" i="99"/>
  <c r="BR30" i="104"/>
  <c r="CE43" i="2"/>
  <c r="CE42" i="106"/>
  <c r="CE42" i="112" s="1"/>
  <c r="CE42" i="173"/>
  <c r="CE42" i="21"/>
  <c r="CE42" i="104"/>
  <c r="CE42" i="99"/>
  <c r="CL56" i="2"/>
  <c r="CL55" i="106"/>
  <c r="CL55" i="112" s="1"/>
  <c r="CL55" i="21"/>
  <c r="CL55" i="173"/>
  <c r="CL55" i="104"/>
  <c r="CL55" i="99"/>
  <c r="DK26" i="2"/>
  <c r="DK25" i="150"/>
  <c r="DK25" i="148"/>
  <c r="DK25" i="146"/>
  <c r="DK25" i="147"/>
  <c r="DK25" i="149"/>
  <c r="DK25" i="174"/>
  <c r="DK25" i="115"/>
  <c r="DK25" i="77"/>
  <c r="DK25" i="40"/>
  <c r="DK25" i="29"/>
  <c r="DK25" i="173"/>
  <c r="DK25" i="42"/>
  <c r="DK25" i="104"/>
  <c r="DK25" i="21"/>
  <c r="DK25" i="99"/>
  <c r="DU43" i="2"/>
  <c r="DU42" i="173"/>
  <c r="DU42" i="21"/>
  <c r="DU42" i="104"/>
  <c r="DU42" i="99"/>
  <c r="EO26" i="2"/>
  <c r="EO25" i="150"/>
  <c r="EO25" i="148"/>
  <c r="EO25" i="147"/>
  <c r="EO25" i="146"/>
  <c r="EO25" i="149"/>
  <c r="EO25" i="115"/>
  <c r="EO25" i="174"/>
  <c r="EO25" i="40"/>
  <c r="EO25" i="29"/>
  <c r="EO25" i="77"/>
  <c r="EO25" i="42"/>
  <c r="EO25" i="173"/>
  <c r="EO25" i="21"/>
  <c r="EO25" i="99"/>
  <c r="EO25" i="104"/>
  <c r="EO31" i="2"/>
  <c r="EO30" i="150"/>
  <c r="EO30" i="148"/>
  <c r="EO30" i="147"/>
  <c r="EO30" i="146"/>
  <c r="EO30" i="149"/>
  <c r="EO30" i="115"/>
  <c r="EO30" i="174"/>
  <c r="EO30" i="40"/>
  <c r="EO30" i="29"/>
  <c r="EO30" i="77"/>
  <c r="EO30" i="42"/>
  <c r="EO30" i="173"/>
  <c r="EO30" i="21"/>
  <c r="EO30" i="99"/>
  <c r="EO30" i="104"/>
  <c r="EO36" i="2"/>
  <c r="EO35" i="150"/>
  <c r="EO35" i="148"/>
  <c r="EO35" i="147"/>
  <c r="EO35" i="149"/>
  <c r="EO35" i="146"/>
  <c r="EO35" i="115"/>
  <c r="EO35" i="174"/>
  <c r="EO35" i="40"/>
  <c r="EO35" i="77"/>
  <c r="EO35" i="42"/>
  <c r="EO35" i="29"/>
  <c r="EO35" i="173"/>
  <c r="EO35" i="21"/>
  <c r="EO35" i="104"/>
  <c r="EO35" i="99"/>
  <c r="FH43" i="2"/>
  <c r="FH42" i="173"/>
  <c r="FH42" i="104"/>
  <c r="FH42" i="99"/>
  <c r="FH42" i="21"/>
  <c r="GA56" i="2"/>
  <c r="GA55" i="173"/>
  <c r="GA55" i="104"/>
  <c r="GA55" i="21"/>
  <c r="GA55" i="99"/>
  <c r="T26" i="2"/>
  <c r="D26" i="180"/>
  <c r="D26" i="178"/>
  <c r="D26" i="181"/>
  <c r="D26" i="179"/>
  <c r="D26" i="177"/>
  <c r="T25" i="106"/>
  <c r="T25" i="112" s="1"/>
  <c r="T25" i="150"/>
  <c r="T25" i="147"/>
  <c r="T25" i="148"/>
  <c r="T25" i="146"/>
  <c r="T25" i="149"/>
  <c r="T25" i="115"/>
  <c r="T25" i="174"/>
  <c r="T25" i="40"/>
  <c r="T25" i="29"/>
  <c r="T25" i="77"/>
  <c r="T25" i="173"/>
  <c r="T25" i="42"/>
  <c r="T25" i="21"/>
  <c r="T25" i="99"/>
  <c r="T25" i="104"/>
  <c r="T56" i="2"/>
  <c r="T55" i="106"/>
  <c r="T55" i="112" s="1"/>
  <c r="T55" i="21"/>
  <c r="T55" i="173"/>
  <c r="T55" i="104"/>
  <c r="T55" i="99"/>
  <c r="AG31" i="2"/>
  <c r="Q31" i="180"/>
  <c r="Q31" i="181"/>
  <c r="Q31" i="178"/>
  <c r="Q31" i="179"/>
  <c r="Q31" i="177"/>
  <c r="AG30" i="106"/>
  <c r="AG30" i="112" s="1"/>
  <c r="AG30" i="150"/>
  <c r="AG30" i="148"/>
  <c r="AG30" i="147"/>
  <c r="AG30" i="146"/>
  <c r="AG30" i="149"/>
  <c r="AG30" i="115"/>
  <c r="AG30" i="174"/>
  <c r="AG30" i="40"/>
  <c r="AG30" i="29"/>
  <c r="AG30" i="77"/>
  <c r="AG30" i="42"/>
  <c r="AG30" i="173"/>
  <c r="AG30" i="21"/>
  <c r="AG30" i="99"/>
  <c r="AG30" i="104"/>
  <c r="AS56" i="2"/>
  <c r="AS55" i="106"/>
  <c r="AS55" i="112" s="1"/>
  <c r="AS55" i="21"/>
  <c r="AS55" i="173"/>
  <c r="AS55" i="104"/>
  <c r="AS55" i="99"/>
  <c r="CP36" i="2"/>
  <c r="CP35" i="106"/>
  <c r="CP35" i="112" s="1"/>
  <c r="CP35" i="150"/>
  <c r="CP35" i="148"/>
  <c r="CP35" i="147"/>
  <c r="CP35" i="146"/>
  <c r="CP35" i="149"/>
  <c r="CP35" i="174"/>
  <c r="CP35" i="115"/>
  <c r="CP35" i="77"/>
  <c r="CP35" i="40"/>
  <c r="CP35" i="173"/>
  <c r="CP35" i="42"/>
  <c r="CP35" i="29"/>
  <c r="CP35" i="21"/>
  <c r="CP35" i="104"/>
  <c r="CP35" i="99"/>
  <c r="CR26" i="2"/>
  <c r="CR25" i="106"/>
  <c r="CR25" i="112" s="1"/>
  <c r="CR25" i="150"/>
  <c r="CR25" i="148"/>
  <c r="CR25" i="146"/>
  <c r="CR25" i="147"/>
  <c r="CR25" i="149"/>
  <c r="CR25" i="115"/>
  <c r="CR25" i="174"/>
  <c r="CR25" i="40"/>
  <c r="CR25" i="29"/>
  <c r="CR25" i="77"/>
  <c r="CR25" i="173"/>
  <c r="CR25" i="42"/>
  <c r="CR25" i="21"/>
  <c r="CR25" i="99"/>
  <c r="CR25" i="104"/>
  <c r="DK31" i="2"/>
  <c r="DK30" i="150"/>
  <c r="DK30" i="148"/>
  <c r="DK30" i="146"/>
  <c r="DK30" i="147"/>
  <c r="DK30" i="149"/>
  <c r="DK30" i="174"/>
  <c r="DK30" i="115"/>
  <c r="DK30" i="77"/>
  <c r="DK30" i="40"/>
  <c r="DK30" i="29"/>
  <c r="DK30" i="173"/>
  <c r="DK30" i="42"/>
  <c r="DK30" i="104"/>
  <c r="DK30" i="21"/>
  <c r="DK30" i="99"/>
  <c r="DR26" i="2"/>
  <c r="DR25" i="150"/>
  <c r="DR25" i="148"/>
  <c r="DR25" i="147"/>
  <c r="DR25" i="146"/>
  <c r="DR25" i="149"/>
  <c r="DR25" i="174"/>
  <c r="DR25" i="115"/>
  <c r="DR25" i="77"/>
  <c r="DR25" i="40"/>
  <c r="DR25" i="29"/>
  <c r="DR25" i="173"/>
  <c r="DR25" i="42"/>
  <c r="DR25" i="21"/>
  <c r="DR25" i="99"/>
  <c r="DR25" i="104"/>
  <c r="DH43" i="2"/>
  <c r="DH42" i="173"/>
  <c r="DH42" i="104"/>
  <c r="DH42" i="99"/>
  <c r="DH42" i="21"/>
  <c r="BI43" i="2"/>
  <c r="BI42" i="106"/>
  <c r="BI42" i="112" s="1"/>
  <c r="BI42" i="173"/>
  <c r="BI42" i="21"/>
  <c r="BI42" i="104"/>
  <c r="BI42" i="99"/>
  <c r="BD26" i="2"/>
  <c r="AN26" i="180"/>
  <c r="AN26" i="181"/>
  <c r="AN26" i="178"/>
  <c r="AN26" i="179"/>
  <c r="AN26" i="177"/>
  <c r="BD25" i="106"/>
  <c r="BD25" i="112" s="1"/>
  <c r="BD25" i="150"/>
  <c r="BD25" i="148"/>
  <c r="BD25" i="146"/>
  <c r="BD25" i="147"/>
  <c r="BD25" i="149"/>
  <c r="BD25" i="115"/>
  <c r="BD25" i="174"/>
  <c r="BD25" i="40"/>
  <c r="BD25" i="29"/>
  <c r="BD25" i="77"/>
  <c r="BD25" i="173"/>
  <c r="BD25" i="42"/>
  <c r="BD25" i="21"/>
  <c r="BD25" i="99"/>
  <c r="BD25" i="104"/>
  <c r="AX36" i="2"/>
  <c r="AH36" i="180"/>
  <c r="AH36" i="181"/>
  <c r="AH36" i="178"/>
  <c r="AH36" i="179"/>
  <c r="AH36" i="177"/>
  <c r="AX35" i="106"/>
  <c r="AX35" i="112" s="1"/>
  <c r="AX35" i="150"/>
  <c r="AX35" i="148"/>
  <c r="AX35" i="147"/>
  <c r="AX35" i="146"/>
  <c r="AX35" i="149"/>
  <c r="AX35" i="174"/>
  <c r="AX35" i="115"/>
  <c r="AX35" i="77"/>
  <c r="AX35" i="40"/>
  <c r="AX35" i="173"/>
  <c r="AX35" i="42"/>
  <c r="AX35" i="29"/>
  <c r="AX35" i="21"/>
  <c r="AX35" i="104"/>
  <c r="AX35" i="99"/>
  <c r="DR56" i="2"/>
  <c r="DR55" i="21"/>
  <c r="DR55" i="173"/>
  <c r="DR55" i="104"/>
  <c r="DR55" i="99"/>
  <c r="DY56" i="2"/>
  <c r="DY55" i="21"/>
  <c r="DY55" i="173"/>
  <c r="DY55" i="104"/>
  <c r="DY55" i="99"/>
  <c r="DW43" i="2"/>
  <c r="DW42" i="173"/>
  <c r="DW42" i="21"/>
  <c r="DW42" i="104"/>
  <c r="DW42" i="99"/>
  <c r="ED26" i="2"/>
  <c r="ED25" i="150"/>
  <c r="ED25" i="148"/>
  <c r="ED25" i="147"/>
  <c r="ED25" i="146"/>
  <c r="ED25" i="149"/>
  <c r="ED25" i="174"/>
  <c r="ED25" i="115"/>
  <c r="ED25" i="77"/>
  <c r="ED25" i="40"/>
  <c r="ED25" i="29"/>
  <c r="ED25" i="173"/>
  <c r="ED25" i="42"/>
  <c r="ED25" i="21"/>
  <c r="ED25" i="99"/>
  <c r="ED25" i="104"/>
  <c r="ED31" i="2"/>
  <c r="ED30" i="150"/>
  <c r="ED30" i="148"/>
  <c r="ED30" i="147"/>
  <c r="ED30" i="146"/>
  <c r="ED30" i="149"/>
  <c r="ED30" i="174"/>
  <c r="ED30" i="115"/>
  <c r="ED30" i="77"/>
  <c r="ED30" i="40"/>
  <c r="ED30" i="29"/>
  <c r="ED30" i="173"/>
  <c r="ED30" i="42"/>
  <c r="ED30" i="21"/>
  <c r="ED30" i="99"/>
  <c r="ED30" i="104"/>
  <c r="EE36" i="2"/>
  <c r="EE35" i="150"/>
  <c r="EE35" i="148"/>
  <c r="EE35" i="147"/>
  <c r="EE35" i="146"/>
  <c r="EE35" i="149"/>
  <c r="EE35" i="174"/>
  <c r="EE35" i="115"/>
  <c r="EE35" i="77"/>
  <c r="EE35" i="40"/>
  <c r="EE35" i="29"/>
  <c r="EE35" i="173"/>
  <c r="EE35" i="42"/>
  <c r="EE35" i="104"/>
  <c r="EE35" i="99"/>
  <c r="EE35" i="21"/>
  <c r="EQ43" i="2"/>
  <c r="EQ42" i="173"/>
  <c r="EQ42" i="21"/>
  <c r="EQ42" i="104"/>
  <c r="EQ42" i="99"/>
  <c r="FA36" i="2"/>
  <c r="FA35" i="150"/>
  <c r="FA35" i="148"/>
  <c r="FA35" i="147"/>
  <c r="FA35" i="149"/>
  <c r="FA35" i="146"/>
  <c r="FA35" i="115"/>
  <c r="FA35" i="174"/>
  <c r="FA35" i="40"/>
  <c r="FA35" i="77"/>
  <c r="FA35" i="42"/>
  <c r="FA35" i="29"/>
  <c r="FA35" i="173"/>
  <c r="FA35" i="21"/>
  <c r="FA35" i="104"/>
  <c r="FA35" i="99"/>
  <c r="FK56" i="2"/>
  <c r="FK55" i="173"/>
  <c r="FK55" i="104"/>
  <c r="FK55" i="21"/>
  <c r="FK55" i="99"/>
  <c r="O56" i="2"/>
  <c r="O55" i="106"/>
  <c r="O55" i="112" s="1"/>
  <c r="O55" i="173"/>
  <c r="O55" i="104"/>
  <c r="O55" i="21"/>
  <c r="O55" i="99"/>
  <c r="V31" i="2"/>
  <c r="F31" i="180"/>
  <c r="F31" i="181"/>
  <c r="F31" i="178"/>
  <c r="F31" i="179"/>
  <c r="F31" i="177"/>
  <c r="V30" i="106"/>
  <c r="V30" i="112" s="1"/>
  <c r="V30" i="150"/>
  <c r="V30" i="148"/>
  <c r="V30" i="147"/>
  <c r="V30" i="146"/>
  <c r="V30" i="149"/>
  <c r="V30" i="174"/>
  <c r="V30" i="115"/>
  <c r="V30" i="77"/>
  <c r="V30" i="40"/>
  <c r="V30" i="29"/>
  <c r="V30" i="173"/>
  <c r="V30" i="42"/>
  <c r="V30" i="21"/>
  <c r="V30" i="99"/>
  <c r="V30" i="104"/>
  <c r="BD31" i="2"/>
  <c r="AN31" i="180"/>
  <c r="AN31" i="181"/>
  <c r="AN31" i="178"/>
  <c r="AN31" i="179"/>
  <c r="AN31" i="177"/>
  <c r="BD30" i="106"/>
  <c r="BD30" i="112" s="1"/>
  <c r="BD30" i="150"/>
  <c r="BD30" i="148"/>
  <c r="BD30" i="146"/>
  <c r="BD30" i="147"/>
  <c r="BD30" i="149"/>
  <c r="BD30" i="115"/>
  <c r="BD30" i="174"/>
  <c r="BD30" i="40"/>
  <c r="BD30" i="29"/>
  <c r="BD30" i="77"/>
  <c r="BD30" i="173"/>
  <c r="BD30" i="42"/>
  <c r="BD30" i="21"/>
  <c r="BD30" i="99"/>
  <c r="BD30" i="104"/>
  <c r="BW31" i="2"/>
  <c r="BW30" i="106"/>
  <c r="BW30" i="112" s="1"/>
  <c r="BW30" i="150"/>
  <c r="BW30" i="148"/>
  <c r="BW30" i="146"/>
  <c r="BW30" i="147"/>
  <c r="BW30" i="149"/>
  <c r="BW30" i="174"/>
  <c r="BW30" i="115"/>
  <c r="BW30" i="77"/>
  <c r="BW30" i="40"/>
  <c r="BW30" i="29"/>
  <c r="BW30" i="173"/>
  <c r="BW30" i="42"/>
  <c r="BW30" i="104"/>
  <c r="BW30" i="21"/>
  <c r="BW30" i="99"/>
  <c r="DM26" i="2"/>
  <c r="DM25" i="150"/>
  <c r="DM25" i="148"/>
  <c r="DM25" i="147"/>
  <c r="DM25" i="146"/>
  <c r="DM25" i="149"/>
  <c r="DM25" i="115"/>
  <c r="DM25" i="174"/>
  <c r="DM25" i="40"/>
  <c r="DM25" i="29"/>
  <c r="DM25" i="77"/>
  <c r="DM25" i="42"/>
  <c r="DM25" i="173"/>
  <c r="DM25" i="21"/>
  <c r="DM25" i="99"/>
  <c r="DM25" i="104"/>
  <c r="DM31" i="2"/>
  <c r="DM30" i="150"/>
  <c r="DM30" i="148"/>
  <c r="DM30" i="147"/>
  <c r="DM30" i="146"/>
  <c r="DM30" i="149"/>
  <c r="DM30" i="115"/>
  <c r="DM30" i="174"/>
  <c r="DM30" i="40"/>
  <c r="DM30" i="29"/>
  <c r="DM30" i="77"/>
  <c r="DM30" i="42"/>
  <c r="DM30" i="173"/>
  <c r="DM30" i="21"/>
  <c r="DM30" i="99"/>
  <c r="DM30" i="104"/>
  <c r="DM36" i="2"/>
  <c r="DM35" i="150"/>
  <c r="DM35" i="148"/>
  <c r="DM35" i="147"/>
  <c r="DM35" i="149"/>
  <c r="DM35" i="146"/>
  <c r="DM35" i="115"/>
  <c r="DM35" i="174"/>
  <c r="DM35" i="40"/>
  <c r="DM35" i="77"/>
  <c r="DM35" i="42"/>
  <c r="DM35" i="29"/>
  <c r="DM35" i="173"/>
  <c r="DM35" i="21"/>
  <c r="DM35" i="104"/>
  <c r="DM35" i="99"/>
  <c r="EY56" i="2"/>
  <c r="EY55" i="173"/>
  <c r="EY55" i="104"/>
  <c r="EY55" i="21"/>
  <c r="EY55" i="99"/>
  <c r="FC56" i="2"/>
  <c r="FC55" i="173"/>
  <c r="FC55" i="104"/>
  <c r="FC55" i="21"/>
  <c r="FC55" i="99"/>
  <c r="C26" i="2"/>
  <c r="C25" i="106"/>
  <c r="C25" i="112" s="1"/>
  <c r="C25" i="150"/>
  <c r="C25" i="148"/>
  <c r="C25" i="147"/>
  <c r="C25" i="146"/>
  <c r="C25" i="149"/>
  <c r="C25" i="115"/>
  <c r="C25" i="174"/>
  <c r="C25" i="40"/>
  <c r="C25" i="29"/>
  <c r="C25" i="77"/>
  <c r="C25" i="42"/>
  <c r="C25" i="173"/>
  <c r="C25" i="21"/>
  <c r="C25" i="99"/>
  <c r="C25" i="104"/>
  <c r="BK43" i="2"/>
  <c r="BK42" i="106"/>
  <c r="BK42" i="112" s="1"/>
  <c r="BK42" i="173"/>
  <c r="BK42" i="21"/>
  <c r="BK42" i="104"/>
  <c r="BK42" i="99"/>
  <c r="BC36" i="2"/>
  <c r="AM36" i="180"/>
  <c r="AM36" i="181"/>
  <c r="AM36" i="178"/>
  <c r="AM36" i="179"/>
  <c r="AM36" i="177"/>
  <c r="BC35" i="106"/>
  <c r="BC35" i="112" s="1"/>
  <c r="BC35" i="150"/>
  <c r="BC35" i="148"/>
  <c r="BC35" i="147"/>
  <c r="BC35" i="146"/>
  <c r="BC35" i="149"/>
  <c r="BC35" i="174"/>
  <c r="BC35" i="115"/>
  <c r="BC35" i="77"/>
  <c r="BC35" i="40"/>
  <c r="BC35" i="29"/>
  <c r="BC35" i="173"/>
  <c r="BC35" i="42"/>
  <c r="BC35" i="104"/>
  <c r="BC35" i="99"/>
  <c r="BC35" i="21"/>
  <c r="AQ36" i="2"/>
  <c r="AA36" i="180"/>
  <c r="AA36" i="181"/>
  <c r="AA36" i="178"/>
  <c r="AA36" i="179"/>
  <c r="AA36" i="177"/>
  <c r="AQ35" i="106"/>
  <c r="AQ35" i="112" s="1"/>
  <c r="AQ35" i="150"/>
  <c r="AQ35" i="148"/>
  <c r="AQ35" i="147"/>
  <c r="AQ35" i="146"/>
  <c r="AQ35" i="149"/>
  <c r="AQ35" i="174"/>
  <c r="AQ35" i="115"/>
  <c r="AQ35" i="77"/>
  <c r="AQ35" i="40"/>
  <c r="AQ35" i="29"/>
  <c r="AQ35" i="173"/>
  <c r="AQ35" i="42"/>
  <c r="AQ35" i="104"/>
  <c r="AQ35" i="99"/>
  <c r="AQ35" i="21"/>
  <c r="BU36" i="2"/>
  <c r="BU35" i="106"/>
  <c r="BU35" i="112" s="1"/>
  <c r="BU35" i="150"/>
  <c r="BU35" i="148"/>
  <c r="BU35" i="147"/>
  <c r="BU35" i="149"/>
  <c r="BU35" i="146"/>
  <c r="BU35" i="115"/>
  <c r="BU35" i="174"/>
  <c r="BU35" i="40"/>
  <c r="BU35" i="77"/>
  <c r="BU35" i="42"/>
  <c r="BU35" i="29"/>
  <c r="BU35" i="173"/>
  <c r="BU35" i="21"/>
  <c r="BU35" i="104"/>
  <c r="BU35" i="99"/>
  <c r="CE26" i="2"/>
  <c r="CE25" i="106"/>
  <c r="CE25" i="112" s="1"/>
  <c r="CE25" i="150"/>
  <c r="CE25" i="148"/>
  <c r="CE25" i="146"/>
  <c r="CE25" i="147"/>
  <c r="CE25" i="149"/>
  <c r="CE25" i="174"/>
  <c r="CE25" i="115"/>
  <c r="CE25" i="77"/>
  <c r="CE25" i="40"/>
  <c r="CE25" i="29"/>
  <c r="CE25" i="173"/>
  <c r="CE25" i="42"/>
  <c r="CE25" i="104"/>
  <c r="CE25" i="21"/>
  <c r="CE25" i="99"/>
  <c r="DN26" i="2"/>
  <c r="DN25" i="150"/>
  <c r="DN25" i="148"/>
  <c r="DN25" i="147"/>
  <c r="DN25" i="146"/>
  <c r="DN25" i="149"/>
  <c r="DN25" i="174"/>
  <c r="DN25" i="115"/>
  <c r="DN25" i="77"/>
  <c r="DN25" i="40"/>
  <c r="DN25" i="29"/>
  <c r="DN25" i="173"/>
  <c r="DN25" i="42"/>
  <c r="DN25" i="21"/>
  <c r="DN25" i="99"/>
  <c r="DN25" i="104"/>
  <c r="DN31" i="2"/>
  <c r="DN30" i="150"/>
  <c r="DN30" i="148"/>
  <c r="DN30" i="147"/>
  <c r="DN30" i="146"/>
  <c r="DN30" i="149"/>
  <c r="DN30" i="174"/>
  <c r="DN30" i="115"/>
  <c r="DN30" i="77"/>
  <c r="DN30" i="40"/>
  <c r="DN30" i="29"/>
  <c r="DN30" i="173"/>
  <c r="DN30" i="42"/>
  <c r="DN30" i="21"/>
  <c r="DN30" i="99"/>
  <c r="DN30" i="104"/>
  <c r="DN36" i="2"/>
  <c r="DN35" i="150"/>
  <c r="DN35" i="148"/>
  <c r="DN35" i="147"/>
  <c r="DN35" i="146"/>
  <c r="DN35" i="149"/>
  <c r="DN35" i="174"/>
  <c r="DN35" i="115"/>
  <c r="DN35" i="77"/>
  <c r="DN35" i="40"/>
  <c r="DN35" i="173"/>
  <c r="DN35" i="42"/>
  <c r="DN35" i="29"/>
  <c r="DN35" i="21"/>
  <c r="DN35" i="104"/>
  <c r="DN35" i="99"/>
  <c r="EF56" i="2"/>
  <c r="EF55" i="21"/>
  <c r="EF55" i="173"/>
  <c r="EF55" i="104"/>
  <c r="EF55" i="99"/>
  <c r="EK43" i="2"/>
  <c r="EK42" i="173"/>
  <c r="EK42" i="21"/>
  <c r="EK42" i="104"/>
  <c r="EK42" i="99"/>
  <c r="FA26" i="2"/>
  <c r="FA25" i="150"/>
  <c r="FA25" i="148"/>
  <c r="FA25" i="147"/>
  <c r="FA25" i="146"/>
  <c r="FA25" i="149"/>
  <c r="FA25" i="115"/>
  <c r="FA25" i="174"/>
  <c r="FA25" i="40"/>
  <c r="FA25" i="29"/>
  <c r="FA25" i="77"/>
  <c r="FA25" i="42"/>
  <c r="FA25" i="173"/>
  <c r="FA25" i="21"/>
  <c r="FA25" i="99"/>
  <c r="FA25" i="104"/>
  <c r="FT43" i="2"/>
  <c r="FT42" i="173"/>
  <c r="FT42" i="104"/>
  <c r="FT42" i="99"/>
  <c r="FT42" i="21"/>
  <c r="M56" i="2"/>
  <c r="M55" i="106"/>
  <c r="M55" i="112" s="1"/>
  <c r="M55" i="21"/>
  <c r="M55" i="173"/>
  <c r="M55" i="104"/>
  <c r="M55" i="99"/>
  <c r="BL36" i="2"/>
  <c r="AV36" i="180"/>
  <c r="AV36" i="181"/>
  <c r="AV36" i="178"/>
  <c r="AV36" i="179"/>
  <c r="AV36" i="177"/>
  <c r="BL35" i="106"/>
  <c r="BL35" i="112" s="1"/>
  <c r="BL35" i="150"/>
  <c r="BL35" i="148"/>
  <c r="BL35" i="147"/>
  <c r="BL35" i="149"/>
  <c r="BL35" i="146"/>
  <c r="BL35" i="115"/>
  <c r="BL35" i="174"/>
  <c r="BL35" i="40"/>
  <c r="BL35" i="77"/>
  <c r="BL35" i="29"/>
  <c r="BL35" i="173"/>
  <c r="BL35" i="42"/>
  <c r="BL35" i="21"/>
  <c r="BL35" i="104"/>
  <c r="BL35" i="99"/>
  <c r="BD43" i="2"/>
  <c r="BD42" i="106"/>
  <c r="BD42" i="112" s="1"/>
  <c r="BD42" i="173"/>
  <c r="BD42" i="104"/>
  <c r="BD42" i="99"/>
  <c r="BD42" i="21"/>
  <c r="GB56" i="2"/>
  <c r="GB55" i="21"/>
  <c r="GB55" i="173"/>
  <c r="GB55" i="104"/>
  <c r="GB55" i="99"/>
  <c r="BY26" i="2"/>
  <c r="BY25" i="106"/>
  <c r="BY25" i="112" s="1"/>
  <c r="BY25" i="150"/>
  <c r="BY25" i="148"/>
  <c r="BY25" i="147"/>
  <c r="BY25" i="146"/>
  <c r="BY25" i="149"/>
  <c r="BY25" i="115"/>
  <c r="BY25" i="174"/>
  <c r="BY25" i="40"/>
  <c r="BY25" i="29"/>
  <c r="BY25" i="77"/>
  <c r="BY25" i="42"/>
  <c r="BY25" i="173"/>
  <c r="BY25" i="21"/>
  <c r="BY25" i="99"/>
  <c r="BY25" i="104"/>
  <c r="CW56" i="2"/>
  <c r="CW55" i="21"/>
  <c r="CW55" i="173"/>
  <c r="CW55" i="104"/>
  <c r="CW55" i="99"/>
  <c r="DA43" i="2"/>
  <c r="DA42" i="173"/>
  <c r="DA42" i="21"/>
  <c r="DA42" i="104"/>
  <c r="DA42" i="99"/>
  <c r="GD56" i="2"/>
  <c r="GD55" i="21"/>
  <c r="GD55" i="173"/>
  <c r="GD55" i="104"/>
  <c r="GD55" i="99"/>
  <c r="Q44" i="2"/>
  <c r="Q43" i="106"/>
  <c r="Q43" i="112" s="1"/>
  <c r="Q43" i="173"/>
  <c r="Q43" i="21"/>
  <c r="Q43" i="104"/>
  <c r="Q43" i="99"/>
  <c r="Q36" i="2"/>
  <c r="Q35" i="106"/>
  <c r="Q35" i="112" s="1"/>
  <c r="Q35" i="146"/>
  <c r="Q35" i="149"/>
  <c r="Q35" i="99"/>
  <c r="Q35" i="147"/>
  <c r="Q35" i="150"/>
  <c r="Q35" i="104"/>
  <c r="Q35" i="148"/>
  <c r="Q35" i="174"/>
  <c r="Q35" i="115"/>
  <c r="Q35" i="77"/>
  <c r="Q35" i="40"/>
  <c r="Q35" i="29"/>
  <c r="Q35" i="173"/>
  <c r="Q35" i="42"/>
  <c r="Q35" i="21"/>
  <c r="Q31" i="2"/>
  <c r="Q30" i="106"/>
  <c r="Q30" i="112" s="1"/>
  <c r="Q30" i="148"/>
  <c r="Q30" i="99"/>
  <c r="Q30" i="150"/>
  <c r="Q30" i="146"/>
  <c r="Q30" i="147"/>
  <c r="Q30" i="174"/>
  <c r="Q30" i="115"/>
  <c r="Q30" i="40"/>
  <c r="Q30" i="77"/>
  <c r="Q30" i="29"/>
  <c r="Q30" i="42"/>
  <c r="Q30" i="173"/>
  <c r="Q30" i="21"/>
  <c r="Q30" i="149"/>
  <c r="Q30" i="104"/>
  <c r="Q26" i="150"/>
  <c r="Q26" i="148"/>
  <c r="Q26" i="147"/>
  <c r="Q26" i="146"/>
  <c r="Q26" i="149"/>
  <c r="Q26" i="106"/>
  <c r="Q26" i="112" s="1"/>
  <c r="Q26" i="174"/>
  <c r="Q26" i="115"/>
  <c r="Q26" i="40"/>
  <c r="Q26" i="77"/>
  <c r="Q26" i="29"/>
  <c r="Q26" i="42"/>
  <c r="Q26" i="173"/>
  <c r="Q26" i="21"/>
  <c r="Q26" i="104"/>
  <c r="Q26" i="99"/>
  <c r="L26" i="2"/>
  <c r="L25" i="106"/>
  <c r="L25" i="112" s="1"/>
  <c r="L25" i="148"/>
  <c r="L25" i="150"/>
  <c r="L25" i="147"/>
  <c r="L25" i="146"/>
  <c r="L25" i="77"/>
  <c r="L25" i="40"/>
  <c r="L25" i="149"/>
  <c r="L25" i="174"/>
  <c r="L25" i="42"/>
  <c r="L25" i="115"/>
  <c r="L25" i="173"/>
  <c r="L25" i="104"/>
  <c r="L25" i="29"/>
  <c r="L25" i="21"/>
  <c r="L25" i="99"/>
  <c r="N43" i="2"/>
  <c r="N42" i="106"/>
  <c r="N42" i="112" s="1"/>
  <c r="N42" i="21"/>
  <c r="N42" i="99"/>
  <c r="N42" i="173"/>
  <c r="N42" i="104"/>
  <c r="O26" i="2"/>
  <c r="O25" i="106"/>
  <c r="O25" i="112" s="1"/>
  <c r="O25" i="147"/>
  <c r="O25" i="150"/>
  <c r="O25" i="149"/>
  <c r="O25" i="148"/>
  <c r="O25" i="146"/>
  <c r="O25" i="174"/>
  <c r="O25" i="29"/>
  <c r="O25" i="115"/>
  <c r="O25" i="40"/>
  <c r="O25" i="173"/>
  <c r="O25" i="77"/>
  <c r="O25" i="21"/>
  <c r="O25" i="99"/>
  <c r="O25" i="42"/>
  <c r="O25" i="104"/>
  <c r="M26" i="2"/>
  <c r="M25" i="106"/>
  <c r="M25" i="112" s="1"/>
  <c r="M25" i="150"/>
  <c r="M25" i="148"/>
  <c r="M25" i="147"/>
  <c r="M25" i="40"/>
  <c r="M25" i="115"/>
  <c r="M25" i="77"/>
  <c r="M25" i="149"/>
  <c r="M25" i="29"/>
  <c r="M25" i="146"/>
  <c r="M25" i="42"/>
  <c r="M25" i="174"/>
  <c r="M25" i="173"/>
  <c r="M25" i="99"/>
  <c r="M25" i="104"/>
  <c r="M25" i="21"/>
  <c r="M43" i="2"/>
  <c r="M42" i="106"/>
  <c r="M42" i="112" s="1"/>
  <c r="M42" i="99"/>
  <c r="M42" i="104"/>
  <c r="M42" i="21"/>
  <c r="M42" i="173"/>
  <c r="N31" i="2"/>
  <c r="N30" i="150"/>
  <c r="N30" i="148"/>
  <c r="N30" i="147"/>
  <c r="N30" i="174"/>
  <c r="N30" i="115"/>
  <c r="N30" i="40"/>
  <c r="N30" i="106"/>
  <c r="N30" i="112" s="1"/>
  <c r="N30" i="146"/>
  <c r="N30" i="149"/>
  <c r="N30" i="77"/>
  <c r="N30" i="29"/>
  <c r="N30" i="42"/>
  <c r="N30" i="21"/>
  <c r="N30" i="99"/>
  <c r="N30" i="173"/>
  <c r="N30" i="104"/>
  <c r="M36" i="2"/>
  <c r="M35" i="106"/>
  <c r="M35" i="112" s="1"/>
  <c r="M35" i="150"/>
  <c r="M35" i="148"/>
  <c r="M35" i="147"/>
  <c r="M35" i="40"/>
  <c r="M35" i="115"/>
  <c r="M35" i="149"/>
  <c r="M35" i="77"/>
  <c r="M35" i="146"/>
  <c r="M35" i="29"/>
  <c r="M35" i="42"/>
  <c r="M35" i="174"/>
  <c r="M35" i="173"/>
  <c r="M35" i="99"/>
  <c r="M35" i="21"/>
  <c r="M35" i="104"/>
  <c r="O31" i="2"/>
  <c r="O30" i="147"/>
  <c r="O30" i="106"/>
  <c r="O30" i="112" s="1"/>
  <c r="O30" i="150"/>
  <c r="O30" i="148"/>
  <c r="O30" i="146"/>
  <c r="O30" i="149"/>
  <c r="O30" i="174"/>
  <c r="O30" i="29"/>
  <c r="O30" i="115"/>
  <c r="O30" i="40"/>
  <c r="O30" i="173"/>
  <c r="O30" i="77"/>
  <c r="O30" i="104"/>
  <c r="O30" i="21"/>
  <c r="O30" i="99"/>
  <c r="O30" i="42"/>
  <c r="H31" i="2"/>
  <c r="H30" i="106"/>
  <c r="H30" i="112" s="1"/>
  <c r="H30" i="148"/>
  <c r="H30" i="147"/>
  <c r="H30" i="146"/>
  <c r="H30" i="150"/>
  <c r="H30" i="149"/>
  <c r="H30" i="77"/>
  <c r="H30" i="174"/>
  <c r="H30" i="115"/>
  <c r="H30" i="40"/>
  <c r="H30" i="29"/>
  <c r="H30" i="42"/>
  <c r="H30" i="173"/>
  <c r="H30" i="104"/>
  <c r="H30" i="21"/>
  <c r="H30" i="99"/>
  <c r="J26" i="2"/>
  <c r="J25" i="106"/>
  <c r="J25" i="112" s="1"/>
  <c r="J25" i="150"/>
  <c r="J25" i="148"/>
  <c r="J25" i="146"/>
  <c r="J25" i="174"/>
  <c r="J25" i="147"/>
  <c r="J25" i="149"/>
  <c r="J25" i="115"/>
  <c r="J25" i="40"/>
  <c r="J25" i="77"/>
  <c r="J25" i="29"/>
  <c r="J25" i="42"/>
  <c r="J25" i="21"/>
  <c r="J25" i="99"/>
  <c r="J25" i="173"/>
  <c r="J25" i="104"/>
  <c r="N36" i="2"/>
  <c r="N35" i="150"/>
  <c r="N35" i="148"/>
  <c r="N35" i="106"/>
  <c r="N35" i="112" s="1"/>
  <c r="N35" i="174"/>
  <c r="N35" i="115"/>
  <c r="N35" i="147"/>
  <c r="N35" i="146"/>
  <c r="N35" i="40"/>
  <c r="N35" i="149"/>
  <c r="N35" i="77"/>
  <c r="N35" i="29"/>
  <c r="N35" i="42"/>
  <c r="N35" i="21"/>
  <c r="N35" i="99"/>
  <c r="N35" i="173"/>
  <c r="N35" i="104"/>
  <c r="L43" i="2"/>
  <c r="L42" i="106"/>
  <c r="L42" i="112" s="1"/>
  <c r="L42" i="104"/>
  <c r="L42" i="173"/>
  <c r="L42" i="21"/>
  <c r="L42" i="99"/>
  <c r="L31" i="2"/>
  <c r="L30" i="106"/>
  <c r="L30" i="112" s="1"/>
  <c r="L30" i="148"/>
  <c r="L30" i="150"/>
  <c r="L30" i="146"/>
  <c r="L30" i="149"/>
  <c r="L30" i="77"/>
  <c r="L30" i="40"/>
  <c r="L30" i="174"/>
  <c r="L30" i="42"/>
  <c r="L30" i="115"/>
  <c r="L30" i="173"/>
  <c r="L30" i="104"/>
  <c r="L30" i="147"/>
  <c r="L30" i="29"/>
  <c r="L30" i="21"/>
  <c r="L30" i="99"/>
  <c r="O36" i="2"/>
  <c r="O35" i="106"/>
  <c r="O35" i="112" s="1"/>
  <c r="O35" i="150"/>
  <c r="O35" i="148"/>
  <c r="O35" i="146"/>
  <c r="O35" i="149"/>
  <c r="O35" i="174"/>
  <c r="O35" i="29"/>
  <c r="O35" i="147"/>
  <c r="O35" i="115"/>
  <c r="O35" i="40"/>
  <c r="O35" i="173"/>
  <c r="O35" i="77"/>
  <c r="O35" i="21"/>
  <c r="O35" i="42"/>
  <c r="O35" i="99"/>
  <c r="O35" i="104"/>
  <c r="L36" i="2"/>
  <c r="L35" i="106"/>
  <c r="L35" i="112" s="1"/>
  <c r="L35" i="148"/>
  <c r="L35" i="150"/>
  <c r="L35" i="146"/>
  <c r="L35" i="147"/>
  <c r="L35" i="149"/>
  <c r="L35" i="77"/>
  <c r="L35" i="40"/>
  <c r="L35" i="174"/>
  <c r="L35" i="42"/>
  <c r="L35" i="115"/>
  <c r="L35" i="173"/>
  <c r="L35" i="104"/>
  <c r="L35" i="29"/>
  <c r="L35" i="21"/>
  <c r="L35" i="99"/>
  <c r="H43" i="2"/>
  <c r="H42" i="106"/>
  <c r="H42" i="112" s="1"/>
  <c r="H42" i="104"/>
  <c r="H42" i="99"/>
  <c r="H42" i="173"/>
  <c r="H42" i="21"/>
  <c r="H36" i="2"/>
  <c r="H35" i="106"/>
  <c r="H35" i="112" s="1"/>
  <c r="H35" i="148"/>
  <c r="H35" i="146"/>
  <c r="H35" i="150"/>
  <c r="H35" i="149"/>
  <c r="H35" i="77"/>
  <c r="H35" i="174"/>
  <c r="H35" i="115"/>
  <c r="H35" i="40"/>
  <c r="H35" i="147"/>
  <c r="H35" i="29"/>
  <c r="H35" i="42"/>
  <c r="H35" i="173"/>
  <c r="H35" i="104"/>
  <c r="H35" i="99"/>
  <c r="H35" i="21"/>
  <c r="O43" i="2"/>
  <c r="O42" i="106"/>
  <c r="O42" i="112" s="1"/>
  <c r="O42" i="173"/>
  <c r="O42" i="21"/>
  <c r="O42" i="104"/>
  <c r="O42" i="99"/>
  <c r="J43" i="2"/>
  <c r="J42" i="21"/>
  <c r="J42" i="99"/>
  <c r="J42" i="106"/>
  <c r="J42" i="112" s="1"/>
  <c r="J42" i="104"/>
  <c r="J42" i="173"/>
  <c r="J31" i="2"/>
  <c r="J30" i="106"/>
  <c r="J30" i="112" s="1"/>
  <c r="J30" i="150"/>
  <c r="J30" i="148"/>
  <c r="J30" i="146"/>
  <c r="J30" i="174"/>
  <c r="J30" i="115"/>
  <c r="J30" i="149"/>
  <c r="J30" i="147"/>
  <c r="J30" i="40"/>
  <c r="J30" i="77"/>
  <c r="J30" i="29"/>
  <c r="J30" i="42"/>
  <c r="J30" i="21"/>
  <c r="J30" i="99"/>
  <c r="J30" i="173"/>
  <c r="J30" i="104"/>
  <c r="M31" i="2"/>
  <c r="M30" i="106"/>
  <c r="M30" i="112" s="1"/>
  <c r="M30" i="150"/>
  <c r="M30" i="148"/>
  <c r="M30" i="147"/>
  <c r="M30" i="40"/>
  <c r="M30" i="115"/>
  <c r="M30" i="146"/>
  <c r="M30" i="149"/>
  <c r="M30" i="77"/>
  <c r="M30" i="29"/>
  <c r="M30" i="42"/>
  <c r="M30" i="174"/>
  <c r="M30" i="173"/>
  <c r="M30" i="21"/>
  <c r="M30" i="104"/>
  <c r="M30" i="99"/>
  <c r="H26" i="2"/>
  <c r="H25" i="106"/>
  <c r="H25" i="112" s="1"/>
  <c r="H25" i="148"/>
  <c r="H25" i="147"/>
  <c r="H25" i="146"/>
  <c r="H25" i="150"/>
  <c r="H25" i="77"/>
  <c r="H25" i="149"/>
  <c r="H25" i="174"/>
  <c r="H25" i="115"/>
  <c r="H25" i="40"/>
  <c r="H25" i="29"/>
  <c r="H25" i="42"/>
  <c r="H25" i="173"/>
  <c r="H25" i="104"/>
  <c r="H25" i="21"/>
  <c r="H25" i="99"/>
  <c r="N26" i="2"/>
  <c r="N25" i="106"/>
  <c r="N25" i="112" s="1"/>
  <c r="N25" i="150"/>
  <c r="N25" i="148"/>
  <c r="N25" i="149"/>
  <c r="N25" i="174"/>
  <c r="N25" i="115"/>
  <c r="N25" i="146"/>
  <c r="N25" i="147"/>
  <c r="N25" i="40"/>
  <c r="N25" i="77"/>
  <c r="N25" i="29"/>
  <c r="N25" i="42"/>
  <c r="N25" i="21"/>
  <c r="N25" i="99"/>
  <c r="N25" i="173"/>
  <c r="N25" i="104"/>
  <c r="J36" i="2"/>
  <c r="J35" i="150"/>
  <c r="J35" i="106"/>
  <c r="J35" i="112" s="1"/>
  <c r="J35" i="148"/>
  <c r="J35" i="146"/>
  <c r="J35" i="174"/>
  <c r="J35" i="115"/>
  <c r="J35" i="149"/>
  <c r="J35" i="40"/>
  <c r="J35" i="77"/>
  <c r="J35" i="147"/>
  <c r="J35" i="29"/>
  <c r="J35" i="42"/>
  <c r="J35" i="21"/>
  <c r="J35" i="173"/>
  <c r="J35" i="99"/>
  <c r="J35" i="104"/>
  <c r="F36" i="2"/>
  <c r="F35" i="106"/>
  <c r="F35" i="112" s="1"/>
  <c r="F35" i="150"/>
  <c r="F35" i="146"/>
  <c r="F35" i="40"/>
  <c r="F35" i="147"/>
  <c r="F35" i="115"/>
  <c r="F35" i="174"/>
  <c r="F35" i="42"/>
  <c r="F35" i="149"/>
  <c r="F35" i="77"/>
  <c r="F35" i="104"/>
  <c r="F35" i="21"/>
  <c r="F35" i="173"/>
  <c r="F35" i="99"/>
  <c r="F35" i="148"/>
  <c r="F35" i="29"/>
  <c r="F43" i="2"/>
  <c r="F42" i="106"/>
  <c r="F42" i="112" s="1"/>
  <c r="F42" i="104"/>
  <c r="F42" i="173"/>
  <c r="F42" i="99"/>
  <c r="F42" i="21"/>
  <c r="E31" i="2"/>
  <c r="E30" i="106"/>
  <c r="E30" i="112" s="1"/>
  <c r="E30" i="147"/>
  <c r="E30" i="148"/>
  <c r="E30" i="150"/>
  <c r="E30" i="115"/>
  <c r="E30" i="174"/>
  <c r="E30" i="29"/>
  <c r="E30" i="149"/>
  <c r="E30" i="40"/>
  <c r="E30" i="99"/>
  <c r="E30" i="77"/>
  <c r="E30" i="173"/>
  <c r="E30" i="42"/>
  <c r="E30" i="104"/>
  <c r="E30" i="21"/>
  <c r="E30" i="146"/>
  <c r="F31" i="2"/>
  <c r="F30" i="150"/>
  <c r="F30" i="106"/>
  <c r="F30" i="112" s="1"/>
  <c r="F30" i="148"/>
  <c r="F30" i="146"/>
  <c r="F30" i="40"/>
  <c r="F30" i="147"/>
  <c r="F30" i="115"/>
  <c r="F30" i="42"/>
  <c r="F30" i="174"/>
  <c r="F30" i="29"/>
  <c r="F30" i="149"/>
  <c r="F30" i="77"/>
  <c r="F30" i="173"/>
  <c r="F30" i="21"/>
  <c r="F30" i="99"/>
  <c r="F30" i="104"/>
  <c r="E43" i="2"/>
  <c r="E42" i="106"/>
  <c r="E42" i="112" s="1"/>
  <c r="E42" i="173"/>
  <c r="E42" i="21"/>
  <c r="E42" i="99"/>
  <c r="E42" i="104"/>
  <c r="F26" i="2"/>
  <c r="F25" i="150"/>
  <c r="F25" i="106"/>
  <c r="F25" i="112" s="1"/>
  <c r="F25" i="147"/>
  <c r="F25" i="146"/>
  <c r="F25" i="40"/>
  <c r="F25" i="148"/>
  <c r="F25" i="115"/>
  <c r="F25" i="42"/>
  <c r="F25" i="149"/>
  <c r="F25" i="174"/>
  <c r="F25" i="77"/>
  <c r="F25" i="29"/>
  <c r="F25" i="21"/>
  <c r="F25" i="173"/>
  <c r="F25" i="99"/>
  <c r="F25" i="104"/>
  <c r="E36" i="2"/>
  <c r="E35" i="148"/>
  <c r="E35" i="106"/>
  <c r="E35" i="112" s="1"/>
  <c r="E35" i="147"/>
  <c r="E35" i="115"/>
  <c r="E35" i="174"/>
  <c r="E35" i="29"/>
  <c r="E35" i="149"/>
  <c r="E35" i="150"/>
  <c r="E35" i="77"/>
  <c r="E35" i="146"/>
  <c r="E35" i="173"/>
  <c r="E35" i="99"/>
  <c r="E35" i="21"/>
  <c r="E35" i="40"/>
  <c r="E35" i="42"/>
  <c r="E35" i="104"/>
  <c r="E26" i="2"/>
  <c r="E25" i="150"/>
  <c r="E25" i="147"/>
  <c r="E25" i="148"/>
  <c r="E25" i="115"/>
  <c r="E25" i="42"/>
  <c r="E25" i="174"/>
  <c r="E25" i="29"/>
  <c r="E25" i="149"/>
  <c r="E25" i="106"/>
  <c r="E25" i="112" s="1"/>
  <c r="E25" i="146"/>
  <c r="E25" i="77"/>
  <c r="E25" i="173"/>
  <c r="E25" i="99"/>
  <c r="E25" i="21"/>
  <c r="E25" i="40"/>
  <c r="E25" i="104"/>
  <c r="GB57" i="2" l="1"/>
  <c r="GB56" i="21"/>
  <c r="GB56" i="173"/>
  <c r="GB56" i="104"/>
  <c r="GB56" i="99"/>
  <c r="EY57" i="2"/>
  <c r="EY56" i="173"/>
  <c r="EY56" i="104"/>
  <c r="EY56" i="21"/>
  <c r="EY56" i="99"/>
  <c r="DM37" i="2"/>
  <c r="DM36" i="150"/>
  <c r="DM36" i="148"/>
  <c r="DM36" i="147"/>
  <c r="DM36" i="146"/>
  <c r="DM36" i="149"/>
  <c r="DM36" i="174"/>
  <c r="DM36" i="115"/>
  <c r="DM36" i="77"/>
  <c r="DM36" i="40"/>
  <c r="DM36" i="173"/>
  <c r="DM36" i="42"/>
  <c r="DM36" i="29"/>
  <c r="DM36" i="21"/>
  <c r="DM36" i="104"/>
  <c r="DM36" i="99"/>
  <c r="DR26" i="150"/>
  <c r="DR26" i="148"/>
  <c r="DR26" i="146"/>
  <c r="DR26" i="147"/>
  <c r="DR26" i="149"/>
  <c r="DR26" i="174"/>
  <c r="DR26" i="115"/>
  <c r="DR26" i="77"/>
  <c r="DR26" i="40"/>
  <c r="DR26" i="29"/>
  <c r="DR26" i="173"/>
  <c r="DR26" i="42"/>
  <c r="DR26" i="104"/>
  <c r="DR26" i="21"/>
  <c r="DR26" i="99"/>
  <c r="DK31" i="150"/>
  <c r="DK31" i="148"/>
  <c r="DK31" i="147"/>
  <c r="DK31" i="149"/>
  <c r="DK31" i="146"/>
  <c r="DK31" i="115"/>
  <c r="DK31" i="174"/>
  <c r="DK31" i="40"/>
  <c r="DK31" i="29"/>
  <c r="DK31" i="77"/>
  <c r="DK31" i="173"/>
  <c r="DK31" i="42"/>
  <c r="DK31" i="21"/>
  <c r="DK31" i="99"/>
  <c r="DK31" i="104"/>
  <c r="FH44" i="2"/>
  <c r="FH43" i="173"/>
  <c r="FH43" i="21"/>
  <c r="FH43" i="104"/>
  <c r="FH43" i="99"/>
  <c r="EO37" i="2"/>
  <c r="EO36" i="150"/>
  <c r="EO36" i="148"/>
  <c r="EO36" i="147"/>
  <c r="EO36" i="146"/>
  <c r="EO36" i="149"/>
  <c r="EO36" i="174"/>
  <c r="EO36" i="115"/>
  <c r="EO36" i="77"/>
  <c r="EO36" i="40"/>
  <c r="EO36" i="173"/>
  <c r="EO36" i="42"/>
  <c r="EO36" i="29"/>
  <c r="EO36" i="21"/>
  <c r="EO36" i="104"/>
  <c r="EO36" i="99"/>
  <c r="CK26" i="106"/>
  <c r="CK26" i="112" s="1"/>
  <c r="CK26" i="150"/>
  <c r="CK26" i="148"/>
  <c r="CK26" i="147"/>
  <c r="CK26" i="146"/>
  <c r="CK26" i="149"/>
  <c r="CK26" i="174"/>
  <c r="CK26" i="115"/>
  <c r="CK26" i="77"/>
  <c r="CK26" i="40"/>
  <c r="CK26" i="29"/>
  <c r="CK26" i="173"/>
  <c r="CK26" i="42"/>
  <c r="CK26" i="21"/>
  <c r="CK26" i="99"/>
  <c r="CK26" i="104"/>
  <c r="AI44" i="2"/>
  <c r="AI43" i="106"/>
  <c r="AI43" i="112" s="1"/>
  <c r="AI43" i="173"/>
  <c r="AI43" i="104"/>
  <c r="AI43" i="99"/>
  <c r="AI43" i="21"/>
  <c r="FV57" i="21"/>
  <c r="FV57" i="173"/>
  <c r="FV57" i="104"/>
  <c r="FV57" i="99"/>
  <c r="FV26" i="150"/>
  <c r="FV26" i="148"/>
  <c r="FV26" i="146"/>
  <c r="FV26" i="147"/>
  <c r="FV26" i="149"/>
  <c r="FV26" i="174"/>
  <c r="FV26" i="115"/>
  <c r="FV26" i="77"/>
  <c r="FV26" i="40"/>
  <c r="FV26" i="29"/>
  <c r="FV26" i="173"/>
  <c r="FV26" i="42"/>
  <c r="FV26" i="104"/>
  <c r="FV26" i="21"/>
  <c r="FV26" i="99"/>
  <c r="CG37" i="2"/>
  <c r="CG36" i="106"/>
  <c r="CG36" i="112" s="1"/>
  <c r="CG36" i="150"/>
  <c r="CG36" i="148"/>
  <c r="CG36" i="147"/>
  <c r="CG36" i="146"/>
  <c r="CG36" i="149"/>
  <c r="CG36" i="174"/>
  <c r="CG36" i="115"/>
  <c r="CG36" i="77"/>
  <c r="CG36" i="40"/>
  <c r="CG36" i="173"/>
  <c r="CG36" i="42"/>
  <c r="CG36" i="29"/>
  <c r="CG36" i="21"/>
  <c r="CG36" i="104"/>
  <c r="CG36" i="99"/>
  <c r="CI57" i="2"/>
  <c r="CI56" i="106"/>
  <c r="CI56" i="112" s="1"/>
  <c r="CI56" i="173"/>
  <c r="CI56" i="104"/>
  <c r="CI56" i="21"/>
  <c r="CI56" i="99"/>
  <c r="GB31" i="150"/>
  <c r="GB31" i="148"/>
  <c r="GB31" i="147"/>
  <c r="GB31" i="149"/>
  <c r="GB31" i="146"/>
  <c r="GB31" i="115"/>
  <c r="GB31" i="174"/>
  <c r="GB31" i="40"/>
  <c r="GB31" i="29"/>
  <c r="GB31" i="77"/>
  <c r="GB31" i="42"/>
  <c r="GB31" i="173"/>
  <c r="GB31" i="21"/>
  <c r="GB31" i="99"/>
  <c r="GB31" i="104"/>
  <c r="X27" i="180"/>
  <c r="X27" i="181"/>
  <c r="X27" i="178"/>
  <c r="X27" i="179"/>
  <c r="X27" i="177"/>
  <c r="AN26" i="106"/>
  <c r="AN26" i="112" s="1"/>
  <c r="AN26" i="150"/>
  <c r="AN26" i="148"/>
  <c r="AN26" i="147"/>
  <c r="AN26" i="146"/>
  <c r="AN26" i="149"/>
  <c r="AN26" i="115"/>
  <c r="AN26" i="174"/>
  <c r="AN26" i="40"/>
  <c r="AN26" i="29"/>
  <c r="AN26" i="77"/>
  <c r="AN26" i="42"/>
  <c r="AN26" i="173"/>
  <c r="AN26" i="21"/>
  <c r="AN26" i="99"/>
  <c r="AN26" i="104"/>
  <c r="CT26" i="106"/>
  <c r="CT26" i="112" s="1"/>
  <c r="CT26" i="150"/>
  <c r="CT26" i="148"/>
  <c r="CT26" i="146"/>
  <c r="CT26" i="147"/>
  <c r="CT26" i="149"/>
  <c r="CT26" i="174"/>
  <c r="CT26" i="115"/>
  <c r="CT26" i="77"/>
  <c r="CT26" i="40"/>
  <c r="CT26" i="29"/>
  <c r="CT26" i="173"/>
  <c r="CT26" i="42"/>
  <c r="CT26" i="104"/>
  <c r="CT26" i="21"/>
  <c r="CT26" i="99"/>
  <c r="FK44" i="2"/>
  <c r="FK43" i="173"/>
  <c r="FK43" i="104"/>
  <c r="FK43" i="99"/>
  <c r="FK43" i="21"/>
  <c r="FH31" i="150"/>
  <c r="FH31" i="148"/>
  <c r="FH31" i="147"/>
  <c r="FH31" i="149"/>
  <c r="FH31" i="146"/>
  <c r="FH31" i="115"/>
  <c r="FH31" i="174"/>
  <c r="FH31" i="40"/>
  <c r="FH31" i="29"/>
  <c r="FH31" i="77"/>
  <c r="FH31" i="42"/>
  <c r="FH31" i="173"/>
  <c r="FH31" i="21"/>
  <c r="FH31" i="99"/>
  <c r="FH31" i="104"/>
  <c r="CD37" i="2"/>
  <c r="CD36" i="106"/>
  <c r="CD36" i="112" s="1"/>
  <c r="CD36" i="150"/>
  <c r="CD36" i="148"/>
  <c r="CD36" i="147"/>
  <c r="CD36" i="146"/>
  <c r="CD36" i="149"/>
  <c r="CD36" i="174"/>
  <c r="CD36" i="115"/>
  <c r="CD36" i="77"/>
  <c r="CD36" i="40"/>
  <c r="CD36" i="29"/>
  <c r="CD36" i="173"/>
  <c r="CD36" i="42"/>
  <c r="CD36" i="104"/>
  <c r="CD36" i="99"/>
  <c r="CD36" i="21"/>
  <c r="DO57" i="2"/>
  <c r="DO56" i="173"/>
  <c r="DO56" i="104"/>
  <c r="DO56" i="21"/>
  <c r="DO56" i="99"/>
  <c r="BZ26" i="106"/>
  <c r="BZ26" i="112" s="1"/>
  <c r="BZ26" i="150"/>
  <c r="BZ26" i="148"/>
  <c r="BZ26" i="146"/>
  <c r="BZ26" i="147"/>
  <c r="BZ26" i="149"/>
  <c r="BZ26" i="174"/>
  <c r="BZ26" i="115"/>
  <c r="BZ26" i="77"/>
  <c r="BZ26" i="40"/>
  <c r="BZ26" i="29"/>
  <c r="BZ26" i="173"/>
  <c r="BZ26" i="42"/>
  <c r="BZ26" i="104"/>
  <c r="BZ26" i="21"/>
  <c r="BZ26" i="99"/>
  <c r="AH57" i="2"/>
  <c r="AH56" i="106"/>
  <c r="AH56" i="112" s="1"/>
  <c r="AH56" i="21"/>
  <c r="AH56" i="173"/>
  <c r="AH56" i="104"/>
  <c r="AH56" i="99"/>
  <c r="EM57" i="173"/>
  <c r="EM57" i="104"/>
  <c r="EM57" i="21"/>
  <c r="EM57" i="99"/>
  <c r="DA44" i="2"/>
  <c r="DA43" i="173"/>
  <c r="DA43" i="21"/>
  <c r="DA43" i="104"/>
  <c r="DA43" i="99"/>
  <c r="DN37" i="2"/>
  <c r="DN36" i="150"/>
  <c r="DN36" i="148"/>
  <c r="DN36" i="147"/>
  <c r="DN36" i="146"/>
  <c r="DN36" i="149"/>
  <c r="DN36" i="174"/>
  <c r="DN36" i="115"/>
  <c r="DN36" i="77"/>
  <c r="DN36" i="40"/>
  <c r="DN36" i="29"/>
  <c r="DN36" i="173"/>
  <c r="DN36" i="42"/>
  <c r="DN36" i="104"/>
  <c r="DN36" i="99"/>
  <c r="DN36" i="21"/>
  <c r="DN31" i="150"/>
  <c r="DN31" i="148"/>
  <c r="DN31" i="147"/>
  <c r="DN31" i="146"/>
  <c r="DN31" i="149"/>
  <c r="DN31" i="174"/>
  <c r="DN31" i="115"/>
  <c r="DN31" i="77"/>
  <c r="DN31" i="40"/>
  <c r="DN31" i="29"/>
  <c r="DN31" i="173"/>
  <c r="DN31" i="42"/>
  <c r="DN31" i="104"/>
  <c r="DN31" i="21"/>
  <c r="DN31" i="99"/>
  <c r="EQ44" i="2"/>
  <c r="EQ43" i="173"/>
  <c r="EQ43" i="104"/>
  <c r="EQ43" i="99"/>
  <c r="EQ43" i="21"/>
  <c r="ED26" i="150"/>
  <c r="ED26" i="148"/>
  <c r="ED26" i="146"/>
  <c r="ED26" i="147"/>
  <c r="ED26" i="149"/>
  <c r="ED26" i="174"/>
  <c r="ED26" i="115"/>
  <c r="ED26" i="77"/>
  <c r="ED26" i="40"/>
  <c r="ED26" i="29"/>
  <c r="ED26" i="173"/>
  <c r="ED26" i="42"/>
  <c r="ED26" i="104"/>
  <c r="ED26" i="21"/>
  <c r="ED26" i="99"/>
  <c r="CR26" i="106"/>
  <c r="CR26" i="112" s="1"/>
  <c r="CR26" i="150"/>
  <c r="CR26" i="148"/>
  <c r="CR26" i="147"/>
  <c r="CR26" i="146"/>
  <c r="CR26" i="149"/>
  <c r="CR26" i="115"/>
  <c r="CR26" i="174"/>
  <c r="CR26" i="40"/>
  <c r="CR26" i="29"/>
  <c r="CR26" i="77"/>
  <c r="CR26" i="42"/>
  <c r="CR26" i="173"/>
  <c r="CR26" i="21"/>
  <c r="CR26" i="99"/>
  <c r="CR26" i="104"/>
  <c r="CE44" i="2"/>
  <c r="CE43" i="106"/>
  <c r="CE43" i="112" s="1"/>
  <c r="CE43" i="173"/>
  <c r="CE43" i="104"/>
  <c r="CE43" i="99"/>
  <c r="CE43" i="21"/>
  <c r="EB37" i="2"/>
  <c r="EB36" i="150"/>
  <c r="EB36" i="148"/>
  <c r="EB36" i="147"/>
  <c r="EB36" i="149"/>
  <c r="EB36" i="146"/>
  <c r="EB36" i="115"/>
  <c r="EB36" i="174"/>
  <c r="EB36" i="40"/>
  <c r="EB36" i="77"/>
  <c r="EB36" i="42"/>
  <c r="EB36" i="29"/>
  <c r="EB36" i="173"/>
  <c r="EB36" i="21"/>
  <c r="EB36" i="104"/>
  <c r="EB36" i="99"/>
  <c r="CZ37" i="2"/>
  <c r="CZ36" i="150"/>
  <c r="CZ36" i="148"/>
  <c r="CZ36" i="147"/>
  <c r="CZ36" i="149"/>
  <c r="CZ36" i="146"/>
  <c r="CZ36" i="115"/>
  <c r="CZ36" i="174"/>
  <c r="CZ36" i="40"/>
  <c r="CZ36" i="77"/>
  <c r="CZ36" i="42"/>
  <c r="CZ36" i="29"/>
  <c r="CZ36" i="173"/>
  <c r="CZ36" i="21"/>
  <c r="CZ36" i="104"/>
  <c r="CZ36" i="99"/>
  <c r="CZ31" i="150"/>
  <c r="CZ31" i="148"/>
  <c r="CZ31" i="147"/>
  <c r="CZ31" i="149"/>
  <c r="CZ31" i="146"/>
  <c r="CZ31" i="115"/>
  <c r="CZ31" i="174"/>
  <c r="CZ31" i="40"/>
  <c r="CZ31" i="29"/>
  <c r="CZ31" i="77"/>
  <c r="CZ31" i="42"/>
  <c r="CZ31" i="173"/>
  <c r="CZ31" i="21"/>
  <c r="CZ31" i="99"/>
  <c r="CZ31" i="104"/>
  <c r="AQ44" i="2"/>
  <c r="AQ43" i="106"/>
  <c r="AQ43" i="112" s="1"/>
  <c r="AQ43" i="173"/>
  <c r="AQ43" i="104"/>
  <c r="AQ43" i="99"/>
  <c r="AQ43" i="21"/>
  <c r="DI57" i="2"/>
  <c r="DI56" i="21"/>
  <c r="DI56" i="173"/>
  <c r="DI56" i="104"/>
  <c r="DI56" i="99"/>
  <c r="FQ57" i="2"/>
  <c r="FQ56" i="21"/>
  <c r="FQ56" i="173"/>
  <c r="FQ56" i="104"/>
  <c r="FQ56" i="99"/>
  <c r="EM26" i="150"/>
  <c r="EM26" i="148"/>
  <c r="EM26" i="146"/>
  <c r="EM26" i="147"/>
  <c r="EM26" i="149"/>
  <c r="EM26" i="115"/>
  <c r="EM26" i="174"/>
  <c r="EM26" i="40"/>
  <c r="EM26" i="29"/>
  <c r="EM26" i="77"/>
  <c r="EM26" i="173"/>
  <c r="EM26" i="42"/>
  <c r="EM26" i="21"/>
  <c r="EM26" i="99"/>
  <c r="EM26" i="104"/>
  <c r="AE32" i="180"/>
  <c r="AE32" i="181"/>
  <c r="AE32" i="178"/>
  <c r="AE32" i="179"/>
  <c r="AE32" i="177"/>
  <c r="AU31" i="106"/>
  <c r="AU31" i="112" s="1"/>
  <c r="AU31" i="150"/>
  <c r="AU31" i="148"/>
  <c r="AU31" i="146"/>
  <c r="AU31" i="147"/>
  <c r="AU31" i="149"/>
  <c r="AU31" i="115"/>
  <c r="AU31" i="174"/>
  <c r="AU31" i="40"/>
  <c r="AU31" i="29"/>
  <c r="AU31" i="77"/>
  <c r="AU31" i="173"/>
  <c r="AU31" i="42"/>
  <c r="AU31" i="21"/>
  <c r="AU31" i="99"/>
  <c r="AU31" i="104"/>
  <c r="GE57" i="2"/>
  <c r="GE56" i="173"/>
  <c r="GE56" i="104"/>
  <c r="GE56" i="21"/>
  <c r="GE56" i="99"/>
  <c r="AZ57" i="2"/>
  <c r="AZ56" i="106"/>
  <c r="AZ56" i="112" s="1"/>
  <c r="AZ56" i="21"/>
  <c r="AZ56" i="173"/>
  <c r="AZ56" i="104"/>
  <c r="AZ56" i="99"/>
  <c r="DA26" i="150"/>
  <c r="DA26" i="148"/>
  <c r="DA26" i="147"/>
  <c r="DA26" i="146"/>
  <c r="DA26" i="149"/>
  <c r="DA26" i="174"/>
  <c r="DA26" i="115"/>
  <c r="DA26" i="77"/>
  <c r="DA26" i="40"/>
  <c r="DA26" i="29"/>
  <c r="DA26" i="173"/>
  <c r="DA26" i="42"/>
  <c r="DA26" i="21"/>
  <c r="DA26" i="99"/>
  <c r="DA26" i="104"/>
  <c r="BR44" i="2"/>
  <c r="BR43" i="106"/>
  <c r="BR43" i="112" s="1"/>
  <c r="BR43" i="173"/>
  <c r="BR43" i="21"/>
  <c r="BR43" i="104"/>
  <c r="BR43" i="99"/>
  <c r="GC26" i="150"/>
  <c r="GC26" i="148"/>
  <c r="GC26" i="147"/>
  <c r="GC26" i="146"/>
  <c r="GC26" i="149"/>
  <c r="GC26" i="174"/>
  <c r="GC26" i="115"/>
  <c r="GC26" i="77"/>
  <c r="GC26" i="40"/>
  <c r="GC26" i="29"/>
  <c r="GC26" i="173"/>
  <c r="GC26" i="42"/>
  <c r="GC26" i="21"/>
  <c r="GC26" i="99"/>
  <c r="GC26" i="104"/>
  <c r="BJ57" i="2"/>
  <c r="BJ56" i="106"/>
  <c r="BJ56" i="112" s="1"/>
  <c r="BJ56" i="21"/>
  <c r="BJ56" i="173"/>
  <c r="BJ56" i="104"/>
  <c r="BJ56" i="99"/>
  <c r="DW37" i="2"/>
  <c r="DW36" i="150"/>
  <c r="DW36" i="148"/>
  <c r="DW36" i="147"/>
  <c r="DW36" i="149"/>
  <c r="DW36" i="146"/>
  <c r="DW36" i="115"/>
  <c r="DW36" i="174"/>
  <c r="DW36" i="40"/>
  <c r="DW36" i="77"/>
  <c r="DW36" i="29"/>
  <c r="DW36" i="173"/>
  <c r="DW36" i="42"/>
  <c r="DW36" i="21"/>
  <c r="DW36" i="104"/>
  <c r="DW36" i="99"/>
  <c r="DW26" i="150"/>
  <c r="DW26" i="148"/>
  <c r="DW26" i="146"/>
  <c r="DW26" i="147"/>
  <c r="DW26" i="149"/>
  <c r="DW26" i="115"/>
  <c r="DW26" i="174"/>
  <c r="DW26" i="40"/>
  <c r="DW26" i="29"/>
  <c r="DW26" i="77"/>
  <c r="DW26" i="173"/>
  <c r="DW26" i="42"/>
  <c r="DW26" i="21"/>
  <c r="DW26" i="99"/>
  <c r="DW26" i="104"/>
  <c r="DY31" i="150"/>
  <c r="DY31" i="148"/>
  <c r="DY31" i="147"/>
  <c r="DY31" i="146"/>
  <c r="DY31" i="149"/>
  <c r="DY31" i="174"/>
  <c r="DY31" i="115"/>
  <c r="DY31" i="77"/>
  <c r="DY31" i="40"/>
  <c r="DY31" i="29"/>
  <c r="DY31" i="173"/>
  <c r="DY31" i="42"/>
  <c r="DY31" i="21"/>
  <c r="DY31" i="99"/>
  <c r="DY31" i="104"/>
  <c r="DR31" i="150"/>
  <c r="DR31" i="148"/>
  <c r="DR31" i="147"/>
  <c r="DR31" i="146"/>
  <c r="DR31" i="149"/>
  <c r="DR31" i="174"/>
  <c r="DR31" i="115"/>
  <c r="DR31" i="77"/>
  <c r="DR31" i="40"/>
  <c r="DR31" i="29"/>
  <c r="DR31" i="173"/>
  <c r="DR31" i="42"/>
  <c r="DR31" i="104"/>
  <c r="DR31" i="21"/>
  <c r="DR31" i="99"/>
  <c r="BY26" i="106"/>
  <c r="BY26" i="112" s="1"/>
  <c r="BY26" i="150"/>
  <c r="BY26" i="148"/>
  <c r="BY26" i="147"/>
  <c r="BY26" i="146"/>
  <c r="BY26" i="149"/>
  <c r="BY26" i="174"/>
  <c r="BY26" i="115"/>
  <c r="BY26" i="77"/>
  <c r="BY26" i="40"/>
  <c r="BY26" i="29"/>
  <c r="BY26" i="173"/>
  <c r="BY26" i="42"/>
  <c r="BY26" i="21"/>
  <c r="BY26" i="99"/>
  <c r="BY26" i="104"/>
  <c r="FT44" i="2"/>
  <c r="FT43" i="173"/>
  <c r="FT43" i="21"/>
  <c r="FT43" i="104"/>
  <c r="FT43" i="99"/>
  <c r="FA26" i="150"/>
  <c r="FA26" i="148"/>
  <c r="FA26" i="147"/>
  <c r="FA26" i="146"/>
  <c r="FA26" i="149"/>
  <c r="FA26" i="174"/>
  <c r="FA26" i="115"/>
  <c r="FA26" i="77"/>
  <c r="FA26" i="40"/>
  <c r="FA26" i="29"/>
  <c r="FA26" i="173"/>
  <c r="FA26" i="42"/>
  <c r="FA26" i="21"/>
  <c r="FA26" i="99"/>
  <c r="FA26" i="104"/>
  <c r="BU37" i="2"/>
  <c r="BU36" i="106"/>
  <c r="BU36" i="112" s="1"/>
  <c r="BU36" i="150"/>
  <c r="BU36" i="148"/>
  <c r="BU36" i="147"/>
  <c r="BU36" i="146"/>
  <c r="BU36" i="149"/>
  <c r="BU36" i="174"/>
  <c r="BU36" i="115"/>
  <c r="BU36" i="77"/>
  <c r="BU36" i="40"/>
  <c r="BU36" i="173"/>
  <c r="BU36" i="42"/>
  <c r="BU36" i="29"/>
  <c r="BU36" i="21"/>
  <c r="BU36" i="104"/>
  <c r="BU36" i="99"/>
  <c r="BC37" i="2"/>
  <c r="AM37" i="180"/>
  <c r="AM37" i="181"/>
  <c r="AM37" i="178"/>
  <c r="AM37" i="179"/>
  <c r="AM37" i="177"/>
  <c r="BC36" i="106"/>
  <c r="BC36" i="112" s="1"/>
  <c r="BC36" i="150"/>
  <c r="BC36" i="148"/>
  <c r="BC36" i="147"/>
  <c r="BC36" i="149"/>
  <c r="BC36" i="146"/>
  <c r="BC36" i="115"/>
  <c r="BC36" i="174"/>
  <c r="BC36" i="40"/>
  <c r="BC36" i="77"/>
  <c r="BC36" i="29"/>
  <c r="BC36" i="173"/>
  <c r="BC36" i="42"/>
  <c r="BC36" i="21"/>
  <c r="BC36" i="104"/>
  <c r="BC36" i="99"/>
  <c r="FC57" i="2"/>
  <c r="FC56" i="173"/>
  <c r="FC56" i="104"/>
  <c r="FC56" i="21"/>
  <c r="FC56" i="99"/>
  <c r="AN32" i="180"/>
  <c r="AN32" i="181"/>
  <c r="AN32" i="178"/>
  <c r="AN32" i="179"/>
  <c r="AN32" i="177"/>
  <c r="BD31" i="106"/>
  <c r="BD31" i="112" s="1"/>
  <c r="BD31" i="150"/>
  <c r="BD31" i="148"/>
  <c r="BD31" i="147"/>
  <c r="BD31" i="146"/>
  <c r="BD31" i="149"/>
  <c r="BD31" i="115"/>
  <c r="BD31" i="174"/>
  <c r="BD31" i="40"/>
  <c r="BD31" i="29"/>
  <c r="BD31" i="77"/>
  <c r="BD31" i="42"/>
  <c r="BD31" i="173"/>
  <c r="BD31" i="21"/>
  <c r="BD31" i="99"/>
  <c r="BD31" i="104"/>
  <c r="O57" i="2"/>
  <c r="O56" i="106"/>
  <c r="O56" i="112" s="1"/>
  <c r="O56" i="173"/>
  <c r="O56" i="104"/>
  <c r="O56" i="21"/>
  <c r="O56" i="99"/>
  <c r="DY57" i="2"/>
  <c r="DY56" i="21"/>
  <c r="DY56" i="173"/>
  <c r="DY56" i="104"/>
  <c r="DY56" i="99"/>
  <c r="GA57" i="2"/>
  <c r="GA56" i="173"/>
  <c r="GA56" i="104"/>
  <c r="GA56" i="21"/>
  <c r="GA56" i="99"/>
  <c r="CL57" i="2"/>
  <c r="CL56" i="106"/>
  <c r="CL56" i="112" s="1"/>
  <c r="CL56" i="21"/>
  <c r="CL56" i="173"/>
  <c r="CL56" i="104"/>
  <c r="CL56" i="99"/>
  <c r="FL44" i="2"/>
  <c r="FL43" i="173"/>
  <c r="FL43" i="21"/>
  <c r="FL43" i="104"/>
  <c r="FL43" i="99"/>
  <c r="FF37" i="2"/>
  <c r="FF36" i="150"/>
  <c r="FF36" i="148"/>
  <c r="FF36" i="147"/>
  <c r="FF36" i="146"/>
  <c r="FF36" i="149"/>
  <c r="FF36" i="174"/>
  <c r="FF36" i="115"/>
  <c r="FF36" i="77"/>
  <c r="FF36" i="40"/>
  <c r="FF36" i="29"/>
  <c r="FF36" i="173"/>
  <c r="FF36" i="42"/>
  <c r="FF36" i="104"/>
  <c r="FF36" i="99"/>
  <c r="FF36" i="21"/>
  <c r="FF26" i="150"/>
  <c r="FF26" i="148"/>
  <c r="FF26" i="146"/>
  <c r="FF26" i="147"/>
  <c r="FF26" i="149"/>
  <c r="FF26" i="174"/>
  <c r="FF26" i="115"/>
  <c r="FF26" i="77"/>
  <c r="FF26" i="40"/>
  <c r="FF26" i="29"/>
  <c r="FF26" i="173"/>
  <c r="FF26" i="42"/>
  <c r="FF26" i="104"/>
  <c r="FF26" i="21"/>
  <c r="FF26" i="99"/>
  <c r="DT37" i="2"/>
  <c r="DT36" i="150"/>
  <c r="DT36" i="148"/>
  <c r="DT36" i="147"/>
  <c r="DT36" i="149"/>
  <c r="DT36" i="146"/>
  <c r="DT36" i="115"/>
  <c r="DT36" i="174"/>
  <c r="DT36" i="40"/>
  <c r="DT36" i="77"/>
  <c r="DT36" i="42"/>
  <c r="DT36" i="29"/>
  <c r="DT36" i="173"/>
  <c r="DT36" i="21"/>
  <c r="DT36" i="104"/>
  <c r="DT36" i="99"/>
  <c r="DT31" i="150"/>
  <c r="DT31" i="148"/>
  <c r="DT31" i="147"/>
  <c r="DT31" i="149"/>
  <c r="DT31" i="146"/>
  <c r="DT31" i="115"/>
  <c r="DT31" i="174"/>
  <c r="DT31" i="40"/>
  <c r="DT31" i="29"/>
  <c r="DT31" i="77"/>
  <c r="DT31" i="42"/>
  <c r="DT31" i="173"/>
  <c r="DT31" i="21"/>
  <c r="DT31" i="99"/>
  <c r="DT31" i="104"/>
  <c r="DT26" i="150"/>
  <c r="DT26" i="148"/>
  <c r="DT26" i="147"/>
  <c r="DT26" i="146"/>
  <c r="DT26" i="149"/>
  <c r="DT26" i="115"/>
  <c r="DT26" i="174"/>
  <c r="DT26" i="40"/>
  <c r="DT26" i="29"/>
  <c r="DT26" i="77"/>
  <c r="DT26" i="42"/>
  <c r="DT26" i="173"/>
  <c r="DT26" i="21"/>
  <c r="DT26" i="99"/>
  <c r="DT26" i="104"/>
  <c r="EX57" i="2"/>
  <c r="EX56" i="21"/>
  <c r="EX56" i="173"/>
  <c r="EX56" i="104"/>
  <c r="EX56" i="99"/>
  <c r="DB37" i="2"/>
  <c r="DB36" i="150"/>
  <c r="DB36" i="148"/>
  <c r="DB36" i="147"/>
  <c r="DB36" i="146"/>
  <c r="DB36" i="149"/>
  <c r="DB36" i="174"/>
  <c r="DB36" i="115"/>
  <c r="DB36" i="77"/>
  <c r="DB36" i="40"/>
  <c r="DB36" i="29"/>
  <c r="DB36" i="173"/>
  <c r="DB36" i="42"/>
  <c r="DB36" i="104"/>
  <c r="DB36" i="99"/>
  <c r="DB36" i="21"/>
  <c r="DB31" i="150"/>
  <c r="DB31" i="148"/>
  <c r="DB31" i="147"/>
  <c r="DB31" i="146"/>
  <c r="DB31" i="149"/>
  <c r="DB31" i="174"/>
  <c r="DB31" i="115"/>
  <c r="DB31" i="77"/>
  <c r="DB31" i="40"/>
  <c r="DB31" i="29"/>
  <c r="DB31" i="173"/>
  <c r="DB31" i="42"/>
  <c r="DB31" i="104"/>
  <c r="DB31" i="21"/>
  <c r="DB31" i="99"/>
  <c r="DB26" i="150"/>
  <c r="DB26" i="148"/>
  <c r="DB26" i="146"/>
  <c r="DB26" i="147"/>
  <c r="DB26" i="149"/>
  <c r="DB26" i="174"/>
  <c r="DB26" i="115"/>
  <c r="DB26" i="77"/>
  <c r="DB26" i="40"/>
  <c r="DB26" i="29"/>
  <c r="DB26" i="173"/>
  <c r="DB26" i="42"/>
  <c r="DB26" i="104"/>
  <c r="DB26" i="21"/>
  <c r="DB26" i="99"/>
  <c r="BL44" i="2"/>
  <c r="BL43" i="106"/>
  <c r="BL43" i="112" s="1"/>
  <c r="BL43" i="173"/>
  <c r="BL43" i="21"/>
  <c r="BL43" i="104"/>
  <c r="BL43" i="99"/>
  <c r="CB26" i="106"/>
  <c r="CB26" i="112" s="1"/>
  <c r="CB26" i="150"/>
  <c r="CB26" i="148"/>
  <c r="CB26" i="147"/>
  <c r="CB26" i="146"/>
  <c r="CB26" i="149"/>
  <c r="CB26" i="115"/>
  <c r="CB26" i="174"/>
  <c r="CB26" i="40"/>
  <c r="CB26" i="29"/>
  <c r="CB26" i="77"/>
  <c r="CB26" i="42"/>
  <c r="CB26" i="173"/>
  <c r="CB26" i="21"/>
  <c r="CB26" i="99"/>
  <c r="CB26" i="104"/>
  <c r="AQ27" i="180"/>
  <c r="AQ27" i="181"/>
  <c r="AQ27" i="178"/>
  <c r="AQ27" i="179"/>
  <c r="AQ27" i="177"/>
  <c r="BG26" i="106"/>
  <c r="BG26" i="112" s="1"/>
  <c r="BG26" i="150"/>
  <c r="BG26" i="148"/>
  <c r="BG26" i="146"/>
  <c r="BG26" i="147"/>
  <c r="BG26" i="149"/>
  <c r="BG26" i="115"/>
  <c r="BG26" i="174"/>
  <c r="BG26" i="40"/>
  <c r="BG26" i="29"/>
  <c r="BG26" i="77"/>
  <c r="BG26" i="173"/>
  <c r="BG26" i="42"/>
  <c r="BG26" i="21"/>
  <c r="BG26" i="99"/>
  <c r="BG26" i="104"/>
  <c r="FS44" i="2"/>
  <c r="FS43" i="173"/>
  <c r="FS43" i="104"/>
  <c r="FS43" i="99"/>
  <c r="FS43" i="21"/>
  <c r="CK44" i="2"/>
  <c r="CK43" i="106"/>
  <c r="CK43" i="112" s="1"/>
  <c r="CK43" i="173"/>
  <c r="CK43" i="21"/>
  <c r="CK43" i="104"/>
  <c r="CK43" i="99"/>
  <c r="BD57" i="2"/>
  <c r="BD56" i="106"/>
  <c r="BD56" i="112" s="1"/>
  <c r="BD56" i="21"/>
  <c r="BD56" i="173"/>
  <c r="BD56" i="104"/>
  <c r="BD56" i="99"/>
  <c r="CS44" i="2"/>
  <c r="CS43" i="106"/>
  <c r="CS43" i="112" s="1"/>
  <c r="CS43" i="173"/>
  <c r="CS43" i="21"/>
  <c r="CS43" i="104"/>
  <c r="CS43" i="99"/>
  <c r="DG57" i="2"/>
  <c r="DG56" i="173"/>
  <c r="DG56" i="104"/>
  <c r="DG56" i="21"/>
  <c r="DG56" i="99"/>
  <c r="AZ44" i="2"/>
  <c r="AZ43" i="106"/>
  <c r="AZ43" i="112" s="1"/>
  <c r="AZ43" i="173"/>
  <c r="AZ43" i="21"/>
  <c r="AZ43" i="104"/>
  <c r="AZ43" i="99"/>
  <c r="FZ37" i="2"/>
  <c r="FZ36" i="150"/>
  <c r="FZ36" i="148"/>
  <c r="FZ36" i="147"/>
  <c r="FZ36" i="146"/>
  <c r="FZ36" i="149"/>
  <c r="FZ36" i="174"/>
  <c r="FZ36" i="115"/>
  <c r="FZ36" i="77"/>
  <c r="FZ36" i="40"/>
  <c r="FZ36" i="29"/>
  <c r="FZ36" i="173"/>
  <c r="FZ36" i="42"/>
  <c r="FZ36" i="104"/>
  <c r="FZ36" i="99"/>
  <c r="FZ36" i="21"/>
  <c r="FZ31" i="150"/>
  <c r="FZ31" i="148"/>
  <c r="FZ31" i="147"/>
  <c r="FZ31" i="146"/>
  <c r="FZ31" i="149"/>
  <c r="FZ31" i="174"/>
  <c r="FZ31" i="115"/>
  <c r="FZ31" i="77"/>
  <c r="FZ31" i="40"/>
  <c r="FZ31" i="29"/>
  <c r="FZ31" i="173"/>
  <c r="FZ31" i="42"/>
  <c r="FZ31" i="104"/>
  <c r="FZ31" i="21"/>
  <c r="FZ31" i="99"/>
  <c r="FZ26" i="150"/>
  <c r="FZ26" i="148"/>
  <c r="FZ26" i="146"/>
  <c r="FZ26" i="147"/>
  <c r="FZ26" i="149"/>
  <c r="FZ26" i="174"/>
  <c r="FZ26" i="115"/>
  <c r="FZ26" i="77"/>
  <c r="FZ26" i="40"/>
  <c r="FZ26" i="29"/>
  <c r="FZ26" i="173"/>
  <c r="FZ26" i="42"/>
  <c r="FZ26" i="104"/>
  <c r="FZ26" i="21"/>
  <c r="FZ26" i="99"/>
  <c r="CD26" i="106"/>
  <c r="CD26" i="112" s="1"/>
  <c r="CD26" i="150"/>
  <c r="CD26" i="148"/>
  <c r="CD26" i="146"/>
  <c r="CD26" i="147"/>
  <c r="CD26" i="149"/>
  <c r="CD26" i="174"/>
  <c r="CD26" i="115"/>
  <c r="CD26" i="77"/>
  <c r="CD26" i="40"/>
  <c r="CD26" i="29"/>
  <c r="CD26" i="173"/>
  <c r="CD26" i="42"/>
  <c r="CD26" i="104"/>
  <c r="CD26" i="21"/>
  <c r="CD26" i="99"/>
  <c r="BC57" i="2"/>
  <c r="BC56" i="106"/>
  <c r="BC56" i="112" s="1"/>
  <c r="BC56" i="173"/>
  <c r="BC56" i="104"/>
  <c r="BC56" i="21"/>
  <c r="BC56" i="99"/>
  <c r="CV57" i="2"/>
  <c r="CV56" i="21"/>
  <c r="CV56" i="173"/>
  <c r="CV56" i="104"/>
  <c r="CV56" i="99"/>
  <c r="BZ44" i="2"/>
  <c r="BZ43" i="106"/>
  <c r="BZ43" i="112" s="1"/>
  <c r="BZ43" i="173"/>
  <c r="BZ43" i="21"/>
  <c r="BZ43" i="104"/>
  <c r="BZ43" i="99"/>
  <c r="AO37" i="2"/>
  <c r="Y37" i="180"/>
  <c r="Y37" i="181"/>
  <c r="Y37" i="178"/>
  <c r="Y37" i="179"/>
  <c r="Y37" i="177"/>
  <c r="AO36" i="106"/>
  <c r="AO36" i="112" s="1"/>
  <c r="AO36" i="150"/>
  <c r="AO36" i="148"/>
  <c r="AO36" i="147"/>
  <c r="AO36" i="146"/>
  <c r="AO36" i="149"/>
  <c r="AO36" i="174"/>
  <c r="AO36" i="115"/>
  <c r="AO36" i="77"/>
  <c r="AO36" i="40"/>
  <c r="AO36" i="173"/>
  <c r="AO36" i="42"/>
  <c r="AO36" i="29"/>
  <c r="AO36" i="21"/>
  <c r="AO36" i="104"/>
  <c r="AO36" i="99"/>
  <c r="K27" i="180"/>
  <c r="K27" i="181"/>
  <c r="K27" i="178"/>
  <c r="K27" i="179"/>
  <c r="K27" i="177"/>
  <c r="AA26" i="106"/>
  <c r="AA26" i="112" s="1"/>
  <c r="AA26" i="150"/>
  <c r="AA26" i="148"/>
  <c r="AA26" i="146"/>
  <c r="AA26" i="147"/>
  <c r="AA26" i="149"/>
  <c r="AA26" i="115"/>
  <c r="AA26" i="174"/>
  <c r="AA26" i="40"/>
  <c r="AA26" i="29"/>
  <c r="AA26" i="77"/>
  <c r="AA26" i="173"/>
  <c r="AA26" i="42"/>
  <c r="AA26" i="21"/>
  <c r="AA26" i="99"/>
  <c r="AA26" i="104"/>
  <c r="BX37" i="2"/>
  <c r="BX36" i="106"/>
  <c r="BX36" i="112" s="1"/>
  <c r="BX36" i="150"/>
  <c r="BX36" i="148"/>
  <c r="BX36" i="147"/>
  <c r="BX36" i="149"/>
  <c r="BX36" i="146"/>
  <c r="BX36" i="115"/>
  <c r="BX36" i="174"/>
  <c r="BX36" i="40"/>
  <c r="BX36" i="77"/>
  <c r="BX36" i="42"/>
  <c r="BX36" i="29"/>
  <c r="BX36" i="173"/>
  <c r="BX36" i="21"/>
  <c r="BX36" i="104"/>
  <c r="BX36" i="99"/>
  <c r="O32" i="180"/>
  <c r="O32" i="181"/>
  <c r="O32" i="178"/>
  <c r="O32" i="179"/>
  <c r="O32" i="177"/>
  <c r="AE31" i="106"/>
  <c r="AE31" i="112" s="1"/>
  <c r="AE31" i="150"/>
  <c r="AE31" i="148"/>
  <c r="AE31" i="146"/>
  <c r="AE31" i="147"/>
  <c r="AE31" i="149"/>
  <c r="AE31" i="115"/>
  <c r="AE31" i="174"/>
  <c r="AE31" i="40"/>
  <c r="AE31" i="29"/>
  <c r="AE31" i="77"/>
  <c r="AE31" i="173"/>
  <c r="AE31" i="42"/>
  <c r="AE31" i="21"/>
  <c r="AE31" i="99"/>
  <c r="AE31" i="104"/>
  <c r="EE57" i="2"/>
  <c r="EE56" i="173"/>
  <c r="EE56" i="104"/>
  <c r="EE56" i="21"/>
  <c r="EE56" i="99"/>
  <c r="AP37" i="2"/>
  <c r="Z37" i="180"/>
  <c r="Z37" i="178"/>
  <c r="Z37" i="181"/>
  <c r="Z37" i="179"/>
  <c r="Z37" i="177"/>
  <c r="AP36" i="106"/>
  <c r="AP36" i="112" s="1"/>
  <c r="AP36" i="150"/>
  <c r="AP36" i="148"/>
  <c r="AP36" i="147"/>
  <c r="AP36" i="146"/>
  <c r="AP36" i="149"/>
  <c r="AP36" i="174"/>
  <c r="AP36" i="115"/>
  <c r="AP36" i="77"/>
  <c r="AP36" i="40"/>
  <c r="AP36" i="29"/>
  <c r="AP36" i="173"/>
  <c r="AP36" i="42"/>
  <c r="AP36" i="104"/>
  <c r="AP36" i="99"/>
  <c r="AP36" i="21"/>
  <c r="AT27" i="180"/>
  <c r="AT27" i="181"/>
  <c r="AT27" i="178"/>
  <c r="AT27" i="179"/>
  <c r="AT27" i="177"/>
  <c r="BJ26" i="106"/>
  <c r="BJ26" i="112" s="1"/>
  <c r="BJ26" i="150"/>
  <c r="BJ26" i="148"/>
  <c r="BJ26" i="146"/>
  <c r="BJ26" i="147"/>
  <c r="BJ26" i="149"/>
  <c r="BJ26" i="174"/>
  <c r="BJ26" i="115"/>
  <c r="BJ26" i="77"/>
  <c r="BJ26" i="40"/>
  <c r="BJ26" i="29"/>
  <c r="BJ26" i="173"/>
  <c r="BJ26" i="42"/>
  <c r="BJ26" i="104"/>
  <c r="BJ26" i="21"/>
  <c r="BJ26" i="99"/>
  <c r="BU26" i="106"/>
  <c r="BU26" i="112" s="1"/>
  <c r="BU26" i="150"/>
  <c r="BU26" i="148"/>
  <c r="BU26" i="147"/>
  <c r="BU26" i="146"/>
  <c r="BU26" i="149"/>
  <c r="BU26" i="174"/>
  <c r="BU26" i="115"/>
  <c r="BU26" i="77"/>
  <c r="BU26" i="40"/>
  <c r="BU26" i="29"/>
  <c r="BU26" i="173"/>
  <c r="BU26" i="42"/>
  <c r="BU26" i="21"/>
  <c r="BU26" i="99"/>
  <c r="BU26" i="104"/>
  <c r="CI31" i="106"/>
  <c r="CI31" i="112" s="1"/>
  <c r="CI31" i="150"/>
  <c r="CI31" i="148"/>
  <c r="CI31" i="147"/>
  <c r="CI31" i="149"/>
  <c r="CI31" i="146"/>
  <c r="CI31" i="115"/>
  <c r="CI31" i="174"/>
  <c r="CI31" i="40"/>
  <c r="CI31" i="29"/>
  <c r="CI31" i="77"/>
  <c r="CI31" i="173"/>
  <c r="CI31" i="42"/>
  <c r="CI31" i="21"/>
  <c r="CI31" i="99"/>
  <c r="CI31" i="104"/>
  <c r="AW57" i="2"/>
  <c r="AW56" i="106"/>
  <c r="AW56" i="112" s="1"/>
  <c r="AW56" i="21"/>
  <c r="AW56" i="173"/>
  <c r="AW56" i="104"/>
  <c r="AW56" i="99"/>
  <c r="BE37" i="2"/>
  <c r="AO37" i="180"/>
  <c r="AO37" i="181"/>
  <c r="AO37" i="178"/>
  <c r="AO37" i="179"/>
  <c r="AO37" i="177"/>
  <c r="BE36" i="106"/>
  <c r="BE36" i="112" s="1"/>
  <c r="BE36" i="150"/>
  <c r="BE36" i="148"/>
  <c r="BE36" i="147"/>
  <c r="BE36" i="146"/>
  <c r="BE36" i="149"/>
  <c r="BE36" i="174"/>
  <c r="BE36" i="115"/>
  <c r="BE36" i="77"/>
  <c r="BE36" i="40"/>
  <c r="BE36" i="173"/>
  <c r="BE36" i="42"/>
  <c r="BE36" i="29"/>
  <c r="BE36" i="21"/>
  <c r="BE36" i="104"/>
  <c r="BE36" i="99"/>
  <c r="Z44" i="2"/>
  <c r="Z43" i="106"/>
  <c r="Z43" i="112" s="1"/>
  <c r="Z43" i="173"/>
  <c r="Z43" i="21"/>
  <c r="Z43" i="104"/>
  <c r="Z43" i="99"/>
  <c r="BX31" i="106"/>
  <c r="BX31" i="112" s="1"/>
  <c r="BX31" i="150"/>
  <c r="BX31" i="148"/>
  <c r="BX31" i="147"/>
  <c r="BX31" i="149"/>
  <c r="BX31" i="146"/>
  <c r="BX31" i="115"/>
  <c r="BX31" i="174"/>
  <c r="BX31" i="40"/>
  <c r="BX31" i="29"/>
  <c r="BX31" i="77"/>
  <c r="BX31" i="42"/>
  <c r="BX31" i="173"/>
  <c r="BX31" i="21"/>
  <c r="BX31" i="99"/>
  <c r="BX31" i="104"/>
  <c r="AC37" i="2"/>
  <c r="M37" i="180"/>
  <c r="M37" i="181"/>
  <c r="M37" i="178"/>
  <c r="M37" i="179"/>
  <c r="M37" i="177"/>
  <c r="AC36" i="106"/>
  <c r="AC36" i="112" s="1"/>
  <c r="AC36" i="150"/>
  <c r="AC36" i="148"/>
  <c r="AC36" i="147"/>
  <c r="AC36" i="146"/>
  <c r="AC36" i="149"/>
  <c r="AC36" i="174"/>
  <c r="AC36" i="115"/>
  <c r="AC36" i="77"/>
  <c r="AC36" i="40"/>
  <c r="AC36" i="173"/>
  <c r="AC36" i="42"/>
  <c r="AC36" i="29"/>
  <c r="AC36" i="21"/>
  <c r="AC36" i="104"/>
  <c r="AC36" i="99"/>
  <c r="FL37" i="2"/>
  <c r="FL36" i="150"/>
  <c r="FL36" i="148"/>
  <c r="FL36" i="147"/>
  <c r="FL36" i="149"/>
  <c r="FL36" i="146"/>
  <c r="FL36" i="115"/>
  <c r="FL36" i="174"/>
  <c r="FL36" i="40"/>
  <c r="FL36" i="77"/>
  <c r="FL36" i="42"/>
  <c r="FL36" i="29"/>
  <c r="FL36" i="173"/>
  <c r="FL36" i="21"/>
  <c r="FL36" i="104"/>
  <c r="FL36" i="99"/>
  <c r="FL31" i="150"/>
  <c r="FL31" i="148"/>
  <c r="FL31" i="147"/>
  <c r="FL31" i="149"/>
  <c r="FL31" i="146"/>
  <c r="FL31" i="115"/>
  <c r="FL31" i="174"/>
  <c r="FL31" i="40"/>
  <c r="FL31" i="29"/>
  <c r="FL31" i="77"/>
  <c r="FL31" i="42"/>
  <c r="FL31" i="173"/>
  <c r="FL31" i="21"/>
  <c r="FL31" i="99"/>
  <c r="FL31" i="104"/>
  <c r="FL26" i="150"/>
  <c r="FL26" i="148"/>
  <c r="FL26" i="147"/>
  <c r="FL26" i="146"/>
  <c r="FL26" i="149"/>
  <c r="FL26" i="115"/>
  <c r="FL26" i="174"/>
  <c r="FL26" i="40"/>
  <c r="FL26" i="29"/>
  <c r="FL26" i="77"/>
  <c r="FL26" i="42"/>
  <c r="FL26" i="173"/>
  <c r="FL26" i="21"/>
  <c r="FL26" i="99"/>
  <c r="FL26" i="104"/>
  <c r="FR57" i="2"/>
  <c r="FR56" i="21"/>
  <c r="FR56" i="173"/>
  <c r="FR56" i="104"/>
  <c r="FR56" i="99"/>
  <c r="FC26" i="150"/>
  <c r="FC26" i="148"/>
  <c r="FC26" i="146"/>
  <c r="FC26" i="147"/>
  <c r="FC26" i="149"/>
  <c r="FC26" i="115"/>
  <c r="FC26" i="174"/>
  <c r="FC26" i="40"/>
  <c r="FC26" i="29"/>
  <c r="FC26" i="77"/>
  <c r="FC26" i="173"/>
  <c r="FC26" i="42"/>
  <c r="FC26" i="21"/>
  <c r="FC26" i="99"/>
  <c r="FC26" i="104"/>
  <c r="CB37" i="2"/>
  <c r="CB36" i="106"/>
  <c r="CB36" i="112" s="1"/>
  <c r="CB36" i="150"/>
  <c r="CB36" i="148"/>
  <c r="CB36" i="147"/>
  <c r="CB36" i="149"/>
  <c r="CB36" i="146"/>
  <c r="CB36" i="115"/>
  <c r="CB36" i="174"/>
  <c r="CB36" i="40"/>
  <c r="CB36" i="77"/>
  <c r="CB36" i="42"/>
  <c r="CB36" i="29"/>
  <c r="CB36" i="173"/>
  <c r="CB36" i="21"/>
  <c r="CB36" i="104"/>
  <c r="CB36" i="99"/>
  <c r="EW57" i="2"/>
  <c r="EW56" i="21"/>
  <c r="EW56" i="173"/>
  <c r="EW56" i="104"/>
  <c r="EW56" i="99"/>
  <c r="BY37" i="2"/>
  <c r="BY36" i="106"/>
  <c r="BY36" i="112" s="1"/>
  <c r="BY36" i="150"/>
  <c r="BY36" i="148"/>
  <c r="BY36" i="147"/>
  <c r="BY36" i="146"/>
  <c r="BY36" i="149"/>
  <c r="BY36" i="174"/>
  <c r="BY36" i="115"/>
  <c r="BY36" i="77"/>
  <c r="BY36" i="40"/>
  <c r="BY36" i="173"/>
  <c r="BY36" i="42"/>
  <c r="BY36" i="29"/>
  <c r="BY36" i="21"/>
  <c r="BY36" i="104"/>
  <c r="BY36" i="99"/>
  <c r="X32" i="180"/>
  <c r="X32" i="181"/>
  <c r="X32" i="178"/>
  <c r="X32" i="179"/>
  <c r="X32" i="177"/>
  <c r="AN31" i="106"/>
  <c r="AN31" i="112" s="1"/>
  <c r="AN31" i="150"/>
  <c r="AN31" i="148"/>
  <c r="AN31" i="147"/>
  <c r="AN31" i="146"/>
  <c r="AN31" i="149"/>
  <c r="AN31" i="115"/>
  <c r="AN31" i="174"/>
  <c r="AN31" i="40"/>
  <c r="AN31" i="29"/>
  <c r="AN31" i="77"/>
  <c r="AN31" i="42"/>
  <c r="AN31" i="173"/>
  <c r="AN31" i="21"/>
  <c r="AN31" i="99"/>
  <c r="AN31" i="104"/>
  <c r="CV44" i="2"/>
  <c r="CV43" i="173"/>
  <c r="CV43" i="21"/>
  <c r="CV43" i="104"/>
  <c r="CV43" i="99"/>
  <c r="DI44" i="2"/>
  <c r="DI43" i="173"/>
  <c r="DI43" i="21"/>
  <c r="DI43" i="104"/>
  <c r="DI43" i="99"/>
  <c r="DD26" i="150"/>
  <c r="DD26" i="148"/>
  <c r="DD26" i="147"/>
  <c r="DD26" i="146"/>
  <c r="DD26" i="149"/>
  <c r="DD26" i="115"/>
  <c r="DD26" i="174"/>
  <c r="DD26" i="40"/>
  <c r="DD26" i="29"/>
  <c r="DD26" i="77"/>
  <c r="DD26" i="42"/>
  <c r="DD26" i="173"/>
  <c r="DD26" i="21"/>
  <c r="DD26" i="99"/>
  <c r="DD26" i="104"/>
  <c r="BY31" i="106"/>
  <c r="BY31" i="112" s="1"/>
  <c r="BY31" i="150"/>
  <c r="BY31" i="148"/>
  <c r="BY31" i="147"/>
  <c r="BY31" i="146"/>
  <c r="BY31" i="149"/>
  <c r="BY31" i="174"/>
  <c r="BY31" i="115"/>
  <c r="BY31" i="77"/>
  <c r="BY31" i="40"/>
  <c r="BY31" i="29"/>
  <c r="BY31" i="173"/>
  <c r="BY31" i="42"/>
  <c r="BY31" i="21"/>
  <c r="BY31" i="99"/>
  <c r="BY31" i="104"/>
  <c r="Z37" i="2"/>
  <c r="J37" i="180"/>
  <c r="J37" i="178"/>
  <c r="J37" i="181"/>
  <c r="J37" i="179"/>
  <c r="J37" i="177"/>
  <c r="Z36" i="106"/>
  <c r="Z36" i="112" s="1"/>
  <c r="Z36" i="150"/>
  <c r="Z36" i="148"/>
  <c r="Z36" i="147"/>
  <c r="Z36" i="146"/>
  <c r="Z36" i="149"/>
  <c r="Z36" i="174"/>
  <c r="Z36" i="115"/>
  <c r="Z36" i="77"/>
  <c r="Z36" i="40"/>
  <c r="Z36" i="29"/>
  <c r="Z36" i="173"/>
  <c r="Z36" i="42"/>
  <c r="Z36" i="104"/>
  <c r="Z36" i="99"/>
  <c r="Z36" i="21"/>
  <c r="DR44" i="2"/>
  <c r="DR43" i="173"/>
  <c r="DR43" i="21"/>
  <c r="DR43" i="104"/>
  <c r="DR43" i="99"/>
  <c r="ET57" i="2"/>
  <c r="ET56" i="21"/>
  <c r="ET56" i="173"/>
  <c r="ET56" i="104"/>
  <c r="ET56" i="99"/>
  <c r="AS44" i="2"/>
  <c r="AS43" i="106"/>
  <c r="AS43" i="112" s="1"/>
  <c r="AS43" i="173"/>
  <c r="AS43" i="21"/>
  <c r="AS43" i="104"/>
  <c r="AS43" i="99"/>
  <c r="S27" i="180"/>
  <c r="S27" i="181"/>
  <c r="S27" i="178"/>
  <c r="S27" i="179"/>
  <c r="S27" i="177"/>
  <c r="AI26" i="106"/>
  <c r="AI26" i="112" s="1"/>
  <c r="AI26" i="150"/>
  <c r="AI26" i="148"/>
  <c r="AI26" i="146"/>
  <c r="AI26" i="147"/>
  <c r="AI26" i="149"/>
  <c r="AI26" i="115"/>
  <c r="AI26" i="174"/>
  <c r="AI26" i="40"/>
  <c r="AI26" i="29"/>
  <c r="AI26" i="77"/>
  <c r="AI26" i="173"/>
  <c r="AI26" i="42"/>
  <c r="AI26" i="21"/>
  <c r="AI26" i="99"/>
  <c r="AI26" i="104"/>
  <c r="L27" i="180"/>
  <c r="L27" i="181"/>
  <c r="L27" i="178"/>
  <c r="L27" i="179"/>
  <c r="L27" i="177"/>
  <c r="AB26" i="106"/>
  <c r="AB26" i="112" s="1"/>
  <c r="AB26" i="150"/>
  <c r="AB26" i="148"/>
  <c r="AB26" i="147"/>
  <c r="AB26" i="146"/>
  <c r="AB26" i="149"/>
  <c r="AB26" i="115"/>
  <c r="AB26" i="174"/>
  <c r="AB26" i="40"/>
  <c r="AB26" i="29"/>
  <c r="AB26" i="77"/>
  <c r="AB26" i="42"/>
  <c r="AB26" i="173"/>
  <c r="AB26" i="21"/>
  <c r="AB26" i="99"/>
  <c r="AB26" i="104"/>
  <c r="H27" i="180"/>
  <c r="H27" i="181"/>
  <c r="H27" i="178"/>
  <c r="H27" i="179"/>
  <c r="H27" i="177"/>
  <c r="X26" i="106"/>
  <c r="X26" i="112" s="1"/>
  <c r="X26" i="150"/>
  <c r="X26" i="148"/>
  <c r="X26" i="147"/>
  <c r="X26" i="146"/>
  <c r="X26" i="149"/>
  <c r="X26" i="115"/>
  <c r="X26" i="174"/>
  <c r="X26" i="40"/>
  <c r="X26" i="29"/>
  <c r="X26" i="77"/>
  <c r="X26" i="42"/>
  <c r="X26" i="173"/>
  <c r="X26" i="21"/>
  <c r="X26" i="99"/>
  <c r="X26" i="104"/>
  <c r="DD45" i="2"/>
  <c r="DD44" i="21"/>
  <c r="DD44" i="173"/>
  <c r="DD44" i="104"/>
  <c r="DD44" i="99"/>
  <c r="ET44" i="2"/>
  <c r="ET43" i="173"/>
  <c r="ET43" i="21"/>
  <c r="ET43" i="104"/>
  <c r="ET43" i="99"/>
  <c r="C31" i="106"/>
  <c r="C31" i="112" s="1"/>
  <c r="C31" i="150"/>
  <c r="C31" i="148"/>
  <c r="C31" i="147"/>
  <c r="C31" i="146"/>
  <c r="C31" i="149"/>
  <c r="C31" i="174"/>
  <c r="C31" i="115"/>
  <c r="C31" i="77"/>
  <c r="C31" i="40"/>
  <c r="C31" i="29"/>
  <c r="C31" i="173"/>
  <c r="C31" i="42"/>
  <c r="C31" i="21"/>
  <c r="C31" i="99"/>
  <c r="C31" i="104"/>
  <c r="DM57" i="2"/>
  <c r="DM56" i="21"/>
  <c r="DM56" i="173"/>
  <c r="DM56" i="104"/>
  <c r="DM56" i="99"/>
  <c r="BU31" i="106"/>
  <c r="BU31" i="112" s="1"/>
  <c r="BU31" i="150"/>
  <c r="BU31" i="148"/>
  <c r="BU31" i="147"/>
  <c r="BU31" i="146"/>
  <c r="BU31" i="149"/>
  <c r="BU31" i="174"/>
  <c r="BU31" i="115"/>
  <c r="BU31" i="77"/>
  <c r="BU31" i="40"/>
  <c r="BU31" i="29"/>
  <c r="BU31" i="173"/>
  <c r="BU31" i="42"/>
  <c r="BU31" i="21"/>
  <c r="BU31" i="99"/>
  <c r="BU31" i="104"/>
  <c r="BN44" i="2"/>
  <c r="BN43" i="106"/>
  <c r="BN43" i="112" s="1"/>
  <c r="BN43" i="173"/>
  <c r="BN43" i="21"/>
  <c r="BN43" i="104"/>
  <c r="BN43" i="99"/>
  <c r="CG26" i="106"/>
  <c r="CG26" i="112" s="1"/>
  <c r="CG26" i="150"/>
  <c r="CG26" i="148"/>
  <c r="CG26" i="147"/>
  <c r="CG26" i="146"/>
  <c r="CG26" i="149"/>
  <c r="CG26" i="174"/>
  <c r="CG26" i="115"/>
  <c r="CG26" i="77"/>
  <c r="CG26" i="40"/>
  <c r="CG26" i="29"/>
  <c r="CG26" i="173"/>
  <c r="CG26" i="42"/>
  <c r="CG26" i="21"/>
  <c r="CG26" i="99"/>
  <c r="CG26" i="104"/>
  <c r="AJ27" i="180"/>
  <c r="AJ27" i="181"/>
  <c r="AJ27" i="178"/>
  <c r="AJ27" i="179"/>
  <c r="AJ27" i="177"/>
  <c r="AZ26" i="106"/>
  <c r="AZ26" i="112" s="1"/>
  <c r="AZ26" i="150"/>
  <c r="AZ26" i="148"/>
  <c r="AZ26" i="147"/>
  <c r="AZ26" i="146"/>
  <c r="AZ26" i="149"/>
  <c r="AZ26" i="115"/>
  <c r="AZ26" i="174"/>
  <c r="AZ26" i="40"/>
  <c r="AZ26" i="29"/>
  <c r="AZ26" i="77"/>
  <c r="AZ26" i="42"/>
  <c r="AZ26" i="173"/>
  <c r="AZ26" i="21"/>
  <c r="AZ26" i="99"/>
  <c r="AZ26" i="104"/>
  <c r="T37" i="2"/>
  <c r="D37" i="180"/>
  <c r="D37" i="181"/>
  <c r="D37" i="178"/>
  <c r="D37" i="179"/>
  <c r="D37" i="177"/>
  <c r="T36" i="106"/>
  <c r="T36" i="112" s="1"/>
  <c r="T36" i="150"/>
  <c r="T36" i="148"/>
  <c r="T36" i="147"/>
  <c r="T36" i="149"/>
  <c r="T36" i="146"/>
  <c r="T36" i="115"/>
  <c r="T36" i="174"/>
  <c r="T36" i="40"/>
  <c r="T36" i="77"/>
  <c r="T36" i="42"/>
  <c r="T36" i="29"/>
  <c r="T36" i="173"/>
  <c r="T36" i="21"/>
  <c r="T36" i="104"/>
  <c r="T36" i="99"/>
  <c r="GA37" i="2"/>
  <c r="GA36" i="150"/>
  <c r="GA36" i="148"/>
  <c r="GA36" i="147"/>
  <c r="GA36" i="149"/>
  <c r="GA36" i="146"/>
  <c r="GA36" i="115"/>
  <c r="GA36" i="174"/>
  <c r="GA36" i="40"/>
  <c r="GA36" i="77"/>
  <c r="GA36" i="29"/>
  <c r="GA36" i="173"/>
  <c r="GA36" i="42"/>
  <c r="GA36" i="21"/>
  <c r="GA36" i="104"/>
  <c r="GA36" i="99"/>
  <c r="GA31" i="150"/>
  <c r="GA31" i="148"/>
  <c r="GA31" i="147"/>
  <c r="GA31" i="149"/>
  <c r="GA31" i="146"/>
  <c r="GA31" i="115"/>
  <c r="GA31" i="174"/>
  <c r="GA31" i="40"/>
  <c r="GA31" i="29"/>
  <c r="GA31" i="77"/>
  <c r="GA31" i="173"/>
  <c r="GA31" i="42"/>
  <c r="GA31" i="21"/>
  <c r="GA31" i="99"/>
  <c r="GA31" i="104"/>
  <c r="GA26" i="150"/>
  <c r="GA26" i="148"/>
  <c r="GA26" i="146"/>
  <c r="GA26" i="147"/>
  <c r="GA26" i="149"/>
  <c r="GA26" i="115"/>
  <c r="GA26" i="174"/>
  <c r="GA26" i="40"/>
  <c r="GA26" i="29"/>
  <c r="GA26" i="77"/>
  <c r="GA26" i="173"/>
  <c r="GA26" i="42"/>
  <c r="GA26" i="21"/>
  <c r="GA26" i="99"/>
  <c r="GA26" i="104"/>
  <c r="GD44" i="2"/>
  <c r="GD43" i="173"/>
  <c r="GD43" i="21"/>
  <c r="GD43" i="104"/>
  <c r="GD43" i="99"/>
  <c r="BW26" i="106"/>
  <c r="BW26" i="112" s="1"/>
  <c r="BW26" i="150"/>
  <c r="BW26" i="148"/>
  <c r="BW26" i="146"/>
  <c r="BW26" i="147"/>
  <c r="BW26" i="149"/>
  <c r="BW26" i="115"/>
  <c r="BW26" i="174"/>
  <c r="BW26" i="40"/>
  <c r="BW26" i="29"/>
  <c r="BW26" i="77"/>
  <c r="BW26" i="173"/>
  <c r="BW26" i="42"/>
  <c r="BW26" i="21"/>
  <c r="BW26" i="99"/>
  <c r="BW26" i="104"/>
  <c r="AE27" i="180"/>
  <c r="AE27" i="181"/>
  <c r="AE27" i="178"/>
  <c r="AE27" i="179"/>
  <c r="AE27" i="177"/>
  <c r="AU26" i="106"/>
  <c r="AU26" i="112" s="1"/>
  <c r="AU26" i="150"/>
  <c r="AU26" i="148"/>
  <c r="AU26" i="146"/>
  <c r="AU26" i="147"/>
  <c r="AU26" i="149"/>
  <c r="AU26" i="115"/>
  <c r="AU26" i="174"/>
  <c r="AU26" i="40"/>
  <c r="AU26" i="29"/>
  <c r="AU26" i="77"/>
  <c r="AU26" i="173"/>
  <c r="AU26" i="42"/>
  <c r="AU26" i="21"/>
  <c r="AU26" i="99"/>
  <c r="AU26" i="104"/>
  <c r="AM32" i="181"/>
  <c r="AM32" i="180"/>
  <c r="AM32" i="178"/>
  <c r="AM32" i="179"/>
  <c r="AM32" i="177"/>
  <c r="BC31" i="106"/>
  <c r="BC31" i="112" s="1"/>
  <c r="BC31" i="150"/>
  <c r="BC31" i="148"/>
  <c r="BC31" i="146"/>
  <c r="BC31" i="147"/>
  <c r="BC31" i="149"/>
  <c r="BC31" i="115"/>
  <c r="BC31" i="174"/>
  <c r="BC31" i="40"/>
  <c r="BC31" i="29"/>
  <c r="BC31" i="77"/>
  <c r="BC31" i="173"/>
  <c r="BC31" i="42"/>
  <c r="BC31" i="21"/>
  <c r="BC31" i="99"/>
  <c r="BC31" i="104"/>
  <c r="DB57" i="2"/>
  <c r="DB56" i="21"/>
  <c r="DB56" i="173"/>
  <c r="DB56" i="104"/>
  <c r="DB56" i="99"/>
  <c r="CG44" i="2"/>
  <c r="CG43" i="106"/>
  <c r="CG43" i="112" s="1"/>
  <c r="CG43" i="173"/>
  <c r="CG43" i="21"/>
  <c r="CG43" i="104"/>
  <c r="CG43" i="99"/>
  <c r="AA44" i="2"/>
  <c r="AA43" i="106"/>
  <c r="AA43" i="112" s="1"/>
  <c r="AA43" i="173"/>
  <c r="AA43" i="104"/>
  <c r="AA43" i="99"/>
  <c r="AA43" i="21"/>
  <c r="FV44" i="2"/>
  <c r="FV43" i="173"/>
  <c r="FV43" i="21"/>
  <c r="FV43" i="104"/>
  <c r="FV43" i="99"/>
  <c r="CQ37" i="2"/>
  <c r="CQ36" i="106"/>
  <c r="CQ36" i="112" s="1"/>
  <c r="CQ36" i="150"/>
  <c r="CQ36" i="148"/>
  <c r="CQ36" i="147"/>
  <c r="CQ36" i="149"/>
  <c r="CQ36" i="146"/>
  <c r="CQ36" i="115"/>
  <c r="CQ36" i="174"/>
  <c r="CQ36" i="40"/>
  <c r="CQ36" i="77"/>
  <c r="CQ36" i="29"/>
  <c r="CQ36" i="173"/>
  <c r="CQ36" i="42"/>
  <c r="CQ36" i="21"/>
  <c r="CQ36" i="104"/>
  <c r="CQ36" i="99"/>
  <c r="CZ57" i="2"/>
  <c r="CZ56" i="21"/>
  <c r="CZ56" i="173"/>
  <c r="CZ56" i="104"/>
  <c r="CZ56" i="99"/>
  <c r="CV37" i="2"/>
  <c r="CV36" i="150"/>
  <c r="CV36" i="148"/>
  <c r="CV36" i="147"/>
  <c r="CV36" i="149"/>
  <c r="CV36" i="146"/>
  <c r="CV36" i="115"/>
  <c r="CV36" i="174"/>
  <c r="CV36" i="40"/>
  <c r="CV36" i="77"/>
  <c r="CV36" i="42"/>
  <c r="CV36" i="29"/>
  <c r="CV36" i="173"/>
  <c r="CV36" i="21"/>
  <c r="CV36" i="104"/>
  <c r="CV36" i="99"/>
  <c r="CV26" i="150"/>
  <c r="CV26" i="148"/>
  <c r="CV26" i="147"/>
  <c r="CV26" i="146"/>
  <c r="CV26" i="149"/>
  <c r="CV26" i="115"/>
  <c r="CV26" i="174"/>
  <c r="CV26" i="40"/>
  <c r="CV26" i="29"/>
  <c r="CV26" i="77"/>
  <c r="CV26" i="42"/>
  <c r="CV26" i="173"/>
  <c r="CV26" i="21"/>
  <c r="CV26" i="99"/>
  <c r="CV26" i="104"/>
  <c r="AJ57" i="2"/>
  <c r="AJ56" i="106"/>
  <c r="AJ56" i="112" s="1"/>
  <c r="AJ56" i="21"/>
  <c r="AJ56" i="173"/>
  <c r="AJ56" i="104"/>
  <c r="AJ56" i="99"/>
  <c r="FO57" i="2"/>
  <c r="FO56" i="173"/>
  <c r="FO56" i="104"/>
  <c r="FO56" i="21"/>
  <c r="FO56" i="99"/>
  <c r="EA57" i="2"/>
  <c r="EA56" i="173"/>
  <c r="EA56" i="104"/>
  <c r="EA56" i="21"/>
  <c r="EA56" i="99"/>
  <c r="AU44" i="2"/>
  <c r="AU43" i="106"/>
  <c r="AU43" i="112" s="1"/>
  <c r="AU43" i="173"/>
  <c r="AU43" i="104"/>
  <c r="AU43" i="99"/>
  <c r="AU43" i="21"/>
  <c r="H32" i="180"/>
  <c r="H32" i="181"/>
  <c r="H32" i="178"/>
  <c r="H32" i="179"/>
  <c r="H32" i="177"/>
  <c r="X31" i="106"/>
  <c r="X31" i="112" s="1"/>
  <c r="X31" i="150"/>
  <c r="X31" i="148"/>
  <c r="X31" i="147"/>
  <c r="X31" i="146"/>
  <c r="X31" i="149"/>
  <c r="X31" i="115"/>
  <c r="X31" i="174"/>
  <c r="X31" i="40"/>
  <c r="X31" i="29"/>
  <c r="X31" i="77"/>
  <c r="X31" i="42"/>
  <c r="X31" i="173"/>
  <c r="X31" i="21"/>
  <c r="X31" i="99"/>
  <c r="X31" i="104"/>
  <c r="GC31" i="150"/>
  <c r="GC31" i="148"/>
  <c r="GC31" i="147"/>
  <c r="GC31" i="146"/>
  <c r="GC31" i="149"/>
  <c r="GC31" i="174"/>
  <c r="GC31" i="115"/>
  <c r="GC31" i="77"/>
  <c r="GC31" i="40"/>
  <c r="GC31" i="29"/>
  <c r="GC31" i="173"/>
  <c r="GC31" i="42"/>
  <c r="GC31" i="21"/>
  <c r="GC31" i="99"/>
  <c r="GC31" i="104"/>
  <c r="ET26" i="150"/>
  <c r="ET26" i="148"/>
  <c r="ET26" i="146"/>
  <c r="ET26" i="147"/>
  <c r="ET26" i="149"/>
  <c r="ET26" i="174"/>
  <c r="ET26" i="115"/>
  <c r="ET26" i="77"/>
  <c r="ET26" i="40"/>
  <c r="ET26" i="29"/>
  <c r="ET26" i="173"/>
  <c r="ET26" i="42"/>
  <c r="ET26" i="104"/>
  <c r="ET26" i="21"/>
  <c r="ET26" i="99"/>
  <c r="AO57" i="2"/>
  <c r="AO56" i="106"/>
  <c r="AO56" i="112" s="1"/>
  <c r="AO56" i="21"/>
  <c r="AO56" i="173"/>
  <c r="AO56" i="104"/>
  <c r="AO56" i="99"/>
  <c r="AA37" i="2"/>
  <c r="K37" i="181"/>
  <c r="K37" i="180"/>
  <c r="K37" i="178"/>
  <c r="K37" i="179"/>
  <c r="K37" i="177"/>
  <c r="AA36" i="106"/>
  <c r="AA36" i="112" s="1"/>
  <c r="AA36" i="150"/>
  <c r="AA36" i="148"/>
  <c r="AA36" i="147"/>
  <c r="AA36" i="149"/>
  <c r="AA36" i="146"/>
  <c r="AA36" i="115"/>
  <c r="AA36" i="174"/>
  <c r="AA36" i="40"/>
  <c r="AA36" i="77"/>
  <c r="AA36" i="29"/>
  <c r="AA36" i="173"/>
  <c r="AA36" i="42"/>
  <c r="AA36" i="21"/>
  <c r="AA36" i="104"/>
  <c r="AA36" i="99"/>
  <c r="CT57" i="2"/>
  <c r="CT56" i="106"/>
  <c r="CT56" i="112" s="1"/>
  <c r="CT56" i="21"/>
  <c r="CT56" i="173"/>
  <c r="CT56" i="104"/>
  <c r="CT56" i="99"/>
  <c r="CL37" i="2"/>
  <c r="CL36" i="106"/>
  <c r="CL36" i="112" s="1"/>
  <c r="CL36" i="150"/>
  <c r="CL36" i="148"/>
  <c r="CL36" i="147"/>
  <c r="CL36" i="146"/>
  <c r="CL36" i="149"/>
  <c r="CL36" i="174"/>
  <c r="CL36" i="115"/>
  <c r="CL36" i="77"/>
  <c r="CL36" i="40"/>
  <c r="CL36" i="29"/>
  <c r="CL36" i="173"/>
  <c r="CL36" i="42"/>
  <c r="CL36" i="104"/>
  <c r="CL36" i="99"/>
  <c r="CL36" i="21"/>
  <c r="GB26" i="150"/>
  <c r="GB26" i="148"/>
  <c r="GB26" i="147"/>
  <c r="GB26" i="146"/>
  <c r="GB26" i="149"/>
  <c r="GB26" i="115"/>
  <c r="GB26" i="174"/>
  <c r="GB26" i="40"/>
  <c r="GB26" i="29"/>
  <c r="GB26" i="77"/>
  <c r="GB26" i="42"/>
  <c r="GB26" i="173"/>
  <c r="GB26" i="21"/>
  <c r="GB26" i="99"/>
  <c r="GB26" i="104"/>
  <c r="AP57" i="2"/>
  <c r="AP56" i="106"/>
  <c r="AP56" i="112" s="1"/>
  <c r="AP56" i="21"/>
  <c r="AP56" i="173"/>
  <c r="AP56" i="104"/>
  <c r="AP56" i="99"/>
  <c r="BJ37" i="2"/>
  <c r="AT37" i="180"/>
  <c r="AT37" i="181"/>
  <c r="AT37" i="178"/>
  <c r="AT37" i="179"/>
  <c r="AT37" i="177"/>
  <c r="BJ36" i="106"/>
  <c r="BJ36" i="112" s="1"/>
  <c r="BJ36" i="150"/>
  <c r="BJ36" i="148"/>
  <c r="BJ36" i="147"/>
  <c r="BJ36" i="146"/>
  <c r="BJ36" i="149"/>
  <c r="BJ36" i="174"/>
  <c r="BJ36" i="115"/>
  <c r="BJ36" i="77"/>
  <c r="BJ36" i="40"/>
  <c r="BJ36" i="29"/>
  <c r="BJ36" i="173"/>
  <c r="BJ36" i="42"/>
  <c r="BJ36" i="104"/>
  <c r="BJ36" i="99"/>
  <c r="BJ36" i="21"/>
  <c r="BZ37" i="2"/>
  <c r="BZ36" i="106"/>
  <c r="BZ36" i="112" s="1"/>
  <c r="BZ36" i="150"/>
  <c r="BZ36" i="148"/>
  <c r="BZ36" i="147"/>
  <c r="BZ36" i="146"/>
  <c r="BZ36" i="149"/>
  <c r="BZ36" i="174"/>
  <c r="BZ36" i="115"/>
  <c r="BZ36" i="77"/>
  <c r="BZ36" i="40"/>
  <c r="BZ36" i="29"/>
  <c r="BZ36" i="173"/>
  <c r="BZ36" i="42"/>
  <c r="BZ36" i="104"/>
  <c r="BZ36" i="99"/>
  <c r="BZ36" i="21"/>
  <c r="GB37" i="2"/>
  <c r="GB36" i="150"/>
  <c r="GB36" i="148"/>
  <c r="GB36" i="147"/>
  <c r="GB36" i="149"/>
  <c r="GB36" i="146"/>
  <c r="GB36" i="115"/>
  <c r="GB36" i="174"/>
  <c r="GB36" i="40"/>
  <c r="GB36" i="77"/>
  <c r="GB36" i="42"/>
  <c r="GB36" i="29"/>
  <c r="GB36" i="173"/>
  <c r="GB36" i="21"/>
  <c r="GB36" i="104"/>
  <c r="GB36" i="99"/>
  <c r="DH57" i="2"/>
  <c r="DH56" i="21"/>
  <c r="DH56" i="173"/>
  <c r="DH56" i="104"/>
  <c r="DH56" i="99"/>
  <c r="CF31" i="106"/>
  <c r="CF31" i="112" s="1"/>
  <c r="CF31" i="150"/>
  <c r="CF31" i="148"/>
  <c r="CF31" i="147"/>
  <c r="CF31" i="149"/>
  <c r="CF31" i="146"/>
  <c r="CF31" i="115"/>
  <c r="CF31" i="174"/>
  <c r="CF31" i="40"/>
  <c r="CF31" i="29"/>
  <c r="CF31" i="77"/>
  <c r="CF31" i="42"/>
  <c r="CF31" i="173"/>
  <c r="CF31" i="21"/>
  <c r="CF31" i="99"/>
  <c r="CF31" i="104"/>
  <c r="CQ57" i="2"/>
  <c r="CQ56" i="106"/>
  <c r="CQ56" i="112" s="1"/>
  <c r="CQ56" i="173"/>
  <c r="CQ56" i="104"/>
  <c r="CQ56" i="21"/>
  <c r="CQ56" i="99"/>
  <c r="AQ32" i="180"/>
  <c r="AQ32" i="181"/>
  <c r="AQ32" i="178"/>
  <c r="AQ32" i="179"/>
  <c r="AQ32" i="177"/>
  <c r="BG31" i="106"/>
  <c r="BG31" i="112" s="1"/>
  <c r="BG31" i="150"/>
  <c r="BG31" i="148"/>
  <c r="BG31" i="146"/>
  <c r="BG31" i="147"/>
  <c r="BG31" i="149"/>
  <c r="BG31" i="115"/>
  <c r="BG31" i="174"/>
  <c r="BG31" i="40"/>
  <c r="BG31" i="29"/>
  <c r="BG31" i="77"/>
  <c r="BG31" i="173"/>
  <c r="BG31" i="42"/>
  <c r="BG31" i="21"/>
  <c r="BG31" i="99"/>
  <c r="BG31" i="104"/>
  <c r="J32" i="180"/>
  <c r="J32" i="178"/>
  <c r="J32" i="181"/>
  <c r="J32" i="179"/>
  <c r="J32" i="177"/>
  <c r="Z31" i="106"/>
  <c r="Z31" i="112" s="1"/>
  <c r="Z31" i="150"/>
  <c r="Z31" i="148"/>
  <c r="Z31" i="146"/>
  <c r="Z31" i="147"/>
  <c r="Z31" i="149"/>
  <c r="Z31" i="174"/>
  <c r="Z31" i="115"/>
  <c r="Z31" i="77"/>
  <c r="Z31" i="40"/>
  <c r="Z31" i="29"/>
  <c r="Z31" i="173"/>
  <c r="Z31" i="42"/>
  <c r="Z31" i="104"/>
  <c r="Z31" i="21"/>
  <c r="Z31" i="99"/>
  <c r="FL57" i="2"/>
  <c r="FL56" i="21"/>
  <c r="FL56" i="173"/>
  <c r="FL56" i="104"/>
  <c r="FL56" i="99"/>
  <c r="AZ37" i="2"/>
  <c r="AJ37" i="180"/>
  <c r="AJ37" i="181"/>
  <c r="AJ37" i="178"/>
  <c r="AJ37" i="179"/>
  <c r="AJ37" i="177"/>
  <c r="AZ36" i="106"/>
  <c r="AZ36" i="112" s="1"/>
  <c r="AZ36" i="150"/>
  <c r="AZ36" i="148"/>
  <c r="AZ36" i="147"/>
  <c r="AZ36" i="149"/>
  <c r="AZ36" i="146"/>
  <c r="AZ36" i="115"/>
  <c r="AZ36" i="174"/>
  <c r="AZ36" i="40"/>
  <c r="AZ36" i="77"/>
  <c r="AZ36" i="42"/>
  <c r="AZ36" i="29"/>
  <c r="AZ36" i="173"/>
  <c r="AZ36" i="21"/>
  <c r="AZ36" i="104"/>
  <c r="AZ36" i="99"/>
  <c r="BZ31" i="106"/>
  <c r="BZ31" i="112" s="1"/>
  <c r="BZ31" i="150"/>
  <c r="BZ31" i="148"/>
  <c r="BZ31" i="147"/>
  <c r="BZ31" i="146"/>
  <c r="BZ31" i="149"/>
  <c r="BZ31" i="174"/>
  <c r="BZ31" i="115"/>
  <c r="BZ31" i="77"/>
  <c r="BZ31" i="40"/>
  <c r="BZ31" i="29"/>
  <c r="BZ31" i="173"/>
  <c r="BZ31" i="42"/>
  <c r="BZ31" i="104"/>
  <c r="BZ31" i="21"/>
  <c r="BZ31" i="99"/>
  <c r="Y32" i="180"/>
  <c r="Y32" i="181"/>
  <c r="Y32" i="178"/>
  <c r="Y32" i="179"/>
  <c r="Y32" i="177"/>
  <c r="AO31" i="106"/>
  <c r="AO31" i="112" s="1"/>
  <c r="AO31" i="150"/>
  <c r="AO31" i="148"/>
  <c r="AO31" i="147"/>
  <c r="AO31" i="146"/>
  <c r="AO31" i="149"/>
  <c r="AO31" i="174"/>
  <c r="AO31" i="115"/>
  <c r="AO31" i="77"/>
  <c r="AO31" i="40"/>
  <c r="AO31" i="29"/>
  <c r="AO31" i="173"/>
  <c r="AO31" i="42"/>
  <c r="AO31" i="21"/>
  <c r="AO31" i="99"/>
  <c r="AO31" i="104"/>
  <c r="EV57" i="2"/>
  <c r="EV56" i="21"/>
  <c r="EV56" i="173"/>
  <c r="EV56" i="104"/>
  <c r="EV56" i="99"/>
  <c r="CD57" i="2"/>
  <c r="CD56" i="106"/>
  <c r="CD56" i="112" s="1"/>
  <c r="CD56" i="21"/>
  <c r="CD56" i="173"/>
  <c r="CD56" i="104"/>
  <c r="CD56" i="99"/>
  <c r="CP44" i="2"/>
  <c r="CP43" i="106"/>
  <c r="CP43" i="112" s="1"/>
  <c r="CP43" i="173"/>
  <c r="CP43" i="21"/>
  <c r="CP43" i="104"/>
  <c r="CP43" i="99"/>
  <c r="AT32" i="180"/>
  <c r="AT32" i="181"/>
  <c r="AT32" i="178"/>
  <c r="AT32" i="179"/>
  <c r="AT32" i="177"/>
  <c r="BJ31" i="106"/>
  <c r="BJ31" i="112" s="1"/>
  <c r="BJ31" i="150"/>
  <c r="BJ31" i="148"/>
  <c r="BJ31" i="146"/>
  <c r="BJ31" i="147"/>
  <c r="BJ31" i="149"/>
  <c r="BJ31" i="174"/>
  <c r="BJ31" i="115"/>
  <c r="BJ31" i="77"/>
  <c r="BJ31" i="40"/>
  <c r="BJ31" i="29"/>
  <c r="BJ31" i="173"/>
  <c r="BJ31" i="42"/>
  <c r="BJ31" i="104"/>
  <c r="BJ31" i="21"/>
  <c r="BJ31" i="99"/>
  <c r="BR57" i="106"/>
  <c r="BR57" i="112" s="1"/>
  <c r="BR57" i="21"/>
  <c r="BR57" i="173"/>
  <c r="BR57" i="104"/>
  <c r="BR57" i="99"/>
  <c r="AH37" i="2"/>
  <c r="R37" i="180"/>
  <c r="R37" i="178"/>
  <c r="R37" i="181"/>
  <c r="R37" i="179"/>
  <c r="R37" i="177"/>
  <c r="AH36" i="106"/>
  <c r="AH36" i="112" s="1"/>
  <c r="AH36" i="150"/>
  <c r="AH36" i="148"/>
  <c r="AH36" i="147"/>
  <c r="AH36" i="146"/>
  <c r="AH36" i="149"/>
  <c r="AH36" i="174"/>
  <c r="AH36" i="115"/>
  <c r="AH36" i="77"/>
  <c r="AH36" i="40"/>
  <c r="AH36" i="29"/>
  <c r="AH36" i="173"/>
  <c r="AH36" i="42"/>
  <c r="AH36" i="104"/>
  <c r="AH36" i="99"/>
  <c r="AH36" i="21"/>
  <c r="FZ44" i="2"/>
  <c r="FZ43" i="173"/>
  <c r="FZ43" i="21"/>
  <c r="FZ43" i="104"/>
  <c r="FZ43" i="99"/>
  <c r="FV31" i="150"/>
  <c r="FV31" i="148"/>
  <c r="FV31" i="147"/>
  <c r="FV31" i="146"/>
  <c r="FV31" i="149"/>
  <c r="FV31" i="174"/>
  <c r="FV31" i="115"/>
  <c r="FV31" i="77"/>
  <c r="FV31" i="40"/>
  <c r="FV31" i="29"/>
  <c r="FV31" i="173"/>
  <c r="FV31" i="42"/>
  <c r="FV31" i="104"/>
  <c r="FV31" i="21"/>
  <c r="FV31" i="99"/>
  <c r="FO31" i="150"/>
  <c r="FO31" i="148"/>
  <c r="FO31" i="147"/>
  <c r="FO31" i="149"/>
  <c r="FO31" i="146"/>
  <c r="FO31" i="115"/>
  <c r="FO31" i="174"/>
  <c r="FO31" i="40"/>
  <c r="FO31" i="29"/>
  <c r="FO31" i="77"/>
  <c r="FO31" i="173"/>
  <c r="FO31" i="42"/>
  <c r="FO31" i="21"/>
  <c r="FO31" i="99"/>
  <c r="FO31" i="104"/>
  <c r="FH37" i="2"/>
  <c r="FH36" i="150"/>
  <c r="FH36" i="148"/>
  <c r="FH36" i="147"/>
  <c r="FH36" i="149"/>
  <c r="FH36" i="146"/>
  <c r="FH36" i="115"/>
  <c r="FH36" i="174"/>
  <c r="FH36" i="40"/>
  <c r="FH36" i="77"/>
  <c r="FH36" i="42"/>
  <c r="FH36" i="29"/>
  <c r="FH36" i="173"/>
  <c r="FH36" i="21"/>
  <c r="FH36" i="104"/>
  <c r="FH36" i="99"/>
  <c r="ER37" i="2"/>
  <c r="ER36" i="150"/>
  <c r="ER36" i="148"/>
  <c r="ER36" i="147"/>
  <c r="ER36" i="149"/>
  <c r="ER36" i="146"/>
  <c r="ER36" i="115"/>
  <c r="ER36" i="174"/>
  <c r="ER36" i="40"/>
  <c r="ER36" i="77"/>
  <c r="ER36" i="42"/>
  <c r="ER36" i="29"/>
  <c r="ER36" i="173"/>
  <c r="ER36" i="21"/>
  <c r="ER36" i="104"/>
  <c r="ER36" i="99"/>
  <c r="ER31" i="150"/>
  <c r="ER31" i="148"/>
  <c r="ER31" i="147"/>
  <c r="ER31" i="149"/>
  <c r="ER31" i="146"/>
  <c r="ER31" i="115"/>
  <c r="ER31" i="174"/>
  <c r="ER31" i="40"/>
  <c r="ER31" i="29"/>
  <c r="ER31" i="77"/>
  <c r="ER31" i="42"/>
  <c r="ER31" i="173"/>
  <c r="ER31" i="21"/>
  <c r="ER31" i="99"/>
  <c r="ER31" i="104"/>
  <c r="ER26" i="150"/>
  <c r="ER26" i="148"/>
  <c r="ER26" i="147"/>
  <c r="ER26" i="146"/>
  <c r="ER26" i="149"/>
  <c r="ER26" i="115"/>
  <c r="ER26" i="174"/>
  <c r="ER26" i="40"/>
  <c r="ER26" i="29"/>
  <c r="ER26" i="77"/>
  <c r="ER26" i="42"/>
  <c r="ER26" i="173"/>
  <c r="ER26" i="21"/>
  <c r="ER26" i="99"/>
  <c r="ER26" i="104"/>
  <c r="CI44" i="2"/>
  <c r="CI43" i="106"/>
  <c r="CI43" i="112" s="1"/>
  <c r="CI43" i="173"/>
  <c r="CI43" i="104"/>
  <c r="CI43" i="99"/>
  <c r="CI43" i="21"/>
  <c r="CP57" i="2"/>
  <c r="CP56" i="106"/>
  <c r="CP56" i="112" s="1"/>
  <c r="CP56" i="21"/>
  <c r="CP56" i="173"/>
  <c r="CP56" i="104"/>
  <c r="CP56" i="99"/>
  <c r="U57" i="2"/>
  <c r="U56" i="106"/>
  <c r="U56" i="112" s="1"/>
  <c r="U56" i="21"/>
  <c r="U56" i="173"/>
  <c r="U56" i="104"/>
  <c r="U56" i="99"/>
  <c r="H57" i="2"/>
  <c r="H56" i="106"/>
  <c r="H56" i="112" s="1"/>
  <c r="H56" i="21"/>
  <c r="H56" i="173"/>
  <c r="H56" i="104"/>
  <c r="H56" i="99"/>
  <c r="GE44" i="2"/>
  <c r="GE43" i="173"/>
  <c r="GE43" i="104"/>
  <c r="GE43" i="99"/>
  <c r="GE43" i="21"/>
  <c r="EF31" i="150"/>
  <c r="EF31" i="148"/>
  <c r="EF31" i="147"/>
  <c r="EF31" i="149"/>
  <c r="EF31" i="146"/>
  <c r="EF31" i="115"/>
  <c r="EF31" i="174"/>
  <c r="EF31" i="40"/>
  <c r="EF31" i="29"/>
  <c r="EF31" i="77"/>
  <c r="EF31" i="42"/>
  <c r="EF31" i="173"/>
  <c r="EF31" i="21"/>
  <c r="EF31" i="99"/>
  <c r="EF31" i="104"/>
  <c r="EF26" i="150"/>
  <c r="EF26" i="148"/>
  <c r="EF26" i="147"/>
  <c r="EF26" i="146"/>
  <c r="EF26" i="149"/>
  <c r="EF26" i="115"/>
  <c r="EF26" i="174"/>
  <c r="EF26" i="40"/>
  <c r="EF26" i="29"/>
  <c r="EF26" i="77"/>
  <c r="EF26" i="42"/>
  <c r="EF26" i="173"/>
  <c r="EF26" i="21"/>
  <c r="EF26" i="99"/>
  <c r="EF26" i="104"/>
  <c r="CB57" i="106"/>
  <c r="CB57" i="112" s="1"/>
  <c r="CB57" i="21"/>
  <c r="CB57" i="173"/>
  <c r="CB57" i="104"/>
  <c r="CB57" i="99"/>
  <c r="AA27" i="180"/>
  <c r="AA27" i="181"/>
  <c r="AA27" i="178"/>
  <c r="AA27" i="179"/>
  <c r="AA27" i="177"/>
  <c r="AQ26" i="106"/>
  <c r="AQ26" i="112" s="1"/>
  <c r="AQ26" i="150"/>
  <c r="AQ26" i="148"/>
  <c r="AQ26" i="146"/>
  <c r="AQ26" i="147"/>
  <c r="AQ26" i="149"/>
  <c r="AQ26" i="115"/>
  <c r="AQ26" i="174"/>
  <c r="AQ26" i="40"/>
  <c r="AQ26" i="29"/>
  <c r="AQ26" i="77"/>
  <c r="AQ26" i="173"/>
  <c r="AQ26" i="42"/>
  <c r="AQ26" i="21"/>
  <c r="AQ26" i="99"/>
  <c r="AQ26" i="104"/>
  <c r="BO57" i="2"/>
  <c r="BO56" i="106"/>
  <c r="BO56" i="112" s="1"/>
  <c r="BO56" i="173"/>
  <c r="BO56" i="104"/>
  <c r="BO56" i="21"/>
  <c r="BO56" i="99"/>
  <c r="DK44" i="2"/>
  <c r="DK43" i="173"/>
  <c r="DK43" i="104"/>
  <c r="DK43" i="99"/>
  <c r="DK43" i="21"/>
  <c r="BR26" i="106"/>
  <c r="BR26" i="112" s="1"/>
  <c r="BR26" i="150"/>
  <c r="BR26" i="148"/>
  <c r="BR26" i="146"/>
  <c r="BR26" i="147"/>
  <c r="BR26" i="149"/>
  <c r="BR26" i="174"/>
  <c r="BR26" i="115"/>
  <c r="BR26" i="77"/>
  <c r="BR26" i="40"/>
  <c r="BR26" i="29"/>
  <c r="BR26" i="173"/>
  <c r="BR26" i="42"/>
  <c r="BR26" i="104"/>
  <c r="BR26" i="21"/>
  <c r="BR26" i="99"/>
  <c r="AH27" i="180"/>
  <c r="AH27" i="178"/>
  <c r="AH27" i="181"/>
  <c r="AH27" i="179"/>
  <c r="AH27" i="177"/>
  <c r="AX26" i="106"/>
  <c r="AX26" i="112" s="1"/>
  <c r="AX26" i="150"/>
  <c r="AX26" i="148"/>
  <c r="AX26" i="146"/>
  <c r="AX26" i="147"/>
  <c r="AX26" i="149"/>
  <c r="AX26" i="174"/>
  <c r="AX26" i="115"/>
  <c r="AX26" i="77"/>
  <c r="AX26" i="40"/>
  <c r="AX26" i="29"/>
  <c r="AX26" i="173"/>
  <c r="AX26" i="42"/>
  <c r="AX26" i="104"/>
  <c r="AX26" i="21"/>
  <c r="AX26" i="99"/>
  <c r="AS32" i="180"/>
  <c r="AS32" i="181"/>
  <c r="AS32" i="178"/>
  <c r="AS32" i="179"/>
  <c r="AS32" i="177"/>
  <c r="BI31" i="106"/>
  <c r="BI31" i="112" s="1"/>
  <c r="BI31" i="150"/>
  <c r="BI31" i="148"/>
  <c r="BI31" i="147"/>
  <c r="BI31" i="146"/>
  <c r="BI31" i="149"/>
  <c r="BI31" i="174"/>
  <c r="BI31" i="115"/>
  <c r="BI31" i="77"/>
  <c r="BI31" i="40"/>
  <c r="BI31" i="29"/>
  <c r="BI31" i="173"/>
  <c r="BI31" i="42"/>
  <c r="BI31" i="21"/>
  <c r="BI31" i="99"/>
  <c r="BI31" i="104"/>
  <c r="CM44" i="2"/>
  <c r="CM43" i="106"/>
  <c r="CM43" i="112" s="1"/>
  <c r="CM43" i="173"/>
  <c r="CM43" i="104"/>
  <c r="CM43" i="99"/>
  <c r="CM43" i="21"/>
  <c r="EO57" i="2"/>
  <c r="EO56" i="21"/>
  <c r="EO56" i="173"/>
  <c r="EO56" i="104"/>
  <c r="EO56" i="99"/>
  <c r="AC27" i="180"/>
  <c r="AC27" i="181"/>
  <c r="AC27" i="178"/>
  <c r="AC27" i="179"/>
  <c r="AC27" i="177"/>
  <c r="AS26" i="106"/>
  <c r="AS26" i="112" s="1"/>
  <c r="AS26" i="150"/>
  <c r="AS26" i="148"/>
  <c r="AS26" i="147"/>
  <c r="AS26" i="146"/>
  <c r="AS26" i="149"/>
  <c r="AS26" i="174"/>
  <c r="AS26" i="115"/>
  <c r="AS26" i="77"/>
  <c r="AS26" i="40"/>
  <c r="AS26" i="29"/>
  <c r="AS26" i="173"/>
  <c r="AS26" i="42"/>
  <c r="AS26" i="21"/>
  <c r="AS26" i="99"/>
  <c r="AS26" i="104"/>
  <c r="C32" i="180"/>
  <c r="C32" i="181"/>
  <c r="C32" i="178"/>
  <c r="C32" i="179"/>
  <c r="C32" i="177"/>
  <c r="S31" i="106"/>
  <c r="S31" i="112" s="1"/>
  <c r="S31" i="150"/>
  <c r="S31" i="148"/>
  <c r="S31" i="146"/>
  <c r="S31" i="147"/>
  <c r="S31" i="149"/>
  <c r="S31" i="115"/>
  <c r="S31" i="174"/>
  <c r="S31" i="40"/>
  <c r="S31" i="29"/>
  <c r="S31" i="77"/>
  <c r="S31" i="173"/>
  <c r="S31" i="42"/>
  <c r="S31" i="21"/>
  <c r="S31" i="99"/>
  <c r="S31" i="104"/>
  <c r="DT57" i="2"/>
  <c r="DT56" i="21"/>
  <c r="DT56" i="173"/>
  <c r="DT56" i="104"/>
  <c r="DT56" i="99"/>
  <c r="FC44" i="2"/>
  <c r="FC43" i="173"/>
  <c r="FC43" i="104"/>
  <c r="FC43" i="99"/>
  <c r="FC43" i="21"/>
  <c r="BX26" i="106"/>
  <c r="BX26" i="112" s="1"/>
  <c r="BX26" i="150"/>
  <c r="BX26" i="148"/>
  <c r="BX26" i="147"/>
  <c r="BX26" i="146"/>
  <c r="BX26" i="149"/>
  <c r="BX26" i="115"/>
  <c r="BX26" i="174"/>
  <c r="BX26" i="40"/>
  <c r="BX26" i="29"/>
  <c r="BX26" i="77"/>
  <c r="BX26" i="42"/>
  <c r="BX26" i="173"/>
  <c r="BX26" i="21"/>
  <c r="BX26" i="99"/>
  <c r="BX26" i="104"/>
  <c r="AA32" i="180"/>
  <c r="AA32" i="181"/>
  <c r="AA32" i="178"/>
  <c r="AA32" i="179"/>
  <c r="AA32" i="177"/>
  <c r="AQ31" i="106"/>
  <c r="AQ31" i="112" s="1"/>
  <c r="AQ31" i="150"/>
  <c r="AQ31" i="148"/>
  <c r="AQ31" i="146"/>
  <c r="AQ31" i="147"/>
  <c r="AQ31" i="149"/>
  <c r="AQ31" i="115"/>
  <c r="AQ31" i="174"/>
  <c r="AQ31" i="40"/>
  <c r="AQ31" i="29"/>
  <c r="AQ31" i="77"/>
  <c r="AQ31" i="173"/>
  <c r="AQ31" i="42"/>
  <c r="AQ31" i="21"/>
  <c r="AQ31" i="99"/>
  <c r="AQ31" i="104"/>
  <c r="BK57" i="2"/>
  <c r="BK56" i="106"/>
  <c r="BK56" i="112" s="1"/>
  <c r="BK56" i="173"/>
  <c r="BK56" i="104"/>
  <c r="BK56" i="21"/>
  <c r="BK56" i="99"/>
  <c r="CQ44" i="2"/>
  <c r="CQ43" i="106"/>
  <c r="CQ43" i="112" s="1"/>
  <c r="CQ43" i="173"/>
  <c r="CQ43" i="104"/>
  <c r="CQ43" i="99"/>
  <c r="CQ43" i="21"/>
  <c r="Z32" i="180"/>
  <c r="Z32" i="178"/>
  <c r="Z32" i="181"/>
  <c r="Z32" i="179"/>
  <c r="Z32" i="177"/>
  <c r="AP31" i="106"/>
  <c r="AP31" i="112" s="1"/>
  <c r="AP31" i="150"/>
  <c r="AP31" i="148"/>
  <c r="AP31" i="146"/>
  <c r="AP31" i="147"/>
  <c r="AP31" i="149"/>
  <c r="AP31" i="174"/>
  <c r="AP31" i="115"/>
  <c r="AP31" i="77"/>
  <c r="AP31" i="40"/>
  <c r="AP31" i="29"/>
  <c r="AP31" i="173"/>
  <c r="AP31" i="42"/>
  <c r="AP31" i="104"/>
  <c r="AP31" i="21"/>
  <c r="AP31" i="99"/>
  <c r="F27" i="180"/>
  <c r="F27" i="181"/>
  <c r="F27" i="178"/>
  <c r="F27" i="179"/>
  <c r="F27" i="177"/>
  <c r="V26" i="106"/>
  <c r="V26" i="112" s="1"/>
  <c r="V26" i="150"/>
  <c r="V26" i="148"/>
  <c r="V26" i="146"/>
  <c r="V26" i="147"/>
  <c r="V26" i="149"/>
  <c r="V26" i="174"/>
  <c r="V26" i="115"/>
  <c r="V26" i="77"/>
  <c r="V26" i="40"/>
  <c r="V26" i="29"/>
  <c r="V26" i="173"/>
  <c r="V26" i="42"/>
  <c r="V26" i="104"/>
  <c r="V26" i="21"/>
  <c r="V26" i="99"/>
  <c r="AE44" i="2"/>
  <c r="AE43" i="106"/>
  <c r="AE43" i="112" s="1"/>
  <c r="AE43" i="173"/>
  <c r="AE43" i="104"/>
  <c r="AE43" i="99"/>
  <c r="AE43" i="21"/>
  <c r="BI37" i="2"/>
  <c r="AS37" i="180"/>
  <c r="AS37" i="181"/>
  <c r="AS37" i="178"/>
  <c r="AS37" i="179"/>
  <c r="AS37" i="177"/>
  <c r="BI36" i="106"/>
  <c r="BI36" i="112" s="1"/>
  <c r="BI36" i="150"/>
  <c r="BI36" i="148"/>
  <c r="BI36" i="147"/>
  <c r="BI36" i="146"/>
  <c r="BI36" i="149"/>
  <c r="BI36" i="174"/>
  <c r="BI36" i="115"/>
  <c r="BI36" i="77"/>
  <c r="BI36" i="40"/>
  <c r="BI36" i="173"/>
  <c r="BI36" i="42"/>
  <c r="BI36" i="29"/>
  <c r="BI36" i="21"/>
  <c r="BI36" i="104"/>
  <c r="BI36" i="99"/>
  <c r="FQ37" i="2"/>
  <c r="FQ36" i="150"/>
  <c r="FQ36" i="148"/>
  <c r="FQ36" i="147"/>
  <c r="FQ36" i="146"/>
  <c r="FQ36" i="149"/>
  <c r="FQ36" i="174"/>
  <c r="FQ36" i="115"/>
  <c r="FQ36" i="77"/>
  <c r="FQ36" i="40"/>
  <c r="FQ36" i="173"/>
  <c r="FQ36" i="42"/>
  <c r="FQ36" i="29"/>
  <c r="FQ36" i="21"/>
  <c r="FQ36" i="104"/>
  <c r="FQ36" i="99"/>
  <c r="FQ31" i="150"/>
  <c r="FQ31" i="148"/>
  <c r="FQ31" i="147"/>
  <c r="FQ31" i="146"/>
  <c r="FQ31" i="149"/>
  <c r="FQ31" i="174"/>
  <c r="FQ31" i="115"/>
  <c r="FQ31" i="77"/>
  <c r="FQ31" i="40"/>
  <c r="FQ31" i="29"/>
  <c r="FQ31" i="173"/>
  <c r="FQ31" i="42"/>
  <c r="FQ31" i="21"/>
  <c r="FQ31" i="99"/>
  <c r="FQ31" i="104"/>
  <c r="FQ26" i="150"/>
  <c r="FQ26" i="148"/>
  <c r="FQ26" i="147"/>
  <c r="FQ26" i="146"/>
  <c r="FQ26" i="149"/>
  <c r="FQ26" i="174"/>
  <c r="FQ26" i="115"/>
  <c r="FQ26" i="77"/>
  <c r="FQ26" i="40"/>
  <c r="FQ26" i="29"/>
  <c r="FQ26" i="173"/>
  <c r="FQ26" i="42"/>
  <c r="FQ26" i="21"/>
  <c r="FQ26" i="99"/>
  <c r="FQ26" i="104"/>
  <c r="AW44" i="2"/>
  <c r="AW43" i="106"/>
  <c r="AW43" i="112" s="1"/>
  <c r="AW43" i="173"/>
  <c r="AW43" i="21"/>
  <c r="AW43" i="104"/>
  <c r="AW43" i="99"/>
  <c r="Q27" i="180"/>
  <c r="Q27" i="181"/>
  <c r="Q27" i="178"/>
  <c r="Q27" i="179"/>
  <c r="Q27" i="177"/>
  <c r="AG26" i="106"/>
  <c r="AG26" i="112" s="1"/>
  <c r="AG26" i="150"/>
  <c r="AG26" i="148"/>
  <c r="AG26" i="147"/>
  <c r="AG26" i="146"/>
  <c r="AG26" i="149"/>
  <c r="AG26" i="174"/>
  <c r="AG26" i="115"/>
  <c r="AG26" i="77"/>
  <c r="AG26" i="40"/>
  <c r="AG26" i="29"/>
  <c r="AG26" i="173"/>
  <c r="AG26" i="42"/>
  <c r="AG26" i="21"/>
  <c r="AG26" i="99"/>
  <c r="AG26" i="104"/>
  <c r="BG57" i="2"/>
  <c r="BG56" i="106"/>
  <c r="BG56" i="112" s="1"/>
  <c r="BG56" i="173"/>
  <c r="BG56" i="104"/>
  <c r="BG56" i="21"/>
  <c r="BG56" i="99"/>
  <c r="GD26" i="150"/>
  <c r="GD26" i="148"/>
  <c r="GD26" i="146"/>
  <c r="GD26" i="147"/>
  <c r="GD26" i="149"/>
  <c r="GD26" i="174"/>
  <c r="GD26" i="115"/>
  <c r="GD26" i="77"/>
  <c r="GD26" i="40"/>
  <c r="GD26" i="29"/>
  <c r="GD26" i="173"/>
  <c r="GD26" i="42"/>
  <c r="GD26" i="104"/>
  <c r="GD26" i="21"/>
  <c r="GD26" i="99"/>
  <c r="FM37" i="2"/>
  <c r="FM36" i="150"/>
  <c r="FM36" i="148"/>
  <c r="FM36" i="147"/>
  <c r="FM36" i="146"/>
  <c r="FM36" i="149"/>
  <c r="FM36" i="174"/>
  <c r="FM36" i="115"/>
  <c r="FM36" i="77"/>
  <c r="FM36" i="40"/>
  <c r="FM36" i="173"/>
  <c r="FM36" i="42"/>
  <c r="FM36" i="29"/>
  <c r="FM36" i="21"/>
  <c r="FM36" i="104"/>
  <c r="FM36" i="99"/>
  <c r="FM31" i="150"/>
  <c r="FM31" i="148"/>
  <c r="FM31" i="147"/>
  <c r="FM31" i="146"/>
  <c r="FM31" i="149"/>
  <c r="FM31" i="174"/>
  <c r="FM31" i="115"/>
  <c r="FM31" i="77"/>
  <c r="FM31" i="40"/>
  <c r="FM31" i="29"/>
  <c r="FM31" i="173"/>
  <c r="FM31" i="42"/>
  <c r="FM31" i="21"/>
  <c r="FM31" i="99"/>
  <c r="FM31" i="104"/>
  <c r="FM26" i="150"/>
  <c r="FM26" i="148"/>
  <c r="FM26" i="147"/>
  <c r="FM26" i="146"/>
  <c r="FM26" i="149"/>
  <c r="FM26" i="174"/>
  <c r="FM26" i="115"/>
  <c r="FM26" i="77"/>
  <c r="FM26" i="40"/>
  <c r="FM26" i="29"/>
  <c r="FM26" i="173"/>
  <c r="FM26" i="42"/>
  <c r="FM26" i="21"/>
  <c r="FM26" i="99"/>
  <c r="FM26" i="104"/>
  <c r="DG37" i="2"/>
  <c r="DG36" i="150"/>
  <c r="DG36" i="148"/>
  <c r="DG36" i="147"/>
  <c r="DG36" i="149"/>
  <c r="DG36" i="146"/>
  <c r="DG36" i="115"/>
  <c r="DG36" i="174"/>
  <c r="DG36" i="40"/>
  <c r="DG36" i="77"/>
  <c r="DG36" i="29"/>
  <c r="DG36" i="173"/>
  <c r="DG36" i="42"/>
  <c r="DG36" i="21"/>
  <c r="DG36" i="104"/>
  <c r="DG36" i="99"/>
  <c r="DG31" i="150"/>
  <c r="DG31" i="148"/>
  <c r="DG31" i="147"/>
  <c r="DG31" i="149"/>
  <c r="DG31" i="146"/>
  <c r="DG31" i="115"/>
  <c r="DG31" i="174"/>
  <c r="DG31" i="40"/>
  <c r="DG31" i="29"/>
  <c r="DG31" i="77"/>
  <c r="DG31" i="173"/>
  <c r="DG31" i="42"/>
  <c r="DG31" i="21"/>
  <c r="DG31" i="99"/>
  <c r="DG31" i="104"/>
  <c r="DG26" i="150"/>
  <c r="DG26" i="148"/>
  <c r="DG26" i="146"/>
  <c r="DG26" i="147"/>
  <c r="DG26" i="149"/>
  <c r="DG26" i="115"/>
  <c r="DG26" i="174"/>
  <c r="DG26" i="40"/>
  <c r="DG26" i="29"/>
  <c r="DG26" i="77"/>
  <c r="DG26" i="173"/>
  <c r="DG26" i="42"/>
  <c r="DG26" i="21"/>
  <c r="DG26" i="99"/>
  <c r="DG26" i="104"/>
  <c r="FH57" i="21"/>
  <c r="FH57" i="173"/>
  <c r="FH57" i="104"/>
  <c r="FH57" i="99"/>
  <c r="CT31" i="106"/>
  <c r="CT31" i="112" s="1"/>
  <c r="CT31" i="150"/>
  <c r="CT31" i="148"/>
  <c r="CT31" i="147"/>
  <c r="CT31" i="146"/>
  <c r="CT31" i="149"/>
  <c r="CT31" i="174"/>
  <c r="CT31" i="115"/>
  <c r="CT31" i="77"/>
  <c r="CT31" i="40"/>
  <c r="CT31" i="29"/>
  <c r="CT31" i="173"/>
  <c r="CT31" i="42"/>
  <c r="CT31" i="104"/>
  <c r="CT31" i="21"/>
  <c r="CT31" i="99"/>
  <c r="ED57" i="2"/>
  <c r="ED56" i="21"/>
  <c r="ED56" i="173"/>
  <c r="ED56" i="104"/>
  <c r="ED56" i="99"/>
  <c r="DP37" i="2"/>
  <c r="DP36" i="150"/>
  <c r="DP36" i="148"/>
  <c r="DP36" i="147"/>
  <c r="DP36" i="149"/>
  <c r="DP36" i="146"/>
  <c r="DP36" i="115"/>
  <c r="DP36" i="174"/>
  <c r="DP36" i="40"/>
  <c r="DP36" i="77"/>
  <c r="DP36" i="42"/>
  <c r="DP36" i="29"/>
  <c r="DP36" i="173"/>
  <c r="DP36" i="21"/>
  <c r="DP36" i="104"/>
  <c r="DP36" i="99"/>
  <c r="DP31" i="150"/>
  <c r="DP31" i="148"/>
  <c r="DP31" i="147"/>
  <c r="DP31" i="149"/>
  <c r="DP31" i="146"/>
  <c r="DP31" i="115"/>
  <c r="DP31" i="174"/>
  <c r="DP31" i="40"/>
  <c r="DP31" i="29"/>
  <c r="DP31" i="77"/>
  <c r="DP31" i="42"/>
  <c r="DP31" i="173"/>
  <c r="DP31" i="21"/>
  <c r="DP31" i="99"/>
  <c r="DP31" i="104"/>
  <c r="DP26" i="150"/>
  <c r="DP26" i="148"/>
  <c r="DP26" i="147"/>
  <c r="DP26" i="146"/>
  <c r="DP26" i="149"/>
  <c r="DP26" i="115"/>
  <c r="DP26" i="174"/>
  <c r="DP26" i="40"/>
  <c r="DP26" i="29"/>
  <c r="DP26" i="77"/>
  <c r="DP26" i="42"/>
  <c r="DP26" i="173"/>
  <c r="DP26" i="21"/>
  <c r="DP26" i="99"/>
  <c r="DP26" i="104"/>
  <c r="CW38" i="2"/>
  <c r="CW37" i="150"/>
  <c r="CW37" i="148"/>
  <c r="CW37" i="147"/>
  <c r="CW37" i="146"/>
  <c r="CW37" i="149"/>
  <c r="CW37" i="174"/>
  <c r="CW37" i="115"/>
  <c r="CW37" i="77"/>
  <c r="CW37" i="40"/>
  <c r="CW37" i="29"/>
  <c r="CW37" i="173"/>
  <c r="CW37" i="42"/>
  <c r="CW37" i="104"/>
  <c r="CW37" i="99"/>
  <c r="CW37" i="21"/>
  <c r="CF37" i="2"/>
  <c r="CF36" i="106"/>
  <c r="CF36" i="112" s="1"/>
  <c r="CF36" i="150"/>
  <c r="CF36" i="148"/>
  <c r="CF36" i="147"/>
  <c r="CF36" i="149"/>
  <c r="CF36" i="146"/>
  <c r="CF36" i="115"/>
  <c r="CF36" i="174"/>
  <c r="CF36" i="40"/>
  <c r="CF36" i="77"/>
  <c r="CF36" i="42"/>
  <c r="CF36" i="29"/>
  <c r="CF36" i="173"/>
  <c r="CF36" i="21"/>
  <c r="CF36" i="104"/>
  <c r="CF36" i="99"/>
  <c r="V32" i="180"/>
  <c r="V32" i="181"/>
  <c r="V32" i="178"/>
  <c r="V32" i="179"/>
  <c r="V32" i="177"/>
  <c r="AL31" i="106"/>
  <c r="AL31" i="112" s="1"/>
  <c r="AL31" i="150"/>
  <c r="AL31" i="148"/>
  <c r="AL31" i="146"/>
  <c r="AL31" i="147"/>
  <c r="AL31" i="149"/>
  <c r="AL31" i="174"/>
  <c r="AL31" i="115"/>
  <c r="AL31" i="77"/>
  <c r="AL31" i="40"/>
  <c r="AL31" i="29"/>
  <c r="AL31" i="173"/>
  <c r="AL31" i="42"/>
  <c r="AL31" i="104"/>
  <c r="AL31" i="21"/>
  <c r="AL31" i="99"/>
  <c r="GD37" i="2"/>
  <c r="GD36" i="150"/>
  <c r="GD36" i="148"/>
  <c r="GD36" i="147"/>
  <c r="GD36" i="146"/>
  <c r="GD36" i="149"/>
  <c r="GD36" i="174"/>
  <c r="GD36" i="115"/>
  <c r="GD36" i="77"/>
  <c r="GD36" i="40"/>
  <c r="GD36" i="29"/>
  <c r="GD36" i="173"/>
  <c r="GD36" i="42"/>
  <c r="GD36" i="104"/>
  <c r="GD36" i="99"/>
  <c r="GD36" i="21"/>
  <c r="DM44" i="2"/>
  <c r="DM43" i="173"/>
  <c r="DM43" i="21"/>
  <c r="DM43" i="104"/>
  <c r="DM43" i="99"/>
  <c r="DR37" i="2"/>
  <c r="DR36" i="150"/>
  <c r="DR36" i="148"/>
  <c r="DR36" i="147"/>
  <c r="DR36" i="146"/>
  <c r="DR36" i="149"/>
  <c r="DR36" i="174"/>
  <c r="DR36" i="115"/>
  <c r="DR36" i="77"/>
  <c r="DR36" i="40"/>
  <c r="DR36" i="29"/>
  <c r="DR36" i="173"/>
  <c r="DR36" i="42"/>
  <c r="DR36" i="104"/>
  <c r="DR36" i="99"/>
  <c r="DR36" i="21"/>
  <c r="CD44" i="2"/>
  <c r="CD43" i="106"/>
  <c r="CD43" i="112" s="1"/>
  <c r="CD43" i="173"/>
  <c r="CD43" i="21"/>
  <c r="CD43" i="104"/>
  <c r="CD43" i="99"/>
  <c r="EQ57" i="2"/>
  <c r="EQ56" i="173"/>
  <c r="EQ56" i="104"/>
  <c r="EQ56" i="21"/>
  <c r="EQ56" i="99"/>
  <c r="DK57" i="2"/>
  <c r="DK56" i="173"/>
  <c r="DK56" i="104"/>
  <c r="DK56" i="21"/>
  <c r="DK56" i="99"/>
  <c r="BX57" i="2"/>
  <c r="BX56" i="106"/>
  <c r="BX56" i="112" s="1"/>
  <c r="BX56" i="21"/>
  <c r="BX56" i="173"/>
  <c r="BX56" i="104"/>
  <c r="BX56" i="99"/>
  <c r="AC57" i="2"/>
  <c r="AC56" i="106"/>
  <c r="AC56" i="112" s="1"/>
  <c r="AC56" i="21"/>
  <c r="AC56" i="173"/>
  <c r="AC56" i="104"/>
  <c r="AC56" i="99"/>
  <c r="DT44" i="2"/>
  <c r="DT43" i="173"/>
  <c r="DT43" i="21"/>
  <c r="DT43" i="104"/>
  <c r="DT43" i="99"/>
  <c r="DY37" i="2"/>
  <c r="DY36" i="150"/>
  <c r="DY36" i="148"/>
  <c r="DY36" i="147"/>
  <c r="DY36" i="146"/>
  <c r="DY36" i="149"/>
  <c r="DY36" i="174"/>
  <c r="DY36" i="115"/>
  <c r="DY36" i="77"/>
  <c r="DY36" i="40"/>
  <c r="DY36" i="173"/>
  <c r="DY36" i="42"/>
  <c r="DY36" i="29"/>
  <c r="DY36" i="21"/>
  <c r="DY36" i="104"/>
  <c r="DY36" i="99"/>
  <c r="AN44" i="2"/>
  <c r="AN43" i="106"/>
  <c r="AN43" i="112" s="1"/>
  <c r="AN43" i="173"/>
  <c r="AN43" i="21"/>
  <c r="AN43" i="104"/>
  <c r="AN43" i="99"/>
  <c r="CZ44" i="2"/>
  <c r="CZ43" i="173"/>
  <c r="CZ43" i="21"/>
  <c r="CZ43" i="104"/>
  <c r="CZ43" i="99"/>
  <c r="AX27" i="180"/>
  <c r="AX27" i="178"/>
  <c r="AX27" i="181"/>
  <c r="AX27" i="179"/>
  <c r="AX27" i="177"/>
  <c r="BN26" i="106"/>
  <c r="BN26" i="112" s="1"/>
  <c r="BN26" i="150"/>
  <c r="BN26" i="148"/>
  <c r="BN26" i="146"/>
  <c r="BN26" i="147"/>
  <c r="BN26" i="149"/>
  <c r="BN26" i="174"/>
  <c r="BN26" i="115"/>
  <c r="BN26" i="77"/>
  <c r="BN26" i="40"/>
  <c r="BN26" i="29"/>
  <c r="BN26" i="173"/>
  <c r="BN26" i="42"/>
  <c r="BN26" i="104"/>
  <c r="BN26" i="21"/>
  <c r="BN26" i="99"/>
  <c r="FY57" i="2"/>
  <c r="FY56" i="21"/>
  <c r="FY56" i="173"/>
  <c r="FY56" i="104"/>
  <c r="FY56" i="99"/>
  <c r="EM31" i="150"/>
  <c r="EM31" i="148"/>
  <c r="EM31" i="147"/>
  <c r="EM31" i="149"/>
  <c r="EM31" i="146"/>
  <c r="EM31" i="115"/>
  <c r="EM31" i="174"/>
  <c r="EM31" i="40"/>
  <c r="EM31" i="29"/>
  <c r="EM31" i="77"/>
  <c r="EM31" i="173"/>
  <c r="EM31" i="42"/>
  <c r="EM31" i="21"/>
  <c r="EM31" i="99"/>
  <c r="EM31" i="104"/>
  <c r="FE37" i="2"/>
  <c r="FE36" i="150"/>
  <c r="FE36" i="148"/>
  <c r="FE36" i="147"/>
  <c r="FE36" i="146"/>
  <c r="FE36" i="149"/>
  <c r="FE36" i="174"/>
  <c r="FE36" i="115"/>
  <c r="FE36" i="77"/>
  <c r="FE36" i="40"/>
  <c r="FE36" i="173"/>
  <c r="FE36" i="42"/>
  <c r="FE36" i="29"/>
  <c r="FE36" i="21"/>
  <c r="FE36" i="104"/>
  <c r="FE36" i="99"/>
  <c r="FE26" i="150"/>
  <c r="FE26" i="148"/>
  <c r="FE26" i="147"/>
  <c r="FE26" i="146"/>
  <c r="FE26" i="149"/>
  <c r="FE26" i="174"/>
  <c r="FE26" i="115"/>
  <c r="FE26" i="77"/>
  <c r="FE26" i="40"/>
  <c r="FE26" i="29"/>
  <c r="FE26" i="173"/>
  <c r="FE26" i="42"/>
  <c r="FE26" i="21"/>
  <c r="FE26" i="99"/>
  <c r="FE26" i="104"/>
  <c r="FE57" i="2"/>
  <c r="FE56" i="21"/>
  <c r="FE56" i="173"/>
  <c r="FE56" i="104"/>
  <c r="FE56" i="99"/>
  <c r="BY57" i="2"/>
  <c r="BY56" i="106"/>
  <c r="BY56" i="112" s="1"/>
  <c r="BY56" i="21"/>
  <c r="BY56" i="173"/>
  <c r="BY56" i="104"/>
  <c r="BY56" i="99"/>
  <c r="Z57" i="2"/>
  <c r="Z56" i="106"/>
  <c r="Z56" i="112" s="1"/>
  <c r="Z56" i="21"/>
  <c r="Z56" i="173"/>
  <c r="Z56" i="104"/>
  <c r="Z56" i="99"/>
  <c r="CE57" i="2"/>
  <c r="CE56" i="106"/>
  <c r="CE56" i="112" s="1"/>
  <c r="CE56" i="173"/>
  <c r="CE56" i="104"/>
  <c r="CE56" i="21"/>
  <c r="CE56" i="99"/>
  <c r="AV57" i="2"/>
  <c r="AV56" i="106"/>
  <c r="AV56" i="112" s="1"/>
  <c r="AV56" i="21"/>
  <c r="AV56" i="173"/>
  <c r="AV56" i="104"/>
  <c r="AV56" i="99"/>
  <c r="BE57" i="2"/>
  <c r="BE56" i="106"/>
  <c r="BE56" i="112" s="1"/>
  <c r="BE56" i="21"/>
  <c r="BE56" i="173"/>
  <c r="BE56" i="104"/>
  <c r="BE56" i="99"/>
  <c r="S57" i="2"/>
  <c r="S56" i="106"/>
  <c r="S56" i="112" s="1"/>
  <c r="S56" i="173"/>
  <c r="S56" i="104"/>
  <c r="S56" i="21"/>
  <c r="S56" i="99"/>
  <c r="DF57" i="2"/>
  <c r="DF56" i="21"/>
  <c r="DF56" i="173"/>
  <c r="DF56" i="104"/>
  <c r="DF56" i="99"/>
  <c r="BS37" i="2"/>
  <c r="BS36" i="106"/>
  <c r="BS36" i="112" s="1"/>
  <c r="BS36" i="150"/>
  <c r="BS36" i="148"/>
  <c r="BS36" i="147"/>
  <c r="BS36" i="149"/>
  <c r="BS36" i="146"/>
  <c r="BS36" i="115"/>
  <c r="BS36" i="174"/>
  <c r="BS36" i="40"/>
  <c r="BS36" i="77"/>
  <c r="BS36" i="29"/>
  <c r="BS36" i="173"/>
  <c r="BS36" i="42"/>
  <c r="BS36" i="21"/>
  <c r="BS36" i="104"/>
  <c r="BS36" i="99"/>
  <c r="BB37" i="2"/>
  <c r="AL37" i="180"/>
  <c r="AL37" i="181"/>
  <c r="AL37" i="178"/>
  <c r="AL37" i="179"/>
  <c r="AL37" i="177"/>
  <c r="BB36" i="106"/>
  <c r="BB36" i="112" s="1"/>
  <c r="BB36" i="150"/>
  <c r="BB36" i="148"/>
  <c r="BB36" i="147"/>
  <c r="BB36" i="146"/>
  <c r="BB36" i="149"/>
  <c r="BB36" i="174"/>
  <c r="BB36" i="115"/>
  <c r="BB36" i="77"/>
  <c r="BB36" i="40"/>
  <c r="BB36" i="29"/>
  <c r="BB36" i="173"/>
  <c r="BB36" i="42"/>
  <c r="BB36" i="104"/>
  <c r="BB36" i="99"/>
  <c r="BB36" i="21"/>
  <c r="AB37" i="2"/>
  <c r="L37" i="180"/>
  <c r="L37" i="181"/>
  <c r="L37" i="178"/>
  <c r="L37" i="179"/>
  <c r="L37" i="177"/>
  <c r="AB36" i="106"/>
  <c r="AB36" i="112" s="1"/>
  <c r="AB36" i="150"/>
  <c r="AB36" i="148"/>
  <c r="AB36" i="147"/>
  <c r="AB36" i="149"/>
  <c r="AB36" i="146"/>
  <c r="AB36" i="115"/>
  <c r="AB36" i="174"/>
  <c r="AB36" i="40"/>
  <c r="AB36" i="77"/>
  <c r="AB36" i="42"/>
  <c r="AB36" i="29"/>
  <c r="AB36" i="173"/>
  <c r="AB36" i="21"/>
  <c r="AB36" i="104"/>
  <c r="AB36" i="99"/>
  <c r="GD57" i="2"/>
  <c r="GD56" i="21"/>
  <c r="GD56" i="173"/>
  <c r="GD56" i="104"/>
  <c r="GD56" i="99"/>
  <c r="BL37" i="2"/>
  <c r="AV37" i="180"/>
  <c r="AV37" i="181"/>
  <c r="AV37" i="178"/>
  <c r="AV37" i="179"/>
  <c r="AV37" i="177"/>
  <c r="BL36" i="106"/>
  <c r="BL36" i="112" s="1"/>
  <c r="BL36" i="150"/>
  <c r="BL36" i="148"/>
  <c r="BL36" i="147"/>
  <c r="BL36" i="149"/>
  <c r="BL36" i="146"/>
  <c r="BL36" i="115"/>
  <c r="BL36" i="174"/>
  <c r="BL36" i="40"/>
  <c r="BL36" i="77"/>
  <c r="BL36" i="42"/>
  <c r="BL36" i="29"/>
  <c r="BL36" i="173"/>
  <c r="BL36" i="21"/>
  <c r="BL36" i="104"/>
  <c r="BL36" i="99"/>
  <c r="EK44" i="2"/>
  <c r="EK43" i="173"/>
  <c r="EK43" i="21"/>
  <c r="EK43" i="104"/>
  <c r="EK43" i="99"/>
  <c r="DM26" i="150"/>
  <c r="DM26" i="148"/>
  <c r="DM26" i="147"/>
  <c r="DM26" i="146"/>
  <c r="DM26" i="149"/>
  <c r="DM26" i="174"/>
  <c r="DM26" i="115"/>
  <c r="DM26" i="77"/>
  <c r="DM26" i="40"/>
  <c r="DM26" i="29"/>
  <c r="DM26" i="173"/>
  <c r="DM26" i="42"/>
  <c r="DM26" i="21"/>
  <c r="DM26" i="99"/>
  <c r="DM26" i="104"/>
  <c r="DR57" i="2"/>
  <c r="DR56" i="21"/>
  <c r="DR56" i="173"/>
  <c r="DR56" i="104"/>
  <c r="DR56" i="99"/>
  <c r="AS57" i="2"/>
  <c r="AS56" i="106"/>
  <c r="AS56" i="112" s="1"/>
  <c r="AS56" i="21"/>
  <c r="AS56" i="173"/>
  <c r="AS56" i="104"/>
  <c r="AS56" i="99"/>
  <c r="T57" i="2"/>
  <c r="T56" i="106"/>
  <c r="T56" i="112" s="1"/>
  <c r="T56" i="21"/>
  <c r="T56" i="173"/>
  <c r="T56" i="104"/>
  <c r="T56" i="99"/>
  <c r="EO31" i="150"/>
  <c r="EO31" i="148"/>
  <c r="EO31" i="147"/>
  <c r="EO31" i="146"/>
  <c r="EO31" i="149"/>
  <c r="EO31" i="174"/>
  <c r="EO31" i="115"/>
  <c r="EO31" i="77"/>
  <c r="EO31" i="40"/>
  <c r="EO31" i="29"/>
  <c r="EO31" i="173"/>
  <c r="EO31" i="42"/>
  <c r="EO31" i="21"/>
  <c r="EO31" i="99"/>
  <c r="EO31" i="104"/>
  <c r="EO26" i="150"/>
  <c r="EO26" i="148"/>
  <c r="EO26" i="147"/>
  <c r="EO26" i="146"/>
  <c r="EO26" i="149"/>
  <c r="EO26" i="174"/>
  <c r="EO26" i="115"/>
  <c r="EO26" i="77"/>
  <c r="EO26" i="40"/>
  <c r="EO26" i="29"/>
  <c r="EO26" i="173"/>
  <c r="EO26" i="42"/>
  <c r="EO26" i="21"/>
  <c r="EO26" i="99"/>
  <c r="EO26" i="104"/>
  <c r="T32" i="180"/>
  <c r="T32" i="181"/>
  <c r="T32" i="178"/>
  <c r="T32" i="179"/>
  <c r="T32" i="177"/>
  <c r="AJ31" i="106"/>
  <c r="AJ31" i="112" s="1"/>
  <c r="AJ31" i="150"/>
  <c r="AJ31" i="148"/>
  <c r="AJ31" i="147"/>
  <c r="AJ31" i="146"/>
  <c r="AJ31" i="149"/>
  <c r="AJ31" i="115"/>
  <c r="AJ31" i="174"/>
  <c r="AJ31" i="40"/>
  <c r="AJ31" i="29"/>
  <c r="AJ31" i="77"/>
  <c r="AJ31" i="42"/>
  <c r="AJ31" i="173"/>
  <c r="AJ31" i="21"/>
  <c r="AJ31" i="99"/>
  <c r="AJ31" i="104"/>
  <c r="BO44" i="2"/>
  <c r="BO43" i="106"/>
  <c r="BO43" i="112" s="1"/>
  <c r="BO43" i="173"/>
  <c r="BO43" i="104"/>
  <c r="BO43" i="99"/>
  <c r="BO43" i="21"/>
  <c r="EK57" i="2"/>
  <c r="EK56" i="21"/>
  <c r="EK56" i="173"/>
  <c r="EK56" i="104"/>
  <c r="EK56" i="99"/>
  <c r="EK31" i="150"/>
  <c r="EK31" i="148"/>
  <c r="EK31" i="147"/>
  <c r="EK31" i="146"/>
  <c r="EK31" i="149"/>
  <c r="EK31" i="174"/>
  <c r="EK31" i="115"/>
  <c r="EK31" i="77"/>
  <c r="EK31" i="40"/>
  <c r="EK31" i="29"/>
  <c r="EK31" i="173"/>
  <c r="EK31" i="42"/>
  <c r="EK31" i="21"/>
  <c r="EK31" i="99"/>
  <c r="EK31" i="104"/>
  <c r="AS27" i="180"/>
  <c r="AS27" i="181"/>
  <c r="AS27" i="178"/>
  <c r="AS27" i="179"/>
  <c r="AS27" i="177"/>
  <c r="BI26" i="106"/>
  <c r="BI26" i="112" s="1"/>
  <c r="BI26" i="150"/>
  <c r="BI26" i="148"/>
  <c r="BI26" i="147"/>
  <c r="BI26" i="146"/>
  <c r="BI26" i="149"/>
  <c r="BI26" i="174"/>
  <c r="BI26" i="115"/>
  <c r="BI26" i="77"/>
  <c r="BI26" i="40"/>
  <c r="BI26" i="29"/>
  <c r="BI26" i="173"/>
  <c r="BI26" i="42"/>
  <c r="BI26" i="21"/>
  <c r="BI26" i="99"/>
  <c r="BI26" i="104"/>
  <c r="CM57" i="2"/>
  <c r="CM56" i="106"/>
  <c r="CM56" i="112" s="1"/>
  <c r="CM56" i="173"/>
  <c r="CM56" i="104"/>
  <c r="CM56" i="21"/>
  <c r="CM56" i="99"/>
  <c r="BS44" i="2"/>
  <c r="BS43" i="106"/>
  <c r="BS43" i="112" s="1"/>
  <c r="BS43" i="173"/>
  <c r="BS43" i="104"/>
  <c r="BS43" i="99"/>
  <c r="BS43" i="21"/>
  <c r="AC32" i="180"/>
  <c r="AC32" i="181"/>
  <c r="AC32" i="178"/>
  <c r="AC32" i="179"/>
  <c r="AC32" i="177"/>
  <c r="AS31" i="106"/>
  <c r="AS31" i="112" s="1"/>
  <c r="AS31" i="150"/>
  <c r="AS31" i="148"/>
  <c r="AS31" i="147"/>
  <c r="AS31" i="146"/>
  <c r="AS31" i="149"/>
  <c r="AS31" i="174"/>
  <c r="AS31" i="115"/>
  <c r="AS31" i="77"/>
  <c r="AS31" i="40"/>
  <c r="AS31" i="29"/>
  <c r="AS31" i="173"/>
  <c r="AS31" i="42"/>
  <c r="AS31" i="21"/>
  <c r="AS31" i="99"/>
  <c r="AS31" i="104"/>
  <c r="X44" i="2"/>
  <c r="X43" i="106"/>
  <c r="X43" i="112" s="1"/>
  <c r="X43" i="173"/>
  <c r="X43" i="21"/>
  <c r="X43" i="104"/>
  <c r="X43" i="99"/>
  <c r="C57" i="2"/>
  <c r="C56" i="106"/>
  <c r="C56" i="112" s="1"/>
  <c r="C56" i="173"/>
  <c r="C56" i="104"/>
  <c r="C56" i="21"/>
  <c r="C56" i="99"/>
  <c r="DF44" i="2"/>
  <c r="DF43" i="173"/>
  <c r="DF43" i="21"/>
  <c r="DF43" i="104"/>
  <c r="DF43" i="99"/>
  <c r="FA57" i="21"/>
  <c r="FA57" i="173"/>
  <c r="FA57" i="104"/>
  <c r="FA57" i="99"/>
  <c r="FX57" i="2"/>
  <c r="FX56" i="21"/>
  <c r="FX56" i="173"/>
  <c r="FX56" i="104"/>
  <c r="FX56" i="99"/>
  <c r="EQ31" i="150"/>
  <c r="EQ31" i="148"/>
  <c r="EQ31" i="147"/>
  <c r="EQ31" i="149"/>
  <c r="EQ31" i="146"/>
  <c r="EQ31" i="115"/>
  <c r="EQ31" i="174"/>
  <c r="EQ31" i="40"/>
  <c r="EQ31" i="29"/>
  <c r="EQ31" i="77"/>
  <c r="EQ31" i="173"/>
  <c r="EQ31" i="42"/>
  <c r="EQ31" i="21"/>
  <c r="EQ31" i="99"/>
  <c r="EQ31" i="104"/>
  <c r="CF57" i="2"/>
  <c r="CF56" i="106"/>
  <c r="CF56" i="112" s="1"/>
  <c r="CF56" i="21"/>
  <c r="CF56" i="173"/>
  <c r="CF56" i="104"/>
  <c r="CF56" i="99"/>
  <c r="EX44" i="2"/>
  <c r="EX43" i="173"/>
  <c r="EX43" i="21"/>
  <c r="EX43" i="104"/>
  <c r="EX43" i="99"/>
  <c r="BD37" i="2"/>
  <c r="AN37" i="180"/>
  <c r="AN37" i="181"/>
  <c r="AN37" i="178"/>
  <c r="AN37" i="179"/>
  <c r="AN37" i="177"/>
  <c r="BD36" i="106"/>
  <c r="BD36" i="112" s="1"/>
  <c r="BD36" i="150"/>
  <c r="BD36" i="148"/>
  <c r="BD36" i="147"/>
  <c r="BD36" i="149"/>
  <c r="BD36" i="146"/>
  <c r="BD36" i="115"/>
  <c r="BD36" i="174"/>
  <c r="BD36" i="40"/>
  <c r="BD36" i="77"/>
  <c r="BD36" i="42"/>
  <c r="BD36" i="29"/>
  <c r="BD36" i="173"/>
  <c r="BD36" i="21"/>
  <c r="BD36" i="104"/>
  <c r="BD36" i="99"/>
  <c r="X37" i="2"/>
  <c r="H37" i="180"/>
  <c r="H37" i="181"/>
  <c r="H37" i="178"/>
  <c r="H37" i="179"/>
  <c r="H37" i="177"/>
  <c r="X36" i="106"/>
  <c r="X36" i="112" s="1"/>
  <c r="X36" i="150"/>
  <c r="X36" i="148"/>
  <c r="X36" i="147"/>
  <c r="X36" i="149"/>
  <c r="X36" i="146"/>
  <c r="X36" i="115"/>
  <c r="X36" i="174"/>
  <c r="X36" i="40"/>
  <c r="X36" i="77"/>
  <c r="X36" i="42"/>
  <c r="X36" i="29"/>
  <c r="X36" i="173"/>
  <c r="X36" i="21"/>
  <c r="X36" i="104"/>
  <c r="X36" i="99"/>
  <c r="FS31" i="150"/>
  <c r="FS31" i="148"/>
  <c r="FS31" i="147"/>
  <c r="FS31" i="149"/>
  <c r="FS31" i="146"/>
  <c r="FS31" i="115"/>
  <c r="FS31" i="174"/>
  <c r="FS31" i="40"/>
  <c r="FS31" i="29"/>
  <c r="FS31" i="77"/>
  <c r="FS31" i="173"/>
  <c r="FS31" i="42"/>
  <c r="FS31" i="21"/>
  <c r="FS31" i="99"/>
  <c r="FS31" i="104"/>
  <c r="CD31" i="106"/>
  <c r="CD31" i="112" s="1"/>
  <c r="CD31" i="150"/>
  <c r="CD31" i="148"/>
  <c r="CD31" i="147"/>
  <c r="CD31" i="146"/>
  <c r="CD31" i="149"/>
  <c r="CD31" i="174"/>
  <c r="CD31" i="115"/>
  <c r="CD31" i="77"/>
  <c r="CD31" i="40"/>
  <c r="CD31" i="29"/>
  <c r="CD31" i="173"/>
  <c r="CD31" i="42"/>
  <c r="CD31" i="104"/>
  <c r="CD31" i="21"/>
  <c r="CD31" i="99"/>
  <c r="BN37" i="2"/>
  <c r="AX37" i="180"/>
  <c r="AX37" i="178"/>
  <c r="AX37" i="181"/>
  <c r="AX37" i="179"/>
  <c r="AX37" i="177"/>
  <c r="BN36" i="106"/>
  <c r="BN36" i="112" s="1"/>
  <c r="BN36" i="150"/>
  <c r="BN36" i="148"/>
  <c r="BN36" i="147"/>
  <c r="BN36" i="146"/>
  <c r="BN36" i="149"/>
  <c r="BN36" i="174"/>
  <c r="BN36" i="115"/>
  <c r="BN36" i="77"/>
  <c r="BN36" i="40"/>
  <c r="BN36" i="29"/>
  <c r="BN36" i="173"/>
  <c r="BN36" i="42"/>
  <c r="BN36" i="104"/>
  <c r="BN36" i="99"/>
  <c r="BN36" i="21"/>
  <c r="GC57" i="2"/>
  <c r="GC56" i="21"/>
  <c r="GC56" i="173"/>
  <c r="GC56" i="104"/>
  <c r="GC56" i="99"/>
  <c r="AC44" i="2"/>
  <c r="AC43" i="106"/>
  <c r="AC43" i="112" s="1"/>
  <c r="AC43" i="173"/>
  <c r="AC43" i="21"/>
  <c r="AC43" i="104"/>
  <c r="AC43" i="99"/>
  <c r="BU57" i="2"/>
  <c r="BU56" i="106"/>
  <c r="BU56" i="112" s="1"/>
  <c r="BU56" i="21"/>
  <c r="BU56" i="173"/>
  <c r="BU56" i="104"/>
  <c r="BU56" i="99"/>
  <c r="GC44" i="2"/>
  <c r="GC43" i="173"/>
  <c r="GC43" i="21"/>
  <c r="GC43" i="104"/>
  <c r="GC43" i="99"/>
  <c r="CN44" i="2"/>
  <c r="CN43" i="106"/>
  <c r="CN43" i="112" s="1"/>
  <c r="CN43" i="173"/>
  <c r="CN43" i="21"/>
  <c r="CN43" i="104"/>
  <c r="CN43" i="99"/>
  <c r="EE44" i="2"/>
  <c r="EE43" i="173"/>
  <c r="EE43" i="104"/>
  <c r="EE43" i="99"/>
  <c r="EE43" i="21"/>
  <c r="BK44" i="2"/>
  <c r="BK43" i="106"/>
  <c r="BK43" i="112" s="1"/>
  <c r="BK43" i="173"/>
  <c r="BK43" i="104"/>
  <c r="BK43" i="99"/>
  <c r="BK43" i="21"/>
  <c r="BW31" i="106"/>
  <c r="BW31" i="112" s="1"/>
  <c r="BW31" i="150"/>
  <c r="BW31" i="148"/>
  <c r="BW31" i="147"/>
  <c r="BW31" i="149"/>
  <c r="BW31" i="146"/>
  <c r="BW31" i="115"/>
  <c r="BW31" i="174"/>
  <c r="BW31" i="40"/>
  <c r="BW31" i="29"/>
  <c r="BW31" i="77"/>
  <c r="BW31" i="173"/>
  <c r="BW31" i="42"/>
  <c r="BW31" i="21"/>
  <c r="BW31" i="99"/>
  <c r="BW31" i="104"/>
  <c r="F32" i="180"/>
  <c r="F32" i="181"/>
  <c r="F32" i="178"/>
  <c r="F32" i="179"/>
  <c r="F32" i="177"/>
  <c r="V31" i="106"/>
  <c r="V31" i="112" s="1"/>
  <c r="V31" i="150"/>
  <c r="V31" i="148"/>
  <c r="V31" i="146"/>
  <c r="V31" i="147"/>
  <c r="V31" i="149"/>
  <c r="V31" i="174"/>
  <c r="V31" i="115"/>
  <c r="V31" i="77"/>
  <c r="V31" i="40"/>
  <c r="V31" i="29"/>
  <c r="V31" i="173"/>
  <c r="V31" i="42"/>
  <c r="V31" i="104"/>
  <c r="V31" i="21"/>
  <c r="V31" i="99"/>
  <c r="ED31" i="150"/>
  <c r="ED31" i="148"/>
  <c r="ED31" i="147"/>
  <c r="ED31" i="146"/>
  <c r="ED31" i="149"/>
  <c r="ED31" i="174"/>
  <c r="ED31" i="115"/>
  <c r="ED31" i="77"/>
  <c r="ED31" i="40"/>
  <c r="ED31" i="29"/>
  <c r="ED31" i="173"/>
  <c r="ED31" i="42"/>
  <c r="ED31" i="104"/>
  <c r="ED31" i="21"/>
  <c r="ED31" i="99"/>
  <c r="DU44" i="2"/>
  <c r="DU43" i="173"/>
  <c r="DU43" i="21"/>
  <c r="DU43" i="104"/>
  <c r="DU43" i="99"/>
  <c r="CF26" i="106"/>
  <c r="CF26" i="112" s="1"/>
  <c r="CF26" i="150"/>
  <c r="CF26" i="148"/>
  <c r="CF26" i="147"/>
  <c r="CF26" i="146"/>
  <c r="CF26" i="149"/>
  <c r="CF26" i="115"/>
  <c r="CF26" i="174"/>
  <c r="CF26" i="40"/>
  <c r="CF26" i="29"/>
  <c r="CF26" i="77"/>
  <c r="CF26" i="42"/>
  <c r="CF26" i="173"/>
  <c r="CF26" i="21"/>
  <c r="CF26" i="99"/>
  <c r="CF26" i="104"/>
  <c r="EV44" i="2"/>
  <c r="EV43" i="173"/>
  <c r="EV43" i="21"/>
  <c r="EV43" i="104"/>
  <c r="EV43" i="99"/>
  <c r="AP44" i="2"/>
  <c r="AP43" i="106"/>
  <c r="AP43" i="112" s="1"/>
  <c r="AP43" i="173"/>
  <c r="AP43" i="21"/>
  <c r="AP43" i="104"/>
  <c r="AP43" i="99"/>
  <c r="AJ37" i="2"/>
  <c r="T37" i="180"/>
  <c r="T37" i="181"/>
  <c r="T37" i="178"/>
  <c r="T37" i="179"/>
  <c r="T37" i="177"/>
  <c r="AJ36" i="106"/>
  <c r="AJ36" i="112" s="1"/>
  <c r="AJ36" i="150"/>
  <c r="AJ36" i="148"/>
  <c r="AJ36" i="147"/>
  <c r="AJ36" i="149"/>
  <c r="AJ36" i="146"/>
  <c r="AJ36" i="115"/>
  <c r="AJ36" i="174"/>
  <c r="AJ36" i="40"/>
  <c r="AJ36" i="77"/>
  <c r="AJ36" i="42"/>
  <c r="AJ36" i="29"/>
  <c r="AJ36" i="173"/>
  <c r="AJ36" i="21"/>
  <c r="AJ36" i="104"/>
  <c r="AJ36" i="99"/>
  <c r="EI57" i="2"/>
  <c r="EI56" i="173"/>
  <c r="EI56" i="104"/>
  <c r="EI56" i="21"/>
  <c r="EI56" i="99"/>
  <c r="FT31" i="150"/>
  <c r="FT31" i="148"/>
  <c r="FT31" i="147"/>
  <c r="FT31" i="149"/>
  <c r="FT31" i="146"/>
  <c r="FT31" i="115"/>
  <c r="FT31" i="174"/>
  <c r="FT31" i="40"/>
  <c r="FT31" i="29"/>
  <c r="FT31" i="77"/>
  <c r="FT31" i="42"/>
  <c r="FT31" i="173"/>
  <c r="FT31" i="21"/>
  <c r="FT31" i="99"/>
  <c r="FT31" i="104"/>
  <c r="FT26" i="150"/>
  <c r="FT26" i="148"/>
  <c r="FT26" i="147"/>
  <c r="FT26" i="146"/>
  <c r="FT26" i="149"/>
  <c r="FT26" i="115"/>
  <c r="FT26" i="174"/>
  <c r="FT26" i="40"/>
  <c r="FT26" i="29"/>
  <c r="FT26" i="77"/>
  <c r="FT26" i="42"/>
  <c r="FT26" i="173"/>
  <c r="FT26" i="21"/>
  <c r="FT26" i="99"/>
  <c r="FT26" i="104"/>
  <c r="EJ37" i="2"/>
  <c r="EJ36" i="150"/>
  <c r="EJ36" i="148"/>
  <c r="EJ36" i="147"/>
  <c r="EJ36" i="149"/>
  <c r="EJ36" i="146"/>
  <c r="EJ36" i="115"/>
  <c r="EJ36" i="174"/>
  <c r="EJ36" i="40"/>
  <c r="EJ36" i="77"/>
  <c r="EJ36" i="42"/>
  <c r="EJ36" i="29"/>
  <c r="EJ36" i="173"/>
  <c r="EJ36" i="21"/>
  <c r="EJ36" i="104"/>
  <c r="EJ36" i="99"/>
  <c r="EI31" i="150"/>
  <c r="EI31" i="148"/>
  <c r="EI31" i="147"/>
  <c r="EI31" i="149"/>
  <c r="EI31" i="146"/>
  <c r="EI31" i="115"/>
  <c r="EI31" i="174"/>
  <c r="EI31" i="40"/>
  <c r="EI31" i="29"/>
  <c r="EI31" i="77"/>
  <c r="EI31" i="173"/>
  <c r="EI31" i="42"/>
  <c r="EI31" i="21"/>
  <c r="EI31" i="99"/>
  <c r="EI31" i="104"/>
  <c r="FC31" i="150"/>
  <c r="FC31" i="148"/>
  <c r="FC31" i="147"/>
  <c r="FC31" i="149"/>
  <c r="FC31" i="146"/>
  <c r="FC31" i="115"/>
  <c r="FC31" i="174"/>
  <c r="FC31" i="40"/>
  <c r="FC31" i="29"/>
  <c r="FC31" i="77"/>
  <c r="FC31" i="173"/>
  <c r="FC31" i="42"/>
  <c r="FC31" i="21"/>
  <c r="FC31" i="99"/>
  <c r="FC31" i="104"/>
  <c r="CK31" i="106"/>
  <c r="CK31" i="112" s="1"/>
  <c r="CK31" i="150"/>
  <c r="CK31" i="148"/>
  <c r="CK31" i="147"/>
  <c r="CK31" i="146"/>
  <c r="CK31" i="149"/>
  <c r="CK31" i="174"/>
  <c r="CK31" i="115"/>
  <c r="CK31" i="77"/>
  <c r="CK31" i="40"/>
  <c r="CK31" i="29"/>
  <c r="CK31" i="173"/>
  <c r="CK31" i="42"/>
  <c r="CK31" i="21"/>
  <c r="CK31" i="99"/>
  <c r="CK31" i="104"/>
  <c r="DW31" i="150"/>
  <c r="DW31" i="148"/>
  <c r="DW31" i="147"/>
  <c r="DW31" i="149"/>
  <c r="DW31" i="146"/>
  <c r="DW31" i="115"/>
  <c r="DW31" i="174"/>
  <c r="DW31" i="40"/>
  <c r="DW31" i="29"/>
  <c r="DW31" i="77"/>
  <c r="DW31" i="173"/>
  <c r="DW31" i="42"/>
  <c r="DW31" i="21"/>
  <c r="DW31" i="99"/>
  <c r="DW31" i="104"/>
  <c r="FA31" i="150"/>
  <c r="FA31" i="148"/>
  <c r="FA31" i="147"/>
  <c r="FA31" i="146"/>
  <c r="FA31" i="149"/>
  <c r="FA31" i="174"/>
  <c r="FA31" i="115"/>
  <c r="FA31" i="77"/>
  <c r="FA31" i="40"/>
  <c r="FA31" i="29"/>
  <c r="FA31" i="173"/>
  <c r="FA31" i="42"/>
  <c r="FA31" i="21"/>
  <c r="FA31" i="99"/>
  <c r="FA31" i="104"/>
  <c r="AL27" i="180"/>
  <c r="AL27" i="181"/>
  <c r="AL27" i="178"/>
  <c r="AL27" i="179"/>
  <c r="AL27" i="177"/>
  <c r="BB26" i="106"/>
  <c r="BB26" i="112" s="1"/>
  <c r="BB26" i="150"/>
  <c r="BB26" i="148"/>
  <c r="BB26" i="146"/>
  <c r="BB26" i="147"/>
  <c r="BB26" i="149"/>
  <c r="BB26" i="174"/>
  <c r="BB26" i="115"/>
  <c r="BB26" i="77"/>
  <c r="BB26" i="40"/>
  <c r="BB26" i="29"/>
  <c r="BB26" i="173"/>
  <c r="BB26" i="42"/>
  <c r="BB26" i="104"/>
  <c r="BB26" i="21"/>
  <c r="BB26" i="99"/>
  <c r="AF32" i="180"/>
  <c r="AF32" i="181"/>
  <c r="AF32" i="178"/>
  <c r="AF32" i="179"/>
  <c r="AF32" i="177"/>
  <c r="AV31" i="106"/>
  <c r="AV31" i="112" s="1"/>
  <c r="AV31" i="150"/>
  <c r="AV31" i="148"/>
  <c r="AV31" i="147"/>
  <c r="AV31" i="146"/>
  <c r="AV31" i="149"/>
  <c r="AV31" i="115"/>
  <c r="AV31" i="174"/>
  <c r="AV31" i="40"/>
  <c r="AV31" i="29"/>
  <c r="AV31" i="77"/>
  <c r="AV31" i="42"/>
  <c r="AV31" i="173"/>
  <c r="AV31" i="21"/>
  <c r="AV31" i="99"/>
  <c r="AV31" i="104"/>
  <c r="AO44" i="2"/>
  <c r="AO43" i="106"/>
  <c r="AO43" i="112" s="1"/>
  <c r="AO43" i="173"/>
  <c r="AO43" i="21"/>
  <c r="AO43" i="104"/>
  <c r="AO43" i="99"/>
  <c r="AL57" i="2"/>
  <c r="AL56" i="106"/>
  <c r="AL56" i="112" s="1"/>
  <c r="AL56" i="21"/>
  <c r="AL56" i="173"/>
  <c r="AL56" i="104"/>
  <c r="AL56" i="99"/>
  <c r="FV37" i="2"/>
  <c r="FV36" i="150"/>
  <c r="FV36" i="148"/>
  <c r="FV36" i="147"/>
  <c r="FV36" i="146"/>
  <c r="FV36" i="149"/>
  <c r="FV36" i="174"/>
  <c r="FV36" i="115"/>
  <c r="FV36" i="77"/>
  <c r="FV36" i="40"/>
  <c r="FV36" i="29"/>
  <c r="FV36" i="173"/>
  <c r="FV36" i="42"/>
  <c r="FV36" i="104"/>
  <c r="FV36" i="99"/>
  <c r="FV36" i="21"/>
  <c r="EV37" i="2"/>
  <c r="EV36" i="150"/>
  <c r="EV36" i="148"/>
  <c r="EV36" i="147"/>
  <c r="EV36" i="149"/>
  <c r="EV36" i="146"/>
  <c r="EV36" i="115"/>
  <c r="EV36" i="174"/>
  <c r="EV36" i="40"/>
  <c r="EV36" i="77"/>
  <c r="EV36" i="42"/>
  <c r="EV36" i="29"/>
  <c r="EV36" i="173"/>
  <c r="EV36" i="21"/>
  <c r="EV36" i="104"/>
  <c r="EV36" i="99"/>
  <c r="EV31" i="150"/>
  <c r="EV31" i="148"/>
  <c r="EV31" i="147"/>
  <c r="EV31" i="149"/>
  <c r="EV31" i="146"/>
  <c r="EV31" i="115"/>
  <c r="EV31" i="174"/>
  <c r="EV31" i="40"/>
  <c r="EV31" i="29"/>
  <c r="EV31" i="77"/>
  <c r="EV31" i="42"/>
  <c r="EV31" i="173"/>
  <c r="EV31" i="21"/>
  <c r="EV31" i="99"/>
  <c r="EV31" i="104"/>
  <c r="EV26" i="150"/>
  <c r="EV26" i="148"/>
  <c r="EV26" i="147"/>
  <c r="EV26" i="146"/>
  <c r="EV26" i="149"/>
  <c r="EV26" i="115"/>
  <c r="EV26" i="174"/>
  <c r="EV26" i="40"/>
  <c r="EV26" i="29"/>
  <c r="EV26" i="77"/>
  <c r="EV26" i="42"/>
  <c r="EV26" i="173"/>
  <c r="EV26" i="21"/>
  <c r="EV26" i="99"/>
  <c r="EV26" i="104"/>
  <c r="EJ44" i="2"/>
  <c r="EJ43" i="173"/>
  <c r="EJ43" i="21"/>
  <c r="EJ43" i="104"/>
  <c r="EJ43" i="99"/>
  <c r="GE37" i="2"/>
  <c r="GE36" i="150"/>
  <c r="GE36" i="148"/>
  <c r="GE36" i="147"/>
  <c r="GE36" i="149"/>
  <c r="GE36" i="146"/>
  <c r="GE36" i="115"/>
  <c r="GE36" i="174"/>
  <c r="GE36" i="40"/>
  <c r="GE36" i="77"/>
  <c r="GE36" i="29"/>
  <c r="GE36" i="173"/>
  <c r="GE36" i="42"/>
  <c r="GE36" i="21"/>
  <c r="GE36" i="104"/>
  <c r="GE36" i="99"/>
  <c r="FQ44" i="2"/>
  <c r="FQ43" i="173"/>
  <c r="FQ43" i="21"/>
  <c r="FQ43" i="104"/>
  <c r="FQ43" i="99"/>
  <c r="BN57" i="2"/>
  <c r="BN56" i="106"/>
  <c r="BN56" i="112" s="1"/>
  <c r="BN56" i="21"/>
  <c r="BN56" i="173"/>
  <c r="BN56" i="104"/>
  <c r="BN56" i="99"/>
  <c r="FM44" i="2"/>
  <c r="FM43" i="173"/>
  <c r="FM43" i="21"/>
  <c r="FM43" i="104"/>
  <c r="FM43" i="99"/>
  <c r="FC37" i="2"/>
  <c r="FC36" i="150"/>
  <c r="FC36" i="148"/>
  <c r="FC36" i="147"/>
  <c r="FC36" i="149"/>
  <c r="FC36" i="146"/>
  <c r="FC36" i="115"/>
  <c r="FC36" i="174"/>
  <c r="FC36" i="40"/>
  <c r="FC36" i="77"/>
  <c r="FC36" i="29"/>
  <c r="FC36" i="173"/>
  <c r="FC36" i="42"/>
  <c r="FC36" i="21"/>
  <c r="FC36" i="104"/>
  <c r="FC36" i="99"/>
  <c r="CS57" i="2"/>
  <c r="CS56" i="106"/>
  <c r="CS56" i="112" s="1"/>
  <c r="CS56" i="21"/>
  <c r="CS56" i="173"/>
  <c r="CS56" i="104"/>
  <c r="CS56" i="99"/>
  <c r="ER57" i="2"/>
  <c r="ER56" i="21"/>
  <c r="ER56" i="173"/>
  <c r="ER56" i="104"/>
  <c r="ER56" i="99"/>
  <c r="DF37" i="2"/>
  <c r="DF36" i="150"/>
  <c r="DF36" i="148"/>
  <c r="DF36" i="147"/>
  <c r="DF36" i="146"/>
  <c r="DF36" i="149"/>
  <c r="DF36" i="174"/>
  <c r="DF36" i="115"/>
  <c r="DF36" i="77"/>
  <c r="DF36" i="40"/>
  <c r="DF36" i="29"/>
  <c r="DF36" i="173"/>
  <c r="DF36" i="42"/>
  <c r="DF36" i="104"/>
  <c r="DF36" i="99"/>
  <c r="DF36" i="21"/>
  <c r="DF31" i="150"/>
  <c r="DF31" i="148"/>
  <c r="DF31" i="147"/>
  <c r="DF31" i="146"/>
  <c r="DF31" i="149"/>
  <c r="DF31" i="174"/>
  <c r="DF31" i="115"/>
  <c r="DF31" i="77"/>
  <c r="DF31" i="40"/>
  <c r="DF31" i="29"/>
  <c r="DF31" i="173"/>
  <c r="DF31" i="42"/>
  <c r="DF31" i="104"/>
  <c r="DF31" i="21"/>
  <c r="DF31" i="99"/>
  <c r="DF26" i="150"/>
  <c r="DF26" i="148"/>
  <c r="DF26" i="146"/>
  <c r="DF26" i="147"/>
  <c r="DF26" i="149"/>
  <c r="DF26" i="174"/>
  <c r="DF26" i="115"/>
  <c r="DF26" i="77"/>
  <c r="DF26" i="40"/>
  <c r="DF26" i="29"/>
  <c r="DF26" i="173"/>
  <c r="DF26" i="42"/>
  <c r="DF26" i="104"/>
  <c r="DF26" i="21"/>
  <c r="DF26" i="99"/>
  <c r="CQ26" i="106"/>
  <c r="CQ26" i="112" s="1"/>
  <c r="CQ26" i="150"/>
  <c r="CQ26" i="148"/>
  <c r="CQ26" i="146"/>
  <c r="CQ26" i="147"/>
  <c r="CQ26" i="149"/>
  <c r="CQ26" i="115"/>
  <c r="CQ26" i="174"/>
  <c r="CQ26" i="40"/>
  <c r="CQ26" i="29"/>
  <c r="CQ26" i="77"/>
  <c r="CQ26" i="173"/>
  <c r="CQ26" i="42"/>
  <c r="CQ26" i="21"/>
  <c r="CQ26" i="99"/>
  <c r="CQ26" i="104"/>
  <c r="AI57" i="2"/>
  <c r="AI56" i="106"/>
  <c r="AI56" i="112" s="1"/>
  <c r="AI56" i="173"/>
  <c r="AI56" i="104"/>
  <c r="AI56" i="21"/>
  <c r="AI56" i="99"/>
  <c r="AB57" i="2"/>
  <c r="AB56" i="106"/>
  <c r="AB56" i="112" s="1"/>
  <c r="AB56" i="21"/>
  <c r="AB56" i="173"/>
  <c r="AB56" i="104"/>
  <c r="AB56" i="99"/>
  <c r="EJ57" i="2"/>
  <c r="EJ56" i="21"/>
  <c r="EJ56" i="173"/>
  <c r="EJ56" i="104"/>
  <c r="EJ56" i="99"/>
  <c r="BR37" i="2"/>
  <c r="BR36" i="106"/>
  <c r="BR36" i="112" s="1"/>
  <c r="BR36" i="150"/>
  <c r="BR36" i="148"/>
  <c r="BR36" i="147"/>
  <c r="BR36" i="146"/>
  <c r="BR36" i="149"/>
  <c r="BR36" i="174"/>
  <c r="BR36" i="115"/>
  <c r="BR36" i="77"/>
  <c r="BR36" i="40"/>
  <c r="BR36" i="29"/>
  <c r="BR36" i="173"/>
  <c r="BR36" i="42"/>
  <c r="BR36" i="104"/>
  <c r="BR36" i="99"/>
  <c r="BR36" i="21"/>
  <c r="U37" i="2"/>
  <c r="E37" i="180"/>
  <c r="E37" i="181"/>
  <c r="E37" i="178"/>
  <c r="E37" i="179"/>
  <c r="E37" i="177"/>
  <c r="U36" i="106"/>
  <c r="U36" i="112" s="1"/>
  <c r="U36" i="150"/>
  <c r="U36" i="148"/>
  <c r="U36" i="147"/>
  <c r="U36" i="146"/>
  <c r="U36" i="149"/>
  <c r="U36" i="174"/>
  <c r="U36" i="115"/>
  <c r="U36" i="77"/>
  <c r="U36" i="40"/>
  <c r="U36" i="173"/>
  <c r="U36" i="42"/>
  <c r="U36" i="29"/>
  <c r="U36" i="21"/>
  <c r="U36" i="104"/>
  <c r="U36" i="99"/>
  <c r="CM26" i="106"/>
  <c r="CM26" i="112" s="1"/>
  <c r="CM26" i="150"/>
  <c r="CM26" i="148"/>
  <c r="CM26" i="146"/>
  <c r="CM26" i="147"/>
  <c r="CM26" i="149"/>
  <c r="CM26" i="115"/>
  <c r="CM26" i="174"/>
  <c r="CM26" i="40"/>
  <c r="CM26" i="29"/>
  <c r="CM26" i="77"/>
  <c r="CM26" i="173"/>
  <c r="CM26" i="42"/>
  <c r="CM26" i="21"/>
  <c r="CM26" i="99"/>
  <c r="CM26" i="104"/>
  <c r="DN57" i="2"/>
  <c r="DN56" i="21"/>
  <c r="DN56" i="173"/>
  <c r="DN56" i="104"/>
  <c r="DN56" i="99"/>
  <c r="AO27" i="180"/>
  <c r="AO27" i="181"/>
  <c r="AO27" i="178"/>
  <c r="AO27" i="179"/>
  <c r="AO27" i="177"/>
  <c r="BE26" i="106"/>
  <c r="BE26" i="112" s="1"/>
  <c r="BE26" i="150"/>
  <c r="BE26" i="148"/>
  <c r="BE26" i="147"/>
  <c r="BE26" i="146"/>
  <c r="BE26" i="149"/>
  <c r="BE26" i="174"/>
  <c r="BE26" i="115"/>
  <c r="BE26" i="77"/>
  <c r="BE26" i="40"/>
  <c r="BE26" i="29"/>
  <c r="BE26" i="173"/>
  <c r="BE26" i="42"/>
  <c r="BE26" i="21"/>
  <c r="BE26" i="99"/>
  <c r="BE26" i="104"/>
  <c r="V44" i="2"/>
  <c r="V43" i="106"/>
  <c r="V43" i="112" s="1"/>
  <c r="V43" i="173"/>
  <c r="V43" i="21"/>
  <c r="V43" i="104"/>
  <c r="V43" i="99"/>
  <c r="EP44" i="2"/>
  <c r="EP43" i="173"/>
  <c r="EP43" i="21"/>
  <c r="EP43" i="104"/>
  <c r="EP43" i="99"/>
  <c r="CB31" i="106"/>
  <c r="CB31" i="112" s="1"/>
  <c r="CB31" i="150"/>
  <c r="CB31" i="148"/>
  <c r="CB31" i="147"/>
  <c r="CB31" i="149"/>
  <c r="CB31" i="146"/>
  <c r="CB31" i="115"/>
  <c r="CB31" i="174"/>
  <c r="CB31" i="40"/>
  <c r="CB31" i="29"/>
  <c r="CB31" i="77"/>
  <c r="CB31" i="42"/>
  <c r="CB31" i="173"/>
  <c r="CB31" i="21"/>
  <c r="CB31" i="99"/>
  <c r="CB31" i="104"/>
  <c r="AG44" i="2"/>
  <c r="AG43" i="106"/>
  <c r="AG43" i="112" s="1"/>
  <c r="AG43" i="173"/>
  <c r="AG43" i="21"/>
  <c r="AG43" i="104"/>
  <c r="AG43" i="99"/>
  <c r="CL31" i="106"/>
  <c r="CL31" i="112" s="1"/>
  <c r="CL31" i="150"/>
  <c r="CL31" i="148"/>
  <c r="CL31" i="147"/>
  <c r="CL31" i="146"/>
  <c r="CL31" i="149"/>
  <c r="CL31" i="174"/>
  <c r="CL31" i="115"/>
  <c r="CL31" i="77"/>
  <c r="CL31" i="40"/>
  <c r="CL31" i="29"/>
  <c r="CL31" i="173"/>
  <c r="CL31" i="42"/>
  <c r="CL31" i="104"/>
  <c r="CL31" i="21"/>
  <c r="CL31" i="99"/>
  <c r="AU57" i="2"/>
  <c r="AU56" i="106"/>
  <c r="AU56" i="112" s="1"/>
  <c r="AU56" i="173"/>
  <c r="AU56" i="104"/>
  <c r="AU56" i="21"/>
  <c r="AU56" i="99"/>
  <c r="S32" i="180"/>
  <c r="S32" i="181"/>
  <c r="S32" i="178"/>
  <c r="S32" i="179"/>
  <c r="S32" i="177"/>
  <c r="AI31" i="106"/>
  <c r="AI31" i="112" s="1"/>
  <c r="AI31" i="150"/>
  <c r="AI31" i="148"/>
  <c r="AI31" i="146"/>
  <c r="AI31" i="147"/>
  <c r="AI31" i="149"/>
  <c r="AI31" i="115"/>
  <c r="AI31" i="174"/>
  <c r="AI31" i="40"/>
  <c r="AI31" i="29"/>
  <c r="AI31" i="77"/>
  <c r="AI31" i="173"/>
  <c r="AI31" i="42"/>
  <c r="AI31" i="21"/>
  <c r="AI31" i="99"/>
  <c r="AI31" i="104"/>
  <c r="J57" i="2"/>
  <c r="J56" i="106"/>
  <c r="J56" i="112" s="1"/>
  <c r="J56" i="21"/>
  <c r="J56" i="173"/>
  <c r="J56" i="104"/>
  <c r="J56" i="99"/>
  <c r="CN57" i="2"/>
  <c r="CN56" i="106"/>
  <c r="CN56" i="112" s="1"/>
  <c r="CN56" i="21"/>
  <c r="CN56" i="173"/>
  <c r="CN56" i="104"/>
  <c r="CN56" i="99"/>
  <c r="BG37" i="2"/>
  <c r="AQ37" i="181"/>
  <c r="AQ37" i="180"/>
  <c r="AQ37" i="178"/>
  <c r="AQ37" i="179"/>
  <c r="AQ37" i="177"/>
  <c r="BG36" i="106"/>
  <c r="BG36" i="112" s="1"/>
  <c r="BG36" i="150"/>
  <c r="BG36" i="148"/>
  <c r="BG36" i="147"/>
  <c r="BG36" i="149"/>
  <c r="BG36" i="146"/>
  <c r="BG36" i="115"/>
  <c r="BG36" i="174"/>
  <c r="BG36" i="40"/>
  <c r="BG36" i="77"/>
  <c r="BG36" i="29"/>
  <c r="BG36" i="173"/>
  <c r="BG36" i="42"/>
  <c r="BG36" i="21"/>
  <c r="BG36" i="104"/>
  <c r="BG36" i="99"/>
  <c r="E32" i="180"/>
  <c r="E32" i="181"/>
  <c r="E32" i="178"/>
  <c r="E32" i="179"/>
  <c r="E32" i="177"/>
  <c r="U31" i="106"/>
  <c r="U31" i="112" s="1"/>
  <c r="U31" i="150"/>
  <c r="U31" i="148"/>
  <c r="U31" i="147"/>
  <c r="U31" i="146"/>
  <c r="U31" i="149"/>
  <c r="U31" i="174"/>
  <c r="U31" i="115"/>
  <c r="U31" i="77"/>
  <c r="U31" i="40"/>
  <c r="U31" i="29"/>
  <c r="U31" i="173"/>
  <c r="U31" i="42"/>
  <c r="U31" i="21"/>
  <c r="U31" i="99"/>
  <c r="U31" i="104"/>
  <c r="EW44" i="2"/>
  <c r="EW43" i="173"/>
  <c r="EW43" i="21"/>
  <c r="EW43" i="104"/>
  <c r="EW43" i="99"/>
  <c r="AV32" i="180"/>
  <c r="AV32" i="181"/>
  <c r="AV32" i="178"/>
  <c r="AV32" i="179"/>
  <c r="AV32" i="177"/>
  <c r="BL31" i="106"/>
  <c r="BL31" i="112" s="1"/>
  <c r="BL31" i="150"/>
  <c r="BL31" i="148"/>
  <c r="BL31" i="147"/>
  <c r="BL31" i="146"/>
  <c r="BL31" i="149"/>
  <c r="BL31" i="115"/>
  <c r="BL31" i="174"/>
  <c r="BL31" i="40"/>
  <c r="BL31" i="29"/>
  <c r="BL31" i="77"/>
  <c r="BL31" i="42"/>
  <c r="BL31" i="173"/>
  <c r="BL31" i="21"/>
  <c r="BL31" i="99"/>
  <c r="BL31" i="104"/>
  <c r="EA37" i="2"/>
  <c r="EA36" i="150"/>
  <c r="EA36" i="148"/>
  <c r="EA36" i="147"/>
  <c r="EA36" i="149"/>
  <c r="EA36" i="146"/>
  <c r="EA36" i="115"/>
  <c r="EA36" i="174"/>
  <c r="EA36" i="40"/>
  <c r="EA36" i="77"/>
  <c r="EA36" i="29"/>
  <c r="EA36" i="173"/>
  <c r="EA36" i="42"/>
  <c r="EA36" i="21"/>
  <c r="EA36" i="104"/>
  <c r="EA36" i="99"/>
  <c r="EA26" i="150"/>
  <c r="EA26" i="148"/>
  <c r="EA26" i="146"/>
  <c r="EA26" i="147"/>
  <c r="EA26" i="149"/>
  <c r="EA26" i="115"/>
  <c r="EA26" i="174"/>
  <c r="EA26" i="40"/>
  <c r="EA26" i="29"/>
  <c r="EA26" i="77"/>
  <c r="EA26" i="173"/>
  <c r="EA26" i="42"/>
  <c r="EA26" i="21"/>
  <c r="EA26" i="99"/>
  <c r="EA26" i="104"/>
  <c r="CY37" i="2"/>
  <c r="CY36" i="150"/>
  <c r="CY36" i="148"/>
  <c r="CY36" i="147"/>
  <c r="CY36" i="149"/>
  <c r="CY36" i="146"/>
  <c r="CY36" i="115"/>
  <c r="CY36" i="174"/>
  <c r="CY36" i="40"/>
  <c r="CY36" i="77"/>
  <c r="CY36" i="29"/>
  <c r="CY36" i="173"/>
  <c r="CY36" i="42"/>
  <c r="CY36" i="21"/>
  <c r="CY36" i="104"/>
  <c r="CY36" i="99"/>
  <c r="CY31" i="150"/>
  <c r="CY31" i="148"/>
  <c r="CY31" i="147"/>
  <c r="CY31" i="149"/>
  <c r="CY31" i="146"/>
  <c r="CY31" i="115"/>
  <c r="CY31" i="174"/>
  <c r="CY31" i="40"/>
  <c r="CY31" i="29"/>
  <c r="CY31" i="77"/>
  <c r="CY31" i="173"/>
  <c r="CY31" i="42"/>
  <c r="CY31" i="21"/>
  <c r="CY31" i="99"/>
  <c r="CY31" i="104"/>
  <c r="CY26" i="150"/>
  <c r="CY26" i="148"/>
  <c r="CY26" i="146"/>
  <c r="CY26" i="147"/>
  <c r="CY26" i="149"/>
  <c r="CY26" i="115"/>
  <c r="CY26" i="174"/>
  <c r="CY26" i="40"/>
  <c r="CY26" i="29"/>
  <c r="CY26" i="77"/>
  <c r="CY26" i="173"/>
  <c r="CY26" i="42"/>
  <c r="CY26" i="21"/>
  <c r="CY26" i="99"/>
  <c r="CY26" i="104"/>
  <c r="CW31" i="150"/>
  <c r="CW31" i="148"/>
  <c r="CW31" i="147"/>
  <c r="CW31" i="146"/>
  <c r="CW31" i="149"/>
  <c r="CW31" i="174"/>
  <c r="CW31" i="115"/>
  <c r="CW31" i="77"/>
  <c r="CW31" i="40"/>
  <c r="CW31" i="29"/>
  <c r="CW31" i="173"/>
  <c r="CW31" i="42"/>
  <c r="CW31" i="21"/>
  <c r="CW31" i="99"/>
  <c r="CW31" i="104"/>
  <c r="FF57" i="2"/>
  <c r="FF56" i="21"/>
  <c r="FF56" i="173"/>
  <c r="FF56" i="104"/>
  <c r="FF56" i="99"/>
  <c r="DI37" i="2"/>
  <c r="DI36" i="150"/>
  <c r="DI36" i="148"/>
  <c r="DI36" i="147"/>
  <c r="DI36" i="146"/>
  <c r="DI36" i="149"/>
  <c r="DI36" i="174"/>
  <c r="DI36" i="115"/>
  <c r="DI36" i="77"/>
  <c r="DI36" i="40"/>
  <c r="DI36" i="173"/>
  <c r="DI36" i="42"/>
  <c r="DI36" i="29"/>
  <c r="DI36" i="21"/>
  <c r="DI36" i="104"/>
  <c r="DI36" i="99"/>
  <c r="DI31" i="150"/>
  <c r="DI31" i="148"/>
  <c r="DI31" i="147"/>
  <c r="DI31" i="146"/>
  <c r="DI31" i="149"/>
  <c r="DI31" i="174"/>
  <c r="DI31" i="115"/>
  <c r="DI31" i="77"/>
  <c r="DI31" i="40"/>
  <c r="DI31" i="29"/>
  <c r="DI31" i="173"/>
  <c r="DI31" i="42"/>
  <c r="DI31" i="21"/>
  <c r="DI31" i="99"/>
  <c r="DI31" i="104"/>
  <c r="DI26" i="150"/>
  <c r="DI26" i="148"/>
  <c r="DI26" i="147"/>
  <c r="DI26" i="146"/>
  <c r="DI26" i="149"/>
  <c r="DI26" i="174"/>
  <c r="DI26" i="115"/>
  <c r="DI26" i="77"/>
  <c r="DI26" i="40"/>
  <c r="DI26" i="29"/>
  <c r="DI26" i="173"/>
  <c r="DI26" i="42"/>
  <c r="DI26" i="21"/>
  <c r="DI26" i="99"/>
  <c r="DI26" i="104"/>
  <c r="DV57" i="2"/>
  <c r="DV56" i="21"/>
  <c r="DV56" i="173"/>
  <c r="DV56" i="104"/>
  <c r="DV56" i="99"/>
  <c r="CP31" i="106"/>
  <c r="CP31" i="112" s="1"/>
  <c r="CP31" i="150"/>
  <c r="CP31" i="148"/>
  <c r="CP31" i="147"/>
  <c r="CP31" i="146"/>
  <c r="CP31" i="149"/>
  <c r="CP31" i="174"/>
  <c r="CP31" i="115"/>
  <c r="CP31" i="77"/>
  <c r="CP31" i="40"/>
  <c r="CP31" i="29"/>
  <c r="CP31" i="173"/>
  <c r="CP31" i="42"/>
  <c r="CP31" i="104"/>
  <c r="CP31" i="21"/>
  <c r="CP31" i="99"/>
  <c r="T27" i="180"/>
  <c r="T27" i="181"/>
  <c r="T27" i="178"/>
  <c r="T27" i="179"/>
  <c r="T27" i="177"/>
  <c r="AJ26" i="106"/>
  <c r="AJ26" i="112" s="1"/>
  <c r="AJ26" i="150"/>
  <c r="AJ26" i="148"/>
  <c r="AJ26" i="147"/>
  <c r="AJ26" i="146"/>
  <c r="AJ26" i="149"/>
  <c r="AJ26" i="115"/>
  <c r="AJ26" i="174"/>
  <c r="AJ26" i="40"/>
  <c r="AJ26" i="29"/>
  <c r="AJ26" i="77"/>
  <c r="AJ26" i="42"/>
  <c r="AJ26" i="173"/>
  <c r="AJ26" i="21"/>
  <c r="AJ26" i="99"/>
  <c r="AJ26" i="104"/>
  <c r="FA44" i="2"/>
  <c r="FA43" i="173"/>
  <c r="FA43" i="21"/>
  <c r="FA43" i="104"/>
  <c r="FA43" i="99"/>
  <c r="ET31" i="150"/>
  <c r="ET31" i="148"/>
  <c r="ET31" i="147"/>
  <c r="ET31" i="146"/>
  <c r="ET31" i="149"/>
  <c r="ET31" i="174"/>
  <c r="ET31" i="115"/>
  <c r="ET31" i="77"/>
  <c r="ET31" i="40"/>
  <c r="ET31" i="29"/>
  <c r="ET31" i="173"/>
  <c r="ET31" i="42"/>
  <c r="ET31" i="104"/>
  <c r="ET31" i="21"/>
  <c r="ET31" i="99"/>
  <c r="EM37" i="2"/>
  <c r="EM36" i="150"/>
  <c r="EM36" i="148"/>
  <c r="EM36" i="147"/>
  <c r="EM36" i="149"/>
  <c r="EM36" i="146"/>
  <c r="EM36" i="115"/>
  <c r="EM36" i="174"/>
  <c r="EM36" i="40"/>
  <c r="EM36" i="77"/>
  <c r="EM36" i="29"/>
  <c r="EM36" i="173"/>
  <c r="EM36" i="42"/>
  <c r="EM36" i="21"/>
  <c r="EM36" i="104"/>
  <c r="EM36" i="99"/>
  <c r="CP26" i="106"/>
  <c r="CP26" i="112" s="1"/>
  <c r="CP26" i="150"/>
  <c r="CP26" i="148"/>
  <c r="CP26" i="146"/>
  <c r="CP26" i="147"/>
  <c r="CP26" i="149"/>
  <c r="CP26" i="174"/>
  <c r="CP26" i="115"/>
  <c r="CP26" i="77"/>
  <c r="CP26" i="40"/>
  <c r="CP26" i="29"/>
  <c r="CP26" i="173"/>
  <c r="CP26" i="42"/>
  <c r="CP26" i="104"/>
  <c r="CP26" i="21"/>
  <c r="CP26" i="99"/>
  <c r="O27" i="180"/>
  <c r="O27" i="181"/>
  <c r="O27" i="178"/>
  <c r="O27" i="179"/>
  <c r="O27" i="177"/>
  <c r="AE26" i="106"/>
  <c r="AE26" i="112" s="1"/>
  <c r="AE26" i="150"/>
  <c r="AE26" i="148"/>
  <c r="AE26" i="146"/>
  <c r="AE26" i="147"/>
  <c r="AE26" i="149"/>
  <c r="AE26" i="115"/>
  <c r="AE26" i="174"/>
  <c r="AE26" i="40"/>
  <c r="AE26" i="29"/>
  <c r="AE26" i="77"/>
  <c r="AE26" i="173"/>
  <c r="AE26" i="42"/>
  <c r="AE26" i="21"/>
  <c r="AE26" i="99"/>
  <c r="AE26" i="104"/>
  <c r="C44" i="2"/>
  <c r="C43" i="106"/>
  <c r="C43" i="112" s="1"/>
  <c r="C43" i="173"/>
  <c r="C43" i="21"/>
  <c r="C43" i="104"/>
  <c r="C43" i="99"/>
  <c r="CG31" i="106"/>
  <c r="CG31" i="112" s="1"/>
  <c r="CG31" i="150"/>
  <c r="CG31" i="148"/>
  <c r="CG31" i="147"/>
  <c r="CG31" i="146"/>
  <c r="CG31" i="149"/>
  <c r="CG31" i="174"/>
  <c r="CG31" i="115"/>
  <c r="CG31" i="77"/>
  <c r="CG31" i="40"/>
  <c r="CG31" i="29"/>
  <c r="CG31" i="173"/>
  <c r="CG31" i="42"/>
  <c r="CG31" i="21"/>
  <c r="CG31" i="99"/>
  <c r="CG31" i="104"/>
  <c r="Y27" i="180"/>
  <c r="Y27" i="181"/>
  <c r="Y27" i="178"/>
  <c r="Y27" i="179"/>
  <c r="Y27" i="177"/>
  <c r="AO26" i="106"/>
  <c r="AO26" i="112" s="1"/>
  <c r="AO26" i="150"/>
  <c r="AO26" i="148"/>
  <c r="AO26" i="147"/>
  <c r="AO26" i="146"/>
  <c r="AO26" i="149"/>
  <c r="AO26" i="174"/>
  <c r="AO26" i="115"/>
  <c r="AO26" i="77"/>
  <c r="AO26" i="40"/>
  <c r="AO26" i="29"/>
  <c r="AO26" i="173"/>
  <c r="AO26" i="42"/>
  <c r="AO26" i="21"/>
  <c r="AO26" i="99"/>
  <c r="AO26" i="104"/>
  <c r="FX37" i="2"/>
  <c r="FX36" i="150"/>
  <c r="FX36" i="148"/>
  <c r="FX36" i="147"/>
  <c r="FX36" i="149"/>
  <c r="FX36" i="146"/>
  <c r="FX36" i="115"/>
  <c r="FX36" i="174"/>
  <c r="FX36" i="40"/>
  <c r="FX36" i="77"/>
  <c r="FX36" i="42"/>
  <c r="FX36" i="29"/>
  <c r="FX36" i="173"/>
  <c r="FX36" i="21"/>
  <c r="FX36" i="104"/>
  <c r="FX36" i="99"/>
  <c r="FX31" i="150"/>
  <c r="FX31" i="148"/>
  <c r="FX31" i="147"/>
  <c r="FX31" i="149"/>
  <c r="FX31" i="146"/>
  <c r="FX31" i="115"/>
  <c r="FX31" i="174"/>
  <c r="FX31" i="40"/>
  <c r="FX31" i="29"/>
  <c r="FX31" i="77"/>
  <c r="FX31" i="42"/>
  <c r="FX31" i="173"/>
  <c r="FX31" i="21"/>
  <c r="FX31" i="99"/>
  <c r="FX31" i="104"/>
  <c r="FX26" i="150"/>
  <c r="FX26" i="148"/>
  <c r="FX26" i="147"/>
  <c r="FX26" i="146"/>
  <c r="FX26" i="149"/>
  <c r="FX26" i="115"/>
  <c r="FX26" i="174"/>
  <c r="FX26" i="40"/>
  <c r="FX26" i="29"/>
  <c r="FX26" i="77"/>
  <c r="FX26" i="42"/>
  <c r="FX26" i="173"/>
  <c r="FX26" i="21"/>
  <c r="FX26" i="99"/>
  <c r="FX26" i="104"/>
  <c r="ED37" i="2"/>
  <c r="ED36" i="150"/>
  <c r="ED36" i="148"/>
  <c r="ED36" i="147"/>
  <c r="ED36" i="146"/>
  <c r="ED36" i="149"/>
  <c r="ED36" i="174"/>
  <c r="ED36" i="115"/>
  <c r="ED36" i="77"/>
  <c r="ED36" i="40"/>
  <c r="ED36" i="29"/>
  <c r="ED36" i="173"/>
  <c r="ED36" i="42"/>
  <c r="ED36" i="104"/>
  <c r="ED36" i="99"/>
  <c r="ED36" i="21"/>
  <c r="DA57" i="2"/>
  <c r="DA56" i="21"/>
  <c r="DA56" i="173"/>
  <c r="DA56" i="104"/>
  <c r="DA56" i="99"/>
  <c r="FT57" i="2"/>
  <c r="FT56" i="21"/>
  <c r="FT56" i="173"/>
  <c r="FT56" i="104"/>
  <c r="FT56" i="99"/>
  <c r="BS26" i="106"/>
  <c r="BS26" i="112" s="1"/>
  <c r="BS26" i="150"/>
  <c r="BS26" i="148"/>
  <c r="BS26" i="146"/>
  <c r="BS26" i="147"/>
  <c r="BS26" i="149"/>
  <c r="BS26" i="115"/>
  <c r="BS26" i="174"/>
  <c r="BS26" i="40"/>
  <c r="BS26" i="29"/>
  <c r="BS26" i="77"/>
  <c r="BS26" i="173"/>
  <c r="BS26" i="42"/>
  <c r="BS26" i="21"/>
  <c r="BS26" i="99"/>
  <c r="BS26" i="104"/>
  <c r="Z27" i="180"/>
  <c r="Z27" i="178"/>
  <c r="Z27" i="181"/>
  <c r="Z27" i="179"/>
  <c r="Z27" i="177"/>
  <c r="AP26" i="106"/>
  <c r="AP26" i="112" s="1"/>
  <c r="AP26" i="150"/>
  <c r="AP26" i="148"/>
  <c r="AP26" i="146"/>
  <c r="AP26" i="147"/>
  <c r="AP26" i="149"/>
  <c r="AP26" i="174"/>
  <c r="AP26" i="115"/>
  <c r="AP26" i="77"/>
  <c r="AP26" i="40"/>
  <c r="AP26" i="29"/>
  <c r="AP26" i="173"/>
  <c r="AP26" i="42"/>
  <c r="AP26" i="104"/>
  <c r="AP26" i="21"/>
  <c r="AP26" i="99"/>
  <c r="EF44" i="2"/>
  <c r="EF43" i="173"/>
  <c r="EF43" i="21"/>
  <c r="EF43" i="104"/>
  <c r="EF43" i="99"/>
  <c r="R32" i="180"/>
  <c r="R32" i="178"/>
  <c r="R32" i="181"/>
  <c r="R32" i="179"/>
  <c r="R32" i="177"/>
  <c r="AH31" i="106"/>
  <c r="AH31" i="112" s="1"/>
  <c r="AH31" i="150"/>
  <c r="AH31" i="148"/>
  <c r="AH31" i="146"/>
  <c r="AH31" i="147"/>
  <c r="AH31" i="149"/>
  <c r="AH31" i="174"/>
  <c r="AH31" i="115"/>
  <c r="AH31" i="77"/>
  <c r="AH31" i="40"/>
  <c r="AH31" i="29"/>
  <c r="AH31" i="173"/>
  <c r="AH31" i="42"/>
  <c r="AH31" i="104"/>
  <c r="AH31" i="21"/>
  <c r="AH31" i="99"/>
  <c r="DD57" i="21"/>
  <c r="DD57" i="173"/>
  <c r="DD57" i="104"/>
  <c r="DD57" i="99"/>
  <c r="BU44" i="2"/>
  <c r="BU43" i="106"/>
  <c r="BU43" i="112" s="1"/>
  <c r="BU43" i="173"/>
  <c r="BU43" i="21"/>
  <c r="BU43" i="104"/>
  <c r="BU43" i="99"/>
  <c r="AW37" i="2"/>
  <c r="AG37" i="180"/>
  <c r="AG37" i="181"/>
  <c r="AG37" i="178"/>
  <c r="AG37" i="179"/>
  <c r="AG37" i="177"/>
  <c r="AW36" i="106"/>
  <c r="AW36" i="112" s="1"/>
  <c r="AW36" i="150"/>
  <c r="AW36" i="148"/>
  <c r="AW36" i="147"/>
  <c r="AW36" i="146"/>
  <c r="AW36" i="149"/>
  <c r="AW36" i="174"/>
  <c r="AW36" i="115"/>
  <c r="AW36" i="77"/>
  <c r="AW36" i="40"/>
  <c r="AW36" i="173"/>
  <c r="AW36" i="42"/>
  <c r="AW36" i="29"/>
  <c r="AW36" i="21"/>
  <c r="AW36" i="104"/>
  <c r="AW36" i="99"/>
  <c r="AX32" i="180"/>
  <c r="AX32" i="178"/>
  <c r="AX32" i="181"/>
  <c r="AX32" i="179"/>
  <c r="AX32" i="177"/>
  <c r="BN31" i="106"/>
  <c r="BN31" i="112" s="1"/>
  <c r="BN31" i="150"/>
  <c r="BN31" i="148"/>
  <c r="BN31" i="146"/>
  <c r="BN31" i="147"/>
  <c r="BN31" i="149"/>
  <c r="BN31" i="174"/>
  <c r="BN31" i="115"/>
  <c r="BN31" i="77"/>
  <c r="BN31" i="40"/>
  <c r="BN31" i="29"/>
  <c r="BN31" i="173"/>
  <c r="BN31" i="42"/>
  <c r="BN31" i="104"/>
  <c r="BN31" i="21"/>
  <c r="BN31" i="99"/>
  <c r="EO44" i="2"/>
  <c r="EO43" i="173"/>
  <c r="EO43" i="21"/>
  <c r="EO43" i="104"/>
  <c r="EO43" i="99"/>
  <c r="GB44" i="2"/>
  <c r="GB43" i="173"/>
  <c r="GB43" i="21"/>
  <c r="GB43" i="104"/>
  <c r="GB43" i="99"/>
  <c r="L32" i="180"/>
  <c r="L32" i="181"/>
  <c r="L32" i="178"/>
  <c r="L32" i="179"/>
  <c r="L32" i="177"/>
  <c r="AB31" i="106"/>
  <c r="AB31" i="112" s="1"/>
  <c r="AB31" i="150"/>
  <c r="AB31" i="148"/>
  <c r="AB31" i="147"/>
  <c r="AB31" i="146"/>
  <c r="AB31" i="149"/>
  <c r="AB31" i="115"/>
  <c r="AB31" i="174"/>
  <c r="AB31" i="40"/>
  <c r="AB31" i="29"/>
  <c r="AB31" i="77"/>
  <c r="AB31" i="42"/>
  <c r="AB31" i="173"/>
  <c r="AB31" i="21"/>
  <c r="AB31" i="99"/>
  <c r="AB31" i="104"/>
  <c r="FR37" i="2"/>
  <c r="FR36" i="150"/>
  <c r="FR36" i="148"/>
  <c r="FR36" i="147"/>
  <c r="FR36" i="146"/>
  <c r="FR36" i="149"/>
  <c r="FR36" i="174"/>
  <c r="FR36" i="115"/>
  <c r="FR36" i="77"/>
  <c r="FR36" i="40"/>
  <c r="FR36" i="29"/>
  <c r="FR36" i="173"/>
  <c r="FR36" i="42"/>
  <c r="FR36" i="104"/>
  <c r="FR36" i="99"/>
  <c r="FR36" i="21"/>
  <c r="FR31" i="150"/>
  <c r="FR31" i="148"/>
  <c r="FR31" i="147"/>
  <c r="FR31" i="146"/>
  <c r="FR31" i="149"/>
  <c r="FR31" i="174"/>
  <c r="FR31" i="115"/>
  <c r="FR31" i="77"/>
  <c r="FR31" i="40"/>
  <c r="FR31" i="29"/>
  <c r="FR31" i="173"/>
  <c r="FR31" i="42"/>
  <c r="FR31" i="104"/>
  <c r="FR31" i="21"/>
  <c r="FR31" i="99"/>
  <c r="FR26" i="150"/>
  <c r="FR26" i="148"/>
  <c r="FR26" i="146"/>
  <c r="FR26" i="147"/>
  <c r="FR26" i="149"/>
  <c r="FR26" i="174"/>
  <c r="FR26" i="115"/>
  <c r="FR26" i="77"/>
  <c r="FR26" i="40"/>
  <c r="FR26" i="29"/>
  <c r="FR26" i="173"/>
  <c r="FR26" i="42"/>
  <c r="FR26" i="104"/>
  <c r="FR26" i="21"/>
  <c r="FR26" i="99"/>
  <c r="AL37" i="2"/>
  <c r="V37" i="180"/>
  <c r="V37" i="181"/>
  <c r="V37" i="178"/>
  <c r="V37" i="179"/>
  <c r="V37" i="177"/>
  <c r="AL36" i="106"/>
  <c r="AL36" i="112" s="1"/>
  <c r="AL36" i="150"/>
  <c r="AL36" i="148"/>
  <c r="AL36" i="147"/>
  <c r="AL36" i="146"/>
  <c r="AL36" i="149"/>
  <c r="AL36" i="174"/>
  <c r="AL36" i="115"/>
  <c r="AL36" i="77"/>
  <c r="AL36" i="40"/>
  <c r="AL36" i="29"/>
  <c r="AL36" i="173"/>
  <c r="AL36" i="42"/>
  <c r="AL36" i="104"/>
  <c r="AL36" i="99"/>
  <c r="AL36" i="21"/>
  <c r="BE44" i="2"/>
  <c r="BE43" i="106"/>
  <c r="BE43" i="112" s="1"/>
  <c r="BE43" i="173"/>
  <c r="BE43" i="21"/>
  <c r="BE43" i="104"/>
  <c r="BE43" i="99"/>
  <c r="FJ37" i="2"/>
  <c r="FJ36" i="150"/>
  <c r="FJ36" i="148"/>
  <c r="FJ36" i="147"/>
  <c r="FJ36" i="146"/>
  <c r="FJ36" i="149"/>
  <c r="FJ36" i="174"/>
  <c r="FJ36" i="115"/>
  <c r="FJ36" i="77"/>
  <c r="FJ36" i="40"/>
  <c r="FJ36" i="29"/>
  <c r="FJ36" i="173"/>
  <c r="FJ36" i="42"/>
  <c r="FJ36" i="104"/>
  <c r="FJ36" i="99"/>
  <c r="FJ36" i="21"/>
  <c r="FJ31" i="150"/>
  <c r="FJ31" i="148"/>
  <c r="FJ31" i="147"/>
  <c r="FJ31" i="146"/>
  <c r="FJ31" i="149"/>
  <c r="FJ31" i="174"/>
  <c r="FJ31" i="115"/>
  <c r="FJ31" i="77"/>
  <c r="FJ31" i="40"/>
  <c r="FJ31" i="29"/>
  <c r="FJ31" i="173"/>
  <c r="FJ31" i="42"/>
  <c r="FJ31" i="104"/>
  <c r="FJ31" i="21"/>
  <c r="FJ31" i="99"/>
  <c r="FJ26" i="150"/>
  <c r="FJ26" i="148"/>
  <c r="FJ26" i="146"/>
  <c r="FJ26" i="147"/>
  <c r="FJ26" i="149"/>
  <c r="FJ26" i="174"/>
  <c r="FJ26" i="115"/>
  <c r="FJ26" i="77"/>
  <c r="FJ26" i="40"/>
  <c r="FJ26" i="29"/>
  <c r="FJ26" i="173"/>
  <c r="FJ26" i="42"/>
  <c r="FJ26" i="104"/>
  <c r="FJ26" i="21"/>
  <c r="FJ26" i="99"/>
  <c r="EW37" i="2"/>
  <c r="EW36" i="150"/>
  <c r="EW36" i="148"/>
  <c r="EW36" i="147"/>
  <c r="EW36" i="146"/>
  <c r="EW36" i="149"/>
  <c r="EW36" i="174"/>
  <c r="EW36" i="115"/>
  <c r="EW36" i="77"/>
  <c r="EW36" i="40"/>
  <c r="EW36" i="173"/>
  <c r="EW36" i="42"/>
  <c r="EW36" i="29"/>
  <c r="EW36" i="21"/>
  <c r="EW36" i="104"/>
  <c r="EW36" i="99"/>
  <c r="EW31" i="150"/>
  <c r="EW31" i="148"/>
  <c r="EW31" i="147"/>
  <c r="EW31" i="146"/>
  <c r="EW31" i="149"/>
  <c r="EW31" i="174"/>
  <c r="EW31" i="115"/>
  <c r="EW31" i="77"/>
  <c r="EW31" i="40"/>
  <c r="EW31" i="29"/>
  <c r="EW31" i="173"/>
  <c r="EW31" i="42"/>
  <c r="EW31" i="21"/>
  <c r="EW31" i="99"/>
  <c r="EW31" i="104"/>
  <c r="EW26" i="150"/>
  <c r="EW26" i="148"/>
  <c r="EW26" i="147"/>
  <c r="EW26" i="146"/>
  <c r="EW26" i="149"/>
  <c r="EW26" i="174"/>
  <c r="EW26" i="115"/>
  <c r="EW26" i="77"/>
  <c r="EW26" i="40"/>
  <c r="EW26" i="29"/>
  <c r="EW26" i="173"/>
  <c r="EW26" i="42"/>
  <c r="EW26" i="21"/>
  <c r="EW26" i="99"/>
  <c r="EW26" i="104"/>
  <c r="DO37" i="2"/>
  <c r="DO36" i="150"/>
  <c r="DO36" i="148"/>
  <c r="DO36" i="147"/>
  <c r="DO36" i="149"/>
  <c r="DO36" i="146"/>
  <c r="DO36" i="115"/>
  <c r="DO36" i="174"/>
  <c r="DO36" i="40"/>
  <c r="DO36" i="77"/>
  <c r="DO36" i="29"/>
  <c r="DO36" i="173"/>
  <c r="DO36" i="42"/>
  <c r="DO36" i="21"/>
  <c r="DO36" i="104"/>
  <c r="DO36" i="99"/>
  <c r="DO31" i="150"/>
  <c r="DO31" i="148"/>
  <c r="DO31" i="147"/>
  <c r="DO31" i="149"/>
  <c r="DO31" i="146"/>
  <c r="DO31" i="115"/>
  <c r="DO31" i="174"/>
  <c r="DO31" i="40"/>
  <c r="DO31" i="29"/>
  <c r="DO31" i="77"/>
  <c r="DO31" i="173"/>
  <c r="DO31" i="42"/>
  <c r="DO31" i="21"/>
  <c r="DO31" i="99"/>
  <c r="DO31" i="104"/>
  <c r="DO26" i="150"/>
  <c r="DO26" i="148"/>
  <c r="DO26" i="146"/>
  <c r="DO26" i="147"/>
  <c r="DO26" i="149"/>
  <c r="DO26" i="115"/>
  <c r="DO26" i="174"/>
  <c r="DO26" i="40"/>
  <c r="DO26" i="29"/>
  <c r="DO26" i="77"/>
  <c r="DO26" i="173"/>
  <c r="DO26" i="42"/>
  <c r="DO26" i="21"/>
  <c r="DO26" i="99"/>
  <c r="DO26" i="104"/>
  <c r="DY44" i="2"/>
  <c r="DY43" i="173"/>
  <c r="DY43" i="21"/>
  <c r="DY43" i="104"/>
  <c r="DY43" i="99"/>
  <c r="FS57" i="2"/>
  <c r="FS56" i="173"/>
  <c r="FS56" i="104"/>
  <c r="FS56" i="21"/>
  <c r="FS56" i="99"/>
  <c r="BW44" i="2"/>
  <c r="BW43" i="106"/>
  <c r="BW43" i="112" s="1"/>
  <c r="BW43" i="173"/>
  <c r="BW43" i="104"/>
  <c r="BW43" i="99"/>
  <c r="BW43" i="21"/>
  <c r="BG44" i="2"/>
  <c r="BG43" i="106"/>
  <c r="BG43" i="112" s="1"/>
  <c r="BG43" i="173"/>
  <c r="BG43" i="104"/>
  <c r="BG43" i="99"/>
  <c r="BG43" i="21"/>
  <c r="CN26" i="106"/>
  <c r="CN26" i="112" s="1"/>
  <c r="CN26" i="150"/>
  <c r="CN26" i="148"/>
  <c r="CN26" i="147"/>
  <c r="CN26" i="146"/>
  <c r="CN26" i="149"/>
  <c r="CN26" i="115"/>
  <c r="CN26" i="174"/>
  <c r="CN26" i="40"/>
  <c r="CN26" i="29"/>
  <c r="CN26" i="77"/>
  <c r="CN26" i="42"/>
  <c r="CN26" i="173"/>
  <c r="CN26" i="21"/>
  <c r="CN26" i="99"/>
  <c r="CN26" i="104"/>
  <c r="AH32" i="180"/>
  <c r="AH32" i="178"/>
  <c r="AH32" i="181"/>
  <c r="AH32" i="179"/>
  <c r="AH32" i="177"/>
  <c r="AX31" i="106"/>
  <c r="AX31" i="112" s="1"/>
  <c r="AX31" i="150"/>
  <c r="AX31" i="148"/>
  <c r="AX31" i="146"/>
  <c r="AX31" i="147"/>
  <c r="AX31" i="149"/>
  <c r="AX31" i="174"/>
  <c r="AX31" i="115"/>
  <c r="AX31" i="77"/>
  <c r="AX31" i="40"/>
  <c r="AX31" i="29"/>
  <c r="AX31" i="173"/>
  <c r="AX31" i="42"/>
  <c r="AX31" i="104"/>
  <c r="AX31" i="21"/>
  <c r="AX31" i="99"/>
  <c r="N57" i="2"/>
  <c r="N56" i="106"/>
  <c r="N56" i="112" s="1"/>
  <c r="N56" i="21"/>
  <c r="N56" i="173"/>
  <c r="N56" i="104"/>
  <c r="N56" i="99"/>
  <c r="DV44" i="2"/>
  <c r="DV43" i="173"/>
  <c r="DV43" i="21"/>
  <c r="DV43" i="104"/>
  <c r="DV43" i="99"/>
  <c r="CK37" i="2"/>
  <c r="CK36" i="106"/>
  <c r="CK36" i="112" s="1"/>
  <c r="CK36" i="150"/>
  <c r="CK36" i="148"/>
  <c r="CK36" i="147"/>
  <c r="CK36" i="146"/>
  <c r="CK36" i="149"/>
  <c r="CK36" i="174"/>
  <c r="CK36" i="115"/>
  <c r="CK36" i="77"/>
  <c r="CK36" i="40"/>
  <c r="CK36" i="173"/>
  <c r="CK36" i="42"/>
  <c r="CK36" i="29"/>
  <c r="CK36" i="21"/>
  <c r="CK36" i="104"/>
  <c r="CK36" i="99"/>
  <c r="EB57" i="2"/>
  <c r="EB56" i="21"/>
  <c r="EB56" i="173"/>
  <c r="EB56" i="104"/>
  <c r="EB56" i="99"/>
  <c r="AS37" i="2"/>
  <c r="AC37" i="180"/>
  <c r="AC37" i="181"/>
  <c r="AC37" i="178"/>
  <c r="AC37" i="179"/>
  <c r="AC37" i="177"/>
  <c r="AS36" i="106"/>
  <c r="AS36" i="112" s="1"/>
  <c r="AS36" i="150"/>
  <c r="AS36" i="148"/>
  <c r="AS36" i="147"/>
  <c r="AS36" i="146"/>
  <c r="AS36" i="149"/>
  <c r="AS36" i="174"/>
  <c r="AS36" i="115"/>
  <c r="AS36" i="77"/>
  <c r="AS36" i="40"/>
  <c r="AS36" i="173"/>
  <c r="AS36" i="42"/>
  <c r="AS36" i="29"/>
  <c r="AS36" i="21"/>
  <c r="AS36" i="104"/>
  <c r="AS36" i="99"/>
  <c r="E27" i="180"/>
  <c r="E27" i="181"/>
  <c r="E27" i="178"/>
  <c r="E27" i="179"/>
  <c r="E27" i="177"/>
  <c r="U26" i="106"/>
  <c r="U26" i="112" s="1"/>
  <c r="U26" i="150"/>
  <c r="U26" i="148"/>
  <c r="U26" i="147"/>
  <c r="U26" i="146"/>
  <c r="U26" i="149"/>
  <c r="U26" i="174"/>
  <c r="U26" i="115"/>
  <c r="U26" i="77"/>
  <c r="U26" i="40"/>
  <c r="U26" i="29"/>
  <c r="U26" i="173"/>
  <c r="U26" i="42"/>
  <c r="U26" i="21"/>
  <c r="U26" i="99"/>
  <c r="U26" i="104"/>
  <c r="DM31" i="150"/>
  <c r="DM31" i="148"/>
  <c r="DM31" i="147"/>
  <c r="DM31" i="146"/>
  <c r="DM31" i="149"/>
  <c r="DM31" i="174"/>
  <c r="DM31" i="115"/>
  <c r="DM31" i="77"/>
  <c r="DM31" i="40"/>
  <c r="DM31" i="29"/>
  <c r="DM31" i="173"/>
  <c r="DM31" i="42"/>
  <c r="DM31" i="21"/>
  <c r="DM31" i="99"/>
  <c r="DM31" i="104"/>
  <c r="FK57" i="2"/>
  <c r="FK56" i="173"/>
  <c r="FK56" i="104"/>
  <c r="FK56" i="21"/>
  <c r="FK56" i="99"/>
  <c r="FA37" i="2"/>
  <c r="FA36" i="150"/>
  <c r="FA36" i="148"/>
  <c r="FA36" i="147"/>
  <c r="FA36" i="146"/>
  <c r="FA36" i="149"/>
  <c r="FA36" i="174"/>
  <c r="FA36" i="115"/>
  <c r="FA36" i="77"/>
  <c r="FA36" i="40"/>
  <c r="FA36" i="173"/>
  <c r="FA36" i="42"/>
  <c r="FA36" i="29"/>
  <c r="FA36" i="21"/>
  <c r="FA36" i="104"/>
  <c r="FA36" i="99"/>
  <c r="AN27" i="180"/>
  <c r="AN27" i="181"/>
  <c r="AN27" i="178"/>
  <c r="AN27" i="179"/>
  <c r="AN27" i="177"/>
  <c r="BD26" i="106"/>
  <c r="BD26" i="112" s="1"/>
  <c r="BD26" i="150"/>
  <c r="BD26" i="148"/>
  <c r="BD26" i="147"/>
  <c r="BD26" i="146"/>
  <c r="BD26" i="149"/>
  <c r="BD26" i="115"/>
  <c r="BD26" i="174"/>
  <c r="BD26" i="40"/>
  <c r="BD26" i="29"/>
  <c r="BD26" i="77"/>
  <c r="BD26" i="42"/>
  <c r="BD26" i="173"/>
  <c r="BD26" i="21"/>
  <c r="BD26" i="99"/>
  <c r="BD26" i="104"/>
  <c r="DH44" i="2"/>
  <c r="DH43" i="173"/>
  <c r="DH43" i="21"/>
  <c r="DH43" i="104"/>
  <c r="DH43" i="99"/>
  <c r="S44" i="2"/>
  <c r="S43" i="106"/>
  <c r="S43" i="112" s="1"/>
  <c r="S43" i="173"/>
  <c r="S43" i="104"/>
  <c r="S43" i="99"/>
  <c r="S43" i="21"/>
  <c r="CN31" i="106"/>
  <c r="CN31" i="112" s="1"/>
  <c r="CN31" i="150"/>
  <c r="CN31" i="148"/>
  <c r="CN31" i="147"/>
  <c r="CN31" i="149"/>
  <c r="CN31" i="146"/>
  <c r="CN31" i="115"/>
  <c r="CN31" i="174"/>
  <c r="CN31" i="40"/>
  <c r="CN31" i="29"/>
  <c r="CN31" i="77"/>
  <c r="CN31" i="42"/>
  <c r="CN31" i="173"/>
  <c r="CN31" i="21"/>
  <c r="CN31" i="99"/>
  <c r="CN31" i="104"/>
  <c r="U44" i="2"/>
  <c r="U43" i="106"/>
  <c r="U43" i="112" s="1"/>
  <c r="U43" i="173"/>
  <c r="U43" i="21"/>
  <c r="U43" i="104"/>
  <c r="U43" i="99"/>
  <c r="ET37" i="2"/>
  <c r="ET36" i="150"/>
  <c r="ET36" i="148"/>
  <c r="ET36" i="147"/>
  <c r="ET36" i="146"/>
  <c r="ET36" i="149"/>
  <c r="ET36" i="174"/>
  <c r="ET36" i="115"/>
  <c r="ET36" i="77"/>
  <c r="ET36" i="40"/>
  <c r="ET36" i="29"/>
  <c r="ET36" i="173"/>
  <c r="ET36" i="42"/>
  <c r="ET36" i="104"/>
  <c r="ET36" i="99"/>
  <c r="ET36" i="21"/>
  <c r="FY44" i="2"/>
  <c r="FY43" i="173"/>
  <c r="FY43" i="21"/>
  <c r="FY43" i="104"/>
  <c r="FY43" i="99"/>
  <c r="DD31" i="150"/>
  <c r="DD31" i="148"/>
  <c r="DD31" i="147"/>
  <c r="DD31" i="149"/>
  <c r="DD31" i="146"/>
  <c r="DD31" i="115"/>
  <c r="DD31" i="174"/>
  <c r="DD31" i="40"/>
  <c r="DD31" i="29"/>
  <c r="DD31" i="77"/>
  <c r="DD31" i="42"/>
  <c r="DD31" i="173"/>
  <c r="DD31" i="21"/>
  <c r="DD31" i="99"/>
  <c r="DD31" i="104"/>
  <c r="EQ37" i="2"/>
  <c r="EQ36" i="150"/>
  <c r="EQ36" i="148"/>
  <c r="EQ36" i="147"/>
  <c r="EQ36" i="149"/>
  <c r="EQ36" i="146"/>
  <c r="EQ36" i="115"/>
  <c r="EQ36" i="174"/>
  <c r="EQ36" i="40"/>
  <c r="EQ36" i="77"/>
  <c r="EQ36" i="29"/>
  <c r="EQ36" i="173"/>
  <c r="EQ36" i="42"/>
  <c r="EQ36" i="21"/>
  <c r="EQ36" i="104"/>
  <c r="EQ36" i="99"/>
  <c r="EQ26" i="150"/>
  <c r="EQ26" i="148"/>
  <c r="EQ26" i="146"/>
  <c r="EQ26" i="147"/>
  <c r="EQ26" i="149"/>
  <c r="EQ26" i="115"/>
  <c r="EQ26" i="174"/>
  <c r="EQ26" i="40"/>
  <c r="EQ26" i="29"/>
  <c r="EQ26" i="77"/>
  <c r="EQ26" i="173"/>
  <c r="EQ26" i="42"/>
  <c r="EQ26" i="21"/>
  <c r="EQ26" i="99"/>
  <c r="EQ26" i="104"/>
  <c r="FS37" i="2"/>
  <c r="FS36" i="150"/>
  <c r="FS36" i="148"/>
  <c r="FS36" i="147"/>
  <c r="FS36" i="149"/>
  <c r="FS36" i="146"/>
  <c r="FS36" i="115"/>
  <c r="FS36" i="174"/>
  <c r="FS36" i="40"/>
  <c r="FS36" i="77"/>
  <c r="FS36" i="29"/>
  <c r="FS36" i="173"/>
  <c r="FS36" i="42"/>
  <c r="FS36" i="21"/>
  <c r="FS36" i="104"/>
  <c r="FS36" i="99"/>
  <c r="FS26" i="150"/>
  <c r="FS26" i="148"/>
  <c r="FS26" i="146"/>
  <c r="FS26" i="147"/>
  <c r="FS26" i="149"/>
  <c r="FS26" i="115"/>
  <c r="FS26" i="174"/>
  <c r="FS26" i="40"/>
  <c r="FS26" i="29"/>
  <c r="FS26" i="77"/>
  <c r="FS26" i="173"/>
  <c r="FS26" i="42"/>
  <c r="FS26" i="21"/>
  <c r="FS26" i="99"/>
  <c r="FS26" i="104"/>
  <c r="GE26" i="150"/>
  <c r="GE26" i="148"/>
  <c r="GE26" i="146"/>
  <c r="GE26" i="147"/>
  <c r="GE26" i="149"/>
  <c r="GE26" i="115"/>
  <c r="GE26" i="174"/>
  <c r="GE26" i="40"/>
  <c r="GE26" i="29"/>
  <c r="GE26" i="77"/>
  <c r="GE26" i="173"/>
  <c r="GE26" i="42"/>
  <c r="GE26" i="21"/>
  <c r="GE26" i="99"/>
  <c r="GE26" i="104"/>
  <c r="AV37" i="2"/>
  <c r="AF37" i="180"/>
  <c r="AF37" i="181"/>
  <c r="AF37" i="178"/>
  <c r="AF37" i="179"/>
  <c r="AF37" i="177"/>
  <c r="AV36" i="106"/>
  <c r="AV36" i="112" s="1"/>
  <c r="AV36" i="150"/>
  <c r="AV36" i="148"/>
  <c r="AV36" i="147"/>
  <c r="AV36" i="149"/>
  <c r="AV36" i="146"/>
  <c r="AV36" i="115"/>
  <c r="AV36" i="174"/>
  <c r="AV36" i="40"/>
  <c r="AV36" i="77"/>
  <c r="AV36" i="42"/>
  <c r="AV36" i="29"/>
  <c r="AV36" i="173"/>
  <c r="AV36" i="21"/>
  <c r="AV36" i="104"/>
  <c r="AV36" i="99"/>
  <c r="BL57" i="2"/>
  <c r="BL56" i="106"/>
  <c r="BL56" i="112" s="1"/>
  <c r="BL56" i="21"/>
  <c r="BL56" i="173"/>
  <c r="BL56" i="104"/>
  <c r="BL56" i="99"/>
  <c r="EF57" i="2"/>
  <c r="EF56" i="21"/>
  <c r="EF56" i="173"/>
  <c r="EF56" i="104"/>
  <c r="EF56" i="99"/>
  <c r="DN26" i="150"/>
  <c r="DN26" i="148"/>
  <c r="DN26" i="146"/>
  <c r="DN26" i="147"/>
  <c r="DN26" i="149"/>
  <c r="DN26" i="174"/>
  <c r="DN26" i="115"/>
  <c r="DN26" i="77"/>
  <c r="DN26" i="40"/>
  <c r="DN26" i="29"/>
  <c r="DN26" i="173"/>
  <c r="DN26" i="42"/>
  <c r="DN26" i="104"/>
  <c r="DN26" i="21"/>
  <c r="DN26" i="99"/>
  <c r="AQ37" i="2"/>
  <c r="AA37" i="181"/>
  <c r="AA37" i="180"/>
  <c r="AA37" i="178"/>
  <c r="AA37" i="179"/>
  <c r="AA37" i="177"/>
  <c r="AQ36" i="106"/>
  <c r="AQ36" i="112" s="1"/>
  <c r="AQ36" i="150"/>
  <c r="AQ36" i="148"/>
  <c r="AQ36" i="147"/>
  <c r="AQ36" i="149"/>
  <c r="AQ36" i="146"/>
  <c r="AQ36" i="115"/>
  <c r="AQ36" i="174"/>
  <c r="AQ36" i="40"/>
  <c r="AQ36" i="77"/>
  <c r="AQ36" i="29"/>
  <c r="AQ36" i="173"/>
  <c r="AQ36" i="42"/>
  <c r="AQ36" i="21"/>
  <c r="AQ36" i="104"/>
  <c r="AQ36" i="99"/>
  <c r="EE37" i="2"/>
  <c r="EE36" i="150"/>
  <c r="EE36" i="148"/>
  <c r="EE36" i="147"/>
  <c r="EE36" i="149"/>
  <c r="EE36" i="146"/>
  <c r="EE36" i="115"/>
  <c r="EE36" i="174"/>
  <c r="EE36" i="40"/>
  <c r="EE36" i="77"/>
  <c r="EE36" i="29"/>
  <c r="EE36" i="173"/>
  <c r="EE36" i="42"/>
  <c r="EE36" i="21"/>
  <c r="EE36" i="104"/>
  <c r="EE36" i="99"/>
  <c r="DK26" i="150"/>
  <c r="DK26" i="148"/>
  <c r="DK26" i="146"/>
  <c r="DK26" i="147"/>
  <c r="DK26" i="149"/>
  <c r="DK26" i="115"/>
  <c r="DK26" i="174"/>
  <c r="DK26" i="40"/>
  <c r="DK26" i="29"/>
  <c r="DK26" i="77"/>
  <c r="DK26" i="173"/>
  <c r="DK26" i="42"/>
  <c r="DK26" i="21"/>
  <c r="DK26" i="99"/>
  <c r="DK26" i="104"/>
  <c r="EB26" i="150"/>
  <c r="EB26" i="148"/>
  <c r="EB26" i="147"/>
  <c r="EB26" i="146"/>
  <c r="EB26" i="149"/>
  <c r="EB26" i="115"/>
  <c r="EB26" i="174"/>
  <c r="EB26" i="40"/>
  <c r="EB26" i="29"/>
  <c r="EB26" i="77"/>
  <c r="EB26" i="42"/>
  <c r="EB26" i="173"/>
  <c r="EB26" i="21"/>
  <c r="EB26" i="99"/>
  <c r="EB26" i="104"/>
  <c r="CZ26" i="150"/>
  <c r="CZ26" i="148"/>
  <c r="CZ26" i="147"/>
  <c r="CZ26" i="146"/>
  <c r="CZ26" i="149"/>
  <c r="CZ26" i="115"/>
  <c r="CZ26" i="174"/>
  <c r="CZ26" i="40"/>
  <c r="CZ26" i="29"/>
  <c r="CZ26" i="77"/>
  <c r="CZ26" i="42"/>
  <c r="CZ26" i="173"/>
  <c r="CZ26" i="21"/>
  <c r="CZ26" i="99"/>
  <c r="CZ26" i="104"/>
  <c r="BK37" i="2"/>
  <c r="AU37" i="180"/>
  <c r="AU37" i="181"/>
  <c r="AU37" i="178"/>
  <c r="AU37" i="179"/>
  <c r="AU37" i="177"/>
  <c r="BK36" i="106"/>
  <c r="BK36" i="112" s="1"/>
  <c r="BK36" i="150"/>
  <c r="BK36" i="148"/>
  <c r="BK36" i="147"/>
  <c r="BK36" i="149"/>
  <c r="BK36" i="146"/>
  <c r="BK36" i="115"/>
  <c r="BK36" i="174"/>
  <c r="BK36" i="40"/>
  <c r="BK36" i="77"/>
  <c r="BK36" i="29"/>
  <c r="BK36" i="173"/>
  <c r="BK36" i="42"/>
  <c r="BK36" i="21"/>
  <c r="BK36" i="104"/>
  <c r="BK36" i="99"/>
  <c r="CY57" i="2"/>
  <c r="CY56" i="173"/>
  <c r="CY56" i="104"/>
  <c r="CY56" i="21"/>
  <c r="CY56" i="99"/>
  <c r="V37" i="2"/>
  <c r="F37" i="180"/>
  <c r="F37" i="181"/>
  <c r="F37" i="178"/>
  <c r="F37" i="179"/>
  <c r="F37" i="177"/>
  <c r="V36" i="106"/>
  <c r="V36" i="112" s="1"/>
  <c r="V36" i="150"/>
  <c r="V36" i="148"/>
  <c r="V36" i="147"/>
  <c r="V36" i="146"/>
  <c r="V36" i="149"/>
  <c r="V36" i="174"/>
  <c r="V36" i="115"/>
  <c r="V36" i="77"/>
  <c r="V36" i="40"/>
  <c r="V36" i="29"/>
  <c r="V36" i="173"/>
  <c r="V36" i="42"/>
  <c r="V36" i="104"/>
  <c r="V36" i="99"/>
  <c r="V36" i="21"/>
  <c r="CV31" i="150"/>
  <c r="CV31" i="148"/>
  <c r="CV31" i="147"/>
  <c r="CV31" i="149"/>
  <c r="CV31" i="146"/>
  <c r="CV31" i="115"/>
  <c r="CV31" i="174"/>
  <c r="CV31" i="40"/>
  <c r="CV31" i="29"/>
  <c r="CV31" i="77"/>
  <c r="CV31" i="42"/>
  <c r="CV31" i="173"/>
  <c r="CV31" i="21"/>
  <c r="CV31" i="99"/>
  <c r="CV31" i="104"/>
  <c r="FF31" i="150"/>
  <c r="FF31" i="148"/>
  <c r="FF31" i="147"/>
  <c r="FF31" i="146"/>
  <c r="FF31" i="149"/>
  <c r="FF31" i="174"/>
  <c r="FF31" i="115"/>
  <c r="FF31" i="77"/>
  <c r="FF31" i="40"/>
  <c r="FF31" i="29"/>
  <c r="FF31" i="173"/>
  <c r="FF31" i="42"/>
  <c r="FF31" i="104"/>
  <c r="FF31" i="21"/>
  <c r="FF31" i="99"/>
  <c r="CL44" i="2"/>
  <c r="CL43" i="106"/>
  <c r="CL43" i="112" s="1"/>
  <c r="CL43" i="173"/>
  <c r="CL43" i="21"/>
  <c r="CL43" i="104"/>
  <c r="CL43" i="99"/>
  <c r="CG57" i="2"/>
  <c r="CG56" i="106"/>
  <c r="CG56" i="112" s="1"/>
  <c r="CG56" i="21"/>
  <c r="CG56" i="173"/>
  <c r="CG56" i="104"/>
  <c r="CG56" i="99"/>
  <c r="AA57" i="2"/>
  <c r="AA56" i="106"/>
  <c r="AA56" i="112" s="1"/>
  <c r="AA56" i="173"/>
  <c r="AA56" i="104"/>
  <c r="AA56" i="21"/>
  <c r="AA56" i="99"/>
  <c r="DA37" i="2"/>
  <c r="DA36" i="150"/>
  <c r="DA36" i="148"/>
  <c r="DA36" i="147"/>
  <c r="DA36" i="146"/>
  <c r="DA36" i="149"/>
  <c r="DA36" i="174"/>
  <c r="DA36" i="115"/>
  <c r="DA36" i="77"/>
  <c r="DA36" i="40"/>
  <c r="DA36" i="173"/>
  <c r="DA36" i="42"/>
  <c r="DA36" i="29"/>
  <c r="DA36" i="21"/>
  <c r="DA36" i="104"/>
  <c r="DA36" i="99"/>
  <c r="DA31" i="150"/>
  <c r="DA31" i="148"/>
  <c r="DA31" i="147"/>
  <c r="DA31" i="146"/>
  <c r="DA31" i="149"/>
  <c r="DA31" i="174"/>
  <c r="DA31" i="115"/>
  <c r="DA31" i="77"/>
  <c r="DA31" i="40"/>
  <c r="DA31" i="29"/>
  <c r="DA31" i="173"/>
  <c r="DA31" i="42"/>
  <c r="DA31" i="21"/>
  <c r="DA31" i="99"/>
  <c r="DA31" i="104"/>
  <c r="CW26" i="150"/>
  <c r="CW26" i="148"/>
  <c r="CW26" i="147"/>
  <c r="CW26" i="146"/>
  <c r="CW26" i="149"/>
  <c r="CW26" i="174"/>
  <c r="CW26" i="115"/>
  <c r="CW26" i="77"/>
  <c r="CW26" i="40"/>
  <c r="CW26" i="29"/>
  <c r="CW26" i="173"/>
  <c r="CW26" i="42"/>
  <c r="CW26" i="21"/>
  <c r="CW26" i="99"/>
  <c r="CW26" i="104"/>
  <c r="FT37" i="2"/>
  <c r="FT36" i="150"/>
  <c r="FT36" i="148"/>
  <c r="FT36" i="147"/>
  <c r="FT36" i="149"/>
  <c r="FT36" i="146"/>
  <c r="FT36" i="115"/>
  <c r="FT36" i="174"/>
  <c r="FT36" i="40"/>
  <c r="FT36" i="77"/>
  <c r="FT36" i="42"/>
  <c r="FT36" i="29"/>
  <c r="FT36" i="173"/>
  <c r="FT36" i="21"/>
  <c r="FT36" i="104"/>
  <c r="FT36" i="99"/>
  <c r="EI26" i="150"/>
  <c r="EI26" i="148"/>
  <c r="EI26" i="146"/>
  <c r="EI26" i="147"/>
  <c r="EI26" i="149"/>
  <c r="EI26" i="115"/>
  <c r="EI26" i="174"/>
  <c r="EI26" i="40"/>
  <c r="EI26" i="29"/>
  <c r="EI26" i="77"/>
  <c r="EI26" i="173"/>
  <c r="EI26" i="42"/>
  <c r="EI26" i="21"/>
  <c r="EI26" i="99"/>
  <c r="EI26" i="104"/>
  <c r="X57" i="106"/>
  <c r="X57" i="112" s="1"/>
  <c r="X57" i="21"/>
  <c r="X57" i="173"/>
  <c r="X57" i="104"/>
  <c r="X57" i="99"/>
  <c r="EB44" i="2"/>
  <c r="EB43" i="173"/>
  <c r="EB43" i="21"/>
  <c r="EB43" i="104"/>
  <c r="EB43" i="99"/>
  <c r="AH44" i="2"/>
  <c r="AH43" i="106"/>
  <c r="AH43" i="112" s="1"/>
  <c r="AH43" i="173"/>
  <c r="AH43" i="21"/>
  <c r="AH43" i="104"/>
  <c r="AH43" i="99"/>
  <c r="FF45" i="2"/>
  <c r="FF44" i="173"/>
  <c r="FF44" i="104"/>
  <c r="FF44" i="99"/>
  <c r="FF44" i="21"/>
  <c r="BS57" i="2"/>
  <c r="BS56" i="106"/>
  <c r="BS56" i="112" s="1"/>
  <c r="BS56" i="173"/>
  <c r="BS56" i="104"/>
  <c r="BS56" i="21"/>
  <c r="BS56" i="99"/>
  <c r="AG27" i="180"/>
  <c r="AG27" i="181"/>
  <c r="AG27" i="178"/>
  <c r="AG27" i="179"/>
  <c r="AG27" i="177"/>
  <c r="AW26" i="106"/>
  <c r="AW26" i="112" s="1"/>
  <c r="AW26" i="150"/>
  <c r="AW26" i="148"/>
  <c r="AW26" i="147"/>
  <c r="AW26" i="146"/>
  <c r="AW26" i="149"/>
  <c r="AW26" i="174"/>
  <c r="AW26" i="115"/>
  <c r="AW26" i="77"/>
  <c r="AW26" i="40"/>
  <c r="AW26" i="29"/>
  <c r="AW26" i="173"/>
  <c r="AW26" i="42"/>
  <c r="AW26" i="21"/>
  <c r="AW26" i="99"/>
  <c r="AW26" i="104"/>
  <c r="F57" i="2"/>
  <c r="F56" i="106"/>
  <c r="F56" i="112" s="1"/>
  <c r="F56" i="21"/>
  <c r="F56" i="173"/>
  <c r="F56" i="104"/>
  <c r="F56" i="99"/>
  <c r="CW57" i="2"/>
  <c r="CW56" i="21"/>
  <c r="CW56" i="173"/>
  <c r="CW56" i="104"/>
  <c r="CW56" i="99"/>
  <c r="BD44" i="2"/>
  <c r="BD43" i="106"/>
  <c r="BD43" i="112" s="1"/>
  <c r="BD43" i="173"/>
  <c r="BD43" i="21"/>
  <c r="BD43" i="104"/>
  <c r="BD43" i="99"/>
  <c r="M57" i="2"/>
  <c r="M56" i="106"/>
  <c r="M56" i="112" s="1"/>
  <c r="M56" i="21"/>
  <c r="M56" i="173"/>
  <c r="M56" i="104"/>
  <c r="M56" i="99"/>
  <c r="CE26" i="106"/>
  <c r="CE26" i="112" s="1"/>
  <c r="CE26" i="150"/>
  <c r="CE26" i="148"/>
  <c r="CE26" i="146"/>
  <c r="CE26" i="147"/>
  <c r="CE26" i="149"/>
  <c r="CE26" i="115"/>
  <c r="CE26" i="174"/>
  <c r="CE26" i="40"/>
  <c r="CE26" i="29"/>
  <c r="CE26" i="77"/>
  <c r="CE26" i="173"/>
  <c r="CE26" i="42"/>
  <c r="CE26" i="21"/>
  <c r="CE26" i="99"/>
  <c r="CE26" i="104"/>
  <c r="C26" i="106"/>
  <c r="C26" i="112" s="1"/>
  <c r="C26" i="150"/>
  <c r="C26" i="148"/>
  <c r="C26" i="147"/>
  <c r="C26" i="146"/>
  <c r="C26" i="149"/>
  <c r="C26" i="174"/>
  <c r="C26" i="115"/>
  <c r="C26" i="77"/>
  <c r="C26" i="40"/>
  <c r="C26" i="29"/>
  <c r="C26" i="173"/>
  <c r="C26" i="42"/>
  <c r="C26" i="21"/>
  <c r="C26" i="99"/>
  <c r="C26" i="104"/>
  <c r="DW44" i="2"/>
  <c r="DW43" i="173"/>
  <c r="DW43" i="104"/>
  <c r="DW43" i="99"/>
  <c r="DW43" i="21"/>
  <c r="AX37" i="2"/>
  <c r="AH37" i="180"/>
  <c r="AH37" i="178"/>
  <c r="AH37" i="181"/>
  <c r="AH37" i="179"/>
  <c r="AH37" i="177"/>
  <c r="AX36" i="106"/>
  <c r="AX36" i="112" s="1"/>
  <c r="AX36" i="150"/>
  <c r="AX36" i="148"/>
  <c r="AX36" i="147"/>
  <c r="AX36" i="146"/>
  <c r="AX36" i="149"/>
  <c r="AX36" i="174"/>
  <c r="AX36" i="115"/>
  <c r="AX36" i="77"/>
  <c r="AX36" i="40"/>
  <c r="AX36" i="29"/>
  <c r="AX36" i="173"/>
  <c r="AX36" i="42"/>
  <c r="AX36" i="104"/>
  <c r="AX36" i="99"/>
  <c r="AX36" i="21"/>
  <c r="BI44" i="2"/>
  <c r="BI43" i="106"/>
  <c r="BI43" i="112" s="1"/>
  <c r="BI43" i="173"/>
  <c r="BI43" i="21"/>
  <c r="BI43" i="104"/>
  <c r="BI43" i="99"/>
  <c r="CP37" i="2"/>
  <c r="CP36" i="106"/>
  <c r="CP36" i="112" s="1"/>
  <c r="CP36" i="150"/>
  <c r="CP36" i="148"/>
  <c r="CP36" i="147"/>
  <c r="CP36" i="146"/>
  <c r="CP36" i="149"/>
  <c r="CP36" i="174"/>
  <c r="CP36" i="115"/>
  <c r="CP36" i="77"/>
  <c r="CP36" i="40"/>
  <c r="CP36" i="29"/>
  <c r="CP36" i="173"/>
  <c r="CP36" i="42"/>
  <c r="CP36" i="104"/>
  <c r="CP36" i="99"/>
  <c r="CP36" i="21"/>
  <c r="Q32" i="180"/>
  <c r="Q32" i="181"/>
  <c r="Q32" i="178"/>
  <c r="Q32" i="179"/>
  <c r="Q32" i="177"/>
  <c r="AG31" i="106"/>
  <c r="AG31" i="112" s="1"/>
  <c r="AG31" i="150"/>
  <c r="AG31" i="148"/>
  <c r="AG31" i="147"/>
  <c r="AG31" i="146"/>
  <c r="AG31" i="149"/>
  <c r="AG31" i="174"/>
  <c r="AG31" i="115"/>
  <c r="AG31" i="77"/>
  <c r="AG31" i="40"/>
  <c r="AG31" i="29"/>
  <c r="AG31" i="173"/>
  <c r="AG31" i="42"/>
  <c r="AG31" i="21"/>
  <c r="AG31" i="99"/>
  <c r="AG31" i="104"/>
  <c r="D27" i="180"/>
  <c r="D27" i="181"/>
  <c r="D27" i="178"/>
  <c r="D27" i="179"/>
  <c r="D27" i="177"/>
  <c r="T26" i="106"/>
  <c r="T26" i="112" s="1"/>
  <c r="T26" i="150"/>
  <c r="T26" i="148"/>
  <c r="T26" i="147"/>
  <c r="T26" i="146"/>
  <c r="T26" i="149"/>
  <c r="T26" i="115"/>
  <c r="T26" i="174"/>
  <c r="T26" i="40"/>
  <c r="T26" i="29"/>
  <c r="T26" i="77"/>
  <c r="T26" i="42"/>
  <c r="T26" i="173"/>
  <c r="T26" i="21"/>
  <c r="T26" i="99"/>
  <c r="T26" i="104"/>
  <c r="BR31" i="106"/>
  <c r="BR31" i="112" s="1"/>
  <c r="BR31" i="150"/>
  <c r="BR31" i="148"/>
  <c r="BR31" i="147"/>
  <c r="BR31" i="146"/>
  <c r="BR31" i="149"/>
  <c r="BR31" i="174"/>
  <c r="BR31" i="115"/>
  <c r="BR31" i="77"/>
  <c r="BR31" i="40"/>
  <c r="BR31" i="29"/>
  <c r="BR31" i="173"/>
  <c r="BR31" i="42"/>
  <c r="BR31" i="104"/>
  <c r="BR31" i="21"/>
  <c r="BR31" i="99"/>
  <c r="AO32" i="180"/>
  <c r="AO32" i="181"/>
  <c r="AO32" i="178"/>
  <c r="AO32" i="179"/>
  <c r="AO32" i="177"/>
  <c r="BE31" i="106"/>
  <c r="BE31" i="112" s="1"/>
  <c r="BE31" i="150"/>
  <c r="BE31" i="148"/>
  <c r="BE31" i="147"/>
  <c r="BE31" i="146"/>
  <c r="BE31" i="149"/>
  <c r="BE31" i="174"/>
  <c r="BE31" i="115"/>
  <c r="BE31" i="77"/>
  <c r="BE31" i="40"/>
  <c r="BE31" i="29"/>
  <c r="BE31" i="173"/>
  <c r="BE31" i="42"/>
  <c r="BE31" i="21"/>
  <c r="BE31" i="99"/>
  <c r="BE31" i="104"/>
  <c r="AU37" i="2"/>
  <c r="AE37" i="180"/>
  <c r="AE37" i="181"/>
  <c r="AE37" i="178"/>
  <c r="AE37" i="179"/>
  <c r="AE37" i="177"/>
  <c r="AU36" i="106"/>
  <c r="AU36" i="112" s="1"/>
  <c r="AU36" i="150"/>
  <c r="AU36" i="148"/>
  <c r="AU36" i="147"/>
  <c r="AU36" i="149"/>
  <c r="AU36" i="146"/>
  <c r="AU36" i="115"/>
  <c r="AU36" i="174"/>
  <c r="AU36" i="40"/>
  <c r="AU36" i="77"/>
  <c r="AU36" i="29"/>
  <c r="AU36" i="173"/>
  <c r="AU36" i="42"/>
  <c r="AU36" i="21"/>
  <c r="AU36" i="104"/>
  <c r="AU36" i="99"/>
  <c r="Q57" i="2"/>
  <c r="Q56" i="106"/>
  <c r="Q56" i="112" s="1"/>
  <c r="Q56" i="21"/>
  <c r="Q56" i="173"/>
  <c r="Q56" i="104"/>
  <c r="Q56" i="99"/>
  <c r="AJ32" i="180"/>
  <c r="AJ32" i="181"/>
  <c r="AJ32" i="178"/>
  <c r="AJ32" i="179"/>
  <c r="AJ32" i="177"/>
  <c r="AZ31" i="106"/>
  <c r="AZ31" i="112" s="1"/>
  <c r="AZ31" i="150"/>
  <c r="AZ31" i="148"/>
  <c r="AZ31" i="147"/>
  <c r="AZ31" i="146"/>
  <c r="AZ31" i="149"/>
  <c r="AZ31" i="115"/>
  <c r="AZ31" i="174"/>
  <c r="AZ31" i="40"/>
  <c r="AZ31" i="29"/>
  <c r="AZ31" i="77"/>
  <c r="AZ31" i="42"/>
  <c r="AZ31" i="173"/>
  <c r="AZ31" i="21"/>
  <c r="AZ31" i="99"/>
  <c r="AZ31" i="104"/>
  <c r="K32" i="180"/>
  <c r="K32" i="181"/>
  <c r="K32" i="178"/>
  <c r="K32" i="179"/>
  <c r="K32" i="177"/>
  <c r="AA31" i="106"/>
  <c r="AA31" i="112" s="1"/>
  <c r="AA31" i="150"/>
  <c r="AA31" i="148"/>
  <c r="AA31" i="146"/>
  <c r="AA31" i="147"/>
  <c r="AA31" i="149"/>
  <c r="AA31" i="115"/>
  <c r="AA31" i="174"/>
  <c r="AA31" i="40"/>
  <c r="AA31" i="29"/>
  <c r="AA31" i="77"/>
  <c r="AA31" i="173"/>
  <c r="AA31" i="42"/>
  <c r="AA31" i="21"/>
  <c r="AA31" i="99"/>
  <c r="AA31" i="104"/>
  <c r="CL26" i="106"/>
  <c r="CL26" i="112" s="1"/>
  <c r="CL26" i="150"/>
  <c r="CL26" i="148"/>
  <c r="CL26" i="146"/>
  <c r="CL26" i="147"/>
  <c r="CL26" i="149"/>
  <c r="CL26" i="174"/>
  <c r="CL26" i="115"/>
  <c r="CL26" i="77"/>
  <c r="CL26" i="40"/>
  <c r="CL26" i="29"/>
  <c r="CL26" i="173"/>
  <c r="CL26" i="42"/>
  <c r="CL26" i="104"/>
  <c r="CL26" i="21"/>
  <c r="CL26" i="99"/>
  <c r="BI57" i="2"/>
  <c r="BI56" i="106"/>
  <c r="BI56" i="112" s="1"/>
  <c r="BI56" i="21"/>
  <c r="BI56" i="173"/>
  <c r="BI56" i="104"/>
  <c r="BI56" i="99"/>
  <c r="EA44" i="2"/>
  <c r="EA43" i="173"/>
  <c r="EA43" i="104"/>
  <c r="EA43" i="99"/>
  <c r="EA43" i="21"/>
  <c r="DV37" i="2"/>
  <c r="DV36" i="150"/>
  <c r="DV36" i="148"/>
  <c r="DV36" i="147"/>
  <c r="DV36" i="146"/>
  <c r="DV36" i="149"/>
  <c r="DV36" i="174"/>
  <c r="DV36" i="115"/>
  <c r="DV36" i="77"/>
  <c r="DV36" i="40"/>
  <c r="DV36" i="29"/>
  <c r="DV36" i="173"/>
  <c r="DV36" i="42"/>
  <c r="DV36" i="104"/>
  <c r="DV36" i="99"/>
  <c r="DV36" i="21"/>
  <c r="DV31" i="150"/>
  <c r="DV31" i="148"/>
  <c r="DV31" i="147"/>
  <c r="DV31" i="146"/>
  <c r="DV31" i="149"/>
  <c r="DV31" i="174"/>
  <c r="DV31" i="115"/>
  <c r="DV31" i="77"/>
  <c r="DV31" i="40"/>
  <c r="DV31" i="29"/>
  <c r="DV31" i="173"/>
  <c r="DV31" i="42"/>
  <c r="DV31" i="104"/>
  <c r="DV31" i="21"/>
  <c r="DV31" i="99"/>
  <c r="DV26" i="150"/>
  <c r="DV26" i="148"/>
  <c r="DV26" i="146"/>
  <c r="DV26" i="147"/>
  <c r="DV26" i="149"/>
  <c r="DV26" i="174"/>
  <c r="DV26" i="115"/>
  <c r="DV26" i="77"/>
  <c r="DV26" i="40"/>
  <c r="DV26" i="29"/>
  <c r="DV26" i="173"/>
  <c r="DV26" i="42"/>
  <c r="DV26" i="104"/>
  <c r="DV26" i="21"/>
  <c r="DV26" i="99"/>
  <c r="CF44" i="2"/>
  <c r="CF43" i="106"/>
  <c r="CF43" i="112" s="1"/>
  <c r="CF43" i="173"/>
  <c r="CF43" i="21"/>
  <c r="CF43" i="104"/>
  <c r="CF43" i="99"/>
  <c r="AG32" i="180"/>
  <c r="AG32" i="181"/>
  <c r="AG32" i="178"/>
  <c r="AG32" i="179"/>
  <c r="AG32" i="177"/>
  <c r="AW31" i="106"/>
  <c r="AW31" i="112" s="1"/>
  <c r="AW31" i="150"/>
  <c r="AW31" i="148"/>
  <c r="AW31" i="147"/>
  <c r="AW31" i="146"/>
  <c r="AW31" i="149"/>
  <c r="AW31" i="174"/>
  <c r="AW31" i="115"/>
  <c r="AW31" i="77"/>
  <c r="AW31" i="40"/>
  <c r="AW31" i="29"/>
  <c r="AW31" i="173"/>
  <c r="AW31" i="42"/>
  <c r="AW31" i="21"/>
  <c r="AW31" i="99"/>
  <c r="AW31" i="104"/>
  <c r="AG37" i="2"/>
  <c r="Q37" i="180"/>
  <c r="Q37" i="181"/>
  <c r="Q37" i="178"/>
  <c r="Q37" i="179"/>
  <c r="Q37" i="177"/>
  <c r="AG36" i="106"/>
  <c r="AG36" i="112" s="1"/>
  <c r="AG36" i="150"/>
  <c r="AG36" i="148"/>
  <c r="AG36" i="147"/>
  <c r="AG36" i="146"/>
  <c r="AG36" i="149"/>
  <c r="AG36" i="174"/>
  <c r="AG36" i="115"/>
  <c r="AG36" i="77"/>
  <c r="AG36" i="40"/>
  <c r="AG36" i="173"/>
  <c r="AG36" i="42"/>
  <c r="AG36" i="29"/>
  <c r="AG36" i="21"/>
  <c r="AG36" i="104"/>
  <c r="AG36" i="99"/>
  <c r="D32" i="180"/>
  <c r="D32" i="181"/>
  <c r="D32" i="178"/>
  <c r="D32" i="179"/>
  <c r="D32" i="177"/>
  <c r="T31" i="106"/>
  <c r="T31" i="112" s="1"/>
  <c r="T31" i="150"/>
  <c r="T31" i="148"/>
  <c r="T31" i="147"/>
  <c r="T31" i="146"/>
  <c r="T31" i="149"/>
  <c r="T31" i="115"/>
  <c r="T31" i="174"/>
  <c r="T31" i="40"/>
  <c r="T31" i="29"/>
  <c r="T31" i="77"/>
  <c r="T31" i="42"/>
  <c r="T31" i="173"/>
  <c r="T31" i="21"/>
  <c r="T31" i="99"/>
  <c r="T31" i="104"/>
  <c r="FM57" i="2"/>
  <c r="FM56" i="21"/>
  <c r="FM56" i="173"/>
  <c r="FM56" i="104"/>
  <c r="FM56" i="99"/>
  <c r="CR57" i="2"/>
  <c r="CR56" i="106"/>
  <c r="CR56" i="112" s="1"/>
  <c r="CR56" i="21"/>
  <c r="CR56" i="173"/>
  <c r="CR56" i="104"/>
  <c r="CR56" i="99"/>
  <c r="DP57" i="2"/>
  <c r="DP56" i="21"/>
  <c r="DP56" i="173"/>
  <c r="DP56" i="104"/>
  <c r="DP56" i="99"/>
  <c r="CR31" i="106"/>
  <c r="CR31" i="112" s="1"/>
  <c r="CR31" i="150"/>
  <c r="CR31" i="148"/>
  <c r="CR31" i="147"/>
  <c r="CR31" i="149"/>
  <c r="CR31" i="146"/>
  <c r="CR31" i="115"/>
  <c r="CR31" i="174"/>
  <c r="CR31" i="40"/>
  <c r="CR31" i="29"/>
  <c r="CR31" i="77"/>
  <c r="CR31" i="42"/>
  <c r="CR31" i="173"/>
  <c r="CR31" i="21"/>
  <c r="CR31" i="99"/>
  <c r="CR31" i="104"/>
  <c r="AN57" i="2"/>
  <c r="AN56" i="106"/>
  <c r="AN56" i="112" s="1"/>
  <c r="AN56" i="21"/>
  <c r="AN56" i="173"/>
  <c r="AN56" i="104"/>
  <c r="AN56" i="99"/>
  <c r="ED44" i="2"/>
  <c r="ED43" i="173"/>
  <c r="ED43" i="21"/>
  <c r="ED43" i="104"/>
  <c r="ED43" i="99"/>
  <c r="EY44" i="2"/>
  <c r="EY43" i="173"/>
  <c r="EY43" i="104"/>
  <c r="EY43" i="99"/>
  <c r="EY43" i="21"/>
  <c r="CN37" i="2"/>
  <c r="CN36" i="106"/>
  <c r="CN36" i="112" s="1"/>
  <c r="CN36" i="150"/>
  <c r="CN36" i="148"/>
  <c r="CN36" i="147"/>
  <c r="CN36" i="149"/>
  <c r="CN36" i="146"/>
  <c r="CN36" i="115"/>
  <c r="CN36" i="174"/>
  <c r="CN36" i="40"/>
  <c r="CN36" i="77"/>
  <c r="CN36" i="42"/>
  <c r="CN36" i="29"/>
  <c r="CN36" i="173"/>
  <c r="CN36" i="21"/>
  <c r="CN36" i="104"/>
  <c r="CN36" i="99"/>
  <c r="EP57" i="2"/>
  <c r="EP56" i="21"/>
  <c r="EP56" i="173"/>
  <c r="EP56" i="104"/>
  <c r="EP56" i="99"/>
  <c r="DH37" i="2"/>
  <c r="DH36" i="150"/>
  <c r="DH36" i="148"/>
  <c r="DH36" i="147"/>
  <c r="DH36" i="149"/>
  <c r="DH36" i="146"/>
  <c r="DH36" i="115"/>
  <c r="DH36" i="174"/>
  <c r="DH36" i="40"/>
  <c r="DH36" i="77"/>
  <c r="DH36" i="42"/>
  <c r="DH36" i="29"/>
  <c r="DH36" i="173"/>
  <c r="DH36" i="21"/>
  <c r="DH36" i="104"/>
  <c r="DH36" i="99"/>
  <c r="DH31" i="150"/>
  <c r="DH31" i="148"/>
  <c r="DH31" i="147"/>
  <c r="DH31" i="149"/>
  <c r="DH31" i="146"/>
  <c r="DH31" i="115"/>
  <c r="DH31" i="174"/>
  <c r="DH31" i="40"/>
  <c r="DH31" i="29"/>
  <c r="DH31" i="77"/>
  <c r="DH31" i="42"/>
  <c r="DH31" i="173"/>
  <c r="DH31" i="21"/>
  <c r="DH31" i="99"/>
  <c r="DH31" i="104"/>
  <c r="DH26" i="150"/>
  <c r="DH26" i="148"/>
  <c r="DH26" i="147"/>
  <c r="DH26" i="146"/>
  <c r="DH26" i="149"/>
  <c r="DH26" i="115"/>
  <c r="DH26" i="174"/>
  <c r="DH26" i="40"/>
  <c r="DH26" i="29"/>
  <c r="DH26" i="77"/>
  <c r="DH26" i="42"/>
  <c r="DH26" i="173"/>
  <c r="DH26" i="21"/>
  <c r="DH26" i="99"/>
  <c r="DH26" i="104"/>
  <c r="BY44" i="2"/>
  <c r="BY43" i="106"/>
  <c r="BY43" i="112" s="1"/>
  <c r="BY43" i="173"/>
  <c r="BY43" i="21"/>
  <c r="BY43" i="104"/>
  <c r="BY43" i="99"/>
  <c r="GA44" i="2"/>
  <c r="GA43" i="173"/>
  <c r="GA43" i="104"/>
  <c r="GA43" i="99"/>
  <c r="GA43" i="21"/>
  <c r="FO37" i="2"/>
  <c r="FO36" i="150"/>
  <c r="FO36" i="148"/>
  <c r="FO36" i="147"/>
  <c r="FO36" i="149"/>
  <c r="FO36" i="146"/>
  <c r="FO36" i="115"/>
  <c r="FO36" i="174"/>
  <c r="FO36" i="40"/>
  <c r="FO36" i="77"/>
  <c r="FO36" i="29"/>
  <c r="FO36" i="173"/>
  <c r="FO36" i="42"/>
  <c r="FO36" i="21"/>
  <c r="FO36" i="104"/>
  <c r="FO36" i="99"/>
  <c r="DU37" i="2"/>
  <c r="DU36" i="150"/>
  <c r="DU36" i="148"/>
  <c r="DU36" i="147"/>
  <c r="DU36" i="146"/>
  <c r="DU36" i="149"/>
  <c r="DU36" i="174"/>
  <c r="DU36" i="115"/>
  <c r="DU36" i="77"/>
  <c r="DU36" i="40"/>
  <c r="DU36" i="173"/>
  <c r="DU36" i="42"/>
  <c r="DU36" i="29"/>
  <c r="DU36" i="21"/>
  <c r="DU36" i="104"/>
  <c r="DU36" i="99"/>
  <c r="DU31" i="150"/>
  <c r="DU31" i="148"/>
  <c r="DU31" i="147"/>
  <c r="DU31" i="146"/>
  <c r="DU31" i="149"/>
  <c r="DU31" i="174"/>
  <c r="DU31" i="115"/>
  <c r="DU31" i="77"/>
  <c r="DU31" i="40"/>
  <c r="DU31" i="29"/>
  <c r="DU31" i="173"/>
  <c r="DU31" i="42"/>
  <c r="DU31" i="21"/>
  <c r="DU31" i="99"/>
  <c r="DU31" i="104"/>
  <c r="DU26" i="150"/>
  <c r="DU26" i="148"/>
  <c r="DU26" i="147"/>
  <c r="DU26" i="146"/>
  <c r="DU26" i="149"/>
  <c r="DU26" i="174"/>
  <c r="DU26" i="115"/>
  <c r="DU26" i="77"/>
  <c r="DU26" i="40"/>
  <c r="DU26" i="29"/>
  <c r="DU26" i="173"/>
  <c r="DU26" i="42"/>
  <c r="DU26" i="21"/>
  <c r="DU26" i="99"/>
  <c r="DU26" i="104"/>
  <c r="AB44" i="2"/>
  <c r="AB43" i="106"/>
  <c r="AB43" i="112" s="1"/>
  <c r="AB43" i="173"/>
  <c r="AB43" i="21"/>
  <c r="AB43" i="104"/>
  <c r="AB43" i="99"/>
  <c r="BZ57" i="2"/>
  <c r="BZ56" i="106"/>
  <c r="BZ56" i="112" s="1"/>
  <c r="BZ56" i="21"/>
  <c r="BZ56" i="173"/>
  <c r="BZ56" i="104"/>
  <c r="BZ56" i="99"/>
  <c r="FJ57" i="2"/>
  <c r="FJ56" i="21"/>
  <c r="FJ56" i="173"/>
  <c r="FJ56" i="104"/>
  <c r="FJ56" i="99"/>
  <c r="FH26" i="150"/>
  <c r="FH26" i="148"/>
  <c r="FH26" i="147"/>
  <c r="FH26" i="146"/>
  <c r="FH26" i="149"/>
  <c r="FH26" i="115"/>
  <c r="FH26" i="174"/>
  <c r="FH26" i="40"/>
  <c r="FH26" i="29"/>
  <c r="FH26" i="77"/>
  <c r="FH26" i="42"/>
  <c r="FH26" i="173"/>
  <c r="FH26" i="21"/>
  <c r="FH26" i="99"/>
  <c r="FH26" i="104"/>
  <c r="CR44" i="2"/>
  <c r="CR43" i="106"/>
  <c r="CR43" i="112" s="1"/>
  <c r="CR43" i="173"/>
  <c r="CR43" i="21"/>
  <c r="CR43" i="104"/>
  <c r="CR43" i="99"/>
  <c r="CE37" i="2"/>
  <c r="CE36" i="106"/>
  <c r="CE36" i="112" s="1"/>
  <c r="CE36" i="150"/>
  <c r="CE36" i="148"/>
  <c r="CE36" i="147"/>
  <c r="CE36" i="149"/>
  <c r="CE36" i="146"/>
  <c r="CE36" i="115"/>
  <c r="CE36" i="174"/>
  <c r="CE36" i="40"/>
  <c r="CE36" i="77"/>
  <c r="CE36" i="29"/>
  <c r="CE36" i="173"/>
  <c r="CE36" i="42"/>
  <c r="CE36" i="21"/>
  <c r="CE36" i="104"/>
  <c r="CE36" i="99"/>
  <c r="AY32" i="180"/>
  <c r="AY32" i="181"/>
  <c r="AY32" i="178"/>
  <c r="AY32" i="179"/>
  <c r="AY32" i="177"/>
  <c r="BO31" i="106"/>
  <c r="BO31" i="112" s="1"/>
  <c r="BO31" i="150"/>
  <c r="BO31" i="148"/>
  <c r="BO31" i="146"/>
  <c r="BO31" i="147"/>
  <c r="BO31" i="149"/>
  <c r="BO31" i="115"/>
  <c r="BO31" i="174"/>
  <c r="BO31" i="40"/>
  <c r="BO31" i="29"/>
  <c r="BO31" i="77"/>
  <c r="BO31" i="173"/>
  <c r="BO31" i="42"/>
  <c r="BO31" i="21"/>
  <c r="BO31" i="99"/>
  <c r="BO31" i="104"/>
  <c r="CY44" i="2"/>
  <c r="CY43" i="173"/>
  <c r="CY43" i="104"/>
  <c r="CY43" i="99"/>
  <c r="CY43" i="21"/>
  <c r="BJ44" i="2"/>
  <c r="BJ43" i="106"/>
  <c r="BJ43" i="112" s="1"/>
  <c r="BJ43" i="173"/>
  <c r="BJ43" i="21"/>
  <c r="BJ43" i="104"/>
  <c r="BJ43" i="99"/>
  <c r="FY37" i="2"/>
  <c r="FY36" i="150"/>
  <c r="FY36" i="148"/>
  <c r="FY36" i="147"/>
  <c r="FY36" i="146"/>
  <c r="FY36" i="149"/>
  <c r="FY36" i="174"/>
  <c r="FY36" i="115"/>
  <c r="FY36" i="77"/>
  <c r="FY36" i="40"/>
  <c r="FY36" i="173"/>
  <c r="FY36" i="42"/>
  <c r="FY36" i="29"/>
  <c r="FY36" i="21"/>
  <c r="FY36" i="104"/>
  <c r="FY36" i="99"/>
  <c r="FY31" i="150"/>
  <c r="FY31" i="148"/>
  <c r="FY31" i="147"/>
  <c r="FY31" i="146"/>
  <c r="FY31" i="149"/>
  <c r="FY31" i="174"/>
  <c r="FY31" i="115"/>
  <c r="FY31" i="77"/>
  <c r="FY31" i="40"/>
  <c r="FY31" i="29"/>
  <c r="FY31" i="173"/>
  <c r="FY31" i="42"/>
  <c r="FY31" i="21"/>
  <c r="FY31" i="99"/>
  <c r="FY31" i="104"/>
  <c r="FY26" i="150"/>
  <c r="FY26" i="148"/>
  <c r="FY26" i="147"/>
  <c r="FY26" i="146"/>
  <c r="FY26" i="149"/>
  <c r="FY26" i="174"/>
  <c r="FY26" i="115"/>
  <c r="FY26" i="77"/>
  <c r="FY26" i="40"/>
  <c r="FY26" i="29"/>
  <c r="FY26" i="173"/>
  <c r="FY26" i="42"/>
  <c r="FY26" i="21"/>
  <c r="FY26" i="99"/>
  <c r="FY26" i="104"/>
  <c r="AX44" i="2"/>
  <c r="AX43" i="106"/>
  <c r="AX43" i="112" s="1"/>
  <c r="AX43" i="173"/>
  <c r="AX43" i="21"/>
  <c r="AX43" i="104"/>
  <c r="AX43" i="99"/>
  <c r="R27" i="180"/>
  <c r="R27" i="178"/>
  <c r="R27" i="181"/>
  <c r="R27" i="179"/>
  <c r="R27" i="177"/>
  <c r="AH26" i="106"/>
  <c r="AH26" i="112" s="1"/>
  <c r="AH26" i="150"/>
  <c r="AH26" i="148"/>
  <c r="AH26" i="146"/>
  <c r="AH26" i="147"/>
  <c r="AH26" i="149"/>
  <c r="AH26" i="174"/>
  <c r="AH26" i="115"/>
  <c r="AH26" i="77"/>
  <c r="AH26" i="40"/>
  <c r="AH26" i="29"/>
  <c r="AH26" i="173"/>
  <c r="AH26" i="42"/>
  <c r="AH26" i="104"/>
  <c r="AH26" i="21"/>
  <c r="AH26" i="99"/>
  <c r="FO44" i="2"/>
  <c r="FO43" i="173"/>
  <c r="FO43" i="104"/>
  <c r="FO43" i="99"/>
  <c r="FO43" i="21"/>
  <c r="EA31" i="150"/>
  <c r="EA31" i="148"/>
  <c r="EA31" i="147"/>
  <c r="EA31" i="149"/>
  <c r="EA31" i="146"/>
  <c r="EA31" i="115"/>
  <c r="EA31" i="174"/>
  <c r="EA31" i="40"/>
  <c r="EA31" i="29"/>
  <c r="EA31" i="77"/>
  <c r="EA31" i="173"/>
  <c r="EA31" i="42"/>
  <c r="EA31" i="21"/>
  <c r="EA31" i="99"/>
  <c r="EA31" i="104"/>
  <c r="DG44" i="2"/>
  <c r="DG43" i="173"/>
  <c r="DG43" i="104"/>
  <c r="DG43" i="99"/>
  <c r="DG43" i="21"/>
  <c r="CE31" i="106"/>
  <c r="CE31" i="112" s="1"/>
  <c r="CE31" i="150"/>
  <c r="CE31" i="148"/>
  <c r="CE31" i="147"/>
  <c r="CE31" i="149"/>
  <c r="CE31" i="146"/>
  <c r="CE31" i="115"/>
  <c r="CE31" i="174"/>
  <c r="CE31" i="40"/>
  <c r="CE31" i="29"/>
  <c r="CE31" i="77"/>
  <c r="CE31" i="173"/>
  <c r="CE31" i="42"/>
  <c r="CE31" i="21"/>
  <c r="CE31" i="99"/>
  <c r="CE31" i="104"/>
  <c r="BB44" i="2"/>
  <c r="BB43" i="106"/>
  <c r="BB43" i="112" s="1"/>
  <c r="BB43" i="173"/>
  <c r="BB43" i="21"/>
  <c r="BB43" i="104"/>
  <c r="BB43" i="99"/>
  <c r="S37" i="2"/>
  <c r="C37" i="180"/>
  <c r="C37" i="181"/>
  <c r="C37" i="178"/>
  <c r="C37" i="179"/>
  <c r="C37" i="177"/>
  <c r="S36" i="106"/>
  <c r="S36" i="112" s="1"/>
  <c r="S36" i="150"/>
  <c r="S36" i="148"/>
  <c r="S36" i="147"/>
  <c r="S36" i="149"/>
  <c r="S36" i="146"/>
  <c r="S36" i="115"/>
  <c r="S36" i="174"/>
  <c r="S36" i="40"/>
  <c r="S36" i="77"/>
  <c r="S36" i="29"/>
  <c r="S36" i="173"/>
  <c r="S36" i="42"/>
  <c r="S36" i="21"/>
  <c r="S36" i="104"/>
  <c r="S36" i="99"/>
  <c r="BW37" i="2"/>
  <c r="BW36" i="106"/>
  <c r="BW36" i="112" s="1"/>
  <c r="BW36" i="150"/>
  <c r="BW36" i="148"/>
  <c r="BW36" i="147"/>
  <c r="BW36" i="149"/>
  <c r="BW36" i="146"/>
  <c r="BW36" i="115"/>
  <c r="BW36" i="174"/>
  <c r="BW36" i="40"/>
  <c r="BW36" i="77"/>
  <c r="BW36" i="29"/>
  <c r="BW36" i="173"/>
  <c r="BW36" i="42"/>
  <c r="BW36" i="21"/>
  <c r="BW36" i="104"/>
  <c r="BW36" i="99"/>
  <c r="DP44" i="2"/>
  <c r="DP43" i="173"/>
  <c r="DP43" i="21"/>
  <c r="DP43" i="104"/>
  <c r="DP43" i="99"/>
  <c r="DK37" i="2"/>
  <c r="DK36" i="150"/>
  <c r="DK36" i="148"/>
  <c r="DK36" i="147"/>
  <c r="DK36" i="149"/>
  <c r="DK36" i="146"/>
  <c r="DK36" i="115"/>
  <c r="DK36" i="174"/>
  <c r="DK36" i="40"/>
  <c r="DK36" i="77"/>
  <c r="DK36" i="29"/>
  <c r="DK36" i="173"/>
  <c r="DK36" i="42"/>
  <c r="DK36" i="21"/>
  <c r="DK36" i="104"/>
  <c r="DK36" i="99"/>
  <c r="C37" i="2"/>
  <c r="C36" i="106"/>
  <c r="C36" i="112" s="1"/>
  <c r="C36" i="150"/>
  <c r="C36" i="148"/>
  <c r="C36" i="147"/>
  <c r="C36" i="146"/>
  <c r="C36" i="149"/>
  <c r="C36" i="174"/>
  <c r="C36" i="115"/>
  <c r="C36" i="77"/>
  <c r="C36" i="40"/>
  <c r="C36" i="173"/>
  <c r="C36" i="42"/>
  <c r="C36" i="29"/>
  <c r="C36" i="21"/>
  <c r="C36" i="104"/>
  <c r="C36" i="99"/>
  <c r="FX44" i="2"/>
  <c r="FX43" i="173"/>
  <c r="FX43" i="21"/>
  <c r="FX43" i="104"/>
  <c r="FX43" i="99"/>
  <c r="BS31" i="106"/>
  <c r="BS31" i="112" s="1"/>
  <c r="BS31" i="150"/>
  <c r="BS31" i="148"/>
  <c r="BS31" i="147"/>
  <c r="BS31" i="149"/>
  <c r="BS31" i="146"/>
  <c r="BS31" i="115"/>
  <c r="BS31" i="174"/>
  <c r="BS31" i="40"/>
  <c r="BS31" i="29"/>
  <c r="BS31" i="77"/>
  <c r="BS31" i="173"/>
  <c r="BS31" i="42"/>
  <c r="BS31" i="21"/>
  <c r="BS31" i="99"/>
  <c r="BS31" i="104"/>
  <c r="AV27" i="180"/>
  <c r="AV27" i="181"/>
  <c r="AV27" i="178"/>
  <c r="AV27" i="179"/>
  <c r="AV27" i="177"/>
  <c r="BL26" i="106"/>
  <c r="BL26" i="112" s="1"/>
  <c r="BL26" i="150"/>
  <c r="BL26" i="148"/>
  <c r="BL26" i="147"/>
  <c r="BL26" i="146"/>
  <c r="BL26" i="149"/>
  <c r="BL26" i="115"/>
  <c r="BL26" i="174"/>
  <c r="BL26" i="40"/>
  <c r="BL26" i="29"/>
  <c r="BL26" i="77"/>
  <c r="BL26" i="42"/>
  <c r="BL26" i="173"/>
  <c r="BL26" i="21"/>
  <c r="BL26" i="99"/>
  <c r="BL26" i="104"/>
  <c r="CS37" i="2"/>
  <c r="CS36" i="106"/>
  <c r="CS36" i="112" s="1"/>
  <c r="CS36" i="150"/>
  <c r="CS36" i="148"/>
  <c r="CS36" i="147"/>
  <c r="CS36" i="146"/>
  <c r="CS36" i="149"/>
  <c r="CS36" i="174"/>
  <c r="CS36" i="115"/>
  <c r="CS36" i="77"/>
  <c r="CS36" i="40"/>
  <c r="CS36" i="173"/>
  <c r="CS36" i="42"/>
  <c r="CS36" i="29"/>
  <c r="CS36" i="21"/>
  <c r="CS36" i="104"/>
  <c r="CS36" i="99"/>
  <c r="AQ57" i="2"/>
  <c r="AQ56" i="106"/>
  <c r="AQ56" i="112" s="1"/>
  <c r="AQ56" i="173"/>
  <c r="AQ56" i="104"/>
  <c r="AQ56" i="21"/>
  <c r="AQ56" i="99"/>
  <c r="AU32" i="180"/>
  <c r="AU32" i="181"/>
  <c r="AU32" i="178"/>
  <c r="AU32" i="179"/>
  <c r="AU32" i="177"/>
  <c r="BK31" i="106"/>
  <c r="BK31" i="112" s="1"/>
  <c r="BK31" i="150"/>
  <c r="BK31" i="148"/>
  <c r="BK31" i="146"/>
  <c r="BK31" i="147"/>
  <c r="BK31" i="149"/>
  <c r="BK31" i="115"/>
  <c r="BK31" i="174"/>
  <c r="BK31" i="40"/>
  <c r="BK31" i="29"/>
  <c r="BK31" i="77"/>
  <c r="BK31" i="173"/>
  <c r="BK31" i="42"/>
  <c r="BK31" i="21"/>
  <c r="BK31" i="99"/>
  <c r="BK31" i="104"/>
  <c r="L57" i="2"/>
  <c r="L56" i="106"/>
  <c r="L56" i="112" s="1"/>
  <c r="L56" i="21"/>
  <c r="L56" i="173"/>
  <c r="L56" i="104"/>
  <c r="L56" i="99"/>
  <c r="EY37" i="2"/>
  <c r="EY36" i="150"/>
  <c r="EY36" i="148"/>
  <c r="EY36" i="147"/>
  <c r="EY36" i="149"/>
  <c r="EY36" i="146"/>
  <c r="EY36" i="115"/>
  <c r="EY36" i="174"/>
  <c r="EY36" i="40"/>
  <c r="EY36" i="77"/>
  <c r="EY36" i="29"/>
  <c r="EY36" i="173"/>
  <c r="EY36" i="42"/>
  <c r="EY36" i="21"/>
  <c r="EY36" i="104"/>
  <c r="EY36" i="99"/>
  <c r="EY31" i="150"/>
  <c r="EY31" i="148"/>
  <c r="EY31" i="147"/>
  <c r="EY31" i="149"/>
  <c r="EY31" i="146"/>
  <c r="EY31" i="115"/>
  <c r="EY31" i="174"/>
  <c r="EY31" i="40"/>
  <c r="EY31" i="29"/>
  <c r="EY31" i="77"/>
  <c r="EY31" i="173"/>
  <c r="EY31" i="42"/>
  <c r="EY31" i="21"/>
  <c r="EY31" i="99"/>
  <c r="EY31" i="104"/>
  <c r="EY26" i="150"/>
  <c r="EY26" i="148"/>
  <c r="EY26" i="146"/>
  <c r="EY26" i="147"/>
  <c r="EY26" i="149"/>
  <c r="EY26" i="115"/>
  <c r="EY26" i="174"/>
  <c r="EY26" i="40"/>
  <c r="EY26" i="29"/>
  <c r="EY26" i="77"/>
  <c r="EY26" i="173"/>
  <c r="EY26" i="42"/>
  <c r="EY26" i="21"/>
  <c r="EY26" i="99"/>
  <c r="EY26" i="104"/>
  <c r="BW57" i="2"/>
  <c r="BW56" i="106"/>
  <c r="BW56" i="112" s="1"/>
  <c r="BW56" i="173"/>
  <c r="BW56" i="104"/>
  <c r="BW56" i="21"/>
  <c r="BW56" i="99"/>
  <c r="FK37" i="2"/>
  <c r="FK36" i="150"/>
  <c r="FK36" i="148"/>
  <c r="FK36" i="147"/>
  <c r="FK36" i="149"/>
  <c r="FK36" i="146"/>
  <c r="FK36" i="115"/>
  <c r="FK36" i="174"/>
  <c r="FK36" i="40"/>
  <c r="FK36" i="77"/>
  <c r="FK36" i="29"/>
  <c r="FK36" i="173"/>
  <c r="FK36" i="42"/>
  <c r="FK36" i="21"/>
  <c r="FK36" i="104"/>
  <c r="FK36" i="99"/>
  <c r="FK31" i="150"/>
  <c r="FK31" i="148"/>
  <c r="FK31" i="147"/>
  <c r="FK31" i="149"/>
  <c r="FK31" i="146"/>
  <c r="FK31" i="115"/>
  <c r="FK31" i="174"/>
  <c r="FK31" i="40"/>
  <c r="FK31" i="29"/>
  <c r="FK31" i="77"/>
  <c r="FK31" i="173"/>
  <c r="FK31" i="42"/>
  <c r="FK31" i="21"/>
  <c r="FK31" i="99"/>
  <c r="FK31" i="104"/>
  <c r="FK26" i="150"/>
  <c r="FK26" i="148"/>
  <c r="FK26" i="146"/>
  <c r="FK26" i="147"/>
  <c r="FK26" i="149"/>
  <c r="FK26" i="115"/>
  <c r="FK26" i="174"/>
  <c r="FK26" i="40"/>
  <c r="FK26" i="29"/>
  <c r="FK26" i="77"/>
  <c r="FK26" i="173"/>
  <c r="FK26" i="42"/>
  <c r="FK26" i="21"/>
  <c r="FK26" i="99"/>
  <c r="FK26" i="104"/>
  <c r="EB31" i="150"/>
  <c r="EB31" i="148"/>
  <c r="EB31" i="147"/>
  <c r="EB31" i="149"/>
  <c r="EB31" i="146"/>
  <c r="EB31" i="115"/>
  <c r="EB31" i="174"/>
  <c r="EB31" i="40"/>
  <c r="EB31" i="29"/>
  <c r="EB31" i="77"/>
  <c r="EB31" i="42"/>
  <c r="EB31" i="173"/>
  <c r="EB31" i="21"/>
  <c r="EB31" i="99"/>
  <c r="EB31" i="104"/>
  <c r="AX57" i="2"/>
  <c r="AX56" i="106"/>
  <c r="AX56" i="112" s="1"/>
  <c r="AX56" i="21"/>
  <c r="AX56" i="173"/>
  <c r="AX56" i="104"/>
  <c r="AX56" i="99"/>
  <c r="AL32" i="180"/>
  <c r="AL32" i="181"/>
  <c r="AL32" i="178"/>
  <c r="AL32" i="179"/>
  <c r="AL32" i="177"/>
  <c r="BB31" i="106"/>
  <c r="BB31" i="112" s="1"/>
  <c r="BB31" i="150"/>
  <c r="BB31" i="148"/>
  <c r="BB31" i="146"/>
  <c r="BB31" i="147"/>
  <c r="BB31" i="149"/>
  <c r="BB31" i="174"/>
  <c r="BB31" i="115"/>
  <c r="BB31" i="77"/>
  <c r="BB31" i="40"/>
  <c r="BB31" i="29"/>
  <c r="BB31" i="173"/>
  <c r="BB31" i="42"/>
  <c r="BB31" i="104"/>
  <c r="BB31" i="21"/>
  <c r="BB31" i="99"/>
  <c r="EI45" i="2"/>
  <c r="EI44" i="21"/>
  <c r="EI44" i="173"/>
  <c r="EI44" i="104"/>
  <c r="EI44" i="99"/>
  <c r="CQ31" i="106"/>
  <c r="CQ31" i="112" s="1"/>
  <c r="CQ31" i="150"/>
  <c r="CQ31" i="148"/>
  <c r="CQ31" i="147"/>
  <c r="CQ31" i="149"/>
  <c r="CQ31" i="146"/>
  <c r="CQ31" i="115"/>
  <c r="CQ31" i="174"/>
  <c r="CQ31" i="40"/>
  <c r="CQ31" i="29"/>
  <c r="CQ31" i="77"/>
  <c r="CQ31" i="173"/>
  <c r="CQ31" i="42"/>
  <c r="CQ31" i="21"/>
  <c r="CQ31" i="99"/>
  <c r="CQ31" i="104"/>
  <c r="AJ44" i="2"/>
  <c r="AJ43" i="106"/>
  <c r="AJ43" i="112" s="1"/>
  <c r="AJ43" i="173"/>
  <c r="AJ43" i="21"/>
  <c r="AJ43" i="104"/>
  <c r="AJ43" i="99"/>
  <c r="E57" i="2"/>
  <c r="E56" i="106"/>
  <c r="E56" i="112" s="1"/>
  <c r="E56" i="21"/>
  <c r="E56" i="173"/>
  <c r="E56" i="104"/>
  <c r="E56" i="99"/>
  <c r="CT44" i="2"/>
  <c r="CT43" i="106"/>
  <c r="CT43" i="112" s="1"/>
  <c r="CT43" i="173"/>
  <c r="CT43" i="21"/>
  <c r="CT43" i="104"/>
  <c r="CT43" i="99"/>
  <c r="FR44" i="2"/>
  <c r="FR43" i="173"/>
  <c r="FR43" i="21"/>
  <c r="FR43" i="104"/>
  <c r="FR43" i="99"/>
  <c r="FO26" i="150"/>
  <c r="FO26" i="148"/>
  <c r="FO26" i="146"/>
  <c r="FO26" i="147"/>
  <c r="FO26" i="149"/>
  <c r="FO26" i="115"/>
  <c r="FO26" i="174"/>
  <c r="FO26" i="40"/>
  <c r="FO26" i="29"/>
  <c r="FO26" i="77"/>
  <c r="FO26" i="173"/>
  <c r="FO26" i="42"/>
  <c r="FO26" i="21"/>
  <c r="FO26" i="99"/>
  <c r="FO26" i="104"/>
  <c r="EX37" i="2"/>
  <c r="EX36" i="150"/>
  <c r="EX36" i="148"/>
  <c r="EX36" i="147"/>
  <c r="EX36" i="146"/>
  <c r="EX36" i="149"/>
  <c r="EX36" i="174"/>
  <c r="EX36" i="115"/>
  <c r="EX36" i="77"/>
  <c r="EX36" i="40"/>
  <c r="EX36" i="29"/>
  <c r="EX36" i="173"/>
  <c r="EX36" i="42"/>
  <c r="EX36" i="104"/>
  <c r="EX36" i="99"/>
  <c r="EX36" i="21"/>
  <c r="EX31" i="150"/>
  <c r="EX31" i="148"/>
  <c r="EX31" i="147"/>
  <c r="EX31" i="146"/>
  <c r="EX31" i="149"/>
  <c r="EX31" i="174"/>
  <c r="EX31" i="115"/>
  <c r="EX31" i="77"/>
  <c r="EX31" i="40"/>
  <c r="EX31" i="29"/>
  <c r="EX31" i="173"/>
  <c r="EX31" i="42"/>
  <c r="EX31" i="104"/>
  <c r="EX31" i="21"/>
  <c r="EX31" i="99"/>
  <c r="EX26" i="150"/>
  <c r="EX26" i="148"/>
  <c r="EX26" i="146"/>
  <c r="EX26" i="147"/>
  <c r="EX26" i="149"/>
  <c r="EX26" i="174"/>
  <c r="EX26" i="115"/>
  <c r="EX26" i="77"/>
  <c r="EX26" i="40"/>
  <c r="EX26" i="29"/>
  <c r="EX26" i="173"/>
  <c r="EX26" i="42"/>
  <c r="EX26" i="104"/>
  <c r="EX26" i="21"/>
  <c r="EX26" i="99"/>
  <c r="FJ44" i="2"/>
  <c r="FJ43" i="173"/>
  <c r="FJ43" i="21"/>
  <c r="FJ43" i="104"/>
  <c r="FJ43" i="99"/>
  <c r="DO44" i="2"/>
  <c r="DO43" i="173"/>
  <c r="DO43" i="104"/>
  <c r="DO43" i="99"/>
  <c r="DO43" i="21"/>
  <c r="DY26" i="150"/>
  <c r="DY26" i="148"/>
  <c r="DY26" i="147"/>
  <c r="DY26" i="146"/>
  <c r="DY26" i="149"/>
  <c r="DY26" i="174"/>
  <c r="DY26" i="115"/>
  <c r="DY26" i="77"/>
  <c r="DY26" i="40"/>
  <c r="DY26" i="29"/>
  <c r="DY26" i="173"/>
  <c r="DY26" i="42"/>
  <c r="DY26" i="21"/>
  <c r="DY26" i="99"/>
  <c r="DY26" i="104"/>
  <c r="FE44" i="2"/>
  <c r="FE43" i="173"/>
  <c r="FE43" i="21"/>
  <c r="FE43" i="104"/>
  <c r="FE43" i="99"/>
  <c r="V27" i="180"/>
  <c r="V27" i="181"/>
  <c r="V27" i="178"/>
  <c r="V27" i="179"/>
  <c r="V27" i="177"/>
  <c r="AL26" i="106"/>
  <c r="AL26" i="112" s="1"/>
  <c r="AL26" i="150"/>
  <c r="AL26" i="148"/>
  <c r="AL26" i="146"/>
  <c r="AL26" i="147"/>
  <c r="AL26" i="149"/>
  <c r="AL26" i="174"/>
  <c r="AL26" i="115"/>
  <c r="AL26" i="77"/>
  <c r="AL26" i="40"/>
  <c r="AL26" i="29"/>
  <c r="AL26" i="173"/>
  <c r="AL26" i="42"/>
  <c r="AL26" i="104"/>
  <c r="AL26" i="21"/>
  <c r="AL26" i="99"/>
  <c r="AE57" i="2"/>
  <c r="AE56" i="106"/>
  <c r="AE56" i="112" s="1"/>
  <c r="AE56" i="173"/>
  <c r="AE56" i="104"/>
  <c r="AE56" i="21"/>
  <c r="AE56" i="99"/>
  <c r="AU27" i="180"/>
  <c r="AU27" i="181"/>
  <c r="AU27" i="178"/>
  <c r="AU27" i="179"/>
  <c r="AU27" i="177"/>
  <c r="BK26" i="106"/>
  <c r="BK26" i="112" s="1"/>
  <c r="BK26" i="150"/>
  <c r="BK26" i="148"/>
  <c r="BK26" i="146"/>
  <c r="BK26" i="147"/>
  <c r="BK26" i="149"/>
  <c r="BK26" i="115"/>
  <c r="BK26" i="174"/>
  <c r="BK26" i="40"/>
  <c r="BK26" i="29"/>
  <c r="BK26" i="77"/>
  <c r="BK26" i="173"/>
  <c r="BK26" i="42"/>
  <c r="BK26" i="21"/>
  <c r="BK26" i="99"/>
  <c r="BK26" i="104"/>
  <c r="EI37" i="2"/>
  <c r="EI36" i="150"/>
  <c r="EI36" i="148"/>
  <c r="EI36" i="147"/>
  <c r="EI36" i="149"/>
  <c r="EI36" i="146"/>
  <c r="EI36" i="115"/>
  <c r="EI36" i="174"/>
  <c r="EI36" i="40"/>
  <c r="EI36" i="77"/>
  <c r="EI36" i="29"/>
  <c r="EI36" i="173"/>
  <c r="EI36" i="42"/>
  <c r="EI36" i="21"/>
  <c r="EI36" i="104"/>
  <c r="EI36" i="99"/>
  <c r="CT37" i="2"/>
  <c r="CT36" i="106"/>
  <c r="CT36" i="112" s="1"/>
  <c r="CT36" i="150"/>
  <c r="CT36" i="148"/>
  <c r="CT36" i="147"/>
  <c r="CT36" i="146"/>
  <c r="CT36" i="149"/>
  <c r="CT36" i="174"/>
  <c r="CT36" i="115"/>
  <c r="CT36" i="77"/>
  <c r="CT36" i="40"/>
  <c r="CT36" i="29"/>
  <c r="CT36" i="173"/>
  <c r="CT36" i="42"/>
  <c r="CT36" i="104"/>
  <c r="CT36" i="99"/>
  <c r="CT36" i="21"/>
  <c r="AL44" i="2"/>
  <c r="AL43" i="106"/>
  <c r="AL43" i="112" s="1"/>
  <c r="AL43" i="173"/>
  <c r="AL43" i="21"/>
  <c r="AL43" i="104"/>
  <c r="AL43" i="99"/>
  <c r="V57" i="2"/>
  <c r="V56" i="106"/>
  <c r="V56" i="112" s="1"/>
  <c r="V56" i="21"/>
  <c r="V56" i="173"/>
  <c r="V56" i="104"/>
  <c r="V56" i="99"/>
  <c r="CI37" i="2"/>
  <c r="CI36" i="106"/>
  <c r="CI36" i="112" s="1"/>
  <c r="CI36" i="150"/>
  <c r="CI36" i="148"/>
  <c r="CI36" i="147"/>
  <c r="CI36" i="149"/>
  <c r="CI36" i="146"/>
  <c r="CI36" i="115"/>
  <c r="CI36" i="174"/>
  <c r="CI36" i="40"/>
  <c r="CI36" i="77"/>
  <c r="CI36" i="29"/>
  <c r="CI36" i="173"/>
  <c r="CI36" i="42"/>
  <c r="CI36" i="21"/>
  <c r="CI36" i="104"/>
  <c r="CI36" i="99"/>
  <c r="BB57" i="2"/>
  <c r="BB56" i="106"/>
  <c r="BB56" i="112" s="1"/>
  <c r="BB56" i="21"/>
  <c r="BB56" i="173"/>
  <c r="BB56" i="104"/>
  <c r="BB56" i="99"/>
  <c r="CM31" i="106"/>
  <c r="CM31" i="112" s="1"/>
  <c r="CM31" i="150"/>
  <c r="CM31" i="148"/>
  <c r="CM31" i="147"/>
  <c r="CM31" i="149"/>
  <c r="CM31" i="146"/>
  <c r="CM31" i="115"/>
  <c r="CM31" i="174"/>
  <c r="CM31" i="40"/>
  <c r="CM31" i="29"/>
  <c r="CM31" i="77"/>
  <c r="CM31" i="173"/>
  <c r="CM31" i="42"/>
  <c r="CM31" i="21"/>
  <c r="CM31" i="99"/>
  <c r="CM31" i="104"/>
  <c r="AG57" i="2"/>
  <c r="AG56" i="106"/>
  <c r="AG56" i="112" s="1"/>
  <c r="AG56" i="21"/>
  <c r="AG56" i="173"/>
  <c r="AG56" i="104"/>
  <c r="AG56" i="99"/>
  <c r="BC44" i="2"/>
  <c r="BC43" i="106"/>
  <c r="BC43" i="112" s="1"/>
  <c r="BC43" i="173"/>
  <c r="BC43" i="104"/>
  <c r="BC43" i="99"/>
  <c r="BC43" i="21"/>
  <c r="T44" i="2"/>
  <c r="T43" i="106"/>
  <c r="T43" i="112" s="1"/>
  <c r="T43" i="173"/>
  <c r="T43" i="21"/>
  <c r="T43" i="104"/>
  <c r="T43" i="99"/>
  <c r="FZ57" i="2"/>
  <c r="FZ56" i="21"/>
  <c r="FZ56" i="173"/>
  <c r="FZ56" i="104"/>
  <c r="FZ56" i="99"/>
  <c r="ER44" i="2"/>
  <c r="ER43" i="173"/>
  <c r="ER43" i="21"/>
  <c r="ER43" i="104"/>
  <c r="ER43" i="99"/>
  <c r="EF37" i="2"/>
  <c r="EF36" i="150"/>
  <c r="EF36" i="148"/>
  <c r="EF36" i="147"/>
  <c r="EF36" i="149"/>
  <c r="EF36" i="146"/>
  <c r="EF36" i="115"/>
  <c r="EF36" i="174"/>
  <c r="EF36" i="40"/>
  <c r="EF36" i="77"/>
  <c r="EF36" i="42"/>
  <c r="EF36" i="29"/>
  <c r="EF36" i="173"/>
  <c r="EF36" i="21"/>
  <c r="EF36" i="104"/>
  <c r="EF36" i="99"/>
  <c r="EE31" i="150"/>
  <c r="EE31" i="148"/>
  <c r="EE31" i="147"/>
  <c r="EE31" i="149"/>
  <c r="EE31" i="146"/>
  <c r="EE31" i="115"/>
  <c r="EE31" i="174"/>
  <c r="EE31" i="40"/>
  <c r="EE31" i="29"/>
  <c r="EE31" i="77"/>
  <c r="EE31" i="173"/>
  <c r="EE31" i="42"/>
  <c r="EE31" i="21"/>
  <c r="EE31" i="99"/>
  <c r="EE31" i="104"/>
  <c r="CB45" i="2"/>
  <c r="CB44" i="106"/>
  <c r="CB44" i="112" s="1"/>
  <c r="CB44" i="21"/>
  <c r="CB44" i="173"/>
  <c r="CB44" i="104"/>
  <c r="CB44" i="99"/>
  <c r="AN37" i="2"/>
  <c r="X37" i="180"/>
  <c r="X37" i="181"/>
  <c r="X37" i="178"/>
  <c r="X37" i="179"/>
  <c r="X37" i="177"/>
  <c r="AN36" i="106"/>
  <c r="AN36" i="112" s="1"/>
  <c r="AN36" i="150"/>
  <c r="AN36" i="148"/>
  <c r="AN36" i="147"/>
  <c r="AN36" i="149"/>
  <c r="AN36" i="146"/>
  <c r="AN36" i="115"/>
  <c r="AN36" i="174"/>
  <c r="AN36" i="40"/>
  <c r="AN36" i="77"/>
  <c r="AN36" i="42"/>
  <c r="AN36" i="29"/>
  <c r="AN36" i="173"/>
  <c r="AN36" i="21"/>
  <c r="AN36" i="104"/>
  <c r="AN36" i="99"/>
  <c r="DN44" i="2"/>
  <c r="DN43" i="173"/>
  <c r="DN43" i="21"/>
  <c r="DN43" i="104"/>
  <c r="DN43" i="99"/>
  <c r="DD37" i="2"/>
  <c r="DD36" i="150"/>
  <c r="DD36" i="148"/>
  <c r="DD36" i="147"/>
  <c r="DD36" i="149"/>
  <c r="DD36" i="146"/>
  <c r="DD36" i="115"/>
  <c r="DD36" i="174"/>
  <c r="DD36" i="40"/>
  <c r="DD36" i="77"/>
  <c r="DD36" i="42"/>
  <c r="DD36" i="29"/>
  <c r="DD36" i="173"/>
  <c r="DD36" i="21"/>
  <c r="DD36" i="104"/>
  <c r="DD36" i="99"/>
  <c r="CK57" i="2"/>
  <c r="CK56" i="106"/>
  <c r="CK56" i="112" s="1"/>
  <c r="CK56" i="21"/>
  <c r="CK56" i="173"/>
  <c r="CK56" i="104"/>
  <c r="CK56" i="99"/>
  <c r="DW57" i="2"/>
  <c r="DW56" i="173"/>
  <c r="DW56" i="104"/>
  <c r="DW56" i="21"/>
  <c r="DW56" i="99"/>
  <c r="EP37" i="2"/>
  <c r="EP36" i="150"/>
  <c r="EP36" i="148"/>
  <c r="EP36" i="147"/>
  <c r="EP36" i="146"/>
  <c r="EP36" i="149"/>
  <c r="EP36" i="174"/>
  <c r="EP36" i="115"/>
  <c r="EP36" i="77"/>
  <c r="EP36" i="40"/>
  <c r="EP36" i="29"/>
  <c r="EP36" i="173"/>
  <c r="EP36" i="42"/>
  <c r="EP36" i="104"/>
  <c r="EP36" i="99"/>
  <c r="EP36" i="21"/>
  <c r="EP31" i="150"/>
  <c r="EP31" i="148"/>
  <c r="EP31" i="147"/>
  <c r="EP31" i="146"/>
  <c r="EP31" i="149"/>
  <c r="EP31" i="174"/>
  <c r="EP31" i="115"/>
  <c r="EP31" i="77"/>
  <c r="EP31" i="40"/>
  <c r="EP31" i="29"/>
  <c r="EP31" i="173"/>
  <c r="EP31" i="42"/>
  <c r="EP31" i="104"/>
  <c r="EP31" i="21"/>
  <c r="EP31" i="99"/>
  <c r="EP26" i="150"/>
  <c r="EP26" i="148"/>
  <c r="EP26" i="146"/>
  <c r="EP26" i="147"/>
  <c r="EP26" i="149"/>
  <c r="EP26" i="174"/>
  <c r="EP26" i="115"/>
  <c r="EP26" i="77"/>
  <c r="EP26" i="40"/>
  <c r="EP26" i="29"/>
  <c r="EP26" i="173"/>
  <c r="EP26" i="42"/>
  <c r="EP26" i="104"/>
  <c r="EP26" i="21"/>
  <c r="EP26" i="99"/>
  <c r="EK37" i="2"/>
  <c r="EK36" i="150"/>
  <c r="EK36" i="148"/>
  <c r="EK36" i="147"/>
  <c r="EK36" i="146"/>
  <c r="EK36" i="149"/>
  <c r="EK36" i="174"/>
  <c r="EK36" i="115"/>
  <c r="EK36" i="77"/>
  <c r="EK36" i="40"/>
  <c r="EK36" i="173"/>
  <c r="EK36" i="42"/>
  <c r="EK36" i="29"/>
  <c r="EK36" i="21"/>
  <c r="EK36" i="104"/>
  <c r="EK36" i="99"/>
  <c r="EJ31" i="150"/>
  <c r="EJ31" i="148"/>
  <c r="EJ31" i="147"/>
  <c r="EJ31" i="149"/>
  <c r="EJ31" i="146"/>
  <c r="EJ31" i="115"/>
  <c r="EJ31" i="174"/>
  <c r="EJ31" i="40"/>
  <c r="EJ31" i="29"/>
  <c r="EJ31" i="77"/>
  <c r="EJ31" i="42"/>
  <c r="EJ31" i="173"/>
  <c r="EJ31" i="21"/>
  <c r="EJ31" i="99"/>
  <c r="EJ31" i="104"/>
  <c r="EJ26" i="150"/>
  <c r="EJ26" i="148"/>
  <c r="EJ26" i="147"/>
  <c r="EJ26" i="146"/>
  <c r="EJ26" i="149"/>
  <c r="EJ26" i="115"/>
  <c r="EJ26" i="174"/>
  <c r="EJ26" i="40"/>
  <c r="EJ26" i="29"/>
  <c r="EJ26" i="77"/>
  <c r="EJ26" i="42"/>
  <c r="EJ26" i="173"/>
  <c r="EJ26" i="21"/>
  <c r="EJ26" i="99"/>
  <c r="EJ26" i="104"/>
  <c r="CW45" i="2"/>
  <c r="CW44" i="21"/>
  <c r="CW44" i="173"/>
  <c r="CW44" i="104"/>
  <c r="CW44" i="99"/>
  <c r="DU57" i="2"/>
  <c r="DU56" i="21"/>
  <c r="DU56" i="173"/>
  <c r="DU56" i="104"/>
  <c r="DU56" i="99"/>
  <c r="AV44" i="2"/>
  <c r="AV43" i="106"/>
  <c r="AV43" i="112" s="1"/>
  <c r="AV43" i="173"/>
  <c r="AV43" i="21"/>
  <c r="AV43" i="104"/>
  <c r="AV43" i="99"/>
  <c r="M27" i="180"/>
  <c r="M27" i="181"/>
  <c r="M27" i="178"/>
  <c r="M27" i="179"/>
  <c r="M27" i="177"/>
  <c r="AC26" i="106"/>
  <c r="AC26" i="112" s="1"/>
  <c r="AC26" i="150"/>
  <c r="AC26" i="148"/>
  <c r="AC26" i="147"/>
  <c r="AC26" i="146"/>
  <c r="AC26" i="149"/>
  <c r="AC26" i="174"/>
  <c r="AC26" i="115"/>
  <c r="AC26" i="77"/>
  <c r="AC26" i="40"/>
  <c r="AC26" i="29"/>
  <c r="AC26" i="173"/>
  <c r="AC26" i="42"/>
  <c r="AC26" i="21"/>
  <c r="AC26" i="99"/>
  <c r="AC26" i="104"/>
  <c r="GC37" i="2"/>
  <c r="GC36" i="150"/>
  <c r="GC36" i="148"/>
  <c r="GC36" i="147"/>
  <c r="GC36" i="146"/>
  <c r="GC36" i="149"/>
  <c r="GC36" i="174"/>
  <c r="GC36" i="115"/>
  <c r="GC36" i="77"/>
  <c r="GC36" i="40"/>
  <c r="GC36" i="173"/>
  <c r="GC36" i="42"/>
  <c r="GC36" i="29"/>
  <c r="GC36" i="21"/>
  <c r="GC36" i="104"/>
  <c r="GC36" i="99"/>
  <c r="DB44" i="2"/>
  <c r="DB43" i="173"/>
  <c r="DB43" i="21"/>
  <c r="DB43" i="104"/>
  <c r="DB43" i="99"/>
  <c r="CM37" i="2"/>
  <c r="CM36" i="106"/>
  <c r="CM36" i="112" s="1"/>
  <c r="CM36" i="150"/>
  <c r="CM36" i="148"/>
  <c r="CM36" i="147"/>
  <c r="CM36" i="149"/>
  <c r="CM36" i="146"/>
  <c r="CM36" i="115"/>
  <c r="CM36" i="174"/>
  <c r="CM36" i="40"/>
  <c r="CM36" i="77"/>
  <c r="CM36" i="29"/>
  <c r="CM36" i="173"/>
  <c r="CM36" i="42"/>
  <c r="CM36" i="21"/>
  <c r="CM36" i="104"/>
  <c r="CM36" i="99"/>
  <c r="BO37" i="2"/>
  <c r="AY37" i="180"/>
  <c r="AY37" i="181"/>
  <c r="AY37" i="178"/>
  <c r="AY37" i="179"/>
  <c r="AY37" i="177"/>
  <c r="BO36" i="106"/>
  <c r="BO36" i="112" s="1"/>
  <c r="BO36" i="150"/>
  <c r="BO36" i="148"/>
  <c r="BO36" i="147"/>
  <c r="BO36" i="149"/>
  <c r="BO36" i="146"/>
  <c r="BO36" i="115"/>
  <c r="BO36" i="174"/>
  <c r="BO36" i="40"/>
  <c r="BO36" i="77"/>
  <c r="BO36" i="29"/>
  <c r="BO36" i="173"/>
  <c r="BO36" i="42"/>
  <c r="BO36" i="21"/>
  <c r="BO36" i="104"/>
  <c r="BO36" i="99"/>
  <c r="EM44" i="2"/>
  <c r="EM43" i="173"/>
  <c r="EM43" i="104"/>
  <c r="EM43" i="99"/>
  <c r="EM43" i="21"/>
  <c r="FE31" i="150"/>
  <c r="FE31" i="148"/>
  <c r="FE31" i="147"/>
  <c r="FE31" i="146"/>
  <c r="FE31" i="149"/>
  <c r="FE31" i="174"/>
  <c r="FE31" i="115"/>
  <c r="FE31" i="77"/>
  <c r="FE31" i="40"/>
  <c r="FE31" i="29"/>
  <c r="FE31" i="173"/>
  <c r="FE31" i="42"/>
  <c r="FE31" i="21"/>
  <c r="FE31" i="99"/>
  <c r="FE31" i="104"/>
  <c r="CI26" i="106"/>
  <c r="CI26" i="112" s="1"/>
  <c r="CI26" i="150"/>
  <c r="CI26" i="148"/>
  <c r="CI26" i="146"/>
  <c r="CI26" i="147"/>
  <c r="CI26" i="149"/>
  <c r="CI26" i="115"/>
  <c r="CI26" i="174"/>
  <c r="CI26" i="40"/>
  <c r="CI26" i="29"/>
  <c r="CI26" i="77"/>
  <c r="CI26" i="173"/>
  <c r="CI26" i="42"/>
  <c r="CI26" i="21"/>
  <c r="CI26" i="99"/>
  <c r="CI26" i="104"/>
  <c r="CR37" i="2"/>
  <c r="CR36" i="106"/>
  <c r="CR36" i="112" s="1"/>
  <c r="CR36" i="150"/>
  <c r="CR36" i="148"/>
  <c r="CR36" i="147"/>
  <c r="CR36" i="149"/>
  <c r="CR36" i="146"/>
  <c r="CR36" i="115"/>
  <c r="CR36" i="174"/>
  <c r="CR36" i="40"/>
  <c r="CR36" i="77"/>
  <c r="CR36" i="42"/>
  <c r="CR36" i="29"/>
  <c r="CR36" i="173"/>
  <c r="CR36" i="21"/>
  <c r="CR36" i="104"/>
  <c r="CR36" i="99"/>
  <c r="AE37" i="2"/>
  <c r="O37" i="180"/>
  <c r="O37" i="181"/>
  <c r="O37" i="178"/>
  <c r="O37" i="179"/>
  <c r="O37" i="177"/>
  <c r="AE36" i="106"/>
  <c r="AE36" i="112" s="1"/>
  <c r="AE36" i="150"/>
  <c r="AE36" i="148"/>
  <c r="AE36" i="147"/>
  <c r="AE36" i="149"/>
  <c r="AE36" i="146"/>
  <c r="AE36" i="115"/>
  <c r="AE36" i="174"/>
  <c r="AE36" i="40"/>
  <c r="AE36" i="77"/>
  <c r="AE36" i="29"/>
  <c r="AE36" i="173"/>
  <c r="AE36" i="42"/>
  <c r="AE36" i="21"/>
  <c r="AE36" i="104"/>
  <c r="AE36" i="99"/>
  <c r="J27" i="180"/>
  <c r="J27" i="178"/>
  <c r="J27" i="181"/>
  <c r="J27" i="179"/>
  <c r="J27" i="177"/>
  <c r="Z26" i="106"/>
  <c r="Z26" i="112" s="1"/>
  <c r="Z26" i="150"/>
  <c r="Z26" i="148"/>
  <c r="Z26" i="146"/>
  <c r="Z26" i="147"/>
  <c r="Z26" i="149"/>
  <c r="Z26" i="174"/>
  <c r="Z26" i="115"/>
  <c r="Z26" i="77"/>
  <c r="Z26" i="40"/>
  <c r="Z26" i="29"/>
  <c r="Z26" i="173"/>
  <c r="Z26" i="42"/>
  <c r="Z26" i="104"/>
  <c r="Z26" i="21"/>
  <c r="Z26" i="99"/>
  <c r="BX44" i="2"/>
  <c r="BX43" i="106"/>
  <c r="BX43" i="112" s="1"/>
  <c r="BX43" i="173"/>
  <c r="BX43" i="21"/>
  <c r="BX43" i="104"/>
  <c r="BX43" i="99"/>
  <c r="AF27" i="180"/>
  <c r="AF27" i="181"/>
  <c r="AF27" i="178"/>
  <c r="AF27" i="179"/>
  <c r="AF27" i="177"/>
  <c r="AV26" i="106"/>
  <c r="AV26" i="112" s="1"/>
  <c r="AV26" i="150"/>
  <c r="AV26" i="148"/>
  <c r="AV26" i="147"/>
  <c r="AV26" i="146"/>
  <c r="AV26" i="149"/>
  <c r="AV26" i="115"/>
  <c r="AV26" i="174"/>
  <c r="AV26" i="40"/>
  <c r="AV26" i="29"/>
  <c r="AV26" i="77"/>
  <c r="AV26" i="42"/>
  <c r="AV26" i="173"/>
  <c r="AV26" i="21"/>
  <c r="AV26" i="99"/>
  <c r="AV26" i="104"/>
  <c r="M32" i="180"/>
  <c r="M32" i="181"/>
  <c r="M32" i="178"/>
  <c r="M32" i="179"/>
  <c r="M32" i="177"/>
  <c r="AC31" i="106"/>
  <c r="AC31" i="112" s="1"/>
  <c r="AC31" i="150"/>
  <c r="AC31" i="148"/>
  <c r="AC31" i="147"/>
  <c r="AC31" i="146"/>
  <c r="AC31" i="149"/>
  <c r="AC31" i="174"/>
  <c r="AC31" i="115"/>
  <c r="AC31" i="77"/>
  <c r="AC31" i="40"/>
  <c r="AC31" i="29"/>
  <c r="AC31" i="173"/>
  <c r="AC31" i="42"/>
  <c r="AC31" i="21"/>
  <c r="AC31" i="99"/>
  <c r="AC31" i="104"/>
  <c r="C27" i="180"/>
  <c r="C27" i="181"/>
  <c r="C27" i="178"/>
  <c r="C27" i="179"/>
  <c r="C27" i="177"/>
  <c r="S26" i="106"/>
  <c r="S26" i="112" s="1"/>
  <c r="S26" i="150"/>
  <c r="S26" i="148"/>
  <c r="S26" i="146"/>
  <c r="S26" i="147"/>
  <c r="S26" i="149"/>
  <c r="S26" i="115"/>
  <c r="S26" i="174"/>
  <c r="S26" i="40"/>
  <c r="S26" i="29"/>
  <c r="S26" i="77"/>
  <c r="S26" i="173"/>
  <c r="S26" i="42"/>
  <c r="S26" i="21"/>
  <c r="S26" i="99"/>
  <c r="S26" i="104"/>
  <c r="AI37" i="2"/>
  <c r="S37" i="180"/>
  <c r="S37" i="181"/>
  <c r="S37" i="178"/>
  <c r="S37" i="179"/>
  <c r="S37" i="177"/>
  <c r="AI36" i="106"/>
  <c r="AI36" i="112" s="1"/>
  <c r="AI36" i="150"/>
  <c r="AI36" i="148"/>
  <c r="AI36" i="147"/>
  <c r="AI36" i="149"/>
  <c r="AI36" i="146"/>
  <c r="AI36" i="115"/>
  <c r="AI36" i="174"/>
  <c r="AI36" i="40"/>
  <c r="AI36" i="77"/>
  <c r="AI36" i="29"/>
  <c r="AI36" i="173"/>
  <c r="AI36" i="42"/>
  <c r="AI36" i="21"/>
  <c r="AI36" i="104"/>
  <c r="AI36" i="99"/>
  <c r="AY27" i="181"/>
  <c r="AY27" i="180"/>
  <c r="AY27" i="178"/>
  <c r="AY27" i="179"/>
  <c r="AY27" i="177"/>
  <c r="BO26" i="106"/>
  <c r="BO26" i="112" s="1"/>
  <c r="BO26" i="150"/>
  <c r="BO26" i="148"/>
  <c r="BO26" i="146"/>
  <c r="BO26" i="147"/>
  <c r="BO26" i="149"/>
  <c r="BO26" i="115"/>
  <c r="BO26" i="174"/>
  <c r="BO26" i="40"/>
  <c r="BO26" i="29"/>
  <c r="BO26" i="77"/>
  <c r="BO26" i="173"/>
  <c r="BO26" i="42"/>
  <c r="BO26" i="21"/>
  <c r="BO26" i="99"/>
  <c r="BO26" i="104"/>
  <c r="Q31" i="150"/>
  <c r="Q31" i="148"/>
  <c r="Q31" i="147"/>
  <c r="Q31" i="146"/>
  <c r="Q31" i="149"/>
  <c r="Q31" i="106"/>
  <c r="Q31" i="112" s="1"/>
  <c r="Q31" i="174"/>
  <c r="Q31" i="115"/>
  <c r="Q31" i="40"/>
  <c r="Q31" i="77"/>
  <c r="Q31" i="29"/>
  <c r="Q31" i="42"/>
  <c r="Q31" i="173"/>
  <c r="Q31" i="21"/>
  <c r="Q31" i="104"/>
  <c r="Q31" i="99"/>
  <c r="Q37" i="2"/>
  <c r="Q36" i="150"/>
  <c r="Q36" i="148"/>
  <c r="Q36" i="147"/>
  <c r="Q36" i="146"/>
  <c r="Q36" i="149"/>
  <c r="Q36" i="106"/>
  <c r="Q36" i="112" s="1"/>
  <c r="Q36" i="174"/>
  <c r="Q36" i="115"/>
  <c r="Q36" i="40"/>
  <c r="Q36" i="77"/>
  <c r="Q36" i="29"/>
  <c r="Q36" i="42"/>
  <c r="Q36" i="173"/>
  <c r="Q36" i="21"/>
  <c r="Q36" i="104"/>
  <c r="Q36" i="99"/>
  <c r="Q45" i="2"/>
  <c r="Q44" i="99"/>
  <c r="Q44" i="106"/>
  <c r="Q44" i="112" s="1"/>
  <c r="Q44" i="104"/>
  <c r="Q44" i="21"/>
  <c r="Q44" i="173"/>
  <c r="N26" i="106"/>
  <c r="N26" i="112" s="1"/>
  <c r="N26" i="150"/>
  <c r="N26" i="174"/>
  <c r="N26" i="146"/>
  <c r="N26" i="115"/>
  <c r="N26" i="77"/>
  <c r="N26" i="148"/>
  <c r="N26" i="149"/>
  <c r="N26" i="147"/>
  <c r="N26" i="40"/>
  <c r="N26" i="29"/>
  <c r="N26" i="42"/>
  <c r="N26" i="21"/>
  <c r="N26" i="99"/>
  <c r="N26" i="173"/>
  <c r="N26" i="104"/>
  <c r="J26" i="106"/>
  <c r="J26" i="112" s="1"/>
  <c r="J26" i="150"/>
  <c r="J26" i="148"/>
  <c r="J26" i="147"/>
  <c r="J26" i="174"/>
  <c r="J26" i="115"/>
  <c r="J26" i="146"/>
  <c r="J26" i="40"/>
  <c r="J26" i="77"/>
  <c r="J26" i="149"/>
  <c r="J26" i="42"/>
  <c r="J26" i="21"/>
  <c r="J26" i="99"/>
  <c r="J26" i="29"/>
  <c r="J26" i="173"/>
  <c r="J26" i="104"/>
  <c r="N31" i="106"/>
  <c r="N31" i="112" s="1"/>
  <c r="N31" i="150"/>
  <c r="N31" i="148"/>
  <c r="N31" i="147"/>
  <c r="N31" i="174"/>
  <c r="N31" i="146"/>
  <c r="N31" i="115"/>
  <c r="N31" i="77"/>
  <c r="N31" i="149"/>
  <c r="N31" i="40"/>
  <c r="N31" i="29"/>
  <c r="N31" i="42"/>
  <c r="N31" i="21"/>
  <c r="N31" i="99"/>
  <c r="N31" i="173"/>
  <c r="N31" i="104"/>
  <c r="M31" i="106"/>
  <c r="M31" i="112" s="1"/>
  <c r="M31" i="150"/>
  <c r="M31" i="148"/>
  <c r="M31" i="146"/>
  <c r="M31" i="40"/>
  <c r="M31" i="147"/>
  <c r="M31" i="149"/>
  <c r="M31" i="174"/>
  <c r="M31" i="115"/>
  <c r="M31" i="29"/>
  <c r="M31" i="42"/>
  <c r="M31" i="77"/>
  <c r="M31" i="173"/>
  <c r="M31" i="21"/>
  <c r="M31" i="99"/>
  <c r="M31" i="104"/>
  <c r="H44" i="2"/>
  <c r="H43" i="106"/>
  <c r="H43" i="112" s="1"/>
  <c r="H43" i="104"/>
  <c r="H43" i="99"/>
  <c r="H43" i="173"/>
  <c r="H43" i="21"/>
  <c r="H31" i="148"/>
  <c r="H31" i="106"/>
  <c r="H31" i="112" s="1"/>
  <c r="H31" i="150"/>
  <c r="H31" i="146"/>
  <c r="H31" i="147"/>
  <c r="H31" i="149"/>
  <c r="H31" i="77"/>
  <c r="H31" i="115"/>
  <c r="H31" i="42"/>
  <c r="H31" i="29"/>
  <c r="H31" i="173"/>
  <c r="H31" i="174"/>
  <c r="H31" i="104"/>
  <c r="H31" i="40"/>
  <c r="H31" i="21"/>
  <c r="H31" i="99"/>
  <c r="H26" i="106"/>
  <c r="H26" i="112" s="1"/>
  <c r="H26" i="148"/>
  <c r="H26" i="150"/>
  <c r="H26" i="146"/>
  <c r="H26" i="149"/>
  <c r="H26" i="77"/>
  <c r="H26" i="147"/>
  <c r="H26" i="115"/>
  <c r="H26" i="42"/>
  <c r="H26" i="40"/>
  <c r="H26" i="29"/>
  <c r="H26" i="173"/>
  <c r="H26" i="174"/>
  <c r="H26" i="104"/>
  <c r="H26" i="21"/>
  <c r="H26" i="99"/>
  <c r="J44" i="2"/>
  <c r="J43" i="106"/>
  <c r="J43" i="112" s="1"/>
  <c r="J43" i="21"/>
  <c r="J43" i="173"/>
  <c r="J43" i="99"/>
  <c r="J43" i="104"/>
  <c r="L31" i="106"/>
  <c r="L31" i="112" s="1"/>
  <c r="L31" i="148"/>
  <c r="L31" i="150"/>
  <c r="L31" i="147"/>
  <c r="L31" i="146"/>
  <c r="L31" i="149"/>
  <c r="L31" i="77"/>
  <c r="L31" i="174"/>
  <c r="L31" i="115"/>
  <c r="L31" i="40"/>
  <c r="L31" i="29"/>
  <c r="L31" i="42"/>
  <c r="L31" i="173"/>
  <c r="L31" i="104"/>
  <c r="L31" i="21"/>
  <c r="L31" i="99"/>
  <c r="O26" i="147"/>
  <c r="O26" i="106"/>
  <c r="O26" i="112" s="1"/>
  <c r="O26" i="150"/>
  <c r="O26" i="148"/>
  <c r="O26" i="149"/>
  <c r="O26" i="174"/>
  <c r="O26" i="29"/>
  <c r="O26" i="40"/>
  <c r="O26" i="77"/>
  <c r="O26" i="146"/>
  <c r="O26" i="173"/>
  <c r="O26" i="115"/>
  <c r="O26" i="42"/>
  <c r="O26" i="21"/>
  <c r="O26" i="99"/>
  <c r="O26" i="104"/>
  <c r="J37" i="2"/>
  <c r="J36" i="106"/>
  <c r="J36" i="112" s="1"/>
  <c r="J36" i="150"/>
  <c r="J36" i="148"/>
  <c r="J36" i="174"/>
  <c r="J36" i="147"/>
  <c r="J36" i="115"/>
  <c r="J36" i="146"/>
  <c r="J36" i="40"/>
  <c r="J36" i="77"/>
  <c r="J36" i="149"/>
  <c r="J36" i="42"/>
  <c r="J36" i="21"/>
  <c r="J36" i="29"/>
  <c r="J36" i="99"/>
  <c r="J36" i="173"/>
  <c r="J36" i="104"/>
  <c r="J31" i="106"/>
  <c r="J31" i="112" s="1"/>
  <c r="J31" i="150"/>
  <c r="J31" i="148"/>
  <c r="J31" i="174"/>
  <c r="J31" i="115"/>
  <c r="J31" i="40"/>
  <c r="J31" i="77"/>
  <c r="J31" i="146"/>
  <c r="J31" i="149"/>
  <c r="J31" i="42"/>
  <c r="J31" i="21"/>
  <c r="J31" i="99"/>
  <c r="J31" i="147"/>
  <c r="J31" i="173"/>
  <c r="J31" i="104"/>
  <c r="J31" i="29"/>
  <c r="O44" i="2"/>
  <c r="O43" i="106"/>
  <c r="O43" i="112" s="1"/>
  <c r="O43" i="173"/>
  <c r="O43" i="21"/>
  <c r="O43" i="99"/>
  <c r="O43" i="104"/>
  <c r="L37" i="2"/>
  <c r="L36" i="148"/>
  <c r="L36" i="106"/>
  <c r="L36" i="112" s="1"/>
  <c r="L36" i="150"/>
  <c r="L36" i="146"/>
  <c r="L36" i="149"/>
  <c r="L36" i="77"/>
  <c r="L36" i="174"/>
  <c r="L36" i="115"/>
  <c r="L36" i="40"/>
  <c r="L36" i="29"/>
  <c r="L36" i="42"/>
  <c r="L36" i="147"/>
  <c r="L36" i="173"/>
  <c r="L36" i="104"/>
  <c r="L36" i="99"/>
  <c r="L36" i="21"/>
  <c r="L44" i="2"/>
  <c r="L43" i="106"/>
  <c r="L43" i="112" s="1"/>
  <c r="L43" i="104"/>
  <c r="L43" i="173"/>
  <c r="L43" i="99"/>
  <c r="L43" i="21"/>
  <c r="O31" i="147"/>
  <c r="O31" i="150"/>
  <c r="O31" i="106"/>
  <c r="O31" i="112" s="1"/>
  <c r="O31" i="148"/>
  <c r="O31" i="149"/>
  <c r="O31" i="174"/>
  <c r="O31" i="29"/>
  <c r="O31" i="146"/>
  <c r="O31" i="40"/>
  <c r="O31" i="77"/>
  <c r="O31" i="173"/>
  <c r="O31" i="115"/>
  <c r="O31" i="42"/>
  <c r="O31" i="21"/>
  <c r="O31" i="99"/>
  <c r="O31" i="104"/>
  <c r="M44" i="2"/>
  <c r="M43" i="106"/>
  <c r="M43" i="112" s="1"/>
  <c r="M43" i="99"/>
  <c r="M43" i="104"/>
  <c r="M43" i="173"/>
  <c r="M43" i="21"/>
  <c r="N44" i="2"/>
  <c r="N43" i="106"/>
  <c r="N43" i="112" s="1"/>
  <c r="N43" i="21"/>
  <c r="N43" i="99"/>
  <c r="N43" i="104"/>
  <c r="N43" i="173"/>
  <c r="H37" i="2"/>
  <c r="H36" i="106"/>
  <c r="H36" i="112" s="1"/>
  <c r="H36" i="148"/>
  <c r="H36" i="150"/>
  <c r="H36" i="146"/>
  <c r="H36" i="147"/>
  <c r="H36" i="149"/>
  <c r="H36" i="77"/>
  <c r="H36" i="115"/>
  <c r="H36" i="42"/>
  <c r="H36" i="40"/>
  <c r="H36" i="29"/>
  <c r="H36" i="173"/>
  <c r="H36" i="174"/>
  <c r="H36" i="104"/>
  <c r="H36" i="99"/>
  <c r="H36" i="21"/>
  <c r="O37" i="2"/>
  <c r="O36" i="150"/>
  <c r="O36" i="148"/>
  <c r="O36" i="106"/>
  <c r="O36" i="112" s="1"/>
  <c r="O36" i="149"/>
  <c r="O36" i="147"/>
  <c r="O36" i="174"/>
  <c r="O36" i="29"/>
  <c r="O36" i="40"/>
  <c r="O36" i="77"/>
  <c r="O36" i="146"/>
  <c r="O36" i="173"/>
  <c r="O36" i="115"/>
  <c r="O36" i="42"/>
  <c r="O36" i="21"/>
  <c r="O36" i="104"/>
  <c r="O36" i="99"/>
  <c r="N37" i="2"/>
  <c r="N36" i="106"/>
  <c r="N36" i="112" s="1"/>
  <c r="N36" i="150"/>
  <c r="N36" i="147"/>
  <c r="N36" i="174"/>
  <c r="N36" i="146"/>
  <c r="N36" i="115"/>
  <c r="N36" i="77"/>
  <c r="N36" i="149"/>
  <c r="N36" i="148"/>
  <c r="N36" i="40"/>
  <c r="N36" i="29"/>
  <c r="N36" i="42"/>
  <c r="N36" i="21"/>
  <c r="N36" i="173"/>
  <c r="N36" i="99"/>
  <c r="N36" i="104"/>
  <c r="M37" i="2"/>
  <c r="M36" i="106"/>
  <c r="M36" i="112" s="1"/>
  <c r="M36" i="150"/>
  <c r="M36" i="147"/>
  <c r="M36" i="148"/>
  <c r="M36" i="146"/>
  <c r="M36" i="40"/>
  <c r="M36" i="149"/>
  <c r="M36" i="174"/>
  <c r="M36" i="115"/>
  <c r="M36" i="29"/>
  <c r="M36" i="42"/>
  <c r="M36" i="77"/>
  <c r="M36" i="173"/>
  <c r="M36" i="99"/>
  <c r="M36" i="104"/>
  <c r="M36" i="21"/>
  <c r="M26" i="106"/>
  <c r="M26" i="112" s="1"/>
  <c r="M26" i="150"/>
  <c r="M26" i="148"/>
  <c r="M26" i="146"/>
  <c r="M26" i="147"/>
  <c r="M26" i="40"/>
  <c r="M26" i="149"/>
  <c r="M26" i="174"/>
  <c r="M26" i="115"/>
  <c r="M26" i="29"/>
  <c r="M26" i="42"/>
  <c r="M26" i="77"/>
  <c r="M26" i="173"/>
  <c r="M26" i="99"/>
  <c r="M26" i="104"/>
  <c r="M26" i="21"/>
  <c r="L26" i="148"/>
  <c r="L26" i="150"/>
  <c r="L26" i="106"/>
  <c r="L26" i="112" s="1"/>
  <c r="L26" i="147"/>
  <c r="L26" i="146"/>
  <c r="L26" i="149"/>
  <c r="L26" i="77"/>
  <c r="L26" i="174"/>
  <c r="L26" i="115"/>
  <c r="L26" i="40"/>
  <c r="L26" i="29"/>
  <c r="L26" i="42"/>
  <c r="L26" i="173"/>
  <c r="L26" i="104"/>
  <c r="L26" i="21"/>
  <c r="L26" i="99"/>
  <c r="E26" i="106"/>
  <c r="E26" i="112" s="1"/>
  <c r="E26" i="147"/>
  <c r="E26" i="148"/>
  <c r="E26" i="150"/>
  <c r="E26" i="174"/>
  <c r="E26" i="29"/>
  <c r="E26" i="149"/>
  <c r="E26" i="77"/>
  <c r="E26" i="146"/>
  <c r="E26" i="115"/>
  <c r="E26" i="40"/>
  <c r="E26" i="173"/>
  <c r="E26" i="104"/>
  <c r="E26" i="99"/>
  <c r="E26" i="42"/>
  <c r="E26" i="21"/>
  <c r="E44" i="2"/>
  <c r="E43" i="106"/>
  <c r="E43" i="112" s="1"/>
  <c r="E43" i="173"/>
  <c r="E43" i="104"/>
  <c r="E43" i="21"/>
  <c r="E43" i="99"/>
  <c r="F44" i="2"/>
  <c r="F43" i="106"/>
  <c r="F43" i="112" s="1"/>
  <c r="F43" i="173"/>
  <c r="F43" i="21"/>
  <c r="F43" i="104"/>
  <c r="F43" i="99"/>
  <c r="F26" i="106"/>
  <c r="F26" i="112" s="1"/>
  <c r="F26" i="147"/>
  <c r="F26" i="148"/>
  <c r="F26" i="115"/>
  <c r="F26" i="42"/>
  <c r="F26" i="174"/>
  <c r="F26" i="29"/>
  <c r="F26" i="150"/>
  <c r="F26" i="149"/>
  <c r="F26" i="146"/>
  <c r="F26" i="40"/>
  <c r="F26" i="99"/>
  <c r="F26" i="21"/>
  <c r="F26" i="77"/>
  <c r="F26" i="104"/>
  <c r="F26" i="173"/>
  <c r="E31" i="106"/>
  <c r="E31" i="112" s="1"/>
  <c r="E31" i="148"/>
  <c r="E31" i="150"/>
  <c r="E31" i="174"/>
  <c r="E31" i="29"/>
  <c r="E31" i="149"/>
  <c r="E31" i="77"/>
  <c r="E31" i="146"/>
  <c r="E31" i="147"/>
  <c r="E31" i="115"/>
  <c r="E31" i="40"/>
  <c r="E31" i="104"/>
  <c r="E31" i="42"/>
  <c r="E31" i="99"/>
  <c r="E31" i="173"/>
  <c r="E31" i="21"/>
  <c r="E37" i="2"/>
  <c r="E36" i="106"/>
  <c r="E36" i="112" s="1"/>
  <c r="E36" i="148"/>
  <c r="E36" i="150"/>
  <c r="E36" i="174"/>
  <c r="E36" i="29"/>
  <c r="E36" i="149"/>
  <c r="E36" i="77"/>
  <c r="E36" i="146"/>
  <c r="E36" i="147"/>
  <c r="E36" i="115"/>
  <c r="E36" i="40"/>
  <c r="E36" i="42"/>
  <c r="E36" i="104"/>
  <c r="E36" i="99"/>
  <c r="E36" i="21"/>
  <c r="E36" i="173"/>
  <c r="F31" i="148"/>
  <c r="F31" i="147"/>
  <c r="F31" i="115"/>
  <c r="F31" i="106"/>
  <c r="F31" i="112" s="1"/>
  <c r="F31" i="150"/>
  <c r="F31" i="174"/>
  <c r="F31" i="29"/>
  <c r="F31" i="149"/>
  <c r="F31" i="146"/>
  <c r="F31" i="77"/>
  <c r="F31" i="99"/>
  <c r="F31" i="21"/>
  <c r="F31" i="42"/>
  <c r="F31" i="40"/>
  <c r="F31" i="104"/>
  <c r="F31" i="173"/>
  <c r="F37" i="2"/>
  <c r="F36" i="106"/>
  <c r="F36" i="112" s="1"/>
  <c r="F36" i="148"/>
  <c r="F36" i="150"/>
  <c r="F36" i="147"/>
  <c r="F36" i="115"/>
  <c r="F36" i="174"/>
  <c r="F36" i="29"/>
  <c r="F36" i="40"/>
  <c r="F36" i="99"/>
  <c r="F36" i="21"/>
  <c r="F36" i="146"/>
  <c r="F36" i="77"/>
  <c r="F36" i="173"/>
  <c r="F36" i="149"/>
  <c r="F36" i="42"/>
  <c r="F36" i="104"/>
  <c r="DB45" i="2" l="1"/>
  <c r="DB44" i="173"/>
  <c r="DB44" i="104"/>
  <c r="DB44" i="99"/>
  <c r="DB44" i="21"/>
  <c r="DU57" i="21"/>
  <c r="DU57" i="173"/>
  <c r="DU57" i="104"/>
  <c r="DU57" i="99"/>
  <c r="CY45" i="2"/>
  <c r="CY44" i="21"/>
  <c r="CY44" i="173"/>
  <c r="CY44" i="104"/>
  <c r="CY44" i="99"/>
  <c r="FJ57" i="21"/>
  <c r="FJ57" i="173"/>
  <c r="FJ57" i="104"/>
  <c r="FJ57" i="99"/>
  <c r="AB45" i="2"/>
  <c r="AB44" i="106"/>
  <c r="AB44" i="112" s="1"/>
  <c r="AB44" i="173"/>
  <c r="AB44" i="21"/>
  <c r="AB44" i="104"/>
  <c r="AB44" i="99"/>
  <c r="EP57" i="21"/>
  <c r="EP57" i="173"/>
  <c r="EP57" i="104"/>
  <c r="EP57" i="99"/>
  <c r="CR57" i="106"/>
  <c r="CR57" i="112" s="1"/>
  <c r="CR57" i="21"/>
  <c r="CR57" i="173"/>
  <c r="CR57" i="104"/>
  <c r="CR57" i="99"/>
  <c r="AG38" i="2"/>
  <c r="Q38" i="180"/>
  <c r="Q38" i="181"/>
  <c r="Q38" i="178"/>
  <c r="Q38" i="179"/>
  <c r="Q38" i="177"/>
  <c r="AG37" i="106"/>
  <c r="AG37" i="112" s="1"/>
  <c r="AG37" i="150"/>
  <c r="AG37" i="148"/>
  <c r="AG37" i="147"/>
  <c r="AG37" i="146"/>
  <c r="AG37" i="149"/>
  <c r="AG37" i="174"/>
  <c r="AG37" i="115"/>
  <c r="AG37" i="77"/>
  <c r="AG37" i="40"/>
  <c r="AG37" i="29"/>
  <c r="AG37" i="173"/>
  <c r="AG37" i="42"/>
  <c r="AG37" i="104"/>
  <c r="AG37" i="99"/>
  <c r="AG37" i="21"/>
  <c r="BI57" i="106"/>
  <c r="BI57" i="112" s="1"/>
  <c r="BI57" i="21"/>
  <c r="BI57" i="173"/>
  <c r="BI57" i="104"/>
  <c r="BI57" i="99"/>
  <c r="Q57" i="106"/>
  <c r="Q57" i="112" s="1"/>
  <c r="Q57" i="21"/>
  <c r="Q57" i="173"/>
  <c r="Q57" i="104"/>
  <c r="Q57" i="99"/>
  <c r="CP38" i="2"/>
  <c r="CP37" i="106"/>
  <c r="CP37" i="112" s="1"/>
  <c r="CP37" i="150"/>
  <c r="CP37" i="148"/>
  <c r="CP37" i="147"/>
  <c r="CP37" i="149"/>
  <c r="CP37" i="146"/>
  <c r="CP37" i="115"/>
  <c r="CP37" i="174"/>
  <c r="CP37" i="40"/>
  <c r="CP37" i="77"/>
  <c r="CP37" i="29"/>
  <c r="CP37" i="173"/>
  <c r="CP37" i="42"/>
  <c r="CP37" i="21"/>
  <c r="CP37" i="104"/>
  <c r="CP37" i="99"/>
  <c r="AX38" i="2"/>
  <c r="AH38" i="180"/>
  <c r="AH38" i="181"/>
  <c r="AH38" i="178"/>
  <c r="AH38" i="179"/>
  <c r="AH38" i="177"/>
  <c r="AX37" i="106"/>
  <c r="AX37" i="112" s="1"/>
  <c r="AX37" i="150"/>
  <c r="AX37" i="148"/>
  <c r="AX37" i="147"/>
  <c r="AX37" i="149"/>
  <c r="AX37" i="146"/>
  <c r="AX37" i="115"/>
  <c r="AX37" i="174"/>
  <c r="AX37" i="40"/>
  <c r="AX37" i="77"/>
  <c r="AX37" i="29"/>
  <c r="AX37" i="173"/>
  <c r="AX37" i="42"/>
  <c r="AX37" i="21"/>
  <c r="AX37" i="104"/>
  <c r="AX37" i="99"/>
  <c r="F57" i="106"/>
  <c r="F57" i="112" s="1"/>
  <c r="F57" i="21"/>
  <c r="F57" i="173"/>
  <c r="F57" i="104"/>
  <c r="F57" i="99"/>
  <c r="FF46" i="2"/>
  <c r="FF45" i="21"/>
  <c r="FF45" i="173"/>
  <c r="FF45" i="104"/>
  <c r="FF45" i="99"/>
  <c r="CY57" i="173"/>
  <c r="CY57" i="104"/>
  <c r="CY57" i="21"/>
  <c r="CY57" i="99"/>
  <c r="BL57" i="106"/>
  <c r="BL57" i="112" s="1"/>
  <c r="BL57" i="21"/>
  <c r="BL57" i="173"/>
  <c r="BL57" i="104"/>
  <c r="BL57" i="99"/>
  <c r="FS38" i="2"/>
  <c r="FS37" i="150"/>
  <c r="FS37" i="148"/>
  <c r="FS37" i="147"/>
  <c r="FS37" i="146"/>
  <c r="FS37" i="115"/>
  <c r="FS37" i="149"/>
  <c r="FS37" i="174"/>
  <c r="FS37" i="40"/>
  <c r="FS37" i="77"/>
  <c r="FS37" i="42"/>
  <c r="FS37" i="29"/>
  <c r="FS37" i="173"/>
  <c r="FS37" i="21"/>
  <c r="FS37" i="104"/>
  <c r="FS37" i="99"/>
  <c r="FY45" i="2"/>
  <c r="FY44" i="21"/>
  <c r="FY44" i="173"/>
  <c r="FY44" i="104"/>
  <c r="FY44" i="99"/>
  <c r="ET38" i="2"/>
  <c r="ET37" i="150"/>
  <c r="ET37" i="148"/>
  <c r="ET37" i="147"/>
  <c r="ET37" i="146"/>
  <c r="ET37" i="115"/>
  <c r="ET37" i="149"/>
  <c r="ET37" i="174"/>
  <c r="ET37" i="40"/>
  <c r="ET37" i="77"/>
  <c r="ET37" i="29"/>
  <c r="ET37" i="173"/>
  <c r="ET37" i="42"/>
  <c r="ET37" i="21"/>
  <c r="ET37" i="104"/>
  <c r="ET37" i="99"/>
  <c r="S45" i="2"/>
  <c r="S44" i="106"/>
  <c r="S44" i="112" s="1"/>
  <c r="S44" i="173"/>
  <c r="S44" i="21"/>
  <c r="S44" i="104"/>
  <c r="S44" i="99"/>
  <c r="EB57" i="21"/>
  <c r="EB57" i="173"/>
  <c r="EB57" i="104"/>
  <c r="EB57" i="99"/>
  <c r="N57" i="106"/>
  <c r="N57" i="112" s="1"/>
  <c r="N57" i="21"/>
  <c r="N57" i="173"/>
  <c r="N57" i="104"/>
  <c r="N57" i="99"/>
  <c r="DA57" i="21"/>
  <c r="DA57" i="173"/>
  <c r="DA57" i="104"/>
  <c r="DA57" i="99"/>
  <c r="ED38" i="2"/>
  <c r="ED37" i="150"/>
  <c r="ED37" i="148"/>
  <c r="ED37" i="147"/>
  <c r="ED37" i="146"/>
  <c r="ED37" i="115"/>
  <c r="ED37" i="149"/>
  <c r="ED37" i="174"/>
  <c r="ED37" i="40"/>
  <c r="ED37" i="77"/>
  <c r="ED37" i="29"/>
  <c r="ED37" i="173"/>
  <c r="ED37" i="42"/>
  <c r="ED37" i="21"/>
  <c r="ED37" i="104"/>
  <c r="ED37" i="99"/>
  <c r="DV57" i="21"/>
  <c r="DV57" i="173"/>
  <c r="DV57" i="104"/>
  <c r="DV57" i="99"/>
  <c r="CY38" i="2"/>
  <c r="CY37" i="150"/>
  <c r="CY37" i="148"/>
  <c r="CY37" i="147"/>
  <c r="CY37" i="146"/>
  <c r="CY37" i="149"/>
  <c r="CY37" i="115"/>
  <c r="CY37" i="174"/>
  <c r="CY37" i="40"/>
  <c r="CY37" i="77"/>
  <c r="CY37" i="42"/>
  <c r="CY37" i="29"/>
  <c r="CY37" i="173"/>
  <c r="CY37" i="21"/>
  <c r="CY37" i="104"/>
  <c r="CY37" i="99"/>
  <c r="BG38" i="2"/>
  <c r="AQ38" i="180"/>
  <c r="AQ38" i="181"/>
  <c r="AQ38" i="178"/>
  <c r="AQ38" i="179"/>
  <c r="AQ38" i="177"/>
  <c r="BG37" i="106"/>
  <c r="BG37" i="112" s="1"/>
  <c r="BG37" i="150"/>
  <c r="BG37" i="148"/>
  <c r="BG37" i="147"/>
  <c r="BG37" i="146"/>
  <c r="BG37" i="149"/>
  <c r="BG37" i="115"/>
  <c r="BG37" i="174"/>
  <c r="BG37" i="40"/>
  <c r="BG37" i="77"/>
  <c r="BG37" i="42"/>
  <c r="BG37" i="29"/>
  <c r="BG37" i="173"/>
  <c r="BG37" i="21"/>
  <c r="BG37" i="104"/>
  <c r="BG37" i="99"/>
  <c r="J57" i="106"/>
  <c r="J57" i="112" s="1"/>
  <c r="J57" i="21"/>
  <c r="J57" i="173"/>
  <c r="J57" i="104"/>
  <c r="J57" i="99"/>
  <c r="V45" i="2"/>
  <c r="V44" i="106"/>
  <c r="V44" i="112" s="1"/>
  <c r="V44" i="173"/>
  <c r="V44" i="104"/>
  <c r="V44" i="99"/>
  <c r="V44" i="21"/>
  <c r="U38" i="2"/>
  <c r="E38" i="180"/>
  <c r="E38" i="181"/>
  <c r="E38" i="178"/>
  <c r="E38" i="179"/>
  <c r="E38" i="177"/>
  <c r="U37" i="106"/>
  <c r="U37" i="112" s="1"/>
  <c r="U37" i="150"/>
  <c r="U37" i="148"/>
  <c r="U37" i="147"/>
  <c r="U37" i="146"/>
  <c r="U37" i="149"/>
  <c r="U37" i="174"/>
  <c r="U37" i="115"/>
  <c r="U37" i="77"/>
  <c r="U37" i="40"/>
  <c r="U37" i="29"/>
  <c r="U37" i="173"/>
  <c r="U37" i="42"/>
  <c r="U37" i="104"/>
  <c r="U37" i="99"/>
  <c r="U37" i="21"/>
  <c r="AB57" i="106"/>
  <c r="AB57" i="112" s="1"/>
  <c r="AB57" i="21"/>
  <c r="AB57" i="173"/>
  <c r="AB57" i="104"/>
  <c r="AB57" i="99"/>
  <c r="DF38" i="2"/>
  <c r="DF37" i="150"/>
  <c r="DF37" i="148"/>
  <c r="DF37" i="147"/>
  <c r="DF37" i="146"/>
  <c r="DF37" i="115"/>
  <c r="DF37" i="149"/>
  <c r="DF37" i="174"/>
  <c r="DF37" i="40"/>
  <c r="DF37" i="77"/>
  <c r="DF37" i="29"/>
  <c r="DF37" i="173"/>
  <c r="DF37" i="42"/>
  <c r="DF37" i="21"/>
  <c r="DF37" i="104"/>
  <c r="DF37" i="99"/>
  <c r="FM45" i="2"/>
  <c r="FM44" i="21"/>
  <c r="FM44" i="173"/>
  <c r="FM44" i="104"/>
  <c r="FM44" i="99"/>
  <c r="AJ38" i="2"/>
  <c r="T38" i="180"/>
  <c r="T38" i="181"/>
  <c r="T38" i="178"/>
  <c r="T38" i="179"/>
  <c r="T38" i="177"/>
  <c r="AJ37" i="106"/>
  <c r="AJ37" i="112" s="1"/>
  <c r="AJ37" i="150"/>
  <c r="AJ37" i="148"/>
  <c r="AJ37" i="147"/>
  <c r="AJ37" i="146"/>
  <c r="AJ37" i="149"/>
  <c r="AJ37" i="174"/>
  <c r="AJ37" i="115"/>
  <c r="AJ37" i="77"/>
  <c r="AJ37" i="40"/>
  <c r="AJ37" i="173"/>
  <c r="AJ37" i="42"/>
  <c r="AJ37" i="29"/>
  <c r="AJ37" i="21"/>
  <c r="AJ37" i="104"/>
  <c r="AJ37" i="99"/>
  <c r="DU45" i="2"/>
  <c r="DU44" i="21"/>
  <c r="DU44" i="173"/>
  <c r="DU44" i="104"/>
  <c r="DU44" i="99"/>
  <c r="EE45" i="2"/>
  <c r="EE44" i="21"/>
  <c r="EE44" i="173"/>
  <c r="EE44" i="104"/>
  <c r="EE44" i="99"/>
  <c r="GC57" i="21"/>
  <c r="GC57" i="173"/>
  <c r="GC57" i="104"/>
  <c r="GC57" i="99"/>
  <c r="CF57" i="106"/>
  <c r="CF57" i="112" s="1"/>
  <c r="CF57" i="21"/>
  <c r="CF57" i="173"/>
  <c r="CF57" i="104"/>
  <c r="CF57" i="99"/>
  <c r="FX57" i="21"/>
  <c r="FX57" i="173"/>
  <c r="FX57" i="104"/>
  <c r="FX57" i="99"/>
  <c r="BS45" i="2"/>
  <c r="BS44" i="106"/>
  <c r="BS44" i="112" s="1"/>
  <c r="BS44" i="21"/>
  <c r="BS44" i="173"/>
  <c r="BS44" i="104"/>
  <c r="BS44" i="99"/>
  <c r="AS57" i="106"/>
  <c r="AS57" i="112" s="1"/>
  <c r="AS57" i="21"/>
  <c r="AS57" i="173"/>
  <c r="AS57" i="104"/>
  <c r="AS57" i="99"/>
  <c r="GD57" i="21"/>
  <c r="GD57" i="173"/>
  <c r="GD57" i="104"/>
  <c r="GD57" i="99"/>
  <c r="AB38" i="2"/>
  <c r="L38" i="180"/>
  <c r="L38" i="181"/>
  <c r="L38" i="178"/>
  <c r="L38" i="179"/>
  <c r="L38" i="177"/>
  <c r="AB37" i="106"/>
  <c r="AB37" i="112" s="1"/>
  <c r="AB37" i="150"/>
  <c r="AB37" i="148"/>
  <c r="AB37" i="147"/>
  <c r="AB37" i="146"/>
  <c r="AB37" i="149"/>
  <c r="AB37" i="174"/>
  <c r="AB37" i="115"/>
  <c r="AB37" i="77"/>
  <c r="AB37" i="40"/>
  <c r="AB37" i="173"/>
  <c r="AB37" i="42"/>
  <c r="AB37" i="29"/>
  <c r="AB37" i="21"/>
  <c r="AB37" i="104"/>
  <c r="AB37" i="99"/>
  <c r="DF57" i="21"/>
  <c r="DF57" i="173"/>
  <c r="DF57" i="104"/>
  <c r="DF57" i="99"/>
  <c r="BE57" i="106"/>
  <c r="BE57" i="112" s="1"/>
  <c r="BE57" i="21"/>
  <c r="BE57" i="173"/>
  <c r="BE57" i="104"/>
  <c r="BE57" i="99"/>
  <c r="CE57" i="106"/>
  <c r="CE57" i="112" s="1"/>
  <c r="CE57" i="173"/>
  <c r="CE57" i="104"/>
  <c r="CE57" i="21"/>
  <c r="CE57" i="99"/>
  <c r="BY57" i="106"/>
  <c r="BY57" i="112" s="1"/>
  <c r="BY57" i="21"/>
  <c r="BY57" i="173"/>
  <c r="BY57" i="104"/>
  <c r="BY57" i="99"/>
  <c r="FE38" i="2"/>
  <c r="FE37" i="150"/>
  <c r="FE37" i="148"/>
  <c r="FE37" i="147"/>
  <c r="FE37" i="146"/>
  <c r="FE37" i="149"/>
  <c r="FE37" i="174"/>
  <c r="FE37" i="115"/>
  <c r="FE37" i="77"/>
  <c r="FE37" i="40"/>
  <c r="FE37" i="29"/>
  <c r="FE37" i="173"/>
  <c r="FE37" i="42"/>
  <c r="FE37" i="104"/>
  <c r="FE37" i="99"/>
  <c r="FE37" i="21"/>
  <c r="FY57" i="21"/>
  <c r="FY57" i="173"/>
  <c r="FY57" i="104"/>
  <c r="FY57" i="99"/>
  <c r="DK57" i="173"/>
  <c r="DK57" i="104"/>
  <c r="DK57" i="21"/>
  <c r="DK57" i="99"/>
  <c r="DM45" i="2"/>
  <c r="DM44" i="21"/>
  <c r="DM44" i="173"/>
  <c r="DM44" i="104"/>
  <c r="DM44" i="99"/>
  <c r="GD38" i="2"/>
  <c r="GD37" i="150"/>
  <c r="GD37" i="148"/>
  <c r="GD37" i="147"/>
  <c r="GD37" i="146"/>
  <c r="GD37" i="115"/>
  <c r="GD37" i="149"/>
  <c r="GD37" i="174"/>
  <c r="GD37" i="40"/>
  <c r="GD37" i="77"/>
  <c r="GD37" i="29"/>
  <c r="GD37" i="173"/>
  <c r="GD37" i="42"/>
  <c r="GD37" i="21"/>
  <c r="GD37" i="104"/>
  <c r="GD37" i="99"/>
  <c r="CF38" i="2"/>
  <c r="CF37" i="106"/>
  <c r="CF37" i="112" s="1"/>
  <c r="CF37" i="150"/>
  <c r="CF37" i="148"/>
  <c r="CF37" i="147"/>
  <c r="CF37" i="146"/>
  <c r="CF37" i="149"/>
  <c r="CF37" i="174"/>
  <c r="CF37" i="115"/>
  <c r="CF37" i="77"/>
  <c r="CF37" i="40"/>
  <c r="CF37" i="173"/>
  <c r="CF37" i="42"/>
  <c r="CF37" i="29"/>
  <c r="CF37" i="21"/>
  <c r="CF37" i="104"/>
  <c r="CF37" i="99"/>
  <c r="CW38" i="150"/>
  <c r="CW38" i="148"/>
  <c r="CW38" i="147"/>
  <c r="CW38" i="146"/>
  <c r="CW38" i="115"/>
  <c r="CW38" i="149"/>
  <c r="CW38" i="174"/>
  <c r="CW38" i="40"/>
  <c r="CW38" i="77"/>
  <c r="CW38" i="29"/>
  <c r="CW38" i="173"/>
  <c r="CW38" i="42"/>
  <c r="CW38" i="21"/>
  <c r="CW38" i="104"/>
  <c r="CW38" i="99"/>
  <c r="DT57" i="21"/>
  <c r="DT57" i="173"/>
  <c r="DT57" i="104"/>
  <c r="DT57" i="99"/>
  <c r="DK45" i="2"/>
  <c r="DK44" i="21"/>
  <c r="DK44" i="173"/>
  <c r="DK44" i="104"/>
  <c r="DK44" i="99"/>
  <c r="FZ45" i="2"/>
  <c r="FZ44" i="173"/>
  <c r="FZ44" i="104"/>
  <c r="FZ44" i="99"/>
  <c r="FZ44" i="21"/>
  <c r="AH38" i="2"/>
  <c r="R38" i="180"/>
  <c r="R38" i="181"/>
  <c r="R38" i="178"/>
  <c r="R38" i="179"/>
  <c r="R38" i="177"/>
  <c r="AH37" i="106"/>
  <c r="AH37" i="112" s="1"/>
  <c r="AH37" i="150"/>
  <c r="AH37" i="148"/>
  <c r="AH37" i="147"/>
  <c r="AH37" i="149"/>
  <c r="AH37" i="146"/>
  <c r="AH37" i="115"/>
  <c r="AH37" i="174"/>
  <c r="AH37" i="40"/>
  <c r="AH37" i="77"/>
  <c r="AH37" i="29"/>
  <c r="AH37" i="173"/>
  <c r="AH37" i="42"/>
  <c r="AH37" i="21"/>
  <c r="AH37" i="104"/>
  <c r="AH37" i="99"/>
  <c r="CP45" i="2"/>
  <c r="CP44" i="106"/>
  <c r="CP44" i="112" s="1"/>
  <c r="CP44" i="173"/>
  <c r="CP44" i="104"/>
  <c r="CP44" i="99"/>
  <c r="CP44" i="21"/>
  <c r="DH57" i="21"/>
  <c r="DH57" i="173"/>
  <c r="DH57" i="104"/>
  <c r="DH57" i="99"/>
  <c r="GB38" i="2"/>
  <c r="GB37" i="150"/>
  <c r="GB37" i="148"/>
  <c r="GB37" i="147"/>
  <c r="GB37" i="146"/>
  <c r="GB37" i="174"/>
  <c r="GB37" i="115"/>
  <c r="GB37" i="149"/>
  <c r="GB37" i="77"/>
  <c r="GB37" i="40"/>
  <c r="GB37" i="173"/>
  <c r="GB37" i="42"/>
  <c r="GB37" i="29"/>
  <c r="GB37" i="21"/>
  <c r="GB37" i="104"/>
  <c r="GB37" i="99"/>
  <c r="FO57" i="173"/>
  <c r="FO57" i="104"/>
  <c r="FO57" i="21"/>
  <c r="FO57" i="99"/>
  <c r="FV45" i="2"/>
  <c r="FV44" i="173"/>
  <c r="FV44" i="104"/>
  <c r="FV44" i="99"/>
  <c r="FV44" i="21"/>
  <c r="CG45" i="2"/>
  <c r="CG44" i="106"/>
  <c r="CG44" i="112" s="1"/>
  <c r="CG44" i="21"/>
  <c r="CG44" i="173"/>
  <c r="CG44" i="104"/>
  <c r="CG44" i="99"/>
  <c r="GD45" i="2"/>
  <c r="GD44" i="173"/>
  <c r="GD44" i="104"/>
  <c r="GD44" i="99"/>
  <c r="GD44" i="21"/>
  <c r="T38" i="2"/>
  <c r="D38" i="180"/>
  <c r="D38" i="181"/>
  <c r="D38" i="178"/>
  <c r="D38" i="179"/>
  <c r="D38" i="177"/>
  <c r="T37" i="106"/>
  <c r="T37" i="112" s="1"/>
  <c r="T37" i="150"/>
  <c r="T37" i="148"/>
  <c r="T37" i="147"/>
  <c r="T37" i="146"/>
  <c r="T37" i="149"/>
  <c r="T37" i="174"/>
  <c r="T37" i="115"/>
  <c r="T37" i="77"/>
  <c r="T37" i="40"/>
  <c r="T37" i="173"/>
  <c r="T37" i="42"/>
  <c r="T37" i="29"/>
  <c r="T37" i="21"/>
  <c r="T37" i="104"/>
  <c r="T37" i="99"/>
  <c r="DM57" i="21"/>
  <c r="DM57" i="173"/>
  <c r="DM57" i="104"/>
  <c r="DM57" i="99"/>
  <c r="ET57" i="21"/>
  <c r="ET57" i="173"/>
  <c r="ET57" i="104"/>
  <c r="ET57" i="99"/>
  <c r="CV45" i="2"/>
  <c r="CV44" i="21"/>
  <c r="CV44" i="173"/>
  <c r="CV44" i="104"/>
  <c r="CV44" i="99"/>
  <c r="CB38" i="2"/>
  <c r="CB37" i="106"/>
  <c r="CB37" i="112" s="1"/>
  <c r="CB37" i="150"/>
  <c r="CB37" i="148"/>
  <c r="CB37" i="147"/>
  <c r="CB37" i="146"/>
  <c r="CB37" i="149"/>
  <c r="CB37" i="174"/>
  <c r="CB37" i="115"/>
  <c r="CB37" i="77"/>
  <c r="CB37" i="40"/>
  <c r="CB37" i="173"/>
  <c r="CB37" i="42"/>
  <c r="CB37" i="29"/>
  <c r="CB37" i="21"/>
  <c r="CB37" i="104"/>
  <c r="CB37" i="99"/>
  <c r="FR57" i="21"/>
  <c r="FR57" i="173"/>
  <c r="FR57" i="104"/>
  <c r="FR57" i="99"/>
  <c r="AC38" i="2"/>
  <c r="M38" i="180"/>
  <c r="M38" i="181"/>
  <c r="M38" i="178"/>
  <c r="M38" i="179"/>
  <c r="M38" i="177"/>
  <c r="AC37" i="106"/>
  <c r="AC37" i="112" s="1"/>
  <c r="AC37" i="150"/>
  <c r="AC37" i="148"/>
  <c r="AC37" i="147"/>
  <c r="AC37" i="146"/>
  <c r="AC37" i="149"/>
  <c r="AC37" i="174"/>
  <c r="AC37" i="115"/>
  <c r="AC37" i="77"/>
  <c r="AC37" i="40"/>
  <c r="AC37" i="29"/>
  <c r="AC37" i="173"/>
  <c r="AC37" i="42"/>
  <c r="AC37" i="104"/>
  <c r="AC37" i="99"/>
  <c r="AC37" i="21"/>
  <c r="BE38" i="2"/>
  <c r="AO38" i="180"/>
  <c r="AO38" i="181"/>
  <c r="AO38" i="178"/>
  <c r="AO38" i="179"/>
  <c r="AO38" i="177"/>
  <c r="BE37" i="106"/>
  <c r="BE37" i="112" s="1"/>
  <c r="BE37" i="150"/>
  <c r="BE37" i="148"/>
  <c r="BE37" i="147"/>
  <c r="BE37" i="146"/>
  <c r="BE37" i="149"/>
  <c r="BE37" i="174"/>
  <c r="BE37" i="115"/>
  <c r="BE37" i="77"/>
  <c r="BE37" i="40"/>
  <c r="BE37" i="29"/>
  <c r="BE37" i="173"/>
  <c r="BE37" i="42"/>
  <c r="BE37" i="104"/>
  <c r="BE37" i="99"/>
  <c r="BE37" i="21"/>
  <c r="BX38" i="2"/>
  <c r="BX37" i="106"/>
  <c r="BX37" i="112" s="1"/>
  <c r="BX37" i="150"/>
  <c r="BX37" i="148"/>
  <c r="BX37" i="147"/>
  <c r="BX37" i="146"/>
  <c r="BX37" i="149"/>
  <c r="BX37" i="174"/>
  <c r="BX37" i="115"/>
  <c r="BX37" i="77"/>
  <c r="BX37" i="40"/>
  <c r="BX37" i="173"/>
  <c r="BX37" i="42"/>
  <c r="BX37" i="29"/>
  <c r="BX37" i="21"/>
  <c r="BX37" i="104"/>
  <c r="BX37" i="99"/>
  <c r="BC57" i="106"/>
  <c r="BC57" i="112" s="1"/>
  <c r="BC57" i="173"/>
  <c r="BC57" i="104"/>
  <c r="BC57" i="21"/>
  <c r="BC57" i="99"/>
  <c r="FS45" i="2"/>
  <c r="FS44" i="21"/>
  <c r="FS44" i="173"/>
  <c r="FS44" i="104"/>
  <c r="FS44" i="99"/>
  <c r="DT38" i="2"/>
  <c r="DT37" i="150"/>
  <c r="DT37" i="148"/>
  <c r="DT37" i="147"/>
  <c r="DT37" i="146"/>
  <c r="DT37" i="174"/>
  <c r="DT37" i="115"/>
  <c r="DT37" i="149"/>
  <c r="DT37" i="77"/>
  <c r="DT37" i="40"/>
  <c r="DT37" i="173"/>
  <c r="DT37" i="42"/>
  <c r="DT37" i="29"/>
  <c r="DT37" i="21"/>
  <c r="DT37" i="104"/>
  <c r="DT37" i="99"/>
  <c r="FL45" i="2"/>
  <c r="FL44" i="21"/>
  <c r="FL44" i="173"/>
  <c r="FL44" i="104"/>
  <c r="FL44" i="99"/>
  <c r="DY57" i="21"/>
  <c r="DY57" i="173"/>
  <c r="DY57" i="104"/>
  <c r="DY57" i="99"/>
  <c r="FC57" i="173"/>
  <c r="FC57" i="104"/>
  <c r="FC57" i="21"/>
  <c r="FC57" i="99"/>
  <c r="GE57" i="173"/>
  <c r="GE57" i="104"/>
  <c r="GE57" i="21"/>
  <c r="GE57" i="99"/>
  <c r="AQ45" i="2"/>
  <c r="AQ44" i="106"/>
  <c r="AQ44" i="112" s="1"/>
  <c r="AQ44" i="173"/>
  <c r="AQ44" i="21"/>
  <c r="AQ44" i="104"/>
  <c r="AQ44" i="99"/>
  <c r="DN38" i="2"/>
  <c r="DN37" i="150"/>
  <c r="DN37" i="148"/>
  <c r="DN37" i="147"/>
  <c r="DN37" i="146"/>
  <c r="DN37" i="115"/>
  <c r="DN37" i="149"/>
  <c r="DN37" i="174"/>
  <c r="DN37" i="40"/>
  <c r="DN37" i="77"/>
  <c r="DN37" i="29"/>
  <c r="DN37" i="173"/>
  <c r="DN37" i="42"/>
  <c r="DN37" i="21"/>
  <c r="DN37" i="104"/>
  <c r="DN37" i="99"/>
  <c r="DO57" i="173"/>
  <c r="DO57" i="104"/>
  <c r="DO57" i="21"/>
  <c r="DO57" i="99"/>
  <c r="CG38" i="2"/>
  <c r="CG37" i="106"/>
  <c r="CG37" i="112" s="1"/>
  <c r="CG37" i="150"/>
  <c r="CG37" i="148"/>
  <c r="CG37" i="147"/>
  <c r="CG37" i="146"/>
  <c r="CG37" i="149"/>
  <c r="CG37" i="174"/>
  <c r="CG37" i="115"/>
  <c r="CG37" i="77"/>
  <c r="CG37" i="40"/>
  <c r="CG37" i="29"/>
  <c r="CG37" i="173"/>
  <c r="CG37" i="42"/>
  <c r="CG37" i="104"/>
  <c r="CG37" i="99"/>
  <c r="CG37" i="21"/>
  <c r="DM38" i="2"/>
  <c r="DM37" i="150"/>
  <c r="DM37" i="148"/>
  <c r="DM37" i="147"/>
  <c r="DM37" i="146"/>
  <c r="DM37" i="149"/>
  <c r="DM37" i="174"/>
  <c r="DM37" i="115"/>
  <c r="DM37" i="77"/>
  <c r="DM37" i="40"/>
  <c r="DM37" i="29"/>
  <c r="DM37" i="173"/>
  <c r="DM37" i="42"/>
  <c r="DM37" i="104"/>
  <c r="DM37" i="99"/>
  <c r="DM37" i="21"/>
  <c r="CR38" i="2"/>
  <c r="CR37" i="106"/>
  <c r="CR37" i="112" s="1"/>
  <c r="CR37" i="150"/>
  <c r="CR37" i="148"/>
  <c r="CR37" i="147"/>
  <c r="CR37" i="146"/>
  <c r="CR37" i="149"/>
  <c r="CR37" i="174"/>
  <c r="CR37" i="115"/>
  <c r="CR37" i="77"/>
  <c r="CR37" i="40"/>
  <c r="CR37" i="173"/>
  <c r="CR37" i="42"/>
  <c r="CR37" i="29"/>
  <c r="CR37" i="21"/>
  <c r="CR37" i="104"/>
  <c r="CR37" i="99"/>
  <c r="CI38" i="2"/>
  <c r="CI37" i="106"/>
  <c r="CI37" i="112" s="1"/>
  <c r="CI37" i="150"/>
  <c r="CI37" i="148"/>
  <c r="CI37" i="147"/>
  <c r="CI37" i="146"/>
  <c r="CI37" i="115"/>
  <c r="CI37" i="149"/>
  <c r="CI37" i="174"/>
  <c r="CI37" i="40"/>
  <c r="CI37" i="77"/>
  <c r="CI37" i="42"/>
  <c r="CI37" i="29"/>
  <c r="CI37" i="173"/>
  <c r="CI37" i="21"/>
  <c r="CI37" i="104"/>
  <c r="CI37" i="99"/>
  <c r="AE57" i="106"/>
  <c r="AE57" i="112" s="1"/>
  <c r="AE57" i="173"/>
  <c r="AE57" i="104"/>
  <c r="AE57" i="21"/>
  <c r="AE57" i="99"/>
  <c r="EI46" i="2"/>
  <c r="EI45" i="21"/>
  <c r="EI45" i="173"/>
  <c r="EI45" i="104"/>
  <c r="EI45" i="99"/>
  <c r="CR45" i="2"/>
  <c r="CR44" i="106"/>
  <c r="CR44" i="112" s="1"/>
  <c r="CR44" i="21"/>
  <c r="CR44" i="173"/>
  <c r="CR44" i="104"/>
  <c r="CR44" i="99"/>
  <c r="CW46" i="2"/>
  <c r="CW45" i="173"/>
  <c r="CW45" i="104"/>
  <c r="CW45" i="99"/>
  <c r="CW45" i="21"/>
  <c r="EP38" i="2"/>
  <c r="EP37" i="150"/>
  <c r="EP37" i="148"/>
  <c r="EP37" i="147"/>
  <c r="EP37" i="146"/>
  <c r="EP37" i="115"/>
  <c r="EP37" i="149"/>
  <c r="EP37" i="174"/>
  <c r="EP37" i="40"/>
  <c r="EP37" i="77"/>
  <c r="EP37" i="29"/>
  <c r="EP37" i="173"/>
  <c r="EP37" i="42"/>
  <c r="EP37" i="21"/>
  <c r="EP37" i="104"/>
  <c r="EP37" i="99"/>
  <c r="CK57" i="106"/>
  <c r="CK57" i="112" s="1"/>
  <c r="CK57" i="21"/>
  <c r="CK57" i="173"/>
  <c r="CK57" i="104"/>
  <c r="CK57" i="99"/>
  <c r="DD38" i="2"/>
  <c r="DD37" i="150"/>
  <c r="DD37" i="148"/>
  <c r="DD37" i="147"/>
  <c r="DD37" i="146"/>
  <c r="DD37" i="174"/>
  <c r="DD37" i="115"/>
  <c r="DD37" i="149"/>
  <c r="DD37" i="77"/>
  <c r="DD37" i="40"/>
  <c r="DD37" i="173"/>
  <c r="DD37" i="42"/>
  <c r="DD37" i="29"/>
  <c r="DD37" i="21"/>
  <c r="DD37" i="104"/>
  <c r="DD37" i="99"/>
  <c r="EF38" i="2"/>
  <c r="EF37" i="150"/>
  <c r="EF37" i="148"/>
  <c r="EF37" i="147"/>
  <c r="EF37" i="146"/>
  <c r="EF37" i="174"/>
  <c r="EF37" i="115"/>
  <c r="EF37" i="149"/>
  <c r="EF37" i="77"/>
  <c r="EF37" i="40"/>
  <c r="EF37" i="173"/>
  <c r="EF37" i="42"/>
  <c r="EF37" i="29"/>
  <c r="EF37" i="21"/>
  <c r="EF37" i="104"/>
  <c r="EF37" i="99"/>
  <c r="T45" i="2"/>
  <c r="T44" i="106"/>
  <c r="T44" i="112" s="1"/>
  <c r="T44" i="173"/>
  <c r="T44" i="21"/>
  <c r="T44" i="104"/>
  <c r="T44" i="99"/>
  <c r="AG57" i="106"/>
  <c r="AG57" i="112" s="1"/>
  <c r="AG57" i="21"/>
  <c r="AG57" i="173"/>
  <c r="AG57" i="104"/>
  <c r="AG57" i="99"/>
  <c r="CT38" i="2"/>
  <c r="CT37" i="106"/>
  <c r="CT37" i="112" s="1"/>
  <c r="CT37" i="150"/>
  <c r="CT37" i="148"/>
  <c r="CT37" i="147"/>
  <c r="CT37" i="149"/>
  <c r="CT37" i="146"/>
  <c r="CT37" i="115"/>
  <c r="CT37" i="174"/>
  <c r="CT37" i="40"/>
  <c r="CT37" i="77"/>
  <c r="CT37" i="29"/>
  <c r="CT37" i="173"/>
  <c r="CT37" i="42"/>
  <c r="CT37" i="21"/>
  <c r="CT37" i="104"/>
  <c r="CT37" i="99"/>
  <c r="EI38" i="2"/>
  <c r="EI37" i="150"/>
  <c r="EI37" i="148"/>
  <c r="EI37" i="147"/>
  <c r="EI37" i="146"/>
  <c r="EI37" i="115"/>
  <c r="EI37" i="149"/>
  <c r="EI37" i="174"/>
  <c r="EI37" i="40"/>
  <c r="EI37" i="77"/>
  <c r="EI37" i="42"/>
  <c r="EI37" i="29"/>
  <c r="EI37" i="173"/>
  <c r="EI37" i="21"/>
  <c r="EI37" i="104"/>
  <c r="EI37" i="99"/>
  <c r="EX38" i="2"/>
  <c r="EX37" i="150"/>
  <c r="EX37" i="148"/>
  <c r="EX37" i="147"/>
  <c r="EX37" i="146"/>
  <c r="EX37" i="115"/>
  <c r="EX37" i="149"/>
  <c r="EX37" i="174"/>
  <c r="EX37" i="40"/>
  <c r="EX37" i="77"/>
  <c r="EX37" i="29"/>
  <c r="EX37" i="173"/>
  <c r="EX37" i="42"/>
  <c r="EX37" i="21"/>
  <c r="EX37" i="104"/>
  <c r="EX37" i="99"/>
  <c r="FR45" i="2"/>
  <c r="FR44" i="173"/>
  <c r="FR44" i="104"/>
  <c r="FR44" i="99"/>
  <c r="FR44" i="21"/>
  <c r="E57" i="106"/>
  <c r="E57" i="112" s="1"/>
  <c r="E57" i="21"/>
  <c r="E57" i="173"/>
  <c r="E57" i="104"/>
  <c r="E57" i="99"/>
  <c r="AQ57" i="106"/>
  <c r="AQ57" i="112" s="1"/>
  <c r="AQ57" i="173"/>
  <c r="AQ57" i="104"/>
  <c r="AQ57" i="21"/>
  <c r="AQ57" i="99"/>
  <c r="C38" i="2"/>
  <c r="C37" i="106"/>
  <c r="C37" i="112" s="1"/>
  <c r="C37" i="150"/>
  <c r="C37" i="148"/>
  <c r="C37" i="147"/>
  <c r="C37" i="146"/>
  <c r="C37" i="149"/>
  <c r="C37" i="174"/>
  <c r="C37" i="115"/>
  <c r="C37" i="77"/>
  <c r="C37" i="40"/>
  <c r="C37" i="29"/>
  <c r="C37" i="173"/>
  <c r="C37" i="42"/>
  <c r="C37" i="104"/>
  <c r="C37" i="99"/>
  <c r="C37" i="21"/>
  <c r="DK38" i="2"/>
  <c r="DK37" i="150"/>
  <c r="DK37" i="148"/>
  <c r="DK37" i="147"/>
  <c r="DK37" i="146"/>
  <c r="DK37" i="115"/>
  <c r="DK37" i="149"/>
  <c r="DK37" i="174"/>
  <c r="DK37" i="40"/>
  <c r="DK37" i="77"/>
  <c r="DK37" i="42"/>
  <c r="DK37" i="29"/>
  <c r="DK37" i="173"/>
  <c r="DK37" i="21"/>
  <c r="DK37" i="104"/>
  <c r="DK37" i="99"/>
  <c r="S38" i="2"/>
  <c r="C38" i="180"/>
  <c r="C38" i="181"/>
  <c r="C38" i="178"/>
  <c r="C38" i="179"/>
  <c r="C38" i="177"/>
  <c r="S37" i="106"/>
  <c r="S37" i="112" s="1"/>
  <c r="S37" i="150"/>
  <c r="S37" i="148"/>
  <c r="S37" i="147"/>
  <c r="S37" i="149"/>
  <c r="S37" i="146"/>
  <c r="S37" i="115"/>
  <c r="S37" i="174"/>
  <c r="S37" i="40"/>
  <c r="S37" i="77"/>
  <c r="S37" i="42"/>
  <c r="S37" i="29"/>
  <c r="S37" i="173"/>
  <c r="S37" i="21"/>
  <c r="S37" i="104"/>
  <c r="S37" i="99"/>
  <c r="FY38" i="2"/>
  <c r="FY37" i="150"/>
  <c r="FY37" i="148"/>
  <c r="FY37" i="147"/>
  <c r="FY37" i="146"/>
  <c r="FY37" i="149"/>
  <c r="FY37" i="174"/>
  <c r="FY37" i="115"/>
  <c r="FY37" i="77"/>
  <c r="FY37" i="40"/>
  <c r="FY37" i="29"/>
  <c r="FY37" i="173"/>
  <c r="FY37" i="42"/>
  <c r="FY37" i="104"/>
  <c r="FY37" i="99"/>
  <c r="FY37" i="21"/>
  <c r="BY45" i="2"/>
  <c r="BY44" i="106"/>
  <c r="BY44" i="112" s="1"/>
  <c r="BY44" i="21"/>
  <c r="BY44" i="173"/>
  <c r="BY44" i="104"/>
  <c r="BY44" i="99"/>
  <c r="CN38" i="2"/>
  <c r="CN37" i="106"/>
  <c r="CN37" i="112" s="1"/>
  <c r="CN37" i="150"/>
  <c r="CN37" i="148"/>
  <c r="CN37" i="147"/>
  <c r="CN37" i="146"/>
  <c r="CN37" i="149"/>
  <c r="CN37" i="174"/>
  <c r="CN37" i="115"/>
  <c r="CN37" i="77"/>
  <c r="CN37" i="40"/>
  <c r="CN37" i="173"/>
  <c r="CN37" i="42"/>
  <c r="CN37" i="29"/>
  <c r="CN37" i="21"/>
  <c r="CN37" i="104"/>
  <c r="CN37" i="99"/>
  <c r="AN57" i="106"/>
  <c r="AN57" i="112" s="1"/>
  <c r="AN57" i="21"/>
  <c r="AN57" i="173"/>
  <c r="AN57" i="104"/>
  <c r="AN57" i="99"/>
  <c r="FM57" i="21"/>
  <c r="FM57" i="173"/>
  <c r="FM57" i="104"/>
  <c r="FM57" i="99"/>
  <c r="DV38" i="2"/>
  <c r="DV37" i="150"/>
  <c r="DV37" i="148"/>
  <c r="DV37" i="147"/>
  <c r="DV37" i="146"/>
  <c r="DV37" i="115"/>
  <c r="DV37" i="149"/>
  <c r="DV37" i="174"/>
  <c r="DV37" i="40"/>
  <c r="DV37" i="77"/>
  <c r="DV37" i="29"/>
  <c r="DV37" i="173"/>
  <c r="DV37" i="42"/>
  <c r="DV37" i="21"/>
  <c r="DV37" i="104"/>
  <c r="DV37" i="99"/>
  <c r="DW45" i="2"/>
  <c r="DW44" i="21"/>
  <c r="DW44" i="173"/>
  <c r="DW44" i="104"/>
  <c r="DW44" i="99"/>
  <c r="BD45" i="2"/>
  <c r="BD44" i="106"/>
  <c r="BD44" i="112" s="1"/>
  <c r="BD44" i="21"/>
  <c r="BD44" i="104"/>
  <c r="BD44" i="99"/>
  <c r="BD44" i="173"/>
  <c r="DA38" i="2"/>
  <c r="DA37" i="150"/>
  <c r="DA37" i="148"/>
  <c r="DA37" i="147"/>
  <c r="DA37" i="146"/>
  <c r="DA37" i="149"/>
  <c r="DA37" i="174"/>
  <c r="DA37" i="115"/>
  <c r="DA37" i="77"/>
  <c r="DA37" i="40"/>
  <c r="DA37" i="29"/>
  <c r="DA37" i="173"/>
  <c r="DA37" i="42"/>
  <c r="DA37" i="104"/>
  <c r="DA37" i="99"/>
  <c r="DA37" i="21"/>
  <c r="CG57" i="106"/>
  <c r="CG57" i="112" s="1"/>
  <c r="CG57" i="21"/>
  <c r="CG57" i="173"/>
  <c r="CG57" i="104"/>
  <c r="CG57" i="99"/>
  <c r="AQ38" i="2"/>
  <c r="AA38" i="180"/>
  <c r="AA38" i="181"/>
  <c r="AA38" i="178"/>
  <c r="AA38" i="179"/>
  <c r="AA38" i="177"/>
  <c r="AQ37" i="106"/>
  <c r="AQ37" i="112" s="1"/>
  <c r="AQ37" i="150"/>
  <c r="AQ37" i="148"/>
  <c r="AQ37" i="147"/>
  <c r="AQ37" i="149"/>
  <c r="AQ37" i="146"/>
  <c r="AQ37" i="115"/>
  <c r="AQ37" i="174"/>
  <c r="AQ37" i="40"/>
  <c r="AQ37" i="77"/>
  <c r="AQ37" i="42"/>
  <c r="AQ37" i="29"/>
  <c r="AQ37" i="173"/>
  <c r="AQ37" i="21"/>
  <c r="AQ37" i="104"/>
  <c r="AQ37" i="99"/>
  <c r="EF57" i="21"/>
  <c r="EF57" i="173"/>
  <c r="EF57" i="104"/>
  <c r="EF57" i="99"/>
  <c r="DH45" i="2"/>
  <c r="DH44" i="21"/>
  <c r="DH44" i="173"/>
  <c r="DH44" i="104"/>
  <c r="DH44" i="99"/>
  <c r="CK38" i="2"/>
  <c r="CK37" i="106"/>
  <c r="CK37" i="112" s="1"/>
  <c r="CK37" i="150"/>
  <c r="CK37" i="148"/>
  <c r="CK37" i="147"/>
  <c r="CK37" i="146"/>
  <c r="CK37" i="149"/>
  <c r="CK37" i="174"/>
  <c r="CK37" i="115"/>
  <c r="CK37" i="77"/>
  <c r="CK37" i="40"/>
  <c r="CK37" i="29"/>
  <c r="CK37" i="173"/>
  <c r="CK37" i="42"/>
  <c r="CK37" i="104"/>
  <c r="CK37" i="99"/>
  <c r="CK37" i="21"/>
  <c r="BW45" i="2"/>
  <c r="BW44" i="106"/>
  <c r="BW44" i="112" s="1"/>
  <c r="BW44" i="21"/>
  <c r="BW44" i="173"/>
  <c r="BW44" i="104"/>
  <c r="BW44" i="99"/>
  <c r="DO38" i="2"/>
  <c r="DO37" i="150"/>
  <c r="DO37" i="148"/>
  <c r="DO37" i="147"/>
  <c r="DO37" i="146"/>
  <c r="DO37" i="115"/>
  <c r="DO37" i="149"/>
  <c r="DO37" i="174"/>
  <c r="DO37" i="40"/>
  <c r="DO37" i="77"/>
  <c r="DO37" i="42"/>
  <c r="DO37" i="29"/>
  <c r="DO37" i="173"/>
  <c r="DO37" i="21"/>
  <c r="DO37" i="104"/>
  <c r="DO37" i="99"/>
  <c r="FJ38" i="2"/>
  <c r="FJ37" i="150"/>
  <c r="FJ37" i="148"/>
  <c r="FJ37" i="147"/>
  <c r="FJ37" i="146"/>
  <c r="FJ37" i="115"/>
  <c r="FJ37" i="149"/>
  <c r="FJ37" i="174"/>
  <c r="FJ37" i="40"/>
  <c r="FJ37" i="77"/>
  <c r="FJ37" i="29"/>
  <c r="FJ37" i="173"/>
  <c r="FJ37" i="42"/>
  <c r="FJ37" i="21"/>
  <c r="FJ37" i="104"/>
  <c r="FJ37" i="99"/>
  <c r="AL38" i="2"/>
  <c r="V38" i="180"/>
  <c r="V38" i="181"/>
  <c r="V38" i="178"/>
  <c r="V38" i="179"/>
  <c r="V38" i="177"/>
  <c r="AL37" i="106"/>
  <c r="AL37" i="112" s="1"/>
  <c r="AL37" i="150"/>
  <c r="AL37" i="148"/>
  <c r="AL37" i="147"/>
  <c r="AL37" i="149"/>
  <c r="AL37" i="146"/>
  <c r="AL37" i="115"/>
  <c r="AL37" i="174"/>
  <c r="AL37" i="40"/>
  <c r="AL37" i="77"/>
  <c r="AL37" i="29"/>
  <c r="AL37" i="173"/>
  <c r="AL37" i="42"/>
  <c r="AL37" i="21"/>
  <c r="AL37" i="104"/>
  <c r="AL37" i="99"/>
  <c r="GB45" i="2"/>
  <c r="GB44" i="21"/>
  <c r="GB44" i="173"/>
  <c r="GB44" i="104"/>
  <c r="GB44" i="99"/>
  <c r="AW38" i="2"/>
  <c r="AG38" i="180"/>
  <c r="AG38" i="181"/>
  <c r="AG38" i="178"/>
  <c r="AG38" i="179"/>
  <c r="AG38" i="177"/>
  <c r="AW37" i="106"/>
  <c r="AW37" i="112" s="1"/>
  <c r="AW37" i="150"/>
  <c r="AW37" i="148"/>
  <c r="AW37" i="147"/>
  <c r="AW37" i="146"/>
  <c r="AW37" i="149"/>
  <c r="AW37" i="174"/>
  <c r="AW37" i="115"/>
  <c r="AW37" i="77"/>
  <c r="AW37" i="40"/>
  <c r="AW37" i="29"/>
  <c r="AW37" i="173"/>
  <c r="AW37" i="42"/>
  <c r="AW37" i="104"/>
  <c r="AW37" i="99"/>
  <c r="AW37" i="21"/>
  <c r="EF45" i="2"/>
  <c r="EF44" i="21"/>
  <c r="EF44" i="173"/>
  <c r="EF44" i="104"/>
  <c r="EF44" i="99"/>
  <c r="C45" i="2"/>
  <c r="C44" i="106"/>
  <c r="C44" i="112" s="1"/>
  <c r="C44" i="173"/>
  <c r="C44" i="21"/>
  <c r="C44" i="104"/>
  <c r="C44" i="99"/>
  <c r="EW45" i="2"/>
  <c r="EW44" i="21"/>
  <c r="EW44" i="173"/>
  <c r="EW44" i="104"/>
  <c r="EW44" i="99"/>
  <c r="AG45" i="2"/>
  <c r="AG44" i="106"/>
  <c r="AG44" i="112" s="1"/>
  <c r="AG44" i="173"/>
  <c r="AG44" i="21"/>
  <c r="AG44" i="104"/>
  <c r="AG44" i="99"/>
  <c r="BR38" i="2"/>
  <c r="BR37" i="106"/>
  <c r="BR37" i="112" s="1"/>
  <c r="BR37" i="150"/>
  <c r="BR37" i="148"/>
  <c r="BR37" i="147"/>
  <c r="BR37" i="149"/>
  <c r="BR37" i="146"/>
  <c r="BR37" i="115"/>
  <c r="BR37" i="174"/>
  <c r="BR37" i="40"/>
  <c r="BR37" i="77"/>
  <c r="BR37" i="29"/>
  <c r="BR37" i="173"/>
  <c r="BR37" i="42"/>
  <c r="BR37" i="21"/>
  <c r="BR37" i="104"/>
  <c r="BR37" i="99"/>
  <c r="ER57" i="21"/>
  <c r="ER57" i="173"/>
  <c r="ER57" i="104"/>
  <c r="ER57" i="99"/>
  <c r="EJ45" i="2"/>
  <c r="EJ44" i="21"/>
  <c r="EJ44" i="173"/>
  <c r="EJ44" i="104"/>
  <c r="EJ44" i="99"/>
  <c r="AO45" i="2"/>
  <c r="AO44" i="106"/>
  <c r="AO44" i="112" s="1"/>
  <c r="AO44" i="173"/>
  <c r="AO44" i="21"/>
  <c r="AO44" i="104"/>
  <c r="AO44" i="99"/>
  <c r="BU57" i="106"/>
  <c r="BU57" i="112" s="1"/>
  <c r="BU57" i="21"/>
  <c r="BU57" i="173"/>
  <c r="BU57" i="104"/>
  <c r="BU57" i="99"/>
  <c r="BD38" i="2"/>
  <c r="AN38" i="180"/>
  <c r="AN38" i="178"/>
  <c r="AN38" i="181"/>
  <c r="AN38" i="179"/>
  <c r="AN38" i="177"/>
  <c r="BD37" i="106"/>
  <c r="BD37" i="112" s="1"/>
  <c r="BD37" i="150"/>
  <c r="BD37" i="148"/>
  <c r="BD37" i="147"/>
  <c r="BD37" i="146"/>
  <c r="BD37" i="149"/>
  <c r="BD37" i="174"/>
  <c r="BD37" i="115"/>
  <c r="BD37" i="77"/>
  <c r="BD37" i="40"/>
  <c r="BD37" i="173"/>
  <c r="BD37" i="42"/>
  <c r="BD37" i="29"/>
  <c r="BD37" i="21"/>
  <c r="BD37" i="104"/>
  <c r="BD37" i="99"/>
  <c r="DF45" i="2"/>
  <c r="DF44" i="173"/>
  <c r="DF44" i="104"/>
  <c r="DF44" i="99"/>
  <c r="DF44" i="21"/>
  <c r="X45" i="2"/>
  <c r="X44" i="106"/>
  <c r="X44" i="112" s="1"/>
  <c r="X44" i="173"/>
  <c r="X44" i="21"/>
  <c r="X44" i="104"/>
  <c r="X44" i="99"/>
  <c r="BO45" i="2"/>
  <c r="BO44" i="106"/>
  <c r="BO44" i="112" s="1"/>
  <c r="BO44" i="21"/>
  <c r="BO44" i="173"/>
  <c r="BO44" i="104"/>
  <c r="BO44" i="99"/>
  <c r="DR57" i="21"/>
  <c r="DR57" i="173"/>
  <c r="DR57" i="104"/>
  <c r="DR57" i="99"/>
  <c r="EK45" i="2"/>
  <c r="EK44" i="21"/>
  <c r="EK44" i="173"/>
  <c r="EK44" i="104"/>
  <c r="EK44" i="99"/>
  <c r="FE57" i="21"/>
  <c r="FE57" i="173"/>
  <c r="FE57" i="104"/>
  <c r="FE57" i="99"/>
  <c r="AC57" i="106"/>
  <c r="AC57" i="112" s="1"/>
  <c r="AC57" i="21"/>
  <c r="AC57" i="173"/>
  <c r="AC57" i="104"/>
  <c r="AC57" i="99"/>
  <c r="EQ57" i="173"/>
  <c r="EQ57" i="104"/>
  <c r="EQ57" i="21"/>
  <c r="EQ57" i="99"/>
  <c r="DG38" i="2"/>
  <c r="DG37" i="150"/>
  <c r="DG37" i="148"/>
  <c r="DG37" i="147"/>
  <c r="DG37" i="146"/>
  <c r="DG37" i="115"/>
  <c r="DG37" i="149"/>
  <c r="DG37" i="174"/>
  <c r="DG37" i="40"/>
  <c r="DG37" i="77"/>
  <c r="DG37" i="42"/>
  <c r="DG37" i="29"/>
  <c r="DG37" i="173"/>
  <c r="DG37" i="21"/>
  <c r="DG37" i="104"/>
  <c r="DG37" i="99"/>
  <c r="AW45" i="2"/>
  <c r="AW44" i="106"/>
  <c r="AW44" i="112" s="1"/>
  <c r="AW44" i="173"/>
  <c r="AW44" i="21"/>
  <c r="AW44" i="104"/>
  <c r="AW44" i="99"/>
  <c r="BI38" i="2"/>
  <c r="AS38" i="180"/>
  <c r="AS38" i="181"/>
  <c r="AS38" i="178"/>
  <c r="AS38" i="179"/>
  <c r="AS38" i="177"/>
  <c r="BI37" i="106"/>
  <c r="BI37" i="112" s="1"/>
  <c r="BI37" i="150"/>
  <c r="BI37" i="148"/>
  <c r="BI37" i="147"/>
  <c r="BI37" i="146"/>
  <c r="BI37" i="149"/>
  <c r="BI37" i="174"/>
  <c r="BI37" i="115"/>
  <c r="BI37" i="77"/>
  <c r="BI37" i="40"/>
  <c r="BI37" i="29"/>
  <c r="BI37" i="173"/>
  <c r="BI37" i="42"/>
  <c r="BI37" i="104"/>
  <c r="BI37" i="99"/>
  <c r="BI37" i="21"/>
  <c r="BK57" i="106"/>
  <c r="BK57" i="112" s="1"/>
  <c r="BK57" i="173"/>
  <c r="BK57" i="104"/>
  <c r="BK57" i="21"/>
  <c r="BK57" i="99"/>
  <c r="CM45" i="2"/>
  <c r="CM44" i="106"/>
  <c r="CM44" i="112" s="1"/>
  <c r="CM44" i="21"/>
  <c r="CM44" i="173"/>
  <c r="CM44" i="104"/>
  <c r="CM44" i="99"/>
  <c r="H57" i="106"/>
  <c r="H57" i="112" s="1"/>
  <c r="H57" i="21"/>
  <c r="H57" i="173"/>
  <c r="H57" i="104"/>
  <c r="H57" i="99"/>
  <c r="CP57" i="106"/>
  <c r="CP57" i="112" s="1"/>
  <c r="CP57" i="21"/>
  <c r="CP57" i="173"/>
  <c r="CP57" i="104"/>
  <c r="CP57" i="99"/>
  <c r="ER38" i="2"/>
  <c r="ER37" i="150"/>
  <c r="ER37" i="148"/>
  <c r="ER37" i="147"/>
  <c r="ER37" i="146"/>
  <c r="ER37" i="174"/>
  <c r="ER37" i="115"/>
  <c r="ER37" i="149"/>
  <c r="ER37" i="77"/>
  <c r="ER37" i="40"/>
  <c r="ER37" i="173"/>
  <c r="ER37" i="42"/>
  <c r="ER37" i="29"/>
  <c r="ER37" i="21"/>
  <c r="ER37" i="104"/>
  <c r="ER37" i="99"/>
  <c r="FH38" i="2"/>
  <c r="FH37" i="150"/>
  <c r="FH37" i="148"/>
  <c r="FH37" i="147"/>
  <c r="FH37" i="146"/>
  <c r="FH37" i="174"/>
  <c r="FH37" i="115"/>
  <c r="FH37" i="149"/>
  <c r="FH37" i="77"/>
  <c r="FH37" i="40"/>
  <c r="FH37" i="173"/>
  <c r="FH37" i="42"/>
  <c r="FH37" i="29"/>
  <c r="FH37" i="21"/>
  <c r="FH37" i="104"/>
  <c r="FH37" i="99"/>
  <c r="BZ38" i="2"/>
  <c r="BZ37" i="106"/>
  <c r="BZ37" i="112" s="1"/>
  <c r="BZ37" i="150"/>
  <c r="BZ37" i="148"/>
  <c r="BZ37" i="147"/>
  <c r="BZ37" i="149"/>
  <c r="BZ37" i="146"/>
  <c r="BZ37" i="115"/>
  <c r="BZ37" i="174"/>
  <c r="BZ37" i="40"/>
  <c r="BZ37" i="77"/>
  <c r="BZ37" i="29"/>
  <c r="BZ37" i="173"/>
  <c r="BZ37" i="42"/>
  <c r="BZ37" i="21"/>
  <c r="BZ37" i="104"/>
  <c r="BZ37" i="99"/>
  <c r="AP57" i="106"/>
  <c r="AP57" i="112" s="1"/>
  <c r="AP57" i="21"/>
  <c r="AP57" i="173"/>
  <c r="AP57" i="104"/>
  <c r="AP57" i="99"/>
  <c r="CL38" i="2"/>
  <c r="CL37" i="106"/>
  <c r="CL37" i="112" s="1"/>
  <c r="CL37" i="150"/>
  <c r="CL37" i="148"/>
  <c r="CL37" i="147"/>
  <c r="CL37" i="149"/>
  <c r="CL37" i="146"/>
  <c r="CL37" i="115"/>
  <c r="CL37" i="174"/>
  <c r="CL37" i="40"/>
  <c r="CL37" i="77"/>
  <c r="CL37" i="29"/>
  <c r="CL37" i="173"/>
  <c r="CL37" i="42"/>
  <c r="CL37" i="21"/>
  <c r="CL37" i="104"/>
  <c r="CL37" i="99"/>
  <c r="AA38" i="2"/>
  <c r="K38" i="180"/>
  <c r="K38" i="181"/>
  <c r="K38" i="178"/>
  <c r="K38" i="179"/>
  <c r="K38" i="177"/>
  <c r="AA37" i="106"/>
  <c r="AA37" i="112" s="1"/>
  <c r="AA37" i="150"/>
  <c r="AA37" i="148"/>
  <c r="AA37" i="147"/>
  <c r="AA37" i="149"/>
  <c r="AA37" i="146"/>
  <c r="AA37" i="115"/>
  <c r="AA37" i="174"/>
  <c r="AA37" i="40"/>
  <c r="AA37" i="77"/>
  <c r="AA37" i="42"/>
  <c r="AA37" i="29"/>
  <c r="AA37" i="173"/>
  <c r="AA37" i="21"/>
  <c r="AA37" i="104"/>
  <c r="AA37" i="99"/>
  <c r="CV38" i="2"/>
  <c r="CV37" i="150"/>
  <c r="CV37" i="148"/>
  <c r="CV37" i="147"/>
  <c r="CV37" i="146"/>
  <c r="CV37" i="174"/>
  <c r="CV37" i="115"/>
  <c r="CV37" i="149"/>
  <c r="CV37" i="77"/>
  <c r="CV37" i="40"/>
  <c r="CV37" i="173"/>
  <c r="CV37" i="42"/>
  <c r="CV37" i="29"/>
  <c r="CV37" i="21"/>
  <c r="CV37" i="104"/>
  <c r="CV37" i="99"/>
  <c r="DB57" i="21"/>
  <c r="DB57" i="173"/>
  <c r="DB57" i="104"/>
  <c r="DB57" i="99"/>
  <c r="ET45" i="2"/>
  <c r="ET44" i="173"/>
  <c r="ET44" i="104"/>
  <c r="ET44" i="99"/>
  <c r="ET44" i="21"/>
  <c r="DR45" i="2"/>
  <c r="DR44" i="173"/>
  <c r="DR44" i="104"/>
  <c r="DR44" i="99"/>
  <c r="DR44" i="21"/>
  <c r="AP38" i="2"/>
  <c r="Z38" i="180"/>
  <c r="Z38" i="181"/>
  <c r="Z38" i="178"/>
  <c r="Z38" i="179"/>
  <c r="Z38" i="177"/>
  <c r="AP37" i="106"/>
  <c r="AP37" i="112" s="1"/>
  <c r="AP37" i="150"/>
  <c r="AP37" i="148"/>
  <c r="AP37" i="147"/>
  <c r="AP37" i="149"/>
  <c r="AP37" i="146"/>
  <c r="AP37" i="115"/>
  <c r="AP37" i="174"/>
  <c r="AP37" i="40"/>
  <c r="AP37" i="77"/>
  <c r="AP37" i="29"/>
  <c r="AP37" i="173"/>
  <c r="AP37" i="42"/>
  <c r="AP37" i="21"/>
  <c r="AP37" i="104"/>
  <c r="AP37" i="99"/>
  <c r="BZ45" i="2"/>
  <c r="BZ44" i="106"/>
  <c r="BZ44" i="112" s="1"/>
  <c r="BZ44" i="173"/>
  <c r="BZ44" i="104"/>
  <c r="BZ44" i="99"/>
  <c r="BZ44" i="21"/>
  <c r="CS45" i="2"/>
  <c r="CS44" i="106"/>
  <c r="CS44" i="112" s="1"/>
  <c r="CS44" i="21"/>
  <c r="CS44" i="173"/>
  <c r="CS44" i="104"/>
  <c r="CS44" i="99"/>
  <c r="BD57" i="106"/>
  <c r="BD57" i="112" s="1"/>
  <c r="BD57" i="21"/>
  <c r="BD57" i="173"/>
  <c r="BD57" i="104"/>
  <c r="BD57" i="99"/>
  <c r="DB38" i="2"/>
  <c r="DB37" i="150"/>
  <c r="DB37" i="148"/>
  <c r="DB37" i="147"/>
  <c r="DB37" i="149"/>
  <c r="DB37" i="146"/>
  <c r="DB37" i="115"/>
  <c r="DB37" i="174"/>
  <c r="DB37" i="40"/>
  <c r="DB37" i="77"/>
  <c r="DB37" i="29"/>
  <c r="DB37" i="173"/>
  <c r="DB37" i="42"/>
  <c r="DB37" i="21"/>
  <c r="DB37" i="104"/>
  <c r="DB37" i="99"/>
  <c r="BJ57" i="106"/>
  <c r="BJ57" i="112" s="1"/>
  <c r="BJ57" i="21"/>
  <c r="BJ57" i="173"/>
  <c r="BJ57" i="104"/>
  <c r="BJ57" i="99"/>
  <c r="FQ57" i="21"/>
  <c r="FQ57" i="173"/>
  <c r="FQ57" i="104"/>
  <c r="FQ57" i="99"/>
  <c r="CE45" i="2"/>
  <c r="CE44" i="106"/>
  <c r="CE44" i="112" s="1"/>
  <c r="CE44" i="21"/>
  <c r="CE44" i="173"/>
  <c r="CE44" i="104"/>
  <c r="CE44" i="99"/>
  <c r="EQ45" i="2"/>
  <c r="EQ44" i="21"/>
  <c r="EQ44" i="173"/>
  <c r="EQ44" i="104"/>
  <c r="EQ44" i="99"/>
  <c r="DA45" i="2"/>
  <c r="DA44" i="21"/>
  <c r="DA44" i="173"/>
  <c r="DA44" i="104"/>
  <c r="DA44" i="99"/>
  <c r="CD38" i="2"/>
  <c r="CD37" i="106"/>
  <c r="CD37" i="112" s="1"/>
  <c r="CD37" i="150"/>
  <c r="CD37" i="148"/>
  <c r="CD37" i="147"/>
  <c r="CD37" i="149"/>
  <c r="CD37" i="146"/>
  <c r="CD37" i="115"/>
  <c r="CD37" i="174"/>
  <c r="CD37" i="40"/>
  <c r="CD37" i="77"/>
  <c r="CD37" i="29"/>
  <c r="CD37" i="173"/>
  <c r="CD37" i="42"/>
  <c r="CD37" i="21"/>
  <c r="CD37" i="104"/>
  <c r="CD37" i="99"/>
  <c r="FK45" i="2"/>
  <c r="FK44" i="21"/>
  <c r="FK44" i="173"/>
  <c r="FK44" i="104"/>
  <c r="FK44" i="99"/>
  <c r="AI45" i="2"/>
  <c r="AI44" i="106"/>
  <c r="AI44" i="112" s="1"/>
  <c r="AI44" i="173"/>
  <c r="AI44" i="21"/>
  <c r="AI44" i="104"/>
  <c r="AI44" i="99"/>
  <c r="EO38" i="2"/>
  <c r="EO37" i="150"/>
  <c r="EO37" i="148"/>
  <c r="EO37" i="147"/>
  <c r="EO37" i="146"/>
  <c r="EO37" i="149"/>
  <c r="EO37" i="174"/>
  <c r="EO37" i="115"/>
  <c r="EO37" i="77"/>
  <c r="EO37" i="40"/>
  <c r="EO37" i="29"/>
  <c r="EO37" i="173"/>
  <c r="EO37" i="42"/>
  <c r="EO37" i="104"/>
  <c r="EO37" i="99"/>
  <c r="EO37" i="21"/>
  <c r="EY57" i="173"/>
  <c r="EY57" i="104"/>
  <c r="EY57" i="21"/>
  <c r="EY57" i="99"/>
  <c r="EM45" i="2"/>
  <c r="EM44" i="21"/>
  <c r="EM44" i="173"/>
  <c r="EM44" i="104"/>
  <c r="EM44" i="99"/>
  <c r="AL45" i="2"/>
  <c r="AL44" i="106"/>
  <c r="AL44" i="112" s="1"/>
  <c r="AL44" i="173"/>
  <c r="AL44" i="104"/>
  <c r="AL44" i="99"/>
  <c r="AL44" i="21"/>
  <c r="EY38" i="2"/>
  <c r="EY37" i="150"/>
  <c r="EY37" i="148"/>
  <c r="EY37" i="147"/>
  <c r="EY37" i="146"/>
  <c r="EY37" i="115"/>
  <c r="EY37" i="149"/>
  <c r="EY37" i="174"/>
  <c r="EY37" i="40"/>
  <c r="EY37" i="77"/>
  <c r="EY37" i="42"/>
  <c r="EY37" i="29"/>
  <c r="EY37" i="173"/>
  <c r="EY37" i="21"/>
  <c r="EY37" i="104"/>
  <c r="EY37" i="99"/>
  <c r="DG45" i="2"/>
  <c r="DG44" i="21"/>
  <c r="DG44" i="173"/>
  <c r="DG44" i="104"/>
  <c r="DG44" i="99"/>
  <c r="BO38" i="2"/>
  <c r="AY38" i="180"/>
  <c r="AY38" i="181"/>
  <c r="AY38" i="178"/>
  <c r="AY38" i="177"/>
  <c r="AY38" i="179"/>
  <c r="BO37" i="106"/>
  <c r="BO37" i="112" s="1"/>
  <c r="BO37" i="150"/>
  <c r="BO37" i="148"/>
  <c r="BO37" i="147"/>
  <c r="BO37" i="146"/>
  <c r="BO37" i="115"/>
  <c r="BO37" i="149"/>
  <c r="BO37" i="174"/>
  <c r="BO37" i="40"/>
  <c r="BO37" i="77"/>
  <c r="BO37" i="42"/>
  <c r="BO37" i="29"/>
  <c r="BO37" i="173"/>
  <c r="BO37" i="21"/>
  <c r="BO37" i="104"/>
  <c r="BO37" i="99"/>
  <c r="DN45" i="2"/>
  <c r="DN44" i="173"/>
  <c r="DN44" i="104"/>
  <c r="DN44" i="99"/>
  <c r="DN44" i="21"/>
  <c r="CB46" i="2"/>
  <c r="CB45" i="106"/>
  <c r="CB45" i="112" s="1"/>
  <c r="CB45" i="21"/>
  <c r="CB45" i="173"/>
  <c r="CB45" i="104"/>
  <c r="CB45" i="99"/>
  <c r="ER45" i="2"/>
  <c r="ER44" i="21"/>
  <c r="ER44" i="173"/>
  <c r="ER44" i="104"/>
  <c r="ER44" i="99"/>
  <c r="V57" i="106"/>
  <c r="V57" i="112" s="1"/>
  <c r="V57" i="21"/>
  <c r="V57" i="173"/>
  <c r="V57" i="104"/>
  <c r="V57" i="99"/>
  <c r="FE45" i="2"/>
  <c r="FE44" i="21"/>
  <c r="FE44" i="173"/>
  <c r="FE44" i="104"/>
  <c r="FE44" i="99"/>
  <c r="DO45" i="2"/>
  <c r="DO44" i="21"/>
  <c r="DO44" i="173"/>
  <c r="DO44" i="104"/>
  <c r="DO44" i="99"/>
  <c r="BW57" i="106"/>
  <c r="BW57" i="112" s="1"/>
  <c r="BW57" i="173"/>
  <c r="BW57" i="104"/>
  <c r="BW57" i="21"/>
  <c r="BW57" i="99"/>
  <c r="L57" i="106"/>
  <c r="L57" i="112" s="1"/>
  <c r="L57" i="21"/>
  <c r="L57" i="173"/>
  <c r="L57" i="104"/>
  <c r="L57" i="99"/>
  <c r="CS38" i="2"/>
  <c r="CS37" i="106"/>
  <c r="CS37" i="112" s="1"/>
  <c r="CS37" i="150"/>
  <c r="CS37" i="148"/>
  <c r="CS37" i="147"/>
  <c r="CS37" i="146"/>
  <c r="CS37" i="149"/>
  <c r="CS37" i="174"/>
  <c r="CS37" i="115"/>
  <c r="CS37" i="77"/>
  <c r="CS37" i="40"/>
  <c r="CS37" i="29"/>
  <c r="CS37" i="173"/>
  <c r="CS37" i="42"/>
  <c r="CS37" i="104"/>
  <c r="CS37" i="99"/>
  <c r="CS37" i="21"/>
  <c r="DP45" i="2"/>
  <c r="DP44" i="21"/>
  <c r="DP44" i="173"/>
  <c r="DP44" i="104"/>
  <c r="DP44" i="99"/>
  <c r="CE38" i="2"/>
  <c r="CE37" i="106"/>
  <c r="CE37" i="112" s="1"/>
  <c r="CE37" i="150"/>
  <c r="CE37" i="148"/>
  <c r="CE37" i="147"/>
  <c r="CE37" i="146"/>
  <c r="CE37" i="115"/>
  <c r="CE37" i="149"/>
  <c r="CE37" i="174"/>
  <c r="CE37" i="40"/>
  <c r="CE37" i="77"/>
  <c r="CE37" i="42"/>
  <c r="CE37" i="29"/>
  <c r="CE37" i="173"/>
  <c r="CE37" i="21"/>
  <c r="CE37" i="104"/>
  <c r="CE37" i="99"/>
  <c r="BZ57" i="106"/>
  <c r="BZ57" i="112" s="1"/>
  <c r="BZ57" i="21"/>
  <c r="BZ57" i="173"/>
  <c r="BZ57" i="104"/>
  <c r="BZ57" i="99"/>
  <c r="DU38" i="2"/>
  <c r="DU37" i="150"/>
  <c r="DU37" i="148"/>
  <c r="DU37" i="147"/>
  <c r="DU37" i="146"/>
  <c r="DU37" i="149"/>
  <c r="DU37" i="174"/>
  <c r="DU37" i="115"/>
  <c r="DU37" i="77"/>
  <c r="DU37" i="40"/>
  <c r="DU37" i="29"/>
  <c r="DU37" i="173"/>
  <c r="DU37" i="42"/>
  <c r="DU37" i="104"/>
  <c r="DU37" i="99"/>
  <c r="DU37" i="21"/>
  <c r="FO38" i="2"/>
  <c r="FO37" i="150"/>
  <c r="FO37" i="148"/>
  <c r="FO37" i="147"/>
  <c r="FO37" i="146"/>
  <c r="FO37" i="115"/>
  <c r="FO37" i="149"/>
  <c r="FO37" i="174"/>
  <c r="FO37" i="40"/>
  <c r="FO37" i="77"/>
  <c r="FO37" i="42"/>
  <c r="FO37" i="29"/>
  <c r="FO37" i="173"/>
  <c r="FO37" i="21"/>
  <c r="FO37" i="104"/>
  <c r="FO37" i="99"/>
  <c r="EY45" i="2"/>
  <c r="EY44" i="21"/>
  <c r="EY44" i="173"/>
  <c r="EY44" i="104"/>
  <c r="EY44" i="99"/>
  <c r="DP57" i="21"/>
  <c r="DP57" i="173"/>
  <c r="DP57" i="104"/>
  <c r="DP57" i="99"/>
  <c r="EA45" i="2"/>
  <c r="EA44" i="21"/>
  <c r="EA44" i="173"/>
  <c r="EA44" i="104"/>
  <c r="EA44" i="99"/>
  <c r="AU38" i="2"/>
  <c r="AE38" i="180"/>
  <c r="AE38" i="181"/>
  <c r="AE38" i="178"/>
  <c r="AE38" i="179"/>
  <c r="AE38" i="177"/>
  <c r="AU37" i="106"/>
  <c r="AU37" i="112" s="1"/>
  <c r="AU37" i="150"/>
  <c r="AU37" i="148"/>
  <c r="AU37" i="147"/>
  <c r="AU37" i="146"/>
  <c r="AU37" i="149"/>
  <c r="AU37" i="115"/>
  <c r="AU37" i="174"/>
  <c r="AU37" i="40"/>
  <c r="AU37" i="77"/>
  <c r="AU37" i="42"/>
  <c r="AU37" i="29"/>
  <c r="AU37" i="173"/>
  <c r="AU37" i="21"/>
  <c r="AU37" i="104"/>
  <c r="AU37" i="99"/>
  <c r="BI45" i="2"/>
  <c r="BI44" i="106"/>
  <c r="BI44" i="112" s="1"/>
  <c r="BI44" i="21"/>
  <c r="BI44" i="173"/>
  <c r="BI44" i="104"/>
  <c r="BI44" i="99"/>
  <c r="CW57" i="21"/>
  <c r="CW57" i="173"/>
  <c r="CW57" i="104"/>
  <c r="CW57" i="99"/>
  <c r="AH45" i="2"/>
  <c r="AH44" i="106"/>
  <c r="AH44" i="112" s="1"/>
  <c r="AH44" i="173"/>
  <c r="AH44" i="104"/>
  <c r="AH44" i="99"/>
  <c r="AH44" i="21"/>
  <c r="BK38" i="2"/>
  <c r="AU38" i="180"/>
  <c r="AU38" i="181"/>
  <c r="AU38" i="178"/>
  <c r="AU38" i="179"/>
  <c r="AU38" i="177"/>
  <c r="BK37" i="106"/>
  <c r="BK37" i="112" s="1"/>
  <c r="BK37" i="150"/>
  <c r="BK37" i="148"/>
  <c r="BK37" i="147"/>
  <c r="BK37" i="146"/>
  <c r="BK37" i="149"/>
  <c r="BK37" i="115"/>
  <c r="BK37" i="174"/>
  <c r="BK37" i="40"/>
  <c r="BK37" i="77"/>
  <c r="BK37" i="42"/>
  <c r="BK37" i="29"/>
  <c r="BK37" i="173"/>
  <c r="BK37" i="21"/>
  <c r="BK37" i="104"/>
  <c r="BK37" i="99"/>
  <c r="AV38" i="2"/>
  <c r="AF38" i="180"/>
  <c r="AF38" i="178"/>
  <c r="AF38" i="181"/>
  <c r="AF38" i="179"/>
  <c r="AF38" i="177"/>
  <c r="AV37" i="106"/>
  <c r="AV37" i="112" s="1"/>
  <c r="AV37" i="150"/>
  <c r="AV37" i="148"/>
  <c r="AV37" i="147"/>
  <c r="AV37" i="146"/>
  <c r="AV37" i="149"/>
  <c r="AV37" i="174"/>
  <c r="AV37" i="115"/>
  <c r="AV37" i="77"/>
  <c r="AV37" i="40"/>
  <c r="AV37" i="173"/>
  <c r="AV37" i="42"/>
  <c r="AV37" i="29"/>
  <c r="AV37" i="21"/>
  <c r="AV37" i="104"/>
  <c r="AV37" i="99"/>
  <c r="U45" i="2"/>
  <c r="U44" i="106"/>
  <c r="U44" i="112" s="1"/>
  <c r="U44" i="173"/>
  <c r="U44" i="21"/>
  <c r="U44" i="104"/>
  <c r="U44" i="99"/>
  <c r="FA38" i="2"/>
  <c r="FA37" i="150"/>
  <c r="FA37" i="148"/>
  <c r="FA37" i="147"/>
  <c r="FA37" i="146"/>
  <c r="FA37" i="149"/>
  <c r="FA37" i="174"/>
  <c r="FA37" i="115"/>
  <c r="FA37" i="77"/>
  <c r="FA37" i="40"/>
  <c r="FA37" i="29"/>
  <c r="FA37" i="173"/>
  <c r="FA37" i="42"/>
  <c r="FA37" i="104"/>
  <c r="FA37" i="99"/>
  <c r="FA37" i="21"/>
  <c r="DV45" i="2"/>
  <c r="DV44" i="173"/>
  <c r="DV44" i="104"/>
  <c r="DV44" i="99"/>
  <c r="DV44" i="21"/>
  <c r="FS57" i="173"/>
  <c r="FS57" i="104"/>
  <c r="FS57" i="21"/>
  <c r="FS57" i="99"/>
  <c r="EO45" i="2"/>
  <c r="EO44" i="21"/>
  <c r="EO44" i="173"/>
  <c r="EO44" i="104"/>
  <c r="EO44" i="99"/>
  <c r="FX38" i="2"/>
  <c r="FX37" i="150"/>
  <c r="FX37" i="148"/>
  <c r="FX37" i="147"/>
  <c r="FX37" i="146"/>
  <c r="FX37" i="174"/>
  <c r="FX37" i="115"/>
  <c r="FX37" i="149"/>
  <c r="FX37" i="77"/>
  <c r="FX37" i="40"/>
  <c r="FX37" i="173"/>
  <c r="FX37" i="42"/>
  <c r="FX37" i="29"/>
  <c r="FX37" i="21"/>
  <c r="FX37" i="104"/>
  <c r="FX37" i="99"/>
  <c r="EM38" i="2"/>
  <c r="EM37" i="150"/>
  <c r="EM37" i="148"/>
  <c r="EM37" i="147"/>
  <c r="EM37" i="146"/>
  <c r="EM37" i="115"/>
  <c r="EM37" i="149"/>
  <c r="EM37" i="174"/>
  <c r="EM37" i="40"/>
  <c r="EM37" i="77"/>
  <c r="EM37" i="42"/>
  <c r="EM37" i="29"/>
  <c r="EM37" i="173"/>
  <c r="EM37" i="21"/>
  <c r="EM37" i="104"/>
  <c r="EM37" i="99"/>
  <c r="FA45" i="2"/>
  <c r="FA44" i="21"/>
  <c r="FA44" i="173"/>
  <c r="FA44" i="104"/>
  <c r="FA44" i="99"/>
  <c r="DI38" i="2"/>
  <c r="DI37" i="150"/>
  <c r="DI37" i="148"/>
  <c r="DI37" i="147"/>
  <c r="DI37" i="146"/>
  <c r="DI37" i="149"/>
  <c r="DI37" i="174"/>
  <c r="DI37" i="115"/>
  <c r="DI37" i="77"/>
  <c r="DI37" i="40"/>
  <c r="DI37" i="29"/>
  <c r="DI37" i="173"/>
  <c r="DI37" i="42"/>
  <c r="DI37" i="104"/>
  <c r="DI37" i="99"/>
  <c r="DI37" i="21"/>
  <c r="CN57" i="106"/>
  <c r="CN57" i="112" s="1"/>
  <c r="CN57" i="21"/>
  <c r="CN57" i="173"/>
  <c r="CN57" i="104"/>
  <c r="CN57" i="99"/>
  <c r="EP45" i="2"/>
  <c r="EP44" i="173"/>
  <c r="EP44" i="104"/>
  <c r="EP44" i="99"/>
  <c r="EP44" i="21"/>
  <c r="DN57" i="21"/>
  <c r="DN57" i="173"/>
  <c r="DN57" i="104"/>
  <c r="DN57" i="99"/>
  <c r="EJ57" i="21"/>
  <c r="EJ57" i="173"/>
  <c r="EJ57" i="104"/>
  <c r="EJ57" i="99"/>
  <c r="AI57" i="106"/>
  <c r="AI57" i="112" s="1"/>
  <c r="AI57" i="173"/>
  <c r="AI57" i="104"/>
  <c r="AI57" i="21"/>
  <c r="AI57" i="99"/>
  <c r="BN57" i="106"/>
  <c r="BN57" i="112" s="1"/>
  <c r="BN57" i="21"/>
  <c r="BN57" i="173"/>
  <c r="BN57" i="104"/>
  <c r="BN57" i="99"/>
  <c r="EI57" i="173"/>
  <c r="EI57" i="104"/>
  <c r="EI57" i="21"/>
  <c r="EI57" i="99"/>
  <c r="AP45" i="2"/>
  <c r="AP44" i="106"/>
  <c r="AP44" i="112" s="1"/>
  <c r="AP44" i="173"/>
  <c r="AP44" i="104"/>
  <c r="AP44" i="99"/>
  <c r="AP44" i="21"/>
  <c r="BK45" i="2"/>
  <c r="BK44" i="106"/>
  <c r="BK44" i="112" s="1"/>
  <c r="BK44" i="21"/>
  <c r="BK44" i="173"/>
  <c r="BK44" i="104"/>
  <c r="BK44" i="99"/>
  <c r="CN45" i="2"/>
  <c r="CN44" i="106"/>
  <c r="CN44" i="112" s="1"/>
  <c r="CN44" i="21"/>
  <c r="CN44" i="173"/>
  <c r="CN44" i="104"/>
  <c r="CN44" i="99"/>
  <c r="BN38" i="2"/>
  <c r="AX38" i="180"/>
  <c r="AX38" i="181"/>
  <c r="AX38" i="178"/>
  <c r="AX38" i="177"/>
  <c r="AX38" i="179"/>
  <c r="BN37" i="106"/>
  <c r="BN37" i="112" s="1"/>
  <c r="BN37" i="150"/>
  <c r="BN37" i="148"/>
  <c r="BN37" i="147"/>
  <c r="BN37" i="149"/>
  <c r="BN37" i="146"/>
  <c r="BN37" i="115"/>
  <c r="BN37" i="174"/>
  <c r="BN37" i="40"/>
  <c r="BN37" i="77"/>
  <c r="BN37" i="29"/>
  <c r="BN37" i="173"/>
  <c r="BN37" i="42"/>
  <c r="BN37" i="21"/>
  <c r="BN37" i="104"/>
  <c r="BN37" i="99"/>
  <c r="EX45" i="2"/>
  <c r="EX44" i="173"/>
  <c r="EX44" i="104"/>
  <c r="EX44" i="99"/>
  <c r="EX44" i="21"/>
  <c r="CM57" i="106"/>
  <c r="CM57" i="112" s="1"/>
  <c r="CM57" i="173"/>
  <c r="CM57" i="104"/>
  <c r="CM57" i="21"/>
  <c r="CM57" i="99"/>
  <c r="T57" i="106"/>
  <c r="T57" i="112" s="1"/>
  <c r="T57" i="21"/>
  <c r="T57" i="173"/>
  <c r="T57" i="104"/>
  <c r="T57" i="99"/>
  <c r="BB38" i="2"/>
  <c r="AL38" i="180"/>
  <c r="AL38" i="181"/>
  <c r="AL38" i="178"/>
  <c r="AL38" i="179"/>
  <c r="AL38" i="177"/>
  <c r="BB37" i="106"/>
  <c r="BB37" i="112" s="1"/>
  <c r="BB37" i="150"/>
  <c r="BB37" i="148"/>
  <c r="BB37" i="147"/>
  <c r="BB37" i="149"/>
  <c r="BB37" i="146"/>
  <c r="BB37" i="115"/>
  <c r="BB37" i="174"/>
  <c r="BB37" i="40"/>
  <c r="BB37" i="77"/>
  <c r="BB37" i="29"/>
  <c r="BB37" i="173"/>
  <c r="BB37" i="42"/>
  <c r="BB37" i="21"/>
  <c r="BB37" i="104"/>
  <c r="BB37" i="99"/>
  <c r="S57" i="106"/>
  <c r="S57" i="112" s="1"/>
  <c r="S57" i="173"/>
  <c r="S57" i="104"/>
  <c r="S57" i="21"/>
  <c r="S57" i="99"/>
  <c r="AV57" i="106"/>
  <c r="AV57" i="112" s="1"/>
  <c r="AV57" i="21"/>
  <c r="AV57" i="173"/>
  <c r="AV57" i="104"/>
  <c r="AV57" i="99"/>
  <c r="Z57" i="106"/>
  <c r="Z57" i="112" s="1"/>
  <c r="Z57" i="21"/>
  <c r="Z57" i="173"/>
  <c r="Z57" i="104"/>
  <c r="Z57" i="99"/>
  <c r="CZ45" i="2"/>
  <c r="CZ44" i="21"/>
  <c r="CZ44" i="173"/>
  <c r="CZ44" i="104"/>
  <c r="CZ44" i="99"/>
  <c r="AN45" i="2"/>
  <c r="AN44" i="106"/>
  <c r="AN44" i="112" s="1"/>
  <c r="AN44" i="173"/>
  <c r="AN44" i="21"/>
  <c r="AN44" i="104"/>
  <c r="AN44" i="99"/>
  <c r="DY38" i="2"/>
  <c r="DY37" i="150"/>
  <c r="DY37" i="148"/>
  <c r="DY37" i="147"/>
  <c r="DY37" i="146"/>
  <c r="DY37" i="149"/>
  <c r="DY37" i="174"/>
  <c r="DY37" i="115"/>
  <c r="DY37" i="77"/>
  <c r="DY37" i="40"/>
  <c r="DY37" i="29"/>
  <c r="DY37" i="173"/>
  <c r="DY37" i="42"/>
  <c r="DY37" i="104"/>
  <c r="DY37" i="99"/>
  <c r="DY37" i="21"/>
  <c r="DP38" i="2"/>
  <c r="DP37" i="150"/>
  <c r="DP37" i="148"/>
  <c r="DP37" i="147"/>
  <c r="DP37" i="146"/>
  <c r="DP37" i="174"/>
  <c r="DP37" i="115"/>
  <c r="DP37" i="149"/>
  <c r="DP37" i="77"/>
  <c r="DP37" i="40"/>
  <c r="DP37" i="173"/>
  <c r="DP37" i="42"/>
  <c r="DP37" i="29"/>
  <c r="DP37" i="21"/>
  <c r="DP37" i="104"/>
  <c r="DP37" i="99"/>
  <c r="BG57" i="106"/>
  <c r="BG57" i="112" s="1"/>
  <c r="BG57" i="173"/>
  <c r="BG57" i="104"/>
  <c r="BG57" i="21"/>
  <c r="BG57" i="99"/>
  <c r="BO57" i="106"/>
  <c r="BO57" i="112" s="1"/>
  <c r="BO57" i="173"/>
  <c r="BO57" i="104"/>
  <c r="BO57" i="21"/>
  <c r="BO57" i="99"/>
  <c r="CD57" i="106"/>
  <c r="CD57" i="112" s="1"/>
  <c r="CD57" i="21"/>
  <c r="CD57" i="173"/>
  <c r="CD57" i="104"/>
  <c r="CD57" i="99"/>
  <c r="AZ38" i="2"/>
  <c r="AJ38" i="180"/>
  <c r="AJ38" i="181"/>
  <c r="AJ38" i="178"/>
  <c r="AJ38" i="179"/>
  <c r="AJ38" i="177"/>
  <c r="AZ37" i="106"/>
  <c r="AZ37" i="112" s="1"/>
  <c r="AZ37" i="150"/>
  <c r="AZ37" i="148"/>
  <c r="AZ37" i="147"/>
  <c r="AZ37" i="146"/>
  <c r="AZ37" i="149"/>
  <c r="AZ37" i="174"/>
  <c r="AZ37" i="115"/>
  <c r="AZ37" i="77"/>
  <c r="AZ37" i="40"/>
  <c r="AZ37" i="173"/>
  <c r="AZ37" i="42"/>
  <c r="AZ37" i="29"/>
  <c r="AZ37" i="21"/>
  <c r="AZ37" i="104"/>
  <c r="AZ37" i="99"/>
  <c r="AU45" i="2"/>
  <c r="AU44" i="106"/>
  <c r="AU44" i="112" s="1"/>
  <c r="AU44" i="173"/>
  <c r="AU44" i="21"/>
  <c r="AU44" i="104"/>
  <c r="AU44" i="99"/>
  <c r="AJ57" i="106"/>
  <c r="AJ57" i="112" s="1"/>
  <c r="AJ57" i="21"/>
  <c r="AJ57" i="173"/>
  <c r="AJ57" i="104"/>
  <c r="AJ57" i="99"/>
  <c r="CZ57" i="21"/>
  <c r="CZ57" i="173"/>
  <c r="CZ57" i="104"/>
  <c r="CZ57" i="99"/>
  <c r="AA45" i="2"/>
  <c r="AA44" i="106"/>
  <c r="AA44" i="112" s="1"/>
  <c r="AA44" i="173"/>
  <c r="AA44" i="21"/>
  <c r="AA44" i="104"/>
  <c r="AA44" i="99"/>
  <c r="GA38" i="2"/>
  <c r="GA37" i="150"/>
  <c r="GA37" i="148"/>
  <c r="GA37" i="147"/>
  <c r="GA37" i="146"/>
  <c r="GA37" i="115"/>
  <c r="GA37" i="149"/>
  <c r="GA37" i="174"/>
  <c r="GA37" i="40"/>
  <c r="GA37" i="77"/>
  <c r="GA37" i="42"/>
  <c r="GA37" i="29"/>
  <c r="GA37" i="173"/>
  <c r="GA37" i="21"/>
  <c r="GA37" i="104"/>
  <c r="GA37" i="99"/>
  <c r="DD46" i="2"/>
  <c r="DD45" i="21"/>
  <c r="DD45" i="173"/>
  <c r="DD45" i="104"/>
  <c r="DD45" i="99"/>
  <c r="BY38" i="2"/>
  <c r="BY37" i="106"/>
  <c r="BY37" i="112" s="1"/>
  <c r="BY37" i="150"/>
  <c r="BY37" i="148"/>
  <c r="BY37" i="147"/>
  <c r="BY37" i="146"/>
  <c r="BY37" i="149"/>
  <c r="BY37" i="174"/>
  <c r="BY37" i="115"/>
  <c r="BY37" i="77"/>
  <c r="BY37" i="40"/>
  <c r="BY37" i="29"/>
  <c r="BY37" i="173"/>
  <c r="BY37" i="42"/>
  <c r="BY37" i="104"/>
  <c r="BY37" i="99"/>
  <c r="BY37" i="21"/>
  <c r="FL38" i="2"/>
  <c r="FL37" i="150"/>
  <c r="FL37" i="148"/>
  <c r="FL37" i="147"/>
  <c r="FL37" i="146"/>
  <c r="FL37" i="174"/>
  <c r="FL37" i="115"/>
  <c r="FL37" i="149"/>
  <c r="FL37" i="77"/>
  <c r="FL37" i="40"/>
  <c r="FL37" i="173"/>
  <c r="FL37" i="42"/>
  <c r="FL37" i="29"/>
  <c r="FL37" i="21"/>
  <c r="FL37" i="104"/>
  <c r="FL37" i="99"/>
  <c r="Z45" i="2"/>
  <c r="Z44" i="106"/>
  <c r="Z44" i="112" s="1"/>
  <c r="Z44" i="173"/>
  <c r="Z44" i="104"/>
  <c r="Z44" i="99"/>
  <c r="Z44" i="21"/>
  <c r="AW57" i="106"/>
  <c r="AW57" i="112" s="1"/>
  <c r="AW57" i="21"/>
  <c r="AW57" i="173"/>
  <c r="AW57" i="104"/>
  <c r="AW57" i="99"/>
  <c r="EE57" i="173"/>
  <c r="EE57" i="104"/>
  <c r="EE57" i="21"/>
  <c r="EE57" i="99"/>
  <c r="CV57" i="21"/>
  <c r="CV57" i="173"/>
  <c r="CV57" i="104"/>
  <c r="CV57" i="99"/>
  <c r="FZ38" i="2"/>
  <c r="FZ37" i="150"/>
  <c r="FZ37" i="148"/>
  <c r="FZ37" i="147"/>
  <c r="FZ37" i="146"/>
  <c r="FZ37" i="115"/>
  <c r="FZ37" i="149"/>
  <c r="FZ37" i="174"/>
  <c r="FZ37" i="40"/>
  <c r="FZ37" i="77"/>
  <c r="FZ37" i="29"/>
  <c r="FZ37" i="173"/>
  <c r="FZ37" i="42"/>
  <c r="FZ37" i="21"/>
  <c r="FZ37" i="104"/>
  <c r="FZ37" i="99"/>
  <c r="AZ45" i="2"/>
  <c r="AZ44" i="106"/>
  <c r="AZ44" i="112" s="1"/>
  <c r="AZ44" i="173"/>
  <c r="AZ44" i="21"/>
  <c r="AZ44" i="104"/>
  <c r="AZ44" i="99"/>
  <c r="EX57" i="21"/>
  <c r="EX57" i="173"/>
  <c r="EX57" i="104"/>
  <c r="EX57" i="99"/>
  <c r="CL57" i="106"/>
  <c r="CL57" i="112" s="1"/>
  <c r="CL57" i="21"/>
  <c r="CL57" i="173"/>
  <c r="CL57" i="104"/>
  <c r="CL57" i="99"/>
  <c r="O57" i="106"/>
  <c r="O57" i="112" s="1"/>
  <c r="O57" i="173"/>
  <c r="O57" i="104"/>
  <c r="O57" i="21"/>
  <c r="O57" i="99"/>
  <c r="BC38" i="2"/>
  <c r="AM38" i="180"/>
  <c r="AM38" i="181"/>
  <c r="AM38" i="178"/>
  <c r="AM38" i="179"/>
  <c r="AM38" i="177"/>
  <c r="BC37" i="106"/>
  <c r="BC37" i="112" s="1"/>
  <c r="BC37" i="150"/>
  <c r="BC37" i="148"/>
  <c r="BC37" i="147"/>
  <c r="BC37" i="146"/>
  <c r="BC37" i="115"/>
  <c r="BC37" i="149"/>
  <c r="BC37" i="174"/>
  <c r="BC37" i="40"/>
  <c r="BC37" i="77"/>
  <c r="BC37" i="42"/>
  <c r="BC37" i="29"/>
  <c r="BC37" i="173"/>
  <c r="BC37" i="21"/>
  <c r="BC37" i="104"/>
  <c r="BC37" i="99"/>
  <c r="BR45" i="2"/>
  <c r="BR44" i="106"/>
  <c r="BR44" i="112" s="1"/>
  <c r="BR44" i="173"/>
  <c r="BR44" i="104"/>
  <c r="BR44" i="99"/>
  <c r="BR44" i="21"/>
  <c r="DI57" i="21"/>
  <c r="DI57" i="173"/>
  <c r="DI57" i="104"/>
  <c r="DI57" i="99"/>
  <c r="FH45" i="2"/>
  <c r="FH44" i="21"/>
  <c r="FH44" i="173"/>
  <c r="FH44" i="104"/>
  <c r="FH44" i="99"/>
  <c r="GB57" i="21"/>
  <c r="GB57" i="173"/>
  <c r="GB57" i="104"/>
  <c r="GB57" i="99"/>
  <c r="BX45" i="2"/>
  <c r="BX44" i="106"/>
  <c r="BX44" i="112" s="1"/>
  <c r="BX44" i="21"/>
  <c r="BX44" i="173"/>
  <c r="BX44" i="104"/>
  <c r="BX44" i="99"/>
  <c r="GC38" i="2"/>
  <c r="GC37" i="150"/>
  <c r="GC37" i="148"/>
  <c r="GC37" i="147"/>
  <c r="GC37" i="146"/>
  <c r="GC37" i="149"/>
  <c r="GC37" i="174"/>
  <c r="GC37" i="115"/>
  <c r="GC37" i="77"/>
  <c r="GC37" i="40"/>
  <c r="GC37" i="29"/>
  <c r="GC37" i="173"/>
  <c r="GC37" i="42"/>
  <c r="GC37" i="104"/>
  <c r="GC37" i="99"/>
  <c r="GC37" i="21"/>
  <c r="AN38" i="2"/>
  <c r="X38" i="180"/>
  <c r="X38" i="178"/>
  <c r="X38" i="181"/>
  <c r="X38" i="179"/>
  <c r="X38" i="177"/>
  <c r="AN37" i="106"/>
  <c r="AN37" i="112" s="1"/>
  <c r="AN37" i="150"/>
  <c r="AN37" i="148"/>
  <c r="AN37" i="147"/>
  <c r="AN37" i="146"/>
  <c r="AN37" i="149"/>
  <c r="AN37" i="174"/>
  <c r="AN37" i="115"/>
  <c r="AN37" i="77"/>
  <c r="AN37" i="40"/>
  <c r="AN37" i="173"/>
  <c r="AN37" i="42"/>
  <c r="AN37" i="29"/>
  <c r="AN37" i="21"/>
  <c r="AN37" i="104"/>
  <c r="AN37" i="99"/>
  <c r="FK38" i="2"/>
  <c r="FK37" i="150"/>
  <c r="FK37" i="148"/>
  <c r="FK37" i="147"/>
  <c r="FK37" i="146"/>
  <c r="FK37" i="115"/>
  <c r="FK37" i="149"/>
  <c r="FK37" i="174"/>
  <c r="FK37" i="40"/>
  <c r="FK37" i="77"/>
  <c r="FK37" i="42"/>
  <c r="FK37" i="29"/>
  <c r="FK37" i="173"/>
  <c r="FK37" i="21"/>
  <c r="FK37" i="104"/>
  <c r="FK37" i="99"/>
  <c r="FX45" i="2"/>
  <c r="FX44" i="21"/>
  <c r="FX44" i="173"/>
  <c r="FX44" i="104"/>
  <c r="FX44" i="99"/>
  <c r="FO45" i="2"/>
  <c r="FO44" i="21"/>
  <c r="FO44" i="173"/>
  <c r="FO44" i="104"/>
  <c r="FO44" i="99"/>
  <c r="AI38" i="2"/>
  <c r="S38" i="180"/>
  <c r="S38" i="181"/>
  <c r="S38" i="178"/>
  <c r="S38" i="179"/>
  <c r="S38" i="177"/>
  <c r="AI37" i="106"/>
  <c r="AI37" i="112" s="1"/>
  <c r="AI37" i="150"/>
  <c r="AI37" i="148"/>
  <c r="AI37" i="147"/>
  <c r="AI37" i="149"/>
  <c r="AI37" i="146"/>
  <c r="AI37" i="115"/>
  <c r="AI37" i="174"/>
  <c r="AI37" i="40"/>
  <c r="AI37" i="77"/>
  <c r="AI37" i="42"/>
  <c r="AI37" i="29"/>
  <c r="AI37" i="173"/>
  <c r="AI37" i="21"/>
  <c r="AI37" i="104"/>
  <c r="AI37" i="99"/>
  <c r="AE38" i="2"/>
  <c r="O38" i="180"/>
  <c r="O38" i="181"/>
  <c r="O38" i="178"/>
  <c r="O38" i="179"/>
  <c r="O38" i="177"/>
  <c r="AE37" i="106"/>
  <c r="AE37" i="112" s="1"/>
  <c r="AE37" i="150"/>
  <c r="AE37" i="148"/>
  <c r="AE37" i="147"/>
  <c r="AE37" i="149"/>
  <c r="AE37" i="146"/>
  <c r="AE37" i="115"/>
  <c r="AE37" i="174"/>
  <c r="AE37" i="40"/>
  <c r="AE37" i="77"/>
  <c r="AE37" i="42"/>
  <c r="AE37" i="29"/>
  <c r="AE37" i="173"/>
  <c r="AE37" i="21"/>
  <c r="AE37" i="104"/>
  <c r="AE37" i="99"/>
  <c r="CM38" i="2"/>
  <c r="CM37" i="106"/>
  <c r="CM37" i="112" s="1"/>
  <c r="CM37" i="150"/>
  <c r="CM37" i="148"/>
  <c r="CM37" i="147"/>
  <c r="CM37" i="146"/>
  <c r="CM37" i="149"/>
  <c r="CM37" i="115"/>
  <c r="CM37" i="174"/>
  <c r="CM37" i="40"/>
  <c r="CM37" i="77"/>
  <c r="CM37" i="42"/>
  <c r="CM37" i="29"/>
  <c r="CM37" i="173"/>
  <c r="CM37" i="21"/>
  <c r="CM37" i="104"/>
  <c r="CM37" i="99"/>
  <c r="AV45" i="2"/>
  <c r="AV44" i="106"/>
  <c r="AV44" i="112" s="1"/>
  <c r="AV44" i="173"/>
  <c r="AV44" i="21"/>
  <c r="AV44" i="104"/>
  <c r="AV44" i="99"/>
  <c r="EK38" i="2"/>
  <c r="EK37" i="150"/>
  <c r="EK37" i="148"/>
  <c r="EK37" i="147"/>
  <c r="EK37" i="146"/>
  <c r="EK37" i="149"/>
  <c r="EK37" i="174"/>
  <c r="EK37" i="115"/>
  <c r="EK37" i="77"/>
  <c r="EK37" i="40"/>
  <c r="EK37" i="29"/>
  <c r="EK37" i="173"/>
  <c r="EK37" i="42"/>
  <c r="EK37" i="104"/>
  <c r="EK37" i="99"/>
  <c r="EK37" i="21"/>
  <c r="DW57" i="173"/>
  <c r="DW57" i="104"/>
  <c r="DW57" i="21"/>
  <c r="DW57" i="99"/>
  <c r="FZ57" i="21"/>
  <c r="FZ57" i="173"/>
  <c r="FZ57" i="104"/>
  <c r="FZ57" i="99"/>
  <c r="BC45" i="2"/>
  <c r="BC44" i="106"/>
  <c r="BC44" i="112" s="1"/>
  <c r="BC44" i="173"/>
  <c r="BC44" i="21"/>
  <c r="BC44" i="104"/>
  <c r="BC44" i="99"/>
  <c r="BB57" i="106"/>
  <c r="BB57" i="112" s="1"/>
  <c r="BB57" i="21"/>
  <c r="BB57" i="173"/>
  <c r="BB57" i="104"/>
  <c r="BB57" i="99"/>
  <c r="FJ45" i="2"/>
  <c r="FJ44" i="173"/>
  <c r="FJ44" i="104"/>
  <c r="FJ44" i="99"/>
  <c r="FJ44" i="21"/>
  <c r="CT45" i="2"/>
  <c r="CT44" i="106"/>
  <c r="CT44" i="112" s="1"/>
  <c r="CT44" i="173"/>
  <c r="CT44" i="104"/>
  <c r="CT44" i="99"/>
  <c r="CT44" i="21"/>
  <c r="AJ45" i="2"/>
  <c r="AJ44" i="106"/>
  <c r="AJ44" i="112" s="1"/>
  <c r="AJ44" i="173"/>
  <c r="AJ44" i="21"/>
  <c r="AJ44" i="104"/>
  <c r="AJ44" i="99"/>
  <c r="AX57" i="106"/>
  <c r="AX57" i="112" s="1"/>
  <c r="AX57" i="21"/>
  <c r="AX57" i="173"/>
  <c r="AX57" i="104"/>
  <c r="AX57" i="99"/>
  <c r="BW38" i="2"/>
  <c r="BW37" i="106"/>
  <c r="BW37" i="112" s="1"/>
  <c r="BW37" i="150"/>
  <c r="BW37" i="148"/>
  <c r="BW37" i="147"/>
  <c r="BW37" i="146"/>
  <c r="BW37" i="149"/>
  <c r="BW37" i="115"/>
  <c r="BW37" i="174"/>
  <c r="BW37" i="40"/>
  <c r="BW37" i="77"/>
  <c r="BW37" i="42"/>
  <c r="BW37" i="29"/>
  <c r="BW37" i="173"/>
  <c r="BW37" i="21"/>
  <c r="BW37" i="104"/>
  <c r="BW37" i="99"/>
  <c r="BB45" i="2"/>
  <c r="BB44" i="106"/>
  <c r="BB44" i="112" s="1"/>
  <c r="BB44" i="173"/>
  <c r="BB44" i="104"/>
  <c r="BB44" i="99"/>
  <c r="BB44" i="21"/>
  <c r="AX45" i="2"/>
  <c r="AX44" i="106"/>
  <c r="AX44" i="112" s="1"/>
  <c r="AX44" i="173"/>
  <c r="AX44" i="104"/>
  <c r="AX44" i="99"/>
  <c r="AX44" i="21"/>
  <c r="BJ45" i="2"/>
  <c r="BJ44" i="106"/>
  <c r="BJ44" i="112" s="1"/>
  <c r="BJ44" i="173"/>
  <c r="BJ44" i="104"/>
  <c r="BJ44" i="99"/>
  <c r="BJ44" i="21"/>
  <c r="GA45" i="2"/>
  <c r="GA44" i="21"/>
  <c r="GA44" i="173"/>
  <c r="GA44" i="104"/>
  <c r="GA44" i="99"/>
  <c r="DH38" i="2"/>
  <c r="DH37" i="150"/>
  <c r="DH37" i="148"/>
  <c r="DH37" i="147"/>
  <c r="DH37" i="146"/>
  <c r="DH37" i="174"/>
  <c r="DH37" i="115"/>
  <c r="DH37" i="149"/>
  <c r="DH37" i="77"/>
  <c r="DH37" i="40"/>
  <c r="DH37" i="173"/>
  <c r="DH37" i="42"/>
  <c r="DH37" i="29"/>
  <c r="DH37" i="21"/>
  <c r="DH37" i="104"/>
  <c r="DH37" i="99"/>
  <c r="ED45" i="2"/>
  <c r="ED44" i="173"/>
  <c r="ED44" i="104"/>
  <c r="ED44" i="99"/>
  <c r="ED44" i="21"/>
  <c r="CF45" i="2"/>
  <c r="CF44" i="106"/>
  <c r="CF44" i="112" s="1"/>
  <c r="CF44" i="21"/>
  <c r="CF44" i="173"/>
  <c r="CF44" i="104"/>
  <c r="CF44" i="99"/>
  <c r="M57" i="106"/>
  <c r="M57" i="112" s="1"/>
  <c r="M57" i="21"/>
  <c r="M57" i="173"/>
  <c r="M57" i="104"/>
  <c r="M57" i="99"/>
  <c r="BS57" i="106"/>
  <c r="BS57" i="112" s="1"/>
  <c r="BS57" i="173"/>
  <c r="BS57" i="104"/>
  <c r="BS57" i="21"/>
  <c r="BS57" i="99"/>
  <c r="EB45" i="2"/>
  <c r="EB44" i="21"/>
  <c r="EB44" i="173"/>
  <c r="EB44" i="104"/>
  <c r="EB44" i="99"/>
  <c r="FT38" i="2"/>
  <c r="FT37" i="150"/>
  <c r="FT37" i="148"/>
  <c r="FT37" i="147"/>
  <c r="FT37" i="146"/>
  <c r="FT37" i="174"/>
  <c r="FT37" i="115"/>
  <c r="FT37" i="149"/>
  <c r="FT37" i="77"/>
  <c r="FT37" i="40"/>
  <c r="FT37" i="173"/>
  <c r="FT37" i="42"/>
  <c r="FT37" i="29"/>
  <c r="FT37" i="21"/>
  <c r="FT37" i="104"/>
  <c r="FT37" i="99"/>
  <c r="AA57" i="106"/>
  <c r="AA57" i="112" s="1"/>
  <c r="AA57" i="173"/>
  <c r="AA57" i="104"/>
  <c r="AA57" i="21"/>
  <c r="AA57" i="99"/>
  <c r="CL45" i="2"/>
  <c r="CL44" i="106"/>
  <c r="CL44" i="112" s="1"/>
  <c r="CL44" i="173"/>
  <c r="CL44" i="104"/>
  <c r="CL44" i="99"/>
  <c r="CL44" i="21"/>
  <c r="V38" i="2"/>
  <c r="F38" i="180"/>
  <c r="F38" i="181"/>
  <c r="F38" i="178"/>
  <c r="F38" i="179"/>
  <c r="F38" i="177"/>
  <c r="V37" i="106"/>
  <c r="V37" i="112" s="1"/>
  <c r="V37" i="150"/>
  <c r="V37" i="148"/>
  <c r="V37" i="147"/>
  <c r="V37" i="149"/>
  <c r="V37" i="146"/>
  <c r="V37" i="115"/>
  <c r="V37" i="174"/>
  <c r="V37" i="40"/>
  <c r="V37" i="77"/>
  <c r="V37" i="29"/>
  <c r="V37" i="173"/>
  <c r="V37" i="42"/>
  <c r="V37" i="21"/>
  <c r="V37" i="104"/>
  <c r="V37" i="99"/>
  <c r="EE38" i="2"/>
  <c r="EE37" i="150"/>
  <c r="EE37" i="148"/>
  <c r="EE37" i="147"/>
  <c r="EE37" i="146"/>
  <c r="EE37" i="115"/>
  <c r="EE37" i="149"/>
  <c r="EE37" i="174"/>
  <c r="EE37" i="40"/>
  <c r="EE37" i="77"/>
  <c r="EE37" i="42"/>
  <c r="EE37" i="29"/>
  <c r="EE37" i="173"/>
  <c r="EE37" i="21"/>
  <c r="EE37" i="104"/>
  <c r="EE37" i="99"/>
  <c r="EQ38" i="2"/>
  <c r="EQ37" i="150"/>
  <c r="EQ37" i="148"/>
  <c r="EQ37" i="147"/>
  <c r="EQ37" i="146"/>
  <c r="EQ37" i="115"/>
  <c r="EQ37" i="149"/>
  <c r="EQ37" i="174"/>
  <c r="EQ37" i="40"/>
  <c r="EQ37" i="77"/>
  <c r="EQ37" i="42"/>
  <c r="EQ37" i="29"/>
  <c r="EQ37" i="173"/>
  <c r="EQ37" i="21"/>
  <c r="EQ37" i="104"/>
  <c r="EQ37" i="99"/>
  <c r="FK57" i="173"/>
  <c r="FK57" i="104"/>
  <c r="FK57" i="21"/>
  <c r="FK57" i="99"/>
  <c r="AS38" i="2"/>
  <c r="AC38" i="180"/>
  <c r="AC38" i="181"/>
  <c r="AC38" i="178"/>
  <c r="AC38" i="179"/>
  <c r="AC38" i="177"/>
  <c r="AS37" i="106"/>
  <c r="AS37" i="112" s="1"/>
  <c r="AS37" i="150"/>
  <c r="AS37" i="148"/>
  <c r="AS37" i="147"/>
  <c r="AS37" i="146"/>
  <c r="AS37" i="149"/>
  <c r="AS37" i="174"/>
  <c r="AS37" i="115"/>
  <c r="AS37" i="77"/>
  <c r="AS37" i="40"/>
  <c r="AS37" i="29"/>
  <c r="AS37" i="173"/>
  <c r="AS37" i="42"/>
  <c r="AS37" i="104"/>
  <c r="AS37" i="99"/>
  <c r="AS37" i="21"/>
  <c r="BG45" i="2"/>
  <c r="BG44" i="106"/>
  <c r="BG44" i="112" s="1"/>
  <c r="BG44" i="21"/>
  <c r="BG44" i="173"/>
  <c r="BG44" i="104"/>
  <c r="BG44" i="99"/>
  <c r="DY45" i="2"/>
  <c r="DY44" i="21"/>
  <c r="DY44" i="173"/>
  <c r="DY44" i="104"/>
  <c r="DY44" i="99"/>
  <c r="EW38" i="2"/>
  <c r="EW37" i="150"/>
  <c r="EW37" i="148"/>
  <c r="EW37" i="147"/>
  <c r="EW37" i="146"/>
  <c r="EW37" i="149"/>
  <c r="EW37" i="174"/>
  <c r="EW37" i="115"/>
  <c r="EW37" i="77"/>
  <c r="EW37" i="40"/>
  <c r="EW37" i="29"/>
  <c r="EW37" i="173"/>
  <c r="EW37" i="42"/>
  <c r="EW37" i="104"/>
  <c r="EW37" i="99"/>
  <c r="EW37" i="21"/>
  <c r="BE45" i="2"/>
  <c r="BE44" i="106"/>
  <c r="BE44" i="112" s="1"/>
  <c r="BE44" i="173"/>
  <c r="BE44" i="21"/>
  <c r="BE44" i="104"/>
  <c r="BE44" i="99"/>
  <c r="FR38" i="2"/>
  <c r="FR37" i="150"/>
  <c r="FR37" i="148"/>
  <c r="FR37" i="147"/>
  <c r="FR37" i="146"/>
  <c r="FR37" i="115"/>
  <c r="FR37" i="149"/>
  <c r="FR37" i="174"/>
  <c r="FR37" i="40"/>
  <c r="FR37" i="77"/>
  <c r="FR37" i="29"/>
  <c r="FR37" i="173"/>
  <c r="FR37" i="42"/>
  <c r="FR37" i="21"/>
  <c r="FR37" i="104"/>
  <c r="FR37" i="99"/>
  <c r="BU45" i="2"/>
  <c r="BU44" i="106"/>
  <c r="BU44" i="112" s="1"/>
  <c r="BU44" i="21"/>
  <c r="BU44" i="173"/>
  <c r="BU44" i="104"/>
  <c r="BU44" i="99"/>
  <c r="FT57" i="21"/>
  <c r="FT57" i="173"/>
  <c r="FT57" i="104"/>
  <c r="FT57" i="99"/>
  <c r="FF57" i="21"/>
  <c r="FF57" i="173"/>
  <c r="FF57" i="104"/>
  <c r="FF57" i="99"/>
  <c r="EA38" i="2"/>
  <c r="EA37" i="150"/>
  <c r="EA37" i="148"/>
  <c r="EA37" i="147"/>
  <c r="EA37" i="146"/>
  <c r="EA37" i="115"/>
  <c r="EA37" i="149"/>
  <c r="EA37" i="174"/>
  <c r="EA37" i="40"/>
  <c r="EA37" i="77"/>
  <c r="EA37" i="42"/>
  <c r="EA37" i="29"/>
  <c r="EA37" i="173"/>
  <c r="EA37" i="21"/>
  <c r="EA37" i="104"/>
  <c r="EA37" i="99"/>
  <c r="AU57" i="106"/>
  <c r="AU57" i="112" s="1"/>
  <c r="AU57" i="173"/>
  <c r="AU57" i="104"/>
  <c r="AU57" i="21"/>
  <c r="AU57" i="99"/>
  <c r="CS57" i="106"/>
  <c r="CS57" i="112" s="1"/>
  <c r="CS57" i="21"/>
  <c r="CS57" i="173"/>
  <c r="CS57" i="104"/>
  <c r="CS57" i="99"/>
  <c r="FC38" i="2"/>
  <c r="FC37" i="150"/>
  <c r="FC37" i="148"/>
  <c r="FC37" i="147"/>
  <c r="FC37" i="146"/>
  <c r="FC37" i="115"/>
  <c r="FC37" i="149"/>
  <c r="FC37" i="174"/>
  <c r="FC37" i="40"/>
  <c r="FC37" i="77"/>
  <c r="FC37" i="42"/>
  <c r="FC37" i="29"/>
  <c r="FC37" i="173"/>
  <c r="FC37" i="21"/>
  <c r="FC37" i="104"/>
  <c r="FC37" i="99"/>
  <c r="FQ45" i="2"/>
  <c r="FQ44" i="21"/>
  <c r="FQ44" i="173"/>
  <c r="FQ44" i="104"/>
  <c r="FQ44" i="99"/>
  <c r="GE38" i="2"/>
  <c r="GE37" i="150"/>
  <c r="GE37" i="148"/>
  <c r="GE37" i="147"/>
  <c r="GE37" i="146"/>
  <c r="GE37" i="115"/>
  <c r="GE37" i="149"/>
  <c r="GE37" i="174"/>
  <c r="GE37" i="40"/>
  <c r="GE37" i="77"/>
  <c r="GE37" i="42"/>
  <c r="GE37" i="29"/>
  <c r="GE37" i="173"/>
  <c r="GE37" i="21"/>
  <c r="GE37" i="104"/>
  <c r="GE37" i="99"/>
  <c r="EV38" i="2"/>
  <c r="EV37" i="150"/>
  <c r="EV37" i="148"/>
  <c r="EV37" i="147"/>
  <c r="EV37" i="146"/>
  <c r="EV37" i="174"/>
  <c r="EV37" i="115"/>
  <c r="EV37" i="149"/>
  <c r="EV37" i="77"/>
  <c r="EV37" i="40"/>
  <c r="EV37" i="173"/>
  <c r="EV37" i="42"/>
  <c r="EV37" i="29"/>
  <c r="EV37" i="21"/>
  <c r="EV37" i="104"/>
  <c r="EV37" i="99"/>
  <c r="FV38" i="2"/>
  <c r="FV37" i="150"/>
  <c r="FV37" i="148"/>
  <c r="FV37" i="147"/>
  <c r="FV37" i="146"/>
  <c r="FV37" i="115"/>
  <c r="FV37" i="149"/>
  <c r="FV37" i="174"/>
  <c r="FV37" i="40"/>
  <c r="FV37" i="77"/>
  <c r="FV37" i="29"/>
  <c r="FV37" i="173"/>
  <c r="FV37" i="42"/>
  <c r="FV37" i="21"/>
  <c r="FV37" i="104"/>
  <c r="FV37" i="99"/>
  <c r="AL57" i="106"/>
  <c r="AL57" i="112" s="1"/>
  <c r="AL57" i="21"/>
  <c r="AL57" i="173"/>
  <c r="AL57" i="104"/>
  <c r="AL57" i="99"/>
  <c r="EJ38" i="2"/>
  <c r="EJ37" i="150"/>
  <c r="EJ37" i="148"/>
  <c r="EJ37" i="147"/>
  <c r="EJ37" i="146"/>
  <c r="EJ37" i="174"/>
  <c r="EJ37" i="115"/>
  <c r="EJ37" i="149"/>
  <c r="EJ37" i="77"/>
  <c r="EJ37" i="40"/>
  <c r="EJ37" i="173"/>
  <c r="EJ37" i="42"/>
  <c r="EJ37" i="29"/>
  <c r="EJ37" i="21"/>
  <c r="EJ37" i="104"/>
  <c r="EJ37" i="99"/>
  <c r="EV45" i="2"/>
  <c r="EV44" i="21"/>
  <c r="EV44" i="173"/>
  <c r="EV44" i="104"/>
  <c r="EV44" i="99"/>
  <c r="GC45" i="2"/>
  <c r="GC44" i="21"/>
  <c r="GC44" i="173"/>
  <c r="GC44" i="104"/>
  <c r="GC44" i="99"/>
  <c r="AC45" i="2"/>
  <c r="AC44" i="106"/>
  <c r="AC44" i="112" s="1"/>
  <c r="AC44" i="173"/>
  <c r="AC44" i="21"/>
  <c r="AC44" i="104"/>
  <c r="AC44" i="99"/>
  <c r="X38" i="2"/>
  <c r="H38" i="180"/>
  <c r="H38" i="178"/>
  <c r="H38" i="181"/>
  <c r="H38" i="179"/>
  <c r="H38" i="177"/>
  <c r="X37" i="106"/>
  <c r="X37" i="112" s="1"/>
  <c r="X37" i="150"/>
  <c r="X37" i="148"/>
  <c r="X37" i="147"/>
  <c r="X37" i="146"/>
  <c r="X37" i="149"/>
  <c r="X37" i="174"/>
  <c r="X37" i="115"/>
  <c r="X37" i="77"/>
  <c r="X37" i="40"/>
  <c r="X37" i="173"/>
  <c r="X37" i="42"/>
  <c r="X37" i="29"/>
  <c r="X37" i="21"/>
  <c r="X37" i="104"/>
  <c r="X37" i="99"/>
  <c r="C57" i="106"/>
  <c r="C57" i="112" s="1"/>
  <c r="C57" i="173"/>
  <c r="C57" i="104"/>
  <c r="C57" i="21"/>
  <c r="C57" i="99"/>
  <c r="EK57" i="21"/>
  <c r="EK57" i="173"/>
  <c r="EK57" i="104"/>
  <c r="EK57" i="99"/>
  <c r="BL38" i="2"/>
  <c r="AV38" i="180"/>
  <c r="AV38" i="178"/>
  <c r="AV38" i="181"/>
  <c r="AV38" i="179"/>
  <c r="AV38" i="177"/>
  <c r="BL37" i="106"/>
  <c r="BL37" i="112" s="1"/>
  <c r="BL37" i="150"/>
  <c r="BL37" i="148"/>
  <c r="BL37" i="147"/>
  <c r="BL37" i="146"/>
  <c r="BL37" i="149"/>
  <c r="BL37" i="174"/>
  <c r="BL37" i="115"/>
  <c r="BL37" i="77"/>
  <c r="BL37" i="40"/>
  <c r="BL37" i="173"/>
  <c r="BL37" i="42"/>
  <c r="BL37" i="29"/>
  <c r="BL37" i="21"/>
  <c r="BL37" i="104"/>
  <c r="BL37" i="99"/>
  <c r="BS38" i="2"/>
  <c r="BS37" i="106"/>
  <c r="BS37" i="112" s="1"/>
  <c r="BS37" i="150"/>
  <c r="BS37" i="148"/>
  <c r="BS37" i="147"/>
  <c r="BS37" i="146"/>
  <c r="BS37" i="115"/>
  <c r="BS37" i="149"/>
  <c r="BS37" i="174"/>
  <c r="BS37" i="40"/>
  <c r="BS37" i="77"/>
  <c r="BS37" i="42"/>
  <c r="BS37" i="29"/>
  <c r="BS37" i="173"/>
  <c r="BS37" i="21"/>
  <c r="BS37" i="104"/>
  <c r="BS37" i="99"/>
  <c r="DT45" i="2"/>
  <c r="DT44" i="21"/>
  <c r="DT44" i="173"/>
  <c r="DT44" i="104"/>
  <c r="DT44" i="99"/>
  <c r="BX57" i="106"/>
  <c r="BX57" i="112" s="1"/>
  <c r="BX57" i="21"/>
  <c r="BX57" i="173"/>
  <c r="BX57" i="104"/>
  <c r="BX57" i="99"/>
  <c r="CD45" i="2"/>
  <c r="CD44" i="106"/>
  <c r="CD44" i="112" s="1"/>
  <c r="CD44" i="173"/>
  <c r="CD44" i="104"/>
  <c r="CD44" i="99"/>
  <c r="CD44" i="21"/>
  <c r="DR38" i="2"/>
  <c r="DR37" i="150"/>
  <c r="DR37" i="148"/>
  <c r="DR37" i="147"/>
  <c r="DR37" i="146"/>
  <c r="DR37" i="115"/>
  <c r="DR37" i="149"/>
  <c r="DR37" i="174"/>
  <c r="DR37" i="40"/>
  <c r="DR37" i="77"/>
  <c r="DR37" i="29"/>
  <c r="DR37" i="173"/>
  <c r="DR37" i="42"/>
  <c r="DR37" i="21"/>
  <c r="DR37" i="104"/>
  <c r="DR37" i="99"/>
  <c r="ED57" i="21"/>
  <c r="ED57" i="173"/>
  <c r="ED57" i="104"/>
  <c r="ED57" i="99"/>
  <c r="FM38" i="2"/>
  <c r="FM37" i="150"/>
  <c r="FM37" i="148"/>
  <c r="FM37" i="147"/>
  <c r="FM37" i="146"/>
  <c r="FM37" i="149"/>
  <c r="FM37" i="174"/>
  <c r="FM37" i="115"/>
  <c r="FM37" i="77"/>
  <c r="FM37" i="40"/>
  <c r="FM37" i="29"/>
  <c r="FM37" i="173"/>
  <c r="FM37" i="42"/>
  <c r="FM37" i="104"/>
  <c r="FM37" i="99"/>
  <c r="FM37" i="21"/>
  <c r="FQ38" i="2"/>
  <c r="FQ37" i="150"/>
  <c r="FQ37" i="148"/>
  <c r="FQ37" i="147"/>
  <c r="FQ37" i="146"/>
  <c r="FQ37" i="149"/>
  <c r="FQ37" i="174"/>
  <c r="FQ37" i="115"/>
  <c r="FQ37" i="77"/>
  <c r="FQ37" i="40"/>
  <c r="FQ37" i="29"/>
  <c r="FQ37" i="173"/>
  <c r="FQ37" i="42"/>
  <c r="FQ37" i="104"/>
  <c r="FQ37" i="99"/>
  <c r="FQ37" i="21"/>
  <c r="AE45" i="2"/>
  <c r="AE44" i="106"/>
  <c r="AE44" i="112" s="1"/>
  <c r="AE44" i="173"/>
  <c r="AE44" i="21"/>
  <c r="AE44" i="104"/>
  <c r="AE44" i="99"/>
  <c r="CQ45" i="2"/>
  <c r="CQ44" i="106"/>
  <c r="CQ44" i="112" s="1"/>
  <c r="CQ44" i="21"/>
  <c r="CQ44" i="173"/>
  <c r="CQ44" i="104"/>
  <c r="CQ44" i="99"/>
  <c r="FC45" i="2"/>
  <c r="FC44" i="21"/>
  <c r="FC44" i="173"/>
  <c r="FC44" i="104"/>
  <c r="FC44" i="99"/>
  <c r="EO57" i="21"/>
  <c r="EO57" i="173"/>
  <c r="EO57" i="104"/>
  <c r="EO57" i="99"/>
  <c r="GE45" i="2"/>
  <c r="GE44" i="21"/>
  <c r="GE44" i="173"/>
  <c r="GE44" i="104"/>
  <c r="GE44" i="99"/>
  <c r="U57" i="106"/>
  <c r="U57" i="112" s="1"/>
  <c r="U57" i="21"/>
  <c r="U57" i="173"/>
  <c r="U57" i="104"/>
  <c r="U57" i="99"/>
  <c r="CI45" i="2"/>
  <c r="CI44" i="106"/>
  <c r="CI44" i="112" s="1"/>
  <c r="CI44" i="21"/>
  <c r="CI44" i="173"/>
  <c r="CI44" i="104"/>
  <c r="CI44" i="99"/>
  <c r="EV57" i="21"/>
  <c r="EV57" i="173"/>
  <c r="EV57" i="104"/>
  <c r="EV57" i="99"/>
  <c r="FL57" i="21"/>
  <c r="FL57" i="173"/>
  <c r="FL57" i="104"/>
  <c r="FL57" i="99"/>
  <c r="CQ57" i="106"/>
  <c r="CQ57" i="112" s="1"/>
  <c r="CQ57" i="173"/>
  <c r="CQ57" i="104"/>
  <c r="CQ57" i="21"/>
  <c r="CQ57" i="99"/>
  <c r="BJ38" i="2"/>
  <c r="AT38" i="180"/>
  <c r="AT38" i="181"/>
  <c r="AT38" i="178"/>
  <c r="AT38" i="179"/>
  <c r="AT38" i="177"/>
  <c r="BJ37" i="106"/>
  <c r="BJ37" i="112" s="1"/>
  <c r="BJ37" i="150"/>
  <c r="BJ37" i="148"/>
  <c r="BJ37" i="147"/>
  <c r="BJ37" i="149"/>
  <c r="BJ37" i="146"/>
  <c r="BJ37" i="115"/>
  <c r="BJ37" i="174"/>
  <c r="BJ37" i="40"/>
  <c r="BJ37" i="77"/>
  <c r="BJ37" i="29"/>
  <c r="BJ37" i="173"/>
  <c r="BJ37" i="42"/>
  <c r="BJ37" i="21"/>
  <c r="BJ37" i="104"/>
  <c r="BJ37" i="99"/>
  <c r="CT57" i="106"/>
  <c r="CT57" i="112" s="1"/>
  <c r="CT57" i="21"/>
  <c r="CT57" i="173"/>
  <c r="CT57" i="104"/>
  <c r="CT57" i="99"/>
  <c r="AO57" i="106"/>
  <c r="AO57" i="112" s="1"/>
  <c r="AO57" i="21"/>
  <c r="AO57" i="173"/>
  <c r="AO57" i="104"/>
  <c r="AO57" i="99"/>
  <c r="EA57" i="173"/>
  <c r="EA57" i="104"/>
  <c r="EA57" i="21"/>
  <c r="EA57" i="99"/>
  <c r="CQ38" i="2"/>
  <c r="CQ37" i="106"/>
  <c r="CQ37" i="112" s="1"/>
  <c r="CQ37" i="150"/>
  <c r="CQ37" i="148"/>
  <c r="CQ37" i="147"/>
  <c r="CQ37" i="146"/>
  <c r="CQ37" i="149"/>
  <c r="CQ37" i="115"/>
  <c r="CQ37" i="174"/>
  <c r="CQ37" i="40"/>
  <c r="CQ37" i="77"/>
  <c r="CQ37" i="42"/>
  <c r="CQ37" i="29"/>
  <c r="CQ37" i="173"/>
  <c r="CQ37" i="21"/>
  <c r="CQ37" i="104"/>
  <c r="CQ37" i="99"/>
  <c r="BN45" i="2"/>
  <c r="BN44" i="106"/>
  <c r="BN44" i="112" s="1"/>
  <c r="BN44" i="173"/>
  <c r="BN44" i="104"/>
  <c r="BN44" i="99"/>
  <c r="BN44" i="21"/>
  <c r="AS45" i="2"/>
  <c r="AS44" i="106"/>
  <c r="AS44" i="112" s="1"/>
  <c r="AS44" i="173"/>
  <c r="AS44" i="21"/>
  <c r="AS44" i="104"/>
  <c r="AS44" i="99"/>
  <c r="Z38" i="2"/>
  <c r="J38" i="180"/>
  <c r="J38" i="181"/>
  <c r="J38" i="178"/>
  <c r="J38" i="179"/>
  <c r="J38" i="177"/>
  <c r="Z37" i="106"/>
  <c r="Z37" i="112" s="1"/>
  <c r="Z37" i="150"/>
  <c r="Z37" i="148"/>
  <c r="Z37" i="147"/>
  <c r="Z37" i="149"/>
  <c r="Z37" i="146"/>
  <c r="Z37" i="115"/>
  <c r="Z37" i="174"/>
  <c r="Z37" i="40"/>
  <c r="Z37" i="77"/>
  <c r="Z37" i="29"/>
  <c r="Z37" i="173"/>
  <c r="Z37" i="42"/>
  <c r="Z37" i="21"/>
  <c r="Z37" i="104"/>
  <c r="Z37" i="99"/>
  <c r="DI45" i="2"/>
  <c r="DI44" i="21"/>
  <c r="DI44" i="173"/>
  <c r="DI44" i="104"/>
  <c r="DI44" i="99"/>
  <c r="EW57" i="21"/>
  <c r="EW57" i="173"/>
  <c r="EW57" i="104"/>
  <c r="EW57" i="99"/>
  <c r="AO38" i="2"/>
  <c r="Y38" i="180"/>
  <c r="Y38" i="181"/>
  <c r="Y38" i="178"/>
  <c r="Y38" i="179"/>
  <c r="Y38" i="177"/>
  <c r="AO37" i="106"/>
  <c r="AO37" i="112" s="1"/>
  <c r="AO37" i="150"/>
  <c r="AO37" i="148"/>
  <c r="AO37" i="147"/>
  <c r="AO37" i="146"/>
  <c r="AO37" i="149"/>
  <c r="AO37" i="174"/>
  <c r="AO37" i="115"/>
  <c r="AO37" i="77"/>
  <c r="AO37" i="40"/>
  <c r="AO37" i="29"/>
  <c r="AO37" i="173"/>
  <c r="AO37" i="42"/>
  <c r="AO37" i="104"/>
  <c r="AO37" i="99"/>
  <c r="AO37" i="21"/>
  <c r="DG57" i="173"/>
  <c r="DG57" i="104"/>
  <c r="DG57" i="21"/>
  <c r="DG57" i="99"/>
  <c r="CK45" i="2"/>
  <c r="CK44" i="106"/>
  <c r="CK44" i="112" s="1"/>
  <c r="CK44" i="21"/>
  <c r="CK44" i="173"/>
  <c r="CK44" i="104"/>
  <c r="CK44" i="99"/>
  <c r="BL45" i="2"/>
  <c r="BL44" i="106"/>
  <c r="BL44" i="112" s="1"/>
  <c r="BL44" i="21"/>
  <c r="BL44" i="173"/>
  <c r="BL44" i="104"/>
  <c r="BL44" i="99"/>
  <c r="FF38" i="2"/>
  <c r="FF37" i="150"/>
  <c r="FF37" i="148"/>
  <c r="FF37" i="147"/>
  <c r="FF37" i="146"/>
  <c r="FF37" i="115"/>
  <c r="FF37" i="149"/>
  <c r="FF37" i="174"/>
  <c r="FF37" i="40"/>
  <c r="FF37" i="77"/>
  <c r="FF37" i="29"/>
  <c r="FF37" i="173"/>
  <c r="FF37" i="42"/>
  <c r="FF37" i="21"/>
  <c r="FF37" i="104"/>
  <c r="FF37" i="99"/>
  <c r="GA57" i="173"/>
  <c r="GA57" i="104"/>
  <c r="GA57" i="21"/>
  <c r="GA57" i="99"/>
  <c r="BU38" i="2"/>
  <c r="BU37" i="106"/>
  <c r="BU37" i="112" s="1"/>
  <c r="BU37" i="150"/>
  <c r="BU37" i="148"/>
  <c r="BU37" i="147"/>
  <c r="BU37" i="146"/>
  <c r="BU37" i="149"/>
  <c r="BU37" i="174"/>
  <c r="BU37" i="115"/>
  <c r="BU37" i="77"/>
  <c r="BU37" i="40"/>
  <c r="BU37" i="29"/>
  <c r="BU37" i="173"/>
  <c r="BU37" i="42"/>
  <c r="BU37" i="104"/>
  <c r="BU37" i="99"/>
  <c r="BU37" i="21"/>
  <c r="FT45" i="2"/>
  <c r="FT44" i="21"/>
  <c r="FT44" i="173"/>
  <c r="FT44" i="104"/>
  <c r="FT44" i="99"/>
  <c r="DW38" i="2"/>
  <c r="DW37" i="150"/>
  <c r="DW37" i="148"/>
  <c r="DW37" i="147"/>
  <c r="DW37" i="146"/>
  <c r="DW37" i="115"/>
  <c r="DW37" i="149"/>
  <c r="DW37" i="174"/>
  <c r="DW37" i="40"/>
  <c r="DW37" i="77"/>
  <c r="DW37" i="42"/>
  <c r="DW37" i="29"/>
  <c r="DW37" i="173"/>
  <c r="DW37" i="21"/>
  <c r="DW37" i="104"/>
  <c r="DW37" i="99"/>
  <c r="AZ57" i="106"/>
  <c r="AZ57" i="112" s="1"/>
  <c r="AZ57" i="21"/>
  <c r="AZ57" i="173"/>
  <c r="AZ57" i="104"/>
  <c r="AZ57" i="99"/>
  <c r="CZ38" i="2"/>
  <c r="CZ37" i="150"/>
  <c r="CZ37" i="148"/>
  <c r="CZ37" i="147"/>
  <c r="CZ37" i="146"/>
  <c r="CZ37" i="174"/>
  <c r="CZ37" i="149"/>
  <c r="CZ37" i="115"/>
  <c r="CZ37" i="77"/>
  <c r="CZ37" i="40"/>
  <c r="CZ37" i="173"/>
  <c r="CZ37" i="42"/>
  <c r="CZ37" i="29"/>
  <c r="CZ37" i="21"/>
  <c r="CZ37" i="104"/>
  <c r="CZ37" i="99"/>
  <c r="EB38" i="2"/>
  <c r="EB37" i="150"/>
  <c r="EB37" i="148"/>
  <c r="EB37" i="147"/>
  <c r="EB37" i="146"/>
  <c r="EB37" i="174"/>
  <c r="EB37" i="115"/>
  <c r="EB37" i="149"/>
  <c r="EB37" i="77"/>
  <c r="EB37" i="40"/>
  <c r="EB37" i="173"/>
  <c r="EB37" i="42"/>
  <c r="EB37" i="29"/>
  <c r="EB37" i="21"/>
  <c r="EB37" i="104"/>
  <c r="EB37" i="99"/>
  <c r="AH57" i="106"/>
  <c r="AH57" i="112" s="1"/>
  <c r="AH57" i="21"/>
  <c r="AH57" i="173"/>
  <c r="AH57" i="104"/>
  <c r="AH57" i="99"/>
  <c r="CI57" i="106"/>
  <c r="CI57" i="112" s="1"/>
  <c r="CI57" i="173"/>
  <c r="CI57" i="104"/>
  <c r="CI57" i="21"/>
  <c r="CI57" i="99"/>
  <c r="Q46" i="2"/>
  <c r="Q45" i="106"/>
  <c r="Q45" i="112" s="1"/>
  <c r="Q45" i="173"/>
  <c r="Q45" i="21"/>
  <c r="Q45" i="104"/>
  <c r="Q45" i="99"/>
  <c r="Q38" i="2"/>
  <c r="Q37" i="147"/>
  <c r="Q37" i="99"/>
  <c r="Q37" i="106"/>
  <c r="Q37" i="112" s="1"/>
  <c r="Q37" i="148"/>
  <c r="Q37" i="150"/>
  <c r="Q37" i="104"/>
  <c r="Q37" i="149"/>
  <c r="Q37" i="174"/>
  <c r="Q37" i="115"/>
  <c r="Q37" i="40"/>
  <c r="Q37" i="77"/>
  <c r="Q37" i="29"/>
  <c r="Q37" i="42"/>
  <c r="Q37" i="173"/>
  <c r="Q37" i="21"/>
  <c r="Q37" i="146"/>
  <c r="H38" i="2"/>
  <c r="H37" i="148"/>
  <c r="H37" i="106"/>
  <c r="H37" i="112" s="1"/>
  <c r="H37" i="146"/>
  <c r="H37" i="150"/>
  <c r="H37" i="149"/>
  <c r="H37" i="77"/>
  <c r="H37" i="115"/>
  <c r="H37" i="40"/>
  <c r="H37" i="174"/>
  <c r="H37" i="42"/>
  <c r="H37" i="147"/>
  <c r="H37" i="173"/>
  <c r="H37" i="29"/>
  <c r="H37" i="104"/>
  <c r="H37" i="21"/>
  <c r="H37" i="99"/>
  <c r="M45" i="2"/>
  <c r="M44" i="106"/>
  <c r="M44" i="112" s="1"/>
  <c r="M44" i="99"/>
  <c r="M44" i="104"/>
  <c r="M44" i="21"/>
  <c r="M44" i="173"/>
  <c r="J45" i="2"/>
  <c r="J44" i="106"/>
  <c r="J44" i="112" s="1"/>
  <c r="J44" i="21"/>
  <c r="J44" i="99"/>
  <c r="J44" i="173"/>
  <c r="J44" i="104"/>
  <c r="O38" i="2"/>
  <c r="O37" i="106"/>
  <c r="O37" i="112" s="1"/>
  <c r="O37" i="150"/>
  <c r="O37" i="148"/>
  <c r="O37" i="146"/>
  <c r="O37" i="149"/>
  <c r="O37" i="174"/>
  <c r="O37" i="29"/>
  <c r="O37" i="115"/>
  <c r="O37" i="147"/>
  <c r="O37" i="40"/>
  <c r="O37" i="173"/>
  <c r="O37" i="77"/>
  <c r="O37" i="104"/>
  <c r="O37" i="21"/>
  <c r="O37" i="42"/>
  <c r="O37" i="99"/>
  <c r="L38" i="2"/>
  <c r="L37" i="106"/>
  <c r="L37" i="112" s="1"/>
  <c r="L37" i="148"/>
  <c r="L37" i="150"/>
  <c r="L37" i="146"/>
  <c r="L37" i="147"/>
  <c r="L37" i="149"/>
  <c r="L37" i="77"/>
  <c r="L37" i="174"/>
  <c r="L37" i="40"/>
  <c r="L37" i="42"/>
  <c r="L37" i="29"/>
  <c r="L37" i="173"/>
  <c r="L37" i="115"/>
  <c r="L37" i="104"/>
  <c r="L37" i="99"/>
  <c r="L37" i="21"/>
  <c r="M38" i="2"/>
  <c r="M37" i="150"/>
  <c r="M37" i="106"/>
  <c r="M37" i="112" s="1"/>
  <c r="M37" i="148"/>
  <c r="M37" i="147"/>
  <c r="M37" i="40"/>
  <c r="M37" i="146"/>
  <c r="M37" i="115"/>
  <c r="M37" i="174"/>
  <c r="M37" i="77"/>
  <c r="M37" i="149"/>
  <c r="M37" i="42"/>
  <c r="M37" i="29"/>
  <c r="M37" i="173"/>
  <c r="M37" i="99"/>
  <c r="M37" i="21"/>
  <c r="M37" i="104"/>
  <c r="O45" i="2"/>
  <c r="O44" i="106"/>
  <c r="O44" i="112" s="1"/>
  <c r="O44" i="173"/>
  <c r="O44" i="21"/>
  <c r="O44" i="99"/>
  <c r="O44" i="104"/>
  <c r="N38" i="2"/>
  <c r="N37" i="106"/>
  <c r="N37" i="112" s="1"/>
  <c r="N37" i="150"/>
  <c r="N37" i="148"/>
  <c r="N37" i="174"/>
  <c r="N37" i="115"/>
  <c r="N37" i="149"/>
  <c r="N37" i="147"/>
  <c r="N37" i="146"/>
  <c r="N37" i="40"/>
  <c r="N37" i="77"/>
  <c r="N37" i="42"/>
  <c r="N37" i="173"/>
  <c r="N37" i="21"/>
  <c r="N37" i="99"/>
  <c r="N37" i="29"/>
  <c r="N37" i="104"/>
  <c r="N45" i="2"/>
  <c r="N44" i="106"/>
  <c r="N44" i="112" s="1"/>
  <c r="N44" i="21"/>
  <c r="N44" i="99"/>
  <c r="N44" i="104"/>
  <c r="N44" i="173"/>
  <c r="L45" i="2"/>
  <c r="L44" i="106"/>
  <c r="L44" i="112" s="1"/>
  <c r="L44" i="104"/>
  <c r="L44" i="99"/>
  <c r="L44" i="173"/>
  <c r="L44" i="21"/>
  <c r="J38" i="2"/>
  <c r="J37" i="106"/>
  <c r="J37" i="112" s="1"/>
  <c r="J37" i="150"/>
  <c r="J37" i="148"/>
  <c r="J37" i="146"/>
  <c r="J37" i="174"/>
  <c r="J37" i="115"/>
  <c r="J37" i="147"/>
  <c r="J37" i="149"/>
  <c r="J37" i="40"/>
  <c r="J37" i="29"/>
  <c r="J37" i="42"/>
  <c r="J37" i="21"/>
  <c r="J37" i="173"/>
  <c r="J37" i="99"/>
  <c r="J37" i="77"/>
  <c r="J37" i="104"/>
  <c r="H45" i="2"/>
  <c r="H44" i="106"/>
  <c r="H44" i="112" s="1"/>
  <c r="H44" i="104"/>
  <c r="H44" i="173"/>
  <c r="H44" i="99"/>
  <c r="H44" i="21"/>
  <c r="F45" i="2"/>
  <c r="F44" i="106"/>
  <c r="F44" i="112" s="1"/>
  <c r="F44" i="173"/>
  <c r="F44" i="21"/>
  <c r="F44" i="99"/>
  <c r="F44" i="104"/>
  <c r="F38" i="2"/>
  <c r="F37" i="148"/>
  <c r="F37" i="150"/>
  <c r="F37" i="174"/>
  <c r="F37" i="29"/>
  <c r="F37" i="149"/>
  <c r="F37" i="77"/>
  <c r="F37" i="146"/>
  <c r="F37" i="147"/>
  <c r="F37" i="115"/>
  <c r="F37" i="106"/>
  <c r="F37" i="112" s="1"/>
  <c r="F37" i="40"/>
  <c r="F37" i="104"/>
  <c r="F37" i="42"/>
  <c r="F37" i="99"/>
  <c r="F37" i="173"/>
  <c r="F37" i="21"/>
  <c r="E38" i="2"/>
  <c r="E37" i="148"/>
  <c r="E37" i="150"/>
  <c r="E37" i="106"/>
  <c r="E37" i="112" s="1"/>
  <c r="E37" i="149"/>
  <c r="E37" i="77"/>
  <c r="E37" i="146"/>
  <c r="E37" i="40"/>
  <c r="E37" i="147"/>
  <c r="E37" i="115"/>
  <c r="E37" i="173"/>
  <c r="E37" i="42"/>
  <c r="E37" i="21"/>
  <c r="E37" i="99"/>
  <c r="E37" i="174"/>
  <c r="E37" i="29"/>
  <c r="E37" i="104"/>
  <c r="E45" i="2"/>
  <c r="E44" i="106"/>
  <c r="E44" i="112" s="1"/>
  <c r="E44" i="99"/>
  <c r="E44" i="173"/>
  <c r="E44" i="21"/>
  <c r="E44" i="104"/>
  <c r="EB38" i="150" l="1"/>
  <c r="EB38" i="148"/>
  <c r="EB38" i="147"/>
  <c r="EB38" i="146"/>
  <c r="EB38" i="149"/>
  <c r="EB38" i="174"/>
  <c r="EB38" i="115"/>
  <c r="EB38" i="77"/>
  <c r="EB38" i="40"/>
  <c r="EB38" i="29"/>
  <c r="EB38" i="173"/>
  <c r="EB38" i="42"/>
  <c r="EB38" i="104"/>
  <c r="EB38" i="99"/>
  <c r="EB38" i="21"/>
  <c r="CZ38" i="150"/>
  <c r="CZ38" i="148"/>
  <c r="CZ38" i="147"/>
  <c r="CZ38" i="146"/>
  <c r="CZ38" i="149"/>
  <c r="CZ38" i="174"/>
  <c r="CZ38" i="115"/>
  <c r="CZ38" i="77"/>
  <c r="CZ38" i="40"/>
  <c r="CZ38" i="29"/>
  <c r="CZ38" i="173"/>
  <c r="CZ38" i="42"/>
  <c r="CZ38" i="104"/>
  <c r="CZ38" i="99"/>
  <c r="CZ38" i="21"/>
  <c r="DI46" i="2"/>
  <c r="DI45" i="173"/>
  <c r="DI45" i="104"/>
  <c r="DI45" i="99"/>
  <c r="DI45" i="21"/>
  <c r="AS46" i="2"/>
  <c r="AS45" i="106"/>
  <c r="AS45" i="112" s="1"/>
  <c r="AS45" i="173"/>
  <c r="AS45" i="104"/>
  <c r="AS45" i="99"/>
  <c r="AS45" i="21"/>
  <c r="CI46" i="2"/>
  <c r="CI45" i="106"/>
  <c r="CI45" i="112" s="1"/>
  <c r="CI45" i="21"/>
  <c r="CI45" i="173"/>
  <c r="CI45" i="104"/>
  <c r="CI45" i="99"/>
  <c r="BS38" i="106"/>
  <c r="BS38" i="112" s="1"/>
  <c r="BS38" i="150"/>
  <c r="BS38" i="148"/>
  <c r="BS38" i="147"/>
  <c r="BS38" i="146"/>
  <c r="BS38" i="174"/>
  <c r="BS38" i="115"/>
  <c r="BS38" i="149"/>
  <c r="BS38" i="77"/>
  <c r="BS38" i="40"/>
  <c r="BS38" i="173"/>
  <c r="BS38" i="42"/>
  <c r="BS38" i="29"/>
  <c r="BS38" i="21"/>
  <c r="BS38" i="104"/>
  <c r="BS38" i="99"/>
  <c r="GC46" i="2"/>
  <c r="GC45" i="173"/>
  <c r="GC45" i="104"/>
  <c r="GC45" i="99"/>
  <c r="GC45" i="21"/>
  <c r="BG46" i="2"/>
  <c r="BG45" i="106"/>
  <c r="BG45" i="112" s="1"/>
  <c r="BG45" i="21"/>
  <c r="BG45" i="173"/>
  <c r="BG45" i="104"/>
  <c r="BG45" i="99"/>
  <c r="F39" i="180"/>
  <c r="F39" i="181"/>
  <c r="F39" i="179"/>
  <c r="F39" i="177"/>
  <c r="V38" i="106"/>
  <c r="V38" i="112" s="1"/>
  <c r="V38" i="150"/>
  <c r="V38" i="148"/>
  <c r="V38" i="147"/>
  <c r="V38" i="146"/>
  <c r="V38" i="115"/>
  <c r="V38" i="149"/>
  <c r="V38" i="174"/>
  <c r="V38" i="40"/>
  <c r="V38" i="77"/>
  <c r="V38" i="42"/>
  <c r="V38" i="29"/>
  <c r="V38" i="173"/>
  <c r="V38" i="21"/>
  <c r="V38" i="104"/>
  <c r="V38" i="99"/>
  <c r="EB46" i="2"/>
  <c r="EB45" i="21"/>
  <c r="EB45" i="173"/>
  <c r="EB45" i="104"/>
  <c r="EB45" i="99"/>
  <c r="CF46" i="2"/>
  <c r="CF45" i="106"/>
  <c r="CF45" i="112" s="1"/>
  <c r="CF45" i="21"/>
  <c r="CF45" i="173"/>
  <c r="CF45" i="104"/>
  <c r="CF45" i="99"/>
  <c r="BJ46" i="2"/>
  <c r="BJ45" i="106"/>
  <c r="BJ45" i="112" s="1"/>
  <c r="BJ45" i="21"/>
  <c r="BJ45" i="173"/>
  <c r="BJ45" i="104"/>
  <c r="BJ45" i="99"/>
  <c r="BB46" i="2"/>
  <c r="BB45" i="106"/>
  <c r="BB45" i="112" s="1"/>
  <c r="BB45" i="21"/>
  <c r="BB45" i="173"/>
  <c r="BB45" i="104"/>
  <c r="BB45" i="99"/>
  <c r="AJ46" i="2"/>
  <c r="AJ45" i="106"/>
  <c r="AJ45" i="112" s="1"/>
  <c r="AJ45" i="21"/>
  <c r="AJ45" i="173"/>
  <c r="AJ45" i="104"/>
  <c r="AJ45" i="99"/>
  <c r="AV46" i="2"/>
  <c r="AV45" i="106"/>
  <c r="AV45" i="112" s="1"/>
  <c r="AV45" i="21"/>
  <c r="AV45" i="173"/>
  <c r="AV45" i="104"/>
  <c r="AV45" i="99"/>
  <c r="FX46" i="2"/>
  <c r="FX45" i="21"/>
  <c r="FX45" i="173"/>
  <c r="FX45" i="104"/>
  <c r="FX45" i="99"/>
  <c r="FK38" i="150"/>
  <c r="FK38" i="148"/>
  <c r="FK38" i="147"/>
  <c r="FK38" i="146"/>
  <c r="FK38" i="174"/>
  <c r="FK38" i="115"/>
  <c r="FK38" i="149"/>
  <c r="FK38" i="77"/>
  <c r="FK38" i="40"/>
  <c r="FK38" i="173"/>
  <c r="FK38" i="42"/>
  <c r="FK38" i="29"/>
  <c r="FK38" i="21"/>
  <c r="FK38" i="104"/>
  <c r="FK38" i="99"/>
  <c r="BX46" i="2"/>
  <c r="BX45" i="106"/>
  <c r="BX45" i="112" s="1"/>
  <c r="BX45" i="21"/>
  <c r="BX45" i="173"/>
  <c r="BX45" i="104"/>
  <c r="BX45" i="99"/>
  <c r="BR46" i="2"/>
  <c r="BR45" i="106"/>
  <c r="BR45" i="112" s="1"/>
  <c r="BR45" i="21"/>
  <c r="BR45" i="173"/>
  <c r="BR45" i="104"/>
  <c r="BR45" i="99"/>
  <c r="AU46" i="2"/>
  <c r="AU45" i="106"/>
  <c r="AU45" i="112" s="1"/>
  <c r="AU45" i="21"/>
  <c r="AU45" i="173"/>
  <c r="AU45" i="104"/>
  <c r="AU45" i="99"/>
  <c r="DY38" i="150"/>
  <c r="DY38" i="148"/>
  <c r="DY38" i="147"/>
  <c r="DY38" i="146"/>
  <c r="DY38" i="115"/>
  <c r="DY38" i="149"/>
  <c r="DY38" i="174"/>
  <c r="DY38" i="40"/>
  <c r="DY38" i="77"/>
  <c r="DY38" i="29"/>
  <c r="DY38" i="173"/>
  <c r="DY38" i="42"/>
  <c r="DY38" i="21"/>
  <c r="DY38" i="104"/>
  <c r="DY38" i="99"/>
  <c r="AL39" i="180"/>
  <c r="AL39" i="181"/>
  <c r="AL39" i="179"/>
  <c r="AL39" i="177"/>
  <c r="BB38" i="106"/>
  <c r="BB38" i="112" s="1"/>
  <c r="BB38" i="150"/>
  <c r="BB38" i="148"/>
  <c r="BB38" i="147"/>
  <c r="BB38" i="146"/>
  <c r="BB38" i="115"/>
  <c r="BB38" i="149"/>
  <c r="BB38" i="174"/>
  <c r="BB38" i="40"/>
  <c r="BB38" i="77"/>
  <c r="BB38" i="42"/>
  <c r="BB38" i="29"/>
  <c r="BB38" i="173"/>
  <c r="BB38" i="21"/>
  <c r="BB38" i="104"/>
  <c r="BB38" i="99"/>
  <c r="EX46" i="2"/>
  <c r="EX45" i="21"/>
  <c r="EX45" i="173"/>
  <c r="EX45" i="104"/>
  <c r="EX45" i="99"/>
  <c r="CN46" i="2"/>
  <c r="CN45" i="106"/>
  <c r="CN45" i="112" s="1"/>
  <c r="CN45" i="21"/>
  <c r="CN45" i="173"/>
  <c r="CN45" i="104"/>
  <c r="CN45" i="99"/>
  <c r="AP46" i="2"/>
  <c r="AP45" i="106"/>
  <c r="AP45" i="112" s="1"/>
  <c r="AP45" i="21"/>
  <c r="AP45" i="173"/>
  <c r="AP45" i="104"/>
  <c r="AP45" i="99"/>
  <c r="DI38" i="150"/>
  <c r="DI38" i="148"/>
  <c r="DI38" i="147"/>
  <c r="DI38" i="146"/>
  <c r="DI38" i="115"/>
  <c r="DI38" i="149"/>
  <c r="DI38" i="174"/>
  <c r="DI38" i="40"/>
  <c r="DI38" i="77"/>
  <c r="DI38" i="29"/>
  <c r="DI38" i="173"/>
  <c r="DI38" i="42"/>
  <c r="DI38" i="21"/>
  <c r="DI38" i="104"/>
  <c r="DI38" i="99"/>
  <c r="EA46" i="2"/>
  <c r="EA45" i="21"/>
  <c r="EA45" i="173"/>
  <c r="EA45" i="104"/>
  <c r="EA45" i="99"/>
  <c r="DP46" i="2"/>
  <c r="DP45" i="21"/>
  <c r="DP45" i="173"/>
  <c r="DP45" i="104"/>
  <c r="DP45" i="99"/>
  <c r="DO46" i="2"/>
  <c r="DO45" i="21"/>
  <c r="DO45" i="173"/>
  <c r="DO45" i="104"/>
  <c r="DO45" i="99"/>
  <c r="EM46" i="2"/>
  <c r="EM45" i="21"/>
  <c r="EM45" i="173"/>
  <c r="EM45" i="104"/>
  <c r="EM45" i="99"/>
  <c r="FK46" i="2"/>
  <c r="FK45" i="21"/>
  <c r="FK45" i="173"/>
  <c r="FK45" i="104"/>
  <c r="FK45" i="99"/>
  <c r="BZ38" i="106"/>
  <c r="BZ38" i="112" s="1"/>
  <c r="BZ38" i="150"/>
  <c r="BZ38" i="148"/>
  <c r="BZ38" i="147"/>
  <c r="BZ38" i="146"/>
  <c r="BZ38" i="115"/>
  <c r="BZ38" i="149"/>
  <c r="BZ38" i="174"/>
  <c r="BZ38" i="40"/>
  <c r="BZ38" i="77"/>
  <c r="BZ38" i="42"/>
  <c r="BZ38" i="29"/>
  <c r="BZ38" i="173"/>
  <c r="BZ38" i="21"/>
  <c r="BZ38" i="104"/>
  <c r="BZ38" i="99"/>
  <c r="FH38" i="150"/>
  <c r="FH38" i="148"/>
  <c r="FH38" i="147"/>
  <c r="FH38" i="146"/>
  <c r="FH38" i="149"/>
  <c r="FH38" i="174"/>
  <c r="FH38" i="115"/>
  <c r="FH38" i="77"/>
  <c r="FH38" i="40"/>
  <c r="FH38" i="29"/>
  <c r="FH38" i="173"/>
  <c r="FH38" i="42"/>
  <c r="FH38" i="104"/>
  <c r="FH38" i="99"/>
  <c r="FH38" i="21"/>
  <c r="ER38" i="150"/>
  <c r="ER38" i="148"/>
  <c r="ER38" i="147"/>
  <c r="ER38" i="146"/>
  <c r="ER38" i="149"/>
  <c r="ER38" i="174"/>
  <c r="ER38" i="115"/>
  <c r="ER38" i="77"/>
  <c r="ER38" i="40"/>
  <c r="ER38" i="29"/>
  <c r="ER38" i="173"/>
  <c r="ER38" i="42"/>
  <c r="ER38" i="104"/>
  <c r="ER38" i="99"/>
  <c r="ER38" i="21"/>
  <c r="CM46" i="2"/>
  <c r="CM45" i="106"/>
  <c r="CM45" i="112" s="1"/>
  <c r="CM45" i="21"/>
  <c r="CM45" i="173"/>
  <c r="CM45" i="104"/>
  <c r="CM45" i="99"/>
  <c r="DF46" i="2"/>
  <c r="DF45" i="21"/>
  <c r="DF45" i="173"/>
  <c r="DF45" i="104"/>
  <c r="DF45" i="99"/>
  <c r="BR38" i="106"/>
  <c r="BR38" i="112" s="1"/>
  <c r="BR38" i="150"/>
  <c r="BR38" i="148"/>
  <c r="BR38" i="147"/>
  <c r="BR38" i="146"/>
  <c r="BR38" i="115"/>
  <c r="BR38" i="149"/>
  <c r="BR38" i="174"/>
  <c r="BR38" i="40"/>
  <c r="BR38" i="77"/>
  <c r="BR38" i="42"/>
  <c r="BR38" i="29"/>
  <c r="BR38" i="173"/>
  <c r="BR38" i="21"/>
  <c r="BR38" i="104"/>
  <c r="BR38" i="99"/>
  <c r="AG39" i="180"/>
  <c r="AG39" i="181"/>
  <c r="AG39" i="179"/>
  <c r="AG39" i="177"/>
  <c r="AW38" i="106"/>
  <c r="AW38" i="112" s="1"/>
  <c r="AW38" i="150"/>
  <c r="AW38" i="148"/>
  <c r="AW38" i="147"/>
  <c r="AW38" i="146"/>
  <c r="AW38" i="115"/>
  <c r="AW38" i="149"/>
  <c r="AW38" i="174"/>
  <c r="AW38" i="40"/>
  <c r="AW38" i="77"/>
  <c r="AW38" i="29"/>
  <c r="AW38" i="173"/>
  <c r="AW38" i="42"/>
  <c r="AW38" i="21"/>
  <c r="AW38" i="104"/>
  <c r="AW38" i="99"/>
  <c r="BD46" i="2"/>
  <c r="BD45" i="106"/>
  <c r="BD45" i="112" s="1"/>
  <c r="BD45" i="21"/>
  <c r="BD45" i="173"/>
  <c r="BD45" i="104"/>
  <c r="BD45" i="99"/>
  <c r="C38" i="106"/>
  <c r="C38" i="112" s="1"/>
  <c r="C38" i="150"/>
  <c r="C38" i="148"/>
  <c r="C38" i="147"/>
  <c r="C38" i="146"/>
  <c r="C38" i="115"/>
  <c r="C38" i="149"/>
  <c r="C38" i="174"/>
  <c r="C38" i="40"/>
  <c r="C38" i="77"/>
  <c r="C38" i="29"/>
  <c r="C38" i="173"/>
  <c r="C38" i="42"/>
  <c r="C38" i="21"/>
  <c r="C38" i="104"/>
  <c r="C38" i="99"/>
  <c r="CT38" i="106"/>
  <c r="CT38" i="112" s="1"/>
  <c r="CT38" i="150"/>
  <c r="CT38" i="148"/>
  <c r="CT38" i="147"/>
  <c r="CT38" i="146"/>
  <c r="CT38" i="115"/>
  <c r="CT38" i="149"/>
  <c r="CT38" i="174"/>
  <c r="CT38" i="40"/>
  <c r="CT38" i="77"/>
  <c r="CT38" i="42"/>
  <c r="CT38" i="29"/>
  <c r="CT38" i="173"/>
  <c r="CT38" i="21"/>
  <c r="CT38" i="104"/>
  <c r="CT38" i="99"/>
  <c r="EP38" i="150"/>
  <c r="EP38" i="148"/>
  <c r="EP38" i="147"/>
  <c r="EP38" i="146"/>
  <c r="EP38" i="115"/>
  <c r="EP38" i="149"/>
  <c r="EP38" i="174"/>
  <c r="EP38" i="40"/>
  <c r="EP38" i="77"/>
  <c r="EP38" i="42"/>
  <c r="EP38" i="29"/>
  <c r="EP38" i="173"/>
  <c r="EP38" i="21"/>
  <c r="EP38" i="104"/>
  <c r="EP38" i="99"/>
  <c r="CR46" i="2"/>
  <c r="CR45" i="106"/>
  <c r="CR45" i="112" s="1"/>
  <c r="CR45" i="21"/>
  <c r="CR45" i="173"/>
  <c r="CR45" i="104"/>
  <c r="CR45" i="99"/>
  <c r="CR38" i="106"/>
  <c r="CR38" i="112" s="1"/>
  <c r="CR38" i="150"/>
  <c r="CR38" i="148"/>
  <c r="CR38" i="147"/>
  <c r="CR38" i="146"/>
  <c r="CR38" i="149"/>
  <c r="CR38" i="174"/>
  <c r="CR38" i="115"/>
  <c r="CR38" i="77"/>
  <c r="CR38" i="40"/>
  <c r="CR38" i="29"/>
  <c r="CR38" i="173"/>
  <c r="CR38" i="42"/>
  <c r="CR38" i="104"/>
  <c r="CR38" i="99"/>
  <c r="CR38" i="21"/>
  <c r="AQ46" i="2"/>
  <c r="AQ45" i="106"/>
  <c r="AQ45" i="112" s="1"/>
  <c r="AQ45" i="21"/>
  <c r="AQ45" i="173"/>
  <c r="AQ45" i="104"/>
  <c r="AQ45" i="99"/>
  <c r="CG46" i="2"/>
  <c r="CG45" i="106"/>
  <c r="CG45" i="112" s="1"/>
  <c r="CG45" i="173"/>
  <c r="CG45" i="104"/>
  <c r="CG45" i="99"/>
  <c r="CG45" i="21"/>
  <c r="CF38" i="106"/>
  <c r="CF38" i="112" s="1"/>
  <c r="CF38" i="150"/>
  <c r="CF38" i="148"/>
  <c r="CF38" i="147"/>
  <c r="CF38" i="146"/>
  <c r="CF38" i="149"/>
  <c r="CF38" i="174"/>
  <c r="CF38" i="115"/>
  <c r="CF38" i="77"/>
  <c r="CF38" i="40"/>
  <c r="CF38" i="29"/>
  <c r="CF38" i="173"/>
  <c r="CF38" i="42"/>
  <c r="CF38" i="104"/>
  <c r="CF38" i="99"/>
  <c r="CF38" i="21"/>
  <c r="GD38" i="150"/>
  <c r="GD38" i="148"/>
  <c r="GD38" i="147"/>
  <c r="GD38" i="146"/>
  <c r="GD38" i="115"/>
  <c r="GD38" i="149"/>
  <c r="GD38" i="174"/>
  <c r="GD38" i="40"/>
  <c r="GD38" i="77"/>
  <c r="GD38" i="42"/>
  <c r="GD38" i="29"/>
  <c r="GD38" i="173"/>
  <c r="GD38" i="21"/>
  <c r="GD38" i="104"/>
  <c r="GD38" i="99"/>
  <c r="EE46" i="2"/>
  <c r="EE45" i="21"/>
  <c r="EE45" i="173"/>
  <c r="EE45" i="104"/>
  <c r="EE45" i="99"/>
  <c r="E39" i="180"/>
  <c r="E39" i="181"/>
  <c r="E39" i="179"/>
  <c r="E39" i="177"/>
  <c r="U38" i="106"/>
  <c r="U38" i="112" s="1"/>
  <c r="U38" i="150"/>
  <c r="U38" i="148"/>
  <c r="U38" i="147"/>
  <c r="U38" i="146"/>
  <c r="U38" i="115"/>
  <c r="U38" i="149"/>
  <c r="U38" i="174"/>
  <c r="U38" i="40"/>
  <c r="U38" i="77"/>
  <c r="U38" i="29"/>
  <c r="U38" i="173"/>
  <c r="U38" i="42"/>
  <c r="U38" i="21"/>
  <c r="U38" i="104"/>
  <c r="U38" i="99"/>
  <c r="S46" i="2"/>
  <c r="S45" i="106"/>
  <c r="S45" i="112" s="1"/>
  <c r="S45" i="21"/>
  <c r="S45" i="173"/>
  <c r="S45" i="104"/>
  <c r="S45" i="99"/>
  <c r="ET38" i="150"/>
  <c r="ET38" i="148"/>
  <c r="ET38" i="147"/>
  <c r="ET38" i="146"/>
  <c r="ET38" i="115"/>
  <c r="ET38" i="149"/>
  <c r="ET38" i="174"/>
  <c r="ET38" i="40"/>
  <c r="ET38" i="77"/>
  <c r="ET38" i="42"/>
  <c r="ET38" i="29"/>
  <c r="ET38" i="173"/>
  <c r="ET38" i="21"/>
  <c r="ET38" i="104"/>
  <c r="ET38" i="99"/>
  <c r="FF47" i="2"/>
  <c r="FF46" i="21"/>
  <c r="FF46" i="173"/>
  <c r="FF46" i="104"/>
  <c r="FF46" i="99"/>
  <c r="CP38" i="106"/>
  <c r="CP38" i="112" s="1"/>
  <c r="CP38" i="150"/>
  <c r="CP38" i="148"/>
  <c r="CP38" i="147"/>
  <c r="CP38" i="146"/>
  <c r="CP38" i="115"/>
  <c r="CP38" i="149"/>
  <c r="CP38" i="174"/>
  <c r="CP38" i="40"/>
  <c r="CP38" i="77"/>
  <c r="CP38" i="42"/>
  <c r="CP38" i="29"/>
  <c r="CP38" i="173"/>
  <c r="CP38" i="21"/>
  <c r="CP38" i="104"/>
  <c r="CP38" i="99"/>
  <c r="DW38" i="150"/>
  <c r="DW38" i="148"/>
  <c r="DW38" i="147"/>
  <c r="DW38" i="146"/>
  <c r="DW38" i="174"/>
  <c r="DW38" i="115"/>
  <c r="DW38" i="149"/>
  <c r="DW38" i="77"/>
  <c r="DW38" i="40"/>
  <c r="DW38" i="173"/>
  <c r="DW38" i="42"/>
  <c r="DW38" i="29"/>
  <c r="DW38" i="21"/>
  <c r="DW38" i="104"/>
  <c r="DW38" i="99"/>
  <c r="BL46" i="2"/>
  <c r="BL45" i="106"/>
  <c r="BL45" i="112" s="1"/>
  <c r="BL45" i="21"/>
  <c r="BL45" i="173"/>
  <c r="BL45" i="104"/>
  <c r="BL45" i="99"/>
  <c r="AT39" i="180"/>
  <c r="AT39" i="181"/>
  <c r="AT39" i="179"/>
  <c r="AT39" i="177"/>
  <c r="BJ38" i="106"/>
  <c r="BJ38" i="112" s="1"/>
  <c r="BJ38" i="150"/>
  <c r="BJ38" i="148"/>
  <c r="BJ38" i="147"/>
  <c r="BJ38" i="146"/>
  <c r="BJ38" i="115"/>
  <c r="BJ38" i="149"/>
  <c r="BJ38" i="174"/>
  <c r="BJ38" i="40"/>
  <c r="BJ38" i="77"/>
  <c r="BJ38" i="42"/>
  <c r="BJ38" i="29"/>
  <c r="BJ38" i="173"/>
  <c r="BJ38" i="21"/>
  <c r="BJ38" i="104"/>
  <c r="BJ38" i="99"/>
  <c r="CQ46" i="2"/>
  <c r="CQ45" i="106"/>
  <c r="CQ45" i="112" s="1"/>
  <c r="CQ45" i="21"/>
  <c r="CQ45" i="173"/>
  <c r="CQ45" i="104"/>
  <c r="CQ45" i="99"/>
  <c r="CD46" i="2"/>
  <c r="CD45" i="106"/>
  <c r="CD45" i="112" s="1"/>
  <c r="CD45" i="21"/>
  <c r="CD45" i="173"/>
  <c r="CD45" i="104"/>
  <c r="CD45" i="99"/>
  <c r="H39" i="180"/>
  <c r="H39" i="181"/>
  <c r="H39" i="179"/>
  <c r="H39" i="177"/>
  <c r="X38" i="106"/>
  <c r="X38" i="112" s="1"/>
  <c r="X38" i="150"/>
  <c r="X38" i="148"/>
  <c r="X38" i="147"/>
  <c r="X38" i="146"/>
  <c r="X38" i="149"/>
  <c r="X38" i="174"/>
  <c r="X38" i="115"/>
  <c r="X38" i="77"/>
  <c r="X38" i="40"/>
  <c r="X38" i="29"/>
  <c r="X38" i="173"/>
  <c r="X38" i="42"/>
  <c r="X38" i="104"/>
  <c r="X38" i="99"/>
  <c r="X38" i="21"/>
  <c r="EV46" i="2"/>
  <c r="EV45" i="21"/>
  <c r="EV45" i="173"/>
  <c r="EV45" i="104"/>
  <c r="EV45" i="99"/>
  <c r="EJ38" i="150"/>
  <c r="EJ38" i="148"/>
  <c r="EJ38" i="147"/>
  <c r="EJ38" i="146"/>
  <c r="EJ38" i="149"/>
  <c r="EJ38" i="174"/>
  <c r="EJ38" i="115"/>
  <c r="EJ38" i="77"/>
  <c r="EJ38" i="40"/>
  <c r="EJ38" i="29"/>
  <c r="EJ38" i="173"/>
  <c r="EJ38" i="42"/>
  <c r="EJ38" i="104"/>
  <c r="EJ38" i="99"/>
  <c r="EJ38" i="21"/>
  <c r="EA38" i="150"/>
  <c r="EA38" i="148"/>
  <c r="EA38" i="147"/>
  <c r="EA38" i="146"/>
  <c r="EA38" i="174"/>
  <c r="EA38" i="115"/>
  <c r="EA38" i="149"/>
  <c r="EA38" i="77"/>
  <c r="EA38" i="40"/>
  <c r="EA38" i="173"/>
  <c r="EA38" i="42"/>
  <c r="EA38" i="29"/>
  <c r="EA38" i="21"/>
  <c r="EA38" i="104"/>
  <c r="EA38" i="99"/>
  <c r="BE46" i="2"/>
  <c r="BE45" i="106"/>
  <c r="BE45" i="112" s="1"/>
  <c r="BE45" i="173"/>
  <c r="BE45" i="104"/>
  <c r="BE45" i="99"/>
  <c r="BE45" i="21"/>
  <c r="EW38" i="150"/>
  <c r="EW38" i="148"/>
  <c r="EW38" i="147"/>
  <c r="EW38" i="146"/>
  <c r="EW38" i="115"/>
  <c r="EW38" i="149"/>
  <c r="EW38" i="174"/>
  <c r="EW38" i="40"/>
  <c r="EW38" i="77"/>
  <c r="EW38" i="29"/>
  <c r="EW38" i="173"/>
  <c r="EW38" i="42"/>
  <c r="EW38" i="21"/>
  <c r="EW38" i="104"/>
  <c r="EW38" i="99"/>
  <c r="ED46" i="2"/>
  <c r="ED45" i="21"/>
  <c r="ED45" i="173"/>
  <c r="ED45" i="104"/>
  <c r="ED45" i="99"/>
  <c r="DH38" i="150"/>
  <c r="DH38" i="148"/>
  <c r="DH38" i="147"/>
  <c r="DH38" i="146"/>
  <c r="DH38" i="149"/>
  <c r="DH38" i="174"/>
  <c r="DH38" i="115"/>
  <c r="DH38" i="77"/>
  <c r="DH38" i="40"/>
  <c r="DH38" i="29"/>
  <c r="DH38" i="173"/>
  <c r="DH38" i="42"/>
  <c r="DH38" i="104"/>
  <c r="DH38" i="99"/>
  <c r="DH38" i="21"/>
  <c r="BW38" i="106"/>
  <c r="BW38" i="112" s="1"/>
  <c r="BW38" i="150"/>
  <c r="BW38" i="148"/>
  <c r="BW38" i="147"/>
  <c r="BW38" i="146"/>
  <c r="BW38" i="174"/>
  <c r="BW38" i="115"/>
  <c r="BW38" i="149"/>
  <c r="BW38" i="77"/>
  <c r="BW38" i="40"/>
  <c r="BW38" i="173"/>
  <c r="BW38" i="42"/>
  <c r="BW38" i="29"/>
  <c r="BW38" i="21"/>
  <c r="BW38" i="104"/>
  <c r="BW38" i="99"/>
  <c r="CM38" i="106"/>
  <c r="CM38" i="112" s="1"/>
  <c r="CM38" i="150"/>
  <c r="CM38" i="148"/>
  <c r="CM38" i="147"/>
  <c r="CM38" i="146"/>
  <c r="CM38" i="174"/>
  <c r="CM38" i="115"/>
  <c r="CM38" i="149"/>
  <c r="CM38" i="77"/>
  <c r="CM38" i="40"/>
  <c r="CM38" i="173"/>
  <c r="CM38" i="42"/>
  <c r="CM38" i="29"/>
  <c r="CM38" i="21"/>
  <c r="CM38" i="104"/>
  <c r="CM38" i="99"/>
  <c r="S39" i="180"/>
  <c r="S39" i="181"/>
  <c r="S39" i="179"/>
  <c r="S39" i="177"/>
  <c r="AI38" i="106"/>
  <c r="AI38" i="112" s="1"/>
  <c r="AI38" i="150"/>
  <c r="AI38" i="148"/>
  <c r="AI38" i="147"/>
  <c r="AI38" i="146"/>
  <c r="AI38" i="174"/>
  <c r="AI38" i="115"/>
  <c r="AI38" i="149"/>
  <c r="AI38" i="77"/>
  <c r="AI38" i="40"/>
  <c r="AI38" i="173"/>
  <c r="AI38" i="42"/>
  <c r="AI38" i="29"/>
  <c r="AI38" i="21"/>
  <c r="AI38" i="104"/>
  <c r="AI38" i="99"/>
  <c r="Z46" i="2"/>
  <c r="Z45" i="106"/>
  <c r="Z45" i="112" s="1"/>
  <c r="Z45" i="21"/>
  <c r="Z45" i="173"/>
  <c r="Z45" i="104"/>
  <c r="Z45" i="99"/>
  <c r="FL38" i="150"/>
  <c r="FL38" i="148"/>
  <c r="FL38" i="147"/>
  <c r="FL38" i="146"/>
  <c r="FL38" i="149"/>
  <c r="FL38" i="174"/>
  <c r="FL38" i="115"/>
  <c r="FL38" i="77"/>
  <c r="FL38" i="40"/>
  <c r="FL38" i="29"/>
  <c r="FL38" i="173"/>
  <c r="FL38" i="42"/>
  <c r="FL38" i="104"/>
  <c r="FL38" i="99"/>
  <c r="FL38" i="21"/>
  <c r="AA46" i="2"/>
  <c r="AA45" i="106"/>
  <c r="AA45" i="112" s="1"/>
  <c r="AA45" i="21"/>
  <c r="AA45" i="173"/>
  <c r="AA45" i="104"/>
  <c r="AA45" i="99"/>
  <c r="FA46" i="2"/>
  <c r="FA45" i="173"/>
  <c r="FA45" i="104"/>
  <c r="FA45" i="99"/>
  <c r="FA45" i="21"/>
  <c r="EM38" i="150"/>
  <c r="EM38" i="148"/>
  <c r="EM38" i="147"/>
  <c r="EM38" i="146"/>
  <c r="EM38" i="174"/>
  <c r="EM38" i="115"/>
  <c r="EM38" i="149"/>
  <c r="EM38" i="77"/>
  <c r="EM38" i="40"/>
  <c r="EM38" i="173"/>
  <c r="EM38" i="42"/>
  <c r="EM38" i="29"/>
  <c r="EM38" i="21"/>
  <c r="EM38" i="104"/>
  <c r="EM38" i="99"/>
  <c r="FX38" i="150"/>
  <c r="FX38" i="148"/>
  <c r="FX38" i="147"/>
  <c r="FX38" i="146"/>
  <c r="FX38" i="149"/>
  <c r="FX38" i="174"/>
  <c r="FX38" i="115"/>
  <c r="FX38" i="77"/>
  <c r="FX38" i="40"/>
  <c r="FX38" i="29"/>
  <c r="FX38" i="173"/>
  <c r="FX38" i="42"/>
  <c r="FX38" i="104"/>
  <c r="FX38" i="99"/>
  <c r="FX38" i="21"/>
  <c r="U46" i="2"/>
  <c r="U45" i="106"/>
  <c r="U45" i="112" s="1"/>
  <c r="U45" i="173"/>
  <c r="U45" i="104"/>
  <c r="U45" i="99"/>
  <c r="U45" i="21"/>
  <c r="AU39" i="180"/>
  <c r="AU39" i="181"/>
  <c r="AU39" i="179"/>
  <c r="AU39" i="177"/>
  <c r="BK38" i="106"/>
  <c r="BK38" i="112" s="1"/>
  <c r="BK38" i="150"/>
  <c r="BK38" i="148"/>
  <c r="BK38" i="147"/>
  <c r="BK38" i="146"/>
  <c r="BK38" i="174"/>
  <c r="BK38" i="115"/>
  <c r="BK38" i="149"/>
  <c r="BK38" i="77"/>
  <c r="BK38" i="40"/>
  <c r="BK38" i="173"/>
  <c r="BK38" i="42"/>
  <c r="BK38" i="29"/>
  <c r="BK38" i="21"/>
  <c r="BK38" i="104"/>
  <c r="BK38" i="99"/>
  <c r="BI46" i="2"/>
  <c r="BI45" i="106"/>
  <c r="BI45" i="112" s="1"/>
  <c r="BI45" i="173"/>
  <c r="BI45" i="104"/>
  <c r="BI45" i="99"/>
  <c r="BI45" i="21"/>
  <c r="EY46" i="2"/>
  <c r="EY45" i="21"/>
  <c r="EY45" i="173"/>
  <c r="EY45" i="104"/>
  <c r="EY45" i="99"/>
  <c r="FO38" i="150"/>
  <c r="FO38" i="148"/>
  <c r="FO38" i="147"/>
  <c r="FO38" i="146"/>
  <c r="FO38" i="174"/>
  <c r="FO38" i="115"/>
  <c r="FO38" i="149"/>
  <c r="FO38" i="77"/>
  <c r="FO38" i="40"/>
  <c r="FO38" i="173"/>
  <c r="FO38" i="42"/>
  <c r="FO38" i="29"/>
  <c r="FO38" i="21"/>
  <c r="FO38" i="104"/>
  <c r="FO38" i="99"/>
  <c r="DU38" i="150"/>
  <c r="DU38" i="148"/>
  <c r="DU38" i="147"/>
  <c r="DU38" i="146"/>
  <c r="DU38" i="115"/>
  <c r="DU38" i="149"/>
  <c r="DU38" i="174"/>
  <c r="DU38" i="40"/>
  <c r="DU38" i="77"/>
  <c r="DU38" i="29"/>
  <c r="DU38" i="173"/>
  <c r="DU38" i="42"/>
  <c r="DU38" i="21"/>
  <c r="DU38" i="104"/>
  <c r="DU38" i="99"/>
  <c r="CS38" i="106"/>
  <c r="CS38" i="112" s="1"/>
  <c r="CS38" i="150"/>
  <c r="CS38" i="148"/>
  <c r="CS38" i="147"/>
  <c r="CS38" i="146"/>
  <c r="CS38" i="115"/>
  <c r="CS38" i="149"/>
  <c r="CS38" i="174"/>
  <c r="CS38" i="40"/>
  <c r="CS38" i="77"/>
  <c r="CS38" i="29"/>
  <c r="CS38" i="173"/>
  <c r="CS38" i="42"/>
  <c r="CS38" i="21"/>
  <c r="CS38" i="104"/>
  <c r="CS38" i="99"/>
  <c r="FE46" i="2"/>
  <c r="FE45" i="173"/>
  <c r="FE45" i="104"/>
  <c r="FE45" i="99"/>
  <c r="FE45" i="21"/>
  <c r="CB47" i="2"/>
  <c r="CB46" i="106"/>
  <c r="CB46" i="112" s="1"/>
  <c r="CB46" i="173"/>
  <c r="CB46" i="104"/>
  <c r="CB46" i="21"/>
  <c r="CB46" i="99"/>
  <c r="AY39" i="180"/>
  <c r="AY39" i="181"/>
  <c r="AY39" i="179"/>
  <c r="AY39" i="177"/>
  <c r="BO38" i="106"/>
  <c r="BO38" i="112" s="1"/>
  <c r="BO38" i="150"/>
  <c r="BO38" i="148"/>
  <c r="BO38" i="147"/>
  <c r="BO38" i="146"/>
  <c r="BO38" i="174"/>
  <c r="BO38" i="115"/>
  <c r="BO38" i="149"/>
  <c r="BO38" i="77"/>
  <c r="BO38" i="40"/>
  <c r="BO38" i="173"/>
  <c r="BO38" i="42"/>
  <c r="BO38" i="29"/>
  <c r="BO38" i="21"/>
  <c r="BO38" i="104"/>
  <c r="BO38" i="99"/>
  <c r="DG46" i="2"/>
  <c r="DG45" i="21"/>
  <c r="DG45" i="173"/>
  <c r="DG45" i="104"/>
  <c r="DG45" i="99"/>
  <c r="EY38" i="150"/>
  <c r="EY38" i="148"/>
  <c r="EY38" i="147"/>
  <c r="EY38" i="146"/>
  <c r="EY38" i="174"/>
  <c r="EY38" i="115"/>
  <c r="EY38" i="149"/>
  <c r="EY38" i="77"/>
  <c r="EY38" i="40"/>
  <c r="EY38" i="173"/>
  <c r="EY38" i="42"/>
  <c r="EY38" i="29"/>
  <c r="EY38" i="21"/>
  <c r="EY38" i="104"/>
  <c r="EY38" i="99"/>
  <c r="EO38" i="150"/>
  <c r="EO38" i="148"/>
  <c r="EO38" i="147"/>
  <c r="EO38" i="146"/>
  <c r="EO38" i="115"/>
  <c r="EO38" i="149"/>
  <c r="EO38" i="174"/>
  <c r="EO38" i="40"/>
  <c r="EO38" i="77"/>
  <c r="EO38" i="29"/>
  <c r="EO38" i="173"/>
  <c r="EO38" i="42"/>
  <c r="EO38" i="21"/>
  <c r="EO38" i="104"/>
  <c r="EO38" i="99"/>
  <c r="CD38" i="106"/>
  <c r="CD38" i="112" s="1"/>
  <c r="CD38" i="150"/>
  <c r="CD38" i="148"/>
  <c r="CD38" i="147"/>
  <c r="CD38" i="146"/>
  <c r="CD38" i="115"/>
  <c r="CD38" i="149"/>
  <c r="CD38" i="174"/>
  <c r="CD38" i="40"/>
  <c r="CD38" i="77"/>
  <c r="CD38" i="42"/>
  <c r="CD38" i="29"/>
  <c r="CD38" i="173"/>
  <c r="CD38" i="21"/>
  <c r="CD38" i="104"/>
  <c r="CD38" i="99"/>
  <c r="CE46" i="2"/>
  <c r="CE45" i="106"/>
  <c r="CE45" i="112" s="1"/>
  <c r="CE45" i="21"/>
  <c r="CE45" i="173"/>
  <c r="CE45" i="104"/>
  <c r="CE45" i="99"/>
  <c r="CS46" i="2"/>
  <c r="CS45" i="106"/>
  <c r="CS45" i="112" s="1"/>
  <c r="CS45" i="173"/>
  <c r="CS45" i="104"/>
  <c r="CS45" i="99"/>
  <c r="CS45" i="21"/>
  <c r="Z39" i="180"/>
  <c r="Z39" i="181"/>
  <c r="Z39" i="179"/>
  <c r="Z39" i="177"/>
  <c r="AP38" i="106"/>
  <c r="AP38" i="112" s="1"/>
  <c r="AP38" i="150"/>
  <c r="AP38" i="148"/>
  <c r="AP38" i="147"/>
  <c r="AP38" i="146"/>
  <c r="AP38" i="115"/>
  <c r="AP38" i="149"/>
  <c r="AP38" i="174"/>
  <c r="AP38" i="40"/>
  <c r="AP38" i="77"/>
  <c r="AP38" i="42"/>
  <c r="AP38" i="29"/>
  <c r="AP38" i="173"/>
  <c r="AP38" i="21"/>
  <c r="AP38" i="104"/>
  <c r="AP38" i="99"/>
  <c r="K39" i="180"/>
  <c r="K39" i="181"/>
  <c r="K39" i="179"/>
  <c r="K39" i="177"/>
  <c r="AA38" i="106"/>
  <c r="AA38" i="112" s="1"/>
  <c r="AA38" i="150"/>
  <c r="AA38" i="148"/>
  <c r="AA38" i="147"/>
  <c r="AA38" i="146"/>
  <c r="AA38" i="174"/>
  <c r="AA38" i="115"/>
  <c r="AA38" i="149"/>
  <c r="AA38" i="77"/>
  <c r="AA38" i="40"/>
  <c r="AA38" i="173"/>
  <c r="AA38" i="42"/>
  <c r="AA38" i="29"/>
  <c r="AA38" i="21"/>
  <c r="AA38" i="104"/>
  <c r="AA38" i="99"/>
  <c r="AW46" i="2"/>
  <c r="AW45" i="106"/>
  <c r="AW45" i="112" s="1"/>
  <c r="AW45" i="173"/>
  <c r="AW45" i="104"/>
  <c r="AW45" i="99"/>
  <c r="AW45" i="21"/>
  <c r="DG38" i="150"/>
  <c r="DG38" i="148"/>
  <c r="DG38" i="147"/>
  <c r="DG38" i="146"/>
  <c r="DG38" i="174"/>
  <c r="DG38" i="115"/>
  <c r="DG38" i="149"/>
  <c r="DG38" i="77"/>
  <c r="DG38" i="40"/>
  <c r="DG38" i="173"/>
  <c r="DG38" i="42"/>
  <c r="DG38" i="29"/>
  <c r="DG38" i="21"/>
  <c r="DG38" i="104"/>
  <c r="DG38" i="99"/>
  <c r="BO46" i="2"/>
  <c r="BO45" i="106"/>
  <c r="BO45" i="112" s="1"/>
  <c r="BO45" i="21"/>
  <c r="BO45" i="173"/>
  <c r="BO45" i="104"/>
  <c r="BO45" i="99"/>
  <c r="AO46" i="2"/>
  <c r="AO45" i="106"/>
  <c r="AO45" i="112" s="1"/>
  <c r="AO45" i="173"/>
  <c r="AO45" i="104"/>
  <c r="AO45" i="99"/>
  <c r="AO45" i="21"/>
  <c r="C46" i="2"/>
  <c r="C45" i="106"/>
  <c r="C45" i="112" s="1"/>
  <c r="C45" i="173"/>
  <c r="C45" i="104"/>
  <c r="C45" i="99"/>
  <c r="C45" i="21"/>
  <c r="GB46" i="2"/>
  <c r="GB45" i="21"/>
  <c r="GB45" i="173"/>
  <c r="GB45" i="104"/>
  <c r="GB45" i="99"/>
  <c r="BW46" i="2"/>
  <c r="BW45" i="106"/>
  <c r="BW45" i="112" s="1"/>
  <c r="BW45" i="21"/>
  <c r="BW45" i="173"/>
  <c r="BW45" i="104"/>
  <c r="BW45" i="99"/>
  <c r="AA39" i="180"/>
  <c r="AA39" i="181"/>
  <c r="AA39" i="179"/>
  <c r="AA39" i="177"/>
  <c r="AQ38" i="106"/>
  <c r="AQ38" i="112" s="1"/>
  <c r="AQ38" i="150"/>
  <c r="AQ38" i="148"/>
  <c r="AQ38" i="147"/>
  <c r="AQ38" i="146"/>
  <c r="AQ38" i="174"/>
  <c r="AQ38" i="115"/>
  <c r="AQ38" i="149"/>
  <c r="AQ38" i="77"/>
  <c r="AQ38" i="40"/>
  <c r="AQ38" i="173"/>
  <c r="AQ38" i="42"/>
  <c r="AQ38" i="29"/>
  <c r="AQ38" i="21"/>
  <c r="AQ38" i="104"/>
  <c r="AQ38" i="99"/>
  <c r="DW46" i="2"/>
  <c r="DW45" i="21"/>
  <c r="DW45" i="173"/>
  <c r="DW45" i="104"/>
  <c r="DW45" i="99"/>
  <c r="DV38" i="150"/>
  <c r="DV38" i="148"/>
  <c r="DV38" i="147"/>
  <c r="DV38" i="146"/>
  <c r="DV38" i="115"/>
  <c r="DV38" i="149"/>
  <c r="DV38" i="174"/>
  <c r="DV38" i="40"/>
  <c r="DV38" i="77"/>
  <c r="DV38" i="42"/>
  <c r="DV38" i="29"/>
  <c r="DV38" i="173"/>
  <c r="DV38" i="21"/>
  <c r="DV38" i="104"/>
  <c r="DV38" i="99"/>
  <c r="BY46" i="2"/>
  <c r="BY45" i="106"/>
  <c r="BY45" i="112" s="1"/>
  <c r="BY45" i="173"/>
  <c r="BY45" i="104"/>
  <c r="BY45" i="99"/>
  <c r="BY45" i="21"/>
  <c r="FY38" i="150"/>
  <c r="FY38" i="148"/>
  <c r="FY38" i="147"/>
  <c r="FY38" i="146"/>
  <c r="FY38" i="115"/>
  <c r="FY38" i="149"/>
  <c r="FY38" i="174"/>
  <c r="FY38" i="40"/>
  <c r="FY38" i="77"/>
  <c r="FY38" i="29"/>
  <c r="FY38" i="173"/>
  <c r="FY38" i="42"/>
  <c r="FY38" i="21"/>
  <c r="FY38" i="104"/>
  <c r="FY38" i="99"/>
  <c r="CW47" i="2"/>
  <c r="CW46" i="21"/>
  <c r="CW46" i="173"/>
  <c r="CW46" i="104"/>
  <c r="CW46" i="99"/>
  <c r="EI47" i="2"/>
  <c r="EI46" i="21"/>
  <c r="EI46" i="173"/>
  <c r="EI46" i="104"/>
  <c r="EI46" i="99"/>
  <c r="DM38" i="150"/>
  <c r="DM38" i="148"/>
  <c r="DM38" i="147"/>
  <c r="DM38" i="146"/>
  <c r="DM38" i="115"/>
  <c r="DM38" i="149"/>
  <c r="DM38" i="174"/>
  <c r="DM38" i="40"/>
  <c r="DM38" i="77"/>
  <c r="DM38" i="29"/>
  <c r="DM38" i="173"/>
  <c r="DM38" i="42"/>
  <c r="DM38" i="21"/>
  <c r="DM38" i="104"/>
  <c r="DM38" i="99"/>
  <c r="FL46" i="2"/>
  <c r="FL45" i="21"/>
  <c r="FL45" i="173"/>
  <c r="FL45" i="104"/>
  <c r="FL45" i="99"/>
  <c r="DT38" i="150"/>
  <c r="DT38" i="148"/>
  <c r="DT38" i="147"/>
  <c r="DT38" i="146"/>
  <c r="DT38" i="149"/>
  <c r="DT38" i="174"/>
  <c r="DT38" i="115"/>
  <c r="DT38" i="77"/>
  <c r="DT38" i="40"/>
  <c r="DT38" i="29"/>
  <c r="DT38" i="173"/>
  <c r="DT38" i="42"/>
  <c r="DT38" i="104"/>
  <c r="DT38" i="99"/>
  <c r="DT38" i="21"/>
  <c r="BX38" i="106"/>
  <c r="BX38" i="112" s="1"/>
  <c r="BX38" i="150"/>
  <c r="BX38" i="148"/>
  <c r="BX38" i="147"/>
  <c r="BX38" i="146"/>
  <c r="BX38" i="149"/>
  <c r="BX38" i="174"/>
  <c r="BX38" i="115"/>
  <c r="BX38" i="77"/>
  <c r="BX38" i="40"/>
  <c r="BX38" i="29"/>
  <c r="BX38" i="173"/>
  <c r="BX38" i="42"/>
  <c r="BX38" i="104"/>
  <c r="BX38" i="99"/>
  <c r="BX38" i="21"/>
  <c r="M39" i="180"/>
  <c r="M39" i="181"/>
  <c r="M39" i="179"/>
  <c r="M39" i="177"/>
  <c r="AC38" i="106"/>
  <c r="AC38" i="112" s="1"/>
  <c r="AC38" i="150"/>
  <c r="AC38" i="148"/>
  <c r="AC38" i="147"/>
  <c r="AC38" i="146"/>
  <c r="AC38" i="115"/>
  <c r="AC38" i="149"/>
  <c r="AC38" i="174"/>
  <c r="AC38" i="40"/>
  <c r="AC38" i="77"/>
  <c r="AC38" i="29"/>
  <c r="AC38" i="173"/>
  <c r="AC38" i="42"/>
  <c r="AC38" i="21"/>
  <c r="AC38" i="104"/>
  <c r="AC38" i="99"/>
  <c r="D39" i="180"/>
  <c r="D39" i="181"/>
  <c r="D39" i="179"/>
  <c r="D39" i="177"/>
  <c r="T38" i="106"/>
  <c r="T38" i="112" s="1"/>
  <c r="T38" i="150"/>
  <c r="T38" i="148"/>
  <c r="T38" i="147"/>
  <c r="T38" i="146"/>
  <c r="T38" i="149"/>
  <c r="T38" i="174"/>
  <c r="T38" i="115"/>
  <c r="T38" i="77"/>
  <c r="T38" i="40"/>
  <c r="T38" i="29"/>
  <c r="T38" i="173"/>
  <c r="T38" i="42"/>
  <c r="T38" i="104"/>
  <c r="T38" i="99"/>
  <c r="T38" i="21"/>
  <c r="FV46" i="2"/>
  <c r="FV45" i="21"/>
  <c r="FV45" i="173"/>
  <c r="FV45" i="104"/>
  <c r="FV45" i="99"/>
  <c r="GB38" i="150"/>
  <c r="GB38" i="148"/>
  <c r="GB38" i="147"/>
  <c r="GB38" i="146"/>
  <c r="GB38" i="149"/>
  <c r="GB38" i="174"/>
  <c r="GB38" i="115"/>
  <c r="GB38" i="77"/>
  <c r="GB38" i="40"/>
  <c r="GB38" i="29"/>
  <c r="GB38" i="173"/>
  <c r="GB38" i="42"/>
  <c r="GB38" i="104"/>
  <c r="GB38" i="99"/>
  <c r="GB38" i="21"/>
  <c r="R39" i="180"/>
  <c r="R39" i="181"/>
  <c r="R39" i="179"/>
  <c r="R39" i="177"/>
  <c r="AH38" i="106"/>
  <c r="AH38" i="112" s="1"/>
  <c r="AH38" i="150"/>
  <c r="AH38" i="148"/>
  <c r="AH38" i="147"/>
  <c r="AH38" i="146"/>
  <c r="AH38" i="115"/>
  <c r="AH38" i="149"/>
  <c r="AH38" i="174"/>
  <c r="AH38" i="40"/>
  <c r="AH38" i="77"/>
  <c r="AH38" i="42"/>
  <c r="AH38" i="29"/>
  <c r="AH38" i="173"/>
  <c r="AH38" i="21"/>
  <c r="AH38" i="104"/>
  <c r="AH38" i="99"/>
  <c r="DM46" i="2"/>
  <c r="DM45" i="173"/>
  <c r="DM45" i="104"/>
  <c r="DM45" i="99"/>
  <c r="DM45" i="21"/>
  <c r="DU46" i="2"/>
  <c r="DU45" i="173"/>
  <c r="DU45" i="104"/>
  <c r="DU45" i="99"/>
  <c r="DU45" i="21"/>
  <c r="FM46" i="2"/>
  <c r="FM45" i="173"/>
  <c r="FM45" i="104"/>
  <c r="FM45" i="99"/>
  <c r="FM45" i="21"/>
  <c r="DF38" i="150"/>
  <c r="DF38" i="148"/>
  <c r="DF38" i="147"/>
  <c r="DF38" i="146"/>
  <c r="DF38" i="115"/>
  <c r="DF38" i="149"/>
  <c r="DF38" i="174"/>
  <c r="DF38" i="40"/>
  <c r="DF38" i="77"/>
  <c r="DF38" i="42"/>
  <c r="DF38" i="29"/>
  <c r="DF38" i="173"/>
  <c r="DF38" i="21"/>
  <c r="DF38" i="104"/>
  <c r="DF38" i="99"/>
  <c r="AQ39" i="180"/>
  <c r="AQ39" i="181"/>
  <c r="AQ39" i="179"/>
  <c r="AQ39" i="177"/>
  <c r="BG38" i="106"/>
  <c r="BG38" i="112" s="1"/>
  <c r="BG38" i="150"/>
  <c r="BG38" i="148"/>
  <c r="BG38" i="147"/>
  <c r="BG38" i="146"/>
  <c r="BG38" i="174"/>
  <c r="BG38" i="115"/>
  <c r="BG38" i="149"/>
  <c r="BG38" i="77"/>
  <c r="BG38" i="40"/>
  <c r="BG38" i="173"/>
  <c r="BG38" i="42"/>
  <c r="BG38" i="29"/>
  <c r="BG38" i="21"/>
  <c r="BG38" i="104"/>
  <c r="BG38" i="99"/>
  <c r="CY38" i="150"/>
  <c r="CY38" i="148"/>
  <c r="CY38" i="147"/>
  <c r="CY38" i="146"/>
  <c r="CY38" i="174"/>
  <c r="CY38" i="115"/>
  <c r="CY38" i="149"/>
  <c r="CY38" i="77"/>
  <c r="CY38" i="40"/>
  <c r="CY38" i="173"/>
  <c r="CY38" i="42"/>
  <c r="CY38" i="29"/>
  <c r="CY38" i="21"/>
  <c r="CY38" i="104"/>
  <c r="CY38" i="99"/>
  <c r="ED38" i="150"/>
  <c r="ED38" i="148"/>
  <c r="ED38" i="147"/>
  <c r="ED38" i="146"/>
  <c r="ED38" i="115"/>
  <c r="ED38" i="149"/>
  <c r="ED38" i="174"/>
  <c r="ED38" i="40"/>
  <c r="ED38" i="77"/>
  <c r="ED38" i="42"/>
  <c r="ED38" i="29"/>
  <c r="ED38" i="173"/>
  <c r="ED38" i="21"/>
  <c r="ED38" i="104"/>
  <c r="ED38" i="99"/>
  <c r="FY46" i="2"/>
  <c r="FY45" i="173"/>
  <c r="FY45" i="104"/>
  <c r="FY45" i="99"/>
  <c r="FY45" i="21"/>
  <c r="AB46" i="2"/>
  <c r="AB45" i="106"/>
  <c r="AB45" i="112" s="1"/>
  <c r="AB45" i="21"/>
  <c r="AB45" i="173"/>
  <c r="AB45" i="104"/>
  <c r="AB45" i="99"/>
  <c r="FT46" i="2"/>
  <c r="FT45" i="21"/>
  <c r="FT45" i="173"/>
  <c r="FT45" i="104"/>
  <c r="FT45" i="99"/>
  <c r="J39" i="180"/>
  <c r="J39" i="181"/>
  <c r="J39" i="179"/>
  <c r="J39" i="177"/>
  <c r="Z38" i="106"/>
  <c r="Z38" i="112" s="1"/>
  <c r="Z38" i="150"/>
  <c r="Z38" i="148"/>
  <c r="Z38" i="147"/>
  <c r="Z38" i="146"/>
  <c r="Z38" i="115"/>
  <c r="Z38" i="149"/>
  <c r="Z38" i="174"/>
  <c r="Z38" i="40"/>
  <c r="Z38" i="77"/>
  <c r="Z38" i="42"/>
  <c r="Z38" i="29"/>
  <c r="Z38" i="173"/>
  <c r="Z38" i="21"/>
  <c r="Z38" i="104"/>
  <c r="Z38" i="99"/>
  <c r="BN46" i="2"/>
  <c r="BN45" i="106"/>
  <c r="BN45" i="112" s="1"/>
  <c r="BN45" i="21"/>
  <c r="BN45" i="173"/>
  <c r="BN45" i="104"/>
  <c r="BN45" i="99"/>
  <c r="GE46" i="2"/>
  <c r="GE45" i="21"/>
  <c r="GE45" i="173"/>
  <c r="GE45" i="104"/>
  <c r="GE45" i="99"/>
  <c r="AV39" i="180"/>
  <c r="AV39" i="181"/>
  <c r="AV39" i="179"/>
  <c r="AV39" i="177"/>
  <c r="BL38" i="106"/>
  <c r="BL38" i="112" s="1"/>
  <c r="BL38" i="150"/>
  <c r="BL38" i="148"/>
  <c r="BL38" i="147"/>
  <c r="BL38" i="146"/>
  <c r="BL38" i="149"/>
  <c r="BL38" i="174"/>
  <c r="BL38" i="115"/>
  <c r="BL38" i="77"/>
  <c r="BL38" i="40"/>
  <c r="BL38" i="29"/>
  <c r="BL38" i="173"/>
  <c r="BL38" i="42"/>
  <c r="BL38" i="104"/>
  <c r="BL38" i="99"/>
  <c r="BL38" i="21"/>
  <c r="FV38" i="150"/>
  <c r="FV38" i="148"/>
  <c r="FV38" i="147"/>
  <c r="FV38" i="146"/>
  <c r="FV38" i="115"/>
  <c r="FV38" i="149"/>
  <c r="FV38" i="174"/>
  <c r="FV38" i="40"/>
  <c r="FV38" i="77"/>
  <c r="FV38" i="42"/>
  <c r="FV38" i="29"/>
  <c r="FV38" i="173"/>
  <c r="FV38" i="21"/>
  <c r="FV38" i="104"/>
  <c r="FV38" i="99"/>
  <c r="EV38" i="150"/>
  <c r="EV38" i="148"/>
  <c r="EV38" i="147"/>
  <c r="EV38" i="146"/>
  <c r="EV38" i="149"/>
  <c r="EV38" i="174"/>
  <c r="EV38" i="115"/>
  <c r="EV38" i="77"/>
  <c r="EV38" i="40"/>
  <c r="EV38" i="29"/>
  <c r="EV38" i="173"/>
  <c r="EV38" i="42"/>
  <c r="EV38" i="104"/>
  <c r="EV38" i="99"/>
  <c r="EV38" i="21"/>
  <c r="GE38" i="150"/>
  <c r="GE38" i="148"/>
  <c r="GE38" i="147"/>
  <c r="GE38" i="146"/>
  <c r="GE38" i="174"/>
  <c r="GE38" i="115"/>
  <c r="GE38" i="149"/>
  <c r="GE38" i="77"/>
  <c r="GE38" i="40"/>
  <c r="GE38" i="173"/>
  <c r="GE38" i="42"/>
  <c r="GE38" i="29"/>
  <c r="GE38" i="21"/>
  <c r="GE38" i="104"/>
  <c r="GE38" i="99"/>
  <c r="DY46" i="2"/>
  <c r="DY45" i="173"/>
  <c r="DY45" i="104"/>
  <c r="DY45" i="99"/>
  <c r="DY45" i="21"/>
  <c r="AC39" i="180"/>
  <c r="AC39" i="181"/>
  <c r="AC39" i="179"/>
  <c r="AC39" i="177"/>
  <c r="AS38" i="106"/>
  <c r="AS38" i="112" s="1"/>
  <c r="AS38" i="150"/>
  <c r="AS38" i="148"/>
  <c r="AS38" i="147"/>
  <c r="AS38" i="146"/>
  <c r="AS38" i="115"/>
  <c r="AS38" i="149"/>
  <c r="AS38" i="174"/>
  <c r="AS38" i="40"/>
  <c r="AS38" i="77"/>
  <c r="AS38" i="29"/>
  <c r="AS38" i="173"/>
  <c r="AS38" i="42"/>
  <c r="AS38" i="21"/>
  <c r="AS38" i="104"/>
  <c r="AS38" i="99"/>
  <c r="EQ38" i="150"/>
  <c r="EQ38" i="148"/>
  <c r="EQ38" i="147"/>
  <c r="EQ38" i="146"/>
  <c r="EQ38" i="174"/>
  <c r="EQ38" i="115"/>
  <c r="EQ38" i="149"/>
  <c r="EQ38" i="77"/>
  <c r="EQ38" i="40"/>
  <c r="EQ38" i="173"/>
  <c r="EQ38" i="42"/>
  <c r="EQ38" i="29"/>
  <c r="EQ38" i="21"/>
  <c r="EQ38" i="104"/>
  <c r="EQ38" i="99"/>
  <c r="EE38" i="150"/>
  <c r="EE38" i="148"/>
  <c r="EE38" i="147"/>
  <c r="EE38" i="146"/>
  <c r="EE38" i="174"/>
  <c r="EE38" i="115"/>
  <c r="EE38" i="149"/>
  <c r="EE38" i="77"/>
  <c r="EE38" i="40"/>
  <c r="EE38" i="173"/>
  <c r="EE38" i="42"/>
  <c r="EE38" i="29"/>
  <c r="EE38" i="21"/>
  <c r="EE38" i="104"/>
  <c r="EE38" i="99"/>
  <c r="CL46" i="2"/>
  <c r="CL45" i="106"/>
  <c r="CL45" i="112" s="1"/>
  <c r="CL45" i="21"/>
  <c r="CL45" i="173"/>
  <c r="CL45" i="104"/>
  <c r="CL45" i="99"/>
  <c r="GA46" i="2"/>
  <c r="GA45" i="21"/>
  <c r="GA45" i="173"/>
  <c r="GA45" i="104"/>
  <c r="GA45" i="99"/>
  <c r="AX46" i="2"/>
  <c r="AX45" i="106"/>
  <c r="AX45" i="112" s="1"/>
  <c r="AX45" i="21"/>
  <c r="AX45" i="173"/>
  <c r="AX45" i="104"/>
  <c r="AX45" i="99"/>
  <c r="CT46" i="2"/>
  <c r="CT45" i="106"/>
  <c r="CT45" i="112" s="1"/>
  <c r="CT45" i="21"/>
  <c r="CT45" i="173"/>
  <c r="CT45" i="104"/>
  <c r="CT45" i="99"/>
  <c r="BC46" i="2"/>
  <c r="BC45" i="106"/>
  <c r="BC45" i="112" s="1"/>
  <c r="BC45" i="21"/>
  <c r="BC45" i="173"/>
  <c r="BC45" i="104"/>
  <c r="BC45" i="99"/>
  <c r="EK38" i="150"/>
  <c r="EK38" i="148"/>
  <c r="EK38" i="147"/>
  <c r="EK38" i="146"/>
  <c r="EK38" i="115"/>
  <c r="EK38" i="149"/>
  <c r="EK38" i="174"/>
  <c r="EK38" i="40"/>
  <c r="EK38" i="77"/>
  <c r="EK38" i="29"/>
  <c r="EK38" i="173"/>
  <c r="EK38" i="42"/>
  <c r="EK38" i="21"/>
  <c r="EK38" i="104"/>
  <c r="EK38" i="99"/>
  <c r="X39" i="180"/>
  <c r="X39" i="181"/>
  <c r="X39" i="179"/>
  <c r="X39" i="177"/>
  <c r="AN38" i="106"/>
  <c r="AN38" i="112" s="1"/>
  <c r="AN38" i="150"/>
  <c r="AN38" i="148"/>
  <c r="AN38" i="147"/>
  <c r="AN38" i="146"/>
  <c r="AN38" i="149"/>
  <c r="AN38" i="174"/>
  <c r="AN38" i="115"/>
  <c r="AN38" i="77"/>
  <c r="AN38" i="40"/>
  <c r="AN38" i="29"/>
  <c r="AN38" i="173"/>
  <c r="AN38" i="42"/>
  <c r="AN38" i="104"/>
  <c r="AN38" i="99"/>
  <c r="AN38" i="21"/>
  <c r="GC38" i="150"/>
  <c r="GC38" i="148"/>
  <c r="GC38" i="147"/>
  <c r="GC38" i="146"/>
  <c r="GC38" i="115"/>
  <c r="GC38" i="149"/>
  <c r="GC38" i="174"/>
  <c r="GC38" i="40"/>
  <c r="GC38" i="77"/>
  <c r="GC38" i="29"/>
  <c r="GC38" i="173"/>
  <c r="GC38" i="42"/>
  <c r="GC38" i="21"/>
  <c r="GC38" i="104"/>
  <c r="GC38" i="99"/>
  <c r="FH46" i="2"/>
  <c r="FH45" i="21"/>
  <c r="FH45" i="173"/>
  <c r="FH45" i="104"/>
  <c r="FH45" i="99"/>
  <c r="AM39" i="180"/>
  <c r="AM39" i="181"/>
  <c r="AM39" i="179"/>
  <c r="AM39" i="177"/>
  <c r="BC38" i="106"/>
  <c r="BC38" i="112" s="1"/>
  <c r="BC38" i="150"/>
  <c r="BC38" i="148"/>
  <c r="BC38" i="147"/>
  <c r="BC38" i="146"/>
  <c r="BC38" i="174"/>
  <c r="BC38" i="115"/>
  <c r="BC38" i="149"/>
  <c r="BC38" i="77"/>
  <c r="BC38" i="40"/>
  <c r="BC38" i="173"/>
  <c r="BC38" i="42"/>
  <c r="BC38" i="29"/>
  <c r="BC38" i="21"/>
  <c r="BC38" i="104"/>
  <c r="BC38" i="99"/>
  <c r="AZ46" i="2"/>
  <c r="AZ45" i="106"/>
  <c r="AZ45" i="112" s="1"/>
  <c r="AZ45" i="21"/>
  <c r="AZ45" i="173"/>
  <c r="AZ45" i="104"/>
  <c r="AZ45" i="99"/>
  <c r="FZ38" i="150"/>
  <c r="FZ38" i="148"/>
  <c r="FZ38" i="147"/>
  <c r="FZ38" i="146"/>
  <c r="FZ38" i="115"/>
  <c r="FZ38" i="149"/>
  <c r="FZ38" i="174"/>
  <c r="FZ38" i="40"/>
  <c r="FZ38" i="77"/>
  <c r="FZ38" i="42"/>
  <c r="FZ38" i="29"/>
  <c r="FZ38" i="173"/>
  <c r="FZ38" i="21"/>
  <c r="FZ38" i="104"/>
  <c r="FZ38" i="99"/>
  <c r="BY38" i="106"/>
  <c r="BY38" i="112" s="1"/>
  <c r="BY38" i="150"/>
  <c r="BY38" i="148"/>
  <c r="BY38" i="147"/>
  <c r="BY38" i="146"/>
  <c r="BY38" i="115"/>
  <c r="BY38" i="149"/>
  <c r="BY38" i="174"/>
  <c r="BY38" i="40"/>
  <c r="BY38" i="77"/>
  <c r="BY38" i="29"/>
  <c r="BY38" i="173"/>
  <c r="BY38" i="42"/>
  <c r="BY38" i="21"/>
  <c r="BY38" i="104"/>
  <c r="BY38" i="99"/>
  <c r="AJ39" i="180"/>
  <c r="AJ39" i="181"/>
  <c r="AJ39" i="179"/>
  <c r="AJ39" i="177"/>
  <c r="AZ38" i="106"/>
  <c r="AZ38" i="112" s="1"/>
  <c r="AZ38" i="150"/>
  <c r="AZ38" i="148"/>
  <c r="AZ38" i="147"/>
  <c r="AZ38" i="146"/>
  <c r="AZ38" i="149"/>
  <c r="AZ38" i="174"/>
  <c r="AZ38" i="115"/>
  <c r="AZ38" i="77"/>
  <c r="AZ38" i="40"/>
  <c r="AZ38" i="29"/>
  <c r="AZ38" i="173"/>
  <c r="AZ38" i="42"/>
  <c r="AZ38" i="104"/>
  <c r="AZ38" i="99"/>
  <c r="AZ38" i="21"/>
  <c r="DP38" i="150"/>
  <c r="DP38" i="148"/>
  <c r="DP38" i="147"/>
  <c r="DP38" i="146"/>
  <c r="DP38" i="149"/>
  <c r="DP38" i="174"/>
  <c r="DP38" i="115"/>
  <c r="DP38" i="77"/>
  <c r="DP38" i="40"/>
  <c r="DP38" i="29"/>
  <c r="DP38" i="173"/>
  <c r="DP38" i="42"/>
  <c r="DP38" i="104"/>
  <c r="DP38" i="99"/>
  <c r="DP38" i="21"/>
  <c r="AN46" i="2"/>
  <c r="AN45" i="106"/>
  <c r="AN45" i="112" s="1"/>
  <c r="AN45" i="21"/>
  <c r="AN45" i="173"/>
  <c r="AN45" i="104"/>
  <c r="AN45" i="99"/>
  <c r="AX39" i="180"/>
  <c r="AX39" i="181"/>
  <c r="AX39" i="179"/>
  <c r="AX39" i="177"/>
  <c r="BN38" i="106"/>
  <c r="BN38" i="112" s="1"/>
  <c r="BN38" i="150"/>
  <c r="BN38" i="148"/>
  <c r="BN38" i="147"/>
  <c r="BN38" i="146"/>
  <c r="BN38" i="115"/>
  <c r="BN38" i="149"/>
  <c r="BN38" i="174"/>
  <c r="BN38" i="40"/>
  <c r="BN38" i="77"/>
  <c r="BN38" i="42"/>
  <c r="BN38" i="29"/>
  <c r="BN38" i="173"/>
  <c r="BN38" i="21"/>
  <c r="BN38" i="104"/>
  <c r="BN38" i="99"/>
  <c r="BK46" i="2"/>
  <c r="BK45" i="106"/>
  <c r="BK45" i="112" s="1"/>
  <c r="BK45" i="21"/>
  <c r="BK45" i="173"/>
  <c r="BK45" i="104"/>
  <c r="BK45" i="99"/>
  <c r="EO46" i="2"/>
  <c r="EO45" i="173"/>
  <c r="EO45" i="104"/>
  <c r="EO45" i="99"/>
  <c r="EO45" i="21"/>
  <c r="DN46" i="2"/>
  <c r="DN45" i="21"/>
  <c r="DN45" i="173"/>
  <c r="DN45" i="104"/>
  <c r="DN45" i="99"/>
  <c r="DA46" i="2"/>
  <c r="DA45" i="173"/>
  <c r="DA45" i="104"/>
  <c r="DA45" i="99"/>
  <c r="DA45" i="21"/>
  <c r="DB38" i="150"/>
  <c r="DB38" i="148"/>
  <c r="DB38" i="147"/>
  <c r="DB38" i="146"/>
  <c r="DB38" i="115"/>
  <c r="DB38" i="149"/>
  <c r="DB38" i="174"/>
  <c r="DB38" i="40"/>
  <c r="DB38" i="77"/>
  <c r="DB38" i="42"/>
  <c r="DB38" i="29"/>
  <c r="DB38" i="173"/>
  <c r="DB38" i="21"/>
  <c r="DB38" i="104"/>
  <c r="DB38" i="99"/>
  <c r="DR46" i="2"/>
  <c r="DR45" i="21"/>
  <c r="DR45" i="173"/>
  <c r="DR45" i="104"/>
  <c r="DR45" i="99"/>
  <c r="CL38" i="106"/>
  <c r="CL38" i="112" s="1"/>
  <c r="CL38" i="150"/>
  <c r="CL38" i="148"/>
  <c r="CL38" i="147"/>
  <c r="CL38" i="146"/>
  <c r="CL38" i="115"/>
  <c r="CL38" i="149"/>
  <c r="CL38" i="174"/>
  <c r="CL38" i="40"/>
  <c r="CL38" i="77"/>
  <c r="CL38" i="42"/>
  <c r="CL38" i="29"/>
  <c r="CL38" i="173"/>
  <c r="CL38" i="21"/>
  <c r="CL38" i="104"/>
  <c r="CL38" i="99"/>
  <c r="AN39" i="180"/>
  <c r="AN39" i="181"/>
  <c r="AN39" i="179"/>
  <c r="AN39" i="177"/>
  <c r="BD38" i="106"/>
  <c r="BD38" i="112" s="1"/>
  <c r="BD38" i="150"/>
  <c r="BD38" i="148"/>
  <c r="BD38" i="147"/>
  <c r="BD38" i="146"/>
  <c r="BD38" i="149"/>
  <c r="BD38" i="174"/>
  <c r="BD38" i="115"/>
  <c r="BD38" i="77"/>
  <c r="BD38" i="40"/>
  <c r="BD38" i="29"/>
  <c r="BD38" i="173"/>
  <c r="BD38" i="42"/>
  <c r="BD38" i="104"/>
  <c r="BD38" i="99"/>
  <c r="BD38" i="21"/>
  <c r="AG46" i="2"/>
  <c r="AG45" i="106"/>
  <c r="AG45" i="112" s="1"/>
  <c r="AG45" i="173"/>
  <c r="AG45" i="104"/>
  <c r="AG45" i="99"/>
  <c r="AG45" i="21"/>
  <c r="EF46" i="2"/>
  <c r="EF45" i="21"/>
  <c r="EF45" i="173"/>
  <c r="EF45" i="104"/>
  <c r="EF45" i="99"/>
  <c r="CK38" i="106"/>
  <c r="CK38" i="112" s="1"/>
  <c r="CK38" i="150"/>
  <c r="CK38" i="148"/>
  <c r="CK38" i="147"/>
  <c r="CK38" i="146"/>
  <c r="CK38" i="115"/>
  <c r="CK38" i="149"/>
  <c r="CK38" i="174"/>
  <c r="CK38" i="40"/>
  <c r="CK38" i="77"/>
  <c r="CK38" i="29"/>
  <c r="CK38" i="173"/>
  <c r="CK38" i="42"/>
  <c r="CK38" i="21"/>
  <c r="CK38" i="104"/>
  <c r="CK38" i="99"/>
  <c r="DA38" i="150"/>
  <c r="DA38" i="148"/>
  <c r="DA38" i="147"/>
  <c r="DA38" i="146"/>
  <c r="DA38" i="115"/>
  <c r="DA38" i="149"/>
  <c r="DA38" i="174"/>
  <c r="DA38" i="40"/>
  <c r="DA38" i="77"/>
  <c r="DA38" i="29"/>
  <c r="DA38" i="173"/>
  <c r="DA38" i="42"/>
  <c r="DA38" i="21"/>
  <c r="DA38" i="104"/>
  <c r="DA38" i="99"/>
  <c r="CG38" i="106"/>
  <c r="CG38" i="112" s="1"/>
  <c r="CG38" i="150"/>
  <c r="CG38" i="148"/>
  <c r="CG38" i="147"/>
  <c r="CG38" i="146"/>
  <c r="CG38" i="115"/>
  <c r="CG38" i="149"/>
  <c r="CG38" i="174"/>
  <c r="CG38" i="40"/>
  <c r="CG38" i="77"/>
  <c r="CG38" i="29"/>
  <c r="CG38" i="173"/>
  <c r="CG38" i="42"/>
  <c r="CG38" i="21"/>
  <c r="CG38" i="104"/>
  <c r="CG38" i="99"/>
  <c r="DN38" i="150"/>
  <c r="DN38" i="148"/>
  <c r="DN38" i="147"/>
  <c r="DN38" i="146"/>
  <c r="DN38" i="115"/>
  <c r="DN38" i="149"/>
  <c r="DN38" i="174"/>
  <c r="DN38" i="40"/>
  <c r="DN38" i="77"/>
  <c r="DN38" i="42"/>
  <c r="DN38" i="29"/>
  <c r="DN38" i="173"/>
  <c r="DN38" i="21"/>
  <c r="DN38" i="104"/>
  <c r="DN38" i="99"/>
  <c r="FS46" i="2"/>
  <c r="FS45" i="21"/>
  <c r="FS45" i="173"/>
  <c r="FS45" i="104"/>
  <c r="FS45" i="99"/>
  <c r="CB38" i="106"/>
  <c r="CB38" i="112" s="1"/>
  <c r="CB38" i="150"/>
  <c r="CB38" i="148"/>
  <c r="CB38" i="147"/>
  <c r="CB38" i="146"/>
  <c r="CB38" i="149"/>
  <c r="CB38" i="174"/>
  <c r="CB38" i="115"/>
  <c r="CB38" i="77"/>
  <c r="CB38" i="40"/>
  <c r="CB38" i="29"/>
  <c r="CB38" i="173"/>
  <c r="CB38" i="42"/>
  <c r="CB38" i="104"/>
  <c r="CB38" i="99"/>
  <c r="CB38" i="21"/>
  <c r="GD46" i="2"/>
  <c r="GD45" i="21"/>
  <c r="GD45" i="173"/>
  <c r="GD45" i="104"/>
  <c r="GD45" i="99"/>
  <c r="FZ46" i="2"/>
  <c r="FZ45" i="21"/>
  <c r="FZ45" i="173"/>
  <c r="FZ45" i="104"/>
  <c r="FZ45" i="99"/>
  <c r="FE38" i="150"/>
  <c r="FE38" i="148"/>
  <c r="FE38" i="147"/>
  <c r="FE38" i="146"/>
  <c r="FE38" i="115"/>
  <c r="FE38" i="149"/>
  <c r="FE38" i="174"/>
  <c r="FE38" i="40"/>
  <c r="FE38" i="77"/>
  <c r="FE38" i="29"/>
  <c r="FE38" i="173"/>
  <c r="FE38" i="42"/>
  <c r="FE38" i="21"/>
  <c r="FE38" i="104"/>
  <c r="FE38" i="99"/>
  <c r="BS46" i="2"/>
  <c r="BS45" i="106"/>
  <c r="BS45" i="112" s="1"/>
  <c r="BS45" i="21"/>
  <c r="BS45" i="173"/>
  <c r="BS45" i="104"/>
  <c r="BS45" i="99"/>
  <c r="V46" i="2"/>
  <c r="V45" i="106"/>
  <c r="V45" i="112" s="1"/>
  <c r="V45" i="21"/>
  <c r="V45" i="173"/>
  <c r="V45" i="104"/>
  <c r="V45" i="99"/>
  <c r="FS38" i="150"/>
  <c r="FS38" i="148"/>
  <c r="FS38" i="147"/>
  <c r="FS38" i="146"/>
  <c r="FS38" i="174"/>
  <c r="FS38" i="115"/>
  <c r="FS38" i="149"/>
  <c r="FS38" i="77"/>
  <c r="FS38" i="40"/>
  <c r="FS38" i="173"/>
  <c r="FS38" i="42"/>
  <c r="FS38" i="29"/>
  <c r="FS38" i="21"/>
  <c r="FS38" i="104"/>
  <c r="FS38" i="99"/>
  <c r="Q39" i="180"/>
  <c r="Q39" i="181"/>
  <c r="Q39" i="179"/>
  <c r="Q39" i="177"/>
  <c r="AG38" i="106"/>
  <c r="AG38" i="112" s="1"/>
  <c r="AG38" i="150"/>
  <c r="AG38" i="148"/>
  <c r="AG38" i="147"/>
  <c r="AG38" i="146"/>
  <c r="AG38" i="115"/>
  <c r="AG38" i="149"/>
  <c r="AG38" i="174"/>
  <c r="AG38" i="40"/>
  <c r="AG38" i="77"/>
  <c r="AG38" i="29"/>
  <c r="AG38" i="173"/>
  <c r="AG38" i="42"/>
  <c r="AG38" i="21"/>
  <c r="AG38" i="104"/>
  <c r="AG38" i="99"/>
  <c r="CY46" i="2"/>
  <c r="CY45" i="21"/>
  <c r="CY45" i="173"/>
  <c r="CY45" i="104"/>
  <c r="CY45" i="99"/>
  <c r="BU38" i="106"/>
  <c r="BU38" i="112" s="1"/>
  <c r="BU38" i="150"/>
  <c r="BU38" i="148"/>
  <c r="BU38" i="147"/>
  <c r="BU38" i="146"/>
  <c r="BU38" i="115"/>
  <c r="BU38" i="149"/>
  <c r="BU38" i="174"/>
  <c r="BU38" i="40"/>
  <c r="BU38" i="77"/>
  <c r="BU38" i="29"/>
  <c r="BU38" i="173"/>
  <c r="BU38" i="42"/>
  <c r="BU38" i="21"/>
  <c r="BU38" i="104"/>
  <c r="BU38" i="99"/>
  <c r="FF38" i="150"/>
  <c r="FF38" i="148"/>
  <c r="FF38" i="147"/>
  <c r="FF38" i="146"/>
  <c r="FF38" i="115"/>
  <c r="FF38" i="149"/>
  <c r="FF38" i="174"/>
  <c r="FF38" i="40"/>
  <c r="FF38" i="77"/>
  <c r="FF38" i="42"/>
  <c r="FF38" i="29"/>
  <c r="FF38" i="173"/>
  <c r="FF38" i="21"/>
  <c r="FF38" i="104"/>
  <c r="FF38" i="99"/>
  <c r="CK46" i="2"/>
  <c r="CK45" i="106"/>
  <c r="CK45" i="112" s="1"/>
  <c r="CK45" i="173"/>
  <c r="CK45" i="104"/>
  <c r="CK45" i="99"/>
  <c r="CK45" i="21"/>
  <c r="Y39" i="180"/>
  <c r="Y39" i="181"/>
  <c r="Y39" i="179"/>
  <c r="Y39" i="177"/>
  <c r="AO38" i="106"/>
  <c r="AO38" i="112" s="1"/>
  <c r="AO38" i="150"/>
  <c r="AO38" i="148"/>
  <c r="AO38" i="147"/>
  <c r="AO38" i="146"/>
  <c r="AO38" i="115"/>
  <c r="AO38" i="149"/>
  <c r="AO38" i="174"/>
  <c r="AO38" i="40"/>
  <c r="AO38" i="77"/>
  <c r="AO38" i="29"/>
  <c r="AO38" i="173"/>
  <c r="AO38" i="42"/>
  <c r="AO38" i="21"/>
  <c r="AO38" i="104"/>
  <c r="AO38" i="99"/>
  <c r="CQ38" i="106"/>
  <c r="CQ38" i="112" s="1"/>
  <c r="CQ38" i="150"/>
  <c r="CQ38" i="148"/>
  <c r="CQ38" i="147"/>
  <c r="CQ38" i="146"/>
  <c r="CQ38" i="174"/>
  <c r="CQ38" i="115"/>
  <c r="CQ38" i="149"/>
  <c r="CQ38" i="77"/>
  <c r="CQ38" i="40"/>
  <c r="CQ38" i="173"/>
  <c r="CQ38" i="42"/>
  <c r="CQ38" i="29"/>
  <c r="CQ38" i="21"/>
  <c r="CQ38" i="104"/>
  <c r="CQ38" i="99"/>
  <c r="FC46" i="2"/>
  <c r="FC45" i="21"/>
  <c r="FC45" i="173"/>
  <c r="FC45" i="104"/>
  <c r="FC45" i="99"/>
  <c r="AE46" i="2"/>
  <c r="AE45" i="106"/>
  <c r="AE45" i="112" s="1"/>
  <c r="AE45" i="21"/>
  <c r="AE45" i="173"/>
  <c r="AE45" i="104"/>
  <c r="AE45" i="99"/>
  <c r="FQ38" i="150"/>
  <c r="FQ38" i="148"/>
  <c r="FQ38" i="147"/>
  <c r="FQ38" i="146"/>
  <c r="FQ38" i="115"/>
  <c r="FQ38" i="149"/>
  <c r="FQ38" i="174"/>
  <c r="FQ38" i="40"/>
  <c r="FQ38" i="77"/>
  <c r="FQ38" i="29"/>
  <c r="FQ38" i="173"/>
  <c r="FQ38" i="42"/>
  <c r="FQ38" i="21"/>
  <c r="FQ38" i="104"/>
  <c r="FQ38" i="99"/>
  <c r="FM38" i="150"/>
  <c r="FM38" i="148"/>
  <c r="FM38" i="147"/>
  <c r="FM38" i="146"/>
  <c r="FM38" i="115"/>
  <c r="FM38" i="149"/>
  <c r="FM38" i="174"/>
  <c r="FM38" i="40"/>
  <c r="FM38" i="77"/>
  <c r="FM38" i="29"/>
  <c r="FM38" i="173"/>
  <c r="FM38" i="42"/>
  <c r="FM38" i="21"/>
  <c r="FM38" i="104"/>
  <c r="FM38" i="99"/>
  <c r="DR38" i="150"/>
  <c r="DR38" i="148"/>
  <c r="DR38" i="147"/>
  <c r="DR38" i="146"/>
  <c r="DR38" i="115"/>
  <c r="DR38" i="149"/>
  <c r="DR38" i="174"/>
  <c r="DR38" i="40"/>
  <c r="DR38" i="77"/>
  <c r="DR38" i="42"/>
  <c r="DR38" i="29"/>
  <c r="DR38" i="173"/>
  <c r="DR38" i="21"/>
  <c r="DR38" i="104"/>
  <c r="DR38" i="99"/>
  <c r="DT46" i="2"/>
  <c r="DT45" i="21"/>
  <c r="DT45" i="173"/>
  <c r="DT45" i="104"/>
  <c r="DT45" i="99"/>
  <c r="AC46" i="2"/>
  <c r="AC45" i="106"/>
  <c r="AC45" i="112" s="1"/>
  <c r="AC45" i="173"/>
  <c r="AC45" i="104"/>
  <c r="AC45" i="99"/>
  <c r="AC45" i="21"/>
  <c r="FQ46" i="2"/>
  <c r="FQ45" i="173"/>
  <c r="FQ45" i="104"/>
  <c r="FQ45" i="99"/>
  <c r="FQ45" i="21"/>
  <c r="FC38" i="150"/>
  <c r="FC38" i="148"/>
  <c r="FC38" i="147"/>
  <c r="FC38" i="146"/>
  <c r="FC38" i="174"/>
  <c r="FC38" i="115"/>
  <c r="FC38" i="149"/>
  <c r="FC38" i="77"/>
  <c r="FC38" i="40"/>
  <c r="FC38" i="173"/>
  <c r="FC38" i="42"/>
  <c r="FC38" i="29"/>
  <c r="FC38" i="21"/>
  <c r="FC38" i="104"/>
  <c r="FC38" i="99"/>
  <c r="BU46" i="2"/>
  <c r="BU45" i="106"/>
  <c r="BU45" i="112" s="1"/>
  <c r="BU45" i="173"/>
  <c r="BU45" i="104"/>
  <c r="BU45" i="99"/>
  <c r="BU45" i="21"/>
  <c r="FR38" i="150"/>
  <c r="FR38" i="148"/>
  <c r="FR38" i="147"/>
  <c r="FR38" i="146"/>
  <c r="FR38" i="115"/>
  <c r="FR38" i="149"/>
  <c r="FR38" i="174"/>
  <c r="FR38" i="40"/>
  <c r="FR38" i="77"/>
  <c r="FR38" i="42"/>
  <c r="FR38" i="29"/>
  <c r="FR38" i="173"/>
  <c r="FR38" i="21"/>
  <c r="FR38" i="104"/>
  <c r="FR38" i="99"/>
  <c r="FT38" i="150"/>
  <c r="FT38" i="148"/>
  <c r="FT38" i="147"/>
  <c r="FT38" i="146"/>
  <c r="FT38" i="149"/>
  <c r="FT38" i="174"/>
  <c r="FT38" i="115"/>
  <c r="FT38" i="77"/>
  <c r="FT38" i="40"/>
  <c r="FT38" i="29"/>
  <c r="FT38" i="173"/>
  <c r="FT38" i="42"/>
  <c r="FT38" i="104"/>
  <c r="FT38" i="99"/>
  <c r="FT38" i="21"/>
  <c r="FJ46" i="2"/>
  <c r="FJ45" i="21"/>
  <c r="FJ45" i="173"/>
  <c r="FJ45" i="104"/>
  <c r="FJ45" i="99"/>
  <c r="O39" i="180"/>
  <c r="O39" i="181"/>
  <c r="O39" i="179"/>
  <c r="O39" i="177"/>
  <c r="AE38" i="106"/>
  <c r="AE38" i="112" s="1"/>
  <c r="AE38" i="150"/>
  <c r="AE38" i="148"/>
  <c r="AE38" i="147"/>
  <c r="AE38" i="146"/>
  <c r="AE38" i="174"/>
  <c r="AE38" i="115"/>
  <c r="AE38" i="149"/>
  <c r="AE38" i="77"/>
  <c r="AE38" i="40"/>
  <c r="AE38" i="173"/>
  <c r="AE38" i="42"/>
  <c r="AE38" i="29"/>
  <c r="AE38" i="21"/>
  <c r="AE38" i="104"/>
  <c r="AE38" i="99"/>
  <c r="FO46" i="2"/>
  <c r="FO45" i="21"/>
  <c r="FO45" i="173"/>
  <c r="FO45" i="104"/>
  <c r="FO45" i="99"/>
  <c r="DD47" i="2"/>
  <c r="DD46" i="173"/>
  <c r="DD46" i="104"/>
  <c r="DD46" i="21"/>
  <c r="DD46" i="99"/>
  <c r="GA38" i="150"/>
  <c r="GA38" i="148"/>
  <c r="GA38" i="147"/>
  <c r="GA38" i="146"/>
  <c r="GA38" i="174"/>
  <c r="GA38" i="115"/>
  <c r="GA38" i="149"/>
  <c r="GA38" i="77"/>
  <c r="GA38" i="40"/>
  <c r="GA38" i="173"/>
  <c r="GA38" i="42"/>
  <c r="GA38" i="29"/>
  <c r="GA38" i="21"/>
  <c r="GA38" i="104"/>
  <c r="GA38" i="99"/>
  <c r="CZ46" i="2"/>
  <c r="CZ45" i="21"/>
  <c r="CZ45" i="173"/>
  <c r="CZ45" i="104"/>
  <c r="CZ45" i="99"/>
  <c r="EP46" i="2"/>
  <c r="EP45" i="21"/>
  <c r="EP45" i="173"/>
  <c r="EP45" i="104"/>
  <c r="EP45" i="99"/>
  <c r="DV46" i="2"/>
  <c r="DV45" i="21"/>
  <c r="DV45" i="173"/>
  <c r="DV45" i="104"/>
  <c r="DV45" i="99"/>
  <c r="FA38" i="150"/>
  <c r="FA38" i="148"/>
  <c r="FA38" i="147"/>
  <c r="FA38" i="146"/>
  <c r="FA38" i="115"/>
  <c r="FA38" i="149"/>
  <c r="FA38" i="174"/>
  <c r="FA38" i="40"/>
  <c r="FA38" i="77"/>
  <c r="FA38" i="29"/>
  <c r="FA38" i="173"/>
  <c r="FA38" i="42"/>
  <c r="FA38" i="21"/>
  <c r="FA38" i="104"/>
  <c r="FA38" i="99"/>
  <c r="AF39" i="180"/>
  <c r="AF39" i="181"/>
  <c r="AF39" i="179"/>
  <c r="AF39" i="177"/>
  <c r="AV38" i="106"/>
  <c r="AV38" i="112" s="1"/>
  <c r="AV38" i="150"/>
  <c r="AV38" i="148"/>
  <c r="AV38" i="147"/>
  <c r="AV38" i="146"/>
  <c r="AV38" i="149"/>
  <c r="AV38" i="174"/>
  <c r="AV38" i="115"/>
  <c r="AV38" i="77"/>
  <c r="AV38" i="40"/>
  <c r="AV38" i="29"/>
  <c r="AV38" i="173"/>
  <c r="AV38" i="42"/>
  <c r="AV38" i="104"/>
  <c r="AV38" i="99"/>
  <c r="AV38" i="21"/>
  <c r="AH46" i="2"/>
  <c r="AH45" i="106"/>
  <c r="AH45" i="112" s="1"/>
  <c r="AH45" i="21"/>
  <c r="AH45" i="173"/>
  <c r="AH45" i="104"/>
  <c r="AH45" i="99"/>
  <c r="AE39" i="180"/>
  <c r="AE39" i="181"/>
  <c r="AE39" i="179"/>
  <c r="AE39" i="177"/>
  <c r="AU38" i="106"/>
  <c r="AU38" i="112" s="1"/>
  <c r="AU38" i="150"/>
  <c r="AU38" i="148"/>
  <c r="AU38" i="147"/>
  <c r="AU38" i="146"/>
  <c r="AU38" i="174"/>
  <c r="AU38" i="115"/>
  <c r="AU38" i="149"/>
  <c r="AU38" i="77"/>
  <c r="AU38" i="40"/>
  <c r="AU38" i="173"/>
  <c r="AU38" i="42"/>
  <c r="AU38" i="29"/>
  <c r="AU38" i="21"/>
  <c r="AU38" i="104"/>
  <c r="AU38" i="99"/>
  <c r="CE38" i="106"/>
  <c r="CE38" i="112" s="1"/>
  <c r="CE38" i="150"/>
  <c r="CE38" i="148"/>
  <c r="CE38" i="147"/>
  <c r="CE38" i="146"/>
  <c r="CE38" i="174"/>
  <c r="CE38" i="115"/>
  <c r="CE38" i="149"/>
  <c r="CE38" i="77"/>
  <c r="CE38" i="40"/>
  <c r="CE38" i="173"/>
  <c r="CE38" i="42"/>
  <c r="CE38" i="29"/>
  <c r="CE38" i="21"/>
  <c r="CE38" i="104"/>
  <c r="CE38" i="99"/>
  <c r="ER46" i="2"/>
  <c r="ER45" i="21"/>
  <c r="ER45" i="173"/>
  <c r="ER45" i="104"/>
  <c r="ER45" i="99"/>
  <c r="AL46" i="2"/>
  <c r="AL45" i="106"/>
  <c r="AL45" i="112" s="1"/>
  <c r="AL45" i="21"/>
  <c r="AL45" i="173"/>
  <c r="AL45" i="104"/>
  <c r="AL45" i="99"/>
  <c r="AI46" i="2"/>
  <c r="AI45" i="106"/>
  <c r="AI45" i="112" s="1"/>
  <c r="AI45" i="21"/>
  <c r="AI45" i="173"/>
  <c r="AI45" i="104"/>
  <c r="AI45" i="99"/>
  <c r="EQ46" i="2"/>
  <c r="EQ45" i="21"/>
  <c r="EQ45" i="173"/>
  <c r="EQ45" i="104"/>
  <c r="EQ45" i="99"/>
  <c r="BZ46" i="2"/>
  <c r="BZ45" i="106"/>
  <c r="BZ45" i="112" s="1"/>
  <c r="BZ45" i="21"/>
  <c r="BZ45" i="173"/>
  <c r="BZ45" i="104"/>
  <c r="BZ45" i="99"/>
  <c r="ET46" i="2"/>
  <c r="ET45" i="21"/>
  <c r="ET45" i="173"/>
  <c r="ET45" i="104"/>
  <c r="ET45" i="99"/>
  <c r="CV38" i="150"/>
  <c r="CV38" i="148"/>
  <c r="CV38" i="147"/>
  <c r="CV38" i="146"/>
  <c r="CV38" i="149"/>
  <c r="CV38" i="174"/>
  <c r="CV38" i="115"/>
  <c r="CV38" i="77"/>
  <c r="CV38" i="40"/>
  <c r="CV38" i="29"/>
  <c r="CV38" i="173"/>
  <c r="CV38" i="42"/>
  <c r="CV38" i="104"/>
  <c r="CV38" i="99"/>
  <c r="CV38" i="21"/>
  <c r="AS39" i="180"/>
  <c r="AS39" i="181"/>
  <c r="AS39" i="179"/>
  <c r="AS39" i="177"/>
  <c r="BI38" i="106"/>
  <c r="BI38" i="112" s="1"/>
  <c r="BI38" i="150"/>
  <c r="BI38" i="148"/>
  <c r="BI38" i="147"/>
  <c r="BI38" i="146"/>
  <c r="BI38" i="115"/>
  <c r="BI38" i="149"/>
  <c r="BI38" i="174"/>
  <c r="BI38" i="40"/>
  <c r="BI38" i="77"/>
  <c r="BI38" i="29"/>
  <c r="BI38" i="173"/>
  <c r="BI38" i="42"/>
  <c r="BI38" i="21"/>
  <c r="BI38" i="104"/>
  <c r="BI38" i="99"/>
  <c r="EK46" i="2"/>
  <c r="EK45" i="173"/>
  <c r="EK45" i="104"/>
  <c r="EK45" i="99"/>
  <c r="EK45" i="21"/>
  <c r="X46" i="2"/>
  <c r="X45" i="106"/>
  <c r="X45" i="112" s="1"/>
  <c r="X45" i="21"/>
  <c r="X45" i="173"/>
  <c r="X45" i="104"/>
  <c r="X45" i="99"/>
  <c r="EJ46" i="2"/>
  <c r="EJ45" i="21"/>
  <c r="EJ45" i="173"/>
  <c r="EJ45" i="104"/>
  <c r="EJ45" i="99"/>
  <c r="EW46" i="2"/>
  <c r="EW45" i="173"/>
  <c r="EW45" i="104"/>
  <c r="EW45" i="99"/>
  <c r="EW45" i="21"/>
  <c r="V39" i="180"/>
  <c r="V39" i="181"/>
  <c r="V39" i="179"/>
  <c r="V39" i="177"/>
  <c r="AL38" i="106"/>
  <c r="AL38" i="112" s="1"/>
  <c r="AL38" i="150"/>
  <c r="AL38" i="148"/>
  <c r="AL38" i="147"/>
  <c r="AL38" i="146"/>
  <c r="AL38" i="115"/>
  <c r="AL38" i="149"/>
  <c r="AL38" i="174"/>
  <c r="AL38" i="40"/>
  <c r="AL38" i="77"/>
  <c r="AL38" i="42"/>
  <c r="AL38" i="29"/>
  <c r="AL38" i="173"/>
  <c r="AL38" i="21"/>
  <c r="AL38" i="104"/>
  <c r="AL38" i="99"/>
  <c r="FJ38" i="150"/>
  <c r="FJ38" i="148"/>
  <c r="FJ38" i="147"/>
  <c r="FJ38" i="146"/>
  <c r="FJ38" i="115"/>
  <c r="FJ38" i="149"/>
  <c r="FJ38" i="174"/>
  <c r="FJ38" i="40"/>
  <c r="FJ38" i="77"/>
  <c r="FJ38" i="42"/>
  <c r="FJ38" i="29"/>
  <c r="FJ38" i="173"/>
  <c r="FJ38" i="21"/>
  <c r="FJ38" i="104"/>
  <c r="FJ38" i="99"/>
  <c r="DO38" i="150"/>
  <c r="DO38" i="148"/>
  <c r="DO38" i="147"/>
  <c r="DO38" i="146"/>
  <c r="DO38" i="174"/>
  <c r="DO38" i="115"/>
  <c r="DO38" i="149"/>
  <c r="DO38" i="77"/>
  <c r="DO38" i="40"/>
  <c r="DO38" i="173"/>
  <c r="DO38" i="42"/>
  <c r="DO38" i="29"/>
  <c r="DO38" i="21"/>
  <c r="DO38" i="104"/>
  <c r="DO38" i="99"/>
  <c r="DH46" i="2"/>
  <c r="DH45" i="21"/>
  <c r="DH45" i="173"/>
  <c r="DH45" i="104"/>
  <c r="DH45" i="99"/>
  <c r="CN38" i="106"/>
  <c r="CN38" i="112" s="1"/>
  <c r="CN38" i="150"/>
  <c r="CN38" i="148"/>
  <c r="CN38" i="147"/>
  <c r="CN38" i="146"/>
  <c r="CN38" i="149"/>
  <c r="CN38" i="174"/>
  <c r="CN38" i="115"/>
  <c r="CN38" i="77"/>
  <c r="CN38" i="40"/>
  <c r="CN38" i="29"/>
  <c r="CN38" i="173"/>
  <c r="CN38" i="42"/>
  <c r="CN38" i="104"/>
  <c r="CN38" i="99"/>
  <c r="CN38" i="21"/>
  <c r="C39" i="180"/>
  <c r="C39" i="181"/>
  <c r="C39" i="179"/>
  <c r="C39" i="177"/>
  <c r="S38" i="106"/>
  <c r="S38" i="112" s="1"/>
  <c r="S38" i="150"/>
  <c r="S38" i="148"/>
  <c r="S38" i="147"/>
  <c r="S38" i="146"/>
  <c r="S38" i="174"/>
  <c r="S38" i="115"/>
  <c r="S38" i="149"/>
  <c r="S38" i="77"/>
  <c r="S38" i="40"/>
  <c r="S38" i="173"/>
  <c r="S38" i="42"/>
  <c r="S38" i="29"/>
  <c r="S38" i="21"/>
  <c r="S38" i="104"/>
  <c r="S38" i="99"/>
  <c r="DK38" i="150"/>
  <c r="DK38" i="148"/>
  <c r="DK38" i="147"/>
  <c r="DK38" i="146"/>
  <c r="DK38" i="174"/>
  <c r="DK38" i="115"/>
  <c r="DK38" i="149"/>
  <c r="DK38" i="77"/>
  <c r="DK38" i="40"/>
  <c r="DK38" i="173"/>
  <c r="DK38" i="42"/>
  <c r="DK38" i="29"/>
  <c r="DK38" i="21"/>
  <c r="DK38" i="104"/>
  <c r="DK38" i="99"/>
  <c r="FR46" i="2"/>
  <c r="FR45" i="21"/>
  <c r="FR45" i="173"/>
  <c r="FR45" i="104"/>
  <c r="FR45" i="99"/>
  <c r="EX38" i="150"/>
  <c r="EX38" i="148"/>
  <c r="EX38" i="147"/>
  <c r="EX38" i="146"/>
  <c r="EX38" i="115"/>
  <c r="EX38" i="149"/>
  <c r="EX38" i="174"/>
  <c r="EX38" i="40"/>
  <c r="EX38" i="77"/>
  <c r="EX38" i="42"/>
  <c r="EX38" i="29"/>
  <c r="EX38" i="173"/>
  <c r="EX38" i="21"/>
  <c r="EX38" i="104"/>
  <c r="EX38" i="99"/>
  <c r="EI38" i="150"/>
  <c r="EI38" i="148"/>
  <c r="EI38" i="147"/>
  <c r="EI38" i="146"/>
  <c r="EI38" i="174"/>
  <c r="EI38" i="115"/>
  <c r="EI38" i="149"/>
  <c r="EI38" i="77"/>
  <c r="EI38" i="40"/>
  <c r="EI38" i="173"/>
  <c r="EI38" i="42"/>
  <c r="EI38" i="29"/>
  <c r="EI38" i="21"/>
  <c r="EI38" i="104"/>
  <c r="EI38" i="99"/>
  <c r="T46" i="2"/>
  <c r="T45" i="106"/>
  <c r="T45" i="112" s="1"/>
  <c r="T45" i="21"/>
  <c r="T45" i="173"/>
  <c r="T45" i="104"/>
  <c r="T45" i="99"/>
  <c r="EF38" i="150"/>
  <c r="EF38" i="148"/>
  <c r="EF38" i="147"/>
  <c r="EF38" i="146"/>
  <c r="EF38" i="149"/>
  <c r="EF38" i="174"/>
  <c r="EF38" i="115"/>
  <c r="EF38" i="77"/>
  <c r="EF38" i="40"/>
  <c r="EF38" i="29"/>
  <c r="EF38" i="173"/>
  <c r="EF38" i="42"/>
  <c r="EF38" i="104"/>
  <c r="EF38" i="99"/>
  <c r="EF38" i="21"/>
  <c r="DD38" i="150"/>
  <c r="DD38" i="148"/>
  <c r="DD38" i="147"/>
  <c r="DD38" i="146"/>
  <c r="DD38" i="149"/>
  <c r="DD38" i="174"/>
  <c r="DD38" i="115"/>
  <c r="DD38" i="77"/>
  <c r="DD38" i="40"/>
  <c r="DD38" i="29"/>
  <c r="DD38" i="173"/>
  <c r="DD38" i="42"/>
  <c r="DD38" i="104"/>
  <c r="DD38" i="99"/>
  <c r="DD38" i="21"/>
  <c r="CI38" i="106"/>
  <c r="CI38" i="112" s="1"/>
  <c r="CI38" i="150"/>
  <c r="CI38" i="148"/>
  <c r="CI38" i="147"/>
  <c r="CI38" i="146"/>
  <c r="CI38" i="174"/>
  <c r="CI38" i="115"/>
  <c r="CI38" i="149"/>
  <c r="CI38" i="77"/>
  <c r="CI38" i="40"/>
  <c r="CI38" i="173"/>
  <c r="CI38" i="42"/>
  <c r="CI38" i="29"/>
  <c r="CI38" i="21"/>
  <c r="CI38" i="104"/>
  <c r="CI38" i="99"/>
  <c r="AO39" i="180"/>
  <c r="AO39" i="181"/>
  <c r="AO39" i="179"/>
  <c r="AO39" i="177"/>
  <c r="BE38" i="106"/>
  <c r="BE38" i="112" s="1"/>
  <c r="BE38" i="150"/>
  <c r="BE38" i="148"/>
  <c r="BE38" i="147"/>
  <c r="BE38" i="146"/>
  <c r="BE38" i="115"/>
  <c r="BE38" i="149"/>
  <c r="BE38" i="174"/>
  <c r="BE38" i="40"/>
  <c r="BE38" i="77"/>
  <c r="BE38" i="29"/>
  <c r="BE38" i="173"/>
  <c r="BE38" i="42"/>
  <c r="BE38" i="21"/>
  <c r="BE38" i="104"/>
  <c r="BE38" i="99"/>
  <c r="CV46" i="2"/>
  <c r="CV45" i="21"/>
  <c r="CV45" i="173"/>
  <c r="CV45" i="104"/>
  <c r="CV45" i="99"/>
  <c r="CP46" i="2"/>
  <c r="CP45" i="106"/>
  <c r="CP45" i="112" s="1"/>
  <c r="CP45" i="21"/>
  <c r="CP45" i="173"/>
  <c r="CP45" i="104"/>
  <c r="CP45" i="99"/>
  <c r="DK46" i="2"/>
  <c r="DK45" i="21"/>
  <c r="DK45" i="173"/>
  <c r="DK45" i="104"/>
  <c r="DK45" i="99"/>
  <c r="L39" i="180"/>
  <c r="L39" i="181"/>
  <c r="L39" i="179"/>
  <c r="L39" i="177"/>
  <c r="AB38" i="106"/>
  <c r="AB38" i="112" s="1"/>
  <c r="AB38" i="150"/>
  <c r="AB38" i="148"/>
  <c r="AB38" i="147"/>
  <c r="AB38" i="146"/>
  <c r="AB38" i="149"/>
  <c r="AB38" i="174"/>
  <c r="AB38" i="115"/>
  <c r="AB38" i="77"/>
  <c r="AB38" i="40"/>
  <c r="AB38" i="29"/>
  <c r="AB38" i="173"/>
  <c r="AB38" i="42"/>
  <c r="AB38" i="104"/>
  <c r="AB38" i="99"/>
  <c r="AB38" i="21"/>
  <c r="T39" i="180"/>
  <c r="T39" i="181"/>
  <c r="T39" i="179"/>
  <c r="T39" i="177"/>
  <c r="AJ38" i="106"/>
  <c r="AJ38" i="112" s="1"/>
  <c r="AJ38" i="150"/>
  <c r="AJ38" i="148"/>
  <c r="AJ38" i="147"/>
  <c r="AJ38" i="146"/>
  <c r="AJ38" i="149"/>
  <c r="AJ38" i="174"/>
  <c r="AJ38" i="115"/>
  <c r="AJ38" i="77"/>
  <c r="AJ38" i="40"/>
  <c r="AJ38" i="29"/>
  <c r="AJ38" i="173"/>
  <c r="AJ38" i="42"/>
  <c r="AJ38" i="104"/>
  <c r="AJ38" i="99"/>
  <c r="AJ38" i="21"/>
  <c r="AH39" i="180"/>
  <c r="AH39" i="181"/>
  <c r="AH39" i="179"/>
  <c r="AH39" i="177"/>
  <c r="AX38" i="106"/>
  <c r="AX38" i="112" s="1"/>
  <c r="AX38" i="150"/>
  <c r="AX38" i="148"/>
  <c r="AX38" i="147"/>
  <c r="AX38" i="146"/>
  <c r="AX38" i="115"/>
  <c r="AX38" i="149"/>
  <c r="AX38" i="174"/>
  <c r="AX38" i="40"/>
  <c r="AX38" i="77"/>
  <c r="AX38" i="42"/>
  <c r="AX38" i="29"/>
  <c r="AX38" i="173"/>
  <c r="AX38" i="21"/>
  <c r="AX38" i="104"/>
  <c r="AX38" i="99"/>
  <c r="DB46" i="2"/>
  <c r="DB45" i="21"/>
  <c r="DB45" i="173"/>
  <c r="DB45" i="104"/>
  <c r="DB45" i="99"/>
  <c r="Q47" i="2"/>
  <c r="Q46" i="106"/>
  <c r="Q46" i="112" s="1"/>
  <c r="Q46" i="99"/>
  <c r="Q46" i="104"/>
  <c r="Q46" i="173"/>
  <c r="Q46" i="21"/>
  <c r="Q38" i="150"/>
  <c r="Q38" i="148"/>
  <c r="Q38" i="147"/>
  <c r="Q38" i="146"/>
  <c r="Q38" i="149"/>
  <c r="Q38" i="174"/>
  <c r="Q38" i="115"/>
  <c r="Q38" i="40"/>
  <c r="Q38" i="77"/>
  <c r="Q38" i="29"/>
  <c r="Q38" i="42"/>
  <c r="Q38" i="173"/>
  <c r="Q38" i="21"/>
  <c r="Q38" i="104"/>
  <c r="Q38" i="106"/>
  <c r="Q38" i="112" s="1"/>
  <c r="Q38" i="99"/>
  <c r="J38" i="150"/>
  <c r="J38" i="106"/>
  <c r="J38" i="112" s="1"/>
  <c r="J38" i="148"/>
  <c r="J38" i="174"/>
  <c r="J38" i="147"/>
  <c r="J38" i="115"/>
  <c r="J38" i="40"/>
  <c r="J38" i="146"/>
  <c r="J38" i="149"/>
  <c r="J38" i="29"/>
  <c r="J38" i="42"/>
  <c r="J38" i="173"/>
  <c r="J38" i="21"/>
  <c r="J38" i="99"/>
  <c r="J38" i="77"/>
  <c r="J38" i="104"/>
  <c r="J46" i="2"/>
  <c r="J45" i="106"/>
  <c r="J45" i="112" s="1"/>
  <c r="J45" i="21"/>
  <c r="J45" i="173"/>
  <c r="J45" i="99"/>
  <c r="J45" i="104"/>
  <c r="N38" i="106"/>
  <c r="N38" i="112" s="1"/>
  <c r="N38" i="150"/>
  <c r="N38" i="147"/>
  <c r="N38" i="174"/>
  <c r="N38" i="146"/>
  <c r="N38" i="115"/>
  <c r="N38" i="148"/>
  <c r="N38" i="149"/>
  <c r="N38" i="29"/>
  <c r="N38" i="77"/>
  <c r="N38" i="42"/>
  <c r="N38" i="40"/>
  <c r="N38" i="21"/>
  <c r="N38" i="173"/>
  <c r="N38" i="99"/>
  <c r="N38" i="104"/>
  <c r="L38" i="106"/>
  <c r="L38" i="112" s="1"/>
  <c r="L38" i="148"/>
  <c r="L38" i="146"/>
  <c r="L38" i="150"/>
  <c r="L38" i="149"/>
  <c r="L38" i="77"/>
  <c r="L38" i="147"/>
  <c r="L38" i="115"/>
  <c r="L38" i="40"/>
  <c r="L38" i="42"/>
  <c r="L38" i="173"/>
  <c r="L38" i="174"/>
  <c r="L38" i="104"/>
  <c r="L38" i="99"/>
  <c r="L38" i="21"/>
  <c r="L38" i="29"/>
  <c r="H46" i="2"/>
  <c r="H45" i="106"/>
  <c r="H45" i="112" s="1"/>
  <c r="H45" i="104"/>
  <c r="H45" i="173"/>
  <c r="H45" i="99"/>
  <c r="H45" i="21"/>
  <c r="N46" i="2"/>
  <c r="N45" i="106"/>
  <c r="N45" i="112" s="1"/>
  <c r="N45" i="21"/>
  <c r="N45" i="99"/>
  <c r="N45" i="173"/>
  <c r="N45" i="104"/>
  <c r="M38" i="150"/>
  <c r="M38" i="106"/>
  <c r="M38" i="112" s="1"/>
  <c r="M38" i="147"/>
  <c r="M38" i="148"/>
  <c r="M38" i="146"/>
  <c r="M38" i="40"/>
  <c r="M38" i="174"/>
  <c r="M38" i="149"/>
  <c r="M38" i="115"/>
  <c r="M38" i="29"/>
  <c r="M38" i="77"/>
  <c r="M38" i="42"/>
  <c r="M38" i="173"/>
  <c r="M38" i="99"/>
  <c r="M38" i="104"/>
  <c r="M38" i="21"/>
  <c r="L46" i="2"/>
  <c r="L45" i="106"/>
  <c r="L45" i="112" s="1"/>
  <c r="L45" i="104"/>
  <c r="L45" i="173"/>
  <c r="L45" i="21"/>
  <c r="L45" i="99"/>
  <c r="O38" i="106"/>
  <c r="O38" i="112" s="1"/>
  <c r="O38" i="150"/>
  <c r="O38" i="148"/>
  <c r="O38" i="149"/>
  <c r="O38" i="147"/>
  <c r="O38" i="174"/>
  <c r="O38" i="40"/>
  <c r="O38" i="115"/>
  <c r="O38" i="173"/>
  <c r="O38" i="29"/>
  <c r="O38" i="77"/>
  <c r="O38" i="42"/>
  <c r="O38" i="21"/>
  <c r="O38" i="146"/>
  <c r="O38" i="99"/>
  <c r="O38" i="104"/>
  <c r="M46" i="2"/>
  <c r="M45" i="106"/>
  <c r="M45" i="112" s="1"/>
  <c r="M45" i="99"/>
  <c r="M45" i="104"/>
  <c r="M45" i="173"/>
  <c r="M45" i="21"/>
  <c r="O46" i="2"/>
  <c r="O45" i="106"/>
  <c r="O45" i="112" s="1"/>
  <c r="O45" i="173"/>
  <c r="O45" i="21"/>
  <c r="O45" i="104"/>
  <c r="O45" i="99"/>
  <c r="H38" i="106"/>
  <c r="H38" i="112" s="1"/>
  <c r="H38" i="148"/>
  <c r="H38" i="150"/>
  <c r="H38" i="146"/>
  <c r="H38" i="147"/>
  <c r="H38" i="149"/>
  <c r="H38" i="77"/>
  <c r="H38" i="174"/>
  <c r="H38" i="115"/>
  <c r="H38" i="42"/>
  <c r="H38" i="173"/>
  <c r="H38" i="40"/>
  <c r="H38" i="104"/>
  <c r="H38" i="99"/>
  <c r="H38" i="29"/>
  <c r="H38" i="21"/>
  <c r="E38" i="106"/>
  <c r="E38" i="112" s="1"/>
  <c r="E38" i="150"/>
  <c r="E38" i="146"/>
  <c r="E38" i="40"/>
  <c r="E38" i="148"/>
  <c r="E38" i="147"/>
  <c r="E38" i="115"/>
  <c r="E38" i="174"/>
  <c r="E38" i="42"/>
  <c r="E38" i="149"/>
  <c r="E38" i="77"/>
  <c r="E38" i="29"/>
  <c r="E38" i="104"/>
  <c r="E38" i="173"/>
  <c r="E38" i="21"/>
  <c r="E38" i="99"/>
  <c r="F38" i="106"/>
  <c r="F38" i="112" s="1"/>
  <c r="F38" i="148"/>
  <c r="F38" i="150"/>
  <c r="F38" i="149"/>
  <c r="F38" i="77"/>
  <c r="F38" i="146"/>
  <c r="F38" i="40"/>
  <c r="F38" i="147"/>
  <c r="F38" i="174"/>
  <c r="F38" i="29"/>
  <c r="F38" i="173"/>
  <c r="F38" i="42"/>
  <c r="F38" i="21"/>
  <c r="F38" i="99"/>
  <c r="F38" i="104"/>
  <c r="F38" i="115"/>
  <c r="E46" i="2"/>
  <c r="E45" i="106"/>
  <c r="E45" i="112" s="1"/>
  <c r="E45" i="173"/>
  <c r="E45" i="104"/>
  <c r="E45" i="99"/>
  <c r="E45" i="21"/>
  <c r="F46" i="2"/>
  <c r="F45" i="106"/>
  <c r="F45" i="112" s="1"/>
  <c r="F45" i="99"/>
  <c r="F45" i="173"/>
  <c r="F45" i="104"/>
  <c r="F45" i="21"/>
  <c r="DB47" i="2" l="1"/>
  <c r="DB46" i="21"/>
  <c r="DB46" i="173"/>
  <c r="DB46" i="104"/>
  <c r="DB46" i="99"/>
  <c r="CV47" i="2"/>
  <c r="CV46" i="173"/>
  <c r="CV46" i="104"/>
  <c r="CV46" i="21"/>
  <c r="CV46" i="99"/>
  <c r="T47" i="2"/>
  <c r="T46" i="106"/>
  <c r="T46" i="112" s="1"/>
  <c r="T46" i="173"/>
  <c r="T46" i="104"/>
  <c r="T46" i="99"/>
  <c r="T46" i="21"/>
  <c r="BZ47" i="2"/>
  <c r="BZ46" i="106"/>
  <c r="BZ46" i="112" s="1"/>
  <c r="BZ46" i="21"/>
  <c r="BZ46" i="173"/>
  <c r="BZ46" i="104"/>
  <c r="BZ46" i="99"/>
  <c r="AH47" i="2"/>
  <c r="AH46" i="106"/>
  <c r="AH46" i="112" s="1"/>
  <c r="AH46" i="21"/>
  <c r="AH46" i="173"/>
  <c r="AH46" i="104"/>
  <c r="AH46" i="99"/>
  <c r="DV47" i="2"/>
  <c r="DV46" i="21"/>
  <c r="DV46" i="173"/>
  <c r="DV46" i="104"/>
  <c r="DV46" i="99"/>
  <c r="FJ47" i="2"/>
  <c r="FJ46" i="21"/>
  <c r="FJ46" i="173"/>
  <c r="FJ46" i="104"/>
  <c r="FJ46" i="99"/>
  <c r="BU47" i="2"/>
  <c r="BU46" i="106"/>
  <c r="BU46" i="112" s="1"/>
  <c r="BU46" i="21"/>
  <c r="BU46" i="173"/>
  <c r="BU46" i="104"/>
  <c r="BU46" i="99"/>
  <c r="FQ47" i="2"/>
  <c r="FQ46" i="21"/>
  <c r="FQ46" i="173"/>
  <c r="FQ46" i="104"/>
  <c r="FQ46" i="99"/>
  <c r="V47" i="2"/>
  <c r="V46" i="106"/>
  <c r="V46" i="112" s="1"/>
  <c r="V46" i="21"/>
  <c r="V46" i="173"/>
  <c r="V46" i="104"/>
  <c r="V46" i="99"/>
  <c r="FS47" i="2"/>
  <c r="FS46" i="21"/>
  <c r="FS46" i="173"/>
  <c r="FS46" i="104"/>
  <c r="FS46" i="99"/>
  <c r="EO47" i="2"/>
  <c r="EO46" i="21"/>
  <c r="EO46" i="173"/>
  <c r="EO46" i="104"/>
  <c r="EO46" i="99"/>
  <c r="AN47" i="2"/>
  <c r="AN46" i="106"/>
  <c r="AN46" i="112" s="1"/>
  <c r="AN46" i="173"/>
  <c r="AN46" i="104"/>
  <c r="AN46" i="99"/>
  <c r="AN46" i="21"/>
  <c r="AZ47" i="2"/>
  <c r="AZ46" i="106"/>
  <c r="AZ46" i="112" s="1"/>
  <c r="AZ46" i="173"/>
  <c r="AZ46" i="104"/>
  <c r="AZ46" i="99"/>
  <c r="AZ46" i="21"/>
  <c r="CL47" i="2"/>
  <c r="CL46" i="106"/>
  <c r="CL46" i="112" s="1"/>
  <c r="CL46" i="21"/>
  <c r="CL46" i="173"/>
  <c r="CL46" i="104"/>
  <c r="CL46" i="99"/>
  <c r="FT47" i="2"/>
  <c r="FT46" i="173"/>
  <c r="FT46" i="104"/>
  <c r="FT46" i="21"/>
  <c r="FT46" i="99"/>
  <c r="AB47" i="2"/>
  <c r="AB46" i="106"/>
  <c r="AB46" i="112" s="1"/>
  <c r="AB46" i="173"/>
  <c r="AB46" i="104"/>
  <c r="AB46" i="99"/>
  <c r="AB46" i="21"/>
  <c r="DU47" i="2"/>
  <c r="DU46" i="21"/>
  <c r="DU46" i="173"/>
  <c r="DU46" i="104"/>
  <c r="DU46" i="99"/>
  <c r="C47" i="2"/>
  <c r="C46" i="106"/>
  <c r="C46" i="112" s="1"/>
  <c r="C46" i="21"/>
  <c r="C46" i="173"/>
  <c r="C46" i="104"/>
  <c r="C46" i="99"/>
  <c r="BO47" i="2"/>
  <c r="BO46" i="106"/>
  <c r="BO46" i="112" s="1"/>
  <c r="BO46" i="21"/>
  <c r="BO46" i="173"/>
  <c r="BO46" i="104"/>
  <c r="BO46" i="99"/>
  <c r="DG47" i="2"/>
  <c r="DG46" i="21"/>
  <c r="DG46" i="173"/>
  <c r="DG46" i="104"/>
  <c r="DG46" i="99"/>
  <c r="BI47" i="2"/>
  <c r="BI46" i="106"/>
  <c r="BI46" i="112" s="1"/>
  <c r="BI46" i="21"/>
  <c r="BI46" i="173"/>
  <c r="BI46" i="104"/>
  <c r="BI46" i="99"/>
  <c r="Z47" i="2"/>
  <c r="Z46" i="106"/>
  <c r="Z46" i="112" s="1"/>
  <c r="Z46" i="21"/>
  <c r="Z46" i="173"/>
  <c r="Z46" i="104"/>
  <c r="Z46" i="99"/>
  <c r="ED47" i="2"/>
  <c r="ED46" i="21"/>
  <c r="ED46" i="173"/>
  <c r="ED46" i="104"/>
  <c r="ED46" i="99"/>
  <c r="EV47" i="2"/>
  <c r="EV46" i="173"/>
  <c r="EV46" i="104"/>
  <c r="EV46" i="21"/>
  <c r="EV46" i="99"/>
  <c r="CQ47" i="2"/>
  <c r="CQ46" i="106"/>
  <c r="CQ46" i="112" s="1"/>
  <c r="CQ46" i="21"/>
  <c r="CQ46" i="173"/>
  <c r="CQ46" i="104"/>
  <c r="CQ46" i="99"/>
  <c r="CG47" i="2"/>
  <c r="CG46" i="106"/>
  <c r="CG46" i="112" s="1"/>
  <c r="CG46" i="21"/>
  <c r="CG46" i="173"/>
  <c r="CG46" i="104"/>
  <c r="CG46" i="99"/>
  <c r="CR47" i="2"/>
  <c r="CR46" i="106"/>
  <c r="CR46" i="112" s="1"/>
  <c r="CR46" i="173"/>
  <c r="CR46" i="104"/>
  <c r="CR46" i="21"/>
  <c r="CR46" i="99"/>
  <c r="CM47" i="2"/>
  <c r="CM46" i="106"/>
  <c r="CM46" i="112" s="1"/>
  <c r="CM46" i="21"/>
  <c r="CM46" i="173"/>
  <c r="CM46" i="104"/>
  <c r="CM46" i="99"/>
  <c r="EM47" i="2"/>
  <c r="EM46" i="21"/>
  <c r="EM46" i="173"/>
  <c r="EM46" i="104"/>
  <c r="EM46" i="99"/>
  <c r="AP47" i="2"/>
  <c r="AP46" i="106"/>
  <c r="AP46" i="112" s="1"/>
  <c r="AP46" i="21"/>
  <c r="AP46" i="173"/>
  <c r="AP46" i="104"/>
  <c r="AP46" i="99"/>
  <c r="BR47" i="2"/>
  <c r="BR46" i="106"/>
  <c r="BR46" i="112" s="1"/>
  <c r="BR46" i="21"/>
  <c r="BR46" i="173"/>
  <c r="BR46" i="104"/>
  <c r="BR46" i="99"/>
  <c r="AV47" i="2"/>
  <c r="AV46" i="106"/>
  <c r="AV46" i="112" s="1"/>
  <c r="AV46" i="173"/>
  <c r="AV46" i="104"/>
  <c r="AV46" i="99"/>
  <c r="AV46" i="21"/>
  <c r="BB47" i="2"/>
  <c r="BB46" i="106"/>
  <c r="BB46" i="112" s="1"/>
  <c r="BB46" i="21"/>
  <c r="BB46" i="173"/>
  <c r="BB46" i="104"/>
  <c r="BB46" i="99"/>
  <c r="CF47" i="2"/>
  <c r="CF46" i="106"/>
  <c r="CF46" i="112" s="1"/>
  <c r="CF46" i="173"/>
  <c r="CF46" i="104"/>
  <c r="CF46" i="21"/>
  <c r="CF46" i="99"/>
  <c r="GC47" i="2"/>
  <c r="GC46" i="21"/>
  <c r="GC46" i="173"/>
  <c r="GC46" i="104"/>
  <c r="GC46" i="99"/>
  <c r="AS47" i="2"/>
  <c r="AS46" i="106"/>
  <c r="AS46" i="112" s="1"/>
  <c r="AS46" i="21"/>
  <c r="AS46" i="173"/>
  <c r="AS46" i="104"/>
  <c r="AS46" i="99"/>
  <c r="X47" i="2"/>
  <c r="X46" i="106"/>
  <c r="X46" i="112" s="1"/>
  <c r="X46" i="173"/>
  <c r="X46" i="104"/>
  <c r="X46" i="99"/>
  <c r="X46" i="21"/>
  <c r="EQ47" i="2"/>
  <c r="EQ46" i="21"/>
  <c r="EQ46" i="173"/>
  <c r="EQ46" i="104"/>
  <c r="EQ46" i="99"/>
  <c r="AL47" i="2"/>
  <c r="AL46" i="106"/>
  <c r="AL46" i="112" s="1"/>
  <c r="AL46" i="21"/>
  <c r="AL46" i="173"/>
  <c r="AL46" i="104"/>
  <c r="AL46" i="99"/>
  <c r="EP47" i="2"/>
  <c r="EP46" i="21"/>
  <c r="EP46" i="173"/>
  <c r="EP46" i="104"/>
  <c r="EP46" i="99"/>
  <c r="CK47" i="2"/>
  <c r="CK46" i="106"/>
  <c r="CK46" i="112" s="1"/>
  <c r="CK46" i="21"/>
  <c r="CK46" i="173"/>
  <c r="CK46" i="104"/>
  <c r="CK46" i="99"/>
  <c r="CY47" i="2"/>
  <c r="CY46" i="21"/>
  <c r="CY46" i="173"/>
  <c r="CY46" i="104"/>
  <c r="CY46" i="99"/>
  <c r="AG47" i="2"/>
  <c r="AG46" i="106"/>
  <c r="AG46" i="112" s="1"/>
  <c r="AG46" i="21"/>
  <c r="AG46" i="173"/>
  <c r="AG46" i="104"/>
  <c r="AG46" i="99"/>
  <c r="FH47" i="2"/>
  <c r="FH46" i="173"/>
  <c r="FH46" i="104"/>
  <c r="FH46" i="21"/>
  <c r="FH46" i="99"/>
  <c r="BC47" i="2"/>
  <c r="BC46" i="106"/>
  <c r="BC46" i="112" s="1"/>
  <c r="BC46" i="21"/>
  <c r="BC46" i="173"/>
  <c r="BC46" i="104"/>
  <c r="BC46" i="99"/>
  <c r="AX47" i="2"/>
  <c r="AX46" i="106"/>
  <c r="AX46" i="112" s="1"/>
  <c r="AX46" i="21"/>
  <c r="AX46" i="173"/>
  <c r="AX46" i="104"/>
  <c r="AX46" i="99"/>
  <c r="GE47" i="2"/>
  <c r="GE46" i="21"/>
  <c r="GE46" i="173"/>
  <c r="GE46" i="104"/>
  <c r="GE46" i="99"/>
  <c r="FY47" i="2"/>
  <c r="FY46" i="21"/>
  <c r="FY46" i="173"/>
  <c r="FY46" i="104"/>
  <c r="FY46" i="99"/>
  <c r="DM47" i="2"/>
  <c r="DM46" i="21"/>
  <c r="DM46" i="173"/>
  <c r="DM46" i="104"/>
  <c r="DM46" i="99"/>
  <c r="FV47" i="2"/>
  <c r="FV46" i="21"/>
  <c r="FV46" i="173"/>
  <c r="FV46" i="104"/>
  <c r="FV46" i="99"/>
  <c r="FL47" i="2"/>
  <c r="FL46" i="173"/>
  <c r="FL46" i="104"/>
  <c r="FL46" i="21"/>
  <c r="FL46" i="99"/>
  <c r="EI47" i="173"/>
  <c r="EI47" i="104"/>
  <c r="EI47" i="21"/>
  <c r="EI47" i="99"/>
  <c r="BW47" i="2"/>
  <c r="BW46" i="106"/>
  <c r="BW46" i="112" s="1"/>
  <c r="BW46" i="21"/>
  <c r="BW46" i="173"/>
  <c r="BW46" i="104"/>
  <c r="BW46" i="99"/>
  <c r="AW47" i="2"/>
  <c r="AW46" i="106"/>
  <c r="AW46" i="112" s="1"/>
  <c r="AW46" i="21"/>
  <c r="AW46" i="173"/>
  <c r="AW46" i="104"/>
  <c r="AW46" i="99"/>
  <c r="CE47" i="2"/>
  <c r="CE46" i="106"/>
  <c r="CE46" i="112" s="1"/>
  <c r="CE46" i="21"/>
  <c r="CE46" i="173"/>
  <c r="CE46" i="104"/>
  <c r="CE46" i="99"/>
  <c r="FA47" i="2"/>
  <c r="FA46" i="21"/>
  <c r="FA46" i="173"/>
  <c r="FA46" i="104"/>
  <c r="FA46" i="99"/>
  <c r="BE47" i="2"/>
  <c r="BE46" i="106"/>
  <c r="BE46" i="112" s="1"/>
  <c r="BE46" i="21"/>
  <c r="BE46" i="173"/>
  <c r="BE46" i="104"/>
  <c r="BE46" i="99"/>
  <c r="FF47" i="21"/>
  <c r="FF47" i="173"/>
  <c r="FF47" i="104"/>
  <c r="FF47" i="99"/>
  <c r="BD47" i="2"/>
  <c r="BD46" i="106"/>
  <c r="BD46" i="112" s="1"/>
  <c r="BD46" i="173"/>
  <c r="BD46" i="104"/>
  <c r="BD46" i="99"/>
  <c r="BD46" i="21"/>
  <c r="DO47" i="2"/>
  <c r="DO46" i="21"/>
  <c r="DO46" i="173"/>
  <c r="DO46" i="104"/>
  <c r="DO46" i="99"/>
  <c r="EB47" i="2"/>
  <c r="EB46" i="173"/>
  <c r="EB46" i="104"/>
  <c r="EB46" i="21"/>
  <c r="EB46" i="99"/>
  <c r="DI47" i="2"/>
  <c r="DI46" i="21"/>
  <c r="DI46" i="173"/>
  <c r="DI46" i="104"/>
  <c r="DI46" i="99"/>
  <c r="DK47" i="2"/>
  <c r="DK46" i="21"/>
  <c r="DK46" i="173"/>
  <c r="DK46" i="104"/>
  <c r="DK46" i="99"/>
  <c r="EW47" i="2"/>
  <c r="EW46" i="21"/>
  <c r="EW46" i="173"/>
  <c r="EW46" i="104"/>
  <c r="EW46" i="99"/>
  <c r="EK47" i="2"/>
  <c r="EK46" i="21"/>
  <c r="EK46" i="173"/>
  <c r="EK46" i="104"/>
  <c r="EK46" i="99"/>
  <c r="ET47" i="2"/>
  <c r="ET46" i="21"/>
  <c r="ET46" i="173"/>
  <c r="ET46" i="104"/>
  <c r="ET46" i="99"/>
  <c r="ER47" i="2"/>
  <c r="ER46" i="173"/>
  <c r="ER46" i="104"/>
  <c r="ER46" i="21"/>
  <c r="ER46" i="99"/>
  <c r="CZ47" i="2"/>
  <c r="CZ46" i="173"/>
  <c r="CZ46" i="104"/>
  <c r="CZ46" i="21"/>
  <c r="CZ46" i="99"/>
  <c r="DD47" i="21"/>
  <c r="DD47" i="173"/>
  <c r="DD47" i="104"/>
  <c r="DD47" i="99"/>
  <c r="AC47" i="2"/>
  <c r="AC46" i="106"/>
  <c r="AC46" i="112" s="1"/>
  <c r="AC46" i="21"/>
  <c r="AC46" i="173"/>
  <c r="AC46" i="104"/>
  <c r="AC46" i="99"/>
  <c r="AE47" i="2"/>
  <c r="AE46" i="106"/>
  <c r="AE46" i="112" s="1"/>
  <c r="AE46" i="21"/>
  <c r="AE46" i="173"/>
  <c r="AE46" i="104"/>
  <c r="AE46" i="99"/>
  <c r="BS47" i="2"/>
  <c r="BS46" i="106"/>
  <c r="BS46" i="112" s="1"/>
  <c r="BS46" i="21"/>
  <c r="BS46" i="173"/>
  <c r="BS46" i="104"/>
  <c r="BS46" i="99"/>
  <c r="FZ47" i="2"/>
  <c r="FZ46" i="21"/>
  <c r="FZ46" i="173"/>
  <c r="FZ46" i="104"/>
  <c r="FZ46" i="99"/>
  <c r="DR47" i="2"/>
  <c r="DR46" i="21"/>
  <c r="DR46" i="173"/>
  <c r="DR46" i="104"/>
  <c r="DR46" i="99"/>
  <c r="DA47" i="2"/>
  <c r="DA46" i="21"/>
  <c r="DA46" i="173"/>
  <c r="DA46" i="104"/>
  <c r="DA46" i="99"/>
  <c r="BK47" i="2"/>
  <c r="BK46" i="106"/>
  <c r="BK46" i="112" s="1"/>
  <c r="BK46" i="21"/>
  <c r="BK46" i="173"/>
  <c r="BK46" i="104"/>
  <c r="BK46" i="99"/>
  <c r="GA47" i="2"/>
  <c r="GA46" i="21"/>
  <c r="GA46" i="173"/>
  <c r="GA46" i="104"/>
  <c r="GA46" i="99"/>
  <c r="CW47" i="21"/>
  <c r="CW47" i="173"/>
  <c r="CW47" i="104"/>
  <c r="CW47" i="99"/>
  <c r="GB47" i="2"/>
  <c r="GB46" i="173"/>
  <c r="GB46" i="104"/>
  <c r="GB46" i="21"/>
  <c r="GB46" i="99"/>
  <c r="AO47" i="2"/>
  <c r="AO46" i="106"/>
  <c r="AO46" i="112" s="1"/>
  <c r="AO46" i="21"/>
  <c r="AO46" i="173"/>
  <c r="AO46" i="104"/>
  <c r="AO46" i="99"/>
  <c r="CB47" i="106"/>
  <c r="CB47" i="112" s="1"/>
  <c r="CB47" i="21"/>
  <c r="CB47" i="173"/>
  <c r="CB47" i="104"/>
  <c r="CB47" i="99"/>
  <c r="EY47" i="2"/>
  <c r="EY46" i="21"/>
  <c r="EY46" i="173"/>
  <c r="EY46" i="104"/>
  <c r="EY46" i="99"/>
  <c r="U47" i="2"/>
  <c r="U46" i="106"/>
  <c r="U46" i="112" s="1"/>
  <c r="U46" i="21"/>
  <c r="U46" i="173"/>
  <c r="U46" i="104"/>
  <c r="U46" i="99"/>
  <c r="CD47" i="2"/>
  <c r="CD46" i="106"/>
  <c r="CD46" i="112" s="1"/>
  <c r="CD46" i="21"/>
  <c r="CD46" i="173"/>
  <c r="CD46" i="104"/>
  <c r="CD46" i="99"/>
  <c r="BL47" i="2"/>
  <c r="BL46" i="106"/>
  <c r="BL46" i="112" s="1"/>
  <c r="BL46" i="173"/>
  <c r="BL46" i="104"/>
  <c r="BL46" i="99"/>
  <c r="BL46" i="21"/>
  <c r="S47" i="2"/>
  <c r="S46" i="106"/>
  <c r="S46" i="112" s="1"/>
  <c r="S46" i="21"/>
  <c r="S46" i="173"/>
  <c r="S46" i="104"/>
  <c r="S46" i="99"/>
  <c r="AQ47" i="2"/>
  <c r="AQ46" i="106"/>
  <c r="AQ46" i="112" s="1"/>
  <c r="AQ46" i="21"/>
  <c r="AQ46" i="173"/>
  <c r="AQ46" i="104"/>
  <c r="AQ46" i="99"/>
  <c r="DF47" i="2"/>
  <c r="DF46" i="21"/>
  <c r="DF46" i="173"/>
  <c r="DF46" i="104"/>
  <c r="DF46" i="99"/>
  <c r="DP47" i="2"/>
  <c r="DP46" i="173"/>
  <c r="DP46" i="104"/>
  <c r="DP46" i="21"/>
  <c r="DP46" i="99"/>
  <c r="CN47" i="2"/>
  <c r="CN46" i="106"/>
  <c r="CN46" i="112" s="1"/>
  <c r="CN46" i="173"/>
  <c r="CN46" i="104"/>
  <c r="CN46" i="21"/>
  <c r="CN46" i="99"/>
  <c r="AU47" i="2"/>
  <c r="AU46" i="106"/>
  <c r="AU46" i="112" s="1"/>
  <c r="AU46" i="21"/>
  <c r="AU46" i="173"/>
  <c r="AU46" i="104"/>
  <c r="AU46" i="99"/>
  <c r="BX47" i="2"/>
  <c r="BX46" i="106"/>
  <c r="BX46" i="112" s="1"/>
  <c r="BX46" i="173"/>
  <c r="BX46" i="104"/>
  <c r="BX46" i="21"/>
  <c r="BX46" i="99"/>
  <c r="FX47" i="2"/>
  <c r="FX46" i="173"/>
  <c r="FX46" i="104"/>
  <c r="FX46" i="21"/>
  <c r="FX46" i="99"/>
  <c r="AJ47" i="2"/>
  <c r="AJ46" i="106"/>
  <c r="AJ46" i="112" s="1"/>
  <c r="AJ46" i="173"/>
  <c r="AJ46" i="104"/>
  <c r="AJ46" i="99"/>
  <c r="AJ46" i="21"/>
  <c r="BJ47" i="2"/>
  <c r="BJ46" i="106"/>
  <c r="BJ46" i="112" s="1"/>
  <c r="BJ46" i="21"/>
  <c r="BJ46" i="173"/>
  <c r="BJ46" i="104"/>
  <c r="BJ46" i="99"/>
  <c r="CI47" i="2"/>
  <c r="CI46" i="106"/>
  <c r="CI46" i="112" s="1"/>
  <c r="CI46" i="21"/>
  <c r="CI46" i="173"/>
  <c r="CI46" i="104"/>
  <c r="CI46" i="99"/>
  <c r="CP47" i="2"/>
  <c r="CP46" i="106"/>
  <c r="CP46" i="112" s="1"/>
  <c r="CP46" i="21"/>
  <c r="CP46" i="173"/>
  <c r="CP46" i="104"/>
  <c r="CP46" i="99"/>
  <c r="FR47" i="2"/>
  <c r="FR46" i="21"/>
  <c r="FR46" i="173"/>
  <c r="FR46" i="104"/>
  <c r="FR46" i="99"/>
  <c r="DH47" i="2"/>
  <c r="DH46" i="173"/>
  <c r="DH46" i="104"/>
  <c r="DH46" i="21"/>
  <c r="DH46" i="99"/>
  <c r="EJ47" i="2"/>
  <c r="EJ46" i="173"/>
  <c r="EJ46" i="104"/>
  <c r="EJ46" i="21"/>
  <c r="EJ46" i="99"/>
  <c r="AI47" i="2"/>
  <c r="AI46" i="106"/>
  <c r="AI46" i="112" s="1"/>
  <c r="AI46" i="21"/>
  <c r="AI46" i="173"/>
  <c r="AI46" i="104"/>
  <c r="AI46" i="99"/>
  <c r="FO47" i="2"/>
  <c r="FO46" i="21"/>
  <c r="FO46" i="173"/>
  <c r="FO46" i="104"/>
  <c r="FO46" i="99"/>
  <c r="DT47" i="2"/>
  <c r="DT46" i="173"/>
  <c r="DT46" i="104"/>
  <c r="DT46" i="21"/>
  <c r="DT46" i="99"/>
  <c r="FC47" i="2"/>
  <c r="FC46" i="21"/>
  <c r="FC46" i="173"/>
  <c r="FC46" i="104"/>
  <c r="FC46" i="99"/>
  <c r="GD47" i="2"/>
  <c r="GD46" i="21"/>
  <c r="GD46" i="173"/>
  <c r="GD46" i="104"/>
  <c r="GD46" i="99"/>
  <c r="EF47" i="2"/>
  <c r="EF46" i="173"/>
  <c r="EF46" i="104"/>
  <c r="EF46" i="21"/>
  <c r="EF46" i="99"/>
  <c r="DN47" i="2"/>
  <c r="DN46" i="21"/>
  <c r="DN46" i="173"/>
  <c r="DN46" i="104"/>
  <c r="DN46" i="99"/>
  <c r="CT47" i="2"/>
  <c r="CT46" i="106"/>
  <c r="CT46" i="112" s="1"/>
  <c r="CT46" i="21"/>
  <c r="CT46" i="173"/>
  <c r="CT46" i="104"/>
  <c r="CT46" i="99"/>
  <c r="DY47" i="2"/>
  <c r="DY46" i="21"/>
  <c r="DY46" i="173"/>
  <c r="DY46" i="104"/>
  <c r="DY46" i="99"/>
  <c r="BN47" i="2"/>
  <c r="BN46" i="106"/>
  <c r="BN46" i="112" s="1"/>
  <c r="BN46" i="21"/>
  <c r="BN46" i="173"/>
  <c r="BN46" i="104"/>
  <c r="BN46" i="99"/>
  <c r="FM47" i="2"/>
  <c r="FM46" i="21"/>
  <c r="FM46" i="173"/>
  <c r="FM46" i="104"/>
  <c r="FM46" i="99"/>
  <c r="BY47" i="2"/>
  <c r="BY46" i="106"/>
  <c r="BY46" i="112" s="1"/>
  <c r="BY46" i="21"/>
  <c r="BY46" i="173"/>
  <c r="BY46" i="104"/>
  <c r="BY46" i="99"/>
  <c r="DW47" i="2"/>
  <c r="DW46" i="21"/>
  <c r="DW46" i="173"/>
  <c r="DW46" i="104"/>
  <c r="DW46" i="99"/>
  <c r="CS47" i="2"/>
  <c r="CS46" i="106"/>
  <c r="CS46" i="112" s="1"/>
  <c r="CS46" i="21"/>
  <c r="CS46" i="173"/>
  <c r="CS46" i="104"/>
  <c r="CS46" i="99"/>
  <c r="FE47" i="2"/>
  <c r="FE46" i="21"/>
  <c r="FE46" i="173"/>
  <c r="FE46" i="104"/>
  <c r="FE46" i="99"/>
  <c r="AA47" i="2"/>
  <c r="AA46" i="106"/>
  <c r="AA46" i="112" s="1"/>
  <c r="AA46" i="21"/>
  <c r="AA46" i="173"/>
  <c r="AA46" i="104"/>
  <c r="AA46" i="99"/>
  <c r="EE47" i="2"/>
  <c r="EE46" i="21"/>
  <c r="EE46" i="173"/>
  <c r="EE46" i="104"/>
  <c r="EE46" i="99"/>
  <c r="FK47" i="2"/>
  <c r="FK46" i="21"/>
  <c r="FK46" i="173"/>
  <c r="FK46" i="104"/>
  <c r="FK46" i="99"/>
  <c r="EA47" i="2"/>
  <c r="EA46" i="21"/>
  <c r="EA46" i="173"/>
  <c r="EA46" i="104"/>
  <c r="EA46" i="99"/>
  <c r="EX47" i="2"/>
  <c r="EX46" i="21"/>
  <c r="EX46" i="173"/>
  <c r="EX46" i="104"/>
  <c r="EX46" i="99"/>
  <c r="BG47" i="2"/>
  <c r="BG46" i="106"/>
  <c r="BG46" i="112" s="1"/>
  <c r="BG46" i="21"/>
  <c r="BG46" i="173"/>
  <c r="BG46" i="104"/>
  <c r="BG46" i="99"/>
  <c r="Q47" i="173"/>
  <c r="Q47" i="21"/>
  <c r="Q47" i="104"/>
  <c r="Q47" i="106"/>
  <c r="Q47" i="112" s="1"/>
  <c r="Q47" i="99"/>
  <c r="O47" i="2"/>
  <c r="O46" i="106"/>
  <c r="O46" i="112" s="1"/>
  <c r="O46" i="173"/>
  <c r="O46" i="104"/>
  <c r="O46" i="21"/>
  <c r="O46" i="99"/>
  <c r="L47" i="2"/>
  <c r="L46" i="106"/>
  <c r="L46" i="112" s="1"/>
  <c r="L46" i="104"/>
  <c r="L46" i="173"/>
  <c r="L46" i="21"/>
  <c r="L46" i="99"/>
  <c r="H47" i="2"/>
  <c r="H46" i="106"/>
  <c r="H46" i="112" s="1"/>
  <c r="H46" i="104"/>
  <c r="H46" i="173"/>
  <c r="H46" i="99"/>
  <c r="H46" i="21"/>
  <c r="M47" i="2"/>
  <c r="M46" i="106"/>
  <c r="M46" i="112" s="1"/>
  <c r="M46" i="99"/>
  <c r="M46" i="21"/>
  <c r="M46" i="104"/>
  <c r="M46" i="173"/>
  <c r="N47" i="2"/>
  <c r="N46" i="106"/>
  <c r="N46" i="112" s="1"/>
  <c r="N46" i="21"/>
  <c r="N46" i="99"/>
  <c r="N46" i="173"/>
  <c r="N46" i="104"/>
  <c r="J47" i="2"/>
  <c r="J46" i="106"/>
  <c r="J46" i="112" s="1"/>
  <c r="J46" i="21"/>
  <c r="J46" i="173"/>
  <c r="J46" i="99"/>
  <c r="J46" i="104"/>
  <c r="F47" i="2"/>
  <c r="F46" i="106"/>
  <c r="F46" i="112" s="1"/>
  <c r="F46" i="104"/>
  <c r="F46" i="173"/>
  <c r="F46" i="99"/>
  <c r="F46" i="21"/>
  <c r="E47" i="2"/>
  <c r="E46" i="106"/>
  <c r="E46" i="112" s="1"/>
  <c r="E46" i="173"/>
  <c r="E46" i="21"/>
  <c r="E46" i="104"/>
  <c r="E46" i="99"/>
  <c r="CS47" i="106" l="1"/>
  <c r="CS47" i="112" s="1"/>
  <c r="CS47" i="21"/>
  <c r="CS47" i="173"/>
  <c r="CS47" i="104"/>
  <c r="CS47" i="99"/>
  <c r="EA47" i="173"/>
  <c r="EA47" i="104"/>
  <c r="EA47" i="21"/>
  <c r="EA47" i="99"/>
  <c r="DW47" i="173"/>
  <c r="DW47" i="104"/>
  <c r="DW47" i="21"/>
  <c r="DW47" i="99"/>
  <c r="BJ47" i="106"/>
  <c r="BJ47" i="112" s="1"/>
  <c r="BJ47" i="21"/>
  <c r="BJ47" i="173"/>
  <c r="BJ47" i="104"/>
  <c r="BJ47" i="99"/>
  <c r="EY47" i="173"/>
  <c r="EY47" i="104"/>
  <c r="EY47" i="21"/>
  <c r="EY47" i="99"/>
  <c r="GB47" i="21"/>
  <c r="GB47" i="173"/>
  <c r="GB47" i="104"/>
  <c r="GB47" i="99"/>
  <c r="FK47" i="173"/>
  <c r="FK47" i="104"/>
  <c r="FK47" i="21"/>
  <c r="FK47" i="99"/>
  <c r="FE47" i="21"/>
  <c r="FE47" i="173"/>
  <c r="FE47" i="104"/>
  <c r="FE47" i="99"/>
  <c r="BN47" i="106"/>
  <c r="BN47" i="112" s="1"/>
  <c r="BN47" i="21"/>
  <c r="BN47" i="173"/>
  <c r="BN47" i="104"/>
  <c r="BN47" i="99"/>
  <c r="DN47" i="21"/>
  <c r="DN47" i="173"/>
  <c r="DN47" i="104"/>
  <c r="DN47" i="99"/>
  <c r="FR47" i="21"/>
  <c r="FR47" i="173"/>
  <c r="FR47" i="104"/>
  <c r="FR47" i="99"/>
  <c r="BX47" i="106"/>
  <c r="BX47" i="112" s="1"/>
  <c r="BX47" i="21"/>
  <c r="BX47" i="173"/>
  <c r="BX47" i="104"/>
  <c r="BX47" i="99"/>
  <c r="CN47" i="106"/>
  <c r="CN47" i="112" s="1"/>
  <c r="CN47" i="21"/>
  <c r="CN47" i="173"/>
  <c r="CN47" i="104"/>
  <c r="CN47" i="99"/>
  <c r="AQ47" i="106"/>
  <c r="AQ47" i="112" s="1"/>
  <c r="AQ47" i="173"/>
  <c r="AQ47" i="104"/>
  <c r="AQ47" i="21"/>
  <c r="AQ47" i="99"/>
  <c r="BL47" i="106"/>
  <c r="BL47" i="112" s="1"/>
  <c r="BL47" i="21"/>
  <c r="BL47" i="173"/>
  <c r="BL47" i="104"/>
  <c r="BL47" i="99"/>
  <c r="CD47" i="106"/>
  <c r="CD47" i="112" s="1"/>
  <c r="CD47" i="21"/>
  <c r="CD47" i="173"/>
  <c r="CD47" i="104"/>
  <c r="CD47" i="99"/>
  <c r="GA47" i="173"/>
  <c r="GA47" i="104"/>
  <c r="GA47" i="21"/>
  <c r="GA47" i="99"/>
  <c r="DR47" i="21"/>
  <c r="DR47" i="173"/>
  <c r="DR47" i="104"/>
  <c r="DR47" i="99"/>
  <c r="CZ47" i="21"/>
  <c r="CZ47" i="173"/>
  <c r="CZ47" i="104"/>
  <c r="CZ47" i="99"/>
  <c r="EW47" i="21"/>
  <c r="EW47" i="173"/>
  <c r="EW47" i="104"/>
  <c r="EW47" i="99"/>
  <c r="FA47" i="21"/>
  <c r="FA47" i="173"/>
  <c r="FA47" i="104"/>
  <c r="FA47" i="99"/>
  <c r="AW47" i="106"/>
  <c r="AW47" i="112" s="1"/>
  <c r="AW47" i="21"/>
  <c r="AW47" i="173"/>
  <c r="AW47" i="104"/>
  <c r="AW47" i="99"/>
  <c r="FV47" i="21"/>
  <c r="FV47" i="173"/>
  <c r="FV47" i="104"/>
  <c r="FV47" i="99"/>
  <c r="FH47" i="21"/>
  <c r="FH47" i="173"/>
  <c r="FH47" i="104"/>
  <c r="FH47" i="99"/>
  <c r="AL47" i="106"/>
  <c r="AL47" i="112" s="1"/>
  <c r="AL47" i="21"/>
  <c r="AL47" i="173"/>
  <c r="AL47" i="104"/>
  <c r="AL47" i="99"/>
  <c r="CF47" i="106"/>
  <c r="CF47" i="112" s="1"/>
  <c r="CF47" i="21"/>
  <c r="CF47" i="173"/>
  <c r="CF47" i="104"/>
  <c r="CF47" i="99"/>
  <c r="AV47" i="106"/>
  <c r="AV47" i="112" s="1"/>
  <c r="AV47" i="21"/>
  <c r="AV47" i="173"/>
  <c r="AV47" i="104"/>
  <c r="AV47" i="99"/>
  <c r="DG47" i="173"/>
  <c r="DG47" i="104"/>
  <c r="DG47" i="21"/>
  <c r="DG47" i="99"/>
  <c r="C47" i="106"/>
  <c r="C47" i="112" s="1"/>
  <c r="C47" i="21"/>
  <c r="C47" i="173"/>
  <c r="C47" i="104"/>
  <c r="C47" i="99"/>
  <c r="FT47" i="21"/>
  <c r="FT47" i="173"/>
  <c r="FT47" i="104"/>
  <c r="FT47" i="99"/>
  <c r="AZ47" i="106"/>
  <c r="AZ47" i="112" s="1"/>
  <c r="AZ47" i="21"/>
  <c r="AZ47" i="173"/>
  <c r="AZ47" i="104"/>
  <c r="AZ47" i="99"/>
  <c r="FS47" i="173"/>
  <c r="FS47" i="104"/>
  <c r="FS47" i="21"/>
  <c r="FS47" i="99"/>
  <c r="AA47" i="106"/>
  <c r="AA47" i="112" s="1"/>
  <c r="AA47" i="173"/>
  <c r="AA47" i="104"/>
  <c r="AA47" i="21"/>
  <c r="AA47" i="99"/>
  <c r="FO47" i="173"/>
  <c r="FO47" i="104"/>
  <c r="FO47" i="21"/>
  <c r="FO47" i="99"/>
  <c r="DH47" i="21"/>
  <c r="DH47" i="173"/>
  <c r="DH47" i="104"/>
  <c r="DH47" i="99"/>
  <c r="BG47" i="106"/>
  <c r="BG47" i="112" s="1"/>
  <c r="BG47" i="173"/>
  <c r="BG47" i="104"/>
  <c r="BG47" i="21"/>
  <c r="BG47" i="99"/>
  <c r="EE47" i="173"/>
  <c r="EE47" i="104"/>
  <c r="EE47" i="21"/>
  <c r="EE47" i="99"/>
  <c r="BY47" i="106"/>
  <c r="BY47" i="112" s="1"/>
  <c r="BY47" i="21"/>
  <c r="BY47" i="173"/>
  <c r="BY47" i="104"/>
  <c r="BY47" i="99"/>
  <c r="DY47" i="21"/>
  <c r="DY47" i="173"/>
  <c r="DY47" i="104"/>
  <c r="DY47" i="99"/>
  <c r="EF47" i="21"/>
  <c r="EF47" i="173"/>
  <c r="EF47" i="104"/>
  <c r="EF47" i="99"/>
  <c r="FC47" i="173"/>
  <c r="FC47" i="104"/>
  <c r="FC47" i="21"/>
  <c r="FC47" i="99"/>
  <c r="AI47" i="106"/>
  <c r="AI47" i="112" s="1"/>
  <c r="AI47" i="173"/>
  <c r="AI47" i="104"/>
  <c r="AI47" i="21"/>
  <c r="AI47" i="99"/>
  <c r="CI47" i="106"/>
  <c r="CI47" i="112" s="1"/>
  <c r="CI47" i="173"/>
  <c r="CI47" i="104"/>
  <c r="CI47" i="21"/>
  <c r="CI47" i="99"/>
  <c r="AJ47" i="106"/>
  <c r="AJ47" i="112" s="1"/>
  <c r="AJ47" i="21"/>
  <c r="AJ47" i="173"/>
  <c r="AJ47" i="104"/>
  <c r="AJ47" i="99"/>
  <c r="DP47" i="21"/>
  <c r="DP47" i="173"/>
  <c r="DP47" i="104"/>
  <c r="DP47" i="99"/>
  <c r="FZ47" i="21"/>
  <c r="FZ47" i="173"/>
  <c r="FZ47" i="104"/>
  <c r="FZ47" i="99"/>
  <c r="AE47" i="106"/>
  <c r="AE47" i="112" s="1"/>
  <c r="AE47" i="173"/>
  <c r="AE47" i="104"/>
  <c r="AE47" i="21"/>
  <c r="AE47" i="99"/>
  <c r="ER47" i="21"/>
  <c r="ER47" i="173"/>
  <c r="ER47" i="104"/>
  <c r="ER47" i="99"/>
  <c r="DI47" i="21"/>
  <c r="DI47" i="173"/>
  <c r="DI47" i="104"/>
  <c r="DI47" i="99"/>
  <c r="BD47" i="106"/>
  <c r="BD47" i="112" s="1"/>
  <c r="BD47" i="21"/>
  <c r="BD47" i="173"/>
  <c r="BD47" i="104"/>
  <c r="BD47" i="99"/>
  <c r="DM47" i="21"/>
  <c r="DM47" i="173"/>
  <c r="DM47" i="104"/>
  <c r="DM47" i="99"/>
  <c r="AX47" i="106"/>
  <c r="AX47" i="112" s="1"/>
  <c r="AX47" i="21"/>
  <c r="AX47" i="173"/>
  <c r="AX47" i="104"/>
  <c r="AX47" i="99"/>
  <c r="CK47" i="106"/>
  <c r="CK47" i="112" s="1"/>
  <c r="CK47" i="21"/>
  <c r="CK47" i="173"/>
  <c r="CK47" i="104"/>
  <c r="CK47" i="99"/>
  <c r="EQ47" i="173"/>
  <c r="EQ47" i="104"/>
  <c r="EQ47" i="21"/>
  <c r="EQ47" i="99"/>
  <c r="AS47" i="106"/>
  <c r="AS47" i="112" s="1"/>
  <c r="AS47" i="21"/>
  <c r="AS47" i="173"/>
  <c r="AS47" i="104"/>
  <c r="AS47" i="99"/>
  <c r="CM47" i="106"/>
  <c r="CM47" i="112" s="1"/>
  <c r="CM47" i="173"/>
  <c r="CM47" i="104"/>
  <c r="CM47" i="21"/>
  <c r="CM47" i="99"/>
  <c r="CG47" i="106"/>
  <c r="CG47" i="112" s="1"/>
  <c r="CG47" i="21"/>
  <c r="CG47" i="173"/>
  <c r="CG47" i="104"/>
  <c r="CG47" i="99"/>
  <c r="CQ47" i="106"/>
  <c r="CQ47" i="112" s="1"/>
  <c r="CQ47" i="173"/>
  <c r="CQ47" i="104"/>
  <c r="CQ47" i="21"/>
  <c r="CQ47" i="99"/>
  <c r="Z47" i="106"/>
  <c r="Z47" i="112" s="1"/>
  <c r="Z47" i="21"/>
  <c r="Z47" i="173"/>
  <c r="Z47" i="104"/>
  <c r="Z47" i="99"/>
  <c r="DU47" i="21"/>
  <c r="DU47" i="173"/>
  <c r="DU47" i="104"/>
  <c r="DU47" i="99"/>
  <c r="BU47" i="106"/>
  <c r="BU47" i="112" s="1"/>
  <c r="BU47" i="21"/>
  <c r="BU47" i="173"/>
  <c r="BU47" i="104"/>
  <c r="BU47" i="99"/>
  <c r="AH47" i="106"/>
  <c r="AH47" i="112" s="1"/>
  <c r="AH47" i="21"/>
  <c r="AH47" i="173"/>
  <c r="AH47" i="104"/>
  <c r="AH47" i="99"/>
  <c r="T47" i="106"/>
  <c r="T47" i="112" s="1"/>
  <c r="T47" i="21"/>
  <c r="T47" i="173"/>
  <c r="T47" i="104"/>
  <c r="T47" i="99"/>
  <c r="GD47" i="21"/>
  <c r="GD47" i="173"/>
  <c r="GD47" i="104"/>
  <c r="GD47" i="99"/>
  <c r="DT47" i="21"/>
  <c r="DT47" i="173"/>
  <c r="DT47" i="104"/>
  <c r="DT47" i="99"/>
  <c r="EJ47" i="21"/>
  <c r="EJ47" i="173"/>
  <c r="EJ47" i="104"/>
  <c r="EJ47" i="99"/>
  <c r="CP47" i="106"/>
  <c r="CP47" i="112" s="1"/>
  <c r="CP47" i="21"/>
  <c r="CP47" i="173"/>
  <c r="CP47" i="104"/>
  <c r="CP47" i="99"/>
  <c r="FX47" i="21"/>
  <c r="FX47" i="173"/>
  <c r="FX47" i="104"/>
  <c r="FX47" i="99"/>
  <c r="AU47" i="106"/>
  <c r="AU47" i="112" s="1"/>
  <c r="AU47" i="173"/>
  <c r="AU47" i="104"/>
  <c r="AU47" i="21"/>
  <c r="AU47" i="99"/>
  <c r="DF47" i="21"/>
  <c r="DF47" i="173"/>
  <c r="DF47" i="104"/>
  <c r="DF47" i="99"/>
  <c r="S47" i="106"/>
  <c r="S47" i="112" s="1"/>
  <c r="S47" i="173"/>
  <c r="S47" i="104"/>
  <c r="S47" i="21"/>
  <c r="S47" i="99"/>
  <c r="U47" i="106"/>
  <c r="U47" i="112" s="1"/>
  <c r="U47" i="21"/>
  <c r="U47" i="173"/>
  <c r="U47" i="104"/>
  <c r="U47" i="99"/>
  <c r="AO47" i="106"/>
  <c r="AO47" i="112" s="1"/>
  <c r="AO47" i="21"/>
  <c r="AO47" i="173"/>
  <c r="AO47" i="104"/>
  <c r="AO47" i="99"/>
  <c r="BK47" i="106"/>
  <c r="BK47" i="112" s="1"/>
  <c r="BK47" i="173"/>
  <c r="BK47" i="104"/>
  <c r="BK47" i="21"/>
  <c r="BK47" i="99"/>
  <c r="ET47" i="21"/>
  <c r="ET47" i="173"/>
  <c r="ET47" i="104"/>
  <c r="ET47" i="99"/>
  <c r="EB47" i="21"/>
  <c r="EB47" i="173"/>
  <c r="EB47" i="104"/>
  <c r="EB47" i="99"/>
  <c r="CE47" i="106"/>
  <c r="CE47" i="112" s="1"/>
  <c r="CE47" i="173"/>
  <c r="CE47" i="104"/>
  <c r="CE47" i="21"/>
  <c r="CE47" i="99"/>
  <c r="BW47" i="106"/>
  <c r="BW47" i="112" s="1"/>
  <c r="BW47" i="173"/>
  <c r="BW47" i="104"/>
  <c r="BW47" i="21"/>
  <c r="BW47" i="99"/>
  <c r="FY47" i="21"/>
  <c r="FY47" i="173"/>
  <c r="FY47" i="104"/>
  <c r="FY47" i="99"/>
  <c r="AG47" i="106"/>
  <c r="AG47" i="112" s="1"/>
  <c r="AG47" i="21"/>
  <c r="AG47" i="173"/>
  <c r="AG47" i="104"/>
  <c r="AG47" i="99"/>
  <c r="EP47" i="21"/>
  <c r="EP47" i="173"/>
  <c r="EP47" i="104"/>
  <c r="EP47" i="99"/>
  <c r="GC47" i="21"/>
  <c r="GC47" i="173"/>
  <c r="GC47" i="104"/>
  <c r="GC47" i="99"/>
  <c r="BB47" i="106"/>
  <c r="BB47" i="112" s="1"/>
  <c r="BB47" i="21"/>
  <c r="BB47" i="173"/>
  <c r="BB47" i="104"/>
  <c r="BB47" i="99"/>
  <c r="BR47" i="106"/>
  <c r="BR47" i="112" s="1"/>
  <c r="BR47" i="21"/>
  <c r="BR47" i="173"/>
  <c r="BR47" i="104"/>
  <c r="BR47" i="99"/>
  <c r="AP47" i="106"/>
  <c r="AP47" i="112" s="1"/>
  <c r="AP47" i="21"/>
  <c r="AP47" i="173"/>
  <c r="AP47" i="104"/>
  <c r="AP47" i="99"/>
  <c r="EV47" i="21"/>
  <c r="EV47" i="173"/>
  <c r="EV47" i="104"/>
  <c r="EV47" i="99"/>
  <c r="BO47" i="106"/>
  <c r="BO47" i="112" s="1"/>
  <c r="BO47" i="173"/>
  <c r="BO47" i="104"/>
  <c r="BO47" i="21"/>
  <c r="BO47" i="99"/>
  <c r="CL47" i="106"/>
  <c r="CL47" i="112" s="1"/>
  <c r="CL47" i="21"/>
  <c r="CL47" i="173"/>
  <c r="CL47" i="104"/>
  <c r="CL47" i="99"/>
  <c r="AN47" i="106"/>
  <c r="AN47" i="112" s="1"/>
  <c r="AN47" i="21"/>
  <c r="AN47" i="173"/>
  <c r="AN47" i="104"/>
  <c r="AN47" i="99"/>
  <c r="V47" i="106"/>
  <c r="V47" i="112" s="1"/>
  <c r="V47" i="21"/>
  <c r="V47" i="173"/>
  <c r="V47" i="104"/>
  <c r="V47" i="99"/>
  <c r="FJ47" i="21"/>
  <c r="FJ47" i="173"/>
  <c r="FJ47" i="104"/>
  <c r="FJ47" i="99"/>
  <c r="CV47" i="21"/>
  <c r="CV47" i="173"/>
  <c r="CV47" i="104"/>
  <c r="CV47" i="99"/>
  <c r="EX47" i="21"/>
  <c r="EX47" i="173"/>
  <c r="EX47" i="104"/>
  <c r="EX47" i="99"/>
  <c r="FM47" i="21"/>
  <c r="FM47" i="173"/>
  <c r="FM47" i="104"/>
  <c r="FM47" i="99"/>
  <c r="CT47" i="106"/>
  <c r="CT47" i="112" s="1"/>
  <c r="CT47" i="21"/>
  <c r="CT47" i="173"/>
  <c r="CT47" i="104"/>
  <c r="CT47" i="99"/>
  <c r="DA47" i="21"/>
  <c r="DA47" i="173"/>
  <c r="DA47" i="104"/>
  <c r="DA47" i="99"/>
  <c r="BS47" i="106"/>
  <c r="BS47" i="112" s="1"/>
  <c r="BS47" i="173"/>
  <c r="BS47" i="104"/>
  <c r="BS47" i="21"/>
  <c r="BS47" i="99"/>
  <c r="AC47" i="106"/>
  <c r="AC47" i="112" s="1"/>
  <c r="AC47" i="21"/>
  <c r="AC47" i="173"/>
  <c r="AC47" i="104"/>
  <c r="AC47" i="99"/>
  <c r="EK47" i="21"/>
  <c r="EK47" i="173"/>
  <c r="EK47" i="104"/>
  <c r="EK47" i="99"/>
  <c r="DK47" i="173"/>
  <c r="DK47" i="104"/>
  <c r="DK47" i="21"/>
  <c r="DK47" i="99"/>
  <c r="DO47" i="173"/>
  <c r="DO47" i="104"/>
  <c r="DO47" i="21"/>
  <c r="DO47" i="99"/>
  <c r="BE47" i="106"/>
  <c r="BE47" i="112" s="1"/>
  <c r="BE47" i="21"/>
  <c r="BE47" i="173"/>
  <c r="BE47" i="104"/>
  <c r="BE47" i="99"/>
  <c r="FL47" i="21"/>
  <c r="FL47" i="173"/>
  <c r="FL47" i="104"/>
  <c r="FL47" i="99"/>
  <c r="GE47" i="173"/>
  <c r="GE47" i="104"/>
  <c r="GE47" i="21"/>
  <c r="GE47" i="99"/>
  <c r="BC47" i="106"/>
  <c r="BC47" i="112" s="1"/>
  <c r="BC47" i="173"/>
  <c r="BC47" i="104"/>
  <c r="BC47" i="21"/>
  <c r="BC47" i="99"/>
  <c r="CY47" i="173"/>
  <c r="CY47" i="104"/>
  <c r="CY47" i="21"/>
  <c r="CY47" i="99"/>
  <c r="X47" i="106"/>
  <c r="X47" i="112" s="1"/>
  <c r="X47" i="21"/>
  <c r="X47" i="173"/>
  <c r="X47" i="104"/>
  <c r="X47" i="99"/>
  <c r="EM47" i="173"/>
  <c r="EM47" i="104"/>
  <c r="EM47" i="21"/>
  <c r="EM47" i="99"/>
  <c r="CR47" i="106"/>
  <c r="CR47" i="112" s="1"/>
  <c r="CR47" i="21"/>
  <c r="CR47" i="173"/>
  <c r="CR47" i="104"/>
  <c r="CR47" i="99"/>
  <c r="ED47" i="21"/>
  <c r="ED47" i="173"/>
  <c r="ED47" i="104"/>
  <c r="ED47" i="99"/>
  <c r="BI47" i="106"/>
  <c r="BI47" i="112" s="1"/>
  <c r="BI47" i="21"/>
  <c r="BI47" i="173"/>
  <c r="BI47" i="104"/>
  <c r="BI47" i="99"/>
  <c r="AB47" i="106"/>
  <c r="AB47" i="112" s="1"/>
  <c r="AB47" i="21"/>
  <c r="AB47" i="173"/>
  <c r="AB47" i="104"/>
  <c r="AB47" i="99"/>
  <c r="EO47" i="21"/>
  <c r="EO47" i="173"/>
  <c r="EO47" i="104"/>
  <c r="EO47" i="99"/>
  <c r="FQ47" i="21"/>
  <c r="FQ47" i="173"/>
  <c r="FQ47" i="104"/>
  <c r="FQ47" i="99"/>
  <c r="DV47" i="21"/>
  <c r="DV47" i="173"/>
  <c r="DV47" i="104"/>
  <c r="DV47" i="99"/>
  <c r="BZ47" i="106"/>
  <c r="BZ47" i="112" s="1"/>
  <c r="BZ47" i="21"/>
  <c r="BZ47" i="173"/>
  <c r="BZ47" i="104"/>
  <c r="BZ47" i="99"/>
  <c r="DB47" i="21"/>
  <c r="DB47" i="173"/>
  <c r="DB47" i="104"/>
  <c r="DB47" i="99"/>
  <c r="J47" i="106"/>
  <c r="J47" i="112" s="1"/>
  <c r="J47" i="21"/>
  <c r="J47" i="99"/>
  <c r="J47" i="104"/>
  <c r="J47" i="173"/>
  <c r="M47" i="106"/>
  <c r="M47" i="112" s="1"/>
  <c r="M47" i="99"/>
  <c r="M47" i="104"/>
  <c r="M47" i="173"/>
  <c r="M47" i="21"/>
  <c r="L47" i="106"/>
  <c r="L47" i="112" s="1"/>
  <c r="L47" i="104"/>
  <c r="L47" i="173"/>
  <c r="L47" i="99"/>
  <c r="L47" i="21"/>
  <c r="N47" i="106"/>
  <c r="N47" i="112" s="1"/>
  <c r="N47" i="21"/>
  <c r="N47" i="173"/>
  <c r="N47" i="99"/>
  <c r="N47" i="104"/>
  <c r="H47" i="106"/>
  <c r="H47" i="112" s="1"/>
  <c r="H47" i="104"/>
  <c r="H47" i="99"/>
  <c r="H47" i="173"/>
  <c r="H47" i="21"/>
  <c r="O47" i="106"/>
  <c r="O47" i="112" s="1"/>
  <c r="O47" i="173"/>
  <c r="O47" i="21"/>
  <c r="O47" i="99"/>
  <c r="O47" i="104"/>
  <c r="E47" i="106"/>
  <c r="E47" i="112" s="1"/>
  <c r="E47" i="104"/>
  <c r="E47" i="21"/>
  <c r="E47" i="173"/>
  <c r="E47" i="99"/>
  <c r="F47" i="106"/>
  <c r="F47" i="112" s="1"/>
  <c r="F47" i="173"/>
  <c r="F47" i="21"/>
  <c r="F47" i="104"/>
  <c r="F47" i="99"/>
  <c r="B4" i="120" l="1"/>
  <c r="C4" i="120"/>
  <c r="D4" i="120"/>
  <c r="B5" i="120"/>
  <c r="C5" i="120"/>
  <c r="D5" i="120"/>
  <c r="B7" i="120"/>
  <c r="C7" i="120"/>
  <c r="D7" i="120"/>
  <c r="B4" i="122"/>
  <c r="C4" i="122"/>
  <c r="D4" i="122"/>
  <c r="B5" i="122"/>
  <c r="C5" i="122"/>
  <c r="D5" i="122"/>
  <c r="B7" i="122"/>
  <c r="C7" i="122"/>
  <c r="D7" i="122"/>
  <c r="B4" i="165"/>
  <c r="C4" i="165"/>
  <c r="D4" i="165"/>
  <c r="B5" i="165"/>
  <c r="C5" i="165"/>
  <c r="D5" i="165"/>
  <c r="B7" i="165"/>
  <c r="C7" i="165"/>
  <c r="D7" i="165"/>
  <c r="B4" i="138"/>
  <c r="C4" i="138"/>
  <c r="D4" i="138"/>
  <c r="B5" i="138"/>
  <c r="C5" i="138"/>
  <c r="D5" i="138"/>
  <c r="B7" i="138"/>
  <c r="C7" i="138"/>
  <c r="D7" i="138"/>
  <c r="B4" i="123"/>
  <c r="C4" i="123"/>
  <c r="D4" i="123"/>
  <c r="B5" i="123"/>
  <c r="C5" i="123"/>
  <c r="D5" i="123"/>
  <c r="B7" i="123"/>
  <c r="C7" i="123"/>
  <c r="D7" i="123"/>
  <c r="C5" i="175" l="1"/>
  <c r="B4" i="175"/>
  <c r="C4" i="175"/>
  <c r="B5" i="175"/>
  <c r="B7" i="175"/>
  <c r="C7" i="175"/>
  <c r="B4" i="93"/>
  <c r="C4" i="93"/>
  <c r="D4" i="93"/>
  <c r="B5" i="93"/>
  <c r="C5" i="93"/>
  <c r="D5" i="93"/>
  <c r="B7" i="93"/>
  <c r="C7" i="93"/>
  <c r="D7" i="93"/>
  <c r="B7" i="118"/>
  <c r="C7" i="118"/>
  <c r="B7" i="92"/>
  <c r="C7" i="92"/>
  <c r="C4" i="91"/>
  <c r="C4" i="118" s="1"/>
  <c r="C5" i="91"/>
  <c r="C5" i="118" s="1"/>
  <c r="C7" i="91"/>
  <c r="B4" i="91"/>
  <c r="B4" i="92" s="1"/>
  <c r="B5" i="91"/>
  <c r="B7" i="91"/>
  <c r="C4" i="94"/>
  <c r="C5" i="94"/>
  <c r="C7" i="94"/>
  <c r="B4" i="94"/>
  <c r="B5" i="94"/>
  <c r="B7" i="94"/>
  <c r="C5" i="92" l="1"/>
  <c r="B5" i="118"/>
  <c r="B5" i="92"/>
  <c r="B4" i="118"/>
  <c r="C4" i="92"/>
  <c r="EL6" i="2"/>
  <c r="EN6" i="2"/>
  <c r="ES6" i="2"/>
  <c r="EU6" i="2"/>
  <c r="EZ6" i="2"/>
  <c r="FB6" i="2"/>
  <c r="FD6" i="2"/>
  <c r="FG6" i="2"/>
  <c r="FI6" i="2"/>
  <c r="FN6" i="2"/>
  <c r="FP6" i="2"/>
  <c r="FU6" i="2"/>
  <c r="FW6" i="2"/>
  <c r="EL8" i="2"/>
  <c r="EN8" i="2"/>
  <c r="ES8" i="2"/>
  <c r="EU8" i="2"/>
  <c r="EZ8" i="2"/>
  <c r="FB8" i="2"/>
  <c r="FD8" i="2"/>
  <c r="FG8" i="2"/>
  <c r="FI8" i="2"/>
  <c r="FN8" i="2"/>
  <c r="FP8" i="2"/>
  <c r="FU8" i="2"/>
  <c r="FW8" i="2"/>
  <c r="EL11" i="2"/>
  <c r="EN11" i="2"/>
  <c r="ES11" i="2"/>
  <c r="EU11" i="2"/>
  <c r="EZ11" i="2"/>
  <c r="FB11" i="2"/>
  <c r="FD11" i="2"/>
  <c r="FG11" i="2"/>
  <c r="FI11" i="2"/>
  <c r="FN11" i="2"/>
  <c r="FP11" i="2"/>
  <c r="FU11" i="2"/>
  <c r="FW11" i="2"/>
  <c r="EL14" i="2"/>
  <c r="EN14" i="2"/>
  <c r="ES14" i="2"/>
  <c r="EU14" i="2"/>
  <c r="EZ14" i="2"/>
  <c r="FB14" i="2"/>
  <c r="FD14" i="2"/>
  <c r="FG14" i="2"/>
  <c r="FI14" i="2"/>
  <c r="FN14" i="2"/>
  <c r="FP14" i="2"/>
  <c r="FU14" i="2"/>
  <c r="FW14" i="2"/>
  <c r="EL17" i="2"/>
  <c r="EN17" i="2"/>
  <c r="ES17" i="2"/>
  <c r="EU17" i="2"/>
  <c r="EZ17" i="2"/>
  <c r="FB17" i="2"/>
  <c r="FD17" i="2"/>
  <c r="FG17" i="2"/>
  <c r="FI17" i="2"/>
  <c r="FN17" i="2"/>
  <c r="FP17" i="2"/>
  <c r="FU17" i="2"/>
  <c r="FW17" i="2"/>
  <c r="EL20" i="2"/>
  <c r="EN20" i="2"/>
  <c r="ES20" i="2"/>
  <c r="EU20" i="2"/>
  <c r="EZ20" i="2"/>
  <c r="FB20" i="2"/>
  <c r="FD20" i="2"/>
  <c r="FG20" i="2"/>
  <c r="FI20" i="2"/>
  <c r="FN20" i="2"/>
  <c r="FP20" i="2"/>
  <c r="FU20" i="2"/>
  <c r="FW20" i="2"/>
  <c r="EL23" i="2"/>
  <c r="EN23" i="2"/>
  <c r="ES23" i="2"/>
  <c r="EU23" i="2"/>
  <c r="EZ23" i="2"/>
  <c r="FB23" i="2"/>
  <c r="FD23" i="2"/>
  <c r="FG23" i="2"/>
  <c r="FI23" i="2"/>
  <c r="FN23" i="2"/>
  <c r="FP23" i="2"/>
  <c r="FU23" i="2"/>
  <c r="FW23" i="2"/>
  <c r="EL28" i="2"/>
  <c r="EN28" i="2"/>
  <c r="ES28" i="2"/>
  <c r="EU28" i="2"/>
  <c r="EZ28" i="2"/>
  <c r="FB28" i="2"/>
  <c r="FD28" i="2"/>
  <c r="FG28" i="2"/>
  <c r="FI28" i="2"/>
  <c r="FN28" i="2"/>
  <c r="FP28" i="2"/>
  <c r="FU28" i="2"/>
  <c r="FW28" i="2"/>
  <c r="EL33" i="2"/>
  <c r="EN33" i="2"/>
  <c r="ES33" i="2"/>
  <c r="EU33" i="2"/>
  <c r="EZ33" i="2"/>
  <c r="FB33" i="2"/>
  <c r="FD33" i="2"/>
  <c r="FG33" i="2"/>
  <c r="FI33" i="2"/>
  <c r="FN33" i="2"/>
  <c r="FP33" i="2"/>
  <c r="FU33" i="2"/>
  <c r="FW33" i="2"/>
  <c r="EL40" i="2"/>
  <c r="EN40" i="2"/>
  <c r="ES40" i="2"/>
  <c r="EU40" i="2"/>
  <c r="EZ40" i="2"/>
  <c r="FB40" i="2"/>
  <c r="FD40" i="2"/>
  <c r="FG40" i="2"/>
  <c r="FI40" i="2"/>
  <c r="FN40" i="2"/>
  <c r="FP40" i="2"/>
  <c r="FU40" i="2"/>
  <c r="FW40" i="2"/>
  <c r="EH33" i="2"/>
  <c r="EH28" i="2"/>
  <c r="EH23" i="2"/>
  <c r="EH20" i="2"/>
  <c r="EH17" i="2"/>
  <c r="EH14" i="2"/>
  <c r="EH11" i="2"/>
  <c r="EH8" i="2"/>
  <c r="DZ6" i="2"/>
  <c r="EC6" i="2"/>
  <c r="EG6" i="2"/>
  <c r="EH6" i="2"/>
  <c r="CX53" i="2"/>
  <c r="DC53" i="2"/>
  <c r="DE53" i="2"/>
  <c r="DJ53" i="2"/>
  <c r="DL53" i="2"/>
  <c r="DQ53" i="2"/>
  <c r="DS53" i="2"/>
  <c r="DX53" i="2"/>
  <c r="DZ53" i="2"/>
  <c r="EC53" i="2"/>
  <c r="EG53" i="2"/>
  <c r="EH53" i="2"/>
  <c r="EL53" i="2"/>
  <c r="EN53" i="2"/>
  <c r="ES53" i="2"/>
  <c r="EU53" i="2"/>
  <c r="EZ53" i="2"/>
  <c r="FB53" i="2"/>
  <c r="FD53" i="2"/>
  <c r="FG53" i="2"/>
  <c r="FI53" i="2"/>
  <c r="FN53" i="2"/>
  <c r="FP53" i="2"/>
  <c r="FU53" i="2"/>
  <c r="FW53" i="2"/>
  <c r="CX50" i="2"/>
  <c r="DC50" i="2"/>
  <c r="DE50" i="2"/>
  <c r="DJ50" i="2"/>
  <c r="DL50" i="2"/>
  <c r="DQ50" i="2"/>
  <c r="DS50" i="2"/>
  <c r="DX50" i="2"/>
  <c r="DZ50" i="2"/>
  <c r="EC50" i="2"/>
  <c r="EG50" i="2"/>
  <c r="EH50" i="2"/>
  <c r="EL50" i="2"/>
  <c r="EN50" i="2"/>
  <c r="ES50" i="2"/>
  <c r="EU50" i="2"/>
  <c r="EZ50" i="2"/>
  <c r="FB50" i="2"/>
  <c r="FD50" i="2"/>
  <c r="FG50" i="2"/>
  <c r="FI50" i="2"/>
  <c r="FN50" i="2"/>
  <c r="FP50" i="2"/>
  <c r="FU50" i="2"/>
  <c r="FW50" i="2"/>
  <c r="EH40" i="2"/>
  <c r="CX8" i="2"/>
  <c r="DC8" i="2"/>
  <c r="DE8" i="2"/>
  <c r="DJ8" i="2"/>
  <c r="DL8" i="2"/>
  <c r="DQ8" i="2"/>
  <c r="DS8" i="2"/>
  <c r="DX8" i="2"/>
  <c r="DZ8" i="2"/>
  <c r="EC8" i="2"/>
  <c r="EG8" i="2"/>
  <c r="CX11" i="2"/>
  <c r="DC11" i="2"/>
  <c r="DE11" i="2"/>
  <c r="DJ11" i="2"/>
  <c r="DL11" i="2"/>
  <c r="DQ11" i="2"/>
  <c r="DS11" i="2"/>
  <c r="DX11" i="2"/>
  <c r="DZ11" i="2"/>
  <c r="EC11" i="2"/>
  <c r="EG11" i="2"/>
  <c r="CX14" i="2"/>
  <c r="DC14" i="2"/>
  <c r="DE14" i="2"/>
  <c r="DJ14" i="2"/>
  <c r="DL14" i="2"/>
  <c r="DQ14" i="2"/>
  <c r="DS14" i="2"/>
  <c r="DX14" i="2"/>
  <c r="DZ14" i="2"/>
  <c r="EC14" i="2"/>
  <c r="EG14" i="2"/>
  <c r="CX17" i="2"/>
  <c r="DC17" i="2"/>
  <c r="DE17" i="2"/>
  <c r="DJ17" i="2"/>
  <c r="DL17" i="2"/>
  <c r="DQ17" i="2"/>
  <c r="DS17" i="2"/>
  <c r="DX17" i="2"/>
  <c r="DZ17" i="2"/>
  <c r="EC17" i="2"/>
  <c r="EG17" i="2"/>
  <c r="DJ18" i="2"/>
  <c r="CX20" i="2"/>
  <c r="DC20" i="2"/>
  <c r="DE20" i="2"/>
  <c r="DJ20" i="2"/>
  <c r="DL20" i="2"/>
  <c r="DQ20" i="2"/>
  <c r="DS20" i="2"/>
  <c r="DX20" i="2"/>
  <c r="DZ20" i="2"/>
  <c r="EC20" i="2"/>
  <c r="EG20" i="2"/>
  <c r="CX23" i="2"/>
  <c r="DC23" i="2"/>
  <c r="DE23" i="2"/>
  <c r="DJ23" i="2"/>
  <c r="DL23" i="2"/>
  <c r="DQ23" i="2"/>
  <c r="DS23" i="2"/>
  <c r="DX23" i="2"/>
  <c r="DZ23" i="2"/>
  <c r="EC23" i="2"/>
  <c r="EG23" i="2"/>
  <c r="CX28" i="2"/>
  <c r="DC28" i="2"/>
  <c r="DE28" i="2"/>
  <c r="DJ28" i="2"/>
  <c r="DL28" i="2"/>
  <c r="DQ28" i="2"/>
  <c r="DS28" i="2"/>
  <c r="DX28" i="2"/>
  <c r="DZ28" i="2"/>
  <c r="EC28" i="2"/>
  <c r="EG28" i="2"/>
  <c r="DJ29" i="2"/>
  <c r="CX33" i="2"/>
  <c r="DC33" i="2"/>
  <c r="DE33" i="2"/>
  <c r="DJ33" i="2"/>
  <c r="DL33" i="2"/>
  <c r="DQ33" i="2"/>
  <c r="DS33" i="2"/>
  <c r="DX33" i="2"/>
  <c r="DZ33" i="2"/>
  <c r="EC33" i="2"/>
  <c r="EG33" i="2"/>
  <c r="CX40" i="2"/>
  <c r="DC40" i="2"/>
  <c r="DE40" i="2"/>
  <c r="DJ40" i="2"/>
  <c r="DL40" i="2"/>
  <c r="DQ40" i="2"/>
  <c r="DS40" i="2"/>
  <c r="DX40" i="2"/>
  <c r="DZ40" i="2"/>
  <c r="EC40" i="2"/>
  <c r="EG40" i="2"/>
  <c r="CU33" i="2"/>
  <c r="CU40" i="2"/>
  <c r="CU28" i="2"/>
  <c r="CU20" i="2"/>
  <c r="CU17" i="2"/>
  <c r="CU14" i="2"/>
  <c r="CX6" i="2"/>
  <c r="DC6" i="2"/>
  <c r="DE6" i="2"/>
  <c r="DJ6" i="2"/>
  <c r="DL6" i="2"/>
  <c r="DQ6" i="2"/>
  <c r="DS6" i="2"/>
  <c r="DX6" i="2"/>
  <c r="CU40" i="173" l="1"/>
  <c r="CU40" i="21"/>
  <c r="CU40" i="99"/>
  <c r="CU40" i="104"/>
  <c r="DJ29" i="150"/>
  <c r="DJ29" i="148"/>
  <c r="DJ29" i="147"/>
  <c r="DJ29" i="146"/>
  <c r="DJ29" i="149"/>
  <c r="DJ29" i="115"/>
  <c r="DJ29" i="174"/>
  <c r="DJ29" i="40"/>
  <c r="DJ29" i="29"/>
  <c r="DJ29" i="77"/>
  <c r="DJ29" i="42"/>
  <c r="DJ29" i="173"/>
  <c r="DJ29" i="21"/>
  <c r="DJ29" i="99"/>
  <c r="DJ29" i="104"/>
  <c r="EG23" i="150"/>
  <c r="EG23" i="147"/>
  <c r="EG23" i="148"/>
  <c r="EG23" i="146"/>
  <c r="EG23" i="149"/>
  <c r="EG23" i="174"/>
  <c r="EG23" i="115"/>
  <c r="EG23" i="77"/>
  <c r="EG23" i="40"/>
  <c r="EG23" i="29"/>
  <c r="EG23" i="173"/>
  <c r="EG23" i="42"/>
  <c r="EG23" i="99"/>
  <c r="EG23" i="21"/>
  <c r="EG23" i="104"/>
  <c r="DQ20" i="150"/>
  <c r="DQ20" i="147"/>
  <c r="DQ20" i="148"/>
  <c r="DQ20" i="146"/>
  <c r="DQ20" i="149"/>
  <c r="DQ20" i="115"/>
  <c r="DQ20" i="174"/>
  <c r="DQ20" i="40"/>
  <c r="DQ20" i="29"/>
  <c r="DQ20" i="77"/>
  <c r="DQ20" i="173"/>
  <c r="DQ20" i="42"/>
  <c r="DQ20" i="21"/>
  <c r="DQ20" i="99"/>
  <c r="DQ20" i="104"/>
  <c r="DC17" i="148"/>
  <c r="DC17" i="150"/>
  <c r="DC17" i="147"/>
  <c r="DC17" i="146"/>
  <c r="DC17" i="149"/>
  <c r="DC17" i="174"/>
  <c r="DC17" i="40"/>
  <c r="DC17" i="115"/>
  <c r="DC17" i="77"/>
  <c r="DC17" i="29"/>
  <c r="DC17" i="173"/>
  <c r="DC17" i="42"/>
  <c r="DC17" i="99"/>
  <c r="DC17" i="104"/>
  <c r="DC17" i="21"/>
  <c r="CX14" i="150"/>
  <c r="CX14" i="148"/>
  <c r="CX14" i="147"/>
  <c r="CX14" i="146"/>
  <c r="CX14" i="149"/>
  <c r="CX14" i="115"/>
  <c r="CX14" i="174"/>
  <c r="CX14" i="40"/>
  <c r="CX14" i="29"/>
  <c r="CX14" i="77"/>
  <c r="CX14" i="173"/>
  <c r="CX14" i="42"/>
  <c r="CX14" i="21"/>
  <c r="CX14" i="99"/>
  <c r="CX14" i="104"/>
  <c r="DS8" i="150"/>
  <c r="DS8" i="148"/>
  <c r="DS8" i="147"/>
  <c r="DS8" i="146"/>
  <c r="DS8" i="149"/>
  <c r="DS8" i="174"/>
  <c r="DS8" i="115"/>
  <c r="DS8" i="40"/>
  <c r="DS8" i="29"/>
  <c r="DS8" i="77"/>
  <c r="DS8" i="42"/>
  <c r="DS8" i="173"/>
  <c r="DS8" i="104"/>
  <c r="DS8" i="21"/>
  <c r="DS8" i="99"/>
  <c r="FI50" i="21"/>
  <c r="FI50" i="173"/>
  <c r="FI50" i="104"/>
  <c r="FI50" i="99"/>
  <c r="DL50" i="21"/>
  <c r="DL50" i="173"/>
  <c r="DL50" i="104"/>
  <c r="DL50" i="99"/>
  <c r="FN53" i="21"/>
  <c r="FN53" i="173"/>
  <c r="FN53" i="104"/>
  <c r="FN53" i="99"/>
  <c r="DC53" i="173"/>
  <c r="DC53" i="104"/>
  <c r="DC53" i="21"/>
  <c r="DC53" i="99"/>
  <c r="FP40" i="173"/>
  <c r="FP40" i="21"/>
  <c r="FP40" i="99"/>
  <c r="FP40" i="104"/>
  <c r="FN23" i="150"/>
  <c r="FN23" i="147"/>
  <c r="FN23" i="148"/>
  <c r="FN23" i="146"/>
  <c r="FN23" i="149"/>
  <c r="FN23" i="115"/>
  <c r="FN23" i="174"/>
  <c r="FN23" i="40"/>
  <c r="FN23" i="29"/>
  <c r="FN23" i="77"/>
  <c r="FN23" i="173"/>
  <c r="FN23" i="42"/>
  <c r="FN23" i="21"/>
  <c r="FN23" i="104"/>
  <c r="FN23" i="99"/>
  <c r="DS6" i="150"/>
  <c r="DS6" i="148"/>
  <c r="DS6" i="147"/>
  <c r="DS6" i="146"/>
  <c r="DS6" i="149"/>
  <c r="DS6" i="40"/>
  <c r="DS6" i="174"/>
  <c r="DS6" i="115"/>
  <c r="DS6" i="77"/>
  <c r="DS6" i="29"/>
  <c r="DS6" i="173"/>
  <c r="DS6" i="42"/>
  <c r="DS6" i="104"/>
  <c r="DS6" i="21"/>
  <c r="DS6" i="99"/>
  <c r="DE6" i="150"/>
  <c r="DE6" i="148"/>
  <c r="DE6" i="147"/>
  <c r="DE6" i="146"/>
  <c r="DE6" i="149"/>
  <c r="DE6" i="174"/>
  <c r="DE6" i="115"/>
  <c r="DE6" i="40"/>
  <c r="DE6" i="29"/>
  <c r="DE6" i="77"/>
  <c r="DE6" i="42"/>
  <c r="DE6" i="173"/>
  <c r="DE6" i="104"/>
  <c r="DE6" i="21"/>
  <c r="DE6" i="99"/>
  <c r="CU17" i="148"/>
  <c r="CU17" i="150"/>
  <c r="CU17" i="147"/>
  <c r="CU17" i="146"/>
  <c r="CU17" i="149"/>
  <c r="CU17" i="174"/>
  <c r="CU17" i="40"/>
  <c r="CU17" i="115"/>
  <c r="CU17" i="77"/>
  <c r="CU17" i="29"/>
  <c r="CU17" i="173"/>
  <c r="CU17" i="42"/>
  <c r="CU17" i="99"/>
  <c r="CU17" i="104"/>
  <c r="CU17" i="21"/>
  <c r="CU33" i="150"/>
  <c r="CU33" i="148"/>
  <c r="CU33" i="147"/>
  <c r="CU33" i="149"/>
  <c r="CU33" i="146"/>
  <c r="CU33" i="115"/>
  <c r="CU33" i="174"/>
  <c r="CU33" i="40"/>
  <c r="CU33" i="77"/>
  <c r="CU33" i="42"/>
  <c r="CU33" i="29"/>
  <c r="CU33" i="173"/>
  <c r="CU33" i="21"/>
  <c r="CU33" i="104"/>
  <c r="CU33" i="99"/>
  <c r="DX40" i="173"/>
  <c r="DX40" i="21"/>
  <c r="DX40" i="99"/>
  <c r="DX40" i="104"/>
  <c r="DJ40" i="173"/>
  <c r="DJ40" i="104"/>
  <c r="DJ40" i="21"/>
  <c r="DJ40" i="99"/>
  <c r="EG33" i="150"/>
  <c r="EG33" i="148"/>
  <c r="EG33" i="147"/>
  <c r="EG33" i="146"/>
  <c r="EG33" i="149"/>
  <c r="EG33" i="174"/>
  <c r="EG33" i="115"/>
  <c r="EG33" i="77"/>
  <c r="EG33" i="40"/>
  <c r="EG33" i="29"/>
  <c r="EG33" i="173"/>
  <c r="EG33" i="42"/>
  <c r="EG33" i="104"/>
  <c r="EG33" i="99"/>
  <c r="EG33" i="21"/>
  <c r="DS33" i="150"/>
  <c r="DS33" i="148"/>
  <c r="DS33" i="147"/>
  <c r="DS33" i="149"/>
  <c r="DS33" i="146"/>
  <c r="DS33" i="115"/>
  <c r="DS33" i="174"/>
  <c r="DS33" i="40"/>
  <c r="DS33" i="77"/>
  <c r="DS33" i="42"/>
  <c r="DS33" i="29"/>
  <c r="DS33" i="173"/>
  <c r="DS33" i="21"/>
  <c r="DS33" i="104"/>
  <c r="DS33" i="99"/>
  <c r="DE33" i="150"/>
  <c r="DE33" i="148"/>
  <c r="DE33" i="147"/>
  <c r="DE33" i="146"/>
  <c r="DE33" i="149"/>
  <c r="DE33" i="174"/>
  <c r="DE33" i="115"/>
  <c r="DE33" i="77"/>
  <c r="DE33" i="40"/>
  <c r="DE33" i="29"/>
  <c r="DE33" i="173"/>
  <c r="DE33" i="42"/>
  <c r="DE33" i="104"/>
  <c r="DE33" i="99"/>
  <c r="DE33" i="21"/>
  <c r="EG28" i="150"/>
  <c r="EG28" i="148"/>
  <c r="EG28" i="146"/>
  <c r="EG28" i="147"/>
  <c r="EG28" i="149"/>
  <c r="EG28" i="174"/>
  <c r="EG28" i="115"/>
  <c r="EG28" i="77"/>
  <c r="EG28" i="40"/>
  <c r="EG28" i="29"/>
  <c r="EG28" i="173"/>
  <c r="EG28" i="42"/>
  <c r="EG28" i="104"/>
  <c r="EG28" i="21"/>
  <c r="EG28" i="99"/>
  <c r="DS28" i="150"/>
  <c r="DS28" i="148"/>
  <c r="DS28" i="147"/>
  <c r="DS28" i="146"/>
  <c r="DS28" i="149"/>
  <c r="DS28" i="115"/>
  <c r="DS28" i="174"/>
  <c r="DS28" i="40"/>
  <c r="DS28" i="29"/>
  <c r="DS28" i="77"/>
  <c r="DS28" i="42"/>
  <c r="DS28" i="173"/>
  <c r="DS28" i="21"/>
  <c r="DS28" i="99"/>
  <c r="DS28" i="104"/>
  <c r="DE28" i="150"/>
  <c r="DE28" i="148"/>
  <c r="DE28" i="146"/>
  <c r="DE28" i="147"/>
  <c r="DE28" i="149"/>
  <c r="DE28" i="174"/>
  <c r="DE28" i="115"/>
  <c r="DE28" i="77"/>
  <c r="DE28" i="40"/>
  <c r="DE28" i="29"/>
  <c r="DE28" i="173"/>
  <c r="DE28" i="42"/>
  <c r="DE28" i="104"/>
  <c r="DE28" i="21"/>
  <c r="DE28" i="99"/>
  <c r="EC23" i="150"/>
  <c r="EC23" i="147"/>
  <c r="EC23" i="148"/>
  <c r="EC23" i="146"/>
  <c r="EC23" i="149"/>
  <c r="EC23" i="174"/>
  <c r="EC23" i="115"/>
  <c r="EC23" i="77"/>
  <c r="EC23" i="40"/>
  <c r="EC23" i="29"/>
  <c r="EC23" i="173"/>
  <c r="EC23" i="42"/>
  <c r="EC23" i="99"/>
  <c r="EC23" i="21"/>
  <c r="EC23" i="104"/>
  <c r="DQ23" i="150"/>
  <c r="DQ23" i="147"/>
  <c r="DQ23" i="148"/>
  <c r="DQ23" i="146"/>
  <c r="DQ23" i="149"/>
  <c r="DQ23" i="174"/>
  <c r="DQ23" i="115"/>
  <c r="DQ23" i="77"/>
  <c r="DQ23" i="40"/>
  <c r="DQ23" i="29"/>
  <c r="DQ23" i="173"/>
  <c r="DQ23" i="42"/>
  <c r="DQ23" i="99"/>
  <c r="DQ23" i="21"/>
  <c r="DQ23" i="104"/>
  <c r="DC23" i="150"/>
  <c r="DC23" i="148"/>
  <c r="DC23" i="147"/>
  <c r="DC23" i="146"/>
  <c r="DC23" i="149"/>
  <c r="DC23" i="115"/>
  <c r="DC23" i="174"/>
  <c r="DC23" i="40"/>
  <c r="DC23" i="29"/>
  <c r="DC23" i="77"/>
  <c r="DC23" i="42"/>
  <c r="DC23" i="173"/>
  <c r="DC23" i="99"/>
  <c r="DC23" i="21"/>
  <c r="DC23" i="104"/>
  <c r="DZ20" i="150"/>
  <c r="DZ20" i="148"/>
  <c r="DZ20" i="147"/>
  <c r="DZ20" i="146"/>
  <c r="DZ20" i="149"/>
  <c r="DZ20" i="115"/>
  <c r="DZ20" i="174"/>
  <c r="DZ20" i="40"/>
  <c r="DZ20" i="29"/>
  <c r="DZ20" i="77"/>
  <c r="DZ20" i="42"/>
  <c r="DZ20" i="173"/>
  <c r="DZ20" i="104"/>
  <c r="DZ20" i="21"/>
  <c r="DZ20" i="99"/>
  <c r="DL20" i="150"/>
  <c r="DL20" i="147"/>
  <c r="DL20" i="148"/>
  <c r="DL20" i="146"/>
  <c r="DL20" i="149"/>
  <c r="DL20" i="174"/>
  <c r="DL20" i="115"/>
  <c r="DL20" i="77"/>
  <c r="DL20" i="40"/>
  <c r="DL20" i="29"/>
  <c r="DL20" i="173"/>
  <c r="DL20" i="42"/>
  <c r="DL20" i="104"/>
  <c r="DL20" i="21"/>
  <c r="DL20" i="99"/>
  <c r="CX20" i="150"/>
  <c r="CX20" i="148"/>
  <c r="CX20" i="147"/>
  <c r="CX20" i="146"/>
  <c r="CX20" i="149"/>
  <c r="CX20" i="115"/>
  <c r="CX20" i="174"/>
  <c r="CX20" i="40"/>
  <c r="CX20" i="29"/>
  <c r="CX20" i="77"/>
  <c r="CX20" i="42"/>
  <c r="CX20" i="173"/>
  <c r="CX20" i="104"/>
  <c r="CX20" i="21"/>
  <c r="CX20" i="99"/>
  <c r="DZ17" i="148"/>
  <c r="DZ17" i="150"/>
  <c r="DZ17" i="147"/>
  <c r="DZ17" i="146"/>
  <c r="DZ17" i="149"/>
  <c r="DZ17" i="174"/>
  <c r="DZ17" i="40"/>
  <c r="DZ17" i="115"/>
  <c r="DZ17" i="77"/>
  <c r="DZ17" i="29"/>
  <c r="DZ17" i="173"/>
  <c r="DZ17" i="42"/>
  <c r="DZ17" i="104"/>
  <c r="DZ17" i="21"/>
  <c r="DZ17" i="99"/>
  <c r="DL17" i="150"/>
  <c r="DL17" i="148"/>
  <c r="DL17" i="147"/>
  <c r="DL17" i="146"/>
  <c r="DL17" i="149"/>
  <c r="DL17" i="115"/>
  <c r="DL17" i="174"/>
  <c r="DL17" i="40"/>
  <c r="DL17" i="29"/>
  <c r="DL17" i="77"/>
  <c r="DL17" i="173"/>
  <c r="DL17" i="42"/>
  <c r="DL17" i="21"/>
  <c r="DL17" i="99"/>
  <c r="DL17" i="104"/>
  <c r="CX17" i="148"/>
  <c r="CX17" i="150"/>
  <c r="CX17" i="147"/>
  <c r="CX17" i="146"/>
  <c r="CX17" i="149"/>
  <c r="CX17" i="174"/>
  <c r="CX17" i="40"/>
  <c r="CX17" i="115"/>
  <c r="CX17" i="77"/>
  <c r="CX17" i="29"/>
  <c r="CX17" i="173"/>
  <c r="CX17" i="42"/>
  <c r="CX17" i="104"/>
  <c r="CX17" i="21"/>
  <c r="CX17" i="99"/>
  <c r="DX14" i="148"/>
  <c r="DX14" i="150"/>
  <c r="DX14" i="147"/>
  <c r="DX14" i="146"/>
  <c r="DX14" i="149"/>
  <c r="DX14" i="174"/>
  <c r="DX14" i="40"/>
  <c r="DX14" i="115"/>
  <c r="DX14" i="77"/>
  <c r="DX14" i="29"/>
  <c r="DX14" i="173"/>
  <c r="DX14" i="42"/>
  <c r="DX14" i="104"/>
  <c r="DX14" i="21"/>
  <c r="DX14" i="99"/>
  <c r="DJ14" i="150"/>
  <c r="DJ14" i="148"/>
  <c r="DJ14" i="147"/>
  <c r="DJ14" i="146"/>
  <c r="DJ14" i="149"/>
  <c r="DJ14" i="115"/>
  <c r="DJ14" i="174"/>
  <c r="DJ14" i="40"/>
  <c r="DJ14" i="29"/>
  <c r="DJ14" i="77"/>
  <c r="DJ14" i="173"/>
  <c r="DJ14" i="42"/>
  <c r="DJ14" i="21"/>
  <c r="DJ14" i="99"/>
  <c r="DJ14" i="104"/>
  <c r="EG11" i="150"/>
  <c r="EG11" i="148"/>
  <c r="EG11" i="147"/>
  <c r="EG11" i="146"/>
  <c r="EG11" i="149"/>
  <c r="EG11" i="115"/>
  <c r="EG11" i="174"/>
  <c r="EG11" i="40"/>
  <c r="EG11" i="29"/>
  <c r="EG11" i="77"/>
  <c r="EG11" i="173"/>
  <c r="EG11" i="42"/>
  <c r="EG11" i="21"/>
  <c r="EG11" i="99"/>
  <c r="EG11" i="104"/>
  <c r="DS11" i="148"/>
  <c r="DS11" i="150"/>
  <c r="DS11" i="147"/>
  <c r="DS11" i="146"/>
  <c r="DS11" i="149"/>
  <c r="DS11" i="174"/>
  <c r="DS11" i="40"/>
  <c r="DS11" i="115"/>
  <c r="DS11" i="77"/>
  <c r="DS11" i="29"/>
  <c r="DS11" i="42"/>
  <c r="DS11" i="173"/>
  <c r="DS11" i="104"/>
  <c r="DS11" i="21"/>
  <c r="DS11" i="99"/>
  <c r="DE11" i="150"/>
  <c r="DE11" i="148"/>
  <c r="DE11" i="147"/>
  <c r="DE11" i="146"/>
  <c r="DE11" i="149"/>
  <c r="DE11" i="115"/>
  <c r="DE11" i="174"/>
  <c r="DE11" i="40"/>
  <c r="DE11" i="29"/>
  <c r="DE11" i="77"/>
  <c r="DE11" i="173"/>
  <c r="DE11" i="42"/>
  <c r="DE11" i="21"/>
  <c r="DE11" i="99"/>
  <c r="DE11" i="104"/>
  <c r="EC8" i="150"/>
  <c r="EC8" i="148"/>
  <c r="EC8" i="147"/>
  <c r="EC8" i="146"/>
  <c r="EC8" i="149"/>
  <c r="EC8" i="40"/>
  <c r="EC8" i="174"/>
  <c r="EC8" i="115"/>
  <c r="EC8" i="77"/>
  <c r="EC8" i="29"/>
  <c r="EC8" i="173"/>
  <c r="EC8" i="42"/>
  <c r="EC8" i="104"/>
  <c r="EC8" i="21"/>
  <c r="EC8" i="99"/>
  <c r="DQ8" i="150"/>
  <c r="DQ8" i="148"/>
  <c r="DQ8" i="147"/>
  <c r="DQ8" i="146"/>
  <c r="DQ8" i="149"/>
  <c r="DQ8" i="40"/>
  <c r="DQ8" i="174"/>
  <c r="DQ8" i="115"/>
  <c r="DQ8" i="77"/>
  <c r="DQ8" i="29"/>
  <c r="DQ8" i="173"/>
  <c r="DQ8" i="42"/>
  <c r="DQ8" i="104"/>
  <c r="DQ8" i="21"/>
  <c r="DQ8" i="99"/>
  <c r="DC8" i="150"/>
  <c r="DC8" i="148"/>
  <c r="DC8" i="147"/>
  <c r="DC8" i="146"/>
  <c r="DC8" i="149"/>
  <c r="DC8" i="174"/>
  <c r="DC8" i="115"/>
  <c r="DC8" i="40"/>
  <c r="DC8" i="29"/>
  <c r="DC8" i="77"/>
  <c r="DC8" i="42"/>
  <c r="DC8" i="173"/>
  <c r="DC8" i="104"/>
  <c r="DC8" i="21"/>
  <c r="DC8" i="99"/>
  <c r="FU50" i="21"/>
  <c r="FU50" i="173"/>
  <c r="FU50" i="104"/>
  <c r="FU50" i="99"/>
  <c r="FG50" i="173"/>
  <c r="FG50" i="104"/>
  <c r="FG50" i="21"/>
  <c r="FG50" i="99"/>
  <c r="EU50" i="173"/>
  <c r="EU50" i="104"/>
  <c r="EU50" i="21"/>
  <c r="EU50" i="99"/>
  <c r="EH50" i="21"/>
  <c r="EH50" i="173"/>
  <c r="EH50" i="104"/>
  <c r="EH50" i="99"/>
  <c r="DX50" i="21"/>
  <c r="DX50" i="173"/>
  <c r="DX50" i="104"/>
  <c r="DX50" i="99"/>
  <c r="DJ50" i="21"/>
  <c r="DJ50" i="173"/>
  <c r="DJ50" i="104"/>
  <c r="DJ50" i="99"/>
  <c r="FW53" i="173"/>
  <c r="FW53" i="104"/>
  <c r="FW53" i="21"/>
  <c r="FW53" i="99"/>
  <c r="FI53" i="21"/>
  <c r="FI53" i="173"/>
  <c r="FI53" i="104"/>
  <c r="FI53" i="99"/>
  <c r="EZ53" i="21"/>
  <c r="EZ53" i="173"/>
  <c r="EZ53" i="104"/>
  <c r="EZ53" i="99"/>
  <c r="EL53" i="21"/>
  <c r="EL53" i="173"/>
  <c r="EL53" i="104"/>
  <c r="EL53" i="99"/>
  <c r="DZ53" i="21"/>
  <c r="DZ53" i="173"/>
  <c r="DZ53" i="104"/>
  <c r="DZ53" i="99"/>
  <c r="DL53" i="21"/>
  <c r="DL53" i="173"/>
  <c r="DL53" i="104"/>
  <c r="DL53" i="99"/>
  <c r="CX53" i="21"/>
  <c r="CX53" i="173"/>
  <c r="CX53" i="104"/>
  <c r="CX53" i="99"/>
  <c r="DZ6" i="150"/>
  <c r="DZ6" i="148"/>
  <c r="DZ6" i="147"/>
  <c r="DZ6" i="146"/>
  <c r="DZ6" i="149"/>
  <c r="DZ6" i="40"/>
  <c r="DZ6" i="174"/>
  <c r="DZ6" i="115"/>
  <c r="DZ6" i="77"/>
  <c r="DZ6" i="29"/>
  <c r="DZ6" i="42"/>
  <c r="DZ6" i="173"/>
  <c r="DZ6" i="104"/>
  <c r="DZ6" i="21"/>
  <c r="DZ6" i="99"/>
  <c r="EH17" i="148"/>
  <c r="EH17" i="150"/>
  <c r="EH17" i="147"/>
  <c r="EH17" i="146"/>
  <c r="EH17" i="149"/>
  <c r="EH17" i="174"/>
  <c r="EH17" i="40"/>
  <c r="EH17" i="115"/>
  <c r="EH17" i="77"/>
  <c r="EH17" i="29"/>
  <c r="EH17" i="173"/>
  <c r="EH17" i="42"/>
  <c r="EH17" i="104"/>
  <c r="EH17" i="21"/>
  <c r="EH17" i="99"/>
  <c r="EH33" i="150"/>
  <c r="EH33" i="148"/>
  <c r="EH33" i="147"/>
  <c r="EH33" i="149"/>
  <c r="EH33" i="146"/>
  <c r="EH33" i="115"/>
  <c r="EH33" i="174"/>
  <c r="EH33" i="40"/>
  <c r="EH33" i="77"/>
  <c r="EH33" i="29"/>
  <c r="EH33" i="173"/>
  <c r="EH33" i="42"/>
  <c r="EH33" i="21"/>
  <c r="EH33" i="104"/>
  <c r="EH33" i="99"/>
  <c r="FN40" i="173"/>
  <c r="FN40" i="104"/>
  <c r="FN40" i="21"/>
  <c r="FN40" i="99"/>
  <c r="FB40" i="173"/>
  <c r="FB40" i="104"/>
  <c r="FB40" i="21"/>
  <c r="FB40" i="99"/>
  <c r="EN40" i="173"/>
  <c r="EN40" i="21"/>
  <c r="EN40" i="99"/>
  <c r="EN40" i="104"/>
  <c r="FP33" i="150"/>
  <c r="FP33" i="148"/>
  <c r="FP33" i="147"/>
  <c r="FP33" i="146"/>
  <c r="FP33" i="149"/>
  <c r="FP33" i="174"/>
  <c r="FP33" i="115"/>
  <c r="FP33" i="77"/>
  <c r="FP33" i="40"/>
  <c r="FP33" i="173"/>
  <c r="FP33" i="42"/>
  <c r="FP33" i="29"/>
  <c r="FP33" i="21"/>
  <c r="FP33" i="104"/>
  <c r="FP33" i="99"/>
  <c r="FD33" i="150"/>
  <c r="FD33" i="148"/>
  <c r="FD33" i="147"/>
  <c r="FD33" i="146"/>
  <c r="FD33" i="149"/>
  <c r="FD33" i="174"/>
  <c r="FD33" i="115"/>
  <c r="FD33" i="77"/>
  <c r="FD33" i="40"/>
  <c r="FD33" i="173"/>
  <c r="FD33" i="42"/>
  <c r="FD33" i="29"/>
  <c r="FD33" i="21"/>
  <c r="FD33" i="104"/>
  <c r="FD33" i="99"/>
  <c r="ES33" i="150"/>
  <c r="ES33" i="148"/>
  <c r="ES33" i="147"/>
  <c r="ES33" i="146"/>
  <c r="ES33" i="149"/>
  <c r="ES33" i="174"/>
  <c r="ES33" i="115"/>
  <c r="ES33" i="77"/>
  <c r="ES33" i="40"/>
  <c r="ES33" i="29"/>
  <c r="ES33" i="173"/>
  <c r="ES33" i="42"/>
  <c r="ES33" i="104"/>
  <c r="ES33" i="99"/>
  <c r="ES33" i="21"/>
  <c r="FU28" i="150"/>
  <c r="FU28" i="148"/>
  <c r="FU28" i="146"/>
  <c r="FU28" i="147"/>
  <c r="FU28" i="149"/>
  <c r="FU28" i="174"/>
  <c r="FU28" i="115"/>
  <c r="FU28" i="77"/>
  <c r="FU28" i="40"/>
  <c r="FU28" i="29"/>
  <c r="FU28" i="173"/>
  <c r="FU28" i="42"/>
  <c r="FU28" i="104"/>
  <c r="FU28" i="21"/>
  <c r="FU28" i="99"/>
  <c r="FG28" i="150"/>
  <c r="FG28" i="148"/>
  <c r="FG28" i="147"/>
  <c r="FG28" i="146"/>
  <c r="FG28" i="149"/>
  <c r="FG28" i="115"/>
  <c r="FG28" i="174"/>
  <c r="FG28" i="40"/>
  <c r="FG28" i="29"/>
  <c r="FG28" i="77"/>
  <c r="FG28" i="42"/>
  <c r="FG28" i="173"/>
  <c r="FG28" i="21"/>
  <c r="FG28" i="99"/>
  <c r="FG28" i="104"/>
  <c r="EU28" i="150"/>
  <c r="EU28" i="148"/>
  <c r="EU28" i="147"/>
  <c r="EU28" i="146"/>
  <c r="EU28" i="149"/>
  <c r="EU28" i="115"/>
  <c r="EU28" i="174"/>
  <c r="EU28" i="40"/>
  <c r="EU28" i="29"/>
  <c r="EU28" i="77"/>
  <c r="EU28" i="42"/>
  <c r="EU28" i="173"/>
  <c r="EU28" i="21"/>
  <c r="EU28" i="99"/>
  <c r="EU28" i="104"/>
  <c r="FW23" i="150"/>
  <c r="FW23" i="148"/>
  <c r="FW23" i="147"/>
  <c r="FW23" i="146"/>
  <c r="FW23" i="149"/>
  <c r="FW23" i="115"/>
  <c r="FW23" i="174"/>
  <c r="FW23" i="40"/>
  <c r="FW23" i="29"/>
  <c r="FW23" i="77"/>
  <c r="FW23" i="42"/>
  <c r="FW23" i="173"/>
  <c r="FW23" i="99"/>
  <c r="FW23" i="21"/>
  <c r="FW23" i="104"/>
  <c r="FI23" i="150"/>
  <c r="FI23" i="147"/>
  <c r="FI23" i="148"/>
  <c r="FI23" i="146"/>
  <c r="FI23" i="149"/>
  <c r="FI23" i="174"/>
  <c r="FI23" i="115"/>
  <c r="FI23" i="77"/>
  <c r="FI23" i="40"/>
  <c r="FI23" i="29"/>
  <c r="FI23" i="173"/>
  <c r="FI23" i="42"/>
  <c r="FI23" i="99"/>
  <c r="FI23" i="21"/>
  <c r="FI23" i="104"/>
  <c r="EZ23" i="150"/>
  <c r="EZ23" i="148"/>
  <c r="EZ23" i="147"/>
  <c r="EZ23" i="146"/>
  <c r="EZ23" i="149"/>
  <c r="EZ23" i="174"/>
  <c r="EZ23" i="115"/>
  <c r="EZ23" i="77"/>
  <c r="EZ23" i="40"/>
  <c r="EZ23" i="29"/>
  <c r="EZ23" i="173"/>
  <c r="EZ23" i="42"/>
  <c r="EZ23" i="99"/>
  <c r="EZ23" i="21"/>
  <c r="EZ23" i="104"/>
  <c r="EL23" i="150"/>
  <c r="EL23" i="147"/>
  <c r="EL23" i="148"/>
  <c r="EL23" i="146"/>
  <c r="EL23" i="149"/>
  <c r="EL23" i="115"/>
  <c r="EL23" i="174"/>
  <c r="EL23" i="40"/>
  <c r="EL23" i="29"/>
  <c r="EL23" i="77"/>
  <c r="EL23" i="173"/>
  <c r="EL23" i="42"/>
  <c r="EL23" i="21"/>
  <c r="EL23" i="104"/>
  <c r="EL23" i="99"/>
  <c r="FN20" i="150"/>
  <c r="FN20" i="148"/>
  <c r="FN20" i="147"/>
  <c r="FN20" i="146"/>
  <c r="FN20" i="149"/>
  <c r="FN20" i="115"/>
  <c r="FN20" i="174"/>
  <c r="FN20" i="40"/>
  <c r="FN20" i="29"/>
  <c r="FN20" i="77"/>
  <c r="FN20" i="42"/>
  <c r="FN20" i="173"/>
  <c r="FN20" i="104"/>
  <c r="FN20" i="21"/>
  <c r="FN20" i="99"/>
  <c r="FB20" i="150"/>
  <c r="FB20" i="148"/>
  <c r="FB20" i="147"/>
  <c r="FB20" i="146"/>
  <c r="FB20" i="149"/>
  <c r="FB20" i="115"/>
  <c r="FB20" i="174"/>
  <c r="FB20" i="40"/>
  <c r="FB20" i="29"/>
  <c r="FB20" i="77"/>
  <c r="FB20" i="42"/>
  <c r="FB20" i="173"/>
  <c r="FB20" i="104"/>
  <c r="FB20" i="21"/>
  <c r="FB20" i="99"/>
  <c r="EN20" i="150"/>
  <c r="EN20" i="147"/>
  <c r="EN20" i="148"/>
  <c r="EN20" i="146"/>
  <c r="EN20" i="149"/>
  <c r="EN20" i="174"/>
  <c r="EN20" i="115"/>
  <c r="EN20" i="77"/>
  <c r="EN20" i="40"/>
  <c r="EN20" i="29"/>
  <c r="EN20" i="173"/>
  <c r="EN20" i="42"/>
  <c r="EN20" i="104"/>
  <c r="EN20" i="21"/>
  <c r="EN20" i="99"/>
  <c r="FP17" i="150"/>
  <c r="FP17" i="148"/>
  <c r="FP17" i="147"/>
  <c r="FP17" i="146"/>
  <c r="FP17" i="149"/>
  <c r="FP17" i="115"/>
  <c r="FP17" i="174"/>
  <c r="FP17" i="40"/>
  <c r="FP17" i="29"/>
  <c r="FP17" i="77"/>
  <c r="FP17" i="173"/>
  <c r="FP17" i="42"/>
  <c r="FP17" i="21"/>
  <c r="FP17" i="99"/>
  <c r="FP17" i="104"/>
  <c r="FD17" i="150"/>
  <c r="FD17" i="148"/>
  <c r="FD17" i="147"/>
  <c r="FD17" i="146"/>
  <c r="FD17" i="149"/>
  <c r="FD17" i="115"/>
  <c r="FD17" i="174"/>
  <c r="FD17" i="40"/>
  <c r="FD17" i="29"/>
  <c r="FD17" i="77"/>
  <c r="FD17" i="173"/>
  <c r="FD17" i="42"/>
  <c r="FD17" i="21"/>
  <c r="FD17" i="99"/>
  <c r="FD17" i="104"/>
  <c r="ES17" i="148"/>
  <c r="ES17" i="150"/>
  <c r="ES17" i="147"/>
  <c r="ES17" i="146"/>
  <c r="ES17" i="149"/>
  <c r="ES17" i="40"/>
  <c r="ES17" i="115"/>
  <c r="ES17" i="174"/>
  <c r="ES17" i="29"/>
  <c r="ES17" i="77"/>
  <c r="ES17" i="42"/>
  <c r="ES17" i="173"/>
  <c r="ES17" i="104"/>
  <c r="ES17" i="21"/>
  <c r="ES17" i="99"/>
  <c r="FU14" i="148"/>
  <c r="FU14" i="150"/>
  <c r="FU14" i="147"/>
  <c r="FU14" i="146"/>
  <c r="FU14" i="149"/>
  <c r="FU14" i="174"/>
  <c r="FU14" i="40"/>
  <c r="FU14" i="115"/>
  <c r="FU14" i="77"/>
  <c r="FU14" i="29"/>
  <c r="FU14" i="173"/>
  <c r="FU14" i="42"/>
  <c r="FU14" i="99"/>
  <c r="FU14" i="104"/>
  <c r="FU14" i="21"/>
  <c r="FG14" i="148"/>
  <c r="FG14" i="150"/>
  <c r="FG14" i="147"/>
  <c r="FG14" i="146"/>
  <c r="FG14" i="149"/>
  <c r="FG14" i="40"/>
  <c r="FG14" i="115"/>
  <c r="FG14" i="174"/>
  <c r="FG14" i="29"/>
  <c r="FG14" i="77"/>
  <c r="FG14" i="42"/>
  <c r="FG14" i="173"/>
  <c r="FG14" i="104"/>
  <c r="FG14" i="21"/>
  <c r="FG14" i="99"/>
  <c r="EU14" i="148"/>
  <c r="EU14" i="150"/>
  <c r="EU14" i="147"/>
  <c r="EU14" i="146"/>
  <c r="EU14" i="149"/>
  <c r="EU14" i="40"/>
  <c r="EU14" i="115"/>
  <c r="EU14" i="174"/>
  <c r="EU14" i="29"/>
  <c r="EU14" i="77"/>
  <c r="EU14" i="42"/>
  <c r="EU14" i="173"/>
  <c r="EU14" i="104"/>
  <c r="EU14" i="21"/>
  <c r="EU14" i="99"/>
  <c r="FW11" i="148"/>
  <c r="FW11" i="150"/>
  <c r="FW11" i="147"/>
  <c r="FW11" i="146"/>
  <c r="FW11" i="149"/>
  <c r="FW11" i="174"/>
  <c r="FW11" i="40"/>
  <c r="FW11" i="115"/>
  <c r="FW11" i="77"/>
  <c r="FW11" i="29"/>
  <c r="FW11" i="42"/>
  <c r="FW11" i="173"/>
  <c r="FW11" i="104"/>
  <c r="FW11" i="21"/>
  <c r="FW11" i="99"/>
  <c r="FI11" i="150"/>
  <c r="FI11" i="148"/>
  <c r="FI11" i="147"/>
  <c r="FI11" i="146"/>
  <c r="FI11" i="149"/>
  <c r="FI11" i="115"/>
  <c r="FI11" i="174"/>
  <c r="FI11" i="40"/>
  <c r="FI11" i="29"/>
  <c r="FI11" i="77"/>
  <c r="FI11" i="173"/>
  <c r="FI11" i="42"/>
  <c r="FI11" i="21"/>
  <c r="FI11" i="99"/>
  <c r="FI11" i="104"/>
  <c r="EZ11" i="148"/>
  <c r="EZ11" i="150"/>
  <c r="EZ11" i="147"/>
  <c r="EZ11" i="146"/>
  <c r="EZ11" i="149"/>
  <c r="EZ11" i="174"/>
  <c r="EZ11" i="40"/>
  <c r="EZ11" i="115"/>
  <c r="EZ11" i="77"/>
  <c r="EZ11" i="29"/>
  <c r="EZ11" i="173"/>
  <c r="EZ11" i="42"/>
  <c r="EZ11" i="99"/>
  <c r="EZ11" i="104"/>
  <c r="EZ11" i="21"/>
  <c r="EL11" i="148"/>
  <c r="EL11" i="150"/>
  <c r="EL11" i="147"/>
  <c r="EL11" i="146"/>
  <c r="EL11" i="149"/>
  <c r="EL11" i="115"/>
  <c r="EL11" i="174"/>
  <c r="EL11" i="40"/>
  <c r="EL11" i="29"/>
  <c r="EL11" i="77"/>
  <c r="EL11" i="42"/>
  <c r="EL11" i="173"/>
  <c r="EL11" i="104"/>
  <c r="EL11" i="21"/>
  <c r="EL11" i="99"/>
  <c r="FN8" i="150"/>
  <c r="FN8" i="148"/>
  <c r="FN8" i="147"/>
  <c r="FN8" i="146"/>
  <c r="FN8" i="149"/>
  <c r="FN8" i="115"/>
  <c r="FN8" i="40"/>
  <c r="FN8" i="174"/>
  <c r="FN8" i="29"/>
  <c r="FN8" i="77"/>
  <c r="FN8" i="173"/>
  <c r="FN8" i="42"/>
  <c r="FN8" i="21"/>
  <c r="FN8" i="99"/>
  <c r="FN8" i="104"/>
  <c r="FB8" i="150"/>
  <c r="FB8" i="148"/>
  <c r="FB8" i="147"/>
  <c r="FB8" i="146"/>
  <c r="FB8" i="149"/>
  <c r="FB8" i="115"/>
  <c r="FB8" i="40"/>
  <c r="FB8" i="174"/>
  <c r="FB8" i="29"/>
  <c r="FB8" i="77"/>
  <c r="FB8" i="173"/>
  <c r="FB8" i="42"/>
  <c r="FB8" i="21"/>
  <c r="FB8" i="99"/>
  <c r="FB8" i="104"/>
  <c r="EN8" i="150"/>
  <c r="EN8" i="148"/>
  <c r="EN8" i="147"/>
  <c r="EN8" i="146"/>
  <c r="EN8" i="149"/>
  <c r="EN8" i="40"/>
  <c r="EN8" i="174"/>
  <c r="EN8" i="115"/>
  <c r="EN8" i="77"/>
  <c r="EN8" i="29"/>
  <c r="EN8" i="42"/>
  <c r="EN8" i="173"/>
  <c r="EN8" i="104"/>
  <c r="EN8" i="21"/>
  <c r="EN8" i="99"/>
  <c r="FP6" i="150"/>
  <c r="FP6" i="148"/>
  <c r="FP6" i="147"/>
  <c r="FP6" i="146"/>
  <c r="FP6" i="149"/>
  <c r="FP6" i="115"/>
  <c r="FP6" i="40"/>
  <c r="FP6" i="174"/>
  <c r="FP6" i="29"/>
  <c r="FP6" i="77"/>
  <c r="FP6" i="173"/>
  <c r="FP6" i="42"/>
  <c r="FP6" i="21"/>
  <c r="FP6" i="99"/>
  <c r="FP6" i="104"/>
  <c r="FD6" i="150"/>
  <c r="FD6" i="148"/>
  <c r="FD6" i="147"/>
  <c r="FD6" i="146"/>
  <c r="FD6" i="149"/>
  <c r="FD6" i="115"/>
  <c r="FD6" i="40"/>
  <c r="FD6" i="174"/>
  <c r="FD6" i="29"/>
  <c r="FD6" i="77"/>
  <c r="FD6" i="173"/>
  <c r="FD6" i="42"/>
  <c r="FD6" i="21"/>
  <c r="FD6" i="99"/>
  <c r="FD6" i="104"/>
  <c r="ES6" i="150"/>
  <c r="ES6" i="148"/>
  <c r="ES6" i="147"/>
  <c r="ES6" i="146"/>
  <c r="ES6" i="149"/>
  <c r="ES6" i="174"/>
  <c r="ES6" i="115"/>
  <c r="ES6" i="40"/>
  <c r="ES6" i="29"/>
  <c r="ES6" i="77"/>
  <c r="ES6" i="42"/>
  <c r="ES6" i="173"/>
  <c r="ES6" i="104"/>
  <c r="ES6" i="21"/>
  <c r="ES6" i="99"/>
  <c r="DX6" i="150"/>
  <c r="DX6" i="148"/>
  <c r="DX6" i="147"/>
  <c r="DX6" i="146"/>
  <c r="DX6" i="149"/>
  <c r="DX6" i="115"/>
  <c r="DX6" i="40"/>
  <c r="DX6" i="174"/>
  <c r="DX6" i="29"/>
  <c r="DX6" i="77"/>
  <c r="DX6" i="173"/>
  <c r="DX6" i="42"/>
  <c r="DX6" i="21"/>
  <c r="DX6" i="99"/>
  <c r="DX6" i="104"/>
  <c r="DZ40" i="173"/>
  <c r="DZ40" i="104"/>
  <c r="DZ40" i="21"/>
  <c r="DZ40" i="99"/>
  <c r="CX40" i="173"/>
  <c r="CX40" i="104"/>
  <c r="CX40" i="21"/>
  <c r="CX40" i="99"/>
  <c r="DX28" i="150"/>
  <c r="DX28" i="148"/>
  <c r="DX28" i="147"/>
  <c r="DX28" i="146"/>
  <c r="DX28" i="149"/>
  <c r="DX28" i="174"/>
  <c r="DX28" i="115"/>
  <c r="DX28" i="77"/>
  <c r="DX28" i="40"/>
  <c r="DX28" i="29"/>
  <c r="DX28" i="173"/>
  <c r="DX28" i="42"/>
  <c r="DX28" i="21"/>
  <c r="DX28" i="99"/>
  <c r="DX28" i="104"/>
  <c r="DE23" i="150"/>
  <c r="DE23" i="147"/>
  <c r="DE23" i="148"/>
  <c r="DE23" i="146"/>
  <c r="DE23" i="149"/>
  <c r="DE23" i="174"/>
  <c r="DE23" i="115"/>
  <c r="DE23" i="77"/>
  <c r="DE23" i="40"/>
  <c r="DE23" i="29"/>
  <c r="DE23" i="173"/>
  <c r="DE23" i="42"/>
  <c r="DE23" i="99"/>
  <c r="DE23" i="21"/>
  <c r="DE23" i="104"/>
  <c r="DC20" i="150"/>
  <c r="DC20" i="148"/>
  <c r="DC20" i="147"/>
  <c r="DC20" i="146"/>
  <c r="DC20" i="149"/>
  <c r="DC20" i="174"/>
  <c r="DC20" i="115"/>
  <c r="DC20" i="77"/>
  <c r="DC20" i="40"/>
  <c r="DC20" i="29"/>
  <c r="DC20" i="173"/>
  <c r="DC20" i="42"/>
  <c r="DC20" i="104"/>
  <c r="DC20" i="21"/>
  <c r="DC20" i="99"/>
  <c r="DZ14" i="150"/>
  <c r="DZ14" i="148"/>
  <c r="DZ14" i="147"/>
  <c r="DZ14" i="146"/>
  <c r="DZ14" i="149"/>
  <c r="DZ14" i="115"/>
  <c r="DZ14" i="174"/>
  <c r="DZ14" i="40"/>
  <c r="DZ14" i="29"/>
  <c r="DZ14" i="77"/>
  <c r="DZ14" i="173"/>
  <c r="DZ14" i="42"/>
  <c r="DZ14" i="21"/>
  <c r="DZ14" i="99"/>
  <c r="DZ14" i="104"/>
  <c r="DX11" i="148"/>
  <c r="DX11" i="150"/>
  <c r="DX11" i="147"/>
  <c r="DX11" i="146"/>
  <c r="DX11" i="149"/>
  <c r="DX11" i="174"/>
  <c r="DX11" i="40"/>
  <c r="DX11" i="115"/>
  <c r="DX11" i="77"/>
  <c r="DX11" i="29"/>
  <c r="DX11" i="173"/>
  <c r="DX11" i="42"/>
  <c r="DX11" i="99"/>
  <c r="DX11" i="104"/>
  <c r="DX11" i="21"/>
  <c r="EG8" i="150"/>
  <c r="EG8" i="148"/>
  <c r="EG8" i="147"/>
  <c r="EG8" i="146"/>
  <c r="EG8" i="149"/>
  <c r="EG8" i="40"/>
  <c r="EG8" i="174"/>
  <c r="EG8" i="115"/>
  <c r="EG8" i="77"/>
  <c r="EG8" i="29"/>
  <c r="EG8" i="173"/>
  <c r="EG8" i="42"/>
  <c r="EG8" i="104"/>
  <c r="EG8" i="21"/>
  <c r="EG8" i="99"/>
  <c r="FW50" i="173"/>
  <c r="FW50" i="104"/>
  <c r="FW50" i="21"/>
  <c r="FW50" i="99"/>
  <c r="DZ50" i="21"/>
  <c r="DZ50" i="173"/>
  <c r="DZ50" i="104"/>
  <c r="DZ50" i="99"/>
  <c r="FB53" i="21"/>
  <c r="FB53" i="173"/>
  <c r="FB53" i="104"/>
  <c r="FB53" i="99"/>
  <c r="DQ53" i="21"/>
  <c r="DQ53" i="173"/>
  <c r="DQ53" i="104"/>
  <c r="DQ53" i="99"/>
  <c r="EH28" i="150"/>
  <c r="EH28" i="148"/>
  <c r="EH28" i="146"/>
  <c r="EH28" i="147"/>
  <c r="EH28" i="149"/>
  <c r="EH28" i="115"/>
  <c r="EH28" i="174"/>
  <c r="EH28" i="40"/>
  <c r="EH28" i="29"/>
  <c r="EH28" i="77"/>
  <c r="EH28" i="173"/>
  <c r="EH28" i="42"/>
  <c r="EH28" i="21"/>
  <c r="EH28" i="99"/>
  <c r="EH28" i="104"/>
  <c r="FB23" i="150"/>
  <c r="FB23" i="147"/>
  <c r="FB23" i="148"/>
  <c r="FB23" i="146"/>
  <c r="FB23" i="149"/>
  <c r="FB23" i="115"/>
  <c r="FB23" i="174"/>
  <c r="FB23" i="40"/>
  <c r="FB23" i="29"/>
  <c r="FB23" i="77"/>
  <c r="FB23" i="173"/>
  <c r="FB23" i="42"/>
  <c r="FB23" i="21"/>
  <c r="FB23" i="104"/>
  <c r="FB23" i="99"/>
  <c r="DQ6" i="150"/>
  <c r="DQ6" i="148"/>
  <c r="DQ6" i="147"/>
  <c r="DQ6" i="146"/>
  <c r="DQ6" i="149"/>
  <c r="DQ6" i="174"/>
  <c r="DQ6" i="115"/>
  <c r="DQ6" i="40"/>
  <c r="DQ6" i="29"/>
  <c r="DQ6" i="77"/>
  <c r="DQ6" i="42"/>
  <c r="DQ6" i="173"/>
  <c r="DQ6" i="104"/>
  <c r="DQ6" i="21"/>
  <c r="DQ6" i="99"/>
  <c r="DC6" i="150"/>
  <c r="DC6" i="148"/>
  <c r="DC6" i="147"/>
  <c r="DC6" i="146"/>
  <c r="DC6" i="149"/>
  <c r="DC6" i="40"/>
  <c r="DC6" i="174"/>
  <c r="DC6" i="115"/>
  <c r="DC6" i="77"/>
  <c r="DC6" i="29"/>
  <c r="DC6" i="173"/>
  <c r="DC6" i="42"/>
  <c r="DC6" i="104"/>
  <c r="DC6" i="21"/>
  <c r="DC6" i="99"/>
  <c r="CU20" i="150"/>
  <c r="CU20" i="148"/>
  <c r="CU20" i="147"/>
  <c r="CU20" i="146"/>
  <c r="CU20" i="149"/>
  <c r="CU20" i="174"/>
  <c r="CU20" i="115"/>
  <c r="CU20" i="77"/>
  <c r="CU20" i="40"/>
  <c r="CU20" i="29"/>
  <c r="CU20" i="173"/>
  <c r="CU20" i="42"/>
  <c r="CU20" i="104"/>
  <c r="CU20" i="21"/>
  <c r="CU20" i="99"/>
  <c r="EG40" i="173"/>
  <c r="EG40" i="21"/>
  <c r="EG40" i="99"/>
  <c r="EG40" i="104"/>
  <c r="DS40" i="173"/>
  <c r="DS40" i="21"/>
  <c r="DS40" i="99"/>
  <c r="DS40" i="104"/>
  <c r="DE40" i="173"/>
  <c r="DE40" i="21"/>
  <c r="DE40" i="99"/>
  <c r="DE40" i="104"/>
  <c r="EC33" i="150"/>
  <c r="EC33" i="148"/>
  <c r="EC33" i="147"/>
  <c r="EC33" i="146"/>
  <c r="EC33" i="149"/>
  <c r="EC33" i="174"/>
  <c r="EC33" i="115"/>
  <c r="EC33" i="77"/>
  <c r="EC33" i="40"/>
  <c r="EC33" i="29"/>
  <c r="EC33" i="173"/>
  <c r="EC33" i="42"/>
  <c r="EC33" i="104"/>
  <c r="EC33" i="99"/>
  <c r="EC33" i="21"/>
  <c r="DQ33" i="150"/>
  <c r="DQ33" i="148"/>
  <c r="DQ33" i="147"/>
  <c r="DQ33" i="146"/>
  <c r="DQ33" i="149"/>
  <c r="DQ33" i="174"/>
  <c r="DQ33" i="115"/>
  <c r="DQ33" i="77"/>
  <c r="DQ33" i="40"/>
  <c r="DQ33" i="29"/>
  <c r="DQ33" i="173"/>
  <c r="DQ33" i="42"/>
  <c r="DQ33" i="104"/>
  <c r="DQ33" i="99"/>
  <c r="DQ33" i="21"/>
  <c r="DC33" i="150"/>
  <c r="DC33" i="148"/>
  <c r="DC33" i="147"/>
  <c r="DC33" i="149"/>
  <c r="DC33" i="146"/>
  <c r="DC33" i="115"/>
  <c r="DC33" i="174"/>
  <c r="DC33" i="40"/>
  <c r="DC33" i="77"/>
  <c r="DC33" i="42"/>
  <c r="DC33" i="29"/>
  <c r="DC33" i="173"/>
  <c r="DC33" i="21"/>
  <c r="DC33" i="104"/>
  <c r="DC33" i="99"/>
  <c r="EC28" i="150"/>
  <c r="EC28" i="148"/>
  <c r="EC28" i="146"/>
  <c r="EC28" i="147"/>
  <c r="EC28" i="149"/>
  <c r="EC28" i="174"/>
  <c r="EC28" i="115"/>
  <c r="EC28" i="77"/>
  <c r="EC28" i="40"/>
  <c r="EC28" i="29"/>
  <c r="EC28" i="173"/>
  <c r="EC28" i="42"/>
  <c r="EC28" i="104"/>
  <c r="EC28" i="21"/>
  <c r="EC28" i="99"/>
  <c r="DQ28" i="150"/>
  <c r="DQ28" i="148"/>
  <c r="DQ28" i="146"/>
  <c r="DQ28" i="147"/>
  <c r="DQ28" i="149"/>
  <c r="DQ28" i="174"/>
  <c r="DQ28" i="115"/>
  <c r="DQ28" i="77"/>
  <c r="DQ28" i="40"/>
  <c r="DQ28" i="29"/>
  <c r="DQ28" i="173"/>
  <c r="DQ28" i="42"/>
  <c r="DQ28" i="104"/>
  <c r="DQ28" i="21"/>
  <c r="DQ28" i="99"/>
  <c r="DC28" i="150"/>
  <c r="DC28" i="148"/>
  <c r="DC28" i="147"/>
  <c r="DC28" i="146"/>
  <c r="DC28" i="149"/>
  <c r="DC28" i="115"/>
  <c r="DC28" i="174"/>
  <c r="DC28" i="40"/>
  <c r="DC28" i="29"/>
  <c r="DC28" i="77"/>
  <c r="DC28" i="42"/>
  <c r="DC28" i="173"/>
  <c r="DC28" i="21"/>
  <c r="DC28" i="99"/>
  <c r="DC28" i="104"/>
  <c r="DZ23" i="150"/>
  <c r="DZ23" i="147"/>
  <c r="DZ23" i="148"/>
  <c r="DZ23" i="146"/>
  <c r="DZ23" i="149"/>
  <c r="DZ23" i="115"/>
  <c r="DZ23" i="174"/>
  <c r="DZ23" i="40"/>
  <c r="DZ23" i="29"/>
  <c r="DZ23" i="77"/>
  <c r="DZ23" i="173"/>
  <c r="DZ23" i="42"/>
  <c r="DZ23" i="21"/>
  <c r="DZ23" i="104"/>
  <c r="DZ23" i="99"/>
  <c r="DL23" i="150"/>
  <c r="DL23" i="148"/>
  <c r="DL23" i="147"/>
  <c r="DL23" i="146"/>
  <c r="DL23" i="149"/>
  <c r="DL23" i="174"/>
  <c r="DL23" i="115"/>
  <c r="DL23" i="77"/>
  <c r="DL23" i="40"/>
  <c r="DL23" i="29"/>
  <c r="DL23" i="173"/>
  <c r="DL23" i="42"/>
  <c r="DL23" i="99"/>
  <c r="DL23" i="21"/>
  <c r="DL23" i="104"/>
  <c r="CX23" i="150"/>
  <c r="CX23" i="147"/>
  <c r="CX23" i="148"/>
  <c r="CX23" i="146"/>
  <c r="CX23" i="149"/>
  <c r="CX23" i="115"/>
  <c r="CX23" i="174"/>
  <c r="CX23" i="40"/>
  <c r="CX23" i="29"/>
  <c r="CX23" i="77"/>
  <c r="CX23" i="173"/>
  <c r="CX23" i="42"/>
  <c r="CX23" i="21"/>
  <c r="CX23" i="104"/>
  <c r="CX23" i="99"/>
  <c r="DX20" i="150"/>
  <c r="DX20" i="147"/>
  <c r="DX20" i="148"/>
  <c r="DX20" i="146"/>
  <c r="DX20" i="149"/>
  <c r="DX20" i="174"/>
  <c r="DX20" i="115"/>
  <c r="DX20" i="77"/>
  <c r="DX20" i="40"/>
  <c r="DX20" i="29"/>
  <c r="DX20" i="173"/>
  <c r="DX20" i="42"/>
  <c r="DX20" i="104"/>
  <c r="DX20" i="21"/>
  <c r="DX20" i="99"/>
  <c r="DJ20" i="150"/>
  <c r="DJ20" i="148"/>
  <c r="DJ20" i="147"/>
  <c r="DJ20" i="146"/>
  <c r="DJ20" i="149"/>
  <c r="DJ20" i="115"/>
  <c r="DJ20" i="174"/>
  <c r="DJ20" i="40"/>
  <c r="DJ20" i="29"/>
  <c r="DJ20" i="77"/>
  <c r="DJ20" i="42"/>
  <c r="DJ20" i="173"/>
  <c r="DJ20" i="104"/>
  <c r="DJ20" i="21"/>
  <c r="DJ20" i="99"/>
  <c r="DJ18" i="150"/>
  <c r="DJ18" i="147"/>
  <c r="DJ18" i="148"/>
  <c r="DJ18" i="146"/>
  <c r="DJ18" i="149"/>
  <c r="DJ18" i="174"/>
  <c r="DJ18" i="40"/>
  <c r="DJ18" i="115"/>
  <c r="DJ18" i="77"/>
  <c r="DJ18" i="29"/>
  <c r="DJ18" i="173"/>
  <c r="DJ18" i="42"/>
  <c r="DJ18" i="99"/>
  <c r="DJ18" i="104"/>
  <c r="DJ18" i="21"/>
  <c r="DX17" i="150"/>
  <c r="DX17" i="148"/>
  <c r="DX17" i="147"/>
  <c r="DX17" i="146"/>
  <c r="DX17" i="149"/>
  <c r="DX17" i="115"/>
  <c r="DX17" i="174"/>
  <c r="DX17" i="40"/>
  <c r="DX17" i="29"/>
  <c r="DX17" i="77"/>
  <c r="DX17" i="173"/>
  <c r="DX17" i="42"/>
  <c r="DX17" i="21"/>
  <c r="DX17" i="99"/>
  <c r="DX17" i="104"/>
  <c r="DJ17" i="148"/>
  <c r="DJ17" i="150"/>
  <c r="DJ17" i="147"/>
  <c r="DJ17" i="146"/>
  <c r="DJ17" i="149"/>
  <c r="DJ17" i="174"/>
  <c r="DJ17" i="40"/>
  <c r="DJ17" i="115"/>
  <c r="DJ17" i="77"/>
  <c r="DJ17" i="29"/>
  <c r="DJ17" i="173"/>
  <c r="DJ17" i="42"/>
  <c r="DJ17" i="104"/>
  <c r="DJ17" i="21"/>
  <c r="DJ17" i="99"/>
  <c r="EG14" i="148"/>
  <c r="EG14" i="150"/>
  <c r="EG14" i="147"/>
  <c r="EG14" i="146"/>
  <c r="EG14" i="149"/>
  <c r="EG14" i="174"/>
  <c r="EG14" i="40"/>
  <c r="EG14" i="115"/>
  <c r="EG14" i="77"/>
  <c r="EG14" i="29"/>
  <c r="EG14" i="173"/>
  <c r="EG14" i="42"/>
  <c r="EG14" i="99"/>
  <c r="EG14" i="104"/>
  <c r="EG14" i="21"/>
  <c r="DS14" i="148"/>
  <c r="DS14" i="150"/>
  <c r="DS14" i="147"/>
  <c r="DS14" i="146"/>
  <c r="DS14" i="149"/>
  <c r="DS14" i="40"/>
  <c r="DS14" i="115"/>
  <c r="DS14" i="174"/>
  <c r="DS14" i="29"/>
  <c r="DS14" i="77"/>
  <c r="DS14" i="42"/>
  <c r="DS14" i="173"/>
  <c r="DS14" i="104"/>
  <c r="DS14" i="21"/>
  <c r="DS14" i="99"/>
  <c r="DE14" i="148"/>
  <c r="DE14" i="150"/>
  <c r="DE14" i="147"/>
  <c r="DE14" i="146"/>
  <c r="DE14" i="149"/>
  <c r="DE14" i="174"/>
  <c r="DE14" i="40"/>
  <c r="DE14" i="115"/>
  <c r="DE14" i="77"/>
  <c r="DE14" i="29"/>
  <c r="DE14" i="173"/>
  <c r="DE14" i="42"/>
  <c r="DE14" i="99"/>
  <c r="DE14" i="104"/>
  <c r="DE14" i="21"/>
  <c r="EC11" i="150"/>
  <c r="EC11" i="148"/>
  <c r="EC11" i="147"/>
  <c r="EC11" i="146"/>
  <c r="EC11" i="149"/>
  <c r="EC11" i="115"/>
  <c r="EC11" i="174"/>
  <c r="EC11" i="40"/>
  <c r="EC11" i="29"/>
  <c r="EC11" i="77"/>
  <c r="EC11" i="173"/>
  <c r="EC11" i="42"/>
  <c r="EC11" i="21"/>
  <c r="EC11" i="99"/>
  <c r="EC11" i="104"/>
  <c r="DQ11" i="150"/>
  <c r="DQ11" i="148"/>
  <c r="DQ11" i="147"/>
  <c r="DQ11" i="146"/>
  <c r="DQ11" i="149"/>
  <c r="DQ11" i="115"/>
  <c r="DQ11" i="174"/>
  <c r="DQ11" i="40"/>
  <c r="DQ11" i="29"/>
  <c r="DQ11" i="77"/>
  <c r="DQ11" i="173"/>
  <c r="DQ11" i="42"/>
  <c r="DQ11" i="21"/>
  <c r="DQ11" i="99"/>
  <c r="DQ11" i="104"/>
  <c r="DC11" i="148"/>
  <c r="DC11" i="150"/>
  <c r="DC11" i="147"/>
  <c r="DC11" i="146"/>
  <c r="DC11" i="149"/>
  <c r="DC11" i="174"/>
  <c r="DC11" i="40"/>
  <c r="DC11" i="115"/>
  <c r="DC11" i="77"/>
  <c r="DC11" i="29"/>
  <c r="DC11" i="42"/>
  <c r="DC11" i="173"/>
  <c r="DC11" i="104"/>
  <c r="DC11" i="21"/>
  <c r="DC11" i="99"/>
  <c r="DZ8" i="150"/>
  <c r="DZ8" i="148"/>
  <c r="DZ8" i="147"/>
  <c r="DZ8" i="146"/>
  <c r="DZ8" i="149"/>
  <c r="DZ8" i="115"/>
  <c r="DZ8" i="40"/>
  <c r="DZ8" i="174"/>
  <c r="DZ8" i="29"/>
  <c r="DZ8" i="77"/>
  <c r="DZ8" i="173"/>
  <c r="DZ8" i="42"/>
  <c r="DZ8" i="21"/>
  <c r="DZ8" i="99"/>
  <c r="DZ8" i="104"/>
  <c r="DL8" i="150"/>
  <c r="DL8" i="148"/>
  <c r="DL8" i="147"/>
  <c r="DL8" i="146"/>
  <c r="DL8" i="149"/>
  <c r="DL8" i="40"/>
  <c r="DL8" i="174"/>
  <c r="DL8" i="115"/>
  <c r="DL8" i="77"/>
  <c r="DL8" i="29"/>
  <c r="DL8" i="42"/>
  <c r="DL8" i="173"/>
  <c r="DL8" i="104"/>
  <c r="DL8" i="21"/>
  <c r="DL8" i="99"/>
  <c r="CX8" i="150"/>
  <c r="CX8" i="148"/>
  <c r="CX8" i="147"/>
  <c r="CX8" i="146"/>
  <c r="CX8" i="149"/>
  <c r="CX8" i="115"/>
  <c r="CX8" i="40"/>
  <c r="CX8" i="174"/>
  <c r="CX8" i="29"/>
  <c r="CX8" i="77"/>
  <c r="CX8" i="173"/>
  <c r="CX8" i="42"/>
  <c r="CX8" i="21"/>
  <c r="CX8" i="99"/>
  <c r="CX8" i="104"/>
  <c r="FP50" i="21"/>
  <c r="FP50" i="173"/>
  <c r="FP50" i="104"/>
  <c r="FP50" i="99"/>
  <c r="FD50" i="21"/>
  <c r="FD50" i="173"/>
  <c r="FD50" i="104"/>
  <c r="FD50" i="99"/>
  <c r="ES50" i="21"/>
  <c r="ES50" i="173"/>
  <c r="ES50" i="104"/>
  <c r="ES50" i="99"/>
  <c r="EG50" i="21"/>
  <c r="EG50" i="173"/>
  <c r="EG50" i="104"/>
  <c r="EG50" i="99"/>
  <c r="DS50" i="173"/>
  <c r="DS50" i="104"/>
  <c r="DS50" i="21"/>
  <c r="DS50" i="99"/>
  <c r="DE50" i="21"/>
  <c r="DE50" i="173"/>
  <c r="DE50" i="104"/>
  <c r="DE50" i="99"/>
  <c r="FU53" i="21"/>
  <c r="FU53" i="173"/>
  <c r="FU53" i="104"/>
  <c r="FU53" i="99"/>
  <c r="FG53" i="173"/>
  <c r="FG53" i="104"/>
  <c r="FG53" i="21"/>
  <c r="FG53" i="99"/>
  <c r="EU53" i="173"/>
  <c r="EU53" i="104"/>
  <c r="EU53" i="21"/>
  <c r="EU53" i="99"/>
  <c r="EH53" i="21"/>
  <c r="EH53" i="173"/>
  <c r="EH53" i="104"/>
  <c r="EH53" i="99"/>
  <c r="DX53" i="21"/>
  <c r="DX53" i="173"/>
  <c r="DX53" i="104"/>
  <c r="DX53" i="99"/>
  <c r="DJ53" i="21"/>
  <c r="DJ53" i="173"/>
  <c r="DJ53" i="104"/>
  <c r="DJ53" i="99"/>
  <c r="EH6" i="150"/>
  <c r="EH6" i="148"/>
  <c r="EH6" i="147"/>
  <c r="EH6" i="146"/>
  <c r="EH6" i="149"/>
  <c r="EH6" i="40"/>
  <c r="EH6" i="174"/>
  <c r="EH6" i="115"/>
  <c r="EH6" i="77"/>
  <c r="EH6" i="29"/>
  <c r="EH6" i="42"/>
  <c r="EH6" i="173"/>
  <c r="EH6" i="104"/>
  <c r="EH6" i="21"/>
  <c r="EH6" i="99"/>
  <c r="EH8" i="150"/>
  <c r="EH8" i="148"/>
  <c r="EH8" i="147"/>
  <c r="EH8" i="146"/>
  <c r="EH8" i="149"/>
  <c r="EH8" i="115"/>
  <c r="EH8" i="40"/>
  <c r="EH8" i="174"/>
  <c r="EH8" i="29"/>
  <c r="EH8" i="77"/>
  <c r="EH8" i="173"/>
  <c r="EH8" i="42"/>
  <c r="EH8" i="21"/>
  <c r="EH8" i="99"/>
  <c r="EH8" i="104"/>
  <c r="EH20" i="150"/>
  <c r="EH20" i="148"/>
  <c r="EH20" i="147"/>
  <c r="EH20" i="146"/>
  <c r="EH20" i="149"/>
  <c r="EH20" i="115"/>
  <c r="EH20" i="174"/>
  <c r="EH20" i="40"/>
  <c r="EH20" i="29"/>
  <c r="EH20" i="77"/>
  <c r="EH20" i="42"/>
  <c r="EH20" i="173"/>
  <c r="EH20" i="104"/>
  <c r="EH20" i="21"/>
  <c r="EH20" i="99"/>
  <c r="FW40" i="173"/>
  <c r="FW40" i="21"/>
  <c r="FW40" i="99"/>
  <c r="FW40" i="104"/>
  <c r="FI40" i="173"/>
  <c r="FI40" i="21"/>
  <c r="FI40" i="99"/>
  <c r="FI40" i="104"/>
  <c r="EZ40" i="173"/>
  <c r="EZ40" i="21"/>
  <c r="EZ40" i="99"/>
  <c r="EZ40" i="104"/>
  <c r="EL40" i="173"/>
  <c r="EL40" i="104"/>
  <c r="EL40" i="21"/>
  <c r="EL40" i="99"/>
  <c r="FN33" i="150"/>
  <c r="FN33" i="148"/>
  <c r="FN33" i="147"/>
  <c r="FN33" i="149"/>
  <c r="FN33" i="146"/>
  <c r="FN33" i="115"/>
  <c r="FN33" i="174"/>
  <c r="FN33" i="40"/>
  <c r="FN33" i="77"/>
  <c r="FN33" i="29"/>
  <c r="FN33" i="173"/>
  <c r="FN33" i="42"/>
  <c r="FN33" i="21"/>
  <c r="FN33" i="104"/>
  <c r="FN33" i="99"/>
  <c r="FB33" i="150"/>
  <c r="FB33" i="148"/>
  <c r="FB33" i="147"/>
  <c r="FB33" i="149"/>
  <c r="FB33" i="146"/>
  <c r="FB33" i="115"/>
  <c r="FB33" i="174"/>
  <c r="FB33" i="40"/>
  <c r="FB33" i="77"/>
  <c r="FB33" i="29"/>
  <c r="FB33" i="173"/>
  <c r="FB33" i="42"/>
  <c r="FB33" i="21"/>
  <c r="FB33" i="104"/>
  <c r="FB33" i="99"/>
  <c r="EN33" i="150"/>
  <c r="EN33" i="148"/>
  <c r="EN33" i="147"/>
  <c r="EN33" i="146"/>
  <c r="EN33" i="149"/>
  <c r="EN33" i="174"/>
  <c r="EN33" i="115"/>
  <c r="EN33" i="77"/>
  <c r="EN33" i="40"/>
  <c r="EN33" i="173"/>
  <c r="EN33" i="42"/>
  <c r="EN33" i="29"/>
  <c r="EN33" i="21"/>
  <c r="EN33" i="104"/>
  <c r="EN33" i="99"/>
  <c r="FP28" i="150"/>
  <c r="FP28" i="148"/>
  <c r="FP28" i="147"/>
  <c r="FP28" i="146"/>
  <c r="FP28" i="149"/>
  <c r="FP28" i="174"/>
  <c r="FP28" i="115"/>
  <c r="FP28" i="77"/>
  <c r="FP28" i="40"/>
  <c r="FP28" i="29"/>
  <c r="FP28" i="173"/>
  <c r="FP28" i="42"/>
  <c r="FP28" i="21"/>
  <c r="FP28" i="99"/>
  <c r="FP28" i="104"/>
  <c r="FD28" i="150"/>
  <c r="FD28" i="148"/>
  <c r="FD28" i="147"/>
  <c r="FD28" i="146"/>
  <c r="FD28" i="149"/>
  <c r="FD28" i="174"/>
  <c r="FD28" i="115"/>
  <c r="FD28" i="77"/>
  <c r="FD28" i="40"/>
  <c r="FD28" i="29"/>
  <c r="FD28" i="173"/>
  <c r="FD28" i="42"/>
  <c r="FD28" i="21"/>
  <c r="FD28" i="99"/>
  <c r="FD28" i="104"/>
  <c r="ES28" i="150"/>
  <c r="ES28" i="148"/>
  <c r="ES28" i="146"/>
  <c r="ES28" i="147"/>
  <c r="ES28" i="149"/>
  <c r="ES28" i="174"/>
  <c r="ES28" i="115"/>
  <c r="ES28" i="77"/>
  <c r="ES28" i="40"/>
  <c r="ES28" i="29"/>
  <c r="ES28" i="173"/>
  <c r="ES28" i="42"/>
  <c r="ES28" i="104"/>
  <c r="ES28" i="21"/>
  <c r="ES28" i="99"/>
  <c r="FU23" i="150"/>
  <c r="FU23" i="147"/>
  <c r="FU23" i="148"/>
  <c r="FU23" i="146"/>
  <c r="FU23" i="149"/>
  <c r="FU23" i="174"/>
  <c r="FU23" i="115"/>
  <c r="FU23" i="77"/>
  <c r="FU23" i="40"/>
  <c r="FU23" i="29"/>
  <c r="FU23" i="173"/>
  <c r="FU23" i="42"/>
  <c r="FU23" i="99"/>
  <c r="FU23" i="21"/>
  <c r="FU23" i="104"/>
  <c r="FG23" i="150"/>
  <c r="FG23" i="148"/>
  <c r="FG23" i="147"/>
  <c r="FG23" i="146"/>
  <c r="FG23" i="149"/>
  <c r="FG23" i="115"/>
  <c r="FG23" i="174"/>
  <c r="FG23" i="40"/>
  <c r="FG23" i="29"/>
  <c r="FG23" i="77"/>
  <c r="FG23" i="42"/>
  <c r="FG23" i="173"/>
  <c r="FG23" i="99"/>
  <c r="FG23" i="21"/>
  <c r="FG23" i="104"/>
  <c r="EU23" i="150"/>
  <c r="EU23" i="148"/>
  <c r="EU23" i="147"/>
  <c r="EU23" i="146"/>
  <c r="EU23" i="149"/>
  <c r="EU23" i="115"/>
  <c r="EU23" i="174"/>
  <c r="EU23" i="40"/>
  <c r="EU23" i="29"/>
  <c r="EU23" i="77"/>
  <c r="EU23" i="42"/>
  <c r="EU23" i="173"/>
  <c r="EU23" i="99"/>
  <c r="EU23" i="21"/>
  <c r="EU23" i="104"/>
  <c r="FW20" i="150"/>
  <c r="FW20" i="148"/>
  <c r="FW20" i="147"/>
  <c r="FW20" i="146"/>
  <c r="FW20" i="149"/>
  <c r="FW20" i="174"/>
  <c r="FW20" i="115"/>
  <c r="FW20" i="77"/>
  <c r="FW20" i="40"/>
  <c r="FW20" i="29"/>
  <c r="FW20" i="173"/>
  <c r="FW20" i="42"/>
  <c r="FW20" i="104"/>
  <c r="FW20" i="21"/>
  <c r="FW20" i="99"/>
  <c r="FI20" i="150"/>
  <c r="FI20" i="147"/>
  <c r="FI20" i="148"/>
  <c r="FI20" i="146"/>
  <c r="FI20" i="149"/>
  <c r="FI20" i="115"/>
  <c r="FI20" i="174"/>
  <c r="FI20" i="40"/>
  <c r="FI20" i="29"/>
  <c r="FI20" i="77"/>
  <c r="FI20" i="173"/>
  <c r="FI20" i="42"/>
  <c r="FI20" i="21"/>
  <c r="FI20" i="99"/>
  <c r="FI20" i="104"/>
  <c r="EZ20" i="150"/>
  <c r="EZ20" i="147"/>
  <c r="EZ20" i="148"/>
  <c r="EZ20" i="146"/>
  <c r="EZ20" i="149"/>
  <c r="EZ20" i="174"/>
  <c r="EZ20" i="115"/>
  <c r="EZ20" i="77"/>
  <c r="EZ20" i="40"/>
  <c r="EZ20" i="29"/>
  <c r="EZ20" i="173"/>
  <c r="EZ20" i="42"/>
  <c r="EZ20" i="104"/>
  <c r="EZ20" i="21"/>
  <c r="EZ20" i="99"/>
  <c r="EL20" i="150"/>
  <c r="EL20" i="148"/>
  <c r="EL20" i="147"/>
  <c r="EL20" i="146"/>
  <c r="EL20" i="149"/>
  <c r="EL20" i="115"/>
  <c r="EL20" i="174"/>
  <c r="EL20" i="40"/>
  <c r="EL20" i="29"/>
  <c r="EL20" i="77"/>
  <c r="EL20" i="42"/>
  <c r="EL20" i="173"/>
  <c r="EL20" i="104"/>
  <c r="EL20" i="21"/>
  <c r="EL20" i="99"/>
  <c r="FN17" i="148"/>
  <c r="FN17" i="150"/>
  <c r="FN17" i="147"/>
  <c r="FN17" i="146"/>
  <c r="FN17" i="149"/>
  <c r="FN17" i="174"/>
  <c r="FN17" i="40"/>
  <c r="FN17" i="115"/>
  <c r="FN17" i="77"/>
  <c r="FN17" i="29"/>
  <c r="FN17" i="173"/>
  <c r="FN17" i="42"/>
  <c r="FN17" i="104"/>
  <c r="FN17" i="21"/>
  <c r="FN17" i="99"/>
  <c r="FB17" i="148"/>
  <c r="FB17" i="150"/>
  <c r="FB17" i="147"/>
  <c r="FB17" i="146"/>
  <c r="FB17" i="149"/>
  <c r="FB17" i="174"/>
  <c r="FB17" i="40"/>
  <c r="FB17" i="115"/>
  <c r="FB17" i="77"/>
  <c r="FB17" i="29"/>
  <c r="FB17" i="173"/>
  <c r="FB17" i="42"/>
  <c r="FB17" i="104"/>
  <c r="FB17" i="21"/>
  <c r="FB17" i="99"/>
  <c r="EN17" i="150"/>
  <c r="EN17" i="148"/>
  <c r="EN17" i="147"/>
  <c r="EN17" i="146"/>
  <c r="EN17" i="149"/>
  <c r="EN17" i="115"/>
  <c r="EN17" i="174"/>
  <c r="EN17" i="40"/>
  <c r="EN17" i="29"/>
  <c r="EN17" i="77"/>
  <c r="EN17" i="173"/>
  <c r="EN17" i="42"/>
  <c r="EN17" i="21"/>
  <c r="EN17" i="99"/>
  <c r="EN17" i="104"/>
  <c r="FP14" i="148"/>
  <c r="FP14" i="150"/>
  <c r="FP14" i="147"/>
  <c r="FP14" i="146"/>
  <c r="FP14" i="149"/>
  <c r="FP14" i="174"/>
  <c r="FP14" i="40"/>
  <c r="FP14" i="115"/>
  <c r="FP14" i="77"/>
  <c r="FP14" i="29"/>
  <c r="FP14" i="173"/>
  <c r="FP14" i="42"/>
  <c r="FP14" i="104"/>
  <c r="FP14" i="21"/>
  <c r="FP14" i="99"/>
  <c r="FD14" i="148"/>
  <c r="FD14" i="150"/>
  <c r="FD14" i="147"/>
  <c r="FD14" i="146"/>
  <c r="FD14" i="149"/>
  <c r="FD14" i="174"/>
  <c r="FD14" i="40"/>
  <c r="FD14" i="115"/>
  <c r="FD14" i="77"/>
  <c r="FD14" i="29"/>
  <c r="FD14" i="173"/>
  <c r="FD14" i="42"/>
  <c r="FD14" i="104"/>
  <c r="FD14" i="21"/>
  <c r="FD14" i="99"/>
  <c r="ES14" i="148"/>
  <c r="ES14" i="150"/>
  <c r="ES14" i="147"/>
  <c r="ES14" i="146"/>
  <c r="ES14" i="149"/>
  <c r="ES14" i="174"/>
  <c r="ES14" i="40"/>
  <c r="ES14" i="115"/>
  <c r="ES14" i="77"/>
  <c r="ES14" i="29"/>
  <c r="ES14" i="173"/>
  <c r="ES14" i="42"/>
  <c r="ES14" i="99"/>
  <c r="ES14" i="104"/>
  <c r="ES14" i="21"/>
  <c r="FU11" i="150"/>
  <c r="FU11" i="148"/>
  <c r="FU11" i="147"/>
  <c r="FU11" i="146"/>
  <c r="FU11" i="149"/>
  <c r="FU11" i="115"/>
  <c r="FU11" i="174"/>
  <c r="FU11" i="40"/>
  <c r="FU11" i="29"/>
  <c r="FU11" i="77"/>
  <c r="FU11" i="173"/>
  <c r="FU11" i="42"/>
  <c r="FU11" i="21"/>
  <c r="FU11" i="99"/>
  <c r="FU11" i="104"/>
  <c r="FG11" i="148"/>
  <c r="FG11" i="150"/>
  <c r="FG11" i="147"/>
  <c r="FG11" i="146"/>
  <c r="FG11" i="149"/>
  <c r="FG11" i="174"/>
  <c r="FG11" i="40"/>
  <c r="FG11" i="115"/>
  <c r="FG11" i="77"/>
  <c r="FG11" i="29"/>
  <c r="FG11" i="42"/>
  <c r="FG11" i="173"/>
  <c r="FG11" i="104"/>
  <c r="FG11" i="21"/>
  <c r="FG11" i="99"/>
  <c r="EU11" i="148"/>
  <c r="EU11" i="150"/>
  <c r="EU11" i="147"/>
  <c r="EU11" i="146"/>
  <c r="EU11" i="149"/>
  <c r="EU11" i="174"/>
  <c r="EU11" i="40"/>
  <c r="EU11" i="115"/>
  <c r="EU11" i="77"/>
  <c r="EU11" i="29"/>
  <c r="EU11" i="42"/>
  <c r="EU11" i="173"/>
  <c r="EU11" i="104"/>
  <c r="EU11" i="21"/>
  <c r="EU11" i="99"/>
  <c r="FW8" i="150"/>
  <c r="FW8" i="148"/>
  <c r="FW8" i="147"/>
  <c r="FW8" i="146"/>
  <c r="FW8" i="149"/>
  <c r="FW8" i="174"/>
  <c r="FW8" i="115"/>
  <c r="FW8" i="40"/>
  <c r="FW8" i="29"/>
  <c r="FW8" i="77"/>
  <c r="FW8" i="42"/>
  <c r="FW8" i="173"/>
  <c r="FW8" i="104"/>
  <c r="FW8" i="21"/>
  <c r="FW8" i="99"/>
  <c r="FI8" i="150"/>
  <c r="FI8" i="148"/>
  <c r="FI8" i="147"/>
  <c r="FI8" i="146"/>
  <c r="FI8" i="149"/>
  <c r="FI8" i="40"/>
  <c r="FI8" i="174"/>
  <c r="FI8" i="115"/>
  <c r="FI8" i="77"/>
  <c r="FI8" i="29"/>
  <c r="FI8" i="173"/>
  <c r="FI8" i="42"/>
  <c r="FI8" i="104"/>
  <c r="FI8" i="21"/>
  <c r="FI8" i="99"/>
  <c r="EZ8" i="150"/>
  <c r="EZ8" i="148"/>
  <c r="EZ8" i="147"/>
  <c r="EZ8" i="146"/>
  <c r="EZ8" i="149"/>
  <c r="EZ8" i="40"/>
  <c r="EZ8" i="174"/>
  <c r="EZ8" i="115"/>
  <c r="EZ8" i="77"/>
  <c r="EZ8" i="29"/>
  <c r="EZ8" i="42"/>
  <c r="EZ8" i="173"/>
  <c r="EZ8" i="104"/>
  <c r="EZ8" i="21"/>
  <c r="EZ8" i="99"/>
  <c r="EL8" i="150"/>
  <c r="EL8" i="148"/>
  <c r="EL8" i="147"/>
  <c r="EL8" i="146"/>
  <c r="EL8" i="149"/>
  <c r="EL8" i="115"/>
  <c r="EL8" i="40"/>
  <c r="EL8" i="174"/>
  <c r="EL8" i="29"/>
  <c r="EL8" i="77"/>
  <c r="EL8" i="173"/>
  <c r="EL8" i="42"/>
  <c r="EL8" i="21"/>
  <c r="EL8" i="99"/>
  <c r="EL8" i="104"/>
  <c r="FN6" i="150"/>
  <c r="FN6" i="148"/>
  <c r="FN6" i="147"/>
  <c r="FN6" i="146"/>
  <c r="FN6" i="149"/>
  <c r="FN6" i="40"/>
  <c r="FN6" i="174"/>
  <c r="FN6" i="115"/>
  <c r="FN6" i="77"/>
  <c r="FN6" i="29"/>
  <c r="FN6" i="42"/>
  <c r="FN6" i="173"/>
  <c r="FN6" i="104"/>
  <c r="FN6" i="21"/>
  <c r="FN6" i="99"/>
  <c r="FB6" i="150"/>
  <c r="FB6" i="148"/>
  <c r="FB6" i="147"/>
  <c r="FB6" i="146"/>
  <c r="FB6" i="149"/>
  <c r="FB6" i="40"/>
  <c r="FB6" i="174"/>
  <c r="FB6" i="115"/>
  <c r="FB6" i="77"/>
  <c r="FB6" i="29"/>
  <c r="FB6" i="42"/>
  <c r="FB6" i="173"/>
  <c r="FB6" i="104"/>
  <c r="FB6" i="21"/>
  <c r="FB6" i="99"/>
  <c r="EN6" i="150"/>
  <c r="EN6" i="148"/>
  <c r="EN6" i="147"/>
  <c r="EN6" i="146"/>
  <c r="EN6" i="149"/>
  <c r="EN6" i="115"/>
  <c r="EN6" i="40"/>
  <c r="EN6" i="174"/>
  <c r="EN6" i="29"/>
  <c r="EN6" i="77"/>
  <c r="EN6" i="173"/>
  <c r="EN6" i="42"/>
  <c r="EN6" i="21"/>
  <c r="EN6" i="99"/>
  <c r="EN6" i="104"/>
  <c r="CU14" i="148"/>
  <c r="CU14" i="150"/>
  <c r="CU14" i="147"/>
  <c r="CU14" i="146"/>
  <c r="CU14" i="149"/>
  <c r="CU14" i="40"/>
  <c r="CU14" i="115"/>
  <c r="CU14" i="174"/>
  <c r="CU14" i="29"/>
  <c r="CU14" i="77"/>
  <c r="CU14" i="42"/>
  <c r="CU14" i="173"/>
  <c r="CU14" i="104"/>
  <c r="CU14" i="21"/>
  <c r="CU14" i="99"/>
  <c r="DL40" i="173"/>
  <c r="DL40" i="21"/>
  <c r="DL40" i="99"/>
  <c r="DL40" i="104"/>
  <c r="DJ33" i="150"/>
  <c r="DJ33" i="148"/>
  <c r="DJ33" i="147"/>
  <c r="DJ33" i="149"/>
  <c r="DJ33" i="146"/>
  <c r="DJ33" i="115"/>
  <c r="DJ33" i="174"/>
  <c r="DJ33" i="40"/>
  <c r="DJ33" i="77"/>
  <c r="DJ33" i="29"/>
  <c r="DJ33" i="173"/>
  <c r="DJ33" i="42"/>
  <c r="DJ33" i="21"/>
  <c r="DJ33" i="104"/>
  <c r="DJ33" i="99"/>
  <c r="DJ28" i="150"/>
  <c r="DJ28" i="148"/>
  <c r="DJ28" i="146"/>
  <c r="DJ28" i="147"/>
  <c r="DJ28" i="149"/>
  <c r="DJ28" i="115"/>
  <c r="DJ28" i="174"/>
  <c r="DJ28" i="40"/>
  <c r="DJ28" i="29"/>
  <c r="DJ28" i="77"/>
  <c r="DJ28" i="173"/>
  <c r="DJ28" i="42"/>
  <c r="DJ28" i="21"/>
  <c r="DJ28" i="99"/>
  <c r="DJ28" i="104"/>
  <c r="EC20" i="150"/>
  <c r="EC20" i="147"/>
  <c r="EC20" i="148"/>
  <c r="EC20" i="146"/>
  <c r="EC20" i="149"/>
  <c r="EC20" i="115"/>
  <c r="EC20" i="174"/>
  <c r="EC20" i="40"/>
  <c r="EC20" i="29"/>
  <c r="EC20" i="77"/>
  <c r="EC20" i="173"/>
  <c r="EC20" i="42"/>
  <c r="EC20" i="21"/>
  <c r="EC20" i="99"/>
  <c r="EC20" i="104"/>
  <c r="DQ17" i="148"/>
  <c r="DQ17" i="150"/>
  <c r="DQ17" i="147"/>
  <c r="DQ17" i="146"/>
  <c r="DQ17" i="149"/>
  <c r="DQ17" i="40"/>
  <c r="DQ17" i="115"/>
  <c r="DQ17" i="174"/>
  <c r="DQ17" i="29"/>
  <c r="DQ17" i="77"/>
  <c r="DQ17" i="42"/>
  <c r="DQ17" i="173"/>
  <c r="DQ17" i="104"/>
  <c r="DQ17" i="21"/>
  <c r="DQ17" i="99"/>
  <c r="DL14" i="148"/>
  <c r="DL14" i="150"/>
  <c r="DL14" i="147"/>
  <c r="DL14" i="146"/>
  <c r="DL14" i="149"/>
  <c r="DL14" i="174"/>
  <c r="DL14" i="40"/>
  <c r="DL14" i="115"/>
  <c r="DL14" i="77"/>
  <c r="DL14" i="29"/>
  <c r="DL14" i="173"/>
  <c r="DL14" i="42"/>
  <c r="DL14" i="104"/>
  <c r="DL14" i="21"/>
  <c r="DL14" i="99"/>
  <c r="DE8" i="150"/>
  <c r="DE8" i="148"/>
  <c r="DE8" i="147"/>
  <c r="DE8" i="146"/>
  <c r="DE8" i="149"/>
  <c r="DE8" i="40"/>
  <c r="DE8" i="174"/>
  <c r="DE8" i="115"/>
  <c r="DE8" i="77"/>
  <c r="DE8" i="29"/>
  <c r="DE8" i="173"/>
  <c r="DE8" i="42"/>
  <c r="DE8" i="104"/>
  <c r="DE8" i="21"/>
  <c r="DE8" i="99"/>
  <c r="EZ50" i="21"/>
  <c r="EZ50" i="173"/>
  <c r="EZ50" i="104"/>
  <c r="EZ50" i="99"/>
  <c r="CX50" i="21"/>
  <c r="CX50" i="173"/>
  <c r="CX50" i="104"/>
  <c r="CX50" i="99"/>
  <c r="EN53" i="21"/>
  <c r="EN53" i="173"/>
  <c r="EN53" i="104"/>
  <c r="EN53" i="99"/>
  <c r="EC6" i="150"/>
  <c r="EC6" i="148"/>
  <c r="EC6" i="147"/>
  <c r="EC6" i="146"/>
  <c r="EC6" i="149"/>
  <c r="EC6" i="174"/>
  <c r="EC6" i="115"/>
  <c r="EC6" i="40"/>
  <c r="EC6" i="29"/>
  <c r="EC6" i="77"/>
  <c r="EC6" i="42"/>
  <c r="EC6" i="173"/>
  <c r="EC6" i="104"/>
  <c r="EC6" i="21"/>
  <c r="EC6" i="99"/>
  <c r="FD40" i="173"/>
  <c r="FD40" i="21"/>
  <c r="FD40" i="99"/>
  <c r="FD40" i="104"/>
  <c r="EL28" i="150"/>
  <c r="EL28" i="148"/>
  <c r="EL28" i="146"/>
  <c r="EL28" i="147"/>
  <c r="EL28" i="149"/>
  <c r="EL28" i="115"/>
  <c r="EL28" i="174"/>
  <c r="EL28" i="40"/>
  <c r="EL28" i="29"/>
  <c r="EL28" i="77"/>
  <c r="EL28" i="173"/>
  <c r="EL28" i="42"/>
  <c r="EL28" i="21"/>
  <c r="EL28" i="99"/>
  <c r="EL28" i="104"/>
  <c r="DL6" i="150"/>
  <c r="DL6" i="148"/>
  <c r="DL6" i="147"/>
  <c r="DL6" i="146"/>
  <c r="DL6" i="149"/>
  <c r="DL6" i="115"/>
  <c r="DL6" i="40"/>
  <c r="DL6" i="174"/>
  <c r="DL6" i="29"/>
  <c r="DL6" i="77"/>
  <c r="DL6" i="173"/>
  <c r="DL6" i="42"/>
  <c r="DL6" i="21"/>
  <c r="DL6" i="99"/>
  <c r="DL6" i="104"/>
  <c r="CX6" i="150"/>
  <c r="CX6" i="148"/>
  <c r="CX6" i="147"/>
  <c r="CX6" i="146"/>
  <c r="CX6" i="149"/>
  <c r="CX6" i="40"/>
  <c r="CX6" i="174"/>
  <c r="CX6" i="115"/>
  <c r="CX6" i="77"/>
  <c r="CX6" i="29"/>
  <c r="CX6" i="42"/>
  <c r="CX6" i="173"/>
  <c r="CX6" i="104"/>
  <c r="CX6" i="21"/>
  <c r="CX6" i="99"/>
  <c r="CU28" i="150"/>
  <c r="CU28" i="148"/>
  <c r="CU28" i="147"/>
  <c r="CU28" i="146"/>
  <c r="CU28" i="149"/>
  <c r="CU28" i="115"/>
  <c r="CU28" i="174"/>
  <c r="CU28" i="40"/>
  <c r="CU28" i="29"/>
  <c r="CU28" i="77"/>
  <c r="CU28" i="42"/>
  <c r="CU28" i="173"/>
  <c r="CU28" i="21"/>
  <c r="CU28" i="99"/>
  <c r="CU28" i="104"/>
  <c r="EC40" i="173"/>
  <c r="EC40" i="21"/>
  <c r="EC40" i="99"/>
  <c r="EC40" i="104"/>
  <c r="DQ40" i="173"/>
  <c r="DQ40" i="21"/>
  <c r="DQ40" i="99"/>
  <c r="DQ40" i="104"/>
  <c r="DC40" i="173"/>
  <c r="DC40" i="21"/>
  <c r="DC40" i="99"/>
  <c r="DC40" i="104"/>
  <c r="DZ33" i="150"/>
  <c r="DZ33" i="148"/>
  <c r="DZ33" i="147"/>
  <c r="DZ33" i="149"/>
  <c r="DZ33" i="146"/>
  <c r="DZ33" i="115"/>
  <c r="DZ33" i="174"/>
  <c r="DZ33" i="40"/>
  <c r="DZ33" i="77"/>
  <c r="DZ33" i="29"/>
  <c r="DZ33" i="173"/>
  <c r="DZ33" i="42"/>
  <c r="DZ33" i="21"/>
  <c r="DZ33" i="104"/>
  <c r="DZ33" i="99"/>
  <c r="DL33" i="150"/>
  <c r="DL33" i="148"/>
  <c r="DL33" i="147"/>
  <c r="DL33" i="146"/>
  <c r="DL33" i="149"/>
  <c r="DL33" i="174"/>
  <c r="DL33" i="115"/>
  <c r="DL33" i="77"/>
  <c r="DL33" i="40"/>
  <c r="DL33" i="173"/>
  <c r="DL33" i="42"/>
  <c r="DL33" i="29"/>
  <c r="DL33" i="21"/>
  <c r="DL33" i="104"/>
  <c r="DL33" i="99"/>
  <c r="CX33" i="150"/>
  <c r="CX33" i="148"/>
  <c r="CX33" i="147"/>
  <c r="CX33" i="149"/>
  <c r="CX33" i="146"/>
  <c r="CX33" i="115"/>
  <c r="CX33" i="174"/>
  <c r="CX33" i="40"/>
  <c r="CX33" i="77"/>
  <c r="CX33" i="29"/>
  <c r="CX33" i="173"/>
  <c r="CX33" i="42"/>
  <c r="CX33" i="21"/>
  <c r="CX33" i="104"/>
  <c r="CX33" i="99"/>
  <c r="DZ28" i="150"/>
  <c r="DZ28" i="148"/>
  <c r="DZ28" i="146"/>
  <c r="DZ28" i="147"/>
  <c r="DZ28" i="149"/>
  <c r="DZ28" i="115"/>
  <c r="DZ28" i="174"/>
  <c r="DZ28" i="40"/>
  <c r="DZ28" i="29"/>
  <c r="DZ28" i="77"/>
  <c r="DZ28" i="173"/>
  <c r="DZ28" i="42"/>
  <c r="DZ28" i="21"/>
  <c r="DZ28" i="99"/>
  <c r="DZ28" i="104"/>
  <c r="DL28" i="150"/>
  <c r="DL28" i="148"/>
  <c r="DL28" i="147"/>
  <c r="DL28" i="146"/>
  <c r="DL28" i="149"/>
  <c r="DL28" i="174"/>
  <c r="DL28" i="115"/>
  <c r="DL28" i="77"/>
  <c r="DL28" i="40"/>
  <c r="DL28" i="29"/>
  <c r="DL28" i="173"/>
  <c r="DL28" i="42"/>
  <c r="DL28" i="21"/>
  <c r="DL28" i="99"/>
  <c r="DL28" i="104"/>
  <c r="CX28" i="150"/>
  <c r="CX28" i="148"/>
  <c r="CX28" i="146"/>
  <c r="CX28" i="147"/>
  <c r="CX28" i="149"/>
  <c r="CX28" i="115"/>
  <c r="CX28" i="174"/>
  <c r="CX28" i="40"/>
  <c r="CX28" i="29"/>
  <c r="CX28" i="77"/>
  <c r="CX28" i="173"/>
  <c r="CX28" i="42"/>
  <c r="CX28" i="21"/>
  <c r="CX28" i="99"/>
  <c r="CX28" i="104"/>
  <c r="DX23" i="150"/>
  <c r="DX23" i="148"/>
  <c r="DX23" i="147"/>
  <c r="DX23" i="146"/>
  <c r="DX23" i="149"/>
  <c r="DX23" i="174"/>
  <c r="DX23" i="115"/>
  <c r="DX23" i="77"/>
  <c r="DX23" i="40"/>
  <c r="DX23" i="29"/>
  <c r="DX23" i="173"/>
  <c r="DX23" i="42"/>
  <c r="DX23" i="99"/>
  <c r="DX23" i="21"/>
  <c r="DX23" i="104"/>
  <c r="DJ23" i="150"/>
  <c r="DJ23" i="147"/>
  <c r="DJ23" i="148"/>
  <c r="DJ23" i="146"/>
  <c r="DJ23" i="149"/>
  <c r="DJ23" i="115"/>
  <c r="DJ23" i="174"/>
  <c r="DJ23" i="40"/>
  <c r="DJ23" i="29"/>
  <c r="DJ23" i="77"/>
  <c r="DJ23" i="173"/>
  <c r="DJ23" i="42"/>
  <c r="DJ23" i="21"/>
  <c r="DJ23" i="104"/>
  <c r="DJ23" i="99"/>
  <c r="EG20" i="150"/>
  <c r="EG20" i="147"/>
  <c r="EG20" i="148"/>
  <c r="EG20" i="146"/>
  <c r="EG20" i="149"/>
  <c r="EG20" i="115"/>
  <c r="EG20" i="174"/>
  <c r="EG20" i="40"/>
  <c r="EG20" i="29"/>
  <c r="EG20" i="77"/>
  <c r="EG20" i="173"/>
  <c r="EG20" i="42"/>
  <c r="EG20" i="21"/>
  <c r="EG20" i="99"/>
  <c r="EG20" i="104"/>
  <c r="DS20" i="150"/>
  <c r="DS20" i="148"/>
  <c r="DS20" i="147"/>
  <c r="DS20" i="146"/>
  <c r="DS20" i="149"/>
  <c r="DS20" i="174"/>
  <c r="DS20" i="115"/>
  <c r="DS20" i="77"/>
  <c r="DS20" i="40"/>
  <c r="DS20" i="29"/>
  <c r="DS20" i="173"/>
  <c r="DS20" i="42"/>
  <c r="DS20" i="104"/>
  <c r="DS20" i="21"/>
  <c r="DS20" i="99"/>
  <c r="DE20" i="150"/>
  <c r="DE20" i="147"/>
  <c r="DE20" i="148"/>
  <c r="DE20" i="146"/>
  <c r="DE20" i="149"/>
  <c r="DE20" i="115"/>
  <c r="DE20" i="174"/>
  <c r="DE20" i="40"/>
  <c r="DE20" i="29"/>
  <c r="DE20" i="77"/>
  <c r="DE20" i="173"/>
  <c r="DE20" i="42"/>
  <c r="DE20" i="21"/>
  <c r="DE20" i="99"/>
  <c r="DE20" i="104"/>
  <c r="EG17" i="148"/>
  <c r="EG17" i="150"/>
  <c r="EG17" i="147"/>
  <c r="EG17" i="146"/>
  <c r="EG17" i="149"/>
  <c r="EG17" i="40"/>
  <c r="EG17" i="115"/>
  <c r="EG17" i="174"/>
  <c r="EG17" i="29"/>
  <c r="EG17" i="77"/>
  <c r="EG17" i="42"/>
  <c r="EG17" i="173"/>
  <c r="EG17" i="104"/>
  <c r="EG17" i="21"/>
  <c r="EG17" i="99"/>
  <c r="DS17" i="148"/>
  <c r="DS17" i="150"/>
  <c r="DS17" i="147"/>
  <c r="DS17" i="146"/>
  <c r="DS17" i="149"/>
  <c r="DS17" i="174"/>
  <c r="DS17" i="40"/>
  <c r="DS17" i="115"/>
  <c r="DS17" i="77"/>
  <c r="DS17" i="29"/>
  <c r="DS17" i="173"/>
  <c r="DS17" i="42"/>
  <c r="DS17" i="99"/>
  <c r="DS17" i="104"/>
  <c r="DS17" i="21"/>
  <c r="DE17" i="148"/>
  <c r="DE17" i="150"/>
  <c r="DE17" i="147"/>
  <c r="DE17" i="146"/>
  <c r="DE17" i="149"/>
  <c r="DE17" i="40"/>
  <c r="DE17" i="115"/>
  <c r="DE17" i="174"/>
  <c r="DE17" i="29"/>
  <c r="DE17" i="77"/>
  <c r="DE17" i="42"/>
  <c r="DE17" i="173"/>
  <c r="DE17" i="104"/>
  <c r="DE17" i="21"/>
  <c r="DE17" i="99"/>
  <c r="EC14" i="148"/>
  <c r="EC14" i="150"/>
  <c r="EC14" i="147"/>
  <c r="EC14" i="146"/>
  <c r="EC14" i="149"/>
  <c r="EC14" i="174"/>
  <c r="EC14" i="40"/>
  <c r="EC14" i="115"/>
  <c r="EC14" i="77"/>
  <c r="EC14" i="29"/>
  <c r="EC14" i="173"/>
  <c r="EC14" i="42"/>
  <c r="EC14" i="99"/>
  <c r="EC14" i="104"/>
  <c r="EC14" i="21"/>
  <c r="DQ14" i="148"/>
  <c r="DQ14" i="150"/>
  <c r="DQ14" i="147"/>
  <c r="DQ14" i="146"/>
  <c r="DQ14" i="149"/>
  <c r="DQ14" i="174"/>
  <c r="DQ14" i="40"/>
  <c r="DQ14" i="115"/>
  <c r="DQ14" i="77"/>
  <c r="DQ14" i="29"/>
  <c r="DQ14" i="173"/>
  <c r="DQ14" i="42"/>
  <c r="DQ14" i="99"/>
  <c r="DQ14" i="104"/>
  <c r="DQ14" i="21"/>
  <c r="DC14" i="148"/>
  <c r="DC14" i="150"/>
  <c r="DC14" i="147"/>
  <c r="DC14" i="146"/>
  <c r="DC14" i="149"/>
  <c r="DC14" i="40"/>
  <c r="DC14" i="115"/>
  <c r="DC14" i="174"/>
  <c r="DC14" i="29"/>
  <c r="DC14" i="77"/>
  <c r="DC14" i="42"/>
  <c r="DC14" i="173"/>
  <c r="DC14" i="104"/>
  <c r="DC14" i="21"/>
  <c r="DC14" i="99"/>
  <c r="DZ11" i="148"/>
  <c r="DZ11" i="150"/>
  <c r="DZ11" i="147"/>
  <c r="DZ11" i="146"/>
  <c r="DZ11" i="149"/>
  <c r="DZ11" i="115"/>
  <c r="DZ11" i="174"/>
  <c r="DZ11" i="40"/>
  <c r="DZ11" i="29"/>
  <c r="DZ11" i="77"/>
  <c r="DZ11" i="42"/>
  <c r="DZ11" i="173"/>
  <c r="DZ11" i="104"/>
  <c r="DZ11" i="21"/>
  <c r="DZ11" i="99"/>
  <c r="DL11" i="148"/>
  <c r="DL11" i="150"/>
  <c r="DL11" i="147"/>
  <c r="DL11" i="146"/>
  <c r="DL11" i="149"/>
  <c r="DL11" i="174"/>
  <c r="DL11" i="40"/>
  <c r="DL11" i="115"/>
  <c r="DL11" i="77"/>
  <c r="DL11" i="29"/>
  <c r="DL11" i="173"/>
  <c r="DL11" i="42"/>
  <c r="DL11" i="99"/>
  <c r="DL11" i="104"/>
  <c r="DL11" i="21"/>
  <c r="CX11" i="148"/>
  <c r="CX11" i="150"/>
  <c r="CX11" i="147"/>
  <c r="CX11" i="146"/>
  <c r="CX11" i="149"/>
  <c r="CX11" i="115"/>
  <c r="CX11" i="174"/>
  <c r="CX11" i="40"/>
  <c r="CX11" i="29"/>
  <c r="CX11" i="77"/>
  <c r="CX11" i="42"/>
  <c r="CX11" i="173"/>
  <c r="CX11" i="104"/>
  <c r="CX11" i="21"/>
  <c r="CX11" i="99"/>
  <c r="DX8" i="150"/>
  <c r="DX8" i="148"/>
  <c r="DX8" i="147"/>
  <c r="DX8" i="146"/>
  <c r="DX8" i="149"/>
  <c r="DX8" i="40"/>
  <c r="DX8" i="174"/>
  <c r="DX8" i="115"/>
  <c r="DX8" i="77"/>
  <c r="DX8" i="29"/>
  <c r="DX8" i="42"/>
  <c r="DX8" i="173"/>
  <c r="DX8" i="104"/>
  <c r="DX8" i="21"/>
  <c r="DX8" i="99"/>
  <c r="DJ8" i="150"/>
  <c r="DJ8" i="148"/>
  <c r="DJ8" i="147"/>
  <c r="DJ8" i="146"/>
  <c r="DJ8" i="149"/>
  <c r="DJ8" i="115"/>
  <c r="DJ8" i="40"/>
  <c r="DJ8" i="174"/>
  <c r="DJ8" i="29"/>
  <c r="DJ8" i="77"/>
  <c r="DJ8" i="173"/>
  <c r="DJ8" i="42"/>
  <c r="DJ8" i="21"/>
  <c r="DJ8" i="99"/>
  <c r="DJ8" i="104"/>
  <c r="EH40" i="173"/>
  <c r="EH40" i="104"/>
  <c r="EH40" i="21"/>
  <c r="EH40" i="99"/>
  <c r="FN50" i="21"/>
  <c r="FN50" i="173"/>
  <c r="FN50" i="104"/>
  <c r="FN50" i="99"/>
  <c r="FB50" i="21"/>
  <c r="FB50" i="173"/>
  <c r="FB50" i="104"/>
  <c r="FB50" i="99"/>
  <c r="EN50" i="21"/>
  <c r="EN50" i="173"/>
  <c r="EN50" i="104"/>
  <c r="EN50" i="99"/>
  <c r="EC50" i="21"/>
  <c r="EC50" i="173"/>
  <c r="EC50" i="104"/>
  <c r="EC50" i="99"/>
  <c r="DQ50" i="21"/>
  <c r="DQ50" i="173"/>
  <c r="DQ50" i="104"/>
  <c r="DQ50" i="99"/>
  <c r="DC50" i="173"/>
  <c r="DC50" i="104"/>
  <c r="DC50" i="21"/>
  <c r="DC50" i="99"/>
  <c r="FP53" i="21"/>
  <c r="FP53" i="173"/>
  <c r="FP53" i="104"/>
  <c r="FP53" i="99"/>
  <c r="FD53" i="21"/>
  <c r="FD53" i="173"/>
  <c r="FD53" i="104"/>
  <c r="FD53" i="99"/>
  <c r="ES53" i="21"/>
  <c r="ES53" i="173"/>
  <c r="ES53" i="104"/>
  <c r="ES53" i="99"/>
  <c r="EG53" i="21"/>
  <c r="EG53" i="173"/>
  <c r="EG53" i="104"/>
  <c r="EG53" i="99"/>
  <c r="DS53" i="173"/>
  <c r="DS53" i="104"/>
  <c r="DS53" i="21"/>
  <c r="DS53" i="99"/>
  <c r="DE53" i="21"/>
  <c r="DE53" i="173"/>
  <c r="DE53" i="104"/>
  <c r="DE53" i="99"/>
  <c r="EG6" i="150"/>
  <c r="EG6" i="148"/>
  <c r="EG6" i="147"/>
  <c r="EG6" i="146"/>
  <c r="EG6" i="149"/>
  <c r="EG6" i="174"/>
  <c r="EG6" i="115"/>
  <c r="EG6" i="40"/>
  <c r="EG6" i="29"/>
  <c r="EG6" i="77"/>
  <c r="EG6" i="42"/>
  <c r="EG6" i="173"/>
  <c r="EG6" i="104"/>
  <c r="EG6" i="21"/>
  <c r="EG6" i="99"/>
  <c r="EH11" i="148"/>
  <c r="EH11" i="150"/>
  <c r="EH11" i="147"/>
  <c r="EH11" i="146"/>
  <c r="EH11" i="149"/>
  <c r="EH11" i="115"/>
  <c r="EH11" i="174"/>
  <c r="EH11" i="40"/>
  <c r="EH11" i="29"/>
  <c r="EH11" i="77"/>
  <c r="EH11" i="42"/>
  <c r="EH11" i="173"/>
  <c r="EH11" i="104"/>
  <c r="EH11" i="21"/>
  <c r="EH11" i="99"/>
  <c r="EH23" i="150"/>
  <c r="EH23" i="147"/>
  <c r="EH23" i="148"/>
  <c r="EH23" i="146"/>
  <c r="EH23" i="149"/>
  <c r="EH23" i="115"/>
  <c r="EH23" i="174"/>
  <c r="EH23" i="40"/>
  <c r="EH23" i="29"/>
  <c r="EH23" i="77"/>
  <c r="EH23" i="173"/>
  <c r="EH23" i="42"/>
  <c r="EH23" i="21"/>
  <c r="EH23" i="104"/>
  <c r="EH23" i="99"/>
  <c r="FU40" i="173"/>
  <c r="FU40" i="21"/>
  <c r="FU40" i="99"/>
  <c r="FU40" i="104"/>
  <c r="FG40" i="173"/>
  <c r="FG40" i="21"/>
  <c r="FG40" i="99"/>
  <c r="FG40" i="104"/>
  <c r="EU40" i="173"/>
  <c r="EU40" i="21"/>
  <c r="EU40" i="99"/>
  <c r="EU40" i="104"/>
  <c r="FW33" i="150"/>
  <c r="FW33" i="148"/>
  <c r="FW33" i="147"/>
  <c r="FW33" i="149"/>
  <c r="FW33" i="146"/>
  <c r="FW33" i="115"/>
  <c r="FW33" i="174"/>
  <c r="FW33" i="40"/>
  <c r="FW33" i="77"/>
  <c r="FW33" i="42"/>
  <c r="FW33" i="29"/>
  <c r="FW33" i="173"/>
  <c r="FW33" i="21"/>
  <c r="FW33" i="104"/>
  <c r="FW33" i="99"/>
  <c r="FI33" i="150"/>
  <c r="FI33" i="148"/>
  <c r="FI33" i="147"/>
  <c r="FI33" i="146"/>
  <c r="FI33" i="149"/>
  <c r="FI33" i="174"/>
  <c r="FI33" i="115"/>
  <c r="FI33" i="77"/>
  <c r="FI33" i="40"/>
  <c r="FI33" i="29"/>
  <c r="FI33" i="173"/>
  <c r="FI33" i="42"/>
  <c r="FI33" i="104"/>
  <c r="FI33" i="99"/>
  <c r="FI33" i="21"/>
  <c r="EZ33" i="150"/>
  <c r="EZ33" i="148"/>
  <c r="EZ33" i="147"/>
  <c r="EZ33" i="146"/>
  <c r="EZ33" i="149"/>
  <c r="EZ33" i="174"/>
  <c r="EZ33" i="115"/>
  <c r="EZ33" i="77"/>
  <c r="EZ33" i="40"/>
  <c r="EZ33" i="173"/>
  <c r="EZ33" i="42"/>
  <c r="EZ33" i="29"/>
  <c r="EZ33" i="21"/>
  <c r="EZ33" i="104"/>
  <c r="EZ33" i="99"/>
  <c r="EL33" i="150"/>
  <c r="EL33" i="148"/>
  <c r="EL33" i="147"/>
  <c r="EL33" i="149"/>
  <c r="EL33" i="146"/>
  <c r="EL33" i="115"/>
  <c r="EL33" i="174"/>
  <c r="EL33" i="40"/>
  <c r="EL33" i="77"/>
  <c r="EL33" i="29"/>
  <c r="EL33" i="173"/>
  <c r="EL33" i="42"/>
  <c r="EL33" i="21"/>
  <c r="EL33" i="104"/>
  <c r="EL33" i="99"/>
  <c r="FN28" i="150"/>
  <c r="FN28" i="148"/>
  <c r="FN28" i="146"/>
  <c r="FN28" i="147"/>
  <c r="FN28" i="149"/>
  <c r="FN28" i="115"/>
  <c r="FN28" i="174"/>
  <c r="FN28" i="40"/>
  <c r="FN28" i="29"/>
  <c r="FN28" i="77"/>
  <c r="FN28" i="173"/>
  <c r="FN28" i="42"/>
  <c r="FN28" i="21"/>
  <c r="FN28" i="99"/>
  <c r="FN28" i="104"/>
  <c r="FB28" i="150"/>
  <c r="FB28" i="148"/>
  <c r="FB28" i="146"/>
  <c r="FB28" i="147"/>
  <c r="FB28" i="149"/>
  <c r="FB28" i="115"/>
  <c r="FB28" i="174"/>
  <c r="FB28" i="40"/>
  <c r="FB28" i="29"/>
  <c r="FB28" i="77"/>
  <c r="FB28" i="173"/>
  <c r="FB28" i="42"/>
  <c r="FB28" i="21"/>
  <c r="FB28" i="99"/>
  <c r="FB28" i="104"/>
  <c r="EN28" i="150"/>
  <c r="EN28" i="148"/>
  <c r="EN28" i="147"/>
  <c r="EN28" i="146"/>
  <c r="EN28" i="149"/>
  <c r="EN28" i="174"/>
  <c r="EN28" i="115"/>
  <c r="EN28" i="77"/>
  <c r="EN28" i="40"/>
  <c r="EN28" i="29"/>
  <c r="EN28" i="173"/>
  <c r="EN28" i="42"/>
  <c r="EN28" i="21"/>
  <c r="EN28" i="99"/>
  <c r="EN28" i="104"/>
  <c r="FP23" i="150"/>
  <c r="FP23" i="148"/>
  <c r="FP23" i="147"/>
  <c r="FP23" i="146"/>
  <c r="FP23" i="149"/>
  <c r="FP23" i="174"/>
  <c r="FP23" i="115"/>
  <c r="FP23" i="77"/>
  <c r="FP23" i="40"/>
  <c r="FP23" i="29"/>
  <c r="FP23" i="173"/>
  <c r="FP23" i="42"/>
  <c r="FP23" i="99"/>
  <c r="FP23" i="21"/>
  <c r="FP23" i="104"/>
  <c r="FD23" i="150"/>
  <c r="FD23" i="148"/>
  <c r="FD23" i="147"/>
  <c r="FD23" i="146"/>
  <c r="FD23" i="149"/>
  <c r="FD23" i="174"/>
  <c r="FD23" i="115"/>
  <c r="FD23" i="77"/>
  <c r="FD23" i="40"/>
  <c r="FD23" i="29"/>
  <c r="FD23" i="173"/>
  <c r="FD23" i="42"/>
  <c r="FD23" i="99"/>
  <c r="FD23" i="21"/>
  <c r="FD23" i="104"/>
  <c r="ES23" i="150"/>
  <c r="ES23" i="147"/>
  <c r="ES23" i="148"/>
  <c r="ES23" i="146"/>
  <c r="ES23" i="149"/>
  <c r="ES23" i="174"/>
  <c r="ES23" i="115"/>
  <c r="ES23" i="77"/>
  <c r="ES23" i="40"/>
  <c r="ES23" i="29"/>
  <c r="ES23" i="173"/>
  <c r="ES23" i="42"/>
  <c r="ES23" i="99"/>
  <c r="ES23" i="21"/>
  <c r="ES23" i="104"/>
  <c r="FU20" i="150"/>
  <c r="FU20" i="147"/>
  <c r="FU20" i="148"/>
  <c r="FU20" i="146"/>
  <c r="FU20" i="149"/>
  <c r="FU20" i="115"/>
  <c r="FU20" i="174"/>
  <c r="FU20" i="40"/>
  <c r="FU20" i="29"/>
  <c r="FU20" i="77"/>
  <c r="FU20" i="173"/>
  <c r="FU20" i="42"/>
  <c r="FU20" i="21"/>
  <c r="FU20" i="99"/>
  <c r="FU20" i="104"/>
  <c r="FG20" i="150"/>
  <c r="FG20" i="148"/>
  <c r="FG20" i="147"/>
  <c r="FG20" i="146"/>
  <c r="FG20" i="149"/>
  <c r="FG20" i="174"/>
  <c r="FG20" i="115"/>
  <c r="FG20" i="77"/>
  <c r="FG20" i="40"/>
  <c r="FG20" i="29"/>
  <c r="FG20" i="173"/>
  <c r="FG20" i="42"/>
  <c r="FG20" i="104"/>
  <c r="FG20" i="21"/>
  <c r="FG20" i="99"/>
  <c r="EU20" i="150"/>
  <c r="EU20" i="148"/>
  <c r="EU20" i="147"/>
  <c r="EU20" i="146"/>
  <c r="EU20" i="149"/>
  <c r="EU20" i="174"/>
  <c r="EU20" i="115"/>
  <c r="EU20" i="77"/>
  <c r="EU20" i="40"/>
  <c r="EU20" i="29"/>
  <c r="EU20" i="173"/>
  <c r="EU20" i="42"/>
  <c r="EU20" i="104"/>
  <c r="EU20" i="21"/>
  <c r="EU20" i="99"/>
  <c r="FW17" i="148"/>
  <c r="FW17" i="150"/>
  <c r="FW17" i="147"/>
  <c r="FW17" i="146"/>
  <c r="FW17" i="149"/>
  <c r="FW17" i="174"/>
  <c r="FW17" i="40"/>
  <c r="FW17" i="115"/>
  <c r="FW17" i="77"/>
  <c r="FW17" i="29"/>
  <c r="FW17" i="173"/>
  <c r="FW17" i="42"/>
  <c r="FW17" i="99"/>
  <c r="FW17" i="104"/>
  <c r="FW17" i="21"/>
  <c r="FI17" i="148"/>
  <c r="FI17" i="150"/>
  <c r="FI17" i="147"/>
  <c r="FI17" i="146"/>
  <c r="FI17" i="149"/>
  <c r="FI17" i="40"/>
  <c r="FI17" i="115"/>
  <c r="FI17" i="174"/>
  <c r="FI17" i="29"/>
  <c r="FI17" i="77"/>
  <c r="FI17" i="42"/>
  <c r="FI17" i="173"/>
  <c r="FI17" i="104"/>
  <c r="FI17" i="21"/>
  <c r="FI17" i="99"/>
  <c r="EZ17" i="150"/>
  <c r="EZ17" i="148"/>
  <c r="EZ17" i="147"/>
  <c r="EZ17" i="146"/>
  <c r="EZ17" i="149"/>
  <c r="EZ17" i="115"/>
  <c r="EZ17" i="174"/>
  <c r="EZ17" i="40"/>
  <c r="EZ17" i="29"/>
  <c r="EZ17" i="77"/>
  <c r="EZ17" i="173"/>
  <c r="EZ17" i="42"/>
  <c r="EZ17" i="21"/>
  <c r="EZ17" i="99"/>
  <c r="EZ17" i="104"/>
  <c r="EL17" i="148"/>
  <c r="EL17" i="150"/>
  <c r="EL17" i="147"/>
  <c r="EL17" i="146"/>
  <c r="EL17" i="149"/>
  <c r="EL17" i="174"/>
  <c r="EL17" i="40"/>
  <c r="EL17" i="115"/>
  <c r="EL17" i="77"/>
  <c r="EL17" i="29"/>
  <c r="EL17" i="173"/>
  <c r="EL17" i="42"/>
  <c r="EL17" i="104"/>
  <c r="EL17" i="21"/>
  <c r="EL17" i="99"/>
  <c r="FN14" i="150"/>
  <c r="FN14" i="148"/>
  <c r="FN14" i="147"/>
  <c r="FN14" i="146"/>
  <c r="FN14" i="149"/>
  <c r="FN14" i="115"/>
  <c r="FN14" i="174"/>
  <c r="FN14" i="40"/>
  <c r="FN14" i="29"/>
  <c r="FN14" i="77"/>
  <c r="FN14" i="173"/>
  <c r="FN14" i="42"/>
  <c r="FN14" i="21"/>
  <c r="FN14" i="99"/>
  <c r="FN14" i="104"/>
  <c r="FB14" i="150"/>
  <c r="FB14" i="148"/>
  <c r="FB14" i="147"/>
  <c r="FB14" i="146"/>
  <c r="FB14" i="149"/>
  <c r="FB14" i="115"/>
  <c r="FB14" i="174"/>
  <c r="FB14" i="40"/>
  <c r="FB14" i="29"/>
  <c r="FB14" i="77"/>
  <c r="FB14" i="173"/>
  <c r="FB14" i="42"/>
  <c r="FB14" i="21"/>
  <c r="FB14" i="99"/>
  <c r="FB14" i="104"/>
  <c r="EN14" i="148"/>
  <c r="EN14" i="150"/>
  <c r="EN14" i="147"/>
  <c r="EN14" i="146"/>
  <c r="EN14" i="149"/>
  <c r="EN14" i="174"/>
  <c r="EN14" i="40"/>
  <c r="EN14" i="115"/>
  <c r="EN14" i="77"/>
  <c r="EN14" i="29"/>
  <c r="EN14" i="173"/>
  <c r="EN14" i="42"/>
  <c r="EN14" i="104"/>
  <c r="EN14" i="21"/>
  <c r="EN14" i="99"/>
  <c r="FP11" i="148"/>
  <c r="FP11" i="150"/>
  <c r="FP11" i="147"/>
  <c r="FP11" i="146"/>
  <c r="FP11" i="149"/>
  <c r="FP11" i="174"/>
  <c r="FP11" i="40"/>
  <c r="FP11" i="115"/>
  <c r="FP11" i="77"/>
  <c r="FP11" i="29"/>
  <c r="FP11" i="173"/>
  <c r="FP11" i="42"/>
  <c r="FP11" i="99"/>
  <c r="FP11" i="104"/>
  <c r="FP11" i="21"/>
  <c r="FD11" i="148"/>
  <c r="FD11" i="150"/>
  <c r="FD11" i="147"/>
  <c r="FD11" i="146"/>
  <c r="FD11" i="149"/>
  <c r="FD11" i="174"/>
  <c r="FD11" i="40"/>
  <c r="FD11" i="115"/>
  <c r="FD11" i="77"/>
  <c r="FD11" i="29"/>
  <c r="FD11" i="173"/>
  <c r="FD11" i="42"/>
  <c r="FD11" i="99"/>
  <c r="FD11" i="104"/>
  <c r="FD11" i="21"/>
  <c r="ES11" i="150"/>
  <c r="ES11" i="148"/>
  <c r="ES11" i="147"/>
  <c r="ES11" i="146"/>
  <c r="ES11" i="149"/>
  <c r="ES11" i="115"/>
  <c r="ES11" i="174"/>
  <c r="ES11" i="40"/>
  <c r="ES11" i="29"/>
  <c r="ES11" i="77"/>
  <c r="ES11" i="173"/>
  <c r="ES11" i="42"/>
  <c r="ES11" i="21"/>
  <c r="ES11" i="99"/>
  <c r="ES11" i="104"/>
  <c r="FU8" i="150"/>
  <c r="FU8" i="148"/>
  <c r="FU8" i="147"/>
  <c r="FU8" i="146"/>
  <c r="FU8" i="149"/>
  <c r="FU8" i="40"/>
  <c r="FU8" i="174"/>
  <c r="FU8" i="115"/>
  <c r="FU8" i="77"/>
  <c r="FU8" i="29"/>
  <c r="FU8" i="173"/>
  <c r="FU8" i="42"/>
  <c r="FU8" i="104"/>
  <c r="FU8" i="21"/>
  <c r="FU8" i="99"/>
  <c r="FG8" i="150"/>
  <c r="FG8" i="148"/>
  <c r="FG8" i="147"/>
  <c r="FG8" i="146"/>
  <c r="FG8" i="149"/>
  <c r="FG8" i="174"/>
  <c r="FG8" i="115"/>
  <c r="FG8" i="40"/>
  <c r="FG8" i="29"/>
  <c r="FG8" i="77"/>
  <c r="FG8" i="42"/>
  <c r="FG8" i="173"/>
  <c r="FG8" i="104"/>
  <c r="FG8" i="21"/>
  <c r="FG8" i="99"/>
  <c r="EU8" i="150"/>
  <c r="EU8" i="148"/>
  <c r="EU8" i="147"/>
  <c r="EU8" i="146"/>
  <c r="EU8" i="149"/>
  <c r="EU8" i="174"/>
  <c r="EU8" i="115"/>
  <c r="EU8" i="40"/>
  <c r="EU8" i="29"/>
  <c r="EU8" i="77"/>
  <c r="EU8" i="42"/>
  <c r="EU8" i="173"/>
  <c r="EU8" i="104"/>
  <c r="EU8" i="21"/>
  <c r="EU8" i="99"/>
  <c r="FW6" i="150"/>
  <c r="FW6" i="148"/>
  <c r="FW6" i="147"/>
  <c r="FW6" i="146"/>
  <c r="FW6" i="149"/>
  <c r="FW6" i="40"/>
  <c r="FW6" i="174"/>
  <c r="FW6" i="115"/>
  <c r="FW6" i="77"/>
  <c r="FW6" i="29"/>
  <c r="FW6" i="173"/>
  <c r="FW6" i="42"/>
  <c r="FW6" i="104"/>
  <c r="FW6" i="21"/>
  <c r="FW6" i="99"/>
  <c r="FI6" i="150"/>
  <c r="FI6" i="148"/>
  <c r="FI6" i="147"/>
  <c r="FI6" i="146"/>
  <c r="FI6" i="149"/>
  <c r="FI6" i="174"/>
  <c r="FI6" i="115"/>
  <c r="FI6" i="40"/>
  <c r="FI6" i="29"/>
  <c r="FI6" i="77"/>
  <c r="FI6" i="42"/>
  <c r="FI6" i="173"/>
  <c r="FI6" i="104"/>
  <c r="FI6" i="21"/>
  <c r="FI6" i="99"/>
  <c r="EZ6" i="150"/>
  <c r="EZ6" i="148"/>
  <c r="EZ6" i="147"/>
  <c r="EZ6" i="146"/>
  <c r="EZ6" i="149"/>
  <c r="EZ6" i="115"/>
  <c r="EZ6" i="40"/>
  <c r="EZ6" i="174"/>
  <c r="EZ6" i="29"/>
  <c r="EZ6" i="77"/>
  <c r="EZ6" i="173"/>
  <c r="EZ6" i="42"/>
  <c r="EZ6" i="21"/>
  <c r="EZ6" i="99"/>
  <c r="EZ6" i="104"/>
  <c r="EL6" i="150"/>
  <c r="EL6" i="148"/>
  <c r="EL6" i="147"/>
  <c r="EL6" i="146"/>
  <c r="EL6" i="149"/>
  <c r="EL6" i="40"/>
  <c r="EL6" i="174"/>
  <c r="EL6" i="115"/>
  <c r="EL6" i="77"/>
  <c r="EL6" i="29"/>
  <c r="EL6" i="42"/>
  <c r="EL6" i="173"/>
  <c r="EL6" i="104"/>
  <c r="EL6" i="21"/>
  <c r="EL6" i="99"/>
  <c r="DJ6" i="150"/>
  <c r="DJ6" i="148"/>
  <c r="DJ6" i="147"/>
  <c r="DJ6" i="146"/>
  <c r="DJ6" i="149"/>
  <c r="DJ6" i="40"/>
  <c r="DJ6" i="174"/>
  <c r="DJ6" i="115"/>
  <c r="DJ6" i="77"/>
  <c r="DJ6" i="29"/>
  <c r="DJ6" i="42"/>
  <c r="DJ6" i="173"/>
  <c r="DJ6" i="104"/>
  <c r="DJ6" i="21"/>
  <c r="DJ6" i="99"/>
  <c r="DX33" i="150"/>
  <c r="DX33" i="148"/>
  <c r="DX33" i="147"/>
  <c r="DX33" i="146"/>
  <c r="DX33" i="149"/>
  <c r="DX33" i="174"/>
  <c r="DX33" i="115"/>
  <c r="DX33" i="77"/>
  <c r="DX33" i="40"/>
  <c r="DX33" i="173"/>
  <c r="DX33" i="42"/>
  <c r="DX33" i="29"/>
  <c r="DX33" i="21"/>
  <c r="DX33" i="104"/>
  <c r="DX33" i="99"/>
  <c r="DS23" i="150"/>
  <c r="DS23" i="148"/>
  <c r="DS23" i="147"/>
  <c r="DS23" i="146"/>
  <c r="DS23" i="149"/>
  <c r="DS23" i="115"/>
  <c r="DS23" i="174"/>
  <c r="DS23" i="40"/>
  <c r="DS23" i="29"/>
  <c r="DS23" i="77"/>
  <c r="DS23" i="42"/>
  <c r="DS23" i="173"/>
  <c r="DS23" i="99"/>
  <c r="DS23" i="21"/>
  <c r="DS23" i="104"/>
  <c r="EC17" i="148"/>
  <c r="EC17" i="150"/>
  <c r="EC17" i="147"/>
  <c r="EC17" i="146"/>
  <c r="EC17" i="149"/>
  <c r="EC17" i="40"/>
  <c r="EC17" i="115"/>
  <c r="EC17" i="174"/>
  <c r="EC17" i="29"/>
  <c r="EC17" i="77"/>
  <c r="EC17" i="42"/>
  <c r="EC17" i="173"/>
  <c r="EC17" i="104"/>
  <c r="EC17" i="21"/>
  <c r="EC17" i="99"/>
  <c r="DJ11" i="148"/>
  <c r="DJ11" i="150"/>
  <c r="DJ11" i="147"/>
  <c r="DJ11" i="146"/>
  <c r="DJ11" i="149"/>
  <c r="DJ11" i="115"/>
  <c r="DJ11" i="174"/>
  <c r="DJ11" i="40"/>
  <c r="DJ11" i="29"/>
  <c r="DJ11" i="77"/>
  <c r="DJ11" i="42"/>
  <c r="DJ11" i="173"/>
  <c r="DJ11" i="104"/>
  <c r="DJ11" i="21"/>
  <c r="DJ11" i="99"/>
  <c r="EL50" i="21"/>
  <c r="EL50" i="173"/>
  <c r="EL50" i="104"/>
  <c r="EL50" i="99"/>
  <c r="EC53" i="21"/>
  <c r="EC53" i="173"/>
  <c r="EC53" i="104"/>
  <c r="EC53" i="99"/>
  <c r="EH14" i="150"/>
  <c r="EH14" i="148"/>
  <c r="EH14" i="147"/>
  <c r="EH14" i="146"/>
  <c r="EH14" i="149"/>
  <c r="EH14" i="115"/>
  <c r="EH14" i="174"/>
  <c r="EH14" i="40"/>
  <c r="EH14" i="29"/>
  <c r="EH14" i="77"/>
  <c r="EH14" i="173"/>
  <c r="EH14" i="42"/>
  <c r="EH14" i="21"/>
  <c r="EH14" i="99"/>
  <c r="EH14" i="104"/>
  <c r="ES40" i="173"/>
  <c r="ES40" i="21"/>
  <c r="ES40" i="99"/>
  <c r="ES40" i="104"/>
  <c r="FU33" i="150"/>
  <c r="FU33" i="148"/>
  <c r="FU33" i="147"/>
  <c r="FU33" i="146"/>
  <c r="FU33" i="149"/>
  <c r="FU33" i="174"/>
  <c r="FU33" i="115"/>
  <c r="FU33" i="77"/>
  <c r="FU33" i="40"/>
  <c r="FU33" i="29"/>
  <c r="FU33" i="173"/>
  <c r="FU33" i="42"/>
  <c r="FU33" i="104"/>
  <c r="FU33" i="99"/>
  <c r="FU33" i="21"/>
  <c r="FG33" i="150"/>
  <c r="FG33" i="148"/>
  <c r="FG33" i="147"/>
  <c r="FG33" i="149"/>
  <c r="FG33" i="146"/>
  <c r="FG33" i="115"/>
  <c r="FG33" i="174"/>
  <c r="FG33" i="40"/>
  <c r="FG33" i="77"/>
  <c r="FG33" i="42"/>
  <c r="FG33" i="29"/>
  <c r="FG33" i="173"/>
  <c r="FG33" i="21"/>
  <c r="FG33" i="104"/>
  <c r="FG33" i="99"/>
  <c r="EU33" i="150"/>
  <c r="EU33" i="148"/>
  <c r="EU33" i="147"/>
  <c r="EU33" i="149"/>
  <c r="EU33" i="146"/>
  <c r="EU33" i="115"/>
  <c r="EU33" i="174"/>
  <c r="EU33" i="40"/>
  <c r="EU33" i="77"/>
  <c r="EU33" i="42"/>
  <c r="EU33" i="29"/>
  <c r="EU33" i="173"/>
  <c r="EU33" i="21"/>
  <c r="EU33" i="104"/>
  <c r="EU33" i="99"/>
  <c r="FW28" i="150"/>
  <c r="FW28" i="148"/>
  <c r="FW28" i="147"/>
  <c r="FW28" i="146"/>
  <c r="FW28" i="149"/>
  <c r="FW28" i="115"/>
  <c r="FW28" i="174"/>
  <c r="FW28" i="40"/>
  <c r="FW28" i="29"/>
  <c r="FW28" i="77"/>
  <c r="FW28" i="42"/>
  <c r="FW28" i="173"/>
  <c r="FW28" i="21"/>
  <c r="FW28" i="99"/>
  <c r="FW28" i="104"/>
  <c r="FI28" i="150"/>
  <c r="FI28" i="148"/>
  <c r="FI28" i="146"/>
  <c r="FI28" i="147"/>
  <c r="FI28" i="149"/>
  <c r="FI28" i="174"/>
  <c r="FI28" i="115"/>
  <c r="FI28" i="77"/>
  <c r="FI28" i="40"/>
  <c r="FI28" i="29"/>
  <c r="FI28" i="173"/>
  <c r="FI28" i="42"/>
  <c r="FI28" i="104"/>
  <c r="FI28" i="21"/>
  <c r="FI28" i="99"/>
  <c r="EZ28" i="150"/>
  <c r="EZ28" i="148"/>
  <c r="EZ28" i="147"/>
  <c r="EZ28" i="146"/>
  <c r="EZ28" i="149"/>
  <c r="EZ28" i="174"/>
  <c r="EZ28" i="115"/>
  <c r="EZ28" i="77"/>
  <c r="EZ28" i="40"/>
  <c r="EZ28" i="29"/>
  <c r="EZ28" i="173"/>
  <c r="EZ28" i="42"/>
  <c r="EZ28" i="21"/>
  <c r="EZ28" i="99"/>
  <c r="EZ28" i="104"/>
  <c r="EN23" i="150"/>
  <c r="EN23" i="148"/>
  <c r="EN23" i="147"/>
  <c r="EN23" i="146"/>
  <c r="EN23" i="149"/>
  <c r="EN23" i="174"/>
  <c r="EN23" i="115"/>
  <c r="EN23" i="77"/>
  <c r="EN23" i="40"/>
  <c r="EN23" i="29"/>
  <c r="EN23" i="173"/>
  <c r="EN23" i="42"/>
  <c r="EN23" i="99"/>
  <c r="EN23" i="21"/>
  <c r="EN23" i="104"/>
  <c r="FP20" i="150"/>
  <c r="FP20" i="147"/>
  <c r="FP20" i="148"/>
  <c r="FP20" i="146"/>
  <c r="FP20" i="149"/>
  <c r="FP20" i="174"/>
  <c r="FP20" i="115"/>
  <c r="FP20" i="77"/>
  <c r="FP20" i="40"/>
  <c r="FP20" i="29"/>
  <c r="FP20" i="173"/>
  <c r="FP20" i="42"/>
  <c r="FP20" i="104"/>
  <c r="FP20" i="21"/>
  <c r="FP20" i="99"/>
  <c r="FD20" i="150"/>
  <c r="FD20" i="147"/>
  <c r="FD20" i="148"/>
  <c r="FD20" i="146"/>
  <c r="FD20" i="149"/>
  <c r="FD20" i="174"/>
  <c r="FD20" i="115"/>
  <c r="FD20" i="77"/>
  <c r="FD20" i="40"/>
  <c r="FD20" i="29"/>
  <c r="FD20" i="173"/>
  <c r="FD20" i="42"/>
  <c r="FD20" i="104"/>
  <c r="FD20" i="21"/>
  <c r="FD20" i="99"/>
  <c r="ES20" i="150"/>
  <c r="ES20" i="147"/>
  <c r="ES20" i="148"/>
  <c r="ES20" i="146"/>
  <c r="ES20" i="149"/>
  <c r="ES20" i="115"/>
  <c r="ES20" i="174"/>
  <c r="ES20" i="40"/>
  <c r="ES20" i="29"/>
  <c r="ES20" i="77"/>
  <c r="ES20" i="173"/>
  <c r="ES20" i="42"/>
  <c r="ES20" i="21"/>
  <c r="ES20" i="99"/>
  <c r="ES20" i="104"/>
  <c r="FU17" i="148"/>
  <c r="FU17" i="150"/>
  <c r="FU17" i="147"/>
  <c r="FU17" i="146"/>
  <c r="FU17" i="149"/>
  <c r="FU17" i="40"/>
  <c r="FU17" i="115"/>
  <c r="FU17" i="174"/>
  <c r="FU17" i="29"/>
  <c r="FU17" i="77"/>
  <c r="FU17" i="42"/>
  <c r="FU17" i="173"/>
  <c r="FU17" i="104"/>
  <c r="FU17" i="21"/>
  <c r="FU17" i="99"/>
  <c r="FG17" i="148"/>
  <c r="FG17" i="150"/>
  <c r="FG17" i="147"/>
  <c r="FG17" i="146"/>
  <c r="FG17" i="149"/>
  <c r="FG17" i="174"/>
  <c r="FG17" i="40"/>
  <c r="FG17" i="115"/>
  <c r="FG17" i="77"/>
  <c r="FG17" i="29"/>
  <c r="FG17" i="173"/>
  <c r="FG17" i="42"/>
  <c r="FG17" i="99"/>
  <c r="FG17" i="104"/>
  <c r="FG17" i="21"/>
  <c r="EU17" i="148"/>
  <c r="EU17" i="150"/>
  <c r="EU17" i="147"/>
  <c r="EU17" i="146"/>
  <c r="EU17" i="149"/>
  <c r="EU17" i="174"/>
  <c r="EU17" i="40"/>
  <c r="EU17" i="115"/>
  <c r="EU17" i="77"/>
  <c r="EU17" i="29"/>
  <c r="EU17" i="173"/>
  <c r="EU17" i="42"/>
  <c r="EU17" i="99"/>
  <c r="EU17" i="104"/>
  <c r="EU17" i="21"/>
  <c r="FW14" i="148"/>
  <c r="FW14" i="150"/>
  <c r="FW14" i="147"/>
  <c r="FW14" i="146"/>
  <c r="FW14" i="149"/>
  <c r="FW14" i="40"/>
  <c r="FW14" i="115"/>
  <c r="FW14" i="174"/>
  <c r="FW14" i="29"/>
  <c r="FW14" i="77"/>
  <c r="FW14" i="42"/>
  <c r="FW14" i="173"/>
  <c r="FW14" i="104"/>
  <c r="FW14" i="21"/>
  <c r="FW14" i="99"/>
  <c r="FI14" i="148"/>
  <c r="FI14" i="150"/>
  <c r="FI14" i="147"/>
  <c r="FI14" i="146"/>
  <c r="FI14" i="149"/>
  <c r="FI14" i="174"/>
  <c r="FI14" i="40"/>
  <c r="FI14" i="115"/>
  <c r="FI14" i="77"/>
  <c r="FI14" i="29"/>
  <c r="FI14" i="173"/>
  <c r="FI14" i="42"/>
  <c r="FI14" i="99"/>
  <c r="FI14" i="104"/>
  <c r="FI14" i="21"/>
  <c r="EZ14" i="148"/>
  <c r="EZ14" i="150"/>
  <c r="EZ14" i="147"/>
  <c r="EZ14" i="146"/>
  <c r="EZ14" i="149"/>
  <c r="EZ14" i="174"/>
  <c r="EZ14" i="40"/>
  <c r="EZ14" i="115"/>
  <c r="EZ14" i="77"/>
  <c r="EZ14" i="29"/>
  <c r="EZ14" i="173"/>
  <c r="EZ14" i="42"/>
  <c r="EZ14" i="104"/>
  <c r="EZ14" i="21"/>
  <c r="EZ14" i="99"/>
  <c r="EL14" i="150"/>
  <c r="EL14" i="148"/>
  <c r="EL14" i="147"/>
  <c r="EL14" i="146"/>
  <c r="EL14" i="149"/>
  <c r="EL14" i="115"/>
  <c r="EL14" i="174"/>
  <c r="EL14" i="40"/>
  <c r="EL14" i="29"/>
  <c r="EL14" i="77"/>
  <c r="EL14" i="173"/>
  <c r="EL14" i="42"/>
  <c r="EL14" i="21"/>
  <c r="EL14" i="99"/>
  <c r="EL14" i="104"/>
  <c r="FN11" i="148"/>
  <c r="FN11" i="150"/>
  <c r="FN11" i="147"/>
  <c r="FN11" i="146"/>
  <c r="FN11" i="149"/>
  <c r="FN11" i="115"/>
  <c r="FN11" i="174"/>
  <c r="FN11" i="40"/>
  <c r="FN11" i="29"/>
  <c r="FN11" i="77"/>
  <c r="FN11" i="42"/>
  <c r="FN11" i="173"/>
  <c r="FN11" i="104"/>
  <c r="FN11" i="21"/>
  <c r="FN11" i="99"/>
  <c r="FB11" i="148"/>
  <c r="FB11" i="150"/>
  <c r="FB11" i="147"/>
  <c r="FB11" i="146"/>
  <c r="FB11" i="149"/>
  <c r="FB11" i="115"/>
  <c r="FB11" i="174"/>
  <c r="FB11" i="40"/>
  <c r="FB11" i="29"/>
  <c r="FB11" i="77"/>
  <c r="FB11" i="42"/>
  <c r="FB11" i="173"/>
  <c r="FB11" i="104"/>
  <c r="FB11" i="21"/>
  <c r="FB11" i="99"/>
  <c r="EN11" i="148"/>
  <c r="EN11" i="150"/>
  <c r="EN11" i="147"/>
  <c r="EN11" i="146"/>
  <c r="EN11" i="149"/>
  <c r="EN11" i="174"/>
  <c r="EN11" i="40"/>
  <c r="EN11" i="115"/>
  <c r="EN11" i="77"/>
  <c r="EN11" i="29"/>
  <c r="EN11" i="173"/>
  <c r="EN11" i="42"/>
  <c r="EN11" i="99"/>
  <c r="EN11" i="104"/>
  <c r="EN11" i="21"/>
  <c r="FP8" i="150"/>
  <c r="FP8" i="148"/>
  <c r="FP8" i="147"/>
  <c r="FP8" i="146"/>
  <c r="FP8" i="149"/>
  <c r="FP8" i="40"/>
  <c r="FP8" i="174"/>
  <c r="FP8" i="115"/>
  <c r="FP8" i="77"/>
  <c r="FP8" i="29"/>
  <c r="FP8" i="42"/>
  <c r="FP8" i="173"/>
  <c r="FP8" i="104"/>
  <c r="FP8" i="21"/>
  <c r="FP8" i="99"/>
  <c r="FD8" i="150"/>
  <c r="FD8" i="148"/>
  <c r="FD8" i="147"/>
  <c r="FD8" i="146"/>
  <c r="FD8" i="149"/>
  <c r="FD8" i="40"/>
  <c r="FD8" i="174"/>
  <c r="FD8" i="115"/>
  <c r="FD8" i="77"/>
  <c r="FD8" i="29"/>
  <c r="FD8" i="42"/>
  <c r="FD8" i="173"/>
  <c r="FD8" i="104"/>
  <c r="FD8" i="21"/>
  <c r="FD8" i="99"/>
  <c r="ES8" i="150"/>
  <c r="ES8" i="148"/>
  <c r="ES8" i="147"/>
  <c r="ES8" i="146"/>
  <c r="ES8" i="149"/>
  <c r="ES8" i="40"/>
  <c r="ES8" i="174"/>
  <c r="ES8" i="115"/>
  <c r="ES8" i="77"/>
  <c r="ES8" i="29"/>
  <c r="ES8" i="173"/>
  <c r="ES8" i="42"/>
  <c r="ES8" i="104"/>
  <c r="ES8" i="21"/>
  <c r="ES8" i="99"/>
  <c r="FU6" i="150"/>
  <c r="FU6" i="148"/>
  <c r="FU6" i="147"/>
  <c r="FU6" i="146"/>
  <c r="FU6" i="149"/>
  <c r="FU6" i="174"/>
  <c r="FU6" i="115"/>
  <c r="FU6" i="40"/>
  <c r="FU6" i="29"/>
  <c r="FU6" i="77"/>
  <c r="FU6" i="42"/>
  <c r="FU6" i="173"/>
  <c r="FU6" i="104"/>
  <c r="FU6" i="21"/>
  <c r="FU6" i="99"/>
  <c r="FG6" i="150"/>
  <c r="FG6" i="148"/>
  <c r="FG6" i="147"/>
  <c r="FG6" i="146"/>
  <c r="FG6" i="149"/>
  <c r="FG6" i="40"/>
  <c r="FG6" i="174"/>
  <c r="FG6" i="115"/>
  <c r="FG6" i="77"/>
  <c r="FG6" i="29"/>
  <c r="FG6" i="173"/>
  <c r="FG6" i="42"/>
  <c r="FG6" i="104"/>
  <c r="FG6" i="21"/>
  <c r="FG6" i="99"/>
  <c r="EU6" i="150"/>
  <c r="EU6" i="148"/>
  <c r="EU6" i="147"/>
  <c r="EU6" i="146"/>
  <c r="EU6" i="149"/>
  <c r="EU6" i="40"/>
  <c r="EU6" i="174"/>
  <c r="EU6" i="115"/>
  <c r="EU6" i="77"/>
  <c r="EU6" i="29"/>
  <c r="EU6" i="173"/>
  <c r="EU6" i="42"/>
  <c r="EU6" i="104"/>
  <c r="EU6" i="21"/>
  <c r="EU6" i="99"/>
  <c r="AL6" i="114"/>
  <c r="BD40" i="114"/>
  <c r="AV40" i="114"/>
  <c r="BB33" i="114"/>
  <c r="AT33" i="114"/>
  <c r="AZ28" i="114"/>
  <c r="BF23" i="114"/>
  <c r="AX23" i="114"/>
  <c r="BD20" i="114"/>
  <c r="AV20" i="114"/>
  <c r="BB17" i="114"/>
  <c r="AT17" i="114"/>
  <c r="AV14" i="114"/>
  <c r="BB11" i="114"/>
  <c r="AT11" i="114"/>
  <c r="AZ8" i="114"/>
  <c r="BF6" i="114"/>
  <c r="AX6" i="114"/>
  <c r="AK6" i="114"/>
  <c r="AG6" i="114"/>
  <c r="AF28" i="114"/>
  <c r="AP40" i="114"/>
  <c r="AL40" i="114"/>
  <c r="AH40" i="114"/>
  <c r="AO33" i="114"/>
  <c r="AK33" i="114"/>
  <c r="AG33" i="114"/>
  <c r="AO28" i="114"/>
  <c r="AK28" i="114"/>
  <c r="AG28" i="114"/>
  <c r="AN23" i="114"/>
  <c r="AJ23" i="114"/>
  <c r="AQ20" i="114"/>
  <c r="AM20" i="114"/>
  <c r="AI20" i="114"/>
  <c r="AQ17" i="114"/>
  <c r="AM17" i="114"/>
  <c r="AI17" i="114"/>
  <c r="AP14" i="114"/>
  <c r="AL14" i="114"/>
  <c r="AH14" i="114"/>
  <c r="AO11" i="114"/>
  <c r="AK11" i="114"/>
  <c r="AG11" i="114"/>
  <c r="AN8" i="114"/>
  <c r="AJ8" i="114"/>
  <c r="AR40" i="114"/>
  <c r="BC50" i="114"/>
  <c r="AY50" i="114"/>
  <c r="AU50" i="114"/>
  <c r="AQ50" i="114"/>
  <c r="AM50" i="114"/>
  <c r="AI50" i="114"/>
  <c r="BE53" i="114"/>
  <c r="BA53" i="114"/>
  <c r="AW53" i="114"/>
  <c r="AS53" i="114"/>
  <c r="AO53" i="114"/>
  <c r="AK53" i="114"/>
  <c r="AG53" i="114"/>
  <c r="AO6" i="114"/>
  <c r="AR17" i="114"/>
  <c r="AR33" i="114"/>
  <c r="BC40" i="114"/>
  <c r="AY40" i="114"/>
  <c r="AU40" i="114"/>
  <c r="BE33" i="114"/>
  <c r="BA33" i="114"/>
  <c r="AW33" i="114"/>
  <c r="AS33" i="114"/>
  <c r="BC28" i="114"/>
  <c r="AY28" i="114"/>
  <c r="AU28" i="114"/>
  <c r="BE23" i="114"/>
  <c r="BA23" i="114"/>
  <c r="AW23" i="114"/>
  <c r="AS23" i="114"/>
  <c r="BC20" i="114"/>
  <c r="AY20" i="114"/>
  <c r="AU20" i="114"/>
  <c r="BE17" i="114"/>
  <c r="BA17" i="114"/>
  <c r="AW17" i="114"/>
  <c r="AS17" i="114"/>
  <c r="BC14" i="114"/>
  <c r="AY14" i="114"/>
  <c r="AU14" i="114"/>
  <c r="BE11" i="114"/>
  <c r="BA11" i="114"/>
  <c r="AW11" i="114"/>
  <c r="AS11" i="114"/>
  <c r="BC8" i="114"/>
  <c r="AY8" i="114"/>
  <c r="AU8" i="114"/>
  <c r="BE6" i="114"/>
  <c r="BA6" i="114"/>
  <c r="AW6" i="114"/>
  <c r="AS6" i="114"/>
  <c r="AH6" i="114"/>
  <c r="AQ40" i="114"/>
  <c r="AI40" i="114"/>
  <c r="AL33" i="114"/>
  <c r="AL28" i="114"/>
  <c r="AK23" i="114"/>
  <c r="AJ18" i="114"/>
  <c r="AN17" i="114"/>
  <c r="AQ14" i="114"/>
  <c r="AI14" i="114"/>
  <c r="AP11" i="114"/>
  <c r="AH11" i="114"/>
  <c r="AO8" i="114"/>
  <c r="AK8" i="114"/>
  <c r="AG8" i="114"/>
  <c r="BD50" i="114"/>
  <c r="AV50" i="114"/>
  <c r="AR50" i="114"/>
  <c r="AN50" i="114"/>
  <c r="AJ50" i="114"/>
  <c r="BF53" i="114"/>
  <c r="BB53" i="114"/>
  <c r="AX53" i="114"/>
  <c r="AT53" i="114"/>
  <c r="AP53" i="114"/>
  <c r="AL53" i="114"/>
  <c r="AH53" i="114"/>
  <c r="AP6" i="114"/>
  <c r="AR14" i="114"/>
  <c r="AR28" i="114"/>
  <c r="AZ40" i="114"/>
  <c r="BF33" i="114"/>
  <c r="AX33" i="114"/>
  <c r="BD28" i="114"/>
  <c r="AV28" i="114"/>
  <c r="BB23" i="114"/>
  <c r="AT23" i="114"/>
  <c r="AZ20" i="114"/>
  <c r="BF17" i="114"/>
  <c r="AX17" i="114"/>
  <c r="BD14" i="114"/>
  <c r="AZ14" i="114"/>
  <c r="BF11" i="114"/>
  <c r="AX11" i="114"/>
  <c r="BD8" i="114"/>
  <c r="AV8" i="114"/>
  <c r="BB6" i="114"/>
  <c r="AT6" i="114"/>
  <c r="AN6" i="114"/>
  <c r="AJ6" i="114"/>
  <c r="AF14" i="114"/>
  <c r="AF40" i="114"/>
  <c r="AO40" i="114"/>
  <c r="AK40" i="114"/>
  <c r="AG40" i="114"/>
  <c r="AN33" i="114"/>
  <c r="AJ33" i="114"/>
  <c r="AJ29" i="114"/>
  <c r="AN28" i="114"/>
  <c r="AJ28" i="114"/>
  <c r="AQ23" i="114"/>
  <c r="AM23" i="114"/>
  <c r="AI23" i="114"/>
  <c r="AP20" i="114"/>
  <c r="AL20" i="114"/>
  <c r="AH20" i="114"/>
  <c r="AP17" i="114"/>
  <c r="AL17" i="114"/>
  <c r="AH17" i="114"/>
  <c r="AO14" i="114"/>
  <c r="AK14" i="114"/>
  <c r="AG14" i="114"/>
  <c r="AN11" i="114"/>
  <c r="AJ11" i="114"/>
  <c r="AQ8" i="114"/>
  <c r="AM8" i="114"/>
  <c r="AI8" i="114"/>
  <c r="BF50" i="114"/>
  <c r="BB50" i="114"/>
  <c r="AX50" i="114"/>
  <c r="AT50" i="114"/>
  <c r="AP50" i="114"/>
  <c r="AL50" i="114"/>
  <c r="AH50" i="114"/>
  <c r="BD53" i="114"/>
  <c r="AZ53" i="114"/>
  <c r="AV53" i="114"/>
  <c r="AR53" i="114"/>
  <c r="AN53" i="114"/>
  <c r="AJ53" i="114"/>
  <c r="AR6" i="114"/>
  <c r="AR8" i="114"/>
  <c r="AR20" i="114"/>
  <c r="BF40" i="114"/>
  <c r="BB40" i="114"/>
  <c r="AX40" i="114"/>
  <c r="AT40" i="114"/>
  <c r="BD33" i="114"/>
  <c r="AZ33" i="114"/>
  <c r="AV33" i="114"/>
  <c r="BF28" i="114"/>
  <c r="BB28" i="114"/>
  <c r="AX28" i="114"/>
  <c r="AT28" i="114"/>
  <c r="BD23" i="114"/>
  <c r="AZ23" i="114"/>
  <c r="AV23" i="114"/>
  <c r="BF20" i="114"/>
  <c r="BB20" i="114"/>
  <c r="AX20" i="114"/>
  <c r="AT20" i="114"/>
  <c r="BD17" i="114"/>
  <c r="AZ17" i="114"/>
  <c r="AV17" i="114"/>
  <c r="BF14" i="114"/>
  <c r="BB14" i="114"/>
  <c r="AX14" i="114"/>
  <c r="AT14" i="114"/>
  <c r="BD11" i="114"/>
  <c r="AZ11" i="114"/>
  <c r="AV11" i="114"/>
  <c r="BF8" i="114"/>
  <c r="BB8" i="114"/>
  <c r="AX8" i="114"/>
  <c r="AT8" i="114"/>
  <c r="BD6" i="114"/>
  <c r="AZ6" i="114"/>
  <c r="AV6" i="114"/>
  <c r="AE17" i="114"/>
  <c r="AF20" i="114"/>
  <c r="AM40" i="114"/>
  <c r="AP33" i="114"/>
  <c r="AH33" i="114"/>
  <c r="AP28" i="114"/>
  <c r="AH28" i="114"/>
  <c r="AO23" i="114"/>
  <c r="AG23" i="114"/>
  <c r="AN20" i="114"/>
  <c r="AJ20" i="114"/>
  <c r="AJ17" i="114"/>
  <c r="AM14" i="114"/>
  <c r="AL11" i="114"/>
  <c r="AZ50" i="114"/>
  <c r="AM6" i="114"/>
  <c r="AI6" i="114"/>
  <c r="AF17" i="114"/>
  <c r="AF33" i="114"/>
  <c r="AN40" i="114"/>
  <c r="AJ40" i="114"/>
  <c r="AQ33" i="114"/>
  <c r="AM33" i="114"/>
  <c r="AI33" i="114"/>
  <c r="AQ28" i="114"/>
  <c r="AM28" i="114"/>
  <c r="AI28" i="114"/>
  <c r="AP23" i="114"/>
  <c r="AL23" i="114"/>
  <c r="AH23" i="114"/>
  <c r="AO20" i="114"/>
  <c r="AK20" i="114"/>
  <c r="AG20" i="114"/>
  <c r="AO17" i="114"/>
  <c r="AK17" i="114"/>
  <c r="AG17" i="114"/>
  <c r="AN14" i="114"/>
  <c r="AJ14" i="114"/>
  <c r="AQ11" i="114"/>
  <c r="AM11" i="114"/>
  <c r="AI11" i="114"/>
  <c r="AP8" i="114"/>
  <c r="AL8" i="114"/>
  <c r="AH8" i="114"/>
  <c r="BE50" i="114"/>
  <c r="BA50" i="114"/>
  <c r="AW50" i="114"/>
  <c r="AS50" i="114"/>
  <c r="AO50" i="114"/>
  <c r="AK50" i="114"/>
  <c r="AG50" i="114"/>
  <c r="BC53" i="114"/>
  <c r="AY53" i="114"/>
  <c r="AU53" i="114"/>
  <c r="AQ53" i="114"/>
  <c r="AM53" i="114"/>
  <c r="AI53" i="114"/>
  <c r="AQ6" i="114"/>
  <c r="AR11" i="114"/>
  <c r="AR23" i="114"/>
  <c r="BE40" i="114"/>
  <c r="BA40" i="114"/>
  <c r="AW40" i="114"/>
  <c r="AS40" i="114"/>
  <c r="BC33" i="114"/>
  <c r="AY33" i="114"/>
  <c r="AU33" i="114"/>
  <c r="BE28" i="114"/>
  <c r="BA28" i="114"/>
  <c r="AW28" i="114"/>
  <c r="AS28" i="114"/>
  <c r="BC23" i="114"/>
  <c r="AY23" i="114"/>
  <c r="AU23" i="114"/>
  <c r="BE20" i="114"/>
  <c r="BA20" i="114"/>
  <c r="AW20" i="114"/>
  <c r="AS20" i="114"/>
  <c r="BC17" i="114"/>
  <c r="AY17" i="114"/>
  <c r="AU17" i="114"/>
  <c r="BE14" i="114"/>
  <c r="BA14" i="114"/>
  <c r="AW14" i="114"/>
  <c r="AS14" i="114"/>
  <c r="BC11" i="114"/>
  <c r="AY11" i="114"/>
  <c r="AU11" i="114"/>
  <c r="BE8" i="114"/>
  <c r="BA8" i="114"/>
  <c r="AW8" i="114"/>
  <c r="AS8" i="114"/>
  <c r="BC6" i="114"/>
  <c r="AY6" i="114"/>
  <c r="AU6" i="114"/>
  <c r="DS41" i="2"/>
  <c r="EC9" i="2"/>
  <c r="FU54" i="2"/>
  <c r="EU54" i="2"/>
  <c r="FU24" i="2"/>
  <c r="EU18" i="2"/>
  <c r="EU12" i="2"/>
  <c r="DL9" i="2"/>
  <c r="FW21" i="2"/>
  <c r="FW9" i="2"/>
  <c r="EZ9" i="2"/>
  <c r="DE41" i="2"/>
  <c r="DE29" i="2"/>
  <c r="DC9" i="2"/>
  <c r="FG54" i="2"/>
  <c r="EH54" i="2"/>
  <c r="FU34" i="2"/>
  <c r="EU34" i="2"/>
  <c r="EU24" i="2"/>
  <c r="FU12" i="2"/>
  <c r="EG18" i="2"/>
  <c r="DE18" i="2"/>
  <c r="DC54" i="2"/>
  <c r="DC55" i="2" s="1"/>
  <c r="EH29" i="2"/>
  <c r="FU21" i="2"/>
  <c r="EU21" i="2"/>
  <c r="FU9" i="2"/>
  <c r="EU9" i="2"/>
  <c r="EG29" i="2"/>
  <c r="DX41" i="2"/>
  <c r="DE34" i="2"/>
  <c r="DX34" i="2"/>
  <c r="DJ30" i="2"/>
  <c r="DX29" i="2"/>
  <c r="DQ21" i="2"/>
  <c r="DZ15" i="2"/>
  <c r="CX15" i="2"/>
  <c r="DJ12" i="2"/>
  <c r="EH21" i="2"/>
  <c r="FW34" i="2"/>
  <c r="FW18" i="2"/>
  <c r="EU15" i="2"/>
  <c r="EU41" i="2"/>
  <c r="DQ54" i="2"/>
  <c r="EZ29" i="2"/>
  <c r="DQ9" i="2"/>
  <c r="FN54" i="2"/>
  <c r="EZ41" i="2"/>
  <c r="EU29" i="2"/>
  <c r="FU18" i="2"/>
  <c r="DZ54" i="2"/>
  <c r="EZ24" i="2"/>
  <c r="FW29" i="2"/>
  <c r="EL29" i="2"/>
  <c r="EC41" i="2"/>
  <c r="DS34" i="2"/>
  <c r="DC21" i="2"/>
  <c r="DX18" i="2"/>
  <c r="DS12" i="2"/>
  <c r="EL41" i="2"/>
  <c r="EZ34" i="2"/>
  <c r="FI29" i="2"/>
  <c r="EZ15" i="2"/>
  <c r="EZ12" i="2"/>
  <c r="FU41" i="2"/>
  <c r="FU15" i="2"/>
  <c r="EL12" i="2"/>
  <c r="EZ54" i="2"/>
  <c r="CX54" i="2"/>
  <c r="FW24" i="2"/>
  <c r="EL24" i="2"/>
  <c r="EL54" i="2"/>
  <c r="FI24" i="2"/>
  <c r="EG24" i="2"/>
  <c r="DL15" i="2"/>
  <c r="FI54" i="2"/>
  <c r="FI41" i="2"/>
  <c r="FU29" i="2"/>
  <c r="FW15" i="2"/>
  <c r="DS24" i="2"/>
  <c r="EZ18" i="2"/>
  <c r="EL15" i="2"/>
  <c r="DQ41" i="2"/>
  <c r="DC41" i="2"/>
  <c r="EG34" i="2"/>
  <c r="DE24" i="2"/>
  <c r="EC21" i="2"/>
  <c r="FW54" i="2"/>
  <c r="EN54" i="2"/>
  <c r="DL54" i="2"/>
  <c r="FW41" i="2"/>
  <c r="FI15" i="2"/>
  <c r="DQ34" i="2"/>
  <c r="DE12" i="2"/>
  <c r="FG41" i="2"/>
  <c r="FG34" i="2"/>
  <c r="FG29" i="2"/>
  <c r="FG18" i="2"/>
  <c r="FG15" i="2"/>
  <c r="FI12" i="2"/>
  <c r="FB54" i="2"/>
  <c r="EC54" i="2"/>
  <c r="EG12" i="2"/>
  <c r="EH9" i="2"/>
  <c r="FW12" i="2"/>
  <c r="FD29" i="2"/>
  <c r="EU25" i="2"/>
  <c r="DL29" i="2"/>
  <c r="DZ21" i="2"/>
  <c r="DL21" i="2"/>
  <c r="CX21" i="2"/>
  <c r="EC12" i="2"/>
  <c r="DQ12" i="2"/>
  <c r="DC12" i="2"/>
  <c r="FP54" i="2"/>
  <c r="FD54" i="2"/>
  <c r="ES54" i="2"/>
  <c r="EG54" i="2"/>
  <c r="DS54" i="2"/>
  <c r="DE54" i="2"/>
  <c r="EH12" i="2"/>
  <c r="EH24" i="2"/>
  <c r="FP41" i="2"/>
  <c r="FD41" i="2"/>
  <c r="ES41" i="2"/>
  <c r="FI21" i="2"/>
  <c r="EL21" i="2"/>
  <c r="DX24" i="2"/>
  <c r="FG24" i="2"/>
  <c r="DZ29" i="2"/>
  <c r="CX29" i="2"/>
  <c r="DZ18" i="2"/>
  <c r="DL18" i="2"/>
  <c r="CX18" i="2"/>
  <c r="EG9" i="2"/>
  <c r="DS9" i="2"/>
  <c r="DE9" i="2"/>
  <c r="EZ21" i="2"/>
  <c r="FG12" i="2"/>
  <c r="DJ31" i="2"/>
  <c r="DJ24" i="2"/>
  <c r="FP29" i="2"/>
  <c r="ES29" i="2"/>
  <c r="DZ41" i="2"/>
  <c r="DL41" i="2"/>
  <c r="CX41" i="2"/>
  <c r="DE35" i="2"/>
  <c r="DJ34" i="2"/>
  <c r="EC15" i="2"/>
  <c r="DQ15" i="2"/>
  <c r="DC15" i="2"/>
  <c r="FN34" i="2"/>
  <c r="FB34" i="2"/>
  <c r="EN34" i="2"/>
  <c r="FN18" i="2"/>
  <c r="FB18" i="2"/>
  <c r="EN18" i="2"/>
  <c r="FP15" i="2"/>
  <c r="FD15" i="2"/>
  <c r="ES15" i="2"/>
  <c r="FI9" i="2"/>
  <c r="EL9" i="2"/>
  <c r="DX21" i="2"/>
  <c r="DJ21" i="2"/>
  <c r="DZ12" i="2"/>
  <c r="DL12" i="2"/>
  <c r="CX12" i="2"/>
  <c r="EH15" i="2"/>
  <c r="FN41" i="2"/>
  <c r="FB41" i="2"/>
  <c r="EN41" i="2"/>
  <c r="FN29" i="2"/>
  <c r="FB29" i="2"/>
  <c r="EN29" i="2"/>
  <c r="FP24" i="2"/>
  <c r="FD24" i="2"/>
  <c r="ES24" i="2"/>
  <c r="FN15" i="2"/>
  <c r="FB15" i="2"/>
  <c r="EN15" i="2"/>
  <c r="FP12" i="2"/>
  <c r="FD12" i="2"/>
  <c r="ES12" i="2"/>
  <c r="EG41" i="2"/>
  <c r="EC34" i="2"/>
  <c r="DC34" i="2"/>
  <c r="EC24" i="2"/>
  <c r="DQ24" i="2"/>
  <c r="DC24" i="2"/>
  <c r="EG21" i="2"/>
  <c r="DS21" i="2"/>
  <c r="DE21" i="2"/>
  <c r="DX15" i="2"/>
  <c r="DJ15" i="2"/>
  <c r="EH18" i="2"/>
  <c r="EH34" i="2"/>
  <c r="FN24" i="2"/>
  <c r="FB24" i="2"/>
  <c r="EN24" i="2"/>
  <c r="FP21" i="2"/>
  <c r="FD21" i="2"/>
  <c r="ES21" i="2"/>
  <c r="FN12" i="2"/>
  <c r="FB12" i="2"/>
  <c r="EN12" i="2"/>
  <c r="FP9" i="2"/>
  <c r="FD9" i="2"/>
  <c r="ES9" i="2"/>
  <c r="DS42" i="2"/>
  <c r="DJ41" i="2"/>
  <c r="DZ34" i="2"/>
  <c r="DL34" i="2"/>
  <c r="CX34" i="2"/>
  <c r="DS29" i="2"/>
  <c r="EC29" i="2"/>
  <c r="DQ29" i="2"/>
  <c r="DC29" i="2"/>
  <c r="DZ24" i="2"/>
  <c r="DL24" i="2"/>
  <c r="CX24" i="2"/>
  <c r="DS18" i="2"/>
  <c r="EC18" i="2"/>
  <c r="DQ18" i="2"/>
  <c r="DC18" i="2"/>
  <c r="EG15" i="2"/>
  <c r="DS15" i="2"/>
  <c r="DE15" i="2"/>
  <c r="DX12" i="2"/>
  <c r="DZ9" i="2"/>
  <c r="CX9" i="2"/>
  <c r="DX9" i="2"/>
  <c r="DJ9" i="2"/>
  <c r="EH41" i="2"/>
  <c r="DX54" i="2"/>
  <c r="DJ54" i="2"/>
  <c r="FI34" i="2"/>
  <c r="EL34" i="2"/>
  <c r="FP34" i="2"/>
  <c r="FD34" i="2"/>
  <c r="ES34" i="2"/>
  <c r="FG21" i="2"/>
  <c r="FN21" i="2"/>
  <c r="FB21" i="2"/>
  <c r="EN21" i="2"/>
  <c r="FI18" i="2"/>
  <c r="EL18" i="2"/>
  <c r="FP18" i="2"/>
  <c r="FD18" i="2"/>
  <c r="ES18" i="2"/>
  <c r="FG9" i="2"/>
  <c r="FN9" i="2"/>
  <c r="FB9" i="2"/>
  <c r="EN9" i="2"/>
  <c r="CU6" i="2"/>
  <c r="CU8" i="2"/>
  <c r="CU11" i="2"/>
  <c r="CU15" i="2"/>
  <c r="CU18" i="2"/>
  <c r="CU21" i="2"/>
  <c r="CU23" i="2"/>
  <c r="CU29" i="2"/>
  <c r="CU34" i="2"/>
  <c r="CU41" i="2"/>
  <c r="CU50" i="2"/>
  <c r="CU53" i="2"/>
  <c r="B17" i="2"/>
  <c r="D17" i="2"/>
  <c r="G17" i="2"/>
  <c r="I17" i="2"/>
  <c r="K17" i="2"/>
  <c r="P17" i="2"/>
  <c r="R17" i="2"/>
  <c r="W17" i="2"/>
  <c r="Y17" i="2"/>
  <c r="AD17" i="2"/>
  <c r="AF17" i="2"/>
  <c r="AK17" i="2"/>
  <c r="AM17" i="2"/>
  <c r="AR17" i="2"/>
  <c r="AT17" i="2"/>
  <c r="AY17" i="2"/>
  <c r="BA17" i="2"/>
  <c r="BF17" i="2"/>
  <c r="BH17" i="2"/>
  <c r="BM17" i="2"/>
  <c r="BP17" i="2"/>
  <c r="BQ17" i="2"/>
  <c r="BT17" i="2"/>
  <c r="BV17" i="2"/>
  <c r="CA17" i="2"/>
  <c r="CC17" i="2"/>
  <c r="CH17" i="2"/>
  <c r="CJ17" i="2"/>
  <c r="CO17" i="2"/>
  <c r="CH17" i="106" l="1"/>
  <c r="CH17" i="112" s="1"/>
  <c r="CH17" i="148"/>
  <c r="CH17" i="150"/>
  <c r="CH17" i="147"/>
  <c r="CH17" i="146"/>
  <c r="CH17" i="149"/>
  <c r="CH17" i="174"/>
  <c r="CH17" i="40"/>
  <c r="CH17" i="115"/>
  <c r="CH17" i="77"/>
  <c r="CH17" i="29"/>
  <c r="CH17" i="173"/>
  <c r="CH17" i="42"/>
  <c r="CH17" i="104"/>
  <c r="CH17" i="21"/>
  <c r="CH17" i="99"/>
  <c r="AP18" i="180"/>
  <c r="AP18" i="181"/>
  <c r="AP18" i="178"/>
  <c r="AP18" i="179"/>
  <c r="AP18" i="177"/>
  <c r="BF17" i="106"/>
  <c r="BF17" i="112" s="1"/>
  <c r="BF17" i="148"/>
  <c r="BF17" i="150"/>
  <c r="BF17" i="147"/>
  <c r="BF17" i="146"/>
  <c r="BF17" i="149"/>
  <c r="BF17" i="174"/>
  <c r="BF17" i="40"/>
  <c r="BF17" i="115"/>
  <c r="BF17" i="77"/>
  <c r="BF17" i="29"/>
  <c r="BF17" i="173"/>
  <c r="BF17" i="42"/>
  <c r="BF17" i="104"/>
  <c r="BF17" i="21"/>
  <c r="BF17" i="99"/>
  <c r="CU50" i="173"/>
  <c r="CU50" i="104"/>
  <c r="CU50" i="21"/>
  <c r="CU50" i="99"/>
  <c r="CO17" i="106"/>
  <c r="CO17" i="112" s="1"/>
  <c r="CO17" i="148"/>
  <c r="CO17" i="150"/>
  <c r="CO17" i="147"/>
  <c r="CO17" i="146"/>
  <c r="CO17" i="149"/>
  <c r="CO17" i="40"/>
  <c r="CO17" i="115"/>
  <c r="CO17" i="174"/>
  <c r="CO17" i="29"/>
  <c r="CO17" i="77"/>
  <c r="CO17" i="42"/>
  <c r="CO17" i="173"/>
  <c r="CO17" i="104"/>
  <c r="CO17" i="21"/>
  <c r="CO17" i="99"/>
  <c r="AZ18" i="180"/>
  <c r="AZ18" i="181"/>
  <c r="AZ18" i="178"/>
  <c r="AZ18" i="179"/>
  <c r="AZ18" i="177"/>
  <c r="BP17" i="106"/>
  <c r="BP17" i="112" s="1"/>
  <c r="BP17" i="150"/>
  <c r="BP17" i="148"/>
  <c r="BP17" i="147"/>
  <c r="BP17" i="146"/>
  <c r="BP17" i="149"/>
  <c r="BP17" i="115"/>
  <c r="BP17" i="174"/>
  <c r="BP17" i="40"/>
  <c r="BP17" i="29"/>
  <c r="BP17" i="77"/>
  <c r="BP17" i="173"/>
  <c r="BP17" i="42"/>
  <c r="BP17" i="21"/>
  <c r="BP17" i="99"/>
  <c r="BP17" i="104"/>
  <c r="W18" i="180"/>
  <c r="W18" i="181"/>
  <c r="W18" i="178"/>
  <c r="W18" i="179"/>
  <c r="W18" i="177"/>
  <c r="AM17" i="106"/>
  <c r="AM17" i="112" s="1"/>
  <c r="AM17" i="148"/>
  <c r="AM17" i="150"/>
  <c r="AM17" i="147"/>
  <c r="AM17" i="146"/>
  <c r="AM17" i="149"/>
  <c r="AM17" i="174"/>
  <c r="AM17" i="40"/>
  <c r="AM17" i="115"/>
  <c r="AM17" i="77"/>
  <c r="AM17" i="29"/>
  <c r="AM17" i="173"/>
  <c r="AM17" i="42"/>
  <c r="AM17" i="99"/>
  <c r="AM17" i="104"/>
  <c r="AM17" i="21"/>
  <c r="I18" i="180"/>
  <c r="I18" i="178"/>
  <c r="I18" i="181"/>
  <c r="I18" i="179"/>
  <c r="I18" i="177"/>
  <c r="Y17" i="106"/>
  <c r="Y17" i="112" s="1"/>
  <c r="Y17" i="148"/>
  <c r="Y17" i="150"/>
  <c r="Y17" i="147"/>
  <c r="Y17" i="146"/>
  <c r="Y17" i="149"/>
  <c r="Y17" i="40"/>
  <c r="Y17" i="115"/>
  <c r="Y17" i="174"/>
  <c r="Y17" i="29"/>
  <c r="Y17" i="77"/>
  <c r="Y17" i="42"/>
  <c r="Y17" i="173"/>
  <c r="Y17" i="104"/>
  <c r="Y17" i="21"/>
  <c r="Y17" i="99"/>
  <c r="CU21" i="150"/>
  <c r="CU21" i="147"/>
  <c r="CU21" i="148"/>
  <c r="CU21" i="146"/>
  <c r="CU21" i="149"/>
  <c r="CU21" i="174"/>
  <c r="CU21" i="115"/>
  <c r="CU21" i="77"/>
  <c r="CU21" i="40"/>
  <c r="CU21" i="29"/>
  <c r="CU21" i="173"/>
  <c r="CU21" i="42"/>
  <c r="CU21" i="104"/>
  <c r="CU21" i="21"/>
  <c r="CU21" i="99"/>
  <c r="CJ17" i="106"/>
  <c r="CJ17" i="112" s="1"/>
  <c r="CJ17" i="150"/>
  <c r="CJ17" i="148"/>
  <c r="CJ17" i="147"/>
  <c r="CJ17" i="146"/>
  <c r="CJ17" i="149"/>
  <c r="CJ17" i="115"/>
  <c r="CJ17" i="174"/>
  <c r="CJ17" i="40"/>
  <c r="CJ17" i="29"/>
  <c r="CJ17" i="77"/>
  <c r="CJ17" i="173"/>
  <c r="CJ17" i="42"/>
  <c r="CJ17" i="21"/>
  <c r="CJ17" i="99"/>
  <c r="CJ17" i="104"/>
  <c r="BV17" i="106"/>
  <c r="BV17" i="112" s="1"/>
  <c r="BV17" i="148"/>
  <c r="BV17" i="150"/>
  <c r="BV17" i="147"/>
  <c r="BV17" i="146"/>
  <c r="BV17" i="149"/>
  <c r="BV17" i="174"/>
  <c r="BV17" i="40"/>
  <c r="BV17" i="115"/>
  <c r="BV17" i="77"/>
  <c r="BV17" i="29"/>
  <c r="BV17" i="173"/>
  <c r="BV17" i="42"/>
  <c r="BV17" i="104"/>
  <c r="BV17" i="21"/>
  <c r="BV17" i="99"/>
  <c r="AW18" i="180"/>
  <c r="AW18" i="178"/>
  <c r="AW18" i="181"/>
  <c r="AW18" i="179"/>
  <c r="AW18" i="177"/>
  <c r="BM17" i="106"/>
  <c r="BM17" i="112" s="1"/>
  <c r="BM17" i="148"/>
  <c r="BM17" i="150"/>
  <c r="BM17" i="147"/>
  <c r="BM17" i="146"/>
  <c r="BM17" i="149"/>
  <c r="BM17" i="40"/>
  <c r="BM17" i="115"/>
  <c r="BM17" i="174"/>
  <c r="BM17" i="29"/>
  <c r="BM17" i="77"/>
  <c r="BM17" i="42"/>
  <c r="BM17" i="173"/>
  <c r="BM17" i="104"/>
  <c r="BM17" i="21"/>
  <c r="BM17" i="99"/>
  <c r="AI18" i="180"/>
  <c r="AI18" i="181"/>
  <c r="AI18" i="178"/>
  <c r="AI18" i="179"/>
  <c r="AI18" i="177"/>
  <c r="AY17" i="106"/>
  <c r="AY17" i="112" s="1"/>
  <c r="AY17" i="148"/>
  <c r="AY17" i="150"/>
  <c r="AY17" i="147"/>
  <c r="AY17" i="146"/>
  <c r="AY17" i="149"/>
  <c r="AY17" i="174"/>
  <c r="AY17" i="40"/>
  <c r="AY17" i="115"/>
  <c r="AY17" i="77"/>
  <c r="AY17" i="29"/>
  <c r="AY17" i="173"/>
  <c r="AY17" i="42"/>
  <c r="AY17" i="99"/>
  <c r="AY17" i="104"/>
  <c r="AY17" i="21"/>
  <c r="U18" i="180"/>
  <c r="U18" i="181"/>
  <c r="U18" i="178"/>
  <c r="U18" i="179"/>
  <c r="U18" i="177"/>
  <c r="AK17" i="106"/>
  <c r="AK17" i="112" s="1"/>
  <c r="AK17" i="148"/>
  <c r="AK17" i="150"/>
  <c r="AK17" i="147"/>
  <c r="AK17" i="146"/>
  <c r="AK17" i="149"/>
  <c r="AK17" i="40"/>
  <c r="AK17" i="115"/>
  <c r="AK17" i="174"/>
  <c r="AK17" i="29"/>
  <c r="AK17" i="77"/>
  <c r="AK17" i="42"/>
  <c r="AK17" i="173"/>
  <c r="AK17" i="104"/>
  <c r="AK17" i="21"/>
  <c r="AK17" i="99"/>
  <c r="G18" i="180"/>
  <c r="G18" i="181"/>
  <c r="G18" i="178"/>
  <c r="G18" i="179"/>
  <c r="G18" i="177"/>
  <c r="W17" i="106"/>
  <c r="W17" i="112" s="1"/>
  <c r="W17" i="148"/>
  <c r="W17" i="150"/>
  <c r="W17" i="147"/>
  <c r="W17" i="146"/>
  <c r="W17" i="149"/>
  <c r="W17" i="174"/>
  <c r="W17" i="40"/>
  <c r="W17" i="115"/>
  <c r="W17" i="77"/>
  <c r="W17" i="29"/>
  <c r="W17" i="173"/>
  <c r="W17" i="42"/>
  <c r="W17" i="99"/>
  <c r="W17" i="104"/>
  <c r="W17" i="21"/>
  <c r="CU34" i="150"/>
  <c r="CU34" i="148"/>
  <c r="CU34" i="147"/>
  <c r="CU34" i="146"/>
  <c r="CU34" i="149"/>
  <c r="CU34" i="174"/>
  <c r="CU34" i="115"/>
  <c r="CU34" i="77"/>
  <c r="CU34" i="40"/>
  <c r="CU34" i="173"/>
  <c r="CU34" i="42"/>
  <c r="CU34" i="29"/>
  <c r="CU34" i="21"/>
  <c r="CU34" i="104"/>
  <c r="CU34" i="99"/>
  <c r="CU18" i="150"/>
  <c r="CU18" i="148"/>
  <c r="CU18" i="147"/>
  <c r="CU18" i="146"/>
  <c r="CU18" i="149"/>
  <c r="CU18" i="115"/>
  <c r="CU18" i="174"/>
  <c r="CU18" i="40"/>
  <c r="CU18" i="29"/>
  <c r="CU18" i="77"/>
  <c r="CU18" i="173"/>
  <c r="CU18" i="42"/>
  <c r="CU18" i="21"/>
  <c r="CU18" i="99"/>
  <c r="CU18" i="104"/>
  <c r="CU6" i="150"/>
  <c r="CU6" i="148"/>
  <c r="CU6" i="147"/>
  <c r="CU6" i="146"/>
  <c r="CU6" i="149"/>
  <c r="CU6" i="40"/>
  <c r="CU6" i="174"/>
  <c r="CU6" i="115"/>
  <c r="CU6" i="77"/>
  <c r="CU6" i="29"/>
  <c r="CU6" i="173"/>
  <c r="CU6" i="42"/>
  <c r="CU6" i="104"/>
  <c r="CU6" i="21"/>
  <c r="CU6" i="99"/>
  <c r="FG9" i="150"/>
  <c r="FG9" i="148"/>
  <c r="FG9" i="147"/>
  <c r="FG9" i="146"/>
  <c r="FG9" i="149"/>
  <c r="FG9" i="40"/>
  <c r="FG9" i="174"/>
  <c r="FG9" i="115"/>
  <c r="FG9" i="77"/>
  <c r="FG9" i="29"/>
  <c r="FG9" i="173"/>
  <c r="FG9" i="42"/>
  <c r="FG9" i="104"/>
  <c r="FG9" i="21"/>
  <c r="FG9" i="99"/>
  <c r="EL18" i="150"/>
  <c r="EL18" i="147"/>
  <c r="EL18" i="148"/>
  <c r="EL18" i="146"/>
  <c r="EL18" i="149"/>
  <c r="EL18" i="174"/>
  <c r="EL18" i="115"/>
  <c r="EL18" i="40"/>
  <c r="EL18" i="77"/>
  <c r="EL18" i="29"/>
  <c r="EL18" i="173"/>
  <c r="EL18" i="42"/>
  <c r="EL18" i="99"/>
  <c r="EL18" i="104"/>
  <c r="EL18" i="21"/>
  <c r="FN21" i="150"/>
  <c r="FN21" i="148"/>
  <c r="FN21" i="147"/>
  <c r="FN21" i="146"/>
  <c r="FN21" i="149"/>
  <c r="FN21" i="174"/>
  <c r="FN21" i="115"/>
  <c r="FN21" i="77"/>
  <c r="FN21" i="40"/>
  <c r="FN21" i="29"/>
  <c r="FN21" i="173"/>
  <c r="FN21" i="42"/>
  <c r="FN21" i="104"/>
  <c r="FN21" i="21"/>
  <c r="FN21" i="99"/>
  <c r="FP34" i="150"/>
  <c r="FP34" i="148"/>
  <c r="FP34" i="147"/>
  <c r="FP34" i="146"/>
  <c r="FP34" i="149"/>
  <c r="FP34" i="174"/>
  <c r="FP34" i="115"/>
  <c r="FP34" i="77"/>
  <c r="FP34" i="40"/>
  <c r="FP34" i="29"/>
  <c r="FP34" i="173"/>
  <c r="FP34" i="42"/>
  <c r="FP34" i="104"/>
  <c r="FP34" i="99"/>
  <c r="FP34" i="21"/>
  <c r="DX54" i="21"/>
  <c r="DX54" i="173"/>
  <c r="DX54" i="104"/>
  <c r="DX54" i="99"/>
  <c r="DX9" i="150"/>
  <c r="DX9" i="148"/>
  <c r="DX9" i="147"/>
  <c r="DX9" i="146"/>
  <c r="DX9" i="149"/>
  <c r="DX9" i="115"/>
  <c r="DX9" i="40"/>
  <c r="DX9" i="174"/>
  <c r="DX9" i="29"/>
  <c r="DX9" i="77"/>
  <c r="DX9" i="173"/>
  <c r="DX9" i="42"/>
  <c r="DX9" i="21"/>
  <c r="DX9" i="99"/>
  <c r="DX9" i="104"/>
  <c r="DE15" i="150"/>
  <c r="DE15" i="148"/>
  <c r="DE15" i="147"/>
  <c r="DE15" i="146"/>
  <c r="DE15" i="149"/>
  <c r="DE15" i="115"/>
  <c r="DE15" i="174"/>
  <c r="DE15" i="40"/>
  <c r="DE15" i="29"/>
  <c r="DE15" i="77"/>
  <c r="DE15" i="173"/>
  <c r="DE15" i="42"/>
  <c r="DE15" i="21"/>
  <c r="DE15" i="99"/>
  <c r="DE15" i="104"/>
  <c r="DQ18" i="150"/>
  <c r="DQ18" i="148"/>
  <c r="DQ18" i="147"/>
  <c r="DQ18" i="146"/>
  <c r="DQ18" i="149"/>
  <c r="DQ18" i="174"/>
  <c r="DQ18" i="40"/>
  <c r="DQ18" i="115"/>
  <c r="DQ18" i="77"/>
  <c r="DQ18" i="29"/>
  <c r="DQ18" i="173"/>
  <c r="DQ18" i="42"/>
  <c r="DQ18" i="104"/>
  <c r="DQ18" i="21"/>
  <c r="DQ18" i="99"/>
  <c r="DL24" i="150"/>
  <c r="DL24" i="147"/>
  <c r="DL24" i="148"/>
  <c r="DL24" i="146"/>
  <c r="DL24" i="149"/>
  <c r="DL24" i="174"/>
  <c r="DL24" i="115"/>
  <c r="DL24" i="77"/>
  <c r="DL24" i="40"/>
  <c r="DL24" i="29"/>
  <c r="DL24" i="173"/>
  <c r="DL24" i="42"/>
  <c r="DL24" i="104"/>
  <c r="DL24" i="21"/>
  <c r="DL24" i="99"/>
  <c r="EC29" i="150"/>
  <c r="EC29" i="148"/>
  <c r="EC29" i="146"/>
  <c r="EC29" i="147"/>
  <c r="EC29" i="149"/>
  <c r="EC29" i="115"/>
  <c r="EC29" i="174"/>
  <c r="EC29" i="40"/>
  <c r="EC29" i="29"/>
  <c r="EC29" i="77"/>
  <c r="EC29" i="173"/>
  <c r="EC29" i="42"/>
  <c r="EC29" i="21"/>
  <c r="EC29" i="99"/>
  <c r="EC29" i="104"/>
  <c r="DZ34" i="150"/>
  <c r="DZ34" i="148"/>
  <c r="DZ34" i="147"/>
  <c r="DZ34" i="149"/>
  <c r="DZ34" i="146"/>
  <c r="DZ34" i="115"/>
  <c r="DZ34" i="174"/>
  <c r="DZ34" i="40"/>
  <c r="DZ34" i="77"/>
  <c r="DZ34" i="42"/>
  <c r="DZ34" i="29"/>
  <c r="DZ34" i="173"/>
  <c r="DZ34" i="21"/>
  <c r="DZ34" i="104"/>
  <c r="DZ34" i="99"/>
  <c r="FD9" i="150"/>
  <c r="FD9" i="148"/>
  <c r="FD9" i="147"/>
  <c r="FD9" i="146"/>
  <c r="FD9" i="149"/>
  <c r="FD9" i="115"/>
  <c r="FD9" i="40"/>
  <c r="FD9" i="174"/>
  <c r="FD9" i="29"/>
  <c r="FD9" i="77"/>
  <c r="FD9" i="173"/>
  <c r="FD9" i="42"/>
  <c r="FD9" i="21"/>
  <c r="FD9" i="99"/>
  <c r="FD9" i="104"/>
  <c r="FN12" i="148"/>
  <c r="FN12" i="150"/>
  <c r="FN12" i="147"/>
  <c r="FN12" i="146"/>
  <c r="FN12" i="149"/>
  <c r="FN12" i="174"/>
  <c r="FN12" i="40"/>
  <c r="FN12" i="115"/>
  <c r="FN12" i="77"/>
  <c r="FN12" i="29"/>
  <c r="FN12" i="173"/>
  <c r="FN12" i="42"/>
  <c r="FN12" i="99"/>
  <c r="FN12" i="104"/>
  <c r="FN12" i="21"/>
  <c r="EN24" i="150"/>
  <c r="EN24" i="147"/>
  <c r="EN24" i="148"/>
  <c r="EN24" i="146"/>
  <c r="EN24" i="149"/>
  <c r="EN24" i="174"/>
  <c r="EN24" i="115"/>
  <c r="EN24" i="77"/>
  <c r="EN24" i="40"/>
  <c r="EN24" i="29"/>
  <c r="EN24" i="173"/>
  <c r="EN24" i="42"/>
  <c r="EN24" i="104"/>
  <c r="EN24" i="21"/>
  <c r="EN24" i="99"/>
  <c r="EH18" i="150"/>
  <c r="EH18" i="147"/>
  <c r="EH18" i="148"/>
  <c r="EH18" i="146"/>
  <c r="EH18" i="149"/>
  <c r="EH18" i="174"/>
  <c r="EH18" i="40"/>
  <c r="EH18" i="115"/>
  <c r="EH18" i="77"/>
  <c r="EH18" i="29"/>
  <c r="EH18" i="173"/>
  <c r="EH18" i="42"/>
  <c r="EH18" i="99"/>
  <c r="EH18" i="104"/>
  <c r="EH18" i="21"/>
  <c r="DS21" i="150"/>
  <c r="DS21" i="147"/>
  <c r="DS21" i="148"/>
  <c r="DS21" i="146"/>
  <c r="DS21" i="149"/>
  <c r="DS21" i="174"/>
  <c r="DS21" i="115"/>
  <c r="DS21" i="77"/>
  <c r="DS21" i="40"/>
  <c r="DS21" i="29"/>
  <c r="DS21" i="173"/>
  <c r="DS21" i="42"/>
  <c r="DS21" i="104"/>
  <c r="DS21" i="21"/>
  <c r="DS21" i="99"/>
  <c r="EC24" i="150"/>
  <c r="EC24" i="147"/>
  <c r="EC24" i="148"/>
  <c r="EC24" i="146"/>
  <c r="EC24" i="149"/>
  <c r="EC24" i="115"/>
  <c r="EC24" i="174"/>
  <c r="EC24" i="40"/>
  <c r="EC24" i="29"/>
  <c r="EC24" i="77"/>
  <c r="EC24" i="173"/>
  <c r="EC24" i="42"/>
  <c r="EC24" i="21"/>
  <c r="EC24" i="99"/>
  <c r="EC24" i="104"/>
  <c r="ES12" i="148"/>
  <c r="ES12" i="150"/>
  <c r="ES12" i="147"/>
  <c r="ES12" i="146"/>
  <c r="ES12" i="149"/>
  <c r="ES12" i="174"/>
  <c r="ES12" i="40"/>
  <c r="ES12" i="115"/>
  <c r="ES12" i="77"/>
  <c r="ES12" i="29"/>
  <c r="ES12" i="42"/>
  <c r="ES12" i="173"/>
  <c r="ES12" i="104"/>
  <c r="ES12" i="21"/>
  <c r="ES12" i="99"/>
  <c r="FB15" i="148"/>
  <c r="FB15" i="150"/>
  <c r="FB15" i="147"/>
  <c r="FB15" i="146"/>
  <c r="FB15" i="149"/>
  <c r="FB15" i="40"/>
  <c r="FB15" i="115"/>
  <c r="FB15" i="174"/>
  <c r="FB15" i="29"/>
  <c r="FB15" i="77"/>
  <c r="FB15" i="42"/>
  <c r="FB15" i="173"/>
  <c r="FB15" i="104"/>
  <c r="FB15" i="21"/>
  <c r="FB15" i="99"/>
  <c r="FP24" i="150"/>
  <c r="FP24" i="147"/>
  <c r="FP24" i="148"/>
  <c r="FP24" i="146"/>
  <c r="FP24" i="149"/>
  <c r="FP24" i="174"/>
  <c r="FP24" i="115"/>
  <c r="FP24" i="77"/>
  <c r="FP24" i="40"/>
  <c r="FP24" i="29"/>
  <c r="FP24" i="173"/>
  <c r="FP24" i="42"/>
  <c r="FP24" i="104"/>
  <c r="FP24" i="21"/>
  <c r="FP24" i="99"/>
  <c r="EN41" i="173"/>
  <c r="EN41" i="21"/>
  <c r="EN41" i="104"/>
  <c r="EN41" i="99"/>
  <c r="CX12" i="148"/>
  <c r="CX12" i="150"/>
  <c r="CX12" i="147"/>
  <c r="CX12" i="146"/>
  <c r="CX12" i="149"/>
  <c r="CX12" i="174"/>
  <c r="CX12" i="40"/>
  <c r="CX12" i="115"/>
  <c r="CX12" i="77"/>
  <c r="CX12" i="29"/>
  <c r="CX12" i="173"/>
  <c r="CX12" i="42"/>
  <c r="CX12" i="99"/>
  <c r="CX12" i="104"/>
  <c r="CX12" i="21"/>
  <c r="DX21" i="150"/>
  <c r="DX21" i="147"/>
  <c r="DX21" i="148"/>
  <c r="DX21" i="146"/>
  <c r="DX21" i="149"/>
  <c r="DX21" i="115"/>
  <c r="DX21" i="174"/>
  <c r="DX21" i="40"/>
  <c r="DX21" i="29"/>
  <c r="DX21" i="77"/>
  <c r="DX21" i="173"/>
  <c r="DX21" i="42"/>
  <c r="DX21" i="21"/>
  <c r="DX21" i="99"/>
  <c r="DX21" i="104"/>
  <c r="FD15" i="148"/>
  <c r="FD15" i="150"/>
  <c r="FD15" i="147"/>
  <c r="FD15" i="146"/>
  <c r="FD15" i="149"/>
  <c r="FD15" i="174"/>
  <c r="FD15" i="40"/>
  <c r="FD15" i="115"/>
  <c r="FD15" i="77"/>
  <c r="FD15" i="29"/>
  <c r="FD15" i="173"/>
  <c r="FD15" i="42"/>
  <c r="FD15" i="99"/>
  <c r="FD15" i="104"/>
  <c r="FD15" i="21"/>
  <c r="FN18" i="150"/>
  <c r="FN18" i="147"/>
  <c r="FN18" i="148"/>
  <c r="FN18" i="146"/>
  <c r="FN18" i="149"/>
  <c r="FN18" i="174"/>
  <c r="FN18" i="115"/>
  <c r="FN18" i="77"/>
  <c r="FN18" i="40"/>
  <c r="FN18" i="29"/>
  <c r="FN18" i="173"/>
  <c r="FN18" i="42"/>
  <c r="FN18" i="99"/>
  <c r="FN18" i="104"/>
  <c r="FN18" i="21"/>
  <c r="DC15" i="148"/>
  <c r="DC15" i="150"/>
  <c r="DC15" i="147"/>
  <c r="DC15" i="146"/>
  <c r="DC15" i="149"/>
  <c r="DC15" i="174"/>
  <c r="DC15" i="40"/>
  <c r="DC15" i="115"/>
  <c r="DC15" i="77"/>
  <c r="DC15" i="29"/>
  <c r="DC15" i="173"/>
  <c r="DC15" i="42"/>
  <c r="DC15" i="104"/>
  <c r="DC15" i="21"/>
  <c r="DC15" i="99"/>
  <c r="DE35" i="150"/>
  <c r="DE35" i="148"/>
  <c r="DE35" i="147"/>
  <c r="DE35" i="149"/>
  <c r="DE35" i="146"/>
  <c r="DE35" i="115"/>
  <c r="DE35" i="174"/>
  <c r="DE35" i="40"/>
  <c r="DE35" i="77"/>
  <c r="DE35" i="42"/>
  <c r="DE35" i="29"/>
  <c r="DE35" i="173"/>
  <c r="DE35" i="21"/>
  <c r="DE35" i="104"/>
  <c r="DE35" i="99"/>
  <c r="ES29" i="150"/>
  <c r="ES29" i="148"/>
  <c r="ES29" i="146"/>
  <c r="ES29" i="147"/>
  <c r="ES29" i="149"/>
  <c r="ES29" i="115"/>
  <c r="ES29" i="174"/>
  <c r="ES29" i="40"/>
  <c r="ES29" i="29"/>
  <c r="ES29" i="77"/>
  <c r="ES29" i="173"/>
  <c r="ES29" i="42"/>
  <c r="ES29" i="21"/>
  <c r="ES29" i="99"/>
  <c r="ES29" i="104"/>
  <c r="FG12" i="150"/>
  <c r="FG12" i="148"/>
  <c r="FG12" i="147"/>
  <c r="FG12" i="146"/>
  <c r="FG12" i="149"/>
  <c r="FG12" i="115"/>
  <c r="FG12" i="174"/>
  <c r="FG12" i="40"/>
  <c r="FG12" i="29"/>
  <c r="FG12" i="77"/>
  <c r="FG12" i="173"/>
  <c r="FG12" i="42"/>
  <c r="FG12" i="21"/>
  <c r="FG12" i="99"/>
  <c r="FG12" i="104"/>
  <c r="EG9" i="150"/>
  <c r="EG9" i="148"/>
  <c r="EG9" i="147"/>
  <c r="EG9" i="146"/>
  <c r="EG9" i="149"/>
  <c r="EG9" i="174"/>
  <c r="EG9" i="115"/>
  <c r="EG9" i="40"/>
  <c r="EG9" i="29"/>
  <c r="EG9" i="77"/>
  <c r="EG9" i="42"/>
  <c r="EG9" i="173"/>
  <c r="EG9" i="104"/>
  <c r="EG9" i="21"/>
  <c r="EG9" i="99"/>
  <c r="CX29" i="150"/>
  <c r="CX29" i="148"/>
  <c r="CX29" i="147"/>
  <c r="CX29" i="146"/>
  <c r="CX29" i="149"/>
  <c r="CX29" i="115"/>
  <c r="CX29" i="174"/>
  <c r="CX29" i="40"/>
  <c r="CX29" i="29"/>
  <c r="CX29" i="77"/>
  <c r="CX29" i="42"/>
  <c r="CX29" i="173"/>
  <c r="CX29" i="21"/>
  <c r="CX29" i="99"/>
  <c r="CX29" i="104"/>
  <c r="EL21" i="150"/>
  <c r="EL21" i="148"/>
  <c r="EL21" i="147"/>
  <c r="EL21" i="146"/>
  <c r="EL21" i="149"/>
  <c r="EL21" i="174"/>
  <c r="EL21" i="115"/>
  <c r="EL21" i="77"/>
  <c r="EL21" i="40"/>
  <c r="EL21" i="29"/>
  <c r="EL21" i="173"/>
  <c r="EL21" i="42"/>
  <c r="EL21" i="104"/>
  <c r="EL21" i="21"/>
  <c r="EL21" i="99"/>
  <c r="FP41" i="173"/>
  <c r="FP41" i="21"/>
  <c r="FP41" i="104"/>
  <c r="FP41" i="99"/>
  <c r="DS54" i="173"/>
  <c r="DS54" i="104"/>
  <c r="DS54" i="21"/>
  <c r="DS54" i="99"/>
  <c r="FP54" i="21"/>
  <c r="FP54" i="173"/>
  <c r="FP54" i="104"/>
  <c r="FP54" i="99"/>
  <c r="CX21" i="150"/>
  <c r="CX21" i="148"/>
  <c r="CX21" i="147"/>
  <c r="CX21" i="146"/>
  <c r="CX21" i="149"/>
  <c r="CX21" i="174"/>
  <c r="CX21" i="115"/>
  <c r="CX21" i="77"/>
  <c r="CX21" i="40"/>
  <c r="CX21" i="29"/>
  <c r="CX21" i="173"/>
  <c r="CX21" i="42"/>
  <c r="CX21" i="104"/>
  <c r="CX21" i="21"/>
  <c r="CX21" i="99"/>
  <c r="EU25" i="150"/>
  <c r="EU25" i="148"/>
  <c r="EU25" i="146"/>
  <c r="EU25" i="147"/>
  <c r="EU25" i="149"/>
  <c r="EU25" i="174"/>
  <c r="EU25" i="115"/>
  <c r="EU25" i="77"/>
  <c r="EU25" i="40"/>
  <c r="EU25" i="29"/>
  <c r="EU25" i="173"/>
  <c r="EU25" i="42"/>
  <c r="EU25" i="104"/>
  <c r="EU25" i="21"/>
  <c r="EU25" i="99"/>
  <c r="EG12" i="148"/>
  <c r="EG12" i="150"/>
  <c r="EG12" i="147"/>
  <c r="EG12" i="146"/>
  <c r="EG12" i="149"/>
  <c r="EG12" i="174"/>
  <c r="EG12" i="40"/>
  <c r="EG12" i="115"/>
  <c r="EG12" i="77"/>
  <c r="EG12" i="29"/>
  <c r="EG12" i="42"/>
  <c r="EG12" i="173"/>
  <c r="EG12" i="104"/>
  <c r="EG12" i="21"/>
  <c r="EG12" i="99"/>
  <c r="FG15" i="148"/>
  <c r="FG15" i="150"/>
  <c r="FG15" i="147"/>
  <c r="FG15" i="146"/>
  <c r="FG15" i="149"/>
  <c r="FG15" i="174"/>
  <c r="FG15" i="40"/>
  <c r="FG15" i="115"/>
  <c r="FG15" i="77"/>
  <c r="FG15" i="29"/>
  <c r="FG15" i="173"/>
  <c r="FG15" i="42"/>
  <c r="FG15" i="104"/>
  <c r="FG15" i="21"/>
  <c r="FG15" i="99"/>
  <c r="FG42" i="2"/>
  <c r="FG41" i="173"/>
  <c r="FG41" i="21"/>
  <c r="FG41" i="104"/>
  <c r="FG41" i="99"/>
  <c r="FW41" i="173"/>
  <c r="FW41" i="21"/>
  <c r="FW41" i="104"/>
  <c r="FW41" i="99"/>
  <c r="EC21" i="150"/>
  <c r="EC21" i="148"/>
  <c r="EC21" i="147"/>
  <c r="EC21" i="146"/>
  <c r="EC21" i="149"/>
  <c r="EC21" i="115"/>
  <c r="EC21" i="174"/>
  <c r="EC21" i="40"/>
  <c r="EC21" i="29"/>
  <c r="EC21" i="77"/>
  <c r="EC21" i="42"/>
  <c r="EC21" i="173"/>
  <c r="EC21" i="104"/>
  <c r="EC21" i="21"/>
  <c r="EC21" i="99"/>
  <c r="DQ41" i="173"/>
  <c r="DQ41" i="104"/>
  <c r="DQ41" i="99"/>
  <c r="DQ41" i="21"/>
  <c r="FW15" i="148"/>
  <c r="FW15" i="150"/>
  <c r="FW15" i="147"/>
  <c r="FW15" i="146"/>
  <c r="FW15" i="149"/>
  <c r="FW15" i="174"/>
  <c r="FW15" i="40"/>
  <c r="FW15" i="115"/>
  <c r="FW15" i="77"/>
  <c r="FW15" i="29"/>
  <c r="FW15" i="173"/>
  <c r="FW15" i="42"/>
  <c r="FW15" i="104"/>
  <c r="FW15" i="21"/>
  <c r="FW15" i="99"/>
  <c r="DL15" i="148"/>
  <c r="DL15" i="150"/>
  <c r="DL15" i="147"/>
  <c r="DL15" i="146"/>
  <c r="DL15" i="149"/>
  <c r="DL15" i="174"/>
  <c r="DL15" i="40"/>
  <c r="DL15" i="115"/>
  <c r="DL15" i="77"/>
  <c r="DL15" i="29"/>
  <c r="DL15" i="173"/>
  <c r="DL15" i="42"/>
  <c r="DL15" i="99"/>
  <c r="DL15" i="104"/>
  <c r="DL15" i="21"/>
  <c r="EL25" i="2"/>
  <c r="EL24" i="150"/>
  <c r="EL24" i="148"/>
  <c r="EL24" i="147"/>
  <c r="EL24" i="146"/>
  <c r="EL24" i="149"/>
  <c r="EL24" i="115"/>
  <c r="EL24" i="174"/>
  <c r="EL24" i="40"/>
  <c r="EL24" i="29"/>
  <c r="EL24" i="77"/>
  <c r="EL24" i="42"/>
  <c r="EL24" i="173"/>
  <c r="EL24" i="21"/>
  <c r="EL24" i="99"/>
  <c r="EL24" i="104"/>
  <c r="EL12" i="148"/>
  <c r="EL12" i="150"/>
  <c r="EL12" i="147"/>
  <c r="EL12" i="146"/>
  <c r="EL12" i="149"/>
  <c r="EL12" i="174"/>
  <c r="EL12" i="40"/>
  <c r="EL12" i="115"/>
  <c r="EL12" i="77"/>
  <c r="EL12" i="29"/>
  <c r="EL12" i="173"/>
  <c r="EL12" i="42"/>
  <c r="EL12" i="99"/>
  <c r="EL12" i="104"/>
  <c r="EL12" i="21"/>
  <c r="EZ15" i="148"/>
  <c r="EZ15" i="150"/>
  <c r="EZ15" i="147"/>
  <c r="EZ15" i="146"/>
  <c r="EZ15" i="149"/>
  <c r="EZ15" i="174"/>
  <c r="EZ15" i="40"/>
  <c r="EZ15" i="115"/>
  <c r="EZ15" i="77"/>
  <c r="EZ15" i="29"/>
  <c r="EZ15" i="173"/>
  <c r="EZ15" i="42"/>
  <c r="EZ15" i="99"/>
  <c r="EZ15" i="104"/>
  <c r="EZ15" i="21"/>
  <c r="DS12" i="150"/>
  <c r="DS12" i="148"/>
  <c r="DS12" i="147"/>
  <c r="DS12" i="146"/>
  <c r="DS12" i="149"/>
  <c r="DS12" i="115"/>
  <c r="DS12" i="174"/>
  <c r="DS12" i="40"/>
  <c r="DS12" i="29"/>
  <c r="DS12" i="77"/>
  <c r="DS12" i="173"/>
  <c r="DS12" i="42"/>
  <c r="DS12" i="21"/>
  <c r="DS12" i="99"/>
  <c r="DS12" i="104"/>
  <c r="EC41" i="173"/>
  <c r="EC41" i="104"/>
  <c r="EC41" i="99"/>
  <c r="EC41" i="21"/>
  <c r="DZ54" i="21"/>
  <c r="DZ54" i="173"/>
  <c r="DZ54" i="104"/>
  <c r="DZ54" i="99"/>
  <c r="FN54" i="21"/>
  <c r="FN54" i="173"/>
  <c r="FN54" i="104"/>
  <c r="FN54" i="99"/>
  <c r="EU41" i="173"/>
  <c r="EU41" i="21"/>
  <c r="EU41" i="104"/>
  <c r="EU41" i="99"/>
  <c r="EH21" i="150"/>
  <c r="EH21" i="148"/>
  <c r="EH21" i="147"/>
  <c r="EH21" i="146"/>
  <c r="EH21" i="149"/>
  <c r="EH21" i="174"/>
  <c r="EH21" i="115"/>
  <c r="EH21" i="77"/>
  <c r="EH21" i="40"/>
  <c r="EH21" i="29"/>
  <c r="EH21" i="173"/>
  <c r="EH21" i="42"/>
  <c r="EH21" i="104"/>
  <c r="EH21" i="21"/>
  <c r="EH21" i="99"/>
  <c r="DQ21" i="150"/>
  <c r="DQ21" i="148"/>
  <c r="DQ21" i="147"/>
  <c r="DQ21" i="146"/>
  <c r="DQ21" i="149"/>
  <c r="DQ21" i="115"/>
  <c r="DQ21" i="174"/>
  <c r="DQ21" i="40"/>
  <c r="DQ21" i="29"/>
  <c r="DQ21" i="77"/>
  <c r="DQ21" i="42"/>
  <c r="DQ21" i="173"/>
  <c r="DQ21" i="104"/>
  <c r="DQ21" i="21"/>
  <c r="DQ21" i="99"/>
  <c r="DE34" i="150"/>
  <c r="DE34" i="148"/>
  <c r="DE34" i="147"/>
  <c r="DE34" i="149"/>
  <c r="DE34" i="146"/>
  <c r="DE34" i="115"/>
  <c r="DE34" i="174"/>
  <c r="DE34" i="40"/>
  <c r="DE34" i="77"/>
  <c r="DE34" i="29"/>
  <c r="DE34" i="173"/>
  <c r="DE34" i="42"/>
  <c r="DE34" i="21"/>
  <c r="DE34" i="104"/>
  <c r="DE34" i="99"/>
  <c r="FU9" i="150"/>
  <c r="FU9" i="148"/>
  <c r="FU9" i="147"/>
  <c r="FU9" i="146"/>
  <c r="FU9" i="149"/>
  <c r="FU9" i="174"/>
  <c r="FU9" i="115"/>
  <c r="FU9" i="40"/>
  <c r="FU9" i="29"/>
  <c r="FU9" i="77"/>
  <c r="FU9" i="42"/>
  <c r="FU9" i="173"/>
  <c r="FU9" i="104"/>
  <c r="FU9" i="21"/>
  <c r="FU9" i="99"/>
  <c r="DC54" i="173"/>
  <c r="DC54" i="104"/>
  <c r="DC54" i="21"/>
  <c r="DC54" i="99"/>
  <c r="EU24" i="150"/>
  <c r="EU24" i="148"/>
  <c r="EU24" i="147"/>
  <c r="EU24" i="146"/>
  <c r="EU24" i="149"/>
  <c r="EU24" i="174"/>
  <c r="EU24" i="115"/>
  <c r="EU24" i="77"/>
  <c r="EU24" i="40"/>
  <c r="EU24" i="29"/>
  <c r="EU24" i="173"/>
  <c r="EU24" i="42"/>
  <c r="EU24" i="21"/>
  <c r="EU24" i="99"/>
  <c r="EU24" i="104"/>
  <c r="FG55" i="2"/>
  <c r="FG54" i="173"/>
  <c r="FG54" i="104"/>
  <c r="FG54" i="21"/>
  <c r="FG54" i="99"/>
  <c r="EZ9" i="150"/>
  <c r="EZ9" i="148"/>
  <c r="EZ9" i="147"/>
  <c r="EZ9" i="146"/>
  <c r="EZ9" i="149"/>
  <c r="EZ9" i="115"/>
  <c r="EZ9" i="40"/>
  <c r="EZ9" i="174"/>
  <c r="EZ9" i="29"/>
  <c r="EZ9" i="77"/>
  <c r="EZ9" i="173"/>
  <c r="EZ9" i="42"/>
  <c r="EZ9" i="21"/>
  <c r="EZ9" i="99"/>
  <c r="EZ9" i="104"/>
  <c r="EU12" i="150"/>
  <c r="EU12" i="148"/>
  <c r="EU12" i="147"/>
  <c r="EU12" i="146"/>
  <c r="EU12" i="149"/>
  <c r="EU12" i="115"/>
  <c r="EU12" i="174"/>
  <c r="EU12" i="40"/>
  <c r="EU12" i="29"/>
  <c r="EU12" i="77"/>
  <c r="EU12" i="173"/>
  <c r="EU12" i="42"/>
  <c r="EU12" i="21"/>
  <c r="EU12" i="99"/>
  <c r="EU12" i="104"/>
  <c r="FU55" i="2"/>
  <c r="FU56" i="2" s="1"/>
  <c r="FU54" i="21"/>
  <c r="FU54" i="173"/>
  <c r="FU54" i="104"/>
  <c r="FU54" i="99"/>
  <c r="BT17" i="106"/>
  <c r="BT17" i="112" s="1"/>
  <c r="BT17" i="150"/>
  <c r="BT17" i="148"/>
  <c r="BT17" i="147"/>
  <c r="BT17" i="146"/>
  <c r="BT17" i="149"/>
  <c r="BT17" i="115"/>
  <c r="BT17" i="174"/>
  <c r="BT17" i="40"/>
  <c r="BT17" i="29"/>
  <c r="BT17" i="77"/>
  <c r="BT17" i="173"/>
  <c r="BT17" i="42"/>
  <c r="BT17" i="21"/>
  <c r="BT17" i="99"/>
  <c r="BT17" i="104"/>
  <c r="AR18" i="180"/>
  <c r="AR18" i="181"/>
  <c r="AR18" i="178"/>
  <c r="AR18" i="179"/>
  <c r="AR18" i="177"/>
  <c r="BH17" i="106"/>
  <c r="BH17" i="112" s="1"/>
  <c r="BH17" i="150"/>
  <c r="BH17" i="148"/>
  <c r="BH17" i="147"/>
  <c r="BH17" i="146"/>
  <c r="BH17" i="149"/>
  <c r="BH17" i="115"/>
  <c r="BH17" i="174"/>
  <c r="BH17" i="40"/>
  <c r="BH17" i="29"/>
  <c r="BH17" i="77"/>
  <c r="BH17" i="173"/>
  <c r="BH17" i="42"/>
  <c r="BH17" i="21"/>
  <c r="BH17" i="99"/>
  <c r="BH17" i="104"/>
  <c r="AD18" i="180"/>
  <c r="AD18" i="181"/>
  <c r="AD18" i="178"/>
  <c r="AD18" i="179"/>
  <c r="AD18" i="177"/>
  <c r="AT17" i="106"/>
  <c r="AT17" i="112" s="1"/>
  <c r="AT17" i="148"/>
  <c r="AT17" i="150"/>
  <c r="AT17" i="147"/>
  <c r="AT17" i="146"/>
  <c r="AT17" i="149"/>
  <c r="AT17" i="174"/>
  <c r="AT17" i="40"/>
  <c r="AT17" i="115"/>
  <c r="AT17" i="77"/>
  <c r="AT17" i="29"/>
  <c r="AT17" i="173"/>
  <c r="AT17" i="42"/>
  <c r="AT17" i="104"/>
  <c r="AT17" i="21"/>
  <c r="AT17" i="99"/>
  <c r="P18" i="180"/>
  <c r="P18" i="181"/>
  <c r="P18" i="178"/>
  <c r="P18" i="179"/>
  <c r="P18" i="177"/>
  <c r="AF17" i="106"/>
  <c r="AF17" i="112" s="1"/>
  <c r="AF17" i="150"/>
  <c r="AF17" i="148"/>
  <c r="AF17" i="147"/>
  <c r="AF17" i="146"/>
  <c r="AF17" i="149"/>
  <c r="AF17" i="115"/>
  <c r="AF17" i="174"/>
  <c r="AF17" i="40"/>
  <c r="AF17" i="29"/>
  <c r="AF17" i="77"/>
  <c r="AF17" i="173"/>
  <c r="AF17" i="42"/>
  <c r="AF17" i="21"/>
  <c r="AF17" i="99"/>
  <c r="AF17" i="104"/>
  <c r="B18" i="180"/>
  <c r="B18" i="181"/>
  <c r="B18" i="178"/>
  <c r="B18" i="179"/>
  <c r="B18" i="177"/>
  <c r="R17" i="106"/>
  <c r="R17" i="112" s="1"/>
  <c r="R17" i="148"/>
  <c r="R17" i="150"/>
  <c r="R17" i="147"/>
  <c r="R17" i="146"/>
  <c r="R17" i="149"/>
  <c r="R17" i="174"/>
  <c r="R17" i="40"/>
  <c r="R17" i="115"/>
  <c r="R17" i="77"/>
  <c r="R17" i="29"/>
  <c r="R17" i="173"/>
  <c r="R17" i="42"/>
  <c r="R17" i="104"/>
  <c r="R17" i="21"/>
  <c r="R17" i="99"/>
  <c r="CU53" i="173"/>
  <c r="CU53" i="104"/>
  <c r="CU53" i="21"/>
  <c r="CU53" i="99"/>
  <c r="CU29" i="150"/>
  <c r="CU29" i="148"/>
  <c r="CU29" i="147"/>
  <c r="CU29" i="146"/>
  <c r="CU29" i="149"/>
  <c r="CU29" i="174"/>
  <c r="CU29" i="115"/>
  <c r="CU29" i="77"/>
  <c r="CU29" i="40"/>
  <c r="CU29" i="29"/>
  <c r="CU29" i="173"/>
  <c r="CU29" i="42"/>
  <c r="CU29" i="21"/>
  <c r="CU29" i="99"/>
  <c r="CU29" i="104"/>
  <c r="CU15" i="148"/>
  <c r="CU15" i="150"/>
  <c r="CU15" i="147"/>
  <c r="CU15" i="146"/>
  <c r="CU15" i="149"/>
  <c r="CU15" i="174"/>
  <c r="CU15" i="40"/>
  <c r="CU15" i="115"/>
  <c r="CU15" i="77"/>
  <c r="CU15" i="29"/>
  <c r="CU15" i="173"/>
  <c r="CU15" i="42"/>
  <c r="CU15" i="104"/>
  <c r="CU15" i="21"/>
  <c r="CU15" i="99"/>
  <c r="EN9" i="150"/>
  <c r="EN9" i="148"/>
  <c r="EN9" i="147"/>
  <c r="EN9" i="146"/>
  <c r="EN9" i="149"/>
  <c r="EN9" i="115"/>
  <c r="EN9" i="40"/>
  <c r="EN9" i="174"/>
  <c r="EN9" i="29"/>
  <c r="EN9" i="77"/>
  <c r="EN9" i="173"/>
  <c r="EN9" i="42"/>
  <c r="EN9" i="21"/>
  <c r="EN9" i="99"/>
  <c r="EN9" i="104"/>
  <c r="ES18" i="150"/>
  <c r="ES18" i="148"/>
  <c r="ES18" i="147"/>
  <c r="ES18" i="146"/>
  <c r="ES18" i="149"/>
  <c r="ES18" i="174"/>
  <c r="ES18" i="115"/>
  <c r="ES18" i="77"/>
  <c r="ES18" i="40"/>
  <c r="ES18" i="29"/>
  <c r="ES18" i="173"/>
  <c r="ES18" i="42"/>
  <c r="ES18" i="104"/>
  <c r="ES18" i="21"/>
  <c r="ES18" i="99"/>
  <c r="FI18" i="150"/>
  <c r="FI18" i="148"/>
  <c r="FI18" i="147"/>
  <c r="FI18" i="146"/>
  <c r="FI18" i="149"/>
  <c r="FI18" i="174"/>
  <c r="FI18" i="115"/>
  <c r="FI18" i="77"/>
  <c r="FI18" i="40"/>
  <c r="FI18" i="29"/>
  <c r="FI18" i="173"/>
  <c r="FI18" i="42"/>
  <c r="FI18" i="104"/>
  <c r="FI18" i="21"/>
  <c r="FI18" i="99"/>
  <c r="FG21" i="150"/>
  <c r="FG21" i="147"/>
  <c r="FG21" i="148"/>
  <c r="FG21" i="146"/>
  <c r="FG21" i="149"/>
  <c r="FG21" i="174"/>
  <c r="FG21" i="115"/>
  <c r="FG21" i="77"/>
  <c r="FG21" i="40"/>
  <c r="FG21" i="29"/>
  <c r="FG21" i="173"/>
  <c r="FG21" i="42"/>
  <c r="FG21" i="104"/>
  <c r="FG21" i="21"/>
  <c r="FG21" i="99"/>
  <c r="EL34" i="150"/>
  <c r="EL34" i="148"/>
  <c r="EL34" i="147"/>
  <c r="EL34" i="149"/>
  <c r="EL34" i="146"/>
  <c r="EL34" i="115"/>
  <c r="EL34" i="174"/>
  <c r="EL34" i="40"/>
  <c r="EL34" i="77"/>
  <c r="EL34" i="42"/>
  <c r="EL34" i="29"/>
  <c r="EL34" i="173"/>
  <c r="EL34" i="21"/>
  <c r="EL34" i="104"/>
  <c r="EL34" i="99"/>
  <c r="DC55" i="173"/>
  <c r="DC55" i="104"/>
  <c r="DC55" i="21"/>
  <c r="DC55" i="99"/>
  <c r="CX9" i="150"/>
  <c r="CX9" i="148"/>
  <c r="CX9" i="147"/>
  <c r="CX9" i="146"/>
  <c r="CX9" i="149"/>
  <c r="CX9" i="40"/>
  <c r="CX9" i="174"/>
  <c r="CX9" i="115"/>
  <c r="CX9" i="77"/>
  <c r="CX9" i="29"/>
  <c r="CX9" i="42"/>
  <c r="CX9" i="173"/>
  <c r="CX9" i="104"/>
  <c r="CX9" i="21"/>
  <c r="CX9" i="99"/>
  <c r="DS15" i="148"/>
  <c r="DS15" i="150"/>
  <c r="DS15" i="147"/>
  <c r="DS15" i="146"/>
  <c r="DS15" i="149"/>
  <c r="DS15" i="174"/>
  <c r="DS15" i="40"/>
  <c r="DS15" i="115"/>
  <c r="DS15" i="77"/>
  <c r="DS15" i="29"/>
  <c r="DS15" i="173"/>
  <c r="DS15" i="42"/>
  <c r="DS15" i="104"/>
  <c r="DS15" i="21"/>
  <c r="DS15" i="99"/>
  <c r="EC18" i="150"/>
  <c r="EC18" i="148"/>
  <c r="EC18" i="147"/>
  <c r="EC18" i="146"/>
  <c r="EC18" i="149"/>
  <c r="EC18" i="174"/>
  <c r="EC18" i="40"/>
  <c r="EC18" i="115"/>
  <c r="EC18" i="77"/>
  <c r="EC18" i="29"/>
  <c r="EC18" i="173"/>
  <c r="EC18" i="42"/>
  <c r="EC18" i="104"/>
  <c r="EC18" i="21"/>
  <c r="EC18" i="99"/>
  <c r="DZ24" i="150"/>
  <c r="DZ24" i="148"/>
  <c r="DZ24" i="147"/>
  <c r="DZ24" i="146"/>
  <c r="DZ24" i="149"/>
  <c r="DZ24" i="115"/>
  <c r="DZ24" i="174"/>
  <c r="DZ24" i="40"/>
  <c r="DZ24" i="29"/>
  <c r="DZ24" i="77"/>
  <c r="DZ24" i="42"/>
  <c r="DZ24" i="173"/>
  <c r="DZ24" i="21"/>
  <c r="DZ24" i="99"/>
  <c r="DZ24" i="104"/>
  <c r="DS29" i="150"/>
  <c r="DS29" i="148"/>
  <c r="DS29" i="147"/>
  <c r="DS29" i="146"/>
  <c r="DS29" i="149"/>
  <c r="DS29" i="174"/>
  <c r="DS29" i="115"/>
  <c r="DS29" i="77"/>
  <c r="DS29" i="40"/>
  <c r="DS29" i="29"/>
  <c r="DS29" i="173"/>
  <c r="DS29" i="42"/>
  <c r="DS29" i="21"/>
  <c r="DS29" i="99"/>
  <c r="DS29" i="104"/>
  <c r="DJ41" i="173"/>
  <c r="DJ41" i="21"/>
  <c r="DJ41" i="104"/>
  <c r="DJ41" i="99"/>
  <c r="FP9" i="150"/>
  <c r="FP9" i="148"/>
  <c r="FP9" i="147"/>
  <c r="FP9" i="146"/>
  <c r="FP9" i="149"/>
  <c r="FP9" i="115"/>
  <c r="FP9" i="40"/>
  <c r="FP9" i="174"/>
  <c r="FP9" i="29"/>
  <c r="FP9" i="77"/>
  <c r="FP9" i="173"/>
  <c r="FP9" i="42"/>
  <c r="FP9" i="21"/>
  <c r="FP9" i="99"/>
  <c r="FP9" i="104"/>
  <c r="ES21" i="150"/>
  <c r="ES21" i="148"/>
  <c r="ES21" i="147"/>
  <c r="ES21" i="146"/>
  <c r="ES21" i="149"/>
  <c r="ES21" i="115"/>
  <c r="ES21" i="174"/>
  <c r="ES21" i="40"/>
  <c r="ES21" i="29"/>
  <c r="ES21" i="77"/>
  <c r="ES21" i="42"/>
  <c r="ES21" i="173"/>
  <c r="ES21" i="104"/>
  <c r="ES21" i="21"/>
  <c r="ES21" i="99"/>
  <c r="FB24" i="150"/>
  <c r="FB24" i="148"/>
  <c r="FB24" i="147"/>
  <c r="FB24" i="146"/>
  <c r="FB24" i="149"/>
  <c r="FB24" i="115"/>
  <c r="FB24" i="174"/>
  <c r="FB24" i="40"/>
  <c r="FB24" i="29"/>
  <c r="FB24" i="77"/>
  <c r="FB24" i="42"/>
  <c r="FB24" i="173"/>
  <c r="FB24" i="21"/>
  <c r="FB24" i="99"/>
  <c r="FB24" i="104"/>
  <c r="DJ15" i="148"/>
  <c r="DJ15" i="150"/>
  <c r="DJ15" i="147"/>
  <c r="DJ15" i="146"/>
  <c r="DJ15" i="149"/>
  <c r="DJ15" i="40"/>
  <c r="DJ15" i="115"/>
  <c r="DJ15" i="174"/>
  <c r="DJ15" i="29"/>
  <c r="DJ15" i="77"/>
  <c r="DJ15" i="42"/>
  <c r="DJ15" i="173"/>
  <c r="DJ15" i="104"/>
  <c r="DJ15" i="21"/>
  <c r="DJ15" i="99"/>
  <c r="EG21" i="150"/>
  <c r="EG21" i="148"/>
  <c r="EG21" i="147"/>
  <c r="EG21" i="146"/>
  <c r="EG21" i="149"/>
  <c r="EG21" i="115"/>
  <c r="EG21" i="174"/>
  <c r="EG21" i="40"/>
  <c r="EG21" i="29"/>
  <c r="EG21" i="77"/>
  <c r="EG21" i="42"/>
  <c r="EG21" i="173"/>
  <c r="EG21" i="104"/>
  <c r="EG21" i="21"/>
  <c r="EG21" i="99"/>
  <c r="DC34" i="150"/>
  <c r="DC34" i="148"/>
  <c r="DC34" i="147"/>
  <c r="DC34" i="146"/>
  <c r="DC34" i="149"/>
  <c r="DC34" i="174"/>
  <c r="DC34" i="115"/>
  <c r="DC34" i="77"/>
  <c r="DC34" i="40"/>
  <c r="DC34" i="173"/>
  <c r="DC34" i="42"/>
  <c r="DC34" i="29"/>
  <c r="DC34" i="21"/>
  <c r="DC34" i="104"/>
  <c r="DC34" i="99"/>
  <c r="FD12" i="148"/>
  <c r="FD12" i="150"/>
  <c r="FD12" i="147"/>
  <c r="FD12" i="146"/>
  <c r="FD12" i="149"/>
  <c r="FD12" i="115"/>
  <c r="FD12" i="174"/>
  <c r="FD12" i="40"/>
  <c r="FD12" i="29"/>
  <c r="FD12" i="77"/>
  <c r="FD12" i="42"/>
  <c r="FD12" i="173"/>
  <c r="FD12" i="104"/>
  <c r="FD12" i="21"/>
  <c r="FD12" i="99"/>
  <c r="FN15" i="148"/>
  <c r="FN15" i="150"/>
  <c r="FN15" i="147"/>
  <c r="FN15" i="146"/>
  <c r="FN15" i="149"/>
  <c r="FN15" i="40"/>
  <c r="FN15" i="115"/>
  <c r="FN15" i="174"/>
  <c r="FN15" i="29"/>
  <c r="FN15" i="77"/>
  <c r="FN15" i="42"/>
  <c r="FN15" i="173"/>
  <c r="FN15" i="104"/>
  <c r="FN15" i="21"/>
  <c r="FN15" i="99"/>
  <c r="EN29" i="150"/>
  <c r="EN29" i="148"/>
  <c r="EN29" i="146"/>
  <c r="EN29" i="147"/>
  <c r="EN29" i="149"/>
  <c r="EN29" i="174"/>
  <c r="EN29" i="115"/>
  <c r="EN29" i="77"/>
  <c r="EN29" i="40"/>
  <c r="EN29" i="29"/>
  <c r="EN29" i="173"/>
  <c r="EN29" i="42"/>
  <c r="EN29" i="104"/>
  <c r="EN29" i="21"/>
  <c r="EN29" i="99"/>
  <c r="FB41" i="173"/>
  <c r="FB41" i="21"/>
  <c r="FB41" i="104"/>
  <c r="FB41" i="99"/>
  <c r="DL12" i="148"/>
  <c r="DL12" i="150"/>
  <c r="DL12" i="147"/>
  <c r="DL12" i="146"/>
  <c r="DL12" i="149"/>
  <c r="DL12" i="115"/>
  <c r="DL12" i="174"/>
  <c r="DL12" i="40"/>
  <c r="DL12" i="29"/>
  <c r="DL12" i="77"/>
  <c r="DL12" i="42"/>
  <c r="DL12" i="173"/>
  <c r="DL12" i="104"/>
  <c r="DL12" i="21"/>
  <c r="DL12" i="99"/>
  <c r="EL9" i="150"/>
  <c r="EL9" i="148"/>
  <c r="EL9" i="147"/>
  <c r="EL9" i="146"/>
  <c r="EL9" i="149"/>
  <c r="EL9" i="40"/>
  <c r="EL9" i="174"/>
  <c r="EL9" i="115"/>
  <c r="EL9" i="77"/>
  <c r="EL9" i="29"/>
  <c r="EL9" i="42"/>
  <c r="EL9" i="173"/>
  <c r="EL9" i="104"/>
  <c r="EL9" i="21"/>
  <c r="EL9" i="99"/>
  <c r="FP15" i="148"/>
  <c r="FP15" i="150"/>
  <c r="FP15" i="147"/>
  <c r="FP15" i="146"/>
  <c r="FP15" i="149"/>
  <c r="FP15" i="174"/>
  <c r="FP15" i="40"/>
  <c r="FP15" i="115"/>
  <c r="FP15" i="77"/>
  <c r="FP15" i="29"/>
  <c r="FP15" i="173"/>
  <c r="FP15" i="42"/>
  <c r="FP15" i="99"/>
  <c r="FP15" i="104"/>
  <c r="FP15" i="21"/>
  <c r="EN34" i="150"/>
  <c r="EN34" i="148"/>
  <c r="EN34" i="147"/>
  <c r="EN34" i="146"/>
  <c r="EN34" i="149"/>
  <c r="EN34" i="174"/>
  <c r="EN34" i="115"/>
  <c r="EN34" i="77"/>
  <c r="EN34" i="40"/>
  <c r="EN34" i="29"/>
  <c r="EN34" i="173"/>
  <c r="EN34" i="42"/>
  <c r="EN34" i="104"/>
  <c r="EN34" i="99"/>
  <c r="EN34" i="21"/>
  <c r="DQ15" i="150"/>
  <c r="DQ15" i="148"/>
  <c r="DQ15" i="147"/>
  <c r="DQ15" i="146"/>
  <c r="DQ15" i="149"/>
  <c r="DQ15" i="115"/>
  <c r="DQ15" i="174"/>
  <c r="DQ15" i="40"/>
  <c r="DQ15" i="29"/>
  <c r="DQ15" i="77"/>
  <c r="DQ15" i="173"/>
  <c r="DQ15" i="42"/>
  <c r="DQ15" i="21"/>
  <c r="DQ15" i="99"/>
  <c r="DQ15" i="104"/>
  <c r="CX41" i="173"/>
  <c r="CX41" i="21"/>
  <c r="CX41" i="104"/>
  <c r="CX41" i="99"/>
  <c r="FP29" i="150"/>
  <c r="FP29" i="148"/>
  <c r="FP29" i="146"/>
  <c r="FP29" i="147"/>
  <c r="FP29" i="149"/>
  <c r="FP29" i="174"/>
  <c r="FP29" i="115"/>
  <c r="FP29" i="77"/>
  <c r="FP29" i="40"/>
  <c r="FP29" i="29"/>
  <c r="FP29" i="173"/>
  <c r="FP29" i="42"/>
  <c r="FP29" i="104"/>
  <c r="FP29" i="21"/>
  <c r="FP29" i="99"/>
  <c r="EZ21" i="150"/>
  <c r="EZ21" i="147"/>
  <c r="EZ21" i="148"/>
  <c r="EZ21" i="146"/>
  <c r="EZ21" i="149"/>
  <c r="EZ21" i="115"/>
  <c r="EZ21" i="174"/>
  <c r="EZ21" i="40"/>
  <c r="EZ21" i="29"/>
  <c r="EZ21" i="77"/>
  <c r="EZ21" i="173"/>
  <c r="EZ21" i="42"/>
  <c r="EZ21" i="21"/>
  <c r="EZ21" i="99"/>
  <c r="EZ21" i="104"/>
  <c r="CX18" i="150"/>
  <c r="CX18" i="147"/>
  <c r="CX18" i="148"/>
  <c r="CX18" i="146"/>
  <c r="CX18" i="149"/>
  <c r="CX18" i="174"/>
  <c r="CX18" i="40"/>
  <c r="CX18" i="115"/>
  <c r="CX18" i="77"/>
  <c r="CX18" i="29"/>
  <c r="CX18" i="173"/>
  <c r="CX18" i="42"/>
  <c r="CX18" i="99"/>
  <c r="CX18" i="104"/>
  <c r="CX18" i="21"/>
  <c r="DZ29" i="150"/>
  <c r="DZ29" i="148"/>
  <c r="DZ29" i="147"/>
  <c r="DZ29" i="146"/>
  <c r="DZ29" i="149"/>
  <c r="DZ29" i="115"/>
  <c r="DZ29" i="174"/>
  <c r="DZ29" i="40"/>
  <c r="DZ29" i="29"/>
  <c r="DZ29" i="77"/>
  <c r="DZ29" i="42"/>
  <c r="DZ29" i="173"/>
  <c r="DZ29" i="21"/>
  <c r="DZ29" i="99"/>
  <c r="DZ29" i="104"/>
  <c r="FI21" i="150"/>
  <c r="FI21" i="148"/>
  <c r="FI21" i="147"/>
  <c r="FI21" i="146"/>
  <c r="FI21" i="149"/>
  <c r="FI21" i="115"/>
  <c r="FI21" i="174"/>
  <c r="FI21" i="40"/>
  <c r="FI21" i="29"/>
  <c r="FI21" i="77"/>
  <c r="FI21" i="42"/>
  <c r="FI21" i="173"/>
  <c r="FI21" i="104"/>
  <c r="FI21" i="21"/>
  <c r="FI21" i="99"/>
  <c r="EH24" i="150"/>
  <c r="EH24" i="148"/>
  <c r="EH24" i="147"/>
  <c r="EH24" i="146"/>
  <c r="EH24" i="149"/>
  <c r="EH24" i="115"/>
  <c r="EH24" i="174"/>
  <c r="EH24" i="40"/>
  <c r="EH24" i="29"/>
  <c r="EH24" i="77"/>
  <c r="EH24" i="42"/>
  <c r="EH24" i="173"/>
  <c r="EH24" i="21"/>
  <c r="EH24" i="99"/>
  <c r="EH24" i="104"/>
  <c r="EG54" i="21"/>
  <c r="EG54" i="173"/>
  <c r="EG54" i="104"/>
  <c r="EG54" i="99"/>
  <c r="DC12" i="150"/>
  <c r="DC12" i="148"/>
  <c r="DC12" i="147"/>
  <c r="DC12" i="146"/>
  <c r="DC12" i="149"/>
  <c r="DC12" i="115"/>
  <c r="DC12" i="174"/>
  <c r="DC12" i="40"/>
  <c r="DC12" i="29"/>
  <c r="DC12" i="77"/>
  <c r="DC12" i="173"/>
  <c r="DC12" i="42"/>
  <c r="DC12" i="21"/>
  <c r="DC12" i="99"/>
  <c r="DC12" i="104"/>
  <c r="DL21" i="150"/>
  <c r="DL21" i="147"/>
  <c r="DL21" i="148"/>
  <c r="DL21" i="146"/>
  <c r="DL21" i="149"/>
  <c r="DL21" i="115"/>
  <c r="DL21" i="174"/>
  <c r="DL21" i="40"/>
  <c r="DL21" i="29"/>
  <c r="DL21" i="77"/>
  <c r="DL21" i="173"/>
  <c r="DL21" i="42"/>
  <c r="DL21" i="21"/>
  <c r="DL21" i="99"/>
  <c r="DL21" i="104"/>
  <c r="FD29" i="150"/>
  <c r="FD29" i="148"/>
  <c r="FD29" i="146"/>
  <c r="FD29" i="147"/>
  <c r="FD29" i="149"/>
  <c r="FD29" i="174"/>
  <c r="FD29" i="115"/>
  <c r="FD29" i="77"/>
  <c r="FD29" i="40"/>
  <c r="FD29" i="29"/>
  <c r="FD29" i="173"/>
  <c r="FD29" i="42"/>
  <c r="FD29" i="104"/>
  <c r="FD29" i="21"/>
  <c r="FD29" i="99"/>
  <c r="EC54" i="21"/>
  <c r="EC54" i="173"/>
  <c r="EC54" i="104"/>
  <c r="EC54" i="99"/>
  <c r="FG18" i="150"/>
  <c r="FG18" i="148"/>
  <c r="FG18" i="147"/>
  <c r="FG18" i="146"/>
  <c r="FG18" i="149"/>
  <c r="FG18" i="115"/>
  <c r="FG18" i="174"/>
  <c r="FG18" i="40"/>
  <c r="FG18" i="29"/>
  <c r="FG18" i="77"/>
  <c r="FG18" i="173"/>
  <c r="FG18" i="42"/>
  <c r="FG18" i="21"/>
  <c r="FG18" i="99"/>
  <c r="FG18" i="104"/>
  <c r="DE12" i="148"/>
  <c r="DE12" i="150"/>
  <c r="DE12" i="147"/>
  <c r="DE12" i="146"/>
  <c r="DE12" i="149"/>
  <c r="DE12" i="174"/>
  <c r="DE12" i="40"/>
  <c r="DE12" i="115"/>
  <c r="DE12" i="77"/>
  <c r="DE12" i="29"/>
  <c r="DE12" i="42"/>
  <c r="DE12" i="173"/>
  <c r="DE12" i="104"/>
  <c r="DE12" i="21"/>
  <c r="DE12" i="99"/>
  <c r="DL55" i="2"/>
  <c r="AK55" i="114" s="1"/>
  <c r="DL54" i="21"/>
  <c r="DL54" i="173"/>
  <c r="DL54" i="104"/>
  <c r="DL54" i="99"/>
  <c r="DE25" i="2"/>
  <c r="DE24" i="150"/>
  <c r="DE24" i="147"/>
  <c r="DE24" i="148"/>
  <c r="DE24" i="146"/>
  <c r="DE24" i="149"/>
  <c r="DE24" i="115"/>
  <c r="DE24" i="174"/>
  <c r="DE24" i="40"/>
  <c r="DE24" i="29"/>
  <c r="DE24" i="77"/>
  <c r="DE24" i="173"/>
  <c r="DE24" i="42"/>
  <c r="DE24" i="21"/>
  <c r="DE24" i="99"/>
  <c r="DE24" i="104"/>
  <c r="EL15" i="148"/>
  <c r="EL15" i="150"/>
  <c r="EL15" i="147"/>
  <c r="EL15" i="146"/>
  <c r="EL15" i="149"/>
  <c r="EL15" i="40"/>
  <c r="EL15" i="115"/>
  <c r="EL15" i="174"/>
  <c r="EL15" i="29"/>
  <c r="EL15" i="77"/>
  <c r="EL15" i="42"/>
  <c r="EL15" i="173"/>
  <c r="EL15" i="104"/>
  <c r="EL15" i="21"/>
  <c r="EL15" i="99"/>
  <c r="FU29" i="150"/>
  <c r="FU29" i="148"/>
  <c r="FU29" i="146"/>
  <c r="FU29" i="147"/>
  <c r="FU29" i="149"/>
  <c r="FU29" i="115"/>
  <c r="FU29" i="174"/>
  <c r="FU29" i="40"/>
  <c r="FU29" i="29"/>
  <c r="FU29" i="77"/>
  <c r="FU29" i="173"/>
  <c r="FU29" i="42"/>
  <c r="FU29" i="21"/>
  <c r="FU29" i="99"/>
  <c r="FU29" i="104"/>
  <c r="EG24" i="150"/>
  <c r="EG24" i="147"/>
  <c r="EG24" i="148"/>
  <c r="EG24" i="146"/>
  <c r="EG24" i="149"/>
  <c r="EG24" i="115"/>
  <c r="EG24" i="174"/>
  <c r="EG24" i="40"/>
  <c r="EG24" i="29"/>
  <c r="EG24" i="77"/>
  <c r="EG24" i="173"/>
  <c r="EG24" i="42"/>
  <c r="EG24" i="21"/>
  <c r="EG24" i="99"/>
  <c r="EG24" i="104"/>
  <c r="FW24" i="150"/>
  <c r="FW24" i="148"/>
  <c r="FW24" i="147"/>
  <c r="FW24" i="146"/>
  <c r="FW24" i="149"/>
  <c r="FW24" i="174"/>
  <c r="FW24" i="115"/>
  <c r="FW24" i="77"/>
  <c r="FW24" i="40"/>
  <c r="FW24" i="29"/>
  <c r="FW24" i="173"/>
  <c r="FW24" i="42"/>
  <c r="FW24" i="21"/>
  <c r="FW24" i="99"/>
  <c r="FW24" i="104"/>
  <c r="FU15" i="150"/>
  <c r="FU15" i="148"/>
  <c r="FU15" i="147"/>
  <c r="FU15" i="146"/>
  <c r="FU15" i="149"/>
  <c r="FU15" i="115"/>
  <c r="FU15" i="174"/>
  <c r="FU15" i="40"/>
  <c r="FU15" i="29"/>
  <c r="FU15" i="77"/>
  <c r="FU15" i="173"/>
  <c r="FU15" i="42"/>
  <c r="FU15" i="21"/>
  <c r="FU15" i="99"/>
  <c r="FU15" i="104"/>
  <c r="FI30" i="2"/>
  <c r="FI29" i="150"/>
  <c r="FI29" i="148"/>
  <c r="FI29" i="146"/>
  <c r="FI29" i="147"/>
  <c r="FI29" i="149"/>
  <c r="FI29" i="115"/>
  <c r="FI29" i="174"/>
  <c r="FI29" i="40"/>
  <c r="FI29" i="29"/>
  <c r="FI29" i="77"/>
  <c r="FI29" i="173"/>
  <c r="FI29" i="42"/>
  <c r="FI29" i="21"/>
  <c r="FI29" i="99"/>
  <c r="FI29" i="104"/>
  <c r="DX18" i="150"/>
  <c r="DX18" i="148"/>
  <c r="DX18" i="147"/>
  <c r="DX18" i="146"/>
  <c r="DX18" i="149"/>
  <c r="DX18" i="40"/>
  <c r="DX18" i="115"/>
  <c r="DX18" i="174"/>
  <c r="DX18" i="29"/>
  <c r="DX18" i="77"/>
  <c r="DX18" i="42"/>
  <c r="DX18" i="173"/>
  <c r="DX18" i="104"/>
  <c r="DX18" i="21"/>
  <c r="DX18" i="99"/>
  <c r="EL30" i="2"/>
  <c r="EL29" i="150"/>
  <c r="EL29" i="148"/>
  <c r="EL29" i="147"/>
  <c r="EL29" i="146"/>
  <c r="EL29" i="149"/>
  <c r="EL29" i="115"/>
  <c r="EL29" i="174"/>
  <c r="EL29" i="40"/>
  <c r="EL29" i="29"/>
  <c r="EL29" i="77"/>
  <c r="EL29" i="42"/>
  <c r="EL29" i="173"/>
  <c r="EL29" i="21"/>
  <c r="EL29" i="99"/>
  <c r="EL29" i="104"/>
  <c r="FU18" i="150"/>
  <c r="FU18" i="148"/>
  <c r="FU18" i="147"/>
  <c r="FU18" i="146"/>
  <c r="FU18" i="149"/>
  <c r="FU18" i="174"/>
  <c r="FU18" i="115"/>
  <c r="FU18" i="77"/>
  <c r="FU18" i="40"/>
  <c r="FU18" i="29"/>
  <c r="FU18" i="173"/>
  <c r="FU18" i="42"/>
  <c r="FU18" i="104"/>
  <c r="FU18" i="21"/>
  <c r="FU18" i="99"/>
  <c r="DQ9" i="150"/>
  <c r="DQ9" i="148"/>
  <c r="DQ9" i="147"/>
  <c r="DQ9" i="146"/>
  <c r="DQ9" i="149"/>
  <c r="DQ9" i="174"/>
  <c r="DQ9" i="115"/>
  <c r="DQ9" i="40"/>
  <c r="DQ9" i="29"/>
  <c r="DQ9" i="77"/>
  <c r="DQ9" i="42"/>
  <c r="DQ9" i="173"/>
  <c r="DQ9" i="104"/>
  <c r="DQ9" i="21"/>
  <c r="DQ9" i="99"/>
  <c r="EU15" i="148"/>
  <c r="EU15" i="150"/>
  <c r="EU15" i="147"/>
  <c r="EU15" i="146"/>
  <c r="EU15" i="149"/>
  <c r="EU15" i="174"/>
  <c r="EU15" i="40"/>
  <c r="EU15" i="115"/>
  <c r="EU15" i="77"/>
  <c r="EU15" i="29"/>
  <c r="EU15" i="173"/>
  <c r="EU15" i="42"/>
  <c r="EU15" i="104"/>
  <c r="EU15" i="21"/>
  <c r="EU15" i="99"/>
  <c r="DJ12" i="148"/>
  <c r="DJ12" i="150"/>
  <c r="DJ12" i="147"/>
  <c r="DJ12" i="146"/>
  <c r="DJ12" i="149"/>
  <c r="DJ12" i="174"/>
  <c r="DJ12" i="40"/>
  <c r="DJ12" i="115"/>
  <c r="DJ12" i="77"/>
  <c r="DJ12" i="29"/>
  <c r="DJ12" i="173"/>
  <c r="DJ12" i="42"/>
  <c r="DJ12" i="99"/>
  <c r="DJ12" i="104"/>
  <c r="DJ12" i="21"/>
  <c r="DX30" i="2"/>
  <c r="DX29" i="150"/>
  <c r="DX29" i="148"/>
  <c r="DX29" i="146"/>
  <c r="DX29" i="147"/>
  <c r="DX29" i="149"/>
  <c r="DX29" i="174"/>
  <c r="DX29" i="115"/>
  <c r="DX29" i="77"/>
  <c r="DX29" i="40"/>
  <c r="DX29" i="29"/>
  <c r="DX29" i="173"/>
  <c r="DX29" i="42"/>
  <c r="DX29" i="104"/>
  <c r="DX29" i="21"/>
  <c r="DX29" i="99"/>
  <c r="DX41" i="173"/>
  <c r="DX41" i="21"/>
  <c r="DX41" i="104"/>
  <c r="DX41" i="99"/>
  <c r="EU21" i="150"/>
  <c r="EU21" i="147"/>
  <c r="EU21" i="148"/>
  <c r="EU21" i="146"/>
  <c r="EU21" i="149"/>
  <c r="EU21" i="174"/>
  <c r="EU21" i="115"/>
  <c r="EU21" i="77"/>
  <c r="EU21" i="40"/>
  <c r="EU21" i="29"/>
  <c r="EU21" i="173"/>
  <c r="EU21" i="42"/>
  <c r="EU21" i="104"/>
  <c r="EU21" i="21"/>
  <c r="EU21" i="99"/>
  <c r="DE18" i="150"/>
  <c r="DE18" i="148"/>
  <c r="DE18" i="147"/>
  <c r="DE18" i="146"/>
  <c r="DE18" i="149"/>
  <c r="DE18" i="174"/>
  <c r="DE18" i="40"/>
  <c r="DE18" i="115"/>
  <c r="DE18" i="77"/>
  <c r="DE18" i="29"/>
  <c r="DE18" i="173"/>
  <c r="DE18" i="42"/>
  <c r="DE18" i="104"/>
  <c r="DE18" i="21"/>
  <c r="DE18" i="99"/>
  <c r="EU35" i="2"/>
  <c r="EU34" i="150"/>
  <c r="EU34" i="148"/>
  <c r="EU34" i="147"/>
  <c r="EU34" i="146"/>
  <c r="EU34" i="149"/>
  <c r="EU34" i="174"/>
  <c r="EU34" i="115"/>
  <c r="EU34" i="77"/>
  <c r="EU34" i="40"/>
  <c r="EU34" i="173"/>
  <c r="EU34" i="42"/>
  <c r="EU34" i="29"/>
  <c r="EU34" i="21"/>
  <c r="EU34" i="104"/>
  <c r="EU34" i="99"/>
  <c r="DC9" i="150"/>
  <c r="DC9" i="148"/>
  <c r="DC9" i="147"/>
  <c r="DC9" i="146"/>
  <c r="DC9" i="149"/>
  <c r="DC9" i="40"/>
  <c r="DC9" i="174"/>
  <c r="DC9" i="115"/>
  <c r="DC9" i="77"/>
  <c r="DC9" i="29"/>
  <c r="DC9" i="173"/>
  <c r="DC9" i="42"/>
  <c r="DC9" i="104"/>
  <c r="DC9" i="21"/>
  <c r="DC9" i="99"/>
  <c r="FW9" i="150"/>
  <c r="FW9" i="148"/>
  <c r="FW9" i="147"/>
  <c r="FW9" i="146"/>
  <c r="FW9" i="149"/>
  <c r="FW9" i="40"/>
  <c r="FW9" i="174"/>
  <c r="FW9" i="115"/>
  <c r="FW9" i="77"/>
  <c r="FW9" i="29"/>
  <c r="FW9" i="173"/>
  <c r="FW9" i="42"/>
  <c r="FW9" i="104"/>
  <c r="FW9" i="21"/>
  <c r="FW9" i="99"/>
  <c r="EU18" i="150"/>
  <c r="EU18" i="148"/>
  <c r="EU18" i="147"/>
  <c r="EU18" i="146"/>
  <c r="EU18" i="149"/>
  <c r="EU18" i="115"/>
  <c r="EU18" i="174"/>
  <c r="EU18" i="40"/>
  <c r="EU18" i="29"/>
  <c r="EU18" i="77"/>
  <c r="EU18" i="173"/>
  <c r="EU18" i="42"/>
  <c r="EU18" i="21"/>
  <c r="EU18" i="99"/>
  <c r="EU18" i="104"/>
  <c r="EC9" i="150"/>
  <c r="EC9" i="148"/>
  <c r="EC9" i="147"/>
  <c r="EC9" i="146"/>
  <c r="EC9" i="149"/>
  <c r="EC9" i="174"/>
  <c r="EC9" i="115"/>
  <c r="EC9" i="40"/>
  <c r="EC9" i="29"/>
  <c r="EC9" i="77"/>
  <c r="EC9" i="42"/>
  <c r="EC9" i="173"/>
  <c r="EC9" i="104"/>
  <c r="EC9" i="21"/>
  <c r="EC9" i="99"/>
  <c r="BQ17" i="106"/>
  <c r="BQ17" i="112" s="1"/>
  <c r="BQ17" i="148"/>
  <c r="BQ17" i="150"/>
  <c r="BQ17" i="147"/>
  <c r="BQ17" i="146"/>
  <c r="BQ17" i="149"/>
  <c r="BQ17" i="40"/>
  <c r="BQ17" i="115"/>
  <c r="BQ17" i="174"/>
  <c r="BQ17" i="29"/>
  <c r="BQ17" i="77"/>
  <c r="BQ17" i="42"/>
  <c r="BQ17" i="173"/>
  <c r="BQ17" i="104"/>
  <c r="BQ17" i="21"/>
  <c r="BQ17" i="99"/>
  <c r="N18" i="180"/>
  <c r="N18" i="181"/>
  <c r="N18" i="178"/>
  <c r="N18" i="179"/>
  <c r="N18" i="177"/>
  <c r="AD17" i="106"/>
  <c r="AD17" i="112" s="1"/>
  <c r="AD17" i="148"/>
  <c r="AD17" i="150"/>
  <c r="AD17" i="147"/>
  <c r="AD17" i="146"/>
  <c r="AD17" i="149"/>
  <c r="AD17" i="174"/>
  <c r="AD17" i="40"/>
  <c r="AD17" i="115"/>
  <c r="AD17" i="77"/>
  <c r="AD17" i="29"/>
  <c r="AD17" i="173"/>
  <c r="AD17" i="42"/>
  <c r="AD17" i="104"/>
  <c r="AD17" i="21"/>
  <c r="AD17" i="99"/>
  <c r="CU23" i="150"/>
  <c r="CU23" i="148"/>
  <c r="CU23" i="147"/>
  <c r="CU23" i="146"/>
  <c r="CU23" i="149"/>
  <c r="CU23" i="115"/>
  <c r="CU23" i="174"/>
  <c r="CU23" i="40"/>
  <c r="CU23" i="29"/>
  <c r="CU23" i="77"/>
  <c r="CU23" i="42"/>
  <c r="CU23" i="173"/>
  <c r="CU23" i="99"/>
  <c r="CU23" i="21"/>
  <c r="CU23" i="104"/>
  <c r="CU11" i="148"/>
  <c r="CU11" i="150"/>
  <c r="CU11" i="147"/>
  <c r="CU11" i="146"/>
  <c r="CU11" i="149"/>
  <c r="CU11" i="174"/>
  <c r="CU11" i="40"/>
  <c r="CU11" i="115"/>
  <c r="CU11" i="77"/>
  <c r="CU11" i="29"/>
  <c r="CU11" i="42"/>
  <c r="CU11" i="173"/>
  <c r="CU11" i="104"/>
  <c r="CU11" i="21"/>
  <c r="CU11" i="99"/>
  <c r="FB9" i="150"/>
  <c r="FB9" i="148"/>
  <c r="FB9" i="147"/>
  <c r="FB9" i="146"/>
  <c r="FB9" i="149"/>
  <c r="FB9" i="40"/>
  <c r="FB9" i="174"/>
  <c r="FB9" i="115"/>
  <c r="FB9" i="77"/>
  <c r="FB9" i="29"/>
  <c r="FB9" i="42"/>
  <c r="FB9" i="173"/>
  <c r="FB9" i="104"/>
  <c r="FB9" i="21"/>
  <c r="FB9" i="99"/>
  <c r="FD18" i="150"/>
  <c r="FD18" i="148"/>
  <c r="FD18" i="147"/>
  <c r="FD18" i="146"/>
  <c r="FD18" i="149"/>
  <c r="FD18" i="115"/>
  <c r="FD18" i="174"/>
  <c r="FD18" i="40"/>
  <c r="FD18" i="29"/>
  <c r="FD18" i="77"/>
  <c r="FD18" i="42"/>
  <c r="FD18" i="173"/>
  <c r="FD18" i="104"/>
  <c r="FD18" i="21"/>
  <c r="FD18" i="99"/>
  <c r="EN21" i="150"/>
  <c r="EN21" i="147"/>
  <c r="EN21" i="148"/>
  <c r="EN21" i="146"/>
  <c r="EN21" i="149"/>
  <c r="EN21" i="115"/>
  <c r="EN21" i="174"/>
  <c r="EN21" i="40"/>
  <c r="EN21" i="29"/>
  <c r="EN21" i="77"/>
  <c r="EN21" i="173"/>
  <c r="EN21" i="42"/>
  <c r="EN21" i="21"/>
  <c r="EN21" i="99"/>
  <c r="EN21" i="104"/>
  <c r="ES34" i="150"/>
  <c r="ES34" i="148"/>
  <c r="ES34" i="147"/>
  <c r="ES34" i="149"/>
  <c r="ES34" i="146"/>
  <c r="ES34" i="115"/>
  <c r="ES34" i="174"/>
  <c r="ES34" i="40"/>
  <c r="ES34" i="77"/>
  <c r="ES34" i="29"/>
  <c r="ES34" i="173"/>
  <c r="ES34" i="42"/>
  <c r="ES34" i="21"/>
  <c r="ES34" i="104"/>
  <c r="ES34" i="99"/>
  <c r="FI34" i="150"/>
  <c r="FI34" i="148"/>
  <c r="FI34" i="147"/>
  <c r="FI34" i="149"/>
  <c r="FI34" i="146"/>
  <c r="FI34" i="115"/>
  <c r="FI34" i="174"/>
  <c r="FI34" i="40"/>
  <c r="FI34" i="77"/>
  <c r="FI34" i="29"/>
  <c r="FI34" i="173"/>
  <c r="FI34" i="42"/>
  <c r="FI34" i="21"/>
  <c r="FI34" i="104"/>
  <c r="FI34" i="99"/>
  <c r="EH41" i="173"/>
  <c r="EH41" i="21"/>
  <c r="EH41" i="104"/>
  <c r="EH41" i="99"/>
  <c r="DZ9" i="150"/>
  <c r="DZ9" i="148"/>
  <c r="DZ9" i="147"/>
  <c r="DZ9" i="146"/>
  <c r="DZ9" i="149"/>
  <c r="DZ9" i="40"/>
  <c r="DZ9" i="174"/>
  <c r="DZ9" i="115"/>
  <c r="DZ9" i="77"/>
  <c r="DZ9" i="29"/>
  <c r="DZ9" i="42"/>
  <c r="DZ9" i="173"/>
  <c r="DZ9" i="104"/>
  <c r="DZ9" i="21"/>
  <c r="DZ9" i="99"/>
  <c r="EG15" i="150"/>
  <c r="EG15" i="148"/>
  <c r="EG15" i="147"/>
  <c r="EG15" i="146"/>
  <c r="EG15" i="149"/>
  <c r="EG15" i="115"/>
  <c r="EG15" i="174"/>
  <c r="EG15" i="40"/>
  <c r="EG15" i="29"/>
  <c r="EG15" i="77"/>
  <c r="EG15" i="173"/>
  <c r="EG15" i="42"/>
  <c r="EG15" i="21"/>
  <c r="EG15" i="99"/>
  <c r="EG15" i="104"/>
  <c r="DS18" i="150"/>
  <c r="DS18" i="148"/>
  <c r="DS18" i="147"/>
  <c r="DS18" i="146"/>
  <c r="DS18" i="149"/>
  <c r="DS18" i="115"/>
  <c r="DS18" i="174"/>
  <c r="DS18" i="40"/>
  <c r="DS18" i="29"/>
  <c r="DS18" i="77"/>
  <c r="DS18" i="173"/>
  <c r="DS18" i="42"/>
  <c r="DS18" i="21"/>
  <c r="DS18" i="99"/>
  <c r="DS18" i="104"/>
  <c r="DC29" i="150"/>
  <c r="DC29" i="148"/>
  <c r="DC29" i="147"/>
  <c r="DC29" i="146"/>
  <c r="DC29" i="149"/>
  <c r="DC29" i="174"/>
  <c r="DC29" i="115"/>
  <c r="DC29" i="77"/>
  <c r="DC29" i="40"/>
  <c r="DC29" i="29"/>
  <c r="DC29" i="173"/>
  <c r="DC29" i="42"/>
  <c r="DC29" i="21"/>
  <c r="DC29" i="99"/>
  <c r="DC29" i="104"/>
  <c r="CX34" i="150"/>
  <c r="CX34" i="148"/>
  <c r="CX34" i="147"/>
  <c r="CX34" i="149"/>
  <c r="CX34" i="146"/>
  <c r="CX34" i="115"/>
  <c r="CX34" i="174"/>
  <c r="CX34" i="40"/>
  <c r="CX34" i="77"/>
  <c r="CX34" i="42"/>
  <c r="CX34" i="29"/>
  <c r="CX34" i="173"/>
  <c r="CX34" i="21"/>
  <c r="CX34" i="104"/>
  <c r="CX34" i="99"/>
  <c r="DS42" i="173"/>
  <c r="DS42" i="21"/>
  <c r="DS42" i="104"/>
  <c r="DS42" i="99"/>
  <c r="EN12" i="148"/>
  <c r="EN12" i="150"/>
  <c r="EN12" i="147"/>
  <c r="EN12" i="146"/>
  <c r="EN12" i="149"/>
  <c r="EN12" i="115"/>
  <c r="EN12" i="174"/>
  <c r="EN12" i="40"/>
  <c r="EN12" i="29"/>
  <c r="EN12" i="77"/>
  <c r="EN12" i="42"/>
  <c r="EN12" i="173"/>
  <c r="EN12" i="104"/>
  <c r="EN12" i="21"/>
  <c r="EN12" i="99"/>
  <c r="FD21" i="150"/>
  <c r="FD21" i="147"/>
  <c r="FD21" i="148"/>
  <c r="FD21" i="146"/>
  <c r="FD21" i="149"/>
  <c r="FD21" i="115"/>
  <c r="FD21" i="174"/>
  <c r="FD21" i="40"/>
  <c r="FD21" i="29"/>
  <c r="FD21" i="77"/>
  <c r="FD21" i="173"/>
  <c r="FD21" i="42"/>
  <c r="FD21" i="21"/>
  <c r="FD21" i="99"/>
  <c r="FD21" i="104"/>
  <c r="FN24" i="150"/>
  <c r="FN24" i="148"/>
  <c r="FN24" i="147"/>
  <c r="FN24" i="146"/>
  <c r="FN24" i="149"/>
  <c r="FN24" i="115"/>
  <c r="FN24" i="174"/>
  <c r="FN24" i="40"/>
  <c r="FN24" i="29"/>
  <c r="FN24" i="77"/>
  <c r="FN24" i="42"/>
  <c r="FN24" i="173"/>
  <c r="FN24" i="21"/>
  <c r="FN24" i="99"/>
  <c r="FN24" i="104"/>
  <c r="DX15" i="148"/>
  <c r="DX15" i="150"/>
  <c r="DX15" i="147"/>
  <c r="DX15" i="146"/>
  <c r="DX15" i="149"/>
  <c r="DX15" i="174"/>
  <c r="DX15" i="40"/>
  <c r="DX15" i="115"/>
  <c r="DX15" i="77"/>
  <c r="DX15" i="29"/>
  <c r="DX15" i="173"/>
  <c r="DX15" i="42"/>
  <c r="DX15" i="99"/>
  <c r="DX15" i="104"/>
  <c r="DX15" i="21"/>
  <c r="DC24" i="150"/>
  <c r="DC24" i="148"/>
  <c r="DC24" i="147"/>
  <c r="DC24" i="146"/>
  <c r="DC24" i="149"/>
  <c r="DC24" i="174"/>
  <c r="DC24" i="115"/>
  <c r="DC24" i="77"/>
  <c r="DC24" i="40"/>
  <c r="DC24" i="29"/>
  <c r="DC24" i="173"/>
  <c r="DC24" i="42"/>
  <c r="DC24" i="21"/>
  <c r="DC24" i="99"/>
  <c r="DC24" i="104"/>
  <c r="EC34" i="150"/>
  <c r="EC34" i="148"/>
  <c r="EC34" i="147"/>
  <c r="EC34" i="149"/>
  <c r="EC34" i="146"/>
  <c r="EC34" i="115"/>
  <c r="EC34" i="174"/>
  <c r="EC34" i="40"/>
  <c r="EC34" i="77"/>
  <c r="EC34" i="29"/>
  <c r="EC34" i="173"/>
  <c r="EC34" i="42"/>
  <c r="EC34" i="21"/>
  <c r="EC34" i="104"/>
  <c r="EC34" i="99"/>
  <c r="FP12" i="148"/>
  <c r="FP12" i="150"/>
  <c r="FP12" i="147"/>
  <c r="FP12" i="146"/>
  <c r="FP12" i="149"/>
  <c r="FP12" i="115"/>
  <c r="FP12" i="174"/>
  <c r="FP12" i="40"/>
  <c r="FP12" i="29"/>
  <c r="FP12" i="77"/>
  <c r="FP12" i="42"/>
  <c r="FP12" i="173"/>
  <c r="FP12" i="104"/>
  <c r="FP12" i="21"/>
  <c r="FP12" i="99"/>
  <c r="ES24" i="150"/>
  <c r="ES24" i="147"/>
  <c r="ES24" i="148"/>
  <c r="ES24" i="146"/>
  <c r="ES24" i="149"/>
  <c r="ES24" i="115"/>
  <c r="ES24" i="174"/>
  <c r="ES24" i="40"/>
  <c r="ES24" i="29"/>
  <c r="ES24" i="77"/>
  <c r="ES24" i="173"/>
  <c r="ES24" i="42"/>
  <c r="ES24" i="21"/>
  <c r="ES24" i="99"/>
  <c r="ES24" i="104"/>
  <c r="FB29" i="150"/>
  <c r="FB29" i="148"/>
  <c r="FB29" i="147"/>
  <c r="FB29" i="146"/>
  <c r="FB29" i="149"/>
  <c r="FB29" i="115"/>
  <c r="FB29" i="174"/>
  <c r="FB29" i="40"/>
  <c r="FB29" i="29"/>
  <c r="FB29" i="77"/>
  <c r="FB29" i="42"/>
  <c r="FB29" i="173"/>
  <c r="FB29" i="21"/>
  <c r="FB29" i="99"/>
  <c r="FB29" i="104"/>
  <c r="FN41" i="173"/>
  <c r="FN41" i="21"/>
  <c r="FN41" i="104"/>
  <c r="FN41" i="99"/>
  <c r="DZ12" i="148"/>
  <c r="DZ12" i="150"/>
  <c r="DZ12" i="147"/>
  <c r="DZ12" i="146"/>
  <c r="DZ12" i="149"/>
  <c r="DZ12" i="174"/>
  <c r="DZ12" i="40"/>
  <c r="DZ12" i="115"/>
  <c r="DZ12" i="77"/>
  <c r="DZ12" i="29"/>
  <c r="DZ12" i="173"/>
  <c r="DZ12" i="42"/>
  <c r="DZ12" i="99"/>
  <c r="DZ12" i="104"/>
  <c r="DZ12" i="21"/>
  <c r="FI9" i="150"/>
  <c r="FI9" i="148"/>
  <c r="FI9" i="147"/>
  <c r="FI9" i="146"/>
  <c r="FI9" i="149"/>
  <c r="FI9" i="174"/>
  <c r="FI9" i="115"/>
  <c r="FI9" i="40"/>
  <c r="FI9" i="29"/>
  <c r="FI9" i="77"/>
  <c r="FI9" i="42"/>
  <c r="FI9" i="173"/>
  <c r="FI9" i="104"/>
  <c r="FI9" i="21"/>
  <c r="FI9" i="99"/>
  <c r="EN18" i="150"/>
  <c r="EN18" i="148"/>
  <c r="EN18" i="147"/>
  <c r="EN18" i="146"/>
  <c r="EN18" i="149"/>
  <c r="EN18" i="115"/>
  <c r="EN18" i="174"/>
  <c r="EN18" i="40"/>
  <c r="EN18" i="29"/>
  <c r="EN18" i="77"/>
  <c r="EN18" i="42"/>
  <c r="EN18" i="173"/>
  <c r="EN18" i="104"/>
  <c r="EN18" i="21"/>
  <c r="EN18" i="99"/>
  <c r="FB34" i="150"/>
  <c r="FB34" i="148"/>
  <c r="FB34" i="147"/>
  <c r="FB34" i="149"/>
  <c r="FB34" i="146"/>
  <c r="FB34" i="115"/>
  <c r="FB34" i="174"/>
  <c r="FB34" i="40"/>
  <c r="FB34" i="77"/>
  <c r="FB34" i="42"/>
  <c r="FB34" i="29"/>
  <c r="FB34" i="173"/>
  <c r="FB34" i="21"/>
  <c r="FB34" i="104"/>
  <c r="FB34" i="99"/>
  <c r="EC15" i="150"/>
  <c r="EC15" i="148"/>
  <c r="EC15" i="147"/>
  <c r="EC15" i="146"/>
  <c r="EC15" i="149"/>
  <c r="EC15" i="115"/>
  <c r="EC15" i="174"/>
  <c r="EC15" i="40"/>
  <c r="EC15" i="29"/>
  <c r="EC15" i="77"/>
  <c r="EC15" i="173"/>
  <c r="EC15" i="42"/>
  <c r="EC15" i="21"/>
  <c r="EC15" i="99"/>
  <c r="EC15" i="104"/>
  <c r="DL41" i="173"/>
  <c r="DL41" i="21"/>
  <c r="DL41" i="104"/>
  <c r="DL41" i="99"/>
  <c r="DJ24" i="150"/>
  <c r="DJ24" i="148"/>
  <c r="DJ24" i="147"/>
  <c r="DJ24" i="146"/>
  <c r="DJ24" i="149"/>
  <c r="DJ24" i="115"/>
  <c r="DJ24" i="174"/>
  <c r="DJ24" i="40"/>
  <c r="DJ24" i="29"/>
  <c r="DJ24" i="77"/>
  <c r="DJ24" i="42"/>
  <c r="DJ24" i="173"/>
  <c r="DJ24" i="21"/>
  <c r="DJ24" i="99"/>
  <c r="DJ24" i="104"/>
  <c r="DE9" i="150"/>
  <c r="DE9" i="148"/>
  <c r="DE9" i="147"/>
  <c r="DE9" i="146"/>
  <c r="DE9" i="149"/>
  <c r="DE9" i="174"/>
  <c r="DE9" i="115"/>
  <c r="DE9" i="40"/>
  <c r="DE9" i="29"/>
  <c r="DE9" i="77"/>
  <c r="DE9" i="42"/>
  <c r="DE9" i="173"/>
  <c r="DE9" i="104"/>
  <c r="DE9" i="21"/>
  <c r="DE9" i="99"/>
  <c r="DL18" i="150"/>
  <c r="DL18" i="148"/>
  <c r="DL18" i="147"/>
  <c r="DL18" i="146"/>
  <c r="DL18" i="149"/>
  <c r="DL18" i="40"/>
  <c r="DL18" i="115"/>
  <c r="DL18" i="174"/>
  <c r="DL18" i="29"/>
  <c r="DL18" i="77"/>
  <c r="DL18" i="42"/>
  <c r="DL18" i="173"/>
  <c r="DL18" i="104"/>
  <c r="DL18" i="21"/>
  <c r="DL18" i="99"/>
  <c r="FG24" i="150"/>
  <c r="FG24" i="148"/>
  <c r="FG24" i="147"/>
  <c r="FG24" i="146"/>
  <c r="FG24" i="149"/>
  <c r="FG24" i="174"/>
  <c r="FG24" i="115"/>
  <c r="FG24" i="77"/>
  <c r="FG24" i="40"/>
  <c r="FG24" i="29"/>
  <c r="FG24" i="173"/>
  <c r="FG24" i="42"/>
  <c r="FG24" i="21"/>
  <c r="FG24" i="99"/>
  <c r="FG24" i="104"/>
  <c r="ES41" i="173"/>
  <c r="ES41" i="104"/>
  <c r="ES41" i="99"/>
  <c r="ES41" i="21"/>
  <c r="EH12" i="148"/>
  <c r="EH12" i="150"/>
  <c r="EH12" i="147"/>
  <c r="EH12" i="146"/>
  <c r="EH12" i="149"/>
  <c r="EH12" i="174"/>
  <c r="EH12" i="40"/>
  <c r="EH12" i="115"/>
  <c r="EH12" i="77"/>
  <c r="EH12" i="29"/>
  <c r="EH12" i="173"/>
  <c r="EH12" i="42"/>
  <c r="EH12" i="99"/>
  <c r="EH12" i="104"/>
  <c r="EH12" i="21"/>
  <c r="ES54" i="21"/>
  <c r="ES54" i="173"/>
  <c r="ES54" i="104"/>
  <c r="ES54" i="99"/>
  <c r="DQ12" i="148"/>
  <c r="DQ12" i="150"/>
  <c r="DQ12" i="147"/>
  <c r="DQ12" i="146"/>
  <c r="DQ12" i="149"/>
  <c r="DQ12" i="174"/>
  <c r="DQ12" i="40"/>
  <c r="DQ12" i="115"/>
  <c r="DQ12" i="77"/>
  <c r="DQ12" i="29"/>
  <c r="DQ12" i="42"/>
  <c r="DQ12" i="173"/>
  <c r="DQ12" i="104"/>
  <c r="DQ12" i="21"/>
  <c r="DQ12" i="99"/>
  <c r="DZ21" i="150"/>
  <c r="DZ21" i="148"/>
  <c r="DZ21" i="147"/>
  <c r="DZ21" i="146"/>
  <c r="DZ21" i="149"/>
  <c r="DZ21" i="174"/>
  <c r="DZ21" i="115"/>
  <c r="DZ21" i="77"/>
  <c r="DZ21" i="40"/>
  <c r="DZ21" i="29"/>
  <c r="DZ21" i="173"/>
  <c r="DZ21" i="42"/>
  <c r="DZ21" i="104"/>
  <c r="DZ21" i="21"/>
  <c r="DZ21" i="99"/>
  <c r="FW12" i="150"/>
  <c r="FW12" i="148"/>
  <c r="FW12" i="147"/>
  <c r="FW12" i="146"/>
  <c r="FW12" i="149"/>
  <c r="FW12" i="115"/>
  <c r="FW12" i="174"/>
  <c r="FW12" i="40"/>
  <c r="FW12" i="29"/>
  <c r="FW12" i="77"/>
  <c r="FW12" i="173"/>
  <c r="FW12" i="42"/>
  <c r="FW12" i="21"/>
  <c r="FW12" i="99"/>
  <c r="FW12" i="104"/>
  <c r="FB54" i="21"/>
  <c r="FB54" i="173"/>
  <c r="FB54" i="104"/>
  <c r="FB54" i="99"/>
  <c r="FG29" i="150"/>
  <c r="FG29" i="148"/>
  <c r="FG29" i="147"/>
  <c r="FG29" i="146"/>
  <c r="FG29" i="149"/>
  <c r="FG29" i="174"/>
  <c r="FG29" i="115"/>
  <c r="FG29" i="77"/>
  <c r="FG29" i="40"/>
  <c r="FG29" i="29"/>
  <c r="FG29" i="173"/>
  <c r="FG29" i="42"/>
  <c r="FG29" i="21"/>
  <c r="FG29" i="99"/>
  <c r="FG29" i="104"/>
  <c r="DQ34" i="150"/>
  <c r="DQ34" i="148"/>
  <c r="DQ34" i="147"/>
  <c r="DQ34" i="149"/>
  <c r="DQ34" i="146"/>
  <c r="DQ34" i="115"/>
  <c r="DQ34" i="174"/>
  <c r="DQ34" i="40"/>
  <c r="DQ34" i="77"/>
  <c r="DQ34" i="29"/>
  <c r="DQ34" i="173"/>
  <c r="DQ34" i="42"/>
  <c r="DQ34" i="21"/>
  <c r="DQ34" i="104"/>
  <c r="DQ34" i="99"/>
  <c r="EN54" i="21"/>
  <c r="EN54" i="173"/>
  <c r="EN54" i="104"/>
  <c r="EN54" i="99"/>
  <c r="EG34" i="150"/>
  <c r="EG34" i="148"/>
  <c r="EG34" i="147"/>
  <c r="EG34" i="149"/>
  <c r="EG34" i="146"/>
  <c r="EG34" i="115"/>
  <c r="EG34" i="174"/>
  <c r="EG34" i="40"/>
  <c r="EG34" i="77"/>
  <c r="EG34" i="29"/>
  <c r="EG34" i="173"/>
  <c r="EG34" i="42"/>
  <c r="EG34" i="21"/>
  <c r="EG34" i="104"/>
  <c r="EG34" i="99"/>
  <c r="EZ18" i="150"/>
  <c r="EZ18" i="148"/>
  <c r="EZ18" i="147"/>
  <c r="EZ18" i="146"/>
  <c r="EZ18" i="149"/>
  <c r="EZ18" i="115"/>
  <c r="EZ18" i="174"/>
  <c r="EZ18" i="40"/>
  <c r="EZ18" i="29"/>
  <c r="EZ18" i="77"/>
  <c r="EZ18" i="42"/>
  <c r="EZ18" i="173"/>
  <c r="EZ18" i="104"/>
  <c r="EZ18" i="21"/>
  <c r="EZ18" i="99"/>
  <c r="FI41" i="173"/>
  <c r="FI41" i="104"/>
  <c r="FI41" i="99"/>
  <c r="FI41" i="21"/>
  <c r="FI24" i="150"/>
  <c r="FI24" i="147"/>
  <c r="FI24" i="148"/>
  <c r="FI24" i="146"/>
  <c r="FI24" i="149"/>
  <c r="FI24" i="115"/>
  <c r="FI24" i="174"/>
  <c r="FI24" i="40"/>
  <c r="FI24" i="29"/>
  <c r="FI24" i="77"/>
  <c r="FI24" i="173"/>
  <c r="FI24" i="42"/>
  <c r="FI24" i="21"/>
  <c r="FI24" i="99"/>
  <c r="FI24" i="104"/>
  <c r="CX54" i="21"/>
  <c r="CX54" i="173"/>
  <c r="CX54" i="104"/>
  <c r="CX54" i="99"/>
  <c r="FU42" i="2"/>
  <c r="FU41" i="173"/>
  <c r="FU41" i="104"/>
  <c r="FU41" i="99"/>
  <c r="FU41" i="21"/>
  <c r="EZ35" i="2"/>
  <c r="AW35" i="114" s="1"/>
  <c r="EZ34" i="150"/>
  <c r="EZ34" i="148"/>
  <c r="EZ34" i="147"/>
  <c r="EZ34" i="146"/>
  <c r="EZ34" i="149"/>
  <c r="EZ34" i="174"/>
  <c r="EZ34" i="115"/>
  <c r="EZ34" i="77"/>
  <c r="EZ34" i="40"/>
  <c r="EZ34" i="29"/>
  <c r="EZ34" i="173"/>
  <c r="EZ34" i="42"/>
  <c r="EZ34" i="104"/>
  <c r="EZ34" i="99"/>
  <c r="EZ34" i="21"/>
  <c r="DC21" i="150"/>
  <c r="DC21" i="147"/>
  <c r="DC21" i="148"/>
  <c r="DC21" i="146"/>
  <c r="DC21" i="149"/>
  <c r="DC21" i="174"/>
  <c r="DC21" i="115"/>
  <c r="DC21" i="77"/>
  <c r="DC21" i="40"/>
  <c r="DC21" i="29"/>
  <c r="DC21" i="173"/>
  <c r="DC21" i="42"/>
  <c r="DC21" i="104"/>
  <c r="DC21" i="21"/>
  <c r="DC21" i="99"/>
  <c r="FW29" i="150"/>
  <c r="FW29" i="148"/>
  <c r="FW29" i="147"/>
  <c r="FW29" i="146"/>
  <c r="FW29" i="149"/>
  <c r="FW29" i="174"/>
  <c r="FW29" i="115"/>
  <c r="FW29" i="77"/>
  <c r="FW29" i="40"/>
  <c r="FW29" i="29"/>
  <c r="FW29" i="173"/>
  <c r="FW29" i="42"/>
  <c r="FW29" i="21"/>
  <c r="FW29" i="99"/>
  <c r="FW29" i="104"/>
  <c r="EU29" i="150"/>
  <c r="EU29" i="148"/>
  <c r="EU29" i="147"/>
  <c r="EU29" i="146"/>
  <c r="EU29" i="149"/>
  <c r="EU29" i="174"/>
  <c r="EU29" i="115"/>
  <c r="EU29" i="77"/>
  <c r="EU29" i="40"/>
  <c r="EU29" i="29"/>
  <c r="EU29" i="173"/>
  <c r="EU29" i="42"/>
  <c r="EU29" i="21"/>
  <c r="EU29" i="99"/>
  <c r="EU29" i="104"/>
  <c r="EZ29" i="150"/>
  <c r="EZ29" i="148"/>
  <c r="EZ29" i="146"/>
  <c r="EZ29" i="147"/>
  <c r="EZ29" i="149"/>
  <c r="EZ29" i="174"/>
  <c r="EZ29" i="115"/>
  <c r="EZ29" i="77"/>
  <c r="EZ29" i="40"/>
  <c r="EZ29" i="29"/>
  <c r="EZ29" i="173"/>
  <c r="EZ29" i="42"/>
  <c r="EZ29" i="104"/>
  <c r="EZ29" i="21"/>
  <c r="EZ29" i="99"/>
  <c r="FW18" i="150"/>
  <c r="FW18" i="148"/>
  <c r="FW18" i="147"/>
  <c r="FW18" i="146"/>
  <c r="FW18" i="149"/>
  <c r="FW18" i="115"/>
  <c r="FW18" i="174"/>
  <c r="FW18" i="40"/>
  <c r="FW18" i="29"/>
  <c r="FW18" i="77"/>
  <c r="FW18" i="173"/>
  <c r="FW18" i="42"/>
  <c r="FW18" i="21"/>
  <c r="FW18" i="99"/>
  <c r="FW18" i="104"/>
  <c r="CX15" i="148"/>
  <c r="CX15" i="150"/>
  <c r="CX15" i="147"/>
  <c r="CX15" i="146"/>
  <c r="CX15" i="149"/>
  <c r="CX15" i="40"/>
  <c r="CX15" i="115"/>
  <c r="CX15" i="174"/>
  <c r="CX15" i="29"/>
  <c r="CX15" i="77"/>
  <c r="CX15" i="42"/>
  <c r="CX15" i="173"/>
  <c r="CX15" i="104"/>
  <c r="CX15" i="21"/>
  <c r="CX15" i="99"/>
  <c r="DJ30" i="150"/>
  <c r="DJ30" i="148"/>
  <c r="DJ30" i="147"/>
  <c r="DJ30" i="146"/>
  <c r="DJ30" i="149"/>
  <c r="DJ30" i="174"/>
  <c r="DJ30" i="115"/>
  <c r="DJ30" i="77"/>
  <c r="DJ30" i="40"/>
  <c r="DJ30" i="29"/>
  <c r="DJ30" i="173"/>
  <c r="DJ30" i="42"/>
  <c r="DJ30" i="21"/>
  <c r="DJ30" i="99"/>
  <c r="DJ30" i="104"/>
  <c r="EG30" i="2"/>
  <c r="EG29" i="150"/>
  <c r="EG29" i="148"/>
  <c r="EG29" i="146"/>
  <c r="EG29" i="147"/>
  <c r="EG29" i="149"/>
  <c r="EG29" i="115"/>
  <c r="EG29" i="174"/>
  <c r="EG29" i="40"/>
  <c r="EG29" i="29"/>
  <c r="EG29" i="77"/>
  <c r="EG29" i="173"/>
  <c r="EG29" i="42"/>
  <c r="EG29" i="21"/>
  <c r="EG29" i="99"/>
  <c r="EG29" i="104"/>
  <c r="FU21" i="150"/>
  <c r="FU21" i="148"/>
  <c r="FU21" i="147"/>
  <c r="FU21" i="146"/>
  <c r="FU21" i="149"/>
  <c r="FU21" i="115"/>
  <c r="FU21" i="174"/>
  <c r="FU21" i="40"/>
  <c r="FU21" i="29"/>
  <c r="FU21" i="77"/>
  <c r="FU21" i="42"/>
  <c r="FU21" i="173"/>
  <c r="FU21" i="104"/>
  <c r="FU21" i="21"/>
  <c r="FU21" i="99"/>
  <c r="EG18" i="150"/>
  <c r="EG18" i="148"/>
  <c r="EG18" i="147"/>
  <c r="EG18" i="146"/>
  <c r="EG18" i="149"/>
  <c r="EG18" i="174"/>
  <c r="EG18" i="40"/>
  <c r="EG18" i="115"/>
  <c r="EG18" i="77"/>
  <c r="EG18" i="29"/>
  <c r="EG18" i="173"/>
  <c r="EG18" i="42"/>
  <c r="EG18" i="104"/>
  <c r="EG18" i="21"/>
  <c r="EG18" i="99"/>
  <c r="FU34" i="150"/>
  <c r="FU34" i="148"/>
  <c r="FU34" i="147"/>
  <c r="FU34" i="149"/>
  <c r="FU34" i="146"/>
  <c r="FU34" i="115"/>
  <c r="FU34" i="174"/>
  <c r="FU34" i="40"/>
  <c r="FU34" i="77"/>
  <c r="FU34" i="29"/>
  <c r="FU34" i="173"/>
  <c r="FU34" i="42"/>
  <c r="FU34" i="21"/>
  <c r="FU34" i="104"/>
  <c r="FU34" i="99"/>
  <c r="DE30" i="2"/>
  <c r="DE29" i="150"/>
  <c r="DE29" i="148"/>
  <c r="DE29" i="146"/>
  <c r="DE29" i="147"/>
  <c r="DE29" i="149"/>
  <c r="DE29" i="115"/>
  <c r="DE29" i="174"/>
  <c r="DE29" i="40"/>
  <c r="DE29" i="29"/>
  <c r="DE29" i="77"/>
  <c r="DE29" i="173"/>
  <c r="DE29" i="42"/>
  <c r="DE29" i="21"/>
  <c r="DE29" i="99"/>
  <c r="DE29" i="104"/>
  <c r="FW21" i="150"/>
  <c r="FW21" i="147"/>
  <c r="FW21" i="148"/>
  <c r="FW21" i="146"/>
  <c r="FW21" i="149"/>
  <c r="FW21" i="174"/>
  <c r="FW21" i="115"/>
  <c r="FW21" i="77"/>
  <c r="FW21" i="40"/>
  <c r="FW21" i="29"/>
  <c r="FW21" i="173"/>
  <c r="FW21" i="42"/>
  <c r="FW21" i="104"/>
  <c r="FW21" i="21"/>
  <c r="FW21" i="99"/>
  <c r="FU25" i="2"/>
  <c r="FU24" i="150"/>
  <c r="FU24" i="147"/>
  <c r="FU24" i="148"/>
  <c r="FU24" i="146"/>
  <c r="FU24" i="149"/>
  <c r="FU24" i="115"/>
  <c r="FU24" i="174"/>
  <c r="FU24" i="40"/>
  <c r="FU24" i="29"/>
  <c r="FU24" i="77"/>
  <c r="FU24" i="173"/>
  <c r="FU24" i="42"/>
  <c r="FU24" i="21"/>
  <c r="FU24" i="99"/>
  <c r="FU24" i="104"/>
  <c r="DS41" i="173"/>
  <c r="DS41" i="21"/>
  <c r="DS41" i="104"/>
  <c r="DS41" i="99"/>
  <c r="CC17" i="106"/>
  <c r="CC17" i="112" s="1"/>
  <c r="CC17" i="148"/>
  <c r="CC17" i="150"/>
  <c r="CC17" i="147"/>
  <c r="CC17" i="146"/>
  <c r="CC17" i="149"/>
  <c r="CC17" i="40"/>
  <c r="CC17" i="115"/>
  <c r="CC17" i="174"/>
  <c r="CC17" i="29"/>
  <c r="CC17" i="77"/>
  <c r="CC17" i="42"/>
  <c r="CC17" i="173"/>
  <c r="CC17" i="104"/>
  <c r="CC17" i="21"/>
  <c r="CC17" i="99"/>
  <c r="AB18" i="180"/>
  <c r="AB18" i="181"/>
  <c r="AB18" i="178"/>
  <c r="AB18" i="179"/>
  <c r="AB18" i="177"/>
  <c r="AR17" i="106"/>
  <c r="AR17" i="112" s="1"/>
  <c r="AR17" i="150"/>
  <c r="AR17" i="148"/>
  <c r="AR17" i="147"/>
  <c r="AR17" i="146"/>
  <c r="AR17" i="149"/>
  <c r="AR17" i="115"/>
  <c r="AR17" i="174"/>
  <c r="AR17" i="40"/>
  <c r="AR17" i="29"/>
  <c r="AR17" i="77"/>
  <c r="AR17" i="173"/>
  <c r="AR17" i="42"/>
  <c r="AR17" i="21"/>
  <c r="AR17" i="99"/>
  <c r="AR17" i="104"/>
  <c r="CA17" i="106"/>
  <c r="CA17" i="112" s="1"/>
  <c r="CA17" i="148"/>
  <c r="CA17" i="150"/>
  <c r="CA17" i="147"/>
  <c r="CA17" i="146"/>
  <c r="CA17" i="149"/>
  <c r="CA17" i="174"/>
  <c r="CA17" i="40"/>
  <c r="CA17" i="115"/>
  <c r="CA17" i="77"/>
  <c r="CA17" i="29"/>
  <c r="CA17" i="173"/>
  <c r="CA17" i="42"/>
  <c r="CA17" i="99"/>
  <c r="CA17" i="104"/>
  <c r="CA17" i="21"/>
  <c r="AK18" i="180"/>
  <c r="AK18" i="181"/>
  <c r="AK18" i="178"/>
  <c r="AK18" i="179"/>
  <c r="AK18" i="177"/>
  <c r="BA17" i="106"/>
  <c r="BA17" i="112" s="1"/>
  <c r="BA17" i="148"/>
  <c r="BA17" i="150"/>
  <c r="BA17" i="147"/>
  <c r="BA17" i="146"/>
  <c r="BA17" i="149"/>
  <c r="BA17" i="40"/>
  <c r="BA17" i="115"/>
  <c r="BA17" i="174"/>
  <c r="BA17" i="29"/>
  <c r="BA17" i="77"/>
  <c r="BA17" i="42"/>
  <c r="BA17" i="173"/>
  <c r="BA17" i="104"/>
  <c r="BA17" i="21"/>
  <c r="BA17" i="99"/>
  <c r="B17" i="106"/>
  <c r="B17" i="112" s="1"/>
  <c r="B17" i="150"/>
  <c r="B17" i="148"/>
  <c r="B17" i="147"/>
  <c r="B17" i="146"/>
  <c r="B17" i="149"/>
  <c r="B17" i="115"/>
  <c r="B17" i="174"/>
  <c r="B17" i="40"/>
  <c r="B17" i="29"/>
  <c r="B17" i="77"/>
  <c r="B17" i="173"/>
  <c r="B17" i="42"/>
  <c r="B17" i="21"/>
  <c r="B17" i="99"/>
  <c r="B17" i="104"/>
  <c r="CU41" i="173"/>
  <c r="CU41" i="21"/>
  <c r="CU41" i="104"/>
  <c r="CU41" i="99"/>
  <c r="CU8" i="150"/>
  <c r="CU8" i="148"/>
  <c r="CU8" i="147"/>
  <c r="CU8" i="146"/>
  <c r="CU8" i="149"/>
  <c r="CU8" i="174"/>
  <c r="CU8" i="115"/>
  <c r="CU8" i="40"/>
  <c r="CU8" i="29"/>
  <c r="CU8" i="77"/>
  <c r="CU8" i="42"/>
  <c r="CU8" i="173"/>
  <c r="CU8" i="104"/>
  <c r="CU8" i="21"/>
  <c r="CU8" i="99"/>
  <c r="FN9" i="150"/>
  <c r="FN9" i="148"/>
  <c r="FN9" i="147"/>
  <c r="FN9" i="146"/>
  <c r="FN9" i="149"/>
  <c r="FN9" i="40"/>
  <c r="FN9" i="174"/>
  <c r="FN9" i="115"/>
  <c r="FN9" i="77"/>
  <c r="FN9" i="29"/>
  <c r="FN9" i="42"/>
  <c r="FN9" i="173"/>
  <c r="FN9" i="104"/>
  <c r="FN9" i="21"/>
  <c r="FN9" i="99"/>
  <c r="FP18" i="150"/>
  <c r="FP18" i="148"/>
  <c r="FP18" i="147"/>
  <c r="FP18" i="146"/>
  <c r="FP18" i="149"/>
  <c r="FP18" i="115"/>
  <c r="FP18" i="174"/>
  <c r="FP18" i="40"/>
  <c r="FP18" i="29"/>
  <c r="FP18" i="77"/>
  <c r="FP18" i="42"/>
  <c r="FP18" i="173"/>
  <c r="FP18" i="104"/>
  <c r="FP18" i="21"/>
  <c r="FP18" i="99"/>
  <c r="FB21" i="150"/>
  <c r="FB21" i="148"/>
  <c r="FB21" i="147"/>
  <c r="FB21" i="146"/>
  <c r="FB21" i="149"/>
  <c r="FB21" i="174"/>
  <c r="FB21" i="115"/>
  <c r="FB21" i="77"/>
  <c r="FB21" i="40"/>
  <c r="FB21" i="29"/>
  <c r="FB21" i="173"/>
  <c r="FB21" i="42"/>
  <c r="FB21" i="104"/>
  <c r="FB21" i="21"/>
  <c r="FB21" i="99"/>
  <c r="FD34" i="150"/>
  <c r="FD34" i="148"/>
  <c r="FD34" i="147"/>
  <c r="FD34" i="146"/>
  <c r="FD34" i="149"/>
  <c r="FD34" i="174"/>
  <c r="FD34" i="115"/>
  <c r="FD34" i="77"/>
  <c r="FD34" i="40"/>
  <c r="FD34" i="29"/>
  <c r="FD34" i="173"/>
  <c r="FD34" i="42"/>
  <c r="FD34" i="104"/>
  <c r="FD34" i="99"/>
  <c r="FD34" i="21"/>
  <c r="DJ54" i="21"/>
  <c r="DJ54" i="173"/>
  <c r="DJ54" i="104"/>
  <c r="DJ54" i="99"/>
  <c r="DJ9" i="150"/>
  <c r="DJ9" i="148"/>
  <c r="DJ9" i="147"/>
  <c r="DJ9" i="146"/>
  <c r="DJ9" i="149"/>
  <c r="DJ9" i="40"/>
  <c r="DJ9" i="174"/>
  <c r="DJ9" i="115"/>
  <c r="DJ9" i="77"/>
  <c r="DJ9" i="29"/>
  <c r="DJ9" i="42"/>
  <c r="DJ9" i="173"/>
  <c r="DJ9" i="104"/>
  <c r="DJ9" i="21"/>
  <c r="DJ9" i="99"/>
  <c r="DX12" i="148"/>
  <c r="DX12" i="150"/>
  <c r="DX12" i="147"/>
  <c r="DX12" i="146"/>
  <c r="DX12" i="149"/>
  <c r="DX12" i="115"/>
  <c r="DX12" i="174"/>
  <c r="DX12" i="40"/>
  <c r="DX12" i="29"/>
  <c r="DX12" i="77"/>
  <c r="DX12" i="42"/>
  <c r="DX12" i="173"/>
  <c r="DX12" i="104"/>
  <c r="DX12" i="21"/>
  <c r="DX12" i="99"/>
  <c r="DC18" i="150"/>
  <c r="DC18" i="148"/>
  <c r="DC18" i="147"/>
  <c r="DC18" i="146"/>
  <c r="DC18" i="149"/>
  <c r="DC18" i="115"/>
  <c r="DC18" i="174"/>
  <c r="DC18" i="40"/>
  <c r="DC18" i="29"/>
  <c r="DC18" i="77"/>
  <c r="DC18" i="173"/>
  <c r="DC18" i="42"/>
  <c r="DC18" i="21"/>
  <c r="DC18" i="99"/>
  <c r="DC18" i="104"/>
  <c r="CX24" i="150"/>
  <c r="CX24" i="148"/>
  <c r="CX24" i="147"/>
  <c r="CX24" i="146"/>
  <c r="CX24" i="149"/>
  <c r="CX24" i="115"/>
  <c r="CX24" i="174"/>
  <c r="CX24" i="40"/>
  <c r="CX24" i="29"/>
  <c r="CX24" i="77"/>
  <c r="CX24" i="42"/>
  <c r="CX24" i="173"/>
  <c r="CX24" i="21"/>
  <c r="CX24" i="99"/>
  <c r="CX24" i="104"/>
  <c r="DQ29" i="150"/>
  <c r="DQ29" i="148"/>
  <c r="DQ29" i="146"/>
  <c r="DQ29" i="147"/>
  <c r="DQ29" i="149"/>
  <c r="DQ29" i="115"/>
  <c r="DQ29" i="174"/>
  <c r="DQ29" i="40"/>
  <c r="DQ29" i="29"/>
  <c r="DQ29" i="77"/>
  <c r="DQ29" i="173"/>
  <c r="DQ29" i="42"/>
  <c r="DQ29" i="21"/>
  <c r="DQ29" i="99"/>
  <c r="DQ29" i="104"/>
  <c r="DL34" i="150"/>
  <c r="DL34" i="148"/>
  <c r="DL34" i="147"/>
  <c r="DL34" i="146"/>
  <c r="DL34" i="149"/>
  <c r="DL34" i="174"/>
  <c r="DL34" i="115"/>
  <c r="DL34" i="77"/>
  <c r="DL34" i="40"/>
  <c r="DL34" i="29"/>
  <c r="DL34" i="173"/>
  <c r="DL34" i="42"/>
  <c r="DL34" i="104"/>
  <c r="DL34" i="99"/>
  <c r="DL34" i="21"/>
  <c r="ES9" i="150"/>
  <c r="ES9" i="148"/>
  <c r="ES9" i="147"/>
  <c r="ES9" i="146"/>
  <c r="ES9" i="149"/>
  <c r="ES9" i="174"/>
  <c r="ES9" i="115"/>
  <c r="ES9" i="40"/>
  <c r="ES9" i="29"/>
  <c r="ES9" i="77"/>
  <c r="ES9" i="42"/>
  <c r="ES9" i="173"/>
  <c r="ES9" i="104"/>
  <c r="ES9" i="21"/>
  <c r="ES9" i="99"/>
  <c r="FB12" i="148"/>
  <c r="FB12" i="150"/>
  <c r="FB12" i="147"/>
  <c r="FB12" i="146"/>
  <c r="FB12" i="149"/>
  <c r="FB12" i="174"/>
  <c r="FB12" i="40"/>
  <c r="FB12" i="115"/>
  <c r="FB12" i="77"/>
  <c r="FB12" i="29"/>
  <c r="FB12" i="173"/>
  <c r="FB12" i="42"/>
  <c r="FB12" i="99"/>
  <c r="FB12" i="104"/>
  <c r="FB12" i="21"/>
  <c r="FP21" i="150"/>
  <c r="FP21" i="147"/>
  <c r="FP21" i="148"/>
  <c r="FP21" i="146"/>
  <c r="FP21" i="149"/>
  <c r="FP21" i="115"/>
  <c r="FP21" i="174"/>
  <c r="FP21" i="40"/>
  <c r="FP21" i="29"/>
  <c r="FP21" i="77"/>
  <c r="FP21" i="173"/>
  <c r="FP21" i="42"/>
  <c r="FP21" i="21"/>
  <c r="FP21" i="99"/>
  <c r="FP21" i="104"/>
  <c r="EH34" i="150"/>
  <c r="EH34" i="148"/>
  <c r="EH34" i="147"/>
  <c r="EH34" i="149"/>
  <c r="EH34" i="146"/>
  <c r="EH34" i="115"/>
  <c r="EH34" i="174"/>
  <c r="EH34" i="40"/>
  <c r="EH34" i="77"/>
  <c r="EH34" i="42"/>
  <c r="EH34" i="29"/>
  <c r="EH34" i="173"/>
  <c r="EH34" i="21"/>
  <c r="EH34" i="104"/>
  <c r="EH34" i="99"/>
  <c r="DE21" i="150"/>
  <c r="DE21" i="148"/>
  <c r="DE21" i="147"/>
  <c r="DE21" i="146"/>
  <c r="DE21" i="149"/>
  <c r="DE21" i="115"/>
  <c r="DE21" i="174"/>
  <c r="DE21" i="40"/>
  <c r="DE21" i="29"/>
  <c r="DE21" i="77"/>
  <c r="DE21" i="42"/>
  <c r="DE21" i="173"/>
  <c r="DE21" i="104"/>
  <c r="DE21" i="21"/>
  <c r="DE21" i="99"/>
  <c r="DQ24" i="150"/>
  <c r="DQ24" i="147"/>
  <c r="DQ24" i="148"/>
  <c r="DQ24" i="146"/>
  <c r="DQ24" i="149"/>
  <c r="DQ24" i="115"/>
  <c r="DQ24" i="174"/>
  <c r="DQ24" i="40"/>
  <c r="DQ24" i="29"/>
  <c r="DQ24" i="77"/>
  <c r="DQ24" i="173"/>
  <c r="DQ24" i="42"/>
  <c r="DQ24" i="21"/>
  <c r="DQ24" i="99"/>
  <c r="DQ24" i="104"/>
  <c r="EG41" i="173"/>
  <c r="EG41" i="104"/>
  <c r="EG41" i="99"/>
  <c r="EG41" i="21"/>
  <c r="EN15" i="148"/>
  <c r="EN15" i="150"/>
  <c r="EN15" i="147"/>
  <c r="EN15" i="146"/>
  <c r="EN15" i="149"/>
  <c r="EN15" i="174"/>
  <c r="EN15" i="40"/>
  <c r="EN15" i="115"/>
  <c r="EN15" i="77"/>
  <c r="EN15" i="29"/>
  <c r="EN15" i="173"/>
  <c r="EN15" i="42"/>
  <c r="EN15" i="99"/>
  <c r="EN15" i="104"/>
  <c r="EN15" i="21"/>
  <c r="FD24" i="150"/>
  <c r="FD24" i="147"/>
  <c r="FD24" i="148"/>
  <c r="FD24" i="146"/>
  <c r="FD24" i="149"/>
  <c r="FD24" i="174"/>
  <c r="FD24" i="115"/>
  <c r="FD24" i="77"/>
  <c r="FD24" i="40"/>
  <c r="FD24" i="29"/>
  <c r="FD24" i="173"/>
  <c r="FD24" i="42"/>
  <c r="FD24" i="104"/>
  <c r="FD24" i="21"/>
  <c r="FD24" i="99"/>
  <c r="FN29" i="150"/>
  <c r="FN29" i="148"/>
  <c r="FN29" i="147"/>
  <c r="FN29" i="146"/>
  <c r="FN29" i="149"/>
  <c r="FN29" i="115"/>
  <c r="FN29" i="174"/>
  <c r="FN29" i="40"/>
  <c r="FN29" i="29"/>
  <c r="FN29" i="77"/>
  <c r="FN29" i="42"/>
  <c r="FN29" i="173"/>
  <c r="FN29" i="21"/>
  <c r="FN29" i="99"/>
  <c r="FN29" i="104"/>
  <c r="EH15" i="148"/>
  <c r="EH15" i="150"/>
  <c r="EH15" i="147"/>
  <c r="EH15" i="146"/>
  <c r="EH15" i="149"/>
  <c r="EH15" i="40"/>
  <c r="EH15" i="115"/>
  <c r="EH15" i="174"/>
  <c r="EH15" i="29"/>
  <c r="EH15" i="77"/>
  <c r="EH15" i="42"/>
  <c r="EH15" i="173"/>
  <c r="EH15" i="104"/>
  <c r="EH15" i="21"/>
  <c r="EH15" i="99"/>
  <c r="DJ21" i="150"/>
  <c r="DJ21" i="148"/>
  <c r="DJ21" i="147"/>
  <c r="DJ21" i="146"/>
  <c r="DJ21" i="149"/>
  <c r="DJ21" i="174"/>
  <c r="DJ21" i="115"/>
  <c r="DJ21" i="77"/>
  <c r="DJ21" i="40"/>
  <c r="DJ21" i="29"/>
  <c r="DJ21" i="173"/>
  <c r="DJ21" i="42"/>
  <c r="DJ21" i="104"/>
  <c r="DJ21" i="21"/>
  <c r="DJ21" i="99"/>
  <c r="ES15" i="150"/>
  <c r="ES15" i="148"/>
  <c r="ES15" i="147"/>
  <c r="ES15" i="146"/>
  <c r="ES15" i="149"/>
  <c r="ES15" i="115"/>
  <c r="ES15" i="174"/>
  <c r="ES15" i="40"/>
  <c r="ES15" i="29"/>
  <c r="ES15" i="77"/>
  <c r="ES15" i="173"/>
  <c r="ES15" i="42"/>
  <c r="ES15" i="21"/>
  <c r="ES15" i="99"/>
  <c r="ES15" i="104"/>
  <c r="FB18" i="150"/>
  <c r="FB18" i="147"/>
  <c r="FB18" i="148"/>
  <c r="FB18" i="146"/>
  <c r="FB18" i="149"/>
  <c r="FB18" i="174"/>
  <c r="FB18" i="115"/>
  <c r="FB18" i="77"/>
  <c r="FB18" i="40"/>
  <c r="FB18" i="29"/>
  <c r="FB18" i="173"/>
  <c r="FB18" i="42"/>
  <c r="FB18" i="99"/>
  <c r="FB18" i="104"/>
  <c r="FB18" i="21"/>
  <c r="FN34" i="150"/>
  <c r="FN34" i="148"/>
  <c r="FN34" i="147"/>
  <c r="FN34" i="149"/>
  <c r="FN34" i="146"/>
  <c r="FN34" i="115"/>
  <c r="FN34" i="174"/>
  <c r="FN34" i="40"/>
  <c r="FN34" i="77"/>
  <c r="FN34" i="42"/>
  <c r="FN34" i="29"/>
  <c r="FN34" i="173"/>
  <c r="FN34" i="21"/>
  <c r="FN34" i="104"/>
  <c r="FN34" i="99"/>
  <c r="DJ34" i="150"/>
  <c r="DJ34" i="148"/>
  <c r="DJ34" i="147"/>
  <c r="DJ34" i="149"/>
  <c r="DJ34" i="146"/>
  <c r="DJ34" i="115"/>
  <c r="DJ34" i="174"/>
  <c r="DJ34" i="40"/>
  <c r="DJ34" i="77"/>
  <c r="DJ34" i="42"/>
  <c r="DJ34" i="29"/>
  <c r="DJ34" i="173"/>
  <c r="DJ34" i="21"/>
  <c r="DJ34" i="104"/>
  <c r="DJ34" i="99"/>
  <c r="DZ41" i="173"/>
  <c r="DZ41" i="21"/>
  <c r="DZ41" i="104"/>
  <c r="DZ41" i="99"/>
  <c r="DJ31" i="150"/>
  <c r="DJ31" i="148"/>
  <c r="DJ31" i="147"/>
  <c r="DJ31" i="146"/>
  <c r="DJ31" i="149"/>
  <c r="DJ31" i="174"/>
  <c r="DJ31" i="115"/>
  <c r="DJ31" i="77"/>
  <c r="DJ31" i="40"/>
  <c r="DJ31" i="29"/>
  <c r="DJ31" i="173"/>
  <c r="DJ31" i="42"/>
  <c r="DJ31" i="104"/>
  <c r="DJ31" i="21"/>
  <c r="DJ31" i="99"/>
  <c r="DS9" i="150"/>
  <c r="DS9" i="148"/>
  <c r="DS9" i="147"/>
  <c r="DS9" i="146"/>
  <c r="DS9" i="149"/>
  <c r="DS9" i="40"/>
  <c r="DS9" i="174"/>
  <c r="DS9" i="115"/>
  <c r="DS9" i="77"/>
  <c r="DS9" i="29"/>
  <c r="DS9" i="173"/>
  <c r="DS9" i="42"/>
  <c r="DS9" i="104"/>
  <c r="DS9" i="21"/>
  <c r="DS9" i="99"/>
  <c r="DZ18" i="150"/>
  <c r="DZ18" i="147"/>
  <c r="DZ18" i="148"/>
  <c r="DZ18" i="146"/>
  <c r="DZ18" i="149"/>
  <c r="DZ18" i="174"/>
  <c r="DZ18" i="40"/>
  <c r="DZ18" i="115"/>
  <c r="DZ18" i="77"/>
  <c r="DZ18" i="29"/>
  <c r="DZ18" i="173"/>
  <c r="DZ18" i="42"/>
  <c r="DZ18" i="99"/>
  <c r="DZ18" i="104"/>
  <c r="DZ18" i="21"/>
  <c r="DX24" i="150"/>
  <c r="DX24" i="147"/>
  <c r="DX24" i="148"/>
  <c r="DX24" i="146"/>
  <c r="DX24" i="149"/>
  <c r="DX24" i="174"/>
  <c r="DX24" i="115"/>
  <c r="DX24" i="77"/>
  <c r="DX24" i="40"/>
  <c r="DX24" i="29"/>
  <c r="DX24" i="173"/>
  <c r="DX24" i="42"/>
  <c r="DX24" i="104"/>
  <c r="DX24" i="21"/>
  <c r="DX24" i="99"/>
  <c r="FD41" i="173"/>
  <c r="FD41" i="21"/>
  <c r="FD41" i="104"/>
  <c r="FD41" i="99"/>
  <c r="DE54" i="21"/>
  <c r="DE54" i="173"/>
  <c r="DE54" i="104"/>
  <c r="DE54" i="99"/>
  <c r="FD54" i="21"/>
  <c r="FD54" i="173"/>
  <c r="FD54" i="104"/>
  <c r="FD54" i="99"/>
  <c r="EC12" i="148"/>
  <c r="EC12" i="150"/>
  <c r="EC12" i="147"/>
  <c r="EC12" i="146"/>
  <c r="EC12" i="149"/>
  <c r="EC12" i="174"/>
  <c r="EC12" i="40"/>
  <c r="EC12" i="115"/>
  <c r="EC12" i="77"/>
  <c r="EC12" i="29"/>
  <c r="EC12" i="42"/>
  <c r="EC12" i="173"/>
  <c r="EC12" i="104"/>
  <c r="EC12" i="21"/>
  <c r="EC12" i="99"/>
  <c r="DL29" i="150"/>
  <c r="DL29" i="148"/>
  <c r="DL29" i="146"/>
  <c r="DL29" i="147"/>
  <c r="DL29" i="149"/>
  <c r="DL29" i="174"/>
  <c r="DL29" i="115"/>
  <c r="DL29" i="77"/>
  <c r="DL29" i="40"/>
  <c r="DL29" i="29"/>
  <c r="DL29" i="173"/>
  <c r="DL29" i="42"/>
  <c r="DL29" i="104"/>
  <c r="DL29" i="21"/>
  <c r="DL29" i="99"/>
  <c r="EH9" i="150"/>
  <c r="EH9" i="148"/>
  <c r="EH9" i="147"/>
  <c r="EH9" i="146"/>
  <c r="EH9" i="149"/>
  <c r="EH9" i="40"/>
  <c r="EH9" i="174"/>
  <c r="EH9" i="115"/>
  <c r="EH9" i="77"/>
  <c r="EH9" i="29"/>
  <c r="EH9" i="42"/>
  <c r="EH9" i="173"/>
  <c r="EH9" i="104"/>
  <c r="EH9" i="21"/>
  <c r="EH9" i="99"/>
  <c r="FI12" i="148"/>
  <c r="FI12" i="150"/>
  <c r="FI12" i="147"/>
  <c r="FI12" i="146"/>
  <c r="FI12" i="149"/>
  <c r="FI12" i="174"/>
  <c r="FI12" i="40"/>
  <c r="FI12" i="115"/>
  <c r="FI12" i="77"/>
  <c r="FI12" i="29"/>
  <c r="FI12" i="42"/>
  <c r="FI12" i="173"/>
  <c r="FI12" i="104"/>
  <c r="FI12" i="21"/>
  <c r="FI12" i="99"/>
  <c r="FG34" i="150"/>
  <c r="FG34" i="148"/>
  <c r="FG34" i="147"/>
  <c r="FG34" i="146"/>
  <c r="FG34" i="149"/>
  <c r="FG34" i="174"/>
  <c r="FG34" i="115"/>
  <c r="FG34" i="77"/>
  <c r="FG34" i="40"/>
  <c r="FG34" i="173"/>
  <c r="FG34" i="42"/>
  <c r="FG34" i="29"/>
  <c r="FG34" i="21"/>
  <c r="FG34" i="104"/>
  <c r="FG34" i="99"/>
  <c r="FI15" i="150"/>
  <c r="FI15" i="148"/>
  <c r="FI15" i="147"/>
  <c r="FI15" i="146"/>
  <c r="FI15" i="149"/>
  <c r="FI15" i="115"/>
  <c r="FI15" i="174"/>
  <c r="FI15" i="40"/>
  <c r="FI15" i="29"/>
  <c r="FI15" i="77"/>
  <c r="FI15" i="173"/>
  <c r="FI15" i="42"/>
  <c r="FI15" i="21"/>
  <c r="FI15" i="99"/>
  <c r="FI15" i="104"/>
  <c r="FW54" i="173"/>
  <c r="FW54" i="104"/>
  <c r="FW54" i="21"/>
  <c r="FW54" i="99"/>
  <c r="DC41" i="173"/>
  <c r="DC41" i="21"/>
  <c r="DC41" i="104"/>
  <c r="DC41" i="99"/>
  <c r="DS24" i="150"/>
  <c r="DS24" i="148"/>
  <c r="DS24" i="147"/>
  <c r="DS24" i="146"/>
  <c r="DS24" i="149"/>
  <c r="DS24" i="174"/>
  <c r="DS24" i="115"/>
  <c r="DS24" i="77"/>
  <c r="DS24" i="40"/>
  <c r="DS24" i="29"/>
  <c r="DS24" i="173"/>
  <c r="DS24" i="42"/>
  <c r="DS24" i="21"/>
  <c r="DS24" i="99"/>
  <c r="DS24" i="104"/>
  <c r="FI54" i="21"/>
  <c r="FI54" i="173"/>
  <c r="FI54" i="104"/>
  <c r="FI54" i="99"/>
  <c r="EL54" i="21"/>
  <c r="EL54" i="173"/>
  <c r="EL54" i="104"/>
  <c r="EL54" i="99"/>
  <c r="EZ54" i="21"/>
  <c r="EZ54" i="173"/>
  <c r="EZ54" i="104"/>
  <c r="EZ54" i="99"/>
  <c r="EZ12" i="148"/>
  <c r="EZ12" i="150"/>
  <c r="EZ12" i="147"/>
  <c r="EZ12" i="146"/>
  <c r="EZ12" i="149"/>
  <c r="EZ12" i="115"/>
  <c r="EZ12" i="174"/>
  <c r="EZ12" i="40"/>
  <c r="EZ12" i="29"/>
  <c r="EZ12" i="77"/>
  <c r="EZ12" i="42"/>
  <c r="EZ12" i="173"/>
  <c r="EZ12" i="104"/>
  <c r="EZ12" i="21"/>
  <c r="EZ12" i="99"/>
  <c r="EL41" i="173"/>
  <c r="EL41" i="21"/>
  <c r="EL41" i="104"/>
  <c r="EL41" i="99"/>
  <c r="DS34" i="150"/>
  <c r="DS34" i="148"/>
  <c r="DS34" i="147"/>
  <c r="DS34" i="146"/>
  <c r="DS34" i="149"/>
  <c r="DS34" i="174"/>
  <c r="DS34" i="115"/>
  <c r="DS34" i="77"/>
  <c r="DS34" i="40"/>
  <c r="DS34" i="173"/>
  <c r="DS34" i="42"/>
  <c r="DS34" i="29"/>
  <c r="DS34" i="21"/>
  <c r="DS34" i="104"/>
  <c r="DS34" i="99"/>
  <c r="EZ24" i="150"/>
  <c r="EZ24" i="147"/>
  <c r="EZ24" i="148"/>
  <c r="EZ24" i="146"/>
  <c r="EZ24" i="149"/>
  <c r="EZ24" i="174"/>
  <c r="EZ24" i="115"/>
  <c r="EZ24" i="77"/>
  <c r="EZ24" i="40"/>
  <c r="EZ24" i="29"/>
  <c r="EZ24" i="173"/>
  <c r="EZ24" i="42"/>
  <c r="EZ24" i="104"/>
  <c r="EZ24" i="21"/>
  <c r="EZ24" i="99"/>
  <c r="EZ42" i="2"/>
  <c r="EZ41" i="173"/>
  <c r="EZ41" i="21"/>
  <c r="EZ41" i="104"/>
  <c r="EZ41" i="99"/>
  <c r="DQ54" i="21"/>
  <c r="DQ54" i="173"/>
  <c r="DQ54" i="104"/>
  <c r="DQ54" i="99"/>
  <c r="FW34" i="150"/>
  <c r="FW34" i="148"/>
  <c r="FW34" i="147"/>
  <c r="FW34" i="146"/>
  <c r="FW34" i="149"/>
  <c r="FW34" i="174"/>
  <c r="FW34" i="115"/>
  <c r="FW34" i="77"/>
  <c r="FW34" i="40"/>
  <c r="FW34" i="173"/>
  <c r="FW34" i="42"/>
  <c r="FW34" i="29"/>
  <c r="FW34" i="21"/>
  <c r="FW34" i="104"/>
  <c r="FW34" i="99"/>
  <c r="DZ15" i="148"/>
  <c r="DZ15" i="150"/>
  <c r="DZ15" i="147"/>
  <c r="DZ15" i="146"/>
  <c r="DZ15" i="149"/>
  <c r="DZ15" i="40"/>
  <c r="DZ15" i="115"/>
  <c r="DZ15" i="174"/>
  <c r="DZ15" i="29"/>
  <c r="DZ15" i="77"/>
  <c r="DZ15" i="42"/>
  <c r="DZ15" i="173"/>
  <c r="DZ15" i="104"/>
  <c r="DZ15" i="21"/>
  <c r="DZ15" i="99"/>
  <c r="DX34" i="150"/>
  <c r="DX34" i="148"/>
  <c r="DX34" i="147"/>
  <c r="DX34" i="146"/>
  <c r="DX34" i="149"/>
  <c r="DX34" i="174"/>
  <c r="DX34" i="115"/>
  <c r="DX34" i="77"/>
  <c r="DX34" i="40"/>
  <c r="DX34" i="29"/>
  <c r="DX34" i="173"/>
  <c r="DX34" i="42"/>
  <c r="DX34" i="104"/>
  <c r="DX34" i="99"/>
  <c r="DX34" i="21"/>
  <c r="EU9" i="150"/>
  <c r="EU9" i="148"/>
  <c r="EU9" i="147"/>
  <c r="EU9" i="146"/>
  <c r="EU9" i="149"/>
  <c r="EU9" i="40"/>
  <c r="EU9" i="174"/>
  <c r="EU9" i="115"/>
  <c r="EU9" i="77"/>
  <c r="EU9" i="29"/>
  <c r="EU9" i="173"/>
  <c r="EU9" i="42"/>
  <c r="EU9" i="104"/>
  <c r="EU9" i="21"/>
  <c r="EU9" i="99"/>
  <c r="EH29" i="150"/>
  <c r="EH29" i="148"/>
  <c r="EH29" i="147"/>
  <c r="EH29" i="146"/>
  <c r="EH29" i="149"/>
  <c r="EH29" i="115"/>
  <c r="EH29" i="174"/>
  <c r="EH29" i="40"/>
  <c r="EH29" i="29"/>
  <c r="EH29" i="77"/>
  <c r="EH29" i="42"/>
  <c r="EH29" i="173"/>
  <c r="EH29" i="21"/>
  <c r="EH29" i="99"/>
  <c r="EH29" i="104"/>
  <c r="FU12" i="148"/>
  <c r="FU12" i="150"/>
  <c r="FU12" i="147"/>
  <c r="FU12" i="146"/>
  <c r="FU12" i="149"/>
  <c r="FU12" i="174"/>
  <c r="FU12" i="40"/>
  <c r="FU12" i="115"/>
  <c r="FU12" i="77"/>
  <c r="FU12" i="29"/>
  <c r="FU12" i="42"/>
  <c r="FU12" i="173"/>
  <c r="FU12" i="104"/>
  <c r="FU12" i="21"/>
  <c r="FU12" i="99"/>
  <c r="EH54" i="21"/>
  <c r="EH54" i="173"/>
  <c r="EH54" i="104"/>
  <c r="EH54" i="99"/>
  <c r="DE41" i="173"/>
  <c r="DE41" i="104"/>
  <c r="DE41" i="99"/>
  <c r="DE41" i="21"/>
  <c r="DL9" i="150"/>
  <c r="DL9" i="148"/>
  <c r="DL9" i="147"/>
  <c r="DL9" i="146"/>
  <c r="DL9" i="149"/>
  <c r="DL9" i="115"/>
  <c r="DL9" i="40"/>
  <c r="DL9" i="174"/>
  <c r="DL9" i="29"/>
  <c r="DL9" i="77"/>
  <c r="DL9" i="173"/>
  <c r="DL9" i="42"/>
  <c r="DL9" i="21"/>
  <c r="DL9" i="99"/>
  <c r="DL9" i="104"/>
  <c r="EU54" i="173"/>
  <c r="EU54" i="104"/>
  <c r="EU54" i="21"/>
  <c r="EU54" i="99"/>
  <c r="P17" i="150"/>
  <c r="P17" i="149"/>
  <c r="P17" i="77"/>
  <c r="P17" i="148"/>
  <c r="P17" i="174"/>
  <c r="P17" i="29"/>
  <c r="P17" i="104"/>
  <c r="P17" i="147"/>
  <c r="P17" i="42"/>
  <c r="P17" i="106"/>
  <c r="P17" i="112" s="1"/>
  <c r="P17" i="146"/>
  <c r="P17" i="173"/>
  <c r="P17" i="21"/>
  <c r="P17" i="115"/>
  <c r="P17" i="40"/>
  <c r="P17" i="99"/>
  <c r="G17" i="106"/>
  <c r="G17" i="112" s="1"/>
  <c r="G17" i="147"/>
  <c r="G17" i="150"/>
  <c r="G17" i="148"/>
  <c r="G17" i="149"/>
  <c r="G17" i="174"/>
  <c r="G17" i="29"/>
  <c r="G17" i="40"/>
  <c r="G17" i="115"/>
  <c r="G17" i="77"/>
  <c r="G17" i="146"/>
  <c r="G17" i="173"/>
  <c r="G17" i="42"/>
  <c r="G17" i="21"/>
  <c r="G17" i="99"/>
  <c r="G17" i="104"/>
  <c r="K17" i="147"/>
  <c r="K17" i="149"/>
  <c r="K17" i="106"/>
  <c r="K17" i="112" s="1"/>
  <c r="K17" i="150"/>
  <c r="K17" i="146"/>
  <c r="K17" i="174"/>
  <c r="K17" i="29"/>
  <c r="K17" i="77"/>
  <c r="K17" i="173"/>
  <c r="K17" i="148"/>
  <c r="K17" i="40"/>
  <c r="K17" i="115"/>
  <c r="K17" i="42"/>
  <c r="K17" i="21"/>
  <c r="K17" i="99"/>
  <c r="K17" i="104"/>
  <c r="I17" i="106"/>
  <c r="I17" i="112" s="1"/>
  <c r="I17" i="150"/>
  <c r="I17" i="147"/>
  <c r="I17" i="148"/>
  <c r="I17" i="115"/>
  <c r="I17" i="40"/>
  <c r="I17" i="77"/>
  <c r="I17" i="146"/>
  <c r="I17" i="42"/>
  <c r="I17" i="174"/>
  <c r="I17" i="173"/>
  <c r="I17" i="104"/>
  <c r="I17" i="29"/>
  <c r="I17" i="149"/>
  <c r="I17" i="21"/>
  <c r="I17" i="99"/>
  <c r="D17" i="150"/>
  <c r="D17" i="106"/>
  <c r="D17" i="112" s="1"/>
  <c r="D17" i="147"/>
  <c r="D17" i="148"/>
  <c r="D17" i="146"/>
  <c r="D17" i="40"/>
  <c r="D17" i="115"/>
  <c r="D17" i="42"/>
  <c r="D17" i="174"/>
  <c r="D17" i="29"/>
  <c r="D17" i="77"/>
  <c r="D17" i="104"/>
  <c r="D17" i="173"/>
  <c r="D17" i="21"/>
  <c r="D17" i="99"/>
  <c r="D17" i="149"/>
  <c r="AQ30" i="114"/>
  <c r="BD25" i="114"/>
  <c r="Z17" i="114"/>
  <c r="N17" i="114"/>
  <c r="AF53" i="114"/>
  <c r="AZ9" i="114"/>
  <c r="AY34" i="114"/>
  <c r="AJ9" i="114"/>
  <c r="AG24" i="114"/>
  <c r="AM42" i="114"/>
  <c r="AW42" i="114"/>
  <c r="AH34" i="114"/>
  <c r="AY24" i="114"/>
  <c r="AZ42" i="114"/>
  <c r="BC15" i="114"/>
  <c r="BF34" i="114"/>
  <c r="AG41" i="114"/>
  <c r="AW21" i="114"/>
  <c r="AS21" i="114"/>
  <c r="BC54" i="114"/>
  <c r="AK29" i="114"/>
  <c r="BA12" i="114"/>
  <c r="BA15" i="114"/>
  <c r="AM24" i="114"/>
  <c r="AW54" i="114"/>
  <c r="AS41" i="114"/>
  <c r="AW41" i="114"/>
  <c r="AO15" i="114"/>
  <c r="AR29" i="114"/>
  <c r="AI41" i="114"/>
  <c r="AC17" i="114"/>
  <c r="Y17" i="114"/>
  <c r="U17" i="114"/>
  <c r="Q17" i="114"/>
  <c r="M17" i="114"/>
  <c r="I17" i="114"/>
  <c r="E17" i="114"/>
  <c r="AF50" i="114"/>
  <c r="AF23" i="114"/>
  <c r="AF11" i="114"/>
  <c r="AX9" i="114"/>
  <c r="AU18" i="114"/>
  <c r="BA18" i="114"/>
  <c r="BF21" i="114"/>
  <c r="BC34" i="114"/>
  <c r="AJ54" i="114"/>
  <c r="BD55" i="114"/>
  <c r="AN9" i="114"/>
  <c r="AI15" i="114"/>
  <c r="AL18" i="114"/>
  <c r="AK24" i="114"/>
  <c r="AP29" i="114"/>
  <c r="AK34" i="114"/>
  <c r="AU9" i="114"/>
  <c r="AX12" i="114"/>
  <c r="AY21" i="114"/>
  <c r="BB24" i="114"/>
  <c r="AR34" i="114"/>
  <c r="AN15" i="114"/>
  <c r="AH24" i="114"/>
  <c r="AP34" i="114"/>
  <c r="AY12" i="114"/>
  <c r="BB15" i="114"/>
  <c r="BC24" i="114"/>
  <c r="BB29" i="114"/>
  <c r="AX41" i="114"/>
  <c r="AR15" i="114"/>
  <c r="AO12" i="114"/>
  <c r="BA9" i="114"/>
  <c r="AT18" i="114"/>
  <c r="AT34" i="114"/>
  <c r="AH15" i="114"/>
  <c r="AK41" i="114"/>
  <c r="AJ24" i="114"/>
  <c r="AI9" i="114"/>
  <c r="AK18" i="114"/>
  <c r="AZ24" i="114"/>
  <c r="BA21" i="114"/>
  <c r="AR24" i="114"/>
  <c r="AQ54" i="114"/>
  <c r="EZ55" i="2"/>
  <c r="AG21" i="114"/>
  <c r="AV25" i="114"/>
  <c r="AP54" i="114"/>
  <c r="AZ15" i="114"/>
  <c r="AZ41" i="114"/>
  <c r="BE41" i="114"/>
  <c r="AP21" i="114"/>
  <c r="AL41" i="114"/>
  <c r="BE15" i="114"/>
  <c r="AK15" i="114"/>
  <c r="AS24" i="114"/>
  <c r="AS12" i="114"/>
  <c r="AW15" i="114"/>
  <c r="AM12" i="114"/>
  <c r="AP41" i="114"/>
  <c r="DZ55" i="2"/>
  <c r="AO54" i="114"/>
  <c r="BB54" i="114"/>
  <c r="AV41" i="114"/>
  <c r="AR21" i="114"/>
  <c r="AL21" i="114"/>
  <c r="AI34" i="114"/>
  <c r="BD9" i="114"/>
  <c r="AH54" i="114"/>
  <c r="AV24" i="114"/>
  <c r="AZ54" i="114"/>
  <c r="AW9" i="114"/>
  <c r="AV12" i="114"/>
  <c r="BD54" i="114"/>
  <c r="AD17" i="114"/>
  <c r="R17" i="114"/>
  <c r="F17" i="114"/>
  <c r="AF29" i="114"/>
  <c r="AT9" i="114"/>
  <c r="BB21" i="114"/>
  <c r="BD42" i="114"/>
  <c r="AN12" i="114"/>
  <c r="AG34" i="114"/>
  <c r="AU21" i="114"/>
  <c r="AQ21" i="114"/>
  <c r="AX15" i="114"/>
  <c r="AT41" i="114"/>
  <c r="AS9" i="114"/>
  <c r="AI30" i="114"/>
  <c r="AG18" i="114"/>
  <c r="AM54" i="114"/>
  <c r="AI25" i="114"/>
  <c r="AZ34" i="114"/>
  <c r="AH41" i="114"/>
  <c r="AS54" i="114"/>
  <c r="AM34" i="114"/>
  <c r="AL54" i="114"/>
  <c r="AN34" i="114"/>
  <c r="BD12" i="114"/>
  <c r="AK9" i="114"/>
  <c r="AB17" i="114"/>
  <c r="X17" i="114"/>
  <c r="T17" i="114"/>
  <c r="P17" i="114"/>
  <c r="L17" i="114"/>
  <c r="H17" i="114"/>
  <c r="D17" i="114"/>
  <c r="AF41" i="114"/>
  <c r="AF21" i="114"/>
  <c r="AF8" i="114"/>
  <c r="BB9" i="114"/>
  <c r="AY18" i="114"/>
  <c r="AT21" i="114"/>
  <c r="AZ21" i="114"/>
  <c r="AS34" i="114"/>
  <c r="AN54" i="114"/>
  <c r="AH55" i="114"/>
  <c r="AG9" i="114"/>
  <c r="AM15" i="114"/>
  <c r="AP18" i="114"/>
  <c r="AO24" i="114"/>
  <c r="AM29" i="114"/>
  <c r="AO34" i="114"/>
  <c r="AY9" i="114"/>
  <c r="BB12" i="114"/>
  <c r="BC21" i="114"/>
  <c r="BF24" i="114"/>
  <c r="AR18" i="114"/>
  <c r="AI21" i="114"/>
  <c r="AL24" i="114"/>
  <c r="DE42" i="2"/>
  <c r="BC12" i="114"/>
  <c r="BF15" i="114"/>
  <c r="AS25" i="114"/>
  <c r="BF29" i="114"/>
  <c r="BB41" i="114"/>
  <c r="DQ55" i="2"/>
  <c r="AJ21" i="114"/>
  <c r="AU15" i="114"/>
  <c r="AX18" i="114"/>
  <c r="AX34" i="114"/>
  <c r="AL15" i="114"/>
  <c r="AJ34" i="114"/>
  <c r="AO41" i="114"/>
  <c r="AJ31" i="114"/>
  <c r="AM9" i="114"/>
  <c r="AO18" i="114"/>
  <c r="AS30" i="114"/>
  <c r="AU41" i="114"/>
  <c r="AR12" i="114"/>
  <c r="AU54" i="114"/>
  <c r="AH12" i="114"/>
  <c r="AK21" i="114"/>
  <c r="AY29" i="114"/>
  <c r="BE12" i="114"/>
  <c r="AX54" i="114"/>
  <c r="AZ18" i="114"/>
  <c r="AI12" i="114"/>
  <c r="AK54" i="114"/>
  <c r="AI24" i="114"/>
  <c r="AS15" i="114"/>
  <c r="BD29" i="114"/>
  <c r="AQ24" i="114"/>
  <c r="BE24" i="114"/>
  <c r="BD15" i="114"/>
  <c r="BA29" i="114"/>
  <c r="AN18" i="114"/>
  <c r="AS29" i="114"/>
  <c r="BD18" i="114"/>
  <c r="AL9" i="114"/>
  <c r="AV15" i="114"/>
  <c r="AJ12" i="114"/>
  <c r="AN29" i="114"/>
  <c r="AN41" i="114"/>
  <c r="AV21" i="114"/>
  <c r="AI18" i="114"/>
  <c r="AV34" i="114"/>
  <c r="AH9" i="114"/>
  <c r="BE9" i="114"/>
  <c r="AV18" i="114"/>
  <c r="AP9" i="114"/>
  <c r="V17" i="114"/>
  <c r="J17" i="114"/>
  <c r="B17" i="114"/>
  <c r="AF15" i="114"/>
  <c r="AS18" i="114"/>
  <c r="AZ55" i="114"/>
  <c r="AH18" i="114"/>
  <c r="AL29" i="114"/>
  <c r="AT12" i="114"/>
  <c r="AX24" i="114"/>
  <c r="AJ15" i="114"/>
  <c r="AU12" i="114"/>
  <c r="AX29" i="114"/>
  <c r="AK12" i="114"/>
  <c r="BF18" i="114"/>
  <c r="BC29" i="114"/>
  <c r="AO29" i="114"/>
  <c r="BC41" i="114"/>
  <c r="AP12" i="114"/>
  <c r="AQ12" i="114"/>
  <c r="BE54" i="114"/>
  <c r="BA54" i="114"/>
  <c r="AW12" i="114"/>
  <c r="AW24" i="114"/>
  <c r="BE34" i="114"/>
  <c r="AV9" i="114"/>
  <c r="AR54" i="114"/>
  <c r="AV54" i="114"/>
  <c r="AA17" i="114"/>
  <c r="W17" i="114"/>
  <c r="S17" i="114"/>
  <c r="O17" i="114"/>
  <c r="K17" i="114"/>
  <c r="G17" i="114"/>
  <c r="C17" i="114"/>
  <c r="AF34" i="114"/>
  <c r="AF18" i="114"/>
  <c r="AF6" i="114"/>
  <c r="BF9" i="114"/>
  <c r="BC18" i="114"/>
  <c r="AX21" i="114"/>
  <c r="AU34" i="114"/>
  <c r="BA34" i="114"/>
  <c r="EU55" i="2"/>
  <c r="AR41" i="114"/>
  <c r="AO9" i="114"/>
  <c r="AQ15" i="114"/>
  <c r="AM18" i="114"/>
  <c r="AH29" i="114"/>
  <c r="AN30" i="114"/>
  <c r="AJ41" i="114"/>
  <c r="BC9" i="114"/>
  <c r="BF12" i="114"/>
  <c r="AT24" i="114"/>
  <c r="AV35" i="114"/>
  <c r="AM21" i="114"/>
  <c r="AP24" i="114"/>
  <c r="AQ41" i="114"/>
  <c r="AT15" i="114"/>
  <c r="AU24" i="114"/>
  <c r="AT29" i="114"/>
  <c r="BF41" i="114"/>
  <c r="AG12" i="114"/>
  <c r="AN21" i="114"/>
  <c r="AY15" i="114"/>
  <c r="BB18" i="114"/>
  <c r="BB34" i="114"/>
  <c r="AP15" i="114"/>
  <c r="AI35" i="114"/>
  <c r="AU29" i="114"/>
  <c r="AZ12" i="114"/>
  <c r="AQ9" i="114"/>
  <c r="AG29" i="114"/>
  <c r="AN24" i="114"/>
  <c r="AY41" i="114"/>
  <c r="AI54" i="114"/>
  <c r="AY54" i="114"/>
  <c r="AL12" i="114"/>
  <c r="AO21" i="114"/>
  <c r="BA30" i="114"/>
  <c r="AR9" i="114"/>
  <c r="BF54" i="114"/>
  <c r="AZ29" i="114"/>
  <c r="AL34" i="114"/>
  <c r="AT54" i="114"/>
  <c r="AQ34" i="114"/>
  <c r="AW18" i="114"/>
  <c r="BA41" i="114"/>
  <c r="BA24" i="114"/>
  <c r="AG54" i="114"/>
  <c r="BD41" i="114"/>
  <c r="AW34" i="114"/>
  <c r="AH21" i="114"/>
  <c r="BE29" i="114"/>
  <c r="AV29" i="114"/>
  <c r="AW29" i="114"/>
  <c r="BE18" i="114"/>
  <c r="AG15" i="114"/>
  <c r="AJ30" i="114"/>
  <c r="AQ29" i="114"/>
  <c r="BD21" i="114"/>
  <c r="AQ18" i="114"/>
  <c r="BD34" i="114"/>
  <c r="AI29" i="114"/>
  <c r="BE21" i="114"/>
  <c r="BD24" i="114"/>
  <c r="AM41" i="114"/>
  <c r="FI25" i="2"/>
  <c r="DS35" i="2"/>
  <c r="EZ25" i="2"/>
  <c r="FU35" i="2"/>
  <c r="DQ35" i="2"/>
  <c r="CU54" i="2"/>
  <c r="DX35" i="2"/>
  <c r="EH30" i="2"/>
  <c r="EG35" i="2"/>
  <c r="FB55" i="2"/>
  <c r="EU42" i="2"/>
  <c r="EH55" i="2"/>
  <c r="FW35" i="2"/>
  <c r="FN55" i="2"/>
  <c r="DX42" i="2"/>
  <c r="FW55" i="2"/>
  <c r="EZ30" i="2"/>
  <c r="EC42" i="2"/>
  <c r="FW42" i="2"/>
  <c r="CX55" i="2"/>
  <c r="EU30" i="2"/>
  <c r="FW30" i="2"/>
  <c r="FI42" i="2"/>
  <c r="EL42" i="2"/>
  <c r="FG30" i="2"/>
  <c r="DC42" i="2"/>
  <c r="DQ42" i="2"/>
  <c r="EL55" i="2"/>
  <c r="EG25" i="2"/>
  <c r="FW25" i="2"/>
  <c r="FU30" i="2"/>
  <c r="EC55" i="2"/>
  <c r="DS25" i="2"/>
  <c r="FI55" i="2"/>
  <c r="EN55" i="2"/>
  <c r="B10" i="122"/>
  <c r="B10" i="165"/>
  <c r="B10" i="120"/>
  <c r="B10" i="138"/>
  <c r="B10" i="123"/>
  <c r="FG35" i="2"/>
  <c r="C10" i="138"/>
  <c r="C10" i="123"/>
  <c r="C10" i="122"/>
  <c r="C10" i="165"/>
  <c r="C10" i="120"/>
  <c r="D10" i="138"/>
  <c r="D10" i="123"/>
  <c r="D10" i="122"/>
  <c r="D10" i="165"/>
  <c r="D10" i="120"/>
  <c r="C10" i="175"/>
  <c r="D10" i="93"/>
  <c r="C10" i="118"/>
  <c r="C10" i="91"/>
  <c r="C10" i="92"/>
  <c r="C10" i="94"/>
  <c r="DX55" i="2"/>
  <c r="DL25" i="2"/>
  <c r="CX35" i="2"/>
  <c r="DC25" i="2"/>
  <c r="DQ25" i="2"/>
  <c r="FG43" i="2"/>
  <c r="ES30" i="2"/>
  <c r="FD30" i="2"/>
  <c r="B10" i="92"/>
  <c r="B10" i="175"/>
  <c r="B10" i="94"/>
  <c r="B10" i="91"/>
  <c r="B10" i="118"/>
  <c r="C10" i="93"/>
  <c r="ES35" i="2"/>
  <c r="FD35" i="2"/>
  <c r="FP35" i="2"/>
  <c r="DC56" i="2"/>
  <c r="DL35" i="2"/>
  <c r="EN25" i="2"/>
  <c r="EH35" i="2"/>
  <c r="EC35" i="2"/>
  <c r="EN42" i="2"/>
  <c r="DS36" i="2"/>
  <c r="FN35" i="2"/>
  <c r="DJ35" i="2"/>
  <c r="DE36" i="2"/>
  <c r="FP30" i="2"/>
  <c r="ES42" i="2"/>
  <c r="FP42" i="2"/>
  <c r="DE55" i="2"/>
  <c r="EG55" i="2"/>
  <c r="FD55" i="2"/>
  <c r="DZ56" i="2"/>
  <c r="FI31" i="2"/>
  <c r="CU42" i="2"/>
  <c r="CU9" i="2"/>
  <c r="EU56" i="2"/>
  <c r="CX25" i="2"/>
  <c r="DZ25" i="2"/>
  <c r="DX31" i="2"/>
  <c r="DZ30" i="2"/>
  <c r="DX25" i="2"/>
  <c r="CU35" i="2"/>
  <c r="B10" i="93"/>
  <c r="CU30" i="2"/>
  <c r="EL35" i="2"/>
  <c r="DJ55" i="2"/>
  <c r="EH42" i="2"/>
  <c r="EC30" i="2"/>
  <c r="DZ35" i="2"/>
  <c r="DJ42" i="2"/>
  <c r="FN25" i="2"/>
  <c r="EU36" i="2"/>
  <c r="EZ43" i="2"/>
  <c r="EG42" i="2"/>
  <c r="ES25" i="2"/>
  <c r="FD25" i="2"/>
  <c r="FP25" i="2"/>
  <c r="EL26" i="2"/>
  <c r="FN30" i="2"/>
  <c r="DE31" i="2"/>
  <c r="DL42" i="2"/>
  <c r="EL31" i="2"/>
  <c r="EH25" i="2"/>
  <c r="DL30" i="2"/>
  <c r="DE26" i="2"/>
  <c r="FB25" i="2"/>
  <c r="EN30" i="2"/>
  <c r="FB42" i="2"/>
  <c r="FB35" i="2"/>
  <c r="DZ42" i="2"/>
  <c r="CU24" i="2"/>
  <c r="CU12" i="2"/>
  <c r="FI35" i="2"/>
  <c r="FU43" i="2"/>
  <c r="FG56" i="2"/>
  <c r="FB56" i="2"/>
  <c r="DC30" i="2"/>
  <c r="DQ30" i="2"/>
  <c r="DS30" i="2"/>
  <c r="DS43" i="2"/>
  <c r="EC25" i="2"/>
  <c r="DC35" i="2"/>
  <c r="FB30" i="2"/>
  <c r="EZ36" i="2"/>
  <c r="FN42" i="2"/>
  <c r="EN35" i="2"/>
  <c r="EG31" i="2"/>
  <c r="CX42" i="2"/>
  <c r="DJ25" i="2"/>
  <c r="CX30" i="2"/>
  <c r="FG25" i="2"/>
  <c r="FD42" i="2"/>
  <c r="DS55" i="2"/>
  <c r="ES55" i="2"/>
  <c r="FP55" i="2"/>
  <c r="EZ56" i="2"/>
  <c r="EU26" i="2"/>
  <c r="FU26" i="2"/>
  <c r="DL56" i="2" l="1"/>
  <c r="DJ25" i="150"/>
  <c r="DJ25" i="148"/>
  <c r="DJ25" i="147"/>
  <c r="DJ25" i="146"/>
  <c r="DJ25" i="149"/>
  <c r="DJ25" i="174"/>
  <c r="DJ25" i="115"/>
  <c r="DJ25" i="77"/>
  <c r="DJ25" i="40"/>
  <c r="DJ25" i="29"/>
  <c r="DJ25" i="173"/>
  <c r="DJ25" i="42"/>
  <c r="DJ25" i="21"/>
  <c r="DJ25" i="99"/>
  <c r="DJ25" i="104"/>
  <c r="FI35" i="150"/>
  <c r="FI35" i="148"/>
  <c r="FI35" i="147"/>
  <c r="FI35" i="149"/>
  <c r="FI35" i="146"/>
  <c r="FI35" i="115"/>
  <c r="FI35" i="174"/>
  <c r="FI35" i="40"/>
  <c r="FI35" i="77"/>
  <c r="FI35" i="42"/>
  <c r="FI35" i="29"/>
  <c r="FI35" i="173"/>
  <c r="FI35" i="21"/>
  <c r="FI35" i="104"/>
  <c r="FI35" i="99"/>
  <c r="DS43" i="173"/>
  <c r="DS43" i="104"/>
  <c r="DS43" i="99"/>
  <c r="DS43" i="21"/>
  <c r="CU12" i="150"/>
  <c r="CU12" i="148"/>
  <c r="CU12" i="147"/>
  <c r="CU12" i="146"/>
  <c r="CU12" i="149"/>
  <c r="CU12" i="115"/>
  <c r="CU12" i="174"/>
  <c r="CU12" i="40"/>
  <c r="CU12" i="29"/>
  <c r="CU12" i="77"/>
  <c r="CU12" i="173"/>
  <c r="CU12" i="42"/>
  <c r="CU12" i="21"/>
  <c r="CU12" i="99"/>
  <c r="CU12" i="104"/>
  <c r="DE31" i="150"/>
  <c r="DE31" i="148"/>
  <c r="DE31" i="147"/>
  <c r="DE31" i="146"/>
  <c r="DE31" i="149"/>
  <c r="DE31" i="174"/>
  <c r="DE31" i="115"/>
  <c r="DE31" i="77"/>
  <c r="DE31" i="40"/>
  <c r="DE31" i="29"/>
  <c r="DE31" i="173"/>
  <c r="DE31" i="42"/>
  <c r="DE31" i="21"/>
  <c r="DE31" i="99"/>
  <c r="DE31" i="104"/>
  <c r="FG25" i="150"/>
  <c r="FG25" i="148"/>
  <c r="FG25" i="146"/>
  <c r="FG25" i="147"/>
  <c r="FG25" i="149"/>
  <c r="FG25" i="174"/>
  <c r="FG25" i="115"/>
  <c r="FG25" i="77"/>
  <c r="FG25" i="40"/>
  <c r="FG25" i="29"/>
  <c r="FG25" i="173"/>
  <c r="FG25" i="42"/>
  <c r="FG25" i="104"/>
  <c r="FG25" i="21"/>
  <c r="FG25" i="99"/>
  <c r="FB30" i="150"/>
  <c r="FB30" i="148"/>
  <c r="FB30" i="147"/>
  <c r="FB30" i="146"/>
  <c r="FB30" i="149"/>
  <c r="FB30" i="174"/>
  <c r="FB30" i="115"/>
  <c r="FB30" i="77"/>
  <c r="FB30" i="40"/>
  <c r="FB30" i="29"/>
  <c r="FB30" i="173"/>
  <c r="FB30" i="42"/>
  <c r="FB30" i="21"/>
  <c r="FB30" i="99"/>
  <c r="FB30" i="104"/>
  <c r="FG56" i="173"/>
  <c r="FG56" i="104"/>
  <c r="FG56" i="21"/>
  <c r="FG56" i="99"/>
  <c r="EN30" i="150"/>
  <c r="EN30" i="148"/>
  <c r="EN30" i="146"/>
  <c r="EN30" i="147"/>
  <c r="EN30" i="149"/>
  <c r="EN30" i="115"/>
  <c r="EN30" i="174"/>
  <c r="EN30" i="40"/>
  <c r="EN30" i="29"/>
  <c r="EN30" i="77"/>
  <c r="EN30" i="173"/>
  <c r="EN30" i="42"/>
  <c r="EN30" i="21"/>
  <c r="EN30" i="99"/>
  <c r="EN30" i="104"/>
  <c r="ES25" i="150"/>
  <c r="ES25" i="148"/>
  <c r="ES25" i="147"/>
  <c r="ES25" i="146"/>
  <c r="ES25" i="149"/>
  <c r="ES25" i="115"/>
  <c r="ES25" i="174"/>
  <c r="ES25" i="40"/>
  <c r="ES25" i="29"/>
  <c r="ES25" i="77"/>
  <c r="ES25" i="42"/>
  <c r="ES25" i="173"/>
  <c r="ES25" i="21"/>
  <c r="ES25" i="99"/>
  <c r="ES25" i="104"/>
  <c r="FN25" i="150"/>
  <c r="FN25" i="148"/>
  <c r="FN25" i="147"/>
  <c r="FN25" i="146"/>
  <c r="FN25" i="149"/>
  <c r="FN25" i="174"/>
  <c r="FN25" i="115"/>
  <c r="FN25" i="77"/>
  <c r="FN25" i="40"/>
  <c r="FN25" i="29"/>
  <c r="FN25" i="173"/>
  <c r="FN25" i="42"/>
  <c r="FN25" i="21"/>
  <c r="FN25" i="99"/>
  <c r="FN25" i="104"/>
  <c r="CU30" i="150"/>
  <c r="CU30" i="148"/>
  <c r="CU30" i="146"/>
  <c r="CU30" i="147"/>
  <c r="CU30" i="149"/>
  <c r="CU30" i="174"/>
  <c r="CU30" i="115"/>
  <c r="CU30" i="77"/>
  <c r="CU30" i="40"/>
  <c r="CU30" i="29"/>
  <c r="CU30" i="173"/>
  <c r="CU30" i="42"/>
  <c r="CU30" i="104"/>
  <c r="CU30" i="21"/>
  <c r="CU30" i="99"/>
  <c r="DZ30" i="150"/>
  <c r="DZ30" i="148"/>
  <c r="DZ30" i="147"/>
  <c r="DZ30" i="146"/>
  <c r="DZ30" i="149"/>
  <c r="DZ30" i="174"/>
  <c r="DZ30" i="115"/>
  <c r="DZ30" i="77"/>
  <c r="DZ30" i="40"/>
  <c r="DZ30" i="29"/>
  <c r="DZ30" i="173"/>
  <c r="DZ30" i="42"/>
  <c r="DZ30" i="21"/>
  <c r="DZ30" i="99"/>
  <c r="DZ30" i="104"/>
  <c r="DZ56" i="21"/>
  <c r="DZ56" i="173"/>
  <c r="DZ56" i="104"/>
  <c r="DZ56" i="99"/>
  <c r="DJ35" i="150"/>
  <c r="DJ35" i="148"/>
  <c r="DJ35" i="147"/>
  <c r="DJ35" i="146"/>
  <c r="DJ35" i="149"/>
  <c r="DJ35" i="174"/>
  <c r="DJ35" i="115"/>
  <c r="DJ35" i="77"/>
  <c r="DJ35" i="40"/>
  <c r="DJ35" i="173"/>
  <c r="DJ35" i="42"/>
  <c r="DJ35" i="29"/>
  <c r="DJ35" i="21"/>
  <c r="DJ35" i="104"/>
  <c r="DJ35" i="99"/>
  <c r="EC35" i="150"/>
  <c r="EC35" i="148"/>
  <c r="EC35" i="147"/>
  <c r="EC35" i="149"/>
  <c r="EC35" i="146"/>
  <c r="EC35" i="115"/>
  <c r="EC35" i="174"/>
  <c r="EC35" i="40"/>
  <c r="EC35" i="77"/>
  <c r="EC35" i="42"/>
  <c r="EC35" i="29"/>
  <c r="EC35" i="173"/>
  <c r="EC35" i="21"/>
  <c r="EC35" i="104"/>
  <c r="EC35" i="99"/>
  <c r="ES35" i="150"/>
  <c r="ES35" i="148"/>
  <c r="ES35" i="147"/>
  <c r="ES35" i="149"/>
  <c r="ES35" i="146"/>
  <c r="ES35" i="115"/>
  <c r="ES35" i="174"/>
  <c r="ES35" i="40"/>
  <c r="ES35" i="77"/>
  <c r="ES35" i="42"/>
  <c r="ES35" i="29"/>
  <c r="ES35" i="173"/>
  <c r="ES35" i="21"/>
  <c r="ES35" i="104"/>
  <c r="ES35" i="99"/>
  <c r="CX35" i="150"/>
  <c r="CX35" i="148"/>
  <c r="CX35" i="147"/>
  <c r="CX35" i="146"/>
  <c r="CX35" i="149"/>
  <c r="CX35" i="174"/>
  <c r="CX35" i="115"/>
  <c r="CX35" i="77"/>
  <c r="CX35" i="40"/>
  <c r="CX35" i="173"/>
  <c r="CX35" i="42"/>
  <c r="CX35" i="29"/>
  <c r="CX35" i="21"/>
  <c r="CX35" i="104"/>
  <c r="CX35" i="99"/>
  <c r="EC55" i="21"/>
  <c r="EC55" i="173"/>
  <c r="EC55" i="104"/>
  <c r="EC55" i="99"/>
  <c r="EL55" i="21"/>
  <c r="EL55" i="173"/>
  <c r="EL55" i="104"/>
  <c r="EL55" i="99"/>
  <c r="CX55" i="21"/>
  <c r="CX55" i="173"/>
  <c r="CX55" i="104"/>
  <c r="CX55" i="99"/>
  <c r="EH55" i="21"/>
  <c r="EH55" i="173"/>
  <c r="EH55" i="104"/>
  <c r="EH55" i="99"/>
  <c r="FU26" i="150"/>
  <c r="FU26" i="148"/>
  <c r="FU26" i="147"/>
  <c r="FU26" i="146"/>
  <c r="FU26" i="149"/>
  <c r="FU26" i="174"/>
  <c r="FU26" i="115"/>
  <c r="FU26" i="77"/>
  <c r="FU26" i="40"/>
  <c r="FU26" i="29"/>
  <c r="FU26" i="173"/>
  <c r="FU26" i="42"/>
  <c r="FU26" i="21"/>
  <c r="FU26" i="99"/>
  <c r="FU26" i="104"/>
  <c r="ES55" i="21"/>
  <c r="ES55" i="173"/>
  <c r="ES55" i="104"/>
  <c r="ES55" i="99"/>
  <c r="CX30" i="150"/>
  <c r="CX30" i="148"/>
  <c r="CX30" i="147"/>
  <c r="CX30" i="146"/>
  <c r="CX30" i="149"/>
  <c r="CX30" i="174"/>
  <c r="CX30" i="115"/>
  <c r="CX30" i="77"/>
  <c r="CX30" i="40"/>
  <c r="CX30" i="29"/>
  <c r="CX30" i="173"/>
  <c r="CX30" i="42"/>
  <c r="CX30" i="21"/>
  <c r="CX30" i="99"/>
  <c r="CX30" i="104"/>
  <c r="EN35" i="150"/>
  <c r="EN35" i="148"/>
  <c r="EN35" i="147"/>
  <c r="EN35" i="149"/>
  <c r="EN35" i="146"/>
  <c r="EN35" i="115"/>
  <c r="EN35" i="174"/>
  <c r="EN35" i="40"/>
  <c r="EN35" i="77"/>
  <c r="EN35" i="29"/>
  <c r="EN35" i="173"/>
  <c r="EN35" i="42"/>
  <c r="EN35" i="21"/>
  <c r="EN35" i="104"/>
  <c r="EN35" i="99"/>
  <c r="DC35" i="150"/>
  <c r="DC35" i="148"/>
  <c r="DC35" i="147"/>
  <c r="DC35" i="146"/>
  <c r="DC35" i="149"/>
  <c r="DC35" i="174"/>
  <c r="DC35" i="115"/>
  <c r="DC35" i="77"/>
  <c r="DC35" i="40"/>
  <c r="DC35" i="29"/>
  <c r="DC35" i="173"/>
  <c r="DC35" i="42"/>
  <c r="DC35" i="104"/>
  <c r="DC35" i="99"/>
  <c r="DC35" i="21"/>
  <c r="DQ30" i="150"/>
  <c r="DQ30" i="148"/>
  <c r="DQ30" i="147"/>
  <c r="DQ30" i="146"/>
  <c r="DQ30" i="149"/>
  <c r="DQ30" i="115"/>
  <c r="DQ30" i="174"/>
  <c r="DQ30" i="40"/>
  <c r="DQ30" i="29"/>
  <c r="DQ30" i="77"/>
  <c r="DQ30" i="42"/>
  <c r="DQ30" i="173"/>
  <c r="DQ30" i="21"/>
  <c r="DQ30" i="99"/>
  <c r="DQ30" i="104"/>
  <c r="FU43" i="173"/>
  <c r="FU43" i="21"/>
  <c r="FU43" i="104"/>
  <c r="FU43" i="99"/>
  <c r="DZ42" i="173"/>
  <c r="DZ42" i="21"/>
  <c r="DZ42" i="104"/>
  <c r="DZ42" i="99"/>
  <c r="FB25" i="150"/>
  <c r="FB25" i="148"/>
  <c r="FB25" i="147"/>
  <c r="FB25" i="146"/>
  <c r="FB25" i="149"/>
  <c r="FB25" i="174"/>
  <c r="FB25" i="115"/>
  <c r="FB25" i="77"/>
  <c r="FB25" i="40"/>
  <c r="FB25" i="29"/>
  <c r="FB25" i="173"/>
  <c r="FB25" i="42"/>
  <c r="FB25" i="21"/>
  <c r="FB25" i="99"/>
  <c r="FB25" i="104"/>
  <c r="EL31" i="150"/>
  <c r="EL31" i="148"/>
  <c r="EL31" i="147"/>
  <c r="EL31" i="146"/>
  <c r="EL31" i="149"/>
  <c r="EL31" i="174"/>
  <c r="EL31" i="115"/>
  <c r="EL31" i="77"/>
  <c r="EL31" i="40"/>
  <c r="EL31" i="29"/>
  <c r="EL31" i="173"/>
  <c r="EL31" i="42"/>
  <c r="EL31" i="104"/>
  <c r="EL31" i="21"/>
  <c r="EL31" i="99"/>
  <c r="EL26" i="150"/>
  <c r="EL26" i="148"/>
  <c r="EL26" i="146"/>
  <c r="EL26" i="147"/>
  <c r="EL26" i="149"/>
  <c r="EL26" i="174"/>
  <c r="EL26" i="115"/>
  <c r="EL26" i="77"/>
  <c r="EL26" i="40"/>
  <c r="EL26" i="29"/>
  <c r="EL26" i="173"/>
  <c r="EL26" i="42"/>
  <c r="EL26" i="104"/>
  <c r="EL26" i="21"/>
  <c r="EL26" i="99"/>
  <c r="EG42" i="173"/>
  <c r="EG42" i="21"/>
  <c r="EG42" i="104"/>
  <c r="EG42" i="99"/>
  <c r="DJ42" i="173"/>
  <c r="DJ42" i="21"/>
  <c r="DJ42" i="104"/>
  <c r="DJ42" i="99"/>
  <c r="FU56" i="21"/>
  <c r="FU56" i="173"/>
  <c r="FU56" i="104"/>
  <c r="FU56" i="99"/>
  <c r="DX31" i="150"/>
  <c r="DX31" i="148"/>
  <c r="DX31" i="147"/>
  <c r="DX31" i="149"/>
  <c r="DX31" i="146"/>
  <c r="DX31" i="115"/>
  <c r="DX31" i="174"/>
  <c r="DX31" i="40"/>
  <c r="DX31" i="29"/>
  <c r="DX31" i="77"/>
  <c r="DX31" i="42"/>
  <c r="DX31" i="173"/>
  <c r="DX31" i="21"/>
  <c r="DX31" i="99"/>
  <c r="DX31" i="104"/>
  <c r="CU9" i="150"/>
  <c r="CU9" i="148"/>
  <c r="CU9" i="147"/>
  <c r="CU9" i="146"/>
  <c r="CU9" i="149"/>
  <c r="CU9" i="40"/>
  <c r="CU9" i="174"/>
  <c r="CU9" i="115"/>
  <c r="CU9" i="77"/>
  <c r="CU9" i="29"/>
  <c r="CU9" i="173"/>
  <c r="CU9" i="42"/>
  <c r="CU9" i="104"/>
  <c r="CU9" i="21"/>
  <c r="CU9" i="99"/>
  <c r="FD55" i="21"/>
  <c r="FD55" i="173"/>
  <c r="FD55" i="104"/>
  <c r="FD55" i="99"/>
  <c r="ES42" i="173"/>
  <c r="ES42" i="21"/>
  <c r="ES42" i="104"/>
  <c r="ES42" i="99"/>
  <c r="FN35" i="150"/>
  <c r="FN35" i="148"/>
  <c r="FN35" i="147"/>
  <c r="FN35" i="146"/>
  <c r="FN35" i="149"/>
  <c r="FN35" i="174"/>
  <c r="FN35" i="115"/>
  <c r="FN35" i="77"/>
  <c r="FN35" i="40"/>
  <c r="FN35" i="173"/>
  <c r="FN35" i="42"/>
  <c r="FN35" i="29"/>
  <c r="FN35" i="21"/>
  <c r="FN35" i="104"/>
  <c r="FN35" i="99"/>
  <c r="DL56" i="21"/>
  <c r="DL56" i="173"/>
  <c r="DL56" i="104"/>
  <c r="DL56" i="99"/>
  <c r="DC56" i="173"/>
  <c r="DC56" i="104"/>
  <c r="DC56" i="21"/>
  <c r="DC56" i="99"/>
  <c r="FG43" i="173"/>
  <c r="FG43" i="104"/>
  <c r="FG43" i="99"/>
  <c r="FG43" i="21"/>
  <c r="DL25" i="150"/>
  <c r="DL25" i="148"/>
  <c r="DL25" i="146"/>
  <c r="DL25" i="147"/>
  <c r="DL25" i="149"/>
  <c r="DL25" i="115"/>
  <c r="DL25" i="174"/>
  <c r="DL25" i="40"/>
  <c r="DL25" i="29"/>
  <c r="DL25" i="77"/>
  <c r="DL25" i="173"/>
  <c r="DL25" i="42"/>
  <c r="DL25" i="21"/>
  <c r="DL25" i="99"/>
  <c r="DL25" i="104"/>
  <c r="EN55" i="21"/>
  <c r="EN55" i="173"/>
  <c r="EN55" i="104"/>
  <c r="EN55" i="99"/>
  <c r="FU30" i="150"/>
  <c r="FU30" i="148"/>
  <c r="FU30" i="147"/>
  <c r="FU30" i="146"/>
  <c r="FU30" i="149"/>
  <c r="FU30" i="115"/>
  <c r="FU30" i="174"/>
  <c r="FU30" i="40"/>
  <c r="FU30" i="29"/>
  <c r="FU30" i="77"/>
  <c r="FU30" i="42"/>
  <c r="FU30" i="173"/>
  <c r="FU30" i="21"/>
  <c r="FU30" i="99"/>
  <c r="FU30" i="104"/>
  <c r="DQ42" i="173"/>
  <c r="DQ42" i="21"/>
  <c r="DQ42" i="104"/>
  <c r="DQ42" i="99"/>
  <c r="FI42" i="173"/>
  <c r="FI42" i="21"/>
  <c r="FI42" i="104"/>
  <c r="FI42" i="99"/>
  <c r="FW42" i="173"/>
  <c r="FW42" i="21"/>
  <c r="FW42" i="104"/>
  <c r="FW42" i="99"/>
  <c r="DX43" i="2"/>
  <c r="DX42" i="173"/>
  <c r="DX42" i="104"/>
  <c r="DX42" i="99"/>
  <c r="DX42" i="21"/>
  <c r="EU43" i="2"/>
  <c r="EU42" i="173"/>
  <c r="EU42" i="21"/>
  <c r="EU42" i="104"/>
  <c r="EU42" i="99"/>
  <c r="DX36" i="2"/>
  <c r="AN36" i="114" s="1"/>
  <c r="DX35" i="150"/>
  <c r="DX35" i="148"/>
  <c r="DX35" i="147"/>
  <c r="DX35" i="149"/>
  <c r="DX35" i="146"/>
  <c r="DX35" i="115"/>
  <c r="DX35" i="174"/>
  <c r="DX35" i="40"/>
  <c r="DX35" i="77"/>
  <c r="DX35" i="29"/>
  <c r="DX35" i="173"/>
  <c r="DX35" i="42"/>
  <c r="DX35" i="21"/>
  <c r="DX35" i="104"/>
  <c r="DX35" i="99"/>
  <c r="FU36" i="2"/>
  <c r="BD36" i="114" s="1"/>
  <c r="FU35" i="150"/>
  <c r="FU35" i="148"/>
  <c r="FU35" i="147"/>
  <c r="FU35" i="149"/>
  <c r="FU35" i="146"/>
  <c r="FU35" i="115"/>
  <c r="FU35" i="174"/>
  <c r="FU35" i="40"/>
  <c r="FU35" i="77"/>
  <c r="FU35" i="42"/>
  <c r="FU35" i="29"/>
  <c r="FU35" i="173"/>
  <c r="FU35" i="21"/>
  <c r="FU35" i="104"/>
  <c r="FU35" i="99"/>
  <c r="EZ35" i="150"/>
  <c r="EZ35" i="148"/>
  <c r="EZ35" i="147"/>
  <c r="EZ35" i="149"/>
  <c r="EZ35" i="146"/>
  <c r="EZ35" i="115"/>
  <c r="EZ35" i="174"/>
  <c r="EZ35" i="40"/>
  <c r="EZ35" i="77"/>
  <c r="EZ35" i="29"/>
  <c r="EZ35" i="173"/>
  <c r="EZ35" i="42"/>
  <c r="EZ35" i="21"/>
  <c r="EZ35" i="104"/>
  <c r="EZ35" i="99"/>
  <c r="FI30" i="150"/>
  <c r="FI30" i="148"/>
  <c r="FI30" i="147"/>
  <c r="FI30" i="146"/>
  <c r="FI30" i="149"/>
  <c r="FI30" i="115"/>
  <c r="FI30" i="174"/>
  <c r="FI30" i="40"/>
  <c r="FI30" i="29"/>
  <c r="FI30" i="77"/>
  <c r="FI30" i="42"/>
  <c r="FI30" i="173"/>
  <c r="FI30" i="21"/>
  <c r="FI30" i="99"/>
  <c r="FI30" i="104"/>
  <c r="DL55" i="21"/>
  <c r="DL55" i="173"/>
  <c r="DL55" i="104"/>
  <c r="DL55" i="99"/>
  <c r="FU55" i="21"/>
  <c r="FU55" i="173"/>
  <c r="FU55" i="104"/>
  <c r="FU55" i="99"/>
  <c r="FN42" i="173"/>
  <c r="FN42" i="21"/>
  <c r="FN42" i="104"/>
  <c r="FN42" i="99"/>
  <c r="FB35" i="150"/>
  <c r="FB35" i="148"/>
  <c r="FB35" i="147"/>
  <c r="FB35" i="146"/>
  <c r="FB35" i="149"/>
  <c r="FB35" i="174"/>
  <c r="FB35" i="115"/>
  <c r="FB35" i="77"/>
  <c r="FB35" i="40"/>
  <c r="FB35" i="173"/>
  <c r="FB35" i="42"/>
  <c r="FB35" i="29"/>
  <c r="FB35" i="21"/>
  <c r="FB35" i="104"/>
  <c r="FB35" i="99"/>
  <c r="DE26" i="150"/>
  <c r="DE26" i="148"/>
  <c r="DE26" i="147"/>
  <c r="DE26" i="146"/>
  <c r="DE26" i="149"/>
  <c r="DE26" i="174"/>
  <c r="DE26" i="115"/>
  <c r="DE26" i="77"/>
  <c r="DE26" i="40"/>
  <c r="DE26" i="29"/>
  <c r="DE26" i="173"/>
  <c r="DE26" i="42"/>
  <c r="DE26" i="21"/>
  <c r="DE26" i="99"/>
  <c r="DE26" i="104"/>
  <c r="DL42" i="173"/>
  <c r="DL42" i="104"/>
  <c r="DL42" i="99"/>
  <c r="DL42" i="21"/>
  <c r="FP25" i="150"/>
  <c r="FP25" i="148"/>
  <c r="FP25" i="146"/>
  <c r="FP25" i="147"/>
  <c r="FP25" i="149"/>
  <c r="FP25" i="115"/>
  <c r="FP25" i="174"/>
  <c r="FP25" i="40"/>
  <c r="FP25" i="29"/>
  <c r="FP25" i="77"/>
  <c r="FP25" i="173"/>
  <c r="FP25" i="42"/>
  <c r="FP25" i="21"/>
  <c r="FP25" i="99"/>
  <c r="FP25" i="104"/>
  <c r="EZ43" i="173"/>
  <c r="EZ43" i="21"/>
  <c r="EZ43" i="104"/>
  <c r="EZ43" i="99"/>
  <c r="DZ35" i="150"/>
  <c r="DZ35" i="148"/>
  <c r="DZ35" i="147"/>
  <c r="DZ35" i="146"/>
  <c r="DZ35" i="149"/>
  <c r="DZ35" i="174"/>
  <c r="DZ35" i="115"/>
  <c r="DZ35" i="77"/>
  <c r="DZ35" i="40"/>
  <c r="DZ35" i="173"/>
  <c r="DZ35" i="42"/>
  <c r="DZ35" i="29"/>
  <c r="DZ35" i="21"/>
  <c r="DZ35" i="104"/>
  <c r="DZ35" i="99"/>
  <c r="DJ55" i="21"/>
  <c r="DJ55" i="173"/>
  <c r="DJ55" i="104"/>
  <c r="DJ55" i="99"/>
  <c r="CU35" i="150"/>
  <c r="CU35" i="148"/>
  <c r="CU35" i="147"/>
  <c r="CU35" i="146"/>
  <c r="CU35" i="149"/>
  <c r="CU35" i="174"/>
  <c r="CU35" i="115"/>
  <c r="CU35" i="77"/>
  <c r="CU35" i="40"/>
  <c r="CU35" i="29"/>
  <c r="CU35" i="173"/>
  <c r="CU35" i="42"/>
  <c r="CU35" i="104"/>
  <c r="CU35" i="99"/>
  <c r="CU35" i="21"/>
  <c r="DZ25" i="150"/>
  <c r="DZ25" i="148"/>
  <c r="DZ25" i="147"/>
  <c r="DZ25" i="146"/>
  <c r="DZ25" i="149"/>
  <c r="DZ25" i="174"/>
  <c r="DZ25" i="115"/>
  <c r="DZ25" i="77"/>
  <c r="DZ25" i="40"/>
  <c r="DZ25" i="29"/>
  <c r="DZ25" i="173"/>
  <c r="DZ25" i="42"/>
  <c r="DZ25" i="21"/>
  <c r="DZ25" i="99"/>
  <c r="DZ25" i="104"/>
  <c r="CU42" i="173"/>
  <c r="CU42" i="21"/>
  <c r="CU42" i="104"/>
  <c r="CU42" i="99"/>
  <c r="EG55" i="21"/>
  <c r="EG55" i="173"/>
  <c r="EG55" i="104"/>
  <c r="EG55" i="99"/>
  <c r="FP30" i="150"/>
  <c r="FP30" i="148"/>
  <c r="FP30" i="146"/>
  <c r="FP30" i="147"/>
  <c r="FP30" i="149"/>
  <c r="FP30" i="115"/>
  <c r="FP30" i="174"/>
  <c r="FP30" i="40"/>
  <c r="FP30" i="29"/>
  <c r="FP30" i="77"/>
  <c r="FP30" i="173"/>
  <c r="FP30" i="42"/>
  <c r="FP30" i="21"/>
  <c r="FP30" i="99"/>
  <c r="FP30" i="104"/>
  <c r="DS36" i="150"/>
  <c r="DS36" i="148"/>
  <c r="DS36" i="147"/>
  <c r="DS36" i="149"/>
  <c r="DS36" i="146"/>
  <c r="DS36" i="115"/>
  <c r="DS36" i="174"/>
  <c r="DS36" i="40"/>
  <c r="DS36" i="77"/>
  <c r="DS36" i="29"/>
  <c r="DS36" i="173"/>
  <c r="DS36" i="42"/>
  <c r="DS36" i="21"/>
  <c r="DS36" i="104"/>
  <c r="DS36" i="99"/>
  <c r="EH35" i="150"/>
  <c r="EH35" i="148"/>
  <c r="EH35" i="147"/>
  <c r="EH35" i="146"/>
  <c r="EH35" i="149"/>
  <c r="EH35" i="174"/>
  <c r="EH35" i="115"/>
  <c r="EH35" i="77"/>
  <c r="EH35" i="40"/>
  <c r="EH35" i="173"/>
  <c r="EH35" i="42"/>
  <c r="EH35" i="29"/>
  <c r="EH35" i="21"/>
  <c r="EH35" i="104"/>
  <c r="EH35" i="99"/>
  <c r="FP35" i="150"/>
  <c r="FP35" i="148"/>
  <c r="FP35" i="147"/>
  <c r="FP35" i="149"/>
  <c r="FP35" i="146"/>
  <c r="FP35" i="115"/>
  <c r="FP35" i="174"/>
  <c r="FP35" i="40"/>
  <c r="FP35" i="77"/>
  <c r="FP35" i="29"/>
  <c r="FP35" i="173"/>
  <c r="FP35" i="42"/>
  <c r="FP35" i="21"/>
  <c r="FP35" i="104"/>
  <c r="FP35" i="99"/>
  <c r="DQ25" i="150"/>
  <c r="DQ25" i="148"/>
  <c r="DQ25" i="147"/>
  <c r="DQ25" i="146"/>
  <c r="DQ25" i="149"/>
  <c r="DQ25" i="115"/>
  <c r="DQ25" i="174"/>
  <c r="DQ25" i="40"/>
  <c r="DQ25" i="29"/>
  <c r="DQ25" i="77"/>
  <c r="DQ25" i="42"/>
  <c r="DQ25" i="173"/>
  <c r="DQ25" i="21"/>
  <c r="DQ25" i="99"/>
  <c r="DQ25" i="104"/>
  <c r="DX55" i="21"/>
  <c r="DX55" i="173"/>
  <c r="DX55" i="104"/>
  <c r="DX55" i="99"/>
  <c r="FI55" i="21"/>
  <c r="FI55" i="173"/>
  <c r="FI55" i="104"/>
  <c r="FI55" i="99"/>
  <c r="FW25" i="150"/>
  <c r="FW25" i="148"/>
  <c r="FW25" i="146"/>
  <c r="FW25" i="147"/>
  <c r="FW25" i="149"/>
  <c r="FW25" i="174"/>
  <c r="FW25" i="115"/>
  <c r="FW25" i="77"/>
  <c r="FW25" i="40"/>
  <c r="FW25" i="29"/>
  <c r="FW25" i="173"/>
  <c r="FW25" i="42"/>
  <c r="FW25" i="104"/>
  <c r="FW25" i="21"/>
  <c r="FW25" i="99"/>
  <c r="DC42" i="173"/>
  <c r="DC42" i="21"/>
  <c r="DC42" i="104"/>
  <c r="DC42" i="99"/>
  <c r="FW30" i="150"/>
  <c r="FW30" i="148"/>
  <c r="FW30" i="146"/>
  <c r="FW30" i="147"/>
  <c r="FW30" i="149"/>
  <c r="FW30" i="174"/>
  <c r="FW30" i="115"/>
  <c r="FW30" i="77"/>
  <c r="FW30" i="40"/>
  <c r="FW30" i="29"/>
  <c r="FW30" i="173"/>
  <c r="FW30" i="42"/>
  <c r="FW30" i="104"/>
  <c r="FW30" i="21"/>
  <c r="FW30" i="99"/>
  <c r="EC43" i="2"/>
  <c r="EC42" i="173"/>
  <c r="EC42" i="21"/>
  <c r="EC42" i="104"/>
  <c r="EC42" i="99"/>
  <c r="FN55" i="21"/>
  <c r="FN55" i="173"/>
  <c r="FN55" i="104"/>
  <c r="FN55" i="99"/>
  <c r="FB55" i="21"/>
  <c r="FB55" i="173"/>
  <c r="FB55" i="104"/>
  <c r="FB55" i="99"/>
  <c r="CU55" i="2"/>
  <c r="CU54" i="173"/>
  <c r="CU54" i="104"/>
  <c r="CU54" i="21"/>
  <c r="CU54" i="99"/>
  <c r="EZ26" i="2"/>
  <c r="EZ25" i="150"/>
  <c r="EZ25" i="148"/>
  <c r="EZ25" i="146"/>
  <c r="EZ25" i="147"/>
  <c r="EZ25" i="149"/>
  <c r="EZ25" i="115"/>
  <c r="EZ25" i="174"/>
  <c r="EZ25" i="40"/>
  <c r="EZ25" i="29"/>
  <c r="EZ25" i="77"/>
  <c r="EZ25" i="173"/>
  <c r="EZ25" i="42"/>
  <c r="EZ25" i="21"/>
  <c r="EZ25" i="99"/>
  <c r="EZ25" i="104"/>
  <c r="EU55" i="173"/>
  <c r="EU55" i="104"/>
  <c r="EU55" i="21"/>
  <c r="EU55" i="99"/>
  <c r="DQ56" i="2"/>
  <c r="DQ55" i="21"/>
  <c r="DQ55" i="173"/>
  <c r="DQ55" i="104"/>
  <c r="DQ55" i="99"/>
  <c r="EZ42" i="173"/>
  <c r="EZ42" i="104"/>
  <c r="EZ42" i="99"/>
  <c r="EZ42" i="21"/>
  <c r="FU42" i="173"/>
  <c r="FU42" i="21"/>
  <c r="FU42" i="104"/>
  <c r="FU42" i="99"/>
  <c r="DX30" i="150"/>
  <c r="DX30" i="148"/>
  <c r="DX30" i="146"/>
  <c r="DX30" i="147"/>
  <c r="DX30" i="149"/>
  <c r="DX30" i="115"/>
  <c r="DX30" i="174"/>
  <c r="DX30" i="40"/>
  <c r="DX30" i="29"/>
  <c r="DX30" i="77"/>
  <c r="DX30" i="173"/>
  <c r="DX30" i="42"/>
  <c r="DX30" i="21"/>
  <c r="DX30" i="99"/>
  <c r="DX30" i="104"/>
  <c r="EL30" i="150"/>
  <c r="EL30" i="148"/>
  <c r="EL30" i="147"/>
  <c r="EL30" i="146"/>
  <c r="EL30" i="149"/>
  <c r="EL30" i="174"/>
  <c r="EL30" i="115"/>
  <c r="EL30" i="77"/>
  <c r="EL30" i="40"/>
  <c r="EL30" i="29"/>
  <c r="EL30" i="173"/>
  <c r="EL30" i="42"/>
  <c r="EL30" i="21"/>
  <c r="EL30" i="99"/>
  <c r="EL30" i="104"/>
  <c r="FG42" i="173"/>
  <c r="FG42" i="21"/>
  <c r="FG42" i="104"/>
  <c r="FG42" i="99"/>
  <c r="EU26" i="150"/>
  <c r="EU26" i="148"/>
  <c r="EU26" i="146"/>
  <c r="EU26" i="147"/>
  <c r="EU26" i="149"/>
  <c r="EU26" i="115"/>
  <c r="EU26" i="174"/>
  <c r="EU26" i="40"/>
  <c r="EU26" i="29"/>
  <c r="EU26" i="77"/>
  <c r="EU26" i="173"/>
  <c r="EU26" i="42"/>
  <c r="EU26" i="21"/>
  <c r="EU26" i="99"/>
  <c r="EU26" i="104"/>
  <c r="EC25" i="150"/>
  <c r="EC25" i="148"/>
  <c r="EC25" i="147"/>
  <c r="EC25" i="146"/>
  <c r="EC25" i="149"/>
  <c r="EC25" i="115"/>
  <c r="EC25" i="174"/>
  <c r="EC25" i="40"/>
  <c r="EC25" i="29"/>
  <c r="EC25" i="77"/>
  <c r="EC25" i="42"/>
  <c r="EC25" i="173"/>
  <c r="EC25" i="21"/>
  <c r="EC25" i="99"/>
  <c r="EC25" i="104"/>
  <c r="EZ56" i="21"/>
  <c r="EZ56" i="173"/>
  <c r="EZ56" i="104"/>
  <c r="EZ56" i="99"/>
  <c r="CX42" i="173"/>
  <c r="CX42" i="21"/>
  <c r="CX42" i="104"/>
  <c r="CX42" i="99"/>
  <c r="FB56" i="21"/>
  <c r="FB56" i="173"/>
  <c r="FB56" i="104"/>
  <c r="FB56" i="99"/>
  <c r="DL30" i="150"/>
  <c r="DL30" i="148"/>
  <c r="DL30" i="146"/>
  <c r="DL30" i="147"/>
  <c r="DL30" i="149"/>
  <c r="DL30" i="115"/>
  <c r="DL30" i="174"/>
  <c r="DL30" i="40"/>
  <c r="DL30" i="29"/>
  <c r="DL30" i="77"/>
  <c r="DL30" i="173"/>
  <c r="DL30" i="42"/>
  <c r="DL30" i="21"/>
  <c r="DL30" i="99"/>
  <c r="DL30" i="104"/>
  <c r="FD25" i="150"/>
  <c r="FD25" i="148"/>
  <c r="FD25" i="146"/>
  <c r="FD25" i="147"/>
  <c r="FD25" i="149"/>
  <c r="FD25" i="115"/>
  <c r="FD25" i="174"/>
  <c r="FD25" i="40"/>
  <c r="FD25" i="29"/>
  <c r="FD25" i="77"/>
  <c r="FD25" i="173"/>
  <c r="FD25" i="42"/>
  <c r="FD25" i="21"/>
  <c r="FD25" i="99"/>
  <c r="FD25" i="104"/>
  <c r="EU36" i="150"/>
  <c r="EU36" i="148"/>
  <c r="EU36" i="147"/>
  <c r="EU36" i="149"/>
  <c r="EU36" i="146"/>
  <c r="EU36" i="115"/>
  <c r="EU36" i="174"/>
  <c r="EU36" i="40"/>
  <c r="EU36" i="77"/>
  <c r="EU36" i="29"/>
  <c r="EU36" i="173"/>
  <c r="EU36" i="42"/>
  <c r="EU36" i="21"/>
  <c r="EU36" i="104"/>
  <c r="EU36" i="99"/>
  <c r="EC30" i="150"/>
  <c r="EC30" i="148"/>
  <c r="EC30" i="147"/>
  <c r="EC30" i="146"/>
  <c r="EC30" i="149"/>
  <c r="EC30" i="115"/>
  <c r="EC30" i="174"/>
  <c r="EC30" i="40"/>
  <c r="EC30" i="29"/>
  <c r="EC30" i="77"/>
  <c r="EC30" i="42"/>
  <c r="EC30" i="173"/>
  <c r="EC30" i="21"/>
  <c r="EC30" i="99"/>
  <c r="EC30" i="104"/>
  <c r="EL35" i="150"/>
  <c r="EL35" i="148"/>
  <c r="EL35" i="147"/>
  <c r="EL35" i="146"/>
  <c r="EL35" i="149"/>
  <c r="EL35" i="174"/>
  <c r="EL35" i="115"/>
  <c r="EL35" i="77"/>
  <c r="EL35" i="40"/>
  <c r="EL35" i="173"/>
  <c r="EL35" i="42"/>
  <c r="EL35" i="29"/>
  <c r="EL35" i="21"/>
  <c r="EL35" i="104"/>
  <c r="EL35" i="99"/>
  <c r="DX25" i="150"/>
  <c r="DX25" i="148"/>
  <c r="DX25" i="146"/>
  <c r="DX25" i="147"/>
  <c r="DX25" i="149"/>
  <c r="DX25" i="115"/>
  <c r="DX25" i="174"/>
  <c r="DX25" i="40"/>
  <c r="DX25" i="29"/>
  <c r="DX25" i="77"/>
  <c r="DX25" i="173"/>
  <c r="DX25" i="42"/>
  <c r="DX25" i="21"/>
  <c r="DX25" i="99"/>
  <c r="DX25" i="104"/>
  <c r="CX25" i="150"/>
  <c r="CX25" i="148"/>
  <c r="CX25" i="147"/>
  <c r="CX25" i="146"/>
  <c r="CX25" i="149"/>
  <c r="CX25" i="174"/>
  <c r="CX25" i="115"/>
  <c r="CX25" i="77"/>
  <c r="CX25" i="40"/>
  <c r="CX25" i="29"/>
  <c r="CX25" i="173"/>
  <c r="CX25" i="42"/>
  <c r="CX25" i="21"/>
  <c r="CX25" i="99"/>
  <c r="CX25" i="104"/>
  <c r="FI31" i="150"/>
  <c r="FI31" i="148"/>
  <c r="FI31" i="147"/>
  <c r="FI31" i="146"/>
  <c r="FI31" i="149"/>
  <c r="FI31" i="174"/>
  <c r="FI31" i="115"/>
  <c r="FI31" i="77"/>
  <c r="FI31" i="40"/>
  <c r="FI31" i="29"/>
  <c r="FI31" i="173"/>
  <c r="FI31" i="42"/>
  <c r="FI31" i="21"/>
  <c r="FI31" i="99"/>
  <c r="FI31" i="104"/>
  <c r="DE55" i="21"/>
  <c r="DE55" i="173"/>
  <c r="DE55" i="104"/>
  <c r="DE55" i="99"/>
  <c r="DE36" i="150"/>
  <c r="DE36" i="148"/>
  <c r="DE36" i="147"/>
  <c r="DE36" i="146"/>
  <c r="DE36" i="149"/>
  <c r="DE36" i="174"/>
  <c r="DE36" i="115"/>
  <c r="DE36" i="77"/>
  <c r="DE36" i="40"/>
  <c r="DE36" i="173"/>
  <c r="DE36" i="42"/>
  <c r="DE36" i="29"/>
  <c r="DE36" i="21"/>
  <c r="DE36" i="104"/>
  <c r="DE36" i="99"/>
  <c r="EN42" i="173"/>
  <c r="EN42" i="104"/>
  <c r="EN42" i="99"/>
  <c r="EN42" i="21"/>
  <c r="EN25" i="150"/>
  <c r="EN25" i="148"/>
  <c r="EN25" i="146"/>
  <c r="EN25" i="147"/>
  <c r="EN25" i="149"/>
  <c r="EN25" i="115"/>
  <c r="EN25" i="174"/>
  <c r="EN25" i="40"/>
  <c r="EN25" i="29"/>
  <c r="EN25" i="77"/>
  <c r="EN25" i="173"/>
  <c r="EN25" i="42"/>
  <c r="EN25" i="21"/>
  <c r="EN25" i="99"/>
  <c r="EN25" i="104"/>
  <c r="FD35" i="150"/>
  <c r="FD35" i="148"/>
  <c r="FD35" i="147"/>
  <c r="FD35" i="149"/>
  <c r="FD35" i="146"/>
  <c r="FD35" i="115"/>
  <c r="FD35" i="174"/>
  <c r="FD35" i="40"/>
  <c r="FD35" i="77"/>
  <c r="FD35" i="29"/>
  <c r="FD35" i="173"/>
  <c r="FD35" i="42"/>
  <c r="FD35" i="21"/>
  <c r="FD35" i="104"/>
  <c r="FD35" i="99"/>
  <c r="FD30" i="150"/>
  <c r="FD30" i="148"/>
  <c r="FD30" i="146"/>
  <c r="FD30" i="147"/>
  <c r="FD30" i="149"/>
  <c r="FD30" i="115"/>
  <c r="FD30" i="174"/>
  <c r="FD30" i="40"/>
  <c r="FD30" i="29"/>
  <c r="FD30" i="77"/>
  <c r="FD30" i="173"/>
  <c r="FD30" i="42"/>
  <c r="FD30" i="21"/>
  <c r="FD30" i="99"/>
  <c r="FD30" i="104"/>
  <c r="DC25" i="150"/>
  <c r="DC25" i="148"/>
  <c r="DC25" i="146"/>
  <c r="DC25" i="147"/>
  <c r="DC25" i="149"/>
  <c r="DC25" i="174"/>
  <c r="DC25" i="115"/>
  <c r="DC25" i="77"/>
  <c r="DC25" i="40"/>
  <c r="DC25" i="29"/>
  <c r="DC25" i="173"/>
  <c r="DC25" i="42"/>
  <c r="DC25" i="104"/>
  <c r="DC25" i="21"/>
  <c r="DC25" i="99"/>
  <c r="FG35" i="150"/>
  <c r="FG35" i="148"/>
  <c r="FG35" i="147"/>
  <c r="FG35" i="146"/>
  <c r="FG35" i="149"/>
  <c r="FG35" i="174"/>
  <c r="FG35" i="115"/>
  <c r="FG35" i="77"/>
  <c r="FG35" i="40"/>
  <c r="FG35" i="29"/>
  <c r="FG35" i="173"/>
  <c r="FG35" i="42"/>
  <c r="FG35" i="104"/>
  <c r="FG35" i="99"/>
  <c r="FG35" i="21"/>
  <c r="DS25" i="150"/>
  <c r="DS25" i="148"/>
  <c r="DS25" i="146"/>
  <c r="DS25" i="147"/>
  <c r="DS25" i="149"/>
  <c r="DS25" i="174"/>
  <c r="DS25" i="115"/>
  <c r="DS25" i="77"/>
  <c r="DS25" i="40"/>
  <c r="DS25" i="29"/>
  <c r="DS25" i="173"/>
  <c r="DS25" i="42"/>
  <c r="DS25" i="104"/>
  <c r="DS25" i="21"/>
  <c r="DS25" i="99"/>
  <c r="EG25" i="150"/>
  <c r="EG25" i="148"/>
  <c r="EG25" i="147"/>
  <c r="EG25" i="146"/>
  <c r="EG25" i="149"/>
  <c r="EG25" i="115"/>
  <c r="EG25" i="174"/>
  <c r="EG25" i="40"/>
  <c r="EG25" i="29"/>
  <c r="EG25" i="77"/>
  <c r="EG25" i="42"/>
  <c r="EG25" i="173"/>
  <c r="EG25" i="21"/>
  <c r="EG25" i="99"/>
  <c r="EG25" i="104"/>
  <c r="FG30" i="150"/>
  <c r="FG30" i="148"/>
  <c r="FG30" i="146"/>
  <c r="FG30" i="147"/>
  <c r="FG30" i="149"/>
  <c r="FG30" i="174"/>
  <c r="FG30" i="115"/>
  <c r="FG30" i="77"/>
  <c r="FG30" i="40"/>
  <c r="FG30" i="29"/>
  <c r="FG30" i="173"/>
  <c r="FG30" i="42"/>
  <c r="FG30" i="104"/>
  <c r="FG30" i="21"/>
  <c r="FG30" i="99"/>
  <c r="EU30" i="150"/>
  <c r="EU30" i="148"/>
  <c r="EU30" i="146"/>
  <c r="EU30" i="147"/>
  <c r="EU30" i="149"/>
  <c r="EU30" i="174"/>
  <c r="EU30" i="115"/>
  <c r="EU30" i="77"/>
  <c r="EU30" i="40"/>
  <c r="EU30" i="29"/>
  <c r="EU30" i="173"/>
  <c r="EU30" i="42"/>
  <c r="EU30" i="104"/>
  <c r="EU30" i="21"/>
  <c r="EU30" i="99"/>
  <c r="EZ30" i="150"/>
  <c r="EZ30" i="148"/>
  <c r="EZ30" i="146"/>
  <c r="EZ30" i="147"/>
  <c r="EZ30" i="149"/>
  <c r="EZ30" i="115"/>
  <c r="EZ30" i="174"/>
  <c r="EZ30" i="40"/>
  <c r="EZ30" i="29"/>
  <c r="EZ30" i="77"/>
  <c r="EZ30" i="173"/>
  <c r="EZ30" i="42"/>
  <c r="EZ30" i="21"/>
  <c r="EZ30" i="99"/>
  <c r="EZ30" i="104"/>
  <c r="FW35" i="150"/>
  <c r="FW35" i="148"/>
  <c r="FW35" i="147"/>
  <c r="FW35" i="146"/>
  <c r="FW35" i="149"/>
  <c r="FW35" i="174"/>
  <c r="FW35" i="115"/>
  <c r="FW35" i="77"/>
  <c r="FW35" i="40"/>
  <c r="FW35" i="29"/>
  <c r="FW35" i="173"/>
  <c r="FW35" i="42"/>
  <c r="FW35" i="104"/>
  <c r="FW35" i="99"/>
  <c r="FW35" i="21"/>
  <c r="EG35" i="150"/>
  <c r="EG35" i="148"/>
  <c r="EG35" i="147"/>
  <c r="EG35" i="149"/>
  <c r="EG35" i="146"/>
  <c r="EG35" i="115"/>
  <c r="EG35" i="174"/>
  <c r="EG35" i="40"/>
  <c r="EG35" i="77"/>
  <c r="EG35" i="42"/>
  <c r="EG35" i="29"/>
  <c r="EG35" i="173"/>
  <c r="EG35" i="21"/>
  <c r="EG35" i="104"/>
  <c r="EG35" i="99"/>
  <c r="DQ35" i="150"/>
  <c r="DQ35" i="148"/>
  <c r="DQ35" i="147"/>
  <c r="DQ35" i="149"/>
  <c r="DQ35" i="146"/>
  <c r="DQ35" i="115"/>
  <c r="DQ35" i="174"/>
  <c r="DQ35" i="40"/>
  <c r="DQ35" i="77"/>
  <c r="DQ35" i="42"/>
  <c r="DQ35" i="29"/>
  <c r="DQ35" i="173"/>
  <c r="DQ35" i="21"/>
  <c r="DQ35" i="104"/>
  <c r="DQ35" i="99"/>
  <c r="DS35" i="150"/>
  <c r="DS35" i="148"/>
  <c r="DS35" i="147"/>
  <c r="DS35" i="146"/>
  <c r="DS35" i="149"/>
  <c r="DS35" i="174"/>
  <c r="DS35" i="115"/>
  <c r="DS35" i="77"/>
  <c r="DS35" i="40"/>
  <c r="DS35" i="29"/>
  <c r="DS35" i="173"/>
  <c r="DS35" i="42"/>
  <c r="DS35" i="104"/>
  <c r="DS35" i="99"/>
  <c r="DS35" i="21"/>
  <c r="DZ55" i="21"/>
  <c r="DZ55" i="173"/>
  <c r="DZ55" i="104"/>
  <c r="DZ55" i="99"/>
  <c r="EZ55" i="21"/>
  <c r="EZ55" i="173"/>
  <c r="EZ55" i="104"/>
  <c r="EZ55" i="99"/>
  <c r="DE30" i="150"/>
  <c r="DE30" i="148"/>
  <c r="DE30" i="147"/>
  <c r="DE30" i="146"/>
  <c r="DE30" i="149"/>
  <c r="DE30" i="115"/>
  <c r="DE30" i="174"/>
  <c r="DE30" i="40"/>
  <c r="DE30" i="29"/>
  <c r="DE30" i="77"/>
  <c r="DE30" i="42"/>
  <c r="DE30" i="173"/>
  <c r="DE30" i="21"/>
  <c r="DE30" i="99"/>
  <c r="DE30" i="104"/>
  <c r="DS55" i="173"/>
  <c r="DS55" i="104"/>
  <c r="DS55" i="21"/>
  <c r="DS55" i="99"/>
  <c r="DC30" i="150"/>
  <c r="DC30" i="148"/>
  <c r="DC30" i="146"/>
  <c r="DC30" i="147"/>
  <c r="DC30" i="149"/>
  <c r="DC30" i="174"/>
  <c r="DC30" i="115"/>
  <c r="DC30" i="77"/>
  <c r="DC30" i="40"/>
  <c r="DC30" i="29"/>
  <c r="DC30" i="173"/>
  <c r="DC30" i="42"/>
  <c r="DC30" i="104"/>
  <c r="DC30" i="21"/>
  <c r="DC30" i="99"/>
  <c r="FD42" i="173"/>
  <c r="FD42" i="104"/>
  <c r="FD42" i="99"/>
  <c r="FD42" i="21"/>
  <c r="EZ36" i="150"/>
  <c r="EZ36" i="148"/>
  <c r="EZ36" i="147"/>
  <c r="EZ36" i="149"/>
  <c r="EZ36" i="146"/>
  <c r="EZ36" i="115"/>
  <c r="EZ36" i="174"/>
  <c r="EZ36" i="40"/>
  <c r="EZ36" i="77"/>
  <c r="EZ36" i="42"/>
  <c r="EZ36" i="29"/>
  <c r="EZ36" i="173"/>
  <c r="EZ36" i="21"/>
  <c r="EZ36" i="104"/>
  <c r="EZ36" i="99"/>
  <c r="FB42" i="173"/>
  <c r="FB42" i="21"/>
  <c r="FB42" i="104"/>
  <c r="FB42" i="99"/>
  <c r="FP55" i="21"/>
  <c r="FP55" i="173"/>
  <c r="FP55" i="104"/>
  <c r="FP55" i="99"/>
  <c r="EG31" i="150"/>
  <c r="EG31" i="148"/>
  <c r="EG31" i="147"/>
  <c r="EG31" i="146"/>
  <c r="EG31" i="149"/>
  <c r="EG31" i="174"/>
  <c r="EG31" i="115"/>
  <c r="EG31" i="77"/>
  <c r="EG31" i="40"/>
  <c r="EG31" i="29"/>
  <c r="EG31" i="173"/>
  <c r="EG31" i="42"/>
  <c r="EG31" i="21"/>
  <c r="EG31" i="99"/>
  <c r="EG31" i="104"/>
  <c r="DS30" i="150"/>
  <c r="DS30" i="148"/>
  <c r="DS30" i="146"/>
  <c r="DS30" i="147"/>
  <c r="DS30" i="149"/>
  <c r="DS30" i="174"/>
  <c r="DS30" i="115"/>
  <c r="DS30" i="77"/>
  <c r="DS30" i="40"/>
  <c r="DS30" i="29"/>
  <c r="DS30" i="173"/>
  <c r="DS30" i="42"/>
  <c r="DS30" i="104"/>
  <c r="DS30" i="21"/>
  <c r="DS30" i="99"/>
  <c r="CU24" i="150"/>
  <c r="CU24" i="148"/>
  <c r="CU24" i="147"/>
  <c r="CU24" i="146"/>
  <c r="CU24" i="149"/>
  <c r="CU24" i="174"/>
  <c r="CU24" i="115"/>
  <c r="CU24" i="77"/>
  <c r="CU24" i="40"/>
  <c r="CU24" i="29"/>
  <c r="CU24" i="173"/>
  <c r="CU24" i="42"/>
  <c r="CU24" i="21"/>
  <c r="CU24" i="99"/>
  <c r="CU24" i="104"/>
  <c r="EH25" i="150"/>
  <c r="EH25" i="148"/>
  <c r="EH25" i="147"/>
  <c r="EH25" i="146"/>
  <c r="EH25" i="149"/>
  <c r="EH25" i="174"/>
  <c r="EH25" i="115"/>
  <c r="EH25" i="77"/>
  <c r="EH25" i="40"/>
  <c r="EH25" i="29"/>
  <c r="EH25" i="173"/>
  <c r="EH25" i="42"/>
  <c r="EH25" i="21"/>
  <c r="EH25" i="99"/>
  <c r="EH25" i="104"/>
  <c r="FN30" i="150"/>
  <c r="FN30" i="148"/>
  <c r="FN30" i="147"/>
  <c r="FN30" i="146"/>
  <c r="FN30" i="149"/>
  <c r="FN30" i="174"/>
  <c r="FN30" i="115"/>
  <c r="FN30" i="77"/>
  <c r="FN30" i="40"/>
  <c r="FN30" i="29"/>
  <c r="FN30" i="173"/>
  <c r="FN30" i="42"/>
  <c r="FN30" i="21"/>
  <c r="FN30" i="99"/>
  <c r="FN30" i="104"/>
  <c r="EH42" i="173"/>
  <c r="EH42" i="21"/>
  <c r="EH42" i="104"/>
  <c r="EH42" i="99"/>
  <c r="EU56" i="173"/>
  <c r="EU56" i="104"/>
  <c r="EU56" i="21"/>
  <c r="EU56" i="99"/>
  <c r="FP42" i="173"/>
  <c r="FP42" i="104"/>
  <c r="FP42" i="99"/>
  <c r="FP42" i="21"/>
  <c r="DL35" i="150"/>
  <c r="DL35" i="148"/>
  <c r="DL35" i="147"/>
  <c r="DL35" i="149"/>
  <c r="DL35" i="146"/>
  <c r="DL35" i="115"/>
  <c r="DL35" i="174"/>
  <c r="DL35" i="40"/>
  <c r="DL35" i="77"/>
  <c r="DL35" i="29"/>
  <c r="DL35" i="173"/>
  <c r="DL35" i="42"/>
  <c r="DL35" i="21"/>
  <c r="DL35" i="104"/>
  <c r="DL35" i="99"/>
  <c r="ES30" i="150"/>
  <c r="ES30" i="148"/>
  <c r="ES30" i="147"/>
  <c r="ES30" i="146"/>
  <c r="ES30" i="149"/>
  <c r="ES30" i="115"/>
  <c r="ES30" i="174"/>
  <c r="ES30" i="40"/>
  <c r="ES30" i="29"/>
  <c r="ES30" i="77"/>
  <c r="ES30" i="42"/>
  <c r="ES30" i="173"/>
  <c r="ES30" i="21"/>
  <c r="ES30" i="99"/>
  <c r="ES30" i="104"/>
  <c r="EL42" i="173"/>
  <c r="EL42" i="21"/>
  <c r="EL42" i="104"/>
  <c r="EL42" i="99"/>
  <c r="FW55" i="173"/>
  <c r="FW55" i="104"/>
  <c r="FW55" i="21"/>
  <c r="FW55" i="99"/>
  <c r="EH30" i="150"/>
  <c r="EH30" i="148"/>
  <c r="EH30" i="147"/>
  <c r="EH30" i="146"/>
  <c r="EH30" i="149"/>
  <c r="EH30" i="174"/>
  <c r="EH30" i="115"/>
  <c r="EH30" i="77"/>
  <c r="EH30" i="40"/>
  <c r="EH30" i="29"/>
  <c r="EH30" i="173"/>
  <c r="EH30" i="42"/>
  <c r="EH30" i="21"/>
  <c r="EH30" i="99"/>
  <c r="EH30" i="104"/>
  <c r="FI26" i="2"/>
  <c r="FI25" i="150"/>
  <c r="FI25" i="148"/>
  <c r="FI25" i="147"/>
  <c r="FI25" i="146"/>
  <c r="FI25" i="149"/>
  <c r="FI25" i="115"/>
  <c r="FI25" i="174"/>
  <c r="FI25" i="40"/>
  <c r="FI25" i="29"/>
  <c r="FI25" i="77"/>
  <c r="FI25" i="42"/>
  <c r="FI25" i="173"/>
  <c r="FI25" i="21"/>
  <c r="FI25" i="99"/>
  <c r="FI25" i="104"/>
  <c r="DE42" i="173"/>
  <c r="DE42" i="21"/>
  <c r="DE42" i="104"/>
  <c r="DE42" i="99"/>
  <c r="FU25" i="150"/>
  <c r="FU25" i="148"/>
  <c r="FU25" i="147"/>
  <c r="FU25" i="146"/>
  <c r="FU25" i="149"/>
  <c r="FU25" i="115"/>
  <c r="FU25" i="174"/>
  <c r="FU25" i="40"/>
  <c r="FU25" i="29"/>
  <c r="FU25" i="77"/>
  <c r="FU25" i="42"/>
  <c r="FU25" i="173"/>
  <c r="FU25" i="21"/>
  <c r="FU25" i="99"/>
  <c r="FU25" i="104"/>
  <c r="EG30" i="150"/>
  <c r="EG30" i="148"/>
  <c r="EG30" i="147"/>
  <c r="EG30" i="146"/>
  <c r="EG30" i="149"/>
  <c r="EG30" i="115"/>
  <c r="EG30" i="174"/>
  <c r="EG30" i="40"/>
  <c r="EG30" i="29"/>
  <c r="EG30" i="77"/>
  <c r="EG30" i="42"/>
  <c r="EG30" i="173"/>
  <c r="EG30" i="21"/>
  <c r="EG30" i="99"/>
  <c r="EG30" i="104"/>
  <c r="EU35" i="150"/>
  <c r="EU35" i="148"/>
  <c r="EU35" i="147"/>
  <c r="EU35" i="146"/>
  <c r="EU35" i="149"/>
  <c r="EU35" i="174"/>
  <c r="EU35" i="115"/>
  <c r="EU35" i="77"/>
  <c r="EU35" i="40"/>
  <c r="EU35" i="29"/>
  <c r="EU35" i="173"/>
  <c r="EU35" i="42"/>
  <c r="EU35" i="104"/>
  <c r="EU35" i="99"/>
  <c r="EU35" i="21"/>
  <c r="DE25" i="150"/>
  <c r="DE25" i="148"/>
  <c r="DE25" i="147"/>
  <c r="DE25" i="146"/>
  <c r="DE25" i="149"/>
  <c r="DE25" i="115"/>
  <c r="DE25" i="174"/>
  <c r="DE25" i="40"/>
  <c r="DE25" i="29"/>
  <c r="DE25" i="77"/>
  <c r="DE25" i="42"/>
  <c r="DE25" i="173"/>
  <c r="DE25" i="21"/>
  <c r="DE25" i="99"/>
  <c r="DE25" i="104"/>
  <c r="FG55" i="173"/>
  <c r="FG55" i="104"/>
  <c r="FG55" i="21"/>
  <c r="FG55" i="99"/>
  <c r="EL25" i="150"/>
  <c r="EL25" i="148"/>
  <c r="EL25" i="147"/>
  <c r="EL25" i="146"/>
  <c r="EL25" i="149"/>
  <c r="EL25" i="174"/>
  <c r="EL25" i="115"/>
  <c r="EL25" i="77"/>
  <c r="EL25" i="40"/>
  <c r="EL25" i="29"/>
  <c r="EL25" i="173"/>
  <c r="EL25" i="42"/>
  <c r="EL25" i="21"/>
  <c r="EL25" i="99"/>
  <c r="EL25" i="104"/>
  <c r="AP43" i="114"/>
  <c r="AF55" i="114"/>
  <c r="AZ25" i="114"/>
  <c r="AW36" i="114"/>
  <c r="AF12" i="114"/>
  <c r="AN43" i="114"/>
  <c r="AO35" i="114"/>
  <c r="AO30" i="114"/>
  <c r="AF42" i="114"/>
  <c r="BB35" i="114"/>
  <c r="BA26" i="114"/>
  <c r="AW26" i="114"/>
  <c r="AN55" i="114"/>
  <c r="AV30" i="114"/>
  <c r="AI42" i="114"/>
  <c r="AU55" i="114"/>
  <c r="AM30" i="114"/>
  <c r="AT30" i="114"/>
  <c r="AU25" i="114"/>
  <c r="AF35" i="114"/>
  <c r="BC30" i="114"/>
  <c r="EU31" i="2"/>
  <c r="CX56" i="2"/>
  <c r="AG55" i="114"/>
  <c r="AW55" i="114"/>
  <c r="AQ31" i="114"/>
  <c r="AX56" i="114"/>
  <c r="AI26" i="114"/>
  <c r="BF42" i="114"/>
  <c r="BD56" i="114"/>
  <c r="AG25" i="114"/>
  <c r="AY55" i="114"/>
  <c r="BF25" i="114"/>
  <c r="AH25" i="114"/>
  <c r="AP55" i="114"/>
  <c r="AS42" i="114"/>
  <c r="AW30" i="114"/>
  <c r="AQ35" i="114"/>
  <c r="AL35" i="114"/>
  <c r="BA25" i="114"/>
  <c r="BD26" i="114"/>
  <c r="AG30" i="114"/>
  <c r="AT35" i="114"/>
  <c r="AX30" i="114"/>
  <c r="AZ56" i="114"/>
  <c r="AF24" i="114"/>
  <c r="AK30" i="114"/>
  <c r="AK42" i="114"/>
  <c r="BB30" i="114"/>
  <c r="AV36" i="114"/>
  <c r="AP30" i="114"/>
  <c r="AJ55" i="114"/>
  <c r="DQ36" i="2"/>
  <c r="AV56" i="114"/>
  <c r="BA31" i="114"/>
  <c r="AQ55" i="114"/>
  <c r="AM36" i="114"/>
  <c r="AP35" i="114"/>
  <c r="AT25" i="114"/>
  <c r="BC35" i="114"/>
  <c r="AU30" i="114"/>
  <c r="BA55" i="114"/>
  <c r="BD30" i="114"/>
  <c r="DQ43" i="2"/>
  <c r="AL42" i="114"/>
  <c r="BF55" i="114"/>
  <c r="BE55" i="114"/>
  <c r="AR55" i="114"/>
  <c r="AR30" i="114"/>
  <c r="BD35" i="114"/>
  <c r="AV26" i="114"/>
  <c r="AM55" i="114"/>
  <c r="AJ25" i="114"/>
  <c r="AL56" i="114"/>
  <c r="AH35" i="114"/>
  <c r="AL30" i="114"/>
  <c r="BD43" i="114"/>
  <c r="AO42" i="114"/>
  <c r="DE43" i="2"/>
  <c r="AR25" i="114"/>
  <c r="AI31" i="114"/>
  <c r="AS26" i="114"/>
  <c r="AQ42" i="114"/>
  <c r="BB25" i="114"/>
  <c r="AR42" i="114"/>
  <c r="AS35" i="114"/>
  <c r="AN31" i="114"/>
  <c r="EH56" i="2"/>
  <c r="FW56" i="2"/>
  <c r="FW57" i="2" s="1"/>
  <c r="AI55" i="114"/>
  <c r="AI36" i="114"/>
  <c r="AT42" i="114"/>
  <c r="AK56" i="114"/>
  <c r="AK35" i="114"/>
  <c r="AY35" i="114"/>
  <c r="AZ43" i="114"/>
  <c r="AG35" i="114"/>
  <c r="AZ35" i="114"/>
  <c r="EG36" i="2"/>
  <c r="BE25" i="114"/>
  <c r="AH42" i="114"/>
  <c r="FI43" i="2"/>
  <c r="FI44" i="2" s="1"/>
  <c r="BA42" i="114"/>
  <c r="BE42" i="114"/>
  <c r="AN42" i="114"/>
  <c r="AV42" i="114"/>
  <c r="AN35" i="114"/>
  <c r="AW25" i="114"/>
  <c r="AL55" i="114"/>
  <c r="BC55" i="114"/>
  <c r="AM43" i="114"/>
  <c r="AX42" i="114"/>
  <c r="AY25" i="114"/>
  <c r="AU42" i="114"/>
  <c r="AV43" i="114"/>
  <c r="AT55" i="114"/>
  <c r="AS55" i="114"/>
  <c r="BE35" i="114"/>
  <c r="AW56" i="114"/>
  <c r="AY42" i="114"/>
  <c r="AG42" i="114"/>
  <c r="BB42" i="114"/>
  <c r="AP25" i="114"/>
  <c r="AH30" i="114"/>
  <c r="BA35" i="114"/>
  <c r="AX35" i="114"/>
  <c r="AX25" i="114"/>
  <c r="AS31" i="114"/>
  <c r="BF35" i="114"/>
  <c r="BC25" i="114"/>
  <c r="AW43" i="114"/>
  <c r="AJ42" i="114"/>
  <c r="BF56" i="114"/>
  <c r="AF30" i="114"/>
  <c r="AN25" i="114"/>
  <c r="AO25" i="114"/>
  <c r="AF9" i="114"/>
  <c r="AO56" i="114"/>
  <c r="BC42" i="114"/>
  <c r="AJ35" i="114"/>
  <c r="BF30" i="114"/>
  <c r="AR35" i="114"/>
  <c r="AH56" i="114"/>
  <c r="AU35" i="114"/>
  <c r="AY30" i="114"/>
  <c r="AL25" i="114"/>
  <c r="AK25" i="114"/>
  <c r="AM25" i="114"/>
  <c r="AQ25" i="114"/>
  <c r="AZ30" i="114"/>
  <c r="BE30" i="114"/>
  <c r="AP42" i="114"/>
  <c r="FN56" i="2"/>
  <c r="BB55" i="114"/>
  <c r="AX55" i="114"/>
  <c r="AF54" i="114"/>
  <c r="AM35" i="114"/>
  <c r="AV55" i="114"/>
  <c r="AO55" i="114"/>
  <c r="EZ31" i="2"/>
  <c r="FW36" i="2"/>
  <c r="FW43" i="2"/>
  <c r="EH31" i="2"/>
  <c r="EL43" i="2"/>
  <c r="EG37" i="2"/>
  <c r="EN56" i="2"/>
  <c r="FG31" i="2"/>
  <c r="EL56" i="2"/>
  <c r="FW26" i="2"/>
  <c r="DC43" i="2"/>
  <c r="FW31" i="2"/>
  <c r="EG26" i="2"/>
  <c r="EC56" i="2"/>
  <c r="FU31" i="2"/>
  <c r="FI56" i="2"/>
  <c r="DS26" i="2"/>
  <c r="FG36" i="2"/>
  <c r="FP56" i="2"/>
  <c r="FD43" i="2"/>
  <c r="DJ26" i="2"/>
  <c r="DC36" i="2"/>
  <c r="CU25" i="2"/>
  <c r="DZ43" i="2"/>
  <c r="DL31" i="2"/>
  <c r="DX44" i="2"/>
  <c r="DQ37" i="2"/>
  <c r="EN36" i="2"/>
  <c r="EC26" i="2"/>
  <c r="DS44" i="2"/>
  <c r="DS31" i="2"/>
  <c r="FB57" i="2"/>
  <c r="EN31" i="2"/>
  <c r="EZ44" i="2"/>
  <c r="EL36" i="2"/>
  <c r="CU36" i="2"/>
  <c r="EU57" i="2"/>
  <c r="FP31" i="2"/>
  <c r="DS37" i="2"/>
  <c r="DC57" i="2"/>
  <c r="FD36" i="2"/>
  <c r="DQ26" i="2"/>
  <c r="CX36" i="2"/>
  <c r="EZ57" i="2"/>
  <c r="ES56" i="2"/>
  <c r="FG26" i="2"/>
  <c r="CX43" i="2"/>
  <c r="EZ37" i="2"/>
  <c r="DQ31" i="2"/>
  <c r="FI36" i="2"/>
  <c r="FB36" i="2"/>
  <c r="FB43" i="2"/>
  <c r="DE44" i="2"/>
  <c r="FB26" i="2"/>
  <c r="DL43" i="2"/>
  <c r="FN31" i="2"/>
  <c r="ES26" i="2"/>
  <c r="FU37" i="2"/>
  <c r="DJ43" i="2"/>
  <c r="EH43" i="2"/>
  <c r="FU57" i="2"/>
  <c r="CU31" i="2"/>
  <c r="DX26" i="2"/>
  <c r="DZ31" i="2"/>
  <c r="DZ26" i="2"/>
  <c r="CU43" i="2"/>
  <c r="FD56" i="2"/>
  <c r="DE56" i="2"/>
  <c r="FP43" i="2"/>
  <c r="DE37" i="2"/>
  <c r="DL57" i="2"/>
  <c r="EN26" i="2"/>
  <c r="ES36" i="2"/>
  <c r="ES31" i="2"/>
  <c r="DC26" i="2"/>
  <c r="EC44" i="2"/>
  <c r="DL26" i="2"/>
  <c r="DX56" i="2"/>
  <c r="DS56" i="2"/>
  <c r="FU44" i="2"/>
  <c r="FP26" i="2"/>
  <c r="EG43" i="2"/>
  <c r="FN26" i="2"/>
  <c r="EC31" i="2"/>
  <c r="DJ56" i="2"/>
  <c r="CX57" i="2"/>
  <c r="DZ57" i="2"/>
  <c r="EG56" i="2"/>
  <c r="ES43" i="2"/>
  <c r="FN36" i="2"/>
  <c r="EN43" i="2"/>
  <c r="EC36" i="2"/>
  <c r="FP36" i="2"/>
  <c r="FD31" i="2"/>
  <c r="FG44" i="2"/>
  <c r="EH26" i="2"/>
  <c r="FD26" i="2"/>
  <c r="CX31" i="2"/>
  <c r="DQ57" i="2"/>
  <c r="FN43" i="2"/>
  <c r="FB31" i="2"/>
  <c r="DQ44" i="2"/>
  <c r="DC31" i="2"/>
  <c r="FG57" i="2"/>
  <c r="EU37" i="2"/>
  <c r="DZ36" i="2"/>
  <c r="CU56" i="2"/>
  <c r="CX26" i="2"/>
  <c r="DJ36" i="2"/>
  <c r="FN57" i="2"/>
  <c r="EH36" i="2"/>
  <c r="DL36" i="2"/>
  <c r="EU44" i="2"/>
  <c r="DX37" i="2" l="1"/>
  <c r="DX37" i="146" s="1"/>
  <c r="FW57" i="173"/>
  <c r="FW57" i="104"/>
  <c r="FW57" i="21"/>
  <c r="FW57" i="99"/>
  <c r="FN57" i="21"/>
  <c r="FN57" i="173"/>
  <c r="FN57" i="104"/>
  <c r="FN57" i="99"/>
  <c r="DC31" i="150"/>
  <c r="DC31" i="148"/>
  <c r="DC31" i="147"/>
  <c r="DC31" i="149"/>
  <c r="DC31" i="146"/>
  <c r="DC31" i="115"/>
  <c r="DC31" i="174"/>
  <c r="DC31" i="40"/>
  <c r="DC31" i="29"/>
  <c r="DC31" i="77"/>
  <c r="DC31" i="173"/>
  <c r="DC31" i="42"/>
  <c r="DC31" i="21"/>
  <c r="DC31" i="99"/>
  <c r="DC31" i="104"/>
  <c r="EN43" i="173"/>
  <c r="EN43" i="21"/>
  <c r="EN43" i="104"/>
  <c r="EN43" i="99"/>
  <c r="EC31" i="150"/>
  <c r="EC31" i="148"/>
  <c r="EC31" i="147"/>
  <c r="EC31" i="146"/>
  <c r="EC31" i="149"/>
  <c r="EC31" i="174"/>
  <c r="EC31" i="115"/>
  <c r="EC31" i="77"/>
  <c r="EC31" i="40"/>
  <c r="EC31" i="29"/>
  <c r="EC31" i="173"/>
  <c r="EC31" i="42"/>
  <c r="EC31" i="21"/>
  <c r="EC31" i="99"/>
  <c r="EC31" i="104"/>
  <c r="EN26" i="150"/>
  <c r="EN26" i="148"/>
  <c r="EN26" i="147"/>
  <c r="EN26" i="146"/>
  <c r="EN26" i="149"/>
  <c r="EN26" i="115"/>
  <c r="EN26" i="174"/>
  <c r="EN26" i="40"/>
  <c r="EN26" i="29"/>
  <c r="EN26" i="77"/>
  <c r="EN26" i="42"/>
  <c r="EN26" i="173"/>
  <c r="EN26" i="21"/>
  <c r="EN26" i="99"/>
  <c r="EN26" i="104"/>
  <c r="FU57" i="21"/>
  <c r="FU57" i="173"/>
  <c r="FU57" i="104"/>
  <c r="FU57" i="99"/>
  <c r="DX37" i="148"/>
  <c r="DX37" i="147"/>
  <c r="DX37" i="115"/>
  <c r="DX37" i="149"/>
  <c r="DX37" i="173"/>
  <c r="DX37" i="42"/>
  <c r="DX37" i="104"/>
  <c r="DX37" i="99"/>
  <c r="EU44" i="21"/>
  <c r="EU44" i="173"/>
  <c r="EU44" i="104"/>
  <c r="EU44" i="99"/>
  <c r="DJ36" i="150"/>
  <c r="DJ36" i="148"/>
  <c r="DJ36" i="147"/>
  <c r="DJ36" i="146"/>
  <c r="DJ36" i="149"/>
  <c r="DJ36" i="174"/>
  <c r="DJ36" i="115"/>
  <c r="DJ36" i="77"/>
  <c r="DJ36" i="40"/>
  <c r="DJ36" i="29"/>
  <c r="DJ36" i="173"/>
  <c r="DJ36" i="42"/>
  <c r="DJ36" i="104"/>
  <c r="DJ36" i="99"/>
  <c r="DJ36" i="21"/>
  <c r="DZ36" i="150"/>
  <c r="DZ36" i="148"/>
  <c r="DZ36" i="147"/>
  <c r="DZ36" i="146"/>
  <c r="DZ36" i="149"/>
  <c r="DZ36" i="174"/>
  <c r="DZ36" i="115"/>
  <c r="DZ36" i="77"/>
  <c r="DZ36" i="40"/>
  <c r="DZ36" i="29"/>
  <c r="DZ36" i="173"/>
  <c r="DZ36" i="42"/>
  <c r="DZ36" i="104"/>
  <c r="DZ36" i="99"/>
  <c r="DZ36" i="21"/>
  <c r="CX31" i="150"/>
  <c r="CX31" i="148"/>
  <c r="CX31" i="147"/>
  <c r="CX31" i="146"/>
  <c r="CX31" i="149"/>
  <c r="CX31" i="174"/>
  <c r="CX31" i="115"/>
  <c r="CX31" i="77"/>
  <c r="CX31" i="40"/>
  <c r="CX31" i="29"/>
  <c r="CX31" i="173"/>
  <c r="CX31" i="42"/>
  <c r="CX31" i="104"/>
  <c r="CX31" i="21"/>
  <c r="CX31" i="99"/>
  <c r="FD31" i="150"/>
  <c r="FD31" i="148"/>
  <c r="FD31" i="147"/>
  <c r="FD31" i="149"/>
  <c r="FD31" i="146"/>
  <c r="FD31" i="115"/>
  <c r="FD31" i="174"/>
  <c r="FD31" i="40"/>
  <c r="FD31" i="29"/>
  <c r="FD31" i="77"/>
  <c r="FD31" i="42"/>
  <c r="FD31" i="173"/>
  <c r="FD31" i="21"/>
  <c r="FD31" i="99"/>
  <c r="FD31" i="104"/>
  <c r="DZ57" i="21"/>
  <c r="DZ57" i="173"/>
  <c r="DZ57" i="104"/>
  <c r="DZ57" i="99"/>
  <c r="FN26" i="150"/>
  <c r="FN26" i="148"/>
  <c r="FN26" i="146"/>
  <c r="FN26" i="147"/>
  <c r="FN26" i="149"/>
  <c r="FN26" i="174"/>
  <c r="FN26" i="115"/>
  <c r="FN26" i="77"/>
  <c r="FN26" i="40"/>
  <c r="FN26" i="29"/>
  <c r="FN26" i="173"/>
  <c r="FN26" i="42"/>
  <c r="FN26" i="104"/>
  <c r="FN26" i="21"/>
  <c r="FN26" i="99"/>
  <c r="DS56" i="173"/>
  <c r="DS56" i="104"/>
  <c r="DS56" i="21"/>
  <c r="DS56" i="99"/>
  <c r="DL57" i="21"/>
  <c r="DL57" i="173"/>
  <c r="DL57" i="104"/>
  <c r="DL57" i="99"/>
  <c r="FD56" i="21"/>
  <c r="FD56" i="173"/>
  <c r="FD56" i="104"/>
  <c r="FD56" i="99"/>
  <c r="EH43" i="173"/>
  <c r="EH43" i="21"/>
  <c r="EH43" i="104"/>
  <c r="EH43" i="99"/>
  <c r="FN31" i="150"/>
  <c r="FN31" i="148"/>
  <c r="FN31" i="147"/>
  <c r="FN31" i="146"/>
  <c r="FN31" i="149"/>
  <c r="FN31" i="174"/>
  <c r="FN31" i="115"/>
  <c r="FN31" i="77"/>
  <c r="FN31" i="40"/>
  <c r="FN31" i="29"/>
  <c r="FN31" i="173"/>
  <c r="FN31" i="42"/>
  <c r="FN31" i="104"/>
  <c r="FN31" i="21"/>
  <c r="FN31" i="99"/>
  <c r="FB43" i="173"/>
  <c r="FB43" i="21"/>
  <c r="FB43" i="104"/>
  <c r="FB43" i="99"/>
  <c r="EZ57" i="21"/>
  <c r="EZ57" i="173"/>
  <c r="EZ57" i="104"/>
  <c r="EZ57" i="99"/>
  <c r="FD36" i="150"/>
  <c r="FD36" i="148"/>
  <c r="FD36" i="147"/>
  <c r="FD36" i="149"/>
  <c r="FD36" i="146"/>
  <c r="FD36" i="115"/>
  <c r="FD36" i="174"/>
  <c r="FD36" i="40"/>
  <c r="FD36" i="77"/>
  <c r="FD36" i="42"/>
  <c r="FD36" i="29"/>
  <c r="FD36" i="173"/>
  <c r="FD36" i="21"/>
  <c r="FD36" i="104"/>
  <c r="FD36" i="99"/>
  <c r="EU57" i="173"/>
  <c r="EU57" i="104"/>
  <c r="EU57" i="21"/>
  <c r="EU57" i="99"/>
  <c r="EC26" i="150"/>
  <c r="EC26" i="148"/>
  <c r="EC26" i="147"/>
  <c r="EC26" i="146"/>
  <c r="EC26" i="149"/>
  <c r="EC26" i="174"/>
  <c r="EC26" i="115"/>
  <c r="EC26" i="77"/>
  <c r="EC26" i="40"/>
  <c r="EC26" i="29"/>
  <c r="EC26" i="173"/>
  <c r="EC26" i="42"/>
  <c r="EC26" i="21"/>
  <c r="EC26" i="99"/>
  <c r="EC26" i="104"/>
  <c r="DL31" i="150"/>
  <c r="DL31" i="148"/>
  <c r="DL31" i="147"/>
  <c r="DL31" i="149"/>
  <c r="DL31" i="146"/>
  <c r="DL31" i="115"/>
  <c r="DL31" i="174"/>
  <c r="DL31" i="40"/>
  <c r="DL31" i="29"/>
  <c r="DL31" i="77"/>
  <c r="DL31" i="42"/>
  <c r="DL31" i="173"/>
  <c r="DL31" i="21"/>
  <c r="DL31" i="99"/>
  <c r="DL31" i="104"/>
  <c r="DS26" i="150"/>
  <c r="DS26" i="148"/>
  <c r="DS26" i="146"/>
  <c r="DS26" i="147"/>
  <c r="DS26" i="149"/>
  <c r="DS26" i="115"/>
  <c r="DS26" i="174"/>
  <c r="DS26" i="40"/>
  <c r="DS26" i="29"/>
  <c r="DS26" i="77"/>
  <c r="DS26" i="173"/>
  <c r="DS26" i="42"/>
  <c r="DS26" i="21"/>
  <c r="DS26" i="99"/>
  <c r="DS26" i="104"/>
  <c r="EG26" i="150"/>
  <c r="EG26" i="148"/>
  <c r="EG26" i="147"/>
  <c r="EG26" i="146"/>
  <c r="EG26" i="149"/>
  <c r="EG26" i="174"/>
  <c r="EG26" i="115"/>
  <c r="EG26" i="77"/>
  <c r="EG26" i="40"/>
  <c r="EG26" i="29"/>
  <c r="EG26" i="173"/>
  <c r="EG26" i="42"/>
  <c r="EG26" i="21"/>
  <c r="EG26" i="99"/>
  <c r="EG26" i="104"/>
  <c r="EL56" i="21"/>
  <c r="EL56" i="173"/>
  <c r="EL56" i="104"/>
  <c r="EL56" i="99"/>
  <c r="EZ31" i="150"/>
  <c r="EZ31" i="148"/>
  <c r="EZ31" i="147"/>
  <c r="EZ31" i="149"/>
  <c r="EZ31" i="146"/>
  <c r="EZ31" i="115"/>
  <c r="EZ31" i="174"/>
  <c r="EZ31" i="40"/>
  <c r="EZ31" i="29"/>
  <c r="EZ31" i="77"/>
  <c r="EZ31" i="42"/>
  <c r="EZ31" i="173"/>
  <c r="EZ31" i="21"/>
  <c r="EZ31" i="99"/>
  <c r="EZ31" i="104"/>
  <c r="EH56" i="21"/>
  <c r="EH56" i="173"/>
  <c r="EH56" i="104"/>
  <c r="EH56" i="99"/>
  <c r="DL36" i="150"/>
  <c r="DL36" i="148"/>
  <c r="DL36" i="147"/>
  <c r="DL36" i="149"/>
  <c r="DL36" i="146"/>
  <c r="DL36" i="115"/>
  <c r="DL36" i="174"/>
  <c r="DL36" i="40"/>
  <c r="DL36" i="77"/>
  <c r="DL36" i="42"/>
  <c r="DL36" i="29"/>
  <c r="DL36" i="173"/>
  <c r="DL36" i="21"/>
  <c r="DL36" i="104"/>
  <c r="DL36" i="99"/>
  <c r="EH57" i="2"/>
  <c r="EU37" i="150"/>
  <c r="EU37" i="148"/>
  <c r="EU37" i="147"/>
  <c r="EU37" i="146"/>
  <c r="EU37" i="115"/>
  <c r="EU37" i="149"/>
  <c r="EU37" i="174"/>
  <c r="EU37" i="40"/>
  <c r="EU37" i="77"/>
  <c r="EU37" i="42"/>
  <c r="EU37" i="29"/>
  <c r="EU37" i="173"/>
  <c r="EU37" i="21"/>
  <c r="EU37" i="104"/>
  <c r="EU37" i="99"/>
  <c r="FB31" i="150"/>
  <c r="FB31" i="148"/>
  <c r="FB31" i="147"/>
  <c r="FB31" i="146"/>
  <c r="FB31" i="149"/>
  <c r="FB31" i="174"/>
  <c r="FB31" i="115"/>
  <c r="FB31" i="77"/>
  <c r="FB31" i="40"/>
  <c r="FB31" i="29"/>
  <c r="FB31" i="173"/>
  <c r="FB31" i="42"/>
  <c r="FB31" i="104"/>
  <c r="FB31" i="21"/>
  <c r="FB31" i="99"/>
  <c r="FD26" i="150"/>
  <c r="FD26" i="148"/>
  <c r="FD26" i="147"/>
  <c r="FD26" i="146"/>
  <c r="FD26" i="149"/>
  <c r="FD26" i="115"/>
  <c r="FD26" i="174"/>
  <c r="FD26" i="40"/>
  <c r="FD26" i="29"/>
  <c r="FD26" i="77"/>
  <c r="FD26" i="42"/>
  <c r="FD26" i="173"/>
  <c r="FD26" i="21"/>
  <c r="FD26" i="99"/>
  <c r="FD26" i="104"/>
  <c r="FP36" i="150"/>
  <c r="FP36" i="148"/>
  <c r="FP36" i="147"/>
  <c r="FP36" i="149"/>
  <c r="FP36" i="146"/>
  <c r="FP36" i="115"/>
  <c r="FP36" i="174"/>
  <c r="FP36" i="40"/>
  <c r="FP36" i="77"/>
  <c r="FP36" i="42"/>
  <c r="FP36" i="29"/>
  <c r="FP36" i="173"/>
  <c r="FP36" i="21"/>
  <c r="FP36" i="104"/>
  <c r="FP36" i="99"/>
  <c r="ES43" i="173"/>
  <c r="ES43" i="21"/>
  <c r="ES43" i="104"/>
  <c r="ES43" i="99"/>
  <c r="CX57" i="21"/>
  <c r="CX57" i="173"/>
  <c r="CX57" i="104"/>
  <c r="CX57" i="99"/>
  <c r="EG43" i="173"/>
  <c r="EG43" i="21"/>
  <c r="EG43" i="104"/>
  <c r="EG43" i="99"/>
  <c r="DX56" i="21"/>
  <c r="DX56" i="173"/>
  <c r="DX56" i="104"/>
  <c r="DX56" i="99"/>
  <c r="ES31" i="150"/>
  <c r="ES31" i="148"/>
  <c r="ES31" i="147"/>
  <c r="ES31" i="146"/>
  <c r="ES31" i="149"/>
  <c r="ES31" i="174"/>
  <c r="ES31" i="115"/>
  <c r="ES31" i="77"/>
  <c r="ES31" i="40"/>
  <c r="ES31" i="29"/>
  <c r="ES31" i="173"/>
  <c r="ES31" i="42"/>
  <c r="ES31" i="21"/>
  <c r="ES31" i="99"/>
  <c r="ES31" i="104"/>
  <c r="DE37" i="150"/>
  <c r="DE37" i="148"/>
  <c r="DE37" i="147"/>
  <c r="DE37" i="146"/>
  <c r="DE37" i="149"/>
  <c r="DE37" i="174"/>
  <c r="DE37" i="115"/>
  <c r="DE37" i="77"/>
  <c r="DE37" i="40"/>
  <c r="DE37" i="29"/>
  <c r="DE37" i="173"/>
  <c r="DE37" i="42"/>
  <c r="DE37" i="104"/>
  <c r="DE37" i="99"/>
  <c r="DE37" i="21"/>
  <c r="DX26" i="150"/>
  <c r="DX26" i="148"/>
  <c r="DX26" i="147"/>
  <c r="DX26" i="146"/>
  <c r="DX26" i="149"/>
  <c r="DX26" i="115"/>
  <c r="DX26" i="174"/>
  <c r="DX26" i="40"/>
  <c r="DX26" i="29"/>
  <c r="DX26" i="77"/>
  <c r="DX26" i="42"/>
  <c r="DX26" i="173"/>
  <c r="DX26" i="21"/>
  <c r="DX26" i="99"/>
  <c r="DX26" i="104"/>
  <c r="DJ43" i="173"/>
  <c r="DJ43" i="21"/>
  <c r="DJ43" i="104"/>
  <c r="DJ43" i="99"/>
  <c r="DL43" i="173"/>
  <c r="DL43" i="21"/>
  <c r="DL43" i="104"/>
  <c r="DL43" i="99"/>
  <c r="FB36" i="150"/>
  <c r="FB36" i="148"/>
  <c r="FB36" i="147"/>
  <c r="FB36" i="146"/>
  <c r="FB36" i="149"/>
  <c r="FB36" i="174"/>
  <c r="FB36" i="115"/>
  <c r="FB36" i="77"/>
  <c r="FB36" i="40"/>
  <c r="FB36" i="29"/>
  <c r="FB36" i="173"/>
  <c r="FB36" i="42"/>
  <c r="FB36" i="104"/>
  <c r="FB36" i="99"/>
  <c r="FB36" i="21"/>
  <c r="CX43" i="173"/>
  <c r="CX43" i="21"/>
  <c r="CX43" i="104"/>
  <c r="CX43" i="99"/>
  <c r="CX36" i="150"/>
  <c r="CX36" i="148"/>
  <c r="CX36" i="147"/>
  <c r="CX36" i="146"/>
  <c r="CX36" i="149"/>
  <c r="CX36" i="174"/>
  <c r="CX36" i="115"/>
  <c r="CX36" i="77"/>
  <c r="CX36" i="40"/>
  <c r="CX36" i="29"/>
  <c r="CX36" i="173"/>
  <c r="CX36" i="42"/>
  <c r="CX36" i="104"/>
  <c r="CX36" i="99"/>
  <c r="CX36" i="21"/>
  <c r="DC57" i="173"/>
  <c r="DC57" i="104"/>
  <c r="DC57" i="21"/>
  <c r="DC57" i="99"/>
  <c r="CU36" i="150"/>
  <c r="CU36" i="148"/>
  <c r="CU36" i="147"/>
  <c r="CU36" i="149"/>
  <c r="CU36" i="146"/>
  <c r="CU36" i="115"/>
  <c r="CU36" i="174"/>
  <c r="CU36" i="40"/>
  <c r="CU36" i="77"/>
  <c r="CU36" i="29"/>
  <c r="CU36" i="173"/>
  <c r="CU36" i="42"/>
  <c r="CU36" i="21"/>
  <c r="CU36" i="104"/>
  <c r="CU36" i="99"/>
  <c r="FB57" i="21"/>
  <c r="FB57" i="173"/>
  <c r="FB57" i="104"/>
  <c r="FB57" i="99"/>
  <c r="EN36" i="150"/>
  <c r="EN36" i="148"/>
  <c r="EN36" i="147"/>
  <c r="EN36" i="149"/>
  <c r="EN36" i="146"/>
  <c r="EN36" i="115"/>
  <c r="EN36" i="174"/>
  <c r="EN36" i="40"/>
  <c r="EN36" i="77"/>
  <c r="EN36" i="42"/>
  <c r="EN36" i="29"/>
  <c r="EN36" i="173"/>
  <c r="EN36" i="21"/>
  <c r="EN36" i="104"/>
  <c r="EN36" i="99"/>
  <c r="DZ43" i="173"/>
  <c r="DZ43" i="21"/>
  <c r="DZ43" i="104"/>
  <c r="DZ43" i="99"/>
  <c r="FD43" i="173"/>
  <c r="FD43" i="21"/>
  <c r="FD43" i="104"/>
  <c r="FD43" i="99"/>
  <c r="FI56" i="21"/>
  <c r="FI56" i="173"/>
  <c r="FI56" i="104"/>
  <c r="FI56" i="99"/>
  <c r="FW31" i="150"/>
  <c r="FW31" i="148"/>
  <c r="FW31" i="147"/>
  <c r="FW31" i="149"/>
  <c r="FW31" i="146"/>
  <c r="FW31" i="115"/>
  <c r="FW31" i="174"/>
  <c r="FW31" i="40"/>
  <c r="FW31" i="29"/>
  <c r="FW31" i="77"/>
  <c r="FW31" i="173"/>
  <c r="FW31" i="42"/>
  <c r="FW31" i="21"/>
  <c r="FW31" i="99"/>
  <c r="FW31" i="104"/>
  <c r="FG31" i="150"/>
  <c r="FG31" i="148"/>
  <c r="FG31" i="147"/>
  <c r="FG31" i="149"/>
  <c r="FG31" i="146"/>
  <c r="FG31" i="115"/>
  <c r="FG31" i="174"/>
  <c r="FG31" i="40"/>
  <c r="FG31" i="29"/>
  <c r="FG31" i="77"/>
  <c r="FG31" i="173"/>
  <c r="FG31" i="42"/>
  <c r="FG31" i="21"/>
  <c r="FG31" i="99"/>
  <c r="FG31" i="104"/>
  <c r="EH31" i="150"/>
  <c r="EH31" i="148"/>
  <c r="EH31" i="147"/>
  <c r="EH31" i="146"/>
  <c r="EH31" i="149"/>
  <c r="EH31" i="174"/>
  <c r="EH31" i="115"/>
  <c r="EH31" i="77"/>
  <c r="EH31" i="40"/>
  <c r="EH31" i="29"/>
  <c r="EH31" i="173"/>
  <c r="EH31" i="42"/>
  <c r="EH31" i="104"/>
  <c r="EH31" i="21"/>
  <c r="EH31" i="99"/>
  <c r="EG36" i="150"/>
  <c r="EG36" i="148"/>
  <c r="EG36" i="147"/>
  <c r="EG36" i="146"/>
  <c r="EG36" i="149"/>
  <c r="EG36" i="174"/>
  <c r="EG36" i="115"/>
  <c r="EG36" i="77"/>
  <c r="EG36" i="40"/>
  <c r="EG36" i="173"/>
  <c r="EG36" i="42"/>
  <c r="EG36" i="29"/>
  <c r="EG36" i="21"/>
  <c r="EG36" i="104"/>
  <c r="EG36" i="99"/>
  <c r="DE43" i="173"/>
  <c r="DE43" i="21"/>
  <c r="DE43" i="104"/>
  <c r="DE43" i="99"/>
  <c r="CX56" i="21"/>
  <c r="CX56" i="173"/>
  <c r="CX56" i="104"/>
  <c r="CX56" i="99"/>
  <c r="EC43" i="173"/>
  <c r="EC43" i="21"/>
  <c r="EC43" i="104"/>
  <c r="EC43" i="99"/>
  <c r="EH36" i="150"/>
  <c r="EH36" i="148"/>
  <c r="EH36" i="147"/>
  <c r="EH36" i="146"/>
  <c r="EH36" i="149"/>
  <c r="EH36" i="174"/>
  <c r="EH36" i="115"/>
  <c r="EH36" i="77"/>
  <c r="EH36" i="40"/>
  <c r="EH36" i="29"/>
  <c r="EH36" i="173"/>
  <c r="EH36" i="42"/>
  <c r="EH36" i="104"/>
  <c r="EH36" i="99"/>
  <c r="EH36" i="21"/>
  <c r="CX26" i="150"/>
  <c r="CX26" i="148"/>
  <c r="CX26" i="146"/>
  <c r="CX26" i="147"/>
  <c r="CX26" i="149"/>
  <c r="CX26" i="174"/>
  <c r="CX26" i="115"/>
  <c r="CX26" i="77"/>
  <c r="CX26" i="40"/>
  <c r="CX26" i="29"/>
  <c r="CX26" i="173"/>
  <c r="CX26" i="42"/>
  <c r="CX26" i="104"/>
  <c r="CX26" i="21"/>
  <c r="CX26" i="99"/>
  <c r="FG57" i="173"/>
  <c r="FG57" i="104"/>
  <c r="FG57" i="21"/>
  <c r="FG57" i="99"/>
  <c r="FN43" i="173"/>
  <c r="FN43" i="21"/>
  <c r="FN43" i="104"/>
  <c r="FN43" i="99"/>
  <c r="EH26" i="150"/>
  <c r="EH26" i="148"/>
  <c r="EH26" i="146"/>
  <c r="EH26" i="147"/>
  <c r="EH26" i="149"/>
  <c r="EH26" i="174"/>
  <c r="EH26" i="115"/>
  <c r="EH26" i="77"/>
  <c r="EH26" i="40"/>
  <c r="EH26" i="29"/>
  <c r="EH26" i="173"/>
  <c r="EH26" i="42"/>
  <c r="EH26" i="104"/>
  <c r="EH26" i="21"/>
  <c r="EH26" i="99"/>
  <c r="EC36" i="150"/>
  <c r="EC36" i="148"/>
  <c r="EC36" i="147"/>
  <c r="EC36" i="146"/>
  <c r="EC36" i="149"/>
  <c r="EC36" i="174"/>
  <c r="EC36" i="115"/>
  <c r="EC36" i="77"/>
  <c r="EC36" i="40"/>
  <c r="EC36" i="173"/>
  <c r="EC36" i="42"/>
  <c r="EC36" i="29"/>
  <c r="EC36" i="21"/>
  <c r="EC36" i="104"/>
  <c r="EC36" i="99"/>
  <c r="FI44" i="21"/>
  <c r="FI44" i="173"/>
  <c r="FI44" i="104"/>
  <c r="FI44" i="99"/>
  <c r="DJ56" i="21"/>
  <c r="DJ56" i="173"/>
  <c r="DJ56" i="104"/>
  <c r="DJ56" i="99"/>
  <c r="FP26" i="150"/>
  <c r="FP26" i="148"/>
  <c r="FP26" i="147"/>
  <c r="FP26" i="146"/>
  <c r="FP26" i="149"/>
  <c r="FP26" i="115"/>
  <c r="FP26" i="174"/>
  <c r="FP26" i="40"/>
  <c r="FP26" i="29"/>
  <c r="FP26" i="77"/>
  <c r="FP26" i="42"/>
  <c r="FP26" i="173"/>
  <c r="FP26" i="21"/>
  <c r="FP26" i="99"/>
  <c r="FP26" i="104"/>
  <c r="DL26" i="150"/>
  <c r="DL26" i="148"/>
  <c r="DL26" i="147"/>
  <c r="DL26" i="146"/>
  <c r="DL26" i="149"/>
  <c r="DL26" i="115"/>
  <c r="DL26" i="174"/>
  <c r="DL26" i="40"/>
  <c r="DL26" i="29"/>
  <c r="DL26" i="77"/>
  <c r="DL26" i="42"/>
  <c r="DL26" i="173"/>
  <c r="DL26" i="21"/>
  <c r="DL26" i="99"/>
  <c r="DL26" i="104"/>
  <c r="ES36" i="150"/>
  <c r="ES36" i="148"/>
  <c r="ES36" i="147"/>
  <c r="ES36" i="146"/>
  <c r="ES36" i="149"/>
  <c r="ES36" i="174"/>
  <c r="ES36" i="115"/>
  <c r="ES36" i="77"/>
  <c r="ES36" i="40"/>
  <c r="ES36" i="173"/>
  <c r="ES36" i="42"/>
  <c r="ES36" i="29"/>
  <c r="ES36" i="21"/>
  <c r="ES36" i="104"/>
  <c r="ES36" i="99"/>
  <c r="FP43" i="173"/>
  <c r="FP43" i="21"/>
  <c r="FP43" i="104"/>
  <c r="FP43" i="99"/>
  <c r="CU43" i="173"/>
  <c r="CU43" i="104"/>
  <c r="CU43" i="99"/>
  <c r="CU43" i="21"/>
  <c r="CU31" i="150"/>
  <c r="CU31" i="148"/>
  <c r="CU31" i="147"/>
  <c r="CU31" i="149"/>
  <c r="CU31" i="146"/>
  <c r="CU31" i="115"/>
  <c r="CU31" i="174"/>
  <c r="CU31" i="40"/>
  <c r="CU31" i="29"/>
  <c r="CU31" i="77"/>
  <c r="CU31" i="173"/>
  <c r="CU31" i="42"/>
  <c r="CU31" i="21"/>
  <c r="CU31" i="99"/>
  <c r="CU31" i="104"/>
  <c r="FU37" i="150"/>
  <c r="FU37" i="148"/>
  <c r="FU37" i="147"/>
  <c r="FU37" i="146"/>
  <c r="FU37" i="149"/>
  <c r="FU37" i="174"/>
  <c r="FU37" i="115"/>
  <c r="FU37" i="77"/>
  <c r="FU37" i="40"/>
  <c r="FU37" i="29"/>
  <c r="FU37" i="173"/>
  <c r="FU37" i="42"/>
  <c r="FU37" i="104"/>
  <c r="FU37" i="99"/>
  <c r="FU37" i="21"/>
  <c r="FB26" i="150"/>
  <c r="FB26" i="148"/>
  <c r="FB26" i="146"/>
  <c r="FB26" i="147"/>
  <c r="FB26" i="149"/>
  <c r="FB26" i="174"/>
  <c r="FB26" i="115"/>
  <c r="FB26" i="77"/>
  <c r="FB26" i="40"/>
  <c r="FB26" i="29"/>
  <c r="FB26" i="173"/>
  <c r="FB26" i="42"/>
  <c r="FB26" i="104"/>
  <c r="FB26" i="21"/>
  <c r="FB26" i="99"/>
  <c r="FI36" i="150"/>
  <c r="FI36" i="148"/>
  <c r="FI36" i="147"/>
  <c r="FI36" i="146"/>
  <c r="FI36" i="149"/>
  <c r="FI36" i="174"/>
  <c r="FI36" i="115"/>
  <c r="FI36" i="77"/>
  <c r="FI36" i="40"/>
  <c r="FI36" i="173"/>
  <c r="FI36" i="42"/>
  <c r="FI36" i="29"/>
  <c r="FI36" i="21"/>
  <c r="FI36" i="104"/>
  <c r="FI36" i="99"/>
  <c r="FG26" i="150"/>
  <c r="FG26" i="148"/>
  <c r="FG26" i="146"/>
  <c r="FG26" i="147"/>
  <c r="FG26" i="149"/>
  <c r="FG26" i="115"/>
  <c r="FG26" i="174"/>
  <c r="FG26" i="40"/>
  <c r="FG26" i="29"/>
  <c r="FG26" i="77"/>
  <c r="FG26" i="173"/>
  <c r="FG26" i="42"/>
  <c r="FG26" i="21"/>
  <c r="FG26" i="99"/>
  <c r="FG26" i="104"/>
  <c r="DQ26" i="150"/>
  <c r="DQ26" i="148"/>
  <c r="DQ26" i="147"/>
  <c r="DQ26" i="146"/>
  <c r="DQ26" i="149"/>
  <c r="DQ26" i="174"/>
  <c r="DQ26" i="115"/>
  <c r="DQ26" i="77"/>
  <c r="DQ26" i="40"/>
  <c r="DQ26" i="29"/>
  <c r="DQ26" i="173"/>
  <c r="DQ26" i="42"/>
  <c r="DQ26" i="21"/>
  <c r="DQ26" i="99"/>
  <c r="DQ26" i="104"/>
  <c r="DS37" i="150"/>
  <c r="DS37" i="148"/>
  <c r="DS37" i="147"/>
  <c r="DS37" i="146"/>
  <c r="DS37" i="115"/>
  <c r="DS37" i="149"/>
  <c r="DS37" i="174"/>
  <c r="DS37" i="40"/>
  <c r="DS37" i="77"/>
  <c r="DS37" i="42"/>
  <c r="DS37" i="29"/>
  <c r="DS37" i="173"/>
  <c r="DS37" i="21"/>
  <c r="DS37" i="104"/>
  <c r="DS37" i="99"/>
  <c r="EL36" i="150"/>
  <c r="EL36" i="148"/>
  <c r="EL36" i="147"/>
  <c r="EL36" i="146"/>
  <c r="EL36" i="149"/>
  <c r="EL36" i="174"/>
  <c r="EL36" i="115"/>
  <c r="EL36" i="77"/>
  <c r="EL36" i="40"/>
  <c r="EL36" i="29"/>
  <c r="EL36" i="173"/>
  <c r="EL36" i="42"/>
  <c r="EL36" i="104"/>
  <c r="EL36" i="99"/>
  <c r="EL36" i="21"/>
  <c r="DS31" i="150"/>
  <c r="DS31" i="148"/>
  <c r="DS31" i="147"/>
  <c r="DS31" i="149"/>
  <c r="DS31" i="146"/>
  <c r="DS31" i="115"/>
  <c r="DS31" i="174"/>
  <c r="DS31" i="40"/>
  <c r="DS31" i="29"/>
  <c r="DS31" i="77"/>
  <c r="DS31" i="173"/>
  <c r="DS31" i="42"/>
  <c r="DS31" i="21"/>
  <c r="DS31" i="99"/>
  <c r="DS31" i="104"/>
  <c r="DQ37" i="150"/>
  <c r="DQ37" i="148"/>
  <c r="DQ37" i="147"/>
  <c r="DQ37" i="146"/>
  <c r="DQ37" i="149"/>
  <c r="DQ37" i="174"/>
  <c r="DQ37" i="115"/>
  <c r="DQ37" i="77"/>
  <c r="DQ37" i="40"/>
  <c r="DQ37" i="29"/>
  <c r="DQ37" i="173"/>
  <c r="DQ37" i="42"/>
  <c r="DQ37" i="104"/>
  <c r="DQ37" i="99"/>
  <c r="DQ37" i="21"/>
  <c r="CU25" i="150"/>
  <c r="CU25" i="148"/>
  <c r="CU25" i="146"/>
  <c r="CU25" i="147"/>
  <c r="CU25" i="149"/>
  <c r="CU25" i="174"/>
  <c r="CU25" i="115"/>
  <c r="CU25" i="77"/>
  <c r="CU25" i="40"/>
  <c r="CU25" i="29"/>
  <c r="CU25" i="173"/>
  <c r="CU25" i="42"/>
  <c r="CU25" i="104"/>
  <c r="CU25" i="21"/>
  <c r="CU25" i="99"/>
  <c r="FP56" i="21"/>
  <c r="FP56" i="173"/>
  <c r="FP56" i="104"/>
  <c r="FP56" i="99"/>
  <c r="FU31" i="150"/>
  <c r="FU31" i="148"/>
  <c r="FU31" i="147"/>
  <c r="FU31" i="146"/>
  <c r="FU31" i="149"/>
  <c r="FU31" i="174"/>
  <c r="FU31" i="115"/>
  <c r="FU31" i="77"/>
  <c r="FU31" i="40"/>
  <c r="FU31" i="29"/>
  <c r="FU31" i="173"/>
  <c r="FU31" i="42"/>
  <c r="FU31" i="21"/>
  <c r="FU31" i="99"/>
  <c r="FU31" i="104"/>
  <c r="DC44" i="2"/>
  <c r="AH44" i="114" s="1"/>
  <c r="DC43" i="173"/>
  <c r="DC43" i="104"/>
  <c r="DC43" i="99"/>
  <c r="DC43" i="21"/>
  <c r="EN57" i="2"/>
  <c r="EN56" i="21"/>
  <c r="EN56" i="173"/>
  <c r="EN56" i="104"/>
  <c r="EN56" i="99"/>
  <c r="FW44" i="2"/>
  <c r="FW43" i="173"/>
  <c r="FW43" i="104"/>
  <c r="FW43" i="99"/>
  <c r="FW43" i="21"/>
  <c r="FI43" i="173"/>
  <c r="FI43" i="21"/>
  <c r="FI43" i="104"/>
  <c r="FI43" i="99"/>
  <c r="EU31" i="150"/>
  <c r="EU31" i="148"/>
  <c r="EU31" i="147"/>
  <c r="EU31" i="149"/>
  <c r="EU31" i="146"/>
  <c r="EU31" i="115"/>
  <c r="EU31" i="174"/>
  <c r="EU31" i="40"/>
  <c r="EU31" i="29"/>
  <c r="EU31" i="77"/>
  <c r="EU31" i="173"/>
  <c r="EU31" i="42"/>
  <c r="EU31" i="21"/>
  <c r="EU31" i="99"/>
  <c r="EU31" i="104"/>
  <c r="FU36" i="150"/>
  <c r="FU36" i="148"/>
  <c r="FU36" i="147"/>
  <c r="FU36" i="146"/>
  <c r="FU36" i="149"/>
  <c r="FU36" i="174"/>
  <c r="FU36" i="115"/>
  <c r="FU36" i="77"/>
  <c r="FU36" i="40"/>
  <c r="FU36" i="173"/>
  <c r="FU36" i="42"/>
  <c r="FU36" i="29"/>
  <c r="FU36" i="21"/>
  <c r="FU36" i="104"/>
  <c r="FU36" i="99"/>
  <c r="DX36" i="150"/>
  <c r="DX36" i="148"/>
  <c r="DX36" i="147"/>
  <c r="DX36" i="149"/>
  <c r="DX36" i="146"/>
  <c r="DX36" i="115"/>
  <c r="DX36" i="174"/>
  <c r="DX36" i="40"/>
  <c r="DX36" i="77"/>
  <c r="DX36" i="42"/>
  <c r="DX36" i="29"/>
  <c r="DX36" i="173"/>
  <c r="DX36" i="21"/>
  <c r="DX36" i="104"/>
  <c r="DX36" i="99"/>
  <c r="FG44" i="21"/>
  <c r="FG44" i="173"/>
  <c r="FG44" i="104"/>
  <c r="FG44" i="99"/>
  <c r="FU44" i="21"/>
  <c r="FU44" i="173"/>
  <c r="FU44" i="104"/>
  <c r="FU44" i="99"/>
  <c r="DZ26" i="150"/>
  <c r="DZ26" i="148"/>
  <c r="DZ26" i="146"/>
  <c r="DZ26" i="147"/>
  <c r="DZ26" i="149"/>
  <c r="DZ26" i="174"/>
  <c r="DZ26" i="115"/>
  <c r="DZ26" i="77"/>
  <c r="DZ26" i="40"/>
  <c r="DZ26" i="29"/>
  <c r="DZ26" i="173"/>
  <c r="DZ26" i="42"/>
  <c r="DZ26" i="104"/>
  <c r="DZ26" i="21"/>
  <c r="DZ26" i="99"/>
  <c r="DE44" i="21"/>
  <c r="DE44" i="173"/>
  <c r="DE44" i="104"/>
  <c r="DE44" i="99"/>
  <c r="DQ31" i="150"/>
  <c r="DQ31" i="148"/>
  <c r="DQ31" i="147"/>
  <c r="DQ31" i="146"/>
  <c r="DQ31" i="149"/>
  <c r="DQ31" i="174"/>
  <c r="DQ31" i="115"/>
  <c r="DQ31" i="77"/>
  <c r="DQ31" i="40"/>
  <c r="DQ31" i="29"/>
  <c r="DQ31" i="173"/>
  <c r="DQ31" i="42"/>
  <c r="DQ31" i="21"/>
  <c r="DQ31" i="99"/>
  <c r="DQ31" i="104"/>
  <c r="FP31" i="150"/>
  <c r="FP31" i="148"/>
  <c r="FP31" i="147"/>
  <c r="FP31" i="149"/>
  <c r="FP31" i="146"/>
  <c r="FP31" i="115"/>
  <c r="FP31" i="174"/>
  <c r="FP31" i="40"/>
  <c r="FP31" i="29"/>
  <c r="FP31" i="77"/>
  <c r="FP31" i="42"/>
  <c r="FP31" i="173"/>
  <c r="FP31" i="21"/>
  <c r="FP31" i="99"/>
  <c r="FP31" i="104"/>
  <c r="EZ44" i="21"/>
  <c r="EZ44" i="173"/>
  <c r="EZ44" i="104"/>
  <c r="EZ44" i="99"/>
  <c r="DS44" i="21"/>
  <c r="DS44" i="173"/>
  <c r="DS44" i="104"/>
  <c r="DS44" i="99"/>
  <c r="DX44" i="21"/>
  <c r="DX44" i="173"/>
  <c r="DX44" i="104"/>
  <c r="DX44" i="99"/>
  <c r="DC36" i="150"/>
  <c r="DC36" i="148"/>
  <c r="DC36" i="147"/>
  <c r="DC36" i="149"/>
  <c r="DC36" i="146"/>
  <c r="DC36" i="115"/>
  <c r="DC36" i="174"/>
  <c r="DC36" i="40"/>
  <c r="DC36" i="77"/>
  <c r="DC36" i="29"/>
  <c r="DC36" i="173"/>
  <c r="DC36" i="42"/>
  <c r="DC36" i="21"/>
  <c r="DC36" i="104"/>
  <c r="DC36" i="99"/>
  <c r="FG36" i="150"/>
  <c r="FG36" i="148"/>
  <c r="FG36" i="147"/>
  <c r="FG36" i="149"/>
  <c r="FG36" i="146"/>
  <c r="FG36" i="115"/>
  <c r="FG36" i="174"/>
  <c r="FG36" i="40"/>
  <c r="FG36" i="77"/>
  <c r="FG36" i="29"/>
  <c r="FG36" i="173"/>
  <c r="FG36" i="42"/>
  <c r="FG36" i="21"/>
  <c r="FG36" i="104"/>
  <c r="FG36" i="99"/>
  <c r="EC57" i="2"/>
  <c r="EC56" i="21"/>
  <c r="EC56" i="173"/>
  <c r="EC56" i="104"/>
  <c r="EC56" i="99"/>
  <c r="FW26" i="150"/>
  <c r="FW26" i="148"/>
  <c r="FW26" i="146"/>
  <c r="FW26" i="147"/>
  <c r="FW26" i="149"/>
  <c r="FW26" i="115"/>
  <c r="FW26" i="174"/>
  <c r="FW26" i="40"/>
  <c r="FW26" i="29"/>
  <c r="FW26" i="77"/>
  <c r="FW26" i="173"/>
  <c r="FW26" i="42"/>
  <c r="FW26" i="21"/>
  <c r="FW26" i="99"/>
  <c r="FW26" i="104"/>
  <c r="EG37" i="150"/>
  <c r="EG37" i="148"/>
  <c r="EG37" i="147"/>
  <c r="EG37" i="146"/>
  <c r="EG37" i="149"/>
  <c r="EG37" i="174"/>
  <c r="EG37" i="115"/>
  <c r="EG37" i="77"/>
  <c r="EG37" i="40"/>
  <c r="EG37" i="29"/>
  <c r="EG37" i="173"/>
  <c r="EG37" i="42"/>
  <c r="EG37" i="104"/>
  <c r="EG37" i="99"/>
  <c r="EG37" i="21"/>
  <c r="FW37" i="2"/>
  <c r="FW36" i="150"/>
  <c r="FW36" i="148"/>
  <c r="FW36" i="147"/>
  <c r="FW36" i="149"/>
  <c r="FW36" i="146"/>
  <c r="FW36" i="115"/>
  <c r="FW36" i="174"/>
  <c r="FW36" i="40"/>
  <c r="FW36" i="77"/>
  <c r="FW36" i="29"/>
  <c r="FW36" i="173"/>
  <c r="FW36" i="42"/>
  <c r="FW36" i="21"/>
  <c r="FW36" i="104"/>
  <c r="FW36" i="99"/>
  <c r="FN56" i="21"/>
  <c r="FN56" i="173"/>
  <c r="FN56" i="104"/>
  <c r="FN56" i="99"/>
  <c r="FW56" i="173"/>
  <c r="FW56" i="104"/>
  <c r="FW56" i="21"/>
  <c r="FW56" i="99"/>
  <c r="DQ36" i="150"/>
  <c r="DQ36" i="148"/>
  <c r="DQ36" i="147"/>
  <c r="DQ36" i="146"/>
  <c r="DQ36" i="149"/>
  <c r="DQ36" i="174"/>
  <c r="DQ36" i="115"/>
  <c r="DQ36" i="77"/>
  <c r="DQ36" i="40"/>
  <c r="DQ36" i="173"/>
  <c r="DQ36" i="42"/>
  <c r="DQ36" i="29"/>
  <c r="DQ36" i="21"/>
  <c r="DQ36" i="104"/>
  <c r="DQ36" i="99"/>
  <c r="DQ56" i="21"/>
  <c r="DQ56" i="173"/>
  <c r="DQ56" i="104"/>
  <c r="DQ56" i="99"/>
  <c r="EZ26" i="150"/>
  <c r="EZ26" i="148"/>
  <c r="EZ26" i="147"/>
  <c r="EZ26" i="146"/>
  <c r="EZ26" i="149"/>
  <c r="EZ26" i="115"/>
  <c r="EZ26" i="174"/>
  <c r="EZ26" i="40"/>
  <c r="EZ26" i="29"/>
  <c r="EZ26" i="77"/>
  <c r="EZ26" i="42"/>
  <c r="EZ26" i="173"/>
  <c r="EZ26" i="21"/>
  <c r="EZ26" i="99"/>
  <c r="EZ26" i="104"/>
  <c r="EU43" i="173"/>
  <c r="EU43" i="104"/>
  <c r="EU43" i="99"/>
  <c r="EU43" i="21"/>
  <c r="CU56" i="173"/>
  <c r="CU56" i="104"/>
  <c r="CU56" i="21"/>
  <c r="CU56" i="99"/>
  <c r="DQ57" i="21"/>
  <c r="DQ57" i="173"/>
  <c r="DQ57" i="104"/>
  <c r="DQ57" i="99"/>
  <c r="EG56" i="21"/>
  <c r="EG56" i="173"/>
  <c r="EG56" i="104"/>
  <c r="EG56" i="99"/>
  <c r="EC44" i="21"/>
  <c r="EC44" i="173"/>
  <c r="EC44" i="104"/>
  <c r="EC44" i="99"/>
  <c r="DE56" i="21"/>
  <c r="DE56" i="173"/>
  <c r="DE56" i="104"/>
  <c r="DE56" i="99"/>
  <c r="ES26" i="150"/>
  <c r="ES26" i="148"/>
  <c r="ES26" i="147"/>
  <c r="ES26" i="146"/>
  <c r="ES26" i="149"/>
  <c r="ES26" i="174"/>
  <c r="ES26" i="115"/>
  <c r="ES26" i="77"/>
  <c r="ES26" i="40"/>
  <c r="ES26" i="29"/>
  <c r="ES26" i="173"/>
  <c r="ES26" i="42"/>
  <c r="ES26" i="21"/>
  <c r="ES26" i="99"/>
  <c r="ES26" i="104"/>
  <c r="ES56" i="21"/>
  <c r="ES56" i="173"/>
  <c r="ES56" i="104"/>
  <c r="ES56" i="99"/>
  <c r="DQ44" i="21"/>
  <c r="DQ44" i="173"/>
  <c r="DQ44" i="104"/>
  <c r="DQ44" i="99"/>
  <c r="FN36" i="150"/>
  <c r="FN36" i="148"/>
  <c r="FN36" i="147"/>
  <c r="FN36" i="146"/>
  <c r="FN36" i="149"/>
  <c r="FN36" i="174"/>
  <c r="FN36" i="115"/>
  <c r="FN36" i="77"/>
  <c r="FN36" i="40"/>
  <c r="FN36" i="29"/>
  <c r="FN36" i="173"/>
  <c r="FN36" i="42"/>
  <c r="FN36" i="104"/>
  <c r="FN36" i="99"/>
  <c r="FN36" i="21"/>
  <c r="DC26" i="150"/>
  <c r="DC26" i="148"/>
  <c r="DC26" i="146"/>
  <c r="DC26" i="147"/>
  <c r="DC26" i="149"/>
  <c r="DC26" i="115"/>
  <c r="DC26" i="174"/>
  <c r="DC26" i="40"/>
  <c r="DC26" i="29"/>
  <c r="DC26" i="77"/>
  <c r="DC26" i="173"/>
  <c r="DC26" i="42"/>
  <c r="DC26" i="21"/>
  <c r="DC26" i="99"/>
  <c r="DC26" i="104"/>
  <c r="DZ31" i="150"/>
  <c r="DZ31" i="148"/>
  <c r="DZ31" i="147"/>
  <c r="DZ31" i="146"/>
  <c r="DZ31" i="149"/>
  <c r="DZ31" i="174"/>
  <c r="DZ31" i="115"/>
  <c r="DZ31" i="77"/>
  <c r="DZ31" i="40"/>
  <c r="DZ31" i="29"/>
  <c r="DZ31" i="173"/>
  <c r="DZ31" i="42"/>
  <c r="DZ31" i="104"/>
  <c r="DZ31" i="21"/>
  <c r="DZ31" i="99"/>
  <c r="EZ37" i="150"/>
  <c r="EZ37" i="148"/>
  <c r="EZ37" i="147"/>
  <c r="EZ37" i="146"/>
  <c r="EZ37" i="174"/>
  <c r="EZ37" i="115"/>
  <c r="EZ37" i="149"/>
  <c r="EZ37" i="77"/>
  <c r="EZ37" i="40"/>
  <c r="EZ37" i="173"/>
  <c r="EZ37" i="42"/>
  <c r="EZ37" i="29"/>
  <c r="EZ37" i="21"/>
  <c r="EZ37" i="104"/>
  <c r="EZ37" i="99"/>
  <c r="EN31" i="150"/>
  <c r="EN31" i="148"/>
  <c r="EN31" i="147"/>
  <c r="EN31" i="149"/>
  <c r="EN31" i="146"/>
  <c r="EN31" i="115"/>
  <c r="EN31" i="174"/>
  <c r="EN31" i="40"/>
  <c r="EN31" i="29"/>
  <c r="EN31" i="77"/>
  <c r="EN31" i="42"/>
  <c r="EN31" i="173"/>
  <c r="EN31" i="21"/>
  <c r="EN31" i="99"/>
  <c r="EN31" i="104"/>
  <c r="DJ26" i="150"/>
  <c r="DJ26" i="148"/>
  <c r="DJ26" i="146"/>
  <c r="DJ26" i="147"/>
  <c r="DJ26" i="149"/>
  <c r="DJ26" i="174"/>
  <c r="DJ26" i="115"/>
  <c r="DJ26" i="77"/>
  <c r="DJ26" i="40"/>
  <c r="DJ26" i="29"/>
  <c r="DJ26" i="173"/>
  <c r="DJ26" i="42"/>
  <c r="DJ26" i="104"/>
  <c r="DJ26" i="21"/>
  <c r="DJ26" i="99"/>
  <c r="EL43" i="173"/>
  <c r="EL43" i="21"/>
  <c r="EL43" i="104"/>
  <c r="EL43" i="99"/>
  <c r="DQ43" i="173"/>
  <c r="DQ43" i="21"/>
  <c r="DQ43" i="104"/>
  <c r="DQ43" i="99"/>
  <c r="FI26" i="150"/>
  <c r="FI26" i="148"/>
  <c r="FI26" i="147"/>
  <c r="FI26" i="146"/>
  <c r="FI26" i="149"/>
  <c r="FI26" i="174"/>
  <c r="FI26" i="115"/>
  <c r="FI26" i="77"/>
  <c r="FI26" i="40"/>
  <c r="FI26" i="29"/>
  <c r="FI26" i="173"/>
  <c r="FI26" i="42"/>
  <c r="FI26" i="21"/>
  <c r="FI26" i="99"/>
  <c r="FI26" i="104"/>
  <c r="CU55" i="173"/>
  <c r="CU55" i="104"/>
  <c r="CU55" i="21"/>
  <c r="CU55" i="99"/>
  <c r="DX43" i="173"/>
  <c r="DX43" i="21"/>
  <c r="DX43" i="104"/>
  <c r="DX43" i="99"/>
  <c r="BE44" i="114"/>
  <c r="BE37" i="114"/>
  <c r="AT57" i="114"/>
  <c r="AR57" i="114"/>
  <c r="AG31" i="114"/>
  <c r="AJ56" i="114"/>
  <c r="AK57" i="114"/>
  <c r="BD57" i="114"/>
  <c r="BA36" i="114"/>
  <c r="AX57" i="114"/>
  <c r="AH36" i="114"/>
  <c r="AQ37" i="114"/>
  <c r="AV31" i="114"/>
  <c r="AR36" i="114"/>
  <c r="AG26" i="114"/>
  <c r="AX31" i="114"/>
  <c r="AY26" i="114"/>
  <c r="AZ44" i="114"/>
  <c r="AT43" i="114"/>
  <c r="AQ56" i="114"/>
  <c r="AP31" i="114"/>
  <c r="BF36" i="114"/>
  <c r="AK26" i="114"/>
  <c r="AU36" i="114"/>
  <c r="BF31" i="114"/>
  <c r="AY56" i="114"/>
  <c r="AO31" i="114"/>
  <c r="AR43" i="114"/>
  <c r="BB31" i="114"/>
  <c r="AI44" i="114"/>
  <c r="AL31" i="114"/>
  <c r="AU56" i="114"/>
  <c r="AN37" i="114"/>
  <c r="BC31" i="114"/>
  <c r="AW44" i="114"/>
  <c r="AM31" i="114"/>
  <c r="AL37" i="114"/>
  <c r="AK31" i="114"/>
  <c r="AJ26" i="114"/>
  <c r="AM26" i="114"/>
  <c r="AQ26" i="114"/>
  <c r="AS56" i="114"/>
  <c r="EL44" i="2"/>
  <c r="EL45" i="2" s="1"/>
  <c r="AS43" i="114"/>
  <c r="AW31" i="114"/>
  <c r="AQ36" i="114"/>
  <c r="AK36" i="114"/>
  <c r="AL44" i="114"/>
  <c r="AP36" i="114"/>
  <c r="AN56" i="114"/>
  <c r="AO26" i="114"/>
  <c r="AX26" i="114"/>
  <c r="AZ26" i="114"/>
  <c r="AM37" i="114"/>
  <c r="AT36" i="114"/>
  <c r="AZ36" i="114"/>
  <c r="BE26" i="114"/>
  <c r="BB57" i="114"/>
  <c r="AF56" i="114"/>
  <c r="AZ57" i="114"/>
  <c r="BB43" i="114"/>
  <c r="AY31" i="114"/>
  <c r="BB36" i="114"/>
  <c r="AO57" i="114"/>
  <c r="BB26" i="114"/>
  <c r="BD44" i="114"/>
  <c r="AP44" i="114"/>
  <c r="AT26" i="114"/>
  <c r="AI37" i="114"/>
  <c r="BE57" i="114"/>
  <c r="AN26" i="114"/>
  <c r="AJ43" i="114"/>
  <c r="AX43" i="114"/>
  <c r="AW37" i="114"/>
  <c r="AW57" i="114"/>
  <c r="AY36" i="114"/>
  <c r="AV57" i="114"/>
  <c r="AT31" i="114"/>
  <c r="AM44" i="114"/>
  <c r="BF57" i="114"/>
  <c r="AO43" i="114"/>
  <c r="AY43" i="114"/>
  <c r="BA56" i="114"/>
  <c r="BE31" i="114"/>
  <c r="AZ31" i="114"/>
  <c r="AR31" i="114"/>
  <c r="BE56" i="114"/>
  <c r="AI43" i="114"/>
  <c r="AV37" i="114"/>
  <c r="AP57" i="114"/>
  <c r="BA44" i="114"/>
  <c r="BC26" i="114"/>
  <c r="AU31" i="114"/>
  <c r="AI56" i="114"/>
  <c r="AU26" i="114"/>
  <c r="AL26" i="114"/>
  <c r="AS36" i="114"/>
  <c r="AN44" i="114"/>
  <c r="AP56" i="114"/>
  <c r="BE36" i="114"/>
  <c r="AV44" i="114"/>
  <c r="AJ36" i="114"/>
  <c r="AO36" i="114"/>
  <c r="AH31" i="114"/>
  <c r="AL57" i="114"/>
  <c r="AR26" i="114"/>
  <c r="BC36" i="114"/>
  <c r="AU43" i="114"/>
  <c r="AG57" i="114"/>
  <c r="AQ43" i="114"/>
  <c r="AM56" i="114"/>
  <c r="AH26" i="114"/>
  <c r="BF26" i="114"/>
  <c r="BC43" i="114"/>
  <c r="AF43" i="114"/>
  <c r="AF31" i="114"/>
  <c r="BD37" i="114"/>
  <c r="AK43" i="114"/>
  <c r="AX36" i="114"/>
  <c r="AG43" i="114"/>
  <c r="AG36" i="114"/>
  <c r="AH57" i="114"/>
  <c r="AF36" i="114"/>
  <c r="AP26" i="114"/>
  <c r="BF43" i="114"/>
  <c r="AF25" i="114"/>
  <c r="BC56" i="114"/>
  <c r="BD31" i="114"/>
  <c r="AH43" i="114"/>
  <c r="AT56" i="114"/>
  <c r="BE43" i="114"/>
  <c r="BB56" i="114"/>
  <c r="BA43" i="114"/>
  <c r="AR56" i="114"/>
  <c r="AL43" i="114"/>
  <c r="AL36" i="114"/>
  <c r="AG56" i="114"/>
  <c r="FG37" i="2"/>
  <c r="EG38" i="2"/>
  <c r="EL57" i="2"/>
  <c r="FI57" i="2"/>
  <c r="FP44" i="2"/>
  <c r="FD57" i="2"/>
  <c r="EH44" i="2"/>
  <c r="FI37" i="2"/>
  <c r="CX44" i="2"/>
  <c r="DZ44" i="2"/>
  <c r="EU45" i="2"/>
  <c r="EU38" i="2"/>
  <c r="FN44" i="2"/>
  <c r="FP37" i="2"/>
  <c r="FN37" i="2"/>
  <c r="FI45" i="2"/>
  <c r="DJ57" i="2"/>
  <c r="FU45" i="2"/>
  <c r="EC45" i="2"/>
  <c r="DL44" i="2"/>
  <c r="ES57" i="2"/>
  <c r="EZ45" i="2"/>
  <c r="EN37" i="2"/>
  <c r="CU26" i="2"/>
  <c r="FD44" i="2"/>
  <c r="DS57" i="2"/>
  <c r="CU44" i="2"/>
  <c r="CX37" i="2"/>
  <c r="DL37" i="2"/>
  <c r="FW38" i="2"/>
  <c r="EC37" i="2"/>
  <c r="EG44" i="2"/>
  <c r="DX57" i="2"/>
  <c r="DE38" i="2"/>
  <c r="DE57" i="2"/>
  <c r="DJ44" i="2"/>
  <c r="FB44" i="2"/>
  <c r="EZ38" i="2"/>
  <c r="DX38" i="2"/>
  <c r="DS38" i="2"/>
  <c r="CU37" i="2"/>
  <c r="DX45" i="2"/>
  <c r="DC37" i="2"/>
  <c r="DZ37" i="2"/>
  <c r="DQ45" i="2"/>
  <c r="EN44" i="2"/>
  <c r="ES37" i="2"/>
  <c r="DE45" i="2"/>
  <c r="EH37" i="2"/>
  <c r="DJ37" i="2"/>
  <c r="CU57" i="2"/>
  <c r="FW45" i="2"/>
  <c r="FG45" i="2"/>
  <c r="ES44" i="2"/>
  <c r="EG57" i="2"/>
  <c r="FU38" i="2"/>
  <c r="FB37" i="2"/>
  <c r="FD37" i="2"/>
  <c r="EL37" i="2"/>
  <c r="DS45" i="2"/>
  <c r="DQ38" i="2"/>
  <c r="FP57" i="2"/>
  <c r="DC45" i="2" l="1"/>
  <c r="DC45" i="21" s="1"/>
  <c r="DX37" i="21"/>
  <c r="DX37" i="40"/>
  <c r="DX37" i="174"/>
  <c r="DX37" i="150"/>
  <c r="DX37" i="29"/>
  <c r="DX37" i="77"/>
  <c r="EL45" i="21"/>
  <c r="EL45" i="173"/>
  <c r="EL45" i="104"/>
  <c r="EL45" i="99"/>
  <c r="FB37" i="150"/>
  <c r="FB37" i="148"/>
  <c r="FB37" i="147"/>
  <c r="FB37" i="146"/>
  <c r="FB37" i="115"/>
  <c r="FB37" i="149"/>
  <c r="FB37" i="174"/>
  <c r="FB37" i="40"/>
  <c r="FB37" i="77"/>
  <c r="FB37" i="29"/>
  <c r="FB37" i="173"/>
  <c r="FB37" i="42"/>
  <c r="FB37" i="21"/>
  <c r="FB37" i="104"/>
  <c r="FB37" i="99"/>
  <c r="DQ45" i="173"/>
  <c r="DQ45" i="104"/>
  <c r="DQ45" i="99"/>
  <c r="DQ45" i="21"/>
  <c r="FU38" i="150"/>
  <c r="FU38" i="148"/>
  <c r="FU38" i="147"/>
  <c r="FU38" i="146"/>
  <c r="FU38" i="115"/>
  <c r="FU38" i="149"/>
  <c r="FU38" i="174"/>
  <c r="FU38" i="40"/>
  <c r="FU38" i="77"/>
  <c r="FU38" i="29"/>
  <c r="FU38" i="173"/>
  <c r="FU38" i="42"/>
  <c r="FU38" i="21"/>
  <c r="FU38" i="104"/>
  <c r="FU38" i="99"/>
  <c r="DE45" i="173"/>
  <c r="DE45" i="104"/>
  <c r="DE45" i="99"/>
  <c r="DE45" i="21"/>
  <c r="FB44" i="173"/>
  <c r="FB44" i="104"/>
  <c r="FB44" i="99"/>
  <c r="FB44" i="21"/>
  <c r="FD44" i="21"/>
  <c r="FD44" i="173"/>
  <c r="FD44" i="104"/>
  <c r="FD44" i="99"/>
  <c r="FD37" i="150"/>
  <c r="FD37" i="148"/>
  <c r="FD37" i="147"/>
  <c r="FD37" i="146"/>
  <c r="FD37" i="174"/>
  <c r="FD37" i="115"/>
  <c r="FD37" i="149"/>
  <c r="FD37" i="77"/>
  <c r="FD37" i="40"/>
  <c r="FD37" i="173"/>
  <c r="FD37" i="42"/>
  <c r="FD37" i="29"/>
  <c r="FD37" i="21"/>
  <c r="FD37" i="104"/>
  <c r="FD37" i="99"/>
  <c r="DC37" i="150"/>
  <c r="DC37" i="148"/>
  <c r="DC37" i="147"/>
  <c r="DC37" i="146"/>
  <c r="DC37" i="115"/>
  <c r="DC37" i="149"/>
  <c r="DC37" i="174"/>
  <c r="DC37" i="40"/>
  <c r="DC37" i="77"/>
  <c r="DC37" i="42"/>
  <c r="DC37" i="29"/>
  <c r="DC37" i="173"/>
  <c r="DC37" i="21"/>
  <c r="DC37" i="104"/>
  <c r="DC37" i="99"/>
  <c r="CU26" i="150"/>
  <c r="CU26" i="148"/>
  <c r="CU26" i="146"/>
  <c r="CU26" i="147"/>
  <c r="CU26" i="149"/>
  <c r="CU26" i="115"/>
  <c r="CU26" i="174"/>
  <c r="CU26" i="40"/>
  <c r="CU26" i="29"/>
  <c r="CU26" i="77"/>
  <c r="CU26" i="173"/>
  <c r="CU26" i="42"/>
  <c r="CU26" i="21"/>
  <c r="CU26" i="99"/>
  <c r="CU26" i="104"/>
  <c r="EU38" i="150"/>
  <c r="EU38" i="148"/>
  <c r="EU38" i="147"/>
  <c r="EU38" i="146"/>
  <c r="EU38" i="174"/>
  <c r="EU38" i="115"/>
  <c r="EU38" i="149"/>
  <c r="EU38" i="77"/>
  <c r="EU38" i="40"/>
  <c r="EU38" i="173"/>
  <c r="EU38" i="42"/>
  <c r="EU38" i="29"/>
  <c r="EU38" i="21"/>
  <c r="EU38" i="104"/>
  <c r="EU38" i="99"/>
  <c r="EN57" i="21"/>
  <c r="EN57" i="173"/>
  <c r="EN57" i="104"/>
  <c r="EN57" i="99"/>
  <c r="EH57" i="21"/>
  <c r="EH57" i="173"/>
  <c r="EH57" i="104"/>
  <c r="EH57" i="99"/>
  <c r="DS45" i="21"/>
  <c r="DS45" i="173"/>
  <c r="DS45" i="104"/>
  <c r="DS45" i="99"/>
  <c r="DC45" i="104"/>
  <c r="DC45" i="99"/>
  <c r="FW45" i="21"/>
  <c r="FW45" i="173"/>
  <c r="FW45" i="104"/>
  <c r="FW45" i="99"/>
  <c r="CU37" i="150"/>
  <c r="CU37" i="148"/>
  <c r="CU37" i="147"/>
  <c r="CU37" i="146"/>
  <c r="CU37" i="115"/>
  <c r="CU37" i="149"/>
  <c r="CU37" i="174"/>
  <c r="CU37" i="40"/>
  <c r="CU37" i="77"/>
  <c r="CU37" i="42"/>
  <c r="CU37" i="29"/>
  <c r="CU37" i="173"/>
  <c r="CU37" i="21"/>
  <c r="CU37" i="104"/>
  <c r="CU37" i="99"/>
  <c r="DX57" i="21"/>
  <c r="DX57" i="173"/>
  <c r="DX57" i="104"/>
  <c r="DX57" i="99"/>
  <c r="ES57" i="21"/>
  <c r="ES57" i="173"/>
  <c r="ES57" i="104"/>
  <c r="ES57" i="99"/>
  <c r="CX44" i="173"/>
  <c r="CX44" i="104"/>
  <c r="CX44" i="99"/>
  <c r="CX44" i="21"/>
  <c r="FP57" i="21"/>
  <c r="FP57" i="173"/>
  <c r="FP57" i="104"/>
  <c r="FP57" i="99"/>
  <c r="EG57" i="21"/>
  <c r="EG57" i="173"/>
  <c r="EG57" i="104"/>
  <c r="EG57" i="99"/>
  <c r="CU57" i="173"/>
  <c r="CU57" i="104"/>
  <c r="CU57" i="21"/>
  <c r="CU57" i="99"/>
  <c r="ES37" i="150"/>
  <c r="ES37" i="148"/>
  <c r="ES37" i="147"/>
  <c r="ES37" i="146"/>
  <c r="ES37" i="149"/>
  <c r="ES37" i="174"/>
  <c r="ES37" i="115"/>
  <c r="ES37" i="77"/>
  <c r="ES37" i="40"/>
  <c r="ES37" i="29"/>
  <c r="ES37" i="173"/>
  <c r="ES37" i="42"/>
  <c r="ES37" i="104"/>
  <c r="ES37" i="99"/>
  <c r="ES37" i="21"/>
  <c r="DS38" i="150"/>
  <c r="DS38" i="148"/>
  <c r="DS38" i="147"/>
  <c r="DS38" i="146"/>
  <c r="DS38" i="174"/>
  <c r="DS38" i="115"/>
  <c r="DS38" i="149"/>
  <c r="DS38" i="77"/>
  <c r="DS38" i="40"/>
  <c r="DS38" i="173"/>
  <c r="DS38" i="42"/>
  <c r="DS38" i="29"/>
  <c r="DS38" i="21"/>
  <c r="DS38" i="104"/>
  <c r="DS38" i="99"/>
  <c r="DJ44" i="173"/>
  <c r="DJ44" i="104"/>
  <c r="DJ44" i="99"/>
  <c r="DJ44" i="21"/>
  <c r="EG44" i="21"/>
  <c r="EG44" i="173"/>
  <c r="EG44" i="104"/>
  <c r="EG44" i="99"/>
  <c r="CX37" i="150"/>
  <c r="CX37" i="148"/>
  <c r="CX37" i="147"/>
  <c r="CX37" i="149"/>
  <c r="CX37" i="146"/>
  <c r="CX37" i="115"/>
  <c r="CX37" i="174"/>
  <c r="CX37" i="40"/>
  <c r="CX37" i="77"/>
  <c r="CX37" i="29"/>
  <c r="CX37" i="173"/>
  <c r="CX37" i="42"/>
  <c r="CX37" i="21"/>
  <c r="CX37" i="104"/>
  <c r="CX37" i="99"/>
  <c r="DL44" i="21"/>
  <c r="DL44" i="173"/>
  <c r="DL44" i="104"/>
  <c r="DL44" i="99"/>
  <c r="FI45" i="173"/>
  <c r="FI45" i="104"/>
  <c r="FI45" i="99"/>
  <c r="FI45" i="21"/>
  <c r="FI37" i="150"/>
  <c r="FI37" i="148"/>
  <c r="FI37" i="147"/>
  <c r="FI37" i="146"/>
  <c r="FI37" i="149"/>
  <c r="FI37" i="174"/>
  <c r="FI37" i="115"/>
  <c r="FI37" i="77"/>
  <c r="FI37" i="40"/>
  <c r="FI37" i="29"/>
  <c r="FI37" i="173"/>
  <c r="FI37" i="42"/>
  <c r="FI37" i="104"/>
  <c r="FI37" i="99"/>
  <c r="FI37" i="21"/>
  <c r="FI57" i="21"/>
  <c r="FI57" i="173"/>
  <c r="FI57" i="104"/>
  <c r="FI57" i="99"/>
  <c r="DQ38" i="150"/>
  <c r="DQ38" i="148"/>
  <c r="DQ38" i="147"/>
  <c r="DQ38" i="146"/>
  <c r="DQ38" i="115"/>
  <c r="DQ38" i="149"/>
  <c r="DQ38" i="174"/>
  <c r="DQ38" i="40"/>
  <c r="DQ38" i="77"/>
  <c r="DQ38" i="29"/>
  <c r="DQ38" i="173"/>
  <c r="DQ38" i="42"/>
  <c r="DQ38" i="21"/>
  <c r="DQ38" i="104"/>
  <c r="DQ38" i="99"/>
  <c r="ES44" i="21"/>
  <c r="ES44" i="173"/>
  <c r="ES44" i="104"/>
  <c r="ES44" i="99"/>
  <c r="DJ37" i="150"/>
  <c r="DJ37" i="148"/>
  <c r="DJ37" i="147"/>
  <c r="DJ37" i="146"/>
  <c r="DJ37" i="115"/>
  <c r="DJ37" i="149"/>
  <c r="DJ37" i="174"/>
  <c r="DJ37" i="40"/>
  <c r="DJ37" i="77"/>
  <c r="DJ37" i="29"/>
  <c r="DJ37" i="173"/>
  <c r="DJ37" i="42"/>
  <c r="DJ37" i="21"/>
  <c r="DJ37" i="104"/>
  <c r="DJ37" i="99"/>
  <c r="EN44" i="21"/>
  <c r="EN44" i="173"/>
  <c r="EN44" i="104"/>
  <c r="EN44" i="99"/>
  <c r="DX45" i="21"/>
  <c r="DX45" i="173"/>
  <c r="DX45" i="104"/>
  <c r="DX45" i="99"/>
  <c r="DX38" i="150"/>
  <c r="DX38" i="148"/>
  <c r="DX38" i="147"/>
  <c r="DX38" i="146"/>
  <c r="DX38" i="149"/>
  <c r="DX38" i="174"/>
  <c r="DX38" i="115"/>
  <c r="DX38" i="77"/>
  <c r="DX38" i="40"/>
  <c r="DX38" i="29"/>
  <c r="DX38" i="173"/>
  <c r="DX38" i="42"/>
  <c r="DX38" i="104"/>
  <c r="DX38" i="99"/>
  <c r="DX38" i="21"/>
  <c r="DE57" i="21"/>
  <c r="DE57" i="173"/>
  <c r="DE57" i="104"/>
  <c r="DE57" i="99"/>
  <c r="EC37" i="150"/>
  <c r="EC37" i="148"/>
  <c r="EC37" i="147"/>
  <c r="EC37" i="146"/>
  <c r="EC37" i="149"/>
  <c r="EC37" i="174"/>
  <c r="EC37" i="115"/>
  <c r="EC37" i="77"/>
  <c r="EC37" i="40"/>
  <c r="EC37" i="29"/>
  <c r="EC37" i="173"/>
  <c r="EC37" i="42"/>
  <c r="EC37" i="104"/>
  <c r="EC37" i="99"/>
  <c r="EC37" i="21"/>
  <c r="CU44" i="21"/>
  <c r="CU44" i="173"/>
  <c r="CU44" i="104"/>
  <c r="CU44" i="99"/>
  <c r="EN37" i="150"/>
  <c r="EN37" i="148"/>
  <c r="EN37" i="147"/>
  <c r="EN37" i="146"/>
  <c r="EN37" i="174"/>
  <c r="EN37" i="115"/>
  <c r="EN37" i="149"/>
  <c r="EN37" i="77"/>
  <c r="EN37" i="40"/>
  <c r="EN37" i="173"/>
  <c r="EN37" i="42"/>
  <c r="EN37" i="29"/>
  <c r="EN37" i="21"/>
  <c r="EN37" i="104"/>
  <c r="EN37" i="99"/>
  <c r="EC45" i="173"/>
  <c r="EC45" i="104"/>
  <c r="EC45" i="99"/>
  <c r="EC45" i="21"/>
  <c r="FN37" i="150"/>
  <c r="FN37" i="148"/>
  <c r="FN37" i="147"/>
  <c r="FN37" i="146"/>
  <c r="FN37" i="115"/>
  <c r="FN37" i="149"/>
  <c r="FN37" i="174"/>
  <c r="FN37" i="40"/>
  <c r="FN37" i="77"/>
  <c r="FN37" i="29"/>
  <c r="FN37" i="173"/>
  <c r="FN37" i="42"/>
  <c r="FN37" i="21"/>
  <c r="FN37" i="104"/>
  <c r="FN37" i="99"/>
  <c r="EU45" i="21"/>
  <c r="EU45" i="173"/>
  <c r="EU45" i="104"/>
  <c r="EU45" i="99"/>
  <c r="EH44" i="173"/>
  <c r="EH44" i="104"/>
  <c r="EH44" i="99"/>
  <c r="EH44" i="21"/>
  <c r="EL57" i="21"/>
  <c r="EL57" i="173"/>
  <c r="EL57" i="104"/>
  <c r="EL57" i="99"/>
  <c r="DC44" i="21"/>
  <c r="DC44" i="173"/>
  <c r="DC44" i="104"/>
  <c r="DC44" i="99"/>
  <c r="EH37" i="150"/>
  <c r="EH37" i="148"/>
  <c r="EH37" i="147"/>
  <c r="EH37" i="146"/>
  <c r="EH37" i="115"/>
  <c r="EH37" i="149"/>
  <c r="EH37" i="174"/>
  <c r="EH37" i="40"/>
  <c r="EH37" i="77"/>
  <c r="EH37" i="29"/>
  <c r="EH37" i="173"/>
  <c r="EH37" i="42"/>
  <c r="EH37" i="21"/>
  <c r="EH37" i="104"/>
  <c r="EH37" i="99"/>
  <c r="EZ38" i="150"/>
  <c r="EZ38" i="148"/>
  <c r="EZ38" i="147"/>
  <c r="EZ38" i="146"/>
  <c r="EZ38" i="149"/>
  <c r="EZ38" i="174"/>
  <c r="EZ38" i="115"/>
  <c r="EZ38" i="77"/>
  <c r="EZ38" i="40"/>
  <c r="EZ38" i="29"/>
  <c r="EZ38" i="173"/>
  <c r="EZ38" i="42"/>
  <c r="EZ38" i="104"/>
  <c r="EZ38" i="99"/>
  <c r="EZ38" i="21"/>
  <c r="DE38" i="150"/>
  <c r="DE38" i="148"/>
  <c r="DE38" i="147"/>
  <c r="DE38" i="146"/>
  <c r="DE38" i="115"/>
  <c r="DE38" i="149"/>
  <c r="DE38" i="174"/>
  <c r="DE38" i="40"/>
  <c r="DE38" i="77"/>
  <c r="DE38" i="29"/>
  <c r="DE38" i="173"/>
  <c r="DE38" i="42"/>
  <c r="DE38" i="21"/>
  <c r="DE38" i="104"/>
  <c r="DE38" i="99"/>
  <c r="FW38" i="150"/>
  <c r="FW38" i="148"/>
  <c r="FW38" i="147"/>
  <c r="FW38" i="146"/>
  <c r="FW38" i="174"/>
  <c r="FW38" i="115"/>
  <c r="FW38" i="149"/>
  <c r="FW38" i="77"/>
  <c r="FW38" i="40"/>
  <c r="FW38" i="173"/>
  <c r="FW38" i="42"/>
  <c r="FW38" i="29"/>
  <c r="FW38" i="21"/>
  <c r="FW38" i="104"/>
  <c r="FW38" i="99"/>
  <c r="DS57" i="173"/>
  <c r="DS57" i="104"/>
  <c r="DS57" i="21"/>
  <c r="DS57" i="99"/>
  <c r="EZ45" i="21"/>
  <c r="EZ45" i="173"/>
  <c r="EZ45" i="104"/>
  <c r="EZ45" i="99"/>
  <c r="FU45" i="173"/>
  <c r="FU45" i="104"/>
  <c r="FU45" i="99"/>
  <c r="FU45" i="21"/>
  <c r="FP37" i="150"/>
  <c r="FP37" i="148"/>
  <c r="FP37" i="147"/>
  <c r="FP37" i="146"/>
  <c r="FP37" i="174"/>
  <c r="FP37" i="115"/>
  <c r="FP37" i="149"/>
  <c r="FP37" i="77"/>
  <c r="FP37" i="40"/>
  <c r="FP37" i="173"/>
  <c r="FP37" i="42"/>
  <c r="FP37" i="29"/>
  <c r="FP37" i="21"/>
  <c r="FP37" i="104"/>
  <c r="FP37" i="99"/>
  <c r="DZ44" i="173"/>
  <c r="DZ44" i="104"/>
  <c r="DZ44" i="99"/>
  <c r="DZ44" i="21"/>
  <c r="FD57" i="21"/>
  <c r="FD57" i="173"/>
  <c r="FD57" i="104"/>
  <c r="FD57" i="99"/>
  <c r="EG38" i="150"/>
  <c r="EG38" i="148"/>
  <c r="EG38" i="147"/>
  <c r="EG38" i="146"/>
  <c r="EG38" i="115"/>
  <c r="EG38" i="149"/>
  <c r="EG38" i="174"/>
  <c r="EG38" i="40"/>
  <c r="EG38" i="77"/>
  <c r="EG38" i="29"/>
  <c r="EG38" i="173"/>
  <c r="EG38" i="42"/>
  <c r="EG38" i="21"/>
  <c r="EG38" i="104"/>
  <c r="EG38" i="99"/>
  <c r="EC57" i="21"/>
  <c r="EC57" i="173"/>
  <c r="EC57" i="104"/>
  <c r="EC57" i="99"/>
  <c r="FG45" i="21"/>
  <c r="FG45" i="173"/>
  <c r="FG45" i="104"/>
  <c r="FG45" i="99"/>
  <c r="EL37" i="150"/>
  <c r="EL37" i="148"/>
  <c r="EL37" i="147"/>
  <c r="EL37" i="146"/>
  <c r="EL37" i="115"/>
  <c r="EL37" i="149"/>
  <c r="EL37" i="174"/>
  <c r="EL37" i="40"/>
  <c r="EL37" i="77"/>
  <c r="EL37" i="29"/>
  <c r="EL37" i="173"/>
  <c r="EL37" i="42"/>
  <c r="EL37" i="21"/>
  <c r="EL37" i="104"/>
  <c r="EL37" i="99"/>
  <c r="DZ37" i="150"/>
  <c r="DZ37" i="148"/>
  <c r="DZ37" i="147"/>
  <c r="DZ37" i="146"/>
  <c r="DZ37" i="115"/>
  <c r="DZ37" i="149"/>
  <c r="DZ37" i="174"/>
  <c r="DZ37" i="40"/>
  <c r="DZ37" i="77"/>
  <c r="DZ37" i="29"/>
  <c r="DZ37" i="173"/>
  <c r="DZ37" i="42"/>
  <c r="DZ37" i="21"/>
  <c r="DZ37" i="104"/>
  <c r="DZ37" i="99"/>
  <c r="DL37" i="150"/>
  <c r="DL37" i="148"/>
  <c r="DL37" i="147"/>
  <c r="DL37" i="146"/>
  <c r="DL37" i="174"/>
  <c r="DL37" i="115"/>
  <c r="DL37" i="149"/>
  <c r="DL37" i="77"/>
  <c r="DL37" i="40"/>
  <c r="DL37" i="173"/>
  <c r="DL37" i="42"/>
  <c r="DL37" i="29"/>
  <c r="DL37" i="21"/>
  <c r="DL37" i="104"/>
  <c r="DL37" i="99"/>
  <c r="DJ57" i="21"/>
  <c r="DJ57" i="173"/>
  <c r="DJ57" i="104"/>
  <c r="DJ57" i="99"/>
  <c r="FN44" i="173"/>
  <c r="FN44" i="104"/>
  <c r="FN44" i="99"/>
  <c r="FN44" i="21"/>
  <c r="FP44" i="21"/>
  <c r="FP44" i="173"/>
  <c r="FP44" i="104"/>
  <c r="FP44" i="99"/>
  <c r="FG37" i="150"/>
  <c r="FG37" i="148"/>
  <c r="FG37" i="147"/>
  <c r="FG37" i="146"/>
  <c r="FG37" i="115"/>
  <c r="FG37" i="149"/>
  <c r="FG37" i="174"/>
  <c r="FG37" i="40"/>
  <c r="FG37" i="77"/>
  <c r="FG37" i="42"/>
  <c r="FG37" i="29"/>
  <c r="FG37" i="173"/>
  <c r="FG37" i="21"/>
  <c r="FG37" i="104"/>
  <c r="FG37" i="99"/>
  <c r="EL44" i="173"/>
  <c r="EL44" i="104"/>
  <c r="EL44" i="99"/>
  <c r="EL44" i="21"/>
  <c r="FW37" i="150"/>
  <c r="FW37" i="148"/>
  <c r="FW37" i="147"/>
  <c r="FW37" i="146"/>
  <c r="FW37" i="115"/>
  <c r="FW37" i="149"/>
  <c r="FW37" i="174"/>
  <c r="FW37" i="40"/>
  <c r="FW37" i="77"/>
  <c r="FW37" i="42"/>
  <c r="FW37" i="29"/>
  <c r="FW37" i="173"/>
  <c r="FW37" i="21"/>
  <c r="FW37" i="104"/>
  <c r="FW37" i="99"/>
  <c r="FW44" i="21"/>
  <c r="FW44" i="173"/>
  <c r="FW44" i="104"/>
  <c r="FW44" i="99"/>
  <c r="BC57" i="114"/>
  <c r="AZ45" i="114"/>
  <c r="AH45" i="114"/>
  <c r="AM57" i="114"/>
  <c r="AY57" i="114"/>
  <c r="BF44" i="114"/>
  <c r="AY37" i="114"/>
  <c r="BF37" i="114"/>
  <c r="BE45" i="114"/>
  <c r="AI45" i="114"/>
  <c r="AO37" i="114"/>
  <c r="AF37" i="114"/>
  <c r="AX44" i="114"/>
  <c r="AN57" i="114"/>
  <c r="AK37" i="114"/>
  <c r="AY44" i="114"/>
  <c r="AU57" i="114"/>
  <c r="AJ57" i="114"/>
  <c r="BB44" i="114"/>
  <c r="AG44" i="114"/>
  <c r="BC44" i="114"/>
  <c r="AZ37" i="114"/>
  <c r="AS37" i="114"/>
  <c r="AR37" i="114"/>
  <c r="AW38" i="114"/>
  <c r="BE38" i="114"/>
  <c r="BD45" i="114"/>
  <c r="BC37" i="114"/>
  <c r="AQ38" i="114"/>
  <c r="AL38" i="114"/>
  <c r="AS45" i="114"/>
  <c r="AQ57" i="114"/>
  <c r="AF57" i="114"/>
  <c r="AU37" i="114"/>
  <c r="AH37" i="114"/>
  <c r="AM38" i="114"/>
  <c r="AJ44" i="114"/>
  <c r="AQ44" i="114"/>
  <c r="AG37" i="114"/>
  <c r="AF26" i="114"/>
  <c r="AK44" i="114"/>
  <c r="BA45" i="114"/>
  <c r="AV38" i="114"/>
  <c r="BA37" i="114"/>
  <c r="BA57" i="114"/>
  <c r="BD38" i="114"/>
  <c r="AL45" i="114"/>
  <c r="AI38" i="114"/>
  <c r="AW45" i="114"/>
  <c r="AO44" i="114"/>
  <c r="AM45" i="114"/>
  <c r="AX37" i="114"/>
  <c r="AU44" i="114"/>
  <c r="AJ37" i="114"/>
  <c r="AT44" i="114"/>
  <c r="AN45" i="114"/>
  <c r="AN38" i="114"/>
  <c r="AI57" i="114"/>
  <c r="AP37" i="114"/>
  <c r="AF44" i="114"/>
  <c r="AT37" i="114"/>
  <c r="AP45" i="114"/>
  <c r="BB37" i="114"/>
  <c r="AV45" i="114"/>
  <c r="AR44" i="114"/>
  <c r="AS57" i="114"/>
  <c r="AS44" i="114"/>
  <c r="FG38" i="2"/>
  <c r="FD38" i="2"/>
  <c r="EG45" i="2"/>
  <c r="FD45" i="2"/>
  <c r="FI46" i="2"/>
  <c r="FN45" i="2"/>
  <c r="DZ45" i="2"/>
  <c r="FI38" i="2"/>
  <c r="DS46" i="2"/>
  <c r="EH38" i="2"/>
  <c r="DZ38" i="2"/>
  <c r="FB45" i="2"/>
  <c r="EC38" i="2"/>
  <c r="DL38" i="2"/>
  <c r="CX38" i="2"/>
  <c r="EC46" i="2"/>
  <c r="FN38" i="2"/>
  <c r="FB38" i="2"/>
  <c r="DJ38" i="2"/>
  <c r="DQ46" i="2"/>
  <c r="DX46" i="2"/>
  <c r="FG46" i="2"/>
  <c r="EN45" i="2"/>
  <c r="DC38" i="2"/>
  <c r="EZ46" i="2"/>
  <c r="FU46" i="2"/>
  <c r="FP38" i="2"/>
  <c r="EU46" i="2"/>
  <c r="EH45" i="2"/>
  <c r="FP45" i="2"/>
  <c r="ES45" i="2"/>
  <c r="FW46" i="2"/>
  <c r="ES38" i="2"/>
  <c r="CU38" i="2"/>
  <c r="EL38" i="2"/>
  <c r="EL46" i="2"/>
  <c r="DE46" i="2"/>
  <c r="DC46" i="2"/>
  <c r="DJ45" i="2"/>
  <c r="CU45" i="2"/>
  <c r="EN38" i="2"/>
  <c r="DL45" i="2"/>
  <c r="CX45" i="2"/>
  <c r="DC45" i="173" l="1"/>
  <c r="DC46" i="21"/>
  <c r="DC46" i="173"/>
  <c r="DC46" i="104"/>
  <c r="DC46" i="99"/>
  <c r="FG46" i="21"/>
  <c r="FG46" i="173"/>
  <c r="FG46" i="104"/>
  <c r="FG46" i="99"/>
  <c r="DL38" i="150"/>
  <c r="DL38" i="148"/>
  <c r="DL38" i="147"/>
  <c r="DL38" i="146"/>
  <c r="DL38" i="149"/>
  <c r="DL38" i="174"/>
  <c r="DL38" i="115"/>
  <c r="DL38" i="77"/>
  <c r="DL38" i="40"/>
  <c r="DL38" i="29"/>
  <c r="DL38" i="173"/>
  <c r="DL38" i="42"/>
  <c r="DL38" i="104"/>
  <c r="DL38" i="99"/>
  <c r="DL38" i="21"/>
  <c r="FD38" i="150"/>
  <c r="FD38" i="148"/>
  <c r="FD38" i="147"/>
  <c r="FD38" i="146"/>
  <c r="FD38" i="149"/>
  <c r="FD38" i="174"/>
  <c r="FD38" i="115"/>
  <c r="FD38" i="77"/>
  <c r="FD38" i="40"/>
  <c r="FD38" i="29"/>
  <c r="FD38" i="173"/>
  <c r="FD38" i="42"/>
  <c r="FD38" i="104"/>
  <c r="FD38" i="99"/>
  <c r="FD38" i="21"/>
  <c r="EN38" i="150"/>
  <c r="EN38" i="148"/>
  <c r="EN38" i="147"/>
  <c r="EN38" i="146"/>
  <c r="EN38" i="149"/>
  <c r="EN38" i="174"/>
  <c r="EN38" i="115"/>
  <c r="EN38" i="77"/>
  <c r="EN38" i="40"/>
  <c r="EN38" i="29"/>
  <c r="EN38" i="173"/>
  <c r="EN38" i="42"/>
  <c r="EN38" i="104"/>
  <c r="EN38" i="99"/>
  <c r="EN38" i="21"/>
  <c r="ES38" i="150"/>
  <c r="ES38" i="148"/>
  <c r="ES38" i="147"/>
  <c r="ES38" i="146"/>
  <c r="ES38" i="115"/>
  <c r="ES38" i="149"/>
  <c r="ES38" i="174"/>
  <c r="ES38" i="40"/>
  <c r="ES38" i="77"/>
  <c r="ES38" i="29"/>
  <c r="ES38" i="173"/>
  <c r="ES38" i="42"/>
  <c r="ES38" i="21"/>
  <c r="ES38" i="104"/>
  <c r="ES38" i="99"/>
  <c r="DX46" i="173"/>
  <c r="DX46" i="104"/>
  <c r="DX46" i="21"/>
  <c r="DX46" i="99"/>
  <c r="EC38" i="150"/>
  <c r="EC38" i="148"/>
  <c r="EC38" i="147"/>
  <c r="EC38" i="146"/>
  <c r="EC38" i="115"/>
  <c r="EC38" i="149"/>
  <c r="EC38" i="174"/>
  <c r="EC38" i="40"/>
  <c r="EC38" i="77"/>
  <c r="EC38" i="29"/>
  <c r="EC38" i="173"/>
  <c r="EC38" i="42"/>
  <c r="EC38" i="21"/>
  <c r="EC38" i="104"/>
  <c r="EC38" i="99"/>
  <c r="FG38" i="150"/>
  <c r="FG38" i="148"/>
  <c r="FG38" i="147"/>
  <c r="FG38" i="146"/>
  <c r="FG38" i="174"/>
  <c r="FG38" i="115"/>
  <c r="FG38" i="149"/>
  <c r="FG38" i="77"/>
  <c r="FG38" i="40"/>
  <c r="FG38" i="173"/>
  <c r="FG38" i="42"/>
  <c r="FG38" i="29"/>
  <c r="FG38" i="21"/>
  <c r="FG38" i="104"/>
  <c r="FG38" i="99"/>
  <c r="CU38" i="150"/>
  <c r="CU38" i="148"/>
  <c r="CU38" i="147"/>
  <c r="CU38" i="146"/>
  <c r="CU38" i="174"/>
  <c r="CU38" i="115"/>
  <c r="CU38" i="149"/>
  <c r="CU38" i="77"/>
  <c r="CU38" i="40"/>
  <c r="CU38" i="173"/>
  <c r="CU38" i="42"/>
  <c r="CU38" i="29"/>
  <c r="CU38" i="21"/>
  <c r="CU38" i="104"/>
  <c r="CU38" i="99"/>
  <c r="FP45" i="21"/>
  <c r="FP45" i="173"/>
  <c r="FP45" i="104"/>
  <c r="FP45" i="99"/>
  <c r="FB38" i="150"/>
  <c r="FB38" i="148"/>
  <c r="FB38" i="147"/>
  <c r="FB38" i="146"/>
  <c r="FB38" i="115"/>
  <c r="FB38" i="149"/>
  <c r="FB38" i="174"/>
  <c r="FB38" i="40"/>
  <c r="FB38" i="77"/>
  <c r="FB38" i="42"/>
  <c r="FB38" i="29"/>
  <c r="FB38" i="173"/>
  <c r="FB38" i="21"/>
  <c r="FB38" i="104"/>
  <c r="FB38" i="99"/>
  <c r="EH38" i="150"/>
  <c r="EH38" i="148"/>
  <c r="EH38" i="147"/>
  <c r="EH38" i="146"/>
  <c r="EH38" i="115"/>
  <c r="EH38" i="149"/>
  <c r="EH38" i="174"/>
  <c r="EH38" i="40"/>
  <c r="EH38" i="77"/>
  <c r="EH38" i="42"/>
  <c r="EH38" i="29"/>
  <c r="EH38" i="173"/>
  <c r="EH38" i="21"/>
  <c r="EH38" i="104"/>
  <c r="EH38" i="99"/>
  <c r="DE46" i="21"/>
  <c r="DE46" i="173"/>
  <c r="DE46" i="104"/>
  <c r="DE46" i="99"/>
  <c r="EH45" i="21"/>
  <c r="EH45" i="173"/>
  <c r="EH45" i="104"/>
  <c r="EH45" i="99"/>
  <c r="EZ46" i="173"/>
  <c r="EZ46" i="104"/>
  <c r="EZ46" i="21"/>
  <c r="EZ46" i="99"/>
  <c r="FN38" i="150"/>
  <c r="FN38" i="148"/>
  <c r="FN38" i="147"/>
  <c r="FN38" i="146"/>
  <c r="FN38" i="115"/>
  <c r="FN38" i="149"/>
  <c r="FN38" i="174"/>
  <c r="FN38" i="40"/>
  <c r="FN38" i="77"/>
  <c r="FN38" i="42"/>
  <c r="FN38" i="29"/>
  <c r="FN38" i="173"/>
  <c r="FN38" i="21"/>
  <c r="FN38" i="104"/>
  <c r="FN38" i="99"/>
  <c r="DS46" i="21"/>
  <c r="DS46" i="173"/>
  <c r="DS46" i="104"/>
  <c r="DS46" i="99"/>
  <c r="FI46" i="21"/>
  <c r="FI46" i="173"/>
  <c r="FI46" i="104"/>
  <c r="FI46" i="99"/>
  <c r="CU45" i="21"/>
  <c r="CU45" i="173"/>
  <c r="CU45" i="104"/>
  <c r="CU45" i="99"/>
  <c r="EL46" i="21"/>
  <c r="EL46" i="173"/>
  <c r="EL46" i="104"/>
  <c r="EL46" i="99"/>
  <c r="FW46" i="21"/>
  <c r="FW46" i="173"/>
  <c r="FW46" i="104"/>
  <c r="FW46" i="99"/>
  <c r="EU46" i="21"/>
  <c r="EU46" i="173"/>
  <c r="EU46" i="104"/>
  <c r="EU46" i="99"/>
  <c r="DC38" i="150"/>
  <c r="DC38" i="148"/>
  <c r="DC38" i="147"/>
  <c r="DC38" i="146"/>
  <c r="DC38" i="174"/>
  <c r="DC38" i="115"/>
  <c r="DC38" i="149"/>
  <c r="DC38" i="77"/>
  <c r="DC38" i="40"/>
  <c r="DC38" i="173"/>
  <c r="DC38" i="42"/>
  <c r="DC38" i="29"/>
  <c r="DC38" i="21"/>
  <c r="DC38" i="104"/>
  <c r="DC38" i="99"/>
  <c r="DQ46" i="21"/>
  <c r="DQ46" i="173"/>
  <c r="DQ46" i="104"/>
  <c r="DQ46" i="99"/>
  <c r="EC46" i="21"/>
  <c r="EC46" i="173"/>
  <c r="EC46" i="104"/>
  <c r="EC46" i="99"/>
  <c r="FB45" i="21"/>
  <c r="FB45" i="173"/>
  <c r="FB45" i="104"/>
  <c r="FB45" i="99"/>
  <c r="FI38" i="150"/>
  <c r="FI38" i="148"/>
  <c r="FI38" i="147"/>
  <c r="FI38" i="146"/>
  <c r="FI38" i="115"/>
  <c r="FI38" i="149"/>
  <c r="FI38" i="174"/>
  <c r="FI38" i="40"/>
  <c r="FI38" i="77"/>
  <c r="FI38" i="29"/>
  <c r="FI38" i="173"/>
  <c r="FI38" i="42"/>
  <c r="FI38" i="21"/>
  <c r="FI38" i="104"/>
  <c r="FI38" i="99"/>
  <c r="FD45" i="21"/>
  <c r="FD45" i="173"/>
  <c r="FD45" i="104"/>
  <c r="FD45" i="99"/>
  <c r="DL45" i="21"/>
  <c r="DL45" i="173"/>
  <c r="DL45" i="104"/>
  <c r="DL45" i="99"/>
  <c r="CX45" i="21"/>
  <c r="CX45" i="173"/>
  <c r="CX45" i="104"/>
  <c r="CX45" i="99"/>
  <c r="DJ45" i="21"/>
  <c r="DJ45" i="173"/>
  <c r="DJ45" i="104"/>
  <c r="DJ45" i="99"/>
  <c r="EL38" i="150"/>
  <c r="EL38" i="148"/>
  <c r="EL38" i="147"/>
  <c r="EL38" i="146"/>
  <c r="EL38" i="115"/>
  <c r="EL38" i="149"/>
  <c r="EL38" i="174"/>
  <c r="EL38" i="40"/>
  <c r="EL38" i="77"/>
  <c r="EL38" i="42"/>
  <c r="EL38" i="29"/>
  <c r="EL38" i="173"/>
  <c r="EL38" i="21"/>
  <c r="EL38" i="104"/>
  <c r="EL38" i="99"/>
  <c r="ES45" i="173"/>
  <c r="ES45" i="104"/>
  <c r="ES45" i="99"/>
  <c r="ES45" i="21"/>
  <c r="FP38" i="150"/>
  <c r="FP38" i="148"/>
  <c r="FP38" i="147"/>
  <c r="FP38" i="146"/>
  <c r="FP38" i="149"/>
  <c r="FP38" i="174"/>
  <c r="FP38" i="115"/>
  <c r="FP38" i="77"/>
  <c r="FP38" i="40"/>
  <c r="FP38" i="29"/>
  <c r="FP38" i="173"/>
  <c r="FP38" i="42"/>
  <c r="FP38" i="104"/>
  <c r="FP38" i="99"/>
  <c r="FP38" i="21"/>
  <c r="EN45" i="21"/>
  <c r="EN45" i="173"/>
  <c r="EN45" i="104"/>
  <c r="EN45" i="99"/>
  <c r="DJ38" i="150"/>
  <c r="DJ38" i="148"/>
  <c r="DJ38" i="147"/>
  <c r="DJ38" i="146"/>
  <c r="DJ38" i="115"/>
  <c r="DJ38" i="149"/>
  <c r="DJ38" i="174"/>
  <c r="DJ38" i="40"/>
  <c r="DJ38" i="77"/>
  <c r="DJ38" i="42"/>
  <c r="DJ38" i="29"/>
  <c r="DJ38" i="173"/>
  <c r="DJ38" i="21"/>
  <c r="DJ38" i="104"/>
  <c r="DJ38" i="99"/>
  <c r="CX38" i="150"/>
  <c r="CX38" i="148"/>
  <c r="CX38" i="147"/>
  <c r="CX38" i="146"/>
  <c r="CX38" i="115"/>
  <c r="CX38" i="149"/>
  <c r="CX38" i="174"/>
  <c r="CX38" i="40"/>
  <c r="CX38" i="77"/>
  <c r="CX38" i="42"/>
  <c r="CX38" i="29"/>
  <c r="CX38" i="173"/>
  <c r="CX38" i="21"/>
  <c r="CX38" i="104"/>
  <c r="CX38" i="99"/>
  <c r="DZ38" i="150"/>
  <c r="DZ38" i="148"/>
  <c r="DZ38" i="147"/>
  <c r="DZ38" i="146"/>
  <c r="DZ38" i="115"/>
  <c r="DZ38" i="149"/>
  <c r="DZ38" i="174"/>
  <c r="DZ38" i="40"/>
  <c r="DZ38" i="77"/>
  <c r="DZ38" i="42"/>
  <c r="DZ38" i="29"/>
  <c r="DZ38" i="173"/>
  <c r="DZ38" i="21"/>
  <c r="DZ38" i="104"/>
  <c r="DZ38" i="99"/>
  <c r="DZ45" i="21"/>
  <c r="DZ45" i="173"/>
  <c r="DZ45" i="104"/>
  <c r="DZ45" i="99"/>
  <c r="EG45" i="173"/>
  <c r="EG45" i="104"/>
  <c r="EG45" i="99"/>
  <c r="EG45" i="21"/>
  <c r="FU46" i="21"/>
  <c r="FU46" i="173"/>
  <c r="FU46" i="104"/>
  <c r="FU46" i="99"/>
  <c r="FN45" i="21"/>
  <c r="FN45" i="173"/>
  <c r="FN45" i="104"/>
  <c r="FN45" i="99"/>
  <c r="AJ45" i="114"/>
  <c r="AV46" i="114"/>
  <c r="BB38" i="114"/>
  <c r="BA46" i="114"/>
  <c r="AK45" i="114"/>
  <c r="AH46" i="114"/>
  <c r="AS38" i="114"/>
  <c r="AU45" i="114"/>
  <c r="BC38" i="114"/>
  <c r="AT45" i="114"/>
  <c r="AL46" i="114"/>
  <c r="AP46" i="114"/>
  <c r="AX45" i="114"/>
  <c r="BA38" i="114"/>
  <c r="AY45" i="114"/>
  <c r="AS46" i="114"/>
  <c r="AH38" i="114"/>
  <c r="AM46" i="114"/>
  <c r="AT38" i="114"/>
  <c r="BD46" i="114"/>
  <c r="AO45" i="114"/>
  <c r="AG45" i="114"/>
  <c r="BE46" i="114"/>
  <c r="AN46" i="114"/>
  <c r="AP38" i="114"/>
  <c r="AZ38" i="114"/>
  <c r="AI46" i="114"/>
  <c r="AF38" i="114"/>
  <c r="BC45" i="114"/>
  <c r="AZ46" i="114"/>
  <c r="AJ38" i="114"/>
  <c r="AG38" i="114"/>
  <c r="AO38" i="114"/>
  <c r="AQ45" i="114"/>
  <c r="AF45" i="114"/>
  <c r="BF38" i="114"/>
  <c r="AU38" i="114"/>
  <c r="AR45" i="114"/>
  <c r="AW46" i="114"/>
  <c r="BF45" i="114"/>
  <c r="AX38" i="114"/>
  <c r="AK38" i="114"/>
  <c r="AR38" i="114"/>
  <c r="BB45" i="114"/>
  <c r="AY38" i="114"/>
  <c r="DX47" i="2"/>
  <c r="FN46" i="2"/>
  <c r="FD46" i="2"/>
  <c r="DJ46" i="2"/>
  <c r="DE47" i="2"/>
  <c r="EL47" i="2"/>
  <c r="EH46" i="2"/>
  <c r="EN46" i="2"/>
  <c r="ES46" i="2"/>
  <c r="EC47" i="2"/>
  <c r="CU46" i="2"/>
  <c r="DC47" i="2"/>
  <c r="FW47" i="2"/>
  <c r="FU47" i="2"/>
  <c r="DQ47" i="2"/>
  <c r="FB46" i="2"/>
  <c r="DS47" i="2"/>
  <c r="DZ46" i="2"/>
  <c r="FI47" i="2"/>
  <c r="EG46" i="2"/>
  <c r="CX46" i="2"/>
  <c r="EZ47" i="2"/>
  <c r="DL46" i="2"/>
  <c r="FP46" i="2"/>
  <c r="EU47" i="2"/>
  <c r="FG47" i="2"/>
  <c r="CO40" i="2"/>
  <c r="CJ40" i="2"/>
  <c r="CH40" i="2"/>
  <c r="CC40" i="2"/>
  <c r="CA40" i="2"/>
  <c r="BV40" i="2"/>
  <c r="BT40" i="2"/>
  <c r="BQ40" i="2"/>
  <c r="BP33" i="2"/>
  <c r="BM33" i="2"/>
  <c r="BH33" i="2"/>
  <c r="BF33" i="2"/>
  <c r="BA33" i="2"/>
  <c r="AY33" i="2"/>
  <c r="AT33" i="2"/>
  <c r="AR33" i="2"/>
  <c r="AM33" i="2"/>
  <c r="AK33" i="2"/>
  <c r="AF33" i="2"/>
  <c r="AD33" i="2"/>
  <c r="Y33" i="2"/>
  <c r="W33" i="2"/>
  <c r="R33" i="2"/>
  <c r="P33" i="2"/>
  <c r="K33" i="2"/>
  <c r="I33" i="2"/>
  <c r="G33" i="2"/>
  <c r="D33" i="2"/>
  <c r="B33" i="2"/>
  <c r="BP28" i="2"/>
  <c r="BM28" i="2"/>
  <c r="BH28" i="2"/>
  <c r="BF28" i="2"/>
  <c r="BA28" i="2"/>
  <c r="AY28" i="2"/>
  <c r="AT28" i="2"/>
  <c r="AR28" i="2"/>
  <c r="AM28" i="2"/>
  <c r="AK28" i="2"/>
  <c r="AF28" i="2"/>
  <c r="AD28" i="2"/>
  <c r="Y28" i="2"/>
  <c r="W28" i="2"/>
  <c r="R28" i="2"/>
  <c r="P28" i="2"/>
  <c r="K28" i="2"/>
  <c r="I28" i="2"/>
  <c r="G28" i="2"/>
  <c r="D28" i="2"/>
  <c r="B28" i="2"/>
  <c r="BP23" i="2"/>
  <c r="BM23" i="2"/>
  <c r="BH23" i="2"/>
  <c r="BF23" i="2"/>
  <c r="BA23" i="2"/>
  <c r="AY23" i="2"/>
  <c r="AT23" i="2"/>
  <c r="AR23" i="2"/>
  <c r="AM23" i="2"/>
  <c r="AK23" i="2"/>
  <c r="AF23" i="2"/>
  <c r="AD23" i="2"/>
  <c r="Y23" i="2"/>
  <c r="W23" i="2"/>
  <c r="R23" i="2"/>
  <c r="P23" i="2"/>
  <c r="K23" i="2"/>
  <c r="I23" i="2"/>
  <c r="G23" i="2"/>
  <c r="D23" i="2"/>
  <c r="B23" i="2"/>
  <c r="B53" i="2"/>
  <c r="D53" i="2"/>
  <c r="G53" i="2"/>
  <c r="I53" i="2"/>
  <c r="K53" i="2"/>
  <c r="P53" i="2"/>
  <c r="R53" i="2"/>
  <c r="W53" i="2"/>
  <c r="Y53" i="2"/>
  <c r="AD53" i="2"/>
  <c r="AF53" i="2"/>
  <c r="AK53" i="2"/>
  <c r="AM53" i="2"/>
  <c r="AR53" i="2"/>
  <c r="AT53" i="2"/>
  <c r="AY53" i="2"/>
  <c r="BA53" i="2"/>
  <c r="BF53" i="2"/>
  <c r="BH53" i="2"/>
  <c r="BM53" i="2"/>
  <c r="BP53" i="2"/>
  <c r="BQ53" i="2"/>
  <c r="BT53" i="2"/>
  <c r="BV53" i="2"/>
  <c r="CA53" i="2"/>
  <c r="CC53" i="2"/>
  <c r="CH53" i="2"/>
  <c r="CJ53" i="2"/>
  <c r="CO53" i="2"/>
  <c r="B50" i="2"/>
  <c r="D50" i="2"/>
  <c r="G50" i="2"/>
  <c r="I50" i="2"/>
  <c r="K50" i="2"/>
  <c r="P50" i="2"/>
  <c r="R50" i="2"/>
  <c r="W50" i="2"/>
  <c r="Y50" i="2"/>
  <c r="AD50" i="2"/>
  <c r="AF50" i="2"/>
  <c r="AK50" i="2"/>
  <c r="AM50" i="2"/>
  <c r="AR50" i="2"/>
  <c r="AT50" i="2"/>
  <c r="AY50" i="2"/>
  <c r="BA50" i="2"/>
  <c r="BF50" i="2"/>
  <c r="BH50" i="2"/>
  <c r="BM50" i="2"/>
  <c r="BP50" i="2"/>
  <c r="BQ50" i="2"/>
  <c r="BT50" i="2"/>
  <c r="BV50" i="2"/>
  <c r="CA50" i="2"/>
  <c r="CC50" i="2"/>
  <c r="CH50" i="2"/>
  <c r="CJ50" i="2"/>
  <c r="CO50" i="2"/>
  <c r="BQ23" i="2"/>
  <c r="BT23" i="2"/>
  <c r="BV23" i="2"/>
  <c r="CA23" i="2"/>
  <c r="CC23" i="2"/>
  <c r="CH23" i="2"/>
  <c r="CJ23" i="2"/>
  <c r="CO23" i="2"/>
  <c r="BQ28" i="2"/>
  <c r="BT28" i="2"/>
  <c r="BV28" i="2"/>
  <c r="CA28" i="2"/>
  <c r="CC28" i="2"/>
  <c r="CH28" i="2"/>
  <c r="CJ28" i="2"/>
  <c r="CO28" i="2"/>
  <c r="BQ33" i="2"/>
  <c r="BT33" i="2"/>
  <c r="BV33" i="2"/>
  <c r="CA33" i="2"/>
  <c r="CC33" i="2"/>
  <c r="CH33" i="2"/>
  <c r="CJ33" i="2"/>
  <c r="CO33" i="2"/>
  <c r="B40" i="2"/>
  <c r="D40" i="2"/>
  <c r="G40" i="2"/>
  <c r="I40" i="2"/>
  <c r="K40" i="2"/>
  <c r="P40" i="2"/>
  <c r="R40" i="2"/>
  <c r="W40" i="2"/>
  <c r="Y40" i="2"/>
  <c r="AD40" i="2"/>
  <c r="AF40" i="2"/>
  <c r="AK40" i="2"/>
  <c r="AM40" i="2"/>
  <c r="AR40" i="2"/>
  <c r="AT40" i="2"/>
  <c r="AY40" i="2"/>
  <c r="BA40" i="2"/>
  <c r="BF40" i="2"/>
  <c r="BH40" i="2"/>
  <c r="BM40" i="2"/>
  <c r="BP40" i="2"/>
  <c r="BA40" i="106" l="1"/>
  <c r="BA40" i="112" s="1"/>
  <c r="BA40" i="173"/>
  <c r="BA40" i="21"/>
  <c r="BA40" i="99"/>
  <c r="BA40" i="104"/>
  <c r="CH28" i="106"/>
  <c r="CH28" i="112" s="1"/>
  <c r="CH28" i="150"/>
  <c r="CH28" i="148"/>
  <c r="CH28" i="146"/>
  <c r="CH28" i="147"/>
  <c r="CH28" i="149"/>
  <c r="CH28" i="115"/>
  <c r="CH28" i="174"/>
  <c r="CH28" i="40"/>
  <c r="CH28" i="29"/>
  <c r="CH28" i="77"/>
  <c r="CH28" i="173"/>
  <c r="CH28" i="42"/>
  <c r="CH28" i="21"/>
  <c r="CH28" i="99"/>
  <c r="CH28" i="104"/>
  <c r="CH50" i="106"/>
  <c r="CH50" i="112" s="1"/>
  <c r="CH50" i="21"/>
  <c r="CH50" i="173"/>
  <c r="CH50" i="104"/>
  <c r="CH50" i="99"/>
  <c r="AF50" i="106"/>
  <c r="AF50" i="112" s="1"/>
  <c r="AF50" i="21"/>
  <c r="AF50" i="173"/>
  <c r="AF50" i="104"/>
  <c r="AF50" i="99"/>
  <c r="CA53" i="106"/>
  <c r="CA53" i="112" s="1"/>
  <c r="CA53" i="173"/>
  <c r="CA53" i="104"/>
  <c r="CA53" i="21"/>
  <c r="CA53" i="99"/>
  <c r="AY40" i="106"/>
  <c r="AY40" i="112" s="1"/>
  <c r="AY40" i="173"/>
  <c r="AY40" i="21"/>
  <c r="AY40" i="99"/>
  <c r="AY40" i="104"/>
  <c r="W40" i="106"/>
  <c r="W40" i="112" s="1"/>
  <c r="W40" i="173"/>
  <c r="W40" i="21"/>
  <c r="W40" i="99"/>
  <c r="W40" i="104"/>
  <c r="CC33" i="106"/>
  <c r="CC33" i="112" s="1"/>
  <c r="CC33" i="150"/>
  <c r="CC33" i="148"/>
  <c r="CC33" i="147"/>
  <c r="CC33" i="146"/>
  <c r="CC33" i="149"/>
  <c r="CC33" i="174"/>
  <c r="CC33" i="115"/>
  <c r="CC33" i="77"/>
  <c r="CC33" i="40"/>
  <c r="CC33" i="29"/>
  <c r="CC33" i="173"/>
  <c r="CC33" i="42"/>
  <c r="CC33" i="104"/>
  <c r="CC33" i="99"/>
  <c r="CC33" i="21"/>
  <c r="BQ28" i="106"/>
  <c r="BQ28" i="112" s="1"/>
  <c r="BQ28" i="150"/>
  <c r="BQ28" i="148"/>
  <c r="BQ28" i="146"/>
  <c r="BQ28" i="147"/>
  <c r="BQ28" i="149"/>
  <c r="BQ28" i="174"/>
  <c r="BQ28" i="115"/>
  <c r="BQ28" i="77"/>
  <c r="BQ28" i="40"/>
  <c r="BQ28" i="29"/>
  <c r="BQ28" i="173"/>
  <c r="BQ28" i="42"/>
  <c r="BQ28" i="104"/>
  <c r="BQ28" i="21"/>
  <c r="BQ28" i="99"/>
  <c r="BQ23" i="106"/>
  <c r="BQ23" i="112" s="1"/>
  <c r="BQ23" i="150"/>
  <c r="BQ23" i="147"/>
  <c r="BQ23" i="148"/>
  <c r="BQ23" i="146"/>
  <c r="BQ23" i="149"/>
  <c r="BQ23" i="174"/>
  <c r="BQ23" i="115"/>
  <c r="BQ23" i="77"/>
  <c r="BQ23" i="40"/>
  <c r="BQ23" i="29"/>
  <c r="BQ23" i="173"/>
  <c r="BQ23" i="42"/>
  <c r="BQ23" i="99"/>
  <c r="BQ23" i="21"/>
  <c r="BQ23" i="104"/>
  <c r="BQ50" i="106"/>
  <c r="BQ50" i="112" s="1"/>
  <c r="BQ50" i="21"/>
  <c r="BQ50" i="173"/>
  <c r="BQ50" i="104"/>
  <c r="BQ50" i="99"/>
  <c r="AR50" i="106"/>
  <c r="AR50" i="112" s="1"/>
  <c r="AR50" i="21"/>
  <c r="AR50" i="173"/>
  <c r="AR50" i="104"/>
  <c r="AR50" i="99"/>
  <c r="D50" i="106"/>
  <c r="D50" i="112" s="1"/>
  <c r="D50" i="21"/>
  <c r="D50" i="173"/>
  <c r="D50" i="104"/>
  <c r="D50" i="99"/>
  <c r="BM53" i="106"/>
  <c r="BM53" i="112" s="1"/>
  <c r="BM53" i="21"/>
  <c r="BM53" i="173"/>
  <c r="BM53" i="104"/>
  <c r="BM53" i="99"/>
  <c r="W53" i="106"/>
  <c r="W53" i="112" s="1"/>
  <c r="W53" i="173"/>
  <c r="W53" i="104"/>
  <c r="W53" i="21"/>
  <c r="W53" i="99"/>
  <c r="P24" i="180"/>
  <c r="P24" i="181"/>
  <c r="P24" i="178"/>
  <c r="P24" i="179"/>
  <c r="P24" i="177"/>
  <c r="AF23" i="106"/>
  <c r="AF23" i="112" s="1"/>
  <c r="AF23" i="150"/>
  <c r="AF23" i="148"/>
  <c r="AF23" i="147"/>
  <c r="AF23" i="146"/>
  <c r="AF23" i="149"/>
  <c r="AF23" i="174"/>
  <c r="AF23" i="115"/>
  <c r="AF23" i="77"/>
  <c r="AF23" i="40"/>
  <c r="AF23" i="29"/>
  <c r="AF23" i="173"/>
  <c r="AF23" i="42"/>
  <c r="AF23" i="99"/>
  <c r="AF23" i="21"/>
  <c r="AF23" i="104"/>
  <c r="AD24" i="180"/>
  <c r="AD24" i="181"/>
  <c r="AD24" i="178"/>
  <c r="AD24" i="179"/>
  <c r="AD24" i="177"/>
  <c r="AT23" i="106"/>
  <c r="AT23" i="112" s="1"/>
  <c r="AT23" i="150"/>
  <c r="AT23" i="147"/>
  <c r="AT23" i="148"/>
  <c r="AT23" i="146"/>
  <c r="AT23" i="149"/>
  <c r="AT23" i="115"/>
  <c r="AT23" i="174"/>
  <c r="AT23" i="40"/>
  <c r="AT23" i="29"/>
  <c r="AT23" i="77"/>
  <c r="AT23" i="173"/>
  <c r="AT23" i="42"/>
  <c r="AT23" i="21"/>
  <c r="AT23" i="104"/>
  <c r="AT23" i="99"/>
  <c r="W29" i="180"/>
  <c r="W29" i="181"/>
  <c r="W29" i="178"/>
  <c r="W29" i="179"/>
  <c r="W29" i="177"/>
  <c r="AM28" i="106"/>
  <c r="AM28" i="112" s="1"/>
  <c r="AM28" i="150"/>
  <c r="AM28" i="148"/>
  <c r="AM28" i="147"/>
  <c r="AM28" i="146"/>
  <c r="AM28" i="149"/>
  <c r="AM28" i="115"/>
  <c r="AM28" i="174"/>
  <c r="AM28" i="40"/>
  <c r="AM28" i="29"/>
  <c r="AM28" i="77"/>
  <c r="AM28" i="42"/>
  <c r="AM28" i="173"/>
  <c r="AM28" i="21"/>
  <c r="AM28" i="99"/>
  <c r="AM28" i="104"/>
  <c r="AZ29" i="180"/>
  <c r="AZ29" i="181"/>
  <c r="AZ29" i="178"/>
  <c r="AZ29" i="179"/>
  <c r="AZ29" i="177"/>
  <c r="BP28" i="106"/>
  <c r="BP28" i="112" s="1"/>
  <c r="BP28" i="150"/>
  <c r="BP28" i="148"/>
  <c r="BP28" i="147"/>
  <c r="BP28" i="146"/>
  <c r="BP28" i="149"/>
  <c r="BP28" i="174"/>
  <c r="BP28" i="115"/>
  <c r="BP28" i="77"/>
  <c r="BP28" i="40"/>
  <c r="BP28" i="29"/>
  <c r="BP28" i="173"/>
  <c r="BP28" i="42"/>
  <c r="BP28" i="21"/>
  <c r="BP28" i="99"/>
  <c r="BP28" i="104"/>
  <c r="P34" i="180"/>
  <c r="P34" i="178"/>
  <c r="P34" i="181"/>
  <c r="P34" i="179"/>
  <c r="P34" i="177"/>
  <c r="AF33" i="106"/>
  <c r="AF33" i="112" s="1"/>
  <c r="AF33" i="150"/>
  <c r="AF33" i="148"/>
  <c r="AF33" i="147"/>
  <c r="AF33" i="146"/>
  <c r="AF33" i="149"/>
  <c r="AF33" i="174"/>
  <c r="AF33" i="115"/>
  <c r="AF33" i="77"/>
  <c r="AF33" i="40"/>
  <c r="AF33" i="173"/>
  <c r="AF33" i="42"/>
  <c r="AF33" i="29"/>
  <c r="AF33" i="21"/>
  <c r="AF33" i="104"/>
  <c r="AF33" i="99"/>
  <c r="AR34" i="180"/>
  <c r="AR34" i="181"/>
  <c r="AR34" i="178"/>
  <c r="AR34" i="179"/>
  <c r="AR34" i="177"/>
  <c r="BH33" i="106"/>
  <c r="BH33" i="112" s="1"/>
  <c r="BH33" i="150"/>
  <c r="BH33" i="148"/>
  <c r="BH33" i="147"/>
  <c r="BH33" i="146"/>
  <c r="BH33" i="149"/>
  <c r="BH33" i="174"/>
  <c r="BH33" i="115"/>
  <c r="BH33" i="77"/>
  <c r="BH33" i="40"/>
  <c r="BH33" i="173"/>
  <c r="BH33" i="42"/>
  <c r="BH33" i="29"/>
  <c r="BH33" i="21"/>
  <c r="BH33" i="104"/>
  <c r="BH33" i="99"/>
  <c r="EU47" i="173"/>
  <c r="EU47" i="104"/>
  <c r="EU47" i="21"/>
  <c r="EU47" i="99"/>
  <c r="DS47" i="173"/>
  <c r="DS47" i="104"/>
  <c r="DS47" i="21"/>
  <c r="DS47" i="99"/>
  <c r="ES46" i="21"/>
  <c r="ES46" i="173"/>
  <c r="ES46" i="104"/>
  <c r="ES46" i="99"/>
  <c r="BH40" i="106"/>
  <c r="BH40" i="112" s="1"/>
  <c r="BH40" i="173"/>
  <c r="BH40" i="21"/>
  <c r="BH40" i="99"/>
  <c r="BH40" i="104"/>
  <c r="AT40" i="106"/>
  <c r="AT40" i="112" s="1"/>
  <c r="AT40" i="173"/>
  <c r="AT40" i="104"/>
  <c r="AT40" i="21"/>
  <c r="AT40" i="99"/>
  <c r="AF40" i="106"/>
  <c r="AF40" i="112" s="1"/>
  <c r="AF40" i="173"/>
  <c r="AF40" i="21"/>
  <c r="AF40" i="99"/>
  <c r="AF40" i="104"/>
  <c r="R40" i="106"/>
  <c r="R40" i="112" s="1"/>
  <c r="R40" i="173"/>
  <c r="R40" i="104"/>
  <c r="R40" i="21"/>
  <c r="R40" i="99"/>
  <c r="CO33" i="106"/>
  <c r="CO33" i="112" s="1"/>
  <c r="CO33" i="150"/>
  <c r="CO33" i="148"/>
  <c r="CO33" i="147"/>
  <c r="CO33" i="146"/>
  <c r="CO33" i="149"/>
  <c r="CO33" i="174"/>
  <c r="CO33" i="115"/>
  <c r="CO33" i="77"/>
  <c r="CO33" i="40"/>
  <c r="CO33" i="29"/>
  <c r="CO33" i="173"/>
  <c r="CO33" i="42"/>
  <c r="CO33" i="104"/>
  <c r="CO33" i="99"/>
  <c r="CO33" i="21"/>
  <c r="CA33" i="106"/>
  <c r="CA33" i="112" s="1"/>
  <c r="CA33" i="150"/>
  <c r="CA33" i="148"/>
  <c r="CA33" i="147"/>
  <c r="CA33" i="149"/>
  <c r="CA33" i="146"/>
  <c r="CA33" i="115"/>
  <c r="CA33" i="174"/>
  <c r="CA33" i="40"/>
  <c r="CA33" i="77"/>
  <c r="CA33" i="42"/>
  <c r="CA33" i="29"/>
  <c r="CA33" i="173"/>
  <c r="CA33" i="21"/>
  <c r="CA33" i="104"/>
  <c r="CA33" i="99"/>
  <c r="CO28" i="106"/>
  <c r="CO28" i="112" s="1"/>
  <c r="CO28" i="150"/>
  <c r="CO28" i="148"/>
  <c r="CO28" i="146"/>
  <c r="CO28" i="147"/>
  <c r="CO28" i="149"/>
  <c r="CO28" i="174"/>
  <c r="CO28" i="115"/>
  <c r="CO28" i="77"/>
  <c r="CO28" i="40"/>
  <c r="CO28" i="29"/>
  <c r="CO28" i="173"/>
  <c r="CO28" i="42"/>
  <c r="CO28" i="104"/>
  <c r="CO28" i="21"/>
  <c r="CO28" i="99"/>
  <c r="CA28" i="106"/>
  <c r="CA28" i="112" s="1"/>
  <c r="CA28" i="150"/>
  <c r="CA28" i="148"/>
  <c r="CA28" i="147"/>
  <c r="CA28" i="146"/>
  <c r="CA28" i="149"/>
  <c r="CA28" i="115"/>
  <c r="CA28" i="174"/>
  <c r="CA28" i="40"/>
  <c r="CA28" i="29"/>
  <c r="CA28" i="77"/>
  <c r="CA28" i="42"/>
  <c r="CA28" i="173"/>
  <c r="CA28" i="21"/>
  <c r="CA28" i="99"/>
  <c r="CA28" i="104"/>
  <c r="CO23" i="106"/>
  <c r="CO23" i="112" s="1"/>
  <c r="CO23" i="150"/>
  <c r="CO23" i="147"/>
  <c r="CO23" i="148"/>
  <c r="CO23" i="146"/>
  <c r="CO23" i="149"/>
  <c r="CO23" i="174"/>
  <c r="CO23" i="115"/>
  <c r="CO23" i="77"/>
  <c r="CO23" i="40"/>
  <c r="CO23" i="29"/>
  <c r="CO23" i="173"/>
  <c r="CO23" i="42"/>
  <c r="CO23" i="99"/>
  <c r="CO23" i="21"/>
  <c r="CO23" i="104"/>
  <c r="CA23" i="106"/>
  <c r="CA23" i="112" s="1"/>
  <c r="CA23" i="150"/>
  <c r="CA23" i="148"/>
  <c r="CA23" i="147"/>
  <c r="CA23" i="146"/>
  <c r="CA23" i="149"/>
  <c r="CA23" i="115"/>
  <c r="CA23" i="174"/>
  <c r="CA23" i="40"/>
  <c r="CA23" i="29"/>
  <c r="CA23" i="77"/>
  <c r="CA23" i="42"/>
  <c r="CA23" i="173"/>
  <c r="CA23" i="99"/>
  <c r="CA23" i="21"/>
  <c r="CA23" i="104"/>
  <c r="CO50" i="106"/>
  <c r="CO50" i="112" s="1"/>
  <c r="CO50" i="21"/>
  <c r="CO50" i="173"/>
  <c r="CO50" i="104"/>
  <c r="CO50" i="99"/>
  <c r="CA50" i="106"/>
  <c r="CA50" i="112" s="1"/>
  <c r="CA50" i="173"/>
  <c r="CA50" i="104"/>
  <c r="CA50" i="21"/>
  <c r="CA50" i="99"/>
  <c r="BP50" i="106"/>
  <c r="BP50" i="112" s="1"/>
  <c r="BP50" i="21"/>
  <c r="BP50" i="173"/>
  <c r="BP50" i="104"/>
  <c r="BP50" i="99"/>
  <c r="BA50" i="106"/>
  <c r="BA50" i="112" s="1"/>
  <c r="BA50" i="21"/>
  <c r="BA50" i="173"/>
  <c r="BA50" i="104"/>
  <c r="BA50" i="99"/>
  <c r="AM50" i="106"/>
  <c r="AM50" i="112" s="1"/>
  <c r="AM50" i="173"/>
  <c r="AM50" i="104"/>
  <c r="AM50" i="21"/>
  <c r="AM50" i="99"/>
  <c r="Y50" i="106"/>
  <c r="Y50" i="112" s="1"/>
  <c r="Y50" i="21"/>
  <c r="Y50" i="173"/>
  <c r="Y50" i="104"/>
  <c r="Y50" i="99"/>
  <c r="K50" i="106"/>
  <c r="K50" i="112" s="1"/>
  <c r="K50" i="173"/>
  <c r="K50" i="104"/>
  <c r="K50" i="21"/>
  <c r="K50" i="99"/>
  <c r="B50" i="106"/>
  <c r="B50" i="112" s="1"/>
  <c r="B50" i="21"/>
  <c r="B50" i="173"/>
  <c r="B50" i="104"/>
  <c r="B50" i="99"/>
  <c r="CH53" i="106"/>
  <c r="CH53" i="112" s="1"/>
  <c r="CH53" i="21"/>
  <c r="CH53" i="173"/>
  <c r="CH53" i="104"/>
  <c r="CH53" i="99"/>
  <c r="BT53" i="106"/>
  <c r="BT53" i="112" s="1"/>
  <c r="BT53" i="21"/>
  <c r="BT53" i="173"/>
  <c r="BT53" i="104"/>
  <c r="BT53" i="99"/>
  <c r="BH53" i="106"/>
  <c r="BH53" i="112" s="1"/>
  <c r="BH53" i="21"/>
  <c r="BH53" i="173"/>
  <c r="BH53" i="104"/>
  <c r="BH53" i="99"/>
  <c r="AT53" i="106"/>
  <c r="AT53" i="112" s="1"/>
  <c r="AT53" i="21"/>
  <c r="AT53" i="173"/>
  <c r="AT53" i="104"/>
  <c r="AT53" i="99"/>
  <c r="AF53" i="106"/>
  <c r="AF53" i="112" s="1"/>
  <c r="AF53" i="21"/>
  <c r="AF53" i="173"/>
  <c r="AF53" i="104"/>
  <c r="AF53" i="99"/>
  <c r="R53" i="106"/>
  <c r="R53" i="112" s="1"/>
  <c r="R53" i="21"/>
  <c r="R53" i="173"/>
  <c r="R53" i="104"/>
  <c r="R53" i="99"/>
  <c r="G53" i="106"/>
  <c r="G53" i="112" s="1"/>
  <c r="G53" i="173"/>
  <c r="G53" i="104"/>
  <c r="G53" i="21"/>
  <c r="G53" i="99"/>
  <c r="G24" i="180"/>
  <c r="G24" i="181"/>
  <c r="G24" i="178"/>
  <c r="G24" i="179"/>
  <c r="G24" i="177"/>
  <c r="W23" i="106"/>
  <c r="W23" i="112" s="1"/>
  <c r="W23" i="150"/>
  <c r="W23" i="148"/>
  <c r="W23" i="147"/>
  <c r="W23" i="146"/>
  <c r="W23" i="149"/>
  <c r="W23" i="115"/>
  <c r="W23" i="174"/>
  <c r="W23" i="40"/>
  <c r="W23" i="29"/>
  <c r="W23" i="77"/>
  <c r="W23" i="42"/>
  <c r="W23" i="173"/>
  <c r="W23" i="99"/>
  <c r="W23" i="21"/>
  <c r="W23" i="104"/>
  <c r="U24" i="180"/>
  <c r="U24" i="181"/>
  <c r="U24" i="178"/>
  <c r="U24" i="179"/>
  <c r="U24" i="177"/>
  <c r="AK23" i="106"/>
  <c r="AK23" i="112" s="1"/>
  <c r="AK23" i="150"/>
  <c r="AK23" i="147"/>
  <c r="AK23" i="148"/>
  <c r="AK23" i="146"/>
  <c r="AK23" i="149"/>
  <c r="AK23" i="174"/>
  <c r="AK23" i="115"/>
  <c r="AK23" i="77"/>
  <c r="AK23" i="40"/>
  <c r="AK23" i="29"/>
  <c r="AK23" i="173"/>
  <c r="AK23" i="42"/>
  <c r="AK23" i="99"/>
  <c r="AK23" i="21"/>
  <c r="AK23" i="104"/>
  <c r="AI24" i="180"/>
  <c r="AI24" i="181"/>
  <c r="AI24" i="178"/>
  <c r="AI24" i="179"/>
  <c r="AI24" i="177"/>
  <c r="AY23" i="106"/>
  <c r="AY23" i="112" s="1"/>
  <c r="AY23" i="150"/>
  <c r="AY23" i="148"/>
  <c r="AY23" i="147"/>
  <c r="AY23" i="146"/>
  <c r="AY23" i="149"/>
  <c r="AY23" i="115"/>
  <c r="AY23" i="174"/>
  <c r="AY23" i="40"/>
  <c r="AY23" i="29"/>
  <c r="AY23" i="77"/>
  <c r="AY23" i="42"/>
  <c r="AY23" i="173"/>
  <c r="AY23" i="99"/>
  <c r="AY23" i="21"/>
  <c r="AY23" i="104"/>
  <c r="AW24" i="180"/>
  <c r="AW24" i="181"/>
  <c r="AW24" i="178"/>
  <c r="AW24" i="179"/>
  <c r="AW24" i="177"/>
  <c r="BM23" i="106"/>
  <c r="BM23" i="112" s="1"/>
  <c r="BM23" i="150"/>
  <c r="BM23" i="147"/>
  <c r="BM23" i="148"/>
  <c r="BM23" i="146"/>
  <c r="BM23" i="149"/>
  <c r="BM23" i="174"/>
  <c r="BM23" i="115"/>
  <c r="BM23" i="77"/>
  <c r="BM23" i="40"/>
  <c r="BM23" i="29"/>
  <c r="BM23" i="173"/>
  <c r="BM23" i="42"/>
  <c r="BM23" i="99"/>
  <c r="BM23" i="21"/>
  <c r="BM23" i="104"/>
  <c r="N29" i="180"/>
  <c r="N29" i="181"/>
  <c r="N29" i="178"/>
  <c r="N29" i="179"/>
  <c r="N29" i="177"/>
  <c r="AD28" i="106"/>
  <c r="AD28" i="112" s="1"/>
  <c r="AD28" i="150"/>
  <c r="AD28" i="148"/>
  <c r="AD28" i="146"/>
  <c r="AD28" i="147"/>
  <c r="AD28" i="149"/>
  <c r="AD28" i="115"/>
  <c r="AD28" i="174"/>
  <c r="AD28" i="40"/>
  <c r="AD28" i="29"/>
  <c r="AD28" i="77"/>
  <c r="AD28" i="173"/>
  <c r="AD28" i="42"/>
  <c r="AD28" i="21"/>
  <c r="AD28" i="99"/>
  <c r="AD28" i="104"/>
  <c r="AB29" i="180"/>
  <c r="AB29" i="181"/>
  <c r="AB29" i="178"/>
  <c r="AB29" i="179"/>
  <c r="AB29" i="177"/>
  <c r="AR28" i="106"/>
  <c r="AR28" i="112" s="1"/>
  <c r="AR28" i="150"/>
  <c r="AR28" i="148"/>
  <c r="AR28" i="147"/>
  <c r="AR28" i="146"/>
  <c r="AR28" i="149"/>
  <c r="AR28" i="174"/>
  <c r="AR28" i="115"/>
  <c r="AR28" i="77"/>
  <c r="AR28" i="40"/>
  <c r="AR28" i="29"/>
  <c r="AR28" i="173"/>
  <c r="AR28" i="42"/>
  <c r="AR28" i="21"/>
  <c r="AR28" i="99"/>
  <c r="AR28" i="104"/>
  <c r="AP29" i="180"/>
  <c r="AP29" i="181"/>
  <c r="AP29" i="178"/>
  <c r="AP29" i="179"/>
  <c r="AP29" i="177"/>
  <c r="BF28" i="106"/>
  <c r="BF28" i="112" s="1"/>
  <c r="BF28" i="150"/>
  <c r="BF28" i="148"/>
  <c r="BF28" i="146"/>
  <c r="BF28" i="147"/>
  <c r="BF28" i="149"/>
  <c r="BF28" i="115"/>
  <c r="BF28" i="174"/>
  <c r="BF28" i="40"/>
  <c r="BF28" i="29"/>
  <c r="BF28" i="77"/>
  <c r="BF28" i="173"/>
  <c r="BF28" i="42"/>
  <c r="BF28" i="21"/>
  <c r="BF28" i="99"/>
  <c r="BF28" i="104"/>
  <c r="G34" i="180"/>
  <c r="G34" i="181"/>
  <c r="G34" i="178"/>
  <c r="G34" i="179"/>
  <c r="G34" i="177"/>
  <c r="W33" i="106"/>
  <c r="W33" i="112" s="1"/>
  <c r="W33" i="150"/>
  <c r="W33" i="148"/>
  <c r="W33" i="147"/>
  <c r="W33" i="149"/>
  <c r="W33" i="146"/>
  <c r="W33" i="115"/>
  <c r="W33" i="174"/>
  <c r="W33" i="40"/>
  <c r="W33" i="77"/>
  <c r="W33" i="42"/>
  <c r="W33" i="29"/>
  <c r="W33" i="173"/>
  <c r="W33" i="21"/>
  <c r="W33" i="104"/>
  <c r="W33" i="99"/>
  <c r="U34" i="180"/>
  <c r="U34" i="181"/>
  <c r="U34" i="178"/>
  <c r="U34" i="179"/>
  <c r="U34" i="177"/>
  <c r="AK33" i="106"/>
  <c r="AK33" i="112" s="1"/>
  <c r="AK33" i="150"/>
  <c r="AK33" i="148"/>
  <c r="AK33" i="147"/>
  <c r="AK33" i="146"/>
  <c r="AK33" i="149"/>
  <c r="AK33" i="174"/>
  <c r="AK33" i="115"/>
  <c r="AK33" i="77"/>
  <c r="AK33" i="40"/>
  <c r="AK33" i="29"/>
  <c r="AK33" i="173"/>
  <c r="AK33" i="42"/>
  <c r="AK33" i="104"/>
  <c r="AK33" i="99"/>
  <c r="AK33" i="21"/>
  <c r="AI34" i="180"/>
  <c r="AI34" i="181"/>
  <c r="AI34" i="178"/>
  <c r="AI34" i="179"/>
  <c r="AI34" i="177"/>
  <c r="AY33" i="106"/>
  <c r="AY33" i="112" s="1"/>
  <c r="AY33" i="150"/>
  <c r="AY33" i="148"/>
  <c r="AY33" i="147"/>
  <c r="AY33" i="149"/>
  <c r="AY33" i="146"/>
  <c r="AY33" i="115"/>
  <c r="AY33" i="174"/>
  <c r="AY33" i="40"/>
  <c r="AY33" i="77"/>
  <c r="AY33" i="42"/>
  <c r="AY33" i="29"/>
  <c r="AY33" i="173"/>
  <c r="AY33" i="21"/>
  <c r="AY33" i="104"/>
  <c r="AY33" i="99"/>
  <c r="AW34" i="180"/>
  <c r="AW34" i="181"/>
  <c r="AW34" i="178"/>
  <c r="AW34" i="179"/>
  <c r="AW34" i="177"/>
  <c r="BM33" i="106"/>
  <c r="BM33" i="112" s="1"/>
  <c r="BM33" i="150"/>
  <c r="BM33" i="148"/>
  <c r="BM33" i="147"/>
  <c r="BM33" i="146"/>
  <c r="BM33" i="149"/>
  <c r="BM33" i="174"/>
  <c r="BM33" i="115"/>
  <c r="BM33" i="77"/>
  <c r="BM33" i="40"/>
  <c r="BM33" i="29"/>
  <c r="BM33" i="173"/>
  <c r="BM33" i="42"/>
  <c r="BM33" i="104"/>
  <c r="BM33" i="99"/>
  <c r="BM33" i="21"/>
  <c r="BV40" i="106"/>
  <c r="BV40" i="112" s="1"/>
  <c r="BV40" i="173"/>
  <c r="BV40" i="104"/>
  <c r="BV40" i="21"/>
  <c r="BV40" i="99"/>
  <c r="CJ40" i="106"/>
  <c r="CJ40" i="112" s="1"/>
  <c r="CJ40" i="173"/>
  <c r="CJ40" i="21"/>
  <c r="CJ40" i="99"/>
  <c r="CJ40" i="104"/>
  <c r="FP46" i="173"/>
  <c r="FP46" i="104"/>
  <c r="FP46" i="21"/>
  <c r="FP46" i="99"/>
  <c r="EG46" i="21"/>
  <c r="EG46" i="173"/>
  <c r="EG46" i="104"/>
  <c r="EG46" i="99"/>
  <c r="FB46" i="21"/>
  <c r="FB46" i="173"/>
  <c r="FB46" i="104"/>
  <c r="FB46" i="99"/>
  <c r="DC47" i="173"/>
  <c r="DC47" i="104"/>
  <c r="DC47" i="21"/>
  <c r="DC47" i="99"/>
  <c r="EN46" i="173"/>
  <c r="EN46" i="104"/>
  <c r="EN46" i="21"/>
  <c r="EN46" i="99"/>
  <c r="DJ46" i="21"/>
  <c r="DJ46" i="173"/>
  <c r="DJ46" i="104"/>
  <c r="DJ46" i="99"/>
  <c r="BP40" i="106"/>
  <c r="BP40" i="112" s="1"/>
  <c r="BP40" i="173"/>
  <c r="BP40" i="21"/>
  <c r="BP40" i="99"/>
  <c r="BP40" i="104"/>
  <c r="Y40" i="106"/>
  <c r="Y40" i="112" s="1"/>
  <c r="Y40" i="173"/>
  <c r="Y40" i="21"/>
  <c r="Y40" i="99"/>
  <c r="Y40" i="104"/>
  <c r="BT33" i="106"/>
  <c r="BT33" i="112" s="1"/>
  <c r="BT33" i="150"/>
  <c r="BT33" i="148"/>
  <c r="BT33" i="147"/>
  <c r="BT33" i="146"/>
  <c r="BT33" i="149"/>
  <c r="BT33" i="174"/>
  <c r="BT33" i="115"/>
  <c r="BT33" i="77"/>
  <c r="BT33" i="40"/>
  <c r="BT33" i="173"/>
  <c r="BT33" i="42"/>
  <c r="BT33" i="29"/>
  <c r="BT33" i="21"/>
  <c r="BT33" i="104"/>
  <c r="BT33" i="99"/>
  <c r="CH23" i="106"/>
  <c r="CH23" i="112" s="1"/>
  <c r="CH23" i="150"/>
  <c r="CH23" i="147"/>
  <c r="CH23" i="148"/>
  <c r="CH23" i="146"/>
  <c r="CH23" i="149"/>
  <c r="CH23" i="115"/>
  <c r="CH23" i="174"/>
  <c r="CH23" i="40"/>
  <c r="CH23" i="29"/>
  <c r="CH23" i="77"/>
  <c r="CH23" i="173"/>
  <c r="CH23" i="42"/>
  <c r="CH23" i="21"/>
  <c r="CH23" i="104"/>
  <c r="CH23" i="99"/>
  <c r="BT50" i="106"/>
  <c r="BT50" i="112" s="1"/>
  <c r="BT50" i="21"/>
  <c r="BT50" i="173"/>
  <c r="BT50" i="104"/>
  <c r="BT50" i="99"/>
  <c r="R50" i="106"/>
  <c r="R50" i="112" s="1"/>
  <c r="R50" i="21"/>
  <c r="R50" i="173"/>
  <c r="R50" i="104"/>
  <c r="R50" i="99"/>
  <c r="BP53" i="106"/>
  <c r="BP53" i="112" s="1"/>
  <c r="BP53" i="21"/>
  <c r="BP53" i="173"/>
  <c r="BP53" i="104"/>
  <c r="BP53" i="99"/>
  <c r="AK40" i="106"/>
  <c r="AK40" i="112" s="1"/>
  <c r="AK40" i="173"/>
  <c r="AK40" i="21"/>
  <c r="AK40" i="99"/>
  <c r="AK40" i="104"/>
  <c r="BQ33" i="106"/>
  <c r="BQ33" i="112" s="1"/>
  <c r="BQ33" i="150"/>
  <c r="BQ33" i="148"/>
  <c r="BQ33" i="147"/>
  <c r="BQ33" i="146"/>
  <c r="BQ33" i="149"/>
  <c r="BQ33" i="174"/>
  <c r="BQ33" i="115"/>
  <c r="BQ33" i="77"/>
  <c r="BQ33" i="40"/>
  <c r="BQ33" i="29"/>
  <c r="BQ33" i="173"/>
  <c r="BQ33" i="42"/>
  <c r="BQ33" i="104"/>
  <c r="BQ33" i="99"/>
  <c r="BQ33" i="21"/>
  <c r="CC23" i="106"/>
  <c r="CC23" i="112" s="1"/>
  <c r="CC23" i="150"/>
  <c r="CC23" i="147"/>
  <c r="CC23" i="148"/>
  <c r="CC23" i="146"/>
  <c r="CC23" i="149"/>
  <c r="CC23" i="174"/>
  <c r="CC23" i="115"/>
  <c r="CC23" i="77"/>
  <c r="CC23" i="40"/>
  <c r="CC23" i="29"/>
  <c r="CC23" i="173"/>
  <c r="CC23" i="42"/>
  <c r="CC23" i="99"/>
  <c r="CC23" i="21"/>
  <c r="CC23" i="104"/>
  <c r="CC50" i="106"/>
  <c r="CC50" i="112" s="1"/>
  <c r="CC50" i="21"/>
  <c r="CC50" i="173"/>
  <c r="CC50" i="104"/>
  <c r="CC50" i="99"/>
  <c r="AD50" i="106"/>
  <c r="AD50" i="112" s="1"/>
  <c r="AD50" i="21"/>
  <c r="AD50" i="173"/>
  <c r="AD50" i="104"/>
  <c r="AD50" i="99"/>
  <c r="CJ53" i="106"/>
  <c r="CJ53" i="112" s="1"/>
  <c r="CJ53" i="21"/>
  <c r="CJ53" i="173"/>
  <c r="CJ53" i="104"/>
  <c r="CJ53" i="99"/>
  <c r="AY53" i="106"/>
  <c r="AY53" i="112" s="1"/>
  <c r="AY53" i="173"/>
  <c r="AY53" i="104"/>
  <c r="AY53" i="21"/>
  <c r="AY53" i="99"/>
  <c r="AK53" i="106"/>
  <c r="AK53" i="112" s="1"/>
  <c r="AK53" i="21"/>
  <c r="AK53" i="173"/>
  <c r="AK53" i="104"/>
  <c r="AK53" i="99"/>
  <c r="I53" i="106"/>
  <c r="I53" i="112" s="1"/>
  <c r="I53" i="21"/>
  <c r="I53" i="173"/>
  <c r="I53" i="104"/>
  <c r="I53" i="99"/>
  <c r="B24" i="180"/>
  <c r="B24" i="181"/>
  <c r="B24" i="178"/>
  <c r="B24" i="179"/>
  <c r="B24" i="177"/>
  <c r="R23" i="106"/>
  <c r="R23" i="112" s="1"/>
  <c r="R23" i="150"/>
  <c r="R23" i="147"/>
  <c r="R23" i="148"/>
  <c r="R23" i="146"/>
  <c r="R23" i="149"/>
  <c r="R23" i="115"/>
  <c r="R23" i="174"/>
  <c r="R23" i="40"/>
  <c r="R23" i="29"/>
  <c r="R23" i="77"/>
  <c r="R23" i="173"/>
  <c r="R23" i="42"/>
  <c r="R23" i="21"/>
  <c r="R23" i="104"/>
  <c r="R23" i="99"/>
  <c r="AR24" i="180"/>
  <c r="AR24" i="181"/>
  <c r="AR24" i="178"/>
  <c r="AR24" i="179"/>
  <c r="AR24" i="177"/>
  <c r="BH23" i="106"/>
  <c r="BH23" i="112" s="1"/>
  <c r="BH23" i="150"/>
  <c r="BH23" i="148"/>
  <c r="BH23" i="147"/>
  <c r="BH23" i="146"/>
  <c r="BH23" i="149"/>
  <c r="BH23" i="174"/>
  <c r="BH23" i="115"/>
  <c r="BH23" i="77"/>
  <c r="BH23" i="40"/>
  <c r="BH23" i="29"/>
  <c r="BH23" i="173"/>
  <c r="BH23" i="42"/>
  <c r="BH23" i="99"/>
  <c r="BH23" i="21"/>
  <c r="BH23" i="104"/>
  <c r="I29" i="180"/>
  <c r="I29" i="181"/>
  <c r="I29" i="178"/>
  <c r="I29" i="179"/>
  <c r="I29" i="177"/>
  <c r="Y28" i="106"/>
  <c r="Y28" i="112" s="1"/>
  <c r="Y28" i="150"/>
  <c r="Y28" i="148"/>
  <c r="Y28" i="146"/>
  <c r="Y28" i="147"/>
  <c r="Y28" i="149"/>
  <c r="Y28" i="174"/>
  <c r="Y28" i="115"/>
  <c r="Y28" i="77"/>
  <c r="Y28" i="40"/>
  <c r="Y28" i="29"/>
  <c r="Y28" i="173"/>
  <c r="Y28" i="42"/>
  <c r="Y28" i="104"/>
  <c r="Y28" i="21"/>
  <c r="Y28" i="99"/>
  <c r="AK29" i="180"/>
  <c r="AK29" i="181"/>
  <c r="AK29" i="178"/>
  <c r="AK29" i="179"/>
  <c r="AK29" i="177"/>
  <c r="BA28" i="106"/>
  <c r="BA28" i="112" s="1"/>
  <c r="BA28" i="150"/>
  <c r="BA28" i="148"/>
  <c r="BA28" i="146"/>
  <c r="BA28" i="147"/>
  <c r="BA28" i="149"/>
  <c r="BA28" i="174"/>
  <c r="BA28" i="115"/>
  <c r="BA28" i="77"/>
  <c r="BA28" i="40"/>
  <c r="BA28" i="29"/>
  <c r="BA28" i="173"/>
  <c r="BA28" i="42"/>
  <c r="BA28" i="104"/>
  <c r="BA28" i="21"/>
  <c r="BA28" i="99"/>
  <c r="AD34" i="180"/>
  <c r="AD34" i="181"/>
  <c r="AD34" i="178"/>
  <c r="AD34" i="179"/>
  <c r="AD34" i="177"/>
  <c r="AT33" i="106"/>
  <c r="AT33" i="112" s="1"/>
  <c r="AT33" i="150"/>
  <c r="AT33" i="148"/>
  <c r="AT33" i="147"/>
  <c r="AT33" i="149"/>
  <c r="AT33" i="146"/>
  <c r="AT33" i="115"/>
  <c r="AT33" i="174"/>
  <c r="AT33" i="40"/>
  <c r="AT33" i="77"/>
  <c r="AT33" i="29"/>
  <c r="AT33" i="173"/>
  <c r="AT33" i="42"/>
  <c r="AT33" i="21"/>
  <c r="AT33" i="104"/>
  <c r="AT33" i="99"/>
  <c r="BT40" i="106"/>
  <c r="BT40" i="112" s="1"/>
  <c r="BT40" i="173"/>
  <c r="BT40" i="21"/>
  <c r="BT40" i="99"/>
  <c r="BT40" i="104"/>
  <c r="CX46" i="21"/>
  <c r="CX46" i="173"/>
  <c r="CX46" i="104"/>
  <c r="CX46" i="99"/>
  <c r="FW47" i="173"/>
  <c r="FW47" i="104"/>
  <c r="FW47" i="21"/>
  <c r="FW47" i="99"/>
  <c r="DX47" i="21"/>
  <c r="DX47" i="173"/>
  <c r="DX47" i="104"/>
  <c r="DX47" i="99"/>
  <c r="BF40" i="106"/>
  <c r="BF40" i="112" s="1"/>
  <c r="BF40" i="173"/>
  <c r="BF40" i="104"/>
  <c r="BF40" i="21"/>
  <c r="BF40" i="99"/>
  <c r="AR40" i="106"/>
  <c r="AR40" i="112" s="1"/>
  <c r="AR40" i="173"/>
  <c r="AR40" i="21"/>
  <c r="AR40" i="99"/>
  <c r="AR40" i="104"/>
  <c r="AD40" i="106"/>
  <c r="AD40" i="112" s="1"/>
  <c r="AD40" i="173"/>
  <c r="AD40" i="104"/>
  <c r="AD40" i="21"/>
  <c r="AD40" i="99"/>
  <c r="CJ33" i="106"/>
  <c r="CJ33" i="112" s="1"/>
  <c r="CJ33" i="150"/>
  <c r="CJ33" i="148"/>
  <c r="CJ33" i="147"/>
  <c r="CJ33" i="146"/>
  <c r="CJ33" i="149"/>
  <c r="CJ33" i="174"/>
  <c r="CJ33" i="115"/>
  <c r="CJ33" i="77"/>
  <c r="CJ33" i="40"/>
  <c r="CJ33" i="173"/>
  <c r="CJ33" i="42"/>
  <c r="CJ33" i="29"/>
  <c r="CJ33" i="21"/>
  <c r="CJ33" i="104"/>
  <c r="CJ33" i="99"/>
  <c r="BV33" i="106"/>
  <c r="BV33" i="112" s="1"/>
  <c r="BV33" i="150"/>
  <c r="BV33" i="148"/>
  <c r="BV33" i="147"/>
  <c r="BV33" i="149"/>
  <c r="BV33" i="146"/>
  <c r="BV33" i="115"/>
  <c r="BV33" i="174"/>
  <c r="BV33" i="40"/>
  <c r="BV33" i="77"/>
  <c r="BV33" i="29"/>
  <c r="BV33" i="173"/>
  <c r="BV33" i="42"/>
  <c r="BV33" i="21"/>
  <c r="BV33" i="104"/>
  <c r="BV33" i="99"/>
  <c r="CJ28" i="106"/>
  <c r="CJ28" i="112" s="1"/>
  <c r="CJ28" i="150"/>
  <c r="CJ28" i="148"/>
  <c r="CJ28" i="147"/>
  <c r="CJ28" i="146"/>
  <c r="CJ28" i="149"/>
  <c r="CJ28" i="174"/>
  <c r="CJ28" i="115"/>
  <c r="CJ28" i="77"/>
  <c r="CJ28" i="40"/>
  <c r="CJ28" i="29"/>
  <c r="CJ28" i="173"/>
  <c r="CJ28" i="42"/>
  <c r="CJ28" i="21"/>
  <c r="CJ28" i="99"/>
  <c r="CJ28" i="104"/>
  <c r="BV28" i="106"/>
  <c r="BV28" i="112" s="1"/>
  <c r="BV28" i="150"/>
  <c r="BV28" i="148"/>
  <c r="BV28" i="146"/>
  <c r="BV28" i="147"/>
  <c r="BV28" i="149"/>
  <c r="BV28" i="115"/>
  <c r="BV28" i="174"/>
  <c r="BV28" i="40"/>
  <c r="BV28" i="29"/>
  <c r="BV28" i="77"/>
  <c r="BV28" i="173"/>
  <c r="BV28" i="42"/>
  <c r="BV28" i="21"/>
  <c r="BV28" i="99"/>
  <c r="BV28" i="104"/>
  <c r="CJ23" i="106"/>
  <c r="CJ23" i="112" s="1"/>
  <c r="CJ23" i="150"/>
  <c r="CJ23" i="148"/>
  <c r="CJ23" i="147"/>
  <c r="CJ23" i="146"/>
  <c r="CJ23" i="149"/>
  <c r="CJ23" i="174"/>
  <c r="CJ23" i="115"/>
  <c r="CJ23" i="77"/>
  <c r="CJ23" i="40"/>
  <c r="CJ23" i="29"/>
  <c r="CJ23" i="173"/>
  <c r="CJ23" i="42"/>
  <c r="CJ23" i="99"/>
  <c r="CJ23" i="21"/>
  <c r="CJ23" i="104"/>
  <c r="BV23" i="106"/>
  <c r="BV23" i="112" s="1"/>
  <c r="BV23" i="150"/>
  <c r="BV23" i="147"/>
  <c r="BV23" i="148"/>
  <c r="BV23" i="146"/>
  <c r="BV23" i="149"/>
  <c r="BV23" i="115"/>
  <c r="BV23" i="174"/>
  <c r="BV23" i="40"/>
  <c r="BV23" i="29"/>
  <c r="BV23" i="77"/>
  <c r="BV23" i="173"/>
  <c r="BV23" i="42"/>
  <c r="BV23" i="21"/>
  <c r="BV23" i="104"/>
  <c r="BV23" i="99"/>
  <c r="CJ50" i="106"/>
  <c r="CJ50" i="112" s="1"/>
  <c r="CJ50" i="21"/>
  <c r="CJ50" i="173"/>
  <c r="CJ50" i="104"/>
  <c r="CJ50" i="99"/>
  <c r="BV50" i="106"/>
  <c r="BV50" i="112" s="1"/>
  <c r="BV50" i="21"/>
  <c r="BV50" i="173"/>
  <c r="BV50" i="104"/>
  <c r="BV50" i="99"/>
  <c r="BM50" i="106"/>
  <c r="BM50" i="112" s="1"/>
  <c r="BM50" i="21"/>
  <c r="BM50" i="173"/>
  <c r="BM50" i="104"/>
  <c r="BM50" i="99"/>
  <c r="AY50" i="106"/>
  <c r="AY50" i="112" s="1"/>
  <c r="AY50" i="173"/>
  <c r="AY50" i="104"/>
  <c r="AY50" i="21"/>
  <c r="AY50" i="99"/>
  <c r="AK50" i="106"/>
  <c r="AK50" i="112" s="1"/>
  <c r="AK50" i="21"/>
  <c r="AK50" i="173"/>
  <c r="AK50" i="104"/>
  <c r="AK50" i="99"/>
  <c r="W50" i="106"/>
  <c r="W50" i="112" s="1"/>
  <c r="W50" i="173"/>
  <c r="W50" i="104"/>
  <c r="W50" i="21"/>
  <c r="W50" i="99"/>
  <c r="I50" i="106"/>
  <c r="I50" i="112" s="1"/>
  <c r="I50" i="21"/>
  <c r="I50" i="173"/>
  <c r="I50" i="104"/>
  <c r="I50" i="99"/>
  <c r="CC53" i="106"/>
  <c r="CC53" i="112" s="1"/>
  <c r="CC53" i="21"/>
  <c r="CC53" i="173"/>
  <c r="CC53" i="104"/>
  <c r="CC53" i="99"/>
  <c r="BQ53" i="106"/>
  <c r="BQ53" i="112" s="1"/>
  <c r="BQ53" i="21"/>
  <c r="BQ53" i="173"/>
  <c r="BQ53" i="104"/>
  <c r="BQ53" i="99"/>
  <c r="BF53" i="106"/>
  <c r="BF53" i="112" s="1"/>
  <c r="BF53" i="21"/>
  <c r="BF53" i="173"/>
  <c r="BF53" i="104"/>
  <c r="BF53" i="99"/>
  <c r="AR53" i="106"/>
  <c r="AR53" i="112" s="1"/>
  <c r="AR53" i="21"/>
  <c r="AR53" i="173"/>
  <c r="AR53" i="104"/>
  <c r="AR53" i="99"/>
  <c r="AD53" i="106"/>
  <c r="AD53" i="112" s="1"/>
  <c r="AD53" i="21"/>
  <c r="AD53" i="173"/>
  <c r="AD53" i="104"/>
  <c r="AD53" i="99"/>
  <c r="P53" i="106"/>
  <c r="P53" i="112" s="1"/>
  <c r="P53" i="21"/>
  <c r="P53" i="173"/>
  <c r="P53" i="104"/>
  <c r="P53" i="99"/>
  <c r="D53" i="106"/>
  <c r="D53" i="112" s="1"/>
  <c r="D53" i="21"/>
  <c r="D53" i="173"/>
  <c r="D53" i="104"/>
  <c r="D53" i="99"/>
  <c r="B23" i="106"/>
  <c r="B23" i="112" s="1"/>
  <c r="B23" i="150"/>
  <c r="B23" i="148"/>
  <c r="B23" i="147"/>
  <c r="B23" i="146"/>
  <c r="B23" i="149"/>
  <c r="B23" i="115"/>
  <c r="B23" i="174"/>
  <c r="B23" i="40"/>
  <c r="B23" i="29"/>
  <c r="B23" i="77"/>
  <c r="B23" i="42"/>
  <c r="B23" i="173"/>
  <c r="B23" i="104"/>
  <c r="B23" i="21"/>
  <c r="B23" i="99"/>
  <c r="I24" i="180"/>
  <c r="I24" i="181"/>
  <c r="I24" i="178"/>
  <c r="I24" i="179"/>
  <c r="I24" i="177"/>
  <c r="Y23" i="106"/>
  <c r="Y23" i="112" s="1"/>
  <c r="Y23" i="150"/>
  <c r="Y23" i="147"/>
  <c r="Y23" i="148"/>
  <c r="Y23" i="146"/>
  <c r="Y23" i="149"/>
  <c r="Y23" i="174"/>
  <c r="Y23" i="115"/>
  <c r="Y23" i="77"/>
  <c r="Y23" i="40"/>
  <c r="Y23" i="29"/>
  <c r="Y23" i="173"/>
  <c r="Y23" i="42"/>
  <c r="Y23" i="99"/>
  <c r="Y23" i="21"/>
  <c r="Y23" i="104"/>
  <c r="W24" i="180"/>
  <c r="W24" i="181"/>
  <c r="W24" i="178"/>
  <c r="W24" i="179"/>
  <c r="W24" i="177"/>
  <c r="AM23" i="106"/>
  <c r="AM23" i="112" s="1"/>
  <c r="AM23" i="150"/>
  <c r="AM23" i="148"/>
  <c r="AM23" i="147"/>
  <c r="AM23" i="146"/>
  <c r="AM23" i="149"/>
  <c r="AM23" i="115"/>
  <c r="AM23" i="174"/>
  <c r="AM23" i="40"/>
  <c r="AM23" i="29"/>
  <c r="AM23" i="77"/>
  <c r="AM23" i="42"/>
  <c r="AM23" i="173"/>
  <c r="AM23" i="99"/>
  <c r="AM23" i="21"/>
  <c r="AM23" i="104"/>
  <c r="AK24" i="180"/>
  <c r="AK24" i="181"/>
  <c r="AK24" i="178"/>
  <c r="AK24" i="179"/>
  <c r="AK24" i="177"/>
  <c r="BA23" i="106"/>
  <c r="BA23" i="112" s="1"/>
  <c r="BA23" i="150"/>
  <c r="BA23" i="147"/>
  <c r="BA23" i="148"/>
  <c r="BA23" i="146"/>
  <c r="BA23" i="149"/>
  <c r="BA23" i="174"/>
  <c r="BA23" i="115"/>
  <c r="BA23" i="77"/>
  <c r="BA23" i="40"/>
  <c r="BA23" i="29"/>
  <c r="BA23" i="173"/>
  <c r="BA23" i="42"/>
  <c r="BA23" i="99"/>
  <c r="BA23" i="21"/>
  <c r="BA23" i="104"/>
  <c r="AZ24" i="180"/>
  <c r="AZ24" i="181"/>
  <c r="AZ24" i="178"/>
  <c r="AZ24" i="179"/>
  <c r="AZ24" i="177"/>
  <c r="BP23" i="106"/>
  <c r="BP23" i="112" s="1"/>
  <c r="BP23" i="150"/>
  <c r="BP23" i="148"/>
  <c r="BP23" i="147"/>
  <c r="BP23" i="146"/>
  <c r="BP23" i="149"/>
  <c r="BP23" i="174"/>
  <c r="BP23" i="115"/>
  <c r="BP23" i="77"/>
  <c r="BP23" i="40"/>
  <c r="BP23" i="29"/>
  <c r="BP23" i="173"/>
  <c r="BP23" i="42"/>
  <c r="BP23" i="99"/>
  <c r="BP23" i="21"/>
  <c r="BP23" i="104"/>
  <c r="B29" i="180"/>
  <c r="B29" i="181"/>
  <c r="B29" i="178"/>
  <c r="B29" i="179"/>
  <c r="B29" i="177"/>
  <c r="R28" i="106"/>
  <c r="R28" i="112" s="1"/>
  <c r="R28" i="150"/>
  <c r="R28" i="148"/>
  <c r="R28" i="146"/>
  <c r="R28" i="147"/>
  <c r="R28" i="149"/>
  <c r="R28" i="115"/>
  <c r="R28" i="174"/>
  <c r="R28" i="40"/>
  <c r="R28" i="29"/>
  <c r="R28" i="77"/>
  <c r="R28" i="173"/>
  <c r="R28" i="42"/>
  <c r="R28" i="21"/>
  <c r="R28" i="99"/>
  <c r="R28" i="104"/>
  <c r="P29" i="180"/>
  <c r="P29" i="178"/>
  <c r="P29" i="181"/>
  <c r="P29" i="179"/>
  <c r="P29" i="177"/>
  <c r="AF28" i="106"/>
  <c r="AF28" i="112" s="1"/>
  <c r="AF28" i="150"/>
  <c r="AF28" i="148"/>
  <c r="AF28" i="147"/>
  <c r="AF28" i="146"/>
  <c r="AF28" i="149"/>
  <c r="AF28" i="174"/>
  <c r="AF28" i="115"/>
  <c r="AF28" i="77"/>
  <c r="AF28" i="40"/>
  <c r="AF28" i="29"/>
  <c r="AF28" i="173"/>
  <c r="AF28" i="42"/>
  <c r="AF28" i="21"/>
  <c r="AF28" i="99"/>
  <c r="AF28" i="104"/>
  <c r="AD29" i="180"/>
  <c r="AD29" i="181"/>
  <c r="AD29" i="178"/>
  <c r="AD29" i="179"/>
  <c r="AD29" i="177"/>
  <c r="AT28" i="106"/>
  <c r="AT28" i="112" s="1"/>
  <c r="AT28" i="150"/>
  <c r="AT28" i="148"/>
  <c r="AT28" i="146"/>
  <c r="AT28" i="147"/>
  <c r="AT28" i="149"/>
  <c r="AT28" i="115"/>
  <c r="AT28" i="174"/>
  <c r="AT28" i="40"/>
  <c r="AT28" i="29"/>
  <c r="AT28" i="77"/>
  <c r="AT28" i="173"/>
  <c r="AT28" i="42"/>
  <c r="AT28" i="21"/>
  <c r="AT28" i="99"/>
  <c r="AT28" i="104"/>
  <c r="AR29" i="180"/>
  <c r="AR29" i="181"/>
  <c r="AR29" i="178"/>
  <c r="AR29" i="179"/>
  <c r="AR29" i="177"/>
  <c r="BH28" i="106"/>
  <c r="BH28" i="112" s="1"/>
  <c r="BH28" i="150"/>
  <c r="BH28" i="148"/>
  <c r="BH28" i="147"/>
  <c r="BH28" i="146"/>
  <c r="BH28" i="149"/>
  <c r="BH28" i="174"/>
  <c r="BH28" i="115"/>
  <c r="BH28" i="77"/>
  <c r="BH28" i="40"/>
  <c r="BH28" i="29"/>
  <c r="BH28" i="173"/>
  <c r="BH28" i="42"/>
  <c r="BH28" i="21"/>
  <c r="BH28" i="99"/>
  <c r="BH28" i="104"/>
  <c r="B33" i="106"/>
  <c r="B33" i="112" s="1"/>
  <c r="B33" i="150"/>
  <c r="B33" i="148"/>
  <c r="B33" i="147"/>
  <c r="B33" i="146"/>
  <c r="B33" i="149"/>
  <c r="B33" i="174"/>
  <c r="B33" i="115"/>
  <c r="B33" i="77"/>
  <c r="B33" i="40"/>
  <c r="B33" i="173"/>
  <c r="B33" i="42"/>
  <c r="B33" i="29"/>
  <c r="B33" i="21"/>
  <c r="B33" i="99"/>
  <c r="B33" i="104"/>
  <c r="I34" i="180"/>
  <c r="I34" i="181"/>
  <c r="I34" i="178"/>
  <c r="I34" i="179"/>
  <c r="I34" i="177"/>
  <c r="Y33" i="106"/>
  <c r="Y33" i="112" s="1"/>
  <c r="Y33" i="150"/>
  <c r="Y33" i="148"/>
  <c r="Y33" i="147"/>
  <c r="Y33" i="146"/>
  <c r="Y33" i="149"/>
  <c r="Y33" i="174"/>
  <c r="Y33" i="115"/>
  <c r="Y33" i="77"/>
  <c r="Y33" i="40"/>
  <c r="Y33" i="29"/>
  <c r="Y33" i="173"/>
  <c r="Y33" i="42"/>
  <c r="Y33" i="104"/>
  <c r="Y33" i="99"/>
  <c r="Y33" i="21"/>
  <c r="W34" i="180"/>
  <c r="W34" i="181"/>
  <c r="W34" i="178"/>
  <c r="W34" i="179"/>
  <c r="W34" i="177"/>
  <c r="AM33" i="106"/>
  <c r="AM33" i="112" s="1"/>
  <c r="AM33" i="150"/>
  <c r="AM33" i="148"/>
  <c r="AM33" i="147"/>
  <c r="AM33" i="149"/>
  <c r="AM33" i="146"/>
  <c r="AM33" i="115"/>
  <c r="AM33" i="174"/>
  <c r="AM33" i="40"/>
  <c r="AM33" i="77"/>
  <c r="AM33" i="42"/>
  <c r="AM33" i="29"/>
  <c r="AM33" i="173"/>
  <c r="AM33" i="21"/>
  <c r="AM33" i="104"/>
  <c r="AM33" i="99"/>
  <c r="AK34" i="180"/>
  <c r="AK34" i="181"/>
  <c r="AK34" i="178"/>
  <c r="AK34" i="179"/>
  <c r="AK34" i="177"/>
  <c r="BA33" i="106"/>
  <c r="BA33" i="112" s="1"/>
  <c r="BA33" i="150"/>
  <c r="BA33" i="148"/>
  <c r="BA33" i="147"/>
  <c r="BA33" i="146"/>
  <c r="BA33" i="149"/>
  <c r="BA33" i="174"/>
  <c r="BA33" i="115"/>
  <c r="BA33" i="77"/>
  <c r="BA33" i="40"/>
  <c r="BA33" i="29"/>
  <c r="BA33" i="173"/>
  <c r="BA33" i="42"/>
  <c r="BA33" i="104"/>
  <c r="BA33" i="99"/>
  <c r="BA33" i="21"/>
  <c r="AZ34" i="180"/>
  <c r="AZ34" i="181"/>
  <c r="AZ34" i="178"/>
  <c r="AZ34" i="179"/>
  <c r="AZ34" i="177"/>
  <c r="BP33" i="106"/>
  <c r="BP33" i="112" s="1"/>
  <c r="BP33" i="150"/>
  <c r="BP33" i="148"/>
  <c r="BP33" i="147"/>
  <c r="BP33" i="146"/>
  <c r="BP33" i="149"/>
  <c r="BP33" i="174"/>
  <c r="BP33" i="115"/>
  <c r="BP33" i="77"/>
  <c r="BP33" i="40"/>
  <c r="BP33" i="173"/>
  <c r="BP33" i="42"/>
  <c r="BP33" i="29"/>
  <c r="BP33" i="21"/>
  <c r="BP33" i="104"/>
  <c r="BP33" i="99"/>
  <c r="CA40" i="106"/>
  <c r="CA40" i="112" s="1"/>
  <c r="CA40" i="173"/>
  <c r="CA40" i="21"/>
  <c r="CA40" i="99"/>
  <c r="CA40" i="104"/>
  <c r="CO40" i="106"/>
  <c r="CO40" i="112" s="1"/>
  <c r="CO40" i="173"/>
  <c r="CO40" i="21"/>
  <c r="CO40" i="99"/>
  <c r="CO40" i="104"/>
  <c r="DL46" i="173"/>
  <c r="DL46" i="104"/>
  <c r="DL46" i="21"/>
  <c r="DL46" i="99"/>
  <c r="FI47" i="21"/>
  <c r="FI47" i="173"/>
  <c r="FI47" i="104"/>
  <c r="FI47" i="99"/>
  <c r="DQ47" i="21"/>
  <c r="DQ47" i="173"/>
  <c r="DQ47" i="104"/>
  <c r="DQ47" i="99"/>
  <c r="CU46" i="21"/>
  <c r="CU46" i="173"/>
  <c r="CU46" i="104"/>
  <c r="CU46" i="99"/>
  <c r="EH46" i="21"/>
  <c r="EH46" i="173"/>
  <c r="EH46" i="104"/>
  <c r="EH46" i="99"/>
  <c r="FD46" i="173"/>
  <c r="FD46" i="104"/>
  <c r="FD46" i="21"/>
  <c r="FD46" i="99"/>
  <c r="B40" i="106"/>
  <c r="B40" i="112" s="1"/>
  <c r="B40" i="173"/>
  <c r="B40" i="21"/>
  <c r="B40" i="104"/>
  <c r="B40" i="99"/>
  <c r="BT28" i="106"/>
  <c r="BT28" i="112" s="1"/>
  <c r="BT28" i="150"/>
  <c r="BT28" i="148"/>
  <c r="BT28" i="147"/>
  <c r="BT28" i="146"/>
  <c r="BT28" i="149"/>
  <c r="BT28" i="174"/>
  <c r="BT28" i="115"/>
  <c r="BT28" i="77"/>
  <c r="BT28" i="40"/>
  <c r="BT28" i="29"/>
  <c r="BT28" i="173"/>
  <c r="BT28" i="42"/>
  <c r="BT28" i="21"/>
  <c r="BT28" i="99"/>
  <c r="BT28" i="104"/>
  <c r="BH50" i="106"/>
  <c r="BH50" i="112" s="1"/>
  <c r="BH50" i="21"/>
  <c r="BH50" i="173"/>
  <c r="BH50" i="104"/>
  <c r="BH50" i="99"/>
  <c r="G50" i="106"/>
  <c r="G50" i="112" s="1"/>
  <c r="G50" i="173"/>
  <c r="G50" i="104"/>
  <c r="G50" i="21"/>
  <c r="G50" i="99"/>
  <c r="BA54" i="2"/>
  <c r="BA53" i="106"/>
  <c r="BA53" i="112" s="1"/>
  <c r="BA53" i="21"/>
  <c r="BA53" i="173"/>
  <c r="BA53" i="104"/>
  <c r="BA53" i="99"/>
  <c r="AM53" i="106"/>
  <c r="AM53" i="112" s="1"/>
  <c r="AM53" i="173"/>
  <c r="AM53" i="104"/>
  <c r="AM53" i="21"/>
  <c r="AM53" i="99"/>
  <c r="Y53" i="106"/>
  <c r="Y53" i="112" s="1"/>
  <c r="Y53" i="21"/>
  <c r="Y53" i="173"/>
  <c r="Y53" i="104"/>
  <c r="Y53" i="99"/>
  <c r="B53" i="106"/>
  <c r="B53" i="112" s="1"/>
  <c r="B53" i="21"/>
  <c r="B53" i="173"/>
  <c r="B53" i="104"/>
  <c r="B53" i="99"/>
  <c r="N24" i="180"/>
  <c r="N24" i="181"/>
  <c r="N24" i="178"/>
  <c r="N24" i="179"/>
  <c r="N24" i="177"/>
  <c r="AD23" i="106"/>
  <c r="AD23" i="112" s="1"/>
  <c r="AD23" i="150"/>
  <c r="AD23" i="147"/>
  <c r="AD23" i="148"/>
  <c r="AD23" i="146"/>
  <c r="AD23" i="149"/>
  <c r="AD23" i="115"/>
  <c r="AD23" i="174"/>
  <c r="AD23" i="40"/>
  <c r="AD23" i="29"/>
  <c r="AD23" i="77"/>
  <c r="AD23" i="173"/>
  <c r="AD23" i="42"/>
  <c r="AD23" i="21"/>
  <c r="AD23" i="104"/>
  <c r="AD23" i="99"/>
  <c r="AB24" i="180"/>
  <c r="AB24" i="181"/>
  <c r="AB24" i="178"/>
  <c r="AB24" i="179"/>
  <c r="AB24" i="177"/>
  <c r="AR23" i="106"/>
  <c r="AR23" i="112" s="1"/>
  <c r="AR23" i="150"/>
  <c r="AR23" i="148"/>
  <c r="AR23" i="147"/>
  <c r="AR23" i="146"/>
  <c r="AR23" i="149"/>
  <c r="AR23" i="174"/>
  <c r="AR23" i="115"/>
  <c r="AR23" i="77"/>
  <c r="AR23" i="40"/>
  <c r="AR23" i="29"/>
  <c r="AR23" i="173"/>
  <c r="AR23" i="42"/>
  <c r="AR23" i="99"/>
  <c r="AR23" i="21"/>
  <c r="AR23" i="104"/>
  <c r="AP24" i="180"/>
  <c r="AP24" i="181"/>
  <c r="AP24" i="178"/>
  <c r="AP24" i="179"/>
  <c r="AP24" i="177"/>
  <c r="BF23" i="106"/>
  <c r="BF23" i="112" s="1"/>
  <c r="BF23" i="150"/>
  <c r="BF23" i="147"/>
  <c r="BF23" i="148"/>
  <c r="BF23" i="146"/>
  <c r="BF23" i="149"/>
  <c r="BF23" i="115"/>
  <c r="BF23" i="174"/>
  <c r="BF23" i="40"/>
  <c r="BF23" i="29"/>
  <c r="BF23" i="77"/>
  <c r="BF23" i="173"/>
  <c r="BF23" i="42"/>
  <c r="BF23" i="21"/>
  <c r="BF23" i="104"/>
  <c r="BF23" i="99"/>
  <c r="G29" i="180"/>
  <c r="G29" i="181"/>
  <c r="G29" i="178"/>
  <c r="G29" i="179"/>
  <c r="G29" i="177"/>
  <c r="W28" i="106"/>
  <c r="W28" i="112" s="1"/>
  <c r="W28" i="150"/>
  <c r="W28" i="148"/>
  <c r="W28" i="147"/>
  <c r="W28" i="146"/>
  <c r="W28" i="149"/>
  <c r="W28" i="115"/>
  <c r="W28" i="174"/>
  <c r="W28" i="40"/>
  <c r="W28" i="29"/>
  <c r="W28" i="77"/>
  <c r="W28" i="42"/>
  <c r="W28" i="173"/>
  <c r="W28" i="21"/>
  <c r="W28" i="99"/>
  <c r="W28" i="104"/>
  <c r="U29" i="180"/>
  <c r="U29" i="181"/>
  <c r="U29" i="178"/>
  <c r="U29" i="179"/>
  <c r="U29" i="177"/>
  <c r="AK28" i="106"/>
  <c r="AK28" i="112" s="1"/>
  <c r="AK28" i="150"/>
  <c r="AK28" i="148"/>
  <c r="AK28" i="146"/>
  <c r="AK28" i="147"/>
  <c r="AK28" i="149"/>
  <c r="AK28" i="174"/>
  <c r="AK28" i="115"/>
  <c r="AK28" i="77"/>
  <c r="AK28" i="40"/>
  <c r="AK28" i="29"/>
  <c r="AK28" i="173"/>
  <c r="AK28" i="42"/>
  <c r="AK28" i="104"/>
  <c r="AK28" i="21"/>
  <c r="AK28" i="99"/>
  <c r="AI29" i="180"/>
  <c r="AI29" i="181"/>
  <c r="AI29" i="178"/>
  <c r="AI29" i="179"/>
  <c r="AI29" i="177"/>
  <c r="AY28" i="106"/>
  <c r="AY28" i="112" s="1"/>
  <c r="AY28" i="150"/>
  <c r="AY28" i="148"/>
  <c r="AY28" i="147"/>
  <c r="AY28" i="146"/>
  <c r="AY28" i="149"/>
  <c r="AY28" i="115"/>
  <c r="AY28" i="174"/>
  <c r="AY28" i="40"/>
  <c r="AY28" i="29"/>
  <c r="AY28" i="77"/>
  <c r="AY28" i="42"/>
  <c r="AY28" i="173"/>
  <c r="AY28" i="21"/>
  <c r="AY28" i="99"/>
  <c r="AY28" i="104"/>
  <c r="AW29" i="180"/>
  <c r="AW29" i="181"/>
  <c r="AW29" i="178"/>
  <c r="AW29" i="179"/>
  <c r="AW29" i="177"/>
  <c r="BM28" i="106"/>
  <c r="BM28" i="112" s="1"/>
  <c r="BM28" i="150"/>
  <c r="BM28" i="148"/>
  <c r="BM28" i="146"/>
  <c r="BM28" i="147"/>
  <c r="BM28" i="149"/>
  <c r="BM28" i="174"/>
  <c r="BM28" i="115"/>
  <c r="BM28" i="77"/>
  <c r="BM28" i="40"/>
  <c r="BM28" i="29"/>
  <c r="BM28" i="173"/>
  <c r="BM28" i="42"/>
  <c r="BM28" i="104"/>
  <c r="BM28" i="21"/>
  <c r="BM28" i="99"/>
  <c r="N34" i="180"/>
  <c r="N34" i="181"/>
  <c r="N34" i="178"/>
  <c r="N34" i="179"/>
  <c r="N34" i="177"/>
  <c r="AD33" i="106"/>
  <c r="AD33" i="112" s="1"/>
  <c r="AD33" i="150"/>
  <c r="AD33" i="148"/>
  <c r="AD33" i="147"/>
  <c r="AD33" i="149"/>
  <c r="AD33" i="146"/>
  <c r="AD33" i="115"/>
  <c r="AD33" i="174"/>
  <c r="AD33" i="40"/>
  <c r="AD33" i="77"/>
  <c r="AD33" i="29"/>
  <c r="AD33" i="173"/>
  <c r="AD33" i="42"/>
  <c r="AD33" i="21"/>
  <c r="AD33" i="104"/>
  <c r="AD33" i="99"/>
  <c r="AB34" i="180"/>
  <c r="AB34" i="181"/>
  <c r="AB34" i="178"/>
  <c r="AB34" i="179"/>
  <c r="AB34" i="177"/>
  <c r="AR33" i="106"/>
  <c r="AR33" i="112" s="1"/>
  <c r="AR33" i="150"/>
  <c r="AR33" i="148"/>
  <c r="AR33" i="147"/>
  <c r="AR33" i="146"/>
  <c r="AR33" i="149"/>
  <c r="AR33" i="174"/>
  <c r="AR33" i="115"/>
  <c r="AR33" i="77"/>
  <c r="AR33" i="40"/>
  <c r="AR33" i="173"/>
  <c r="AR33" i="42"/>
  <c r="AR33" i="29"/>
  <c r="AR33" i="21"/>
  <c r="AR33" i="104"/>
  <c r="AR33" i="99"/>
  <c r="AP34" i="180"/>
  <c r="AP34" i="181"/>
  <c r="AP34" i="178"/>
  <c r="AP34" i="179"/>
  <c r="AP34" i="177"/>
  <c r="BF33" i="106"/>
  <c r="BF33" i="112" s="1"/>
  <c r="BF33" i="150"/>
  <c r="BF33" i="148"/>
  <c r="BF33" i="147"/>
  <c r="BF33" i="149"/>
  <c r="BF33" i="146"/>
  <c r="BF33" i="115"/>
  <c r="BF33" i="174"/>
  <c r="BF33" i="40"/>
  <c r="BF33" i="77"/>
  <c r="BF33" i="29"/>
  <c r="BF33" i="173"/>
  <c r="BF33" i="42"/>
  <c r="BF33" i="21"/>
  <c r="BF33" i="104"/>
  <c r="BF33" i="99"/>
  <c r="BQ40" i="106"/>
  <c r="BQ40" i="112" s="1"/>
  <c r="BQ40" i="173"/>
  <c r="BQ40" i="21"/>
  <c r="BQ40" i="99"/>
  <c r="BQ40" i="104"/>
  <c r="CC40" i="106"/>
  <c r="CC40" i="112" s="1"/>
  <c r="CC40" i="173"/>
  <c r="CC40" i="21"/>
  <c r="CC40" i="99"/>
  <c r="CC40" i="104"/>
  <c r="FG47" i="173"/>
  <c r="FG47" i="104"/>
  <c r="FG47" i="21"/>
  <c r="FG47" i="99"/>
  <c r="EZ47" i="21"/>
  <c r="EZ47" i="173"/>
  <c r="EZ47" i="104"/>
  <c r="EZ47" i="99"/>
  <c r="DZ46" i="21"/>
  <c r="DZ46" i="173"/>
  <c r="DZ46" i="104"/>
  <c r="DZ46" i="99"/>
  <c r="FU47" i="21"/>
  <c r="FU47" i="173"/>
  <c r="FU47" i="104"/>
  <c r="FU47" i="99"/>
  <c r="EC47" i="21"/>
  <c r="EC47" i="173"/>
  <c r="EC47" i="104"/>
  <c r="EC47" i="99"/>
  <c r="EL47" i="21"/>
  <c r="EL47" i="173"/>
  <c r="EL47" i="104"/>
  <c r="EL47" i="99"/>
  <c r="FN46" i="21"/>
  <c r="FN46" i="173"/>
  <c r="FN46" i="104"/>
  <c r="FN46" i="99"/>
  <c r="AM40" i="106"/>
  <c r="AM40" i="112" s="1"/>
  <c r="AM40" i="173"/>
  <c r="AM40" i="21"/>
  <c r="AM40" i="99"/>
  <c r="AM40" i="104"/>
  <c r="CH33" i="106"/>
  <c r="CH33" i="112" s="1"/>
  <c r="CH33" i="150"/>
  <c r="CH33" i="148"/>
  <c r="CH33" i="147"/>
  <c r="CH33" i="149"/>
  <c r="CH33" i="146"/>
  <c r="CH33" i="115"/>
  <c r="CH33" i="174"/>
  <c r="CH33" i="40"/>
  <c r="CH33" i="77"/>
  <c r="CH33" i="29"/>
  <c r="CH33" i="173"/>
  <c r="CH33" i="42"/>
  <c r="CH33" i="21"/>
  <c r="CH33" i="104"/>
  <c r="CH33" i="99"/>
  <c r="BT23" i="106"/>
  <c r="BT23" i="112" s="1"/>
  <c r="BT23" i="150"/>
  <c r="BT23" i="148"/>
  <c r="BT23" i="147"/>
  <c r="BT23" i="146"/>
  <c r="BT23" i="149"/>
  <c r="BT23" i="174"/>
  <c r="BT23" i="115"/>
  <c r="BT23" i="77"/>
  <c r="BT23" i="40"/>
  <c r="BT23" i="29"/>
  <c r="BT23" i="173"/>
  <c r="BT23" i="42"/>
  <c r="BT23" i="99"/>
  <c r="BT23" i="21"/>
  <c r="BT23" i="104"/>
  <c r="AT50" i="106"/>
  <c r="AT50" i="112" s="1"/>
  <c r="AT50" i="21"/>
  <c r="AT50" i="173"/>
  <c r="AT50" i="104"/>
  <c r="AT50" i="99"/>
  <c r="CO53" i="106"/>
  <c r="CO53" i="112" s="1"/>
  <c r="CO53" i="21"/>
  <c r="CO53" i="173"/>
  <c r="CO53" i="104"/>
  <c r="CO53" i="99"/>
  <c r="K53" i="106"/>
  <c r="K53" i="112" s="1"/>
  <c r="K53" i="173"/>
  <c r="K53" i="104"/>
  <c r="K53" i="21"/>
  <c r="K53" i="99"/>
  <c r="BM40" i="106"/>
  <c r="BM40" i="112" s="1"/>
  <c r="BM40" i="173"/>
  <c r="BM40" i="21"/>
  <c r="BM40" i="99"/>
  <c r="BM40" i="104"/>
  <c r="CC28" i="106"/>
  <c r="CC28" i="112" s="1"/>
  <c r="CC28" i="150"/>
  <c r="CC28" i="148"/>
  <c r="CC28" i="146"/>
  <c r="CC28" i="147"/>
  <c r="CC28" i="149"/>
  <c r="CC28" i="174"/>
  <c r="CC28" i="115"/>
  <c r="CC28" i="77"/>
  <c r="CC28" i="40"/>
  <c r="CC28" i="29"/>
  <c r="CC28" i="173"/>
  <c r="CC28" i="42"/>
  <c r="CC28" i="104"/>
  <c r="CC28" i="21"/>
  <c r="CC28" i="99"/>
  <c r="BF50" i="106"/>
  <c r="BF50" i="112" s="1"/>
  <c r="BF50" i="21"/>
  <c r="BF50" i="173"/>
  <c r="BF50" i="104"/>
  <c r="BF50" i="99"/>
  <c r="P50" i="106"/>
  <c r="P50" i="112" s="1"/>
  <c r="P50" i="21"/>
  <c r="P50" i="173"/>
  <c r="P50" i="104"/>
  <c r="P50" i="99"/>
  <c r="BV53" i="106"/>
  <c r="BV53" i="112" s="1"/>
  <c r="BV53" i="21"/>
  <c r="BV53" i="173"/>
  <c r="BV53" i="104"/>
  <c r="BV53" i="99"/>
  <c r="B28" i="106"/>
  <c r="B28" i="112" s="1"/>
  <c r="B28" i="150"/>
  <c r="B28" i="148"/>
  <c r="B28" i="147"/>
  <c r="B28" i="146"/>
  <c r="B28" i="149"/>
  <c r="B28" i="174"/>
  <c r="B28" i="115"/>
  <c r="B28" i="77"/>
  <c r="B28" i="40"/>
  <c r="B28" i="29"/>
  <c r="B28" i="173"/>
  <c r="B28" i="42"/>
  <c r="B28" i="21"/>
  <c r="B28" i="99"/>
  <c r="B28" i="104"/>
  <c r="B34" i="180"/>
  <c r="B34" i="181"/>
  <c r="B34" i="178"/>
  <c r="B34" i="179"/>
  <c r="B34" i="177"/>
  <c r="R33" i="106"/>
  <c r="R33" i="112" s="1"/>
  <c r="R33" i="150"/>
  <c r="R33" i="148"/>
  <c r="R33" i="147"/>
  <c r="R33" i="149"/>
  <c r="R33" i="146"/>
  <c r="R33" i="115"/>
  <c r="R33" i="174"/>
  <c r="R33" i="40"/>
  <c r="R33" i="77"/>
  <c r="R33" i="29"/>
  <c r="R33" i="173"/>
  <c r="R33" i="42"/>
  <c r="R33" i="21"/>
  <c r="R33" i="104"/>
  <c r="R33" i="99"/>
  <c r="CH40" i="106"/>
  <c r="CH40" i="112" s="1"/>
  <c r="CH40" i="173"/>
  <c r="CH40" i="104"/>
  <c r="CH40" i="21"/>
  <c r="CH40" i="99"/>
  <c r="DE47" i="21"/>
  <c r="DE47" i="173"/>
  <c r="DE47" i="104"/>
  <c r="DE47" i="99"/>
  <c r="P33" i="150"/>
  <c r="P33" i="149"/>
  <c r="P33" i="77"/>
  <c r="P33" i="148"/>
  <c r="P33" i="174"/>
  <c r="P33" i="106"/>
  <c r="P33" i="112" s="1"/>
  <c r="P33" i="40"/>
  <c r="P33" i="29"/>
  <c r="P33" i="99"/>
  <c r="P33" i="146"/>
  <c r="P33" i="115"/>
  <c r="P33" i="42"/>
  <c r="P33" i="104"/>
  <c r="P33" i="21"/>
  <c r="P33" i="147"/>
  <c r="P33" i="173"/>
  <c r="P40" i="106"/>
  <c r="P40" i="112" s="1"/>
  <c r="P40" i="173"/>
  <c r="P40" i="21"/>
  <c r="P40" i="99"/>
  <c r="P40" i="104"/>
  <c r="P28" i="150"/>
  <c r="P28" i="149"/>
  <c r="P28" i="77"/>
  <c r="P28" i="148"/>
  <c r="P28" i="174"/>
  <c r="P28" i="29"/>
  <c r="P28" i="147"/>
  <c r="P28" i="40"/>
  <c r="P28" i="42"/>
  <c r="P28" i="104"/>
  <c r="P28" i="106"/>
  <c r="P28" i="112" s="1"/>
  <c r="P28" i="173"/>
  <c r="P28" i="115"/>
  <c r="P28" i="146"/>
  <c r="P28" i="21"/>
  <c r="P28" i="99"/>
  <c r="P23" i="150"/>
  <c r="P23" i="149"/>
  <c r="P23" i="77"/>
  <c r="P23" i="148"/>
  <c r="P23" i="174"/>
  <c r="P23" i="106"/>
  <c r="P23" i="112" s="1"/>
  <c r="P23" i="29"/>
  <c r="P23" i="146"/>
  <c r="P23" i="115"/>
  <c r="P23" i="42"/>
  <c r="P23" i="104"/>
  <c r="P23" i="21"/>
  <c r="P23" i="99"/>
  <c r="P23" i="147"/>
  <c r="P23" i="40"/>
  <c r="P23" i="173"/>
  <c r="I40" i="106"/>
  <c r="I40" i="112" s="1"/>
  <c r="I40" i="173"/>
  <c r="I40" i="99"/>
  <c r="I40" i="104"/>
  <c r="I40" i="21"/>
  <c r="G23" i="106"/>
  <c r="G23" i="112" s="1"/>
  <c r="G23" i="147"/>
  <c r="G23" i="150"/>
  <c r="G23" i="148"/>
  <c r="G23" i="149"/>
  <c r="G23" i="174"/>
  <c r="G23" i="29"/>
  <c r="G23" i="146"/>
  <c r="G23" i="40"/>
  <c r="G23" i="77"/>
  <c r="G23" i="173"/>
  <c r="G23" i="115"/>
  <c r="G23" i="42"/>
  <c r="G23" i="21"/>
  <c r="G23" i="99"/>
  <c r="G23" i="104"/>
  <c r="I28" i="150"/>
  <c r="I28" i="106"/>
  <c r="I28" i="112" s="1"/>
  <c r="I28" i="148"/>
  <c r="I28" i="40"/>
  <c r="I28" i="147"/>
  <c r="I28" i="149"/>
  <c r="I28" i="115"/>
  <c r="I28" i="77"/>
  <c r="I28" i="146"/>
  <c r="I28" i="42"/>
  <c r="I28" i="174"/>
  <c r="I28" i="173"/>
  <c r="I28" i="29"/>
  <c r="I28" i="104"/>
  <c r="I28" i="21"/>
  <c r="I28" i="99"/>
  <c r="K33" i="106"/>
  <c r="K33" i="112" s="1"/>
  <c r="K33" i="147"/>
  <c r="K33" i="148"/>
  <c r="K33" i="149"/>
  <c r="K33" i="146"/>
  <c r="K33" i="174"/>
  <c r="K33" i="29"/>
  <c r="K33" i="150"/>
  <c r="K33" i="77"/>
  <c r="K33" i="115"/>
  <c r="K33" i="40"/>
  <c r="K33" i="173"/>
  <c r="K33" i="42"/>
  <c r="K33" i="21"/>
  <c r="K33" i="99"/>
  <c r="K33" i="104"/>
  <c r="G40" i="106"/>
  <c r="G40" i="112" s="1"/>
  <c r="G40" i="173"/>
  <c r="G40" i="21"/>
  <c r="G40" i="104"/>
  <c r="G40" i="99"/>
  <c r="I23" i="150"/>
  <c r="I23" i="106"/>
  <c r="I23" i="112" s="1"/>
  <c r="I23" i="147"/>
  <c r="I23" i="148"/>
  <c r="I23" i="40"/>
  <c r="I23" i="146"/>
  <c r="I23" i="115"/>
  <c r="I23" i="77"/>
  <c r="I23" i="42"/>
  <c r="I23" i="149"/>
  <c r="I23" i="174"/>
  <c r="I23" i="173"/>
  <c r="I23" i="29"/>
  <c r="I23" i="21"/>
  <c r="I23" i="99"/>
  <c r="I23" i="104"/>
  <c r="K28" i="106"/>
  <c r="K28" i="112" s="1"/>
  <c r="K28" i="147"/>
  <c r="K28" i="150"/>
  <c r="K28" i="149"/>
  <c r="K28" i="146"/>
  <c r="K28" i="174"/>
  <c r="K28" i="29"/>
  <c r="K28" i="77"/>
  <c r="K28" i="148"/>
  <c r="K28" i="115"/>
  <c r="K28" i="173"/>
  <c r="K28" i="40"/>
  <c r="K28" i="42"/>
  <c r="K28" i="21"/>
  <c r="K28" i="99"/>
  <c r="K28" i="104"/>
  <c r="K23" i="106"/>
  <c r="K23" i="112" s="1"/>
  <c r="K23" i="147"/>
  <c r="K23" i="149"/>
  <c r="K23" i="148"/>
  <c r="K23" i="146"/>
  <c r="K23" i="174"/>
  <c r="K23" i="29"/>
  <c r="K23" i="77"/>
  <c r="K23" i="150"/>
  <c r="K23" i="115"/>
  <c r="K23" i="40"/>
  <c r="K23" i="173"/>
  <c r="K23" i="104"/>
  <c r="K23" i="42"/>
  <c r="K23" i="21"/>
  <c r="K23" i="99"/>
  <c r="G33" i="106"/>
  <c r="G33" i="112" s="1"/>
  <c r="G33" i="147"/>
  <c r="G33" i="150"/>
  <c r="G33" i="148"/>
  <c r="G33" i="149"/>
  <c r="G33" i="174"/>
  <c r="G33" i="29"/>
  <c r="G33" i="146"/>
  <c r="G33" i="40"/>
  <c r="G33" i="77"/>
  <c r="G33" i="173"/>
  <c r="G33" i="115"/>
  <c r="G33" i="42"/>
  <c r="G33" i="21"/>
  <c r="G33" i="104"/>
  <c r="G33" i="99"/>
  <c r="K40" i="106"/>
  <c r="K40" i="112" s="1"/>
  <c r="K40" i="104"/>
  <c r="K40" i="21"/>
  <c r="K40" i="173"/>
  <c r="K40" i="99"/>
  <c r="G28" i="106"/>
  <c r="G28" i="112" s="1"/>
  <c r="G28" i="147"/>
  <c r="G28" i="150"/>
  <c r="G28" i="148"/>
  <c r="G28" i="149"/>
  <c r="G28" i="174"/>
  <c r="G28" i="29"/>
  <c r="G28" i="40"/>
  <c r="G28" i="77"/>
  <c r="G28" i="146"/>
  <c r="G28" i="173"/>
  <c r="G28" i="115"/>
  <c r="G28" i="42"/>
  <c r="G28" i="21"/>
  <c r="G28" i="99"/>
  <c r="G28" i="104"/>
  <c r="I33" i="150"/>
  <c r="I33" i="148"/>
  <c r="I33" i="106"/>
  <c r="I33" i="112" s="1"/>
  <c r="I33" i="147"/>
  <c r="I33" i="40"/>
  <c r="I33" i="146"/>
  <c r="I33" i="149"/>
  <c r="I33" i="115"/>
  <c r="I33" i="77"/>
  <c r="I33" i="42"/>
  <c r="I33" i="174"/>
  <c r="I33" i="173"/>
  <c r="I33" i="99"/>
  <c r="I33" i="104"/>
  <c r="I33" i="21"/>
  <c r="I33" i="29"/>
  <c r="D33" i="150"/>
  <c r="D33" i="146"/>
  <c r="D33" i="40"/>
  <c r="D33" i="106"/>
  <c r="D33" i="112" s="1"/>
  <c r="D33" i="148"/>
  <c r="D33" i="147"/>
  <c r="D33" i="115"/>
  <c r="D33" i="149"/>
  <c r="D33" i="174"/>
  <c r="D33" i="42"/>
  <c r="D33" i="77"/>
  <c r="D33" i="29"/>
  <c r="D33" i="104"/>
  <c r="D33" i="173"/>
  <c r="D33" i="21"/>
  <c r="D33" i="99"/>
  <c r="D40" i="106"/>
  <c r="D40" i="112" s="1"/>
  <c r="D40" i="173"/>
  <c r="D40" i="104"/>
  <c r="D40" i="99"/>
  <c r="D40" i="21"/>
  <c r="D28" i="150"/>
  <c r="D28" i="106"/>
  <c r="D28" i="112" s="1"/>
  <c r="D28" i="147"/>
  <c r="D28" i="146"/>
  <c r="D28" i="40"/>
  <c r="D28" i="115"/>
  <c r="D28" i="148"/>
  <c r="D28" i="149"/>
  <c r="D28" i="42"/>
  <c r="D28" i="174"/>
  <c r="D28" i="29"/>
  <c r="D28" i="173"/>
  <c r="D28" i="21"/>
  <c r="D28" i="99"/>
  <c r="D28" i="104"/>
  <c r="D28" i="77"/>
  <c r="D23" i="150"/>
  <c r="D23" i="106"/>
  <c r="D23" i="112" s="1"/>
  <c r="D23" i="147"/>
  <c r="D23" i="146"/>
  <c r="D23" i="40"/>
  <c r="D23" i="115"/>
  <c r="D23" i="42"/>
  <c r="D23" i="174"/>
  <c r="D23" i="148"/>
  <c r="D23" i="149"/>
  <c r="D23" i="77"/>
  <c r="D23" i="104"/>
  <c r="D23" i="21"/>
  <c r="D23" i="173"/>
  <c r="D23" i="99"/>
  <c r="D23" i="29"/>
  <c r="AE28" i="114"/>
  <c r="X23" i="114"/>
  <c r="U50" i="114"/>
  <c r="Q50" i="114"/>
  <c r="E50" i="114"/>
  <c r="AE53" i="114"/>
  <c r="S53" i="114"/>
  <c r="K53" i="114"/>
  <c r="C53" i="114"/>
  <c r="N23" i="114"/>
  <c r="B28" i="114"/>
  <c r="R28" i="114"/>
  <c r="F33" i="114"/>
  <c r="Z40" i="114"/>
  <c r="AU46" i="114"/>
  <c r="T40" i="114"/>
  <c r="P40" i="114"/>
  <c r="L40" i="114"/>
  <c r="H40" i="114"/>
  <c r="D40" i="114"/>
  <c r="AC33" i="114"/>
  <c r="Y33" i="114"/>
  <c r="AD28" i="114"/>
  <c r="Z28" i="114"/>
  <c r="AE23" i="114"/>
  <c r="AA23" i="114"/>
  <c r="W23" i="114"/>
  <c r="AB50" i="114"/>
  <c r="X50" i="114"/>
  <c r="T50" i="114"/>
  <c r="P50" i="114"/>
  <c r="L50" i="114"/>
  <c r="H50" i="114"/>
  <c r="D50" i="114"/>
  <c r="AD53" i="114"/>
  <c r="Z53" i="114"/>
  <c r="V53" i="114"/>
  <c r="R53" i="114"/>
  <c r="N53" i="114"/>
  <c r="J53" i="114"/>
  <c r="F53" i="114"/>
  <c r="B53" i="114"/>
  <c r="C23" i="114"/>
  <c r="G23" i="114"/>
  <c r="K23" i="114"/>
  <c r="O23" i="114"/>
  <c r="S23" i="114"/>
  <c r="C28" i="114"/>
  <c r="G28" i="114"/>
  <c r="K28" i="114"/>
  <c r="O28" i="114"/>
  <c r="S28" i="114"/>
  <c r="C33" i="114"/>
  <c r="G33" i="114"/>
  <c r="K33" i="114"/>
  <c r="O33" i="114"/>
  <c r="S33" i="114"/>
  <c r="W40" i="114"/>
  <c r="AA40" i="114"/>
  <c r="AE40" i="114"/>
  <c r="AK46" i="114"/>
  <c r="BA47" i="114"/>
  <c r="AL47" i="114"/>
  <c r="AH47" i="114"/>
  <c r="AT46" i="114"/>
  <c r="AJ46" i="114"/>
  <c r="U40" i="114"/>
  <c r="M40" i="114"/>
  <c r="E40" i="114"/>
  <c r="Z33" i="114"/>
  <c r="AA28" i="114"/>
  <c r="AB23" i="114"/>
  <c r="AC50" i="114"/>
  <c r="Y50" i="114"/>
  <c r="M50" i="114"/>
  <c r="AA53" i="114"/>
  <c r="W53" i="114"/>
  <c r="O53" i="114"/>
  <c r="G53" i="114"/>
  <c r="B23" i="114"/>
  <c r="J23" i="114"/>
  <c r="V23" i="114"/>
  <c r="J28" i="114"/>
  <c r="N28" i="114"/>
  <c r="B33" i="114"/>
  <c r="N33" i="114"/>
  <c r="V33" i="114"/>
  <c r="BC46" i="114"/>
  <c r="AX46" i="114"/>
  <c r="AI47" i="114"/>
  <c r="S40" i="114"/>
  <c r="O40" i="114"/>
  <c r="K40" i="114"/>
  <c r="G40" i="114"/>
  <c r="C40" i="114"/>
  <c r="AB33" i="114"/>
  <c r="X33" i="114"/>
  <c r="AC28" i="114"/>
  <c r="Y28" i="114"/>
  <c r="AD23" i="114"/>
  <c r="Z23" i="114"/>
  <c r="AE50" i="114"/>
  <c r="AA50" i="114"/>
  <c r="W50" i="114"/>
  <c r="S50" i="114"/>
  <c r="O50" i="114"/>
  <c r="K50" i="114"/>
  <c r="G50" i="114"/>
  <c r="C50" i="114"/>
  <c r="AC53" i="114"/>
  <c r="Y53" i="114"/>
  <c r="U53" i="114"/>
  <c r="Q53" i="114"/>
  <c r="M53" i="114"/>
  <c r="I53" i="114"/>
  <c r="E53" i="114"/>
  <c r="D23" i="114"/>
  <c r="H23" i="114"/>
  <c r="L23" i="114"/>
  <c r="P23" i="114"/>
  <c r="T23" i="114"/>
  <c r="D28" i="114"/>
  <c r="H28" i="114"/>
  <c r="L28" i="114"/>
  <c r="P28" i="114"/>
  <c r="T28" i="114"/>
  <c r="D33" i="114"/>
  <c r="H33" i="114"/>
  <c r="L33" i="114"/>
  <c r="P33" i="114"/>
  <c r="T33" i="114"/>
  <c r="X40" i="114"/>
  <c r="AB40" i="114"/>
  <c r="AZ47" i="114"/>
  <c r="AW47" i="114"/>
  <c r="AO46" i="114"/>
  <c r="BF46" i="114"/>
  <c r="AF46" i="114"/>
  <c r="AR46" i="114"/>
  <c r="AY46" i="114"/>
  <c r="Q40" i="114"/>
  <c r="I40" i="114"/>
  <c r="AD33" i="114"/>
  <c r="W28" i="114"/>
  <c r="I50" i="114"/>
  <c r="F23" i="114"/>
  <c r="R23" i="114"/>
  <c r="F28" i="114"/>
  <c r="V28" i="114"/>
  <c r="J33" i="114"/>
  <c r="R33" i="114"/>
  <c r="AD40" i="114"/>
  <c r="AQ46" i="114"/>
  <c r="BE47" i="114"/>
  <c r="AN47" i="114"/>
  <c r="V40" i="114"/>
  <c r="R40" i="114"/>
  <c r="N40" i="114"/>
  <c r="J40" i="114"/>
  <c r="F40" i="114"/>
  <c r="B40" i="114"/>
  <c r="AE33" i="114"/>
  <c r="AA33" i="114"/>
  <c r="W33" i="114"/>
  <c r="AB28" i="114"/>
  <c r="X28" i="114"/>
  <c r="AC23" i="114"/>
  <c r="Y23" i="114"/>
  <c r="AD50" i="114"/>
  <c r="Z50" i="114"/>
  <c r="V50" i="114"/>
  <c r="R50" i="114"/>
  <c r="N50" i="114"/>
  <c r="J50" i="114"/>
  <c r="F50" i="114"/>
  <c r="B50" i="114"/>
  <c r="R54" i="114"/>
  <c r="AB53" i="114"/>
  <c r="X53" i="114"/>
  <c r="T53" i="114"/>
  <c r="P53" i="114"/>
  <c r="L53" i="114"/>
  <c r="H53" i="114"/>
  <c r="D53" i="114"/>
  <c r="E23" i="114"/>
  <c r="I23" i="114"/>
  <c r="M23" i="114"/>
  <c r="Q23" i="114"/>
  <c r="U23" i="114"/>
  <c r="E28" i="114"/>
  <c r="I28" i="114"/>
  <c r="M28" i="114"/>
  <c r="Q28" i="114"/>
  <c r="U28" i="114"/>
  <c r="E33" i="114"/>
  <c r="I33" i="114"/>
  <c r="M33" i="114"/>
  <c r="Q33" i="114"/>
  <c r="U33" i="114"/>
  <c r="Y40" i="114"/>
  <c r="AC40" i="114"/>
  <c r="AV47" i="114"/>
  <c r="AG46" i="114"/>
  <c r="AM47" i="114"/>
  <c r="BD47" i="114"/>
  <c r="AP47" i="114"/>
  <c r="AS47" i="114"/>
  <c r="BB46" i="114"/>
  <c r="AD54" i="2"/>
  <c r="BP54" i="2"/>
  <c r="AM54" i="2"/>
  <c r="Y54" i="2"/>
  <c r="K54" i="2"/>
  <c r="B54" i="2"/>
  <c r="BF24" i="2"/>
  <c r="BF54" i="2"/>
  <c r="P54" i="2"/>
  <c r="BM54" i="2"/>
  <c r="AY54" i="2"/>
  <c r="AK54" i="2"/>
  <c r="W54" i="2"/>
  <c r="I54" i="2"/>
  <c r="AR54" i="2"/>
  <c r="D54" i="2"/>
  <c r="Y29" i="2"/>
  <c r="BH54" i="2"/>
  <c r="AT54" i="2"/>
  <c r="AF54" i="2"/>
  <c r="R54" i="2"/>
  <c r="G54" i="2"/>
  <c r="CX47" i="2"/>
  <c r="FD47" i="2"/>
  <c r="DL47" i="2"/>
  <c r="EN47" i="2"/>
  <c r="DJ47" i="2"/>
  <c r="FN47" i="2"/>
  <c r="BH34" i="2"/>
  <c r="CH24" i="2"/>
  <c r="FP47" i="2"/>
  <c r="EG47" i="2"/>
  <c r="DZ47" i="2"/>
  <c r="FB47" i="2"/>
  <c r="CU47" i="2"/>
  <c r="ES47" i="2"/>
  <c r="EH47" i="2"/>
  <c r="AM41" i="2"/>
  <c r="AT24" i="2"/>
  <c r="B41" i="2"/>
  <c r="BA34" i="2"/>
  <c r="R24" i="2"/>
  <c r="AR24" i="2"/>
  <c r="AY29" i="2"/>
  <c r="BQ34" i="2"/>
  <c r="BP41" i="2"/>
  <c r="BT29" i="2"/>
  <c r="BT41" i="2"/>
  <c r="BT24" i="2"/>
  <c r="I34" i="2"/>
  <c r="BM34" i="2"/>
  <c r="CH29" i="2"/>
  <c r="CC41" i="2"/>
  <c r="AD34" i="2"/>
  <c r="CC29" i="2"/>
  <c r="K29" i="2"/>
  <c r="D24" i="2"/>
  <c r="CJ24" i="2"/>
  <c r="P29" i="2"/>
  <c r="CH34" i="2"/>
  <c r="G34" i="2"/>
  <c r="BP29" i="2"/>
  <c r="BA55" i="2"/>
  <c r="CO54" i="2"/>
  <c r="Y41" i="2"/>
  <c r="CC34" i="2"/>
  <c r="AR29" i="2"/>
  <c r="AM29" i="2"/>
  <c r="BV24" i="2"/>
  <c r="AD24" i="2"/>
  <c r="CA54" i="2"/>
  <c r="CC54" i="2"/>
  <c r="B24" i="2"/>
  <c r="AM24" i="2"/>
  <c r="BA24" i="2"/>
  <c r="B34" i="2"/>
  <c r="K34" i="2"/>
  <c r="AM34" i="2"/>
  <c r="BP34" i="2"/>
  <c r="CA41" i="2"/>
  <c r="CO41" i="2"/>
  <c r="BV41" i="2"/>
  <c r="W29" i="2"/>
  <c r="AT34" i="2"/>
  <c r="G24" i="2"/>
  <c r="BV34" i="2"/>
  <c r="AF34" i="2"/>
  <c r="BH24" i="2"/>
  <c r="AF24" i="2"/>
  <c r="R29" i="2"/>
  <c r="AY34" i="2"/>
  <c r="AT29" i="2"/>
  <c r="BT54" i="2"/>
  <c r="AR41" i="2"/>
  <c r="CJ41" i="2"/>
  <c r="CJ34" i="2"/>
  <c r="W34" i="2"/>
  <c r="CH54" i="2"/>
  <c r="AK34" i="2"/>
  <c r="CJ29" i="2"/>
  <c r="BH29" i="2"/>
  <c r="AF29" i="2"/>
  <c r="G29" i="2"/>
  <c r="BM24" i="2"/>
  <c r="I24" i="2"/>
  <c r="BF41" i="2"/>
  <c r="AD41" i="2"/>
  <c r="BV29" i="2"/>
  <c r="CO29" i="2"/>
  <c r="CA29" i="2"/>
  <c r="CO24" i="2"/>
  <c r="CA24" i="2"/>
  <c r="D41" i="2"/>
  <c r="BM41" i="2"/>
  <c r="AY41" i="2"/>
  <c r="W41" i="2"/>
  <c r="I41" i="2"/>
  <c r="CO34" i="2"/>
  <c r="CA34" i="2"/>
  <c r="BQ24" i="2"/>
  <c r="BQ54" i="2"/>
  <c r="K24" i="2"/>
  <c r="BP24" i="2"/>
  <c r="I29" i="2"/>
  <c r="AK29" i="2"/>
  <c r="BM29" i="2"/>
  <c r="Y34" i="2"/>
  <c r="P41" i="2"/>
  <c r="AK41" i="2"/>
  <c r="BA41" i="2"/>
  <c r="K41" i="2"/>
  <c r="BH41" i="2"/>
  <c r="AT41" i="2"/>
  <c r="AF41" i="2"/>
  <c r="R41" i="2"/>
  <c r="G41" i="2"/>
  <c r="BT34" i="2"/>
  <c r="BQ29" i="2"/>
  <c r="CC24" i="2"/>
  <c r="Y24" i="2"/>
  <c r="P24" i="2"/>
  <c r="B29" i="2"/>
  <c r="BA29" i="2"/>
  <c r="D34" i="2"/>
  <c r="P34" i="2"/>
  <c r="AR34" i="2"/>
  <c r="BF34" i="2"/>
  <c r="BQ41" i="2"/>
  <c r="CJ54" i="2"/>
  <c r="BV54" i="2"/>
  <c r="D29" i="2"/>
  <c r="AD29" i="2"/>
  <c r="BF29" i="2"/>
  <c r="R34" i="2"/>
  <c r="CH41" i="2"/>
  <c r="W24" i="2"/>
  <c r="AK24" i="2"/>
  <c r="AY24" i="2"/>
  <c r="BQ6" i="2"/>
  <c r="BQ8" i="2"/>
  <c r="BQ11" i="2"/>
  <c r="BQ14" i="2"/>
  <c r="BQ20" i="2"/>
  <c r="BQ20" i="106" l="1"/>
  <c r="BQ20" i="112" s="1"/>
  <c r="BQ20" i="150"/>
  <c r="BQ20" i="147"/>
  <c r="BQ20" i="148"/>
  <c r="BQ20" i="146"/>
  <c r="BQ20" i="149"/>
  <c r="BQ20" i="115"/>
  <c r="BQ20" i="174"/>
  <c r="BQ20" i="40"/>
  <c r="BQ20" i="29"/>
  <c r="BQ20" i="77"/>
  <c r="BQ20" i="173"/>
  <c r="BQ20" i="42"/>
  <c r="BQ20" i="21"/>
  <c r="BQ20" i="99"/>
  <c r="BQ20" i="104"/>
  <c r="BQ41" i="106"/>
  <c r="BQ41" i="112" s="1"/>
  <c r="BQ41" i="173"/>
  <c r="BQ41" i="104"/>
  <c r="BQ41" i="99"/>
  <c r="BQ41" i="21"/>
  <c r="I25" i="180"/>
  <c r="I25" i="181"/>
  <c r="I25" i="178"/>
  <c r="I25" i="179"/>
  <c r="I25" i="177"/>
  <c r="Y24" i="106"/>
  <c r="Y24" i="112" s="1"/>
  <c r="Y24" i="150"/>
  <c r="Y24" i="147"/>
  <c r="Y24" i="148"/>
  <c r="Y24" i="146"/>
  <c r="Y24" i="149"/>
  <c r="Y24" i="115"/>
  <c r="Y24" i="174"/>
  <c r="Y24" i="40"/>
  <c r="Y24" i="29"/>
  <c r="Y24" i="77"/>
  <c r="Y24" i="173"/>
  <c r="Y24" i="42"/>
  <c r="Y24" i="21"/>
  <c r="Y24" i="99"/>
  <c r="Y24" i="104"/>
  <c r="BH41" i="106"/>
  <c r="BH41" i="112" s="1"/>
  <c r="BH41" i="173"/>
  <c r="BH41" i="21"/>
  <c r="BH41" i="104"/>
  <c r="BH41" i="99"/>
  <c r="G35" i="180"/>
  <c r="G35" i="181"/>
  <c r="G35" i="178"/>
  <c r="G35" i="179"/>
  <c r="G35" i="177"/>
  <c r="W34" i="106"/>
  <c r="W34" i="112" s="1"/>
  <c r="W34" i="150"/>
  <c r="W34" i="148"/>
  <c r="W34" i="147"/>
  <c r="W34" i="146"/>
  <c r="W34" i="149"/>
  <c r="W34" i="174"/>
  <c r="W34" i="115"/>
  <c r="W34" i="77"/>
  <c r="W34" i="40"/>
  <c r="W34" i="173"/>
  <c r="W34" i="42"/>
  <c r="W34" i="29"/>
  <c r="W34" i="21"/>
  <c r="W34" i="104"/>
  <c r="W34" i="99"/>
  <c r="B30" i="180"/>
  <c r="B30" i="181"/>
  <c r="B30" i="178"/>
  <c r="B30" i="179"/>
  <c r="B30" i="177"/>
  <c r="R29" i="106"/>
  <c r="R29" i="112" s="1"/>
  <c r="R29" i="150"/>
  <c r="R29" i="148"/>
  <c r="R29" i="147"/>
  <c r="R29" i="146"/>
  <c r="R29" i="149"/>
  <c r="R29" i="115"/>
  <c r="R29" i="174"/>
  <c r="R29" i="40"/>
  <c r="R29" i="29"/>
  <c r="R29" i="77"/>
  <c r="R29" i="42"/>
  <c r="R29" i="173"/>
  <c r="R29" i="21"/>
  <c r="R29" i="99"/>
  <c r="R29" i="104"/>
  <c r="G30" i="180"/>
  <c r="G30" i="181"/>
  <c r="G30" i="178"/>
  <c r="G30" i="179"/>
  <c r="G30" i="177"/>
  <c r="W29" i="106"/>
  <c r="W29" i="112" s="1"/>
  <c r="W29" i="150"/>
  <c r="W29" i="148"/>
  <c r="W29" i="147"/>
  <c r="W29" i="146"/>
  <c r="W29" i="149"/>
  <c r="W29" i="174"/>
  <c r="W29" i="115"/>
  <c r="W29" i="77"/>
  <c r="W29" i="40"/>
  <c r="W29" i="29"/>
  <c r="W29" i="173"/>
  <c r="W29" i="42"/>
  <c r="W29" i="21"/>
  <c r="W29" i="99"/>
  <c r="W29" i="104"/>
  <c r="AK25" i="180"/>
  <c r="AK25" i="178"/>
  <c r="AK25" i="181"/>
  <c r="AK25" i="179"/>
  <c r="AK25" i="177"/>
  <c r="BA24" i="106"/>
  <c r="BA24" i="112" s="1"/>
  <c r="BA24" i="150"/>
  <c r="BA24" i="147"/>
  <c r="BA24" i="148"/>
  <c r="BA24" i="146"/>
  <c r="BA24" i="149"/>
  <c r="BA24" i="115"/>
  <c r="BA24" i="174"/>
  <c r="BA24" i="40"/>
  <c r="BA24" i="29"/>
  <c r="BA24" i="77"/>
  <c r="BA24" i="173"/>
  <c r="BA24" i="42"/>
  <c r="BA24" i="21"/>
  <c r="BA24" i="99"/>
  <c r="BA24" i="104"/>
  <c r="CA54" i="106"/>
  <c r="CA54" i="112" s="1"/>
  <c r="CA54" i="173"/>
  <c r="CA54" i="104"/>
  <c r="CA54" i="21"/>
  <c r="CA54" i="99"/>
  <c r="BA55" i="106"/>
  <c r="BA55" i="112" s="1"/>
  <c r="BA55" i="21"/>
  <c r="BA55" i="173"/>
  <c r="BA55" i="104"/>
  <c r="BA55" i="99"/>
  <c r="CC29" i="106"/>
  <c r="CC29" i="112" s="1"/>
  <c r="CC29" i="150"/>
  <c r="CC29" i="148"/>
  <c r="CC29" i="146"/>
  <c r="CC29" i="147"/>
  <c r="CC29" i="149"/>
  <c r="CC29" i="115"/>
  <c r="CC29" i="174"/>
  <c r="CC29" i="40"/>
  <c r="CC29" i="29"/>
  <c r="CC29" i="77"/>
  <c r="CC29" i="173"/>
  <c r="CC29" i="42"/>
  <c r="CC29" i="21"/>
  <c r="CC29" i="99"/>
  <c r="CC29" i="104"/>
  <c r="AB25" i="180"/>
  <c r="AB25" i="181"/>
  <c r="AB25" i="178"/>
  <c r="AB25" i="179"/>
  <c r="AB25" i="177"/>
  <c r="AR24" i="106"/>
  <c r="AR24" i="112" s="1"/>
  <c r="AR24" i="150"/>
  <c r="AR24" i="147"/>
  <c r="AR24" i="148"/>
  <c r="AR24" i="146"/>
  <c r="AR24" i="149"/>
  <c r="AR24" i="174"/>
  <c r="AR24" i="115"/>
  <c r="AR24" i="77"/>
  <c r="AR24" i="40"/>
  <c r="AR24" i="29"/>
  <c r="AR24" i="173"/>
  <c r="AR24" i="42"/>
  <c r="AR24" i="104"/>
  <c r="AR24" i="21"/>
  <c r="AR24" i="99"/>
  <c r="AT55" i="2"/>
  <c r="AT54" i="106"/>
  <c r="AT54" i="112" s="1"/>
  <c r="AT54" i="21"/>
  <c r="AT54" i="173"/>
  <c r="AT54" i="104"/>
  <c r="AT54" i="99"/>
  <c r="BQ14" i="106"/>
  <c r="BQ14" i="112" s="1"/>
  <c r="BQ14" i="148"/>
  <c r="BQ14" i="150"/>
  <c r="BQ14" i="147"/>
  <c r="BQ14" i="146"/>
  <c r="BQ14" i="149"/>
  <c r="BQ14" i="174"/>
  <c r="BQ14" i="40"/>
  <c r="BQ14" i="115"/>
  <c r="BQ14" i="77"/>
  <c r="BQ14" i="29"/>
  <c r="BQ14" i="173"/>
  <c r="BQ14" i="42"/>
  <c r="BQ14" i="99"/>
  <c r="BQ14" i="104"/>
  <c r="BQ14" i="21"/>
  <c r="AI25" i="180"/>
  <c r="AI25" i="181"/>
  <c r="AI25" i="178"/>
  <c r="AI25" i="179"/>
  <c r="AI25" i="177"/>
  <c r="AY24" i="106"/>
  <c r="AY24" i="112" s="1"/>
  <c r="AY24" i="150"/>
  <c r="AY24" i="148"/>
  <c r="AY24" i="147"/>
  <c r="AY24" i="146"/>
  <c r="AY24" i="149"/>
  <c r="AY24" i="174"/>
  <c r="AY24" i="115"/>
  <c r="AY24" i="77"/>
  <c r="AY24" i="40"/>
  <c r="AY24" i="29"/>
  <c r="AY24" i="173"/>
  <c r="AY24" i="42"/>
  <c r="AY24" i="21"/>
  <c r="AY24" i="99"/>
  <c r="AY24" i="104"/>
  <c r="CH41" i="106"/>
  <c r="CH41" i="112" s="1"/>
  <c r="CH41" i="173"/>
  <c r="CH41" i="21"/>
  <c r="CH41" i="104"/>
  <c r="CH41" i="99"/>
  <c r="AP35" i="180"/>
  <c r="AP35" i="181"/>
  <c r="AP35" i="178"/>
  <c r="AP35" i="179"/>
  <c r="AP35" i="177"/>
  <c r="BF34" i="106"/>
  <c r="BF34" i="112" s="1"/>
  <c r="BF34" i="150"/>
  <c r="BF34" i="148"/>
  <c r="BF34" i="147"/>
  <c r="BF34" i="149"/>
  <c r="BF34" i="146"/>
  <c r="BF34" i="115"/>
  <c r="BF34" i="174"/>
  <c r="BF34" i="40"/>
  <c r="BF34" i="77"/>
  <c r="BF34" i="42"/>
  <c r="BF34" i="29"/>
  <c r="BF34" i="173"/>
  <c r="BF34" i="21"/>
  <c r="BF34" i="104"/>
  <c r="BF34" i="99"/>
  <c r="AK30" i="180"/>
  <c r="AK30" i="181"/>
  <c r="AK30" i="178"/>
  <c r="AK30" i="179"/>
  <c r="AK30" i="177"/>
  <c r="BA29" i="106"/>
  <c r="BA29" i="112" s="1"/>
  <c r="BA29" i="150"/>
  <c r="BA29" i="148"/>
  <c r="BA29" i="146"/>
  <c r="BA29" i="147"/>
  <c r="BA29" i="149"/>
  <c r="BA29" i="115"/>
  <c r="BA29" i="174"/>
  <c r="BA29" i="40"/>
  <c r="BA29" i="29"/>
  <c r="BA29" i="77"/>
  <c r="BA29" i="173"/>
  <c r="BA29" i="42"/>
  <c r="BA29" i="21"/>
  <c r="BA29" i="99"/>
  <c r="BA29" i="104"/>
  <c r="CC24" i="106"/>
  <c r="CC24" i="112" s="1"/>
  <c r="CC24" i="150"/>
  <c r="CC24" i="147"/>
  <c r="CC24" i="148"/>
  <c r="CC24" i="146"/>
  <c r="CC24" i="149"/>
  <c r="CC24" i="115"/>
  <c r="CC24" i="174"/>
  <c r="CC24" i="40"/>
  <c r="CC24" i="29"/>
  <c r="CC24" i="77"/>
  <c r="CC24" i="173"/>
  <c r="CC24" i="42"/>
  <c r="CC24" i="21"/>
  <c r="CC24" i="99"/>
  <c r="CC24" i="104"/>
  <c r="R41" i="106"/>
  <c r="R41" i="112" s="1"/>
  <c r="R41" i="173"/>
  <c r="R41" i="21"/>
  <c r="R41" i="104"/>
  <c r="R41" i="99"/>
  <c r="I35" i="180"/>
  <c r="I35" i="181"/>
  <c r="I35" i="178"/>
  <c r="I35" i="179"/>
  <c r="I35" i="177"/>
  <c r="Y34" i="106"/>
  <c r="Y34" i="112" s="1"/>
  <c r="Y34" i="150"/>
  <c r="Y34" i="148"/>
  <c r="Y34" i="147"/>
  <c r="Y34" i="149"/>
  <c r="Y34" i="146"/>
  <c r="Y34" i="115"/>
  <c r="Y34" i="174"/>
  <c r="Y34" i="40"/>
  <c r="Y34" i="77"/>
  <c r="Y34" i="29"/>
  <c r="Y34" i="173"/>
  <c r="Y34" i="42"/>
  <c r="Y34" i="21"/>
  <c r="Y34" i="104"/>
  <c r="Y34" i="99"/>
  <c r="AZ25" i="180"/>
  <c r="AZ25" i="181"/>
  <c r="AZ25" i="178"/>
  <c r="AZ25" i="179"/>
  <c r="AZ25" i="177"/>
  <c r="BP24" i="106"/>
  <c r="BP24" i="112" s="1"/>
  <c r="BP24" i="150"/>
  <c r="BP24" i="147"/>
  <c r="BP24" i="148"/>
  <c r="BP24" i="146"/>
  <c r="BP24" i="149"/>
  <c r="BP24" i="174"/>
  <c r="BP24" i="115"/>
  <c r="BP24" i="77"/>
  <c r="BP24" i="40"/>
  <c r="BP24" i="29"/>
  <c r="BP24" i="173"/>
  <c r="BP24" i="42"/>
  <c r="BP24" i="104"/>
  <c r="BP24" i="21"/>
  <c r="BP24" i="99"/>
  <c r="CA34" i="106"/>
  <c r="CA34" i="112" s="1"/>
  <c r="CA34" i="150"/>
  <c r="CA34" i="148"/>
  <c r="CA34" i="147"/>
  <c r="CA34" i="146"/>
  <c r="CA34" i="149"/>
  <c r="CA34" i="174"/>
  <c r="CA34" i="115"/>
  <c r="CA34" i="77"/>
  <c r="CA34" i="40"/>
  <c r="CA34" i="173"/>
  <c r="CA34" i="42"/>
  <c r="CA34" i="29"/>
  <c r="CA34" i="21"/>
  <c r="CA34" i="104"/>
  <c r="CA34" i="99"/>
  <c r="W41" i="106"/>
  <c r="W41" i="112" s="1"/>
  <c r="W41" i="173"/>
  <c r="W41" i="21"/>
  <c r="W41" i="104"/>
  <c r="W41" i="99"/>
  <c r="CA24" i="106"/>
  <c r="CA24" i="112" s="1"/>
  <c r="CA24" i="150"/>
  <c r="CA24" i="148"/>
  <c r="CA24" i="147"/>
  <c r="CA24" i="146"/>
  <c r="CA24" i="149"/>
  <c r="CA24" i="174"/>
  <c r="CA24" i="115"/>
  <c r="CA24" i="77"/>
  <c r="CA24" i="40"/>
  <c r="CA24" i="29"/>
  <c r="CA24" i="173"/>
  <c r="CA24" i="42"/>
  <c r="CA24" i="21"/>
  <c r="CA24" i="99"/>
  <c r="CA24" i="104"/>
  <c r="BV29" i="106"/>
  <c r="BV29" i="112" s="1"/>
  <c r="BV29" i="150"/>
  <c r="BV29" i="148"/>
  <c r="BV29" i="147"/>
  <c r="BV29" i="146"/>
  <c r="BV29" i="149"/>
  <c r="BV29" i="115"/>
  <c r="BV29" i="174"/>
  <c r="BV29" i="40"/>
  <c r="BV29" i="29"/>
  <c r="BV29" i="77"/>
  <c r="BV29" i="42"/>
  <c r="BV29" i="173"/>
  <c r="BV29" i="21"/>
  <c r="BV29" i="99"/>
  <c r="BV29" i="104"/>
  <c r="AW25" i="180"/>
  <c r="AW25" i="181"/>
  <c r="AW25" i="178"/>
  <c r="AW25" i="179"/>
  <c r="AW25" i="177"/>
  <c r="BM24" i="106"/>
  <c r="BM24" i="112" s="1"/>
  <c r="BM24" i="150"/>
  <c r="BM24" i="147"/>
  <c r="BM24" i="148"/>
  <c r="BM24" i="146"/>
  <c r="BM24" i="149"/>
  <c r="BM24" i="115"/>
  <c r="BM24" i="174"/>
  <c r="BM24" i="40"/>
  <c r="BM24" i="29"/>
  <c r="BM24" i="77"/>
  <c r="BM24" i="173"/>
  <c r="BM24" i="42"/>
  <c r="BM24" i="21"/>
  <c r="BM24" i="99"/>
  <c r="BM24" i="104"/>
  <c r="CJ29" i="106"/>
  <c r="CJ29" i="112" s="1"/>
  <c r="CJ29" i="150"/>
  <c r="CJ29" i="148"/>
  <c r="CJ29" i="146"/>
  <c r="CJ29" i="147"/>
  <c r="CJ29" i="149"/>
  <c r="CJ29" i="174"/>
  <c r="CJ29" i="115"/>
  <c r="CJ29" i="77"/>
  <c r="CJ29" i="40"/>
  <c r="CJ29" i="29"/>
  <c r="CJ29" i="173"/>
  <c r="CJ29" i="42"/>
  <c r="CJ29" i="104"/>
  <c r="CJ29" i="21"/>
  <c r="CJ29" i="99"/>
  <c r="CJ34" i="106"/>
  <c r="CJ34" i="112" s="1"/>
  <c r="CJ34" i="150"/>
  <c r="CJ34" i="148"/>
  <c r="CJ34" i="147"/>
  <c r="CJ34" i="146"/>
  <c r="CJ34" i="149"/>
  <c r="CJ34" i="174"/>
  <c r="CJ34" i="115"/>
  <c r="CJ34" i="77"/>
  <c r="CJ34" i="40"/>
  <c r="CJ34" i="29"/>
  <c r="CJ34" i="173"/>
  <c r="CJ34" i="42"/>
  <c r="CJ34" i="104"/>
  <c r="CJ34" i="99"/>
  <c r="CJ34" i="21"/>
  <c r="AD30" i="180"/>
  <c r="AD30" i="178"/>
  <c r="AD30" i="181"/>
  <c r="AD30" i="179"/>
  <c r="AD30" i="177"/>
  <c r="AT29" i="106"/>
  <c r="AT29" i="112" s="1"/>
  <c r="AT29" i="150"/>
  <c r="AT29" i="148"/>
  <c r="AT29" i="147"/>
  <c r="AT29" i="146"/>
  <c r="AT29" i="149"/>
  <c r="AT29" i="115"/>
  <c r="AT29" i="174"/>
  <c r="AT29" i="40"/>
  <c r="AT29" i="29"/>
  <c r="AT29" i="77"/>
  <c r="AT29" i="42"/>
  <c r="AT29" i="173"/>
  <c r="AT29" i="21"/>
  <c r="AT29" i="99"/>
  <c r="AT29" i="104"/>
  <c r="P25" i="180"/>
  <c r="P25" i="181"/>
  <c r="P25" i="178"/>
  <c r="P25" i="177"/>
  <c r="P25" i="179"/>
  <c r="AF24" i="106"/>
  <c r="AF24" i="112" s="1"/>
  <c r="AF24" i="150"/>
  <c r="AF24" i="147"/>
  <c r="AF24" i="148"/>
  <c r="AF24" i="146"/>
  <c r="AF24" i="149"/>
  <c r="AF24" i="174"/>
  <c r="AF24" i="115"/>
  <c r="AF24" i="77"/>
  <c r="AF24" i="40"/>
  <c r="AF24" i="29"/>
  <c r="AF24" i="173"/>
  <c r="AF24" i="42"/>
  <c r="AF24" i="104"/>
  <c r="AF24" i="21"/>
  <c r="AF24" i="99"/>
  <c r="BV41" i="106"/>
  <c r="BV41" i="112" s="1"/>
  <c r="BV41" i="173"/>
  <c r="BV41" i="21"/>
  <c r="BV41" i="104"/>
  <c r="BV41" i="99"/>
  <c r="W35" i="180"/>
  <c r="W35" i="181"/>
  <c r="W35" i="178"/>
  <c r="W35" i="179"/>
  <c r="W35" i="177"/>
  <c r="AM34" i="106"/>
  <c r="AM34" i="112" s="1"/>
  <c r="AM34" i="150"/>
  <c r="AM34" i="148"/>
  <c r="AM34" i="147"/>
  <c r="AM34" i="146"/>
  <c r="AM34" i="149"/>
  <c r="AM34" i="174"/>
  <c r="AM34" i="115"/>
  <c r="AM34" i="77"/>
  <c r="AM34" i="40"/>
  <c r="AM34" i="173"/>
  <c r="AM34" i="42"/>
  <c r="AM34" i="29"/>
  <c r="AM34" i="21"/>
  <c r="AM34" i="104"/>
  <c r="AM34" i="99"/>
  <c r="W25" i="180"/>
  <c r="W25" i="181"/>
  <c r="W25" i="178"/>
  <c r="W25" i="179"/>
  <c r="W25" i="177"/>
  <c r="AM24" i="106"/>
  <c r="AM24" i="112" s="1"/>
  <c r="AM24" i="150"/>
  <c r="AM24" i="148"/>
  <c r="AM24" i="147"/>
  <c r="AM24" i="146"/>
  <c r="AM24" i="149"/>
  <c r="AM24" i="174"/>
  <c r="AM24" i="115"/>
  <c r="AM24" i="77"/>
  <c r="AM24" i="40"/>
  <c r="AM24" i="29"/>
  <c r="AM24" i="173"/>
  <c r="AM24" i="42"/>
  <c r="AM24" i="21"/>
  <c r="AM24" i="99"/>
  <c r="AM24" i="104"/>
  <c r="N25" i="180"/>
  <c r="N25" i="178"/>
  <c r="N25" i="181"/>
  <c r="N25" i="179"/>
  <c r="N25" i="177"/>
  <c r="AD24" i="106"/>
  <c r="AD24" i="112" s="1"/>
  <c r="AD24" i="150"/>
  <c r="AD24" i="148"/>
  <c r="AD24" i="147"/>
  <c r="AD24" i="146"/>
  <c r="AD24" i="149"/>
  <c r="AD24" i="115"/>
  <c r="AD24" i="174"/>
  <c r="AD24" i="40"/>
  <c r="AD24" i="29"/>
  <c r="AD24" i="77"/>
  <c r="AD24" i="42"/>
  <c r="AD24" i="173"/>
  <c r="AD24" i="21"/>
  <c r="AD24" i="99"/>
  <c r="AD24" i="104"/>
  <c r="CC34" i="106"/>
  <c r="CC34" i="112" s="1"/>
  <c r="CC34" i="150"/>
  <c r="CC34" i="148"/>
  <c r="CC34" i="147"/>
  <c r="CC34" i="149"/>
  <c r="CC34" i="146"/>
  <c r="CC34" i="115"/>
  <c r="CC34" i="174"/>
  <c r="CC34" i="40"/>
  <c r="CC34" i="77"/>
  <c r="CC34" i="29"/>
  <c r="CC34" i="173"/>
  <c r="CC34" i="42"/>
  <c r="CC34" i="21"/>
  <c r="CC34" i="104"/>
  <c r="CC34" i="99"/>
  <c r="AZ30" i="180"/>
  <c r="AZ30" i="181"/>
  <c r="AZ30" i="178"/>
  <c r="AZ30" i="179"/>
  <c r="AZ30" i="177"/>
  <c r="BP29" i="106"/>
  <c r="BP29" i="112" s="1"/>
  <c r="BP29" i="150"/>
  <c r="BP29" i="148"/>
  <c r="BP29" i="146"/>
  <c r="BP29" i="147"/>
  <c r="BP29" i="149"/>
  <c r="BP29" i="174"/>
  <c r="BP29" i="115"/>
  <c r="BP29" i="77"/>
  <c r="BP29" i="40"/>
  <c r="BP29" i="29"/>
  <c r="BP29" i="173"/>
  <c r="BP29" i="42"/>
  <c r="BP29" i="104"/>
  <c r="BP29" i="21"/>
  <c r="BP29" i="99"/>
  <c r="CJ24" i="106"/>
  <c r="CJ24" i="112" s="1"/>
  <c r="CJ24" i="150"/>
  <c r="CJ24" i="147"/>
  <c r="CJ24" i="148"/>
  <c r="CJ24" i="146"/>
  <c r="CJ24" i="149"/>
  <c r="CJ24" i="174"/>
  <c r="CJ24" i="115"/>
  <c r="CJ24" i="77"/>
  <c r="CJ24" i="40"/>
  <c r="CJ24" i="29"/>
  <c r="CJ24" i="173"/>
  <c r="CJ24" i="42"/>
  <c r="CJ24" i="104"/>
  <c r="CJ24" i="21"/>
  <c r="CJ24" i="99"/>
  <c r="N35" i="180"/>
  <c r="N35" i="178"/>
  <c r="N35" i="181"/>
  <c r="N35" i="179"/>
  <c r="N35" i="177"/>
  <c r="AD34" i="106"/>
  <c r="AD34" i="112" s="1"/>
  <c r="AD34" i="150"/>
  <c r="AD34" i="148"/>
  <c r="AD34" i="147"/>
  <c r="AD34" i="149"/>
  <c r="AD34" i="146"/>
  <c r="AD34" i="115"/>
  <c r="AD34" i="174"/>
  <c r="AD34" i="40"/>
  <c r="AD34" i="77"/>
  <c r="AD34" i="42"/>
  <c r="AD34" i="29"/>
  <c r="AD34" i="173"/>
  <c r="AD34" i="21"/>
  <c r="AD34" i="104"/>
  <c r="AD34" i="99"/>
  <c r="BP41" i="106"/>
  <c r="BP41" i="112" s="1"/>
  <c r="BP41" i="173"/>
  <c r="BP41" i="21"/>
  <c r="BP41" i="104"/>
  <c r="BP41" i="99"/>
  <c r="B25" i="180"/>
  <c r="B25" i="181"/>
  <c r="B25" i="178"/>
  <c r="B25" i="179"/>
  <c r="B25" i="177"/>
  <c r="R24" i="106"/>
  <c r="R24" i="112" s="1"/>
  <c r="R24" i="150"/>
  <c r="R24" i="148"/>
  <c r="R24" i="147"/>
  <c r="R24" i="146"/>
  <c r="R24" i="149"/>
  <c r="R24" i="115"/>
  <c r="R24" i="174"/>
  <c r="R24" i="40"/>
  <c r="R24" i="29"/>
  <c r="R24" i="77"/>
  <c r="R24" i="42"/>
  <c r="R24" i="173"/>
  <c r="R24" i="21"/>
  <c r="R24" i="99"/>
  <c r="R24" i="104"/>
  <c r="AM41" i="106"/>
  <c r="AM41" i="112" s="1"/>
  <c r="AM41" i="173"/>
  <c r="AM41" i="21"/>
  <c r="AM41" i="104"/>
  <c r="AM41" i="99"/>
  <c r="FB47" i="21"/>
  <c r="FB47" i="173"/>
  <c r="FB47" i="104"/>
  <c r="FB47" i="99"/>
  <c r="CH24" i="106"/>
  <c r="CH24" i="112" s="1"/>
  <c r="CH24" i="150"/>
  <c r="CH24" i="148"/>
  <c r="CH24" i="147"/>
  <c r="CH24" i="146"/>
  <c r="CH24" i="149"/>
  <c r="CH24" i="115"/>
  <c r="CH24" i="174"/>
  <c r="CH24" i="40"/>
  <c r="CH24" i="29"/>
  <c r="CH24" i="77"/>
  <c r="CH24" i="42"/>
  <c r="CH24" i="173"/>
  <c r="CH24" i="21"/>
  <c r="CH24" i="99"/>
  <c r="CH24" i="104"/>
  <c r="EN47" i="21"/>
  <c r="EN47" i="173"/>
  <c r="EN47" i="104"/>
  <c r="EN47" i="99"/>
  <c r="G54" i="106"/>
  <c r="G54" i="112" s="1"/>
  <c r="G54" i="173"/>
  <c r="G54" i="104"/>
  <c r="G54" i="21"/>
  <c r="G54" i="99"/>
  <c r="BH54" i="106"/>
  <c r="BH54" i="112" s="1"/>
  <c r="BH54" i="21"/>
  <c r="BH54" i="173"/>
  <c r="BH54" i="104"/>
  <c r="BH54" i="99"/>
  <c r="AY54" i="106"/>
  <c r="AY54" i="112" s="1"/>
  <c r="AY54" i="173"/>
  <c r="AY54" i="104"/>
  <c r="AY54" i="21"/>
  <c r="AY54" i="99"/>
  <c r="P55" i="2"/>
  <c r="P54" i="106"/>
  <c r="P54" i="112" s="1"/>
  <c r="P54" i="21"/>
  <c r="P54" i="173"/>
  <c r="P54" i="104"/>
  <c r="P54" i="99"/>
  <c r="BF25" i="2"/>
  <c r="AP25" i="180"/>
  <c r="AP25" i="181"/>
  <c r="AP25" i="178"/>
  <c r="AP25" i="179"/>
  <c r="AP25" i="177"/>
  <c r="BF24" i="106"/>
  <c r="BF24" i="112" s="1"/>
  <c r="BF24" i="150"/>
  <c r="BF24" i="148"/>
  <c r="BF24" i="147"/>
  <c r="BF24" i="146"/>
  <c r="BF24" i="149"/>
  <c r="BF24" i="115"/>
  <c r="BF24" i="174"/>
  <c r="BF24" i="40"/>
  <c r="BF24" i="29"/>
  <c r="BF24" i="77"/>
  <c r="BF24" i="42"/>
  <c r="BF24" i="173"/>
  <c r="BF24" i="21"/>
  <c r="BF24" i="99"/>
  <c r="BF24" i="104"/>
  <c r="Y55" i="2"/>
  <c r="Y54" i="106"/>
  <c r="Y54" i="112" s="1"/>
  <c r="Y54" i="21"/>
  <c r="Y54" i="173"/>
  <c r="Y54" i="104"/>
  <c r="Y54" i="99"/>
  <c r="AD55" i="2"/>
  <c r="AD54" i="106"/>
  <c r="AD54" i="112" s="1"/>
  <c r="AD54" i="21"/>
  <c r="AD54" i="173"/>
  <c r="AD54" i="104"/>
  <c r="AD54" i="99"/>
  <c r="BQ9" i="145"/>
  <c r="BQ9" i="41"/>
  <c r="BQ9" i="127"/>
  <c r="BQ9" i="37"/>
  <c r="BQ9" i="38"/>
  <c r="BQ8" i="106"/>
  <c r="BQ8" i="112" s="1"/>
  <c r="BQ8" i="150"/>
  <c r="BQ8" i="148"/>
  <c r="BQ8" i="147"/>
  <c r="BQ8" i="146"/>
  <c r="BQ8" i="149"/>
  <c r="BQ8" i="40"/>
  <c r="BQ8" i="174"/>
  <c r="BQ8" i="115"/>
  <c r="BQ8" i="77"/>
  <c r="BQ8" i="29"/>
  <c r="BQ8" i="173"/>
  <c r="BQ8" i="42"/>
  <c r="BQ8" i="104"/>
  <c r="BQ8" i="21"/>
  <c r="BQ8" i="99"/>
  <c r="BQ12" i="145"/>
  <c r="BQ12" i="41"/>
  <c r="BQ12" i="37"/>
  <c r="BQ12" i="127"/>
  <c r="BQ12" i="38"/>
  <c r="BQ11" i="106"/>
  <c r="BQ11" i="112" s="1"/>
  <c r="BQ11" i="150"/>
  <c r="BQ11" i="148"/>
  <c r="BQ11" i="147"/>
  <c r="BQ11" i="146"/>
  <c r="BQ11" i="149"/>
  <c r="BQ11" i="115"/>
  <c r="BQ11" i="174"/>
  <c r="BQ11" i="40"/>
  <c r="BQ11" i="29"/>
  <c r="BQ11" i="77"/>
  <c r="BQ11" i="173"/>
  <c r="BQ11" i="42"/>
  <c r="BQ11" i="21"/>
  <c r="BQ11" i="99"/>
  <c r="BQ11" i="104"/>
  <c r="U25" i="180"/>
  <c r="U25" i="178"/>
  <c r="U25" i="181"/>
  <c r="U25" i="179"/>
  <c r="U25" i="177"/>
  <c r="AK24" i="106"/>
  <c r="AK24" i="112" s="1"/>
  <c r="AK24" i="150"/>
  <c r="AK24" i="147"/>
  <c r="AK24" i="148"/>
  <c r="AK24" i="146"/>
  <c r="AK24" i="149"/>
  <c r="AK24" i="115"/>
  <c r="AK24" i="174"/>
  <c r="AK24" i="40"/>
  <c r="AK24" i="29"/>
  <c r="AK24" i="77"/>
  <c r="AK24" i="173"/>
  <c r="AK24" i="42"/>
  <c r="AK24" i="21"/>
  <c r="AK24" i="99"/>
  <c r="AK24" i="104"/>
  <c r="B35" i="180"/>
  <c r="B35" i="181"/>
  <c r="B35" i="178"/>
  <c r="B35" i="179"/>
  <c r="B35" i="177"/>
  <c r="R34" i="106"/>
  <c r="R34" i="112" s="1"/>
  <c r="R34" i="150"/>
  <c r="R34" i="148"/>
  <c r="R34" i="147"/>
  <c r="R34" i="149"/>
  <c r="R34" i="146"/>
  <c r="R34" i="115"/>
  <c r="R34" i="174"/>
  <c r="R34" i="40"/>
  <c r="R34" i="77"/>
  <c r="R34" i="42"/>
  <c r="R34" i="29"/>
  <c r="R34" i="173"/>
  <c r="R34" i="21"/>
  <c r="R34" i="104"/>
  <c r="R34" i="99"/>
  <c r="BV54" i="106"/>
  <c r="BV54" i="112" s="1"/>
  <c r="BV54" i="21"/>
  <c r="BV54" i="173"/>
  <c r="BV54" i="104"/>
  <c r="BV54" i="99"/>
  <c r="AB35" i="180"/>
  <c r="AB35" i="181"/>
  <c r="AB35" i="178"/>
  <c r="AB35" i="179"/>
  <c r="AB35" i="177"/>
  <c r="AR34" i="106"/>
  <c r="AR34" i="112" s="1"/>
  <c r="AR34" i="150"/>
  <c r="AR34" i="148"/>
  <c r="AR34" i="147"/>
  <c r="AR34" i="146"/>
  <c r="AR34" i="149"/>
  <c r="AR34" i="174"/>
  <c r="AR34" i="115"/>
  <c r="AR34" i="77"/>
  <c r="AR34" i="40"/>
  <c r="AR34" i="29"/>
  <c r="AR34" i="173"/>
  <c r="AR34" i="42"/>
  <c r="AR34" i="104"/>
  <c r="AR34" i="99"/>
  <c r="AR34" i="21"/>
  <c r="B29" i="106"/>
  <c r="B29" i="112" s="1"/>
  <c r="B29" i="150"/>
  <c r="B29" i="148"/>
  <c r="B29" i="146"/>
  <c r="B29" i="147"/>
  <c r="B29" i="149"/>
  <c r="B29" i="174"/>
  <c r="B29" i="115"/>
  <c r="B29" i="77"/>
  <c r="B29" i="40"/>
  <c r="B29" i="29"/>
  <c r="B29" i="173"/>
  <c r="B29" i="42"/>
  <c r="B29" i="104"/>
  <c r="B29" i="21"/>
  <c r="B29" i="99"/>
  <c r="BQ29" i="106"/>
  <c r="BQ29" i="112" s="1"/>
  <c r="BQ29" i="150"/>
  <c r="BQ29" i="148"/>
  <c r="BQ29" i="146"/>
  <c r="BQ29" i="147"/>
  <c r="BQ29" i="149"/>
  <c r="BQ29" i="115"/>
  <c r="BQ29" i="174"/>
  <c r="BQ29" i="40"/>
  <c r="BQ29" i="29"/>
  <c r="BQ29" i="77"/>
  <c r="BQ29" i="173"/>
  <c r="BQ29" i="42"/>
  <c r="BQ29" i="21"/>
  <c r="BQ29" i="99"/>
  <c r="BQ29" i="104"/>
  <c r="AF41" i="106"/>
  <c r="AF41" i="112" s="1"/>
  <c r="AF41" i="173"/>
  <c r="AF41" i="21"/>
  <c r="AF41" i="104"/>
  <c r="AF41" i="99"/>
  <c r="BA41" i="106"/>
  <c r="BA41" i="112" s="1"/>
  <c r="BA41" i="173"/>
  <c r="BA41" i="104"/>
  <c r="BA41" i="99"/>
  <c r="BA41" i="21"/>
  <c r="AW30" i="180"/>
  <c r="AW30" i="181"/>
  <c r="AW30" i="178"/>
  <c r="AW30" i="179"/>
  <c r="AW30" i="177"/>
  <c r="BM29" i="106"/>
  <c r="BM29" i="112" s="1"/>
  <c r="BM29" i="150"/>
  <c r="BM29" i="148"/>
  <c r="BM29" i="146"/>
  <c r="BM29" i="147"/>
  <c r="BM29" i="149"/>
  <c r="BM29" i="115"/>
  <c r="BM29" i="174"/>
  <c r="BM29" i="40"/>
  <c r="BM29" i="29"/>
  <c r="BM29" i="77"/>
  <c r="BM29" i="173"/>
  <c r="BM29" i="42"/>
  <c r="BM29" i="21"/>
  <c r="BM29" i="99"/>
  <c r="BM29" i="104"/>
  <c r="CO34" i="106"/>
  <c r="CO34" i="112" s="1"/>
  <c r="CO34" i="150"/>
  <c r="CO34" i="148"/>
  <c r="CO34" i="147"/>
  <c r="CO34" i="149"/>
  <c r="CO34" i="146"/>
  <c r="CO34" i="115"/>
  <c r="CO34" i="174"/>
  <c r="CO34" i="40"/>
  <c r="CO34" i="77"/>
  <c r="CO34" i="29"/>
  <c r="CO34" i="173"/>
  <c r="CO34" i="42"/>
  <c r="CO34" i="21"/>
  <c r="CO34" i="104"/>
  <c r="CO34" i="99"/>
  <c r="AY41" i="106"/>
  <c r="AY41" i="112" s="1"/>
  <c r="AY41" i="173"/>
  <c r="AY41" i="21"/>
  <c r="AY41" i="104"/>
  <c r="AY41" i="99"/>
  <c r="CO24" i="106"/>
  <c r="CO24" i="112" s="1"/>
  <c r="CO24" i="150"/>
  <c r="CO24" i="147"/>
  <c r="CO24" i="148"/>
  <c r="CO24" i="146"/>
  <c r="CO24" i="149"/>
  <c r="CO24" i="115"/>
  <c r="CO24" i="174"/>
  <c r="CO24" i="40"/>
  <c r="CO24" i="29"/>
  <c r="CO24" i="77"/>
  <c r="CO24" i="173"/>
  <c r="CO24" i="42"/>
  <c r="CO24" i="21"/>
  <c r="CO24" i="99"/>
  <c r="CO24" i="104"/>
  <c r="AD41" i="106"/>
  <c r="AD41" i="112" s="1"/>
  <c r="AD41" i="173"/>
  <c r="AD41" i="21"/>
  <c r="AD41" i="104"/>
  <c r="AD41" i="99"/>
  <c r="U35" i="180"/>
  <c r="U35" i="181"/>
  <c r="U35" i="178"/>
  <c r="U35" i="179"/>
  <c r="U35" i="177"/>
  <c r="AK34" i="106"/>
  <c r="AK34" i="112" s="1"/>
  <c r="AK34" i="150"/>
  <c r="AK34" i="148"/>
  <c r="AK34" i="147"/>
  <c r="AK34" i="149"/>
  <c r="AK34" i="146"/>
  <c r="AK34" i="115"/>
  <c r="AK34" i="174"/>
  <c r="AK34" i="40"/>
  <c r="AK34" i="77"/>
  <c r="AK34" i="29"/>
  <c r="AK34" i="173"/>
  <c r="AK34" i="42"/>
  <c r="AK34" i="21"/>
  <c r="AK34" i="104"/>
  <c r="AK34" i="99"/>
  <c r="CJ41" i="106"/>
  <c r="CJ41" i="112" s="1"/>
  <c r="CJ41" i="173"/>
  <c r="CJ41" i="21"/>
  <c r="CJ41" i="104"/>
  <c r="CJ41" i="99"/>
  <c r="AR25" i="180"/>
  <c r="AR25" i="181"/>
  <c r="AR25" i="178"/>
  <c r="AR25" i="179"/>
  <c r="AR25" i="177"/>
  <c r="BH24" i="106"/>
  <c r="BH24" i="112" s="1"/>
  <c r="BH24" i="150"/>
  <c r="BH24" i="147"/>
  <c r="BH24" i="148"/>
  <c r="BH24" i="146"/>
  <c r="BH24" i="149"/>
  <c r="BH24" i="174"/>
  <c r="BH24" i="115"/>
  <c r="BH24" i="77"/>
  <c r="BH24" i="40"/>
  <c r="BH24" i="29"/>
  <c r="BH24" i="173"/>
  <c r="BH24" i="42"/>
  <c r="BH24" i="104"/>
  <c r="BH24" i="21"/>
  <c r="BH24" i="99"/>
  <c r="AD35" i="180"/>
  <c r="AD35" i="178"/>
  <c r="AD35" i="181"/>
  <c r="AD35" i="179"/>
  <c r="AD35" i="177"/>
  <c r="AT34" i="106"/>
  <c r="AT34" i="112" s="1"/>
  <c r="AT34" i="150"/>
  <c r="AT34" i="148"/>
  <c r="AT34" i="147"/>
  <c r="AT34" i="149"/>
  <c r="AT34" i="146"/>
  <c r="AT34" i="115"/>
  <c r="AT34" i="174"/>
  <c r="AT34" i="40"/>
  <c r="AT34" i="77"/>
  <c r="AT34" i="42"/>
  <c r="AT34" i="29"/>
  <c r="AT34" i="173"/>
  <c r="AT34" i="21"/>
  <c r="AT34" i="104"/>
  <c r="AT34" i="99"/>
  <c r="CO41" i="106"/>
  <c r="CO41" i="112" s="1"/>
  <c r="CO41" i="173"/>
  <c r="CO41" i="104"/>
  <c r="CO41" i="99"/>
  <c r="CO41" i="21"/>
  <c r="B24" i="106"/>
  <c r="B24" i="112" s="1"/>
  <c r="B24" i="150"/>
  <c r="B24" i="147"/>
  <c r="B24" i="148"/>
  <c r="B24" i="146"/>
  <c r="B24" i="149"/>
  <c r="B24" i="174"/>
  <c r="B24" i="115"/>
  <c r="B24" i="77"/>
  <c r="B24" i="40"/>
  <c r="B24" i="29"/>
  <c r="B24" i="173"/>
  <c r="B24" i="42"/>
  <c r="B24" i="99"/>
  <c r="B24" i="21"/>
  <c r="B24" i="104"/>
  <c r="BV24" i="106"/>
  <c r="BV24" i="112" s="1"/>
  <c r="BV24" i="150"/>
  <c r="BV24" i="148"/>
  <c r="BV24" i="147"/>
  <c r="BV24" i="146"/>
  <c r="BV24" i="149"/>
  <c r="BV24" i="115"/>
  <c r="BV24" i="174"/>
  <c r="BV24" i="40"/>
  <c r="BV24" i="29"/>
  <c r="BV24" i="77"/>
  <c r="BV24" i="42"/>
  <c r="BV24" i="173"/>
  <c r="BV24" i="21"/>
  <c r="BV24" i="99"/>
  <c r="BV24" i="104"/>
  <c r="Y41" i="106"/>
  <c r="Y41" i="112" s="1"/>
  <c r="Y41" i="173"/>
  <c r="Y41" i="104"/>
  <c r="Y41" i="99"/>
  <c r="Y41" i="21"/>
  <c r="CC41" i="106"/>
  <c r="CC41" i="112" s="1"/>
  <c r="CC41" i="173"/>
  <c r="CC41" i="104"/>
  <c r="CC41" i="99"/>
  <c r="CC41" i="21"/>
  <c r="BT24" i="106"/>
  <c r="BT24" i="112" s="1"/>
  <c r="BT24" i="150"/>
  <c r="BT24" i="147"/>
  <c r="BT24" i="148"/>
  <c r="BT24" i="146"/>
  <c r="BT24" i="149"/>
  <c r="BT24" i="174"/>
  <c r="BT24" i="115"/>
  <c r="BT24" i="77"/>
  <c r="BT24" i="40"/>
  <c r="BT24" i="29"/>
  <c r="BT24" i="173"/>
  <c r="BT24" i="42"/>
  <c r="BT24" i="104"/>
  <c r="BT24" i="21"/>
  <c r="BT24" i="99"/>
  <c r="BQ34" i="106"/>
  <c r="BQ34" i="112" s="1"/>
  <c r="BQ34" i="150"/>
  <c r="BQ34" i="148"/>
  <c r="BQ34" i="147"/>
  <c r="BQ34" i="149"/>
  <c r="BQ34" i="146"/>
  <c r="BQ34" i="115"/>
  <c r="BQ34" i="174"/>
  <c r="BQ34" i="40"/>
  <c r="BQ34" i="77"/>
  <c r="BQ34" i="29"/>
  <c r="BQ34" i="173"/>
  <c r="BQ34" i="42"/>
  <c r="BQ34" i="21"/>
  <c r="BQ34" i="104"/>
  <c r="BQ34" i="99"/>
  <c r="AK35" i="180"/>
  <c r="AK35" i="181"/>
  <c r="AK35" i="178"/>
  <c r="AK35" i="179"/>
  <c r="AK35" i="177"/>
  <c r="BA34" i="106"/>
  <c r="BA34" i="112" s="1"/>
  <c r="BA34" i="150"/>
  <c r="BA34" i="148"/>
  <c r="BA34" i="147"/>
  <c r="BA34" i="149"/>
  <c r="BA34" i="146"/>
  <c r="BA34" i="115"/>
  <c r="BA34" i="174"/>
  <c r="BA34" i="40"/>
  <c r="BA34" i="77"/>
  <c r="BA34" i="29"/>
  <c r="BA34" i="173"/>
  <c r="BA34" i="42"/>
  <c r="BA34" i="21"/>
  <c r="BA34" i="104"/>
  <c r="BA34" i="99"/>
  <c r="EH47" i="21"/>
  <c r="EH47" i="173"/>
  <c r="EH47" i="104"/>
  <c r="EH47" i="99"/>
  <c r="DZ47" i="21"/>
  <c r="DZ47" i="173"/>
  <c r="DZ47" i="104"/>
  <c r="DZ47" i="99"/>
  <c r="AR35" i="180"/>
  <c r="AR35" i="181"/>
  <c r="AR35" i="178"/>
  <c r="AR35" i="179"/>
  <c r="AR35" i="177"/>
  <c r="BH34" i="106"/>
  <c r="BH34" i="112" s="1"/>
  <c r="BH34" i="150"/>
  <c r="BH34" i="148"/>
  <c r="BH34" i="147"/>
  <c r="BH34" i="146"/>
  <c r="BH34" i="149"/>
  <c r="BH34" i="174"/>
  <c r="BH34" i="115"/>
  <c r="BH34" i="77"/>
  <c r="BH34" i="40"/>
  <c r="BH34" i="29"/>
  <c r="BH34" i="173"/>
  <c r="BH34" i="42"/>
  <c r="BH34" i="104"/>
  <c r="BH34" i="99"/>
  <c r="BH34" i="21"/>
  <c r="DL47" i="21"/>
  <c r="DL47" i="173"/>
  <c r="DL47" i="104"/>
  <c r="DL47" i="99"/>
  <c r="R55" i="2"/>
  <c r="R56" i="2" s="1"/>
  <c r="R54" i="106"/>
  <c r="R54" i="112" s="1"/>
  <c r="R54" i="21"/>
  <c r="R54" i="173"/>
  <c r="R54" i="104"/>
  <c r="R54" i="99"/>
  <c r="I30" i="180"/>
  <c r="I30" i="181"/>
  <c r="I30" i="178"/>
  <c r="I30" i="179"/>
  <c r="I30" i="177"/>
  <c r="Y29" i="106"/>
  <c r="Y29" i="112" s="1"/>
  <c r="Y29" i="150"/>
  <c r="Y29" i="148"/>
  <c r="Y29" i="146"/>
  <c r="Y29" i="147"/>
  <c r="Y29" i="149"/>
  <c r="Y29" i="115"/>
  <c r="Y29" i="174"/>
  <c r="Y29" i="40"/>
  <c r="Y29" i="29"/>
  <c r="Y29" i="77"/>
  <c r="Y29" i="173"/>
  <c r="Y29" i="42"/>
  <c r="Y29" i="21"/>
  <c r="Y29" i="99"/>
  <c r="Y29" i="104"/>
  <c r="I55" i="2"/>
  <c r="I56" i="2" s="1"/>
  <c r="I54" i="106"/>
  <c r="I54" i="112" s="1"/>
  <c r="I54" i="21"/>
  <c r="I54" i="173"/>
  <c r="I54" i="104"/>
  <c r="I54" i="99"/>
  <c r="BM55" i="2"/>
  <c r="BM54" i="106"/>
  <c r="BM54" i="112" s="1"/>
  <c r="BM54" i="21"/>
  <c r="BM54" i="173"/>
  <c r="BM54" i="104"/>
  <c r="BM54" i="99"/>
  <c r="BF55" i="2"/>
  <c r="S55" i="114" s="1"/>
  <c r="BF54" i="106"/>
  <c r="BF54" i="112" s="1"/>
  <c r="BF54" i="21"/>
  <c r="BF54" i="173"/>
  <c r="BF54" i="104"/>
  <c r="BF54" i="99"/>
  <c r="AM55" i="2"/>
  <c r="AM54" i="106"/>
  <c r="AM54" i="112" s="1"/>
  <c r="AM54" i="173"/>
  <c r="AM54" i="104"/>
  <c r="AM54" i="21"/>
  <c r="AM54" i="99"/>
  <c r="BA54" i="106"/>
  <c r="BA54" i="112" s="1"/>
  <c r="BA54" i="21"/>
  <c r="BA54" i="173"/>
  <c r="BA54" i="104"/>
  <c r="BA54" i="99"/>
  <c r="G25" i="180"/>
  <c r="G25" i="181"/>
  <c r="G25" i="178"/>
  <c r="G25" i="179"/>
  <c r="G25" i="177"/>
  <c r="W24" i="106"/>
  <c r="W24" i="112" s="1"/>
  <c r="W24" i="150"/>
  <c r="W24" i="148"/>
  <c r="W24" i="147"/>
  <c r="W24" i="146"/>
  <c r="W24" i="149"/>
  <c r="W24" i="174"/>
  <c r="W24" i="115"/>
  <c r="W24" i="77"/>
  <c r="W24" i="40"/>
  <c r="W24" i="29"/>
  <c r="W24" i="173"/>
  <c r="W24" i="42"/>
  <c r="W24" i="21"/>
  <c r="W24" i="99"/>
  <c r="W24" i="104"/>
  <c r="AP30" i="180"/>
  <c r="AP30" i="181"/>
  <c r="AP30" i="178"/>
  <c r="AP30" i="179"/>
  <c r="AP30" i="177"/>
  <c r="BF29" i="106"/>
  <c r="BF29" i="112" s="1"/>
  <c r="BF29" i="150"/>
  <c r="BF29" i="148"/>
  <c r="BF29" i="147"/>
  <c r="BF29" i="146"/>
  <c r="BF29" i="149"/>
  <c r="BF29" i="115"/>
  <c r="BF29" i="174"/>
  <c r="BF29" i="40"/>
  <c r="BF29" i="29"/>
  <c r="BF29" i="77"/>
  <c r="BF29" i="42"/>
  <c r="BF29" i="173"/>
  <c r="BF29" i="21"/>
  <c r="BF29" i="99"/>
  <c r="BF29" i="104"/>
  <c r="CJ54" i="106"/>
  <c r="CJ54" i="112" s="1"/>
  <c r="CJ54" i="21"/>
  <c r="CJ54" i="173"/>
  <c r="CJ54" i="104"/>
  <c r="CJ54" i="99"/>
  <c r="BT34" i="106"/>
  <c r="BT34" i="112" s="1"/>
  <c r="BT34" i="150"/>
  <c r="BT34" i="148"/>
  <c r="BT34" i="147"/>
  <c r="BT34" i="146"/>
  <c r="BT34" i="149"/>
  <c r="BT34" i="174"/>
  <c r="BT34" i="115"/>
  <c r="BT34" i="77"/>
  <c r="BT34" i="40"/>
  <c r="BT34" i="29"/>
  <c r="BT34" i="173"/>
  <c r="BT34" i="42"/>
  <c r="BT34" i="104"/>
  <c r="BT34" i="99"/>
  <c r="BT34" i="21"/>
  <c r="AT41" i="106"/>
  <c r="AT41" i="112" s="1"/>
  <c r="AT41" i="173"/>
  <c r="AT41" i="21"/>
  <c r="AT41" i="104"/>
  <c r="AT41" i="99"/>
  <c r="AK41" i="106"/>
  <c r="AK41" i="112" s="1"/>
  <c r="AK41" i="173"/>
  <c r="AK41" i="104"/>
  <c r="AK41" i="99"/>
  <c r="AK41" i="21"/>
  <c r="U30" i="180"/>
  <c r="U30" i="181"/>
  <c r="U30" i="178"/>
  <c r="U30" i="179"/>
  <c r="U30" i="177"/>
  <c r="AK29" i="106"/>
  <c r="AK29" i="112" s="1"/>
  <c r="AK29" i="150"/>
  <c r="AK29" i="148"/>
  <c r="AK29" i="146"/>
  <c r="AK29" i="147"/>
  <c r="AK29" i="149"/>
  <c r="AK29" i="115"/>
  <c r="AK29" i="174"/>
  <c r="AK29" i="40"/>
  <c r="AK29" i="29"/>
  <c r="AK29" i="77"/>
  <c r="AK29" i="173"/>
  <c r="AK29" i="42"/>
  <c r="AK29" i="21"/>
  <c r="AK29" i="99"/>
  <c r="AK29" i="104"/>
  <c r="BQ54" i="106"/>
  <c r="BQ54" i="112" s="1"/>
  <c r="BQ54" i="21"/>
  <c r="BQ54" i="173"/>
  <c r="BQ54" i="104"/>
  <c r="BQ54" i="99"/>
  <c r="BM41" i="106"/>
  <c r="BM41" i="112" s="1"/>
  <c r="BM41" i="173"/>
  <c r="BM41" i="104"/>
  <c r="BM41" i="99"/>
  <c r="BM41" i="21"/>
  <c r="CA29" i="106"/>
  <c r="CA29" i="112" s="1"/>
  <c r="CA29" i="150"/>
  <c r="CA29" i="148"/>
  <c r="CA29" i="147"/>
  <c r="CA29" i="146"/>
  <c r="CA29" i="149"/>
  <c r="CA29" i="174"/>
  <c r="CA29" i="115"/>
  <c r="CA29" i="77"/>
  <c r="CA29" i="40"/>
  <c r="CA29" i="29"/>
  <c r="CA29" i="173"/>
  <c r="CA29" i="42"/>
  <c r="CA29" i="21"/>
  <c r="CA29" i="99"/>
  <c r="CA29" i="104"/>
  <c r="BF41" i="106"/>
  <c r="BF41" i="112" s="1"/>
  <c r="BF41" i="173"/>
  <c r="BF41" i="21"/>
  <c r="BF41" i="104"/>
  <c r="BF41" i="99"/>
  <c r="P30" i="180"/>
  <c r="P30" i="181"/>
  <c r="P30" i="178"/>
  <c r="P30" i="179"/>
  <c r="P30" i="177"/>
  <c r="AF29" i="106"/>
  <c r="AF29" i="112" s="1"/>
  <c r="AF29" i="150"/>
  <c r="AF29" i="148"/>
  <c r="AF29" i="146"/>
  <c r="AF29" i="147"/>
  <c r="AF29" i="149"/>
  <c r="AF29" i="174"/>
  <c r="AF29" i="115"/>
  <c r="AF29" i="77"/>
  <c r="AF29" i="40"/>
  <c r="AF29" i="29"/>
  <c r="AF29" i="173"/>
  <c r="AF29" i="42"/>
  <c r="AF29" i="104"/>
  <c r="AF29" i="21"/>
  <c r="AF29" i="99"/>
  <c r="CH54" i="106"/>
  <c r="CH54" i="112" s="1"/>
  <c r="CH54" i="21"/>
  <c r="CH54" i="173"/>
  <c r="CH54" i="104"/>
  <c r="CH54" i="99"/>
  <c r="AR41" i="106"/>
  <c r="AR41" i="112" s="1"/>
  <c r="AR41" i="173"/>
  <c r="AR41" i="21"/>
  <c r="AR41" i="104"/>
  <c r="AR41" i="99"/>
  <c r="AI35" i="180"/>
  <c r="AI35" i="181"/>
  <c r="AI35" i="178"/>
  <c r="AI35" i="179"/>
  <c r="AI35" i="177"/>
  <c r="AY34" i="106"/>
  <c r="AY34" i="112" s="1"/>
  <c r="AY34" i="150"/>
  <c r="AY34" i="148"/>
  <c r="AY34" i="147"/>
  <c r="AY34" i="146"/>
  <c r="AY34" i="149"/>
  <c r="AY34" i="174"/>
  <c r="AY34" i="115"/>
  <c r="AY34" i="77"/>
  <c r="AY34" i="40"/>
  <c r="AY34" i="173"/>
  <c r="AY34" i="42"/>
  <c r="AY34" i="29"/>
  <c r="AY34" i="21"/>
  <c r="AY34" i="104"/>
  <c r="AY34" i="99"/>
  <c r="P35" i="180"/>
  <c r="P35" i="181"/>
  <c r="P35" i="178"/>
  <c r="P35" i="179"/>
  <c r="P35" i="177"/>
  <c r="AF34" i="106"/>
  <c r="AF34" i="112" s="1"/>
  <c r="AF34" i="150"/>
  <c r="AF34" i="148"/>
  <c r="AF34" i="147"/>
  <c r="AF34" i="146"/>
  <c r="AF34" i="149"/>
  <c r="AF34" i="174"/>
  <c r="AF34" i="115"/>
  <c r="AF34" i="77"/>
  <c r="AF34" i="40"/>
  <c r="AF34" i="29"/>
  <c r="AF34" i="173"/>
  <c r="AF34" i="42"/>
  <c r="AF34" i="104"/>
  <c r="AF34" i="99"/>
  <c r="AF34" i="21"/>
  <c r="CA41" i="106"/>
  <c r="CA41" i="112" s="1"/>
  <c r="CA41" i="173"/>
  <c r="CA41" i="21"/>
  <c r="CA41" i="104"/>
  <c r="CA41" i="99"/>
  <c r="B34" i="106"/>
  <c r="B34" i="112" s="1"/>
  <c r="B34" i="150"/>
  <c r="B34" i="148"/>
  <c r="B34" i="147"/>
  <c r="B34" i="146"/>
  <c r="B34" i="149"/>
  <c r="B34" i="174"/>
  <c r="B34" i="115"/>
  <c r="B34" i="77"/>
  <c r="B34" i="40"/>
  <c r="B34" i="29"/>
  <c r="B34" i="173"/>
  <c r="B34" i="42"/>
  <c r="B34" i="104"/>
  <c r="B34" i="99"/>
  <c r="B34" i="21"/>
  <c r="CC54" i="106"/>
  <c r="CC54" i="112" s="1"/>
  <c r="CC54" i="21"/>
  <c r="CC54" i="173"/>
  <c r="CC54" i="104"/>
  <c r="CC54" i="99"/>
  <c r="W30" i="180"/>
  <c r="W30" i="181"/>
  <c r="W30" i="178"/>
  <c r="W30" i="179"/>
  <c r="W30" i="177"/>
  <c r="AM29" i="106"/>
  <c r="AM29" i="112" s="1"/>
  <c r="AM29" i="150"/>
  <c r="AM29" i="148"/>
  <c r="AM29" i="147"/>
  <c r="AM29" i="146"/>
  <c r="AM29" i="149"/>
  <c r="AM29" i="174"/>
  <c r="AM29" i="115"/>
  <c r="AM29" i="77"/>
  <c r="AM29" i="40"/>
  <c r="AM29" i="29"/>
  <c r="AM29" i="173"/>
  <c r="AM29" i="42"/>
  <c r="AM29" i="21"/>
  <c r="AM29" i="99"/>
  <c r="AM29" i="104"/>
  <c r="CO54" i="106"/>
  <c r="CO54" i="112" s="1"/>
  <c r="CO54" i="21"/>
  <c r="CO54" i="173"/>
  <c r="CO54" i="104"/>
  <c r="CO54" i="99"/>
  <c r="CH34" i="106"/>
  <c r="CH34" i="112" s="1"/>
  <c r="CH34" i="150"/>
  <c r="CH34" i="148"/>
  <c r="CH34" i="147"/>
  <c r="CH34" i="149"/>
  <c r="CH34" i="146"/>
  <c r="CH34" i="115"/>
  <c r="CH34" i="174"/>
  <c r="CH34" i="40"/>
  <c r="CH34" i="77"/>
  <c r="CH34" i="42"/>
  <c r="CH34" i="29"/>
  <c r="CH34" i="173"/>
  <c r="CH34" i="21"/>
  <c r="CH34" i="104"/>
  <c r="CH34" i="99"/>
  <c r="CH29" i="106"/>
  <c r="CH29" i="112" s="1"/>
  <c r="CH29" i="150"/>
  <c r="CH29" i="148"/>
  <c r="CH29" i="147"/>
  <c r="CH29" i="146"/>
  <c r="CH29" i="149"/>
  <c r="CH29" i="115"/>
  <c r="CH29" i="174"/>
  <c r="CH29" i="40"/>
  <c r="CH29" i="29"/>
  <c r="CH29" i="77"/>
  <c r="CH29" i="42"/>
  <c r="CH29" i="173"/>
  <c r="CH29" i="21"/>
  <c r="CH29" i="99"/>
  <c r="CH29" i="104"/>
  <c r="BT41" i="106"/>
  <c r="BT41" i="112" s="1"/>
  <c r="BT41" i="173"/>
  <c r="BT41" i="21"/>
  <c r="BT41" i="104"/>
  <c r="BT41" i="99"/>
  <c r="AI30" i="180"/>
  <c r="AI30" i="181"/>
  <c r="AI30" i="178"/>
  <c r="AI30" i="179"/>
  <c r="AI30" i="177"/>
  <c r="AY29" i="106"/>
  <c r="AY29" i="112" s="1"/>
  <c r="AY29" i="150"/>
  <c r="AY29" i="148"/>
  <c r="AY29" i="147"/>
  <c r="AY29" i="146"/>
  <c r="AY29" i="149"/>
  <c r="AY29" i="174"/>
  <c r="AY29" i="115"/>
  <c r="AY29" i="77"/>
  <c r="AY29" i="40"/>
  <c r="AY29" i="29"/>
  <c r="AY29" i="173"/>
  <c r="AY29" i="42"/>
  <c r="AY29" i="21"/>
  <c r="AY29" i="99"/>
  <c r="AY29" i="104"/>
  <c r="B41" i="106"/>
  <c r="B41" i="112" s="1"/>
  <c r="B41" i="173"/>
  <c r="B41" i="21"/>
  <c r="B41" i="99"/>
  <c r="B41" i="104"/>
  <c r="ES47" i="21"/>
  <c r="ES47" i="173"/>
  <c r="ES47" i="104"/>
  <c r="ES47" i="99"/>
  <c r="EG47" i="21"/>
  <c r="EG47" i="173"/>
  <c r="EG47" i="104"/>
  <c r="EG47" i="99"/>
  <c r="FN47" i="21"/>
  <c r="FN47" i="173"/>
  <c r="FN47" i="104"/>
  <c r="FN47" i="99"/>
  <c r="FD47" i="21"/>
  <c r="FD47" i="173"/>
  <c r="FD47" i="104"/>
  <c r="FD47" i="99"/>
  <c r="AF54" i="106"/>
  <c r="AF54" i="112" s="1"/>
  <c r="AF54" i="21"/>
  <c r="AF54" i="173"/>
  <c r="AF54" i="104"/>
  <c r="AF54" i="99"/>
  <c r="D54" i="106"/>
  <c r="D54" i="112" s="1"/>
  <c r="D54" i="21"/>
  <c r="D54" i="173"/>
  <c r="D54" i="104"/>
  <c r="D54" i="99"/>
  <c r="W54" i="106"/>
  <c r="W54" i="112" s="1"/>
  <c r="W54" i="173"/>
  <c r="W54" i="104"/>
  <c r="W54" i="21"/>
  <c r="W54" i="99"/>
  <c r="B55" i="2"/>
  <c r="B56" i="2" s="1"/>
  <c r="B54" i="106"/>
  <c r="B54" i="112" s="1"/>
  <c r="B54" i="21"/>
  <c r="B54" i="173"/>
  <c r="B54" i="104"/>
  <c r="B54" i="99"/>
  <c r="BP54" i="106"/>
  <c r="BP54" i="112" s="1"/>
  <c r="BP54" i="21"/>
  <c r="BP54" i="173"/>
  <c r="BP54" i="104"/>
  <c r="BP54" i="99"/>
  <c r="BQ7" i="127"/>
  <c r="BQ7" i="145"/>
  <c r="BQ7" i="41"/>
  <c r="BQ7" i="37"/>
  <c r="BQ7" i="38"/>
  <c r="BQ6" i="106"/>
  <c r="BQ6" i="112" s="1"/>
  <c r="BQ6" i="150"/>
  <c r="BQ6" i="148"/>
  <c r="BQ6" i="147"/>
  <c r="BQ6" i="146"/>
  <c r="BQ6" i="149"/>
  <c r="BQ6" i="174"/>
  <c r="BQ6" i="115"/>
  <c r="BQ6" i="40"/>
  <c r="BQ6" i="29"/>
  <c r="BQ6" i="77"/>
  <c r="BQ6" i="42"/>
  <c r="BQ6" i="173"/>
  <c r="BQ6" i="104"/>
  <c r="BQ6" i="21"/>
  <c r="BQ6" i="99"/>
  <c r="N30" i="180"/>
  <c r="N30" i="178"/>
  <c r="N30" i="181"/>
  <c r="N30" i="179"/>
  <c r="N30" i="177"/>
  <c r="AD29" i="106"/>
  <c r="AD29" i="112" s="1"/>
  <c r="AD29" i="150"/>
  <c r="AD29" i="148"/>
  <c r="AD29" i="147"/>
  <c r="AD29" i="146"/>
  <c r="AD29" i="149"/>
  <c r="AD29" i="115"/>
  <c r="AD29" i="174"/>
  <c r="AD29" i="40"/>
  <c r="AD29" i="29"/>
  <c r="AD29" i="77"/>
  <c r="AD29" i="42"/>
  <c r="AD29" i="173"/>
  <c r="AD29" i="21"/>
  <c r="AD29" i="99"/>
  <c r="AD29" i="104"/>
  <c r="BQ24" i="106"/>
  <c r="BQ24" i="112" s="1"/>
  <c r="BQ24" i="150"/>
  <c r="BQ24" i="147"/>
  <c r="BQ24" i="148"/>
  <c r="BQ24" i="146"/>
  <c r="BQ24" i="149"/>
  <c r="BQ24" i="115"/>
  <c r="BQ24" i="174"/>
  <c r="BQ24" i="40"/>
  <c r="BQ24" i="29"/>
  <c r="BQ24" i="77"/>
  <c r="BQ24" i="173"/>
  <c r="BQ24" i="42"/>
  <c r="BQ24" i="21"/>
  <c r="BQ24" i="99"/>
  <c r="BQ24" i="104"/>
  <c r="CO29" i="106"/>
  <c r="CO29" i="112" s="1"/>
  <c r="CO29" i="150"/>
  <c r="CO29" i="148"/>
  <c r="CO29" i="146"/>
  <c r="CO29" i="147"/>
  <c r="CO29" i="149"/>
  <c r="CO29" i="115"/>
  <c r="CO29" i="174"/>
  <c r="CO29" i="40"/>
  <c r="CO29" i="29"/>
  <c r="CO29" i="77"/>
  <c r="CO29" i="173"/>
  <c r="CO29" i="42"/>
  <c r="CO29" i="21"/>
  <c r="CO29" i="99"/>
  <c r="CO29" i="104"/>
  <c r="AR30" i="180"/>
  <c r="AR30" i="181"/>
  <c r="AR30" i="178"/>
  <c r="AR30" i="179"/>
  <c r="AR30" i="177"/>
  <c r="BH29" i="106"/>
  <c r="BH29" i="112" s="1"/>
  <c r="BH29" i="150"/>
  <c r="BH29" i="148"/>
  <c r="BH29" i="146"/>
  <c r="BH29" i="147"/>
  <c r="BH29" i="149"/>
  <c r="BH29" i="174"/>
  <c r="BH29" i="115"/>
  <c r="BH29" i="77"/>
  <c r="BH29" i="40"/>
  <c r="BH29" i="29"/>
  <c r="BH29" i="173"/>
  <c r="BH29" i="42"/>
  <c r="BH29" i="104"/>
  <c r="BH29" i="21"/>
  <c r="BH29" i="99"/>
  <c r="BT54" i="106"/>
  <c r="BT54" i="112" s="1"/>
  <c r="BT54" i="21"/>
  <c r="BT54" i="173"/>
  <c r="BT54" i="104"/>
  <c r="BT54" i="99"/>
  <c r="BV34" i="106"/>
  <c r="BV34" i="112" s="1"/>
  <c r="BV34" i="150"/>
  <c r="BV34" i="148"/>
  <c r="BV34" i="147"/>
  <c r="BV34" i="149"/>
  <c r="BV34" i="146"/>
  <c r="BV34" i="115"/>
  <c r="BV34" i="174"/>
  <c r="BV34" i="40"/>
  <c r="BV34" i="77"/>
  <c r="BV34" i="42"/>
  <c r="BV34" i="29"/>
  <c r="BV34" i="173"/>
  <c r="BV34" i="21"/>
  <c r="BV34" i="104"/>
  <c r="BV34" i="99"/>
  <c r="AZ35" i="180"/>
  <c r="AZ35" i="181"/>
  <c r="AZ35" i="178"/>
  <c r="AZ35" i="179"/>
  <c r="AZ35" i="177"/>
  <c r="BP34" i="106"/>
  <c r="BP34" i="112" s="1"/>
  <c r="BP34" i="150"/>
  <c r="BP34" i="148"/>
  <c r="BP34" i="147"/>
  <c r="BP34" i="146"/>
  <c r="BP34" i="149"/>
  <c r="BP34" i="174"/>
  <c r="BP34" i="115"/>
  <c r="BP34" i="77"/>
  <c r="BP34" i="40"/>
  <c r="BP34" i="29"/>
  <c r="BP34" i="173"/>
  <c r="BP34" i="42"/>
  <c r="BP34" i="104"/>
  <c r="BP34" i="99"/>
  <c r="BP34" i="21"/>
  <c r="AB30" i="180"/>
  <c r="AB30" i="181"/>
  <c r="AB30" i="178"/>
  <c r="AB30" i="179"/>
  <c r="AB30" i="177"/>
  <c r="AR29" i="106"/>
  <c r="AR29" i="112" s="1"/>
  <c r="AR29" i="150"/>
  <c r="AR29" i="148"/>
  <c r="AR29" i="146"/>
  <c r="AR29" i="147"/>
  <c r="AR29" i="149"/>
  <c r="AR29" i="174"/>
  <c r="AR29" i="115"/>
  <c r="AR29" i="77"/>
  <c r="AR29" i="40"/>
  <c r="AR29" i="29"/>
  <c r="AR29" i="173"/>
  <c r="AR29" i="42"/>
  <c r="AR29" i="104"/>
  <c r="AR29" i="21"/>
  <c r="AR29" i="99"/>
  <c r="AW35" i="180"/>
  <c r="AW35" i="181"/>
  <c r="AW35" i="178"/>
  <c r="AW35" i="179"/>
  <c r="AW35" i="177"/>
  <c r="BM34" i="106"/>
  <c r="BM34" i="112" s="1"/>
  <c r="BM34" i="150"/>
  <c r="BM34" i="148"/>
  <c r="BM34" i="147"/>
  <c r="BM34" i="149"/>
  <c r="BM34" i="146"/>
  <c r="BM34" i="115"/>
  <c r="BM34" i="174"/>
  <c r="BM34" i="40"/>
  <c r="BM34" i="77"/>
  <c r="BM34" i="29"/>
  <c r="BM34" i="173"/>
  <c r="BM34" i="42"/>
  <c r="BM34" i="21"/>
  <c r="BM34" i="104"/>
  <c r="BM34" i="99"/>
  <c r="BT29" i="106"/>
  <c r="BT29" i="112" s="1"/>
  <c r="BT29" i="150"/>
  <c r="BT29" i="148"/>
  <c r="BT29" i="146"/>
  <c r="BT29" i="147"/>
  <c r="BT29" i="149"/>
  <c r="BT29" i="174"/>
  <c r="BT29" i="115"/>
  <c r="BT29" i="77"/>
  <c r="BT29" i="40"/>
  <c r="BT29" i="29"/>
  <c r="BT29" i="173"/>
  <c r="BT29" i="42"/>
  <c r="BT29" i="104"/>
  <c r="BT29" i="21"/>
  <c r="BT29" i="99"/>
  <c r="AD25" i="180"/>
  <c r="AD25" i="178"/>
  <c r="AD25" i="181"/>
  <c r="AD25" i="179"/>
  <c r="AD25" i="177"/>
  <c r="AT24" i="106"/>
  <c r="AT24" i="112" s="1"/>
  <c r="AT24" i="150"/>
  <c r="AT24" i="148"/>
  <c r="AT24" i="147"/>
  <c r="AT24" i="146"/>
  <c r="AT24" i="149"/>
  <c r="AT24" i="115"/>
  <c r="AT24" i="174"/>
  <c r="AT24" i="40"/>
  <c r="AT24" i="29"/>
  <c r="AT24" i="77"/>
  <c r="AT24" i="42"/>
  <c r="AT24" i="173"/>
  <c r="AT24" i="21"/>
  <c r="AT24" i="99"/>
  <c r="AT24" i="104"/>
  <c r="CU47" i="173"/>
  <c r="CU47" i="104"/>
  <c r="CU47" i="21"/>
  <c r="CU47" i="99"/>
  <c r="FP47" i="21"/>
  <c r="FP47" i="173"/>
  <c r="FP47" i="104"/>
  <c r="FP47" i="99"/>
  <c r="DJ47" i="21"/>
  <c r="DJ47" i="173"/>
  <c r="DJ47" i="104"/>
  <c r="DJ47" i="99"/>
  <c r="CX47" i="21"/>
  <c r="CX47" i="173"/>
  <c r="CX47" i="104"/>
  <c r="CX47" i="99"/>
  <c r="AR55" i="2"/>
  <c r="AR54" i="106"/>
  <c r="AR54" i="112" s="1"/>
  <c r="AR54" i="21"/>
  <c r="AR54" i="173"/>
  <c r="AR54" i="104"/>
  <c r="AR54" i="99"/>
  <c r="AK54" i="106"/>
  <c r="AK54" i="112" s="1"/>
  <c r="AK54" i="21"/>
  <c r="AK54" i="173"/>
  <c r="AK54" i="104"/>
  <c r="AK54" i="99"/>
  <c r="K55" i="2"/>
  <c r="K56" i="2" s="1"/>
  <c r="K54" i="106"/>
  <c r="K54" i="112" s="1"/>
  <c r="K54" i="173"/>
  <c r="K54" i="104"/>
  <c r="K54" i="21"/>
  <c r="K54" i="99"/>
  <c r="P24" i="148"/>
  <c r="P24" i="174"/>
  <c r="P24" i="106"/>
  <c r="P24" i="112" s="1"/>
  <c r="P24" i="147"/>
  <c r="P24" i="115"/>
  <c r="P24" i="146"/>
  <c r="P24" i="42"/>
  <c r="P24" i="104"/>
  <c r="P24" i="150"/>
  <c r="P24" i="40"/>
  <c r="P24" i="77"/>
  <c r="P24" i="173"/>
  <c r="P24" i="29"/>
  <c r="P24" i="149"/>
  <c r="P24" i="21"/>
  <c r="P24" i="99"/>
  <c r="P29" i="148"/>
  <c r="P29" i="174"/>
  <c r="P29" i="106"/>
  <c r="P29" i="112" s="1"/>
  <c r="P29" i="147"/>
  <c r="P29" i="115"/>
  <c r="P29" i="40"/>
  <c r="P29" i="77"/>
  <c r="P29" i="42"/>
  <c r="P29" i="104"/>
  <c r="P29" i="149"/>
  <c r="P29" i="173"/>
  <c r="P29" i="146"/>
  <c r="P29" i="150"/>
  <c r="P29" i="21"/>
  <c r="P29" i="99"/>
  <c r="P29" i="29"/>
  <c r="P41" i="106"/>
  <c r="P41" i="112" s="1"/>
  <c r="P41" i="21"/>
  <c r="P41" i="173"/>
  <c r="P41" i="99"/>
  <c r="P41" i="104"/>
  <c r="P34" i="148"/>
  <c r="P34" i="174"/>
  <c r="P34" i="106"/>
  <c r="P34" i="112" s="1"/>
  <c r="P34" i="147"/>
  <c r="P34" i="115"/>
  <c r="P34" i="146"/>
  <c r="P34" i="42"/>
  <c r="P34" i="104"/>
  <c r="P34" i="150"/>
  <c r="P34" i="173"/>
  <c r="P34" i="149"/>
  <c r="P34" i="29"/>
  <c r="P34" i="40"/>
  <c r="P34" i="21"/>
  <c r="P34" i="99"/>
  <c r="P34" i="77"/>
  <c r="K41" i="106"/>
  <c r="K41" i="112" s="1"/>
  <c r="K41" i="173"/>
  <c r="K41" i="104"/>
  <c r="K41" i="21"/>
  <c r="K41" i="99"/>
  <c r="K34" i="106"/>
  <c r="K34" i="112" s="1"/>
  <c r="K34" i="150"/>
  <c r="K34" i="148"/>
  <c r="K34" i="149"/>
  <c r="K34" i="174"/>
  <c r="K34" i="29"/>
  <c r="K34" i="146"/>
  <c r="K34" i="115"/>
  <c r="K34" i="147"/>
  <c r="K34" i="40"/>
  <c r="K34" i="77"/>
  <c r="K34" i="173"/>
  <c r="K34" i="21"/>
  <c r="K34" i="42"/>
  <c r="K34" i="99"/>
  <c r="K34" i="104"/>
  <c r="G34" i="106"/>
  <c r="G34" i="112" s="1"/>
  <c r="G34" i="147"/>
  <c r="G34" i="150"/>
  <c r="G34" i="148"/>
  <c r="G34" i="146"/>
  <c r="G34" i="149"/>
  <c r="G34" i="174"/>
  <c r="G34" i="29"/>
  <c r="G34" i="115"/>
  <c r="G34" i="40"/>
  <c r="G34" i="173"/>
  <c r="G34" i="77"/>
  <c r="G34" i="21"/>
  <c r="G34" i="104"/>
  <c r="G34" i="42"/>
  <c r="G34" i="99"/>
  <c r="K24" i="106"/>
  <c r="K24" i="112" s="1"/>
  <c r="K24" i="147"/>
  <c r="K24" i="150"/>
  <c r="K24" i="148"/>
  <c r="K24" i="149"/>
  <c r="K24" i="174"/>
  <c r="K24" i="29"/>
  <c r="K24" i="146"/>
  <c r="K24" i="115"/>
  <c r="K24" i="40"/>
  <c r="K24" i="77"/>
  <c r="K24" i="173"/>
  <c r="K24" i="21"/>
  <c r="K24" i="99"/>
  <c r="K24" i="42"/>
  <c r="K24" i="104"/>
  <c r="G29" i="106"/>
  <c r="G29" i="112" s="1"/>
  <c r="G29" i="147"/>
  <c r="G29" i="150"/>
  <c r="G29" i="148"/>
  <c r="G29" i="146"/>
  <c r="G29" i="149"/>
  <c r="G29" i="174"/>
  <c r="G29" i="29"/>
  <c r="G29" i="115"/>
  <c r="G29" i="40"/>
  <c r="G29" i="173"/>
  <c r="G29" i="77"/>
  <c r="G29" i="104"/>
  <c r="G29" i="21"/>
  <c r="G29" i="99"/>
  <c r="G29" i="42"/>
  <c r="K29" i="106"/>
  <c r="K29" i="112" s="1"/>
  <c r="K29" i="147"/>
  <c r="K29" i="150"/>
  <c r="K29" i="148"/>
  <c r="K29" i="149"/>
  <c r="K29" i="174"/>
  <c r="K29" i="29"/>
  <c r="K29" i="115"/>
  <c r="K29" i="40"/>
  <c r="K29" i="146"/>
  <c r="K29" i="77"/>
  <c r="K29" i="173"/>
  <c r="K29" i="21"/>
  <c r="K29" i="99"/>
  <c r="K29" i="42"/>
  <c r="K29" i="104"/>
  <c r="G24" i="106"/>
  <c r="G24" i="112" s="1"/>
  <c r="G24" i="147"/>
  <c r="G24" i="150"/>
  <c r="G24" i="149"/>
  <c r="G24" i="148"/>
  <c r="G24" i="146"/>
  <c r="G24" i="174"/>
  <c r="G24" i="29"/>
  <c r="G24" i="115"/>
  <c r="G24" i="40"/>
  <c r="G24" i="173"/>
  <c r="G24" i="104"/>
  <c r="G24" i="77"/>
  <c r="G24" i="21"/>
  <c r="G24" i="99"/>
  <c r="G24" i="42"/>
  <c r="G41" i="106"/>
  <c r="G41" i="112" s="1"/>
  <c r="G41" i="173"/>
  <c r="G41" i="21"/>
  <c r="G41" i="99"/>
  <c r="G41" i="104"/>
  <c r="I29" i="106"/>
  <c r="I29" i="112" s="1"/>
  <c r="I29" i="150"/>
  <c r="I29" i="147"/>
  <c r="I29" i="146"/>
  <c r="I29" i="40"/>
  <c r="I29" i="149"/>
  <c r="I29" i="77"/>
  <c r="I29" i="148"/>
  <c r="I29" i="174"/>
  <c r="I29" i="29"/>
  <c r="I29" i="42"/>
  <c r="I29" i="173"/>
  <c r="I29" i="115"/>
  <c r="I29" i="21"/>
  <c r="I29" i="104"/>
  <c r="I29" i="99"/>
  <c r="I41" i="106"/>
  <c r="I41" i="112" s="1"/>
  <c r="I41" i="99"/>
  <c r="I41" i="21"/>
  <c r="I41" i="104"/>
  <c r="I41" i="173"/>
  <c r="I24" i="150"/>
  <c r="I24" i="106"/>
  <c r="I24" i="112" s="1"/>
  <c r="I24" i="147"/>
  <c r="I24" i="148"/>
  <c r="I24" i="146"/>
  <c r="I24" i="40"/>
  <c r="I24" i="77"/>
  <c r="I24" i="149"/>
  <c r="I24" i="174"/>
  <c r="I24" i="29"/>
  <c r="I24" i="42"/>
  <c r="I24" i="173"/>
  <c r="I24" i="21"/>
  <c r="I24" i="104"/>
  <c r="I24" i="115"/>
  <c r="I24" i="99"/>
  <c r="I34" i="150"/>
  <c r="I34" i="106"/>
  <c r="I34" i="112" s="1"/>
  <c r="I34" i="147"/>
  <c r="I34" i="148"/>
  <c r="I34" i="146"/>
  <c r="I34" i="40"/>
  <c r="I34" i="149"/>
  <c r="I34" i="77"/>
  <c r="I34" i="174"/>
  <c r="I34" i="29"/>
  <c r="I34" i="42"/>
  <c r="I34" i="173"/>
  <c r="I34" i="99"/>
  <c r="I34" i="104"/>
  <c r="I34" i="21"/>
  <c r="I34" i="115"/>
  <c r="D34" i="106"/>
  <c r="D34" i="112" s="1"/>
  <c r="D34" i="148"/>
  <c r="D34" i="147"/>
  <c r="D34" i="115"/>
  <c r="D34" i="174"/>
  <c r="D34" i="29"/>
  <c r="D34" i="150"/>
  <c r="D34" i="149"/>
  <c r="D34" i="146"/>
  <c r="D34" i="40"/>
  <c r="D34" i="99"/>
  <c r="D34" i="77"/>
  <c r="D34" i="42"/>
  <c r="D34" i="173"/>
  <c r="D34" i="104"/>
  <c r="D34" i="21"/>
  <c r="D29" i="147"/>
  <c r="D29" i="148"/>
  <c r="D29" i="115"/>
  <c r="D29" i="174"/>
  <c r="D29" i="29"/>
  <c r="D29" i="106"/>
  <c r="D29" i="112" s="1"/>
  <c r="D29" i="149"/>
  <c r="D29" i="150"/>
  <c r="D29" i="77"/>
  <c r="D29" i="146"/>
  <c r="D29" i="173"/>
  <c r="D29" i="99"/>
  <c r="D29" i="40"/>
  <c r="D29" i="42"/>
  <c r="D29" i="104"/>
  <c r="D29" i="21"/>
  <c r="D41" i="106"/>
  <c r="D41" i="112" s="1"/>
  <c r="D41" i="173"/>
  <c r="D41" i="21"/>
  <c r="D41" i="99"/>
  <c r="D41" i="104"/>
  <c r="D24" i="106"/>
  <c r="D24" i="112" s="1"/>
  <c r="D24" i="150"/>
  <c r="D24" i="147"/>
  <c r="D24" i="148"/>
  <c r="D24" i="115"/>
  <c r="D24" i="42"/>
  <c r="D24" i="174"/>
  <c r="D24" i="29"/>
  <c r="D24" i="149"/>
  <c r="D24" i="40"/>
  <c r="D24" i="99"/>
  <c r="D24" i="77"/>
  <c r="D24" i="146"/>
  <c r="D24" i="104"/>
  <c r="D24" i="173"/>
  <c r="D24" i="21"/>
  <c r="U55" i="114"/>
  <c r="N55" i="114"/>
  <c r="I24" i="114"/>
  <c r="AC54" i="114"/>
  <c r="X34" i="114"/>
  <c r="R41" i="114"/>
  <c r="F24" i="114"/>
  <c r="Q41" i="114"/>
  <c r="Z24" i="114"/>
  <c r="K41" i="114"/>
  <c r="M34" i="114"/>
  <c r="L34" i="114"/>
  <c r="AD41" i="114"/>
  <c r="O55" i="114"/>
  <c r="AA34" i="114"/>
  <c r="H55" i="114"/>
  <c r="AA29" i="114"/>
  <c r="X29" i="114"/>
  <c r="P24" i="114"/>
  <c r="AO47" i="114"/>
  <c r="AF55" i="2"/>
  <c r="AF56" i="2" s="1"/>
  <c r="L54" i="114"/>
  <c r="I54" i="114"/>
  <c r="S24" i="114"/>
  <c r="W20" i="114"/>
  <c r="O34" i="114"/>
  <c r="J24" i="114"/>
  <c r="P41" i="114"/>
  <c r="M29" i="114"/>
  <c r="AD24" i="114"/>
  <c r="S41" i="114"/>
  <c r="AB54" i="114"/>
  <c r="P29" i="114"/>
  <c r="B34" i="114"/>
  <c r="Z54" i="114"/>
  <c r="AE34" i="114"/>
  <c r="D34" i="114"/>
  <c r="K34" i="114"/>
  <c r="H24" i="114"/>
  <c r="AF47" i="114"/>
  <c r="BB47" i="114"/>
  <c r="P54" i="114"/>
  <c r="M54" i="114"/>
  <c r="V54" i="114"/>
  <c r="W14" i="114"/>
  <c r="Q24" i="114"/>
  <c r="AB41" i="114"/>
  <c r="C29" i="114"/>
  <c r="AK55" i="2"/>
  <c r="G34" i="114"/>
  <c r="B29" i="114"/>
  <c r="AA24" i="114"/>
  <c r="D41" i="114"/>
  <c r="T41" i="114"/>
  <c r="G41" i="114"/>
  <c r="E29" i="114"/>
  <c r="W24" i="114"/>
  <c r="E41" i="114"/>
  <c r="C41" i="114"/>
  <c r="Z29" i="114"/>
  <c r="E24" i="114"/>
  <c r="T29" i="114"/>
  <c r="G55" i="114"/>
  <c r="O41" i="114"/>
  <c r="L24" i="114"/>
  <c r="D24" i="114"/>
  <c r="I29" i="114"/>
  <c r="V34" i="114"/>
  <c r="R24" i="114"/>
  <c r="AE54" i="114"/>
  <c r="N29" i="114"/>
  <c r="J41" i="114"/>
  <c r="R55" i="114"/>
  <c r="AB34" i="114"/>
  <c r="C24" i="114"/>
  <c r="AA41" i="114"/>
  <c r="U34" i="114"/>
  <c r="X24" i="114"/>
  <c r="W34" i="114"/>
  <c r="R34" i="114"/>
  <c r="BF47" i="114"/>
  <c r="BC47" i="114"/>
  <c r="AJ47" i="114"/>
  <c r="AY47" i="114"/>
  <c r="G55" i="2"/>
  <c r="D54" i="114"/>
  <c r="BH55" i="2"/>
  <c r="T54" i="114"/>
  <c r="AY55" i="2"/>
  <c r="Q54" i="114"/>
  <c r="G54" i="114"/>
  <c r="F54" i="114"/>
  <c r="W8" i="114"/>
  <c r="S29" i="114"/>
  <c r="S34" i="114"/>
  <c r="K55" i="114"/>
  <c r="L41" i="114"/>
  <c r="U29" i="114"/>
  <c r="AD34" i="114"/>
  <c r="Y29" i="114"/>
  <c r="D29" i="114"/>
  <c r="AC34" i="114"/>
  <c r="H29" i="114"/>
  <c r="P34" i="114"/>
  <c r="F34" i="114"/>
  <c r="B24" i="114"/>
  <c r="K24" i="114"/>
  <c r="V29" i="114"/>
  <c r="S25" i="114"/>
  <c r="P55" i="114"/>
  <c r="O24" i="114"/>
  <c r="AU47" i="114"/>
  <c r="T34" i="114"/>
  <c r="AK47" i="114"/>
  <c r="C54" i="114"/>
  <c r="N54" i="114"/>
  <c r="W6" i="114"/>
  <c r="K29" i="114"/>
  <c r="R29" i="114"/>
  <c r="M41" i="114"/>
  <c r="W54" i="114"/>
  <c r="U41" i="114"/>
  <c r="AE29" i="114"/>
  <c r="L29" i="114"/>
  <c r="AC41" i="114"/>
  <c r="Y34" i="114"/>
  <c r="Z41" i="114"/>
  <c r="AA54" i="114"/>
  <c r="Y24" i="114"/>
  <c r="AD54" i="114"/>
  <c r="AC24" i="114"/>
  <c r="AB29" i="114"/>
  <c r="V41" i="114"/>
  <c r="N41" i="114"/>
  <c r="AQ47" i="114"/>
  <c r="J55" i="114"/>
  <c r="O54" i="114"/>
  <c r="B54" i="114"/>
  <c r="W11" i="114"/>
  <c r="M24" i="114"/>
  <c r="H34" i="114"/>
  <c r="Y54" i="114"/>
  <c r="W41" i="114"/>
  <c r="C34" i="114"/>
  <c r="G24" i="114"/>
  <c r="W29" i="114"/>
  <c r="H41" i="114"/>
  <c r="F41" i="114"/>
  <c r="J34" i="114"/>
  <c r="V24" i="114"/>
  <c r="Z34" i="114"/>
  <c r="I41" i="114"/>
  <c r="AD29" i="114"/>
  <c r="U24" i="114"/>
  <c r="AC29" i="114"/>
  <c r="I34" i="114"/>
  <c r="X54" i="114"/>
  <c r="Q34" i="114"/>
  <c r="T24" i="114"/>
  <c r="Y41" i="114"/>
  <c r="N34" i="114"/>
  <c r="N24" i="114"/>
  <c r="AE24" i="114"/>
  <c r="O29" i="114"/>
  <c r="G29" i="114"/>
  <c r="F29" i="114"/>
  <c r="AE41" i="114"/>
  <c r="E34" i="114"/>
  <c r="X41" i="114"/>
  <c r="Q29" i="114"/>
  <c r="B42" i="2"/>
  <c r="B41" i="114"/>
  <c r="AR47" i="114"/>
  <c r="AX47" i="114"/>
  <c r="AB24" i="114"/>
  <c r="AT47" i="114"/>
  <c r="AG47" i="114"/>
  <c r="H54" i="114"/>
  <c r="J29" i="114"/>
  <c r="E54" i="114"/>
  <c r="U54" i="114"/>
  <c r="S54" i="114"/>
  <c r="J54" i="114"/>
  <c r="K54" i="114"/>
  <c r="Y30" i="2"/>
  <c r="BA25" i="2"/>
  <c r="BA35" i="2"/>
  <c r="AM25" i="2"/>
  <c r="CJ25" i="2"/>
  <c r="CH30" i="2"/>
  <c r="AR25" i="2"/>
  <c r="CH25" i="2"/>
  <c r="BT42" i="2"/>
  <c r="CC42" i="2"/>
  <c r="BP55" i="2"/>
  <c r="BF26" i="2"/>
  <c r="AY30" i="2"/>
  <c r="CO42" i="2"/>
  <c r="K35" i="2"/>
  <c r="AR56" i="2"/>
  <c r="BP42" i="2"/>
  <c r="AT25" i="2"/>
  <c r="W55" i="2"/>
  <c r="D55" i="2"/>
  <c r="I35" i="2"/>
  <c r="BT25" i="2"/>
  <c r="BH35" i="2"/>
  <c r="Y56" i="2"/>
  <c r="AM30" i="2"/>
  <c r="K30" i="2"/>
  <c r="AM35" i="2"/>
  <c r="W30" i="2"/>
  <c r="Y42" i="2"/>
  <c r="G56" i="2"/>
  <c r="I25" i="2"/>
  <c r="AD35" i="2"/>
  <c r="AM56" i="2"/>
  <c r="AM42" i="2"/>
  <c r="BQ35" i="2"/>
  <c r="CA55" i="2"/>
  <c r="W35" i="2"/>
  <c r="CO55" i="2"/>
  <c r="R25" i="2"/>
  <c r="BM35" i="2"/>
  <c r="BT30" i="2"/>
  <c r="P30" i="2"/>
  <c r="CH35" i="2"/>
  <c r="BP35" i="2"/>
  <c r="AD25" i="2"/>
  <c r="CA42" i="2"/>
  <c r="BV42" i="2"/>
  <c r="B25" i="2"/>
  <c r="AR30" i="2"/>
  <c r="D25" i="2"/>
  <c r="CC30" i="2"/>
  <c r="CJ42" i="2"/>
  <c r="BQ9" i="2"/>
  <c r="AR42" i="2"/>
  <c r="AT35" i="2"/>
  <c r="P56" i="2"/>
  <c r="B35" i="2"/>
  <c r="AF25" i="2"/>
  <c r="BH30" i="2"/>
  <c r="BT55" i="2"/>
  <c r="AY35" i="2"/>
  <c r="CC55" i="2"/>
  <c r="G35" i="2"/>
  <c r="AT56" i="2"/>
  <c r="CH55" i="2"/>
  <c r="AT30" i="2"/>
  <c r="BQ15" i="2"/>
  <c r="BA56" i="2"/>
  <c r="BV35" i="2"/>
  <c r="BV25" i="2"/>
  <c r="BP30" i="2"/>
  <c r="AF30" i="2"/>
  <c r="CJ35" i="2"/>
  <c r="G25" i="2"/>
  <c r="CC35" i="2"/>
  <c r="BM25" i="2"/>
  <c r="BH25" i="2"/>
  <c r="CJ30" i="2"/>
  <c r="AK35" i="2"/>
  <c r="G30" i="2"/>
  <c r="AF35" i="2"/>
  <c r="R30" i="2"/>
  <c r="D30" i="2"/>
  <c r="BQ42" i="2"/>
  <c r="BQ30" i="2"/>
  <c r="AT42" i="2"/>
  <c r="BA42" i="2"/>
  <c r="CO25" i="2"/>
  <c r="BV30" i="2"/>
  <c r="BQ18" i="2"/>
  <c r="CH42" i="2"/>
  <c r="AD30" i="2"/>
  <c r="CJ55" i="2"/>
  <c r="Y25" i="2"/>
  <c r="CC25" i="2"/>
  <c r="G42" i="2"/>
  <c r="BH42" i="2"/>
  <c r="P42" i="2"/>
  <c r="Y35" i="2"/>
  <c r="I30" i="2"/>
  <c r="K25" i="2"/>
  <c r="CO35" i="2"/>
  <c r="AY42" i="2"/>
  <c r="BM42" i="2"/>
  <c r="CA25" i="2"/>
  <c r="BQ12" i="2"/>
  <c r="BF35" i="2"/>
  <c r="P25" i="2"/>
  <c r="AK30" i="2"/>
  <c r="AY25" i="2"/>
  <c r="AK25" i="2"/>
  <c r="W25" i="2"/>
  <c r="BF30" i="2"/>
  <c r="BV55" i="2"/>
  <c r="BA30" i="2"/>
  <c r="R42" i="2"/>
  <c r="BQ55" i="2"/>
  <c r="CA35" i="2"/>
  <c r="CO30" i="2"/>
  <c r="BF42" i="2"/>
  <c r="AR35" i="2"/>
  <c r="BM30" i="2"/>
  <c r="BP25" i="2"/>
  <c r="W42" i="2"/>
  <c r="BQ21" i="2"/>
  <c r="R35" i="2"/>
  <c r="P35" i="2"/>
  <c r="D35" i="2"/>
  <c r="B30" i="2"/>
  <c r="AD56" i="2"/>
  <c r="BT35" i="2"/>
  <c r="AF42" i="2"/>
  <c r="K42" i="2"/>
  <c r="AK42" i="2"/>
  <c r="BQ25" i="2"/>
  <c r="I42" i="2"/>
  <c r="D42" i="2"/>
  <c r="CA30" i="2"/>
  <c r="BM56" i="2"/>
  <c r="AD42" i="2"/>
  <c r="B55" i="114" l="1"/>
  <c r="BF56" i="2"/>
  <c r="F55" i="114"/>
  <c r="E55" i="114"/>
  <c r="AZ26" i="180"/>
  <c r="AZ26" i="178"/>
  <c r="AZ26" i="181"/>
  <c r="AZ26" i="179"/>
  <c r="AZ26" i="177"/>
  <c r="BP25" i="106"/>
  <c r="BP25" i="112" s="1"/>
  <c r="BP25" i="150"/>
  <c r="BP25" i="148"/>
  <c r="BP25" i="146"/>
  <c r="BP25" i="147"/>
  <c r="BP25" i="149"/>
  <c r="BP25" i="115"/>
  <c r="BP25" i="174"/>
  <c r="BP25" i="40"/>
  <c r="BP25" i="29"/>
  <c r="BP25" i="77"/>
  <c r="BP25" i="173"/>
  <c r="BP25" i="42"/>
  <c r="BP25" i="21"/>
  <c r="BP25" i="99"/>
  <c r="BP25" i="104"/>
  <c r="AK42" i="106"/>
  <c r="AK42" i="112" s="1"/>
  <c r="AK42" i="173"/>
  <c r="AK42" i="21"/>
  <c r="AK42" i="104"/>
  <c r="AK42" i="99"/>
  <c r="AD56" i="106"/>
  <c r="AD56" i="112" s="1"/>
  <c r="AD56" i="21"/>
  <c r="AD56" i="173"/>
  <c r="AD56" i="104"/>
  <c r="AD56" i="99"/>
  <c r="B36" i="180"/>
  <c r="B36" i="181"/>
  <c r="B36" i="178"/>
  <c r="B36" i="179"/>
  <c r="B36" i="177"/>
  <c r="R35" i="106"/>
  <c r="R35" i="112" s="1"/>
  <c r="R35" i="150"/>
  <c r="R35" i="148"/>
  <c r="R35" i="147"/>
  <c r="R35" i="146"/>
  <c r="R35" i="149"/>
  <c r="R35" i="174"/>
  <c r="R35" i="115"/>
  <c r="R35" i="77"/>
  <c r="R35" i="40"/>
  <c r="R35" i="173"/>
  <c r="R35" i="42"/>
  <c r="R35" i="29"/>
  <c r="R35" i="21"/>
  <c r="R35" i="104"/>
  <c r="R35" i="99"/>
  <c r="AW31" i="180"/>
  <c r="AW31" i="181"/>
  <c r="AW31" i="178"/>
  <c r="AW31" i="179"/>
  <c r="AW31" i="177"/>
  <c r="BM30" i="106"/>
  <c r="BM30" i="112" s="1"/>
  <c r="BM30" i="150"/>
  <c r="BM30" i="148"/>
  <c r="BM30" i="147"/>
  <c r="BM30" i="146"/>
  <c r="BM30" i="149"/>
  <c r="BM30" i="115"/>
  <c r="BM30" i="174"/>
  <c r="BM30" i="40"/>
  <c r="BM30" i="29"/>
  <c r="BM30" i="77"/>
  <c r="BM30" i="42"/>
  <c r="BM30" i="173"/>
  <c r="BM30" i="21"/>
  <c r="BM30" i="99"/>
  <c r="BM30" i="104"/>
  <c r="BF56" i="106"/>
  <c r="BF56" i="112" s="1"/>
  <c r="BF56" i="21"/>
  <c r="BF56" i="173"/>
  <c r="BF56" i="104"/>
  <c r="BF56" i="99"/>
  <c r="AK31" i="180"/>
  <c r="AK31" i="181"/>
  <c r="AK31" i="178"/>
  <c r="AK31" i="179"/>
  <c r="AK31" i="177"/>
  <c r="BA30" i="106"/>
  <c r="BA30" i="112" s="1"/>
  <c r="BA30" i="150"/>
  <c r="BA30" i="148"/>
  <c r="BA30" i="147"/>
  <c r="BA30" i="146"/>
  <c r="BA30" i="149"/>
  <c r="BA30" i="115"/>
  <c r="BA30" i="174"/>
  <c r="BA30" i="40"/>
  <c r="BA30" i="29"/>
  <c r="BA30" i="77"/>
  <c r="BA30" i="42"/>
  <c r="BA30" i="173"/>
  <c r="BA30" i="21"/>
  <c r="BA30" i="99"/>
  <c r="BA30" i="104"/>
  <c r="U26" i="180"/>
  <c r="U26" i="181"/>
  <c r="U26" i="178"/>
  <c r="U26" i="179"/>
  <c r="U26" i="177"/>
  <c r="AK25" i="106"/>
  <c r="AK25" i="112" s="1"/>
  <c r="AK25" i="150"/>
  <c r="AK25" i="148"/>
  <c r="AK25" i="147"/>
  <c r="AK25" i="146"/>
  <c r="AK25" i="149"/>
  <c r="AK25" i="115"/>
  <c r="AK25" i="174"/>
  <c r="AK25" i="40"/>
  <c r="AK25" i="29"/>
  <c r="AK25" i="77"/>
  <c r="AK25" i="42"/>
  <c r="AK25" i="173"/>
  <c r="AK25" i="21"/>
  <c r="AK25" i="99"/>
  <c r="AK25" i="104"/>
  <c r="AP36" i="180"/>
  <c r="AP36" i="181"/>
  <c r="AP36" i="178"/>
  <c r="AP36" i="179"/>
  <c r="AP36" i="177"/>
  <c r="BF35" i="106"/>
  <c r="BF35" i="112" s="1"/>
  <c r="BF35" i="150"/>
  <c r="BF35" i="148"/>
  <c r="BF35" i="147"/>
  <c r="BF35" i="146"/>
  <c r="BF35" i="149"/>
  <c r="BF35" i="174"/>
  <c r="BF35" i="115"/>
  <c r="BF35" i="77"/>
  <c r="BF35" i="40"/>
  <c r="BF35" i="173"/>
  <c r="BF35" i="42"/>
  <c r="BF35" i="29"/>
  <c r="BF35" i="21"/>
  <c r="BF35" i="104"/>
  <c r="BF35" i="99"/>
  <c r="AY42" i="106"/>
  <c r="AY42" i="112" s="1"/>
  <c r="AY42" i="173"/>
  <c r="AY42" i="21"/>
  <c r="AY42" i="104"/>
  <c r="AY42" i="99"/>
  <c r="I36" i="180"/>
  <c r="I36" i="181"/>
  <c r="I36" i="178"/>
  <c r="I36" i="179"/>
  <c r="I36" i="177"/>
  <c r="Y35" i="106"/>
  <c r="Y35" i="112" s="1"/>
  <c r="Y35" i="150"/>
  <c r="Y35" i="148"/>
  <c r="Y35" i="147"/>
  <c r="Y35" i="149"/>
  <c r="Y35" i="146"/>
  <c r="Y35" i="115"/>
  <c r="Y35" i="174"/>
  <c r="Y35" i="40"/>
  <c r="Y35" i="77"/>
  <c r="Y35" i="42"/>
  <c r="Y35" i="29"/>
  <c r="Y35" i="173"/>
  <c r="Y35" i="21"/>
  <c r="Y35" i="104"/>
  <c r="Y35" i="99"/>
  <c r="CC25" i="106"/>
  <c r="CC25" i="112" s="1"/>
  <c r="CC25" i="150"/>
  <c r="CC25" i="148"/>
  <c r="CC25" i="147"/>
  <c r="CC25" i="146"/>
  <c r="CC25" i="149"/>
  <c r="CC25" i="115"/>
  <c r="CC25" i="174"/>
  <c r="CC25" i="40"/>
  <c r="CC25" i="29"/>
  <c r="CC25" i="77"/>
  <c r="CC25" i="42"/>
  <c r="CC25" i="173"/>
  <c r="CC25" i="21"/>
  <c r="CC25" i="99"/>
  <c r="CC25" i="104"/>
  <c r="N31" i="180"/>
  <c r="N31" i="181"/>
  <c r="N31" i="178"/>
  <c r="N31" i="179"/>
  <c r="N31" i="177"/>
  <c r="AD30" i="106"/>
  <c r="AD30" i="112" s="1"/>
  <c r="AD30" i="150"/>
  <c r="AD30" i="148"/>
  <c r="AD30" i="147"/>
  <c r="AD30" i="146"/>
  <c r="AD30" i="149"/>
  <c r="AD30" i="174"/>
  <c r="AD30" i="115"/>
  <c r="AD30" i="77"/>
  <c r="AD30" i="40"/>
  <c r="AD30" i="29"/>
  <c r="AD30" i="173"/>
  <c r="AD30" i="42"/>
  <c r="AD30" i="21"/>
  <c r="AD30" i="99"/>
  <c r="AD30" i="104"/>
  <c r="BV30" i="106"/>
  <c r="BV30" i="112" s="1"/>
  <c r="BV30" i="150"/>
  <c r="BV30" i="148"/>
  <c r="BV30" i="147"/>
  <c r="BV30" i="146"/>
  <c r="BV30" i="149"/>
  <c r="BV30" i="174"/>
  <c r="BV30" i="115"/>
  <c r="BV30" i="77"/>
  <c r="BV30" i="40"/>
  <c r="BV30" i="29"/>
  <c r="BV30" i="173"/>
  <c r="BV30" i="42"/>
  <c r="BV30" i="21"/>
  <c r="BV30" i="99"/>
  <c r="BV30" i="104"/>
  <c r="BQ30" i="106"/>
  <c r="BQ30" i="112" s="1"/>
  <c r="BQ30" i="150"/>
  <c r="BQ30" i="148"/>
  <c r="BQ30" i="147"/>
  <c r="BQ30" i="146"/>
  <c r="BQ30" i="149"/>
  <c r="BQ30" i="115"/>
  <c r="BQ30" i="174"/>
  <c r="BQ30" i="40"/>
  <c r="BQ30" i="29"/>
  <c r="BQ30" i="77"/>
  <c r="BQ30" i="42"/>
  <c r="BQ30" i="173"/>
  <c r="BQ30" i="21"/>
  <c r="BQ30" i="99"/>
  <c r="BQ30" i="104"/>
  <c r="P36" i="180"/>
  <c r="P36" i="181"/>
  <c r="P36" i="178"/>
  <c r="P36" i="179"/>
  <c r="P36" i="177"/>
  <c r="AF35" i="106"/>
  <c r="AF35" i="112" s="1"/>
  <c r="AF35" i="150"/>
  <c r="AF35" i="148"/>
  <c r="AF35" i="147"/>
  <c r="AF35" i="149"/>
  <c r="AF35" i="146"/>
  <c r="AF35" i="115"/>
  <c r="AF35" i="174"/>
  <c r="AF35" i="40"/>
  <c r="AF35" i="77"/>
  <c r="AF35" i="29"/>
  <c r="AF35" i="173"/>
  <c r="AF35" i="42"/>
  <c r="AF35" i="21"/>
  <c r="AF35" i="104"/>
  <c r="AF35" i="99"/>
  <c r="AR26" i="180"/>
  <c r="AR26" i="178"/>
  <c r="AR26" i="181"/>
  <c r="AR26" i="179"/>
  <c r="AR26" i="177"/>
  <c r="BH25" i="106"/>
  <c r="BH25" i="112" s="1"/>
  <c r="BH25" i="150"/>
  <c r="BH25" i="148"/>
  <c r="BH25" i="146"/>
  <c r="BH25" i="147"/>
  <c r="BH25" i="149"/>
  <c r="BH25" i="115"/>
  <c r="BH25" i="174"/>
  <c r="BH25" i="40"/>
  <c r="BH25" i="29"/>
  <c r="BH25" i="77"/>
  <c r="BH25" i="173"/>
  <c r="BH25" i="42"/>
  <c r="BH25" i="21"/>
  <c r="BH25" i="99"/>
  <c r="BH25" i="104"/>
  <c r="CJ35" i="106"/>
  <c r="CJ35" i="112" s="1"/>
  <c r="CJ35" i="150"/>
  <c r="CJ35" i="148"/>
  <c r="CJ35" i="147"/>
  <c r="CJ35" i="149"/>
  <c r="CJ35" i="146"/>
  <c r="CJ35" i="115"/>
  <c r="CJ35" i="174"/>
  <c r="CJ35" i="40"/>
  <c r="CJ35" i="77"/>
  <c r="CJ35" i="29"/>
  <c r="CJ35" i="173"/>
  <c r="CJ35" i="42"/>
  <c r="CJ35" i="21"/>
  <c r="CJ35" i="104"/>
  <c r="CJ35" i="99"/>
  <c r="BV35" i="106"/>
  <c r="BV35" i="112" s="1"/>
  <c r="BV35" i="150"/>
  <c r="BV35" i="148"/>
  <c r="BV35" i="147"/>
  <c r="BV35" i="146"/>
  <c r="BV35" i="149"/>
  <c r="BV35" i="174"/>
  <c r="BV35" i="115"/>
  <c r="BV35" i="77"/>
  <c r="BV35" i="40"/>
  <c r="BV35" i="173"/>
  <c r="BV35" i="42"/>
  <c r="BV35" i="29"/>
  <c r="BV35" i="21"/>
  <c r="BV35" i="104"/>
  <c r="BV35" i="99"/>
  <c r="CH55" i="106"/>
  <c r="CH55" i="112" s="1"/>
  <c r="CH55" i="21"/>
  <c r="CH55" i="173"/>
  <c r="CH55" i="104"/>
  <c r="CH55" i="99"/>
  <c r="CC55" i="106"/>
  <c r="CC55" i="112" s="1"/>
  <c r="CC55" i="21"/>
  <c r="CC55" i="173"/>
  <c r="CC55" i="104"/>
  <c r="CC55" i="99"/>
  <c r="BQ10" i="145"/>
  <c r="BQ10" i="41"/>
  <c r="BQ10" i="127"/>
  <c r="BQ10" i="37"/>
  <c r="BQ10" i="38"/>
  <c r="BQ9" i="106"/>
  <c r="BQ9" i="112" s="1"/>
  <c r="BQ9" i="150"/>
  <c r="BQ9" i="148"/>
  <c r="BQ9" i="147"/>
  <c r="BQ9" i="146"/>
  <c r="BQ9" i="149"/>
  <c r="BQ9" i="174"/>
  <c r="BQ9" i="115"/>
  <c r="BQ9" i="40"/>
  <c r="BQ9" i="29"/>
  <c r="BQ9" i="77"/>
  <c r="BQ9" i="42"/>
  <c r="BQ9" i="173"/>
  <c r="BQ9" i="104"/>
  <c r="BQ9" i="21"/>
  <c r="BQ9" i="99"/>
  <c r="AB31" i="180"/>
  <c r="AB31" i="178"/>
  <c r="AB31" i="181"/>
  <c r="AB31" i="179"/>
  <c r="AB31" i="177"/>
  <c r="AR30" i="106"/>
  <c r="AR30" i="112" s="1"/>
  <c r="AR30" i="150"/>
  <c r="AR30" i="148"/>
  <c r="AR30" i="146"/>
  <c r="AR30" i="147"/>
  <c r="AR30" i="149"/>
  <c r="AR30" i="115"/>
  <c r="AR30" i="174"/>
  <c r="AR30" i="40"/>
  <c r="AR30" i="29"/>
  <c r="AR30" i="77"/>
  <c r="AR30" i="173"/>
  <c r="AR30" i="42"/>
  <c r="AR30" i="21"/>
  <c r="AR30" i="99"/>
  <c r="AR30" i="104"/>
  <c r="CA42" i="106"/>
  <c r="CA42" i="112" s="1"/>
  <c r="CA42" i="173"/>
  <c r="CA42" i="21"/>
  <c r="CA42" i="104"/>
  <c r="CA42" i="99"/>
  <c r="CO55" i="106"/>
  <c r="CO55" i="112" s="1"/>
  <c r="CO55" i="21"/>
  <c r="CO55" i="173"/>
  <c r="CO55" i="104"/>
  <c r="CO55" i="99"/>
  <c r="AM42" i="106"/>
  <c r="AM42" i="112" s="1"/>
  <c r="AM42" i="173"/>
  <c r="AM42" i="21"/>
  <c r="AM42" i="104"/>
  <c r="AM42" i="99"/>
  <c r="G57" i="2"/>
  <c r="G56" i="106"/>
  <c r="G56" i="112" s="1"/>
  <c r="G56" i="173"/>
  <c r="G56" i="104"/>
  <c r="G56" i="21"/>
  <c r="G56" i="99"/>
  <c r="BT25" i="106"/>
  <c r="BT25" i="112" s="1"/>
  <c r="BT25" i="150"/>
  <c r="BT25" i="148"/>
  <c r="BT25" i="146"/>
  <c r="BT25" i="147"/>
  <c r="BT25" i="149"/>
  <c r="BT25" i="115"/>
  <c r="BT25" i="174"/>
  <c r="BT25" i="40"/>
  <c r="BT25" i="29"/>
  <c r="BT25" i="77"/>
  <c r="BT25" i="173"/>
  <c r="BT25" i="42"/>
  <c r="BT25" i="21"/>
  <c r="BT25" i="99"/>
  <c r="BT25" i="104"/>
  <c r="D55" i="106"/>
  <c r="D55" i="112" s="1"/>
  <c r="D55" i="21"/>
  <c r="D55" i="173"/>
  <c r="D55" i="104"/>
  <c r="D55" i="99"/>
  <c r="BP42" i="106"/>
  <c r="BP42" i="112" s="1"/>
  <c r="BP42" i="173"/>
  <c r="BP42" i="104"/>
  <c r="BP42" i="99"/>
  <c r="BP42" i="21"/>
  <c r="CC42" i="106"/>
  <c r="CC42" i="112" s="1"/>
  <c r="CC42" i="173"/>
  <c r="CC42" i="21"/>
  <c r="CC42" i="104"/>
  <c r="CC42" i="99"/>
  <c r="CH26" i="2"/>
  <c r="CH25" i="106"/>
  <c r="CH25" i="112" s="1"/>
  <c r="CH25" i="150"/>
  <c r="CH25" i="148"/>
  <c r="CH25" i="147"/>
  <c r="CH25" i="146"/>
  <c r="CH25" i="149"/>
  <c r="CH25" i="174"/>
  <c r="CH25" i="115"/>
  <c r="CH25" i="77"/>
  <c r="CH25" i="40"/>
  <c r="CH25" i="29"/>
  <c r="CH25" i="173"/>
  <c r="CH25" i="42"/>
  <c r="CH25" i="21"/>
  <c r="CH25" i="99"/>
  <c r="CH25" i="104"/>
  <c r="I31" i="180"/>
  <c r="I31" i="181"/>
  <c r="I31" i="178"/>
  <c r="I31" i="179"/>
  <c r="I31" i="177"/>
  <c r="Y30" i="106"/>
  <c r="Y30" i="112" s="1"/>
  <c r="Y30" i="150"/>
  <c r="Y30" i="148"/>
  <c r="Y30" i="147"/>
  <c r="Y30" i="146"/>
  <c r="Y30" i="149"/>
  <c r="Y30" i="115"/>
  <c r="Y30" i="174"/>
  <c r="Y30" i="40"/>
  <c r="Y30" i="29"/>
  <c r="Y30" i="77"/>
  <c r="Y30" i="42"/>
  <c r="Y30" i="173"/>
  <c r="Y30" i="21"/>
  <c r="Y30" i="99"/>
  <c r="Y30" i="104"/>
  <c r="AK56" i="2"/>
  <c r="AK57" i="2" s="1"/>
  <c r="AK55" i="106"/>
  <c r="AK55" i="112" s="1"/>
  <c r="AK55" i="21"/>
  <c r="AK55" i="173"/>
  <c r="AK55" i="104"/>
  <c r="AK55" i="99"/>
  <c r="K55" i="106"/>
  <c r="K55" i="112" s="1"/>
  <c r="K55" i="173"/>
  <c r="K55" i="104"/>
  <c r="K55" i="21"/>
  <c r="K55" i="99"/>
  <c r="BF55" i="106"/>
  <c r="BF55" i="112" s="1"/>
  <c r="BF55" i="21"/>
  <c r="BF55" i="173"/>
  <c r="BF55" i="104"/>
  <c r="BF55" i="99"/>
  <c r="I55" i="106"/>
  <c r="I55" i="112" s="1"/>
  <c r="I55" i="21"/>
  <c r="I55" i="173"/>
  <c r="I55" i="104"/>
  <c r="I55" i="99"/>
  <c r="BQ25" i="106"/>
  <c r="BQ25" i="112" s="1"/>
  <c r="BQ25" i="150"/>
  <c r="BQ25" i="148"/>
  <c r="BQ25" i="147"/>
  <c r="BQ25" i="146"/>
  <c r="BQ25" i="149"/>
  <c r="BQ25" i="115"/>
  <c r="BQ25" i="174"/>
  <c r="BQ25" i="40"/>
  <c r="BQ25" i="29"/>
  <c r="BQ25" i="77"/>
  <c r="BQ25" i="42"/>
  <c r="BQ25" i="173"/>
  <c r="BQ25" i="21"/>
  <c r="BQ25" i="99"/>
  <c r="BQ25" i="104"/>
  <c r="AD42" i="106"/>
  <c r="AD42" i="112" s="1"/>
  <c r="AD42" i="173"/>
  <c r="AD42" i="21"/>
  <c r="AD42" i="104"/>
  <c r="AD42" i="99"/>
  <c r="B30" i="106"/>
  <c r="B30" i="112" s="1"/>
  <c r="B30" i="150"/>
  <c r="B30" i="148"/>
  <c r="B30" i="146"/>
  <c r="B30" i="147"/>
  <c r="B30" i="149"/>
  <c r="B30" i="115"/>
  <c r="B30" i="174"/>
  <c r="B30" i="40"/>
  <c r="B30" i="29"/>
  <c r="B30" i="77"/>
  <c r="B30" i="173"/>
  <c r="B30" i="42"/>
  <c r="B30" i="21"/>
  <c r="B30" i="99"/>
  <c r="B30" i="104"/>
  <c r="BQ21" i="106"/>
  <c r="BQ21" i="112" s="1"/>
  <c r="BQ21" i="150"/>
  <c r="BQ21" i="148"/>
  <c r="BQ21" i="147"/>
  <c r="BQ21" i="146"/>
  <c r="BQ21" i="149"/>
  <c r="BQ21" i="115"/>
  <c r="BQ21" i="174"/>
  <c r="BQ21" i="40"/>
  <c r="BQ21" i="29"/>
  <c r="BQ21" i="77"/>
  <c r="BQ21" i="42"/>
  <c r="BQ21" i="173"/>
  <c r="BQ21" i="104"/>
  <c r="BQ21" i="21"/>
  <c r="BQ21" i="99"/>
  <c r="AB36" i="180"/>
  <c r="AB36" i="178"/>
  <c r="AB36" i="181"/>
  <c r="AB36" i="179"/>
  <c r="AB36" i="177"/>
  <c r="AR35" i="106"/>
  <c r="AR35" i="112" s="1"/>
  <c r="AR35" i="150"/>
  <c r="AR35" i="148"/>
  <c r="AR35" i="147"/>
  <c r="AR35" i="149"/>
  <c r="AR35" i="146"/>
  <c r="AR35" i="115"/>
  <c r="AR35" i="174"/>
  <c r="AR35" i="40"/>
  <c r="AR35" i="77"/>
  <c r="AR35" i="29"/>
  <c r="AR35" i="173"/>
  <c r="AR35" i="42"/>
  <c r="AR35" i="21"/>
  <c r="AR35" i="104"/>
  <c r="AR35" i="99"/>
  <c r="CA35" i="106"/>
  <c r="CA35" i="112" s="1"/>
  <c r="CA35" i="150"/>
  <c r="CA35" i="148"/>
  <c r="CA35" i="147"/>
  <c r="CA35" i="146"/>
  <c r="CA35" i="149"/>
  <c r="CA35" i="174"/>
  <c r="CA35" i="115"/>
  <c r="CA35" i="77"/>
  <c r="CA35" i="40"/>
  <c r="CA35" i="29"/>
  <c r="CA35" i="173"/>
  <c r="CA35" i="42"/>
  <c r="CA35" i="104"/>
  <c r="CA35" i="99"/>
  <c r="CA35" i="21"/>
  <c r="BV55" i="106"/>
  <c r="BV55" i="112" s="1"/>
  <c r="BV55" i="21"/>
  <c r="BV55" i="173"/>
  <c r="BV55" i="104"/>
  <c r="BV55" i="99"/>
  <c r="AI26" i="180"/>
  <c r="AI26" i="181"/>
  <c r="AI26" i="178"/>
  <c r="AI26" i="179"/>
  <c r="AI26" i="177"/>
  <c r="AY25" i="106"/>
  <c r="AY25" i="112" s="1"/>
  <c r="AY25" i="150"/>
  <c r="AY25" i="148"/>
  <c r="AY25" i="146"/>
  <c r="AY25" i="147"/>
  <c r="AY25" i="149"/>
  <c r="AY25" i="174"/>
  <c r="AY25" i="115"/>
  <c r="AY25" i="77"/>
  <c r="AY25" i="40"/>
  <c r="AY25" i="29"/>
  <c r="AY25" i="173"/>
  <c r="AY25" i="42"/>
  <c r="AY25" i="104"/>
  <c r="AY25" i="21"/>
  <c r="AY25" i="99"/>
  <c r="BQ13" i="41"/>
  <c r="BQ13" i="145"/>
  <c r="BQ13" i="127"/>
  <c r="BQ13" i="37"/>
  <c r="BQ13" i="38"/>
  <c r="BQ12" i="106"/>
  <c r="BQ12" i="112" s="1"/>
  <c r="BQ12" i="148"/>
  <c r="BQ12" i="150"/>
  <c r="BQ12" i="147"/>
  <c r="BQ12" i="146"/>
  <c r="BQ12" i="149"/>
  <c r="BQ12" i="174"/>
  <c r="BQ12" i="40"/>
  <c r="BQ12" i="115"/>
  <c r="BQ12" i="77"/>
  <c r="BQ12" i="29"/>
  <c r="BQ12" i="42"/>
  <c r="BQ12" i="173"/>
  <c r="BQ12" i="104"/>
  <c r="BQ12" i="21"/>
  <c r="BQ12" i="99"/>
  <c r="CO35" i="106"/>
  <c r="CO35" i="112" s="1"/>
  <c r="CO35" i="150"/>
  <c r="CO35" i="148"/>
  <c r="CO35" i="147"/>
  <c r="CO35" i="149"/>
  <c r="CO35" i="146"/>
  <c r="CO35" i="115"/>
  <c r="CO35" i="174"/>
  <c r="CO35" i="40"/>
  <c r="CO35" i="77"/>
  <c r="CO35" i="42"/>
  <c r="CO35" i="29"/>
  <c r="CO35" i="173"/>
  <c r="CO35" i="21"/>
  <c r="CO35" i="104"/>
  <c r="CO35" i="99"/>
  <c r="I26" i="180"/>
  <c r="I26" i="181"/>
  <c r="I26" i="178"/>
  <c r="I26" i="179"/>
  <c r="I26" i="177"/>
  <c r="Y25" i="106"/>
  <c r="Y25" i="112" s="1"/>
  <c r="Y25" i="150"/>
  <c r="Y25" i="148"/>
  <c r="Y25" i="147"/>
  <c r="Y25" i="146"/>
  <c r="Y25" i="149"/>
  <c r="Y25" i="115"/>
  <c r="Y25" i="174"/>
  <c r="Y25" i="40"/>
  <c r="Y25" i="29"/>
  <c r="Y25" i="77"/>
  <c r="Y25" i="42"/>
  <c r="Y25" i="173"/>
  <c r="Y25" i="21"/>
  <c r="Y25" i="99"/>
  <c r="Y25" i="104"/>
  <c r="CH42" i="106"/>
  <c r="CH42" i="112" s="1"/>
  <c r="CH42" i="173"/>
  <c r="CH42" i="21"/>
  <c r="CH42" i="104"/>
  <c r="CH42" i="99"/>
  <c r="CO25" i="106"/>
  <c r="CO25" i="112" s="1"/>
  <c r="CO25" i="150"/>
  <c r="CO25" i="148"/>
  <c r="CO25" i="147"/>
  <c r="CO25" i="146"/>
  <c r="CO25" i="149"/>
  <c r="CO25" i="115"/>
  <c r="CO25" i="174"/>
  <c r="CO25" i="40"/>
  <c r="CO25" i="29"/>
  <c r="CO25" i="77"/>
  <c r="CO25" i="42"/>
  <c r="CO25" i="173"/>
  <c r="CO25" i="21"/>
  <c r="CO25" i="99"/>
  <c r="CO25" i="104"/>
  <c r="BQ42" i="106"/>
  <c r="BQ42" i="112" s="1"/>
  <c r="BQ42" i="173"/>
  <c r="BQ42" i="21"/>
  <c r="BQ42" i="104"/>
  <c r="BQ42" i="99"/>
  <c r="AW26" i="180"/>
  <c r="AW26" i="181"/>
  <c r="AW26" i="178"/>
  <c r="AW26" i="179"/>
  <c r="AW26" i="177"/>
  <c r="BM25" i="106"/>
  <c r="BM25" i="112" s="1"/>
  <c r="BM25" i="150"/>
  <c r="BM25" i="148"/>
  <c r="BM25" i="147"/>
  <c r="BM25" i="146"/>
  <c r="BM25" i="149"/>
  <c r="BM25" i="115"/>
  <c r="BM25" i="174"/>
  <c r="BM25" i="40"/>
  <c r="BM25" i="29"/>
  <c r="BM25" i="77"/>
  <c r="BM25" i="42"/>
  <c r="BM25" i="173"/>
  <c r="BM25" i="21"/>
  <c r="BM25" i="99"/>
  <c r="BM25" i="104"/>
  <c r="P31" i="180"/>
  <c r="P31" i="181"/>
  <c r="P31" i="178"/>
  <c r="P31" i="179"/>
  <c r="P31" i="177"/>
  <c r="AF30" i="106"/>
  <c r="AF30" i="112" s="1"/>
  <c r="AF30" i="150"/>
  <c r="AF30" i="148"/>
  <c r="AF30" i="146"/>
  <c r="AF30" i="147"/>
  <c r="AF30" i="149"/>
  <c r="AF30" i="115"/>
  <c r="AF30" i="174"/>
  <c r="AF30" i="40"/>
  <c r="AF30" i="29"/>
  <c r="AF30" i="77"/>
  <c r="AF30" i="173"/>
  <c r="AF30" i="42"/>
  <c r="AF30" i="21"/>
  <c r="AF30" i="99"/>
  <c r="AF30" i="104"/>
  <c r="BA56" i="106"/>
  <c r="BA56" i="112" s="1"/>
  <c r="BA56" i="21"/>
  <c r="BA56" i="173"/>
  <c r="BA56" i="104"/>
  <c r="BA56" i="99"/>
  <c r="AT56" i="106"/>
  <c r="AT56" i="112" s="1"/>
  <c r="AT56" i="21"/>
  <c r="AT56" i="173"/>
  <c r="AT56" i="104"/>
  <c r="AT56" i="99"/>
  <c r="AI36" i="180"/>
  <c r="AI36" i="181"/>
  <c r="AI36" i="178"/>
  <c r="AI36" i="179"/>
  <c r="AI36" i="177"/>
  <c r="AY35" i="106"/>
  <c r="AY35" i="112" s="1"/>
  <c r="AY35" i="150"/>
  <c r="AY35" i="148"/>
  <c r="AY35" i="147"/>
  <c r="AY35" i="146"/>
  <c r="AY35" i="149"/>
  <c r="AY35" i="174"/>
  <c r="AY35" i="115"/>
  <c r="AY35" i="77"/>
  <c r="AY35" i="40"/>
  <c r="AY35" i="29"/>
  <c r="AY35" i="173"/>
  <c r="AY35" i="42"/>
  <c r="AY35" i="104"/>
  <c r="AY35" i="99"/>
  <c r="AY35" i="21"/>
  <c r="P26" i="180"/>
  <c r="P26" i="181"/>
  <c r="P26" i="178"/>
  <c r="P26" i="179"/>
  <c r="P26" i="177"/>
  <c r="AF25" i="106"/>
  <c r="AF25" i="112" s="1"/>
  <c r="AF25" i="150"/>
  <c r="AF25" i="147"/>
  <c r="AF25" i="148"/>
  <c r="AF25" i="146"/>
  <c r="AF25" i="149"/>
  <c r="AF25" i="115"/>
  <c r="AF25" i="174"/>
  <c r="AF25" i="40"/>
  <c r="AF25" i="29"/>
  <c r="AF25" i="77"/>
  <c r="AF25" i="173"/>
  <c r="AF25" i="42"/>
  <c r="AF25" i="21"/>
  <c r="AF25" i="99"/>
  <c r="AF25" i="104"/>
  <c r="K56" i="106"/>
  <c r="K56" i="112" s="1"/>
  <c r="K56" i="173"/>
  <c r="K56" i="104"/>
  <c r="K56" i="21"/>
  <c r="K56" i="99"/>
  <c r="CJ42" i="106"/>
  <c r="CJ42" i="112" s="1"/>
  <c r="CJ42" i="173"/>
  <c r="CJ42" i="104"/>
  <c r="CJ42" i="99"/>
  <c r="CJ42" i="21"/>
  <c r="B25" i="106"/>
  <c r="B25" i="112" s="1"/>
  <c r="B25" i="150"/>
  <c r="B25" i="147"/>
  <c r="B25" i="148"/>
  <c r="B25" i="146"/>
  <c r="B25" i="149"/>
  <c r="B25" i="115"/>
  <c r="B25" i="174"/>
  <c r="B25" i="40"/>
  <c r="B25" i="29"/>
  <c r="B25" i="77"/>
  <c r="B25" i="173"/>
  <c r="B25" i="42"/>
  <c r="B25" i="21"/>
  <c r="B25" i="99"/>
  <c r="B25" i="104"/>
  <c r="N26" i="180"/>
  <c r="N26" i="181"/>
  <c r="N26" i="178"/>
  <c r="N26" i="177"/>
  <c r="N26" i="179"/>
  <c r="AD25" i="106"/>
  <c r="AD25" i="112" s="1"/>
  <c r="AD25" i="150"/>
  <c r="AD25" i="148"/>
  <c r="AD25" i="147"/>
  <c r="AD25" i="146"/>
  <c r="AD25" i="149"/>
  <c r="AD25" i="174"/>
  <c r="AD25" i="115"/>
  <c r="AD25" i="77"/>
  <c r="AD25" i="40"/>
  <c r="AD25" i="29"/>
  <c r="AD25" i="173"/>
  <c r="AD25" i="42"/>
  <c r="AD25" i="21"/>
  <c r="AD25" i="99"/>
  <c r="AD25" i="104"/>
  <c r="BT30" i="106"/>
  <c r="BT30" i="112" s="1"/>
  <c r="BT30" i="150"/>
  <c r="BT30" i="148"/>
  <c r="BT30" i="146"/>
  <c r="BT30" i="147"/>
  <c r="BT30" i="149"/>
  <c r="BT30" i="115"/>
  <c r="BT30" i="174"/>
  <c r="BT30" i="40"/>
  <c r="BT30" i="29"/>
  <c r="BT30" i="77"/>
  <c r="BT30" i="173"/>
  <c r="BT30" i="42"/>
  <c r="BT30" i="21"/>
  <c r="BT30" i="99"/>
  <c r="BT30" i="104"/>
  <c r="G36" i="180"/>
  <c r="G36" i="181"/>
  <c r="G36" i="178"/>
  <c r="G36" i="179"/>
  <c r="G36" i="177"/>
  <c r="W35" i="106"/>
  <c r="W35" i="112" s="1"/>
  <c r="W35" i="150"/>
  <c r="W35" i="148"/>
  <c r="W35" i="147"/>
  <c r="W35" i="146"/>
  <c r="W35" i="149"/>
  <c r="W35" i="174"/>
  <c r="W35" i="115"/>
  <c r="W35" i="77"/>
  <c r="W35" i="40"/>
  <c r="W35" i="29"/>
  <c r="W35" i="173"/>
  <c r="W35" i="42"/>
  <c r="W35" i="104"/>
  <c r="W35" i="99"/>
  <c r="W35" i="21"/>
  <c r="AM56" i="106"/>
  <c r="AM56" i="112" s="1"/>
  <c r="AM56" i="173"/>
  <c r="AM56" i="104"/>
  <c r="AM56" i="21"/>
  <c r="AM56" i="99"/>
  <c r="Y42" i="106"/>
  <c r="Y42" i="112" s="1"/>
  <c r="Y42" i="173"/>
  <c r="Y42" i="21"/>
  <c r="Y42" i="104"/>
  <c r="Y42" i="99"/>
  <c r="W31" i="180"/>
  <c r="W31" i="181"/>
  <c r="W31" i="178"/>
  <c r="W31" i="179"/>
  <c r="W31" i="177"/>
  <c r="AM30" i="106"/>
  <c r="AM30" i="112" s="1"/>
  <c r="AM30" i="150"/>
  <c r="AM30" i="148"/>
  <c r="AM30" i="146"/>
  <c r="AM30" i="147"/>
  <c r="AM30" i="149"/>
  <c r="AM30" i="174"/>
  <c r="AM30" i="115"/>
  <c r="AM30" i="77"/>
  <c r="AM30" i="40"/>
  <c r="AM30" i="29"/>
  <c r="AM30" i="173"/>
  <c r="AM30" i="42"/>
  <c r="AM30" i="104"/>
  <c r="AM30" i="21"/>
  <c r="AM30" i="99"/>
  <c r="AR56" i="106"/>
  <c r="AR56" i="112" s="1"/>
  <c r="AR56" i="21"/>
  <c r="AR56" i="173"/>
  <c r="AR56" i="104"/>
  <c r="AR56" i="99"/>
  <c r="AY31" i="2"/>
  <c r="Q31" i="114" s="1"/>
  <c r="AI31" i="180"/>
  <c r="AI31" i="181"/>
  <c r="AI31" i="178"/>
  <c r="AI31" i="179"/>
  <c r="AI31" i="177"/>
  <c r="AY30" i="106"/>
  <c r="AY30" i="112" s="1"/>
  <c r="AY30" i="150"/>
  <c r="AY30" i="148"/>
  <c r="AY30" i="146"/>
  <c r="AY30" i="147"/>
  <c r="AY30" i="149"/>
  <c r="AY30" i="174"/>
  <c r="AY30" i="115"/>
  <c r="AY30" i="77"/>
  <c r="AY30" i="40"/>
  <c r="AY30" i="29"/>
  <c r="AY30" i="173"/>
  <c r="AY30" i="42"/>
  <c r="AY30" i="104"/>
  <c r="AY30" i="21"/>
  <c r="AY30" i="99"/>
  <c r="BT42" i="106"/>
  <c r="BT42" i="112" s="1"/>
  <c r="BT42" i="173"/>
  <c r="BT42" i="104"/>
  <c r="BT42" i="99"/>
  <c r="BT42" i="21"/>
  <c r="AR26" i="2"/>
  <c r="AB26" i="180"/>
  <c r="AB26" i="178"/>
  <c r="AB26" i="181"/>
  <c r="AB26" i="179"/>
  <c r="AB26" i="177"/>
  <c r="AR25" i="106"/>
  <c r="AR25" i="112" s="1"/>
  <c r="AR25" i="150"/>
  <c r="AR25" i="147"/>
  <c r="AR25" i="148"/>
  <c r="AR25" i="146"/>
  <c r="AR25" i="149"/>
  <c r="AR25" i="115"/>
  <c r="AR25" i="174"/>
  <c r="AR25" i="40"/>
  <c r="AR25" i="29"/>
  <c r="AR25" i="77"/>
  <c r="AR25" i="173"/>
  <c r="AR25" i="42"/>
  <c r="AR25" i="21"/>
  <c r="AR25" i="99"/>
  <c r="AR25" i="104"/>
  <c r="W26" i="180"/>
  <c r="W26" i="181"/>
  <c r="W26" i="178"/>
  <c r="W26" i="179"/>
  <c r="W26" i="177"/>
  <c r="AM25" i="106"/>
  <c r="AM25" i="112" s="1"/>
  <c r="AM25" i="150"/>
  <c r="AM25" i="148"/>
  <c r="AM25" i="146"/>
  <c r="AM25" i="147"/>
  <c r="AM25" i="149"/>
  <c r="AM25" i="174"/>
  <c r="AM25" i="115"/>
  <c r="AM25" i="77"/>
  <c r="AM25" i="40"/>
  <c r="AM25" i="29"/>
  <c r="AM25" i="173"/>
  <c r="AM25" i="42"/>
  <c r="AM25" i="104"/>
  <c r="AM25" i="21"/>
  <c r="AM25" i="99"/>
  <c r="AY56" i="2"/>
  <c r="AY55" i="106"/>
  <c r="AY55" i="112" s="1"/>
  <c r="AY55" i="173"/>
  <c r="AY55" i="104"/>
  <c r="AY55" i="21"/>
  <c r="AY55" i="99"/>
  <c r="BH56" i="2"/>
  <c r="BH57" i="2" s="1"/>
  <c r="BH55" i="106"/>
  <c r="BH55" i="112" s="1"/>
  <c r="BH55" i="21"/>
  <c r="BH55" i="173"/>
  <c r="BH55" i="104"/>
  <c r="BH55" i="99"/>
  <c r="AD55" i="106"/>
  <c r="AD55" i="112" s="1"/>
  <c r="AD55" i="21"/>
  <c r="AD55" i="173"/>
  <c r="AD55" i="104"/>
  <c r="AD55" i="99"/>
  <c r="AP26" i="180"/>
  <c r="AP26" i="181"/>
  <c r="AP26" i="178"/>
  <c r="AP26" i="179"/>
  <c r="AP26" i="177"/>
  <c r="BF25" i="106"/>
  <c r="BF25" i="112" s="1"/>
  <c r="BF25" i="150"/>
  <c r="BF25" i="148"/>
  <c r="BF25" i="147"/>
  <c r="BF25" i="146"/>
  <c r="BF25" i="149"/>
  <c r="BF25" i="174"/>
  <c r="BF25" i="115"/>
  <c r="BF25" i="77"/>
  <c r="BF25" i="40"/>
  <c r="BF25" i="29"/>
  <c r="BF25" i="173"/>
  <c r="BF25" i="42"/>
  <c r="BF25" i="21"/>
  <c r="BF25" i="99"/>
  <c r="BF25" i="104"/>
  <c r="AT55" i="106"/>
  <c r="AT55" i="112" s="1"/>
  <c r="AT55" i="21"/>
  <c r="AT55" i="173"/>
  <c r="AT55" i="104"/>
  <c r="AT55" i="99"/>
  <c r="BT35" i="106"/>
  <c r="BT35" i="112" s="1"/>
  <c r="BT35" i="150"/>
  <c r="BT35" i="148"/>
  <c r="BT35" i="147"/>
  <c r="BT35" i="149"/>
  <c r="BT35" i="146"/>
  <c r="BT35" i="115"/>
  <c r="BT35" i="174"/>
  <c r="BT35" i="40"/>
  <c r="BT35" i="77"/>
  <c r="BT35" i="29"/>
  <c r="BT35" i="173"/>
  <c r="BT35" i="42"/>
  <c r="BT35" i="21"/>
  <c r="BT35" i="104"/>
  <c r="BT35" i="99"/>
  <c r="BM56" i="106"/>
  <c r="BM56" i="112" s="1"/>
  <c r="BM56" i="21"/>
  <c r="BM56" i="173"/>
  <c r="BM56" i="104"/>
  <c r="BM56" i="99"/>
  <c r="AF42" i="106"/>
  <c r="AF42" i="112" s="1"/>
  <c r="AF42" i="173"/>
  <c r="AF42" i="104"/>
  <c r="AF42" i="99"/>
  <c r="AF42" i="21"/>
  <c r="W42" i="106"/>
  <c r="W42" i="112" s="1"/>
  <c r="W42" i="173"/>
  <c r="W42" i="21"/>
  <c r="W42" i="104"/>
  <c r="W42" i="99"/>
  <c r="BF42" i="106"/>
  <c r="BF42" i="112" s="1"/>
  <c r="BF42" i="173"/>
  <c r="BF42" i="21"/>
  <c r="BF42" i="104"/>
  <c r="BF42" i="99"/>
  <c r="BQ55" i="106"/>
  <c r="BQ55" i="112" s="1"/>
  <c r="BQ55" i="21"/>
  <c r="BQ55" i="173"/>
  <c r="BQ55" i="104"/>
  <c r="BQ55" i="99"/>
  <c r="AP31" i="180"/>
  <c r="AP31" i="181"/>
  <c r="AP31" i="178"/>
  <c r="AP31" i="179"/>
  <c r="AP31" i="177"/>
  <c r="BF30" i="106"/>
  <c r="BF30" i="112" s="1"/>
  <c r="BF30" i="150"/>
  <c r="BF30" i="148"/>
  <c r="BF30" i="147"/>
  <c r="BF30" i="146"/>
  <c r="BF30" i="149"/>
  <c r="BF30" i="174"/>
  <c r="BF30" i="115"/>
  <c r="BF30" i="77"/>
  <c r="BF30" i="40"/>
  <c r="BF30" i="29"/>
  <c r="BF30" i="173"/>
  <c r="BF30" i="42"/>
  <c r="BF30" i="21"/>
  <c r="BF30" i="99"/>
  <c r="BF30" i="104"/>
  <c r="U31" i="180"/>
  <c r="U31" i="181"/>
  <c r="U31" i="178"/>
  <c r="U31" i="179"/>
  <c r="U31" i="177"/>
  <c r="AK30" i="106"/>
  <c r="AK30" i="112" s="1"/>
  <c r="AK30" i="150"/>
  <c r="AK30" i="148"/>
  <c r="AK30" i="147"/>
  <c r="AK30" i="146"/>
  <c r="AK30" i="149"/>
  <c r="AK30" i="115"/>
  <c r="AK30" i="174"/>
  <c r="AK30" i="40"/>
  <c r="AK30" i="29"/>
  <c r="AK30" i="77"/>
  <c r="AK30" i="42"/>
  <c r="AK30" i="173"/>
  <c r="AK30" i="21"/>
  <c r="AK30" i="99"/>
  <c r="AK30" i="104"/>
  <c r="CA25" i="106"/>
  <c r="CA25" i="112" s="1"/>
  <c r="CA25" i="150"/>
  <c r="CA25" i="148"/>
  <c r="CA25" i="146"/>
  <c r="CA25" i="147"/>
  <c r="CA25" i="149"/>
  <c r="CA25" i="174"/>
  <c r="CA25" i="115"/>
  <c r="CA25" i="77"/>
  <c r="CA25" i="40"/>
  <c r="CA25" i="29"/>
  <c r="CA25" i="173"/>
  <c r="CA25" i="42"/>
  <c r="CA25" i="104"/>
  <c r="CA25" i="21"/>
  <c r="CA25" i="99"/>
  <c r="BH42" i="106"/>
  <c r="BH42" i="112" s="1"/>
  <c r="BH42" i="173"/>
  <c r="BH42" i="104"/>
  <c r="BH42" i="99"/>
  <c r="BH42" i="21"/>
  <c r="I56" i="106"/>
  <c r="I56" i="112" s="1"/>
  <c r="I56" i="21"/>
  <c r="I56" i="173"/>
  <c r="I56" i="104"/>
  <c r="I56" i="99"/>
  <c r="BA42" i="106"/>
  <c r="BA42" i="112" s="1"/>
  <c r="BA42" i="173"/>
  <c r="BA42" i="21"/>
  <c r="BA42" i="104"/>
  <c r="BA42" i="99"/>
  <c r="U36" i="180"/>
  <c r="U36" i="181"/>
  <c r="U36" i="178"/>
  <c r="U36" i="179"/>
  <c r="U36" i="177"/>
  <c r="AK35" i="106"/>
  <c r="AK35" i="112" s="1"/>
  <c r="AK35" i="150"/>
  <c r="AK35" i="148"/>
  <c r="AK35" i="147"/>
  <c r="AK35" i="149"/>
  <c r="AK35" i="146"/>
  <c r="AK35" i="115"/>
  <c r="AK35" i="174"/>
  <c r="AK35" i="40"/>
  <c r="AK35" i="77"/>
  <c r="AK35" i="42"/>
  <c r="AK35" i="29"/>
  <c r="AK35" i="173"/>
  <c r="AK35" i="21"/>
  <c r="AK35" i="104"/>
  <c r="AK35" i="99"/>
  <c r="CC35" i="106"/>
  <c r="CC35" i="112" s="1"/>
  <c r="CC35" i="150"/>
  <c r="CC35" i="148"/>
  <c r="CC35" i="147"/>
  <c r="CC35" i="149"/>
  <c r="CC35" i="146"/>
  <c r="CC35" i="115"/>
  <c r="CC35" i="174"/>
  <c r="CC35" i="40"/>
  <c r="CC35" i="77"/>
  <c r="CC35" i="42"/>
  <c r="CC35" i="29"/>
  <c r="CC35" i="173"/>
  <c r="CC35" i="21"/>
  <c r="CC35" i="104"/>
  <c r="CC35" i="99"/>
  <c r="AZ31" i="180"/>
  <c r="AZ31" i="178"/>
  <c r="AZ31" i="181"/>
  <c r="AZ31" i="179"/>
  <c r="AZ31" i="177"/>
  <c r="BP30" i="106"/>
  <c r="BP30" i="112" s="1"/>
  <c r="BP30" i="150"/>
  <c r="BP30" i="148"/>
  <c r="BP30" i="146"/>
  <c r="BP30" i="147"/>
  <c r="BP30" i="149"/>
  <c r="BP30" i="115"/>
  <c r="BP30" i="174"/>
  <c r="BP30" i="40"/>
  <c r="BP30" i="29"/>
  <c r="BP30" i="77"/>
  <c r="BP30" i="173"/>
  <c r="BP30" i="42"/>
  <c r="BP30" i="21"/>
  <c r="BP30" i="99"/>
  <c r="BP30" i="104"/>
  <c r="BQ15" i="106"/>
  <c r="BQ15" i="112" s="1"/>
  <c r="BQ15" i="150"/>
  <c r="BQ15" i="148"/>
  <c r="BQ15" i="147"/>
  <c r="BQ15" i="146"/>
  <c r="BQ15" i="149"/>
  <c r="BQ15" i="115"/>
  <c r="BQ15" i="174"/>
  <c r="BQ15" i="40"/>
  <c r="BQ15" i="29"/>
  <c r="BQ15" i="77"/>
  <c r="BQ15" i="173"/>
  <c r="BQ15" i="42"/>
  <c r="BQ15" i="21"/>
  <c r="BQ15" i="99"/>
  <c r="BQ15" i="104"/>
  <c r="BT55" i="106"/>
  <c r="BT55" i="112" s="1"/>
  <c r="BT55" i="21"/>
  <c r="BT55" i="173"/>
  <c r="BT55" i="104"/>
  <c r="BT55" i="99"/>
  <c r="B35" i="106"/>
  <c r="B35" i="112" s="1"/>
  <c r="B35" i="150"/>
  <c r="B35" i="148"/>
  <c r="B35" i="147"/>
  <c r="B35" i="149"/>
  <c r="B35" i="146"/>
  <c r="B35" i="115"/>
  <c r="B35" i="174"/>
  <c r="B35" i="40"/>
  <c r="B35" i="77"/>
  <c r="B35" i="29"/>
  <c r="B35" i="173"/>
  <c r="B35" i="42"/>
  <c r="B35" i="21"/>
  <c r="B35" i="104"/>
  <c r="B35" i="99"/>
  <c r="AD36" i="180"/>
  <c r="AD36" i="181"/>
  <c r="AD36" i="178"/>
  <c r="AD36" i="179"/>
  <c r="AD36" i="177"/>
  <c r="AT35" i="106"/>
  <c r="AT35" i="112" s="1"/>
  <c r="AT35" i="150"/>
  <c r="AT35" i="148"/>
  <c r="AT35" i="147"/>
  <c r="AT35" i="146"/>
  <c r="AT35" i="149"/>
  <c r="AT35" i="174"/>
  <c r="AT35" i="115"/>
  <c r="AT35" i="77"/>
  <c r="AT35" i="40"/>
  <c r="AT35" i="173"/>
  <c r="AT35" i="42"/>
  <c r="AT35" i="29"/>
  <c r="AT35" i="21"/>
  <c r="AT35" i="104"/>
  <c r="AT35" i="99"/>
  <c r="CC30" i="106"/>
  <c r="CC30" i="112" s="1"/>
  <c r="CC30" i="150"/>
  <c r="CC30" i="148"/>
  <c r="CC30" i="147"/>
  <c r="CC30" i="146"/>
  <c r="CC30" i="149"/>
  <c r="CC30" i="115"/>
  <c r="CC30" i="174"/>
  <c r="CC30" i="40"/>
  <c r="CC30" i="29"/>
  <c r="CC30" i="77"/>
  <c r="CC30" i="42"/>
  <c r="CC30" i="173"/>
  <c r="CC30" i="21"/>
  <c r="CC30" i="99"/>
  <c r="CC30" i="104"/>
  <c r="B56" i="106"/>
  <c r="B56" i="112" s="1"/>
  <c r="B56" i="21"/>
  <c r="B56" i="173"/>
  <c r="B56" i="104"/>
  <c r="B56" i="99"/>
  <c r="AZ36" i="180"/>
  <c r="AZ36" i="178"/>
  <c r="AZ36" i="181"/>
  <c r="AZ36" i="179"/>
  <c r="AZ36" i="177"/>
  <c r="BP35" i="106"/>
  <c r="BP35" i="112" s="1"/>
  <c r="BP35" i="150"/>
  <c r="BP35" i="148"/>
  <c r="BP35" i="147"/>
  <c r="BP35" i="149"/>
  <c r="BP35" i="146"/>
  <c r="BP35" i="115"/>
  <c r="BP35" i="174"/>
  <c r="BP35" i="40"/>
  <c r="BP35" i="77"/>
  <c r="BP35" i="29"/>
  <c r="BP35" i="173"/>
  <c r="BP35" i="42"/>
  <c r="BP35" i="21"/>
  <c r="BP35" i="104"/>
  <c r="BP35" i="99"/>
  <c r="AW36" i="180"/>
  <c r="AW36" i="181"/>
  <c r="AW36" i="178"/>
  <c r="AW36" i="179"/>
  <c r="AW36" i="177"/>
  <c r="BM35" i="106"/>
  <c r="BM35" i="112" s="1"/>
  <c r="BM35" i="150"/>
  <c r="BM35" i="148"/>
  <c r="BM35" i="147"/>
  <c r="BM35" i="149"/>
  <c r="BM35" i="146"/>
  <c r="BM35" i="115"/>
  <c r="BM35" i="174"/>
  <c r="BM35" i="40"/>
  <c r="BM35" i="77"/>
  <c r="BM35" i="42"/>
  <c r="BM35" i="29"/>
  <c r="BM35" i="173"/>
  <c r="BM35" i="21"/>
  <c r="BM35" i="104"/>
  <c r="BM35" i="99"/>
  <c r="CA55" i="106"/>
  <c r="CA55" i="112" s="1"/>
  <c r="CA55" i="173"/>
  <c r="CA55" i="104"/>
  <c r="CA55" i="21"/>
  <c r="CA55" i="99"/>
  <c r="N36" i="180"/>
  <c r="N36" i="181"/>
  <c r="N36" i="178"/>
  <c r="N36" i="179"/>
  <c r="N36" i="177"/>
  <c r="AD35" i="106"/>
  <c r="AD35" i="112" s="1"/>
  <c r="AD35" i="150"/>
  <c r="AD35" i="148"/>
  <c r="AD35" i="147"/>
  <c r="AD35" i="146"/>
  <c r="AD35" i="149"/>
  <c r="AD35" i="174"/>
  <c r="AD35" i="115"/>
  <c r="AD35" i="77"/>
  <c r="AD35" i="40"/>
  <c r="AD35" i="173"/>
  <c r="AD35" i="42"/>
  <c r="AD35" i="29"/>
  <c r="AD35" i="21"/>
  <c r="AD35" i="104"/>
  <c r="AD35" i="99"/>
  <c r="G31" i="180"/>
  <c r="G31" i="181"/>
  <c r="G31" i="178"/>
  <c r="G31" i="179"/>
  <c r="G31" i="177"/>
  <c r="W30" i="106"/>
  <c r="W30" i="112" s="1"/>
  <c r="W30" i="150"/>
  <c r="W30" i="148"/>
  <c r="W30" i="146"/>
  <c r="W30" i="147"/>
  <c r="W30" i="149"/>
  <c r="W30" i="174"/>
  <c r="W30" i="115"/>
  <c r="W30" i="77"/>
  <c r="W30" i="40"/>
  <c r="W30" i="29"/>
  <c r="W30" i="173"/>
  <c r="W30" i="42"/>
  <c r="W30" i="104"/>
  <c r="W30" i="21"/>
  <c r="W30" i="99"/>
  <c r="Y56" i="106"/>
  <c r="Y56" i="112" s="1"/>
  <c r="Y56" i="21"/>
  <c r="Y56" i="173"/>
  <c r="Y56" i="104"/>
  <c r="Y56" i="99"/>
  <c r="W55" i="106"/>
  <c r="W55" i="112" s="1"/>
  <c r="W55" i="173"/>
  <c r="W55" i="104"/>
  <c r="W55" i="21"/>
  <c r="W55" i="99"/>
  <c r="AP27" i="180"/>
  <c r="AP27" i="178"/>
  <c r="AP27" i="181"/>
  <c r="AP27" i="179"/>
  <c r="AP27" i="177"/>
  <c r="BF26" i="106"/>
  <c r="BF26" i="112" s="1"/>
  <c r="BF26" i="150"/>
  <c r="BF26" i="148"/>
  <c r="BF26" i="146"/>
  <c r="BF26" i="147"/>
  <c r="BF26" i="149"/>
  <c r="BF26" i="174"/>
  <c r="BF26" i="115"/>
  <c r="BF26" i="77"/>
  <c r="BF26" i="40"/>
  <c r="BF26" i="29"/>
  <c r="BF26" i="173"/>
  <c r="BF26" i="42"/>
  <c r="BF26" i="104"/>
  <c r="BF26" i="21"/>
  <c r="BF26" i="99"/>
  <c r="CH30" i="106"/>
  <c r="CH30" i="112" s="1"/>
  <c r="CH30" i="150"/>
  <c r="CH30" i="148"/>
  <c r="CH30" i="147"/>
  <c r="CH30" i="146"/>
  <c r="CH30" i="149"/>
  <c r="CH30" i="174"/>
  <c r="CH30" i="115"/>
  <c r="CH30" i="77"/>
  <c r="CH30" i="40"/>
  <c r="CH30" i="29"/>
  <c r="CH30" i="173"/>
  <c r="CH30" i="42"/>
  <c r="CH30" i="21"/>
  <c r="CH30" i="99"/>
  <c r="CH30" i="104"/>
  <c r="AK36" i="180"/>
  <c r="AK36" i="181"/>
  <c r="AK36" i="178"/>
  <c r="AK36" i="179"/>
  <c r="AK36" i="177"/>
  <c r="BA35" i="106"/>
  <c r="BA35" i="112" s="1"/>
  <c r="BA35" i="150"/>
  <c r="BA35" i="148"/>
  <c r="BA35" i="147"/>
  <c r="BA35" i="149"/>
  <c r="BA35" i="146"/>
  <c r="BA35" i="115"/>
  <c r="BA35" i="174"/>
  <c r="BA35" i="40"/>
  <c r="BA35" i="77"/>
  <c r="BA35" i="42"/>
  <c r="BA35" i="29"/>
  <c r="BA35" i="173"/>
  <c r="BA35" i="21"/>
  <c r="BA35" i="104"/>
  <c r="BA35" i="99"/>
  <c r="B43" i="2"/>
  <c r="B42" i="106"/>
  <c r="B42" i="112" s="1"/>
  <c r="B42" i="173"/>
  <c r="B42" i="104"/>
  <c r="B42" i="99"/>
  <c r="B42" i="21"/>
  <c r="B55" i="106"/>
  <c r="B55" i="112" s="1"/>
  <c r="B55" i="21"/>
  <c r="B55" i="173"/>
  <c r="B55" i="104"/>
  <c r="B55" i="99"/>
  <c r="AM55" i="106"/>
  <c r="AM55" i="112" s="1"/>
  <c r="AM55" i="173"/>
  <c r="AM55" i="104"/>
  <c r="AM55" i="21"/>
  <c r="AM55" i="99"/>
  <c r="BM55" i="106"/>
  <c r="BM55" i="112" s="1"/>
  <c r="BM55" i="21"/>
  <c r="BM55" i="173"/>
  <c r="BM55" i="104"/>
  <c r="BM55" i="99"/>
  <c r="CA30" i="106"/>
  <c r="CA30" i="112" s="1"/>
  <c r="CA30" i="150"/>
  <c r="CA30" i="148"/>
  <c r="CA30" i="146"/>
  <c r="CA30" i="147"/>
  <c r="CA30" i="149"/>
  <c r="CA30" i="174"/>
  <c r="CA30" i="115"/>
  <c r="CA30" i="77"/>
  <c r="CA30" i="40"/>
  <c r="CA30" i="29"/>
  <c r="CA30" i="173"/>
  <c r="CA30" i="42"/>
  <c r="CA30" i="104"/>
  <c r="CA30" i="21"/>
  <c r="CA30" i="99"/>
  <c r="CO30" i="106"/>
  <c r="CO30" i="112" s="1"/>
  <c r="CO30" i="150"/>
  <c r="CO30" i="148"/>
  <c r="CO30" i="147"/>
  <c r="CO30" i="146"/>
  <c r="CO30" i="149"/>
  <c r="CO30" i="115"/>
  <c r="CO30" i="174"/>
  <c r="CO30" i="40"/>
  <c r="CO30" i="29"/>
  <c r="CO30" i="77"/>
  <c r="CO30" i="42"/>
  <c r="CO30" i="173"/>
  <c r="CO30" i="21"/>
  <c r="CO30" i="99"/>
  <c r="CO30" i="104"/>
  <c r="R42" i="106"/>
  <c r="R42" i="112" s="1"/>
  <c r="R42" i="173"/>
  <c r="R42" i="21"/>
  <c r="R42" i="104"/>
  <c r="R42" i="99"/>
  <c r="G26" i="180"/>
  <c r="G26" i="181"/>
  <c r="G26" i="178"/>
  <c r="G26" i="179"/>
  <c r="G26" i="177"/>
  <c r="W25" i="106"/>
  <c r="W25" i="112" s="1"/>
  <c r="W25" i="150"/>
  <c r="W25" i="147"/>
  <c r="W25" i="148"/>
  <c r="W25" i="146"/>
  <c r="W25" i="149"/>
  <c r="W25" i="174"/>
  <c r="W25" i="115"/>
  <c r="W25" i="77"/>
  <c r="W25" i="40"/>
  <c r="W25" i="29"/>
  <c r="W25" i="173"/>
  <c r="W25" i="42"/>
  <c r="W25" i="104"/>
  <c r="W25" i="21"/>
  <c r="W25" i="99"/>
  <c r="BM42" i="106"/>
  <c r="BM42" i="112" s="1"/>
  <c r="BM42" i="173"/>
  <c r="BM42" i="21"/>
  <c r="BM42" i="104"/>
  <c r="BM42" i="99"/>
  <c r="CJ55" i="106"/>
  <c r="CJ55" i="112" s="1"/>
  <c r="CJ55" i="21"/>
  <c r="CJ55" i="173"/>
  <c r="CJ55" i="104"/>
  <c r="CJ55" i="99"/>
  <c r="BQ18" i="106"/>
  <c r="BQ18" i="112" s="1"/>
  <c r="BQ18" i="150"/>
  <c r="BQ18" i="148"/>
  <c r="BQ18" i="147"/>
  <c r="BQ18" i="146"/>
  <c r="BQ18" i="149"/>
  <c r="BQ18" i="174"/>
  <c r="BQ18" i="40"/>
  <c r="BQ18" i="115"/>
  <c r="BQ18" i="77"/>
  <c r="BQ18" i="29"/>
  <c r="BQ18" i="173"/>
  <c r="BQ18" i="42"/>
  <c r="BQ18" i="104"/>
  <c r="BQ18" i="21"/>
  <c r="BQ18" i="99"/>
  <c r="AT42" i="106"/>
  <c r="AT42" i="112" s="1"/>
  <c r="AT42" i="173"/>
  <c r="AT42" i="21"/>
  <c r="AT42" i="104"/>
  <c r="AT42" i="99"/>
  <c r="B31" i="180"/>
  <c r="B31" i="181"/>
  <c r="B31" i="178"/>
  <c r="B31" i="179"/>
  <c r="B31" i="177"/>
  <c r="R30" i="106"/>
  <c r="R30" i="112" s="1"/>
  <c r="R30" i="150"/>
  <c r="R30" i="148"/>
  <c r="R30" i="147"/>
  <c r="R30" i="146"/>
  <c r="R30" i="149"/>
  <c r="R30" i="174"/>
  <c r="R30" i="115"/>
  <c r="R30" i="77"/>
  <c r="R30" i="40"/>
  <c r="R30" i="29"/>
  <c r="R30" i="173"/>
  <c r="R30" i="42"/>
  <c r="R30" i="21"/>
  <c r="R30" i="99"/>
  <c r="R30" i="104"/>
  <c r="CJ30" i="106"/>
  <c r="CJ30" i="112" s="1"/>
  <c r="CJ30" i="150"/>
  <c r="CJ30" i="148"/>
  <c r="CJ30" i="146"/>
  <c r="CJ30" i="147"/>
  <c r="CJ30" i="149"/>
  <c r="CJ30" i="115"/>
  <c r="CJ30" i="174"/>
  <c r="CJ30" i="40"/>
  <c r="CJ30" i="29"/>
  <c r="CJ30" i="77"/>
  <c r="CJ30" i="173"/>
  <c r="CJ30" i="42"/>
  <c r="CJ30" i="21"/>
  <c r="CJ30" i="99"/>
  <c r="CJ30" i="104"/>
  <c r="BV25" i="106"/>
  <c r="BV25" i="112" s="1"/>
  <c r="BV25" i="150"/>
  <c r="BV25" i="148"/>
  <c r="BV25" i="147"/>
  <c r="BV25" i="146"/>
  <c r="BV25" i="149"/>
  <c r="BV25" i="174"/>
  <c r="BV25" i="115"/>
  <c r="BV25" i="77"/>
  <c r="BV25" i="40"/>
  <c r="BV25" i="29"/>
  <c r="BV25" i="173"/>
  <c r="BV25" i="42"/>
  <c r="BV25" i="21"/>
  <c r="BV25" i="99"/>
  <c r="BV25" i="104"/>
  <c r="AD31" i="180"/>
  <c r="AD31" i="181"/>
  <c r="AD31" i="178"/>
  <c r="AD31" i="179"/>
  <c r="AD31" i="177"/>
  <c r="AT30" i="106"/>
  <c r="AT30" i="112" s="1"/>
  <c r="AT30" i="150"/>
  <c r="AT30" i="148"/>
  <c r="AT30" i="147"/>
  <c r="AT30" i="146"/>
  <c r="AT30" i="149"/>
  <c r="AT30" i="174"/>
  <c r="AT30" i="115"/>
  <c r="AT30" i="77"/>
  <c r="AT30" i="40"/>
  <c r="AT30" i="29"/>
  <c r="AT30" i="173"/>
  <c r="AT30" i="42"/>
  <c r="AT30" i="21"/>
  <c r="AT30" i="99"/>
  <c r="AT30" i="104"/>
  <c r="R56" i="106"/>
  <c r="R56" i="112" s="1"/>
  <c r="R56" i="21"/>
  <c r="R56" i="173"/>
  <c r="R56" i="104"/>
  <c r="R56" i="99"/>
  <c r="AR31" i="180"/>
  <c r="AR31" i="178"/>
  <c r="AR31" i="181"/>
  <c r="AR31" i="179"/>
  <c r="AR31" i="177"/>
  <c r="BH30" i="106"/>
  <c r="BH30" i="112" s="1"/>
  <c r="BH30" i="150"/>
  <c r="BH30" i="148"/>
  <c r="BH30" i="146"/>
  <c r="BH30" i="147"/>
  <c r="BH30" i="149"/>
  <c r="BH30" i="115"/>
  <c r="BH30" i="174"/>
  <c r="BH30" i="40"/>
  <c r="BH30" i="29"/>
  <c r="BH30" i="77"/>
  <c r="BH30" i="173"/>
  <c r="BH30" i="42"/>
  <c r="BH30" i="21"/>
  <c r="BH30" i="99"/>
  <c r="BH30" i="104"/>
  <c r="P56" i="106"/>
  <c r="P56" i="112" s="1"/>
  <c r="P56" i="21"/>
  <c r="P56" i="173"/>
  <c r="P56" i="104"/>
  <c r="P56" i="99"/>
  <c r="AR42" i="106"/>
  <c r="AR42" i="112" s="1"/>
  <c r="AR42" i="173"/>
  <c r="AR42" i="104"/>
  <c r="AR42" i="99"/>
  <c r="AR42" i="21"/>
  <c r="BV42" i="106"/>
  <c r="BV42" i="112" s="1"/>
  <c r="BV42" i="173"/>
  <c r="BV42" i="21"/>
  <c r="BV42" i="104"/>
  <c r="BV42" i="99"/>
  <c r="CH35" i="106"/>
  <c r="CH35" i="112" s="1"/>
  <c r="CH35" i="150"/>
  <c r="CH35" i="148"/>
  <c r="CH35" i="147"/>
  <c r="CH35" i="146"/>
  <c r="CH35" i="149"/>
  <c r="CH35" i="174"/>
  <c r="CH35" i="115"/>
  <c r="CH35" i="77"/>
  <c r="CH35" i="40"/>
  <c r="CH35" i="173"/>
  <c r="CH35" i="42"/>
  <c r="CH35" i="29"/>
  <c r="CH35" i="21"/>
  <c r="CH35" i="104"/>
  <c r="CH35" i="99"/>
  <c r="B26" i="180"/>
  <c r="B26" i="181"/>
  <c r="B26" i="178"/>
  <c r="B26" i="179"/>
  <c r="B26" i="177"/>
  <c r="R25" i="106"/>
  <c r="R25" i="112" s="1"/>
  <c r="R25" i="150"/>
  <c r="R25" i="148"/>
  <c r="R25" i="147"/>
  <c r="R25" i="146"/>
  <c r="R25" i="149"/>
  <c r="R25" i="174"/>
  <c r="R25" i="115"/>
  <c r="R25" i="77"/>
  <c r="R25" i="40"/>
  <c r="R25" i="29"/>
  <c r="R25" i="173"/>
  <c r="R25" i="42"/>
  <c r="R25" i="21"/>
  <c r="R25" i="99"/>
  <c r="R25" i="104"/>
  <c r="BQ35" i="106"/>
  <c r="BQ35" i="112" s="1"/>
  <c r="BQ35" i="150"/>
  <c r="BQ35" i="148"/>
  <c r="BQ35" i="147"/>
  <c r="BQ35" i="149"/>
  <c r="BQ35" i="146"/>
  <c r="BQ35" i="115"/>
  <c r="BQ35" i="174"/>
  <c r="BQ35" i="40"/>
  <c r="BQ35" i="77"/>
  <c r="BQ35" i="42"/>
  <c r="BQ35" i="29"/>
  <c r="BQ35" i="173"/>
  <c r="BQ35" i="21"/>
  <c r="BQ35" i="104"/>
  <c r="BQ35" i="99"/>
  <c r="W36" i="180"/>
  <c r="W36" i="181"/>
  <c r="W36" i="178"/>
  <c r="W36" i="179"/>
  <c r="W36" i="177"/>
  <c r="AM35" i="106"/>
  <c r="AM35" i="112" s="1"/>
  <c r="AM35" i="150"/>
  <c r="AM35" i="148"/>
  <c r="AM35" i="147"/>
  <c r="AM35" i="146"/>
  <c r="AM35" i="149"/>
  <c r="AM35" i="174"/>
  <c r="AM35" i="115"/>
  <c r="AM35" i="77"/>
  <c r="AM35" i="40"/>
  <c r="AM35" i="29"/>
  <c r="AM35" i="173"/>
  <c r="AM35" i="42"/>
  <c r="AM35" i="104"/>
  <c r="AM35" i="99"/>
  <c r="AM35" i="21"/>
  <c r="AR36" i="180"/>
  <c r="AR36" i="178"/>
  <c r="AR36" i="181"/>
  <c r="AR36" i="179"/>
  <c r="AR36" i="177"/>
  <c r="BH35" i="106"/>
  <c r="BH35" i="112" s="1"/>
  <c r="BH35" i="150"/>
  <c r="BH35" i="148"/>
  <c r="BH35" i="147"/>
  <c r="BH35" i="149"/>
  <c r="BH35" i="146"/>
  <c r="BH35" i="115"/>
  <c r="BH35" i="174"/>
  <c r="BH35" i="40"/>
  <c r="BH35" i="77"/>
  <c r="BH35" i="29"/>
  <c r="BH35" i="173"/>
  <c r="BH35" i="42"/>
  <c r="BH35" i="21"/>
  <c r="BH35" i="104"/>
  <c r="BH35" i="99"/>
  <c r="AF56" i="106"/>
  <c r="AF56" i="112" s="1"/>
  <c r="AF56" i="21"/>
  <c r="AF56" i="173"/>
  <c r="AF56" i="104"/>
  <c r="AF56" i="99"/>
  <c r="AT26" i="2"/>
  <c r="AD26" i="180"/>
  <c r="AD26" i="181"/>
  <c r="AD26" i="178"/>
  <c r="AD26" i="179"/>
  <c r="AD26" i="177"/>
  <c r="AT25" i="106"/>
  <c r="AT25" i="112" s="1"/>
  <c r="AT25" i="150"/>
  <c r="AT25" i="148"/>
  <c r="AT25" i="147"/>
  <c r="AT25" i="146"/>
  <c r="AT25" i="149"/>
  <c r="AT25" i="174"/>
  <c r="AT25" i="115"/>
  <c r="AT25" i="77"/>
  <c r="AT25" i="40"/>
  <c r="AT25" i="29"/>
  <c r="AT25" i="173"/>
  <c r="AT25" i="42"/>
  <c r="AT25" i="21"/>
  <c r="AT25" i="99"/>
  <c r="AT25" i="104"/>
  <c r="CO42" i="106"/>
  <c r="CO42" i="112" s="1"/>
  <c r="CO42" i="173"/>
  <c r="CO42" i="21"/>
  <c r="CO42" i="104"/>
  <c r="CO42" i="99"/>
  <c r="BP55" i="106"/>
  <c r="BP55" i="112" s="1"/>
  <c r="BP55" i="21"/>
  <c r="BP55" i="173"/>
  <c r="BP55" i="104"/>
  <c r="BP55" i="99"/>
  <c r="CJ25" i="106"/>
  <c r="CJ25" i="112" s="1"/>
  <c r="CJ25" i="150"/>
  <c r="CJ25" i="148"/>
  <c r="CJ25" i="146"/>
  <c r="CJ25" i="147"/>
  <c r="CJ25" i="149"/>
  <c r="CJ25" i="115"/>
  <c r="CJ25" i="174"/>
  <c r="CJ25" i="40"/>
  <c r="CJ25" i="29"/>
  <c r="CJ25" i="77"/>
  <c r="CJ25" i="173"/>
  <c r="CJ25" i="42"/>
  <c r="CJ25" i="21"/>
  <c r="CJ25" i="99"/>
  <c r="CJ25" i="104"/>
  <c r="AK26" i="180"/>
  <c r="AK26" i="181"/>
  <c r="AK26" i="178"/>
  <c r="AK26" i="179"/>
  <c r="AK26" i="177"/>
  <c r="BA25" i="106"/>
  <c r="BA25" i="112" s="1"/>
  <c r="BA25" i="150"/>
  <c r="BA25" i="148"/>
  <c r="BA25" i="147"/>
  <c r="BA25" i="146"/>
  <c r="BA25" i="149"/>
  <c r="BA25" i="115"/>
  <c r="BA25" i="174"/>
  <c r="BA25" i="40"/>
  <c r="BA25" i="29"/>
  <c r="BA25" i="77"/>
  <c r="BA25" i="42"/>
  <c r="BA25" i="173"/>
  <c r="BA25" i="21"/>
  <c r="BA25" i="99"/>
  <c r="BA25" i="104"/>
  <c r="G55" i="106"/>
  <c r="G55" i="112" s="1"/>
  <c r="G55" i="173"/>
  <c r="G55" i="104"/>
  <c r="G55" i="21"/>
  <c r="G55" i="99"/>
  <c r="AF55" i="106"/>
  <c r="AF55" i="112" s="1"/>
  <c r="AF55" i="21"/>
  <c r="AF55" i="173"/>
  <c r="AF55" i="104"/>
  <c r="AF55" i="99"/>
  <c r="AR55" i="106"/>
  <c r="AR55" i="112" s="1"/>
  <c r="AR55" i="21"/>
  <c r="AR55" i="173"/>
  <c r="AR55" i="104"/>
  <c r="AR55" i="99"/>
  <c r="R55" i="106"/>
  <c r="R55" i="112" s="1"/>
  <c r="R55" i="21"/>
  <c r="R55" i="173"/>
  <c r="R55" i="104"/>
  <c r="R55" i="99"/>
  <c r="Y55" i="106"/>
  <c r="Y55" i="112" s="1"/>
  <c r="Y55" i="21"/>
  <c r="Y55" i="173"/>
  <c r="Y55" i="104"/>
  <c r="Y55" i="99"/>
  <c r="P55" i="106"/>
  <c r="P55" i="112" s="1"/>
  <c r="P55" i="21"/>
  <c r="P55" i="173"/>
  <c r="P55" i="104"/>
  <c r="P55" i="99"/>
  <c r="P42" i="99"/>
  <c r="P42" i="104"/>
  <c r="P42" i="21"/>
  <c r="P42" i="106"/>
  <c r="P42" i="112" s="1"/>
  <c r="P42" i="173"/>
  <c r="P30" i="147"/>
  <c r="P30" i="115"/>
  <c r="P30" i="146"/>
  <c r="P30" i="148"/>
  <c r="P30" i="149"/>
  <c r="P30" i="173"/>
  <c r="P30" i="106"/>
  <c r="P30" i="112" s="1"/>
  <c r="P30" i="21"/>
  <c r="P30" i="99"/>
  <c r="P30" i="150"/>
  <c r="P30" i="40"/>
  <c r="P30" i="174"/>
  <c r="P30" i="42"/>
  <c r="P30" i="104"/>
  <c r="P30" i="77"/>
  <c r="P30" i="29"/>
  <c r="P35" i="147"/>
  <c r="P35" i="115"/>
  <c r="P35" i="146"/>
  <c r="P35" i="150"/>
  <c r="P35" i="174"/>
  <c r="P35" i="173"/>
  <c r="P35" i="21"/>
  <c r="P35" i="148"/>
  <c r="P35" i="77"/>
  <c r="P35" i="149"/>
  <c r="P35" i="29"/>
  <c r="P35" i="106"/>
  <c r="P35" i="112" s="1"/>
  <c r="P35" i="42"/>
  <c r="P35" i="104"/>
  <c r="P35" i="40"/>
  <c r="P35" i="99"/>
  <c r="P25" i="147"/>
  <c r="P25" i="115"/>
  <c r="P25" i="146"/>
  <c r="P25" i="150"/>
  <c r="P25" i="174"/>
  <c r="P25" i="40"/>
  <c r="P25" i="77"/>
  <c r="P25" i="173"/>
  <c r="P25" i="21"/>
  <c r="P25" i="99"/>
  <c r="P25" i="148"/>
  <c r="P25" i="106"/>
  <c r="P25" i="112" s="1"/>
  <c r="P25" i="29"/>
  <c r="P25" i="149"/>
  <c r="P25" i="42"/>
  <c r="P25" i="104"/>
  <c r="K25" i="147"/>
  <c r="K25" i="106"/>
  <c r="K25" i="112" s="1"/>
  <c r="K25" i="149"/>
  <c r="K25" i="150"/>
  <c r="K25" i="148"/>
  <c r="K25" i="146"/>
  <c r="K25" i="174"/>
  <c r="K25" i="29"/>
  <c r="K25" i="77"/>
  <c r="K25" i="115"/>
  <c r="K25" i="173"/>
  <c r="K25" i="40"/>
  <c r="K25" i="42"/>
  <c r="K25" i="21"/>
  <c r="K25" i="99"/>
  <c r="K25" i="104"/>
  <c r="K30" i="106"/>
  <c r="K30" i="112" s="1"/>
  <c r="K30" i="147"/>
  <c r="K30" i="149"/>
  <c r="K30" i="146"/>
  <c r="K30" i="174"/>
  <c r="K30" i="29"/>
  <c r="K30" i="77"/>
  <c r="K30" i="150"/>
  <c r="K30" i="148"/>
  <c r="K30" i="115"/>
  <c r="K30" i="173"/>
  <c r="K30" i="40"/>
  <c r="K30" i="42"/>
  <c r="K30" i="21"/>
  <c r="K30" i="99"/>
  <c r="K30" i="104"/>
  <c r="I30" i="106"/>
  <c r="I30" i="112" s="1"/>
  <c r="I30" i="150"/>
  <c r="I30" i="148"/>
  <c r="I30" i="147"/>
  <c r="I30" i="40"/>
  <c r="I30" i="146"/>
  <c r="I30" i="174"/>
  <c r="I30" i="115"/>
  <c r="I30" i="77"/>
  <c r="I30" i="149"/>
  <c r="I30" i="29"/>
  <c r="I30" i="42"/>
  <c r="I30" i="173"/>
  <c r="I30" i="104"/>
  <c r="I30" i="99"/>
  <c r="I30" i="21"/>
  <c r="G42" i="106"/>
  <c r="G42" i="112" s="1"/>
  <c r="G42" i="173"/>
  <c r="G42" i="104"/>
  <c r="G42" i="21"/>
  <c r="G42" i="99"/>
  <c r="G25" i="106"/>
  <c r="G25" i="112" s="1"/>
  <c r="G25" i="147"/>
  <c r="G25" i="150"/>
  <c r="G25" i="148"/>
  <c r="G25" i="149"/>
  <c r="G25" i="174"/>
  <c r="G25" i="29"/>
  <c r="G25" i="40"/>
  <c r="G25" i="146"/>
  <c r="G25" i="77"/>
  <c r="G25" i="115"/>
  <c r="G25" i="173"/>
  <c r="G25" i="42"/>
  <c r="G25" i="104"/>
  <c r="G25" i="21"/>
  <c r="G25" i="99"/>
  <c r="G35" i="106"/>
  <c r="G35" i="112" s="1"/>
  <c r="G35" i="150"/>
  <c r="G35" i="148"/>
  <c r="G35" i="149"/>
  <c r="G35" i="147"/>
  <c r="G35" i="174"/>
  <c r="G35" i="29"/>
  <c r="G35" i="40"/>
  <c r="G35" i="146"/>
  <c r="G35" i="77"/>
  <c r="G35" i="115"/>
  <c r="G35" i="173"/>
  <c r="G35" i="42"/>
  <c r="G35" i="21"/>
  <c r="G35" i="104"/>
  <c r="G35" i="99"/>
  <c r="I35" i="106"/>
  <c r="I35" i="112" s="1"/>
  <c r="I35" i="150"/>
  <c r="I35" i="148"/>
  <c r="I35" i="147"/>
  <c r="I35" i="40"/>
  <c r="I35" i="174"/>
  <c r="I35" i="115"/>
  <c r="I35" i="146"/>
  <c r="I35" i="77"/>
  <c r="I35" i="149"/>
  <c r="I35" i="29"/>
  <c r="I35" i="42"/>
  <c r="I35" i="173"/>
  <c r="I35" i="99"/>
  <c r="I35" i="104"/>
  <c r="I35" i="21"/>
  <c r="I42" i="106"/>
  <c r="I42" i="112" s="1"/>
  <c r="I42" i="99"/>
  <c r="I42" i="104"/>
  <c r="I42" i="173"/>
  <c r="I42" i="21"/>
  <c r="K42" i="106"/>
  <c r="K42" i="112" s="1"/>
  <c r="K42" i="173"/>
  <c r="K42" i="21"/>
  <c r="K42" i="99"/>
  <c r="K42" i="104"/>
  <c r="K35" i="106"/>
  <c r="K35" i="112" s="1"/>
  <c r="K35" i="147"/>
  <c r="K35" i="149"/>
  <c r="K35" i="150"/>
  <c r="K35" i="148"/>
  <c r="K35" i="146"/>
  <c r="K35" i="174"/>
  <c r="K35" i="29"/>
  <c r="K35" i="77"/>
  <c r="K35" i="115"/>
  <c r="K35" i="173"/>
  <c r="K35" i="40"/>
  <c r="K35" i="104"/>
  <c r="K35" i="42"/>
  <c r="K35" i="21"/>
  <c r="K35" i="99"/>
  <c r="G30" i="147"/>
  <c r="G30" i="150"/>
  <c r="G30" i="148"/>
  <c r="G30" i="106"/>
  <c r="G30" i="112" s="1"/>
  <c r="G30" i="149"/>
  <c r="G30" i="174"/>
  <c r="G30" i="29"/>
  <c r="G30" i="40"/>
  <c r="G30" i="77"/>
  <c r="G30" i="146"/>
  <c r="G30" i="115"/>
  <c r="G30" i="173"/>
  <c r="G30" i="42"/>
  <c r="G30" i="21"/>
  <c r="G30" i="99"/>
  <c r="G30" i="104"/>
  <c r="I25" i="106"/>
  <c r="I25" i="112" s="1"/>
  <c r="I25" i="150"/>
  <c r="I25" i="148"/>
  <c r="I25" i="147"/>
  <c r="I25" i="149"/>
  <c r="I25" i="40"/>
  <c r="I25" i="174"/>
  <c r="I25" i="115"/>
  <c r="I25" i="146"/>
  <c r="I25" i="77"/>
  <c r="I25" i="29"/>
  <c r="I25" i="42"/>
  <c r="I25" i="173"/>
  <c r="I25" i="104"/>
  <c r="I25" i="21"/>
  <c r="I25" i="99"/>
  <c r="D25" i="147"/>
  <c r="D25" i="148"/>
  <c r="D25" i="106"/>
  <c r="D25" i="112" s="1"/>
  <c r="D25" i="174"/>
  <c r="D25" i="29"/>
  <c r="D25" i="150"/>
  <c r="D25" i="149"/>
  <c r="D25" i="77"/>
  <c r="D25" i="146"/>
  <c r="D25" i="115"/>
  <c r="D25" i="42"/>
  <c r="D25" i="173"/>
  <c r="D25" i="40"/>
  <c r="D25" i="104"/>
  <c r="D25" i="99"/>
  <c r="D25" i="21"/>
  <c r="D42" i="106"/>
  <c r="D42" i="112" s="1"/>
  <c r="D42" i="104"/>
  <c r="D42" i="21"/>
  <c r="D42" i="173"/>
  <c r="D42" i="99"/>
  <c r="D35" i="148"/>
  <c r="D35" i="106"/>
  <c r="D35" i="112" s="1"/>
  <c r="D35" i="150"/>
  <c r="D35" i="174"/>
  <c r="D35" i="29"/>
  <c r="D35" i="149"/>
  <c r="D35" i="77"/>
  <c r="D35" i="146"/>
  <c r="D35" i="115"/>
  <c r="D35" i="104"/>
  <c r="D35" i="173"/>
  <c r="D35" i="99"/>
  <c r="D35" i="147"/>
  <c r="D35" i="21"/>
  <c r="D35" i="42"/>
  <c r="D35" i="40"/>
  <c r="D30" i="106"/>
  <c r="D30" i="112" s="1"/>
  <c r="D30" i="147"/>
  <c r="D30" i="148"/>
  <c r="D30" i="150"/>
  <c r="D30" i="174"/>
  <c r="D30" i="29"/>
  <c r="D30" i="149"/>
  <c r="D30" i="77"/>
  <c r="D30" i="146"/>
  <c r="D30" i="115"/>
  <c r="D30" i="40"/>
  <c r="D30" i="42"/>
  <c r="D30" i="104"/>
  <c r="D30" i="173"/>
  <c r="D30" i="99"/>
  <c r="D30" i="21"/>
  <c r="L42" i="114"/>
  <c r="W21" i="114"/>
  <c r="S56" i="114"/>
  <c r="M25" i="114"/>
  <c r="W12" i="114"/>
  <c r="Q42" i="114"/>
  <c r="AA25" i="114"/>
  <c r="E56" i="114"/>
  <c r="AD25" i="114"/>
  <c r="W42" i="114"/>
  <c r="U25" i="114"/>
  <c r="W15" i="114"/>
  <c r="Q35" i="114"/>
  <c r="F56" i="114"/>
  <c r="O30" i="114"/>
  <c r="H25" i="114"/>
  <c r="N56" i="114"/>
  <c r="J42" i="114"/>
  <c r="T35" i="114"/>
  <c r="J30" i="114"/>
  <c r="Z30" i="114"/>
  <c r="X35" i="114"/>
  <c r="Q56" i="114"/>
  <c r="S42" i="114"/>
  <c r="Y55" i="114"/>
  <c r="AD35" i="114"/>
  <c r="W18" i="114"/>
  <c r="C30" i="114"/>
  <c r="M35" i="114"/>
  <c r="AE55" i="114"/>
  <c r="D35" i="114"/>
  <c r="B35" i="114"/>
  <c r="AA30" i="114"/>
  <c r="K25" i="114"/>
  <c r="AD55" i="114"/>
  <c r="W35" i="114"/>
  <c r="I30" i="114"/>
  <c r="X25" i="114"/>
  <c r="W56" i="2"/>
  <c r="I55" i="114"/>
  <c r="V55" i="114"/>
  <c r="AC25" i="114"/>
  <c r="B42" i="114"/>
  <c r="C42" i="114"/>
  <c r="Y31" i="2"/>
  <c r="AD30" i="114"/>
  <c r="W55" i="114"/>
  <c r="S30" i="114"/>
  <c r="G25" i="114"/>
  <c r="Z25" i="114"/>
  <c r="F25" i="114"/>
  <c r="T42" i="114"/>
  <c r="J25" i="114"/>
  <c r="K30" i="114"/>
  <c r="CJ26" i="2"/>
  <c r="P42" i="114"/>
  <c r="H30" i="114"/>
  <c r="AC30" i="114"/>
  <c r="AE35" i="114"/>
  <c r="AC35" i="114"/>
  <c r="Y35" i="114"/>
  <c r="P30" i="114"/>
  <c r="H56" i="114"/>
  <c r="T30" i="114"/>
  <c r="G56" i="114"/>
  <c r="O42" i="114"/>
  <c r="C25" i="114"/>
  <c r="B56" i="114"/>
  <c r="V35" i="114"/>
  <c r="I35" i="114"/>
  <c r="N42" i="114"/>
  <c r="E25" i="114"/>
  <c r="N35" i="114"/>
  <c r="Y57" i="2"/>
  <c r="J56" i="114"/>
  <c r="E35" i="114"/>
  <c r="P25" i="114"/>
  <c r="CO43" i="2"/>
  <c r="AD42" i="114"/>
  <c r="CC43" i="2"/>
  <c r="AA42" i="114"/>
  <c r="AB25" i="114"/>
  <c r="AE25" i="114"/>
  <c r="R35" i="114"/>
  <c r="Q55" i="114"/>
  <c r="K56" i="114"/>
  <c r="G35" i="114"/>
  <c r="O35" i="114"/>
  <c r="P26" i="114"/>
  <c r="R30" i="114"/>
  <c r="M30" i="114"/>
  <c r="J35" i="114"/>
  <c r="D30" i="114"/>
  <c r="D25" i="114"/>
  <c r="V30" i="114"/>
  <c r="P56" i="114"/>
  <c r="L25" i="114"/>
  <c r="AC42" i="114"/>
  <c r="Z42" i="114"/>
  <c r="G30" i="114"/>
  <c r="C55" i="114"/>
  <c r="O56" i="114"/>
  <c r="S26" i="114"/>
  <c r="AB30" i="114"/>
  <c r="N25" i="114"/>
  <c r="T55" i="114"/>
  <c r="B43" i="114"/>
  <c r="W25" i="114"/>
  <c r="B30" i="114"/>
  <c r="I42" i="114"/>
  <c r="D56" i="2"/>
  <c r="AM26" i="2"/>
  <c r="Q25" i="114"/>
  <c r="AE30" i="114"/>
  <c r="G42" i="114"/>
  <c r="O26" i="114"/>
  <c r="AC55" i="114"/>
  <c r="R42" i="114"/>
  <c r="AE42" i="114"/>
  <c r="Y25" i="114"/>
  <c r="X55" i="114"/>
  <c r="P35" i="114"/>
  <c r="B25" i="114"/>
  <c r="X30" i="114"/>
  <c r="K35" i="114"/>
  <c r="N30" i="114"/>
  <c r="F35" i="114"/>
  <c r="K42" i="114"/>
  <c r="M42" i="114"/>
  <c r="V25" i="114"/>
  <c r="Z35" i="114"/>
  <c r="U56" i="114"/>
  <c r="E42" i="114"/>
  <c r="F42" i="114"/>
  <c r="D57" i="114"/>
  <c r="C35" i="114"/>
  <c r="H35" i="114"/>
  <c r="U30" i="114"/>
  <c r="BT26" i="2"/>
  <c r="AB26" i="114"/>
  <c r="H42" i="114"/>
  <c r="I25" i="114"/>
  <c r="BH36" i="2"/>
  <c r="S35" i="114"/>
  <c r="U42" i="114"/>
  <c r="E30" i="114"/>
  <c r="D42" i="114"/>
  <c r="M56" i="114"/>
  <c r="AB42" i="114"/>
  <c r="Y30" i="114"/>
  <c r="W30" i="114"/>
  <c r="L35" i="114"/>
  <c r="T25" i="114"/>
  <c r="AA35" i="114"/>
  <c r="L30" i="114"/>
  <c r="R56" i="114"/>
  <c r="AB55" i="114"/>
  <c r="AA55" i="114"/>
  <c r="W9" i="114"/>
  <c r="Y42" i="114"/>
  <c r="AB35" i="114"/>
  <c r="U35" i="114"/>
  <c r="Z55" i="114"/>
  <c r="BP56" i="2"/>
  <c r="D56" i="114"/>
  <c r="F30" i="114"/>
  <c r="AF57" i="2"/>
  <c r="L56" i="114"/>
  <c r="V42" i="114"/>
  <c r="Q30" i="114"/>
  <c r="X42" i="114"/>
  <c r="O25" i="114"/>
  <c r="R25" i="114"/>
  <c r="D55" i="114"/>
  <c r="M55" i="114"/>
  <c r="L55" i="114"/>
  <c r="AM31" i="2"/>
  <c r="K36" i="2"/>
  <c r="BA26" i="2"/>
  <c r="I36" i="2"/>
  <c r="AM36" i="2"/>
  <c r="BA36" i="2"/>
  <c r="CH31" i="2"/>
  <c r="I26" i="2"/>
  <c r="BP36" i="2"/>
  <c r="W36" i="2"/>
  <c r="BT43" i="2"/>
  <c r="CH56" i="2"/>
  <c r="BV26" i="2"/>
  <c r="BQ36" i="2"/>
  <c r="Y43" i="2"/>
  <c r="BP43" i="2"/>
  <c r="AR57" i="2"/>
  <c r="BM26" i="2"/>
  <c r="BP31" i="2"/>
  <c r="P31" i="2"/>
  <c r="K31" i="2"/>
  <c r="W31" i="2"/>
  <c r="AD36" i="2"/>
  <c r="AM57" i="2"/>
  <c r="AM43" i="2"/>
  <c r="AF31" i="2"/>
  <c r="B26" i="2"/>
  <c r="BT31" i="2"/>
  <c r="CO56" i="2"/>
  <c r="AF36" i="2"/>
  <c r="CA43" i="2"/>
  <c r="R26" i="2"/>
  <c r="BH26" i="2"/>
  <c r="BV36" i="2"/>
  <c r="BT56" i="2"/>
  <c r="CJ36" i="2"/>
  <c r="CH36" i="2"/>
  <c r="BV43" i="2"/>
  <c r="BM36" i="2"/>
  <c r="CA56" i="2"/>
  <c r="BH31" i="2"/>
  <c r="P57" i="2"/>
  <c r="AD26" i="2"/>
  <c r="BA57" i="2"/>
  <c r="AT31" i="2"/>
  <c r="B36" i="2"/>
  <c r="B57" i="2"/>
  <c r="AF26" i="2"/>
  <c r="AY36" i="2"/>
  <c r="K57" i="2"/>
  <c r="AK36" i="2"/>
  <c r="AR43" i="2"/>
  <c r="G31" i="2"/>
  <c r="G26" i="2"/>
  <c r="CC56" i="2"/>
  <c r="CJ43" i="2"/>
  <c r="AT57" i="2"/>
  <c r="CC36" i="2"/>
  <c r="R57" i="2"/>
  <c r="AT36" i="2"/>
  <c r="G36" i="2"/>
  <c r="CC31" i="2"/>
  <c r="D26" i="2"/>
  <c r="AR31" i="2"/>
  <c r="CJ31" i="2"/>
  <c r="R31" i="2"/>
  <c r="AD43" i="2"/>
  <c r="BP26" i="2"/>
  <c r="BF57" i="2"/>
  <c r="AK26" i="2"/>
  <c r="P26" i="2"/>
  <c r="CC26" i="2"/>
  <c r="Y26" i="2"/>
  <c r="BM57" i="2"/>
  <c r="I43" i="2"/>
  <c r="K43" i="2"/>
  <c r="D36" i="2"/>
  <c r="AY57" i="2"/>
  <c r="CO31" i="2"/>
  <c r="CA36" i="2"/>
  <c r="BQ56" i="2"/>
  <c r="BA31" i="2"/>
  <c r="BF31" i="2"/>
  <c r="W26" i="2"/>
  <c r="Y36" i="2"/>
  <c r="P43" i="2"/>
  <c r="G43" i="2"/>
  <c r="BV31" i="2"/>
  <c r="D31" i="2"/>
  <c r="AK31" i="2"/>
  <c r="AY43" i="2"/>
  <c r="AT43" i="2"/>
  <c r="D43" i="2"/>
  <c r="AF43" i="2"/>
  <c r="BT36" i="2"/>
  <c r="R36" i="2"/>
  <c r="AR36" i="2"/>
  <c r="BF43" i="2"/>
  <c r="R43" i="2"/>
  <c r="BV56" i="2"/>
  <c r="CA26" i="2"/>
  <c r="CO36" i="2"/>
  <c r="I31" i="2"/>
  <c r="I57" i="2"/>
  <c r="AD31" i="2"/>
  <c r="BQ43" i="2"/>
  <c r="P36" i="2"/>
  <c r="W43" i="2"/>
  <c r="BH43" i="2"/>
  <c r="B44" i="2"/>
  <c r="CA31" i="2"/>
  <c r="BQ26" i="2"/>
  <c r="AK43" i="2"/>
  <c r="AD57" i="2"/>
  <c r="B31" i="2"/>
  <c r="BM31" i="2"/>
  <c r="AY26" i="2"/>
  <c r="BF36" i="2"/>
  <c r="BM43" i="2"/>
  <c r="K26" i="2"/>
  <c r="CJ56" i="2"/>
  <c r="CH43" i="2"/>
  <c r="CO26" i="2"/>
  <c r="BA43" i="2"/>
  <c r="BQ31" i="2"/>
  <c r="T56" i="114" l="1"/>
  <c r="AW32" i="180"/>
  <c r="AW32" i="181"/>
  <c r="AW32" i="178"/>
  <c r="AW32" i="179"/>
  <c r="AW32" i="177"/>
  <c r="BM31" i="106"/>
  <c r="BM31" i="112" s="1"/>
  <c r="BM31" i="150"/>
  <c r="BM31" i="148"/>
  <c r="BM31" i="147"/>
  <c r="BM31" i="146"/>
  <c r="BM31" i="149"/>
  <c r="BM31" i="174"/>
  <c r="BM31" i="115"/>
  <c r="BM31" i="77"/>
  <c r="BM31" i="40"/>
  <c r="BM31" i="29"/>
  <c r="BM31" i="173"/>
  <c r="BM31" i="42"/>
  <c r="BM31" i="21"/>
  <c r="BM31" i="99"/>
  <c r="BM31" i="104"/>
  <c r="AF43" i="106"/>
  <c r="AF43" i="112" s="1"/>
  <c r="AF43" i="173"/>
  <c r="AF43" i="21"/>
  <c r="AF43" i="104"/>
  <c r="AF43" i="99"/>
  <c r="CA36" i="106"/>
  <c r="CA36" i="112" s="1"/>
  <c r="CA36" i="150"/>
  <c r="CA36" i="148"/>
  <c r="CA36" i="147"/>
  <c r="CA36" i="149"/>
  <c r="CA36" i="146"/>
  <c r="CA36" i="115"/>
  <c r="CA36" i="174"/>
  <c r="CA36" i="40"/>
  <c r="CA36" i="77"/>
  <c r="CA36" i="29"/>
  <c r="CA36" i="173"/>
  <c r="CA36" i="42"/>
  <c r="CA36" i="21"/>
  <c r="CA36" i="104"/>
  <c r="CA36" i="99"/>
  <c r="CC26" i="106"/>
  <c r="CC26" i="112" s="1"/>
  <c r="CC26" i="150"/>
  <c r="CC26" i="148"/>
  <c r="CC26" i="147"/>
  <c r="CC26" i="146"/>
  <c r="CC26" i="149"/>
  <c r="CC26" i="174"/>
  <c r="CC26" i="115"/>
  <c r="CC26" i="77"/>
  <c r="CC26" i="40"/>
  <c r="CC26" i="29"/>
  <c r="CC26" i="173"/>
  <c r="CC26" i="42"/>
  <c r="CC26" i="21"/>
  <c r="CC26" i="99"/>
  <c r="CC26" i="104"/>
  <c r="CJ43" i="106"/>
  <c r="CJ43" i="112" s="1"/>
  <c r="CJ43" i="173"/>
  <c r="CJ43" i="21"/>
  <c r="CJ43" i="104"/>
  <c r="CJ43" i="99"/>
  <c r="P27" i="180"/>
  <c r="P27" i="181"/>
  <c r="P27" i="178"/>
  <c r="P27" i="179"/>
  <c r="P27" i="177"/>
  <c r="AF26" i="106"/>
  <c r="AF26" i="112" s="1"/>
  <c r="AF26" i="150"/>
  <c r="AF26" i="148"/>
  <c r="AF26" i="147"/>
  <c r="AF26" i="146"/>
  <c r="AF26" i="149"/>
  <c r="AF26" i="115"/>
  <c r="AF26" i="174"/>
  <c r="AF26" i="40"/>
  <c r="AF26" i="29"/>
  <c r="AF26" i="77"/>
  <c r="AF26" i="42"/>
  <c r="AF26" i="173"/>
  <c r="AF26" i="21"/>
  <c r="AF26" i="99"/>
  <c r="AF26" i="104"/>
  <c r="CH36" i="106"/>
  <c r="CH36" i="112" s="1"/>
  <c r="CH36" i="150"/>
  <c r="CH36" i="148"/>
  <c r="CH36" i="147"/>
  <c r="CH36" i="146"/>
  <c r="CH36" i="149"/>
  <c r="CH36" i="174"/>
  <c r="CH36" i="115"/>
  <c r="CH36" i="77"/>
  <c r="CH36" i="40"/>
  <c r="CH36" i="29"/>
  <c r="CH36" i="173"/>
  <c r="CH36" i="42"/>
  <c r="CH36" i="104"/>
  <c r="CH36" i="99"/>
  <c r="CH36" i="21"/>
  <c r="AF37" i="2"/>
  <c r="P37" i="180"/>
  <c r="P37" i="181"/>
  <c r="P37" i="178"/>
  <c r="P37" i="179"/>
  <c r="P37" i="177"/>
  <c r="AF36" i="106"/>
  <c r="AF36" i="112" s="1"/>
  <c r="AF36" i="150"/>
  <c r="AF36" i="148"/>
  <c r="AF36" i="147"/>
  <c r="AF36" i="149"/>
  <c r="AF36" i="146"/>
  <c r="AF36" i="115"/>
  <c r="AF36" i="174"/>
  <c r="AF36" i="40"/>
  <c r="AF36" i="77"/>
  <c r="AF36" i="42"/>
  <c r="AF36" i="29"/>
  <c r="AF36" i="173"/>
  <c r="AF36" i="21"/>
  <c r="AF36" i="104"/>
  <c r="AF36" i="99"/>
  <c r="AW27" i="180"/>
  <c r="AW27" i="181"/>
  <c r="AW27" i="178"/>
  <c r="AW27" i="179"/>
  <c r="AW27" i="177"/>
  <c r="BM26" i="106"/>
  <c r="BM26" i="112" s="1"/>
  <c r="BM26" i="150"/>
  <c r="BM26" i="148"/>
  <c r="BM26" i="147"/>
  <c r="BM26" i="146"/>
  <c r="BM26" i="149"/>
  <c r="BM26" i="174"/>
  <c r="BM26" i="115"/>
  <c r="BM26" i="77"/>
  <c r="BM26" i="40"/>
  <c r="BM26" i="29"/>
  <c r="BM26" i="173"/>
  <c r="BM26" i="42"/>
  <c r="BM26" i="21"/>
  <c r="BM26" i="99"/>
  <c r="BM26" i="104"/>
  <c r="BH57" i="106"/>
  <c r="BH57" i="112" s="1"/>
  <c r="BH57" i="21"/>
  <c r="BH57" i="173"/>
  <c r="BH57" i="104"/>
  <c r="BH57" i="99"/>
  <c r="CO26" i="106"/>
  <c r="CO26" i="112" s="1"/>
  <c r="CO26" i="150"/>
  <c r="CO26" i="148"/>
  <c r="CO26" i="147"/>
  <c r="CO26" i="146"/>
  <c r="CO26" i="149"/>
  <c r="CO26" i="174"/>
  <c r="CO26" i="115"/>
  <c r="CO26" i="77"/>
  <c r="CO26" i="40"/>
  <c r="CO26" i="29"/>
  <c r="CO26" i="173"/>
  <c r="CO26" i="42"/>
  <c r="CO26" i="21"/>
  <c r="CO26" i="99"/>
  <c r="CO26" i="104"/>
  <c r="BM43" i="106"/>
  <c r="BM43" i="112" s="1"/>
  <c r="BM43" i="173"/>
  <c r="BM43" i="21"/>
  <c r="BM43" i="104"/>
  <c r="BM43" i="99"/>
  <c r="BQ26" i="106"/>
  <c r="BQ26" i="112" s="1"/>
  <c r="BQ26" i="150"/>
  <c r="BQ26" i="148"/>
  <c r="BQ26" i="147"/>
  <c r="BQ26" i="146"/>
  <c r="BQ26" i="149"/>
  <c r="BQ26" i="174"/>
  <c r="BQ26" i="115"/>
  <c r="BQ26" i="77"/>
  <c r="BQ26" i="40"/>
  <c r="BQ26" i="29"/>
  <c r="BQ26" i="173"/>
  <c r="BQ26" i="42"/>
  <c r="BQ26" i="21"/>
  <c r="BQ26" i="99"/>
  <c r="BQ26" i="104"/>
  <c r="W43" i="106"/>
  <c r="W43" i="112" s="1"/>
  <c r="W43" i="173"/>
  <c r="W43" i="104"/>
  <c r="W43" i="99"/>
  <c r="W43" i="21"/>
  <c r="N32" i="180"/>
  <c r="N32" i="181"/>
  <c r="N32" i="178"/>
  <c r="N32" i="179"/>
  <c r="N32" i="177"/>
  <c r="AD31" i="106"/>
  <c r="AD31" i="112" s="1"/>
  <c r="AD31" i="150"/>
  <c r="AD31" i="148"/>
  <c r="AD31" i="146"/>
  <c r="AD31" i="147"/>
  <c r="AD31" i="149"/>
  <c r="AD31" i="174"/>
  <c r="AD31" i="115"/>
  <c r="AD31" i="77"/>
  <c r="AD31" i="40"/>
  <c r="AD31" i="29"/>
  <c r="AD31" i="173"/>
  <c r="AD31" i="42"/>
  <c r="AD31" i="104"/>
  <c r="AD31" i="21"/>
  <c r="AD31" i="99"/>
  <c r="CA26" i="106"/>
  <c r="CA26" i="112" s="1"/>
  <c r="CA26" i="150"/>
  <c r="CA26" i="148"/>
  <c r="CA26" i="146"/>
  <c r="CA26" i="147"/>
  <c r="CA26" i="149"/>
  <c r="CA26" i="115"/>
  <c r="CA26" i="174"/>
  <c r="CA26" i="40"/>
  <c r="CA26" i="29"/>
  <c r="CA26" i="77"/>
  <c r="CA26" i="173"/>
  <c r="CA26" i="42"/>
  <c r="CA26" i="21"/>
  <c r="CA26" i="99"/>
  <c r="CA26" i="104"/>
  <c r="AB37" i="180"/>
  <c r="AB37" i="181"/>
  <c r="AB37" i="178"/>
  <c r="AB37" i="179"/>
  <c r="AB37" i="177"/>
  <c r="AR36" i="106"/>
  <c r="AR36" i="112" s="1"/>
  <c r="AR36" i="150"/>
  <c r="AR36" i="148"/>
  <c r="AR36" i="147"/>
  <c r="AR36" i="149"/>
  <c r="AR36" i="146"/>
  <c r="AR36" i="115"/>
  <c r="AR36" i="174"/>
  <c r="AR36" i="40"/>
  <c r="AR36" i="77"/>
  <c r="AR36" i="42"/>
  <c r="AR36" i="29"/>
  <c r="AR36" i="173"/>
  <c r="AR36" i="21"/>
  <c r="AR36" i="104"/>
  <c r="AR36" i="99"/>
  <c r="U32" i="180"/>
  <c r="U32" i="181"/>
  <c r="U32" i="178"/>
  <c r="U32" i="179"/>
  <c r="U32" i="177"/>
  <c r="AK31" i="106"/>
  <c r="AK31" i="112" s="1"/>
  <c r="AK31" i="150"/>
  <c r="AK31" i="148"/>
  <c r="AK31" i="147"/>
  <c r="AK31" i="146"/>
  <c r="AK31" i="149"/>
  <c r="AK31" i="174"/>
  <c r="AK31" i="115"/>
  <c r="AK31" i="77"/>
  <c r="AK31" i="40"/>
  <c r="AK31" i="29"/>
  <c r="AK31" i="173"/>
  <c r="AK31" i="42"/>
  <c r="AK31" i="21"/>
  <c r="AK31" i="99"/>
  <c r="AK31" i="104"/>
  <c r="AP32" i="180"/>
  <c r="AP32" i="178"/>
  <c r="AP32" i="181"/>
  <c r="AP32" i="179"/>
  <c r="AP32" i="177"/>
  <c r="BF31" i="106"/>
  <c r="BF31" i="112" s="1"/>
  <c r="BF31" i="150"/>
  <c r="BF31" i="148"/>
  <c r="BF31" i="146"/>
  <c r="BF31" i="147"/>
  <c r="BF31" i="149"/>
  <c r="BF31" i="174"/>
  <c r="BF31" i="115"/>
  <c r="BF31" i="77"/>
  <c r="BF31" i="40"/>
  <c r="BF31" i="29"/>
  <c r="BF31" i="173"/>
  <c r="BF31" i="42"/>
  <c r="BF31" i="104"/>
  <c r="BF31" i="21"/>
  <c r="BF31" i="99"/>
  <c r="CO31" i="106"/>
  <c r="CO31" i="112" s="1"/>
  <c r="CO31" i="150"/>
  <c r="CO31" i="148"/>
  <c r="CO31" i="147"/>
  <c r="CO31" i="146"/>
  <c r="CO31" i="149"/>
  <c r="CO31" i="174"/>
  <c r="CO31" i="115"/>
  <c r="CO31" i="77"/>
  <c r="CO31" i="40"/>
  <c r="CO31" i="29"/>
  <c r="CO31" i="173"/>
  <c r="CO31" i="42"/>
  <c r="CO31" i="21"/>
  <c r="CO31" i="99"/>
  <c r="CO31" i="104"/>
  <c r="AD43" i="106"/>
  <c r="AD43" i="112" s="1"/>
  <c r="AD43" i="173"/>
  <c r="AD43" i="21"/>
  <c r="AD43" i="104"/>
  <c r="AD43" i="99"/>
  <c r="R57" i="106"/>
  <c r="R57" i="112" s="1"/>
  <c r="R57" i="21"/>
  <c r="R57" i="173"/>
  <c r="R57" i="104"/>
  <c r="R57" i="99"/>
  <c r="CC56" i="106"/>
  <c r="CC56" i="112" s="1"/>
  <c r="CC56" i="21"/>
  <c r="CC56" i="173"/>
  <c r="CC56" i="104"/>
  <c r="CC56" i="99"/>
  <c r="U37" i="180"/>
  <c r="U37" i="181"/>
  <c r="U37" i="178"/>
  <c r="U37" i="179"/>
  <c r="U37" i="177"/>
  <c r="AK36" i="106"/>
  <c r="AK36" i="112" s="1"/>
  <c r="AK36" i="150"/>
  <c r="AK36" i="148"/>
  <c r="AK36" i="147"/>
  <c r="AK36" i="146"/>
  <c r="AK36" i="149"/>
  <c r="AK36" i="174"/>
  <c r="AK36" i="115"/>
  <c r="AK36" i="77"/>
  <c r="AK36" i="40"/>
  <c r="AK36" i="173"/>
  <c r="AK36" i="42"/>
  <c r="AK36" i="29"/>
  <c r="AK36" i="21"/>
  <c r="AK36" i="104"/>
  <c r="AK36" i="99"/>
  <c r="BA57" i="106"/>
  <c r="BA57" i="112" s="1"/>
  <c r="BA57" i="21"/>
  <c r="BA57" i="173"/>
  <c r="BA57" i="104"/>
  <c r="BA57" i="99"/>
  <c r="CA56" i="106"/>
  <c r="CA56" i="112" s="1"/>
  <c r="CA56" i="173"/>
  <c r="CA56" i="104"/>
  <c r="CA56" i="21"/>
  <c r="CA56" i="99"/>
  <c r="CJ36" i="106"/>
  <c r="CJ36" i="112" s="1"/>
  <c r="CJ36" i="150"/>
  <c r="CJ36" i="148"/>
  <c r="CJ36" i="147"/>
  <c r="CJ36" i="149"/>
  <c r="CJ36" i="146"/>
  <c r="CJ36" i="115"/>
  <c r="CJ36" i="174"/>
  <c r="CJ36" i="40"/>
  <c r="CJ36" i="77"/>
  <c r="CJ36" i="42"/>
  <c r="CJ36" i="29"/>
  <c r="CJ36" i="173"/>
  <c r="CJ36" i="21"/>
  <c r="CJ36" i="104"/>
  <c r="CJ36" i="99"/>
  <c r="B27" i="180"/>
  <c r="B27" i="181"/>
  <c r="B27" i="179"/>
  <c r="B27" i="178"/>
  <c r="B27" i="177"/>
  <c r="R26" i="106"/>
  <c r="R26" i="112" s="1"/>
  <c r="R26" i="150"/>
  <c r="R26" i="148"/>
  <c r="R26" i="146"/>
  <c r="R26" i="147"/>
  <c r="R26" i="149"/>
  <c r="R26" i="174"/>
  <c r="R26" i="115"/>
  <c r="R26" i="77"/>
  <c r="R26" i="40"/>
  <c r="R26" i="29"/>
  <c r="R26" i="173"/>
  <c r="R26" i="42"/>
  <c r="R26" i="104"/>
  <c r="R26" i="21"/>
  <c r="R26" i="99"/>
  <c r="CO56" i="106"/>
  <c r="CO56" i="112" s="1"/>
  <c r="CO56" i="21"/>
  <c r="CO56" i="173"/>
  <c r="CO56" i="104"/>
  <c r="CO56" i="99"/>
  <c r="AM43" i="106"/>
  <c r="AM43" i="112" s="1"/>
  <c r="AM43" i="173"/>
  <c r="AM43" i="104"/>
  <c r="AM43" i="99"/>
  <c r="AM43" i="21"/>
  <c r="AR57" i="106"/>
  <c r="AR57" i="112" s="1"/>
  <c r="AR57" i="21"/>
  <c r="AR57" i="173"/>
  <c r="AR57" i="104"/>
  <c r="AR57" i="99"/>
  <c r="BQ37" i="2"/>
  <c r="BQ36" i="106"/>
  <c r="BQ36" i="112" s="1"/>
  <c r="BQ36" i="150"/>
  <c r="BQ36" i="148"/>
  <c r="BQ36" i="147"/>
  <c r="BQ36" i="146"/>
  <c r="BQ36" i="149"/>
  <c r="BQ36" i="174"/>
  <c r="BQ36" i="115"/>
  <c r="BQ36" i="77"/>
  <c r="BQ36" i="40"/>
  <c r="BQ36" i="173"/>
  <c r="BQ36" i="42"/>
  <c r="BQ36" i="29"/>
  <c r="BQ36" i="21"/>
  <c r="BQ36" i="104"/>
  <c r="BQ36" i="99"/>
  <c r="CH57" i="2"/>
  <c r="AB57" i="114" s="1"/>
  <c r="CH56" i="106"/>
  <c r="CH56" i="112" s="1"/>
  <c r="CH56" i="21"/>
  <c r="CH56" i="173"/>
  <c r="CH56" i="104"/>
  <c r="CH56" i="99"/>
  <c r="G37" i="180"/>
  <c r="G37" i="181"/>
  <c r="G37" i="178"/>
  <c r="G37" i="179"/>
  <c r="G37" i="177"/>
  <c r="W36" i="106"/>
  <c r="W36" i="112" s="1"/>
  <c r="W36" i="150"/>
  <c r="W36" i="148"/>
  <c r="W36" i="147"/>
  <c r="W36" i="149"/>
  <c r="W36" i="146"/>
  <c r="W36" i="115"/>
  <c r="W36" i="174"/>
  <c r="W36" i="40"/>
  <c r="W36" i="77"/>
  <c r="W36" i="29"/>
  <c r="W36" i="173"/>
  <c r="W36" i="42"/>
  <c r="W36" i="21"/>
  <c r="W36" i="104"/>
  <c r="W36" i="99"/>
  <c r="CH31" i="106"/>
  <c r="CH31" i="112" s="1"/>
  <c r="CH31" i="150"/>
  <c r="CH31" i="148"/>
  <c r="CH31" i="147"/>
  <c r="CH31" i="146"/>
  <c r="CH31" i="149"/>
  <c r="CH31" i="174"/>
  <c r="CH31" i="115"/>
  <c r="CH31" i="77"/>
  <c r="CH31" i="40"/>
  <c r="CH31" i="29"/>
  <c r="CH31" i="173"/>
  <c r="CH31" i="42"/>
  <c r="CH31" i="104"/>
  <c r="CH31" i="21"/>
  <c r="CH31" i="99"/>
  <c r="AK27" i="180"/>
  <c r="AK27" i="181"/>
  <c r="AK27" i="178"/>
  <c r="AK27" i="179"/>
  <c r="AK27" i="177"/>
  <c r="BA26" i="106"/>
  <c r="BA26" i="112" s="1"/>
  <c r="BA26" i="150"/>
  <c r="BA26" i="148"/>
  <c r="BA26" i="147"/>
  <c r="BA26" i="146"/>
  <c r="BA26" i="149"/>
  <c r="BA26" i="174"/>
  <c r="BA26" i="115"/>
  <c r="BA26" i="77"/>
  <c r="BA26" i="40"/>
  <c r="BA26" i="29"/>
  <c r="BA26" i="173"/>
  <c r="BA26" i="42"/>
  <c r="BA26" i="21"/>
  <c r="BA26" i="99"/>
  <c r="BA26" i="104"/>
  <c r="AF57" i="106"/>
  <c r="AF57" i="112" s="1"/>
  <c r="AF57" i="21"/>
  <c r="AF57" i="173"/>
  <c r="AF57" i="104"/>
  <c r="AF57" i="99"/>
  <c r="CC44" i="2"/>
  <c r="CC45" i="2" s="1"/>
  <c r="CC43" i="106"/>
  <c r="CC43" i="112" s="1"/>
  <c r="CC43" i="173"/>
  <c r="CC43" i="21"/>
  <c r="CC43" i="104"/>
  <c r="CC43" i="99"/>
  <c r="I32" i="180"/>
  <c r="I32" i="181"/>
  <c r="I32" i="178"/>
  <c r="I32" i="179"/>
  <c r="I32" i="177"/>
  <c r="Y31" i="106"/>
  <c r="Y31" i="112" s="1"/>
  <c r="Y31" i="150"/>
  <c r="Y31" i="148"/>
  <c r="Y31" i="147"/>
  <c r="Y31" i="146"/>
  <c r="Y31" i="149"/>
  <c r="Y31" i="174"/>
  <c r="Y31" i="115"/>
  <c r="Y31" i="77"/>
  <c r="Y31" i="40"/>
  <c r="Y31" i="29"/>
  <c r="Y31" i="173"/>
  <c r="Y31" i="42"/>
  <c r="Y31" i="21"/>
  <c r="Y31" i="99"/>
  <c r="Y31" i="104"/>
  <c r="BH56" i="106"/>
  <c r="BH56" i="112" s="1"/>
  <c r="BH56" i="21"/>
  <c r="BH56" i="173"/>
  <c r="BH56" i="104"/>
  <c r="BH56" i="99"/>
  <c r="AI32" i="180"/>
  <c r="AI32" i="181"/>
  <c r="AI32" i="178"/>
  <c r="AI32" i="179"/>
  <c r="AI32" i="177"/>
  <c r="AY31" i="106"/>
  <c r="AY31" i="112" s="1"/>
  <c r="AY31" i="150"/>
  <c r="AY31" i="148"/>
  <c r="AY31" i="146"/>
  <c r="AY31" i="147"/>
  <c r="AY31" i="149"/>
  <c r="AY31" i="115"/>
  <c r="AY31" i="174"/>
  <c r="AY31" i="40"/>
  <c r="AY31" i="29"/>
  <c r="AY31" i="77"/>
  <c r="AY31" i="173"/>
  <c r="AY31" i="42"/>
  <c r="AY31" i="21"/>
  <c r="AY31" i="99"/>
  <c r="AY31" i="104"/>
  <c r="BF43" i="106"/>
  <c r="BF43" i="112" s="1"/>
  <c r="BF43" i="173"/>
  <c r="BF43" i="21"/>
  <c r="BF43" i="104"/>
  <c r="BF43" i="99"/>
  <c r="AZ27" i="180"/>
  <c r="AZ27" i="181"/>
  <c r="AZ27" i="178"/>
  <c r="AZ27" i="179"/>
  <c r="AZ27" i="177"/>
  <c r="BP26" i="106"/>
  <c r="BP26" i="112" s="1"/>
  <c r="BP26" i="150"/>
  <c r="BP26" i="148"/>
  <c r="BP26" i="147"/>
  <c r="BP26" i="146"/>
  <c r="BP26" i="149"/>
  <c r="BP26" i="115"/>
  <c r="BP26" i="174"/>
  <c r="BP26" i="40"/>
  <c r="BP26" i="29"/>
  <c r="BP26" i="77"/>
  <c r="BP26" i="42"/>
  <c r="BP26" i="173"/>
  <c r="BP26" i="21"/>
  <c r="BP26" i="99"/>
  <c r="BP26" i="104"/>
  <c r="AR43" i="106"/>
  <c r="AR43" i="112" s="1"/>
  <c r="AR43" i="173"/>
  <c r="AR43" i="21"/>
  <c r="AR43" i="104"/>
  <c r="AR43" i="99"/>
  <c r="AD32" i="180"/>
  <c r="AD32" i="181"/>
  <c r="AD32" i="178"/>
  <c r="AD32" i="179"/>
  <c r="AD32" i="177"/>
  <c r="AT31" i="106"/>
  <c r="AT31" i="112" s="1"/>
  <c r="AT31" i="150"/>
  <c r="AT31" i="148"/>
  <c r="AT31" i="146"/>
  <c r="AT31" i="147"/>
  <c r="AT31" i="149"/>
  <c r="AT31" i="174"/>
  <c r="AT31" i="115"/>
  <c r="AT31" i="77"/>
  <c r="AT31" i="40"/>
  <c r="AT31" i="29"/>
  <c r="AT31" i="173"/>
  <c r="AT31" i="42"/>
  <c r="AT31" i="104"/>
  <c r="AT31" i="21"/>
  <c r="AT31" i="99"/>
  <c r="AR27" i="180"/>
  <c r="AR27" i="181"/>
  <c r="AR27" i="178"/>
  <c r="AR27" i="179"/>
  <c r="AR27" i="177"/>
  <c r="BH26" i="106"/>
  <c r="BH26" i="112" s="1"/>
  <c r="BH26" i="150"/>
  <c r="BH26" i="148"/>
  <c r="BH26" i="147"/>
  <c r="BH26" i="146"/>
  <c r="BH26" i="149"/>
  <c r="BH26" i="115"/>
  <c r="BH26" i="174"/>
  <c r="BH26" i="40"/>
  <c r="BH26" i="29"/>
  <c r="BH26" i="77"/>
  <c r="BH26" i="42"/>
  <c r="BH26" i="173"/>
  <c r="BH26" i="21"/>
  <c r="BH26" i="99"/>
  <c r="BH26" i="104"/>
  <c r="P32" i="180"/>
  <c r="P32" i="181"/>
  <c r="P32" i="178"/>
  <c r="P32" i="179"/>
  <c r="P32" i="177"/>
  <c r="AF31" i="106"/>
  <c r="AF31" i="112" s="1"/>
  <c r="AF31" i="150"/>
  <c r="AF31" i="148"/>
  <c r="AF31" i="147"/>
  <c r="AF31" i="146"/>
  <c r="AF31" i="149"/>
  <c r="AF31" i="115"/>
  <c r="AF31" i="174"/>
  <c r="AF31" i="40"/>
  <c r="AF31" i="29"/>
  <c r="AF31" i="77"/>
  <c r="AF31" i="42"/>
  <c r="AF31" i="173"/>
  <c r="AF31" i="21"/>
  <c r="AF31" i="99"/>
  <c r="AF31" i="104"/>
  <c r="Y44" i="2"/>
  <c r="Y43" i="106"/>
  <c r="Y43" i="112" s="1"/>
  <c r="Y43" i="173"/>
  <c r="Y43" i="21"/>
  <c r="Y43" i="104"/>
  <c r="Y43" i="99"/>
  <c r="CH43" i="106"/>
  <c r="CH43" i="112" s="1"/>
  <c r="CH43" i="173"/>
  <c r="CH43" i="21"/>
  <c r="CH43" i="104"/>
  <c r="CH43" i="99"/>
  <c r="AP37" i="180"/>
  <c r="AP37" i="178"/>
  <c r="AP37" i="181"/>
  <c r="AP37" i="179"/>
  <c r="AP37" i="177"/>
  <c r="BF36" i="106"/>
  <c r="BF36" i="112" s="1"/>
  <c r="BF36" i="150"/>
  <c r="BF36" i="148"/>
  <c r="BF36" i="147"/>
  <c r="BF36" i="146"/>
  <c r="BF36" i="149"/>
  <c r="BF36" i="174"/>
  <c r="BF36" i="115"/>
  <c r="BF36" i="77"/>
  <c r="BF36" i="40"/>
  <c r="BF36" i="29"/>
  <c r="BF36" i="173"/>
  <c r="BF36" i="42"/>
  <c r="BF36" i="104"/>
  <c r="BF36" i="99"/>
  <c r="BF36" i="21"/>
  <c r="B31" i="106"/>
  <c r="B31" i="112" s="1"/>
  <c r="B31" i="150"/>
  <c r="B31" i="148"/>
  <c r="B31" i="147"/>
  <c r="B31" i="146"/>
  <c r="B31" i="149"/>
  <c r="B31" i="115"/>
  <c r="B31" i="174"/>
  <c r="B31" i="40"/>
  <c r="B31" i="29"/>
  <c r="B31" i="77"/>
  <c r="B31" i="42"/>
  <c r="B31" i="173"/>
  <c r="B31" i="21"/>
  <c r="B31" i="99"/>
  <c r="B31" i="104"/>
  <c r="CA31" i="106"/>
  <c r="CA31" i="112" s="1"/>
  <c r="CA31" i="150"/>
  <c r="CA31" i="148"/>
  <c r="CA31" i="147"/>
  <c r="CA31" i="149"/>
  <c r="CA31" i="146"/>
  <c r="CA31" i="115"/>
  <c r="CA31" i="174"/>
  <c r="CA31" i="40"/>
  <c r="CA31" i="29"/>
  <c r="CA31" i="77"/>
  <c r="CA31" i="173"/>
  <c r="CA31" i="42"/>
  <c r="CA31" i="21"/>
  <c r="CA31" i="99"/>
  <c r="CA31" i="104"/>
  <c r="I57" i="106"/>
  <c r="I57" i="112" s="1"/>
  <c r="I57" i="21"/>
  <c r="I57" i="173"/>
  <c r="I57" i="104"/>
  <c r="I57" i="99"/>
  <c r="BV56" i="106"/>
  <c r="BV56" i="112" s="1"/>
  <c r="BV56" i="21"/>
  <c r="BV56" i="173"/>
  <c r="BV56" i="104"/>
  <c r="BV56" i="99"/>
  <c r="B37" i="180"/>
  <c r="B37" i="181"/>
  <c r="B37" i="179"/>
  <c r="B37" i="178"/>
  <c r="B37" i="177"/>
  <c r="R36" i="106"/>
  <c r="R36" i="112" s="1"/>
  <c r="R36" i="150"/>
  <c r="R36" i="148"/>
  <c r="R36" i="147"/>
  <c r="R36" i="146"/>
  <c r="R36" i="149"/>
  <c r="R36" i="174"/>
  <c r="R36" i="115"/>
  <c r="R36" i="77"/>
  <c r="R36" i="40"/>
  <c r="R36" i="29"/>
  <c r="R36" i="173"/>
  <c r="R36" i="42"/>
  <c r="R36" i="104"/>
  <c r="R36" i="99"/>
  <c r="R36" i="21"/>
  <c r="AK32" i="180"/>
  <c r="AK32" i="181"/>
  <c r="AK32" i="178"/>
  <c r="AK32" i="179"/>
  <c r="AK32" i="177"/>
  <c r="BA31" i="106"/>
  <c r="BA31" i="112" s="1"/>
  <c r="BA31" i="150"/>
  <c r="BA31" i="148"/>
  <c r="BA31" i="147"/>
  <c r="BA31" i="146"/>
  <c r="BA31" i="149"/>
  <c r="BA31" i="174"/>
  <c r="BA31" i="115"/>
  <c r="BA31" i="77"/>
  <c r="BA31" i="40"/>
  <c r="BA31" i="29"/>
  <c r="BA31" i="173"/>
  <c r="BA31" i="42"/>
  <c r="BA31" i="21"/>
  <c r="BA31" i="99"/>
  <c r="BA31" i="104"/>
  <c r="AY57" i="106"/>
  <c r="AY57" i="112" s="1"/>
  <c r="AY57" i="173"/>
  <c r="AY57" i="104"/>
  <c r="AY57" i="21"/>
  <c r="AY57" i="99"/>
  <c r="BM57" i="106"/>
  <c r="BM57" i="112" s="1"/>
  <c r="BM57" i="21"/>
  <c r="BM57" i="173"/>
  <c r="BM57" i="104"/>
  <c r="BM57" i="99"/>
  <c r="U27" i="180"/>
  <c r="U27" i="181"/>
  <c r="U27" i="178"/>
  <c r="U27" i="179"/>
  <c r="U27" i="177"/>
  <c r="AK26" i="106"/>
  <c r="AK26" i="112" s="1"/>
  <c r="AK26" i="150"/>
  <c r="AK26" i="148"/>
  <c r="AK26" i="147"/>
  <c r="AK26" i="146"/>
  <c r="AK26" i="149"/>
  <c r="AK26" i="174"/>
  <c r="AK26" i="115"/>
  <c r="AK26" i="77"/>
  <c r="AK26" i="40"/>
  <c r="AK26" i="29"/>
  <c r="AK26" i="173"/>
  <c r="AK26" i="42"/>
  <c r="AK26" i="21"/>
  <c r="AK26" i="99"/>
  <c r="AK26" i="104"/>
  <c r="B32" i="180"/>
  <c r="B32" i="181"/>
  <c r="B32" i="178"/>
  <c r="B32" i="179"/>
  <c r="B32" i="177"/>
  <c r="R31" i="106"/>
  <c r="R31" i="112" s="1"/>
  <c r="R31" i="150"/>
  <c r="R31" i="148"/>
  <c r="R31" i="146"/>
  <c r="R31" i="147"/>
  <c r="R31" i="149"/>
  <c r="R31" i="174"/>
  <c r="R31" i="115"/>
  <c r="R31" i="77"/>
  <c r="R31" i="40"/>
  <c r="R31" i="29"/>
  <c r="R31" i="173"/>
  <c r="R31" i="42"/>
  <c r="R31" i="104"/>
  <c r="R31" i="21"/>
  <c r="R31" i="99"/>
  <c r="CC31" i="106"/>
  <c r="CC31" i="112" s="1"/>
  <c r="CC31" i="150"/>
  <c r="CC31" i="148"/>
  <c r="CC31" i="147"/>
  <c r="CC31" i="146"/>
  <c r="CC31" i="149"/>
  <c r="CC31" i="174"/>
  <c r="CC31" i="115"/>
  <c r="CC31" i="77"/>
  <c r="CC31" i="40"/>
  <c r="CC31" i="29"/>
  <c r="CC31" i="173"/>
  <c r="CC31" i="42"/>
  <c r="CC31" i="21"/>
  <c r="CC31" i="99"/>
  <c r="CC31" i="104"/>
  <c r="CC36" i="106"/>
  <c r="CC36" i="112" s="1"/>
  <c r="CC36" i="150"/>
  <c r="CC36" i="148"/>
  <c r="CC36" i="147"/>
  <c r="CC36" i="146"/>
  <c r="CC36" i="149"/>
  <c r="CC36" i="174"/>
  <c r="CC36" i="115"/>
  <c r="CC36" i="77"/>
  <c r="CC36" i="40"/>
  <c r="CC36" i="173"/>
  <c r="CC36" i="42"/>
  <c r="CC36" i="29"/>
  <c r="CC36" i="21"/>
  <c r="CC36" i="104"/>
  <c r="CC36" i="99"/>
  <c r="K57" i="106"/>
  <c r="K57" i="112" s="1"/>
  <c r="K57" i="173"/>
  <c r="K57" i="104"/>
  <c r="K57" i="21"/>
  <c r="K57" i="99"/>
  <c r="B57" i="106"/>
  <c r="B57" i="112" s="1"/>
  <c r="B57" i="21"/>
  <c r="B57" i="173"/>
  <c r="B57" i="104"/>
  <c r="B57" i="99"/>
  <c r="N27" i="180"/>
  <c r="N27" i="181"/>
  <c r="N27" i="178"/>
  <c r="N27" i="179"/>
  <c r="N27" i="177"/>
  <c r="AD26" i="106"/>
  <c r="AD26" i="112" s="1"/>
  <c r="AD26" i="150"/>
  <c r="AD26" i="148"/>
  <c r="AD26" i="146"/>
  <c r="AD26" i="147"/>
  <c r="AD26" i="149"/>
  <c r="AD26" i="174"/>
  <c r="AD26" i="115"/>
  <c r="AD26" i="77"/>
  <c r="AD26" i="40"/>
  <c r="AD26" i="29"/>
  <c r="AD26" i="173"/>
  <c r="AD26" i="42"/>
  <c r="AD26" i="104"/>
  <c r="AD26" i="21"/>
  <c r="AD26" i="99"/>
  <c r="AW37" i="180"/>
  <c r="AW37" i="181"/>
  <c r="AW37" i="178"/>
  <c r="AW37" i="179"/>
  <c r="AW37" i="177"/>
  <c r="BM36" i="106"/>
  <c r="BM36" i="112" s="1"/>
  <c r="BM36" i="150"/>
  <c r="BM36" i="148"/>
  <c r="BM36" i="147"/>
  <c r="BM36" i="146"/>
  <c r="BM36" i="149"/>
  <c r="BM36" i="174"/>
  <c r="BM36" i="115"/>
  <c r="BM36" i="77"/>
  <c r="BM36" i="40"/>
  <c r="BM36" i="173"/>
  <c r="BM36" i="42"/>
  <c r="BM36" i="29"/>
  <c r="BM36" i="21"/>
  <c r="BM36" i="104"/>
  <c r="BM36" i="99"/>
  <c r="BT56" i="106"/>
  <c r="BT56" i="112" s="1"/>
  <c r="BT56" i="21"/>
  <c r="BT56" i="173"/>
  <c r="BT56" i="104"/>
  <c r="BT56" i="99"/>
  <c r="CA43" i="106"/>
  <c r="CA43" i="112" s="1"/>
  <c r="CA43" i="173"/>
  <c r="CA43" i="104"/>
  <c r="CA43" i="99"/>
  <c r="CA43" i="21"/>
  <c r="BT31" i="106"/>
  <c r="BT31" i="112" s="1"/>
  <c r="BT31" i="150"/>
  <c r="BT31" i="148"/>
  <c r="BT31" i="147"/>
  <c r="BT31" i="149"/>
  <c r="BT31" i="146"/>
  <c r="BT31" i="115"/>
  <c r="BT31" i="174"/>
  <c r="BT31" i="40"/>
  <c r="BT31" i="29"/>
  <c r="BT31" i="77"/>
  <c r="BT31" i="42"/>
  <c r="BT31" i="173"/>
  <c r="BT31" i="21"/>
  <c r="BT31" i="99"/>
  <c r="BT31" i="104"/>
  <c r="AM57" i="106"/>
  <c r="AM57" i="112" s="1"/>
  <c r="AM57" i="173"/>
  <c r="AM57" i="104"/>
  <c r="AM57" i="21"/>
  <c r="AM57" i="99"/>
  <c r="BV26" i="106"/>
  <c r="BV26" i="112" s="1"/>
  <c r="BV26" i="150"/>
  <c r="BV26" i="148"/>
  <c r="BV26" i="146"/>
  <c r="BV26" i="147"/>
  <c r="BV26" i="149"/>
  <c r="BV26" i="174"/>
  <c r="BV26" i="115"/>
  <c r="BV26" i="77"/>
  <c r="BV26" i="40"/>
  <c r="BV26" i="29"/>
  <c r="BV26" i="173"/>
  <c r="BV26" i="42"/>
  <c r="BV26" i="104"/>
  <c r="BV26" i="21"/>
  <c r="BV26" i="99"/>
  <c r="AZ37" i="180"/>
  <c r="AZ37" i="181"/>
  <c r="AZ37" i="178"/>
  <c r="AZ37" i="179"/>
  <c r="AZ37" i="177"/>
  <c r="BP36" i="106"/>
  <c r="BP36" i="112" s="1"/>
  <c r="BP36" i="150"/>
  <c r="BP36" i="148"/>
  <c r="BP36" i="147"/>
  <c r="BP36" i="149"/>
  <c r="BP36" i="146"/>
  <c r="BP36" i="115"/>
  <c r="BP36" i="174"/>
  <c r="BP36" i="40"/>
  <c r="BP36" i="77"/>
  <c r="BP36" i="42"/>
  <c r="BP36" i="29"/>
  <c r="BP36" i="173"/>
  <c r="BP36" i="21"/>
  <c r="BP36" i="104"/>
  <c r="BP36" i="99"/>
  <c r="BA37" i="2"/>
  <c r="AK37" i="180"/>
  <c r="AK37" i="181"/>
  <c r="AK37" i="178"/>
  <c r="AK37" i="179"/>
  <c r="AK37" i="177"/>
  <c r="BA36" i="106"/>
  <c r="BA36" i="112" s="1"/>
  <c r="BA36" i="150"/>
  <c r="BA36" i="148"/>
  <c r="BA36" i="147"/>
  <c r="BA36" i="146"/>
  <c r="BA36" i="149"/>
  <c r="BA36" i="174"/>
  <c r="BA36" i="115"/>
  <c r="BA36" i="77"/>
  <c r="BA36" i="40"/>
  <c r="BA36" i="173"/>
  <c r="BA36" i="42"/>
  <c r="BA36" i="29"/>
  <c r="BA36" i="21"/>
  <c r="BA36" i="104"/>
  <c r="BA36" i="99"/>
  <c r="AD27" i="180"/>
  <c r="AD27" i="181"/>
  <c r="AD27" i="178"/>
  <c r="AD27" i="179"/>
  <c r="AD27" i="177"/>
  <c r="AT26" i="106"/>
  <c r="AT26" i="112" s="1"/>
  <c r="AT26" i="150"/>
  <c r="AT26" i="148"/>
  <c r="AT26" i="146"/>
  <c r="AT26" i="147"/>
  <c r="AT26" i="149"/>
  <c r="AT26" i="174"/>
  <c r="AT26" i="115"/>
  <c r="AT26" i="77"/>
  <c r="AT26" i="40"/>
  <c r="AT26" i="29"/>
  <c r="AT26" i="173"/>
  <c r="AT26" i="42"/>
  <c r="AT26" i="104"/>
  <c r="AT26" i="21"/>
  <c r="AT26" i="99"/>
  <c r="AB27" i="180"/>
  <c r="AB27" i="181"/>
  <c r="AB27" i="178"/>
  <c r="AB27" i="179"/>
  <c r="AB27" i="177"/>
  <c r="AR26" i="106"/>
  <c r="AR26" i="112" s="1"/>
  <c r="AR26" i="150"/>
  <c r="AR26" i="148"/>
  <c r="AR26" i="147"/>
  <c r="AR26" i="146"/>
  <c r="AR26" i="149"/>
  <c r="AR26" i="115"/>
  <c r="AR26" i="174"/>
  <c r="AR26" i="40"/>
  <c r="AR26" i="29"/>
  <c r="AR26" i="77"/>
  <c r="AR26" i="42"/>
  <c r="AR26" i="173"/>
  <c r="AR26" i="21"/>
  <c r="AR26" i="99"/>
  <c r="AR26" i="104"/>
  <c r="CH26" i="106"/>
  <c r="CH26" i="112" s="1"/>
  <c r="CH26" i="150"/>
  <c r="CH26" i="148"/>
  <c r="CH26" i="146"/>
  <c r="CH26" i="147"/>
  <c r="CH26" i="149"/>
  <c r="CH26" i="174"/>
  <c r="CH26" i="115"/>
  <c r="CH26" i="77"/>
  <c r="CH26" i="40"/>
  <c r="CH26" i="29"/>
  <c r="CH26" i="173"/>
  <c r="CH26" i="42"/>
  <c r="CH26" i="104"/>
  <c r="CH26" i="21"/>
  <c r="CH26" i="99"/>
  <c r="BA43" i="106"/>
  <c r="BA43" i="112" s="1"/>
  <c r="BA43" i="173"/>
  <c r="BA43" i="21"/>
  <c r="BA43" i="104"/>
  <c r="BA43" i="99"/>
  <c r="AK43" i="106"/>
  <c r="AK43" i="112" s="1"/>
  <c r="AK43" i="173"/>
  <c r="AK43" i="21"/>
  <c r="AK43" i="104"/>
  <c r="AK43" i="99"/>
  <c r="CO36" i="106"/>
  <c r="CO36" i="112" s="1"/>
  <c r="CO36" i="150"/>
  <c r="CO36" i="148"/>
  <c r="CO36" i="147"/>
  <c r="CO36" i="146"/>
  <c r="CO36" i="149"/>
  <c r="CO36" i="174"/>
  <c r="CO36" i="115"/>
  <c r="CO36" i="77"/>
  <c r="CO36" i="40"/>
  <c r="CO36" i="173"/>
  <c r="CO36" i="42"/>
  <c r="CO36" i="29"/>
  <c r="CO36" i="21"/>
  <c r="CO36" i="104"/>
  <c r="CO36" i="99"/>
  <c r="AY43" i="106"/>
  <c r="AY43" i="112" s="1"/>
  <c r="AY43" i="173"/>
  <c r="AY43" i="104"/>
  <c r="AY43" i="99"/>
  <c r="AY43" i="21"/>
  <c r="G27" i="180"/>
  <c r="G27" i="181"/>
  <c r="G27" i="178"/>
  <c r="G27" i="179"/>
  <c r="G27" i="177"/>
  <c r="W26" i="106"/>
  <c r="W26" i="112" s="1"/>
  <c r="W26" i="150"/>
  <c r="W26" i="148"/>
  <c r="W26" i="146"/>
  <c r="W26" i="147"/>
  <c r="W26" i="149"/>
  <c r="W26" i="115"/>
  <c r="W26" i="174"/>
  <c r="W26" i="40"/>
  <c r="W26" i="29"/>
  <c r="W26" i="77"/>
  <c r="W26" i="173"/>
  <c r="W26" i="42"/>
  <c r="W26" i="21"/>
  <c r="W26" i="99"/>
  <c r="W26" i="104"/>
  <c r="AB32" i="180"/>
  <c r="AB32" i="181"/>
  <c r="AB32" i="178"/>
  <c r="AB32" i="179"/>
  <c r="AB32" i="177"/>
  <c r="AR31" i="106"/>
  <c r="AR31" i="112" s="1"/>
  <c r="AR31" i="150"/>
  <c r="AR31" i="148"/>
  <c r="AR31" i="147"/>
  <c r="AR31" i="146"/>
  <c r="AR31" i="149"/>
  <c r="AR31" i="115"/>
  <c r="AR31" i="174"/>
  <c r="AR31" i="40"/>
  <c r="AR31" i="29"/>
  <c r="AR31" i="77"/>
  <c r="AR31" i="42"/>
  <c r="AR31" i="173"/>
  <c r="AR31" i="21"/>
  <c r="AR31" i="99"/>
  <c r="AR31" i="104"/>
  <c r="BQ31" i="106"/>
  <c r="BQ31" i="112" s="1"/>
  <c r="BQ31" i="150"/>
  <c r="BQ31" i="148"/>
  <c r="BQ31" i="147"/>
  <c r="BQ31" i="146"/>
  <c r="BQ31" i="149"/>
  <c r="BQ31" i="174"/>
  <c r="BQ31" i="115"/>
  <c r="BQ31" i="77"/>
  <c r="BQ31" i="40"/>
  <c r="BQ31" i="29"/>
  <c r="BQ31" i="173"/>
  <c r="BQ31" i="42"/>
  <c r="BQ31" i="21"/>
  <c r="BQ31" i="99"/>
  <c r="BQ31" i="104"/>
  <c r="CJ56" i="106"/>
  <c r="CJ56" i="112" s="1"/>
  <c r="CJ56" i="21"/>
  <c r="CJ56" i="173"/>
  <c r="CJ56" i="104"/>
  <c r="CJ56" i="99"/>
  <c r="AI27" i="181"/>
  <c r="AI27" i="180"/>
  <c r="AI27" i="178"/>
  <c r="AI27" i="179"/>
  <c r="AI27" i="177"/>
  <c r="AY26" i="106"/>
  <c r="AY26" i="112" s="1"/>
  <c r="AY26" i="150"/>
  <c r="AY26" i="148"/>
  <c r="AY26" i="146"/>
  <c r="AY26" i="147"/>
  <c r="AY26" i="149"/>
  <c r="AY26" i="115"/>
  <c r="AY26" i="174"/>
  <c r="AY26" i="40"/>
  <c r="AY26" i="29"/>
  <c r="AY26" i="77"/>
  <c r="AY26" i="173"/>
  <c r="AY26" i="42"/>
  <c r="AY26" i="21"/>
  <c r="AY26" i="99"/>
  <c r="AY26" i="104"/>
  <c r="AD57" i="106"/>
  <c r="AD57" i="112" s="1"/>
  <c r="AD57" i="21"/>
  <c r="AD57" i="173"/>
  <c r="AD57" i="104"/>
  <c r="AD57" i="99"/>
  <c r="B44" i="106"/>
  <c r="B44" i="112" s="1"/>
  <c r="B44" i="173"/>
  <c r="B44" i="21"/>
  <c r="B44" i="104"/>
  <c r="B44" i="99"/>
  <c r="BQ43" i="106"/>
  <c r="BQ43" i="112" s="1"/>
  <c r="BQ43" i="173"/>
  <c r="BQ43" i="21"/>
  <c r="BQ43" i="104"/>
  <c r="BQ43" i="99"/>
  <c r="R43" i="106"/>
  <c r="R43" i="112" s="1"/>
  <c r="R43" i="173"/>
  <c r="R43" i="21"/>
  <c r="R43" i="104"/>
  <c r="R43" i="99"/>
  <c r="BT36" i="106"/>
  <c r="BT36" i="112" s="1"/>
  <c r="BT36" i="150"/>
  <c r="BT36" i="148"/>
  <c r="BT36" i="147"/>
  <c r="BT36" i="149"/>
  <c r="BT36" i="146"/>
  <c r="BT36" i="115"/>
  <c r="BT36" i="174"/>
  <c r="BT36" i="40"/>
  <c r="BT36" i="77"/>
  <c r="BT36" i="42"/>
  <c r="BT36" i="29"/>
  <c r="BT36" i="173"/>
  <c r="BT36" i="21"/>
  <c r="BT36" i="104"/>
  <c r="BT36" i="99"/>
  <c r="AT43" i="106"/>
  <c r="AT43" i="112" s="1"/>
  <c r="AT43" i="173"/>
  <c r="AT43" i="21"/>
  <c r="AT43" i="104"/>
  <c r="AT43" i="99"/>
  <c r="BV31" i="106"/>
  <c r="BV31" i="112" s="1"/>
  <c r="BV31" i="150"/>
  <c r="BV31" i="148"/>
  <c r="BV31" i="147"/>
  <c r="BV31" i="146"/>
  <c r="BV31" i="149"/>
  <c r="BV31" i="174"/>
  <c r="BV31" i="115"/>
  <c r="BV31" i="77"/>
  <c r="BV31" i="40"/>
  <c r="BV31" i="29"/>
  <c r="BV31" i="173"/>
  <c r="BV31" i="42"/>
  <c r="BV31" i="104"/>
  <c r="BV31" i="21"/>
  <c r="BV31" i="99"/>
  <c r="I37" i="180"/>
  <c r="I37" i="181"/>
  <c r="I37" i="178"/>
  <c r="I37" i="179"/>
  <c r="I37" i="177"/>
  <c r="Y36" i="106"/>
  <c r="Y36" i="112" s="1"/>
  <c r="Y36" i="150"/>
  <c r="Y36" i="148"/>
  <c r="Y36" i="147"/>
  <c r="Y36" i="146"/>
  <c r="Y36" i="149"/>
  <c r="Y36" i="174"/>
  <c r="Y36" i="115"/>
  <c r="Y36" i="77"/>
  <c r="Y36" i="40"/>
  <c r="Y36" i="173"/>
  <c r="Y36" i="42"/>
  <c r="Y36" i="29"/>
  <c r="Y36" i="21"/>
  <c r="Y36" i="104"/>
  <c r="Y36" i="99"/>
  <c r="BQ56" i="106"/>
  <c r="BQ56" i="112" s="1"/>
  <c r="BQ56" i="21"/>
  <c r="BQ56" i="173"/>
  <c r="BQ56" i="104"/>
  <c r="BQ56" i="99"/>
  <c r="I27" i="180"/>
  <c r="I27" i="181"/>
  <c r="I27" i="178"/>
  <c r="I27" i="179"/>
  <c r="I27" i="177"/>
  <c r="Y26" i="106"/>
  <c r="Y26" i="112" s="1"/>
  <c r="Y26" i="150"/>
  <c r="Y26" i="148"/>
  <c r="Y26" i="147"/>
  <c r="Y26" i="146"/>
  <c r="Y26" i="149"/>
  <c r="Y26" i="174"/>
  <c r="Y26" i="115"/>
  <c r="Y26" i="77"/>
  <c r="Y26" i="40"/>
  <c r="Y26" i="29"/>
  <c r="Y26" i="173"/>
  <c r="Y26" i="42"/>
  <c r="Y26" i="21"/>
  <c r="Y26" i="99"/>
  <c r="Y26" i="104"/>
  <c r="BF57" i="106"/>
  <c r="BF57" i="112" s="1"/>
  <c r="BF57" i="21"/>
  <c r="BF57" i="173"/>
  <c r="BF57" i="104"/>
  <c r="BF57" i="99"/>
  <c r="CJ31" i="106"/>
  <c r="CJ31" i="112" s="1"/>
  <c r="CJ31" i="150"/>
  <c r="CJ31" i="148"/>
  <c r="CJ31" i="147"/>
  <c r="CJ31" i="149"/>
  <c r="CJ31" i="146"/>
  <c r="CJ31" i="115"/>
  <c r="CJ31" i="174"/>
  <c r="CJ31" i="40"/>
  <c r="CJ31" i="29"/>
  <c r="CJ31" i="77"/>
  <c r="CJ31" i="42"/>
  <c r="CJ31" i="173"/>
  <c r="CJ31" i="21"/>
  <c r="CJ31" i="99"/>
  <c r="CJ31" i="104"/>
  <c r="AT57" i="106"/>
  <c r="AT57" i="112" s="1"/>
  <c r="AT57" i="21"/>
  <c r="AT57" i="173"/>
  <c r="AT57" i="104"/>
  <c r="AT57" i="99"/>
  <c r="AI37" i="180"/>
  <c r="AI37" i="181"/>
  <c r="AI37" i="178"/>
  <c r="AI37" i="179"/>
  <c r="AI37" i="177"/>
  <c r="AY36" i="106"/>
  <c r="AY36" i="112" s="1"/>
  <c r="AY36" i="150"/>
  <c r="AY36" i="148"/>
  <c r="AY36" i="147"/>
  <c r="AY36" i="149"/>
  <c r="AY36" i="146"/>
  <c r="AY36" i="115"/>
  <c r="AY36" i="174"/>
  <c r="AY36" i="40"/>
  <c r="AY36" i="77"/>
  <c r="AY36" i="29"/>
  <c r="AY36" i="173"/>
  <c r="AY36" i="42"/>
  <c r="AY36" i="21"/>
  <c r="AY36" i="104"/>
  <c r="AY36" i="99"/>
  <c r="B36" i="106"/>
  <c r="B36" i="112" s="1"/>
  <c r="B36" i="150"/>
  <c r="B36" i="148"/>
  <c r="B36" i="147"/>
  <c r="B36" i="149"/>
  <c r="B36" i="146"/>
  <c r="B36" i="115"/>
  <c r="B36" i="174"/>
  <c r="B36" i="40"/>
  <c r="B36" i="77"/>
  <c r="B36" i="42"/>
  <c r="B36" i="29"/>
  <c r="B36" i="173"/>
  <c r="B36" i="21"/>
  <c r="B36" i="104"/>
  <c r="B36" i="99"/>
  <c r="P57" i="106"/>
  <c r="P57" i="112" s="1"/>
  <c r="P57" i="21"/>
  <c r="P57" i="173"/>
  <c r="P57" i="104"/>
  <c r="P57" i="99"/>
  <c r="BV43" i="106"/>
  <c r="BV43" i="112" s="1"/>
  <c r="BV43" i="173"/>
  <c r="BV43" i="21"/>
  <c r="BV43" i="104"/>
  <c r="BV43" i="99"/>
  <c r="BV36" i="106"/>
  <c r="BV36" i="112" s="1"/>
  <c r="BV36" i="150"/>
  <c r="BV36" i="148"/>
  <c r="BV36" i="147"/>
  <c r="BV36" i="146"/>
  <c r="BV36" i="149"/>
  <c r="BV36" i="174"/>
  <c r="BV36" i="115"/>
  <c r="BV36" i="77"/>
  <c r="BV36" i="40"/>
  <c r="BV36" i="29"/>
  <c r="BV36" i="173"/>
  <c r="BV36" i="42"/>
  <c r="BV36" i="104"/>
  <c r="BV36" i="99"/>
  <c r="BV36" i="21"/>
  <c r="B26" i="106"/>
  <c r="B26" i="112" s="1"/>
  <c r="B26" i="150"/>
  <c r="B26" i="148"/>
  <c r="B26" i="147"/>
  <c r="B26" i="146"/>
  <c r="B26" i="149"/>
  <c r="B26" i="115"/>
  <c r="B26" i="174"/>
  <c r="B26" i="40"/>
  <c r="B26" i="29"/>
  <c r="B26" i="77"/>
  <c r="B26" i="42"/>
  <c r="B26" i="173"/>
  <c r="B26" i="21"/>
  <c r="B26" i="99"/>
  <c r="B26" i="104"/>
  <c r="N37" i="180"/>
  <c r="N37" i="181"/>
  <c r="N37" i="178"/>
  <c r="N37" i="179"/>
  <c r="N37" i="177"/>
  <c r="AD36" i="106"/>
  <c r="AD36" i="112" s="1"/>
  <c r="AD36" i="150"/>
  <c r="AD36" i="148"/>
  <c r="AD36" i="147"/>
  <c r="AD36" i="146"/>
  <c r="AD36" i="149"/>
  <c r="AD36" i="174"/>
  <c r="AD36" i="115"/>
  <c r="AD36" i="77"/>
  <c r="AD36" i="40"/>
  <c r="AD36" i="29"/>
  <c r="AD36" i="173"/>
  <c r="AD36" i="42"/>
  <c r="AD36" i="104"/>
  <c r="AD36" i="99"/>
  <c r="AD36" i="21"/>
  <c r="AZ32" i="180"/>
  <c r="AZ32" i="181"/>
  <c r="AZ32" i="178"/>
  <c r="AZ32" i="179"/>
  <c r="AZ32" i="177"/>
  <c r="BP31" i="106"/>
  <c r="BP31" i="112" s="1"/>
  <c r="BP31" i="150"/>
  <c r="BP31" i="148"/>
  <c r="BP31" i="147"/>
  <c r="BP31" i="149"/>
  <c r="BP31" i="146"/>
  <c r="BP31" i="115"/>
  <c r="BP31" i="174"/>
  <c r="BP31" i="40"/>
  <c r="BP31" i="29"/>
  <c r="BP31" i="77"/>
  <c r="BP31" i="42"/>
  <c r="BP31" i="173"/>
  <c r="BP31" i="21"/>
  <c r="BP31" i="99"/>
  <c r="BP31" i="104"/>
  <c r="BP43" i="106"/>
  <c r="BP43" i="112" s="1"/>
  <c r="BP43" i="173"/>
  <c r="BP43" i="21"/>
  <c r="BP43" i="104"/>
  <c r="BP43" i="99"/>
  <c r="BT43" i="106"/>
  <c r="BT43" i="112" s="1"/>
  <c r="BT43" i="173"/>
  <c r="BT43" i="21"/>
  <c r="BT43" i="104"/>
  <c r="BT43" i="99"/>
  <c r="AM37" i="2"/>
  <c r="W37" i="180"/>
  <c r="W37" i="181"/>
  <c r="W37" i="178"/>
  <c r="W37" i="179"/>
  <c r="W37" i="177"/>
  <c r="AM36" i="106"/>
  <c r="AM36" i="112" s="1"/>
  <c r="AM36" i="150"/>
  <c r="AM36" i="148"/>
  <c r="AM36" i="147"/>
  <c r="AM36" i="149"/>
  <c r="AM36" i="146"/>
  <c r="AM36" i="115"/>
  <c r="AM36" i="174"/>
  <c r="AM36" i="40"/>
  <c r="AM36" i="77"/>
  <c r="AM36" i="29"/>
  <c r="AM36" i="173"/>
  <c r="AM36" i="42"/>
  <c r="AM36" i="21"/>
  <c r="AM36" i="104"/>
  <c r="AM36" i="99"/>
  <c r="W32" i="181"/>
  <c r="W32" i="180"/>
  <c r="W32" i="178"/>
  <c r="W32" i="179"/>
  <c r="W32" i="177"/>
  <c r="AM31" i="106"/>
  <c r="AM31" i="112" s="1"/>
  <c r="AM31" i="150"/>
  <c r="AM31" i="148"/>
  <c r="AM31" i="146"/>
  <c r="AM31" i="147"/>
  <c r="AM31" i="149"/>
  <c r="AM31" i="115"/>
  <c r="AM31" i="174"/>
  <c r="AM31" i="40"/>
  <c r="AM31" i="29"/>
  <c r="AM31" i="77"/>
  <c r="AM31" i="173"/>
  <c r="AM31" i="42"/>
  <c r="AM31" i="21"/>
  <c r="AM31" i="99"/>
  <c r="AM31" i="104"/>
  <c r="BH37" i="2"/>
  <c r="BH38" i="2" s="1"/>
  <c r="AR37" i="180"/>
  <c r="AR37" i="181"/>
  <c r="AR37" i="178"/>
  <c r="AR37" i="179"/>
  <c r="AR37" i="177"/>
  <c r="BH36" i="106"/>
  <c r="BH36" i="112" s="1"/>
  <c r="BH36" i="150"/>
  <c r="BH36" i="148"/>
  <c r="BH36" i="147"/>
  <c r="BH36" i="149"/>
  <c r="BH36" i="146"/>
  <c r="BH36" i="115"/>
  <c r="BH36" i="174"/>
  <c r="BH36" i="40"/>
  <c r="BH36" i="77"/>
  <c r="BH36" i="42"/>
  <c r="BH36" i="29"/>
  <c r="BH36" i="173"/>
  <c r="BH36" i="21"/>
  <c r="BH36" i="104"/>
  <c r="BH36" i="99"/>
  <c r="BT26" i="106"/>
  <c r="BT26" i="112" s="1"/>
  <c r="BT26" i="150"/>
  <c r="BT26" i="148"/>
  <c r="BT26" i="147"/>
  <c r="BT26" i="146"/>
  <c r="BT26" i="149"/>
  <c r="BT26" i="115"/>
  <c r="BT26" i="174"/>
  <c r="BT26" i="40"/>
  <c r="BT26" i="29"/>
  <c r="BT26" i="77"/>
  <c r="BT26" i="42"/>
  <c r="BT26" i="173"/>
  <c r="BT26" i="21"/>
  <c r="BT26" i="99"/>
  <c r="BT26" i="104"/>
  <c r="W27" i="180"/>
  <c r="W27" i="181"/>
  <c r="W27" i="178"/>
  <c r="W27" i="179"/>
  <c r="W27" i="177"/>
  <c r="AM26" i="106"/>
  <c r="AM26" i="112" s="1"/>
  <c r="AM26" i="150"/>
  <c r="AM26" i="148"/>
  <c r="AM26" i="146"/>
  <c r="AM26" i="147"/>
  <c r="AM26" i="149"/>
  <c r="AM26" i="115"/>
  <c r="AM26" i="174"/>
  <c r="AM26" i="40"/>
  <c r="AM26" i="29"/>
  <c r="AM26" i="77"/>
  <c r="AM26" i="173"/>
  <c r="AM26" i="42"/>
  <c r="AM26" i="21"/>
  <c r="AM26" i="99"/>
  <c r="AM26" i="104"/>
  <c r="CO44" i="2"/>
  <c r="CO43" i="106"/>
  <c r="CO43" i="112" s="1"/>
  <c r="CO43" i="173"/>
  <c r="CO43" i="21"/>
  <c r="CO43" i="104"/>
  <c r="CO43" i="99"/>
  <c r="Y57" i="106"/>
  <c r="Y57" i="112" s="1"/>
  <c r="Y57" i="21"/>
  <c r="Y57" i="173"/>
  <c r="Y57" i="104"/>
  <c r="Y57" i="99"/>
  <c r="CJ26" i="106"/>
  <c r="CJ26" i="112" s="1"/>
  <c r="CJ26" i="150"/>
  <c r="CJ26" i="148"/>
  <c r="CJ26" i="147"/>
  <c r="CJ26" i="146"/>
  <c r="CJ26" i="149"/>
  <c r="CJ26" i="115"/>
  <c r="CJ26" i="174"/>
  <c r="CJ26" i="40"/>
  <c r="CJ26" i="29"/>
  <c r="CJ26" i="77"/>
  <c r="CJ26" i="42"/>
  <c r="CJ26" i="173"/>
  <c r="CJ26" i="21"/>
  <c r="CJ26" i="99"/>
  <c r="CJ26" i="104"/>
  <c r="B43" i="106"/>
  <c r="B43" i="112" s="1"/>
  <c r="B43" i="173"/>
  <c r="B43" i="21"/>
  <c r="B43" i="104"/>
  <c r="B43" i="99"/>
  <c r="AY56" i="106"/>
  <c r="AY56" i="112" s="1"/>
  <c r="AY56" i="173"/>
  <c r="AY56" i="104"/>
  <c r="AY56" i="21"/>
  <c r="AY56" i="99"/>
  <c r="G57" i="106"/>
  <c r="G57" i="112" s="1"/>
  <c r="G57" i="173"/>
  <c r="G57" i="104"/>
  <c r="G57" i="21"/>
  <c r="G57" i="99"/>
  <c r="BH43" i="106"/>
  <c r="BH43" i="112" s="1"/>
  <c r="BH43" i="173"/>
  <c r="BH43" i="21"/>
  <c r="BH43" i="104"/>
  <c r="BH43" i="99"/>
  <c r="AK57" i="106"/>
  <c r="AK57" i="112" s="1"/>
  <c r="AK57" i="21"/>
  <c r="AK57" i="173"/>
  <c r="AK57" i="104"/>
  <c r="AK57" i="99"/>
  <c r="AD37" i="180"/>
  <c r="AD37" i="181"/>
  <c r="AD37" i="178"/>
  <c r="AD37" i="179"/>
  <c r="AD37" i="177"/>
  <c r="AT36" i="106"/>
  <c r="AT36" i="112" s="1"/>
  <c r="AT36" i="150"/>
  <c r="AT36" i="148"/>
  <c r="AT36" i="147"/>
  <c r="AT36" i="146"/>
  <c r="AT36" i="149"/>
  <c r="AT36" i="174"/>
  <c r="AT36" i="115"/>
  <c r="AT36" i="77"/>
  <c r="AT36" i="40"/>
  <c r="AT36" i="29"/>
  <c r="AT36" i="173"/>
  <c r="AT36" i="42"/>
  <c r="AT36" i="104"/>
  <c r="AT36" i="99"/>
  <c r="AT36" i="21"/>
  <c r="AR32" i="180"/>
  <c r="AR32" i="181"/>
  <c r="AR32" i="178"/>
  <c r="AR32" i="179"/>
  <c r="AR32" i="177"/>
  <c r="BH31" i="106"/>
  <c r="BH31" i="112" s="1"/>
  <c r="BH31" i="150"/>
  <c r="BH31" i="148"/>
  <c r="BH31" i="147"/>
  <c r="BH31" i="146"/>
  <c r="BH31" i="149"/>
  <c r="BH31" i="115"/>
  <c r="BH31" i="174"/>
  <c r="BH31" i="40"/>
  <c r="BH31" i="29"/>
  <c r="BH31" i="77"/>
  <c r="BH31" i="42"/>
  <c r="BH31" i="173"/>
  <c r="BH31" i="21"/>
  <c r="BH31" i="99"/>
  <c r="BH31" i="104"/>
  <c r="G32" i="181"/>
  <c r="G32" i="180"/>
  <c r="G32" i="178"/>
  <c r="G32" i="179"/>
  <c r="G32" i="177"/>
  <c r="W31" i="106"/>
  <c r="W31" i="112" s="1"/>
  <c r="W31" i="150"/>
  <c r="W31" i="148"/>
  <c r="W31" i="146"/>
  <c r="W31" i="147"/>
  <c r="W31" i="149"/>
  <c r="W31" i="115"/>
  <c r="W31" i="174"/>
  <c r="W31" i="40"/>
  <c r="W31" i="29"/>
  <c r="W31" i="77"/>
  <c r="W31" i="173"/>
  <c r="W31" i="42"/>
  <c r="W31" i="21"/>
  <c r="W31" i="99"/>
  <c r="W31" i="104"/>
  <c r="BP56" i="106"/>
  <c r="BP56" i="112" s="1"/>
  <c r="BP56" i="21"/>
  <c r="BP56" i="173"/>
  <c r="BP56" i="104"/>
  <c r="BP56" i="99"/>
  <c r="D56" i="106"/>
  <c r="D56" i="112" s="1"/>
  <c r="D56" i="21"/>
  <c r="D56" i="173"/>
  <c r="D56" i="104"/>
  <c r="D56" i="99"/>
  <c r="W56" i="106"/>
  <c r="W56" i="112" s="1"/>
  <c r="W56" i="173"/>
  <c r="W56" i="104"/>
  <c r="W56" i="21"/>
  <c r="W56" i="99"/>
  <c r="AK56" i="106"/>
  <c r="AK56" i="112" s="1"/>
  <c r="AK56" i="21"/>
  <c r="AK56" i="173"/>
  <c r="AK56" i="104"/>
  <c r="AK56" i="99"/>
  <c r="P36" i="146"/>
  <c r="P36" i="40"/>
  <c r="P36" i="106"/>
  <c r="P36" i="112" s="1"/>
  <c r="P36" i="150"/>
  <c r="P36" i="149"/>
  <c r="P36" i="115"/>
  <c r="P36" i="21"/>
  <c r="P36" i="148"/>
  <c r="P36" i="77"/>
  <c r="P36" i="29"/>
  <c r="P36" i="99"/>
  <c r="P36" i="147"/>
  <c r="P36" i="42"/>
  <c r="P36" i="104"/>
  <c r="P36" i="173"/>
  <c r="P36" i="174"/>
  <c r="P43" i="106"/>
  <c r="P43" i="112" s="1"/>
  <c r="P43" i="104"/>
  <c r="P43" i="173"/>
  <c r="P43" i="99"/>
  <c r="P43" i="21"/>
  <c r="P26" i="146"/>
  <c r="P26" i="40"/>
  <c r="P26" i="106"/>
  <c r="P26" i="112" s="1"/>
  <c r="P26" i="150"/>
  <c r="P26" i="149"/>
  <c r="P26" i="115"/>
  <c r="P26" i="21"/>
  <c r="P26" i="99"/>
  <c r="P26" i="148"/>
  <c r="P26" i="29"/>
  <c r="P26" i="147"/>
  <c r="P26" i="174"/>
  <c r="P26" i="42"/>
  <c r="P26" i="104"/>
  <c r="P26" i="77"/>
  <c r="P26" i="173"/>
  <c r="P31" i="146"/>
  <c r="P31" i="40"/>
  <c r="P31" i="106"/>
  <c r="P31" i="112" s="1"/>
  <c r="P31" i="150"/>
  <c r="P31" i="149"/>
  <c r="P31" i="147"/>
  <c r="P31" i="21"/>
  <c r="P31" i="99"/>
  <c r="P31" i="174"/>
  <c r="P31" i="29"/>
  <c r="P31" i="77"/>
  <c r="P31" i="42"/>
  <c r="P31" i="148"/>
  <c r="P31" i="173"/>
  <c r="P31" i="115"/>
  <c r="P31" i="104"/>
  <c r="I43" i="106"/>
  <c r="I43" i="112" s="1"/>
  <c r="I43" i="99"/>
  <c r="I43" i="21"/>
  <c r="I43" i="104"/>
  <c r="I43" i="173"/>
  <c r="K43" i="106"/>
  <c r="K43" i="112" s="1"/>
  <c r="K43" i="173"/>
  <c r="K43" i="104"/>
  <c r="K43" i="21"/>
  <c r="K43" i="99"/>
  <c r="I31" i="106"/>
  <c r="I31" i="112" s="1"/>
  <c r="I31" i="150"/>
  <c r="I31" i="147"/>
  <c r="I31" i="146"/>
  <c r="I31" i="40"/>
  <c r="I31" i="174"/>
  <c r="I31" i="77"/>
  <c r="I31" i="148"/>
  <c r="I31" i="149"/>
  <c r="I31" i="115"/>
  <c r="I31" i="42"/>
  <c r="I31" i="29"/>
  <c r="I31" i="173"/>
  <c r="I31" i="104"/>
  <c r="I31" i="21"/>
  <c r="I31" i="99"/>
  <c r="G26" i="147"/>
  <c r="G26" i="150"/>
  <c r="G26" i="148"/>
  <c r="G26" i="146"/>
  <c r="G26" i="149"/>
  <c r="G26" i="174"/>
  <c r="G26" i="29"/>
  <c r="G26" i="115"/>
  <c r="G26" i="40"/>
  <c r="G26" i="173"/>
  <c r="G26" i="106"/>
  <c r="G26" i="112" s="1"/>
  <c r="G26" i="77"/>
  <c r="G26" i="104"/>
  <c r="G26" i="21"/>
  <c r="G26" i="99"/>
  <c r="G26" i="42"/>
  <c r="K31" i="147"/>
  <c r="K31" i="150"/>
  <c r="K31" i="148"/>
  <c r="K31" i="149"/>
  <c r="K31" i="174"/>
  <c r="K31" i="29"/>
  <c r="K31" i="115"/>
  <c r="K31" i="106"/>
  <c r="K31" i="112" s="1"/>
  <c r="K31" i="40"/>
  <c r="K31" i="77"/>
  <c r="K31" i="146"/>
  <c r="K31" i="173"/>
  <c r="K31" i="104"/>
  <c r="K31" i="21"/>
  <c r="K31" i="99"/>
  <c r="K31" i="42"/>
  <c r="K36" i="106"/>
  <c r="K36" i="112" s="1"/>
  <c r="K36" i="150"/>
  <c r="K36" i="148"/>
  <c r="K36" i="149"/>
  <c r="K36" i="174"/>
  <c r="K36" i="29"/>
  <c r="K36" i="115"/>
  <c r="K36" i="146"/>
  <c r="K36" i="40"/>
  <c r="K36" i="147"/>
  <c r="K36" i="77"/>
  <c r="K36" i="173"/>
  <c r="K36" i="21"/>
  <c r="K36" i="99"/>
  <c r="K36" i="42"/>
  <c r="K36" i="104"/>
  <c r="K26" i="147"/>
  <c r="K26" i="106"/>
  <c r="K26" i="112" s="1"/>
  <c r="K26" i="150"/>
  <c r="K26" i="148"/>
  <c r="K26" i="149"/>
  <c r="K26" i="174"/>
  <c r="K26" i="29"/>
  <c r="K26" i="115"/>
  <c r="K26" i="146"/>
  <c r="K26" i="40"/>
  <c r="K26" i="77"/>
  <c r="K26" i="173"/>
  <c r="K26" i="42"/>
  <c r="K26" i="21"/>
  <c r="K26" i="99"/>
  <c r="K26" i="104"/>
  <c r="G36" i="106"/>
  <c r="G36" i="112" s="1"/>
  <c r="G36" i="150"/>
  <c r="G36" i="148"/>
  <c r="G36" i="146"/>
  <c r="G36" i="149"/>
  <c r="G36" i="174"/>
  <c r="G36" i="29"/>
  <c r="G36" i="147"/>
  <c r="G36" i="115"/>
  <c r="G36" i="40"/>
  <c r="G36" i="173"/>
  <c r="G36" i="77"/>
  <c r="G36" i="104"/>
  <c r="G36" i="21"/>
  <c r="G36" i="42"/>
  <c r="G36" i="99"/>
  <c r="G31" i="147"/>
  <c r="G31" i="150"/>
  <c r="G31" i="106"/>
  <c r="G31" i="112" s="1"/>
  <c r="G31" i="148"/>
  <c r="G31" i="146"/>
  <c r="G31" i="149"/>
  <c r="G31" i="174"/>
  <c r="G31" i="29"/>
  <c r="G31" i="115"/>
  <c r="G31" i="40"/>
  <c r="G31" i="173"/>
  <c r="G31" i="77"/>
  <c r="G31" i="21"/>
  <c r="G31" i="99"/>
  <c r="G31" i="42"/>
  <c r="G31" i="104"/>
  <c r="I26" i="106"/>
  <c r="I26" i="112" s="1"/>
  <c r="I26" i="150"/>
  <c r="I26" i="148"/>
  <c r="I26" i="146"/>
  <c r="I26" i="40"/>
  <c r="I26" i="174"/>
  <c r="I26" i="77"/>
  <c r="I26" i="147"/>
  <c r="I26" i="149"/>
  <c r="I26" i="115"/>
  <c r="I26" i="42"/>
  <c r="I26" i="29"/>
  <c r="I26" i="173"/>
  <c r="I26" i="21"/>
  <c r="I26" i="104"/>
  <c r="I26" i="99"/>
  <c r="G43" i="106"/>
  <c r="G43" i="112" s="1"/>
  <c r="G43" i="173"/>
  <c r="G43" i="21"/>
  <c r="G43" i="104"/>
  <c r="G43" i="99"/>
  <c r="I36" i="106"/>
  <c r="I36" i="112" s="1"/>
  <c r="I36" i="150"/>
  <c r="I36" i="147"/>
  <c r="I36" i="148"/>
  <c r="I36" i="146"/>
  <c r="I36" i="40"/>
  <c r="I36" i="174"/>
  <c r="I36" i="77"/>
  <c r="I36" i="149"/>
  <c r="I36" i="115"/>
  <c r="I36" i="42"/>
  <c r="I36" i="29"/>
  <c r="I36" i="173"/>
  <c r="I36" i="99"/>
  <c r="I36" i="21"/>
  <c r="I36" i="104"/>
  <c r="D36" i="106"/>
  <c r="D36" i="112" s="1"/>
  <c r="D36" i="148"/>
  <c r="D36" i="150"/>
  <c r="D36" i="149"/>
  <c r="D36" i="77"/>
  <c r="D36" i="146"/>
  <c r="D36" i="40"/>
  <c r="D36" i="147"/>
  <c r="D36" i="174"/>
  <c r="D36" i="29"/>
  <c r="D36" i="173"/>
  <c r="D36" i="42"/>
  <c r="D36" i="21"/>
  <c r="D36" i="99"/>
  <c r="D36" i="104"/>
  <c r="D36" i="115"/>
  <c r="D43" i="106"/>
  <c r="D43" i="112" s="1"/>
  <c r="D43" i="99"/>
  <c r="D43" i="173"/>
  <c r="D43" i="104"/>
  <c r="D43" i="21"/>
  <c r="D31" i="148"/>
  <c r="D31" i="150"/>
  <c r="D31" i="106"/>
  <c r="D31" i="112" s="1"/>
  <c r="D31" i="149"/>
  <c r="D31" i="77"/>
  <c r="D31" i="146"/>
  <c r="D31" i="40"/>
  <c r="D31" i="147"/>
  <c r="D31" i="115"/>
  <c r="D31" i="173"/>
  <c r="D31" i="42"/>
  <c r="D31" i="21"/>
  <c r="D31" i="29"/>
  <c r="D31" i="104"/>
  <c r="D31" i="174"/>
  <c r="D31" i="99"/>
  <c r="D26" i="106"/>
  <c r="D26" i="112" s="1"/>
  <c r="D26" i="148"/>
  <c r="D26" i="150"/>
  <c r="D26" i="149"/>
  <c r="D26" i="77"/>
  <c r="D26" i="147"/>
  <c r="D26" i="146"/>
  <c r="D26" i="40"/>
  <c r="D26" i="174"/>
  <c r="D26" i="29"/>
  <c r="D26" i="173"/>
  <c r="D26" i="42"/>
  <c r="D26" i="21"/>
  <c r="D26" i="104"/>
  <c r="D26" i="99"/>
  <c r="D26" i="115"/>
  <c r="S36" i="114"/>
  <c r="T43" i="114"/>
  <c r="S43" i="114"/>
  <c r="W37" i="114"/>
  <c r="R37" i="114"/>
  <c r="C26" i="114"/>
  <c r="P57" i="114"/>
  <c r="F57" i="114"/>
  <c r="K26" i="114"/>
  <c r="N43" i="114"/>
  <c r="O57" i="114"/>
  <c r="Y26" i="114"/>
  <c r="AB43" i="114"/>
  <c r="T37" i="114"/>
  <c r="O36" i="114"/>
  <c r="C31" i="114"/>
  <c r="Q57" i="114"/>
  <c r="AC31" i="114"/>
  <c r="D31" i="114"/>
  <c r="Y43" i="114"/>
  <c r="G31" i="114"/>
  <c r="J31" i="114"/>
  <c r="AD26" i="114"/>
  <c r="U31" i="114"/>
  <c r="G36" i="114"/>
  <c r="AE31" i="114"/>
  <c r="C43" i="114"/>
  <c r="N37" i="114"/>
  <c r="V26" i="114"/>
  <c r="H57" i="114"/>
  <c r="B57" i="114"/>
  <c r="AD56" i="114"/>
  <c r="I36" i="114"/>
  <c r="R26" i="114"/>
  <c r="X26" i="114"/>
  <c r="W26" i="114"/>
  <c r="E31" i="114"/>
  <c r="X36" i="114"/>
  <c r="G43" i="114"/>
  <c r="Z36" i="114"/>
  <c r="G26" i="114"/>
  <c r="AA36" i="114"/>
  <c r="B36" i="114"/>
  <c r="X56" i="114"/>
  <c r="X31" i="114"/>
  <c r="V43" i="114"/>
  <c r="F36" i="114"/>
  <c r="C56" i="114"/>
  <c r="W31" i="114"/>
  <c r="AC56" i="114"/>
  <c r="U43" i="114"/>
  <c r="Q26" i="114"/>
  <c r="B31" i="114"/>
  <c r="Z31" i="114"/>
  <c r="AD44" i="114"/>
  <c r="AD36" i="114"/>
  <c r="H43" i="114"/>
  <c r="H36" i="114"/>
  <c r="L43" i="114"/>
  <c r="Q43" i="114"/>
  <c r="Y31" i="114"/>
  <c r="J36" i="114"/>
  <c r="S31" i="114"/>
  <c r="D57" i="2"/>
  <c r="C36" i="114"/>
  <c r="J26" i="114"/>
  <c r="M26" i="114"/>
  <c r="BT57" i="2"/>
  <c r="O31" i="114"/>
  <c r="D36" i="114"/>
  <c r="AE36" i="114"/>
  <c r="AA56" i="114"/>
  <c r="O43" i="114"/>
  <c r="L26" i="114"/>
  <c r="P31" i="114"/>
  <c r="T31" i="114"/>
  <c r="AB36" i="114"/>
  <c r="Y36" i="114"/>
  <c r="B26" i="114"/>
  <c r="K36" i="114"/>
  <c r="V31" i="114"/>
  <c r="J43" i="114"/>
  <c r="AB56" i="114"/>
  <c r="T57" i="114"/>
  <c r="V36" i="114"/>
  <c r="AE26" i="114"/>
  <c r="N36" i="114"/>
  <c r="N31" i="114"/>
  <c r="L57" i="114"/>
  <c r="BP57" i="2"/>
  <c r="V56" i="114"/>
  <c r="AD43" i="114"/>
  <c r="F26" i="114"/>
  <c r="M43" i="114"/>
  <c r="E57" i="114"/>
  <c r="D43" i="114"/>
  <c r="W56" i="114"/>
  <c r="E43" i="114"/>
  <c r="D26" i="114"/>
  <c r="U36" i="114"/>
  <c r="H26" i="114"/>
  <c r="F31" i="114"/>
  <c r="N26" i="114"/>
  <c r="I56" i="114"/>
  <c r="L37" i="114"/>
  <c r="W43" i="114"/>
  <c r="Y56" i="114"/>
  <c r="P43" i="114"/>
  <c r="I26" i="114"/>
  <c r="U57" i="114"/>
  <c r="K43" i="114"/>
  <c r="AA31" i="114"/>
  <c r="AC43" i="114"/>
  <c r="Q36" i="114"/>
  <c r="G57" i="114"/>
  <c r="CA44" i="2"/>
  <c r="Z43" i="114"/>
  <c r="N57" i="114"/>
  <c r="X43" i="114"/>
  <c r="R36" i="114"/>
  <c r="AC26" i="114"/>
  <c r="R43" i="114"/>
  <c r="J44" i="114"/>
  <c r="AA44" i="114"/>
  <c r="K57" i="114"/>
  <c r="B44" i="114"/>
  <c r="I43" i="114"/>
  <c r="K31" i="114"/>
  <c r="Z26" i="114"/>
  <c r="BT44" i="2"/>
  <c r="W57" i="2"/>
  <c r="M31" i="114"/>
  <c r="M57" i="114"/>
  <c r="K37" i="2"/>
  <c r="R31" i="114"/>
  <c r="AD31" i="114"/>
  <c r="F43" i="114"/>
  <c r="AA26" i="114"/>
  <c r="S57" i="114"/>
  <c r="H31" i="114"/>
  <c r="P36" i="114"/>
  <c r="AE43" i="114"/>
  <c r="AE56" i="114"/>
  <c r="M36" i="114"/>
  <c r="R57" i="114"/>
  <c r="Z56" i="114"/>
  <c r="AC36" i="114"/>
  <c r="T26" i="114"/>
  <c r="L36" i="114"/>
  <c r="L31" i="114"/>
  <c r="I31" i="114"/>
  <c r="U26" i="114"/>
  <c r="W36" i="114"/>
  <c r="E26" i="114"/>
  <c r="AB31" i="114"/>
  <c r="E36" i="114"/>
  <c r="T36" i="114"/>
  <c r="AA43" i="114"/>
  <c r="J57" i="114"/>
  <c r="I37" i="2"/>
  <c r="BV37" i="2"/>
  <c r="AD37" i="2"/>
  <c r="AD38" i="2" s="1"/>
  <c r="CH37" i="2"/>
  <c r="CJ37" i="2"/>
  <c r="BP44" i="2"/>
  <c r="W37" i="2"/>
  <c r="BP37" i="2"/>
  <c r="B37" i="2"/>
  <c r="BV44" i="2"/>
  <c r="AM44" i="2"/>
  <c r="CA57" i="2"/>
  <c r="CO57" i="2"/>
  <c r="AR44" i="2"/>
  <c r="AY37" i="2"/>
  <c r="BM37" i="2"/>
  <c r="AK37" i="2"/>
  <c r="AT37" i="2"/>
  <c r="CC37" i="2"/>
  <c r="CC57" i="2"/>
  <c r="G37" i="2"/>
  <c r="CJ44" i="2"/>
  <c r="AF38" i="2"/>
  <c r="AR37" i="2"/>
  <c r="P44" i="2"/>
  <c r="D37" i="2"/>
  <c r="AD44" i="2"/>
  <c r="BA44" i="2"/>
  <c r="CH44" i="2"/>
  <c r="BF44" i="2"/>
  <c r="K44" i="2"/>
  <c r="BF37" i="2"/>
  <c r="AK44" i="2"/>
  <c r="P37" i="2"/>
  <c r="R44" i="2"/>
  <c r="D44" i="2"/>
  <c r="CA37" i="2"/>
  <c r="BM44" i="2"/>
  <c r="R37" i="2"/>
  <c r="AT44" i="2"/>
  <c r="CJ57" i="2"/>
  <c r="BT37" i="2"/>
  <c r="AY44" i="2"/>
  <c r="AM38" i="2"/>
  <c r="BA38" i="2"/>
  <c r="CO45" i="2"/>
  <c r="BQ44" i="2"/>
  <c r="Y45" i="2"/>
  <c r="BH44" i="2"/>
  <c r="B45" i="2"/>
  <c r="W44" i="2"/>
  <c r="CO37" i="2"/>
  <c r="BV57" i="2"/>
  <c r="AF44" i="2"/>
  <c r="BQ38" i="2"/>
  <c r="G44" i="2"/>
  <c r="Y37" i="2"/>
  <c r="BQ57" i="2"/>
  <c r="I44" i="2"/>
  <c r="B6" i="2"/>
  <c r="P6" i="2"/>
  <c r="R6" i="2"/>
  <c r="W6" i="2"/>
  <c r="Y6" i="2"/>
  <c r="AD6" i="2"/>
  <c r="AF6" i="2"/>
  <c r="AK6" i="2"/>
  <c r="AM6" i="2"/>
  <c r="AR6" i="2"/>
  <c r="AT6" i="2"/>
  <c r="AY6" i="2"/>
  <c r="BA6" i="2"/>
  <c r="BF6" i="2"/>
  <c r="BH6" i="2"/>
  <c r="BM6" i="2"/>
  <c r="BP6" i="2"/>
  <c r="BT6" i="2"/>
  <c r="BV6" i="2"/>
  <c r="CA6" i="2"/>
  <c r="CC6" i="2"/>
  <c r="CH6" i="2"/>
  <c r="CJ6" i="2"/>
  <c r="CO6" i="2"/>
  <c r="B8" i="2"/>
  <c r="D8" i="2"/>
  <c r="D9" i="155" s="1"/>
  <c r="P8" i="2"/>
  <c r="R8" i="2"/>
  <c r="W8" i="2"/>
  <c r="Y8" i="2"/>
  <c r="AD8" i="2"/>
  <c r="AF8" i="2"/>
  <c r="AK8" i="2"/>
  <c r="AM8" i="2"/>
  <c r="AR8" i="2"/>
  <c r="AT8" i="2"/>
  <c r="AY8" i="2"/>
  <c r="BA8" i="2"/>
  <c r="BF8" i="2"/>
  <c r="BH8" i="2"/>
  <c r="BM8" i="2"/>
  <c r="BP8" i="2"/>
  <c r="BT8" i="2"/>
  <c r="BV8" i="2"/>
  <c r="CA8" i="2"/>
  <c r="CC8" i="2"/>
  <c r="CH8" i="2"/>
  <c r="CJ8" i="2"/>
  <c r="CO8" i="2"/>
  <c r="B11" i="2"/>
  <c r="D11" i="2"/>
  <c r="D12" i="155" s="1"/>
  <c r="P11" i="2"/>
  <c r="R11" i="2"/>
  <c r="W11" i="2"/>
  <c r="Y11" i="2"/>
  <c r="AD11" i="2"/>
  <c r="AF11" i="2"/>
  <c r="AK11" i="2"/>
  <c r="AM11" i="2"/>
  <c r="AR11" i="2"/>
  <c r="AT11" i="2"/>
  <c r="AY11" i="2"/>
  <c r="BA11" i="2"/>
  <c r="BF11" i="2"/>
  <c r="BH11" i="2"/>
  <c r="BM11" i="2"/>
  <c r="BP11" i="2"/>
  <c r="BT11" i="2"/>
  <c r="BV11" i="2"/>
  <c r="CA11" i="2"/>
  <c r="CC11" i="2"/>
  <c r="CH11" i="2"/>
  <c r="CJ11" i="2"/>
  <c r="CO11" i="2"/>
  <c r="B14" i="2"/>
  <c r="D14" i="2"/>
  <c r="G14" i="2"/>
  <c r="I14" i="2"/>
  <c r="K14" i="2"/>
  <c r="P14" i="2"/>
  <c r="R14" i="2"/>
  <c r="W14" i="2"/>
  <c r="Y14" i="2"/>
  <c r="AD14" i="2"/>
  <c r="AF14" i="2"/>
  <c r="AK14" i="2"/>
  <c r="AM14" i="2"/>
  <c r="AR14" i="2"/>
  <c r="AT14" i="2"/>
  <c r="AY14" i="2"/>
  <c r="BA14" i="2"/>
  <c r="BF14" i="2"/>
  <c r="BH14" i="2"/>
  <c r="BM14" i="2"/>
  <c r="BP14" i="2"/>
  <c r="BT14" i="2"/>
  <c r="BV14" i="2"/>
  <c r="CA14" i="2"/>
  <c r="CC14" i="2"/>
  <c r="CH14" i="2"/>
  <c r="CJ14" i="2"/>
  <c r="CO14" i="2"/>
  <c r="BH18" i="2"/>
  <c r="B20" i="2"/>
  <c r="D20" i="2"/>
  <c r="G20" i="2"/>
  <c r="I20" i="2"/>
  <c r="K20" i="2"/>
  <c r="P20" i="2"/>
  <c r="R20" i="2"/>
  <c r="W20" i="2"/>
  <c r="Y20" i="2"/>
  <c r="AD20" i="2"/>
  <c r="AF20" i="2"/>
  <c r="AK20" i="2"/>
  <c r="AM20" i="2"/>
  <c r="AR20" i="2"/>
  <c r="AT20" i="2"/>
  <c r="AY20" i="2"/>
  <c r="BA20" i="2"/>
  <c r="BF20" i="2"/>
  <c r="BH20" i="2"/>
  <c r="BM20" i="2"/>
  <c r="BP20" i="2"/>
  <c r="BT20" i="2"/>
  <c r="BV20" i="2"/>
  <c r="CA20" i="2"/>
  <c r="CC20" i="2"/>
  <c r="CH20" i="2"/>
  <c r="CJ20" i="2"/>
  <c r="CO20" i="2"/>
  <c r="N39" i="180" l="1"/>
  <c r="N39" i="181"/>
  <c r="N39" i="179"/>
  <c r="N39" i="177"/>
  <c r="AD38" i="106"/>
  <c r="AD38" i="112" s="1"/>
  <c r="AD38" i="150"/>
  <c r="AD38" i="148"/>
  <c r="AD38" i="147"/>
  <c r="AD38" i="146"/>
  <c r="AD38" i="115"/>
  <c r="AD38" i="149"/>
  <c r="AD38" i="174"/>
  <c r="AD38" i="40"/>
  <c r="AD38" i="77"/>
  <c r="AD38" i="42"/>
  <c r="AD38" i="29"/>
  <c r="AD38" i="173"/>
  <c r="AD38" i="21"/>
  <c r="AD38" i="104"/>
  <c r="AD38" i="99"/>
  <c r="BT20" i="106"/>
  <c r="BT20" i="112" s="1"/>
  <c r="BT20" i="150"/>
  <c r="BT20" i="147"/>
  <c r="BT20" i="148"/>
  <c r="BT20" i="146"/>
  <c r="BT20" i="149"/>
  <c r="BT20" i="174"/>
  <c r="BT20" i="115"/>
  <c r="BT20" i="77"/>
  <c r="BT20" i="40"/>
  <c r="BT20" i="29"/>
  <c r="BT20" i="173"/>
  <c r="BT20" i="42"/>
  <c r="BT20" i="104"/>
  <c r="BT20" i="21"/>
  <c r="BT20" i="99"/>
  <c r="CO14" i="106"/>
  <c r="CO14" i="112" s="1"/>
  <c r="CO14" i="148"/>
  <c r="CO14" i="150"/>
  <c r="CO14" i="147"/>
  <c r="CO14" i="146"/>
  <c r="CO14" i="149"/>
  <c r="CO14" i="174"/>
  <c r="CO14" i="40"/>
  <c r="CO14" i="115"/>
  <c r="CO14" i="77"/>
  <c r="CO14" i="29"/>
  <c r="CO14" i="173"/>
  <c r="CO14" i="42"/>
  <c r="CO14" i="99"/>
  <c r="CO14" i="104"/>
  <c r="CO14" i="21"/>
  <c r="AR9" i="178"/>
  <c r="AR9" i="180"/>
  <c r="AR9" i="179"/>
  <c r="AR9" i="181"/>
  <c r="AR9" i="177"/>
  <c r="BH9" i="127"/>
  <c r="BH9" i="145"/>
  <c r="BH9" i="41"/>
  <c r="BH9" i="37"/>
  <c r="BH9" i="38"/>
  <c r="BH8" i="106"/>
  <c r="BH8" i="112" s="1"/>
  <c r="BH8" i="150"/>
  <c r="BH8" i="148"/>
  <c r="BH8" i="147"/>
  <c r="BH8" i="146"/>
  <c r="BH8" i="149"/>
  <c r="BH8" i="40"/>
  <c r="BH8" i="174"/>
  <c r="BH8" i="115"/>
  <c r="BH8" i="77"/>
  <c r="BH8" i="29"/>
  <c r="BH8" i="42"/>
  <c r="BH8" i="173"/>
  <c r="BH8" i="104"/>
  <c r="BH8" i="21"/>
  <c r="BH8" i="99"/>
  <c r="P9" i="178"/>
  <c r="P9" i="180"/>
  <c r="P9" i="179"/>
  <c r="P9" i="181"/>
  <c r="P9" i="177"/>
  <c r="AF9" i="127"/>
  <c r="AF9" i="145"/>
  <c r="AF9" i="41"/>
  <c r="AF9" i="37"/>
  <c r="AF9" i="38"/>
  <c r="AF8" i="106"/>
  <c r="AF8" i="112" s="1"/>
  <c r="AF8" i="150"/>
  <c r="AF8" i="148"/>
  <c r="AF8" i="147"/>
  <c r="AF8" i="146"/>
  <c r="AF8" i="149"/>
  <c r="AF8" i="40"/>
  <c r="AF8" i="174"/>
  <c r="AF8" i="115"/>
  <c r="AF8" i="77"/>
  <c r="AF8" i="29"/>
  <c r="AF8" i="42"/>
  <c r="AF8" i="173"/>
  <c r="AF8" i="104"/>
  <c r="AF8" i="21"/>
  <c r="AF8" i="99"/>
  <c r="AK7" i="178"/>
  <c r="AK7" i="180"/>
  <c r="AK7" i="179"/>
  <c r="AK7" i="181"/>
  <c r="AK7" i="177"/>
  <c r="BA7" i="127"/>
  <c r="BA7" i="145"/>
  <c r="BA7" i="41"/>
  <c r="BA7" i="37"/>
  <c r="BA7" i="38"/>
  <c r="BA6" i="106"/>
  <c r="BA6" i="112" s="1"/>
  <c r="BA6" i="150"/>
  <c r="BA6" i="148"/>
  <c r="BA6" i="147"/>
  <c r="BA6" i="146"/>
  <c r="BA6" i="149"/>
  <c r="BA6" i="174"/>
  <c r="BA6" i="115"/>
  <c r="BA6" i="40"/>
  <c r="BA6" i="29"/>
  <c r="BA6" i="77"/>
  <c r="BA6" i="42"/>
  <c r="BA6" i="173"/>
  <c r="BA6" i="104"/>
  <c r="BA6" i="21"/>
  <c r="BA6" i="99"/>
  <c r="B7" i="155"/>
  <c r="B7" i="153"/>
  <c r="B7" i="154"/>
  <c r="B7" i="145"/>
  <c r="B7" i="41"/>
  <c r="B7" i="127"/>
  <c r="B7" i="151"/>
  <c r="B7" i="152" s="1"/>
  <c r="B7" i="38"/>
  <c r="B7" i="37"/>
  <c r="B6" i="106"/>
  <c r="B6" i="112" s="1"/>
  <c r="B6" i="150"/>
  <c r="B6" i="148"/>
  <c r="B6" i="147"/>
  <c r="B6" i="146"/>
  <c r="B6" i="149"/>
  <c r="B6" i="40"/>
  <c r="B6" i="174"/>
  <c r="B6" i="115"/>
  <c r="B6" i="77"/>
  <c r="B6" i="29"/>
  <c r="B6" i="42"/>
  <c r="B6" i="173"/>
  <c r="B6" i="104"/>
  <c r="B6" i="21"/>
  <c r="B6" i="99"/>
  <c r="AF44" i="106"/>
  <c r="AF44" i="112" s="1"/>
  <c r="AF44" i="173"/>
  <c r="AF44" i="21"/>
  <c r="AF44" i="104"/>
  <c r="AF44" i="99"/>
  <c r="AY44" i="106"/>
  <c r="AY44" i="112" s="1"/>
  <c r="AY44" i="173"/>
  <c r="AY44" i="21"/>
  <c r="AY44" i="104"/>
  <c r="AY44" i="99"/>
  <c r="AP38" i="180"/>
  <c r="AP38" i="181"/>
  <c r="AP38" i="178"/>
  <c r="AP38" i="179"/>
  <c r="AP38" i="177"/>
  <c r="BF37" i="106"/>
  <c r="BF37" i="112" s="1"/>
  <c r="BF37" i="150"/>
  <c r="BF37" i="148"/>
  <c r="BF37" i="147"/>
  <c r="BF37" i="149"/>
  <c r="BF37" i="146"/>
  <c r="BF37" i="115"/>
  <c r="BF37" i="174"/>
  <c r="BF37" i="40"/>
  <c r="BF37" i="77"/>
  <c r="BF37" i="29"/>
  <c r="BF37" i="173"/>
  <c r="BF37" i="42"/>
  <c r="BF37" i="21"/>
  <c r="BF37" i="104"/>
  <c r="BF37" i="99"/>
  <c r="U38" i="180"/>
  <c r="U38" i="181"/>
  <c r="U38" i="178"/>
  <c r="U38" i="179"/>
  <c r="U38" i="177"/>
  <c r="AK37" i="106"/>
  <c r="AK37" i="112" s="1"/>
  <c r="AK37" i="150"/>
  <c r="AK37" i="148"/>
  <c r="AK37" i="147"/>
  <c r="AK37" i="146"/>
  <c r="AK37" i="149"/>
  <c r="AK37" i="174"/>
  <c r="AK37" i="115"/>
  <c r="AK37" i="77"/>
  <c r="AK37" i="40"/>
  <c r="AK37" i="29"/>
  <c r="AK37" i="173"/>
  <c r="AK37" i="42"/>
  <c r="AK37" i="104"/>
  <c r="AK37" i="99"/>
  <c r="AK37" i="21"/>
  <c r="CC20" i="106"/>
  <c r="CC20" i="112" s="1"/>
  <c r="CC20" i="150"/>
  <c r="CC20" i="147"/>
  <c r="CC20" i="148"/>
  <c r="CC20" i="146"/>
  <c r="CC20" i="149"/>
  <c r="CC20" i="115"/>
  <c r="CC20" i="174"/>
  <c r="CC20" i="40"/>
  <c r="CC20" i="29"/>
  <c r="CC20" i="77"/>
  <c r="CC20" i="173"/>
  <c r="CC20" i="42"/>
  <c r="CC20" i="21"/>
  <c r="CC20" i="99"/>
  <c r="CC20" i="104"/>
  <c r="AZ21" i="180"/>
  <c r="AZ21" i="181"/>
  <c r="AZ21" i="178"/>
  <c r="AZ21" i="179"/>
  <c r="AZ21" i="177"/>
  <c r="BP20" i="106"/>
  <c r="BP20" i="112" s="1"/>
  <c r="BP20" i="150"/>
  <c r="BP20" i="147"/>
  <c r="BP20" i="148"/>
  <c r="BP20" i="146"/>
  <c r="BP20" i="149"/>
  <c r="BP20" i="174"/>
  <c r="BP20" i="115"/>
  <c r="BP20" i="77"/>
  <c r="BP20" i="40"/>
  <c r="BP20" i="29"/>
  <c r="BP20" i="173"/>
  <c r="BP20" i="42"/>
  <c r="BP20" i="104"/>
  <c r="BP20" i="21"/>
  <c r="BP20" i="99"/>
  <c r="AK21" i="180"/>
  <c r="AK21" i="181"/>
  <c r="AK21" i="178"/>
  <c r="AK21" i="179"/>
  <c r="AK21" i="177"/>
  <c r="BA20" i="106"/>
  <c r="BA20" i="112" s="1"/>
  <c r="BA20" i="150"/>
  <c r="BA20" i="147"/>
  <c r="BA20" i="148"/>
  <c r="BA20" i="146"/>
  <c r="BA20" i="149"/>
  <c r="BA20" i="115"/>
  <c r="BA20" i="174"/>
  <c r="BA20" i="40"/>
  <c r="BA20" i="29"/>
  <c r="BA20" i="77"/>
  <c r="BA20" i="173"/>
  <c r="BA20" i="42"/>
  <c r="BA20" i="21"/>
  <c r="BA20" i="99"/>
  <c r="BA20" i="104"/>
  <c r="W21" i="180"/>
  <c r="W21" i="181"/>
  <c r="W21" i="178"/>
  <c r="W21" i="179"/>
  <c r="W21" i="177"/>
  <c r="AM20" i="106"/>
  <c r="AM20" i="112" s="1"/>
  <c r="AM20" i="150"/>
  <c r="AM20" i="148"/>
  <c r="AM20" i="147"/>
  <c r="AM20" i="146"/>
  <c r="AM20" i="149"/>
  <c r="AM20" i="174"/>
  <c r="AM20" i="115"/>
  <c r="AM20" i="77"/>
  <c r="AM20" i="40"/>
  <c r="AM20" i="29"/>
  <c r="AM20" i="173"/>
  <c r="AM20" i="42"/>
  <c r="AM20" i="104"/>
  <c r="AM20" i="21"/>
  <c r="AM20" i="99"/>
  <c r="I21" i="180"/>
  <c r="I21" i="181"/>
  <c r="I21" i="178"/>
  <c r="I21" i="179"/>
  <c r="I21" i="177"/>
  <c r="Y20" i="106"/>
  <c r="Y20" i="112" s="1"/>
  <c r="Y20" i="150"/>
  <c r="Y20" i="147"/>
  <c r="Y20" i="148"/>
  <c r="Y20" i="146"/>
  <c r="Y20" i="149"/>
  <c r="Y20" i="115"/>
  <c r="Y20" i="174"/>
  <c r="Y20" i="40"/>
  <c r="Y20" i="29"/>
  <c r="Y20" i="77"/>
  <c r="Y20" i="173"/>
  <c r="Y20" i="42"/>
  <c r="Y20" i="21"/>
  <c r="Y20" i="99"/>
  <c r="Y20" i="104"/>
  <c r="B20" i="106"/>
  <c r="B20" i="112" s="1"/>
  <c r="B20" i="150"/>
  <c r="B20" i="148"/>
  <c r="B20" i="147"/>
  <c r="B20" i="146"/>
  <c r="B20" i="149"/>
  <c r="B20" i="174"/>
  <c r="B20" i="115"/>
  <c r="B20" i="77"/>
  <c r="B20" i="40"/>
  <c r="B20" i="29"/>
  <c r="B20" i="173"/>
  <c r="B20" i="42"/>
  <c r="B20" i="104"/>
  <c r="B20" i="21"/>
  <c r="B20" i="99"/>
  <c r="CJ14" i="106"/>
  <c r="CJ14" i="112" s="1"/>
  <c r="CJ14" i="148"/>
  <c r="CJ14" i="150"/>
  <c r="CJ14" i="147"/>
  <c r="CJ14" i="146"/>
  <c r="CJ14" i="149"/>
  <c r="CJ14" i="174"/>
  <c r="CJ14" i="40"/>
  <c r="CJ14" i="115"/>
  <c r="CJ14" i="77"/>
  <c r="CJ14" i="29"/>
  <c r="CJ14" i="173"/>
  <c r="CJ14" i="42"/>
  <c r="CJ14" i="104"/>
  <c r="CJ14" i="21"/>
  <c r="CJ14" i="99"/>
  <c r="BV14" i="106"/>
  <c r="BV14" i="112" s="1"/>
  <c r="BV14" i="150"/>
  <c r="BV14" i="148"/>
  <c r="BV14" i="147"/>
  <c r="BV14" i="146"/>
  <c r="BV14" i="149"/>
  <c r="BV14" i="115"/>
  <c r="BV14" i="174"/>
  <c r="BV14" i="40"/>
  <c r="BV14" i="29"/>
  <c r="BV14" i="77"/>
  <c r="BV14" i="173"/>
  <c r="BV14" i="42"/>
  <c r="BV14" i="21"/>
  <c r="BV14" i="99"/>
  <c r="BV14" i="104"/>
  <c r="AR15" i="180"/>
  <c r="AR15" i="181"/>
  <c r="AR15" i="178"/>
  <c r="AR15" i="179"/>
  <c r="AR15" i="177"/>
  <c r="BH14" i="106"/>
  <c r="BH14" i="112" s="1"/>
  <c r="BH14" i="148"/>
  <c r="BH14" i="150"/>
  <c r="BH14" i="147"/>
  <c r="BH14" i="146"/>
  <c r="BH14" i="149"/>
  <c r="BH14" i="174"/>
  <c r="BH14" i="40"/>
  <c r="BH14" i="115"/>
  <c r="BH14" i="77"/>
  <c r="BH14" i="29"/>
  <c r="BH14" i="173"/>
  <c r="BH14" i="42"/>
  <c r="BH14" i="104"/>
  <c r="BH14" i="21"/>
  <c r="BH14" i="99"/>
  <c r="AD15" i="180"/>
  <c r="AD15" i="181"/>
  <c r="AD15" i="178"/>
  <c r="AD15" i="179"/>
  <c r="AD15" i="177"/>
  <c r="AT14" i="106"/>
  <c r="AT14" i="112" s="1"/>
  <c r="AT14" i="150"/>
  <c r="AT14" i="148"/>
  <c r="AT14" i="147"/>
  <c r="AT14" i="146"/>
  <c r="AT14" i="149"/>
  <c r="AT14" i="115"/>
  <c r="AT14" i="174"/>
  <c r="AT14" i="40"/>
  <c r="AT14" i="29"/>
  <c r="AT14" i="77"/>
  <c r="AT14" i="173"/>
  <c r="AT14" i="42"/>
  <c r="AT14" i="21"/>
  <c r="AT14" i="99"/>
  <c r="AT14" i="104"/>
  <c r="P15" i="180"/>
  <c r="P15" i="181"/>
  <c r="P15" i="178"/>
  <c r="P15" i="179"/>
  <c r="P15" i="177"/>
  <c r="AF14" i="106"/>
  <c r="AF14" i="112" s="1"/>
  <c r="AF14" i="148"/>
  <c r="AF14" i="150"/>
  <c r="AF14" i="147"/>
  <c r="AF14" i="146"/>
  <c r="AF14" i="149"/>
  <c r="AF14" i="174"/>
  <c r="AF14" i="40"/>
  <c r="AF14" i="115"/>
  <c r="AF14" i="77"/>
  <c r="AF14" i="29"/>
  <c r="AF14" i="173"/>
  <c r="AF14" i="42"/>
  <c r="AF14" i="104"/>
  <c r="AF14" i="21"/>
  <c r="AF14" i="99"/>
  <c r="B15" i="180"/>
  <c r="B15" i="181"/>
  <c r="B15" i="178"/>
  <c r="B15" i="179"/>
  <c r="B15" i="177"/>
  <c r="R14" i="106"/>
  <c r="R14" i="112" s="1"/>
  <c r="R14" i="150"/>
  <c r="R14" i="148"/>
  <c r="R14" i="147"/>
  <c r="R14" i="146"/>
  <c r="R14" i="149"/>
  <c r="R14" i="115"/>
  <c r="R14" i="174"/>
  <c r="R14" i="40"/>
  <c r="R14" i="29"/>
  <c r="R14" i="77"/>
  <c r="R14" i="173"/>
  <c r="R14" i="42"/>
  <c r="R14" i="21"/>
  <c r="R14" i="99"/>
  <c r="R14" i="104"/>
  <c r="CO12" i="145"/>
  <c r="CO12" i="41"/>
  <c r="CO12" i="37"/>
  <c r="CO12" i="127"/>
  <c r="CO11" i="106"/>
  <c r="CO11" i="112" s="1"/>
  <c r="CO12" i="38"/>
  <c r="CO11" i="150"/>
  <c r="CO11" i="148"/>
  <c r="CO11" i="147"/>
  <c r="CO11" i="146"/>
  <c r="CO11" i="149"/>
  <c r="CO11" i="115"/>
  <c r="CO11" i="174"/>
  <c r="CO11" i="40"/>
  <c r="CO11" i="29"/>
  <c r="CO11" i="77"/>
  <c r="CO11" i="173"/>
  <c r="CO11" i="42"/>
  <c r="CO11" i="21"/>
  <c r="CO11" i="99"/>
  <c r="CO11" i="104"/>
  <c r="CA12" i="145"/>
  <c r="CA12" i="41"/>
  <c r="CA12" i="127"/>
  <c r="CA12" i="37"/>
  <c r="CA11" i="106"/>
  <c r="CA11" i="112" s="1"/>
  <c r="CA12" i="38"/>
  <c r="CA11" i="148"/>
  <c r="CA11" i="150"/>
  <c r="CA11" i="147"/>
  <c r="CA11" i="146"/>
  <c r="CA11" i="149"/>
  <c r="CA11" i="174"/>
  <c r="CA11" i="40"/>
  <c r="CA11" i="115"/>
  <c r="CA11" i="77"/>
  <c r="CA11" i="29"/>
  <c r="CA11" i="42"/>
  <c r="CA11" i="173"/>
  <c r="CA11" i="104"/>
  <c r="CA11" i="21"/>
  <c r="CA11" i="99"/>
  <c r="AW12" i="179"/>
  <c r="AW12" i="181"/>
  <c r="AW12" i="177"/>
  <c r="AW12" i="178"/>
  <c r="AW12" i="180"/>
  <c r="BM12" i="145"/>
  <c r="BM12" i="41"/>
  <c r="BM12" i="37"/>
  <c r="BM12" i="127"/>
  <c r="BM12" i="38"/>
  <c r="BM11" i="106"/>
  <c r="BM11" i="112" s="1"/>
  <c r="BM11" i="150"/>
  <c r="BM11" i="148"/>
  <c r="BM11" i="147"/>
  <c r="BM11" i="146"/>
  <c r="BM11" i="149"/>
  <c r="BM11" i="115"/>
  <c r="BM11" i="174"/>
  <c r="BM11" i="40"/>
  <c r="BM11" i="29"/>
  <c r="BM11" i="77"/>
  <c r="BM11" i="173"/>
  <c r="BM11" i="42"/>
  <c r="BM11" i="21"/>
  <c r="BM11" i="99"/>
  <c r="BM11" i="104"/>
  <c r="AI12" i="178"/>
  <c r="AI12" i="180"/>
  <c r="AI12" i="177"/>
  <c r="AI12" i="179"/>
  <c r="AI12" i="181"/>
  <c r="AY12" i="145"/>
  <c r="AY12" i="41"/>
  <c r="AY12" i="127"/>
  <c r="AY12" i="38"/>
  <c r="AY12" i="37"/>
  <c r="AY11" i="106"/>
  <c r="AY11" i="112" s="1"/>
  <c r="AY11" i="148"/>
  <c r="AY11" i="150"/>
  <c r="AY11" i="147"/>
  <c r="AY11" i="146"/>
  <c r="AY11" i="149"/>
  <c r="AY11" i="174"/>
  <c r="AY11" i="40"/>
  <c r="AY11" i="115"/>
  <c r="AY11" i="77"/>
  <c r="AY11" i="29"/>
  <c r="AY11" i="42"/>
  <c r="AY11" i="173"/>
  <c r="AY11" i="104"/>
  <c r="AY11" i="21"/>
  <c r="AY11" i="99"/>
  <c r="U12" i="179"/>
  <c r="U12" i="181"/>
  <c r="U12" i="178"/>
  <c r="U12" i="180"/>
  <c r="U12" i="177"/>
  <c r="AK12" i="145"/>
  <c r="AK12" i="41"/>
  <c r="AK12" i="127"/>
  <c r="AK12" i="37"/>
  <c r="AK12" i="38"/>
  <c r="AK11" i="106"/>
  <c r="AK11" i="112" s="1"/>
  <c r="AK11" i="150"/>
  <c r="AK11" i="148"/>
  <c r="AK11" i="147"/>
  <c r="AK11" i="146"/>
  <c r="AK11" i="149"/>
  <c r="AK11" i="115"/>
  <c r="AK11" i="174"/>
  <c r="AK11" i="40"/>
  <c r="AK11" i="29"/>
  <c r="AK11" i="77"/>
  <c r="AK11" i="173"/>
  <c r="AK11" i="42"/>
  <c r="AK11" i="21"/>
  <c r="AK11" i="99"/>
  <c r="AK11" i="104"/>
  <c r="G12" i="178"/>
  <c r="G12" i="180"/>
  <c r="G12" i="177"/>
  <c r="G12" i="179"/>
  <c r="G12" i="181"/>
  <c r="W12" i="145"/>
  <c r="W12" i="41"/>
  <c r="W12" i="127"/>
  <c r="W12" i="38"/>
  <c r="W12" i="37"/>
  <c r="W11" i="106"/>
  <c r="W11" i="112" s="1"/>
  <c r="W11" i="148"/>
  <c r="W11" i="150"/>
  <c r="W11" i="147"/>
  <c r="W11" i="146"/>
  <c r="W11" i="149"/>
  <c r="W11" i="174"/>
  <c r="W11" i="40"/>
  <c r="W11" i="115"/>
  <c r="W11" i="77"/>
  <c r="W11" i="29"/>
  <c r="W11" i="42"/>
  <c r="W11" i="173"/>
  <c r="W11" i="104"/>
  <c r="W11" i="21"/>
  <c r="W11" i="99"/>
  <c r="B12" i="155"/>
  <c r="B12" i="154"/>
  <c r="B12" i="153"/>
  <c r="B12" i="151"/>
  <c r="B12" i="152" s="1"/>
  <c r="B12" i="145"/>
  <c r="B12" i="41"/>
  <c r="B12" i="127"/>
  <c r="B12" i="38"/>
  <c r="B12" i="37"/>
  <c r="B11" i="106"/>
  <c r="B11" i="112" s="1"/>
  <c r="B11" i="148"/>
  <c r="B11" i="150"/>
  <c r="B11" i="147"/>
  <c r="B11" i="146"/>
  <c r="B11" i="149"/>
  <c r="B11" i="174"/>
  <c r="B11" i="115"/>
  <c r="B11" i="40"/>
  <c r="B11" i="29"/>
  <c r="B11" i="77"/>
  <c r="B11" i="42"/>
  <c r="B11" i="173"/>
  <c r="B11" i="104"/>
  <c r="B11" i="21"/>
  <c r="B11" i="99"/>
  <c r="CH9" i="145"/>
  <c r="CH9" i="41"/>
  <c r="CH9" i="127"/>
  <c r="CH9" i="37"/>
  <c r="CH8" i="106"/>
  <c r="CH8" i="112" s="1"/>
  <c r="CH8" i="150"/>
  <c r="CH9" i="38"/>
  <c r="CH8" i="148"/>
  <c r="CH8" i="147"/>
  <c r="CH8" i="146"/>
  <c r="CH8" i="149"/>
  <c r="CH8" i="115"/>
  <c r="CH8" i="40"/>
  <c r="CH8" i="174"/>
  <c r="CH8" i="29"/>
  <c r="CH8" i="77"/>
  <c r="CH8" i="173"/>
  <c r="CH8" i="42"/>
  <c r="CH8" i="21"/>
  <c r="CH8" i="99"/>
  <c r="CH8" i="104"/>
  <c r="BT9" i="127"/>
  <c r="BT9" i="145"/>
  <c r="BT9" i="41"/>
  <c r="BT9" i="37"/>
  <c r="BT9" i="38"/>
  <c r="BT8" i="106"/>
  <c r="BT8" i="112" s="1"/>
  <c r="BT8" i="150"/>
  <c r="BT8" i="148"/>
  <c r="BT8" i="147"/>
  <c r="BT8" i="146"/>
  <c r="BT8" i="149"/>
  <c r="BT8" i="40"/>
  <c r="BT8" i="174"/>
  <c r="BT8" i="115"/>
  <c r="BT8" i="77"/>
  <c r="BT8" i="29"/>
  <c r="BT8" i="42"/>
  <c r="BT8" i="173"/>
  <c r="BT8" i="104"/>
  <c r="BT8" i="21"/>
  <c r="BT8" i="99"/>
  <c r="AP9" i="179"/>
  <c r="AP9" i="181"/>
  <c r="AP9" i="177"/>
  <c r="AP9" i="178"/>
  <c r="AP9" i="180"/>
  <c r="BF9" i="145"/>
  <c r="BF9" i="41"/>
  <c r="BF9" i="127"/>
  <c r="BF9" i="38"/>
  <c r="BF9" i="37"/>
  <c r="BF8" i="106"/>
  <c r="BF8" i="112" s="1"/>
  <c r="BF8" i="150"/>
  <c r="BF8" i="148"/>
  <c r="BF8" i="147"/>
  <c r="BF8" i="146"/>
  <c r="BF8" i="149"/>
  <c r="BF8" i="115"/>
  <c r="BF8" i="40"/>
  <c r="BF8" i="174"/>
  <c r="BF8" i="29"/>
  <c r="BF8" i="77"/>
  <c r="BF8" i="173"/>
  <c r="BF8" i="42"/>
  <c r="BF8" i="21"/>
  <c r="BF8" i="99"/>
  <c r="BF8" i="104"/>
  <c r="AB9" i="178"/>
  <c r="AB9" i="180"/>
  <c r="AB9" i="179"/>
  <c r="AB9" i="181"/>
  <c r="AB9" i="177"/>
  <c r="AR9" i="127"/>
  <c r="AR9" i="145"/>
  <c r="AR9" i="41"/>
  <c r="AR9" i="37"/>
  <c r="AR9" i="38"/>
  <c r="AR8" i="106"/>
  <c r="AR8" i="112" s="1"/>
  <c r="AR8" i="150"/>
  <c r="AR8" i="148"/>
  <c r="AR8" i="147"/>
  <c r="AR8" i="146"/>
  <c r="AR8" i="149"/>
  <c r="AR8" i="40"/>
  <c r="AR8" i="174"/>
  <c r="AR8" i="115"/>
  <c r="AR8" i="77"/>
  <c r="AR8" i="29"/>
  <c r="AR8" i="42"/>
  <c r="AR8" i="173"/>
  <c r="AR8" i="104"/>
  <c r="AR8" i="21"/>
  <c r="AR8" i="99"/>
  <c r="N9" i="179"/>
  <c r="N9" i="181"/>
  <c r="N9" i="177"/>
  <c r="N9" i="178"/>
  <c r="N9" i="180"/>
  <c r="AD9" i="145"/>
  <c r="AD9" i="41"/>
  <c r="AD9" i="127"/>
  <c r="AD9" i="38"/>
  <c r="AD9" i="37"/>
  <c r="AD8" i="106"/>
  <c r="AD8" i="112" s="1"/>
  <c r="AD8" i="150"/>
  <c r="AD8" i="148"/>
  <c r="AD8" i="147"/>
  <c r="AD8" i="146"/>
  <c r="AD8" i="149"/>
  <c r="AD8" i="115"/>
  <c r="AD8" i="40"/>
  <c r="AD8" i="174"/>
  <c r="AD8" i="29"/>
  <c r="AD8" i="77"/>
  <c r="AD8" i="173"/>
  <c r="AD8" i="42"/>
  <c r="AD8" i="21"/>
  <c r="AD8" i="99"/>
  <c r="AD8" i="104"/>
  <c r="P9" i="153"/>
  <c r="P9" i="154"/>
  <c r="P9" i="151"/>
  <c r="P9" i="152" s="1"/>
  <c r="P9" i="155"/>
  <c r="CO7" i="127"/>
  <c r="CO7" i="145"/>
  <c r="CO7" i="41"/>
  <c r="CO7" i="37"/>
  <c r="CO6" i="106"/>
  <c r="CO6" i="112" s="1"/>
  <c r="CO6" i="150"/>
  <c r="CO7" i="38"/>
  <c r="CO6" i="148"/>
  <c r="CO6" i="147"/>
  <c r="CO6" i="146"/>
  <c r="CO6" i="149"/>
  <c r="CO6" i="174"/>
  <c r="CO6" i="115"/>
  <c r="CO6" i="40"/>
  <c r="CO6" i="29"/>
  <c r="CO6" i="77"/>
  <c r="CO6" i="42"/>
  <c r="CO6" i="173"/>
  <c r="CO6" i="104"/>
  <c r="CO6" i="21"/>
  <c r="CO6" i="99"/>
  <c r="CA7" i="145"/>
  <c r="CA7" i="41"/>
  <c r="CA7" i="127"/>
  <c r="CA7" i="37"/>
  <c r="CA6" i="106"/>
  <c r="CA6" i="112" s="1"/>
  <c r="CA7" i="38"/>
  <c r="CA6" i="150"/>
  <c r="CA6" i="148"/>
  <c r="CA6" i="147"/>
  <c r="CA6" i="146"/>
  <c r="CA6" i="149"/>
  <c r="CA6" i="40"/>
  <c r="CA6" i="174"/>
  <c r="CA6" i="115"/>
  <c r="CA6" i="77"/>
  <c r="CA6" i="29"/>
  <c r="CA6" i="173"/>
  <c r="CA6" i="42"/>
  <c r="CA6" i="104"/>
  <c r="CA6" i="21"/>
  <c r="CA6" i="99"/>
  <c r="AW7" i="178"/>
  <c r="AW7" i="179"/>
  <c r="AW7" i="181"/>
  <c r="AW7" i="180"/>
  <c r="AW7" i="177"/>
  <c r="BM7" i="127"/>
  <c r="BM7" i="145"/>
  <c r="BM7" i="41"/>
  <c r="BM7" i="37"/>
  <c r="BM7" i="38"/>
  <c r="BM6" i="106"/>
  <c r="BM6" i="112" s="1"/>
  <c r="BM6" i="150"/>
  <c r="BM6" i="148"/>
  <c r="BM6" i="147"/>
  <c r="BM6" i="146"/>
  <c r="BM6" i="149"/>
  <c r="BM6" i="174"/>
  <c r="BM6" i="115"/>
  <c r="BM6" i="40"/>
  <c r="BM6" i="29"/>
  <c r="BM6" i="77"/>
  <c r="BM6" i="42"/>
  <c r="BM6" i="173"/>
  <c r="BM6" i="104"/>
  <c r="BM6" i="21"/>
  <c r="BM6" i="99"/>
  <c r="AI7" i="179"/>
  <c r="AI7" i="181"/>
  <c r="AI7" i="177"/>
  <c r="AI7" i="178"/>
  <c r="AI7" i="180"/>
  <c r="AY7" i="145"/>
  <c r="AY7" i="41"/>
  <c r="AY7" i="127"/>
  <c r="AY7" i="38"/>
  <c r="AY7" i="37"/>
  <c r="AY6" i="106"/>
  <c r="AY6" i="112" s="1"/>
  <c r="AY6" i="150"/>
  <c r="AY6" i="148"/>
  <c r="AY6" i="147"/>
  <c r="AY6" i="146"/>
  <c r="AY6" i="149"/>
  <c r="AY6" i="40"/>
  <c r="AY6" i="174"/>
  <c r="AY6" i="115"/>
  <c r="AY6" i="77"/>
  <c r="AY6" i="29"/>
  <c r="AY6" i="173"/>
  <c r="AY6" i="42"/>
  <c r="AY6" i="104"/>
  <c r="AY6" i="21"/>
  <c r="AY6" i="99"/>
  <c r="U7" i="178"/>
  <c r="U7" i="179"/>
  <c r="U7" i="181"/>
  <c r="U7" i="180"/>
  <c r="U7" i="177"/>
  <c r="AK7" i="127"/>
  <c r="AK7" i="145"/>
  <c r="AK7" i="41"/>
  <c r="AK7" i="37"/>
  <c r="AK7" i="38"/>
  <c r="AK6" i="106"/>
  <c r="AK6" i="112" s="1"/>
  <c r="AK6" i="150"/>
  <c r="AK6" i="148"/>
  <c r="AK6" i="147"/>
  <c r="AK6" i="146"/>
  <c r="AK6" i="149"/>
  <c r="AK6" i="174"/>
  <c r="AK6" i="115"/>
  <c r="AK6" i="40"/>
  <c r="AK6" i="29"/>
  <c r="AK6" i="77"/>
  <c r="AK6" i="42"/>
  <c r="AK6" i="173"/>
  <c r="AK6" i="104"/>
  <c r="AK6" i="21"/>
  <c r="AK6" i="99"/>
  <c r="G7" i="179"/>
  <c r="G7" i="181"/>
  <c r="G7" i="180"/>
  <c r="G7" i="177"/>
  <c r="G7" i="178"/>
  <c r="W7" i="145"/>
  <c r="W7" i="41"/>
  <c r="W7" i="127"/>
  <c r="W7" i="38"/>
  <c r="W7" i="37"/>
  <c r="W6" i="106"/>
  <c r="W6" i="112" s="1"/>
  <c r="W6" i="150"/>
  <c r="W6" i="148"/>
  <c r="W6" i="147"/>
  <c r="W6" i="146"/>
  <c r="W6" i="149"/>
  <c r="W6" i="40"/>
  <c r="W6" i="174"/>
  <c r="W6" i="115"/>
  <c r="W6" i="77"/>
  <c r="W6" i="29"/>
  <c r="W6" i="173"/>
  <c r="W6" i="42"/>
  <c r="W6" i="104"/>
  <c r="W6" i="21"/>
  <c r="W6" i="99"/>
  <c r="BV57" i="106"/>
  <c r="BV57" i="112" s="1"/>
  <c r="BV57" i="21"/>
  <c r="BV57" i="173"/>
  <c r="BV57" i="104"/>
  <c r="BV57" i="99"/>
  <c r="B45" i="106"/>
  <c r="B45" i="112" s="1"/>
  <c r="B45" i="21"/>
  <c r="B45" i="173"/>
  <c r="B45" i="104"/>
  <c r="B45" i="99"/>
  <c r="CO45" i="106"/>
  <c r="CO45" i="112" s="1"/>
  <c r="CO45" i="173"/>
  <c r="CO45" i="104"/>
  <c r="CO45" i="99"/>
  <c r="CO45" i="21"/>
  <c r="BT37" i="106"/>
  <c r="BT37" i="112" s="1"/>
  <c r="BT37" i="150"/>
  <c r="BT37" i="148"/>
  <c r="BT37" i="147"/>
  <c r="BT37" i="146"/>
  <c r="BT37" i="149"/>
  <c r="BT37" i="174"/>
  <c r="BT37" i="115"/>
  <c r="BT37" i="77"/>
  <c r="BT37" i="40"/>
  <c r="BT37" i="173"/>
  <c r="BT37" i="42"/>
  <c r="BT37" i="29"/>
  <c r="BT37" i="21"/>
  <c r="BT37" i="104"/>
  <c r="BT37" i="99"/>
  <c r="CC45" i="106"/>
  <c r="CC45" i="112" s="1"/>
  <c r="CC45" i="173"/>
  <c r="CC45" i="104"/>
  <c r="CC45" i="99"/>
  <c r="CC45" i="21"/>
  <c r="R44" i="106"/>
  <c r="R44" i="112" s="1"/>
  <c r="R44" i="173"/>
  <c r="R44" i="104"/>
  <c r="R44" i="99"/>
  <c r="R44" i="21"/>
  <c r="AD44" i="106"/>
  <c r="AD44" i="112" s="1"/>
  <c r="AD44" i="173"/>
  <c r="AD44" i="104"/>
  <c r="AD44" i="99"/>
  <c r="AD44" i="21"/>
  <c r="CC57" i="106"/>
  <c r="CC57" i="112" s="1"/>
  <c r="CC57" i="21"/>
  <c r="CC57" i="173"/>
  <c r="CC57" i="104"/>
  <c r="CC57" i="99"/>
  <c r="AW38" i="180"/>
  <c r="AW38" i="181"/>
  <c r="AW38" i="178"/>
  <c r="AW38" i="179"/>
  <c r="AW38" i="177"/>
  <c r="BM37" i="106"/>
  <c r="BM37" i="112" s="1"/>
  <c r="BM37" i="150"/>
  <c r="BM37" i="148"/>
  <c r="BM37" i="147"/>
  <c r="BM37" i="146"/>
  <c r="BM37" i="149"/>
  <c r="BM37" i="174"/>
  <c r="BM37" i="115"/>
  <c r="BM37" i="77"/>
  <c r="BM37" i="40"/>
  <c r="BM37" i="29"/>
  <c r="BM37" i="173"/>
  <c r="BM37" i="42"/>
  <c r="BM37" i="104"/>
  <c r="BM37" i="99"/>
  <c r="BM37" i="21"/>
  <c r="CO57" i="106"/>
  <c r="CO57" i="112" s="1"/>
  <c r="CO57" i="21"/>
  <c r="CO57" i="173"/>
  <c r="CO57" i="104"/>
  <c r="CO57" i="99"/>
  <c r="B38" i="2"/>
  <c r="B37" i="106"/>
  <c r="B37" i="112" s="1"/>
  <c r="B37" i="150"/>
  <c r="B37" i="148"/>
  <c r="B37" i="147"/>
  <c r="B37" i="146"/>
  <c r="B37" i="149"/>
  <c r="B37" i="174"/>
  <c r="B37" i="115"/>
  <c r="B37" i="77"/>
  <c r="B37" i="40"/>
  <c r="B37" i="173"/>
  <c r="B37" i="42"/>
  <c r="B37" i="29"/>
  <c r="B37" i="21"/>
  <c r="B37" i="104"/>
  <c r="B37" i="99"/>
  <c r="BP44" i="106"/>
  <c r="BP44" i="112" s="1"/>
  <c r="BP44" i="21"/>
  <c r="BP44" i="173"/>
  <c r="BP44" i="104"/>
  <c r="BP44" i="99"/>
  <c r="CH38" i="2"/>
  <c r="AB38" i="114" s="1"/>
  <c r="CH37" i="106"/>
  <c r="CH37" i="112" s="1"/>
  <c r="CH37" i="150"/>
  <c r="CH37" i="148"/>
  <c r="CH37" i="147"/>
  <c r="CH37" i="149"/>
  <c r="CH37" i="146"/>
  <c r="CH37" i="115"/>
  <c r="CH37" i="174"/>
  <c r="CH37" i="40"/>
  <c r="CH37" i="77"/>
  <c r="CH37" i="29"/>
  <c r="CH37" i="173"/>
  <c r="CH37" i="42"/>
  <c r="CH37" i="21"/>
  <c r="CH37" i="104"/>
  <c r="CH37" i="99"/>
  <c r="BV38" i="2"/>
  <c r="BV37" i="106"/>
  <c r="BV37" i="112" s="1"/>
  <c r="BV37" i="150"/>
  <c r="BV37" i="148"/>
  <c r="BV37" i="147"/>
  <c r="BV37" i="149"/>
  <c r="BV37" i="146"/>
  <c r="BV37" i="115"/>
  <c r="BV37" i="174"/>
  <c r="BV37" i="40"/>
  <c r="BV37" i="77"/>
  <c r="BV37" i="29"/>
  <c r="BV37" i="173"/>
  <c r="BV37" i="42"/>
  <c r="BV37" i="21"/>
  <c r="BV37" i="104"/>
  <c r="BV37" i="99"/>
  <c r="CA44" i="106"/>
  <c r="CA44" i="112" s="1"/>
  <c r="CA44" i="21"/>
  <c r="CA44" i="173"/>
  <c r="CA44" i="104"/>
  <c r="CA44" i="99"/>
  <c r="BP57" i="106"/>
  <c r="BP57" i="112" s="1"/>
  <c r="BP57" i="21"/>
  <c r="BP57" i="173"/>
  <c r="BP57" i="104"/>
  <c r="BP57" i="99"/>
  <c r="AR38" i="180"/>
  <c r="AR38" i="181"/>
  <c r="AR38" i="178"/>
  <c r="AR38" i="179"/>
  <c r="AR38" i="177"/>
  <c r="BH37" i="106"/>
  <c r="BH37" i="112" s="1"/>
  <c r="BH37" i="150"/>
  <c r="BH37" i="148"/>
  <c r="BH37" i="147"/>
  <c r="BH37" i="146"/>
  <c r="BH37" i="149"/>
  <c r="BH37" i="174"/>
  <c r="BH37" i="115"/>
  <c r="BH37" i="77"/>
  <c r="BH37" i="40"/>
  <c r="BH37" i="173"/>
  <c r="BH37" i="42"/>
  <c r="BH37" i="29"/>
  <c r="BH37" i="21"/>
  <c r="BH37" i="104"/>
  <c r="BH37" i="99"/>
  <c r="CH57" i="106"/>
  <c r="CH57" i="112" s="1"/>
  <c r="CH57" i="21"/>
  <c r="CH57" i="173"/>
  <c r="CH57" i="104"/>
  <c r="CH57" i="99"/>
  <c r="AP21" i="181"/>
  <c r="AP21" i="180"/>
  <c r="AP21" i="178"/>
  <c r="AP21" i="179"/>
  <c r="AP21" i="177"/>
  <c r="BF20" i="106"/>
  <c r="BF20" i="112" s="1"/>
  <c r="BF20" i="150"/>
  <c r="BF20" i="148"/>
  <c r="BF20" i="147"/>
  <c r="BF20" i="146"/>
  <c r="BF20" i="149"/>
  <c r="BF20" i="115"/>
  <c r="BF20" i="174"/>
  <c r="BF20" i="40"/>
  <c r="BF20" i="29"/>
  <c r="BF20" i="77"/>
  <c r="BF20" i="42"/>
  <c r="BF20" i="173"/>
  <c r="BF20" i="104"/>
  <c r="BF20" i="21"/>
  <c r="BF20" i="99"/>
  <c r="CA14" i="106"/>
  <c r="CA14" i="112" s="1"/>
  <c r="CA14" i="148"/>
  <c r="CA14" i="150"/>
  <c r="CA14" i="147"/>
  <c r="CA14" i="146"/>
  <c r="CA14" i="149"/>
  <c r="CA14" i="40"/>
  <c r="CA14" i="115"/>
  <c r="CA14" i="174"/>
  <c r="CA14" i="29"/>
  <c r="CA14" i="77"/>
  <c r="CA14" i="42"/>
  <c r="CA14" i="173"/>
  <c r="CA14" i="104"/>
  <c r="CA14" i="21"/>
  <c r="CA14" i="99"/>
  <c r="U15" i="180"/>
  <c r="U15" i="178"/>
  <c r="U15" i="181"/>
  <c r="U15" i="179"/>
  <c r="U15" i="177"/>
  <c r="AK14" i="106"/>
  <c r="AK14" i="112" s="1"/>
  <c r="AK14" i="148"/>
  <c r="AK14" i="150"/>
  <c r="AK14" i="147"/>
  <c r="AK14" i="146"/>
  <c r="AK14" i="149"/>
  <c r="AK14" i="174"/>
  <c r="AK14" i="40"/>
  <c r="AK14" i="115"/>
  <c r="AK14" i="77"/>
  <c r="AK14" i="29"/>
  <c r="AK14" i="173"/>
  <c r="AK14" i="42"/>
  <c r="AK14" i="99"/>
  <c r="AK14" i="104"/>
  <c r="AK14" i="21"/>
  <c r="CC12" i="145"/>
  <c r="CC12" i="41"/>
  <c r="CC12" i="37"/>
  <c r="CC12" i="127"/>
  <c r="CC11" i="106"/>
  <c r="CC11" i="112" s="1"/>
  <c r="CC12" i="38"/>
  <c r="CC11" i="150"/>
  <c r="CC11" i="148"/>
  <c r="CC11" i="147"/>
  <c r="CC11" i="146"/>
  <c r="CC11" i="149"/>
  <c r="CC11" i="115"/>
  <c r="CC11" i="174"/>
  <c r="CC11" i="40"/>
  <c r="CC11" i="29"/>
  <c r="CC11" i="77"/>
  <c r="CC11" i="173"/>
  <c r="CC11" i="42"/>
  <c r="CC11" i="21"/>
  <c r="CC11" i="99"/>
  <c r="CC11" i="104"/>
  <c r="AK12" i="179"/>
  <c r="AK12" i="181"/>
  <c r="AK12" i="178"/>
  <c r="AK12" i="180"/>
  <c r="AK12" i="177"/>
  <c r="BA12" i="145"/>
  <c r="BA12" i="41"/>
  <c r="BA12" i="127"/>
  <c r="BA12" i="37"/>
  <c r="BA12" i="38"/>
  <c r="BA11" i="106"/>
  <c r="BA11" i="112" s="1"/>
  <c r="BA11" i="150"/>
  <c r="BA11" i="148"/>
  <c r="BA11" i="147"/>
  <c r="BA11" i="146"/>
  <c r="BA11" i="149"/>
  <c r="BA11" i="115"/>
  <c r="BA11" i="174"/>
  <c r="BA11" i="40"/>
  <c r="BA11" i="29"/>
  <c r="BA11" i="77"/>
  <c r="BA11" i="173"/>
  <c r="BA11" i="42"/>
  <c r="BA11" i="21"/>
  <c r="BA11" i="99"/>
  <c r="BA11" i="104"/>
  <c r="CJ9" i="127"/>
  <c r="CJ9" i="145"/>
  <c r="CJ9" i="41"/>
  <c r="CJ9" i="37"/>
  <c r="CJ8" i="106"/>
  <c r="CJ8" i="112" s="1"/>
  <c r="CJ8" i="150"/>
  <c r="CJ9" i="38"/>
  <c r="CJ8" i="148"/>
  <c r="CJ8" i="147"/>
  <c r="CJ8" i="146"/>
  <c r="CJ8" i="149"/>
  <c r="CJ8" i="40"/>
  <c r="CJ8" i="174"/>
  <c r="CJ8" i="115"/>
  <c r="CJ8" i="77"/>
  <c r="CJ8" i="29"/>
  <c r="CJ8" i="42"/>
  <c r="CJ8" i="173"/>
  <c r="CJ8" i="104"/>
  <c r="CJ8" i="21"/>
  <c r="CJ8" i="99"/>
  <c r="AZ7" i="179"/>
  <c r="AZ7" i="181"/>
  <c r="AZ7" i="180"/>
  <c r="AZ7" i="177"/>
  <c r="AZ7" i="178"/>
  <c r="BP7" i="145"/>
  <c r="BP7" i="41"/>
  <c r="BP7" i="127"/>
  <c r="BP7" i="37"/>
  <c r="BP7" i="38"/>
  <c r="BP6" i="106"/>
  <c r="BP6" i="112" s="1"/>
  <c r="BP6" i="150"/>
  <c r="BP6" i="148"/>
  <c r="BP6" i="147"/>
  <c r="BP6" i="146"/>
  <c r="BP6" i="149"/>
  <c r="BP6" i="115"/>
  <c r="BP6" i="40"/>
  <c r="BP6" i="174"/>
  <c r="BP6" i="29"/>
  <c r="BP6" i="77"/>
  <c r="BP6" i="173"/>
  <c r="BP6" i="42"/>
  <c r="BP6" i="21"/>
  <c r="BP6" i="99"/>
  <c r="BP6" i="104"/>
  <c r="W7" i="179"/>
  <c r="W7" i="181"/>
  <c r="W7" i="180"/>
  <c r="W7" i="177"/>
  <c r="W7" i="178"/>
  <c r="AM7" i="145"/>
  <c r="AM7" i="41"/>
  <c r="AM7" i="127"/>
  <c r="AM7" i="38"/>
  <c r="AM7" i="37"/>
  <c r="AM6" i="106"/>
  <c r="AM6" i="112" s="1"/>
  <c r="AM6" i="150"/>
  <c r="AM6" i="148"/>
  <c r="AM6" i="147"/>
  <c r="AM6" i="146"/>
  <c r="AM6" i="149"/>
  <c r="AM6" i="40"/>
  <c r="AM6" i="174"/>
  <c r="AM6" i="115"/>
  <c r="AM6" i="77"/>
  <c r="AM6" i="29"/>
  <c r="AM6" i="173"/>
  <c r="AM6" i="42"/>
  <c r="AM6" i="104"/>
  <c r="AM6" i="21"/>
  <c r="AM6" i="99"/>
  <c r="I38" i="180"/>
  <c r="I38" i="181"/>
  <c r="I38" i="178"/>
  <c r="I38" i="179"/>
  <c r="I38" i="177"/>
  <c r="Y37" i="106"/>
  <c r="Y37" i="112" s="1"/>
  <c r="Y37" i="150"/>
  <c r="Y37" i="148"/>
  <c r="Y37" i="147"/>
  <c r="Y37" i="146"/>
  <c r="Y37" i="149"/>
  <c r="Y37" i="174"/>
  <c r="Y37" i="115"/>
  <c r="Y37" i="77"/>
  <c r="Y37" i="40"/>
  <c r="Y37" i="29"/>
  <c r="Y37" i="173"/>
  <c r="Y37" i="42"/>
  <c r="Y37" i="104"/>
  <c r="Y37" i="99"/>
  <c r="Y37" i="21"/>
  <c r="AR39" i="180"/>
  <c r="AR39" i="181"/>
  <c r="AR39" i="179"/>
  <c r="AR39" i="177"/>
  <c r="BH38" i="106"/>
  <c r="BH38" i="112" s="1"/>
  <c r="BH38" i="150"/>
  <c r="BH38" i="148"/>
  <c r="BH38" i="147"/>
  <c r="BH38" i="146"/>
  <c r="BH38" i="149"/>
  <c r="BH38" i="174"/>
  <c r="BH38" i="115"/>
  <c r="BH38" i="77"/>
  <c r="BH38" i="40"/>
  <c r="BH38" i="29"/>
  <c r="BH38" i="173"/>
  <c r="BH38" i="42"/>
  <c r="BH38" i="104"/>
  <c r="BH38" i="99"/>
  <c r="BH38" i="21"/>
  <c r="B38" i="180"/>
  <c r="B38" i="181"/>
  <c r="B38" i="178"/>
  <c r="B38" i="179"/>
  <c r="B38" i="177"/>
  <c r="R37" i="106"/>
  <c r="R37" i="112" s="1"/>
  <c r="R37" i="150"/>
  <c r="R37" i="148"/>
  <c r="R37" i="147"/>
  <c r="R37" i="149"/>
  <c r="R37" i="146"/>
  <c r="R37" i="115"/>
  <c r="R37" i="174"/>
  <c r="R37" i="40"/>
  <c r="R37" i="77"/>
  <c r="R37" i="29"/>
  <c r="R37" i="173"/>
  <c r="R37" i="42"/>
  <c r="R37" i="21"/>
  <c r="R37" i="104"/>
  <c r="R37" i="99"/>
  <c r="BA44" i="106"/>
  <c r="BA44" i="112" s="1"/>
  <c r="BA44" i="173"/>
  <c r="BA44" i="21"/>
  <c r="BA44" i="104"/>
  <c r="BA44" i="99"/>
  <c r="AR45" i="2"/>
  <c r="AR44" i="106"/>
  <c r="AR44" i="112" s="1"/>
  <c r="AR44" i="173"/>
  <c r="AR44" i="21"/>
  <c r="AR44" i="104"/>
  <c r="AR44" i="99"/>
  <c r="CO20" i="106"/>
  <c r="CO20" i="112" s="1"/>
  <c r="CO20" i="150"/>
  <c r="CO20" i="147"/>
  <c r="CO20" i="148"/>
  <c r="CO20" i="146"/>
  <c r="CO20" i="149"/>
  <c r="CO20" i="115"/>
  <c r="CO20" i="174"/>
  <c r="CO20" i="40"/>
  <c r="CO20" i="29"/>
  <c r="CO20" i="77"/>
  <c r="CO20" i="173"/>
  <c r="CO20" i="42"/>
  <c r="CO20" i="21"/>
  <c r="CO20" i="99"/>
  <c r="CO20" i="104"/>
  <c r="CA20" i="106"/>
  <c r="CA20" i="112" s="1"/>
  <c r="CA20" i="150"/>
  <c r="CA20" i="148"/>
  <c r="CA20" i="147"/>
  <c r="CA20" i="146"/>
  <c r="CA20" i="149"/>
  <c r="CA20" i="174"/>
  <c r="CA20" i="115"/>
  <c r="CA20" i="77"/>
  <c r="CA20" i="40"/>
  <c r="CA20" i="29"/>
  <c r="CA20" i="173"/>
  <c r="CA20" i="42"/>
  <c r="CA20" i="104"/>
  <c r="CA20" i="21"/>
  <c r="CA20" i="99"/>
  <c r="AW21" i="181"/>
  <c r="AW21" i="180"/>
  <c r="AW21" i="178"/>
  <c r="AW21" i="179"/>
  <c r="AW21" i="177"/>
  <c r="BM20" i="106"/>
  <c r="BM20" i="112" s="1"/>
  <c r="BM20" i="150"/>
  <c r="BM20" i="147"/>
  <c r="BM20" i="148"/>
  <c r="BM20" i="146"/>
  <c r="BM20" i="149"/>
  <c r="BM20" i="115"/>
  <c r="BM20" i="174"/>
  <c r="BM20" i="40"/>
  <c r="BM20" i="29"/>
  <c r="BM20" i="77"/>
  <c r="BM20" i="173"/>
  <c r="BM20" i="42"/>
  <c r="BM20" i="21"/>
  <c r="BM20" i="99"/>
  <c r="BM20" i="104"/>
  <c r="AI21" i="180"/>
  <c r="AI21" i="181"/>
  <c r="AI21" i="178"/>
  <c r="AI21" i="179"/>
  <c r="AI21" i="177"/>
  <c r="AY20" i="106"/>
  <c r="AY20" i="112" s="1"/>
  <c r="AY20" i="150"/>
  <c r="AY20" i="148"/>
  <c r="AY20" i="147"/>
  <c r="AY20" i="146"/>
  <c r="AY20" i="149"/>
  <c r="AY20" i="174"/>
  <c r="AY20" i="115"/>
  <c r="AY20" i="77"/>
  <c r="AY20" i="40"/>
  <c r="AY20" i="29"/>
  <c r="AY20" i="173"/>
  <c r="AY20" i="42"/>
  <c r="AY20" i="104"/>
  <c r="AY20" i="21"/>
  <c r="AY20" i="99"/>
  <c r="U21" i="180"/>
  <c r="U21" i="181"/>
  <c r="U21" i="178"/>
  <c r="U21" i="179"/>
  <c r="U21" i="177"/>
  <c r="AK20" i="106"/>
  <c r="AK20" i="112" s="1"/>
  <c r="AK20" i="150"/>
  <c r="AK20" i="147"/>
  <c r="AK20" i="148"/>
  <c r="AK20" i="146"/>
  <c r="AK20" i="149"/>
  <c r="AK20" i="115"/>
  <c r="AK20" i="174"/>
  <c r="AK20" i="40"/>
  <c r="AK20" i="29"/>
  <c r="AK20" i="77"/>
  <c r="AK20" i="173"/>
  <c r="AK20" i="42"/>
  <c r="AK20" i="21"/>
  <c r="AK20" i="99"/>
  <c r="AK20" i="104"/>
  <c r="G21" i="180"/>
  <c r="G21" i="181"/>
  <c r="G21" i="178"/>
  <c r="G21" i="179"/>
  <c r="G21" i="177"/>
  <c r="W20" i="106"/>
  <c r="W20" i="112" s="1"/>
  <c r="W20" i="150"/>
  <c r="W20" i="148"/>
  <c r="W20" i="147"/>
  <c r="W20" i="146"/>
  <c r="W20" i="149"/>
  <c r="W20" i="174"/>
  <c r="W20" i="115"/>
  <c r="W20" i="77"/>
  <c r="W20" i="40"/>
  <c r="W20" i="29"/>
  <c r="W20" i="173"/>
  <c r="W20" i="42"/>
  <c r="W20" i="104"/>
  <c r="W20" i="21"/>
  <c r="W20" i="99"/>
  <c r="CH14" i="106"/>
  <c r="CH14" i="112" s="1"/>
  <c r="CH14" i="150"/>
  <c r="CH14" i="148"/>
  <c r="CH14" i="147"/>
  <c r="CH14" i="146"/>
  <c r="CH14" i="149"/>
  <c r="CH14" i="115"/>
  <c r="CH14" i="174"/>
  <c r="CH14" i="40"/>
  <c r="CH14" i="29"/>
  <c r="CH14" i="77"/>
  <c r="CH14" i="173"/>
  <c r="CH14" i="42"/>
  <c r="CH14" i="21"/>
  <c r="CH14" i="99"/>
  <c r="CH14" i="104"/>
  <c r="BT14" i="106"/>
  <c r="BT14" i="112" s="1"/>
  <c r="BT14" i="148"/>
  <c r="BT14" i="150"/>
  <c r="BT14" i="147"/>
  <c r="BT14" i="146"/>
  <c r="BT14" i="149"/>
  <c r="BT14" i="174"/>
  <c r="BT14" i="40"/>
  <c r="BT14" i="115"/>
  <c r="BT14" i="77"/>
  <c r="BT14" i="29"/>
  <c r="BT14" i="173"/>
  <c r="BT14" i="42"/>
  <c r="BT14" i="104"/>
  <c r="BT14" i="21"/>
  <c r="BT14" i="99"/>
  <c r="AP15" i="181"/>
  <c r="AP15" i="180"/>
  <c r="AP15" i="178"/>
  <c r="AP15" i="179"/>
  <c r="AP15" i="177"/>
  <c r="BF14" i="106"/>
  <c r="BF14" i="112" s="1"/>
  <c r="BF14" i="150"/>
  <c r="BF14" i="148"/>
  <c r="BF14" i="147"/>
  <c r="BF14" i="146"/>
  <c r="BF14" i="149"/>
  <c r="BF14" i="115"/>
  <c r="BF14" i="174"/>
  <c r="BF14" i="40"/>
  <c r="BF14" i="29"/>
  <c r="BF14" i="77"/>
  <c r="BF14" i="173"/>
  <c r="BF14" i="42"/>
  <c r="BF14" i="21"/>
  <c r="BF14" i="99"/>
  <c r="BF14" i="104"/>
  <c r="AB15" i="180"/>
  <c r="AB15" i="181"/>
  <c r="AB15" i="178"/>
  <c r="AB15" i="179"/>
  <c r="AB15" i="177"/>
  <c r="AR14" i="106"/>
  <c r="AR14" i="112" s="1"/>
  <c r="AR14" i="148"/>
  <c r="AR14" i="150"/>
  <c r="AR14" i="147"/>
  <c r="AR14" i="146"/>
  <c r="AR14" i="149"/>
  <c r="AR14" i="174"/>
  <c r="AR14" i="40"/>
  <c r="AR14" i="115"/>
  <c r="AR14" i="77"/>
  <c r="AR14" i="29"/>
  <c r="AR14" i="173"/>
  <c r="AR14" i="42"/>
  <c r="AR14" i="104"/>
  <c r="AR14" i="21"/>
  <c r="AR14" i="99"/>
  <c r="N15" i="180"/>
  <c r="N15" i="181"/>
  <c r="N15" i="178"/>
  <c r="N15" i="179"/>
  <c r="N15" i="177"/>
  <c r="AD14" i="106"/>
  <c r="AD14" i="112" s="1"/>
  <c r="AD14" i="150"/>
  <c r="AD14" i="148"/>
  <c r="AD14" i="147"/>
  <c r="AD14" i="146"/>
  <c r="AD14" i="149"/>
  <c r="AD14" i="115"/>
  <c r="AD14" i="174"/>
  <c r="AD14" i="40"/>
  <c r="AD14" i="29"/>
  <c r="AD14" i="77"/>
  <c r="AD14" i="173"/>
  <c r="AD14" i="42"/>
  <c r="AD14" i="21"/>
  <c r="AD14" i="99"/>
  <c r="AD14" i="104"/>
  <c r="CJ12" i="145"/>
  <c r="CJ12" i="41"/>
  <c r="CJ12" i="127"/>
  <c r="CJ12" i="37"/>
  <c r="CJ11" i="106"/>
  <c r="CJ11" i="112" s="1"/>
  <c r="CJ12" i="38"/>
  <c r="CJ11" i="148"/>
  <c r="CJ11" i="150"/>
  <c r="CJ11" i="147"/>
  <c r="CJ11" i="146"/>
  <c r="CJ11" i="149"/>
  <c r="CJ11" i="174"/>
  <c r="CJ11" i="40"/>
  <c r="CJ11" i="115"/>
  <c r="CJ11" i="77"/>
  <c r="CJ11" i="29"/>
  <c r="CJ11" i="173"/>
  <c r="CJ11" i="42"/>
  <c r="CJ11" i="99"/>
  <c r="CJ11" i="104"/>
  <c r="CJ11" i="21"/>
  <c r="BV12" i="41"/>
  <c r="BV12" i="145"/>
  <c r="BV12" i="127"/>
  <c r="BV12" i="37"/>
  <c r="BV11" i="106"/>
  <c r="BV11" i="112" s="1"/>
  <c r="BV12" i="38"/>
  <c r="BV11" i="148"/>
  <c r="BV11" i="150"/>
  <c r="BV11" i="147"/>
  <c r="BV11" i="146"/>
  <c r="BV11" i="149"/>
  <c r="BV11" i="115"/>
  <c r="BV11" i="174"/>
  <c r="BV11" i="40"/>
  <c r="BV11" i="29"/>
  <c r="BV11" i="77"/>
  <c r="BV11" i="42"/>
  <c r="BV11" i="173"/>
  <c r="BV11" i="104"/>
  <c r="BV11" i="21"/>
  <c r="BV11" i="99"/>
  <c r="AR12" i="178"/>
  <c r="AR12" i="180"/>
  <c r="AR12" i="177"/>
  <c r="AR12" i="179"/>
  <c r="AR12" i="181"/>
  <c r="BH12" i="145"/>
  <c r="BH12" i="41"/>
  <c r="BH12" i="127"/>
  <c r="BH12" i="38"/>
  <c r="BH12" i="37"/>
  <c r="BH11" i="106"/>
  <c r="BH11" i="112" s="1"/>
  <c r="BH11" i="148"/>
  <c r="BH11" i="150"/>
  <c r="BH11" i="147"/>
  <c r="BH11" i="146"/>
  <c r="BH11" i="149"/>
  <c r="BH11" i="174"/>
  <c r="BH11" i="40"/>
  <c r="BH11" i="115"/>
  <c r="BH11" i="77"/>
  <c r="BH11" i="29"/>
  <c r="BH11" i="173"/>
  <c r="BH11" i="42"/>
  <c r="BH11" i="99"/>
  <c r="BH11" i="104"/>
  <c r="BH11" i="21"/>
  <c r="AD12" i="179"/>
  <c r="AD12" i="181"/>
  <c r="AD12" i="178"/>
  <c r="AD12" i="180"/>
  <c r="AD12" i="177"/>
  <c r="AT12" i="41"/>
  <c r="AT12" i="145"/>
  <c r="AT12" i="38"/>
  <c r="AT12" i="127"/>
  <c r="AT12" i="37"/>
  <c r="AT11" i="106"/>
  <c r="AT11" i="112" s="1"/>
  <c r="AT11" i="148"/>
  <c r="AT11" i="150"/>
  <c r="AT11" i="147"/>
  <c r="AT11" i="146"/>
  <c r="AT11" i="149"/>
  <c r="AT11" i="115"/>
  <c r="AT11" i="174"/>
  <c r="AT11" i="40"/>
  <c r="AT11" i="29"/>
  <c r="AT11" i="77"/>
  <c r="AT11" i="42"/>
  <c r="AT11" i="173"/>
  <c r="AT11" i="104"/>
  <c r="AT11" i="21"/>
  <c r="AT11" i="99"/>
  <c r="P12" i="178"/>
  <c r="P12" i="180"/>
  <c r="P12" i="177"/>
  <c r="P12" i="179"/>
  <c r="P12" i="181"/>
  <c r="AF12" i="145"/>
  <c r="AF12" i="41"/>
  <c r="AF12" i="127"/>
  <c r="AF12" i="38"/>
  <c r="AF12" i="37"/>
  <c r="AF11" i="106"/>
  <c r="AF11" i="112" s="1"/>
  <c r="AF11" i="148"/>
  <c r="AF11" i="150"/>
  <c r="AF11" i="147"/>
  <c r="AF11" i="146"/>
  <c r="AF11" i="149"/>
  <c r="AF11" i="174"/>
  <c r="AF11" i="40"/>
  <c r="AF11" i="115"/>
  <c r="AF11" i="77"/>
  <c r="AF11" i="29"/>
  <c r="AF11" i="173"/>
  <c r="AF11" i="42"/>
  <c r="AF11" i="99"/>
  <c r="AF11" i="104"/>
  <c r="AF11" i="21"/>
  <c r="R12" i="41"/>
  <c r="R12" i="127"/>
  <c r="R12" i="145"/>
  <c r="R12" i="38"/>
  <c r="R12" i="37"/>
  <c r="R11" i="106"/>
  <c r="R11" i="112" s="1"/>
  <c r="R11" i="148"/>
  <c r="R11" i="150"/>
  <c r="R11" i="147"/>
  <c r="R11" i="146"/>
  <c r="R11" i="149"/>
  <c r="R11" i="115"/>
  <c r="R11" i="174"/>
  <c r="R11" i="40"/>
  <c r="R11" i="29"/>
  <c r="R11" i="77"/>
  <c r="R11" i="42"/>
  <c r="R11" i="173"/>
  <c r="R11" i="104"/>
  <c r="R11" i="21"/>
  <c r="R11" i="99"/>
  <c r="CC9" i="145"/>
  <c r="CC9" i="41"/>
  <c r="CC9" i="127"/>
  <c r="CC9" i="37"/>
  <c r="CC8" i="106"/>
  <c r="CC8" i="112" s="1"/>
  <c r="CC9" i="38"/>
  <c r="CC8" i="150"/>
  <c r="CC8" i="148"/>
  <c r="CC8" i="147"/>
  <c r="CC8" i="146"/>
  <c r="CC8" i="149"/>
  <c r="CC8" i="40"/>
  <c r="CC8" i="174"/>
  <c r="CC8" i="115"/>
  <c r="CC8" i="77"/>
  <c r="CC8" i="29"/>
  <c r="CC8" i="173"/>
  <c r="CC8" i="42"/>
  <c r="CC8" i="104"/>
  <c r="CC8" i="21"/>
  <c r="CC8" i="99"/>
  <c r="AZ9" i="178"/>
  <c r="AZ9" i="180"/>
  <c r="AZ9" i="179"/>
  <c r="AZ9" i="181"/>
  <c r="AZ9" i="177"/>
  <c r="BP9" i="127"/>
  <c r="BP9" i="145"/>
  <c r="BP9" i="41"/>
  <c r="BP9" i="37"/>
  <c r="BP9" i="38"/>
  <c r="BP8" i="106"/>
  <c r="BP8" i="112" s="1"/>
  <c r="BP8" i="150"/>
  <c r="BP8" i="148"/>
  <c r="BP8" i="147"/>
  <c r="BP8" i="146"/>
  <c r="BP8" i="149"/>
  <c r="BP8" i="40"/>
  <c r="BP8" i="174"/>
  <c r="BP8" i="115"/>
  <c r="BP8" i="77"/>
  <c r="BP8" i="29"/>
  <c r="BP8" i="42"/>
  <c r="BP8" i="173"/>
  <c r="BP8" i="104"/>
  <c r="BP8" i="21"/>
  <c r="BP8" i="99"/>
  <c r="AK9" i="179"/>
  <c r="AK9" i="181"/>
  <c r="AK9" i="177"/>
  <c r="AK9" i="178"/>
  <c r="AK9" i="180"/>
  <c r="BA9" i="145"/>
  <c r="BA9" i="41"/>
  <c r="BA9" i="127"/>
  <c r="BA9" i="37"/>
  <c r="BA9" i="38"/>
  <c r="BA8" i="106"/>
  <c r="BA8" i="112" s="1"/>
  <c r="BA8" i="150"/>
  <c r="BA8" i="148"/>
  <c r="BA8" i="147"/>
  <c r="BA8" i="146"/>
  <c r="BA8" i="149"/>
  <c r="BA8" i="40"/>
  <c r="BA8" i="174"/>
  <c r="BA8" i="115"/>
  <c r="BA8" i="77"/>
  <c r="BA8" i="29"/>
  <c r="BA8" i="173"/>
  <c r="BA8" i="42"/>
  <c r="BA8" i="104"/>
  <c r="BA8" i="21"/>
  <c r="BA8" i="99"/>
  <c r="W9" i="178"/>
  <c r="W9" i="180"/>
  <c r="W9" i="179"/>
  <c r="W9" i="181"/>
  <c r="W9" i="177"/>
  <c r="AM9" i="145"/>
  <c r="AM9" i="41"/>
  <c r="AM9" i="127"/>
  <c r="AM9" i="37"/>
  <c r="AM9" i="38"/>
  <c r="AM8" i="106"/>
  <c r="AM8" i="112" s="1"/>
  <c r="AM8" i="150"/>
  <c r="AM8" i="148"/>
  <c r="AM8" i="147"/>
  <c r="AM8" i="146"/>
  <c r="AM8" i="149"/>
  <c r="AM8" i="174"/>
  <c r="AM8" i="115"/>
  <c r="AM8" i="40"/>
  <c r="AM8" i="29"/>
  <c r="AM8" i="77"/>
  <c r="AM8" i="42"/>
  <c r="AM8" i="173"/>
  <c r="AM8" i="104"/>
  <c r="AM8" i="21"/>
  <c r="AM8" i="99"/>
  <c r="I9" i="179"/>
  <c r="I9" i="181"/>
  <c r="I9" i="177"/>
  <c r="I9" i="178"/>
  <c r="I9" i="180"/>
  <c r="Y9" i="145"/>
  <c r="Y9" i="41"/>
  <c r="Y9" i="127"/>
  <c r="Y9" i="37"/>
  <c r="Y9" i="38"/>
  <c r="Y8" i="106"/>
  <c r="Y8" i="112" s="1"/>
  <c r="Y8" i="150"/>
  <c r="Y8" i="148"/>
  <c r="Y8" i="147"/>
  <c r="Y8" i="146"/>
  <c r="Y8" i="149"/>
  <c r="Y8" i="40"/>
  <c r="Y8" i="174"/>
  <c r="Y8" i="115"/>
  <c r="Y8" i="77"/>
  <c r="Y8" i="29"/>
  <c r="Y8" i="173"/>
  <c r="Y8" i="42"/>
  <c r="Y8" i="104"/>
  <c r="Y8" i="21"/>
  <c r="Y8" i="99"/>
  <c r="CJ7" i="145"/>
  <c r="CJ7" i="41"/>
  <c r="CJ7" i="127"/>
  <c r="CJ7" i="37"/>
  <c r="CJ6" i="106"/>
  <c r="CJ6" i="112" s="1"/>
  <c r="CJ6" i="150"/>
  <c r="CJ7" i="38"/>
  <c r="CJ6" i="148"/>
  <c r="CJ6" i="147"/>
  <c r="CJ6" i="146"/>
  <c r="CJ6" i="149"/>
  <c r="CJ6" i="115"/>
  <c r="CJ6" i="40"/>
  <c r="CJ6" i="174"/>
  <c r="CJ6" i="29"/>
  <c r="CJ6" i="77"/>
  <c r="CJ6" i="173"/>
  <c r="CJ6" i="42"/>
  <c r="CJ6" i="21"/>
  <c r="CJ6" i="99"/>
  <c r="CJ6" i="104"/>
  <c r="BV7" i="145"/>
  <c r="BV7" i="41"/>
  <c r="BV7" i="127"/>
  <c r="BV7" i="37"/>
  <c r="BV6" i="106"/>
  <c r="BV6" i="112" s="1"/>
  <c r="BV7" i="38"/>
  <c r="BV6" i="150"/>
  <c r="BV6" i="148"/>
  <c r="BV6" i="147"/>
  <c r="BV6" i="146"/>
  <c r="BV6" i="149"/>
  <c r="BV6" i="40"/>
  <c r="BV6" i="174"/>
  <c r="BV6" i="115"/>
  <c r="BV6" i="77"/>
  <c r="BV6" i="29"/>
  <c r="BV6" i="42"/>
  <c r="BV6" i="173"/>
  <c r="BV6" i="104"/>
  <c r="BV6" i="21"/>
  <c r="BV6" i="99"/>
  <c r="AR7" i="179"/>
  <c r="AR7" i="181"/>
  <c r="AR7" i="177"/>
  <c r="AR7" i="178"/>
  <c r="AR7" i="180"/>
  <c r="BH7" i="145"/>
  <c r="BH7" i="41"/>
  <c r="BH7" i="127"/>
  <c r="BH7" i="37"/>
  <c r="BH7" i="38"/>
  <c r="BH6" i="106"/>
  <c r="BH6" i="112" s="1"/>
  <c r="BH6" i="150"/>
  <c r="BH6" i="148"/>
  <c r="BH6" i="147"/>
  <c r="BH6" i="146"/>
  <c r="BH6" i="149"/>
  <c r="BH6" i="115"/>
  <c r="BH6" i="40"/>
  <c r="BH6" i="174"/>
  <c r="BH6" i="29"/>
  <c r="BH6" i="77"/>
  <c r="BH6" i="173"/>
  <c r="BH6" i="42"/>
  <c r="BH6" i="21"/>
  <c r="BH6" i="99"/>
  <c r="BH6" i="104"/>
  <c r="AD7" i="177"/>
  <c r="AD7" i="178"/>
  <c r="AD7" i="179"/>
  <c r="AD7" i="181"/>
  <c r="AD7" i="180"/>
  <c r="AT7" i="145"/>
  <c r="AT7" i="41"/>
  <c r="AT7" i="127"/>
  <c r="AT7" i="38"/>
  <c r="AT7" i="37"/>
  <c r="AT6" i="106"/>
  <c r="AT6" i="112" s="1"/>
  <c r="AT6" i="150"/>
  <c r="AT6" i="148"/>
  <c r="AT6" i="147"/>
  <c r="AT6" i="146"/>
  <c r="AT6" i="149"/>
  <c r="AT6" i="40"/>
  <c r="AT6" i="174"/>
  <c r="AT6" i="115"/>
  <c r="AT6" i="77"/>
  <c r="AT6" i="29"/>
  <c r="AT6" i="42"/>
  <c r="AT6" i="173"/>
  <c r="AT6" i="104"/>
  <c r="AT6" i="21"/>
  <c r="AT6" i="99"/>
  <c r="P7" i="179"/>
  <c r="P7" i="181"/>
  <c r="P7" i="180"/>
  <c r="P7" i="177"/>
  <c r="P7" i="178"/>
  <c r="AF7" i="145"/>
  <c r="AF7" i="41"/>
  <c r="AF7" i="127"/>
  <c r="AF7" i="37"/>
  <c r="AF7" i="38"/>
  <c r="AF6" i="106"/>
  <c r="AF6" i="112" s="1"/>
  <c r="AF6" i="150"/>
  <c r="AF6" i="148"/>
  <c r="AF6" i="147"/>
  <c r="AF6" i="146"/>
  <c r="AF6" i="149"/>
  <c r="AF6" i="115"/>
  <c r="AF6" i="40"/>
  <c r="AF6" i="174"/>
  <c r="AF6" i="29"/>
  <c r="AF6" i="77"/>
  <c r="AF6" i="173"/>
  <c r="AF6" i="42"/>
  <c r="AF6" i="21"/>
  <c r="AF6" i="99"/>
  <c r="AF6" i="104"/>
  <c r="R7" i="145"/>
  <c r="R7" i="41"/>
  <c r="R7" i="127"/>
  <c r="R7" i="38"/>
  <c r="R7" i="37"/>
  <c r="R6" i="106"/>
  <c r="R6" i="112" s="1"/>
  <c r="R6" i="150"/>
  <c r="R6" i="148"/>
  <c r="R6" i="147"/>
  <c r="R6" i="146"/>
  <c r="R6" i="149"/>
  <c r="R6" i="40"/>
  <c r="R6" i="174"/>
  <c r="R6" i="115"/>
  <c r="R6" i="77"/>
  <c r="R6" i="29"/>
  <c r="R6" i="42"/>
  <c r="R6" i="173"/>
  <c r="R6" i="104"/>
  <c r="R6" i="21"/>
  <c r="R6" i="99"/>
  <c r="BQ38" i="106"/>
  <c r="BQ38" i="112" s="1"/>
  <c r="BQ38" i="150"/>
  <c r="BQ38" i="148"/>
  <c r="BQ38" i="147"/>
  <c r="BQ38" i="146"/>
  <c r="BQ38" i="115"/>
  <c r="BQ38" i="149"/>
  <c r="BQ38" i="174"/>
  <c r="BQ38" i="40"/>
  <c r="BQ38" i="77"/>
  <c r="BQ38" i="29"/>
  <c r="BQ38" i="173"/>
  <c r="BQ38" i="42"/>
  <c r="BQ38" i="21"/>
  <c r="BQ38" i="104"/>
  <c r="BQ38" i="99"/>
  <c r="CO37" i="106"/>
  <c r="CO37" i="112" s="1"/>
  <c r="CO37" i="150"/>
  <c r="CO37" i="148"/>
  <c r="CO37" i="147"/>
  <c r="CO37" i="146"/>
  <c r="CO37" i="149"/>
  <c r="CO37" i="174"/>
  <c r="CO37" i="115"/>
  <c r="CO37" i="77"/>
  <c r="CO37" i="40"/>
  <c r="CO37" i="29"/>
  <c r="CO37" i="173"/>
  <c r="CO37" i="42"/>
  <c r="CO37" i="104"/>
  <c r="CO37" i="99"/>
  <c r="CO37" i="21"/>
  <c r="BH44" i="106"/>
  <c r="BH44" i="112" s="1"/>
  <c r="BH44" i="21"/>
  <c r="BH44" i="173"/>
  <c r="BH44" i="104"/>
  <c r="BH44" i="99"/>
  <c r="AK39" i="180"/>
  <c r="AK39" i="181"/>
  <c r="AK39" i="179"/>
  <c r="AK39" i="177"/>
  <c r="BA38" i="106"/>
  <c r="BA38" i="112" s="1"/>
  <c r="BA38" i="150"/>
  <c r="BA38" i="148"/>
  <c r="BA38" i="147"/>
  <c r="BA38" i="146"/>
  <c r="BA38" i="115"/>
  <c r="BA38" i="149"/>
  <c r="BA38" i="174"/>
  <c r="BA38" i="40"/>
  <c r="BA38" i="77"/>
  <c r="BA38" i="29"/>
  <c r="BA38" i="173"/>
  <c r="BA38" i="42"/>
  <c r="BA38" i="21"/>
  <c r="BA38" i="104"/>
  <c r="BA38" i="99"/>
  <c r="CJ57" i="106"/>
  <c r="CJ57" i="112" s="1"/>
  <c r="CJ57" i="21"/>
  <c r="CJ57" i="173"/>
  <c r="CJ57" i="104"/>
  <c r="CJ57" i="99"/>
  <c r="BM44" i="106"/>
  <c r="BM44" i="112" s="1"/>
  <c r="BM44" i="21"/>
  <c r="BM44" i="173"/>
  <c r="BM44" i="104"/>
  <c r="BM44" i="99"/>
  <c r="BF44" i="106"/>
  <c r="BF44" i="112" s="1"/>
  <c r="BF44" i="173"/>
  <c r="BF44" i="104"/>
  <c r="BF44" i="99"/>
  <c r="BF44" i="21"/>
  <c r="P39" i="180"/>
  <c r="P39" i="181"/>
  <c r="P39" i="179"/>
  <c r="P39" i="177"/>
  <c r="AF38" i="106"/>
  <c r="AF38" i="112" s="1"/>
  <c r="AF38" i="150"/>
  <c r="AF38" i="148"/>
  <c r="AF38" i="147"/>
  <c r="AF38" i="146"/>
  <c r="AF38" i="149"/>
  <c r="AF38" i="174"/>
  <c r="AF38" i="115"/>
  <c r="AF38" i="77"/>
  <c r="AF38" i="40"/>
  <c r="AF38" i="29"/>
  <c r="AF38" i="173"/>
  <c r="AF38" i="42"/>
  <c r="AF38" i="104"/>
  <c r="AF38" i="99"/>
  <c r="AF38" i="21"/>
  <c r="CC37" i="106"/>
  <c r="CC37" i="112" s="1"/>
  <c r="CC37" i="150"/>
  <c r="CC37" i="148"/>
  <c r="CC37" i="147"/>
  <c r="CC37" i="146"/>
  <c r="CC37" i="149"/>
  <c r="CC37" i="174"/>
  <c r="CC37" i="115"/>
  <c r="CC37" i="77"/>
  <c r="CC37" i="40"/>
  <c r="CC37" i="29"/>
  <c r="CC37" i="173"/>
  <c r="CC37" i="42"/>
  <c r="CC37" i="104"/>
  <c r="CC37" i="99"/>
  <c r="CC37" i="21"/>
  <c r="CA57" i="106"/>
  <c r="CA57" i="112" s="1"/>
  <c r="CA57" i="173"/>
  <c r="CA57" i="104"/>
  <c r="CA57" i="21"/>
  <c r="CA57" i="99"/>
  <c r="AZ38" i="180"/>
  <c r="AZ38" i="181"/>
  <c r="AZ38" i="178"/>
  <c r="AZ38" i="179"/>
  <c r="AZ38" i="177"/>
  <c r="BP37" i="106"/>
  <c r="BP37" i="112" s="1"/>
  <c r="BP37" i="150"/>
  <c r="BP37" i="148"/>
  <c r="BP37" i="147"/>
  <c r="BP37" i="146"/>
  <c r="BP37" i="149"/>
  <c r="BP37" i="174"/>
  <c r="BP37" i="115"/>
  <c r="BP37" i="77"/>
  <c r="BP37" i="40"/>
  <c r="BP37" i="173"/>
  <c r="BP37" i="42"/>
  <c r="BP37" i="29"/>
  <c r="BP37" i="21"/>
  <c r="BP37" i="104"/>
  <c r="BP37" i="99"/>
  <c r="CJ37" i="106"/>
  <c r="CJ37" i="112" s="1"/>
  <c r="CJ37" i="150"/>
  <c r="CJ37" i="148"/>
  <c r="CJ37" i="147"/>
  <c r="CJ37" i="146"/>
  <c r="CJ37" i="149"/>
  <c r="CJ37" i="174"/>
  <c r="CJ37" i="115"/>
  <c r="CJ37" i="77"/>
  <c r="CJ37" i="40"/>
  <c r="CJ37" i="173"/>
  <c r="CJ37" i="42"/>
  <c r="CJ37" i="29"/>
  <c r="CJ37" i="21"/>
  <c r="CJ37" i="104"/>
  <c r="CJ37" i="99"/>
  <c r="W57" i="106"/>
  <c r="W57" i="112" s="1"/>
  <c r="W57" i="173"/>
  <c r="W57" i="104"/>
  <c r="W57" i="21"/>
  <c r="W57" i="99"/>
  <c r="CO44" i="106"/>
  <c r="CO44" i="112" s="1"/>
  <c r="CO44" i="21"/>
  <c r="CO44" i="173"/>
  <c r="CO44" i="104"/>
  <c r="CO44" i="99"/>
  <c r="BQ37" i="106"/>
  <c r="BQ37" i="112" s="1"/>
  <c r="BQ37" i="150"/>
  <c r="BQ37" i="148"/>
  <c r="BQ37" i="147"/>
  <c r="BQ37" i="146"/>
  <c r="BQ37" i="149"/>
  <c r="BQ37" i="174"/>
  <c r="BQ37" i="115"/>
  <c r="BQ37" i="77"/>
  <c r="BQ37" i="40"/>
  <c r="BQ37" i="29"/>
  <c r="BQ37" i="173"/>
  <c r="BQ37" i="42"/>
  <c r="BQ37" i="104"/>
  <c r="BQ37" i="99"/>
  <c r="BQ37" i="21"/>
  <c r="CH20" i="106"/>
  <c r="CH20" i="112" s="1"/>
  <c r="CH20" i="150"/>
  <c r="CH20" i="148"/>
  <c r="CH20" i="147"/>
  <c r="CH20" i="146"/>
  <c r="CH20" i="149"/>
  <c r="CH20" i="115"/>
  <c r="CH20" i="174"/>
  <c r="CH20" i="40"/>
  <c r="CH20" i="29"/>
  <c r="CH20" i="77"/>
  <c r="CH20" i="42"/>
  <c r="CH20" i="173"/>
  <c r="CH20" i="104"/>
  <c r="CH20" i="21"/>
  <c r="CH20" i="99"/>
  <c r="AB21" i="180"/>
  <c r="AB21" i="181"/>
  <c r="AB21" i="178"/>
  <c r="AB21" i="179"/>
  <c r="AB21" i="177"/>
  <c r="AR20" i="106"/>
  <c r="AR20" i="112" s="1"/>
  <c r="AR20" i="150"/>
  <c r="AR20" i="147"/>
  <c r="AR20" i="148"/>
  <c r="AR20" i="146"/>
  <c r="AR20" i="149"/>
  <c r="AR20" i="174"/>
  <c r="AR20" i="115"/>
  <c r="AR20" i="77"/>
  <c r="AR20" i="40"/>
  <c r="AR20" i="29"/>
  <c r="AR20" i="173"/>
  <c r="AR20" i="42"/>
  <c r="AR20" i="104"/>
  <c r="AR20" i="21"/>
  <c r="AR20" i="99"/>
  <c r="AI15" i="180"/>
  <c r="AI15" i="181"/>
  <c r="AI15" i="178"/>
  <c r="AI15" i="179"/>
  <c r="AI15" i="177"/>
  <c r="AY14" i="106"/>
  <c r="AY14" i="112" s="1"/>
  <c r="AY14" i="148"/>
  <c r="AY14" i="150"/>
  <c r="AY14" i="147"/>
  <c r="AY14" i="146"/>
  <c r="AY14" i="149"/>
  <c r="AY14" i="40"/>
  <c r="AY14" i="115"/>
  <c r="AY14" i="174"/>
  <c r="AY14" i="29"/>
  <c r="AY14" i="77"/>
  <c r="AY14" i="42"/>
  <c r="AY14" i="173"/>
  <c r="AY14" i="104"/>
  <c r="AY14" i="21"/>
  <c r="AY14" i="99"/>
  <c r="G15" i="180"/>
  <c r="G15" i="181"/>
  <c r="G15" i="178"/>
  <c r="G15" i="179"/>
  <c r="G15" i="177"/>
  <c r="W14" i="106"/>
  <c r="W14" i="112" s="1"/>
  <c r="W14" i="148"/>
  <c r="W14" i="150"/>
  <c r="W14" i="147"/>
  <c r="W14" i="146"/>
  <c r="W14" i="149"/>
  <c r="W14" i="40"/>
  <c r="W14" i="115"/>
  <c r="W14" i="174"/>
  <c r="W14" i="29"/>
  <c r="W14" i="77"/>
  <c r="W14" i="42"/>
  <c r="W14" i="173"/>
  <c r="W14" i="104"/>
  <c r="W14" i="21"/>
  <c r="W14" i="99"/>
  <c r="AZ12" i="178"/>
  <c r="AZ12" i="180"/>
  <c r="AZ12" i="177"/>
  <c r="AZ12" i="179"/>
  <c r="AZ12" i="181"/>
  <c r="BP12" i="145"/>
  <c r="BP12" i="41"/>
  <c r="BP12" i="127"/>
  <c r="BP12" i="38"/>
  <c r="BP12" i="37"/>
  <c r="BP11" i="106"/>
  <c r="BP11" i="112" s="1"/>
  <c r="BP11" i="148"/>
  <c r="BP11" i="150"/>
  <c r="BP11" i="147"/>
  <c r="BP11" i="146"/>
  <c r="BP11" i="149"/>
  <c r="BP11" i="174"/>
  <c r="BP11" i="40"/>
  <c r="BP11" i="115"/>
  <c r="BP11" i="77"/>
  <c r="BP11" i="29"/>
  <c r="BP11" i="173"/>
  <c r="BP11" i="42"/>
  <c r="BP11" i="99"/>
  <c r="BP11" i="104"/>
  <c r="BP11" i="21"/>
  <c r="W12" i="178"/>
  <c r="W12" i="180"/>
  <c r="W12" i="177"/>
  <c r="W12" i="179"/>
  <c r="W12" i="181"/>
  <c r="AM12" i="145"/>
  <c r="AM12" i="41"/>
  <c r="AM12" i="127"/>
  <c r="AM12" i="38"/>
  <c r="AM12" i="37"/>
  <c r="AM11" i="106"/>
  <c r="AM11" i="112" s="1"/>
  <c r="AM11" i="148"/>
  <c r="AM11" i="150"/>
  <c r="AM11" i="147"/>
  <c r="AM11" i="146"/>
  <c r="AM11" i="149"/>
  <c r="AM11" i="174"/>
  <c r="AM11" i="40"/>
  <c r="AM11" i="115"/>
  <c r="AM11" i="77"/>
  <c r="AM11" i="29"/>
  <c r="AM11" i="42"/>
  <c r="AM11" i="173"/>
  <c r="AM11" i="104"/>
  <c r="AM11" i="21"/>
  <c r="AM11" i="99"/>
  <c r="BV9" i="145"/>
  <c r="BV9" i="41"/>
  <c r="BV9" i="127"/>
  <c r="BV9" i="37"/>
  <c r="BV8" i="106"/>
  <c r="BV8" i="112" s="1"/>
  <c r="BV8" i="150"/>
  <c r="BV9" i="38"/>
  <c r="BV8" i="148"/>
  <c r="BV8" i="147"/>
  <c r="BV8" i="146"/>
  <c r="BV8" i="149"/>
  <c r="BV8" i="115"/>
  <c r="BV8" i="40"/>
  <c r="BV8" i="174"/>
  <c r="BV8" i="29"/>
  <c r="BV8" i="77"/>
  <c r="BV8" i="173"/>
  <c r="BV8" i="42"/>
  <c r="BV8" i="21"/>
  <c r="BV8" i="99"/>
  <c r="BV8" i="104"/>
  <c r="AD9" i="179"/>
  <c r="AD9" i="181"/>
  <c r="AD9" i="177"/>
  <c r="AD9" i="178"/>
  <c r="AD9" i="180"/>
  <c r="AT9" i="145"/>
  <c r="AT9" i="41"/>
  <c r="AT9" i="127"/>
  <c r="AT9" i="38"/>
  <c r="AT9" i="37"/>
  <c r="AT8" i="106"/>
  <c r="AT8" i="112" s="1"/>
  <c r="AT8" i="150"/>
  <c r="AT8" i="148"/>
  <c r="AT8" i="147"/>
  <c r="AT8" i="146"/>
  <c r="AT8" i="149"/>
  <c r="AT8" i="115"/>
  <c r="AT8" i="40"/>
  <c r="AT8" i="174"/>
  <c r="AT8" i="29"/>
  <c r="AT8" i="77"/>
  <c r="AT8" i="173"/>
  <c r="AT8" i="42"/>
  <c r="AT8" i="21"/>
  <c r="AT8" i="99"/>
  <c r="AT8" i="104"/>
  <c r="CC7" i="127"/>
  <c r="CC7" i="145"/>
  <c r="CC7" i="41"/>
  <c r="CC7" i="37"/>
  <c r="CC6" i="106"/>
  <c r="CC6" i="112" s="1"/>
  <c r="CC6" i="150"/>
  <c r="CC7" i="38"/>
  <c r="CC6" i="148"/>
  <c r="CC6" i="147"/>
  <c r="CC6" i="146"/>
  <c r="CC6" i="149"/>
  <c r="CC6" i="174"/>
  <c r="CC6" i="115"/>
  <c r="CC6" i="40"/>
  <c r="CC6" i="29"/>
  <c r="CC6" i="77"/>
  <c r="CC6" i="42"/>
  <c r="CC6" i="173"/>
  <c r="CC6" i="104"/>
  <c r="CC6" i="21"/>
  <c r="CC6" i="99"/>
  <c r="CJ20" i="106"/>
  <c r="CJ20" i="112" s="1"/>
  <c r="CJ20" i="150"/>
  <c r="CJ20" i="147"/>
  <c r="CJ20" i="148"/>
  <c r="CJ20" i="146"/>
  <c r="CJ20" i="149"/>
  <c r="CJ20" i="174"/>
  <c r="CJ20" i="115"/>
  <c r="CJ20" i="77"/>
  <c r="CJ20" i="40"/>
  <c r="CJ20" i="29"/>
  <c r="CJ20" i="173"/>
  <c r="CJ20" i="42"/>
  <c r="CJ20" i="104"/>
  <c r="CJ20" i="21"/>
  <c r="CJ20" i="99"/>
  <c r="BV20" i="106"/>
  <c r="BV20" i="112" s="1"/>
  <c r="BV20" i="150"/>
  <c r="BV20" i="148"/>
  <c r="BV20" i="147"/>
  <c r="BV20" i="146"/>
  <c r="BV20" i="149"/>
  <c r="BV20" i="115"/>
  <c r="BV20" i="174"/>
  <c r="BV20" i="40"/>
  <c r="BV20" i="29"/>
  <c r="BV20" i="77"/>
  <c r="BV20" i="42"/>
  <c r="BV20" i="173"/>
  <c r="BV20" i="104"/>
  <c r="BV20" i="21"/>
  <c r="BV20" i="99"/>
  <c r="AR21" i="180"/>
  <c r="AR21" i="181"/>
  <c r="AR21" i="178"/>
  <c r="AR21" i="179"/>
  <c r="AR21" i="177"/>
  <c r="BH20" i="106"/>
  <c r="BH20" i="112" s="1"/>
  <c r="BH20" i="150"/>
  <c r="BH20" i="147"/>
  <c r="BH20" i="148"/>
  <c r="BH20" i="146"/>
  <c r="BH20" i="149"/>
  <c r="BH20" i="174"/>
  <c r="BH20" i="115"/>
  <c r="BH20" i="77"/>
  <c r="BH20" i="40"/>
  <c r="BH20" i="29"/>
  <c r="BH20" i="173"/>
  <c r="BH20" i="42"/>
  <c r="BH20" i="104"/>
  <c r="BH20" i="21"/>
  <c r="BH20" i="99"/>
  <c r="AD21" i="180"/>
  <c r="AD21" i="181"/>
  <c r="AD21" i="178"/>
  <c r="AD21" i="179"/>
  <c r="AD21" i="177"/>
  <c r="AT20" i="106"/>
  <c r="AT20" i="112" s="1"/>
  <c r="AT20" i="150"/>
  <c r="AT20" i="148"/>
  <c r="AT20" i="147"/>
  <c r="AT20" i="146"/>
  <c r="AT20" i="149"/>
  <c r="AT20" i="115"/>
  <c r="AT20" i="174"/>
  <c r="AT20" i="40"/>
  <c r="AT20" i="29"/>
  <c r="AT20" i="77"/>
  <c r="AT20" i="42"/>
  <c r="AT20" i="173"/>
  <c r="AT20" i="104"/>
  <c r="AT20" i="21"/>
  <c r="AT20" i="99"/>
  <c r="P21" i="180"/>
  <c r="P21" i="181"/>
  <c r="P21" i="178"/>
  <c r="P21" i="179"/>
  <c r="P21" i="177"/>
  <c r="AF20" i="106"/>
  <c r="AF20" i="112" s="1"/>
  <c r="AF20" i="150"/>
  <c r="AF20" i="147"/>
  <c r="AF20" i="148"/>
  <c r="AF20" i="146"/>
  <c r="AF20" i="149"/>
  <c r="AF20" i="174"/>
  <c r="AF20" i="115"/>
  <c r="AF20" i="77"/>
  <c r="AF20" i="40"/>
  <c r="AF20" i="29"/>
  <c r="AF20" i="173"/>
  <c r="AF20" i="42"/>
  <c r="AF20" i="104"/>
  <c r="AF20" i="21"/>
  <c r="AF20" i="99"/>
  <c r="B21" i="180"/>
  <c r="B21" i="181"/>
  <c r="B21" i="178"/>
  <c r="B21" i="179"/>
  <c r="B21" i="177"/>
  <c r="R20" i="106"/>
  <c r="R20" i="112" s="1"/>
  <c r="R20" i="150"/>
  <c r="R20" i="148"/>
  <c r="R20" i="147"/>
  <c r="R20" i="146"/>
  <c r="R20" i="149"/>
  <c r="R20" i="115"/>
  <c r="R20" i="174"/>
  <c r="R20" i="40"/>
  <c r="R20" i="29"/>
  <c r="R20" i="77"/>
  <c r="R20" i="42"/>
  <c r="R20" i="173"/>
  <c r="R20" i="104"/>
  <c r="R20" i="21"/>
  <c r="R20" i="99"/>
  <c r="AR19" i="181"/>
  <c r="AR19" i="180"/>
  <c r="AR19" i="178"/>
  <c r="AR19" i="179"/>
  <c r="AR19" i="177"/>
  <c r="BH18" i="106"/>
  <c r="BH18" i="112" s="1"/>
  <c r="BH18" i="150"/>
  <c r="BH18" i="148"/>
  <c r="BH18" i="147"/>
  <c r="BH18" i="146"/>
  <c r="BH18" i="149"/>
  <c r="BH18" i="40"/>
  <c r="BH18" i="115"/>
  <c r="BH18" i="174"/>
  <c r="BH18" i="29"/>
  <c r="BH18" i="77"/>
  <c r="BH18" i="42"/>
  <c r="BH18" i="173"/>
  <c r="BH18" i="104"/>
  <c r="BH18" i="21"/>
  <c r="BH18" i="99"/>
  <c r="CC14" i="106"/>
  <c r="CC14" i="112" s="1"/>
  <c r="CC14" i="148"/>
  <c r="CC14" i="150"/>
  <c r="CC14" i="147"/>
  <c r="CC14" i="146"/>
  <c r="CC14" i="149"/>
  <c r="CC14" i="174"/>
  <c r="CC14" i="40"/>
  <c r="CC14" i="115"/>
  <c r="CC14" i="77"/>
  <c r="CC14" i="29"/>
  <c r="CC14" i="173"/>
  <c r="CC14" i="42"/>
  <c r="CC14" i="99"/>
  <c r="CC14" i="104"/>
  <c r="CC14" i="21"/>
  <c r="AZ15" i="180"/>
  <c r="AZ15" i="181"/>
  <c r="AZ15" i="178"/>
  <c r="AZ15" i="179"/>
  <c r="AZ15" i="177"/>
  <c r="BP14" i="106"/>
  <c r="BP14" i="112" s="1"/>
  <c r="BP14" i="148"/>
  <c r="BP14" i="150"/>
  <c r="BP14" i="147"/>
  <c r="BP14" i="146"/>
  <c r="BP14" i="149"/>
  <c r="BP14" i="174"/>
  <c r="BP14" i="40"/>
  <c r="BP14" i="115"/>
  <c r="BP14" i="77"/>
  <c r="BP14" i="29"/>
  <c r="BP14" i="173"/>
  <c r="BP14" i="42"/>
  <c r="BP14" i="104"/>
  <c r="BP14" i="21"/>
  <c r="BP14" i="99"/>
  <c r="AK15" i="180"/>
  <c r="AK15" i="178"/>
  <c r="AK15" i="181"/>
  <c r="AK15" i="179"/>
  <c r="AK15" i="177"/>
  <c r="BA14" i="106"/>
  <c r="BA14" i="112" s="1"/>
  <c r="BA14" i="148"/>
  <c r="BA14" i="150"/>
  <c r="BA14" i="147"/>
  <c r="BA14" i="146"/>
  <c r="BA14" i="149"/>
  <c r="BA14" i="174"/>
  <c r="BA14" i="40"/>
  <c r="BA14" i="115"/>
  <c r="BA14" i="77"/>
  <c r="BA14" i="29"/>
  <c r="BA14" i="173"/>
  <c r="BA14" i="42"/>
  <c r="BA14" i="99"/>
  <c r="BA14" i="104"/>
  <c r="BA14" i="21"/>
  <c r="W15" i="180"/>
  <c r="W15" i="181"/>
  <c r="W15" i="178"/>
  <c r="W15" i="179"/>
  <c r="W15" i="177"/>
  <c r="AM14" i="106"/>
  <c r="AM14" i="112" s="1"/>
  <c r="AM14" i="148"/>
  <c r="AM14" i="150"/>
  <c r="AM14" i="147"/>
  <c r="AM14" i="146"/>
  <c r="AM14" i="149"/>
  <c r="AM14" i="40"/>
  <c r="AM14" i="115"/>
  <c r="AM14" i="174"/>
  <c r="AM14" i="29"/>
  <c r="AM14" i="77"/>
  <c r="AM14" i="42"/>
  <c r="AM14" i="173"/>
  <c r="AM14" i="104"/>
  <c r="AM14" i="21"/>
  <c r="AM14" i="99"/>
  <c r="I15" i="180"/>
  <c r="I15" i="181"/>
  <c r="I15" i="178"/>
  <c r="I15" i="179"/>
  <c r="I15" i="177"/>
  <c r="Y14" i="106"/>
  <c r="Y14" i="112" s="1"/>
  <c r="Y14" i="148"/>
  <c r="Y14" i="150"/>
  <c r="Y14" i="147"/>
  <c r="Y14" i="146"/>
  <c r="Y14" i="149"/>
  <c r="Y14" i="174"/>
  <c r="Y14" i="40"/>
  <c r="Y14" i="115"/>
  <c r="Y14" i="77"/>
  <c r="Y14" i="29"/>
  <c r="Y14" i="173"/>
  <c r="Y14" i="42"/>
  <c r="Y14" i="99"/>
  <c r="Y14" i="104"/>
  <c r="Y14" i="21"/>
  <c r="B14" i="106"/>
  <c r="B14" i="112" s="1"/>
  <c r="B14" i="148"/>
  <c r="B14" i="150"/>
  <c r="B14" i="147"/>
  <c r="B14" i="146"/>
  <c r="B14" i="149"/>
  <c r="B14" i="174"/>
  <c r="B14" i="40"/>
  <c r="B14" i="115"/>
  <c r="B14" i="77"/>
  <c r="B14" i="29"/>
  <c r="B14" i="42"/>
  <c r="B14" i="173"/>
  <c r="B14" i="104"/>
  <c r="B14" i="21"/>
  <c r="B14" i="99"/>
  <c r="CH12" i="41"/>
  <c r="CH12" i="145"/>
  <c r="CH12" i="127"/>
  <c r="CH12" i="37"/>
  <c r="CH11" i="106"/>
  <c r="CH11" i="112" s="1"/>
  <c r="CH12" i="38"/>
  <c r="CH11" i="148"/>
  <c r="CH11" i="150"/>
  <c r="CH11" i="147"/>
  <c r="CH11" i="146"/>
  <c r="CH11" i="149"/>
  <c r="CH11" i="115"/>
  <c r="CH11" i="174"/>
  <c r="CH11" i="40"/>
  <c r="CH11" i="29"/>
  <c r="CH11" i="77"/>
  <c r="CH11" i="42"/>
  <c r="CH11" i="173"/>
  <c r="CH11" i="104"/>
  <c r="CH11" i="21"/>
  <c r="CH11" i="99"/>
  <c r="BT12" i="145"/>
  <c r="BT12" i="41"/>
  <c r="BT12" i="127"/>
  <c r="BT12" i="38"/>
  <c r="BT12" i="37"/>
  <c r="BT11" i="106"/>
  <c r="BT11" i="112" s="1"/>
  <c r="BT11" i="148"/>
  <c r="BT11" i="150"/>
  <c r="BT11" i="147"/>
  <c r="BT11" i="146"/>
  <c r="BT11" i="149"/>
  <c r="BT11" i="174"/>
  <c r="BT11" i="40"/>
  <c r="BT11" i="115"/>
  <c r="BT11" i="77"/>
  <c r="BT11" i="29"/>
  <c r="BT11" i="173"/>
  <c r="BT11" i="42"/>
  <c r="BT11" i="99"/>
  <c r="BT11" i="104"/>
  <c r="BT11" i="21"/>
  <c r="AP12" i="179"/>
  <c r="AP12" i="181"/>
  <c r="AP12" i="178"/>
  <c r="AP12" i="180"/>
  <c r="AP12" i="177"/>
  <c r="BF12" i="41"/>
  <c r="BF12" i="145"/>
  <c r="BF12" i="127"/>
  <c r="BF12" i="38"/>
  <c r="BF12" i="37"/>
  <c r="BF11" i="106"/>
  <c r="BF11" i="112" s="1"/>
  <c r="BF11" i="148"/>
  <c r="BF11" i="150"/>
  <c r="BF11" i="147"/>
  <c r="BF11" i="146"/>
  <c r="BF11" i="149"/>
  <c r="BF11" i="115"/>
  <c r="BF11" i="174"/>
  <c r="BF11" i="40"/>
  <c r="BF11" i="29"/>
  <c r="BF11" i="77"/>
  <c r="BF11" i="42"/>
  <c r="BF11" i="173"/>
  <c r="BF11" i="104"/>
  <c r="BF11" i="21"/>
  <c r="BF11" i="99"/>
  <c r="AB12" i="178"/>
  <c r="AB12" i="180"/>
  <c r="AB12" i="177"/>
  <c r="AB12" i="179"/>
  <c r="AB12" i="181"/>
  <c r="AR12" i="145"/>
  <c r="AR12" i="41"/>
  <c r="AR12" i="127"/>
  <c r="AR12" i="38"/>
  <c r="AR12" i="37"/>
  <c r="AR11" i="106"/>
  <c r="AR11" i="112" s="1"/>
  <c r="AR11" i="148"/>
  <c r="AR11" i="150"/>
  <c r="AR11" i="147"/>
  <c r="AR11" i="146"/>
  <c r="AR11" i="149"/>
  <c r="AR11" i="174"/>
  <c r="AR11" i="40"/>
  <c r="AR11" i="115"/>
  <c r="AR11" i="77"/>
  <c r="AR11" i="29"/>
  <c r="AR11" i="173"/>
  <c r="AR11" i="42"/>
  <c r="AR11" i="99"/>
  <c r="AR11" i="104"/>
  <c r="AR11" i="21"/>
  <c r="N12" i="179"/>
  <c r="N12" i="181"/>
  <c r="N12" i="178"/>
  <c r="N12" i="180"/>
  <c r="N12" i="177"/>
  <c r="AD12" i="41"/>
  <c r="AD12" i="145"/>
  <c r="AD12" i="38"/>
  <c r="AD12" i="127"/>
  <c r="AD12" i="37"/>
  <c r="AD11" i="106"/>
  <c r="AD11" i="112" s="1"/>
  <c r="AD11" i="148"/>
  <c r="AD11" i="150"/>
  <c r="AD11" i="147"/>
  <c r="AD11" i="146"/>
  <c r="AD11" i="149"/>
  <c r="AD11" i="115"/>
  <c r="AD11" i="174"/>
  <c r="AD11" i="40"/>
  <c r="AD11" i="29"/>
  <c r="AD11" i="77"/>
  <c r="AD11" i="42"/>
  <c r="AD11" i="173"/>
  <c r="AD11" i="104"/>
  <c r="AD11" i="21"/>
  <c r="AD11" i="99"/>
  <c r="P12" i="153"/>
  <c r="P12" i="151"/>
  <c r="P12" i="152" s="1"/>
  <c r="P12" i="154"/>
  <c r="P12" i="155"/>
  <c r="CO9" i="145"/>
  <c r="CO9" i="41"/>
  <c r="CO9" i="127"/>
  <c r="CO9" i="37"/>
  <c r="CO8" i="106"/>
  <c r="CO8" i="112" s="1"/>
  <c r="CO9" i="38"/>
  <c r="CO8" i="150"/>
  <c r="CO8" i="148"/>
  <c r="CO8" i="147"/>
  <c r="CO8" i="146"/>
  <c r="CO8" i="149"/>
  <c r="CO8" i="40"/>
  <c r="CO8" i="174"/>
  <c r="CO8" i="115"/>
  <c r="CO8" i="77"/>
  <c r="CO8" i="29"/>
  <c r="CO8" i="173"/>
  <c r="CO8" i="42"/>
  <c r="CO8" i="104"/>
  <c r="CO8" i="21"/>
  <c r="CO8" i="99"/>
  <c r="CA9" i="145"/>
  <c r="CA9" i="41"/>
  <c r="CA9" i="127"/>
  <c r="CA9" i="37"/>
  <c r="CA8" i="106"/>
  <c r="CA8" i="112" s="1"/>
  <c r="CA8" i="150"/>
  <c r="CA9" i="38"/>
  <c r="CA8" i="148"/>
  <c r="CA8" i="147"/>
  <c r="CA8" i="146"/>
  <c r="CA8" i="149"/>
  <c r="CA8" i="174"/>
  <c r="CA8" i="115"/>
  <c r="CA8" i="40"/>
  <c r="CA8" i="29"/>
  <c r="CA8" i="77"/>
  <c r="CA8" i="42"/>
  <c r="CA8" i="173"/>
  <c r="CA8" i="104"/>
  <c r="CA8" i="21"/>
  <c r="CA8" i="99"/>
  <c r="AW9" i="179"/>
  <c r="AW9" i="181"/>
  <c r="AW9" i="177"/>
  <c r="AW9" i="178"/>
  <c r="AW9" i="180"/>
  <c r="BM9" i="145"/>
  <c r="BM9" i="41"/>
  <c r="BM9" i="127"/>
  <c r="BM9" i="37"/>
  <c r="BM9" i="38"/>
  <c r="BM8" i="106"/>
  <c r="BM8" i="112" s="1"/>
  <c r="BM8" i="150"/>
  <c r="BM8" i="148"/>
  <c r="BM8" i="147"/>
  <c r="BM8" i="146"/>
  <c r="BM8" i="149"/>
  <c r="BM8" i="40"/>
  <c r="BM8" i="174"/>
  <c r="BM8" i="115"/>
  <c r="BM8" i="77"/>
  <c r="BM8" i="29"/>
  <c r="BM8" i="173"/>
  <c r="BM8" i="42"/>
  <c r="BM8" i="104"/>
  <c r="BM8" i="21"/>
  <c r="BM8" i="99"/>
  <c r="AI9" i="178"/>
  <c r="AI9" i="180"/>
  <c r="AI9" i="179"/>
  <c r="AI9" i="181"/>
  <c r="AI9" i="177"/>
  <c r="AY9" i="145"/>
  <c r="AY9" i="41"/>
  <c r="AY9" i="127"/>
  <c r="AY9" i="37"/>
  <c r="AY9" i="38"/>
  <c r="AY8" i="106"/>
  <c r="AY8" i="112" s="1"/>
  <c r="AY8" i="150"/>
  <c r="AY8" i="148"/>
  <c r="AY8" i="147"/>
  <c r="AY8" i="146"/>
  <c r="AY8" i="149"/>
  <c r="AY8" i="174"/>
  <c r="AY8" i="115"/>
  <c r="AY8" i="40"/>
  <c r="AY8" i="29"/>
  <c r="AY8" i="77"/>
  <c r="AY8" i="42"/>
  <c r="AY8" i="173"/>
  <c r="AY8" i="104"/>
  <c r="AY8" i="21"/>
  <c r="AY8" i="99"/>
  <c r="U9" i="179"/>
  <c r="U9" i="181"/>
  <c r="U9" i="177"/>
  <c r="U9" i="178"/>
  <c r="U9" i="180"/>
  <c r="AK9" i="145"/>
  <c r="AK9" i="41"/>
  <c r="AK9" i="127"/>
  <c r="AK9" i="37"/>
  <c r="AK9" i="38"/>
  <c r="AK8" i="106"/>
  <c r="AK8" i="112" s="1"/>
  <c r="AK8" i="150"/>
  <c r="AK8" i="148"/>
  <c r="AK8" i="147"/>
  <c r="AK8" i="146"/>
  <c r="AK8" i="149"/>
  <c r="AK8" i="40"/>
  <c r="AK8" i="174"/>
  <c r="AK8" i="115"/>
  <c r="AK8" i="77"/>
  <c r="AK8" i="29"/>
  <c r="AK8" i="173"/>
  <c r="AK8" i="42"/>
  <c r="AK8" i="104"/>
  <c r="AK8" i="21"/>
  <c r="AK8" i="99"/>
  <c r="G9" i="178"/>
  <c r="G9" i="180"/>
  <c r="G9" i="179"/>
  <c r="G9" i="181"/>
  <c r="G9" i="177"/>
  <c r="W9" i="145"/>
  <c r="W9" i="41"/>
  <c r="W9" i="127"/>
  <c r="W9" i="37"/>
  <c r="W9" i="38"/>
  <c r="W8" i="106"/>
  <c r="W8" i="112" s="1"/>
  <c r="W8" i="150"/>
  <c r="W8" i="148"/>
  <c r="W8" i="147"/>
  <c r="W8" i="146"/>
  <c r="W8" i="149"/>
  <c r="W8" i="174"/>
  <c r="W8" i="115"/>
  <c r="W8" i="40"/>
  <c r="W8" i="29"/>
  <c r="W8" i="77"/>
  <c r="W8" i="42"/>
  <c r="W8" i="173"/>
  <c r="W8" i="104"/>
  <c r="W8" i="21"/>
  <c r="W8" i="99"/>
  <c r="B9" i="155"/>
  <c r="B9" i="153"/>
  <c r="B9" i="154"/>
  <c r="B9" i="151"/>
  <c r="B9" i="152" s="1"/>
  <c r="B9" i="145"/>
  <c r="B9" i="41"/>
  <c r="B9" i="127"/>
  <c r="B9" i="37"/>
  <c r="B9" i="38"/>
  <c r="B8" i="106"/>
  <c r="B8" i="112" s="1"/>
  <c r="B8" i="150"/>
  <c r="B8" i="148"/>
  <c r="B8" i="147"/>
  <c r="B8" i="146"/>
  <c r="B8" i="149"/>
  <c r="B8" i="174"/>
  <c r="B8" i="115"/>
  <c r="B8" i="40"/>
  <c r="B8" i="29"/>
  <c r="B8" i="77"/>
  <c r="B8" i="42"/>
  <c r="B8" i="173"/>
  <c r="B8" i="104"/>
  <c r="B8" i="21"/>
  <c r="B8" i="99"/>
  <c r="CH7" i="145"/>
  <c r="CH7" i="41"/>
  <c r="CH7" i="127"/>
  <c r="CH7" i="37"/>
  <c r="CH6" i="106"/>
  <c r="CH6" i="112" s="1"/>
  <c r="CH7" i="38"/>
  <c r="CH6" i="150"/>
  <c r="CH6" i="148"/>
  <c r="CH6" i="147"/>
  <c r="CH6" i="146"/>
  <c r="CH6" i="149"/>
  <c r="CH6" i="40"/>
  <c r="CH6" i="174"/>
  <c r="CH6" i="115"/>
  <c r="CH6" i="77"/>
  <c r="CH6" i="29"/>
  <c r="CH6" i="42"/>
  <c r="CH6" i="173"/>
  <c r="CH6" i="104"/>
  <c r="CH6" i="21"/>
  <c r="CH6" i="99"/>
  <c r="BT7" i="145"/>
  <c r="BT7" i="41"/>
  <c r="BT7" i="127"/>
  <c r="BT7" i="37"/>
  <c r="BT7" i="38"/>
  <c r="BT6" i="106"/>
  <c r="BT6" i="112" s="1"/>
  <c r="BT6" i="150"/>
  <c r="BT6" i="148"/>
  <c r="BT6" i="147"/>
  <c r="BT6" i="146"/>
  <c r="BT6" i="149"/>
  <c r="BT6" i="115"/>
  <c r="BT6" i="40"/>
  <c r="BT6" i="174"/>
  <c r="BT6" i="29"/>
  <c r="BT6" i="77"/>
  <c r="BT6" i="173"/>
  <c r="BT6" i="42"/>
  <c r="BT6" i="21"/>
  <c r="BT6" i="99"/>
  <c r="BT6" i="104"/>
  <c r="AP7" i="177"/>
  <c r="AP7" i="178"/>
  <c r="AP7" i="180"/>
  <c r="AP7" i="179"/>
  <c r="AP7" i="181"/>
  <c r="BF7" i="145"/>
  <c r="BF7" i="41"/>
  <c r="BF7" i="127"/>
  <c r="BF7" i="38"/>
  <c r="BF7" i="37"/>
  <c r="BF6" i="106"/>
  <c r="BF6" i="112" s="1"/>
  <c r="BF6" i="150"/>
  <c r="BF6" i="148"/>
  <c r="BF6" i="147"/>
  <c r="BF6" i="146"/>
  <c r="BF6" i="149"/>
  <c r="BF6" i="40"/>
  <c r="BF6" i="174"/>
  <c r="BF6" i="115"/>
  <c r="BF6" i="77"/>
  <c r="BF6" i="29"/>
  <c r="BF6" i="42"/>
  <c r="BF6" i="173"/>
  <c r="BF6" i="104"/>
  <c r="BF6" i="21"/>
  <c r="BF6" i="99"/>
  <c r="AB7" i="179"/>
  <c r="AB7" i="181"/>
  <c r="AB7" i="180"/>
  <c r="AB7" i="177"/>
  <c r="AB7" i="178"/>
  <c r="AR7" i="145"/>
  <c r="AR7" i="41"/>
  <c r="AR7" i="127"/>
  <c r="AR7" i="37"/>
  <c r="AR7" i="38"/>
  <c r="AR6" i="106"/>
  <c r="AR6" i="112" s="1"/>
  <c r="AR6" i="150"/>
  <c r="AR6" i="148"/>
  <c r="AR6" i="147"/>
  <c r="AR6" i="146"/>
  <c r="AR6" i="149"/>
  <c r="AR6" i="115"/>
  <c r="AR6" i="40"/>
  <c r="AR6" i="174"/>
  <c r="AR6" i="29"/>
  <c r="AR6" i="77"/>
  <c r="AR6" i="173"/>
  <c r="AR6" i="42"/>
  <c r="AR6" i="21"/>
  <c r="AR6" i="99"/>
  <c r="AR6" i="104"/>
  <c r="N7" i="177"/>
  <c r="N7" i="178"/>
  <c r="N7" i="179"/>
  <c r="N7" i="181"/>
  <c r="N7" i="180"/>
  <c r="AD7" i="145"/>
  <c r="AD7" i="41"/>
  <c r="AD7" i="127"/>
  <c r="AD7" i="38"/>
  <c r="AD7" i="37"/>
  <c r="AD6" i="106"/>
  <c r="AD6" i="112" s="1"/>
  <c r="AD6" i="150"/>
  <c r="AD6" i="148"/>
  <c r="AD6" i="147"/>
  <c r="AD6" i="146"/>
  <c r="AD6" i="149"/>
  <c r="AD6" i="40"/>
  <c r="AD6" i="174"/>
  <c r="AD6" i="115"/>
  <c r="AD6" i="77"/>
  <c r="AD6" i="29"/>
  <c r="AD6" i="42"/>
  <c r="AD6" i="173"/>
  <c r="AD6" i="104"/>
  <c r="AD6" i="21"/>
  <c r="AD6" i="99"/>
  <c r="P7" i="153"/>
  <c r="P7" i="151"/>
  <c r="P7" i="152" s="1"/>
  <c r="P7" i="154"/>
  <c r="P7" i="155"/>
  <c r="BQ57" i="106"/>
  <c r="BQ57" i="112" s="1"/>
  <c r="BQ57" i="21"/>
  <c r="BQ57" i="173"/>
  <c r="BQ57" i="104"/>
  <c r="BQ57" i="99"/>
  <c r="W44" i="106"/>
  <c r="W44" i="112" s="1"/>
  <c r="W44" i="173"/>
  <c r="W44" i="21"/>
  <c r="W44" i="104"/>
  <c r="W44" i="99"/>
  <c r="Y45" i="106"/>
  <c r="Y45" i="112" s="1"/>
  <c r="Y45" i="173"/>
  <c r="Y45" i="104"/>
  <c r="Y45" i="99"/>
  <c r="Y45" i="21"/>
  <c r="W39" i="180"/>
  <c r="W39" i="181"/>
  <c r="W39" i="179"/>
  <c r="W39" i="177"/>
  <c r="AM38" i="106"/>
  <c r="AM38" i="112" s="1"/>
  <c r="AM38" i="150"/>
  <c r="AM38" i="148"/>
  <c r="AM38" i="147"/>
  <c r="AM38" i="146"/>
  <c r="AM38" i="174"/>
  <c r="AM38" i="115"/>
  <c r="AM38" i="149"/>
  <c r="AM38" i="77"/>
  <c r="AM38" i="40"/>
  <c r="AM38" i="173"/>
  <c r="AM38" i="42"/>
  <c r="AM38" i="29"/>
  <c r="AM38" i="21"/>
  <c r="AM38" i="104"/>
  <c r="AM38" i="99"/>
  <c r="AT44" i="106"/>
  <c r="AT44" i="112" s="1"/>
  <c r="AT44" i="173"/>
  <c r="AT44" i="104"/>
  <c r="AT44" i="99"/>
  <c r="AT44" i="21"/>
  <c r="CA37" i="106"/>
  <c r="CA37" i="112" s="1"/>
  <c r="CA37" i="150"/>
  <c r="CA37" i="148"/>
  <c r="CA37" i="147"/>
  <c r="CA37" i="146"/>
  <c r="CA37" i="149"/>
  <c r="CA37" i="115"/>
  <c r="CA37" i="174"/>
  <c r="CA37" i="40"/>
  <c r="CA37" i="77"/>
  <c r="CA37" i="42"/>
  <c r="CA37" i="29"/>
  <c r="CA37" i="173"/>
  <c r="CA37" i="21"/>
  <c r="CA37" i="104"/>
  <c r="CA37" i="99"/>
  <c r="AK44" i="106"/>
  <c r="AK44" i="112" s="1"/>
  <c r="AK44" i="173"/>
  <c r="AK44" i="21"/>
  <c r="AK44" i="104"/>
  <c r="AK44" i="99"/>
  <c r="CH44" i="106"/>
  <c r="CH44" i="112" s="1"/>
  <c r="CH44" i="173"/>
  <c r="CH44" i="104"/>
  <c r="CH44" i="99"/>
  <c r="CH44" i="21"/>
  <c r="CJ44" i="106"/>
  <c r="CJ44" i="112" s="1"/>
  <c r="CJ44" i="21"/>
  <c r="CJ44" i="173"/>
  <c r="CJ44" i="104"/>
  <c r="CJ44" i="99"/>
  <c r="AD38" i="180"/>
  <c r="AD38" i="181"/>
  <c r="AD38" i="178"/>
  <c r="AD38" i="179"/>
  <c r="AD38" i="177"/>
  <c r="AT37" i="106"/>
  <c r="AT37" i="112" s="1"/>
  <c r="AT37" i="150"/>
  <c r="AT37" i="148"/>
  <c r="AT37" i="147"/>
  <c r="AT37" i="149"/>
  <c r="AT37" i="146"/>
  <c r="AT37" i="115"/>
  <c r="AT37" i="174"/>
  <c r="AT37" i="40"/>
  <c r="AT37" i="77"/>
  <c r="AT37" i="29"/>
  <c r="AT37" i="173"/>
  <c r="AT37" i="42"/>
  <c r="AT37" i="21"/>
  <c r="AT37" i="104"/>
  <c r="AT37" i="99"/>
  <c r="AI38" i="180"/>
  <c r="AI38" i="181"/>
  <c r="AI38" i="178"/>
  <c r="AI38" i="179"/>
  <c r="AI38" i="177"/>
  <c r="AY37" i="106"/>
  <c r="AY37" i="112" s="1"/>
  <c r="AY37" i="150"/>
  <c r="AY37" i="148"/>
  <c r="AY37" i="147"/>
  <c r="AY37" i="146"/>
  <c r="AY37" i="115"/>
  <c r="AY37" i="149"/>
  <c r="AY37" i="174"/>
  <c r="AY37" i="40"/>
  <c r="AY37" i="77"/>
  <c r="AY37" i="42"/>
  <c r="AY37" i="29"/>
  <c r="AY37" i="173"/>
  <c r="AY37" i="21"/>
  <c r="AY37" i="104"/>
  <c r="AY37" i="99"/>
  <c r="AM45" i="2"/>
  <c r="AM44" i="106"/>
  <c r="AM44" i="112" s="1"/>
  <c r="AM44" i="173"/>
  <c r="AM44" i="21"/>
  <c r="AM44" i="104"/>
  <c r="AM44" i="99"/>
  <c r="W38" i="2"/>
  <c r="G38" i="180"/>
  <c r="G38" i="181"/>
  <c r="G38" i="178"/>
  <c r="G38" i="179"/>
  <c r="G38" i="177"/>
  <c r="W37" i="106"/>
  <c r="W37" i="112" s="1"/>
  <c r="W37" i="150"/>
  <c r="W37" i="148"/>
  <c r="W37" i="147"/>
  <c r="W37" i="149"/>
  <c r="W37" i="146"/>
  <c r="W37" i="115"/>
  <c r="W37" i="174"/>
  <c r="W37" i="40"/>
  <c r="W37" i="77"/>
  <c r="W37" i="42"/>
  <c r="W37" i="29"/>
  <c r="W37" i="173"/>
  <c r="W37" i="21"/>
  <c r="W37" i="104"/>
  <c r="W37" i="99"/>
  <c r="N38" i="180"/>
  <c r="N38" i="181"/>
  <c r="N38" i="178"/>
  <c r="N38" i="179"/>
  <c r="N38" i="177"/>
  <c r="AD37" i="106"/>
  <c r="AD37" i="112" s="1"/>
  <c r="AD37" i="150"/>
  <c r="AD37" i="148"/>
  <c r="AD37" i="147"/>
  <c r="AD37" i="149"/>
  <c r="AD37" i="146"/>
  <c r="AD37" i="115"/>
  <c r="AD37" i="174"/>
  <c r="AD37" i="40"/>
  <c r="AD37" i="77"/>
  <c r="AD37" i="29"/>
  <c r="AD37" i="173"/>
  <c r="AD37" i="42"/>
  <c r="AD37" i="21"/>
  <c r="AD37" i="104"/>
  <c r="AD37" i="99"/>
  <c r="BT44" i="106"/>
  <c r="BT44" i="112" s="1"/>
  <c r="BT44" i="21"/>
  <c r="BT44" i="173"/>
  <c r="BT44" i="104"/>
  <c r="BT44" i="99"/>
  <c r="AD21" i="2"/>
  <c r="N21" i="180"/>
  <c r="N21" i="181"/>
  <c r="N21" i="178"/>
  <c r="N21" i="179"/>
  <c r="N21" i="177"/>
  <c r="AD20" i="106"/>
  <c r="AD20" i="112" s="1"/>
  <c r="AD20" i="150"/>
  <c r="AD20" i="148"/>
  <c r="AD20" i="147"/>
  <c r="AD20" i="146"/>
  <c r="AD20" i="149"/>
  <c r="AD20" i="115"/>
  <c r="AD20" i="174"/>
  <c r="AD20" i="40"/>
  <c r="AD20" i="29"/>
  <c r="AD20" i="77"/>
  <c r="AD20" i="42"/>
  <c r="AD20" i="173"/>
  <c r="AD20" i="104"/>
  <c r="AD20" i="21"/>
  <c r="AD20" i="99"/>
  <c r="AW15" i="180"/>
  <c r="AW15" i="181"/>
  <c r="AW15" i="178"/>
  <c r="AW15" i="179"/>
  <c r="AW15" i="177"/>
  <c r="BM14" i="106"/>
  <c r="BM14" i="112" s="1"/>
  <c r="BM14" i="148"/>
  <c r="BM14" i="150"/>
  <c r="BM14" i="147"/>
  <c r="BM14" i="146"/>
  <c r="BM14" i="149"/>
  <c r="BM14" i="174"/>
  <c r="BM14" i="40"/>
  <c r="BM14" i="115"/>
  <c r="BM14" i="77"/>
  <c r="BM14" i="29"/>
  <c r="BM14" i="173"/>
  <c r="BM14" i="42"/>
  <c r="BM14" i="99"/>
  <c r="BM14" i="104"/>
  <c r="BM14" i="21"/>
  <c r="I12" i="179"/>
  <c r="I12" i="181"/>
  <c r="I12" i="178"/>
  <c r="I12" i="180"/>
  <c r="I12" i="177"/>
  <c r="Y12" i="145"/>
  <c r="Y12" i="41"/>
  <c r="Y12" i="127"/>
  <c r="Y12" i="37"/>
  <c r="Y12" i="38"/>
  <c r="Y11" i="106"/>
  <c r="Y11" i="112" s="1"/>
  <c r="Y11" i="150"/>
  <c r="Y11" i="148"/>
  <c r="Y11" i="147"/>
  <c r="Y11" i="146"/>
  <c r="Y11" i="149"/>
  <c r="Y11" i="115"/>
  <c r="Y11" i="174"/>
  <c r="Y11" i="40"/>
  <c r="Y11" i="29"/>
  <c r="Y11" i="77"/>
  <c r="Y11" i="173"/>
  <c r="Y11" i="42"/>
  <c r="Y11" i="21"/>
  <c r="Y11" i="99"/>
  <c r="Y11" i="104"/>
  <c r="R9" i="145"/>
  <c r="R9" i="41"/>
  <c r="R9" i="127"/>
  <c r="R9" i="38"/>
  <c r="R9" i="37"/>
  <c r="R8" i="106"/>
  <c r="R8" i="112" s="1"/>
  <c r="R8" i="150"/>
  <c r="R8" i="148"/>
  <c r="R8" i="147"/>
  <c r="R8" i="146"/>
  <c r="R8" i="149"/>
  <c r="R8" i="115"/>
  <c r="R8" i="40"/>
  <c r="R8" i="174"/>
  <c r="R8" i="29"/>
  <c r="R8" i="77"/>
  <c r="R8" i="173"/>
  <c r="R8" i="42"/>
  <c r="R8" i="21"/>
  <c r="R8" i="99"/>
  <c r="R8" i="104"/>
  <c r="I7" i="178"/>
  <c r="I7" i="179"/>
  <c r="I7" i="181"/>
  <c r="I7" i="180"/>
  <c r="I7" i="177"/>
  <c r="Y7" i="127"/>
  <c r="Y7" i="145"/>
  <c r="Y7" i="41"/>
  <c r="Y7" i="37"/>
  <c r="Y7" i="38"/>
  <c r="Y6" i="106"/>
  <c r="Y6" i="112" s="1"/>
  <c r="Y6" i="150"/>
  <c r="Y6" i="148"/>
  <c r="Y6" i="147"/>
  <c r="Y6" i="146"/>
  <c r="Y6" i="149"/>
  <c r="Y6" i="174"/>
  <c r="Y6" i="115"/>
  <c r="Y6" i="40"/>
  <c r="Y6" i="29"/>
  <c r="Y6" i="77"/>
  <c r="Y6" i="42"/>
  <c r="Y6" i="173"/>
  <c r="Y6" i="104"/>
  <c r="Y6" i="21"/>
  <c r="Y6" i="99"/>
  <c r="BQ44" i="106"/>
  <c r="BQ44" i="112" s="1"/>
  <c r="BQ44" i="21"/>
  <c r="BQ44" i="173"/>
  <c r="BQ44" i="104"/>
  <c r="BQ44" i="99"/>
  <c r="AB38" i="180"/>
  <c r="AB38" i="181"/>
  <c r="AB38" i="178"/>
  <c r="AB38" i="179"/>
  <c r="AB38" i="177"/>
  <c r="AR37" i="106"/>
  <c r="AR37" i="112" s="1"/>
  <c r="AR37" i="150"/>
  <c r="AR37" i="148"/>
  <c r="AR37" i="147"/>
  <c r="AR37" i="146"/>
  <c r="AR37" i="149"/>
  <c r="AR37" i="174"/>
  <c r="AR37" i="115"/>
  <c r="AR37" i="77"/>
  <c r="AR37" i="40"/>
  <c r="AR37" i="173"/>
  <c r="AR37" i="42"/>
  <c r="AR37" i="29"/>
  <c r="AR37" i="21"/>
  <c r="AR37" i="104"/>
  <c r="AR37" i="99"/>
  <c r="BV44" i="106"/>
  <c r="BV44" i="112" s="1"/>
  <c r="BV44" i="173"/>
  <c r="BV44" i="104"/>
  <c r="BV44" i="99"/>
  <c r="BV44" i="21"/>
  <c r="BT57" i="106"/>
  <c r="BT57" i="112" s="1"/>
  <c r="BT57" i="21"/>
  <c r="BT57" i="173"/>
  <c r="BT57" i="104"/>
  <c r="BT57" i="99"/>
  <c r="D57" i="106"/>
  <c r="D57" i="112" s="1"/>
  <c r="D57" i="21"/>
  <c r="D57" i="173"/>
  <c r="D57" i="104"/>
  <c r="D57" i="99"/>
  <c r="W38" i="180"/>
  <c r="W38" i="181"/>
  <c r="W38" i="178"/>
  <c r="W38" i="179"/>
  <c r="W38" i="177"/>
  <c r="AM37" i="106"/>
  <c r="AM37" i="112" s="1"/>
  <c r="AM37" i="150"/>
  <c r="AM37" i="148"/>
  <c r="AM37" i="147"/>
  <c r="AM37" i="149"/>
  <c r="AM37" i="146"/>
  <c r="AM37" i="115"/>
  <c r="AM37" i="174"/>
  <c r="AM37" i="40"/>
  <c r="AM37" i="77"/>
  <c r="AM37" i="42"/>
  <c r="AM37" i="29"/>
  <c r="AM37" i="173"/>
  <c r="AM37" i="21"/>
  <c r="AM37" i="104"/>
  <c r="AM37" i="99"/>
  <c r="AK38" i="180"/>
  <c r="AK38" i="181"/>
  <c r="AK38" i="178"/>
  <c r="AK38" i="179"/>
  <c r="AK38" i="177"/>
  <c r="BA37" i="106"/>
  <c r="BA37" i="112" s="1"/>
  <c r="BA37" i="150"/>
  <c r="BA37" i="148"/>
  <c r="BA37" i="147"/>
  <c r="BA37" i="146"/>
  <c r="BA37" i="149"/>
  <c r="BA37" i="174"/>
  <c r="BA37" i="115"/>
  <c r="BA37" i="77"/>
  <c r="BA37" i="40"/>
  <c r="BA37" i="29"/>
  <c r="BA37" i="173"/>
  <c r="BA37" i="42"/>
  <c r="BA37" i="104"/>
  <c r="BA37" i="99"/>
  <c r="BA37" i="21"/>
  <c r="Y44" i="106"/>
  <c r="Y44" i="112" s="1"/>
  <c r="Y44" i="173"/>
  <c r="Y44" i="21"/>
  <c r="Y44" i="104"/>
  <c r="Y44" i="99"/>
  <c r="CC44" i="106"/>
  <c r="CC44" i="112" s="1"/>
  <c r="CC44" i="21"/>
  <c r="CC44" i="173"/>
  <c r="CC44" i="104"/>
  <c r="CC44" i="99"/>
  <c r="P38" i="180"/>
  <c r="P38" i="178"/>
  <c r="P38" i="181"/>
  <c r="P38" i="179"/>
  <c r="P38" i="177"/>
  <c r="AF37" i="106"/>
  <c r="AF37" i="112" s="1"/>
  <c r="AF37" i="150"/>
  <c r="AF37" i="148"/>
  <c r="AF37" i="147"/>
  <c r="AF37" i="146"/>
  <c r="AF37" i="149"/>
  <c r="AF37" i="174"/>
  <c r="AF37" i="115"/>
  <c r="AF37" i="77"/>
  <c r="AF37" i="40"/>
  <c r="AF37" i="173"/>
  <c r="AF37" i="42"/>
  <c r="AF37" i="29"/>
  <c r="AF37" i="21"/>
  <c r="AF37" i="104"/>
  <c r="AF37" i="99"/>
  <c r="P9" i="38"/>
  <c r="P8" i="106"/>
  <c r="P8" i="112" s="1"/>
  <c r="P8" i="148"/>
  <c r="P8" i="174"/>
  <c r="P8" i="29"/>
  <c r="P9" i="41"/>
  <c r="P9" i="37"/>
  <c r="P8" i="147"/>
  <c r="P8" i="115"/>
  <c r="P8" i="146"/>
  <c r="P8" i="42"/>
  <c r="P9" i="127"/>
  <c r="P8" i="150"/>
  <c r="P8" i="173"/>
  <c r="P8" i="99"/>
  <c r="P9" i="145"/>
  <c r="P8" i="77"/>
  <c r="P8" i="21"/>
  <c r="P8" i="149"/>
  <c r="P8" i="40"/>
  <c r="P8" i="104"/>
  <c r="P37" i="150"/>
  <c r="P37" i="149"/>
  <c r="P37" i="77"/>
  <c r="P37" i="148"/>
  <c r="P37" i="174"/>
  <c r="P37" i="29"/>
  <c r="P37" i="99"/>
  <c r="P37" i="147"/>
  <c r="P37" i="42"/>
  <c r="P37" i="104"/>
  <c r="P37" i="106"/>
  <c r="P37" i="112" s="1"/>
  <c r="P37" i="173"/>
  <c r="P37" i="146"/>
  <c r="P37" i="40"/>
  <c r="P37" i="115"/>
  <c r="P37" i="21"/>
  <c r="P14" i="147"/>
  <c r="P14" i="115"/>
  <c r="P14" i="146"/>
  <c r="P14" i="150"/>
  <c r="P14" i="174"/>
  <c r="P14" i="173"/>
  <c r="P14" i="21"/>
  <c r="P14" i="99"/>
  <c r="P14" i="148"/>
  <c r="P14" i="149"/>
  <c r="P14" i="40"/>
  <c r="P14" i="77"/>
  <c r="P14" i="106"/>
  <c r="P14" i="112" s="1"/>
  <c r="P14" i="29"/>
  <c r="P14" i="42"/>
  <c r="P14" i="104"/>
  <c r="P7" i="145"/>
  <c r="P7" i="127"/>
  <c r="P6" i="148"/>
  <c r="P6" i="174"/>
  <c r="P6" i="29"/>
  <c r="P6" i="106"/>
  <c r="P6" i="112" s="1"/>
  <c r="P6" i="147"/>
  <c r="P6" i="115"/>
  <c r="P7" i="38"/>
  <c r="P6" i="146"/>
  <c r="P6" i="42"/>
  <c r="P6" i="150"/>
  <c r="P6" i="173"/>
  <c r="P6" i="99"/>
  <c r="P7" i="37"/>
  <c r="P6" i="77"/>
  <c r="P6" i="21"/>
  <c r="P7" i="41"/>
  <c r="P6" i="149"/>
  <c r="P6" i="40"/>
  <c r="P6" i="104"/>
  <c r="P20" i="147"/>
  <c r="P20" i="115"/>
  <c r="P20" i="146"/>
  <c r="P20" i="148"/>
  <c r="P20" i="149"/>
  <c r="P20" i="173"/>
  <c r="P20" i="106"/>
  <c r="P20" i="112" s="1"/>
  <c r="P20" i="40"/>
  <c r="P20" i="77"/>
  <c r="P20" i="21"/>
  <c r="P20" i="99"/>
  <c r="P20" i="150"/>
  <c r="P20" i="42"/>
  <c r="P20" i="104"/>
  <c r="P20" i="174"/>
  <c r="P20" i="29"/>
  <c r="P12" i="38"/>
  <c r="P11" i="148"/>
  <c r="P11" i="174"/>
  <c r="P11" i="29"/>
  <c r="P12" i="145"/>
  <c r="P12" i="127"/>
  <c r="P11" i="147"/>
  <c r="P11" i="115"/>
  <c r="P11" i="146"/>
  <c r="P11" i="42"/>
  <c r="P12" i="37"/>
  <c r="P11" i="150"/>
  <c r="P11" i="173"/>
  <c r="P12" i="41"/>
  <c r="P11" i="106"/>
  <c r="P11" i="112" s="1"/>
  <c r="P11" i="77"/>
  <c r="P11" i="21"/>
  <c r="P11" i="99"/>
  <c r="P11" i="149"/>
  <c r="P11" i="40"/>
  <c r="P11" i="104"/>
  <c r="P44" i="173"/>
  <c r="P44" i="21"/>
  <c r="P44" i="106"/>
  <c r="P44" i="112" s="1"/>
  <c r="P44" i="99"/>
  <c r="P44" i="104"/>
  <c r="I20" i="106"/>
  <c r="I20" i="112" s="1"/>
  <c r="I20" i="150"/>
  <c r="I20" i="148"/>
  <c r="I20" i="147"/>
  <c r="I20" i="149"/>
  <c r="I20" i="40"/>
  <c r="I20" i="146"/>
  <c r="I20" i="174"/>
  <c r="I20" i="115"/>
  <c r="I20" i="77"/>
  <c r="I20" i="29"/>
  <c r="I20" i="42"/>
  <c r="I20" i="173"/>
  <c r="I20" i="104"/>
  <c r="I20" i="99"/>
  <c r="I20" i="21"/>
  <c r="G14" i="106"/>
  <c r="G14" i="112" s="1"/>
  <c r="G14" i="147"/>
  <c r="G14" i="150"/>
  <c r="G14" i="148"/>
  <c r="G14" i="149"/>
  <c r="G14" i="174"/>
  <c r="G14" i="29"/>
  <c r="G14" i="40"/>
  <c r="G14" i="146"/>
  <c r="G14" i="115"/>
  <c r="G14" i="77"/>
  <c r="G14" i="173"/>
  <c r="G14" i="42"/>
  <c r="G14" i="21"/>
  <c r="G14" i="99"/>
  <c r="G14" i="104"/>
  <c r="G37" i="106"/>
  <c r="G37" i="112" s="1"/>
  <c r="G37" i="150"/>
  <c r="G37" i="148"/>
  <c r="G37" i="149"/>
  <c r="G37" i="147"/>
  <c r="G37" i="174"/>
  <c r="G37" i="29"/>
  <c r="G37" i="40"/>
  <c r="G37" i="146"/>
  <c r="G37" i="173"/>
  <c r="G37" i="115"/>
  <c r="G37" i="77"/>
  <c r="G37" i="42"/>
  <c r="G37" i="21"/>
  <c r="G37" i="99"/>
  <c r="G37" i="104"/>
  <c r="G20" i="147"/>
  <c r="G20" i="150"/>
  <c r="G20" i="106"/>
  <c r="G20" i="112" s="1"/>
  <c r="G20" i="148"/>
  <c r="G20" i="149"/>
  <c r="G20" i="174"/>
  <c r="G20" i="29"/>
  <c r="G20" i="40"/>
  <c r="G20" i="77"/>
  <c r="G20" i="115"/>
  <c r="G20" i="173"/>
  <c r="G20" i="146"/>
  <c r="G20" i="42"/>
  <c r="G20" i="21"/>
  <c r="G20" i="99"/>
  <c r="G20" i="104"/>
  <c r="I44" i="106"/>
  <c r="I44" i="112" s="1"/>
  <c r="I44" i="99"/>
  <c r="I44" i="21"/>
  <c r="I44" i="104"/>
  <c r="I44" i="173"/>
  <c r="G44" i="106"/>
  <c r="G44" i="112" s="1"/>
  <c r="G44" i="173"/>
  <c r="G44" i="21"/>
  <c r="G44" i="104"/>
  <c r="G44" i="99"/>
  <c r="K44" i="106"/>
  <c r="K44" i="112" s="1"/>
  <c r="K44" i="173"/>
  <c r="K44" i="104"/>
  <c r="K44" i="21"/>
  <c r="K44" i="99"/>
  <c r="K14" i="106"/>
  <c r="K14" i="112" s="1"/>
  <c r="K14" i="147"/>
  <c r="K14" i="149"/>
  <c r="K14" i="150"/>
  <c r="K14" i="148"/>
  <c r="K14" i="146"/>
  <c r="K14" i="174"/>
  <c r="K14" i="29"/>
  <c r="K14" i="77"/>
  <c r="K14" i="173"/>
  <c r="K14" i="40"/>
  <c r="K14" i="115"/>
  <c r="K14" i="42"/>
  <c r="K14" i="21"/>
  <c r="K14" i="99"/>
  <c r="K14" i="104"/>
  <c r="I38" i="2"/>
  <c r="E38" i="114" s="1"/>
  <c r="I37" i="150"/>
  <c r="I37" i="106"/>
  <c r="I37" i="112" s="1"/>
  <c r="I37" i="148"/>
  <c r="I37" i="147"/>
  <c r="I37" i="40"/>
  <c r="I37" i="149"/>
  <c r="I37" i="115"/>
  <c r="I37" i="77"/>
  <c r="I37" i="42"/>
  <c r="I37" i="174"/>
  <c r="I37" i="173"/>
  <c r="I37" i="99"/>
  <c r="I37" i="29"/>
  <c r="I37" i="104"/>
  <c r="I37" i="21"/>
  <c r="I37" i="146"/>
  <c r="K38" i="2"/>
  <c r="K37" i="106"/>
  <c r="K37" i="112" s="1"/>
  <c r="K37" i="150"/>
  <c r="K37" i="147"/>
  <c r="K37" i="149"/>
  <c r="K37" i="146"/>
  <c r="K37" i="174"/>
  <c r="K37" i="29"/>
  <c r="K37" i="77"/>
  <c r="K37" i="115"/>
  <c r="K37" i="148"/>
  <c r="K37" i="173"/>
  <c r="K37" i="40"/>
  <c r="K37" i="42"/>
  <c r="K37" i="21"/>
  <c r="K37" i="104"/>
  <c r="K37" i="99"/>
  <c r="K20" i="106"/>
  <c r="K20" i="112" s="1"/>
  <c r="K20" i="147"/>
  <c r="K20" i="149"/>
  <c r="K20" i="146"/>
  <c r="K20" i="174"/>
  <c r="K20" i="29"/>
  <c r="K20" i="148"/>
  <c r="K20" i="77"/>
  <c r="K20" i="115"/>
  <c r="K20" i="150"/>
  <c r="K20" i="173"/>
  <c r="K20" i="42"/>
  <c r="K20" i="21"/>
  <c r="K20" i="99"/>
  <c r="K20" i="40"/>
  <c r="K20" i="104"/>
  <c r="I14" i="106"/>
  <c r="I14" i="112" s="1"/>
  <c r="I14" i="150"/>
  <c r="I14" i="148"/>
  <c r="I14" i="147"/>
  <c r="I14" i="149"/>
  <c r="I14" i="115"/>
  <c r="I14" i="40"/>
  <c r="I14" i="174"/>
  <c r="I14" i="146"/>
  <c r="I14" i="77"/>
  <c r="I14" i="29"/>
  <c r="I14" i="42"/>
  <c r="I14" i="173"/>
  <c r="I14" i="104"/>
  <c r="I14" i="99"/>
  <c r="I14" i="21"/>
  <c r="D12" i="151"/>
  <c r="D12" i="152" s="1"/>
  <c r="D11" i="150"/>
  <c r="D12" i="154"/>
  <c r="D12" i="38"/>
  <c r="D11" i="106"/>
  <c r="D11" i="112" s="1"/>
  <c r="D12" i="41"/>
  <c r="D12" i="127"/>
  <c r="D12" i="37"/>
  <c r="D11" i="147"/>
  <c r="D11" i="146"/>
  <c r="D11" i="40"/>
  <c r="D11" i="148"/>
  <c r="D11" i="115"/>
  <c r="D11" i="42"/>
  <c r="D12" i="145"/>
  <c r="D11" i="149"/>
  <c r="D11" i="174"/>
  <c r="D11" i="77"/>
  <c r="D11" i="29"/>
  <c r="D11" i="21"/>
  <c r="D11" i="173"/>
  <c r="D11" i="99"/>
  <c r="D11" i="104"/>
  <c r="D12" i="153"/>
  <c r="D37" i="150"/>
  <c r="D37" i="106"/>
  <c r="D37" i="112" s="1"/>
  <c r="D37" i="148"/>
  <c r="D37" i="146"/>
  <c r="D37" i="40"/>
  <c r="D37" i="147"/>
  <c r="D37" i="115"/>
  <c r="D37" i="149"/>
  <c r="D37" i="42"/>
  <c r="D37" i="174"/>
  <c r="D37" i="29"/>
  <c r="D37" i="77"/>
  <c r="D37" i="173"/>
  <c r="D37" i="104"/>
  <c r="D37" i="21"/>
  <c r="D37" i="99"/>
  <c r="D20" i="106"/>
  <c r="D20" i="112" s="1"/>
  <c r="D20" i="147"/>
  <c r="D20" i="148"/>
  <c r="D20" i="150"/>
  <c r="D20" i="174"/>
  <c r="D20" i="29"/>
  <c r="D20" i="149"/>
  <c r="D20" i="77"/>
  <c r="D20" i="146"/>
  <c r="D20" i="115"/>
  <c r="D20" i="40"/>
  <c r="D20" i="173"/>
  <c r="D20" i="104"/>
  <c r="D20" i="99"/>
  <c r="D20" i="42"/>
  <c r="D20" i="21"/>
  <c r="D14" i="106"/>
  <c r="D14" i="112" s="1"/>
  <c r="D14" i="147"/>
  <c r="D14" i="150"/>
  <c r="D14" i="148"/>
  <c r="D14" i="174"/>
  <c r="D14" i="29"/>
  <c r="D14" i="149"/>
  <c r="D14" i="77"/>
  <c r="D14" i="146"/>
  <c r="D14" i="115"/>
  <c r="D14" i="42"/>
  <c r="D14" i="173"/>
  <c r="D14" i="104"/>
  <c r="D14" i="99"/>
  <c r="D14" i="40"/>
  <c r="D14" i="21"/>
  <c r="D9" i="151"/>
  <c r="D9" i="152" s="1"/>
  <c r="D9" i="154"/>
  <c r="D8" i="106"/>
  <c r="D8" i="112" s="1"/>
  <c r="D9" i="145"/>
  <c r="D9" i="127"/>
  <c r="D8" i="150"/>
  <c r="D8" i="147"/>
  <c r="D9" i="37"/>
  <c r="D8" i="148"/>
  <c r="D9" i="41"/>
  <c r="D8" i="174"/>
  <c r="D8" i="29"/>
  <c r="D8" i="149"/>
  <c r="D8" i="77"/>
  <c r="D9" i="38"/>
  <c r="D8" i="146"/>
  <c r="D8" i="115"/>
  <c r="D8" i="40"/>
  <c r="D8" i="173"/>
  <c r="D8" i="104"/>
  <c r="D9" i="153"/>
  <c r="D8" i="42"/>
  <c r="D8" i="99"/>
  <c r="D8" i="21"/>
  <c r="D44" i="106"/>
  <c r="D44" i="112" s="1"/>
  <c r="D44" i="104"/>
  <c r="D44" i="99"/>
  <c r="D44" i="173"/>
  <c r="D44" i="21"/>
  <c r="AB20" i="114"/>
  <c r="O20" i="114"/>
  <c r="G20" i="114"/>
  <c r="AC14" i="114"/>
  <c r="P14" i="114"/>
  <c r="D14" i="114"/>
  <c r="Y11" i="114"/>
  <c r="B12" i="177"/>
  <c r="B12" i="179"/>
  <c r="B12" i="178"/>
  <c r="B12" i="181"/>
  <c r="B12" i="180"/>
  <c r="H11" i="114"/>
  <c r="AC8" i="114"/>
  <c r="P8" i="114"/>
  <c r="D8" i="114"/>
  <c r="T6" i="114"/>
  <c r="B7" i="179"/>
  <c r="B7" i="178"/>
  <c r="B7" i="181"/>
  <c r="B7" i="180"/>
  <c r="B7" i="177"/>
  <c r="H6" i="114"/>
  <c r="B38" i="114"/>
  <c r="B45" i="114"/>
  <c r="N38" i="114"/>
  <c r="P44" i="114"/>
  <c r="S37" i="114"/>
  <c r="L38" i="114"/>
  <c r="P37" i="114"/>
  <c r="V37" i="114"/>
  <c r="X44" i="114"/>
  <c r="Z44" i="114"/>
  <c r="AA20" i="114"/>
  <c r="V20" i="114"/>
  <c r="R20" i="114"/>
  <c r="N20" i="114"/>
  <c r="J20" i="114"/>
  <c r="F20" i="114"/>
  <c r="B20" i="114"/>
  <c r="T18" i="114"/>
  <c r="AB14" i="114"/>
  <c r="X14" i="114"/>
  <c r="S14" i="114"/>
  <c r="O14" i="114"/>
  <c r="K14" i="114"/>
  <c r="G14" i="114"/>
  <c r="C14" i="114"/>
  <c r="AB11" i="114"/>
  <c r="X11" i="114"/>
  <c r="S11" i="114"/>
  <c r="O11" i="114"/>
  <c r="K11" i="114"/>
  <c r="G11" i="114"/>
  <c r="C11" i="114"/>
  <c r="AB8" i="114"/>
  <c r="X8" i="114"/>
  <c r="S8" i="114"/>
  <c r="O8" i="114"/>
  <c r="K8" i="114"/>
  <c r="G8" i="114"/>
  <c r="C8" i="114"/>
  <c r="AB6" i="114"/>
  <c r="X6" i="114"/>
  <c r="S6" i="114"/>
  <c r="O6" i="114"/>
  <c r="K6" i="114"/>
  <c r="G6" i="114"/>
  <c r="C6" i="114"/>
  <c r="W57" i="114"/>
  <c r="W38" i="114"/>
  <c r="AD37" i="114"/>
  <c r="AD45" i="114"/>
  <c r="X37" i="114"/>
  <c r="H37" i="114"/>
  <c r="Y38" i="114"/>
  <c r="H44" i="114"/>
  <c r="F44" i="114"/>
  <c r="R44" i="114"/>
  <c r="O37" i="114"/>
  <c r="AE57" i="114"/>
  <c r="AA57" i="114"/>
  <c r="M37" i="114"/>
  <c r="O44" i="114"/>
  <c r="N44" i="114"/>
  <c r="I37" i="114"/>
  <c r="AB37" i="114"/>
  <c r="E37" i="114"/>
  <c r="F37" i="114"/>
  <c r="V57" i="114"/>
  <c r="S20" i="114"/>
  <c r="T14" i="114"/>
  <c r="L14" i="114"/>
  <c r="T11" i="114"/>
  <c r="L11" i="114"/>
  <c r="T8" i="114"/>
  <c r="L8" i="114"/>
  <c r="Y6" i="114"/>
  <c r="L6" i="114"/>
  <c r="Y57" i="114"/>
  <c r="W44" i="114"/>
  <c r="U44" i="114"/>
  <c r="AB44" i="114"/>
  <c r="Q37" i="114"/>
  <c r="AE20" i="114"/>
  <c r="AD20" i="114"/>
  <c r="Z20" i="114"/>
  <c r="U20" i="114"/>
  <c r="Q20" i="114"/>
  <c r="M20" i="114"/>
  <c r="I20" i="114"/>
  <c r="E20" i="114"/>
  <c r="AE14" i="114"/>
  <c r="AA14" i="114"/>
  <c r="V14" i="114"/>
  <c r="R14" i="114"/>
  <c r="N14" i="114"/>
  <c r="J14" i="114"/>
  <c r="F14" i="114"/>
  <c r="B14" i="114"/>
  <c r="AE11" i="114"/>
  <c r="AA11" i="114"/>
  <c r="V11" i="114"/>
  <c r="R11" i="114"/>
  <c r="N11" i="114"/>
  <c r="J11" i="114"/>
  <c r="F11" i="114"/>
  <c r="B11" i="114"/>
  <c r="AE8" i="114"/>
  <c r="AA8" i="114"/>
  <c r="V8" i="114"/>
  <c r="R8" i="114"/>
  <c r="N8" i="114"/>
  <c r="J8" i="114"/>
  <c r="F8" i="114"/>
  <c r="B8" i="114"/>
  <c r="AE6" i="114"/>
  <c r="AA6" i="114"/>
  <c r="V6" i="114"/>
  <c r="R6" i="114"/>
  <c r="N6" i="114"/>
  <c r="J6" i="114"/>
  <c r="F6" i="114"/>
  <c r="B6" i="114"/>
  <c r="CA45" i="2"/>
  <c r="I44" i="114"/>
  <c r="T44" i="114"/>
  <c r="R38" i="114"/>
  <c r="F38" i="114"/>
  <c r="I38" i="114"/>
  <c r="AA45" i="114"/>
  <c r="Z37" i="114"/>
  <c r="G37" i="114"/>
  <c r="S44" i="114"/>
  <c r="K44" i="114"/>
  <c r="BT45" i="2"/>
  <c r="AC44" i="114"/>
  <c r="AE37" i="114"/>
  <c r="U37" i="114"/>
  <c r="AD57" i="114"/>
  <c r="BV45" i="2"/>
  <c r="BV46" i="2" s="1"/>
  <c r="Y44" i="114"/>
  <c r="X57" i="114"/>
  <c r="C57" i="114"/>
  <c r="K21" i="114"/>
  <c r="X20" i="114"/>
  <c r="K20" i="114"/>
  <c r="C20" i="114"/>
  <c r="Y14" i="114"/>
  <c r="H14" i="114"/>
  <c r="AC11" i="114"/>
  <c r="P11" i="114"/>
  <c r="D11" i="114"/>
  <c r="Y8" i="114"/>
  <c r="B9" i="179"/>
  <c r="B9" i="178"/>
  <c r="B9" i="181"/>
  <c r="B9" i="180"/>
  <c r="B9" i="177"/>
  <c r="H8" i="114"/>
  <c r="AC6" i="114"/>
  <c r="P6" i="114"/>
  <c r="D6" i="114"/>
  <c r="D44" i="114"/>
  <c r="Q44" i="114"/>
  <c r="G44" i="114"/>
  <c r="D37" i="114"/>
  <c r="Z57" i="114"/>
  <c r="AC37" i="114"/>
  <c r="AC20" i="114"/>
  <c r="Y20" i="114"/>
  <c r="T20" i="114"/>
  <c r="P20" i="114"/>
  <c r="L20" i="114"/>
  <c r="H20" i="114"/>
  <c r="D20" i="114"/>
  <c r="AD14" i="114"/>
  <c r="Z14" i="114"/>
  <c r="U14" i="114"/>
  <c r="Q14" i="114"/>
  <c r="M14" i="114"/>
  <c r="I14" i="114"/>
  <c r="E14" i="114"/>
  <c r="AD11" i="114"/>
  <c r="Z11" i="114"/>
  <c r="U11" i="114"/>
  <c r="Q11" i="114"/>
  <c r="M11" i="114"/>
  <c r="I11" i="114"/>
  <c r="E11" i="114"/>
  <c r="AD8" i="114"/>
  <c r="Z8" i="114"/>
  <c r="U8" i="114"/>
  <c r="Q8" i="114"/>
  <c r="M8" i="114"/>
  <c r="I8" i="114"/>
  <c r="E8" i="114"/>
  <c r="AD6" i="114"/>
  <c r="Z6" i="114"/>
  <c r="U6" i="114"/>
  <c r="Q6" i="114"/>
  <c r="M6" i="114"/>
  <c r="I6" i="114"/>
  <c r="E6" i="114"/>
  <c r="E44" i="114"/>
  <c r="J37" i="114"/>
  <c r="L44" i="114"/>
  <c r="T38" i="114"/>
  <c r="J45" i="114"/>
  <c r="O45" i="114"/>
  <c r="BP38" i="2"/>
  <c r="AC57" i="114"/>
  <c r="C44" i="114"/>
  <c r="M44" i="114"/>
  <c r="C37" i="114"/>
  <c r="K38" i="114"/>
  <c r="AE44" i="114"/>
  <c r="AA37" i="114"/>
  <c r="N45" i="114"/>
  <c r="B37" i="114"/>
  <c r="V44" i="114"/>
  <c r="K37" i="114"/>
  <c r="Y37" i="114"/>
  <c r="I57" i="114"/>
  <c r="CJ38" i="2"/>
  <c r="BP45" i="2"/>
  <c r="BM38" i="2"/>
  <c r="AY38" i="2"/>
  <c r="AM46" i="2"/>
  <c r="C13" i="120"/>
  <c r="C13" i="122"/>
  <c r="C13" i="123"/>
  <c r="C13" i="138"/>
  <c r="C13" i="165"/>
  <c r="C8" i="122"/>
  <c r="C8" i="165"/>
  <c r="C8" i="120"/>
  <c r="C8" i="123"/>
  <c r="C8" i="138"/>
  <c r="D13" i="165"/>
  <c r="D13" i="138"/>
  <c r="D13" i="120"/>
  <c r="D13" i="122"/>
  <c r="D13" i="123"/>
  <c r="B14" i="120"/>
  <c r="B14" i="122"/>
  <c r="B14" i="123"/>
  <c r="B14" i="165"/>
  <c r="B14" i="138"/>
  <c r="B13" i="123"/>
  <c r="B13" i="165"/>
  <c r="B13" i="138"/>
  <c r="B13" i="122"/>
  <c r="B13" i="120"/>
  <c r="B8" i="120"/>
  <c r="B8" i="138"/>
  <c r="B8" i="123"/>
  <c r="B8" i="165"/>
  <c r="B8" i="122"/>
  <c r="D8" i="138"/>
  <c r="D8" i="123"/>
  <c r="D8" i="122"/>
  <c r="D8" i="165"/>
  <c r="D8" i="120"/>
  <c r="C13" i="92"/>
  <c r="C13" i="175"/>
  <c r="D13" i="93"/>
  <c r="C13" i="118"/>
  <c r="C13" i="91"/>
  <c r="C13" i="94"/>
  <c r="C8" i="92"/>
  <c r="C8" i="91"/>
  <c r="C8" i="94"/>
  <c r="C8" i="118"/>
  <c r="C8" i="175"/>
  <c r="D8" i="93"/>
  <c r="B13" i="93"/>
  <c r="B8" i="93"/>
  <c r="B13" i="92"/>
  <c r="B13" i="175"/>
  <c r="C13" i="93"/>
  <c r="B13" i="118"/>
  <c r="B13" i="91"/>
  <c r="B13" i="94"/>
  <c r="B8" i="175"/>
  <c r="C8" i="93"/>
  <c r="B8" i="118"/>
  <c r="B8" i="92"/>
  <c r="B8" i="91"/>
  <c r="B8" i="94"/>
  <c r="AK38" i="2"/>
  <c r="G18" i="2"/>
  <c r="CO15" i="2"/>
  <c r="AY21" i="2"/>
  <c r="CO12" i="2"/>
  <c r="AK12" i="2"/>
  <c r="AD12" i="2"/>
  <c r="CC38" i="2"/>
  <c r="AT38" i="2"/>
  <c r="W21" i="2"/>
  <c r="D18" i="2"/>
  <c r="CC21" i="2"/>
  <c r="BA21" i="2"/>
  <c r="Y21" i="2"/>
  <c r="AM9" i="2"/>
  <c r="Y9" i="2"/>
  <c r="CJ45" i="2"/>
  <c r="G38" i="2"/>
  <c r="CO21" i="2"/>
  <c r="AK21" i="2"/>
  <c r="CA15" i="2"/>
  <c r="AK15" i="2"/>
  <c r="W15" i="2"/>
  <c r="CO18" i="2"/>
  <c r="AR12" i="2"/>
  <c r="AY9" i="2"/>
  <c r="AF45" i="2"/>
  <c r="CC46" i="2"/>
  <c r="D38" i="2"/>
  <c r="I21" i="2"/>
  <c r="CJ18" i="2"/>
  <c r="BV18" i="2"/>
  <c r="AT18" i="2"/>
  <c r="AF18" i="2"/>
  <c r="R18" i="2"/>
  <c r="I45" i="2"/>
  <c r="G45" i="2"/>
  <c r="B46" i="2"/>
  <c r="Y46" i="2"/>
  <c r="AY45" i="2"/>
  <c r="R38" i="2"/>
  <c r="AK45" i="2"/>
  <c r="BF45" i="2"/>
  <c r="AD45" i="2"/>
  <c r="P45" i="2"/>
  <c r="AR38" i="2"/>
  <c r="W9" i="2"/>
  <c r="CA21" i="2"/>
  <c r="CH12" i="2"/>
  <c r="D12" i="2"/>
  <c r="D13" i="155" s="1"/>
  <c r="CO38" i="2"/>
  <c r="W45" i="2"/>
  <c r="BH45" i="2"/>
  <c r="AR46" i="2"/>
  <c r="AT45" i="2"/>
  <c r="BM45" i="2"/>
  <c r="P38" i="2"/>
  <c r="CH45" i="2"/>
  <c r="BM21" i="2"/>
  <c r="CA9" i="2"/>
  <c r="AK9" i="2"/>
  <c r="Y38" i="2"/>
  <c r="CO46" i="2"/>
  <c r="BF38" i="2"/>
  <c r="BP21" i="2"/>
  <c r="AM21" i="2"/>
  <c r="B21" i="2"/>
  <c r="AM15" i="2"/>
  <c r="CH15" i="2"/>
  <c r="AD15" i="2"/>
  <c r="BF12" i="2"/>
  <c r="CJ12" i="2"/>
  <c r="AF12" i="2"/>
  <c r="R12" i="2"/>
  <c r="CO9" i="2"/>
  <c r="CC9" i="2"/>
  <c r="BQ45" i="2"/>
  <c r="BT38" i="2"/>
  <c r="CA38" i="2"/>
  <c r="D45" i="2"/>
  <c r="R45" i="2"/>
  <c r="K45" i="2"/>
  <c r="BA45" i="2"/>
  <c r="BF21" i="2"/>
  <c r="BF18" i="2"/>
  <c r="K15" i="2"/>
  <c r="BM15" i="2"/>
  <c r="I15" i="2"/>
  <c r="CH18" i="2"/>
  <c r="AY18" i="2"/>
  <c r="I18" i="2"/>
  <c r="BA15" i="2"/>
  <c r="B15" i="2"/>
  <c r="BV12" i="2"/>
  <c r="BP9" i="2"/>
  <c r="BM9" i="2"/>
  <c r="D21" i="2"/>
  <c r="BT18" i="2"/>
  <c r="AD18" i="2"/>
  <c r="BP15" i="2"/>
  <c r="AT12" i="2"/>
  <c r="CH21" i="2"/>
  <c r="K21" i="2"/>
  <c r="AR18" i="2"/>
  <c r="CC15" i="2"/>
  <c r="AY15" i="2"/>
  <c r="Y15" i="2"/>
  <c r="BH12" i="2"/>
  <c r="BM12" i="2"/>
  <c r="AY12" i="2"/>
  <c r="CH9" i="2"/>
  <c r="BA9" i="2"/>
  <c r="AD9" i="2"/>
  <c r="B9" i="2"/>
  <c r="AR21" i="2"/>
  <c r="P18" i="2"/>
  <c r="AR15" i="2"/>
  <c r="BT12" i="2"/>
  <c r="P12" i="2"/>
  <c r="AR9" i="2"/>
  <c r="BM18" i="2"/>
  <c r="BF15" i="2"/>
  <c r="D15" i="2"/>
  <c r="BF9" i="2"/>
  <c r="D9" i="2"/>
  <c r="D10" i="155" s="1"/>
  <c r="AK18" i="2"/>
  <c r="BT21" i="2"/>
  <c r="P21" i="2"/>
  <c r="CJ21" i="2"/>
  <c r="BV21" i="2"/>
  <c r="BH21" i="2"/>
  <c r="AT21" i="2"/>
  <c r="AF21" i="2"/>
  <c r="R21" i="2"/>
  <c r="G21" i="2"/>
  <c r="CA18" i="2"/>
  <c r="W18" i="2"/>
  <c r="CC18" i="2"/>
  <c r="BP18" i="2"/>
  <c r="BA18" i="2"/>
  <c r="AM18" i="2"/>
  <c r="Y18" i="2"/>
  <c r="K18" i="2"/>
  <c r="B18" i="2"/>
  <c r="BT15" i="2"/>
  <c r="P15" i="2"/>
  <c r="CJ15" i="2"/>
  <c r="BV15" i="2"/>
  <c r="BH15" i="2"/>
  <c r="AT15" i="2"/>
  <c r="AF15" i="2"/>
  <c r="R15" i="2"/>
  <c r="G15" i="2"/>
  <c r="CA12" i="2"/>
  <c r="W12" i="2"/>
  <c r="CC12" i="2"/>
  <c r="BP12" i="2"/>
  <c r="BA12" i="2"/>
  <c r="AM12" i="2"/>
  <c r="Y12" i="2"/>
  <c r="B12" i="2"/>
  <c r="BT9" i="2"/>
  <c r="P9" i="2"/>
  <c r="CJ9" i="2"/>
  <c r="BV9" i="2"/>
  <c r="BH9" i="2"/>
  <c r="AT9" i="2"/>
  <c r="AF9" i="2"/>
  <c r="R9" i="2"/>
  <c r="BV10" i="145" l="1"/>
  <c r="BV10" i="41"/>
  <c r="BV10" i="127"/>
  <c r="BV10" i="37"/>
  <c r="BV9" i="106"/>
  <c r="BV9" i="112" s="1"/>
  <c r="BV10" i="38"/>
  <c r="BV9" i="150"/>
  <c r="BV9" i="148"/>
  <c r="BV9" i="147"/>
  <c r="BV9" i="146"/>
  <c r="BV9" i="149"/>
  <c r="BV9" i="40"/>
  <c r="BV9" i="174"/>
  <c r="BV9" i="115"/>
  <c r="BV9" i="77"/>
  <c r="BV9" i="29"/>
  <c r="BV9" i="42"/>
  <c r="BV9" i="173"/>
  <c r="BV9" i="104"/>
  <c r="BV9" i="21"/>
  <c r="BV9" i="99"/>
  <c r="AD10" i="178"/>
  <c r="AD10" i="177"/>
  <c r="AD10" i="179"/>
  <c r="AD10" i="181"/>
  <c r="AD10" i="180"/>
  <c r="AT10" i="145"/>
  <c r="AT10" i="41"/>
  <c r="AT10" i="127"/>
  <c r="AT10" i="37"/>
  <c r="AT10" i="38"/>
  <c r="AT9" i="106"/>
  <c r="AT9" i="112" s="1"/>
  <c r="AT9" i="150"/>
  <c r="AT9" i="148"/>
  <c r="AT9" i="147"/>
  <c r="AT9" i="146"/>
  <c r="AT9" i="149"/>
  <c r="AT9" i="40"/>
  <c r="AT9" i="174"/>
  <c r="AT9" i="115"/>
  <c r="AT9" i="77"/>
  <c r="AT9" i="29"/>
  <c r="AT9" i="42"/>
  <c r="AT9" i="173"/>
  <c r="AT9" i="104"/>
  <c r="AT9" i="21"/>
  <c r="AT9" i="99"/>
  <c r="P10" i="153"/>
  <c r="P10" i="151"/>
  <c r="P10" i="152" s="1"/>
  <c r="P10" i="154"/>
  <c r="P10" i="155"/>
  <c r="W13" i="179"/>
  <c r="W13" i="181"/>
  <c r="W13" i="180"/>
  <c r="W13" i="177"/>
  <c r="W13" i="178"/>
  <c r="AM13" i="145"/>
  <c r="AM13" i="41"/>
  <c r="AM13" i="38"/>
  <c r="AM13" i="127"/>
  <c r="AM13" i="37"/>
  <c r="AM12" i="106"/>
  <c r="AM12" i="112" s="1"/>
  <c r="AM12" i="150"/>
  <c r="AM12" i="148"/>
  <c r="AM12" i="147"/>
  <c r="AM12" i="146"/>
  <c r="AM12" i="149"/>
  <c r="AM12" i="115"/>
  <c r="AM12" i="174"/>
  <c r="AM12" i="40"/>
  <c r="AM12" i="29"/>
  <c r="AM12" i="77"/>
  <c r="AM12" i="173"/>
  <c r="AM12" i="42"/>
  <c r="AM12" i="21"/>
  <c r="AM12" i="99"/>
  <c r="AM12" i="104"/>
  <c r="G13" i="179"/>
  <c r="G13" i="181"/>
  <c r="G13" i="180"/>
  <c r="G13" i="177"/>
  <c r="G13" i="178"/>
  <c r="W13" i="145"/>
  <c r="W13" i="41"/>
  <c r="W13" i="38"/>
  <c r="W13" i="127"/>
  <c r="W13" i="37"/>
  <c r="W12" i="106"/>
  <c r="W12" i="112" s="1"/>
  <c r="W12" i="150"/>
  <c r="W12" i="148"/>
  <c r="W12" i="147"/>
  <c r="W12" i="146"/>
  <c r="W12" i="149"/>
  <c r="W12" i="115"/>
  <c r="W12" i="174"/>
  <c r="W12" i="40"/>
  <c r="W12" i="29"/>
  <c r="W12" i="77"/>
  <c r="W12" i="173"/>
  <c r="W12" i="42"/>
  <c r="W12" i="21"/>
  <c r="W12" i="99"/>
  <c r="W12" i="104"/>
  <c r="P16" i="180"/>
  <c r="P16" i="181"/>
  <c r="P16" i="178"/>
  <c r="P16" i="179"/>
  <c r="P16" i="177"/>
  <c r="AF15" i="106"/>
  <c r="AF15" i="112" s="1"/>
  <c r="AF15" i="148"/>
  <c r="AF15" i="150"/>
  <c r="AF15" i="147"/>
  <c r="AF15" i="146"/>
  <c r="AF15" i="149"/>
  <c r="AF15" i="174"/>
  <c r="AF15" i="40"/>
  <c r="AF15" i="115"/>
  <c r="AF15" i="77"/>
  <c r="AF15" i="29"/>
  <c r="AF15" i="173"/>
  <c r="AF15" i="42"/>
  <c r="AF15" i="99"/>
  <c r="AF15" i="104"/>
  <c r="AF15" i="21"/>
  <c r="CJ15" i="106"/>
  <c r="CJ15" i="112" s="1"/>
  <c r="CJ15" i="148"/>
  <c r="CJ15" i="150"/>
  <c r="CJ15" i="147"/>
  <c r="CJ15" i="146"/>
  <c r="CJ15" i="149"/>
  <c r="CJ15" i="174"/>
  <c r="CJ15" i="40"/>
  <c r="CJ15" i="115"/>
  <c r="CJ15" i="77"/>
  <c r="CJ15" i="29"/>
  <c r="CJ15" i="173"/>
  <c r="CJ15" i="42"/>
  <c r="CJ15" i="99"/>
  <c r="CJ15" i="104"/>
  <c r="CJ15" i="21"/>
  <c r="AZ19" i="181"/>
  <c r="AZ19" i="180"/>
  <c r="AZ19" i="178"/>
  <c r="AZ19" i="179"/>
  <c r="AZ19" i="177"/>
  <c r="BP18" i="106"/>
  <c r="BP18" i="112" s="1"/>
  <c r="BP18" i="150"/>
  <c r="BP18" i="148"/>
  <c r="BP18" i="147"/>
  <c r="BP18" i="146"/>
  <c r="BP18" i="149"/>
  <c r="BP18" i="40"/>
  <c r="BP18" i="115"/>
  <c r="BP18" i="174"/>
  <c r="BP18" i="29"/>
  <c r="BP18" i="77"/>
  <c r="BP18" i="42"/>
  <c r="BP18" i="173"/>
  <c r="BP18" i="104"/>
  <c r="BP18" i="21"/>
  <c r="BP18" i="99"/>
  <c r="AR22" i="180"/>
  <c r="AR22" i="181"/>
  <c r="AR22" i="178"/>
  <c r="AR22" i="179"/>
  <c r="AR22" i="177"/>
  <c r="BH21" i="106"/>
  <c r="BH21" i="112" s="1"/>
  <c r="BH21" i="150"/>
  <c r="BH21" i="147"/>
  <c r="BH21" i="148"/>
  <c r="BH21" i="146"/>
  <c r="BH21" i="149"/>
  <c r="BH21" i="115"/>
  <c r="BH21" i="174"/>
  <c r="BH21" i="40"/>
  <c r="BH21" i="29"/>
  <c r="BH21" i="77"/>
  <c r="BH21" i="173"/>
  <c r="BH21" i="42"/>
  <c r="BH21" i="21"/>
  <c r="BH21" i="99"/>
  <c r="BH21" i="104"/>
  <c r="BT21" i="106"/>
  <c r="BT21" i="112" s="1"/>
  <c r="BT21" i="150"/>
  <c r="BT21" i="147"/>
  <c r="BT21" i="148"/>
  <c r="BT21" i="146"/>
  <c r="BT21" i="149"/>
  <c r="BT21" i="115"/>
  <c r="BT21" i="174"/>
  <c r="BT21" i="40"/>
  <c r="BT21" i="29"/>
  <c r="BT21" i="77"/>
  <c r="BT21" i="173"/>
  <c r="BT21" i="42"/>
  <c r="BT21" i="21"/>
  <c r="BT21" i="99"/>
  <c r="BT21" i="104"/>
  <c r="AK10" i="178"/>
  <c r="AK10" i="180"/>
  <c r="AK10" i="177"/>
  <c r="AK10" i="179"/>
  <c r="AK10" i="181"/>
  <c r="BA10" i="145"/>
  <c r="BA10" i="41"/>
  <c r="BA10" i="127"/>
  <c r="BA10" i="37"/>
  <c r="BA10" i="38"/>
  <c r="BA9" i="106"/>
  <c r="BA9" i="112" s="1"/>
  <c r="BA9" i="150"/>
  <c r="BA9" i="148"/>
  <c r="BA9" i="147"/>
  <c r="BA9" i="146"/>
  <c r="BA9" i="149"/>
  <c r="BA9" i="174"/>
  <c r="BA9" i="115"/>
  <c r="BA9" i="40"/>
  <c r="BA9" i="29"/>
  <c r="BA9" i="77"/>
  <c r="BA9" i="42"/>
  <c r="BA9" i="173"/>
  <c r="BA9" i="104"/>
  <c r="BA9" i="21"/>
  <c r="BA9" i="99"/>
  <c r="AR13" i="179"/>
  <c r="AR13" i="181"/>
  <c r="AR13" i="177"/>
  <c r="AR13" i="178"/>
  <c r="AR13" i="180"/>
  <c r="BH13" i="145"/>
  <c r="BH13" i="41"/>
  <c r="BH13" i="37"/>
  <c r="BH13" i="38"/>
  <c r="BH13" i="127"/>
  <c r="BH12" i="106"/>
  <c r="BH12" i="112" s="1"/>
  <c r="BH12" i="148"/>
  <c r="BH12" i="150"/>
  <c r="BH12" i="147"/>
  <c r="BH12" i="146"/>
  <c r="BH12" i="149"/>
  <c r="BH12" i="115"/>
  <c r="BH12" i="174"/>
  <c r="BH12" i="40"/>
  <c r="BH12" i="29"/>
  <c r="BH12" i="77"/>
  <c r="BH12" i="42"/>
  <c r="BH12" i="173"/>
  <c r="BH12" i="104"/>
  <c r="BH12" i="21"/>
  <c r="BH12" i="99"/>
  <c r="CC15" i="106"/>
  <c r="CC15" i="112" s="1"/>
  <c r="CC15" i="150"/>
  <c r="CC15" i="148"/>
  <c r="CC15" i="147"/>
  <c r="CC15" i="146"/>
  <c r="CC15" i="149"/>
  <c r="CC15" i="115"/>
  <c r="CC15" i="174"/>
  <c r="CC15" i="40"/>
  <c r="CC15" i="29"/>
  <c r="CC15" i="77"/>
  <c r="CC15" i="173"/>
  <c r="CC15" i="42"/>
  <c r="CC15" i="21"/>
  <c r="CC15" i="99"/>
  <c r="CC15" i="104"/>
  <c r="AD13" i="177"/>
  <c r="AD13" i="178"/>
  <c r="AD13" i="179"/>
  <c r="AD13" i="181"/>
  <c r="AD13" i="180"/>
  <c r="AT13" i="145"/>
  <c r="AT13" i="41"/>
  <c r="AT13" i="38"/>
  <c r="AT13" i="127"/>
  <c r="AT13" i="37"/>
  <c r="AT12" i="106"/>
  <c r="AT12" i="112" s="1"/>
  <c r="AT12" i="148"/>
  <c r="AT12" i="150"/>
  <c r="AT12" i="147"/>
  <c r="AT12" i="146"/>
  <c r="AT12" i="149"/>
  <c r="AT12" i="174"/>
  <c r="AT12" i="40"/>
  <c r="AT12" i="115"/>
  <c r="AT12" i="77"/>
  <c r="AT12" i="29"/>
  <c r="AT12" i="173"/>
  <c r="AT12" i="42"/>
  <c r="AT12" i="99"/>
  <c r="AT12" i="104"/>
  <c r="AT12" i="21"/>
  <c r="B15" i="106"/>
  <c r="B15" i="112" s="1"/>
  <c r="B15" i="148"/>
  <c r="B15" i="150"/>
  <c r="B15" i="147"/>
  <c r="B15" i="146"/>
  <c r="B15" i="149"/>
  <c r="B15" i="174"/>
  <c r="B15" i="40"/>
  <c r="B15" i="115"/>
  <c r="B15" i="77"/>
  <c r="B15" i="29"/>
  <c r="B15" i="173"/>
  <c r="B15" i="42"/>
  <c r="B15" i="99"/>
  <c r="B15" i="104"/>
  <c r="B15" i="21"/>
  <c r="AI19" i="180"/>
  <c r="AI19" i="181"/>
  <c r="AI19" i="178"/>
  <c r="AI19" i="179"/>
  <c r="AI19" i="177"/>
  <c r="AY18" i="106"/>
  <c r="AY18" i="112" s="1"/>
  <c r="AY18" i="150"/>
  <c r="AY18" i="148"/>
  <c r="AY18" i="147"/>
  <c r="AY18" i="146"/>
  <c r="AY18" i="149"/>
  <c r="AY18" i="115"/>
  <c r="AY18" i="174"/>
  <c r="AY18" i="40"/>
  <c r="AY18" i="29"/>
  <c r="AY18" i="77"/>
  <c r="AY18" i="173"/>
  <c r="AY18" i="42"/>
  <c r="AY18" i="21"/>
  <c r="AY18" i="99"/>
  <c r="AY18" i="104"/>
  <c r="BT38" i="106"/>
  <c r="BT38" i="112" s="1"/>
  <c r="BT38" i="150"/>
  <c r="BT38" i="148"/>
  <c r="BT38" i="147"/>
  <c r="BT38" i="146"/>
  <c r="BT38" i="149"/>
  <c r="BT38" i="174"/>
  <c r="BT38" i="115"/>
  <c r="BT38" i="77"/>
  <c r="BT38" i="40"/>
  <c r="BT38" i="29"/>
  <c r="BT38" i="173"/>
  <c r="BT38" i="42"/>
  <c r="BT38" i="104"/>
  <c r="BT38" i="99"/>
  <c r="BT38" i="21"/>
  <c r="CO10" i="145"/>
  <c r="CO10" i="41"/>
  <c r="CO10" i="127"/>
  <c r="CO10" i="37"/>
  <c r="CO9" i="106"/>
  <c r="CO9" i="112" s="1"/>
  <c r="CO10" i="38"/>
  <c r="CO9" i="150"/>
  <c r="CO9" i="148"/>
  <c r="CO9" i="147"/>
  <c r="CO9" i="146"/>
  <c r="CO9" i="149"/>
  <c r="CO9" i="174"/>
  <c r="CO9" i="115"/>
  <c r="CO9" i="40"/>
  <c r="CO9" i="29"/>
  <c r="CO9" i="77"/>
  <c r="CO9" i="42"/>
  <c r="CO9" i="173"/>
  <c r="CO9" i="104"/>
  <c r="CO9" i="21"/>
  <c r="CO9" i="99"/>
  <c r="AP13" i="177"/>
  <c r="AP13" i="178"/>
  <c r="AP13" i="180"/>
  <c r="AP13" i="179"/>
  <c r="AP13" i="181"/>
  <c r="BF13" i="145"/>
  <c r="BF13" i="41"/>
  <c r="BF13" i="38"/>
  <c r="BF13" i="127"/>
  <c r="BF13" i="37"/>
  <c r="BF12" i="106"/>
  <c r="BF12" i="112" s="1"/>
  <c r="BF12" i="148"/>
  <c r="BF12" i="150"/>
  <c r="BF12" i="147"/>
  <c r="BF12" i="146"/>
  <c r="BF12" i="149"/>
  <c r="BF12" i="174"/>
  <c r="BF12" i="40"/>
  <c r="BF12" i="115"/>
  <c r="BF12" i="77"/>
  <c r="BF12" i="29"/>
  <c r="BF12" i="173"/>
  <c r="BF12" i="42"/>
  <c r="BF12" i="99"/>
  <c r="BF12" i="104"/>
  <c r="BF12" i="21"/>
  <c r="B21" i="106"/>
  <c r="B21" i="112" s="1"/>
  <c r="B21" i="150"/>
  <c r="B21" i="147"/>
  <c r="B21" i="148"/>
  <c r="B21" i="146"/>
  <c r="B21" i="149"/>
  <c r="B21" i="115"/>
  <c r="B21" i="174"/>
  <c r="B21" i="40"/>
  <c r="B21" i="29"/>
  <c r="B21" i="77"/>
  <c r="B21" i="173"/>
  <c r="B21" i="42"/>
  <c r="B21" i="21"/>
  <c r="B21" i="99"/>
  <c r="B21" i="104"/>
  <c r="CO46" i="106"/>
  <c r="CO46" i="112" s="1"/>
  <c r="CO46" i="21"/>
  <c r="CO46" i="173"/>
  <c r="CO46" i="104"/>
  <c r="CO46" i="99"/>
  <c r="AW22" i="180"/>
  <c r="AW22" i="181"/>
  <c r="AW22" i="178"/>
  <c r="AW22" i="179"/>
  <c r="AW22" i="177"/>
  <c r="BM21" i="106"/>
  <c r="BM21" i="112" s="1"/>
  <c r="BM21" i="150"/>
  <c r="BM21" i="148"/>
  <c r="BM21" i="147"/>
  <c r="BM21" i="146"/>
  <c r="BM21" i="149"/>
  <c r="BM21" i="115"/>
  <c r="BM21" i="174"/>
  <c r="BM21" i="40"/>
  <c r="BM21" i="29"/>
  <c r="BM21" i="77"/>
  <c r="BM21" i="42"/>
  <c r="BM21" i="173"/>
  <c r="BM21" i="104"/>
  <c r="BM21" i="21"/>
  <c r="BM21" i="99"/>
  <c r="AT45" i="106"/>
  <c r="AT45" i="112" s="1"/>
  <c r="AT45" i="21"/>
  <c r="AT45" i="173"/>
  <c r="AT45" i="104"/>
  <c r="AT45" i="99"/>
  <c r="CO38" i="106"/>
  <c r="CO38" i="112" s="1"/>
  <c r="CO38" i="150"/>
  <c r="CO38" i="148"/>
  <c r="CO38" i="147"/>
  <c r="CO38" i="146"/>
  <c r="CO38" i="115"/>
  <c r="CO38" i="149"/>
  <c r="CO38" i="174"/>
  <c r="CO38" i="40"/>
  <c r="CO38" i="77"/>
  <c r="CO38" i="29"/>
  <c r="CO38" i="173"/>
  <c r="CO38" i="42"/>
  <c r="CO38" i="21"/>
  <c r="CO38" i="104"/>
  <c r="CO38" i="99"/>
  <c r="CA21" i="106"/>
  <c r="CA21" i="112" s="1"/>
  <c r="CA21" i="150"/>
  <c r="CA21" i="147"/>
  <c r="CA21" i="148"/>
  <c r="CA21" i="146"/>
  <c r="CA21" i="149"/>
  <c r="CA21" i="174"/>
  <c r="CA21" i="115"/>
  <c r="CA21" i="77"/>
  <c r="CA21" i="40"/>
  <c r="CA21" i="29"/>
  <c r="CA21" i="173"/>
  <c r="CA21" i="42"/>
  <c r="CA21" i="104"/>
  <c r="CA21" i="21"/>
  <c r="CA21" i="99"/>
  <c r="AD45" i="106"/>
  <c r="AD45" i="112" s="1"/>
  <c r="AD45" i="21"/>
  <c r="AD45" i="173"/>
  <c r="AD45" i="104"/>
  <c r="AD45" i="99"/>
  <c r="AY45" i="106"/>
  <c r="AY45" i="112" s="1"/>
  <c r="AY45" i="21"/>
  <c r="AY45" i="173"/>
  <c r="AY45" i="104"/>
  <c r="AY45" i="99"/>
  <c r="BV18" i="106"/>
  <c r="BV18" i="112" s="1"/>
  <c r="BV18" i="150"/>
  <c r="BV18" i="147"/>
  <c r="BV18" i="148"/>
  <c r="BV18" i="146"/>
  <c r="BV18" i="149"/>
  <c r="BV18" i="174"/>
  <c r="BV18" i="40"/>
  <c r="BV18" i="115"/>
  <c r="BV18" i="77"/>
  <c r="BV18" i="29"/>
  <c r="BV18" i="173"/>
  <c r="BV18" i="42"/>
  <c r="BV18" i="99"/>
  <c r="BV18" i="104"/>
  <c r="BV18" i="21"/>
  <c r="CC46" i="106"/>
  <c r="CC46" i="112" s="1"/>
  <c r="CC46" i="21"/>
  <c r="CC46" i="173"/>
  <c r="CC46" i="104"/>
  <c r="CC46" i="99"/>
  <c r="AB13" i="179"/>
  <c r="AB13" i="181"/>
  <c r="AB13" i="180"/>
  <c r="AB13" i="177"/>
  <c r="AB13" i="178"/>
  <c r="AR13" i="145"/>
  <c r="AR13" i="41"/>
  <c r="AR13" i="37"/>
  <c r="AR13" i="38"/>
  <c r="AR13" i="127"/>
  <c r="AR12" i="106"/>
  <c r="AR12" i="112" s="1"/>
  <c r="AR12" i="148"/>
  <c r="AR12" i="150"/>
  <c r="AR12" i="147"/>
  <c r="AR12" i="146"/>
  <c r="AR12" i="149"/>
  <c r="AR12" i="115"/>
  <c r="AR12" i="174"/>
  <c r="AR12" i="40"/>
  <c r="AR12" i="29"/>
  <c r="AR12" i="77"/>
  <c r="AR12" i="42"/>
  <c r="AR12" i="173"/>
  <c r="AR12" i="104"/>
  <c r="AR12" i="21"/>
  <c r="AR12" i="99"/>
  <c r="CA15" i="106"/>
  <c r="CA15" i="112" s="1"/>
  <c r="CA15" i="148"/>
  <c r="CA15" i="150"/>
  <c r="CA15" i="147"/>
  <c r="CA15" i="146"/>
  <c r="CA15" i="149"/>
  <c r="CA15" i="174"/>
  <c r="CA15" i="40"/>
  <c r="CA15" i="115"/>
  <c r="CA15" i="77"/>
  <c r="CA15" i="29"/>
  <c r="CA15" i="173"/>
  <c r="CA15" i="42"/>
  <c r="CA15" i="104"/>
  <c r="CA15" i="21"/>
  <c r="CA15" i="99"/>
  <c r="CJ45" i="106"/>
  <c r="CJ45" i="112" s="1"/>
  <c r="CJ45" i="21"/>
  <c r="CJ45" i="173"/>
  <c r="CJ45" i="104"/>
  <c r="CJ45" i="99"/>
  <c r="AK22" i="180"/>
  <c r="AK22" i="181"/>
  <c r="AK22" i="178"/>
  <c r="AK22" i="179"/>
  <c r="AK22" i="177"/>
  <c r="BA21" i="106"/>
  <c r="BA21" i="112" s="1"/>
  <c r="BA21" i="150"/>
  <c r="BA21" i="148"/>
  <c r="BA21" i="147"/>
  <c r="BA21" i="146"/>
  <c r="BA21" i="149"/>
  <c r="BA21" i="115"/>
  <c r="BA21" i="174"/>
  <c r="BA21" i="40"/>
  <c r="BA21" i="29"/>
  <c r="BA21" i="77"/>
  <c r="BA21" i="42"/>
  <c r="BA21" i="173"/>
  <c r="BA21" i="104"/>
  <c r="BA21" i="21"/>
  <c r="BA21" i="99"/>
  <c r="AD39" i="180"/>
  <c r="AD39" i="181"/>
  <c r="AD39" i="179"/>
  <c r="AD39" i="177"/>
  <c r="AT38" i="106"/>
  <c r="AT38" i="112" s="1"/>
  <c r="AT38" i="150"/>
  <c r="AT38" i="148"/>
  <c r="AT38" i="147"/>
  <c r="AT38" i="146"/>
  <c r="AT38" i="115"/>
  <c r="AT38" i="149"/>
  <c r="AT38" i="174"/>
  <c r="AT38" i="40"/>
  <c r="AT38" i="77"/>
  <c r="AT38" i="42"/>
  <c r="AT38" i="29"/>
  <c r="AT38" i="173"/>
  <c r="AT38" i="21"/>
  <c r="AT38" i="104"/>
  <c r="AT38" i="99"/>
  <c r="CO13" i="41"/>
  <c r="CO13" i="145"/>
  <c r="CO13" i="127"/>
  <c r="CO13" i="37"/>
  <c r="CO12" i="106"/>
  <c r="CO12" i="112" s="1"/>
  <c r="CO13" i="38"/>
  <c r="CO12" i="148"/>
  <c r="CO12" i="150"/>
  <c r="CO12" i="147"/>
  <c r="CO12" i="146"/>
  <c r="CO12" i="149"/>
  <c r="CO12" i="174"/>
  <c r="CO12" i="40"/>
  <c r="CO12" i="115"/>
  <c r="CO12" i="77"/>
  <c r="CO12" i="29"/>
  <c r="CO12" i="42"/>
  <c r="CO12" i="173"/>
  <c r="CO12" i="104"/>
  <c r="CO12" i="21"/>
  <c r="CO12" i="99"/>
  <c r="BP45" i="106"/>
  <c r="BP45" i="112" s="1"/>
  <c r="BP45" i="21"/>
  <c r="BP45" i="173"/>
  <c r="BP45" i="104"/>
  <c r="BP45" i="99"/>
  <c r="AZ39" i="180"/>
  <c r="AZ39" i="181"/>
  <c r="AZ39" i="179"/>
  <c r="AZ39" i="177"/>
  <c r="BP38" i="106"/>
  <c r="BP38" i="112" s="1"/>
  <c r="BP38" i="150"/>
  <c r="BP38" i="148"/>
  <c r="BP38" i="147"/>
  <c r="BP38" i="146"/>
  <c r="BP38" i="149"/>
  <c r="BP38" i="174"/>
  <c r="BP38" i="115"/>
  <c r="BP38" i="77"/>
  <c r="BP38" i="40"/>
  <c r="BP38" i="29"/>
  <c r="BP38" i="173"/>
  <c r="BP38" i="42"/>
  <c r="BP38" i="104"/>
  <c r="BP38" i="99"/>
  <c r="BP38" i="21"/>
  <c r="BT46" i="2"/>
  <c r="BT45" i="106"/>
  <c r="BT45" i="112" s="1"/>
  <c r="BT45" i="21"/>
  <c r="BT45" i="173"/>
  <c r="BT45" i="104"/>
  <c r="BT45" i="99"/>
  <c r="R10" i="145"/>
  <c r="R10" i="41"/>
  <c r="R10" i="127"/>
  <c r="R10" i="37"/>
  <c r="R10" i="38"/>
  <c r="R9" i="106"/>
  <c r="R9" i="112" s="1"/>
  <c r="R9" i="150"/>
  <c r="R9" i="148"/>
  <c r="R9" i="147"/>
  <c r="R9" i="146"/>
  <c r="R9" i="149"/>
  <c r="R9" i="40"/>
  <c r="R9" i="174"/>
  <c r="R9" i="115"/>
  <c r="R9" i="77"/>
  <c r="R9" i="29"/>
  <c r="R9" i="42"/>
  <c r="R9" i="173"/>
  <c r="R9" i="104"/>
  <c r="R9" i="21"/>
  <c r="R9" i="99"/>
  <c r="AZ13" i="179"/>
  <c r="AZ13" i="181"/>
  <c r="AZ13" i="180"/>
  <c r="AZ13" i="177"/>
  <c r="AZ13" i="178"/>
  <c r="BP13" i="145"/>
  <c r="BP13" i="41"/>
  <c r="BP13" i="37"/>
  <c r="BP13" i="38"/>
  <c r="BP13" i="127"/>
  <c r="BP12" i="106"/>
  <c r="BP12" i="112" s="1"/>
  <c r="BP12" i="148"/>
  <c r="BP12" i="150"/>
  <c r="BP12" i="147"/>
  <c r="BP12" i="146"/>
  <c r="BP12" i="149"/>
  <c r="BP12" i="115"/>
  <c r="BP12" i="174"/>
  <c r="BP12" i="40"/>
  <c r="BP12" i="29"/>
  <c r="BP12" i="77"/>
  <c r="BP12" i="42"/>
  <c r="BP12" i="173"/>
  <c r="BP12" i="104"/>
  <c r="BP12" i="21"/>
  <c r="BP12" i="99"/>
  <c r="AR10" i="177"/>
  <c r="AR10" i="179"/>
  <c r="AR10" i="181"/>
  <c r="AR10" i="178"/>
  <c r="AR10" i="180"/>
  <c r="BH10" i="145"/>
  <c r="BH10" i="41"/>
  <c r="BH10" i="127"/>
  <c r="BH10" i="37"/>
  <c r="BH10" i="38"/>
  <c r="BH9" i="106"/>
  <c r="BH9" i="112" s="1"/>
  <c r="BH9" i="150"/>
  <c r="BH9" i="148"/>
  <c r="BH9" i="147"/>
  <c r="BH9" i="146"/>
  <c r="BH9" i="149"/>
  <c r="BH9" i="115"/>
  <c r="BH9" i="40"/>
  <c r="BH9" i="174"/>
  <c r="BH9" i="29"/>
  <c r="BH9" i="77"/>
  <c r="BH9" i="173"/>
  <c r="BH9" i="42"/>
  <c r="BH9" i="21"/>
  <c r="BH9" i="99"/>
  <c r="BH9" i="104"/>
  <c r="BT10" i="145"/>
  <c r="BT10" i="41"/>
  <c r="BT10" i="127"/>
  <c r="BT10" i="37"/>
  <c r="BT10" i="38"/>
  <c r="BT9" i="106"/>
  <c r="BT9" i="112" s="1"/>
  <c r="BT9" i="150"/>
  <c r="BT9" i="148"/>
  <c r="BT9" i="147"/>
  <c r="BT9" i="146"/>
  <c r="BT9" i="149"/>
  <c r="BT9" i="115"/>
  <c r="BT9" i="40"/>
  <c r="BT9" i="174"/>
  <c r="BT9" i="29"/>
  <c r="BT9" i="77"/>
  <c r="BT9" i="173"/>
  <c r="BT9" i="42"/>
  <c r="BT9" i="21"/>
  <c r="BT9" i="99"/>
  <c r="BT9" i="104"/>
  <c r="AK13" i="178"/>
  <c r="AK13" i="180"/>
  <c r="AK13" i="179"/>
  <c r="AK13" i="181"/>
  <c r="AK13" i="177"/>
  <c r="BA13" i="41"/>
  <c r="BA13" i="145"/>
  <c r="BA13" i="127"/>
  <c r="BA13" i="37"/>
  <c r="BA13" i="38"/>
  <c r="BA12" i="106"/>
  <c r="BA12" i="112" s="1"/>
  <c r="BA12" i="148"/>
  <c r="BA12" i="150"/>
  <c r="BA12" i="147"/>
  <c r="BA12" i="146"/>
  <c r="BA12" i="149"/>
  <c r="BA12" i="174"/>
  <c r="BA12" i="40"/>
  <c r="BA12" i="115"/>
  <c r="BA12" i="77"/>
  <c r="BA12" i="29"/>
  <c r="BA12" i="42"/>
  <c r="BA12" i="173"/>
  <c r="BA12" i="104"/>
  <c r="BA12" i="21"/>
  <c r="BA12" i="99"/>
  <c r="CA13" i="145"/>
  <c r="CA13" i="41"/>
  <c r="CA13" i="127"/>
  <c r="CA13" i="37"/>
  <c r="CA12" i="106"/>
  <c r="CA12" i="112" s="1"/>
  <c r="CA13" i="38"/>
  <c r="CA12" i="150"/>
  <c r="CA12" i="148"/>
  <c r="CA12" i="147"/>
  <c r="CA12" i="146"/>
  <c r="CA12" i="149"/>
  <c r="CA12" i="115"/>
  <c r="CA12" i="174"/>
  <c r="CA12" i="40"/>
  <c r="CA12" i="29"/>
  <c r="CA12" i="77"/>
  <c r="CA12" i="173"/>
  <c r="CA12" i="42"/>
  <c r="CA12" i="21"/>
  <c r="CA12" i="99"/>
  <c r="CA12" i="104"/>
  <c r="AD16" i="180"/>
  <c r="AD16" i="181"/>
  <c r="AD16" i="178"/>
  <c r="AD16" i="179"/>
  <c r="AD16" i="177"/>
  <c r="AT15" i="106"/>
  <c r="AT15" i="112" s="1"/>
  <c r="AT15" i="148"/>
  <c r="AT15" i="150"/>
  <c r="AT15" i="147"/>
  <c r="AT15" i="146"/>
  <c r="AT15" i="149"/>
  <c r="AT15" i="40"/>
  <c r="AT15" i="115"/>
  <c r="AT15" i="174"/>
  <c r="AT15" i="29"/>
  <c r="AT15" i="77"/>
  <c r="AT15" i="42"/>
  <c r="AT15" i="173"/>
  <c r="AT15" i="104"/>
  <c r="AT15" i="21"/>
  <c r="AT15" i="99"/>
  <c r="I19" i="180"/>
  <c r="I19" i="181"/>
  <c r="I19" i="178"/>
  <c r="I19" i="179"/>
  <c r="I19" i="177"/>
  <c r="Y18" i="106"/>
  <c r="Y18" i="112" s="1"/>
  <c r="Y18" i="150"/>
  <c r="Y18" i="148"/>
  <c r="Y18" i="147"/>
  <c r="Y18" i="146"/>
  <c r="Y18" i="149"/>
  <c r="Y18" i="174"/>
  <c r="Y18" i="40"/>
  <c r="Y18" i="115"/>
  <c r="Y18" i="77"/>
  <c r="Y18" i="29"/>
  <c r="Y18" i="173"/>
  <c r="Y18" i="42"/>
  <c r="Y18" i="104"/>
  <c r="Y18" i="21"/>
  <c r="Y18" i="99"/>
  <c r="CC18" i="106"/>
  <c r="CC18" i="112" s="1"/>
  <c r="CC18" i="150"/>
  <c r="CC18" i="148"/>
  <c r="CC18" i="147"/>
  <c r="CC18" i="146"/>
  <c r="CC18" i="149"/>
  <c r="CC18" i="174"/>
  <c r="CC18" i="40"/>
  <c r="CC18" i="115"/>
  <c r="CC18" i="77"/>
  <c r="CC18" i="29"/>
  <c r="CC18" i="173"/>
  <c r="CC18" i="42"/>
  <c r="CC18" i="104"/>
  <c r="CC18" i="21"/>
  <c r="CC18" i="99"/>
  <c r="B22" i="180"/>
  <c r="B22" i="181"/>
  <c r="B22" i="178"/>
  <c r="B22" i="179"/>
  <c r="B22" i="177"/>
  <c r="R21" i="106"/>
  <c r="R21" i="112" s="1"/>
  <c r="R21" i="150"/>
  <c r="R21" i="148"/>
  <c r="R21" i="147"/>
  <c r="R21" i="146"/>
  <c r="R21" i="149"/>
  <c r="R21" i="174"/>
  <c r="R21" i="115"/>
  <c r="R21" i="77"/>
  <c r="R21" i="40"/>
  <c r="R21" i="29"/>
  <c r="R21" i="173"/>
  <c r="R21" i="42"/>
  <c r="R21" i="104"/>
  <c r="R21" i="21"/>
  <c r="R21" i="99"/>
  <c r="BV21" i="106"/>
  <c r="BV21" i="112" s="1"/>
  <c r="BV21" i="150"/>
  <c r="BV21" i="148"/>
  <c r="BV21" i="147"/>
  <c r="BV21" i="146"/>
  <c r="BV21" i="149"/>
  <c r="BV21" i="174"/>
  <c r="BV21" i="115"/>
  <c r="BV21" i="77"/>
  <c r="BV21" i="40"/>
  <c r="BV21" i="29"/>
  <c r="BV21" i="173"/>
  <c r="BV21" i="42"/>
  <c r="BV21" i="104"/>
  <c r="BV21" i="21"/>
  <c r="BV21" i="99"/>
  <c r="U19" i="180"/>
  <c r="U19" i="181"/>
  <c r="U19" i="178"/>
  <c r="U19" i="179"/>
  <c r="U19" i="177"/>
  <c r="AK18" i="106"/>
  <c r="AK18" i="112" s="1"/>
  <c r="AK18" i="150"/>
  <c r="AK18" i="148"/>
  <c r="AK18" i="147"/>
  <c r="AK18" i="146"/>
  <c r="AK18" i="149"/>
  <c r="AK18" i="174"/>
  <c r="AK18" i="40"/>
  <c r="AK18" i="115"/>
  <c r="AK18" i="77"/>
  <c r="AK18" i="29"/>
  <c r="AK18" i="173"/>
  <c r="AK18" i="42"/>
  <c r="AK18" i="104"/>
  <c r="AK18" i="21"/>
  <c r="AK18" i="99"/>
  <c r="AP16" i="180"/>
  <c r="AP16" i="181"/>
  <c r="AP16" i="178"/>
  <c r="AP16" i="179"/>
  <c r="AP16" i="177"/>
  <c r="BF15" i="106"/>
  <c r="BF15" i="112" s="1"/>
  <c r="BF15" i="148"/>
  <c r="BF15" i="150"/>
  <c r="BF15" i="147"/>
  <c r="BF15" i="146"/>
  <c r="BF15" i="149"/>
  <c r="BF15" i="40"/>
  <c r="BF15" i="115"/>
  <c r="BF15" i="174"/>
  <c r="BF15" i="29"/>
  <c r="BF15" i="77"/>
  <c r="BF15" i="42"/>
  <c r="BF15" i="173"/>
  <c r="BF15" i="104"/>
  <c r="BF15" i="21"/>
  <c r="BF15" i="99"/>
  <c r="P13" i="153"/>
  <c r="P13" i="151"/>
  <c r="P13" i="152" s="1"/>
  <c r="P13" i="154"/>
  <c r="P13" i="155"/>
  <c r="AB22" i="180"/>
  <c r="AB22" i="181"/>
  <c r="AB22" i="178"/>
  <c r="AB22" i="179"/>
  <c r="AB22" i="177"/>
  <c r="AR21" i="106"/>
  <c r="AR21" i="112" s="1"/>
  <c r="AR21" i="150"/>
  <c r="AR21" i="147"/>
  <c r="AR21" i="148"/>
  <c r="AR21" i="146"/>
  <c r="AR21" i="149"/>
  <c r="AR21" i="115"/>
  <c r="AR21" i="174"/>
  <c r="AR21" i="40"/>
  <c r="AR21" i="29"/>
  <c r="AR21" i="77"/>
  <c r="AR21" i="173"/>
  <c r="AR21" i="42"/>
  <c r="AR21" i="21"/>
  <c r="AR21" i="99"/>
  <c r="AR21" i="104"/>
  <c r="CH10" i="145"/>
  <c r="CH10" i="41"/>
  <c r="CH10" i="127"/>
  <c r="CH10" i="37"/>
  <c r="CH9" i="106"/>
  <c r="CH9" i="112" s="1"/>
  <c r="CH10" i="38"/>
  <c r="CH9" i="150"/>
  <c r="CH9" i="148"/>
  <c r="CH9" i="147"/>
  <c r="CH9" i="146"/>
  <c r="CH9" i="149"/>
  <c r="CH9" i="40"/>
  <c r="CH9" i="174"/>
  <c r="CH9" i="115"/>
  <c r="CH9" i="77"/>
  <c r="CH9" i="29"/>
  <c r="CH9" i="42"/>
  <c r="CH9" i="173"/>
  <c r="CH9" i="104"/>
  <c r="CH9" i="21"/>
  <c r="CH9" i="99"/>
  <c r="AB19" i="180"/>
  <c r="AB19" i="181"/>
  <c r="AB19" i="178"/>
  <c r="AB19" i="179"/>
  <c r="AB19" i="177"/>
  <c r="AR18" i="106"/>
  <c r="AR18" i="112" s="1"/>
  <c r="AR18" i="150"/>
  <c r="AR18" i="148"/>
  <c r="AR18" i="147"/>
  <c r="AR18" i="146"/>
  <c r="AR18" i="149"/>
  <c r="AR18" i="40"/>
  <c r="AR18" i="115"/>
  <c r="AR18" i="174"/>
  <c r="AR18" i="29"/>
  <c r="AR18" i="77"/>
  <c r="AR18" i="42"/>
  <c r="AR18" i="173"/>
  <c r="AR18" i="104"/>
  <c r="AR18" i="21"/>
  <c r="AR18" i="99"/>
  <c r="AZ16" i="180"/>
  <c r="AZ16" i="181"/>
  <c r="AZ16" i="178"/>
  <c r="AZ16" i="179"/>
  <c r="AZ16" i="177"/>
  <c r="BP15" i="106"/>
  <c r="BP15" i="112" s="1"/>
  <c r="BP15" i="148"/>
  <c r="BP15" i="150"/>
  <c r="BP15" i="147"/>
  <c r="BP15" i="146"/>
  <c r="BP15" i="149"/>
  <c r="BP15" i="174"/>
  <c r="BP15" i="40"/>
  <c r="BP15" i="115"/>
  <c r="BP15" i="77"/>
  <c r="BP15" i="29"/>
  <c r="BP15" i="173"/>
  <c r="BP15" i="42"/>
  <c r="BP15" i="99"/>
  <c r="BP15" i="104"/>
  <c r="BP15" i="21"/>
  <c r="AW10" i="178"/>
  <c r="AW10" i="179"/>
  <c r="AW10" i="181"/>
  <c r="AW10" i="180"/>
  <c r="AW10" i="177"/>
  <c r="BM10" i="145"/>
  <c r="BM10" i="41"/>
  <c r="BM10" i="127"/>
  <c r="BM10" i="37"/>
  <c r="BM10" i="38"/>
  <c r="BM9" i="106"/>
  <c r="BM9" i="112" s="1"/>
  <c r="BM9" i="150"/>
  <c r="BM9" i="148"/>
  <c r="BM9" i="147"/>
  <c r="BM9" i="146"/>
  <c r="BM9" i="149"/>
  <c r="BM9" i="174"/>
  <c r="BM9" i="115"/>
  <c r="BM9" i="40"/>
  <c r="BM9" i="29"/>
  <c r="BM9" i="77"/>
  <c r="BM9" i="42"/>
  <c r="BM9" i="173"/>
  <c r="BM9" i="104"/>
  <c r="BM9" i="21"/>
  <c r="BM9" i="99"/>
  <c r="AK16" i="180"/>
  <c r="AK16" i="181"/>
  <c r="AK16" i="178"/>
  <c r="AK16" i="179"/>
  <c r="AK16" i="177"/>
  <c r="BA15" i="106"/>
  <c r="BA15" i="112" s="1"/>
  <c r="BA15" i="150"/>
  <c r="BA15" i="148"/>
  <c r="BA15" i="147"/>
  <c r="BA15" i="146"/>
  <c r="BA15" i="149"/>
  <c r="BA15" i="115"/>
  <c r="BA15" i="174"/>
  <c r="BA15" i="40"/>
  <c r="BA15" i="29"/>
  <c r="BA15" i="77"/>
  <c r="BA15" i="173"/>
  <c r="BA15" i="42"/>
  <c r="BA15" i="21"/>
  <c r="BA15" i="99"/>
  <c r="BA15" i="104"/>
  <c r="CH18" i="106"/>
  <c r="CH18" i="112" s="1"/>
  <c r="CH18" i="150"/>
  <c r="CH18" i="147"/>
  <c r="CH18" i="148"/>
  <c r="CH18" i="146"/>
  <c r="CH18" i="149"/>
  <c r="CH18" i="174"/>
  <c r="CH18" i="40"/>
  <c r="CH18" i="115"/>
  <c r="CH18" i="77"/>
  <c r="CH18" i="29"/>
  <c r="CH18" i="173"/>
  <c r="CH18" i="42"/>
  <c r="CH18" i="99"/>
  <c r="CH18" i="104"/>
  <c r="CH18" i="21"/>
  <c r="AP19" i="180"/>
  <c r="AP19" i="181"/>
  <c r="AP19" i="178"/>
  <c r="AP19" i="179"/>
  <c r="AP19" i="177"/>
  <c r="BF18" i="106"/>
  <c r="BF18" i="112" s="1"/>
  <c r="BF18" i="150"/>
  <c r="BF18" i="147"/>
  <c r="BF18" i="148"/>
  <c r="BF18" i="146"/>
  <c r="BF18" i="149"/>
  <c r="BF18" i="174"/>
  <c r="BF18" i="40"/>
  <c r="BF18" i="115"/>
  <c r="BF18" i="77"/>
  <c r="BF18" i="29"/>
  <c r="BF18" i="173"/>
  <c r="BF18" i="42"/>
  <c r="BF18" i="99"/>
  <c r="BF18" i="104"/>
  <c r="BF18" i="21"/>
  <c r="R45" i="106"/>
  <c r="R45" i="112" s="1"/>
  <c r="R45" i="21"/>
  <c r="R45" i="173"/>
  <c r="R45" i="104"/>
  <c r="R45" i="99"/>
  <c r="BQ45" i="106"/>
  <c r="BQ45" i="112" s="1"/>
  <c r="BQ45" i="173"/>
  <c r="BQ45" i="104"/>
  <c r="BQ45" i="99"/>
  <c r="BQ45" i="21"/>
  <c r="R13" i="145"/>
  <c r="R13" i="41"/>
  <c r="R13" i="38"/>
  <c r="R13" i="127"/>
  <c r="R13" i="37"/>
  <c r="R12" i="106"/>
  <c r="R12" i="112" s="1"/>
  <c r="R12" i="148"/>
  <c r="R12" i="150"/>
  <c r="R12" i="147"/>
  <c r="R12" i="146"/>
  <c r="R12" i="149"/>
  <c r="R12" i="174"/>
  <c r="R12" i="40"/>
  <c r="R12" i="115"/>
  <c r="R12" i="77"/>
  <c r="R12" i="29"/>
  <c r="R12" i="173"/>
  <c r="R12" i="42"/>
  <c r="R12" i="99"/>
  <c r="R12" i="104"/>
  <c r="R12" i="21"/>
  <c r="N16" i="180"/>
  <c r="N16" i="181"/>
  <c r="N16" i="178"/>
  <c r="N16" i="179"/>
  <c r="N16" i="177"/>
  <c r="AD15" i="106"/>
  <c r="AD15" i="112" s="1"/>
  <c r="AD15" i="148"/>
  <c r="AD15" i="150"/>
  <c r="AD15" i="147"/>
  <c r="AD15" i="146"/>
  <c r="AD15" i="149"/>
  <c r="AD15" i="40"/>
  <c r="AD15" i="115"/>
  <c r="AD15" i="174"/>
  <c r="AD15" i="29"/>
  <c r="AD15" i="77"/>
  <c r="AD15" i="42"/>
  <c r="AD15" i="173"/>
  <c r="AD15" i="104"/>
  <c r="AD15" i="21"/>
  <c r="AD15" i="99"/>
  <c r="W22" i="180"/>
  <c r="W22" i="181"/>
  <c r="W22" i="178"/>
  <c r="W22" i="179"/>
  <c r="W22" i="177"/>
  <c r="AM21" i="106"/>
  <c r="AM21" i="112" s="1"/>
  <c r="AM21" i="150"/>
  <c r="AM21" i="147"/>
  <c r="AM21" i="148"/>
  <c r="AM21" i="146"/>
  <c r="AM21" i="149"/>
  <c r="AM21" i="174"/>
  <c r="AM21" i="115"/>
  <c r="AM21" i="77"/>
  <c r="AM21" i="40"/>
  <c r="AM21" i="29"/>
  <c r="AM21" i="173"/>
  <c r="AM21" i="42"/>
  <c r="AM21" i="104"/>
  <c r="AM21" i="21"/>
  <c r="AM21" i="99"/>
  <c r="I39" i="180"/>
  <c r="I39" i="181"/>
  <c r="I39" i="179"/>
  <c r="I39" i="177"/>
  <c r="Y38" i="106"/>
  <c r="Y38" i="112" s="1"/>
  <c r="Y38" i="150"/>
  <c r="Y38" i="148"/>
  <c r="Y38" i="147"/>
  <c r="Y38" i="146"/>
  <c r="Y38" i="115"/>
  <c r="Y38" i="149"/>
  <c r="Y38" i="174"/>
  <c r="Y38" i="40"/>
  <c r="Y38" i="77"/>
  <c r="Y38" i="29"/>
  <c r="Y38" i="173"/>
  <c r="Y38" i="42"/>
  <c r="Y38" i="21"/>
  <c r="Y38" i="104"/>
  <c r="Y38" i="99"/>
  <c r="CH45" i="106"/>
  <c r="CH45" i="112" s="1"/>
  <c r="CH45" i="21"/>
  <c r="CH45" i="173"/>
  <c r="CH45" i="104"/>
  <c r="CH45" i="99"/>
  <c r="AR46" i="106"/>
  <c r="AR46" i="112" s="1"/>
  <c r="AR46" i="173"/>
  <c r="AR46" i="104"/>
  <c r="AR46" i="99"/>
  <c r="AR46" i="21"/>
  <c r="G10" i="179"/>
  <c r="G10" i="181"/>
  <c r="G10" i="180"/>
  <c r="G10" i="178"/>
  <c r="G10" i="177"/>
  <c r="W10" i="127"/>
  <c r="W10" i="145"/>
  <c r="W10" i="41"/>
  <c r="W10" i="37"/>
  <c r="W10" i="38"/>
  <c r="W9" i="106"/>
  <c r="W9" i="112" s="1"/>
  <c r="W9" i="150"/>
  <c r="W9" i="148"/>
  <c r="W9" i="147"/>
  <c r="W9" i="146"/>
  <c r="W9" i="149"/>
  <c r="W9" i="40"/>
  <c r="W9" i="174"/>
  <c r="W9" i="115"/>
  <c r="W9" i="77"/>
  <c r="W9" i="29"/>
  <c r="W9" i="173"/>
  <c r="W9" i="42"/>
  <c r="W9" i="104"/>
  <c r="W9" i="21"/>
  <c r="W9" i="99"/>
  <c r="BF45" i="106"/>
  <c r="BF45" i="112" s="1"/>
  <c r="BF45" i="21"/>
  <c r="BF45" i="173"/>
  <c r="BF45" i="104"/>
  <c r="BF45" i="99"/>
  <c r="Y46" i="106"/>
  <c r="Y46" i="112" s="1"/>
  <c r="Y46" i="21"/>
  <c r="Y46" i="173"/>
  <c r="Y46" i="104"/>
  <c r="Y46" i="99"/>
  <c r="B19" i="180"/>
  <c r="B19" i="181"/>
  <c r="B19" i="178"/>
  <c r="B19" i="179"/>
  <c r="B19" i="177"/>
  <c r="R18" i="106"/>
  <c r="R18" i="112" s="1"/>
  <c r="R18" i="150"/>
  <c r="R18" i="148"/>
  <c r="R18" i="147"/>
  <c r="R18" i="146"/>
  <c r="R18" i="149"/>
  <c r="R18" i="174"/>
  <c r="R18" i="40"/>
  <c r="R18" i="115"/>
  <c r="R18" i="77"/>
  <c r="R18" i="29"/>
  <c r="R18" i="173"/>
  <c r="R18" i="42"/>
  <c r="R18" i="99"/>
  <c r="R18" i="104"/>
  <c r="R18" i="21"/>
  <c r="CJ18" i="106"/>
  <c r="CJ18" i="112" s="1"/>
  <c r="CJ18" i="150"/>
  <c r="CJ18" i="148"/>
  <c r="CJ18" i="147"/>
  <c r="CJ18" i="146"/>
  <c r="CJ18" i="149"/>
  <c r="CJ18" i="40"/>
  <c r="CJ18" i="115"/>
  <c r="CJ18" i="174"/>
  <c r="CJ18" i="29"/>
  <c r="CJ18" i="77"/>
  <c r="CJ18" i="42"/>
  <c r="CJ18" i="173"/>
  <c r="CJ18" i="104"/>
  <c r="CJ18" i="21"/>
  <c r="CJ18" i="99"/>
  <c r="BV46" i="106"/>
  <c r="BV46" i="112" s="1"/>
  <c r="BV46" i="21"/>
  <c r="BV46" i="173"/>
  <c r="BV46" i="104"/>
  <c r="BV46" i="99"/>
  <c r="CO18" i="106"/>
  <c r="CO18" i="112" s="1"/>
  <c r="CO18" i="150"/>
  <c r="CO18" i="148"/>
  <c r="CO18" i="147"/>
  <c r="CO18" i="146"/>
  <c r="CO18" i="149"/>
  <c r="CO18" i="174"/>
  <c r="CO18" i="40"/>
  <c r="CO18" i="115"/>
  <c r="CO18" i="77"/>
  <c r="CO18" i="29"/>
  <c r="CO18" i="173"/>
  <c r="CO18" i="42"/>
  <c r="CO18" i="104"/>
  <c r="CO18" i="21"/>
  <c r="CO18" i="99"/>
  <c r="U22" i="180"/>
  <c r="U22" i="181"/>
  <c r="U22" i="178"/>
  <c r="U22" i="179"/>
  <c r="U22" i="177"/>
  <c r="AK21" i="106"/>
  <c r="AK21" i="112" s="1"/>
  <c r="AK21" i="150"/>
  <c r="AK21" i="148"/>
  <c r="AK21" i="147"/>
  <c r="AK21" i="146"/>
  <c r="AK21" i="149"/>
  <c r="AK21" i="115"/>
  <c r="AK21" i="174"/>
  <c r="AK21" i="40"/>
  <c r="AK21" i="29"/>
  <c r="AK21" i="77"/>
  <c r="AK21" i="42"/>
  <c r="AK21" i="173"/>
  <c r="AK21" i="104"/>
  <c r="AK21" i="21"/>
  <c r="AK21" i="99"/>
  <c r="I10" i="178"/>
  <c r="I10" i="177"/>
  <c r="I10" i="179"/>
  <c r="I10" i="181"/>
  <c r="I10" i="180"/>
  <c r="Y10" i="145"/>
  <c r="Y10" i="41"/>
  <c r="Y10" i="127"/>
  <c r="Y10" i="37"/>
  <c r="Y10" i="38"/>
  <c r="Y9" i="106"/>
  <c r="Y9" i="112" s="1"/>
  <c r="Y9" i="150"/>
  <c r="Y9" i="148"/>
  <c r="Y9" i="147"/>
  <c r="Y9" i="146"/>
  <c r="Y9" i="149"/>
  <c r="Y9" i="174"/>
  <c r="Y9" i="115"/>
  <c r="Y9" i="40"/>
  <c r="Y9" i="29"/>
  <c r="Y9" i="77"/>
  <c r="Y9" i="42"/>
  <c r="Y9" i="173"/>
  <c r="Y9" i="104"/>
  <c r="Y9" i="21"/>
  <c r="Y9" i="99"/>
  <c r="CC21" i="106"/>
  <c r="CC21" i="112" s="1"/>
  <c r="CC21" i="150"/>
  <c r="CC21" i="148"/>
  <c r="CC21" i="147"/>
  <c r="CC21" i="146"/>
  <c r="CC21" i="149"/>
  <c r="CC21" i="115"/>
  <c r="CC21" i="174"/>
  <c r="CC21" i="40"/>
  <c r="CC21" i="29"/>
  <c r="CC21" i="77"/>
  <c r="CC21" i="42"/>
  <c r="CC21" i="173"/>
  <c r="CC21" i="104"/>
  <c r="CC21" i="21"/>
  <c r="CC21" i="99"/>
  <c r="CC38" i="106"/>
  <c r="CC38" i="112" s="1"/>
  <c r="CC38" i="150"/>
  <c r="CC38" i="148"/>
  <c r="CC38" i="147"/>
  <c r="CC38" i="146"/>
  <c r="CC38" i="115"/>
  <c r="CC38" i="149"/>
  <c r="CC38" i="174"/>
  <c r="CC38" i="40"/>
  <c r="CC38" i="77"/>
  <c r="CC38" i="29"/>
  <c r="CC38" i="173"/>
  <c r="CC38" i="42"/>
  <c r="CC38" i="21"/>
  <c r="CC38" i="104"/>
  <c r="CC38" i="99"/>
  <c r="U39" i="180"/>
  <c r="U39" i="181"/>
  <c r="U39" i="179"/>
  <c r="U39" i="177"/>
  <c r="AK38" i="106"/>
  <c r="AK38" i="112" s="1"/>
  <c r="AK38" i="150"/>
  <c r="AK38" i="148"/>
  <c r="AK38" i="147"/>
  <c r="AK38" i="146"/>
  <c r="AK38" i="115"/>
  <c r="AK38" i="149"/>
  <c r="AK38" i="174"/>
  <c r="AK38" i="40"/>
  <c r="AK38" i="77"/>
  <c r="AK38" i="29"/>
  <c r="AK38" i="173"/>
  <c r="AK38" i="42"/>
  <c r="AK38" i="21"/>
  <c r="AK38" i="104"/>
  <c r="AK38" i="99"/>
  <c r="AI39" i="180"/>
  <c r="AI39" i="181"/>
  <c r="AI39" i="179"/>
  <c r="AI39" i="177"/>
  <c r="AY38" i="106"/>
  <c r="AY38" i="112" s="1"/>
  <c r="AY38" i="150"/>
  <c r="AY38" i="148"/>
  <c r="AY38" i="147"/>
  <c r="AY38" i="146"/>
  <c r="AY38" i="174"/>
  <c r="AY38" i="115"/>
  <c r="AY38" i="149"/>
  <c r="AY38" i="77"/>
  <c r="AY38" i="40"/>
  <c r="AY38" i="173"/>
  <c r="AY38" i="42"/>
  <c r="AY38" i="29"/>
  <c r="AY38" i="21"/>
  <c r="AY38" i="104"/>
  <c r="AY38" i="99"/>
  <c r="AM45" i="106"/>
  <c r="AM45" i="112" s="1"/>
  <c r="AM45" i="21"/>
  <c r="AM45" i="173"/>
  <c r="AM45" i="104"/>
  <c r="AM45" i="99"/>
  <c r="B38" i="106"/>
  <c r="B38" i="112" s="1"/>
  <c r="B38" i="150"/>
  <c r="B38" i="148"/>
  <c r="B38" i="147"/>
  <c r="B38" i="146"/>
  <c r="B38" i="149"/>
  <c r="B38" i="174"/>
  <c r="B38" i="115"/>
  <c r="B38" i="77"/>
  <c r="B38" i="40"/>
  <c r="B38" i="29"/>
  <c r="B38" i="173"/>
  <c r="B38" i="42"/>
  <c r="B38" i="104"/>
  <c r="B38" i="99"/>
  <c r="B38" i="21"/>
  <c r="B13" i="155"/>
  <c r="B13" i="154"/>
  <c r="B13" i="153"/>
  <c r="B13" i="145"/>
  <c r="B13" i="41"/>
  <c r="B13" i="151"/>
  <c r="B13" i="152" s="1"/>
  <c r="B13" i="38"/>
  <c r="B13" i="127"/>
  <c r="B13" i="37"/>
  <c r="B12" i="106"/>
  <c r="B12" i="112" s="1"/>
  <c r="B12" i="150"/>
  <c r="B12" i="148"/>
  <c r="B12" i="147"/>
  <c r="B12" i="146"/>
  <c r="B12" i="149"/>
  <c r="B12" i="115"/>
  <c r="B12" i="174"/>
  <c r="B12" i="40"/>
  <c r="B12" i="29"/>
  <c r="B12" i="77"/>
  <c r="B12" i="173"/>
  <c r="B12" i="42"/>
  <c r="B12" i="21"/>
  <c r="B12" i="99"/>
  <c r="B12" i="104"/>
  <c r="BT15" i="106"/>
  <c r="BT15" i="112" s="1"/>
  <c r="BT15" i="148"/>
  <c r="BT15" i="150"/>
  <c r="BT15" i="147"/>
  <c r="BT15" i="146"/>
  <c r="BT15" i="149"/>
  <c r="BT15" i="174"/>
  <c r="BT15" i="40"/>
  <c r="BT15" i="115"/>
  <c r="BT15" i="77"/>
  <c r="BT15" i="29"/>
  <c r="BT15" i="173"/>
  <c r="BT15" i="42"/>
  <c r="BT15" i="99"/>
  <c r="BT15" i="104"/>
  <c r="BT15" i="21"/>
  <c r="W19" i="180"/>
  <c r="W19" i="178"/>
  <c r="W19" i="181"/>
  <c r="W19" i="179"/>
  <c r="W19" i="177"/>
  <c r="AM18" i="106"/>
  <c r="AM18" i="112" s="1"/>
  <c r="AM18" i="150"/>
  <c r="AM18" i="148"/>
  <c r="AM18" i="147"/>
  <c r="AM18" i="146"/>
  <c r="AM18" i="149"/>
  <c r="AM18" i="115"/>
  <c r="AM18" i="174"/>
  <c r="AM18" i="40"/>
  <c r="AM18" i="29"/>
  <c r="AM18" i="77"/>
  <c r="AM18" i="173"/>
  <c r="AM18" i="42"/>
  <c r="AM18" i="21"/>
  <c r="AM18" i="99"/>
  <c r="AM18" i="104"/>
  <c r="G19" i="180"/>
  <c r="G19" i="178"/>
  <c r="G19" i="181"/>
  <c r="G19" i="179"/>
  <c r="G19" i="177"/>
  <c r="W18" i="106"/>
  <c r="W18" i="112" s="1"/>
  <c r="W18" i="150"/>
  <c r="W18" i="148"/>
  <c r="W18" i="147"/>
  <c r="W18" i="146"/>
  <c r="W18" i="149"/>
  <c r="W18" i="115"/>
  <c r="W18" i="174"/>
  <c r="W18" i="40"/>
  <c r="W18" i="29"/>
  <c r="W18" i="77"/>
  <c r="W18" i="173"/>
  <c r="W18" i="42"/>
  <c r="W18" i="21"/>
  <c r="W18" i="99"/>
  <c r="W18" i="104"/>
  <c r="P22" i="180"/>
  <c r="P22" i="181"/>
  <c r="P22" i="178"/>
  <c r="P22" i="179"/>
  <c r="P22" i="177"/>
  <c r="AF21" i="106"/>
  <c r="AF21" i="112" s="1"/>
  <c r="AF21" i="150"/>
  <c r="AF21" i="147"/>
  <c r="AF21" i="148"/>
  <c r="AF21" i="146"/>
  <c r="AF21" i="149"/>
  <c r="AF21" i="115"/>
  <c r="AF21" i="174"/>
  <c r="AF21" i="40"/>
  <c r="AF21" i="29"/>
  <c r="AF21" i="77"/>
  <c r="AF21" i="173"/>
  <c r="AF21" i="42"/>
  <c r="AF21" i="21"/>
  <c r="AF21" i="99"/>
  <c r="AF21" i="104"/>
  <c r="CJ21" i="106"/>
  <c r="CJ21" i="112" s="1"/>
  <c r="CJ21" i="150"/>
  <c r="CJ21" i="147"/>
  <c r="CJ21" i="148"/>
  <c r="CJ21" i="146"/>
  <c r="CJ21" i="149"/>
  <c r="CJ21" i="115"/>
  <c r="CJ21" i="174"/>
  <c r="CJ21" i="40"/>
  <c r="CJ21" i="29"/>
  <c r="CJ21" i="77"/>
  <c r="CJ21" i="173"/>
  <c r="CJ21" i="42"/>
  <c r="CJ21" i="21"/>
  <c r="CJ21" i="99"/>
  <c r="CJ21" i="104"/>
  <c r="AW19" i="180"/>
  <c r="AW19" i="181"/>
  <c r="AW19" i="178"/>
  <c r="AW19" i="179"/>
  <c r="AW19" i="177"/>
  <c r="BM18" i="106"/>
  <c r="BM18" i="112" s="1"/>
  <c r="BM18" i="150"/>
  <c r="BM18" i="148"/>
  <c r="BM18" i="147"/>
  <c r="BM18" i="146"/>
  <c r="BM18" i="149"/>
  <c r="BM18" i="174"/>
  <c r="BM18" i="40"/>
  <c r="BM18" i="115"/>
  <c r="BM18" i="77"/>
  <c r="BM18" i="29"/>
  <c r="BM18" i="173"/>
  <c r="BM18" i="42"/>
  <c r="BM18" i="104"/>
  <c r="BM18" i="21"/>
  <c r="BM18" i="99"/>
  <c r="BT13" i="145"/>
  <c r="BT13" i="41"/>
  <c r="BT13" i="37"/>
  <c r="BT13" i="38"/>
  <c r="BT13" i="127"/>
  <c r="BT12" i="106"/>
  <c r="BT12" i="112" s="1"/>
  <c r="BT12" i="148"/>
  <c r="BT12" i="150"/>
  <c r="BT12" i="147"/>
  <c r="BT12" i="146"/>
  <c r="BT12" i="149"/>
  <c r="BT12" i="115"/>
  <c r="BT12" i="174"/>
  <c r="BT12" i="40"/>
  <c r="BT12" i="29"/>
  <c r="BT12" i="77"/>
  <c r="BT12" i="42"/>
  <c r="BT12" i="173"/>
  <c r="BT12" i="104"/>
  <c r="BT12" i="21"/>
  <c r="BT12" i="99"/>
  <c r="B10" i="155"/>
  <c r="B10" i="153"/>
  <c r="B10" i="154"/>
  <c r="B10" i="127"/>
  <c r="B10" i="151"/>
  <c r="B10" i="152" s="1"/>
  <c r="B10" i="145"/>
  <c r="B10" i="41"/>
  <c r="B10" i="37"/>
  <c r="B10" i="38"/>
  <c r="B9" i="106"/>
  <c r="B9" i="112" s="1"/>
  <c r="B9" i="150"/>
  <c r="B9" i="148"/>
  <c r="B9" i="147"/>
  <c r="B9" i="146"/>
  <c r="B9" i="149"/>
  <c r="B9" i="40"/>
  <c r="B9" i="174"/>
  <c r="B9" i="115"/>
  <c r="B9" i="77"/>
  <c r="B9" i="29"/>
  <c r="B9" i="173"/>
  <c r="B9" i="42"/>
  <c r="B9" i="104"/>
  <c r="B9" i="21"/>
  <c r="B9" i="99"/>
  <c r="AI13" i="179"/>
  <c r="AI13" i="181"/>
  <c r="AI13" i="177"/>
  <c r="AI13" i="178"/>
  <c r="AI13" i="180"/>
  <c r="AY13" i="145"/>
  <c r="AY13" i="41"/>
  <c r="AY13" i="38"/>
  <c r="AY13" i="127"/>
  <c r="AY13" i="37"/>
  <c r="AY12" i="106"/>
  <c r="AY12" i="112" s="1"/>
  <c r="AY12" i="150"/>
  <c r="AY12" i="148"/>
  <c r="AY12" i="147"/>
  <c r="AY12" i="146"/>
  <c r="AY12" i="149"/>
  <c r="AY12" i="115"/>
  <c r="AY12" i="174"/>
  <c r="AY12" i="40"/>
  <c r="AY12" i="29"/>
  <c r="AY12" i="77"/>
  <c r="AY12" i="173"/>
  <c r="AY12" i="42"/>
  <c r="AY12" i="21"/>
  <c r="AY12" i="99"/>
  <c r="AY12" i="104"/>
  <c r="I16" i="180"/>
  <c r="I16" i="181"/>
  <c r="I16" i="178"/>
  <c r="I16" i="179"/>
  <c r="I16" i="177"/>
  <c r="Y15" i="106"/>
  <c r="Y15" i="112" s="1"/>
  <c r="Y15" i="150"/>
  <c r="Y15" i="148"/>
  <c r="Y15" i="147"/>
  <c r="Y15" i="146"/>
  <c r="Y15" i="149"/>
  <c r="Y15" i="115"/>
  <c r="Y15" i="174"/>
  <c r="Y15" i="40"/>
  <c r="Y15" i="29"/>
  <c r="Y15" i="77"/>
  <c r="Y15" i="173"/>
  <c r="Y15" i="42"/>
  <c r="Y15" i="21"/>
  <c r="Y15" i="99"/>
  <c r="Y15" i="104"/>
  <c r="N19" i="180"/>
  <c r="N19" i="181"/>
  <c r="N19" i="178"/>
  <c r="N19" i="179"/>
  <c r="N19" i="177"/>
  <c r="AD18" i="106"/>
  <c r="AD18" i="112" s="1"/>
  <c r="AD18" i="150"/>
  <c r="AD18" i="147"/>
  <c r="AD18" i="148"/>
  <c r="AD18" i="146"/>
  <c r="AD18" i="149"/>
  <c r="AD18" i="174"/>
  <c r="AD18" i="40"/>
  <c r="AD18" i="115"/>
  <c r="AD18" i="77"/>
  <c r="AD18" i="29"/>
  <c r="AD18" i="173"/>
  <c r="AD18" i="42"/>
  <c r="AD18" i="99"/>
  <c r="AD18" i="104"/>
  <c r="AD18" i="21"/>
  <c r="AZ10" i="177"/>
  <c r="AZ10" i="179"/>
  <c r="AZ10" i="181"/>
  <c r="AZ10" i="180"/>
  <c r="AZ10" i="178"/>
  <c r="BP10" i="145"/>
  <c r="BP10" i="41"/>
  <c r="BP10" i="127"/>
  <c r="BP10" i="37"/>
  <c r="BP10" i="38"/>
  <c r="BP9" i="106"/>
  <c r="BP9" i="112" s="1"/>
  <c r="BP9" i="150"/>
  <c r="BP9" i="148"/>
  <c r="BP9" i="147"/>
  <c r="BP9" i="146"/>
  <c r="BP9" i="149"/>
  <c r="BP9" i="115"/>
  <c r="BP9" i="40"/>
  <c r="BP9" i="174"/>
  <c r="BP9" i="29"/>
  <c r="BP9" i="77"/>
  <c r="BP9" i="173"/>
  <c r="BP9" i="42"/>
  <c r="BP9" i="21"/>
  <c r="BP9" i="99"/>
  <c r="BP9" i="104"/>
  <c r="AP22" i="180"/>
  <c r="AP22" i="181"/>
  <c r="AP22" i="178"/>
  <c r="AP22" i="179"/>
  <c r="AP22" i="177"/>
  <c r="BF21" i="106"/>
  <c r="BF21" i="112" s="1"/>
  <c r="BF21" i="150"/>
  <c r="BF21" i="148"/>
  <c r="BF21" i="147"/>
  <c r="BF21" i="146"/>
  <c r="BF21" i="149"/>
  <c r="BF21" i="174"/>
  <c r="BF21" i="115"/>
  <c r="BF21" i="77"/>
  <c r="BF21" i="40"/>
  <c r="BF21" i="29"/>
  <c r="BF21" i="173"/>
  <c r="BF21" i="42"/>
  <c r="BF21" i="104"/>
  <c r="BF21" i="21"/>
  <c r="BF21" i="99"/>
  <c r="P13" i="179"/>
  <c r="P13" i="181"/>
  <c r="P13" i="180"/>
  <c r="P13" i="177"/>
  <c r="P13" i="178"/>
  <c r="AF13" i="145"/>
  <c r="AF13" i="41"/>
  <c r="AF13" i="37"/>
  <c r="AF13" i="38"/>
  <c r="AF13" i="127"/>
  <c r="AF12" i="106"/>
  <c r="AF12" i="112" s="1"/>
  <c r="AF12" i="148"/>
  <c r="AF12" i="150"/>
  <c r="AF12" i="147"/>
  <c r="AF12" i="146"/>
  <c r="AF12" i="149"/>
  <c r="AF12" i="115"/>
  <c r="AF12" i="174"/>
  <c r="AF12" i="40"/>
  <c r="AF12" i="29"/>
  <c r="AF12" i="77"/>
  <c r="AF12" i="42"/>
  <c r="AF12" i="173"/>
  <c r="AF12" i="104"/>
  <c r="AF12" i="21"/>
  <c r="AF12" i="99"/>
  <c r="CH15" i="106"/>
  <c r="CH15" i="112" s="1"/>
  <c r="CH15" i="148"/>
  <c r="CH15" i="150"/>
  <c r="CH15" i="147"/>
  <c r="CH15" i="146"/>
  <c r="CH15" i="149"/>
  <c r="CH15" i="40"/>
  <c r="CH15" i="115"/>
  <c r="CH15" i="174"/>
  <c r="CH15" i="29"/>
  <c r="CH15" i="77"/>
  <c r="CH15" i="42"/>
  <c r="CH15" i="173"/>
  <c r="CH15" i="104"/>
  <c r="CH15" i="21"/>
  <c r="CH15" i="99"/>
  <c r="AZ22" i="180"/>
  <c r="AZ22" i="181"/>
  <c r="AZ22" i="178"/>
  <c r="AZ22" i="177"/>
  <c r="AZ22" i="179"/>
  <c r="BP21" i="106"/>
  <c r="BP21" i="112" s="1"/>
  <c r="BP21" i="150"/>
  <c r="BP21" i="147"/>
  <c r="BP21" i="148"/>
  <c r="BP21" i="146"/>
  <c r="BP21" i="149"/>
  <c r="BP21" i="115"/>
  <c r="BP21" i="174"/>
  <c r="BP21" i="40"/>
  <c r="BP21" i="29"/>
  <c r="BP21" i="77"/>
  <c r="BP21" i="173"/>
  <c r="BP21" i="42"/>
  <c r="BP21" i="21"/>
  <c r="BP21" i="99"/>
  <c r="BP21" i="104"/>
  <c r="U10" i="178"/>
  <c r="U10" i="177"/>
  <c r="U10" i="179"/>
  <c r="U10" i="181"/>
  <c r="U10" i="180"/>
  <c r="AK10" i="145"/>
  <c r="AK10" i="41"/>
  <c r="AK10" i="127"/>
  <c r="AK10" i="37"/>
  <c r="AK10" i="38"/>
  <c r="AK9" i="106"/>
  <c r="AK9" i="112" s="1"/>
  <c r="AK9" i="150"/>
  <c r="AK9" i="148"/>
  <c r="AK9" i="147"/>
  <c r="AK9" i="146"/>
  <c r="AK9" i="149"/>
  <c r="AK9" i="174"/>
  <c r="AK9" i="115"/>
  <c r="AK9" i="40"/>
  <c r="AK9" i="29"/>
  <c r="AK9" i="77"/>
  <c r="AK9" i="42"/>
  <c r="AK9" i="173"/>
  <c r="AK9" i="104"/>
  <c r="AK9" i="21"/>
  <c r="AK9" i="99"/>
  <c r="BH45" i="106"/>
  <c r="BH45" i="112" s="1"/>
  <c r="BH45" i="21"/>
  <c r="BH45" i="173"/>
  <c r="BH45" i="104"/>
  <c r="BH45" i="99"/>
  <c r="AB39" i="180"/>
  <c r="AB39" i="181"/>
  <c r="AB39" i="179"/>
  <c r="AB39" i="177"/>
  <c r="AR38" i="106"/>
  <c r="AR38" i="112" s="1"/>
  <c r="AR38" i="150"/>
  <c r="AR38" i="148"/>
  <c r="AR38" i="147"/>
  <c r="AR38" i="146"/>
  <c r="AR38" i="149"/>
  <c r="AR38" i="174"/>
  <c r="AR38" i="115"/>
  <c r="AR38" i="77"/>
  <c r="AR38" i="40"/>
  <c r="AR38" i="29"/>
  <c r="AR38" i="173"/>
  <c r="AR38" i="42"/>
  <c r="AR38" i="104"/>
  <c r="AR38" i="99"/>
  <c r="AR38" i="21"/>
  <c r="AK45" i="106"/>
  <c r="AK45" i="112" s="1"/>
  <c r="AK45" i="173"/>
  <c r="AK45" i="104"/>
  <c r="AK45" i="99"/>
  <c r="AK45" i="21"/>
  <c r="B46" i="106"/>
  <c r="B46" i="112" s="1"/>
  <c r="B46" i="173"/>
  <c r="B46" i="104"/>
  <c r="B46" i="99"/>
  <c r="B46" i="21"/>
  <c r="P19" i="180"/>
  <c r="P19" i="181"/>
  <c r="P19" i="178"/>
  <c r="P19" i="179"/>
  <c r="P19" i="177"/>
  <c r="AF18" i="106"/>
  <c r="AF18" i="112" s="1"/>
  <c r="AF18" i="150"/>
  <c r="AF18" i="148"/>
  <c r="AF18" i="147"/>
  <c r="AF18" i="146"/>
  <c r="AF18" i="149"/>
  <c r="AF18" i="40"/>
  <c r="AF18" i="115"/>
  <c r="AF18" i="174"/>
  <c r="AF18" i="29"/>
  <c r="AF18" i="77"/>
  <c r="AF18" i="42"/>
  <c r="AF18" i="173"/>
  <c r="AF18" i="104"/>
  <c r="AF18" i="21"/>
  <c r="AF18" i="99"/>
  <c r="AF45" i="106"/>
  <c r="AF45" i="112" s="1"/>
  <c r="AF45" i="21"/>
  <c r="AF45" i="173"/>
  <c r="AF45" i="104"/>
  <c r="AF45" i="99"/>
  <c r="G16" i="180"/>
  <c r="G16" i="181"/>
  <c r="G16" i="178"/>
  <c r="G16" i="179"/>
  <c r="G16" i="177"/>
  <c r="W15" i="106"/>
  <c r="W15" i="112" s="1"/>
  <c r="W15" i="148"/>
  <c r="W15" i="150"/>
  <c r="W15" i="147"/>
  <c r="W15" i="146"/>
  <c r="W15" i="149"/>
  <c r="W15" i="174"/>
  <c r="W15" i="40"/>
  <c r="W15" i="115"/>
  <c r="W15" i="77"/>
  <c r="W15" i="29"/>
  <c r="W15" i="173"/>
  <c r="W15" i="42"/>
  <c r="W15" i="104"/>
  <c r="W15" i="21"/>
  <c r="W15" i="99"/>
  <c r="CO21" i="106"/>
  <c r="CO21" i="112" s="1"/>
  <c r="CO21" i="150"/>
  <c r="CO21" i="148"/>
  <c r="CO21" i="147"/>
  <c r="CO21" i="146"/>
  <c r="CO21" i="149"/>
  <c r="CO21" i="115"/>
  <c r="CO21" i="174"/>
  <c r="CO21" i="40"/>
  <c r="CO21" i="29"/>
  <c r="CO21" i="77"/>
  <c r="CO21" i="42"/>
  <c r="CO21" i="173"/>
  <c r="CO21" i="104"/>
  <c r="CO21" i="21"/>
  <c r="CO21" i="99"/>
  <c r="W10" i="179"/>
  <c r="W10" i="181"/>
  <c r="W10" i="180"/>
  <c r="W10" i="178"/>
  <c r="W10" i="177"/>
  <c r="AM10" i="127"/>
  <c r="AM10" i="145"/>
  <c r="AM10" i="41"/>
  <c r="AM10" i="37"/>
  <c r="AM10" i="38"/>
  <c r="AM9" i="106"/>
  <c r="AM9" i="112" s="1"/>
  <c r="AM9" i="150"/>
  <c r="AM9" i="148"/>
  <c r="AM9" i="147"/>
  <c r="AM9" i="146"/>
  <c r="AM9" i="149"/>
  <c r="AM9" i="40"/>
  <c r="AM9" i="174"/>
  <c r="AM9" i="115"/>
  <c r="AM9" i="77"/>
  <c r="AM9" i="29"/>
  <c r="AM9" i="173"/>
  <c r="AM9" i="42"/>
  <c r="AM9" i="104"/>
  <c r="AM9" i="21"/>
  <c r="AM9" i="99"/>
  <c r="N13" i="177"/>
  <c r="N13" i="178"/>
  <c r="N13" i="179"/>
  <c r="N13" i="181"/>
  <c r="N13" i="180"/>
  <c r="AD13" i="145"/>
  <c r="AD13" i="41"/>
  <c r="AD13" i="38"/>
  <c r="AD13" i="127"/>
  <c r="AD13" i="37"/>
  <c r="AD12" i="106"/>
  <c r="AD12" i="112" s="1"/>
  <c r="AD12" i="148"/>
  <c r="AD12" i="150"/>
  <c r="AD12" i="147"/>
  <c r="AD12" i="146"/>
  <c r="AD12" i="149"/>
  <c r="AD12" i="174"/>
  <c r="AD12" i="40"/>
  <c r="AD12" i="115"/>
  <c r="AD12" i="77"/>
  <c r="AD12" i="29"/>
  <c r="AD12" i="173"/>
  <c r="AD12" i="42"/>
  <c r="AD12" i="99"/>
  <c r="AD12" i="104"/>
  <c r="AD12" i="21"/>
  <c r="AI22" i="180"/>
  <c r="AI22" i="181"/>
  <c r="AI22" i="178"/>
  <c r="AI22" i="179"/>
  <c r="AI22" i="177"/>
  <c r="AY21" i="106"/>
  <c r="AY21" i="112" s="1"/>
  <c r="AY21" i="150"/>
  <c r="AY21" i="147"/>
  <c r="AY21" i="148"/>
  <c r="AY21" i="146"/>
  <c r="AY21" i="149"/>
  <c r="AY21" i="174"/>
  <c r="AY21" i="115"/>
  <c r="AY21" i="77"/>
  <c r="AY21" i="40"/>
  <c r="AY21" i="29"/>
  <c r="AY21" i="173"/>
  <c r="AY21" i="42"/>
  <c r="AY21" i="104"/>
  <c r="AY21" i="21"/>
  <c r="AY21" i="99"/>
  <c r="AW39" i="180"/>
  <c r="AW39" i="181"/>
  <c r="AW39" i="179"/>
  <c r="AW39" i="177"/>
  <c r="BM38" i="106"/>
  <c r="BM38" i="112" s="1"/>
  <c r="BM38" i="150"/>
  <c r="BM38" i="148"/>
  <c r="BM38" i="147"/>
  <c r="BM38" i="146"/>
  <c r="BM38" i="115"/>
  <c r="BM38" i="149"/>
  <c r="BM38" i="174"/>
  <c r="BM38" i="40"/>
  <c r="BM38" i="77"/>
  <c r="BM38" i="29"/>
  <c r="BM38" i="173"/>
  <c r="BM38" i="42"/>
  <c r="BM38" i="21"/>
  <c r="BM38" i="104"/>
  <c r="BM38" i="99"/>
  <c r="CA46" i="2"/>
  <c r="CA47" i="2" s="1"/>
  <c r="CA45" i="106"/>
  <c r="CA45" i="112" s="1"/>
  <c r="CA45" i="21"/>
  <c r="CA45" i="173"/>
  <c r="CA45" i="104"/>
  <c r="CA45" i="99"/>
  <c r="BV38" i="106"/>
  <c r="BV38" i="112" s="1"/>
  <c r="BV38" i="150"/>
  <c r="BV38" i="148"/>
  <c r="BV38" i="147"/>
  <c r="BV38" i="146"/>
  <c r="BV38" i="115"/>
  <c r="BV38" i="149"/>
  <c r="BV38" i="174"/>
  <c r="BV38" i="40"/>
  <c r="BV38" i="77"/>
  <c r="BV38" i="42"/>
  <c r="BV38" i="29"/>
  <c r="BV38" i="173"/>
  <c r="BV38" i="21"/>
  <c r="BV38" i="104"/>
  <c r="BV38" i="99"/>
  <c r="AR16" i="180"/>
  <c r="AR16" i="181"/>
  <c r="AR16" i="178"/>
  <c r="AR16" i="179"/>
  <c r="AR16" i="177"/>
  <c r="BH15" i="106"/>
  <c r="BH15" i="112" s="1"/>
  <c r="BH15" i="148"/>
  <c r="BH15" i="150"/>
  <c r="BH15" i="147"/>
  <c r="BH15" i="146"/>
  <c r="BH15" i="149"/>
  <c r="BH15" i="174"/>
  <c r="BH15" i="40"/>
  <c r="BH15" i="115"/>
  <c r="BH15" i="77"/>
  <c r="BH15" i="29"/>
  <c r="BH15" i="173"/>
  <c r="BH15" i="42"/>
  <c r="BH15" i="99"/>
  <c r="BH15" i="104"/>
  <c r="BH15" i="21"/>
  <c r="P10" i="177"/>
  <c r="P10" i="179"/>
  <c r="P10" i="181"/>
  <c r="P10" i="180"/>
  <c r="P10" i="178"/>
  <c r="AF10" i="145"/>
  <c r="AF10" i="41"/>
  <c r="AF10" i="127"/>
  <c r="AF10" i="37"/>
  <c r="AF10" i="38"/>
  <c r="AF9" i="106"/>
  <c r="AF9" i="112" s="1"/>
  <c r="AF9" i="150"/>
  <c r="AF9" i="148"/>
  <c r="AF9" i="147"/>
  <c r="AF9" i="146"/>
  <c r="AF9" i="149"/>
  <c r="AF9" i="115"/>
  <c r="AF9" i="40"/>
  <c r="AF9" i="174"/>
  <c r="AF9" i="29"/>
  <c r="AF9" i="77"/>
  <c r="AF9" i="173"/>
  <c r="AF9" i="42"/>
  <c r="AF9" i="21"/>
  <c r="AF9" i="99"/>
  <c r="AF9" i="104"/>
  <c r="CJ10" i="145"/>
  <c r="CJ10" i="41"/>
  <c r="CJ10" i="127"/>
  <c r="CJ10" i="37"/>
  <c r="CJ9" i="106"/>
  <c r="CJ9" i="112" s="1"/>
  <c r="CJ10" i="38"/>
  <c r="CJ9" i="150"/>
  <c r="CJ9" i="148"/>
  <c r="CJ9" i="147"/>
  <c r="CJ9" i="146"/>
  <c r="CJ9" i="149"/>
  <c r="CJ9" i="115"/>
  <c r="CJ9" i="40"/>
  <c r="CJ9" i="174"/>
  <c r="CJ9" i="29"/>
  <c r="CJ9" i="77"/>
  <c r="CJ9" i="173"/>
  <c r="CJ9" i="42"/>
  <c r="CJ9" i="21"/>
  <c r="CJ9" i="99"/>
  <c r="CJ9" i="104"/>
  <c r="I13" i="178"/>
  <c r="I13" i="179"/>
  <c r="I13" i="181"/>
  <c r="I13" i="180"/>
  <c r="I13" i="177"/>
  <c r="Y13" i="41"/>
  <c r="Y13" i="145"/>
  <c r="Y13" i="127"/>
  <c r="Y13" i="37"/>
  <c r="Y13" i="38"/>
  <c r="Y12" i="106"/>
  <c r="Y12" i="112" s="1"/>
  <c r="Y12" i="148"/>
  <c r="Y12" i="150"/>
  <c r="Y12" i="147"/>
  <c r="Y12" i="146"/>
  <c r="Y12" i="149"/>
  <c r="Y12" i="174"/>
  <c r="Y12" i="40"/>
  <c r="Y12" i="115"/>
  <c r="Y12" i="77"/>
  <c r="Y12" i="29"/>
  <c r="Y12" i="42"/>
  <c r="Y12" i="173"/>
  <c r="Y12" i="104"/>
  <c r="Y12" i="21"/>
  <c r="Y12" i="99"/>
  <c r="CC13" i="41"/>
  <c r="CC13" i="145"/>
  <c r="CC13" i="127"/>
  <c r="CC13" i="37"/>
  <c r="CC12" i="106"/>
  <c r="CC12" i="112" s="1"/>
  <c r="CC13" i="38"/>
  <c r="CC12" i="148"/>
  <c r="CC12" i="150"/>
  <c r="CC12" i="147"/>
  <c r="CC12" i="146"/>
  <c r="CC12" i="149"/>
  <c r="CC12" i="174"/>
  <c r="CC12" i="40"/>
  <c r="CC12" i="115"/>
  <c r="CC12" i="77"/>
  <c r="CC12" i="29"/>
  <c r="CC12" i="42"/>
  <c r="CC12" i="173"/>
  <c r="CC12" i="104"/>
  <c r="CC12" i="21"/>
  <c r="CC12" i="99"/>
  <c r="B16" i="180"/>
  <c r="B16" i="181"/>
  <c r="B16" i="179"/>
  <c r="B16" i="178"/>
  <c r="B16" i="177"/>
  <c r="R15" i="106"/>
  <c r="R15" i="112" s="1"/>
  <c r="R15" i="148"/>
  <c r="R15" i="150"/>
  <c r="R15" i="147"/>
  <c r="R15" i="146"/>
  <c r="R15" i="149"/>
  <c r="R15" i="40"/>
  <c r="R15" i="115"/>
  <c r="R15" i="174"/>
  <c r="R15" i="29"/>
  <c r="R15" i="77"/>
  <c r="R15" i="42"/>
  <c r="R15" i="173"/>
  <c r="R15" i="104"/>
  <c r="R15" i="21"/>
  <c r="R15" i="99"/>
  <c r="BV15" i="106"/>
  <c r="BV15" i="112" s="1"/>
  <c r="BV15" i="148"/>
  <c r="BV15" i="150"/>
  <c r="BV15" i="147"/>
  <c r="BV15" i="146"/>
  <c r="BV15" i="149"/>
  <c r="BV15" i="40"/>
  <c r="BV15" i="115"/>
  <c r="BV15" i="174"/>
  <c r="BV15" i="29"/>
  <c r="BV15" i="77"/>
  <c r="BV15" i="42"/>
  <c r="BV15" i="173"/>
  <c r="BV15" i="104"/>
  <c r="BV15" i="21"/>
  <c r="BV15" i="99"/>
  <c r="B18" i="106"/>
  <c r="B18" i="112" s="1"/>
  <c r="B18" i="150"/>
  <c r="B18" i="147"/>
  <c r="B18" i="148"/>
  <c r="B18" i="146"/>
  <c r="B18" i="149"/>
  <c r="B18" i="40"/>
  <c r="B18" i="115"/>
  <c r="B18" i="174"/>
  <c r="B18" i="29"/>
  <c r="B18" i="77"/>
  <c r="B18" i="42"/>
  <c r="B18" i="173"/>
  <c r="B18" i="104"/>
  <c r="B18" i="21"/>
  <c r="B18" i="99"/>
  <c r="AK19" i="181"/>
  <c r="AK19" i="180"/>
  <c r="AK19" i="178"/>
  <c r="AK19" i="179"/>
  <c r="AK19" i="177"/>
  <c r="BA18" i="106"/>
  <c r="BA18" i="112" s="1"/>
  <c r="BA18" i="150"/>
  <c r="BA18" i="148"/>
  <c r="BA18" i="147"/>
  <c r="BA18" i="146"/>
  <c r="BA18" i="149"/>
  <c r="BA18" i="174"/>
  <c r="BA18" i="40"/>
  <c r="BA18" i="115"/>
  <c r="BA18" i="77"/>
  <c r="BA18" i="29"/>
  <c r="BA18" i="173"/>
  <c r="BA18" i="42"/>
  <c r="BA18" i="104"/>
  <c r="BA18" i="21"/>
  <c r="BA18" i="99"/>
  <c r="CA18" i="106"/>
  <c r="CA18" i="112" s="1"/>
  <c r="CA18" i="150"/>
  <c r="CA18" i="148"/>
  <c r="CA18" i="147"/>
  <c r="CA18" i="146"/>
  <c r="CA18" i="149"/>
  <c r="CA18" i="115"/>
  <c r="CA18" i="174"/>
  <c r="CA18" i="40"/>
  <c r="CA18" i="29"/>
  <c r="CA18" i="77"/>
  <c r="CA18" i="173"/>
  <c r="CA18" i="42"/>
  <c r="CA18" i="21"/>
  <c r="CA18" i="99"/>
  <c r="CA18" i="104"/>
  <c r="AD22" i="180"/>
  <c r="AD22" i="181"/>
  <c r="AD22" i="178"/>
  <c r="AD22" i="179"/>
  <c r="AD22" i="177"/>
  <c r="AT21" i="106"/>
  <c r="AT21" i="112" s="1"/>
  <c r="AT21" i="150"/>
  <c r="AT21" i="148"/>
  <c r="AT21" i="147"/>
  <c r="AT21" i="146"/>
  <c r="AT21" i="149"/>
  <c r="AT21" i="174"/>
  <c r="AT21" i="115"/>
  <c r="AT21" i="77"/>
  <c r="AT21" i="40"/>
  <c r="AT21" i="29"/>
  <c r="AT21" i="173"/>
  <c r="AT21" i="42"/>
  <c r="AT21" i="104"/>
  <c r="AT21" i="21"/>
  <c r="AT21" i="99"/>
  <c r="AP10" i="178"/>
  <c r="AP10" i="180"/>
  <c r="AP10" i="177"/>
  <c r="AP10" i="179"/>
  <c r="AP10" i="181"/>
  <c r="BF10" i="145"/>
  <c r="BF10" i="41"/>
  <c r="BF10" i="127"/>
  <c r="BF10" i="37"/>
  <c r="BF10" i="38"/>
  <c r="BF9" i="106"/>
  <c r="BF9" i="112" s="1"/>
  <c r="BF9" i="150"/>
  <c r="BF9" i="148"/>
  <c r="BF9" i="147"/>
  <c r="BF9" i="146"/>
  <c r="BF9" i="149"/>
  <c r="BF9" i="40"/>
  <c r="BF9" i="174"/>
  <c r="BF9" i="115"/>
  <c r="BF9" i="77"/>
  <c r="BF9" i="29"/>
  <c r="BF9" i="42"/>
  <c r="BF9" i="173"/>
  <c r="BF9" i="104"/>
  <c r="BF9" i="21"/>
  <c r="BF9" i="99"/>
  <c r="AB10" i="177"/>
  <c r="AB10" i="179"/>
  <c r="AB10" i="181"/>
  <c r="AB10" i="180"/>
  <c r="AB10" i="178"/>
  <c r="AR10" i="145"/>
  <c r="AR10" i="41"/>
  <c r="AR10" i="127"/>
  <c r="AR10" i="37"/>
  <c r="AR10" i="38"/>
  <c r="AR9" i="106"/>
  <c r="AR9" i="112" s="1"/>
  <c r="AR9" i="150"/>
  <c r="AR9" i="148"/>
  <c r="AR9" i="147"/>
  <c r="AR9" i="146"/>
  <c r="AR9" i="149"/>
  <c r="AR9" i="115"/>
  <c r="AR9" i="40"/>
  <c r="AR9" i="174"/>
  <c r="AR9" i="29"/>
  <c r="AR9" i="77"/>
  <c r="AR9" i="173"/>
  <c r="AR9" i="42"/>
  <c r="AR9" i="21"/>
  <c r="AR9" i="99"/>
  <c r="AR9" i="104"/>
  <c r="AB16" i="180"/>
  <c r="AB16" i="181"/>
  <c r="AB16" i="178"/>
  <c r="AB16" i="179"/>
  <c r="AB16" i="177"/>
  <c r="AR15" i="106"/>
  <c r="AR15" i="112" s="1"/>
  <c r="AR15" i="148"/>
  <c r="AR15" i="150"/>
  <c r="AR15" i="147"/>
  <c r="AR15" i="146"/>
  <c r="AR15" i="149"/>
  <c r="AR15" i="174"/>
  <c r="AR15" i="40"/>
  <c r="AR15" i="115"/>
  <c r="AR15" i="77"/>
  <c r="AR15" i="29"/>
  <c r="AR15" i="173"/>
  <c r="AR15" i="42"/>
  <c r="AR15" i="99"/>
  <c r="AR15" i="104"/>
  <c r="AR15" i="21"/>
  <c r="N10" i="178"/>
  <c r="N10" i="177"/>
  <c r="N10" i="179"/>
  <c r="N10" i="181"/>
  <c r="N10" i="180"/>
  <c r="AD10" i="145"/>
  <c r="AD10" i="41"/>
  <c r="AD10" i="127"/>
  <c r="AD10" i="37"/>
  <c r="AD10" i="38"/>
  <c r="AD9" i="106"/>
  <c r="AD9" i="112" s="1"/>
  <c r="AD9" i="150"/>
  <c r="AD9" i="148"/>
  <c r="AD9" i="147"/>
  <c r="AD9" i="146"/>
  <c r="AD9" i="149"/>
  <c r="AD9" i="40"/>
  <c r="AD9" i="174"/>
  <c r="AD9" i="115"/>
  <c r="AD9" i="77"/>
  <c r="AD9" i="29"/>
  <c r="AD9" i="42"/>
  <c r="AD9" i="173"/>
  <c r="AD9" i="104"/>
  <c r="AD9" i="21"/>
  <c r="AD9" i="99"/>
  <c r="AW13" i="178"/>
  <c r="AW13" i="179"/>
  <c r="AW13" i="181"/>
  <c r="AW13" i="180"/>
  <c r="AW13" i="177"/>
  <c r="BM13" i="41"/>
  <c r="BM13" i="145"/>
  <c r="BM13" i="127"/>
  <c r="BM13" i="37"/>
  <c r="BM13" i="38"/>
  <c r="BM12" i="106"/>
  <c r="BM12" i="112" s="1"/>
  <c r="BM12" i="148"/>
  <c r="BM12" i="150"/>
  <c r="BM12" i="147"/>
  <c r="BM12" i="146"/>
  <c r="BM12" i="149"/>
  <c r="BM12" i="174"/>
  <c r="BM12" i="40"/>
  <c r="BM12" i="115"/>
  <c r="BM12" i="77"/>
  <c r="BM12" i="29"/>
  <c r="BM12" i="42"/>
  <c r="BM12" i="173"/>
  <c r="BM12" i="104"/>
  <c r="BM12" i="21"/>
  <c r="BM12" i="99"/>
  <c r="AI16" i="180"/>
  <c r="AI16" i="178"/>
  <c r="AI16" i="181"/>
  <c r="AI16" i="179"/>
  <c r="AI16" i="177"/>
  <c r="AY15" i="106"/>
  <c r="AY15" i="112" s="1"/>
  <c r="AY15" i="148"/>
  <c r="AY15" i="150"/>
  <c r="AY15" i="147"/>
  <c r="AY15" i="146"/>
  <c r="AY15" i="149"/>
  <c r="AY15" i="174"/>
  <c r="AY15" i="40"/>
  <c r="AY15" i="115"/>
  <c r="AY15" i="77"/>
  <c r="AY15" i="29"/>
  <c r="AY15" i="173"/>
  <c r="AY15" i="42"/>
  <c r="AY15" i="104"/>
  <c r="AY15" i="21"/>
  <c r="AY15" i="99"/>
  <c r="CH21" i="106"/>
  <c r="CH21" i="112" s="1"/>
  <c r="CH21" i="150"/>
  <c r="CH21" i="148"/>
  <c r="CH21" i="147"/>
  <c r="CH21" i="146"/>
  <c r="CH21" i="149"/>
  <c r="CH21" i="174"/>
  <c r="CH21" i="115"/>
  <c r="CH21" i="77"/>
  <c r="CH21" i="40"/>
  <c r="CH21" i="29"/>
  <c r="CH21" i="173"/>
  <c r="CH21" i="42"/>
  <c r="CH21" i="104"/>
  <c r="CH21" i="21"/>
  <c r="CH21" i="99"/>
  <c r="BT18" i="106"/>
  <c r="BT18" i="112" s="1"/>
  <c r="BT18" i="150"/>
  <c r="BT18" i="148"/>
  <c r="BT18" i="147"/>
  <c r="BT18" i="146"/>
  <c r="BT18" i="149"/>
  <c r="BT18" i="40"/>
  <c r="BT18" i="115"/>
  <c r="BT18" i="174"/>
  <c r="BT18" i="29"/>
  <c r="BT18" i="77"/>
  <c r="BT18" i="42"/>
  <c r="BT18" i="173"/>
  <c r="BT18" i="104"/>
  <c r="BT18" i="21"/>
  <c r="BT18" i="99"/>
  <c r="BV13" i="145"/>
  <c r="BV13" i="41"/>
  <c r="BV13" i="127"/>
  <c r="BV13" i="37"/>
  <c r="BV12" i="106"/>
  <c r="BV12" i="112" s="1"/>
  <c r="BV13" i="38"/>
  <c r="BV12" i="148"/>
  <c r="BV12" i="150"/>
  <c r="BV12" i="147"/>
  <c r="BV12" i="146"/>
  <c r="BV12" i="149"/>
  <c r="BV12" i="174"/>
  <c r="BV12" i="40"/>
  <c r="BV12" i="115"/>
  <c r="BV12" i="77"/>
  <c r="BV12" i="29"/>
  <c r="BV12" i="173"/>
  <c r="BV12" i="42"/>
  <c r="BV12" i="99"/>
  <c r="BV12" i="104"/>
  <c r="BV12" i="21"/>
  <c r="AW16" i="180"/>
  <c r="AW16" i="181"/>
  <c r="AW16" i="178"/>
  <c r="AW16" i="179"/>
  <c r="AW16" i="177"/>
  <c r="BM15" i="106"/>
  <c r="BM15" i="112" s="1"/>
  <c r="BM15" i="150"/>
  <c r="BM15" i="148"/>
  <c r="BM15" i="147"/>
  <c r="BM15" i="146"/>
  <c r="BM15" i="149"/>
  <c r="BM15" i="115"/>
  <c r="BM15" i="174"/>
  <c r="BM15" i="40"/>
  <c r="BM15" i="29"/>
  <c r="BM15" i="77"/>
  <c r="BM15" i="173"/>
  <c r="BM15" i="42"/>
  <c r="BM15" i="21"/>
  <c r="BM15" i="99"/>
  <c r="BM15" i="104"/>
  <c r="BA45" i="106"/>
  <c r="BA45" i="112" s="1"/>
  <c r="BA45" i="173"/>
  <c r="BA45" i="104"/>
  <c r="BA45" i="99"/>
  <c r="BA45" i="21"/>
  <c r="CA38" i="106"/>
  <c r="CA38" i="112" s="1"/>
  <c r="CA38" i="150"/>
  <c r="CA38" i="148"/>
  <c r="CA38" i="147"/>
  <c r="CA38" i="146"/>
  <c r="CA38" i="174"/>
  <c r="CA38" i="115"/>
  <c r="CA38" i="149"/>
  <c r="CA38" i="77"/>
  <c r="CA38" i="40"/>
  <c r="CA38" i="173"/>
  <c r="CA38" i="42"/>
  <c r="CA38" i="29"/>
  <c r="CA38" i="21"/>
  <c r="CA38" i="104"/>
  <c r="CA38" i="99"/>
  <c r="CC10" i="145"/>
  <c r="CC10" i="41"/>
  <c r="CC10" i="127"/>
  <c r="CC10" i="37"/>
  <c r="CC9" i="106"/>
  <c r="CC9" i="112" s="1"/>
  <c r="CC10" i="38"/>
  <c r="CC9" i="150"/>
  <c r="CC9" i="148"/>
  <c r="CC9" i="147"/>
  <c r="CC9" i="146"/>
  <c r="CC9" i="149"/>
  <c r="CC9" i="174"/>
  <c r="CC9" i="115"/>
  <c r="CC9" i="40"/>
  <c r="CC9" i="29"/>
  <c r="CC9" i="77"/>
  <c r="CC9" i="42"/>
  <c r="CC9" i="173"/>
  <c r="CC9" i="104"/>
  <c r="CC9" i="21"/>
  <c r="CC9" i="99"/>
  <c r="CJ13" i="145"/>
  <c r="CJ13" i="41"/>
  <c r="CJ13" i="37"/>
  <c r="CJ13" i="127"/>
  <c r="CJ12" i="106"/>
  <c r="CJ12" i="112" s="1"/>
  <c r="CJ13" i="38"/>
  <c r="CJ12" i="148"/>
  <c r="CJ12" i="150"/>
  <c r="CJ12" i="147"/>
  <c r="CJ12" i="146"/>
  <c r="CJ12" i="149"/>
  <c r="CJ12" i="115"/>
  <c r="CJ12" i="174"/>
  <c r="CJ12" i="40"/>
  <c r="CJ12" i="29"/>
  <c r="CJ12" i="77"/>
  <c r="CJ12" i="42"/>
  <c r="CJ12" i="173"/>
  <c r="CJ12" i="104"/>
  <c r="CJ12" i="21"/>
  <c r="CJ12" i="99"/>
  <c r="W16" i="180"/>
  <c r="W16" i="181"/>
  <c r="W16" i="178"/>
  <c r="W16" i="179"/>
  <c r="W16" i="177"/>
  <c r="AM15" i="106"/>
  <c r="AM15" i="112" s="1"/>
  <c r="AM15" i="148"/>
  <c r="AM15" i="150"/>
  <c r="AM15" i="147"/>
  <c r="AM15" i="146"/>
  <c r="AM15" i="149"/>
  <c r="AM15" i="174"/>
  <c r="AM15" i="40"/>
  <c r="AM15" i="115"/>
  <c r="AM15" i="77"/>
  <c r="AM15" i="29"/>
  <c r="AM15" i="173"/>
  <c r="AM15" i="42"/>
  <c r="AM15" i="104"/>
  <c r="AM15" i="21"/>
  <c r="AM15" i="99"/>
  <c r="AP39" i="180"/>
  <c r="AP39" i="181"/>
  <c r="AP39" i="179"/>
  <c r="AP39" i="177"/>
  <c r="BF38" i="106"/>
  <c r="BF38" i="112" s="1"/>
  <c r="BF38" i="150"/>
  <c r="BF38" i="148"/>
  <c r="BF38" i="147"/>
  <c r="BF38" i="146"/>
  <c r="BF38" i="115"/>
  <c r="BF38" i="149"/>
  <c r="BF38" i="174"/>
  <c r="BF38" i="40"/>
  <c r="BF38" i="77"/>
  <c r="BF38" i="42"/>
  <c r="BF38" i="29"/>
  <c r="BF38" i="173"/>
  <c r="BF38" i="21"/>
  <c r="BF38" i="104"/>
  <c r="BF38" i="99"/>
  <c r="CA10" i="127"/>
  <c r="CA10" i="145"/>
  <c r="CA10" i="41"/>
  <c r="CA10" i="37"/>
  <c r="CA9" i="106"/>
  <c r="CA9" i="112" s="1"/>
  <c r="CA10" i="38"/>
  <c r="CA9" i="150"/>
  <c r="CA9" i="148"/>
  <c r="CA9" i="147"/>
  <c r="CA9" i="146"/>
  <c r="CA9" i="149"/>
  <c r="CA9" i="40"/>
  <c r="CA9" i="174"/>
  <c r="CA9" i="115"/>
  <c r="CA9" i="77"/>
  <c r="CA9" i="29"/>
  <c r="CA9" i="173"/>
  <c r="CA9" i="42"/>
  <c r="CA9" i="104"/>
  <c r="CA9" i="21"/>
  <c r="CA9" i="99"/>
  <c r="BM45" i="106"/>
  <c r="BM45" i="112" s="1"/>
  <c r="BM45" i="173"/>
  <c r="BM45" i="104"/>
  <c r="BM45" i="99"/>
  <c r="BM45" i="21"/>
  <c r="W45" i="106"/>
  <c r="W45" i="112" s="1"/>
  <c r="W45" i="21"/>
  <c r="W45" i="173"/>
  <c r="W45" i="104"/>
  <c r="W45" i="99"/>
  <c r="CH13" i="145"/>
  <c r="CH13" i="41"/>
  <c r="CH13" i="127"/>
  <c r="CH13" i="37"/>
  <c r="CH12" i="106"/>
  <c r="CH12" i="112" s="1"/>
  <c r="CH13" i="38"/>
  <c r="CH12" i="148"/>
  <c r="CH12" i="150"/>
  <c r="CH12" i="147"/>
  <c r="CH12" i="146"/>
  <c r="CH12" i="149"/>
  <c r="CH12" i="174"/>
  <c r="CH12" i="40"/>
  <c r="CH12" i="115"/>
  <c r="CH12" i="77"/>
  <c r="CH12" i="29"/>
  <c r="CH12" i="173"/>
  <c r="CH12" i="42"/>
  <c r="CH12" i="99"/>
  <c r="CH12" i="104"/>
  <c r="CH12" i="21"/>
  <c r="B39" i="180"/>
  <c r="B39" i="181"/>
  <c r="B39" i="179"/>
  <c r="B39" i="177"/>
  <c r="R38" i="106"/>
  <c r="R38" i="112" s="1"/>
  <c r="R38" i="150"/>
  <c r="R38" i="148"/>
  <c r="R38" i="147"/>
  <c r="R38" i="146"/>
  <c r="R38" i="115"/>
  <c r="R38" i="149"/>
  <c r="R38" i="174"/>
  <c r="R38" i="40"/>
  <c r="R38" i="77"/>
  <c r="R38" i="42"/>
  <c r="R38" i="29"/>
  <c r="R38" i="173"/>
  <c r="R38" i="21"/>
  <c r="R38" i="104"/>
  <c r="R38" i="99"/>
  <c r="AD19" i="180"/>
  <c r="AD19" i="181"/>
  <c r="AD19" i="178"/>
  <c r="AD19" i="179"/>
  <c r="AD19" i="177"/>
  <c r="AT18" i="106"/>
  <c r="AT18" i="112" s="1"/>
  <c r="AT18" i="150"/>
  <c r="AT18" i="147"/>
  <c r="AT18" i="148"/>
  <c r="AT18" i="146"/>
  <c r="AT18" i="149"/>
  <c r="AT18" i="174"/>
  <c r="AT18" i="40"/>
  <c r="AT18" i="115"/>
  <c r="AT18" i="77"/>
  <c r="AT18" i="29"/>
  <c r="AT18" i="173"/>
  <c r="AT18" i="42"/>
  <c r="AT18" i="99"/>
  <c r="AT18" i="104"/>
  <c r="AT18" i="21"/>
  <c r="AI10" i="179"/>
  <c r="AI10" i="181"/>
  <c r="AI10" i="178"/>
  <c r="AI10" i="180"/>
  <c r="AI10" i="177"/>
  <c r="AY10" i="127"/>
  <c r="AY10" i="145"/>
  <c r="AY10" i="41"/>
  <c r="AY10" i="37"/>
  <c r="AY10" i="38"/>
  <c r="AY9" i="106"/>
  <c r="AY9" i="112" s="1"/>
  <c r="AY9" i="150"/>
  <c r="AY9" i="148"/>
  <c r="AY9" i="147"/>
  <c r="AY9" i="146"/>
  <c r="AY9" i="149"/>
  <c r="AY9" i="40"/>
  <c r="AY9" i="174"/>
  <c r="AY9" i="115"/>
  <c r="AY9" i="77"/>
  <c r="AY9" i="29"/>
  <c r="AY9" i="173"/>
  <c r="AY9" i="42"/>
  <c r="AY9" i="104"/>
  <c r="AY9" i="21"/>
  <c r="AY9" i="99"/>
  <c r="U16" i="180"/>
  <c r="U16" i="181"/>
  <c r="U16" i="178"/>
  <c r="U16" i="179"/>
  <c r="U16" i="177"/>
  <c r="AK15" i="106"/>
  <c r="AK15" i="112" s="1"/>
  <c r="AK15" i="150"/>
  <c r="AK15" i="148"/>
  <c r="AK15" i="147"/>
  <c r="AK15" i="146"/>
  <c r="AK15" i="149"/>
  <c r="AK15" i="115"/>
  <c r="AK15" i="174"/>
  <c r="AK15" i="40"/>
  <c r="AK15" i="29"/>
  <c r="AK15" i="77"/>
  <c r="AK15" i="173"/>
  <c r="AK15" i="42"/>
  <c r="AK15" i="21"/>
  <c r="AK15" i="99"/>
  <c r="AK15" i="104"/>
  <c r="I22" i="180"/>
  <c r="I22" i="181"/>
  <c r="I22" i="178"/>
  <c r="I22" i="179"/>
  <c r="I22" i="177"/>
  <c r="Y21" i="106"/>
  <c r="Y21" i="112" s="1"/>
  <c r="Y21" i="150"/>
  <c r="Y21" i="148"/>
  <c r="Y21" i="147"/>
  <c r="Y21" i="146"/>
  <c r="Y21" i="149"/>
  <c r="Y21" i="115"/>
  <c r="Y21" i="174"/>
  <c r="Y21" i="40"/>
  <c r="Y21" i="29"/>
  <c r="Y21" i="77"/>
  <c r="Y21" i="42"/>
  <c r="Y21" i="173"/>
  <c r="Y21" i="104"/>
  <c r="Y21" i="21"/>
  <c r="Y21" i="99"/>
  <c r="G22" i="180"/>
  <c r="G22" i="181"/>
  <c r="G22" i="178"/>
  <c r="G22" i="179"/>
  <c r="G22" i="177"/>
  <c r="W21" i="106"/>
  <c r="W21" i="112" s="1"/>
  <c r="W21" i="150"/>
  <c r="W21" i="147"/>
  <c r="W21" i="148"/>
  <c r="W21" i="146"/>
  <c r="W21" i="149"/>
  <c r="W21" i="174"/>
  <c r="W21" i="115"/>
  <c r="W21" i="77"/>
  <c r="W21" i="40"/>
  <c r="W21" i="29"/>
  <c r="W21" i="173"/>
  <c r="W21" i="42"/>
  <c r="W21" i="104"/>
  <c r="W21" i="21"/>
  <c r="W21" i="99"/>
  <c r="U13" i="178"/>
  <c r="U13" i="179"/>
  <c r="U13" i="181"/>
  <c r="U13" i="180"/>
  <c r="U13" i="177"/>
  <c r="AK13" i="41"/>
  <c r="AK13" i="145"/>
  <c r="AK13" i="127"/>
  <c r="AK13" i="37"/>
  <c r="AK13" i="38"/>
  <c r="AK12" i="106"/>
  <c r="AK12" i="112" s="1"/>
  <c r="AK12" i="148"/>
  <c r="AK12" i="150"/>
  <c r="AK12" i="147"/>
  <c r="AK12" i="146"/>
  <c r="AK12" i="149"/>
  <c r="AK12" i="174"/>
  <c r="AK12" i="40"/>
  <c r="AK12" i="115"/>
  <c r="AK12" i="77"/>
  <c r="AK12" i="29"/>
  <c r="AK12" i="42"/>
  <c r="AK12" i="173"/>
  <c r="AK12" i="104"/>
  <c r="AK12" i="21"/>
  <c r="AK12" i="99"/>
  <c r="CO15" i="106"/>
  <c r="CO15" i="112" s="1"/>
  <c r="CO15" i="150"/>
  <c r="CO15" i="148"/>
  <c r="CO15" i="147"/>
  <c r="CO15" i="146"/>
  <c r="CO15" i="149"/>
  <c r="CO15" i="115"/>
  <c r="CO15" i="174"/>
  <c r="CO15" i="40"/>
  <c r="CO15" i="29"/>
  <c r="CO15" i="77"/>
  <c r="CO15" i="173"/>
  <c r="CO15" i="42"/>
  <c r="CO15" i="21"/>
  <c r="CO15" i="99"/>
  <c r="CO15" i="104"/>
  <c r="AM46" i="106"/>
  <c r="AM46" i="112" s="1"/>
  <c r="AM46" i="21"/>
  <c r="AM46" i="173"/>
  <c r="AM46" i="104"/>
  <c r="AM46" i="99"/>
  <c r="CJ38" i="106"/>
  <c r="CJ38" i="112" s="1"/>
  <c r="CJ38" i="150"/>
  <c r="CJ38" i="148"/>
  <c r="CJ38" i="147"/>
  <c r="CJ38" i="146"/>
  <c r="CJ38" i="149"/>
  <c r="CJ38" i="174"/>
  <c r="CJ38" i="115"/>
  <c r="CJ38" i="77"/>
  <c r="CJ38" i="40"/>
  <c r="CJ38" i="29"/>
  <c r="CJ38" i="173"/>
  <c r="CJ38" i="42"/>
  <c r="CJ38" i="104"/>
  <c r="CJ38" i="99"/>
  <c r="CJ38" i="21"/>
  <c r="BV45" i="106"/>
  <c r="BV45" i="112" s="1"/>
  <c r="BV45" i="21"/>
  <c r="BV45" i="173"/>
  <c r="BV45" i="104"/>
  <c r="BV45" i="99"/>
  <c r="N22" i="180"/>
  <c r="N22" i="181"/>
  <c r="N22" i="178"/>
  <c r="N22" i="179"/>
  <c r="N22" i="177"/>
  <c r="AD21" i="106"/>
  <c r="AD21" i="112" s="1"/>
  <c r="AD21" i="150"/>
  <c r="AD21" i="148"/>
  <c r="AD21" i="147"/>
  <c r="AD21" i="146"/>
  <c r="AD21" i="149"/>
  <c r="AD21" i="174"/>
  <c r="AD21" i="115"/>
  <c r="AD21" i="77"/>
  <c r="AD21" i="40"/>
  <c r="AD21" i="29"/>
  <c r="AD21" i="173"/>
  <c r="AD21" i="42"/>
  <c r="AD21" i="104"/>
  <c r="AD21" i="21"/>
  <c r="AD21" i="99"/>
  <c r="G39" i="180"/>
  <c r="G39" i="181"/>
  <c r="G39" i="179"/>
  <c r="G39" i="177"/>
  <c r="W38" i="106"/>
  <c r="W38" i="112" s="1"/>
  <c r="W38" i="150"/>
  <c r="W38" i="148"/>
  <c r="W38" i="147"/>
  <c r="W38" i="146"/>
  <c r="W38" i="174"/>
  <c r="W38" i="115"/>
  <c r="W38" i="149"/>
  <c r="W38" i="77"/>
  <c r="W38" i="40"/>
  <c r="W38" i="173"/>
  <c r="W38" i="42"/>
  <c r="W38" i="29"/>
  <c r="W38" i="21"/>
  <c r="W38" i="104"/>
  <c r="W38" i="99"/>
  <c r="AR45" i="106"/>
  <c r="AR45" i="112" s="1"/>
  <c r="AR45" i="21"/>
  <c r="AR45" i="173"/>
  <c r="AR45" i="104"/>
  <c r="AR45" i="99"/>
  <c r="CH38" i="106"/>
  <c r="CH38" i="112" s="1"/>
  <c r="CH38" i="150"/>
  <c r="CH38" i="148"/>
  <c r="CH38" i="147"/>
  <c r="CH38" i="146"/>
  <c r="CH38" i="115"/>
  <c r="CH38" i="149"/>
  <c r="CH38" i="174"/>
  <c r="CH38" i="40"/>
  <c r="CH38" i="77"/>
  <c r="CH38" i="42"/>
  <c r="CH38" i="29"/>
  <c r="CH38" i="173"/>
  <c r="CH38" i="21"/>
  <c r="CH38" i="104"/>
  <c r="CH38" i="99"/>
  <c r="P15" i="146"/>
  <c r="P15" i="40"/>
  <c r="P15" i="106"/>
  <c r="P15" i="112" s="1"/>
  <c r="P15" i="150"/>
  <c r="P15" i="149"/>
  <c r="P15" i="115"/>
  <c r="P15" i="21"/>
  <c r="P15" i="99"/>
  <c r="P15" i="148"/>
  <c r="P15" i="77"/>
  <c r="P15" i="29"/>
  <c r="P15" i="104"/>
  <c r="P15" i="147"/>
  <c r="P15" i="42"/>
  <c r="P15" i="173"/>
  <c r="P15" i="174"/>
  <c r="P18" i="148"/>
  <c r="P18" i="174"/>
  <c r="P18" i="106"/>
  <c r="P18" i="112" s="1"/>
  <c r="P18" i="147"/>
  <c r="P18" i="115"/>
  <c r="P18" i="42"/>
  <c r="P18" i="149"/>
  <c r="P18" i="173"/>
  <c r="P18" i="146"/>
  <c r="P18" i="40"/>
  <c r="P18" i="104"/>
  <c r="P18" i="150"/>
  <c r="P18" i="77"/>
  <c r="P18" i="21"/>
  <c r="P18" i="99"/>
  <c r="P18" i="29"/>
  <c r="P45" i="106"/>
  <c r="P45" i="112" s="1"/>
  <c r="P45" i="21"/>
  <c r="P45" i="104"/>
  <c r="P45" i="173"/>
  <c r="P45" i="99"/>
  <c r="P13" i="145"/>
  <c r="P13" i="127"/>
  <c r="P12" i="148"/>
  <c r="P12" i="174"/>
  <c r="P12" i="106"/>
  <c r="P12" i="112" s="1"/>
  <c r="P12" i="147"/>
  <c r="P12" i="115"/>
  <c r="P13" i="37"/>
  <c r="P12" i="146"/>
  <c r="P12" i="42"/>
  <c r="P13" i="41"/>
  <c r="P12" i="150"/>
  <c r="P12" i="173"/>
  <c r="P13" i="38"/>
  <c r="P12" i="29"/>
  <c r="P12" i="77"/>
  <c r="P12" i="21"/>
  <c r="P12" i="99"/>
  <c r="P12" i="149"/>
  <c r="P12" i="40"/>
  <c r="P12" i="104"/>
  <c r="P10" i="41"/>
  <c r="P10" i="37"/>
  <c r="P9" i="148"/>
  <c r="P9" i="174"/>
  <c r="P9" i="29"/>
  <c r="P9" i="147"/>
  <c r="P9" i="115"/>
  <c r="P10" i="127"/>
  <c r="P9" i="106"/>
  <c r="P9" i="112" s="1"/>
  <c r="P9" i="146"/>
  <c r="P9" i="42"/>
  <c r="P10" i="145"/>
  <c r="P9" i="150"/>
  <c r="P9" i="173"/>
  <c r="P9" i="99"/>
  <c r="P9" i="77"/>
  <c r="P9" i="21"/>
  <c r="P10" i="38"/>
  <c r="P9" i="149"/>
  <c r="P9" i="40"/>
  <c r="P9" i="104"/>
  <c r="P21" i="146"/>
  <c r="P21" i="40"/>
  <c r="P21" i="106"/>
  <c r="P21" i="112" s="1"/>
  <c r="P21" i="150"/>
  <c r="P21" i="149"/>
  <c r="P21" i="147"/>
  <c r="P21" i="77"/>
  <c r="P21" i="21"/>
  <c r="P21" i="99"/>
  <c r="P21" i="174"/>
  <c r="P21" i="29"/>
  <c r="P21" i="104"/>
  <c r="P21" i="115"/>
  <c r="P21" i="42"/>
  <c r="P21" i="173"/>
  <c r="P21" i="148"/>
  <c r="P38" i="148"/>
  <c r="P38" i="174"/>
  <c r="P38" i="106"/>
  <c r="P38" i="112" s="1"/>
  <c r="P38" i="147"/>
  <c r="P38" i="42"/>
  <c r="P38" i="104"/>
  <c r="P38" i="149"/>
  <c r="P38" i="173"/>
  <c r="P38" i="146"/>
  <c r="P38" i="115"/>
  <c r="P38" i="77"/>
  <c r="P38" i="150"/>
  <c r="P38" i="21"/>
  <c r="P38" i="99"/>
  <c r="P38" i="40"/>
  <c r="P38" i="29"/>
  <c r="G21" i="147"/>
  <c r="G21" i="106"/>
  <c r="G21" i="112" s="1"/>
  <c r="G21" i="150"/>
  <c r="G21" i="149"/>
  <c r="G21" i="148"/>
  <c r="G21" i="146"/>
  <c r="G21" i="174"/>
  <c r="G21" i="29"/>
  <c r="G21" i="115"/>
  <c r="G21" i="40"/>
  <c r="G21" i="173"/>
  <c r="G21" i="77"/>
  <c r="G21" i="21"/>
  <c r="G21" i="99"/>
  <c r="G21" i="42"/>
  <c r="G21" i="104"/>
  <c r="I18" i="106"/>
  <c r="I18" i="112" s="1"/>
  <c r="I18" i="150"/>
  <c r="I18" i="147"/>
  <c r="I18" i="146"/>
  <c r="I18" i="40"/>
  <c r="I18" i="77"/>
  <c r="I18" i="149"/>
  <c r="I18" i="174"/>
  <c r="I18" i="29"/>
  <c r="I18" i="148"/>
  <c r="I18" i="42"/>
  <c r="I18" i="173"/>
  <c r="I18" i="115"/>
  <c r="I18" i="104"/>
  <c r="I18" i="21"/>
  <c r="I18" i="99"/>
  <c r="G45" i="106"/>
  <c r="G45" i="112" s="1"/>
  <c r="G45" i="173"/>
  <c r="G45" i="104"/>
  <c r="G45" i="21"/>
  <c r="G45" i="99"/>
  <c r="I38" i="106"/>
  <c r="I38" i="112" s="1"/>
  <c r="I38" i="150"/>
  <c r="I38" i="147"/>
  <c r="I38" i="146"/>
  <c r="I38" i="40"/>
  <c r="I38" i="149"/>
  <c r="I38" i="174"/>
  <c r="I38" i="148"/>
  <c r="I38" i="29"/>
  <c r="I38" i="42"/>
  <c r="I38" i="77"/>
  <c r="I38" i="173"/>
  <c r="I38" i="115"/>
  <c r="I38" i="99"/>
  <c r="I38" i="104"/>
  <c r="I38" i="21"/>
  <c r="G15" i="106"/>
  <c r="G15" i="112" s="1"/>
  <c r="G15" i="147"/>
  <c r="G15" i="150"/>
  <c r="G15" i="149"/>
  <c r="G15" i="148"/>
  <c r="G15" i="146"/>
  <c r="G15" i="174"/>
  <c r="G15" i="29"/>
  <c r="G15" i="115"/>
  <c r="G15" i="40"/>
  <c r="G15" i="173"/>
  <c r="G15" i="77"/>
  <c r="G15" i="21"/>
  <c r="G15" i="99"/>
  <c r="G15" i="42"/>
  <c r="G15" i="104"/>
  <c r="K15" i="106"/>
  <c r="K15" i="112" s="1"/>
  <c r="K15" i="147"/>
  <c r="K15" i="150"/>
  <c r="K15" i="148"/>
  <c r="K15" i="149"/>
  <c r="K15" i="174"/>
  <c r="K15" i="29"/>
  <c r="K15" i="146"/>
  <c r="K15" i="40"/>
  <c r="K15" i="77"/>
  <c r="K15" i="173"/>
  <c r="K15" i="115"/>
  <c r="K15" i="21"/>
  <c r="K15" i="99"/>
  <c r="K15" i="104"/>
  <c r="K15" i="42"/>
  <c r="K45" i="106"/>
  <c r="K45" i="112" s="1"/>
  <c r="K45" i="173"/>
  <c r="K45" i="21"/>
  <c r="K45" i="99"/>
  <c r="K45" i="104"/>
  <c r="I21" i="106"/>
  <c r="I21" i="112" s="1"/>
  <c r="I21" i="150"/>
  <c r="I21" i="146"/>
  <c r="I21" i="149"/>
  <c r="I21" i="40"/>
  <c r="I21" i="148"/>
  <c r="I21" i="147"/>
  <c r="I21" i="174"/>
  <c r="I21" i="77"/>
  <c r="I21" i="115"/>
  <c r="I21" i="42"/>
  <c r="I21" i="29"/>
  <c r="I21" i="173"/>
  <c r="I21" i="104"/>
  <c r="I21" i="99"/>
  <c r="I21" i="21"/>
  <c r="K21" i="147"/>
  <c r="K21" i="106"/>
  <c r="K21" i="112" s="1"/>
  <c r="K21" i="150"/>
  <c r="K21" i="148"/>
  <c r="K21" i="149"/>
  <c r="K21" i="174"/>
  <c r="K21" i="29"/>
  <c r="K21" i="115"/>
  <c r="K21" i="40"/>
  <c r="K21" i="77"/>
  <c r="K21" i="173"/>
  <c r="K21" i="146"/>
  <c r="K21" i="21"/>
  <c r="K21" i="99"/>
  <c r="K21" i="104"/>
  <c r="K21" i="42"/>
  <c r="I45" i="106"/>
  <c r="I45" i="112" s="1"/>
  <c r="I45" i="99"/>
  <c r="I45" i="104"/>
  <c r="I45" i="21"/>
  <c r="I45" i="173"/>
  <c r="G38" i="106"/>
  <c r="G38" i="112" s="1"/>
  <c r="G38" i="150"/>
  <c r="G38" i="148"/>
  <c r="G38" i="146"/>
  <c r="G38" i="149"/>
  <c r="G38" i="174"/>
  <c r="G38" i="29"/>
  <c r="G38" i="115"/>
  <c r="G38" i="147"/>
  <c r="G38" i="40"/>
  <c r="G38" i="173"/>
  <c r="G38" i="77"/>
  <c r="G38" i="104"/>
  <c r="G38" i="21"/>
  <c r="G38" i="42"/>
  <c r="G38" i="99"/>
  <c r="K18" i="106"/>
  <c r="K18" i="112" s="1"/>
  <c r="K18" i="147"/>
  <c r="K18" i="150"/>
  <c r="K18" i="148"/>
  <c r="K18" i="149"/>
  <c r="K18" i="174"/>
  <c r="K18" i="29"/>
  <c r="K18" i="115"/>
  <c r="K18" i="40"/>
  <c r="K18" i="146"/>
  <c r="K18" i="77"/>
  <c r="K18" i="173"/>
  <c r="K18" i="21"/>
  <c r="K18" i="99"/>
  <c r="K18" i="104"/>
  <c r="K18" i="42"/>
  <c r="I15" i="150"/>
  <c r="I15" i="147"/>
  <c r="I15" i="115"/>
  <c r="I15" i="106"/>
  <c r="I15" i="112" s="1"/>
  <c r="I15" i="148"/>
  <c r="I15" i="146"/>
  <c r="I15" i="149"/>
  <c r="I15" i="40"/>
  <c r="I15" i="174"/>
  <c r="I15" i="77"/>
  <c r="I15" i="42"/>
  <c r="I15" i="29"/>
  <c r="I15" i="173"/>
  <c r="I15" i="104"/>
  <c r="I15" i="21"/>
  <c r="I15" i="99"/>
  <c r="G18" i="147"/>
  <c r="G18" i="150"/>
  <c r="G18" i="106"/>
  <c r="G18" i="112" s="1"/>
  <c r="G18" i="149"/>
  <c r="G18" i="148"/>
  <c r="G18" i="146"/>
  <c r="G18" i="174"/>
  <c r="G18" i="29"/>
  <c r="G18" i="115"/>
  <c r="G18" i="40"/>
  <c r="G18" i="173"/>
  <c r="G18" i="21"/>
  <c r="G18" i="99"/>
  <c r="G18" i="77"/>
  <c r="G18" i="42"/>
  <c r="G18" i="104"/>
  <c r="K38" i="106"/>
  <c r="K38" i="112" s="1"/>
  <c r="K38" i="150"/>
  <c r="K38" i="148"/>
  <c r="K38" i="149"/>
  <c r="K38" i="174"/>
  <c r="K38" i="115"/>
  <c r="K38" i="40"/>
  <c r="K38" i="146"/>
  <c r="K38" i="77"/>
  <c r="K38" i="173"/>
  <c r="K38" i="147"/>
  <c r="K38" i="29"/>
  <c r="K38" i="42"/>
  <c r="K38" i="21"/>
  <c r="K38" i="104"/>
  <c r="K38" i="99"/>
  <c r="D13" i="151"/>
  <c r="D13" i="152" s="1"/>
  <c r="D13" i="145"/>
  <c r="D13" i="41"/>
  <c r="D13" i="127"/>
  <c r="D13" i="37"/>
  <c r="D13" i="154"/>
  <c r="D13" i="38"/>
  <c r="D12" i="106"/>
  <c r="D12" i="112" s="1"/>
  <c r="D12" i="147"/>
  <c r="D12" i="148"/>
  <c r="D12" i="150"/>
  <c r="D12" i="115"/>
  <c r="D12" i="42"/>
  <c r="D12" i="174"/>
  <c r="D12" i="29"/>
  <c r="D12" i="149"/>
  <c r="D12" i="146"/>
  <c r="D12" i="40"/>
  <c r="D12" i="99"/>
  <c r="D12" i="21"/>
  <c r="D13" i="153"/>
  <c r="D12" i="77"/>
  <c r="D12" i="104"/>
  <c r="D12" i="173"/>
  <c r="D15" i="148"/>
  <c r="D15" i="106"/>
  <c r="D15" i="112" s="1"/>
  <c r="D15" i="149"/>
  <c r="D15" i="77"/>
  <c r="D15" i="150"/>
  <c r="D15" i="146"/>
  <c r="D15" i="40"/>
  <c r="D15" i="174"/>
  <c r="D15" i="29"/>
  <c r="D15" i="173"/>
  <c r="D15" i="147"/>
  <c r="D15" i="21"/>
  <c r="D15" i="115"/>
  <c r="D15" i="104"/>
  <c r="D15" i="99"/>
  <c r="D15" i="42"/>
  <c r="D18" i="150"/>
  <c r="D18" i="147"/>
  <c r="D18" i="148"/>
  <c r="D18" i="115"/>
  <c r="D18" i="42"/>
  <c r="D18" i="174"/>
  <c r="D18" i="29"/>
  <c r="D18" i="106"/>
  <c r="D18" i="112" s="1"/>
  <c r="D18" i="149"/>
  <c r="D18" i="146"/>
  <c r="D18" i="40"/>
  <c r="D18" i="77"/>
  <c r="D18" i="173"/>
  <c r="D18" i="99"/>
  <c r="D18" i="21"/>
  <c r="D18" i="104"/>
  <c r="D21" i="106"/>
  <c r="D21" i="112" s="1"/>
  <c r="D21" i="150"/>
  <c r="D21" i="148"/>
  <c r="D21" i="149"/>
  <c r="D21" i="77"/>
  <c r="D21" i="146"/>
  <c r="D21" i="40"/>
  <c r="D21" i="147"/>
  <c r="D21" i="115"/>
  <c r="D21" i="42"/>
  <c r="D21" i="173"/>
  <c r="D21" i="21"/>
  <c r="D21" i="99"/>
  <c r="D21" i="104"/>
  <c r="D21" i="29"/>
  <c r="D21" i="174"/>
  <c r="D10" i="151"/>
  <c r="D10" i="152" s="1"/>
  <c r="D10" i="145"/>
  <c r="D10" i="41"/>
  <c r="D10" i="127"/>
  <c r="D10" i="37"/>
  <c r="D10" i="38"/>
  <c r="D10" i="154"/>
  <c r="D9" i="106"/>
  <c r="D9" i="112" s="1"/>
  <c r="D9" i="148"/>
  <c r="D9" i="150"/>
  <c r="D9" i="147"/>
  <c r="D9" i="149"/>
  <c r="D9" i="77"/>
  <c r="D9" i="146"/>
  <c r="D9" i="40"/>
  <c r="D9" i="115"/>
  <c r="D9" i="42"/>
  <c r="D9" i="173"/>
  <c r="D9" i="21"/>
  <c r="D10" i="153"/>
  <c r="D9" i="174"/>
  <c r="D9" i="29"/>
  <c r="D9" i="104"/>
  <c r="D9" i="99"/>
  <c r="D45" i="106"/>
  <c r="D45" i="112" s="1"/>
  <c r="D45" i="173"/>
  <c r="D45" i="21"/>
  <c r="D45" i="104"/>
  <c r="D45" i="99"/>
  <c r="D38" i="148"/>
  <c r="D38" i="147"/>
  <c r="D38" i="115"/>
  <c r="D38" i="150"/>
  <c r="D38" i="174"/>
  <c r="D38" i="29"/>
  <c r="D38" i="146"/>
  <c r="D38" i="149"/>
  <c r="D38" i="77"/>
  <c r="D38" i="106"/>
  <c r="D38" i="112" s="1"/>
  <c r="D38" i="99"/>
  <c r="D38" i="21"/>
  <c r="D38" i="42"/>
  <c r="D38" i="40"/>
  <c r="D38" i="104"/>
  <c r="D38" i="173"/>
  <c r="G9" i="114"/>
  <c r="P15" i="114"/>
  <c r="AA18" i="114"/>
  <c r="G21" i="114"/>
  <c r="X12" i="114"/>
  <c r="Q12" i="114"/>
  <c r="R45" i="114"/>
  <c r="L12" i="114"/>
  <c r="J38" i="114"/>
  <c r="U45" i="114"/>
  <c r="I9" i="114"/>
  <c r="L45" i="114"/>
  <c r="M21" i="114"/>
  <c r="P38" i="114"/>
  <c r="D9" i="114"/>
  <c r="T9" i="114"/>
  <c r="X9" i="114"/>
  <c r="N12" i="114"/>
  <c r="AE12" i="114"/>
  <c r="D15" i="114"/>
  <c r="T15" i="114"/>
  <c r="X15" i="114"/>
  <c r="N18" i="114"/>
  <c r="AE18" i="114"/>
  <c r="D21" i="114"/>
  <c r="T21" i="114"/>
  <c r="X21" i="114"/>
  <c r="E12" i="114"/>
  <c r="O9" i="114"/>
  <c r="O15" i="114"/>
  <c r="K9" i="114"/>
  <c r="U12" i="114"/>
  <c r="O18" i="114"/>
  <c r="P12" i="114"/>
  <c r="C21" i="114"/>
  <c r="Y12" i="114"/>
  <c r="E18" i="114"/>
  <c r="E15" i="114"/>
  <c r="F45" i="114"/>
  <c r="X38" i="114"/>
  <c r="AA9" i="114"/>
  <c r="AC12" i="114"/>
  <c r="N15" i="114"/>
  <c r="AE21" i="114"/>
  <c r="M9" i="114"/>
  <c r="X46" i="114"/>
  <c r="P45" i="114"/>
  <c r="I45" i="114"/>
  <c r="AB12" i="114"/>
  <c r="O38" i="114"/>
  <c r="M45" i="114"/>
  <c r="J46" i="114"/>
  <c r="E45" i="114"/>
  <c r="P18" i="114"/>
  <c r="C38" i="114"/>
  <c r="Q9" i="114"/>
  <c r="M15" i="114"/>
  <c r="AD21" i="114"/>
  <c r="N9" i="114"/>
  <c r="AA21" i="114"/>
  <c r="AA38" i="114"/>
  <c r="M12" i="114"/>
  <c r="AD15" i="114"/>
  <c r="N46" i="114"/>
  <c r="AC38" i="114"/>
  <c r="AA12" i="114"/>
  <c r="G15" i="114"/>
  <c r="U18" i="114"/>
  <c r="X18" i="114"/>
  <c r="AB18" i="114"/>
  <c r="Z38" i="114"/>
  <c r="F9" i="114"/>
  <c r="V21" i="114"/>
  <c r="U21" i="114"/>
  <c r="C12" i="114"/>
  <c r="Q45" i="114"/>
  <c r="E21" i="114"/>
  <c r="J9" i="114"/>
  <c r="K12" i="114"/>
  <c r="V45" i="114"/>
  <c r="B10" i="179"/>
  <c r="B10" i="178"/>
  <c r="B10" i="181"/>
  <c r="B10" i="180"/>
  <c r="B10" i="177"/>
  <c r="H9" i="114"/>
  <c r="Y9" i="114"/>
  <c r="B12" i="114"/>
  <c r="R12" i="114"/>
  <c r="I12" i="114"/>
  <c r="H15" i="114"/>
  <c r="Y15" i="114"/>
  <c r="B18" i="114"/>
  <c r="R18" i="114"/>
  <c r="I18" i="114"/>
  <c r="H21" i="114"/>
  <c r="Y21" i="114"/>
  <c r="M18" i="114"/>
  <c r="C15" i="114"/>
  <c r="G18" i="114"/>
  <c r="R9" i="114"/>
  <c r="D12" i="114"/>
  <c r="J15" i="114"/>
  <c r="F21" i="114"/>
  <c r="V15" i="114"/>
  <c r="E9" i="114"/>
  <c r="B15" i="114"/>
  <c r="Q18" i="114"/>
  <c r="U15" i="114"/>
  <c r="H45" i="114"/>
  <c r="W45" i="114"/>
  <c r="AD9" i="114"/>
  <c r="S12" i="114"/>
  <c r="B21" i="114"/>
  <c r="S38" i="114"/>
  <c r="Z9" i="114"/>
  <c r="AB45" i="114"/>
  <c r="O46" i="114"/>
  <c r="AD38" i="114"/>
  <c r="Z21" i="114"/>
  <c r="G45" i="114"/>
  <c r="B46" i="114"/>
  <c r="Y18" i="114"/>
  <c r="AA46" i="114"/>
  <c r="O12" i="114"/>
  <c r="Z15" i="114"/>
  <c r="D38" i="114"/>
  <c r="AE9" i="114"/>
  <c r="C18" i="114"/>
  <c r="AE38" i="114"/>
  <c r="AD12" i="114"/>
  <c r="D18" i="114"/>
  <c r="Q38" i="114"/>
  <c r="V38" i="114"/>
  <c r="X45" i="114"/>
  <c r="Z45" i="114"/>
  <c r="P9" i="114"/>
  <c r="J12" i="114"/>
  <c r="J18" i="114"/>
  <c r="P21" i="114"/>
  <c r="S9" i="114"/>
  <c r="B9" i="114"/>
  <c r="AA15" i="114"/>
  <c r="V9" i="114"/>
  <c r="S18" i="114"/>
  <c r="AB15" i="114"/>
  <c r="S45" i="114"/>
  <c r="L18" i="114"/>
  <c r="I15" i="114"/>
  <c r="R21" i="114"/>
  <c r="Q21" i="114"/>
  <c r="L9" i="114"/>
  <c r="AC9" i="114"/>
  <c r="F12" i="114"/>
  <c r="V12" i="114"/>
  <c r="Z12" i="114"/>
  <c r="L15" i="114"/>
  <c r="AC15" i="114"/>
  <c r="F18" i="114"/>
  <c r="V18" i="114"/>
  <c r="Z18" i="114"/>
  <c r="L21" i="114"/>
  <c r="AC21" i="114"/>
  <c r="C9" i="114"/>
  <c r="S15" i="114"/>
  <c r="G12" i="114"/>
  <c r="O21" i="114"/>
  <c r="AB9" i="114"/>
  <c r="T12" i="114"/>
  <c r="Q15" i="114"/>
  <c r="AB21" i="114"/>
  <c r="K18" i="114"/>
  <c r="U9" i="114"/>
  <c r="R15" i="114"/>
  <c r="F15" i="114"/>
  <c r="S21" i="114"/>
  <c r="C45" i="114"/>
  <c r="B13" i="179"/>
  <c r="B13" i="178"/>
  <c r="B13" i="181"/>
  <c r="B13" i="180"/>
  <c r="B13" i="177"/>
  <c r="H12" i="114"/>
  <c r="K15" i="114"/>
  <c r="N21" i="114"/>
  <c r="AD46" i="114"/>
  <c r="G38" i="114"/>
  <c r="T45" i="114"/>
  <c r="K45" i="114"/>
  <c r="H38" i="114"/>
  <c r="D45" i="114"/>
  <c r="H18" i="114"/>
  <c r="AC18" i="114"/>
  <c r="Y46" i="114"/>
  <c r="AD18" i="114"/>
  <c r="AE15" i="114"/>
  <c r="AC45" i="114"/>
  <c r="J21" i="114"/>
  <c r="I21" i="114"/>
  <c r="AE45" i="114"/>
  <c r="M38" i="114"/>
  <c r="U38" i="114"/>
  <c r="Y45" i="114"/>
  <c r="BP46" i="2"/>
  <c r="AM47" i="2"/>
  <c r="C14" i="165"/>
  <c r="C14" i="138"/>
  <c r="C14" i="120"/>
  <c r="C14" i="122"/>
  <c r="C14" i="123"/>
  <c r="D14" i="123"/>
  <c r="D14" i="165"/>
  <c r="D14" i="138"/>
  <c r="D14" i="120"/>
  <c r="D14" i="122"/>
  <c r="C11" i="138"/>
  <c r="C11" i="123"/>
  <c r="C11" i="122"/>
  <c r="C11" i="165"/>
  <c r="C11" i="120"/>
  <c r="D11" i="120"/>
  <c r="D11" i="138"/>
  <c r="D11" i="123"/>
  <c r="D11" i="122"/>
  <c r="D11" i="165"/>
  <c r="B11" i="138"/>
  <c r="B11" i="123"/>
  <c r="B11" i="122"/>
  <c r="B11" i="165"/>
  <c r="B11" i="120"/>
  <c r="C14" i="118"/>
  <c r="D14" i="93"/>
  <c r="C14" i="91"/>
  <c r="C14" i="175"/>
  <c r="C14" i="92"/>
  <c r="C14" i="94"/>
  <c r="B14" i="175"/>
  <c r="C14" i="93"/>
  <c r="B14" i="118"/>
  <c r="B14" i="92"/>
  <c r="B14" i="94"/>
  <c r="B14" i="91"/>
  <c r="B14" i="93"/>
  <c r="C11" i="175"/>
  <c r="D11" i="93"/>
  <c r="C11" i="118"/>
  <c r="C11" i="91"/>
  <c r="C11" i="92"/>
  <c r="C11" i="94"/>
  <c r="B11" i="93"/>
  <c r="B11" i="175"/>
  <c r="C11" i="93"/>
  <c r="B11" i="118"/>
  <c r="B11" i="92"/>
  <c r="B11" i="91"/>
  <c r="B11" i="94"/>
  <c r="CJ46" i="2"/>
  <c r="B47" i="2"/>
  <c r="R46" i="2"/>
  <c r="BQ46" i="2"/>
  <c r="BH46" i="2"/>
  <c r="W46" i="2"/>
  <c r="AD46" i="2"/>
  <c r="Y47" i="2"/>
  <c r="CC47" i="2"/>
  <c r="D46" i="2"/>
  <c r="CH46" i="2"/>
  <c r="AT46" i="2"/>
  <c r="I46" i="2"/>
  <c r="AF46" i="2"/>
  <c r="K46" i="2"/>
  <c r="BT47" i="2"/>
  <c r="BM46" i="2"/>
  <c r="G46" i="2"/>
  <c r="BV47" i="2"/>
  <c r="BA46" i="2"/>
  <c r="CO47" i="2"/>
  <c r="AR47" i="2"/>
  <c r="P46" i="2"/>
  <c r="BF46" i="2"/>
  <c r="AK46" i="2"/>
  <c r="AY46" i="2"/>
  <c r="Z46" i="114" l="1"/>
  <c r="Y47" i="106"/>
  <c r="Y47" i="112" s="1"/>
  <c r="Y47" i="21"/>
  <c r="Y47" i="173"/>
  <c r="Y47" i="104"/>
  <c r="Y47" i="99"/>
  <c r="AK46" i="106"/>
  <c r="AK46" i="112" s="1"/>
  <c r="AK46" i="21"/>
  <c r="AK46" i="173"/>
  <c r="AK46" i="104"/>
  <c r="AK46" i="99"/>
  <c r="AR47" i="106"/>
  <c r="AR47" i="112" s="1"/>
  <c r="AR47" i="21"/>
  <c r="AR47" i="173"/>
  <c r="AR47" i="104"/>
  <c r="AR47" i="99"/>
  <c r="AF46" i="106"/>
  <c r="AF46" i="112" s="1"/>
  <c r="AF46" i="173"/>
  <c r="AF46" i="104"/>
  <c r="AF46" i="99"/>
  <c r="AF46" i="21"/>
  <c r="AD46" i="106"/>
  <c r="AD46" i="112" s="1"/>
  <c r="AD46" i="21"/>
  <c r="AD46" i="173"/>
  <c r="AD46" i="104"/>
  <c r="AD46" i="99"/>
  <c r="R46" i="106"/>
  <c r="R46" i="112" s="1"/>
  <c r="R46" i="21"/>
  <c r="R46" i="173"/>
  <c r="R46" i="104"/>
  <c r="R46" i="99"/>
  <c r="AY46" i="106"/>
  <c r="AY46" i="112" s="1"/>
  <c r="AY46" i="21"/>
  <c r="AY46" i="173"/>
  <c r="AY46" i="104"/>
  <c r="AY46" i="99"/>
  <c r="CH46" i="106"/>
  <c r="CH46" i="112" s="1"/>
  <c r="CH46" i="21"/>
  <c r="CH46" i="173"/>
  <c r="CH46" i="104"/>
  <c r="CH46" i="99"/>
  <c r="BF46" i="106"/>
  <c r="BF46" i="112" s="1"/>
  <c r="BF46" i="21"/>
  <c r="BF46" i="173"/>
  <c r="BF46" i="104"/>
  <c r="BF46" i="99"/>
  <c r="CO47" i="106"/>
  <c r="CO47" i="112" s="1"/>
  <c r="CO47" i="21"/>
  <c r="CO47" i="173"/>
  <c r="CO47" i="104"/>
  <c r="CO47" i="99"/>
  <c r="BM46" i="106"/>
  <c r="BM46" i="112" s="1"/>
  <c r="BM46" i="21"/>
  <c r="BM46" i="173"/>
  <c r="BM46" i="104"/>
  <c r="BM46" i="99"/>
  <c r="W46" i="106"/>
  <c r="W46" i="112" s="1"/>
  <c r="W46" i="21"/>
  <c r="W46" i="173"/>
  <c r="W46" i="104"/>
  <c r="W46" i="99"/>
  <c r="B47" i="106"/>
  <c r="B47" i="112" s="1"/>
  <c r="B47" i="21"/>
  <c r="B47" i="173"/>
  <c r="B47" i="104"/>
  <c r="B47" i="99"/>
  <c r="AM47" i="106"/>
  <c r="AM47" i="112" s="1"/>
  <c r="AM47" i="173"/>
  <c r="AM47" i="104"/>
  <c r="AM47" i="21"/>
  <c r="AM47" i="99"/>
  <c r="BP46" i="106"/>
  <c r="BP46" i="112" s="1"/>
  <c r="BP46" i="173"/>
  <c r="BP46" i="104"/>
  <c r="BP46" i="99"/>
  <c r="BP46" i="21"/>
  <c r="CA46" i="106"/>
  <c r="CA46" i="112" s="1"/>
  <c r="CA46" i="21"/>
  <c r="CA46" i="173"/>
  <c r="CA46" i="104"/>
  <c r="CA46" i="99"/>
  <c r="CA47" i="106"/>
  <c r="CA47" i="112" s="1"/>
  <c r="CA47" i="173"/>
  <c r="CA47" i="104"/>
  <c r="CA47" i="21"/>
  <c r="CA47" i="99"/>
  <c r="BV47" i="106"/>
  <c r="BV47" i="112" s="1"/>
  <c r="BV47" i="21"/>
  <c r="BV47" i="173"/>
  <c r="BV47" i="104"/>
  <c r="BV47" i="99"/>
  <c r="BQ46" i="106"/>
  <c r="BQ46" i="112" s="1"/>
  <c r="BQ46" i="21"/>
  <c r="BQ46" i="173"/>
  <c r="BQ46" i="104"/>
  <c r="BQ46" i="99"/>
  <c r="BA46" i="106"/>
  <c r="BA46" i="112" s="1"/>
  <c r="BA46" i="21"/>
  <c r="BA46" i="173"/>
  <c r="BA46" i="104"/>
  <c r="BA46" i="99"/>
  <c r="BT47" i="106"/>
  <c r="BT47" i="112" s="1"/>
  <c r="BT47" i="21"/>
  <c r="BT47" i="173"/>
  <c r="BT47" i="104"/>
  <c r="BT47" i="99"/>
  <c r="AT46" i="106"/>
  <c r="AT46" i="112" s="1"/>
  <c r="AT46" i="21"/>
  <c r="AT46" i="173"/>
  <c r="AT46" i="104"/>
  <c r="AT46" i="99"/>
  <c r="CC47" i="106"/>
  <c r="CC47" i="112" s="1"/>
  <c r="CC47" i="21"/>
  <c r="CC47" i="173"/>
  <c r="CC47" i="104"/>
  <c r="CC47" i="99"/>
  <c r="BH46" i="106"/>
  <c r="BH46" i="112" s="1"/>
  <c r="BH46" i="173"/>
  <c r="BH46" i="104"/>
  <c r="BH46" i="99"/>
  <c r="BH46" i="21"/>
  <c r="CJ46" i="106"/>
  <c r="CJ46" i="112" s="1"/>
  <c r="CJ46" i="173"/>
  <c r="CJ46" i="104"/>
  <c r="CJ46" i="21"/>
  <c r="CJ46" i="99"/>
  <c r="BT46" i="106"/>
  <c r="BT46" i="112" s="1"/>
  <c r="BT46" i="173"/>
  <c r="BT46" i="104"/>
  <c r="BT46" i="99"/>
  <c r="BT46" i="21"/>
  <c r="P46" i="99"/>
  <c r="P46" i="106"/>
  <c r="P46" i="112" s="1"/>
  <c r="P46" i="104"/>
  <c r="P46" i="173"/>
  <c r="P46" i="21"/>
  <c r="I46" i="106"/>
  <c r="I46" i="112" s="1"/>
  <c r="I46" i="99"/>
  <c r="I46" i="104"/>
  <c r="I46" i="21"/>
  <c r="I46" i="173"/>
  <c r="K46" i="106"/>
  <c r="K46" i="112" s="1"/>
  <c r="K46" i="173"/>
  <c r="K46" i="21"/>
  <c r="K46" i="99"/>
  <c r="K46" i="104"/>
  <c r="G46" i="106"/>
  <c r="G46" i="112" s="1"/>
  <c r="G46" i="173"/>
  <c r="G46" i="21"/>
  <c r="G46" i="104"/>
  <c r="G46" i="99"/>
  <c r="D46" i="106"/>
  <c r="D46" i="112" s="1"/>
  <c r="D46" i="21"/>
  <c r="D46" i="99"/>
  <c r="D46" i="173"/>
  <c r="D46" i="104"/>
  <c r="O47" i="114"/>
  <c r="N47" i="114"/>
  <c r="S46" i="114"/>
  <c r="AD47" i="114"/>
  <c r="U46" i="114"/>
  <c r="E46" i="114"/>
  <c r="J47" i="114"/>
  <c r="W46" i="114"/>
  <c r="AE46" i="114"/>
  <c r="V46" i="114"/>
  <c r="M46" i="114"/>
  <c r="L46" i="114"/>
  <c r="AC46" i="114"/>
  <c r="G46" i="114"/>
  <c r="R46" i="114"/>
  <c r="X47" i="114"/>
  <c r="C46" i="114"/>
  <c r="K46" i="114"/>
  <c r="H46" i="114"/>
  <c r="D46" i="114"/>
  <c r="AB46" i="114"/>
  <c r="T46" i="114"/>
  <c r="Q46" i="114"/>
  <c r="Z47" i="114"/>
  <c r="Y47" i="114"/>
  <c r="F46" i="114"/>
  <c r="P46" i="114"/>
  <c r="AA47" i="114"/>
  <c r="I46" i="114"/>
  <c r="B47" i="114"/>
  <c r="BP47" i="2"/>
  <c r="CJ47" i="2"/>
  <c r="D47" i="2"/>
  <c r="AK47" i="2"/>
  <c r="BA47" i="2"/>
  <c r="W47" i="2"/>
  <c r="BQ47" i="2"/>
  <c r="R47" i="2"/>
  <c r="AY47" i="2"/>
  <c r="BF47" i="2"/>
  <c r="BM47" i="2"/>
  <c r="I47" i="2"/>
  <c r="CH47" i="2"/>
  <c r="BH47" i="2"/>
  <c r="G47" i="2"/>
  <c r="P47" i="2"/>
  <c r="K47" i="2"/>
  <c r="AF47" i="2"/>
  <c r="AT47" i="2"/>
  <c r="AD47" i="2"/>
  <c r="BH47" i="106" l="1"/>
  <c r="BH47" i="112" s="1"/>
  <c r="BH47" i="21"/>
  <c r="BH47" i="173"/>
  <c r="BH47" i="104"/>
  <c r="BH47" i="99"/>
  <c r="CH47" i="106"/>
  <c r="CH47" i="112" s="1"/>
  <c r="CH47" i="21"/>
  <c r="CH47" i="173"/>
  <c r="CH47" i="104"/>
  <c r="CH47" i="99"/>
  <c r="AY47" i="106"/>
  <c r="AY47" i="112" s="1"/>
  <c r="AY47" i="173"/>
  <c r="AY47" i="104"/>
  <c r="AY47" i="21"/>
  <c r="AY47" i="99"/>
  <c r="CJ47" i="106"/>
  <c r="CJ47" i="112" s="1"/>
  <c r="CJ47" i="21"/>
  <c r="CJ47" i="173"/>
  <c r="CJ47" i="104"/>
  <c r="CJ47" i="99"/>
  <c r="W47" i="106"/>
  <c r="W47" i="112" s="1"/>
  <c r="W47" i="173"/>
  <c r="W47" i="104"/>
  <c r="W47" i="21"/>
  <c r="W47" i="99"/>
  <c r="AD47" i="106"/>
  <c r="AD47" i="112" s="1"/>
  <c r="AD47" i="21"/>
  <c r="AD47" i="173"/>
  <c r="AD47" i="104"/>
  <c r="AD47" i="99"/>
  <c r="R47" i="106"/>
  <c r="R47" i="112" s="1"/>
  <c r="R47" i="21"/>
  <c r="R47" i="173"/>
  <c r="R47" i="104"/>
  <c r="R47" i="99"/>
  <c r="BA47" i="106"/>
  <c r="BA47" i="112" s="1"/>
  <c r="BA47" i="21"/>
  <c r="BA47" i="173"/>
  <c r="BA47" i="104"/>
  <c r="BA47" i="99"/>
  <c r="AF47" i="106"/>
  <c r="AF47" i="112" s="1"/>
  <c r="AF47" i="21"/>
  <c r="AF47" i="173"/>
  <c r="AF47" i="104"/>
  <c r="AF47" i="99"/>
  <c r="BF47" i="106"/>
  <c r="BF47" i="112" s="1"/>
  <c r="BF47" i="21"/>
  <c r="BF47" i="173"/>
  <c r="BF47" i="104"/>
  <c r="BF47" i="99"/>
  <c r="AT47" i="106"/>
  <c r="AT47" i="112" s="1"/>
  <c r="AT47" i="21"/>
  <c r="AT47" i="173"/>
  <c r="AT47" i="104"/>
  <c r="AT47" i="99"/>
  <c r="BM47" i="106"/>
  <c r="BM47" i="112" s="1"/>
  <c r="BM47" i="21"/>
  <c r="BM47" i="173"/>
  <c r="BM47" i="104"/>
  <c r="BM47" i="99"/>
  <c r="BQ47" i="106"/>
  <c r="BQ47" i="112" s="1"/>
  <c r="BQ47" i="21"/>
  <c r="BQ47" i="173"/>
  <c r="BQ47" i="104"/>
  <c r="BQ47" i="99"/>
  <c r="AK47" i="106"/>
  <c r="AK47" i="112" s="1"/>
  <c r="AK47" i="21"/>
  <c r="AK47" i="173"/>
  <c r="AK47" i="104"/>
  <c r="AK47" i="99"/>
  <c r="BP47" i="106"/>
  <c r="BP47" i="112" s="1"/>
  <c r="BP47" i="21"/>
  <c r="BP47" i="173"/>
  <c r="BP47" i="104"/>
  <c r="BP47" i="99"/>
  <c r="P47" i="106"/>
  <c r="P47" i="112" s="1"/>
  <c r="P47" i="104"/>
  <c r="P47" i="173"/>
  <c r="P47" i="99"/>
  <c r="P47" i="21"/>
  <c r="G47" i="106"/>
  <c r="G47" i="112" s="1"/>
  <c r="G47" i="173"/>
  <c r="G47" i="21"/>
  <c r="G47" i="104"/>
  <c r="G47" i="99"/>
  <c r="K47" i="106"/>
  <c r="K47" i="112" s="1"/>
  <c r="K47" i="173"/>
  <c r="K47" i="104"/>
  <c r="K47" i="21"/>
  <c r="K47" i="99"/>
  <c r="I47" i="106"/>
  <c r="I47" i="112" s="1"/>
  <c r="I47" i="99"/>
  <c r="I47" i="104"/>
  <c r="I47" i="21"/>
  <c r="I47" i="173"/>
  <c r="D47" i="106"/>
  <c r="D47" i="112" s="1"/>
  <c r="D47" i="173"/>
  <c r="D47" i="99"/>
  <c r="D47" i="21"/>
  <c r="D47" i="104"/>
  <c r="L47" i="114"/>
  <c r="I47" i="114"/>
  <c r="F47" i="114"/>
  <c r="AB47" i="114"/>
  <c r="V47" i="114"/>
  <c r="G47" i="114"/>
  <c r="E47" i="114"/>
  <c r="H47" i="114"/>
  <c r="AC47" i="114"/>
  <c r="P47" i="114"/>
  <c r="D47" i="114"/>
  <c r="U47" i="114"/>
  <c r="W47" i="114"/>
  <c r="R47" i="114"/>
  <c r="AE47" i="114"/>
  <c r="S47" i="114"/>
  <c r="M47" i="114"/>
  <c r="T47" i="114"/>
  <c r="K47" i="114"/>
  <c r="Q47" i="114"/>
  <c r="C47" i="114"/>
  <c r="B8" i="162" l="1"/>
  <c r="B9" i="162"/>
  <c r="B10" i="162"/>
  <c r="B11" i="162"/>
  <c r="B12" i="162"/>
  <c r="B13" i="162"/>
  <c r="B14" i="162"/>
  <c r="B15" i="162"/>
  <c r="B16" i="162"/>
  <c r="B17" i="162"/>
  <c r="B18" i="162"/>
  <c r="B19" i="162"/>
  <c r="B20" i="162"/>
  <c r="B21" i="162"/>
  <c r="B22" i="162"/>
  <c r="B23" i="162"/>
  <c r="B24" i="162"/>
  <c r="B25" i="162"/>
  <c r="B26" i="162"/>
  <c r="B27" i="162"/>
  <c r="B7" i="162"/>
  <c r="B5" i="162" l="1"/>
  <c r="B4" i="162"/>
  <c r="B4" i="161" l="1"/>
  <c r="B5" i="161"/>
  <c r="B7" i="161"/>
  <c r="B4" i="160"/>
  <c r="B5" i="160"/>
  <c r="B7" i="160"/>
  <c r="B4" i="158"/>
  <c r="B5" i="158"/>
  <c r="B7" i="158"/>
  <c r="B4" i="157"/>
  <c r="B5" i="157"/>
  <c r="B7" i="157"/>
  <c r="B4" i="164" l="1"/>
  <c r="C4" i="164"/>
  <c r="D4" i="164"/>
  <c r="B5" i="164"/>
  <c r="C5" i="164"/>
  <c r="D5" i="164"/>
  <c r="B7" i="164"/>
  <c r="C7" i="164"/>
  <c r="D7" i="164"/>
  <c r="B3" i="163"/>
  <c r="C3" i="163"/>
  <c r="D3" i="163"/>
  <c r="B4" i="163"/>
  <c r="C4" i="163"/>
  <c r="D4" i="163"/>
  <c r="B6" i="163"/>
  <c r="C6" i="163"/>
  <c r="D6" i="163"/>
  <c r="B8" i="125"/>
  <c r="C8" i="125"/>
  <c r="D8" i="125"/>
  <c r="E8" i="125"/>
  <c r="F8" i="125"/>
  <c r="G8" i="125"/>
  <c r="B7" i="97"/>
  <c r="C7" i="97"/>
  <c r="D7" i="97"/>
  <c r="E7" i="97"/>
  <c r="F7" i="97"/>
  <c r="G7" i="97"/>
  <c r="B7" i="95"/>
  <c r="B8" i="96" s="1"/>
  <c r="C7" i="95"/>
  <c r="C8" i="96" s="1"/>
  <c r="D7" i="95"/>
  <c r="D8" i="96" s="1"/>
  <c r="E7" i="95"/>
  <c r="E8" i="96" s="1"/>
  <c r="F7" i="95"/>
  <c r="F8" i="96" s="1"/>
  <c r="G7" i="95"/>
  <c r="G8" i="96" s="1"/>
  <c r="B4" i="98"/>
  <c r="B4" i="95" s="1"/>
  <c r="B5" i="96" s="1"/>
  <c r="B5" i="125" s="1"/>
  <c r="C4" i="98"/>
  <c r="C4" i="97" s="1"/>
  <c r="D4" i="98"/>
  <c r="D4" i="97" s="1"/>
  <c r="E4" i="98"/>
  <c r="E4" i="97" s="1"/>
  <c r="F4" i="98"/>
  <c r="F4" i="97" s="1"/>
  <c r="G4" i="98"/>
  <c r="G4" i="97" s="1"/>
  <c r="B5" i="98"/>
  <c r="B5" i="97" s="1"/>
  <c r="C5" i="98"/>
  <c r="C5" i="97" s="1"/>
  <c r="D5" i="98"/>
  <c r="D5" i="97" s="1"/>
  <c r="E5" i="98"/>
  <c r="E5" i="97" s="1"/>
  <c r="F5" i="98"/>
  <c r="F5" i="97" s="1"/>
  <c r="G5" i="98"/>
  <c r="G5" i="95" s="1"/>
  <c r="G6" i="96" s="1"/>
  <c r="G6" i="125" s="1"/>
  <c r="B7" i="98"/>
  <c r="C7" i="98"/>
  <c r="D7" i="98"/>
  <c r="E7" i="98"/>
  <c r="F7" i="98"/>
  <c r="G7" i="98"/>
  <c r="C5" i="95" l="1"/>
  <c r="C6" i="96" s="1"/>
  <c r="C6" i="125" s="1"/>
  <c r="G5" i="97"/>
  <c r="B4" i="97"/>
  <c r="F5" i="95"/>
  <c r="F6" i="96" s="1"/>
  <c r="F6" i="125" s="1"/>
  <c r="B5" i="95"/>
  <c r="B6" i="96" s="1"/>
  <c r="B6" i="125" s="1"/>
  <c r="E4" i="95"/>
  <c r="E5" i="96" s="1"/>
  <c r="E5" i="125" s="1"/>
  <c r="F4" i="95"/>
  <c r="F5" i="96" s="1"/>
  <c r="F5" i="125" s="1"/>
  <c r="E5" i="95"/>
  <c r="E6" i="96" s="1"/>
  <c r="E6" i="125" s="1"/>
  <c r="D4" i="95"/>
  <c r="D5" i="96" s="1"/>
  <c r="D5" i="125" s="1"/>
  <c r="D5" i="95"/>
  <c r="D6" i="96" s="1"/>
  <c r="D6" i="125" s="1"/>
  <c r="G4" i="95"/>
  <c r="G5" i="96" s="1"/>
  <c r="G5" i="125" s="1"/>
  <c r="C4" i="95"/>
  <c r="C5" i="96" s="1"/>
  <c r="C5" i="125" s="1"/>
  <c r="B4" i="167" l="1"/>
  <c r="C4" i="167"/>
  <c r="B5" i="167"/>
  <c r="C5" i="167"/>
  <c r="B7" i="167"/>
  <c r="C7" i="167"/>
  <c r="B4" i="166"/>
  <c r="C4" i="166"/>
  <c r="B5" i="166"/>
  <c r="C5" i="166"/>
  <c r="B7" i="166"/>
  <c r="C7" i="166"/>
  <c r="B16" i="160" l="1"/>
  <c r="B16" i="157"/>
  <c r="B16" i="161"/>
  <c r="B16" i="158"/>
  <c r="B20" i="160"/>
  <c r="B20" i="161"/>
  <c r="B20" i="158"/>
  <c r="B20" i="157"/>
  <c r="B10" i="160"/>
  <c r="B10" i="157"/>
  <c r="B10" i="161"/>
  <c r="B10" i="158"/>
  <c r="B24" i="161"/>
  <c r="B24" i="158"/>
  <c r="B24" i="160"/>
  <c r="B24" i="157"/>
  <c r="B13" i="161"/>
  <c r="B13" i="158"/>
  <c r="B13" i="160"/>
  <c r="B13" i="157"/>
  <c r="B8" i="161"/>
  <c r="B8" i="158"/>
  <c r="B8" i="160"/>
  <c r="B8" i="157"/>
  <c r="B19" i="161"/>
  <c r="B19" i="158"/>
  <c r="B19" i="160"/>
  <c r="B19" i="157"/>
  <c r="B25" i="157" l="1"/>
  <c r="B25" i="161"/>
  <c r="B25" i="158"/>
  <c r="B25" i="160"/>
  <c r="B17" i="160"/>
  <c r="B17" i="157"/>
  <c r="B17" i="161"/>
  <c r="B17" i="158"/>
  <c r="B14" i="161"/>
  <c r="B14" i="158"/>
  <c r="B14" i="160"/>
  <c r="B14" i="157"/>
  <c r="B11" i="160"/>
  <c r="B11" i="157"/>
  <c r="B11" i="161"/>
  <c r="B11" i="158"/>
  <c r="B21" i="160"/>
  <c r="B21" i="157"/>
  <c r="B21" i="161"/>
  <c r="B21" i="158"/>
  <c r="B22" i="160"/>
  <c r="B22" i="157"/>
  <c r="B22" i="161"/>
  <c r="B22" i="158"/>
  <c r="B26" i="160" l="1"/>
  <c r="B26" i="157"/>
  <c r="B26" i="161"/>
  <c r="B26" i="158"/>
  <c r="D4" i="167"/>
  <c r="D5" i="167"/>
  <c r="D7" i="167"/>
  <c r="D4" i="166"/>
  <c r="D5" i="166"/>
  <c r="D7" i="166"/>
  <c r="B27" i="158" l="1"/>
  <c r="B27" i="160"/>
  <c r="B27" i="157"/>
  <c r="B27" i="161"/>
  <c r="C13" i="97" l="1"/>
  <c r="C12" i="163"/>
  <c r="C14" i="125"/>
  <c r="C13" i="95"/>
  <c r="C14" i="96" s="1"/>
  <c r="C13" i="98"/>
  <c r="C13" i="164"/>
  <c r="D13" i="164"/>
  <c r="D13" i="97"/>
  <c r="D12" i="163"/>
  <c r="D14" i="125"/>
  <c r="D13" i="95"/>
  <c r="D14" i="96" s="1"/>
  <c r="D13" i="98"/>
  <c r="D9" i="163"/>
  <c r="D10" i="164"/>
  <c r="D11" i="125"/>
  <c r="D10" i="95"/>
  <c r="D11" i="96" s="1"/>
  <c r="D10" i="98"/>
  <c r="D10" i="97"/>
  <c r="F9" i="125"/>
  <c r="F8" i="95"/>
  <c r="F9" i="96" s="1"/>
  <c r="F8" i="98"/>
  <c r="F8" i="97"/>
  <c r="B7" i="163"/>
  <c r="B8" i="164"/>
  <c r="B9" i="125"/>
  <c r="B8" i="95"/>
  <c r="B9" i="96" s="1"/>
  <c r="B8" i="98"/>
  <c r="B8" i="97"/>
  <c r="G11" i="125"/>
  <c r="G10" i="95"/>
  <c r="G11" i="96" s="1"/>
  <c r="G10" i="98"/>
  <c r="G10" i="97"/>
  <c r="C9" i="163"/>
  <c r="C10" i="164"/>
  <c r="C11" i="125"/>
  <c r="C10" i="95"/>
  <c r="C11" i="96" s="1"/>
  <c r="C10" i="98"/>
  <c r="C10" i="97"/>
  <c r="E8" i="97"/>
  <c r="E8" i="98"/>
  <c r="E9" i="125"/>
  <c r="E8" i="95"/>
  <c r="E9" i="96" s="1"/>
  <c r="F14" i="125"/>
  <c r="F13" i="95"/>
  <c r="F14" i="96" s="1"/>
  <c r="F13" i="98"/>
  <c r="F13" i="97"/>
  <c r="B12" i="163"/>
  <c r="B14" i="125"/>
  <c r="B13" i="95"/>
  <c r="B14" i="96" s="1"/>
  <c r="B13" i="98"/>
  <c r="B13" i="164"/>
  <c r="B13" i="97"/>
  <c r="F10" i="97"/>
  <c r="F11" i="125"/>
  <c r="F10" i="95"/>
  <c r="F11" i="96" s="1"/>
  <c r="F10" i="98"/>
  <c r="B10" i="164"/>
  <c r="B10" i="97"/>
  <c r="B11" i="125"/>
  <c r="B10" i="95"/>
  <c r="B11" i="96" s="1"/>
  <c r="B10" i="98"/>
  <c r="B9" i="163"/>
  <c r="D8" i="164"/>
  <c r="D8" i="97"/>
  <c r="D7" i="163"/>
  <c r="D9" i="125"/>
  <c r="D8" i="95"/>
  <c r="D9" i="96" s="1"/>
  <c r="D8" i="98"/>
  <c r="G13" i="97"/>
  <c r="G14" i="125"/>
  <c r="G13" i="95"/>
  <c r="G14" i="96" s="1"/>
  <c r="G13" i="98"/>
  <c r="E14" i="125"/>
  <c r="E13" i="95"/>
  <c r="E14" i="96" s="1"/>
  <c r="E13" i="98"/>
  <c r="E13" i="97"/>
  <c r="E10" i="97"/>
  <c r="E11" i="125"/>
  <c r="E10" i="95"/>
  <c r="E11" i="96" s="1"/>
  <c r="E10" i="98"/>
  <c r="G9" i="125"/>
  <c r="G8" i="95"/>
  <c r="G9" i="96" s="1"/>
  <c r="G8" i="98"/>
  <c r="G8" i="97"/>
  <c r="C7" i="163"/>
  <c r="C8" i="164"/>
  <c r="C9" i="125"/>
  <c r="C8" i="95"/>
  <c r="C9" i="96" s="1"/>
  <c r="C8" i="98"/>
  <c r="C8" i="97"/>
  <c r="B8" i="167"/>
  <c r="B8" i="166"/>
  <c r="C13" i="167"/>
  <c r="C13" i="166"/>
  <c r="B13" i="167"/>
  <c r="B13" i="166"/>
  <c r="C10" i="167"/>
  <c r="C10" i="166"/>
  <c r="B10" i="167"/>
  <c r="B10" i="166"/>
  <c r="C8" i="167"/>
  <c r="C8" i="166"/>
  <c r="D13" i="167"/>
  <c r="D13" i="166"/>
  <c r="D10" i="167"/>
  <c r="D10" i="166"/>
  <c r="D8" i="167"/>
  <c r="D8" i="166"/>
  <c r="E12" i="125" l="1"/>
  <c r="E11" i="95"/>
  <c r="E12" i="96" s="1"/>
  <c r="E11" i="98"/>
  <c r="E11" i="97"/>
  <c r="C13" i="163"/>
  <c r="C14" i="164"/>
  <c r="C15" i="125"/>
  <c r="C14" i="95"/>
  <c r="C15" i="96" s="1"/>
  <c r="C14" i="98"/>
  <c r="C14" i="97"/>
  <c r="G11" i="97"/>
  <c r="G11" i="98"/>
  <c r="G11" i="95"/>
  <c r="G12" i="96" s="1"/>
  <c r="G12" i="125"/>
  <c r="G15" i="125"/>
  <c r="G14" i="95"/>
  <c r="G15" i="96" s="1"/>
  <c r="G14" i="98"/>
  <c r="G14" i="97"/>
  <c r="D13" i="163"/>
  <c r="D14" i="97"/>
  <c r="D14" i="164"/>
  <c r="D15" i="125"/>
  <c r="D14" i="95"/>
  <c r="D15" i="96" s="1"/>
  <c r="D14" i="98"/>
  <c r="B11" i="164"/>
  <c r="B10" i="163"/>
  <c r="B11" i="97"/>
  <c r="B12" i="125"/>
  <c r="B11" i="95"/>
  <c r="B12" i="96" s="1"/>
  <c r="B11" i="98"/>
  <c r="D10" i="163"/>
  <c r="D11" i="164"/>
  <c r="D12" i="125"/>
  <c r="D11" i="95"/>
  <c r="D12" i="96" s="1"/>
  <c r="D11" i="98"/>
  <c r="D11" i="97"/>
  <c r="B13" i="163"/>
  <c r="B14" i="164"/>
  <c r="B15" i="125"/>
  <c r="B14" i="95"/>
  <c r="B15" i="96" s="1"/>
  <c r="B14" i="98"/>
  <c r="B14" i="97"/>
  <c r="E14" i="97"/>
  <c r="E14" i="98"/>
  <c r="E15" i="125"/>
  <c r="E14" i="95"/>
  <c r="E15" i="96" s="1"/>
  <c r="F15" i="125"/>
  <c r="F14" i="95"/>
  <c r="F15" i="96" s="1"/>
  <c r="F14" i="98"/>
  <c r="F14" i="97"/>
  <c r="C11" i="164"/>
  <c r="C10" i="163"/>
  <c r="C11" i="97"/>
  <c r="C11" i="98"/>
  <c r="C12" i="125"/>
  <c r="C11" i="95"/>
  <c r="C12" i="96" s="1"/>
  <c r="F11" i="97"/>
  <c r="F12" i="125"/>
  <c r="F11" i="95"/>
  <c r="F12" i="96" s="1"/>
  <c r="F11" i="98"/>
  <c r="C14" i="167"/>
  <c r="C14" i="166"/>
  <c r="B11" i="167"/>
  <c r="B11" i="166"/>
  <c r="B14" i="167"/>
  <c r="B14" i="166"/>
  <c r="C11" i="167"/>
  <c r="C11" i="166"/>
  <c r="D11" i="166"/>
  <c r="D11" i="167"/>
  <c r="D14" i="167"/>
  <c r="D14" i="166"/>
  <c r="C8" i="126" l="1"/>
  <c r="C5" i="126"/>
  <c r="C6" i="126"/>
  <c r="Q8" i="128"/>
  <c r="O10" i="128"/>
  <c r="O13" i="129"/>
  <c r="B8" i="126"/>
  <c r="C4" i="129"/>
  <c r="D4" i="129"/>
  <c r="E4" i="129"/>
  <c r="F4" i="129"/>
  <c r="G4" i="129"/>
  <c r="H4" i="129"/>
  <c r="I4" i="129"/>
  <c r="J4" i="129"/>
  <c r="K4" i="129"/>
  <c r="L4" i="129"/>
  <c r="M4" i="129"/>
  <c r="N4" i="129"/>
  <c r="O4" i="129"/>
  <c r="P4" i="129"/>
  <c r="Q4" i="129"/>
  <c r="R4" i="129"/>
  <c r="S4" i="129"/>
  <c r="T4" i="129"/>
  <c r="U4" i="129"/>
  <c r="V4" i="129"/>
  <c r="W4" i="129"/>
  <c r="X4" i="129"/>
  <c r="Y4" i="129"/>
  <c r="Z4" i="129"/>
  <c r="C5" i="129"/>
  <c r="D5" i="129"/>
  <c r="E5" i="129"/>
  <c r="F5" i="129"/>
  <c r="G5" i="129"/>
  <c r="H5" i="129"/>
  <c r="I5" i="129"/>
  <c r="J5" i="129"/>
  <c r="K5" i="129"/>
  <c r="L5" i="129"/>
  <c r="M5" i="129"/>
  <c r="N5" i="129"/>
  <c r="O5" i="129"/>
  <c r="P5" i="129"/>
  <c r="Q5" i="129"/>
  <c r="R5" i="129"/>
  <c r="S5" i="129"/>
  <c r="T5" i="129"/>
  <c r="U5" i="129"/>
  <c r="V5" i="129"/>
  <c r="W5" i="129"/>
  <c r="X5" i="129"/>
  <c r="Y5" i="129"/>
  <c r="Z5" i="129"/>
  <c r="C7" i="129"/>
  <c r="D7" i="129"/>
  <c r="E7" i="129"/>
  <c r="F7" i="129"/>
  <c r="G7" i="129"/>
  <c r="H7" i="129"/>
  <c r="I7" i="129"/>
  <c r="J7" i="129"/>
  <c r="K7" i="129"/>
  <c r="L7" i="129"/>
  <c r="M7" i="129"/>
  <c r="N7" i="129"/>
  <c r="O7" i="129"/>
  <c r="P7" i="129"/>
  <c r="Q7" i="129"/>
  <c r="R7" i="129"/>
  <c r="S7" i="129"/>
  <c r="T7" i="129"/>
  <c r="U7" i="129"/>
  <c r="V7" i="129"/>
  <c r="W7" i="129"/>
  <c r="X7" i="129"/>
  <c r="Y7" i="129"/>
  <c r="Z7" i="129"/>
  <c r="B7" i="129"/>
  <c r="B5" i="129"/>
  <c r="B4" i="129"/>
  <c r="C4" i="128"/>
  <c r="D4" i="128"/>
  <c r="E4" i="128"/>
  <c r="F4" i="128"/>
  <c r="G4" i="128"/>
  <c r="H4" i="128"/>
  <c r="I4" i="128"/>
  <c r="J4" i="128"/>
  <c r="K4" i="128"/>
  <c r="L4" i="128"/>
  <c r="M4" i="128"/>
  <c r="N4" i="128"/>
  <c r="O4" i="128"/>
  <c r="P4" i="128"/>
  <c r="Q4" i="128"/>
  <c r="R4" i="128"/>
  <c r="S4" i="128"/>
  <c r="T4" i="128"/>
  <c r="U4" i="128"/>
  <c r="V4" i="128"/>
  <c r="W4" i="128"/>
  <c r="X4" i="128"/>
  <c r="Y4" i="128"/>
  <c r="Z4" i="128"/>
  <c r="C5" i="128"/>
  <c r="D5" i="128"/>
  <c r="E5" i="128"/>
  <c r="F5" i="128"/>
  <c r="G5" i="128"/>
  <c r="H5" i="128"/>
  <c r="I5" i="128"/>
  <c r="J5" i="128"/>
  <c r="K5" i="128"/>
  <c r="L5" i="128"/>
  <c r="M5" i="128"/>
  <c r="N5" i="128"/>
  <c r="O5" i="128"/>
  <c r="P5" i="128"/>
  <c r="Q5" i="128"/>
  <c r="R5" i="128"/>
  <c r="S5" i="128"/>
  <c r="T5" i="128"/>
  <c r="U5" i="128"/>
  <c r="V5" i="128"/>
  <c r="W5" i="128"/>
  <c r="X5" i="128"/>
  <c r="Y5" i="128"/>
  <c r="Z5" i="128"/>
  <c r="C7" i="128"/>
  <c r="D7" i="128"/>
  <c r="E7" i="128"/>
  <c r="F7" i="128"/>
  <c r="G7" i="128"/>
  <c r="H7" i="128"/>
  <c r="I7" i="128"/>
  <c r="J7" i="128"/>
  <c r="K7" i="128"/>
  <c r="L7" i="128"/>
  <c r="M7" i="128"/>
  <c r="N7" i="128"/>
  <c r="O7" i="128"/>
  <c r="P7" i="128"/>
  <c r="Q7" i="128"/>
  <c r="R7" i="128"/>
  <c r="S7" i="128"/>
  <c r="T7" i="128"/>
  <c r="U7" i="128"/>
  <c r="V7" i="128"/>
  <c r="W7" i="128"/>
  <c r="X7" i="128"/>
  <c r="Y7" i="128"/>
  <c r="Z7" i="128"/>
  <c r="B7" i="128"/>
  <c r="B5" i="128"/>
  <c r="B4" i="128"/>
  <c r="B7" i="144"/>
  <c r="B4" i="143"/>
  <c r="B5" i="143"/>
  <c r="B7" i="143"/>
  <c r="B4" i="142"/>
  <c r="B5" i="142"/>
  <c r="B7" i="142"/>
  <c r="B4" i="140"/>
  <c r="B5" i="140"/>
  <c r="B7" i="140"/>
  <c r="B4" i="141"/>
  <c r="B5" i="141"/>
  <c r="B7" i="141"/>
  <c r="B4" i="139"/>
  <c r="B5" i="139"/>
  <c r="B7" i="139"/>
  <c r="C4" i="121"/>
  <c r="D4" i="121"/>
  <c r="C5" i="121"/>
  <c r="D5" i="121"/>
  <c r="C7" i="121"/>
  <c r="D7" i="121"/>
  <c r="C8" i="121"/>
  <c r="D8" i="121"/>
  <c r="C10" i="121"/>
  <c r="D10" i="121"/>
  <c r="C11" i="121"/>
  <c r="D11" i="121"/>
  <c r="C13" i="121"/>
  <c r="D13" i="121"/>
  <c r="C14" i="121"/>
  <c r="D14" i="121"/>
  <c r="C4" i="119"/>
  <c r="D4" i="119"/>
  <c r="C5" i="119"/>
  <c r="D5" i="119"/>
  <c r="C7" i="119"/>
  <c r="D7" i="119"/>
  <c r="C8" i="119"/>
  <c r="D8" i="119"/>
  <c r="C10" i="119"/>
  <c r="D10" i="119"/>
  <c r="C11" i="119"/>
  <c r="D11" i="119"/>
  <c r="C13" i="119"/>
  <c r="D13" i="119"/>
  <c r="C14" i="119"/>
  <c r="D14" i="119"/>
  <c r="B4" i="121"/>
  <c r="B5" i="121"/>
  <c r="B7" i="121"/>
  <c r="B4" i="119"/>
  <c r="B5" i="119"/>
  <c r="B7" i="119"/>
  <c r="B13" i="142"/>
  <c r="B13" i="141"/>
  <c r="B13" i="143"/>
  <c r="B13" i="139"/>
  <c r="B13" i="140"/>
  <c r="B8" i="143"/>
  <c r="B8" i="140"/>
  <c r="B8" i="139"/>
  <c r="B8" i="142"/>
  <c r="B8" i="141"/>
  <c r="B10" i="143"/>
  <c r="B10" i="140"/>
  <c r="B10" i="139"/>
  <c r="B10" i="141"/>
  <c r="B10" i="142"/>
  <c r="B11" i="142"/>
  <c r="B11" i="141"/>
  <c r="B11" i="140"/>
  <c r="B11" i="143"/>
  <c r="B11" i="139"/>
  <c r="B14" i="143"/>
  <c r="B14" i="140"/>
  <c r="B14" i="139"/>
  <c r="B14" i="142"/>
  <c r="B14" i="141"/>
  <c r="B31" i="116"/>
  <c r="C31" i="116"/>
  <c r="D31" i="116"/>
  <c r="E31" i="116"/>
  <c r="F31" i="116"/>
  <c r="G31" i="116"/>
  <c r="H31" i="116"/>
  <c r="I31" i="116"/>
  <c r="J31" i="116"/>
  <c r="K31" i="116"/>
  <c r="L31" i="116"/>
  <c r="M31" i="116"/>
  <c r="N31" i="116"/>
  <c r="O31" i="116"/>
  <c r="P31" i="116"/>
  <c r="Q31" i="116"/>
  <c r="R31" i="116"/>
  <c r="S31" i="116"/>
  <c r="T31" i="116"/>
  <c r="U31" i="116"/>
  <c r="V31" i="116"/>
  <c r="W31" i="116"/>
  <c r="X31" i="116"/>
  <c r="X15" i="116"/>
  <c r="W15" i="116"/>
  <c r="V15" i="116"/>
  <c r="U15" i="116"/>
  <c r="T15" i="116"/>
  <c r="S15" i="116"/>
  <c r="R15" i="116"/>
  <c r="Q15" i="116"/>
  <c r="P15" i="116"/>
  <c r="O15" i="116"/>
  <c r="N15" i="116"/>
  <c r="M15" i="116"/>
  <c r="L15" i="116"/>
  <c r="K15" i="116"/>
  <c r="J15" i="116"/>
  <c r="I15" i="116"/>
  <c r="H15" i="116"/>
  <c r="G15" i="116"/>
  <c r="F15" i="116"/>
  <c r="E15" i="116"/>
  <c r="D15" i="116"/>
  <c r="C15" i="116"/>
  <c r="B15" i="116"/>
  <c r="X14" i="116"/>
  <c r="X32" i="116" s="1"/>
  <c r="W14" i="116"/>
  <c r="W32" i="116" s="1"/>
  <c r="V14" i="116"/>
  <c r="V32" i="116" s="1"/>
  <c r="U14" i="116"/>
  <c r="U32" i="116"/>
  <c r="T14" i="116"/>
  <c r="T32" i="116" s="1"/>
  <c r="S14" i="116"/>
  <c r="S32" i="116"/>
  <c r="R14" i="116"/>
  <c r="R32" i="116" s="1"/>
  <c r="Q14" i="116"/>
  <c r="Q32" i="116"/>
  <c r="P14" i="116"/>
  <c r="P32" i="116" s="1"/>
  <c r="O14" i="116"/>
  <c r="O32" i="116"/>
  <c r="N14" i="116"/>
  <c r="N32" i="116" s="1"/>
  <c r="M14" i="116"/>
  <c r="M32" i="116"/>
  <c r="L14" i="116"/>
  <c r="L32" i="116" s="1"/>
  <c r="K14" i="116"/>
  <c r="K32" i="116" s="1"/>
  <c r="J14" i="116"/>
  <c r="J32" i="116"/>
  <c r="I14" i="116"/>
  <c r="I32" i="116" s="1"/>
  <c r="H14" i="116"/>
  <c r="H32" i="116"/>
  <c r="G14" i="116"/>
  <c r="G32" i="116" s="1"/>
  <c r="F14" i="116"/>
  <c r="F32" i="116"/>
  <c r="E14" i="116"/>
  <c r="E32" i="116" s="1"/>
  <c r="D14" i="116"/>
  <c r="D32" i="116"/>
  <c r="C14" i="116"/>
  <c r="C32" i="116" s="1"/>
  <c r="B14" i="116"/>
  <c r="B32" i="116"/>
  <c r="A12" i="116"/>
  <c r="A11" i="116"/>
  <c r="A10" i="116"/>
  <c r="A9" i="116"/>
  <c r="A8" i="116"/>
  <c r="A7" i="116"/>
  <c r="A6" i="116"/>
  <c r="X5" i="116"/>
  <c r="X22" i="116" s="1"/>
  <c r="X39" i="116" s="1"/>
  <c r="W5" i="116"/>
  <c r="W22" i="116" s="1"/>
  <c r="W39" i="116" s="1"/>
  <c r="V5" i="116"/>
  <c r="V22" i="116" s="1"/>
  <c r="V39" i="116" s="1"/>
  <c r="U5" i="116"/>
  <c r="U22" i="116" s="1"/>
  <c r="T5" i="116"/>
  <c r="T22" i="116" s="1"/>
  <c r="T39" i="116" s="1"/>
  <c r="S5" i="116"/>
  <c r="S22" i="116" s="1"/>
  <c r="S39" i="116" s="1"/>
  <c r="R5" i="116"/>
  <c r="R22" i="116" s="1"/>
  <c r="R39" i="116" s="1"/>
  <c r="Q5" i="116"/>
  <c r="Q22" i="116" s="1"/>
  <c r="P5" i="116"/>
  <c r="P22" i="116" s="1"/>
  <c r="P39" i="116" s="1"/>
  <c r="O5" i="116"/>
  <c r="O22" i="116" s="1"/>
  <c r="O39" i="116" s="1"/>
  <c r="N5" i="116"/>
  <c r="N22" i="116" s="1"/>
  <c r="N39" i="116" s="1"/>
  <c r="M5" i="116"/>
  <c r="M22" i="116" s="1"/>
  <c r="L5" i="116"/>
  <c r="L22" i="116" s="1"/>
  <c r="L39" i="116" s="1"/>
  <c r="K5" i="116"/>
  <c r="K22" i="116" s="1"/>
  <c r="K39" i="116" s="1"/>
  <c r="J5" i="116"/>
  <c r="J22" i="116" s="1"/>
  <c r="J39" i="116" s="1"/>
  <c r="I5" i="116"/>
  <c r="I22" i="116" s="1"/>
  <c r="H5" i="116"/>
  <c r="H22" i="116" s="1"/>
  <c r="H39" i="116" s="1"/>
  <c r="G5" i="116"/>
  <c r="G22" i="116" s="1"/>
  <c r="G39" i="116" s="1"/>
  <c r="F5" i="116"/>
  <c r="F22" i="116" s="1"/>
  <c r="F39" i="116" s="1"/>
  <c r="E5" i="116"/>
  <c r="E22" i="116" s="1"/>
  <c r="D5" i="116"/>
  <c r="D22" i="116" s="1"/>
  <c r="D39" i="116" s="1"/>
  <c r="C5" i="116"/>
  <c r="C22" i="116" s="1"/>
  <c r="C39" i="116" s="1"/>
  <c r="B5" i="116"/>
  <c r="B22" i="116" s="1"/>
  <c r="B39" i="116" s="1"/>
  <c r="A5" i="116"/>
  <c r="A4" i="116"/>
  <c r="X3" i="116"/>
  <c r="X20" i="116" s="1"/>
  <c r="W3" i="116"/>
  <c r="W37" i="116" s="1"/>
  <c r="V3" i="116"/>
  <c r="V20" i="116" s="1"/>
  <c r="U3" i="116"/>
  <c r="U37" i="116" s="1"/>
  <c r="T3" i="116"/>
  <c r="T20" i="116" s="1"/>
  <c r="S3" i="116"/>
  <c r="S37" i="116" s="1"/>
  <c r="R3" i="116"/>
  <c r="R37" i="116" s="1"/>
  <c r="Q3" i="116"/>
  <c r="Q37" i="116" s="1"/>
  <c r="P3" i="116"/>
  <c r="P37" i="116" s="1"/>
  <c r="O3" i="116"/>
  <c r="O20" i="116" s="1"/>
  <c r="N3" i="116"/>
  <c r="N37" i="116" s="1"/>
  <c r="M3" i="116"/>
  <c r="M37" i="116" s="1"/>
  <c r="L3" i="116"/>
  <c r="L37" i="116" s="1"/>
  <c r="K3" i="116"/>
  <c r="K37" i="116" s="1"/>
  <c r="J3" i="116"/>
  <c r="J20" i="116" s="1"/>
  <c r="I3" i="116"/>
  <c r="I37" i="116" s="1"/>
  <c r="H3" i="116"/>
  <c r="G3" i="116"/>
  <c r="G37" i="116" s="1"/>
  <c r="F3" i="116"/>
  <c r="F37" i="116" s="1"/>
  <c r="E3" i="116"/>
  <c r="E20" i="116" s="1"/>
  <c r="D3" i="116"/>
  <c r="D20" i="116" s="1"/>
  <c r="C3" i="116"/>
  <c r="C37" i="116" s="1"/>
  <c r="B3" i="116"/>
  <c r="B20" i="116" s="1"/>
  <c r="X2" i="116"/>
  <c r="X19" i="116" s="1"/>
  <c r="W2" i="116"/>
  <c r="W19" i="116" s="1"/>
  <c r="V2" i="116"/>
  <c r="V36" i="116" s="1"/>
  <c r="U2" i="116"/>
  <c r="U19" i="116" s="1"/>
  <c r="T2" i="116"/>
  <c r="T19" i="116" s="1"/>
  <c r="S2" i="116"/>
  <c r="S36" i="116" s="1"/>
  <c r="R2" i="116"/>
  <c r="R36" i="116" s="1"/>
  <c r="Q2" i="116"/>
  <c r="Q36" i="116" s="1"/>
  <c r="P2" i="116"/>
  <c r="P19" i="116" s="1"/>
  <c r="O2" i="116"/>
  <c r="O19" i="116" s="1"/>
  <c r="N2" i="116"/>
  <c r="N36" i="116" s="1"/>
  <c r="M2" i="116"/>
  <c r="M36" i="116" s="1"/>
  <c r="L2" i="116"/>
  <c r="L19" i="116" s="1"/>
  <c r="K2" i="116"/>
  <c r="K19" i="116" s="1"/>
  <c r="J2" i="116"/>
  <c r="J36" i="116" s="1"/>
  <c r="I2" i="116"/>
  <c r="I36" i="116" s="1"/>
  <c r="H2" i="116"/>
  <c r="H19" i="116" s="1"/>
  <c r="G2" i="116"/>
  <c r="F2" i="116"/>
  <c r="F36" i="116" s="1"/>
  <c r="E2" i="116"/>
  <c r="E36" i="116" s="1"/>
  <c r="D2" i="116"/>
  <c r="D19" i="116" s="1"/>
  <c r="C2" i="116"/>
  <c r="B2" i="116"/>
  <c r="B19" i="116" s="1"/>
  <c r="A1" i="114"/>
  <c r="B6" i="113"/>
  <c r="C6" i="113"/>
  <c r="D6" i="113"/>
  <c r="E6" i="113"/>
  <c r="F6" i="113"/>
  <c r="G6" i="113"/>
  <c r="H6" i="113"/>
  <c r="I6" i="113"/>
  <c r="J6" i="113"/>
  <c r="K6" i="113"/>
  <c r="L6" i="113"/>
  <c r="M6" i="113"/>
  <c r="N6" i="113"/>
  <c r="O6" i="113"/>
  <c r="P6" i="113"/>
  <c r="Q6" i="113"/>
  <c r="R6" i="113"/>
  <c r="S6" i="113"/>
  <c r="T6" i="113"/>
  <c r="U6" i="113"/>
  <c r="V6" i="113"/>
  <c r="W6" i="113"/>
  <c r="X6" i="113"/>
  <c r="Y6" i="113"/>
  <c r="Z6" i="113"/>
  <c r="AA6" i="113"/>
  <c r="AB6" i="113"/>
  <c r="AC6" i="113"/>
  <c r="AD6" i="113"/>
  <c r="AE6" i="113"/>
  <c r="AF6" i="113"/>
  <c r="AG6" i="113"/>
  <c r="AH6" i="113"/>
  <c r="AI6" i="113"/>
  <c r="AJ6" i="113"/>
  <c r="AK6" i="113"/>
  <c r="AL6" i="113"/>
  <c r="AM6" i="113"/>
  <c r="AN6" i="113"/>
  <c r="AO6" i="113"/>
  <c r="AP6" i="113"/>
  <c r="AQ6" i="113"/>
  <c r="AR6" i="113"/>
  <c r="AS6" i="113"/>
  <c r="AT6" i="113"/>
  <c r="AU6" i="113"/>
  <c r="AV6" i="113"/>
  <c r="AW6" i="113"/>
  <c r="AX6" i="113"/>
  <c r="AY6" i="113"/>
  <c r="AZ6" i="113"/>
  <c r="BA6" i="113"/>
  <c r="BB6" i="113"/>
  <c r="BC6" i="113"/>
  <c r="BD6" i="113"/>
  <c r="BE6" i="113"/>
  <c r="BF6" i="113"/>
  <c r="BG6" i="113"/>
  <c r="BH6" i="113"/>
  <c r="BI6" i="113"/>
  <c r="BJ6" i="113"/>
  <c r="BK6" i="113"/>
  <c r="BL6" i="113"/>
  <c r="BM6" i="113"/>
  <c r="BN6" i="113"/>
  <c r="BO6" i="113"/>
  <c r="BP6" i="113"/>
  <c r="BQ6" i="113"/>
  <c r="BR6" i="113"/>
  <c r="BS6" i="113"/>
  <c r="BT6" i="113"/>
  <c r="BU6" i="113"/>
  <c r="BV6" i="113"/>
  <c r="BW6" i="113"/>
  <c r="BX6" i="113"/>
  <c r="BY6" i="113"/>
  <c r="BZ6" i="113"/>
  <c r="B30" i="113"/>
  <c r="C30" i="113"/>
  <c r="D30" i="113"/>
  <c r="E30" i="113"/>
  <c r="F30" i="113"/>
  <c r="G30" i="113"/>
  <c r="H30" i="113"/>
  <c r="I30" i="113"/>
  <c r="J30" i="113"/>
  <c r="K30" i="113"/>
  <c r="L30" i="113"/>
  <c r="M30" i="113"/>
  <c r="N30" i="113"/>
  <c r="O30" i="113"/>
  <c r="P30" i="113"/>
  <c r="Q30" i="113"/>
  <c r="R30" i="113"/>
  <c r="S30" i="113"/>
  <c r="T30" i="113"/>
  <c r="U30" i="113"/>
  <c r="V30" i="113"/>
  <c r="W30" i="113"/>
  <c r="X30" i="113"/>
  <c r="Y30" i="113"/>
  <c r="Z30" i="113"/>
  <c r="AA30" i="113"/>
  <c r="AB30" i="113"/>
  <c r="AC30" i="113"/>
  <c r="AD30" i="113"/>
  <c r="AE30" i="113"/>
  <c r="AF30" i="113"/>
  <c r="AG30" i="113"/>
  <c r="AH30" i="113"/>
  <c r="AI30" i="113"/>
  <c r="AJ30" i="113"/>
  <c r="AK30" i="113"/>
  <c r="AL30" i="113"/>
  <c r="AM30" i="113"/>
  <c r="AN30" i="113"/>
  <c r="AO30" i="113"/>
  <c r="AP30" i="113"/>
  <c r="AQ30" i="113"/>
  <c r="AR30" i="113"/>
  <c r="AS30" i="113"/>
  <c r="AT30" i="113"/>
  <c r="AU30" i="113"/>
  <c r="AV30" i="113"/>
  <c r="AW30" i="113"/>
  <c r="AX30" i="113"/>
  <c r="AY30" i="113"/>
  <c r="AZ30" i="113"/>
  <c r="BA30" i="113"/>
  <c r="BB30" i="113"/>
  <c r="BC30" i="113"/>
  <c r="BD30" i="113"/>
  <c r="BE30" i="113"/>
  <c r="BF30" i="113"/>
  <c r="BG30" i="113"/>
  <c r="BH30" i="113"/>
  <c r="BI30" i="113"/>
  <c r="BJ30" i="113"/>
  <c r="BK30" i="113"/>
  <c r="BL30" i="113"/>
  <c r="BM30" i="113"/>
  <c r="BN30" i="113"/>
  <c r="BO30" i="113"/>
  <c r="BP30" i="113"/>
  <c r="BQ30" i="113"/>
  <c r="BR30" i="113"/>
  <c r="BS30" i="113"/>
  <c r="BT30" i="113"/>
  <c r="BU30" i="113"/>
  <c r="BV30" i="113"/>
  <c r="BW30" i="113"/>
  <c r="BX30" i="113"/>
  <c r="BY30" i="113"/>
  <c r="BZ30" i="113"/>
  <c r="B32" i="113"/>
  <c r="C32" i="113"/>
  <c r="D32" i="113"/>
  <c r="E32" i="113"/>
  <c r="F32" i="113"/>
  <c r="G32" i="113"/>
  <c r="H32" i="113"/>
  <c r="I32" i="113"/>
  <c r="J32" i="113"/>
  <c r="K32" i="113"/>
  <c r="L32" i="113"/>
  <c r="M32" i="113"/>
  <c r="N32" i="113"/>
  <c r="O32" i="113"/>
  <c r="P32" i="113"/>
  <c r="Q32" i="113"/>
  <c r="R32" i="113"/>
  <c r="S32" i="113"/>
  <c r="T32" i="113"/>
  <c r="U32" i="113"/>
  <c r="V32" i="113"/>
  <c r="W32" i="113"/>
  <c r="X32" i="113"/>
  <c r="Y32" i="113"/>
  <c r="Z32" i="113"/>
  <c r="AA32" i="113"/>
  <c r="AB32" i="113"/>
  <c r="AC32" i="113"/>
  <c r="AD32" i="113"/>
  <c r="AE32" i="113"/>
  <c r="AF32" i="113"/>
  <c r="AG32" i="113"/>
  <c r="AH32" i="113"/>
  <c r="AI32" i="113"/>
  <c r="AJ32" i="113"/>
  <c r="AK32" i="113"/>
  <c r="AL32" i="113"/>
  <c r="AM32" i="113"/>
  <c r="AN32" i="113"/>
  <c r="AO32" i="113"/>
  <c r="AP32" i="113"/>
  <c r="AQ32" i="113"/>
  <c r="AR32" i="113"/>
  <c r="AS32" i="113"/>
  <c r="AT32" i="113"/>
  <c r="AU32" i="113"/>
  <c r="AV32" i="113"/>
  <c r="AW32" i="113"/>
  <c r="AX32" i="113"/>
  <c r="AY32" i="113"/>
  <c r="AZ32" i="113"/>
  <c r="BA32" i="113"/>
  <c r="BB32" i="113"/>
  <c r="BC32" i="113"/>
  <c r="BD32" i="113"/>
  <c r="BE32" i="113"/>
  <c r="BF32" i="113"/>
  <c r="BG32" i="113"/>
  <c r="BH32" i="113"/>
  <c r="BI32" i="113"/>
  <c r="BJ32" i="113"/>
  <c r="BK32" i="113"/>
  <c r="BL32" i="113"/>
  <c r="BM32" i="113"/>
  <c r="BN32" i="113"/>
  <c r="BO32" i="113"/>
  <c r="BP32" i="113"/>
  <c r="BQ32" i="113"/>
  <c r="BR32" i="113"/>
  <c r="BS32" i="113"/>
  <c r="BT32" i="113"/>
  <c r="BU32" i="113"/>
  <c r="BV32" i="113"/>
  <c r="BW32" i="113"/>
  <c r="BX32" i="113"/>
  <c r="BY32" i="113"/>
  <c r="BZ32" i="113"/>
  <c r="A32" i="113"/>
  <c r="A31" i="113"/>
  <c r="A30" i="113"/>
  <c r="A29" i="113"/>
  <c r="A28" i="113"/>
  <c r="A27" i="113"/>
  <c r="A26" i="113"/>
  <c r="A25" i="113"/>
  <c r="A24" i="113"/>
  <c r="A23" i="113"/>
  <c r="A22" i="113"/>
  <c r="A21" i="113"/>
  <c r="A20" i="113"/>
  <c r="A19" i="113"/>
  <c r="A18" i="113"/>
  <c r="A17" i="113"/>
  <c r="A16" i="113"/>
  <c r="A15" i="113"/>
  <c r="A14" i="113"/>
  <c r="A13" i="113"/>
  <c r="A12" i="113"/>
  <c r="A11" i="113"/>
  <c r="A10" i="113"/>
  <c r="A9" i="113"/>
  <c r="A8" i="113"/>
  <c r="A7" i="113"/>
  <c r="A6" i="113"/>
  <c r="A5" i="113"/>
  <c r="BZ4" i="113"/>
  <c r="BY4" i="113"/>
  <c r="BX4" i="113"/>
  <c r="BW4" i="113"/>
  <c r="BV4" i="113"/>
  <c r="BU4" i="113"/>
  <c r="BT4" i="113"/>
  <c r="BS4" i="113"/>
  <c r="BR4" i="113"/>
  <c r="BQ4" i="113"/>
  <c r="BP4" i="113"/>
  <c r="BO4" i="113"/>
  <c r="BN4" i="113"/>
  <c r="BM4" i="113"/>
  <c r="BL4" i="113"/>
  <c r="BK4" i="113"/>
  <c r="BJ4" i="113"/>
  <c r="BI4" i="113"/>
  <c r="BH4" i="113"/>
  <c r="BG4" i="113"/>
  <c r="BF4" i="113"/>
  <c r="BE4" i="113"/>
  <c r="BD4" i="113"/>
  <c r="BC4" i="113"/>
  <c r="BB4" i="113"/>
  <c r="BA4" i="113"/>
  <c r="AZ4" i="113"/>
  <c r="AY4" i="113"/>
  <c r="AX4" i="113"/>
  <c r="AW4" i="113"/>
  <c r="AV4" i="113"/>
  <c r="AU4" i="113"/>
  <c r="AT4" i="113"/>
  <c r="AS4" i="113"/>
  <c r="AR4" i="113"/>
  <c r="AQ4" i="113"/>
  <c r="AP4" i="113"/>
  <c r="AO4" i="113"/>
  <c r="AN4" i="113"/>
  <c r="AM4" i="113"/>
  <c r="AL4" i="113"/>
  <c r="AK4" i="113"/>
  <c r="AJ4" i="113"/>
  <c r="AI4" i="113"/>
  <c r="AH4" i="113"/>
  <c r="AG4" i="113"/>
  <c r="AF4" i="113"/>
  <c r="AE4" i="113"/>
  <c r="AD4" i="113"/>
  <c r="AC4" i="113"/>
  <c r="AB4" i="113"/>
  <c r="AA4" i="113"/>
  <c r="Z4" i="113"/>
  <c r="Y4" i="113"/>
  <c r="X4" i="113"/>
  <c r="W4" i="113"/>
  <c r="V4" i="113"/>
  <c r="U4" i="113"/>
  <c r="T4" i="113"/>
  <c r="S4" i="113"/>
  <c r="R4" i="113"/>
  <c r="Q4" i="113"/>
  <c r="P4" i="113"/>
  <c r="O4" i="113"/>
  <c r="N4" i="113"/>
  <c r="M4" i="113"/>
  <c r="L4" i="113"/>
  <c r="K4" i="113"/>
  <c r="J4" i="113"/>
  <c r="I4" i="113"/>
  <c r="H4" i="113"/>
  <c r="G4" i="113"/>
  <c r="F4" i="113"/>
  <c r="E4" i="113"/>
  <c r="D4" i="113"/>
  <c r="C4" i="113"/>
  <c r="B4" i="113"/>
  <c r="BZ3" i="113"/>
  <c r="BY3" i="113"/>
  <c r="BX3" i="113"/>
  <c r="BW3" i="113"/>
  <c r="BV3" i="113"/>
  <c r="BU3" i="113"/>
  <c r="BT3" i="113"/>
  <c r="BS3" i="113"/>
  <c r="BR3" i="113"/>
  <c r="BQ3" i="113"/>
  <c r="BP3" i="113"/>
  <c r="BO3" i="113"/>
  <c r="BN3" i="113"/>
  <c r="BM3" i="113"/>
  <c r="BL3" i="113"/>
  <c r="BK3" i="113"/>
  <c r="BJ3" i="113"/>
  <c r="BI3" i="113"/>
  <c r="BH3" i="113"/>
  <c r="BG3" i="113"/>
  <c r="BF3" i="113"/>
  <c r="BE3" i="113"/>
  <c r="BD3" i="113"/>
  <c r="BC3" i="113"/>
  <c r="BB3" i="113"/>
  <c r="BA3" i="113"/>
  <c r="AZ3" i="113"/>
  <c r="AY3" i="113"/>
  <c r="AX3" i="113"/>
  <c r="AW3" i="113"/>
  <c r="AV3" i="113"/>
  <c r="AU3" i="113"/>
  <c r="AT3" i="113"/>
  <c r="AS3" i="113"/>
  <c r="AR3" i="113"/>
  <c r="AQ3" i="113"/>
  <c r="AP3" i="113"/>
  <c r="AO3" i="113"/>
  <c r="AN3" i="113"/>
  <c r="AM3" i="113"/>
  <c r="AL3" i="113"/>
  <c r="AK3" i="113"/>
  <c r="AJ3" i="113"/>
  <c r="AI3" i="113"/>
  <c r="AH3" i="113"/>
  <c r="AG3" i="113"/>
  <c r="AF3" i="113"/>
  <c r="AE3" i="113"/>
  <c r="AD3" i="113"/>
  <c r="AC3" i="113"/>
  <c r="AB3" i="113"/>
  <c r="AA3" i="113"/>
  <c r="Z3" i="113"/>
  <c r="Y3" i="113"/>
  <c r="X3" i="113"/>
  <c r="W3" i="113"/>
  <c r="V3" i="113"/>
  <c r="U3" i="113"/>
  <c r="T3" i="113"/>
  <c r="S3" i="113"/>
  <c r="R3" i="113"/>
  <c r="Q3" i="113"/>
  <c r="P3" i="113"/>
  <c r="O3" i="113"/>
  <c r="N3" i="113"/>
  <c r="M3" i="113"/>
  <c r="L3" i="113"/>
  <c r="K3" i="113"/>
  <c r="J3" i="113"/>
  <c r="I3" i="113"/>
  <c r="H3" i="113"/>
  <c r="G3" i="113"/>
  <c r="F3" i="113"/>
  <c r="E3" i="113"/>
  <c r="D3" i="113"/>
  <c r="C3" i="113"/>
  <c r="B3" i="113"/>
  <c r="A1" i="113"/>
  <c r="BY7" i="113"/>
  <c r="BY18" i="113"/>
  <c r="BY22" i="113"/>
  <c r="BY26" i="113"/>
  <c r="BY12" i="113"/>
  <c r="BZ12" i="113"/>
  <c r="BZ22" i="113"/>
  <c r="BZ26" i="113"/>
  <c r="BZ7" i="113"/>
  <c r="BZ18" i="113"/>
  <c r="BY9" i="113"/>
  <c r="BY15" i="113"/>
  <c r="BY20" i="113"/>
  <c r="BY24" i="113"/>
  <c r="BY28" i="113"/>
  <c r="BZ9" i="113"/>
  <c r="BZ15" i="113"/>
  <c r="BZ20" i="113"/>
  <c r="BZ24" i="113"/>
  <c r="BZ28" i="113"/>
  <c r="BX7" i="113"/>
  <c r="BX12" i="113"/>
  <c r="BX18" i="113"/>
  <c r="BX24" i="113"/>
  <c r="BR7" i="113"/>
  <c r="BV7" i="113"/>
  <c r="BR9" i="113"/>
  <c r="BV9" i="113"/>
  <c r="BR12" i="113"/>
  <c r="BV12" i="113"/>
  <c r="BR15" i="113"/>
  <c r="BV15" i="113"/>
  <c r="BR18" i="113"/>
  <c r="BV18" i="113"/>
  <c r="BR20" i="113"/>
  <c r="BV20" i="113"/>
  <c r="BR22" i="113"/>
  <c r="BV22" i="113"/>
  <c r="BR24" i="113"/>
  <c r="BV24" i="113"/>
  <c r="BR26" i="113"/>
  <c r="BV26" i="113"/>
  <c r="BR28" i="113"/>
  <c r="BV28" i="113"/>
  <c r="AX18" i="113"/>
  <c r="AX26" i="113"/>
  <c r="BA7" i="113"/>
  <c r="BE7" i="113"/>
  <c r="BI7" i="113"/>
  <c r="BB9" i="113"/>
  <c r="BF9" i="113"/>
  <c r="AY12" i="113"/>
  <c r="BC12" i="113"/>
  <c r="BG12" i="113"/>
  <c r="AZ15" i="113"/>
  <c r="BD15" i="113"/>
  <c r="BH15" i="113"/>
  <c r="BA18" i="113"/>
  <c r="BE18" i="113"/>
  <c r="BI18" i="113"/>
  <c r="BB20" i="113"/>
  <c r="BF20" i="113"/>
  <c r="AY22" i="113"/>
  <c r="BC22" i="113"/>
  <c r="BG22" i="113"/>
  <c r="AZ24" i="113"/>
  <c r="BD24" i="113"/>
  <c r="BH24" i="113"/>
  <c r="BA26" i="113"/>
  <c r="BE26" i="113"/>
  <c r="BI26" i="113"/>
  <c r="BB28" i="113"/>
  <c r="BF28" i="113"/>
  <c r="BJ7" i="113"/>
  <c r="BN7" i="113"/>
  <c r="BK9" i="113"/>
  <c r="BO9" i="113"/>
  <c r="BL12" i="113"/>
  <c r="BP12" i="113"/>
  <c r="BM15" i="113"/>
  <c r="BJ18" i="113"/>
  <c r="BN18" i="113"/>
  <c r="BK20" i="113"/>
  <c r="BO20" i="113"/>
  <c r="BL22" i="113"/>
  <c r="BP22" i="113"/>
  <c r="BM24" i="113"/>
  <c r="BJ26" i="113"/>
  <c r="BN26" i="113"/>
  <c r="BK28" i="113"/>
  <c r="BO28" i="113"/>
  <c r="BZ16" i="113"/>
  <c r="BZ10" i="113"/>
  <c r="BT12" i="113"/>
  <c r="BT20" i="113"/>
  <c r="BX26" i="113"/>
  <c r="BS7" i="113"/>
  <c r="BW7" i="113"/>
  <c r="BS9" i="113"/>
  <c r="BW9" i="113"/>
  <c r="BS12" i="113"/>
  <c r="BW12" i="113"/>
  <c r="BS15" i="113"/>
  <c r="BW15" i="113"/>
  <c r="BS18" i="113"/>
  <c r="BW18" i="113"/>
  <c r="BS20" i="113"/>
  <c r="BW20" i="113"/>
  <c r="BS22" i="113"/>
  <c r="BW22" i="113"/>
  <c r="BS24" i="113"/>
  <c r="BW24" i="113"/>
  <c r="BS26" i="113"/>
  <c r="BW26" i="113"/>
  <c r="BS28" i="113"/>
  <c r="BW28" i="113"/>
  <c r="AX20" i="113"/>
  <c r="AX28" i="113"/>
  <c r="BB7" i="113"/>
  <c r="BF7" i="113"/>
  <c r="AY9" i="113"/>
  <c r="BC9" i="113"/>
  <c r="BG9" i="113"/>
  <c r="AZ12" i="113"/>
  <c r="BD12" i="113"/>
  <c r="BH12" i="113"/>
  <c r="BA15" i="113"/>
  <c r="BE15" i="113"/>
  <c r="BI15" i="113"/>
  <c r="BB18" i="113"/>
  <c r="BF18" i="113"/>
  <c r="AY20" i="113"/>
  <c r="BC20" i="113"/>
  <c r="BG20" i="113"/>
  <c r="AZ22" i="113"/>
  <c r="BD22" i="113"/>
  <c r="BH22" i="113"/>
  <c r="BA24" i="113"/>
  <c r="BE24" i="113"/>
  <c r="BI24" i="113"/>
  <c r="BB26" i="113"/>
  <c r="BF26" i="113"/>
  <c r="AY28" i="113"/>
  <c r="BC28" i="113"/>
  <c r="BG28" i="113"/>
  <c r="BK7" i="113"/>
  <c r="BO7" i="113"/>
  <c r="BL9" i="113"/>
  <c r="BP9" i="113"/>
  <c r="BM12" i="113"/>
  <c r="BJ15" i="113"/>
  <c r="BN15" i="113"/>
  <c r="BK18" i="113"/>
  <c r="BO18" i="113"/>
  <c r="BL20" i="113"/>
  <c r="BP20" i="113"/>
  <c r="BM22" i="113"/>
  <c r="BJ24" i="113"/>
  <c r="BN24" i="113"/>
  <c r="BK26" i="113"/>
  <c r="BO26" i="113"/>
  <c r="BL28" i="113"/>
  <c r="BP28" i="113"/>
  <c r="BY13" i="113"/>
  <c r="BT7" i="113"/>
  <c r="BX9" i="113"/>
  <c r="BX15" i="113"/>
  <c r="BX20" i="113"/>
  <c r="BX22" i="113"/>
  <c r="BT26" i="113"/>
  <c r="BT28" i="113"/>
  <c r="AX22" i="113"/>
  <c r="AY7" i="113"/>
  <c r="BC7" i="113"/>
  <c r="BG7" i="113"/>
  <c r="AZ9" i="113"/>
  <c r="BD9" i="113"/>
  <c r="BA12" i="113"/>
  <c r="BE12" i="113"/>
  <c r="BI12" i="113"/>
  <c r="BB15" i="113"/>
  <c r="BF15" i="113"/>
  <c r="AY18" i="113"/>
  <c r="BC18" i="113"/>
  <c r="BG18" i="113"/>
  <c r="AZ20" i="113"/>
  <c r="BD20" i="113"/>
  <c r="BH20" i="113"/>
  <c r="BA22" i="113"/>
  <c r="BE22" i="113"/>
  <c r="BI22" i="113"/>
  <c r="BB24" i="113"/>
  <c r="BF24" i="113"/>
  <c r="AY26" i="113"/>
  <c r="BC26" i="113"/>
  <c r="BG26" i="113"/>
  <c r="AZ28" i="113"/>
  <c r="BD28" i="113"/>
  <c r="BH28" i="113"/>
  <c r="BL7" i="113"/>
  <c r="BP7" i="113"/>
  <c r="BM9" i="113"/>
  <c r="BJ12" i="113"/>
  <c r="BN12" i="113"/>
  <c r="BK15" i="113"/>
  <c r="BO15" i="113"/>
  <c r="BL18" i="113"/>
  <c r="BP18" i="113"/>
  <c r="BM20" i="113"/>
  <c r="BJ22" i="113"/>
  <c r="BN22" i="113"/>
  <c r="BK24" i="113"/>
  <c r="BO24" i="113"/>
  <c r="BL26" i="113"/>
  <c r="BP26" i="113"/>
  <c r="BM28" i="113"/>
  <c r="BY16" i="113"/>
  <c r="BZ13" i="113"/>
  <c r="BT9" i="113"/>
  <c r="BT15" i="113"/>
  <c r="BT18" i="113"/>
  <c r="BT22" i="113"/>
  <c r="BT24" i="113"/>
  <c r="BX28" i="113"/>
  <c r="BH9" i="113"/>
  <c r="BQ7" i="113"/>
  <c r="BU7" i="113"/>
  <c r="BQ9" i="113"/>
  <c r="BU9" i="113"/>
  <c r="BQ12" i="113"/>
  <c r="BU12" i="113"/>
  <c r="BQ15" i="113"/>
  <c r="BU15" i="113"/>
  <c r="BQ18" i="113"/>
  <c r="BU18" i="113"/>
  <c r="BQ20" i="113"/>
  <c r="BU20" i="113"/>
  <c r="BQ22" i="113"/>
  <c r="BU22" i="113"/>
  <c r="BQ24" i="113"/>
  <c r="BU24" i="113"/>
  <c r="BQ26" i="113"/>
  <c r="BU26" i="113"/>
  <c r="BQ28" i="113"/>
  <c r="BU28" i="113"/>
  <c r="AX15" i="113"/>
  <c r="AX24" i="113"/>
  <c r="AZ7" i="113"/>
  <c r="BD7" i="113"/>
  <c r="BH7" i="113"/>
  <c r="BA9" i="113"/>
  <c r="BE9" i="113"/>
  <c r="BI9" i="113"/>
  <c r="BB12" i="113"/>
  <c r="BF12" i="113"/>
  <c r="AY15" i="113"/>
  <c r="BC15" i="113"/>
  <c r="BG15" i="113"/>
  <c r="AZ18" i="113"/>
  <c r="BD18" i="113"/>
  <c r="BH18" i="113"/>
  <c r="BA20" i="113"/>
  <c r="BE20" i="113"/>
  <c r="BI20" i="113"/>
  <c r="BB22" i="113"/>
  <c r="BF22" i="113"/>
  <c r="AY24" i="113"/>
  <c r="BC24" i="113"/>
  <c r="BG24" i="113"/>
  <c r="AZ26" i="113"/>
  <c r="BD26" i="113"/>
  <c r="BH26" i="113"/>
  <c r="BA28" i="113"/>
  <c r="BE28" i="113"/>
  <c r="BI28" i="113"/>
  <c r="BM7" i="113"/>
  <c r="BJ9" i="113"/>
  <c r="BN9" i="113"/>
  <c r="BK12" i="113"/>
  <c r="BO12" i="113"/>
  <c r="BL15" i="113"/>
  <c r="BP15" i="113"/>
  <c r="BM18" i="113"/>
  <c r="BJ20" i="113"/>
  <c r="BN20" i="113"/>
  <c r="BK22" i="113"/>
  <c r="BO22" i="113"/>
  <c r="BL24" i="113"/>
  <c r="BP24" i="113"/>
  <c r="BM26" i="113"/>
  <c r="BJ28" i="113"/>
  <c r="BN28" i="113"/>
  <c r="BY10" i="113"/>
  <c r="AZ10" i="113"/>
  <c r="AX12" i="113"/>
  <c r="BH13" i="113"/>
  <c r="BT16" i="113"/>
  <c r="BO10" i="113"/>
  <c r="AZ16" i="113"/>
  <c r="BG10" i="113"/>
  <c r="BW16" i="113"/>
  <c r="BW10" i="113"/>
  <c r="AZ13" i="113"/>
  <c r="BP16" i="113"/>
  <c r="BN10" i="113"/>
  <c r="AY16" i="113"/>
  <c r="BB10" i="113"/>
  <c r="BR16" i="113"/>
  <c r="BR10" i="113"/>
  <c r="BP10" i="113"/>
  <c r="BD13" i="113"/>
  <c r="BT10" i="113"/>
  <c r="BK16" i="113"/>
  <c r="BI13" i="113"/>
  <c r="BE10" i="113"/>
  <c r="BU16" i="113"/>
  <c r="BU10" i="113"/>
  <c r="BM13" i="113"/>
  <c r="AY10" i="113"/>
  <c r="BJ16" i="113"/>
  <c r="AX9" i="113"/>
  <c r="BL13" i="113"/>
  <c r="BD16" i="113"/>
  <c r="AY13" i="113"/>
  <c r="BS13" i="113"/>
  <c r="BE16" i="113"/>
  <c r="BX13" i="113"/>
  <c r="BK13" i="113"/>
  <c r="BC16" i="113"/>
  <c r="BF10" i="113"/>
  <c r="BV16" i="113"/>
  <c r="BV10" i="113"/>
  <c r="BN16" i="113"/>
  <c r="BI16" i="113"/>
  <c r="BX10" i="113"/>
  <c r="BO16" i="113"/>
  <c r="BM10" i="113"/>
  <c r="BB16" i="113"/>
  <c r="BI10" i="113"/>
  <c r="BQ13" i="113"/>
  <c r="BT13" i="113"/>
  <c r="AX16" i="113"/>
  <c r="AX7" i="113"/>
  <c r="BP13" i="113"/>
  <c r="BH16" i="113"/>
  <c r="BC13" i="113"/>
  <c r="BW13" i="113"/>
  <c r="BL10" i="113"/>
  <c r="BO13" i="113"/>
  <c r="BG16" i="113"/>
  <c r="BB13" i="113"/>
  <c r="BR13" i="113"/>
  <c r="BX16" i="113"/>
  <c r="BJ13" i="113"/>
  <c r="BF16" i="113"/>
  <c r="BA13" i="113"/>
  <c r="BU13" i="113"/>
  <c r="BH10" i="113"/>
  <c r="BM16" i="113"/>
  <c r="BK10" i="113"/>
  <c r="BG13" i="113"/>
  <c r="BC10" i="113"/>
  <c r="BS16" i="113"/>
  <c r="BS10" i="113"/>
  <c r="BL16" i="113"/>
  <c r="BJ10" i="113"/>
  <c r="BF13" i="113"/>
  <c r="BV13" i="113"/>
  <c r="BD10" i="113"/>
  <c r="BN13" i="113"/>
  <c r="BE13" i="113"/>
  <c r="BA10" i="113"/>
  <c r="BQ16" i="113"/>
  <c r="BQ10" i="113"/>
  <c r="BA16" i="113"/>
  <c r="AX10" i="113"/>
  <c r="AX13" i="113"/>
  <c r="B10" i="121"/>
  <c r="B10" i="119"/>
  <c r="B13" i="121"/>
  <c r="B13" i="119"/>
  <c r="B8" i="121"/>
  <c r="B8" i="119"/>
  <c r="X9" i="113"/>
  <c r="AT28" i="113"/>
  <c r="AP28" i="113"/>
  <c r="AL28" i="113"/>
  <c r="AH28" i="113"/>
  <c r="AD28" i="113"/>
  <c r="Z28" i="113"/>
  <c r="AU26" i="113"/>
  <c r="AQ26" i="113"/>
  <c r="AM26" i="113"/>
  <c r="AI26" i="113"/>
  <c r="AE26" i="113"/>
  <c r="AA26" i="113"/>
  <c r="AV24" i="113"/>
  <c r="AR24" i="113"/>
  <c r="AN24" i="113"/>
  <c r="AJ24" i="113"/>
  <c r="AF24" i="113"/>
  <c r="AB24" i="113"/>
  <c r="AW22" i="113"/>
  <c r="AS22" i="113"/>
  <c r="AO22" i="113"/>
  <c r="AK22" i="113"/>
  <c r="AG22" i="113"/>
  <c r="AC22" i="113"/>
  <c r="Y22" i="113"/>
  <c r="AT20" i="113"/>
  <c r="AP20" i="113"/>
  <c r="AL20" i="113"/>
  <c r="AH20" i="113"/>
  <c r="AD20" i="113"/>
  <c r="Z20" i="113"/>
  <c r="AU18" i="113"/>
  <c r="AQ18" i="113"/>
  <c r="AM18" i="113"/>
  <c r="AI18" i="113"/>
  <c r="AE18" i="113"/>
  <c r="AA18" i="113"/>
  <c r="AV15" i="113"/>
  <c r="AR15" i="113"/>
  <c r="AN15" i="113"/>
  <c r="AJ15" i="113"/>
  <c r="AF15" i="113"/>
  <c r="AB15" i="113"/>
  <c r="AW12" i="113"/>
  <c r="AS12" i="113"/>
  <c r="AO12" i="113"/>
  <c r="AK12" i="113"/>
  <c r="AG12" i="113"/>
  <c r="AC12" i="113"/>
  <c r="Y12" i="113"/>
  <c r="AU9" i="113"/>
  <c r="AQ9" i="113"/>
  <c r="AM9" i="113"/>
  <c r="AI9" i="113"/>
  <c r="AE9" i="113"/>
  <c r="AA9" i="113"/>
  <c r="AV7" i="113"/>
  <c r="AR7" i="113"/>
  <c r="AN7" i="113"/>
  <c r="AJ7" i="113"/>
  <c r="AF7" i="113"/>
  <c r="AB7" i="113"/>
  <c r="AW28" i="113"/>
  <c r="AS28" i="113"/>
  <c r="AO28" i="113"/>
  <c r="AK28" i="113"/>
  <c r="AG28" i="113"/>
  <c r="AC28" i="113"/>
  <c r="Y28" i="113"/>
  <c r="AT26" i="113"/>
  <c r="AP26" i="113"/>
  <c r="AL26" i="113"/>
  <c r="AH26" i="113"/>
  <c r="AD26" i="113"/>
  <c r="Z26" i="113"/>
  <c r="AU24" i="113"/>
  <c r="AQ24" i="113"/>
  <c r="AM24" i="113"/>
  <c r="AI24" i="113"/>
  <c r="AE24" i="113"/>
  <c r="AA24" i="113"/>
  <c r="AV22" i="113"/>
  <c r="AR22" i="113"/>
  <c r="AN22" i="113"/>
  <c r="AJ22" i="113"/>
  <c r="AF22" i="113"/>
  <c r="AB22" i="113"/>
  <c r="AW20" i="113"/>
  <c r="AS20" i="113"/>
  <c r="AO20" i="113"/>
  <c r="AK20" i="113"/>
  <c r="AG20" i="113"/>
  <c r="AC20" i="113"/>
  <c r="Y20" i="113"/>
  <c r="AT18" i="113"/>
  <c r="AP18" i="113"/>
  <c r="AL18" i="113"/>
  <c r="AH18" i="113"/>
  <c r="AD18" i="113"/>
  <c r="Z18" i="113"/>
  <c r="AU15" i="113"/>
  <c r="AQ15" i="113"/>
  <c r="AM15" i="113"/>
  <c r="AI15" i="113"/>
  <c r="AE15" i="113"/>
  <c r="AA15" i="113"/>
  <c r="AV12" i="113"/>
  <c r="AR12" i="113"/>
  <c r="AN12" i="113"/>
  <c r="AJ12" i="113"/>
  <c r="AF12" i="113"/>
  <c r="AB12" i="113"/>
  <c r="Z10" i="113"/>
  <c r="AT9" i="113"/>
  <c r="AP9" i="113"/>
  <c r="AL9" i="113"/>
  <c r="AH9" i="113"/>
  <c r="AD9" i="113"/>
  <c r="Z9" i="113"/>
  <c r="AU7" i="113"/>
  <c r="AQ7" i="113"/>
  <c r="AM7" i="113"/>
  <c r="AI7" i="113"/>
  <c r="AE7" i="113"/>
  <c r="AA7" i="113"/>
  <c r="AV28" i="113"/>
  <c r="AR28" i="113"/>
  <c r="AN28" i="113"/>
  <c r="AJ28" i="113"/>
  <c r="AF28" i="113"/>
  <c r="AB28" i="113"/>
  <c r="AW26" i="113"/>
  <c r="AS26" i="113"/>
  <c r="AO26" i="113"/>
  <c r="AK26" i="113"/>
  <c r="AG26" i="113"/>
  <c r="AC26" i="113"/>
  <c r="Y26" i="113"/>
  <c r="AT24" i="113"/>
  <c r="AP24" i="113"/>
  <c r="AL24" i="113"/>
  <c r="AH24" i="113"/>
  <c r="AD24" i="113"/>
  <c r="Z24" i="113"/>
  <c r="AU22" i="113"/>
  <c r="AQ22" i="113"/>
  <c r="AM22" i="113"/>
  <c r="AI22" i="113"/>
  <c r="AE22" i="113"/>
  <c r="AA22" i="113"/>
  <c r="AV20" i="113"/>
  <c r="AR20" i="113"/>
  <c r="AN20" i="113"/>
  <c r="AJ20" i="113"/>
  <c r="AF20" i="113"/>
  <c r="AB20" i="113"/>
  <c r="AW18" i="113"/>
  <c r="AS18" i="113"/>
  <c r="AO18" i="113"/>
  <c r="AK18" i="113"/>
  <c r="AG18" i="113"/>
  <c r="AC18" i="113"/>
  <c r="Y18" i="113"/>
  <c r="AT15" i="113"/>
  <c r="AP15" i="113"/>
  <c r="AL15" i="113"/>
  <c r="AH15" i="113"/>
  <c r="AD15" i="113"/>
  <c r="Z15" i="113"/>
  <c r="AU12" i="113"/>
  <c r="AQ12" i="113"/>
  <c r="AM12" i="113"/>
  <c r="AI12" i="113"/>
  <c r="AE12" i="113"/>
  <c r="AA12" i="113"/>
  <c r="AW9" i="113"/>
  <c r="AS9" i="113"/>
  <c r="AO9" i="113"/>
  <c r="AK9" i="113"/>
  <c r="AG9" i="113"/>
  <c r="AC9" i="113"/>
  <c r="Y9" i="113"/>
  <c r="AT7" i="113"/>
  <c r="AP7" i="113"/>
  <c r="AL7" i="113"/>
  <c r="AH7" i="113"/>
  <c r="AD7" i="113"/>
  <c r="Z7" i="113"/>
  <c r="AU28" i="113"/>
  <c r="AQ28" i="113"/>
  <c r="AM28" i="113"/>
  <c r="AI28" i="113"/>
  <c r="AE28" i="113"/>
  <c r="AA28" i="113"/>
  <c r="AV26" i="113"/>
  <c r="AR26" i="113"/>
  <c r="AN26" i="113"/>
  <c r="AJ26" i="113"/>
  <c r="AF26" i="113"/>
  <c r="AB26" i="113"/>
  <c r="AW24" i="113"/>
  <c r="AS24" i="113"/>
  <c r="AO24" i="113"/>
  <c r="AK24" i="113"/>
  <c r="AG24" i="113"/>
  <c r="AC24" i="113"/>
  <c r="Y24" i="113"/>
  <c r="AT22" i="113"/>
  <c r="AP22" i="113"/>
  <c r="AL22" i="113"/>
  <c r="AH22" i="113"/>
  <c r="AD22" i="113"/>
  <c r="Z22" i="113"/>
  <c r="AU20" i="113"/>
  <c r="AQ20" i="113"/>
  <c r="AM20" i="113"/>
  <c r="AI20" i="113"/>
  <c r="AE20" i="113"/>
  <c r="AA20" i="113"/>
  <c r="AV18" i="113"/>
  <c r="AR18" i="113"/>
  <c r="AN18" i="113"/>
  <c r="AJ18" i="113"/>
  <c r="AF18" i="113"/>
  <c r="AB18" i="113"/>
  <c r="AW15" i="113"/>
  <c r="AS15" i="113"/>
  <c r="AO15" i="113"/>
  <c r="AK15" i="113"/>
  <c r="AG15" i="113"/>
  <c r="AC15" i="113"/>
  <c r="Y15" i="113"/>
  <c r="AT12" i="113"/>
  <c r="AP12" i="113"/>
  <c r="AL12" i="113"/>
  <c r="AH12" i="113"/>
  <c r="AD12" i="113"/>
  <c r="Z12" i="113"/>
  <c r="AV9" i="113"/>
  <c r="AR9" i="113"/>
  <c r="AN9" i="113"/>
  <c r="AJ9" i="113"/>
  <c r="AF9" i="113"/>
  <c r="AB9" i="113"/>
  <c r="AW7" i="113"/>
  <c r="AS7" i="113"/>
  <c r="AO7" i="113"/>
  <c r="AK7" i="113"/>
  <c r="AG7" i="113"/>
  <c r="AC7" i="113"/>
  <c r="Y7" i="113"/>
  <c r="B14" i="121"/>
  <c r="B14" i="119"/>
  <c r="B11" i="121"/>
  <c r="B11" i="119"/>
  <c r="AE10" i="113"/>
  <c r="AB10" i="113"/>
  <c r="AL13" i="113"/>
  <c r="X7" i="113"/>
  <c r="AJ16" i="113"/>
  <c r="AR10" i="113"/>
  <c r="AW16" i="113"/>
  <c r="AH16" i="113"/>
  <c r="AF13" i="113"/>
  <c r="AV13" i="113"/>
  <c r="X15" i="113"/>
  <c r="AN10" i="113"/>
  <c r="AO10" i="113"/>
  <c r="AU16" i="113"/>
  <c r="AP16" i="113"/>
  <c r="X26" i="113"/>
  <c r="AQ16" i="113"/>
  <c r="AD16" i="113"/>
  <c r="AL10" i="113"/>
  <c r="AE16" i="113"/>
  <c r="AQ10" i="113"/>
  <c r="AA10" i="113"/>
  <c r="AF16" i="113"/>
  <c r="AW13" i="113"/>
  <c r="Y10" i="113"/>
  <c r="X22" i="113"/>
  <c r="X12" i="113"/>
  <c r="AM10" i="113"/>
  <c r="AB16" i="113"/>
  <c r="AR16" i="113"/>
  <c r="AJ10" i="113"/>
  <c r="AC13" i="113"/>
  <c r="AS13" i="113"/>
  <c r="AT16" i="113"/>
  <c r="AK10" i="113"/>
  <c r="AD13" i="113"/>
  <c r="AT13" i="113"/>
  <c r="AM16" i="113"/>
  <c r="Y16" i="113"/>
  <c r="AO16" i="113"/>
  <c r="AU13" i="113"/>
  <c r="AT10" i="113"/>
  <c r="AN13" i="113"/>
  <c r="X18" i="113"/>
  <c r="AH10" i="113"/>
  <c r="AK13" i="113"/>
  <c r="AC10" i="113"/>
  <c r="AS10" i="113"/>
  <c r="AI13" i="113"/>
  <c r="AG16" i="113"/>
  <c r="AM13" i="113"/>
  <c r="AD10" i="113"/>
  <c r="X24" i="113"/>
  <c r="AU10" i="113"/>
  <c r="AV16" i="113"/>
  <c r="AG13" i="113"/>
  <c r="AL16" i="113"/>
  <c r="AH13" i="113"/>
  <c r="AA16" i="113"/>
  <c r="AK16" i="113"/>
  <c r="AQ13" i="113"/>
  <c r="AP10" i="113"/>
  <c r="AJ13" i="113"/>
  <c r="X28" i="113"/>
  <c r="X20" i="113"/>
  <c r="X10" i="113"/>
  <c r="AI10" i="113"/>
  <c r="AN16" i="113"/>
  <c r="AF10" i="113"/>
  <c r="AV10" i="113"/>
  <c r="Y13" i="113"/>
  <c r="AO13" i="113"/>
  <c r="AG10" i="113"/>
  <c r="AW10" i="113"/>
  <c r="Z13" i="113"/>
  <c r="AP13" i="113"/>
  <c r="AA13" i="113"/>
  <c r="AI16" i="113"/>
  <c r="AC16" i="113"/>
  <c r="AS16" i="113"/>
  <c r="AE13" i="113"/>
  <c r="Z16" i="113"/>
  <c r="AB13" i="113"/>
  <c r="AR13" i="113"/>
  <c r="X13" i="113"/>
  <c r="X16" i="113"/>
  <c r="Q22" i="113"/>
  <c r="Q15" i="113"/>
  <c r="Q24" i="113"/>
  <c r="R11" i="116"/>
  <c r="R28" i="116" s="1"/>
  <c r="R45" i="116" s="1"/>
  <c r="Q12" i="113"/>
  <c r="R6" i="116"/>
  <c r="R23" i="116" s="1"/>
  <c r="Q7" i="113"/>
  <c r="Q18" i="113"/>
  <c r="Q26" i="113"/>
  <c r="R8" i="116"/>
  <c r="R25" i="116" s="1"/>
  <c r="R42" i="116" s="1"/>
  <c r="Q9" i="113"/>
  <c r="Q20" i="113"/>
  <c r="Q28" i="113"/>
  <c r="R9" i="116"/>
  <c r="R26" i="116" s="1"/>
  <c r="Q10" i="113"/>
  <c r="Q16" i="113"/>
  <c r="R12" i="116"/>
  <c r="R29" i="116" s="1"/>
  <c r="Q13" i="113"/>
  <c r="C4" i="108"/>
  <c r="C4" i="111" s="1"/>
  <c r="C5" i="108"/>
  <c r="C5" i="111" s="1"/>
  <c r="C7" i="108"/>
  <c r="C8" i="108"/>
  <c r="C10" i="108"/>
  <c r="C11" i="108"/>
  <c r="C13" i="108"/>
  <c r="C14" i="108"/>
  <c r="G11" i="116"/>
  <c r="G28" i="116" s="1"/>
  <c r="G45" i="116" s="1"/>
  <c r="F12" i="113"/>
  <c r="G20" i="113"/>
  <c r="E24" i="113"/>
  <c r="J26" i="113"/>
  <c r="G28" i="113"/>
  <c r="P15" i="113"/>
  <c r="C15" i="113"/>
  <c r="D20" i="113"/>
  <c r="I22" i="113"/>
  <c r="J24" i="113"/>
  <c r="H28" i="113"/>
  <c r="M11" i="116"/>
  <c r="M28" i="116" s="1"/>
  <c r="L12" i="113"/>
  <c r="M15" i="113"/>
  <c r="T15" i="113"/>
  <c r="O15" i="113"/>
  <c r="V11" i="116"/>
  <c r="V28" i="116" s="1"/>
  <c r="V45" i="116" s="1"/>
  <c r="U12" i="113"/>
  <c r="Q11" i="116"/>
  <c r="Q28" i="116" s="1"/>
  <c r="Q45" i="116" s="1"/>
  <c r="P12" i="113"/>
  <c r="K11" i="116"/>
  <c r="K28" i="116" s="1"/>
  <c r="K45" i="116" s="1"/>
  <c r="J12" i="113"/>
  <c r="F18" i="113"/>
  <c r="D22" i="113"/>
  <c r="I24" i="113"/>
  <c r="L11" i="116"/>
  <c r="L28" i="116" s="1"/>
  <c r="L45" i="116" s="1"/>
  <c r="K12" i="113"/>
  <c r="U15" i="113"/>
  <c r="S11" i="116"/>
  <c r="S28" i="116" s="1"/>
  <c r="S45" i="116" s="1"/>
  <c r="R12" i="113"/>
  <c r="D8" i="116"/>
  <c r="D25" i="116" s="1"/>
  <c r="D42" i="116" s="1"/>
  <c r="C9" i="113"/>
  <c r="F11" i="116"/>
  <c r="F28" i="116" s="1"/>
  <c r="F45" i="116" s="1"/>
  <c r="E12" i="113"/>
  <c r="H20" i="113"/>
  <c r="F24" i="113"/>
  <c r="G26" i="113"/>
  <c r="C8" i="116"/>
  <c r="C25" i="116" s="1"/>
  <c r="C42" i="116" s="1"/>
  <c r="B9" i="113"/>
  <c r="D18" i="113"/>
  <c r="I20" i="113"/>
  <c r="G24" i="113"/>
  <c r="D26" i="113"/>
  <c r="H26" i="113"/>
  <c r="E28" i="113"/>
  <c r="I28" i="113"/>
  <c r="K15" i="113"/>
  <c r="W15" i="113"/>
  <c r="S15" i="113"/>
  <c r="N15" i="113"/>
  <c r="U11" i="116"/>
  <c r="U28" i="116" s="1"/>
  <c r="U45" i="116" s="1"/>
  <c r="T12" i="113"/>
  <c r="P11" i="116"/>
  <c r="P28" i="116" s="1"/>
  <c r="P45" i="116" s="1"/>
  <c r="O12" i="113"/>
  <c r="C11" i="116"/>
  <c r="C28" i="116" s="1"/>
  <c r="C45" i="116" s="1"/>
  <c r="B12" i="113"/>
  <c r="J18" i="113"/>
  <c r="H22" i="113"/>
  <c r="F26" i="113"/>
  <c r="N11" i="116"/>
  <c r="N28" i="116" s="1"/>
  <c r="N45" i="116" s="1"/>
  <c r="M12" i="113"/>
  <c r="W11" i="116"/>
  <c r="W28" i="116" s="1"/>
  <c r="W45" i="116" s="1"/>
  <c r="V12" i="113"/>
  <c r="J11" i="116"/>
  <c r="J28" i="116" s="1"/>
  <c r="J45" i="116" s="1"/>
  <c r="I12" i="113"/>
  <c r="G18" i="113"/>
  <c r="E22" i="113"/>
  <c r="D28" i="113"/>
  <c r="B8" i="116"/>
  <c r="B25" i="116" s="1"/>
  <c r="B42" i="116" s="1"/>
  <c r="B15" i="113"/>
  <c r="I11" i="116"/>
  <c r="I28" i="116" s="1"/>
  <c r="I45" i="116" s="1"/>
  <c r="H12" i="113"/>
  <c r="H18" i="113"/>
  <c r="E20" i="113"/>
  <c r="F22" i="113"/>
  <c r="J22" i="113"/>
  <c r="B11" i="116"/>
  <c r="B28" i="116" s="1"/>
  <c r="B45" i="116" s="1"/>
  <c r="D11" i="116"/>
  <c r="D28" i="116" s="1"/>
  <c r="D45" i="116" s="1"/>
  <c r="C12" i="113"/>
  <c r="E11" i="116"/>
  <c r="E28" i="116" s="1"/>
  <c r="D12" i="113"/>
  <c r="H11" i="116"/>
  <c r="H28" i="116" s="1"/>
  <c r="H45" i="116" s="1"/>
  <c r="G12" i="113"/>
  <c r="E18" i="113"/>
  <c r="I18" i="113"/>
  <c r="F20" i="113"/>
  <c r="J20" i="113"/>
  <c r="G22" i="113"/>
  <c r="D24" i="113"/>
  <c r="H24" i="113"/>
  <c r="E26" i="113"/>
  <c r="I26" i="113"/>
  <c r="F28" i="113"/>
  <c r="J28" i="113"/>
  <c r="L15" i="113"/>
  <c r="V15" i="113"/>
  <c r="R15" i="113"/>
  <c r="X11" i="116"/>
  <c r="X28" i="116" s="1"/>
  <c r="X45" i="116" s="1"/>
  <c r="W12" i="113"/>
  <c r="T11" i="116"/>
  <c r="T28" i="116" s="1"/>
  <c r="T45" i="116" s="1"/>
  <c r="S12" i="113"/>
  <c r="O11" i="116"/>
  <c r="O28" i="116" s="1"/>
  <c r="O45" i="116" s="1"/>
  <c r="N12" i="113"/>
  <c r="N16" i="113"/>
  <c r="S16" i="113"/>
  <c r="Q12" i="116"/>
  <c r="Q29" i="116" s="1"/>
  <c r="Q46" i="116" s="1"/>
  <c r="P13" i="113"/>
  <c r="V12" i="116"/>
  <c r="V29" i="116" s="1"/>
  <c r="U13" i="113"/>
  <c r="X12" i="116"/>
  <c r="X29" i="116" s="1"/>
  <c r="W13" i="113"/>
  <c r="P16" i="113"/>
  <c r="P12" i="116"/>
  <c r="P29" i="116" s="1"/>
  <c r="O13" i="113"/>
  <c r="R16" i="113"/>
  <c r="O12" i="116"/>
  <c r="O29" i="116" s="1"/>
  <c r="O46" i="116" s="1"/>
  <c r="N13" i="113"/>
  <c r="W12" i="116"/>
  <c r="W29" i="116" s="1"/>
  <c r="V13" i="113"/>
  <c r="W16" i="113"/>
  <c r="V16" i="113"/>
  <c r="S12" i="116"/>
  <c r="S29" i="116" s="1"/>
  <c r="S46" i="116" s="1"/>
  <c r="R13" i="113"/>
  <c r="T16" i="113"/>
  <c r="U12" i="116"/>
  <c r="U29" i="116" s="1"/>
  <c r="U46" i="116" s="1"/>
  <c r="T13" i="113"/>
  <c r="U16" i="113"/>
  <c r="T12" i="116"/>
  <c r="T29" i="116" s="1"/>
  <c r="S13" i="113"/>
  <c r="O16" i="113"/>
  <c r="B7" i="111"/>
  <c r="C7" i="111"/>
  <c r="B7" i="110"/>
  <c r="C7" i="110"/>
  <c r="B7" i="109"/>
  <c r="C7" i="109"/>
  <c r="B4" i="108"/>
  <c r="B4" i="111" s="1"/>
  <c r="B5" i="108"/>
  <c r="B5" i="111" s="1"/>
  <c r="B7" i="108"/>
  <c r="I15" i="113"/>
  <c r="E15" i="113"/>
  <c r="H15" i="113"/>
  <c r="D15" i="113"/>
  <c r="G15" i="113"/>
  <c r="J15" i="113"/>
  <c r="F15" i="113"/>
  <c r="C28" i="113"/>
  <c r="W28" i="113"/>
  <c r="S28" i="113"/>
  <c r="N28" i="113"/>
  <c r="I16" i="113"/>
  <c r="D16" i="113"/>
  <c r="B28" i="113"/>
  <c r="G16" i="113"/>
  <c r="R28" i="113"/>
  <c r="F16" i="113"/>
  <c r="U28" i="113"/>
  <c r="P28" i="113"/>
  <c r="L28" i="113"/>
  <c r="J16" i="113"/>
  <c r="V28" i="113"/>
  <c r="M28" i="113"/>
  <c r="K28" i="113"/>
  <c r="T28" i="113"/>
  <c r="O28" i="113"/>
  <c r="E16" i="113"/>
  <c r="H16" i="113"/>
  <c r="L16" i="113"/>
  <c r="C16" i="113"/>
  <c r="K16" i="113"/>
  <c r="B16" i="113"/>
  <c r="M16" i="113"/>
  <c r="C24" i="113"/>
  <c r="L6" i="116"/>
  <c r="L23" i="116" s="1"/>
  <c r="K7" i="113"/>
  <c r="L24" i="113"/>
  <c r="P6" i="116"/>
  <c r="P23" i="116" s="1"/>
  <c r="O7" i="113"/>
  <c r="P24" i="113"/>
  <c r="R26" i="113"/>
  <c r="T22" i="113"/>
  <c r="W6" i="116"/>
  <c r="W23" i="116" s="1"/>
  <c r="V7" i="113"/>
  <c r="X8" i="116"/>
  <c r="X25" i="116" s="1"/>
  <c r="X42" i="116" s="1"/>
  <c r="W9" i="113"/>
  <c r="W24" i="113"/>
  <c r="C18" i="113"/>
  <c r="G6" i="116"/>
  <c r="G23" i="116" s="1"/>
  <c r="F7" i="113"/>
  <c r="G8" i="116"/>
  <c r="G25" i="116" s="1"/>
  <c r="G42" i="116" s="1"/>
  <c r="F9" i="113"/>
  <c r="J8" i="116"/>
  <c r="J25" i="116" s="1"/>
  <c r="J42" i="116" s="1"/>
  <c r="I9" i="113"/>
  <c r="K18" i="113"/>
  <c r="K26" i="113"/>
  <c r="L18" i="113"/>
  <c r="L26" i="113"/>
  <c r="M20" i="113"/>
  <c r="O6" i="116"/>
  <c r="O23" i="116" s="1"/>
  <c r="O40" i="116" s="1"/>
  <c r="N7" i="113"/>
  <c r="N22" i="113"/>
  <c r="P8" i="116"/>
  <c r="P25" i="116" s="1"/>
  <c r="P42" i="116" s="1"/>
  <c r="O9" i="113"/>
  <c r="O24" i="113"/>
  <c r="P18" i="113"/>
  <c r="P26" i="113"/>
  <c r="R20" i="113"/>
  <c r="T6" i="116"/>
  <c r="T23" i="116" s="1"/>
  <c r="S7" i="113"/>
  <c r="S22" i="113"/>
  <c r="U8" i="116"/>
  <c r="U25" i="116" s="1"/>
  <c r="U42" i="116" s="1"/>
  <c r="T9" i="113"/>
  <c r="T24" i="113"/>
  <c r="X6" i="116"/>
  <c r="X23" i="116" s="1"/>
  <c r="W7" i="113"/>
  <c r="U18" i="113"/>
  <c r="V20" i="113"/>
  <c r="W22" i="113"/>
  <c r="U26" i="113"/>
  <c r="B6" i="116"/>
  <c r="B23" i="116" s="1"/>
  <c r="B20" i="113"/>
  <c r="F6" i="116"/>
  <c r="F23" i="116" s="1"/>
  <c r="E7" i="113"/>
  <c r="J6" i="116"/>
  <c r="J23" i="116" s="1"/>
  <c r="I7" i="113"/>
  <c r="M8" i="116"/>
  <c r="M25" i="116" s="1"/>
  <c r="L9" i="113"/>
  <c r="M26" i="113"/>
  <c r="O22" i="113"/>
  <c r="R18" i="113"/>
  <c r="U6" i="116"/>
  <c r="U23" i="116" s="1"/>
  <c r="U40" i="116" s="1"/>
  <c r="T7" i="113"/>
  <c r="U20" i="113"/>
  <c r="C26" i="113"/>
  <c r="C6" i="116"/>
  <c r="C23" i="116" s="1"/>
  <c r="B7" i="113"/>
  <c r="B24" i="113"/>
  <c r="C20" i="113"/>
  <c r="E6" i="116"/>
  <c r="E23" i="116" s="1"/>
  <c r="D7" i="113"/>
  <c r="H6" i="116"/>
  <c r="H23" i="116" s="1"/>
  <c r="G7" i="113"/>
  <c r="H8" i="116"/>
  <c r="H25" i="116" s="1"/>
  <c r="H42" i="116" s="1"/>
  <c r="G9" i="113"/>
  <c r="K6" i="116"/>
  <c r="K23" i="116" s="1"/>
  <c r="J7" i="113"/>
  <c r="K20" i="113"/>
  <c r="L8" i="116"/>
  <c r="L25" i="116" s="1"/>
  <c r="L42" i="116" s="1"/>
  <c r="K9" i="113"/>
  <c r="L20" i="113"/>
  <c r="N6" i="116"/>
  <c r="N23" i="116" s="1"/>
  <c r="M7" i="113"/>
  <c r="M22" i="113"/>
  <c r="O8" i="116"/>
  <c r="O25" i="116" s="1"/>
  <c r="O42" i="116" s="1"/>
  <c r="N9" i="113"/>
  <c r="N24" i="113"/>
  <c r="O18" i="113"/>
  <c r="O26" i="113"/>
  <c r="P20" i="113"/>
  <c r="S6" i="116"/>
  <c r="S23" i="116" s="1"/>
  <c r="S40" i="116" s="1"/>
  <c r="R7" i="113"/>
  <c r="R22" i="113"/>
  <c r="T8" i="116"/>
  <c r="T25" i="116" s="1"/>
  <c r="T42" i="116" s="1"/>
  <c r="S9" i="113"/>
  <c r="S24" i="113"/>
  <c r="T18" i="113"/>
  <c r="T26" i="113"/>
  <c r="V8" i="116"/>
  <c r="V25" i="116" s="1"/>
  <c r="V42" i="116" s="1"/>
  <c r="U9" i="113"/>
  <c r="V18" i="113"/>
  <c r="W20" i="113"/>
  <c r="U24" i="113"/>
  <c r="V26" i="113"/>
  <c r="D6" i="116"/>
  <c r="D23" i="116" s="1"/>
  <c r="C7" i="113"/>
  <c r="F8" i="116"/>
  <c r="F25" i="116" s="1"/>
  <c r="F42" i="116" s="1"/>
  <c r="E9" i="113"/>
  <c r="K24" i="113"/>
  <c r="M18" i="113"/>
  <c r="N20" i="113"/>
  <c r="Q8" i="116"/>
  <c r="Q25" i="116" s="1"/>
  <c r="P9" i="113"/>
  <c r="S20" i="113"/>
  <c r="V22" i="113"/>
  <c r="B22" i="113"/>
  <c r="B18" i="113"/>
  <c r="B26" i="113"/>
  <c r="C22" i="113"/>
  <c r="E8" i="116"/>
  <c r="E25" i="116" s="1"/>
  <c r="D9" i="113"/>
  <c r="I6" i="116"/>
  <c r="I23" i="116" s="1"/>
  <c r="H7" i="113"/>
  <c r="I8" i="116"/>
  <c r="I25" i="116" s="1"/>
  <c r="H9" i="113"/>
  <c r="K8" i="116"/>
  <c r="K25" i="116" s="1"/>
  <c r="K42" i="116" s="1"/>
  <c r="J9" i="113"/>
  <c r="K22" i="113"/>
  <c r="M6" i="116"/>
  <c r="M23" i="116" s="1"/>
  <c r="M40" i="116" s="1"/>
  <c r="L7" i="113"/>
  <c r="L22" i="113"/>
  <c r="N8" i="116"/>
  <c r="N25" i="116" s="1"/>
  <c r="N42" i="116" s="1"/>
  <c r="M9" i="113"/>
  <c r="M24" i="113"/>
  <c r="N18" i="113"/>
  <c r="N26" i="113"/>
  <c r="O20" i="113"/>
  <c r="Q6" i="116"/>
  <c r="Q23" i="116" s="1"/>
  <c r="Q40" i="116" s="1"/>
  <c r="P7" i="113"/>
  <c r="P22" i="113"/>
  <c r="S8" i="116"/>
  <c r="S25" i="116" s="1"/>
  <c r="S42" i="116" s="1"/>
  <c r="R9" i="113"/>
  <c r="R24" i="113"/>
  <c r="S18" i="113"/>
  <c r="S26" i="113"/>
  <c r="T20" i="113"/>
  <c r="V6" i="116"/>
  <c r="V23" i="116" s="1"/>
  <c r="U7" i="113"/>
  <c r="W8" i="116"/>
  <c r="W25" i="116" s="1"/>
  <c r="W42" i="116" s="1"/>
  <c r="V9" i="113"/>
  <c r="W18" i="113"/>
  <c r="U22" i="113"/>
  <c r="V24" i="113"/>
  <c r="W26" i="113"/>
  <c r="T9" i="116"/>
  <c r="T26" i="116" s="1"/>
  <c r="S10" i="113"/>
  <c r="H12" i="116"/>
  <c r="H29" i="116" s="1"/>
  <c r="G13" i="113"/>
  <c r="E9" i="116"/>
  <c r="E26" i="116" s="1"/>
  <c r="D10" i="113"/>
  <c r="W9" i="116"/>
  <c r="W26" i="116" s="1"/>
  <c r="V10" i="113"/>
  <c r="K12" i="116"/>
  <c r="K29" i="116" s="1"/>
  <c r="J13" i="113"/>
  <c r="C12" i="116"/>
  <c r="C29" i="116" s="1"/>
  <c r="B13" i="113"/>
  <c r="N9" i="116"/>
  <c r="N26" i="116" s="1"/>
  <c r="M10" i="113"/>
  <c r="H9" i="116"/>
  <c r="H26" i="116" s="1"/>
  <c r="G10" i="113"/>
  <c r="D9" i="116"/>
  <c r="D26" i="116" s="1"/>
  <c r="C10" i="113"/>
  <c r="Q9" i="116"/>
  <c r="Q26" i="116" s="1"/>
  <c r="Q43" i="116" s="1"/>
  <c r="P10" i="113"/>
  <c r="I9" i="116"/>
  <c r="I26" i="116" s="1"/>
  <c r="H10" i="113"/>
  <c r="K9" i="116"/>
  <c r="K26" i="116" s="1"/>
  <c r="J10" i="113"/>
  <c r="V9" i="116"/>
  <c r="V26" i="116" s="1"/>
  <c r="U10" i="113"/>
  <c r="D12" i="116"/>
  <c r="D29" i="116" s="1"/>
  <c r="C13" i="113"/>
  <c r="F9" i="116"/>
  <c r="F26" i="116" s="1"/>
  <c r="E10" i="113"/>
  <c r="O9" i="116"/>
  <c r="O26" i="116" s="1"/>
  <c r="O43" i="116" s="1"/>
  <c r="N10" i="113"/>
  <c r="E12" i="116"/>
  <c r="E29" i="116" s="1"/>
  <c r="D13" i="113"/>
  <c r="J9" i="116"/>
  <c r="J26" i="116" s="1"/>
  <c r="I10" i="113"/>
  <c r="N12" i="116"/>
  <c r="N29" i="116" s="1"/>
  <c r="M13" i="113"/>
  <c r="S9" i="116"/>
  <c r="S26" i="116" s="1"/>
  <c r="S43" i="116" s="1"/>
  <c r="R10" i="113"/>
  <c r="I12" i="116"/>
  <c r="I29" i="116" s="1"/>
  <c r="H13" i="113"/>
  <c r="G9" i="116"/>
  <c r="G26" i="116" s="1"/>
  <c r="F10" i="113"/>
  <c r="M12" i="116"/>
  <c r="M29" i="116" s="1"/>
  <c r="M46" i="116" s="1"/>
  <c r="L13" i="113"/>
  <c r="X9" i="116"/>
  <c r="X26" i="116" s="1"/>
  <c r="W10" i="113"/>
  <c r="M9" i="116"/>
  <c r="M26" i="116" s="1"/>
  <c r="M43" i="116" s="1"/>
  <c r="L10" i="113"/>
  <c r="F12" i="116"/>
  <c r="F29" i="116" s="1"/>
  <c r="E13" i="113"/>
  <c r="C9" i="116"/>
  <c r="C26" i="116" s="1"/>
  <c r="B10" i="113"/>
  <c r="U9" i="116"/>
  <c r="U26" i="116" s="1"/>
  <c r="U43" i="116" s="1"/>
  <c r="T10" i="113"/>
  <c r="P9" i="116"/>
  <c r="P26" i="116" s="1"/>
  <c r="O10" i="113"/>
  <c r="L12" i="116"/>
  <c r="L29" i="116" s="1"/>
  <c r="K13" i="113"/>
  <c r="G12" i="116"/>
  <c r="G29" i="116" s="1"/>
  <c r="F13" i="113"/>
  <c r="J12" i="116"/>
  <c r="J29" i="116" s="1"/>
  <c r="I13" i="113"/>
  <c r="L9" i="116"/>
  <c r="L26" i="116" s="1"/>
  <c r="K10" i="113"/>
  <c r="B12" i="116"/>
  <c r="B29" i="116" s="1"/>
  <c r="B9" i="116"/>
  <c r="B26" i="116" s="1"/>
  <c r="B43" i="116" s="1"/>
  <c r="C8" i="111"/>
  <c r="C8" i="109"/>
  <c r="C8" i="110"/>
  <c r="C10" i="111"/>
  <c r="C10" i="109"/>
  <c r="C10" i="110"/>
  <c r="C13" i="111"/>
  <c r="C13" i="109"/>
  <c r="C13" i="110"/>
  <c r="C11" i="111"/>
  <c r="C11" i="109"/>
  <c r="C11" i="110"/>
  <c r="C14" i="111"/>
  <c r="C14" i="109"/>
  <c r="C14" i="110"/>
  <c r="B3" i="107"/>
  <c r="B35" i="107" s="1"/>
  <c r="C3" i="107"/>
  <c r="C35" i="107" s="1"/>
  <c r="D3" i="107"/>
  <c r="D35" i="107" s="1"/>
  <c r="E3" i="107"/>
  <c r="E35" i="107" s="1"/>
  <c r="B4" i="107"/>
  <c r="B36" i="107" s="1"/>
  <c r="C4" i="107"/>
  <c r="C36" i="107" s="1"/>
  <c r="D4" i="107"/>
  <c r="D36" i="107" s="1"/>
  <c r="E4" i="107"/>
  <c r="E36" i="107" s="1"/>
  <c r="B6" i="107"/>
  <c r="B38" i="107" s="1"/>
  <c r="C6" i="107"/>
  <c r="C38" i="107" s="1"/>
  <c r="D6" i="107"/>
  <c r="D38" i="107" s="1"/>
  <c r="E6" i="107"/>
  <c r="E38" i="107" s="1"/>
  <c r="B30" i="107"/>
  <c r="B62" i="107" s="1"/>
  <c r="C30" i="107"/>
  <c r="C62" i="107" s="1"/>
  <c r="D30" i="107"/>
  <c r="D62" i="107" s="1"/>
  <c r="E30" i="107"/>
  <c r="E62" i="107" s="1"/>
  <c r="B32" i="107"/>
  <c r="B64" i="107" s="1"/>
  <c r="C32" i="107"/>
  <c r="C64" i="107" s="1"/>
  <c r="D32" i="107"/>
  <c r="D64" i="107" s="1"/>
  <c r="E32" i="107"/>
  <c r="E64" i="107" s="1"/>
  <c r="BQ32" i="105"/>
  <c r="BQ64" i="105" s="1"/>
  <c r="BP32" i="105"/>
  <c r="BP64" i="105" s="1"/>
  <c r="BO32" i="105"/>
  <c r="BO64" i="105" s="1"/>
  <c r="BN32" i="105"/>
  <c r="BN64" i="105" s="1"/>
  <c r="BM32" i="105"/>
  <c r="BM64" i="105" s="1"/>
  <c r="BL32" i="105"/>
  <c r="BL64" i="105" s="1"/>
  <c r="BK32" i="105"/>
  <c r="BK64" i="105" s="1"/>
  <c r="BJ32" i="105"/>
  <c r="BJ64" i="105" s="1"/>
  <c r="BI32" i="105"/>
  <c r="BI64" i="105" s="1"/>
  <c r="BH32" i="105"/>
  <c r="BH64" i="105" s="1"/>
  <c r="BG32" i="105"/>
  <c r="BG64" i="105" s="1"/>
  <c r="BF32" i="105"/>
  <c r="BF64" i="105" s="1"/>
  <c r="BE32" i="105"/>
  <c r="BE64" i="105" s="1"/>
  <c r="BD32" i="105"/>
  <c r="BD64" i="105" s="1"/>
  <c r="BC32" i="105"/>
  <c r="BC64" i="105" s="1"/>
  <c r="BB32" i="105"/>
  <c r="BB64" i="105" s="1"/>
  <c r="BA32" i="105"/>
  <c r="BA64" i="105" s="1"/>
  <c r="AZ32" i="105"/>
  <c r="AZ64" i="105" s="1"/>
  <c r="AY32" i="105"/>
  <c r="AY64" i="105" s="1"/>
  <c r="AX32" i="105"/>
  <c r="AX64" i="105" s="1"/>
  <c r="AW32" i="105"/>
  <c r="AW64" i="105" s="1"/>
  <c r="AV32" i="105"/>
  <c r="AV64" i="105" s="1"/>
  <c r="AU32" i="105"/>
  <c r="AU64" i="105" s="1"/>
  <c r="AT32" i="105"/>
  <c r="AT64" i="105" s="1"/>
  <c r="AS32" i="105"/>
  <c r="AS64" i="105" s="1"/>
  <c r="AR32" i="105"/>
  <c r="AR64" i="105" s="1"/>
  <c r="AQ32" i="105"/>
  <c r="AQ64" i="105" s="1"/>
  <c r="AP32" i="105"/>
  <c r="AP64" i="105" s="1"/>
  <c r="AO32" i="105"/>
  <c r="AO64" i="105" s="1"/>
  <c r="AN32" i="105"/>
  <c r="AN64" i="105" s="1"/>
  <c r="AM32" i="105"/>
  <c r="AM64" i="105" s="1"/>
  <c r="AL32" i="105"/>
  <c r="AL64" i="105" s="1"/>
  <c r="AK32" i="105"/>
  <c r="AK64" i="105" s="1"/>
  <c r="AJ32" i="105"/>
  <c r="AJ64" i="105" s="1"/>
  <c r="AI32" i="105"/>
  <c r="AI64" i="105" s="1"/>
  <c r="AH32" i="105"/>
  <c r="AH64" i="105" s="1"/>
  <c r="AG32" i="105"/>
  <c r="AG64" i="105" s="1"/>
  <c r="AF32" i="105"/>
  <c r="AF64" i="105" s="1"/>
  <c r="AE32" i="105"/>
  <c r="AE64" i="105" s="1"/>
  <c r="AD32" i="105"/>
  <c r="AD64" i="105" s="1"/>
  <c r="AC32" i="105"/>
  <c r="AC64" i="105" s="1"/>
  <c r="AB32" i="105"/>
  <c r="AB64" i="105" s="1"/>
  <c r="AA32" i="105"/>
  <c r="AA64" i="105" s="1"/>
  <c r="Z32" i="105"/>
  <c r="Z64" i="105" s="1"/>
  <c r="Y32" i="105"/>
  <c r="Y64" i="105" s="1"/>
  <c r="X32" i="105"/>
  <c r="X64" i="105" s="1"/>
  <c r="W32" i="105"/>
  <c r="W64" i="105" s="1"/>
  <c r="V32" i="105"/>
  <c r="V64" i="105" s="1"/>
  <c r="U32" i="105"/>
  <c r="U64" i="105" s="1"/>
  <c r="T32" i="105"/>
  <c r="T64" i="105" s="1"/>
  <c r="S32" i="105"/>
  <c r="S64" i="105" s="1"/>
  <c r="R32" i="105"/>
  <c r="R64" i="105" s="1"/>
  <c r="Q32" i="105"/>
  <c r="Q64" i="105" s="1"/>
  <c r="P32" i="105"/>
  <c r="P64" i="105" s="1"/>
  <c r="O32" i="105"/>
  <c r="O64" i="105" s="1"/>
  <c r="N32" i="105"/>
  <c r="N64" i="105" s="1"/>
  <c r="M32" i="105"/>
  <c r="M64" i="105" s="1"/>
  <c r="L32" i="105"/>
  <c r="L64" i="105" s="1"/>
  <c r="K32" i="105"/>
  <c r="K64" i="105" s="1"/>
  <c r="J32" i="105"/>
  <c r="J64" i="105" s="1"/>
  <c r="I32" i="105"/>
  <c r="I64" i="105" s="1"/>
  <c r="H32" i="105"/>
  <c r="H64" i="105" s="1"/>
  <c r="G32" i="105"/>
  <c r="G64" i="105" s="1"/>
  <c r="F32" i="105"/>
  <c r="F64" i="105" s="1"/>
  <c r="E32" i="105"/>
  <c r="E64" i="105" s="1"/>
  <c r="D32" i="105"/>
  <c r="D64" i="105" s="1"/>
  <c r="C32" i="105"/>
  <c r="C64" i="105" s="1"/>
  <c r="B32" i="105"/>
  <c r="B64" i="105" s="1"/>
  <c r="A32" i="105"/>
  <c r="A64" i="105" s="1"/>
  <c r="A31" i="105"/>
  <c r="A63" i="105" s="1"/>
  <c r="BQ30" i="105"/>
  <c r="BQ62" i="105" s="1"/>
  <c r="BP30" i="105"/>
  <c r="BP62" i="105" s="1"/>
  <c r="BO30" i="105"/>
  <c r="BO62" i="105" s="1"/>
  <c r="BN30" i="105"/>
  <c r="BN62" i="105" s="1"/>
  <c r="BM30" i="105"/>
  <c r="BM62" i="105" s="1"/>
  <c r="BL30" i="105"/>
  <c r="BL62" i="105" s="1"/>
  <c r="BK30" i="105"/>
  <c r="BK62" i="105" s="1"/>
  <c r="BJ30" i="105"/>
  <c r="BJ62" i="105" s="1"/>
  <c r="BI30" i="105"/>
  <c r="BI62" i="105" s="1"/>
  <c r="BH30" i="105"/>
  <c r="BH62" i="105" s="1"/>
  <c r="BG30" i="105"/>
  <c r="BG62" i="105" s="1"/>
  <c r="BF30" i="105"/>
  <c r="BF62" i="105" s="1"/>
  <c r="BE30" i="105"/>
  <c r="BE62" i="105" s="1"/>
  <c r="BD30" i="105"/>
  <c r="BD62" i="105" s="1"/>
  <c r="BC30" i="105"/>
  <c r="BC62" i="105" s="1"/>
  <c r="BB30" i="105"/>
  <c r="BB62" i="105" s="1"/>
  <c r="BA30" i="105"/>
  <c r="BA62" i="105" s="1"/>
  <c r="AZ30" i="105"/>
  <c r="AZ62" i="105" s="1"/>
  <c r="AY30" i="105"/>
  <c r="AY62" i="105" s="1"/>
  <c r="AX30" i="105"/>
  <c r="AX62" i="105" s="1"/>
  <c r="AW30" i="105"/>
  <c r="AW62" i="105" s="1"/>
  <c r="AV30" i="105"/>
  <c r="AV62" i="105" s="1"/>
  <c r="AU30" i="105"/>
  <c r="AU62" i="105" s="1"/>
  <c r="AT30" i="105"/>
  <c r="AT62" i="105" s="1"/>
  <c r="AS30" i="105"/>
  <c r="AS62" i="105" s="1"/>
  <c r="AR30" i="105"/>
  <c r="AR62" i="105" s="1"/>
  <c r="AQ30" i="105"/>
  <c r="AQ62" i="105" s="1"/>
  <c r="AP30" i="105"/>
  <c r="AP62" i="105" s="1"/>
  <c r="AO30" i="105"/>
  <c r="AO62" i="105" s="1"/>
  <c r="AN30" i="105"/>
  <c r="AN62" i="105" s="1"/>
  <c r="AM30" i="105"/>
  <c r="AM62" i="105" s="1"/>
  <c r="AL30" i="105"/>
  <c r="AL62" i="105" s="1"/>
  <c r="AK30" i="105"/>
  <c r="AK62" i="105" s="1"/>
  <c r="AJ30" i="105"/>
  <c r="AJ62" i="105" s="1"/>
  <c r="AI30" i="105"/>
  <c r="AI62" i="105" s="1"/>
  <c r="AH30" i="105"/>
  <c r="AH62" i="105" s="1"/>
  <c r="AG30" i="105"/>
  <c r="AG62" i="105" s="1"/>
  <c r="AF30" i="105"/>
  <c r="AF62" i="105" s="1"/>
  <c r="AE30" i="105"/>
  <c r="AE62" i="105" s="1"/>
  <c r="AD30" i="105"/>
  <c r="AD62" i="105" s="1"/>
  <c r="AC30" i="105"/>
  <c r="AC62" i="105" s="1"/>
  <c r="AB30" i="105"/>
  <c r="AB62" i="105" s="1"/>
  <c r="AA30" i="105"/>
  <c r="AA62" i="105" s="1"/>
  <c r="Z30" i="105"/>
  <c r="Z62" i="105" s="1"/>
  <c r="Y30" i="105"/>
  <c r="Y62" i="105" s="1"/>
  <c r="X30" i="105"/>
  <c r="X62" i="105" s="1"/>
  <c r="W30" i="105"/>
  <c r="W62" i="105" s="1"/>
  <c r="V30" i="105"/>
  <c r="V62" i="105" s="1"/>
  <c r="U30" i="105"/>
  <c r="U62" i="105" s="1"/>
  <c r="T30" i="105"/>
  <c r="T62" i="105" s="1"/>
  <c r="S30" i="105"/>
  <c r="S62" i="105" s="1"/>
  <c r="R30" i="105"/>
  <c r="R62" i="105" s="1"/>
  <c r="Q30" i="105"/>
  <c r="Q62" i="105" s="1"/>
  <c r="P30" i="105"/>
  <c r="P62" i="105" s="1"/>
  <c r="O30" i="105"/>
  <c r="O62" i="105" s="1"/>
  <c r="N30" i="105"/>
  <c r="N62" i="105" s="1"/>
  <c r="M30" i="105"/>
  <c r="M62" i="105" s="1"/>
  <c r="L30" i="105"/>
  <c r="L62" i="105" s="1"/>
  <c r="K30" i="105"/>
  <c r="K62" i="105" s="1"/>
  <c r="J30" i="105"/>
  <c r="J62" i="105" s="1"/>
  <c r="I30" i="105"/>
  <c r="I62" i="105" s="1"/>
  <c r="H30" i="105"/>
  <c r="H62" i="105" s="1"/>
  <c r="G30" i="105"/>
  <c r="G62" i="105" s="1"/>
  <c r="F30" i="105"/>
  <c r="F62" i="105" s="1"/>
  <c r="E30" i="105"/>
  <c r="E62" i="105" s="1"/>
  <c r="D30" i="105"/>
  <c r="D62" i="105" s="1"/>
  <c r="C30" i="105"/>
  <c r="C62" i="105" s="1"/>
  <c r="B30" i="105"/>
  <c r="B62" i="105" s="1"/>
  <c r="A30" i="105"/>
  <c r="A62" i="105" s="1"/>
  <c r="A29" i="105"/>
  <c r="A61" i="105" s="1"/>
  <c r="C28" i="105"/>
  <c r="C60" i="105" s="1"/>
  <c r="B28" i="105"/>
  <c r="B60" i="105" s="1"/>
  <c r="A28" i="105"/>
  <c r="A60" i="105" s="1"/>
  <c r="A27" i="105"/>
  <c r="A59" i="105" s="1"/>
  <c r="C26" i="105"/>
  <c r="C58" i="105" s="1"/>
  <c r="B26" i="105"/>
  <c r="B58" i="105" s="1"/>
  <c r="A26" i="105"/>
  <c r="A58" i="105" s="1"/>
  <c r="A25" i="105"/>
  <c r="A57" i="105" s="1"/>
  <c r="C24" i="105"/>
  <c r="C56" i="105" s="1"/>
  <c r="B24" i="105"/>
  <c r="B56" i="105" s="1"/>
  <c r="A24" i="105"/>
  <c r="A56" i="105" s="1"/>
  <c r="A23" i="105"/>
  <c r="A55" i="105" s="1"/>
  <c r="C22" i="105"/>
  <c r="C54" i="105" s="1"/>
  <c r="B22" i="105"/>
  <c r="B54" i="105" s="1"/>
  <c r="A22" i="105"/>
  <c r="A54" i="105" s="1"/>
  <c r="A21" i="105"/>
  <c r="A53" i="105" s="1"/>
  <c r="C20" i="105"/>
  <c r="C52" i="105" s="1"/>
  <c r="B20" i="105"/>
  <c r="B52" i="105" s="1"/>
  <c r="A20" i="105"/>
  <c r="A52" i="105" s="1"/>
  <c r="A19" i="105"/>
  <c r="A51" i="105" s="1"/>
  <c r="C18" i="105"/>
  <c r="C50" i="105" s="1"/>
  <c r="B18" i="105"/>
  <c r="B50" i="105" s="1"/>
  <c r="A18" i="105"/>
  <c r="A50" i="105" s="1"/>
  <c r="A17" i="105"/>
  <c r="A49" i="105" s="1"/>
  <c r="C16" i="105"/>
  <c r="C48" i="105" s="1"/>
  <c r="B16" i="105"/>
  <c r="B48" i="105" s="1"/>
  <c r="A16" i="105"/>
  <c r="A48" i="105" s="1"/>
  <c r="C15" i="105"/>
  <c r="C47" i="105" s="1"/>
  <c r="B15" i="105"/>
  <c r="B47" i="105" s="1"/>
  <c r="A15" i="105"/>
  <c r="A47" i="105" s="1"/>
  <c r="A14" i="105"/>
  <c r="A46" i="105" s="1"/>
  <c r="C13" i="105"/>
  <c r="C45" i="105" s="1"/>
  <c r="B13" i="105"/>
  <c r="B45" i="105" s="1"/>
  <c r="A13" i="105"/>
  <c r="A45" i="105" s="1"/>
  <c r="C12" i="105"/>
  <c r="C44" i="105" s="1"/>
  <c r="B12" i="105"/>
  <c r="B44" i="105" s="1"/>
  <c r="A12" i="105"/>
  <c r="A44" i="105" s="1"/>
  <c r="A11" i="105"/>
  <c r="A43" i="105" s="1"/>
  <c r="C10" i="105"/>
  <c r="C42" i="105" s="1"/>
  <c r="B10" i="105"/>
  <c r="B42" i="105" s="1"/>
  <c r="A10" i="105"/>
  <c r="A42" i="105" s="1"/>
  <c r="C9" i="105"/>
  <c r="C41" i="105" s="1"/>
  <c r="B9" i="105"/>
  <c r="B41" i="105" s="1"/>
  <c r="A9" i="105"/>
  <c r="A41" i="105" s="1"/>
  <c r="A8" i="105"/>
  <c r="A40" i="105" s="1"/>
  <c r="C7" i="105"/>
  <c r="C39" i="105" s="1"/>
  <c r="B7" i="105"/>
  <c r="B39" i="105" s="1"/>
  <c r="A7" i="105"/>
  <c r="A39" i="105" s="1"/>
  <c r="BQ6" i="105"/>
  <c r="BQ38" i="105" s="1"/>
  <c r="BP6" i="105"/>
  <c r="BP38" i="105" s="1"/>
  <c r="BO6" i="105"/>
  <c r="BO38" i="105" s="1"/>
  <c r="BN6" i="105"/>
  <c r="BN38" i="105" s="1"/>
  <c r="BM6" i="105"/>
  <c r="BM38" i="105" s="1"/>
  <c r="BL6" i="105"/>
  <c r="BL38" i="105" s="1"/>
  <c r="BK6" i="105"/>
  <c r="BK38" i="105" s="1"/>
  <c r="BJ6" i="105"/>
  <c r="BJ38" i="105" s="1"/>
  <c r="BI6" i="105"/>
  <c r="BI38" i="105" s="1"/>
  <c r="BH6" i="105"/>
  <c r="BH38" i="105" s="1"/>
  <c r="BG6" i="105"/>
  <c r="BG38" i="105" s="1"/>
  <c r="BF6" i="105"/>
  <c r="BF38" i="105" s="1"/>
  <c r="BE6" i="105"/>
  <c r="BE38" i="105" s="1"/>
  <c r="BD6" i="105"/>
  <c r="BD38" i="105" s="1"/>
  <c r="BC6" i="105"/>
  <c r="BC38" i="105" s="1"/>
  <c r="BB6" i="105"/>
  <c r="BB38" i="105" s="1"/>
  <c r="BA6" i="105"/>
  <c r="BA38" i="105" s="1"/>
  <c r="AZ6" i="105"/>
  <c r="AZ38" i="105" s="1"/>
  <c r="AY6" i="105"/>
  <c r="AY38" i="105" s="1"/>
  <c r="AX6" i="105"/>
  <c r="AX38" i="105" s="1"/>
  <c r="AW6" i="105"/>
  <c r="AW38" i="105" s="1"/>
  <c r="AV6" i="105"/>
  <c r="AV38" i="105" s="1"/>
  <c r="AU6" i="105"/>
  <c r="AU38" i="105" s="1"/>
  <c r="AT6" i="105"/>
  <c r="AT38" i="105" s="1"/>
  <c r="AS6" i="105"/>
  <c r="AS38" i="105" s="1"/>
  <c r="AR6" i="105"/>
  <c r="AR38" i="105" s="1"/>
  <c r="AQ6" i="105"/>
  <c r="AQ38" i="105" s="1"/>
  <c r="AP6" i="105"/>
  <c r="AP38" i="105" s="1"/>
  <c r="AO6" i="105"/>
  <c r="AO38" i="105" s="1"/>
  <c r="AN6" i="105"/>
  <c r="AN38" i="105" s="1"/>
  <c r="AM6" i="105"/>
  <c r="AM38" i="105" s="1"/>
  <c r="AL6" i="105"/>
  <c r="AL38" i="105" s="1"/>
  <c r="AK6" i="105"/>
  <c r="AK38" i="105" s="1"/>
  <c r="AJ6" i="105"/>
  <c r="AJ38" i="105" s="1"/>
  <c r="AI6" i="105"/>
  <c r="AI38" i="105" s="1"/>
  <c r="AH6" i="105"/>
  <c r="AH38" i="105" s="1"/>
  <c r="AG6" i="105"/>
  <c r="AG38" i="105" s="1"/>
  <c r="AF6" i="105"/>
  <c r="AF38" i="105" s="1"/>
  <c r="AE6" i="105"/>
  <c r="AE38" i="105" s="1"/>
  <c r="AD6" i="105"/>
  <c r="AD38" i="105" s="1"/>
  <c r="AC6" i="105"/>
  <c r="AC38" i="105" s="1"/>
  <c r="AB6" i="105"/>
  <c r="AB38" i="105" s="1"/>
  <c r="AA6" i="105"/>
  <c r="AA38" i="105" s="1"/>
  <c r="Z6" i="105"/>
  <c r="Z38" i="105" s="1"/>
  <c r="Y6" i="105"/>
  <c r="Y38" i="105" s="1"/>
  <c r="X6" i="105"/>
  <c r="X38" i="105" s="1"/>
  <c r="W6" i="105"/>
  <c r="W38" i="105" s="1"/>
  <c r="V6" i="105"/>
  <c r="V38" i="105" s="1"/>
  <c r="U6" i="105"/>
  <c r="U38" i="105" s="1"/>
  <c r="T6" i="105"/>
  <c r="T38" i="105" s="1"/>
  <c r="S6" i="105"/>
  <c r="S38" i="105" s="1"/>
  <c r="R6" i="105"/>
  <c r="R38" i="105" s="1"/>
  <c r="Q6" i="105"/>
  <c r="Q38" i="105" s="1"/>
  <c r="P6" i="105"/>
  <c r="P38" i="105" s="1"/>
  <c r="O6" i="105"/>
  <c r="O38" i="105" s="1"/>
  <c r="N6" i="105"/>
  <c r="N38" i="105" s="1"/>
  <c r="M6" i="105"/>
  <c r="M38" i="105" s="1"/>
  <c r="L6" i="105"/>
  <c r="L38" i="105" s="1"/>
  <c r="K6" i="105"/>
  <c r="K38" i="105" s="1"/>
  <c r="J6" i="105"/>
  <c r="J38" i="105" s="1"/>
  <c r="I6" i="105"/>
  <c r="I38" i="105" s="1"/>
  <c r="H6" i="105"/>
  <c r="H38" i="105" s="1"/>
  <c r="G6" i="105"/>
  <c r="G38" i="105" s="1"/>
  <c r="F6" i="105"/>
  <c r="F38" i="105" s="1"/>
  <c r="E6" i="105"/>
  <c r="E38" i="105" s="1"/>
  <c r="D6" i="105"/>
  <c r="D38" i="105" s="1"/>
  <c r="C6" i="105"/>
  <c r="C38" i="105" s="1"/>
  <c r="B6" i="105"/>
  <c r="B38" i="105" s="1"/>
  <c r="A6" i="105"/>
  <c r="A38" i="105" s="1"/>
  <c r="A5" i="105"/>
  <c r="A37" i="105" s="1"/>
  <c r="BQ4" i="105"/>
  <c r="BQ36" i="105" s="1"/>
  <c r="BP4" i="105"/>
  <c r="BP36" i="105" s="1"/>
  <c r="BO4" i="105"/>
  <c r="BO36" i="105" s="1"/>
  <c r="BN4" i="105"/>
  <c r="BN36" i="105" s="1"/>
  <c r="BM4" i="105"/>
  <c r="BM36" i="105" s="1"/>
  <c r="BL4" i="105"/>
  <c r="BL36" i="105" s="1"/>
  <c r="BK4" i="105"/>
  <c r="BK36" i="105" s="1"/>
  <c r="BJ4" i="105"/>
  <c r="BJ36" i="105" s="1"/>
  <c r="BI4" i="105"/>
  <c r="BI36" i="105" s="1"/>
  <c r="BH4" i="105"/>
  <c r="BH36" i="105" s="1"/>
  <c r="BG4" i="105"/>
  <c r="BG36" i="105" s="1"/>
  <c r="BF4" i="105"/>
  <c r="BF36" i="105" s="1"/>
  <c r="BE4" i="105"/>
  <c r="BE36" i="105" s="1"/>
  <c r="BD4" i="105"/>
  <c r="BD36" i="105" s="1"/>
  <c r="BC4" i="105"/>
  <c r="BC36" i="105" s="1"/>
  <c r="BB4" i="105"/>
  <c r="BB36" i="105" s="1"/>
  <c r="BA4" i="105"/>
  <c r="BA36" i="105" s="1"/>
  <c r="AZ4" i="105"/>
  <c r="AZ36" i="105" s="1"/>
  <c r="AY4" i="105"/>
  <c r="AY36" i="105" s="1"/>
  <c r="AX4" i="105"/>
  <c r="AX36" i="105" s="1"/>
  <c r="AW4" i="105"/>
  <c r="AW36" i="105" s="1"/>
  <c r="AV4" i="105"/>
  <c r="AV36" i="105" s="1"/>
  <c r="AU4" i="105"/>
  <c r="AU36" i="105" s="1"/>
  <c r="AT4" i="105"/>
  <c r="AT36" i="105" s="1"/>
  <c r="AS4" i="105"/>
  <c r="AS36" i="105" s="1"/>
  <c r="AR4" i="105"/>
  <c r="AR36" i="105" s="1"/>
  <c r="AQ4" i="105"/>
  <c r="AQ36" i="105" s="1"/>
  <c r="AP4" i="105"/>
  <c r="AP36" i="105" s="1"/>
  <c r="AO4" i="105"/>
  <c r="AO36" i="105" s="1"/>
  <c r="AN4" i="105"/>
  <c r="AN36" i="105" s="1"/>
  <c r="AM4" i="105"/>
  <c r="AM36" i="105" s="1"/>
  <c r="AL4" i="105"/>
  <c r="AL36" i="105" s="1"/>
  <c r="AK4" i="105"/>
  <c r="AK36" i="105" s="1"/>
  <c r="AJ4" i="105"/>
  <c r="AJ36" i="105" s="1"/>
  <c r="AI4" i="105"/>
  <c r="AI36" i="105" s="1"/>
  <c r="AH4" i="105"/>
  <c r="AH36" i="105" s="1"/>
  <c r="AG4" i="105"/>
  <c r="AG36" i="105" s="1"/>
  <c r="AF4" i="105"/>
  <c r="AF36" i="105" s="1"/>
  <c r="AE4" i="105"/>
  <c r="AE36" i="105" s="1"/>
  <c r="AD4" i="105"/>
  <c r="AD36" i="105" s="1"/>
  <c r="AC4" i="105"/>
  <c r="AC36" i="105" s="1"/>
  <c r="AB4" i="105"/>
  <c r="AB36" i="105" s="1"/>
  <c r="AA4" i="105"/>
  <c r="AA36" i="105" s="1"/>
  <c r="Z4" i="105"/>
  <c r="Z36" i="105" s="1"/>
  <c r="Y4" i="105"/>
  <c r="Y36" i="105" s="1"/>
  <c r="X4" i="105"/>
  <c r="X36" i="105" s="1"/>
  <c r="W4" i="105"/>
  <c r="W36" i="105" s="1"/>
  <c r="V4" i="105"/>
  <c r="V36" i="105" s="1"/>
  <c r="U4" i="105"/>
  <c r="U36" i="105" s="1"/>
  <c r="T4" i="105"/>
  <c r="T36" i="105" s="1"/>
  <c r="S4" i="105"/>
  <c r="S36" i="105" s="1"/>
  <c r="R4" i="105"/>
  <c r="R36" i="105" s="1"/>
  <c r="Q4" i="105"/>
  <c r="Q36" i="105" s="1"/>
  <c r="P4" i="105"/>
  <c r="P36" i="105" s="1"/>
  <c r="O4" i="105"/>
  <c r="O36" i="105" s="1"/>
  <c r="N4" i="105"/>
  <c r="N36" i="105" s="1"/>
  <c r="M4" i="105"/>
  <c r="M36" i="105" s="1"/>
  <c r="L4" i="105"/>
  <c r="L36" i="105" s="1"/>
  <c r="K4" i="105"/>
  <c r="K36" i="105" s="1"/>
  <c r="J4" i="105"/>
  <c r="J36" i="105" s="1"/>
  <c r="I4" i="105"/>
  <c r="I36" i="105" s="1"/>
  <c r="H4" i="105"/>
  <c r="H36" i="105" s="1"/>
  <c r="G4" i="105"/>
  <c r="G36" i="105" s="1"/>
  <c r="F4" i="105"/>
  <c r="F36" i="105" s="1"/>
  <c r="E4" i="105"/>
  <c r="E36" i="105" s="1"/>
  <c r="D4" i="105"/>
  <c r="D36" i="105" s="1"/>
  <c r="C4" i="105"/>
  <c r="C36" i="105" s="1"/>
  <c r="B4" i="105"/>
  <c r="B36" i="105" s="1"/>
  <c r="BQ3" i="105"/>
  <c r="BQ35" i="105" s="1"/>
  <c r="BP3" i="105"/>
  <c r="BP35" i="105" s="1"/>
  <c r="BO3" i="105"/>
  <c r="BO35" i="105" s="1"/>
  <c r="BN3" i="105"/>
  <c r="BN35" i="105" s="1"/>
  <c r="BM3" i="105"/>
  <c r="BM35" i="105" s="1"/>
  <c r="BL3" i="105"/>
  <c r="BL35" i="105" s="1"/>
  <c r="BK3" i="105"/>
  <c r="BK35" i="105" s="1"/>
  <c r="BJ3" i="105"/>
  <c r="BJ35" i="105" s="1"/>
  <c r="BI3" i="105"/>
  <c r="BI35" i="105" s="1"/>
  <c r="BH3" i="105"/>
  <c r="BH35" i="105" s="1"/>
  <c r="BG3" i="105"/>
  <c r="BG35" i="105" s="1"/>
  <c r="BF3" i="105"/>
  <c r="BF35" i="105" s="1"/>
  <c r="BE3" i="105"/>
  <c r="BE35" i="105" s="1"/>
  <c r="BD3" i="105"/>
  <c r="BD35" i="105" s="1"/>
  <c r="BC3" i="105"/>
  <c r="BC35" i="105" s="1"/>
  <c r="BB3" i="105"/>
  <c r="BB35" i="105" s="1"/>
  <c r="BA3" i="105"/>
  <c r="BA35" i="105" s="1"/>
  <c r="AZ3" i="105"/>
  <c r="AZ35" i="105" s="1"/>
  <c r="AY3" i="105"/>
  <c r="AY35" i="105" s="1"/>
  <c r="AX3" i="105"/>
  <c r="AX35" i="105" s="1"/>
  <c r="AW3" i="105"/>
  <c r="AW35" i="105" s="1"/>
  <c r="AV3" i="105"/>
  <c r="AV35" i="105" s="1"/>
  <c r="AU3" i="105"/>
  <c r="AU35" i="105" s="1"/>
  <c r="AT3" i="105"/>
  <c r="AT35" i="105" s="1"/>
  <c r="AS3" i="105"/>
  <c r="AS35" i="105" s="1"/>
  <c r="AR3" i="105"/>
  <c r="AR35" i="105" s="1"/>
  <c r="AQ3" i="105"/>
  <c r="AQ35" i="105" s="1"/>
  <c r="AP3" i="105"/>
  <c r="AP35" i="105" s="1"/>
  <c r="AO3" i="105"/>
  <c r="AO35" i="105" s="1"/>
  <c r="AN3" i="105"/>
  <c r="AN35" i="105" s="1"/>
  <c r="AM3" i="105"/>
  <c r="AM35" i="105" s="1"/>
  <c r="AL3" i="105"/>
  <c r="AL35" i="105" s="1"/>
  <c r="AK3" i="105"/>
  <c r="AK35" i="105" s="1"/>
  <c r="AJ3" i="105"/>
  <c r="AJ35" i="105" s="1"/>
  <c r="AI3" i="105"/>
  <c r="AI35" i="105" s="1"/>
  <c r="AH3" i="105"/>
  <c r="AH35" i="105" s="1"/>
  <c r="AG3" i="105"/>
  <c r="AG35" i="105" s="1"/>
  <c r="AF3" i="105"/>
  <c r="AF35" i="105" s="1"/>
  <c r="AE3" i="105"/>
  <c r="AE35" i="105" s="1"/>
  <c r="AD3" i="105"/>
  <c r="AD35" i="105" s="1"/>
  <c r="AC3" i="105"/>
  <c r="AC35" i="105" s="1"/>
  <c r="AB3" i="105"/>
  <c r="AB35" i="105" s="1"/>
  <c r="AA3" i="105"/>
  <c r="AA35" i="105" s="1"/>
  <c r="Z3" i="105"/>
  <c r="Z35" i="105" s="1"/>
  <c r="Y3" i="105"/>
  <c r="Y35" i="105" s="1"/>
  <c r="X3" i="105"/>
  <c r="X35" i="105" s="1"/>
  <c r="W3" i="105"/>
  <c r="W35" i="105" s="1"/>
  <c r="V3" i="105"/>
  <c r="V35" i="105" s="1"/>
  <c r="U3" i="105"/>
  <c r="U35" i="105" s="1"/>
  <c r="T3" i="105"/>
  <c r="T35" i="105" s="1"/>
  <c r="S3" i="105"/>
  <c r="S35" i="105" s="1"/>
  <c r="R3" i="105"/>
  <c r="R35" i="105" s="1"/>
  <c r="Q3" i="105"/>
  <c r="Q35" i="105" s="1"/>
  <c r="P3" i="105"/>
  <c r="P35" i="105" s="1"/>
  <c r="O3" i="105"/>
  <c r="O35" i="105" s="1"/>
  <c r="N3" i="105"/>
  <c r="N35" i="105" s="1"/>
  <c r="M3" i="105"/>
  <c r="M35" i="105" s="1"/>
  <c r="L3" i="105"/>
  <c r="L35" i="105" s="1"/>
  <c r="K3" i="105"/>
  <c r="K35" i="105" s="1"/>
  <c r="J3" i="105"/>
  <c r="J35" i="105" s="1"/>
  <c r="I3" i="105"/>
  <c r="I35" i="105" s="1"/>
  <c r="H3" i="105"/>
  <c r="H35" i="105" s="1"/>
  <c r="G3" i="105"/>
  <c r="G35" i="105" s="1"/>
  <c r="F3" i="105"/>
  <c r="F35" i="105" s="1"/>
  <c r="E3" i="105"/>
  <c r="E35" i="105" s="1"/>
  <c r="D3" i="105"/>
  <c r="D35" i="105" s="1"/>
  <c r="C3" i="105"/>
  <c r="C35" i="105" s="1"/>
  <c r="B3" i="105"/>
  <c r="B35" i="105" s="1"/>
  <c r="A1" i="105"/>
  <c r="A1" i="104"/>
  <c r="B20" i="107"/>
  <c r="B52" i="107" s="1"/>
  <c r="B22" i="107"/>
  <c r="B54" i="107" s="1"/>
  <c r="B15" i="107"/>
  <c r="B47" i="107" s="1"/>
  <c r="B24" i="107"/>
  <c r="B56" i="107" s="1"/>
  <c r="B9" i="107"/>
  <c r="B41" i="107" s="1"/>
  <c r="B12" i="107"/>
  <c r="B44" i="107" s="1"/>
  <c r="B7" i="107"/>
  <c r="B39" i="107" s="1"/>
  <c r="B18" i="107"/>
  <c r="B50" i="107" s="1"/>
  <c r="B26" i="107"/>
  <c r="B58" i="107" s="1"/>
  <c r="B28" i="107"/>
  <c r="B60" i="107" s="1"/>
  <c r="V18" i="105"/>
  <c r="V50" i="105" s="1"/>
  <c r="V26" i="105"/>
  <c r="V58" i="105" s="1"/>
  <c r="V9" i="105"/>
  <c r="V41" i="105" s="1"/>
  <c r="V20" i="105"/>
  <c r="V52" i="105" s="1"/>
  <c r="V28" i="105"/>
  <c r="V60" i="105" s="1"/>
  <c r="V12" i="105"/>
  <c r="V44" i="105" s="1"/>
  <c r="V22" i="105"/>
  <c r="V54" i="105" s="1"/>
  <c r="V15" i="105"/>
  <c r="V47" i="105" s="1"/>
  <c r="V24" i="105"/>
  <c r="V56" i="105" s="1"/>
  <c r="V7" i="105"/>
  <c r="V39" i="105" s="1"/>
  <c r="B16" i="107"/>
  <c r="B48" i="107" s="1"/>
  <c r="B13" i="107"/>
  <c r="B45" i="107" s="1"/>
  <c r="B10" i="107"/>
  <c r="B42" i="107" s="1"/>
  <c r="V16" i="105"/>
  <c r="V48" i="105" s="1"/>
  <c r="V13" i="105"/>
  <c r="V45" i="105" s="1"/>
  <c r="V10" i="105"/>
  <c r="V42" i="105" s="1"/>
  <c r="D24" i="105"/>
  <c r="D56" i="105" s="1"/>
  <c r="D7" i="105"/>
  <c r="D39" i="105" s="1"/>
  <c r="D9" i="105"/>
  <c r="D41" i="105" s="1"/>
  <c r="D20" i="105"/>
  <c r="D52" i="105" s="1"/>
  <c r="D28" i="105"/>
  <c r="D60" i="105" s="1"/>
  <c r="D18" i="105"/>
  <c r="D50" i="105" s="1"/>
  <c r="D26" i="105"/>
  <c r="D58" i="105" s="1"/>
  <c r="D12" i="105"/>
  <c r="D44" i="105" s="1"/>
  <c r="D22" i="105"/>
  <c r="D54" i="105" s="1"/>
  <c r="D15" i="105"/>
  <c r="D47" i="105" s="1"/>
  <c r="D16" i="105"/>
  <c r="D48" i="105" s="1"/>
  <c r="D13" i="105"/>
  <c r="D45" i="105" s="1"/>
  <c r="D10" i="105"/>
  <c r="D42" i="105" s="1"/>
  <c r="A1" i="99"/>
  <c r="B8" i="109"/>
  <c r="B8" i="108"/>
  <c r="B8" i="110"/>
  <c r="B8" i="111"/>
  <c r="B13" i="109"/>
  <c r="B13" i="108"/>
  <c r="B13" i="111"/>
  <c r="B13" i="110"/>
  <c r="B10" i="109"/>
  <c r="B10" i="108"/>
  <c r="B10" i="111"/>
  <c r="B10" i="110"/>
  <c r="BK15" i="105"/>
  <c r="BK47" i="105" s="1"/>
  <c r="BK24" i="105"/>
  <c r="BK56" i="105" s="1"/>
  <c r="BM7" i="105"/>
  <c r="BM39" i="105" s="1"/>
  <c r="BO9" i="105"/>
  <c r="BO41" i="105" s="1"/>
  <c r="BM12" i="105"/>
  <c r="BM44" i="105" s="1"/>
  <c r="BQ12" i="105"/>
  <c r="BQ44" i="105" s="1"/>
  <c r="BO15" i="105"/>
  <c r="BO47" i="105" s="1"/>
  <c r="BM18" i="105"/>
  <c r="BM50" i="105" s="1"/>
  <c r="BQ18" i="105"/>
  <c r="BQ50" i="105" s="1"/>
  <c r="BO20" i="105"/>
  <c r="BO52" i="105" s="1"/>
  <c r="BM22" i="105"/>
  <c r="BM54" i="105" s="1"/>
  <c r="BQ22" i="105"/>
  <c r="BQ54" i="105" s="1"/>
  <c r="BO24" i="105"/>
  <c r="BO56" i="105" s="1"/>
  <c r="BQ26" i="105"/>
  <c r="BQ58" i="105" s="1"/>
  <c r="BO28" i="105"/>
  <c r="BO60" i="105" s="1"/>
  <c r="BK7" i="105"/>
  <c r="BK39" i="105" s="1"/>
  <c r="BK18" i="105"/>
  <c r="BK50" i="105" s="1"/>
  <c r="BK26" i="105"/>
  <c r="BK58" i="105" s="1"/>
  <c r="BN7" i="105"/>
  <c r="BN39" i="105" s="1"/>
  <c r="BL9" i="105"/>
  <c r="BL41" i="105" s="1"/>
  <c r="BP9" i="105"/>
  <c r="BP41" i="105" s="1"/>
  <c r="BN12" i="105"/>
  <c r="BN44" i="105" s="1"/>
  <c r="BL15" i="105"/>
  <c r="BL47" i="105" s="1"/>
  <c r="BP15" i="105"/>
  <c r="BP47" i="105" s="1"/>
  <c r="BN18" i="105"/>
  <c r="BN50" i="105" s="1"/>
  <c r="BL20" i="105"/>
  <c r="BL52" i="105" s="1"/>
  <c r="BP20" i="105"/>
  <c r="BP52" i="105" s="1"/>
  <c r="BN22" i="105"/>
  <c r="BN54" i="105" s="1"/>
  <c r="BL24" i="105"/>
  <c r="BL56" i="105" s="1"/>
  <c r="BP24" i="105"/>
  <c r="BP56" i="105" s="1"/>
  <c r="BN26" i="105"/>
  <c r="BN58" i="105" s="1"/>
  <c r="BL28" i="105"/>
  <c r="BL60" i="105" s="1"/>
  <c r="BP28" i="105"/>
  <c r="BP60" i="105" s="1"/>
  <c r="BK9" i="105"/>
  <c r="BK41" i="105" s="1"/>
  <c r="BK20" i="105"/>
  <c r="BK52" i="105" s="1"/>
  <c r="BK28" i="105"/>
  <c r="BK60" i="105" s="1"/>
  <c r="BO7" i="105"/>
  <c r="BO39" i="105" s="1"/>
  <c r="BM9" i="105"/>
  <c r="BM41" i="105" s="1"/>
  <c r="BQ9" i="105"/>
  <c r="BQ41" i="105" s="1"/>
  <c r="BO12" i="105"/>
  <c r="BO44" i="105" s="1"/>
  <c r="BM15" i="105"/>
  <c r="BM47" i="105" s="1"/>
  <c r="BQ15" i="105"/>
  <c r="BQ47" i="105" s="1"/>
  <c r="BO18" i="105"/>
  <c r="BO50" i="105" s="1"/>
  <c r="BM20" i="105"/>
  <c r="BM52" i="105" s="1"/>
  <c r="BQ20" i="105"/>
  <c r="BQ52" i="105" s="1"/>
  <c r="BO22" i="105"/>
  <c r="BO54" i="105" s="1"/>
  <c r="BM24" i="105"/>
  <c r="BM56" i="105" s="1"/>
  <c r="BQ24" i="105"/>
  <c r="BQ56" i="105" s="1"/>
  <c r="BO26" i="105"/>
  <c r="BO58" i="105" s="1"/>
  <c r="BM28" i="105"/>
  <c r="BM60" i="105" s="1"/>
  <c r="BQ28" i="105"/>
  <c r="BQ60" i="105" s="1"/>
  <c r="BK12" i="105"/>
  <c r="BK44" i="105" s="1"/>
  <c r="BK22" i="105"/>
  <c r="BK54" i="105" s="1"/>
  <c r="BL7" i="105"/>
  <c r="BL39" i="105" s="1"/>
  <c r="BP7" i="105"/>
  <c r="BP39" i="105" s="1"/>
  <c r="BN9" i="105"/>
  <c r="BN41" i="105" s="1"/>
  <c r="BL12" i="105"/>
  <c r="BL44" i="105" s="1"/>
  <c r="BP12" i="105"/>
  <c r="BP44" i="105" s="1"/>
  <c r="BN15" i="105"/>
  <c r="BN47" i="105" s="1"/>
  <c r="BL18" i="105"/>
  <c r="BL50" i="105" s="1"/>
  <c r="BP18" i="105"/>
  <c r="BP50" i="105" s="1"/>
  <c r="BN20" i="105"/>
  <c r="BN52" i="105" s="1"/>
  <c r="BL22" i="105"/>
  <c r="BL54" i="105" s="1"/>
  <c r="BP22" i="105"/>
  <c r="BP54" i="105" s="1"/>
  <c r="BN24" i="105"/>
  <c r="BN56" i="105" s="1"/>
  <c r="BL26" i="105"/>
  <c r="BL58" i="105" s="1"/>
  <c r="BP26" i="105"/>
  <c r="BP58" i="105" s="1"/>
  <c r="BN28" i="105"/>
  <c r="BN60" i="105" s="1"/>
  <c r="BQ7" i="105"/>
  <c r="BQ39" i="105" s="1"/>
  <c r="BM26" i="105"/>
  <c r="BM58" i="105" s="1"/>
  <c r="B14" i="109"/>
  <c r="B14" i="108"/>
  <c r="B14" i="110"/>
  <c r="B14" i="111"/>
  <c r="B11" i="109"/>
  <c r="B11" i="108"/>
  <c r="B11" i="110"/>
  <c r="B11" i="111"/>
  <c r="BJ15" i="105"/>
  <c r="BJ47" i="105" s="1"/>
  <c r="BP16" i="105"/>
  <c r="BP48" i="105" s="1"/>
  <c r="BJ18" i="105"/>
  <c r="BJ50" i="105" s="1"/>
  <c r="BO16" i="105"/>
  <c r="BO48" i="105" s="1"/>
  <c r="BJ24" i="105"/>
  <c r="BJ56" i="105" s="1"/>
  <c r="BK10" i="105"/>
  <c r="BK42" i="105" s="1"/>
  <c r="BK16" i="105"/>
  <c r="BK48" i="105" s="1"/>
  <c r="BJ7" i="105"/>
  <c r="BJ39" i="105" s="1"/>
  <c r="BJ26" i="105"/>
  <c r="BJ58" i="105" s="1"/>
  <c r="BO13" i="105"/>
  <c r="BO45" i="105" s="1"/>
  <c r="BM13" i="105"/>
  <c r="BM45" i="105" s="1"/>
  <c r="BL16" i="105"/>
  <c r="BL48" i="105" s="1"/>
  <c r="BN16" i="105"/>
  <c r="BN48" i="105" s="1"/>
  <c r="BJ9" i="105"/>
  <c r="BJ41" i="105" s="1"/>
  <c r="BJ20" i="105"/>
  <c r="BJ52" i="105" s="1"/>
  <c r="BJ28" i="105"/>
  <c r="BJ60" i="105" s="1"/>
  <c r="BQ10" i="105"/>
  <c r="BQ42" i="105" s="1"/>
  <c r="BP13" i="105"/>
  <c r="BP45" i="105" s="1"/>
  <c r="BN13" i="105"/>
  <c r="BN45" i="105" s="1"/>
  <c r="BQ13" i="105"/>
  <c r="BQ45" i="105" s="1"/>
  <c r="BL13" i="105"/>
  <c r="BL45" i="105" s="1"/>
  <c r="BM16" i="105"/>
  <c r="BM48" i="105" s="1"/>
  <c r="BL10" i="105"/>
  <c r="BL42" i="105" s="1"/>
  <c r="BJ12" i="105"/>
  <c r="BJ44" i="105" s="1"/>
  <c r="BJ22" i="105"/>
  <c r="BJ54" i="105" s="1"/>
  <c r="BQ16" i="105"/>
  <c r="BQ48" i="105" s="1"/>
  <c r="BM10" i="105"/>
  <c r="BM42" i="105" s="1"/>
  <c r="BN10" i="105"/>
  <c r="BN42" i="105" s="1"/>
  <c r="BP10" i="105"/>
  <c r="BP42" i="105" s="1"/>
  <c r="BO10" i="105"/>
  <c r="BO42" i="105" s="1"/>
  <c r="BK13" i="105"/>
  <c r="BK45" i="105" s="1"/>
  <c r="E15" i="105"/>
  <c r="E47" i="105" s="1"/>
  <c r="E7" i="105"/>
  <c r="E39" i="105" s="1"/>
  <c r="E18" i="105"/>
  <c r="E50" i="105" s="1"/>
  <c r="E26" i="105"/>
  <c r="E58" i="105" s="1"/>
  <c r="BJ16" i="105"/>
  <c r="BJ48" i="105" s="1"/>
  <c r="BJ13" i="105"/>
  <c r="BJ45" i="105" s="1"/>
  <c r="E28" i="105"/>
  <c r="E60" i="105" s="1"/>
  <c r="E24" i="105"/>
  <c r="E56" i="105" s="1"/>
  <c r="E9" i="105"/>
  <c r="E41" i="105" s="1"/>
  <c r="E20" i="105"/>
  <c r="E52" i="105" s="1"/>
  <c r="E12" i="105"/>
  <c r="E44" i="105" s="1"/>
  <c r="E22" i="105"/>
  <c r="E54" i="105" s="1"/>
  <c r="BJ10" i="105"/>
  <c r="BJ42" i="105" s="1"/>
  <c r="E16" i="105"/>
  <c r="E48" i="105" s="1"/>
  <c r="E13" i="105"/>
  <c r="E45" i="105" s="1"/>
  <c r="E10" i="105"/>
  <c r="E42" i="105" s="1"/>
  <c r="F28" i="105"/>
  <c r="F60" i="105" s="1"/>
  <c r="F26" i="105"/>
  <c r="F58" i="105" s="1"/>
  <c r="F12" i="105"/>
  <c r="F44" i="105" s="1"/>
  <c r="F22" i="105"/>
  <c r="F54" i="105" s="1"/>
  <c r="F24" i="105"/>
  <c r="F56" i="105" s="1"/>
  <c r="AQ7" i="105"/>
  <c r="AQ39" i="105" s="1"/>
  <c r="AQ26" i="105"/>
  <c r="AQ58" i="105" s="1"/>
  <c r="BC28" i="105"/>
  <c r="BC60" i="105" s="1"/>
  <c r="AU28" i="105"/>
  <c r="AU60" i="105" s="1"/>
  <c r="BE26" i="105"/>
  <c r="BE58" i="105" s="1"/>
  <c r="AW26" i="105"/>
  <c r="AW58" i="105" s="1"/>
  <c r="BC24" i="105"/>
  <c r="BC56" i="105" s="1"/>
  <c r="AU24" i="105"/>
  <c r="AU56" i="105" s="1"/>
  <c r="BE22" i="105"/>
  <c r="BE54" i="105" s="1"/>
  <c r="BG20" i="105"/>
  <c r="BG52" i="105" s="1"/>
  <c r="AU20" i="105"/>
  <c r="AU52" i="105" s="1"/>
  <c r="BA18" i="105"/>
  <c r="BA50" i="105" s="1"/>
  <c r="BC15" i="105"/>
  <c r="BC47" i="105" s="1"/>
  <c r="BI12" i="105"/>
  <c r="BI44" i="105" s="1"/>
  <c r="AW12" i="105"/>
  <c r="AW44" i="105" s="1"/>
  <c r="BG9" i="105"/>
  <c r="BG41" i="105" s="1"/>
  <c r="BI7" i="105"/>
  <c r="BI39" i="105" s="1"/>
  <c r="AQ20" i="105"/>
  <c r="AQ52" i="105" s="1"/>
  <c r="AQ28" i="105"/>
  <c r="AQ60" i="105" s="1"/>
  <c r="BF28" i="105"/>
  <c r="BF60" i="105" s="1"/>
  <c r="BB28" i="105"/>
  <c r="BB60" i="105" s="1"/>
  <c r="AX28" i="105"/>
  <c r="AX60" i="105" s="1"/>
  <c r="AT28" i="105"/>
  <c r="AT60" i="105" s="1"/>
  <c r="BH26" i="105"/>
  <c r="BH58" i="105" s="1"/>
  <c r="BD26" i="105"/>
  <c r="BD58" i="105" s="1"/>
  <c r="AZ26" i="105"/>
  <c r="AZ58" i="105" s="1"/>
  <c r="AV26" i="105"/>
  <c r="AV58" i="105" s="1"/>
  <c r="AR26" i="105"/>
  <c r="AR58" i="105" s="1"/>
  <c r="BF24" i="105"/>
  <c r="BF56" i="105" s="1"/>
  <c r="BB24" i="105"/>
  <c r="BB56" i="105" s="1"/>
  <c r="AX24" i="105"/>
  <c r="AX56" i="105" s="1"/>
  <c r="AT24" i="105"/>
  <c r="AT56" i="105" s="1"/>
  <c r="BH22" i="105"/>
  <c r="BH54" i="105" s="1"/>
  <c r="BD22" i="105"/>
  <c r="BD54" i="105" s="1"/>
  <c r="AZ22" i="105"/>
  <c r="AZ54" i="105" s="1"/>
  <c r="AV22" i="105"/>
  <c r="AV54" i="105" s="1"/>
  <c r="AR22" i="105"/>
  <c r="AR54" i="105" s="1"/>
  <c r="BF20" i="105"/>
  <c r="BF52" i="105" s="1"/>
  <c r="BB20" i="105"/>
  <c r="BB52" i="105" s="1"/>
  <c r="AX20" i="105"/>
  <c r="AX52" i="105" s="1"/>
  <c r="AT20" i="105"/>
  <c r="AT52" i="105" s="1"/>
  <c r="BH18" i="105"/>
  <c r="BH50" i="105" s="1"/>
  <c r="BD18" i="105"/>
  <c r="BD50" i="105" s="1"/>
  <c r="AZ18" i="105"/>
  <c r="AZ50" i="105" s="1"/>
  <c r="AV18" i="105"/>
  <c r="AV50" i="105" s="1"/>
  <c r="AR18" i="105"/>
  <c r="AR50" i="105" s="1"/>
  <c r="BF15" i="105"/>
  <c r="BF47" i="105" s="1"/>
  <c r="BB15" i="105"/>
  <c r="BB47" i="105" s="1"/>
  <c r="AX15" i="105"/>
  <c r="AX47" i="105" s="1"/>
  <c r="AT15" i="105"/>
  <c r="AT47" i="105" s="1"/>
  <c r="BH12" i="105"/>
  <c r="BH44" i="105" s="1"/>
  <c r="BD12" i="105"/>
  <c r="BD44" i="105" s="1"/>
  <c r="AZ12" i="105"/>
  <c r="AZ44" i="105" s="1"/>
  <c r="AV12" i="105"/>
  <c r="AV44" i="105" s="1"/>
  <c r="AR12" i="105"/>
  <c r="AR44" i="105" s="1"/>
  <c r="BF9" i="105"/>
  <c r="BF41" i="105" s="1"/>
  <c r="BB9" i="105"/>
  <c r="BB41" i="105" s="1"/>
  <c r="AX9" i="105"/>
  <c r="AX41" i="105" s="1"/>
  <c r="AT9" i="105"/>
  <c r="AT41" i="105" s="1"/>
  <c r="BH7" i="105"/>
  <c r="BH39" i="105" s="1"/>
  <c r="BD7" i="105"/>
  <c r="BD39" i="105" s="1"/>
  <c r="AZ7" i="105"/>
  <c r="AZ39" i="105" s="1"/>
  <c r="AV7" i="105"/>
  <c r="AV39" i="105" s="1"/>
  <c r="AR7" i="105"/>
  <c r="AR39" i="105" s="1"/>
  <c r="AQ18" i="105"/>
  <c r="AQ50" i="105" s="1"/>
  <c r="BG28" i="105"/>
  <c r="BG60" i="105" s="1"/>
  <c r="AY28" i="105"/>
  <c r="AY60" i="105" s="1"/>
  <c r="BI26" i="105"/>
  <c r="BI58" i="105" s="1"/>
  <c r="BA26" i="105"/>
  <c r="BA58" i="105" s="1"/>
  <c r="AS26" i="105"/>
  <c r="AS58" i="105" s="1"/>
  <c r="BG24" i="105"/>
  <c r="BG56" i="105" s="1"/>
  <c r="AY24" i="105"/>
  <c r="AY56" i="105" s="1"/>
  <c r="BI22" i="105"/>
  <c r="BI54" i="105" s="1"/>
  <c r="BA22" i="105"/>
  <c r="BA54" i="105" s="1"/>
  <c r="AW22" i="105"/>
  <c r="AW54" i="105" s="1"/>
  <c r="BC20" i="105"/>
  <c r="BC52" i="105" s="1"/>
  <c r="BI18" i="105"/>
  <c r="BI50" i="105" s="1"/>
  <c r="AS18" i="105"/>
  <c r="AS50" i="105" s="1"/>
  <c r="AY15" i="105"/>
  <c r="AY47" i="105" s="1"/>
  <c r="BE12" i="105"/>
  <c r="BE44" i="105" s="1"/>
  <c r="AS12" i="105"/>
  <c r="AS44" i="105" s="1"/>
  <c r="AY9" i="105"/>
  <c r="AY41" i="105" s="1"/>
  <c r="AU9" i="105"/>
  <c r="AU41" i="105" s="1"/>
  <c r="BA7" i="105"/>
  <c r="BA39" i="105" s="1"/>
  <c r="AW7" i="105"/>
  <c r="AW39" i="105" s="1"/>
  <c r="AS7" i="105"/>
  <c r="AS39" i="105" s="1"/>
  <c r="AQ9" i="105"/>
  <c r="AQ41" i="105" s="1"/>
  <c r="AQ12" i="105"/>
  <c r="AQ44" i="105" s="1"/>
  <c r="BI28" i="105"/>
  <c r="BI60" i="105" s="1"/>
  <c r="BA28" i="105"/>
  <c r="BA60" i="105" s="1"/>
  <c r="AS28" i="105"/>
  <c r="AS60" i="105" s="1"/>
  <c r="BC26" i="105"/>
  <c r="BC58" i="105" s="1"/>
  <c r="AY26" i="105"/>
  <c r="AY58" i="105" s="1"/>
  <c r="BI24" i="105"/>
  <c r="BI56" i="105" s="1"/>
  <c r="BE24" i="105"/>
  <c r="BE56" i="105" s="1"/>
  <c r="BA24" i="105"/>
  <c r="BA56" i="105" s="1"/>
  <c r="AW24" i="105"/>
  <c r="AW56" i="105" s="1"/>
  <c r="AS24" i="105"/>
  <c r="AS56" i="105" s="1"/>
  <c r="BG22" i="105"/>
  <c r="BG54" i="105" s="1"/>
  <c r="BC22" i="105"/>
  <c r="BC54" i="105" s="1"/>
  <c r="AY22" i="105"/>
  <c r="AY54" i="105" s="1"/>
  <c r="AU22" i="105"/>
  <c r="AU54" i="105" s="1"/>
  <c r="BI20" i="105"/>
  <c r="BI52" i="105" s="1"/>
  <c r="BE20" i="105"/>
  <c r="BE52" i="105" s="1"/>
  <c r="BA20" i="105"/>
  <c r="BA52" i="105" s="1"/>
  <c r="AW20" i="105"/>
  <c r="AW52" i="105" s="1"/>
  <c r="AS20" i="105"/>
  <c r="AS52" i="105" s="1"/>
  <c r="BG18" i="105"/>
  <c r="BG50" i="105" s="1"/>
  <c r="BC18" i="105"/>
  <c r="BC50" i="105" s="1"/>
  <c r="AY18" i="105"/>
  <c r="AY50" i="105" s="1"/>
  <c r="AU18" i="105"/>
  <c r="AU50" i="105" s="1"/>
  <c r="BI15" i="105"/>
  <c r="BI47" i="105" s="1"/>
  <c r="BE15" i="105"/>
  <c r="BE47" i="105" s="1"/>
  <c r="BA15" i="105"/>
  <c r="BA47" i="105" s="1"/>
  <c r="AW15" i="105"/>
  <c r="AW47" i="105" s="1"/>
  <c r="AS15" i="105"/>
  <c r="AS47" i="105" s="1"/>
  <c r="BG12" i="105"/>
  <c r="BG44" i="105" s="1"/>
  <c r="BC12" i="105"/>
  <c r="BC44" i="105" s="1"/>
  <c r="AY12" i="105"/>
  <c r="AY44" i="105" s="1"/>
  <c r="AU12" i="105"/>
  <c r="AU44" i="105" s="1"/>
  <c r="BI9" i="105"/>
  <c r="BI41" i="105" s="1"/>
  <c r="BE9" i="105"/>
  <c r="BE41" i="105" s="1"/>
  <c r="BA9" i="105"/>
  <c r="BA41" i="105" s="1"/>
  <c r="AW9" i="105"/>
  <c r="AW41" i="105" s="1"/>
  <c r="AS9" i="105"/>
  <c r="AS41" i="105" s="1"/>
  <c r="BG7" i="105"/>
  <c r="BG39" i="105" s="1"/>
  <c r="BC7" i="105"/>
  <c r="BC39" i="105" s="1"/>
  <c r="AY7" i="105"/>
  <c r="AY39" i="105" s="1"/>
  <c r="AU7" i="105"/>
  <c r="AU39" i="105" s="1"/>
  <c r="AS22" i="105"/>
  <c r="AS54" i="105" s="1"/>
  <c r="AY20" i="105"/>
  <c r="AY52" i="105" s="1"/>
  <c r="BE18" i="105"/>
  <c r="BE50" i="105" s="1"/>
  <c r="AW18" i="105"/>
  <c r="AW50" i="105" s="1"/>
  <c r="BG15" i="105"/>
  <c r="BG47" i="105" s="1"/>
  <c r="AU15" i="105"/>
  <c r="AU47" i="105" s="1"/>
  <c r="BA12" i="105"/>
  <c r="BA44" i="105" s="1"/>
  <c r="BC9" i="105"/>
  <c r="BC41" i="105" s="1"/>
  <c r="BE7" i="105"/>
  <c r="BE39" i="105" s="1"/>
  <c r="F18" i="105"/>
  <c r="F50" i="105" s="1"/>
  <c r="AQ22" i="105"/>
  <c r="AQ54" i="105" s="1"/>
  <c r="BE28" i="105"/>
  <c r="BE60" i="105" s="1"/>
  <c r="AW28" i="105"/>
  <c r="AW60" i="105" s="1"/>
  <c r="BG26" i="105"/>
  <c r="BG58" i="105" s="1"/>
  <c r="AU26" i="105"/>
  <c r="AU58" i="105" s="1"/>
  <c r="F20" i="105"/>
  <c r="F52" i="105" s="1"/>
  <c r="AQ15" i="105"/>
  <c r="AQ47" i="105" s="1"/>
  <c r="AQ24" i="105"/>
  <c r="AQ56" i="105" s="1"/>
  <c r="BH28" i="105"/>
  <c r="BH60" i="105" s="1"/>
  <c r="BD28" i="105"/>
  <c r="BD60" i="105" s="1"/>
  <c r="AZ28" i="105"/>
  <c r="AZ60" i="105" s="1"/>
  <c r="AV28" i="105"/>
  <c r="AV60" i="105" s="1"/>
  <c r="AR28" i="105"/>
  <c r="AR60" i="105" s="1"/>
  <c r="BF26" i="105"/>
  <c r="BF58" i="105" s="1"/>
  <c r="BB26" i="105"/>
  <c r="BB58" i="105" s="1"/>
  <c r="AX26" i="105"/>
  <c r="AX58" i="105" s="1"/>
  <c r="AT26" i="105"/>
  <c r="AT58" i="105" s="1"/>
  <c r="BH24" i="105"/>
  <c r="BH56" i="105" s="1"/>
  <c r="BD24" i="105"/>
  <c r="BD56" i="105" s="1"/>
  <c r="AZ24" i="105"/>
  <c r="AZ56" i="105" s="1"/>
  <c r="AV24" i="105"/>
  <c r="AV56" i="105" s="1"/>
  <c r="AR24" i="105"/>
  <c r="AR56" i="105" s="1"/>
  <c r="BF22" i="105"/>
  <c r="BF54" i="105" s="1"/>
  <c r="BB22" i="105"/>
  <c r="BB54" i="105" s="1"/>
  <c r="AX22" i="105"/>
  <c r="AX54" i="105" s="1"/>
  <c r="AT22" i="105"/>
  <c r="AT54" i="105" s="1"/>
  <c r="BH20" i="105"/>
  <c r="BH52" i="105" s="1"/>
  <c r="BD20" i="105"/>
  <c r="BD52" i="105" s="1"/>
  <c r="AZ20" i="105"/>
  <c r="AZ52" i="105" s="1"/>
  <c r="AV20" i="105"/>
  <c r="AV52" i="105" s="1"/>
  <c r="AR20" i="105"/>
  <c r="AR52" i="105" s="1"/>
  <c r="BF18" i="105"/>
  <c r="BF50" i="105" s="1"/>
  <c r="BB18" i="105"/>
  <c r="BB50" i="105" s="1"/>
  <c r="AX18" i="105"/>
  <c r="AX50" i="105" s="1"/>
  <c r="AT18" i="105"/>
  <c r="AT50" i="105" s="1"/>
  <c r="BH15" i="105"/>
  <c r="BH47" i="105" s="1"/>
  <c r="BD15" i="105"/>
  <c r="BD47" i="105" s="1"/>
  <c r="AZ15" i="105"/>
  <c r="AZ47" i="105" s="1"/>
  <c r="AV15" i="105"/>
  <c r="AV47" i="105" s="1"/>
  <c r="AR15" i="105"/>
  <c r="AR47" i="105" s="1"/>
  <c r="BF12" i="105"/>
  <c r="BF44" i="105" s="1"/>
  <c r="BB12" i="105"/>
  <c r="BB44" i="105" s="1"/>
  <c r="AX12" i="105"/>
  <c r="AX44" i="105" s="1"/>
  <c r="AT12" i="105"/>
  <c r="AT44" i="105" s="1"/>
  <c r="BH9" i="105"/>
  <c r="BH41" i="105" s="1"/>
  <c r="BD9" i="105"/>
  <c r="BD41" i="105" s="1"/>
  <c r="AZ9" i="105"/>
  <c r="AZ41" i="105" s="1"/>
  <c r="AV9" i="105"/>
  <c r="AV41" i="105" s="1"/>
  <c r="AR9" i="105"/>
  <c r="AR41" i="105" s="1"/>
  <c r="BF7" i="105"/>
  <c r="BF39" i="105" s="1"/>
  <c r="BB7" i="105"/>
  <c r="BB39" i="105" s="1"/>
  <c r="AX7" i="105"/>
  <c r="AX39" i="105" s="1"/>
  <c r="AT7" i="105"/>
  <c r="AT39" i="105" s="1"/>
  <c r="BB16" i="105"/>
  <c r="BB48" i="105" s="1"/>
  <c r="AZ13" i="105"/>
  <c r="AZ45" i="105" s="1"/>
  <c r="BA16" i="105"/>
  <c r="BA48" i="105" s="1"/>
  <c r="BI13" i="105"/>
  <c r="BI45" i="105" s="1"/>
  <c r="AZ16" i="105"/>
  <c r="AZ48" i="105" s="1"/>
  <c r="BH13" i="105"/>
  <c r="BH45" i="105" s="1"/>
  <c r="AR13" i="105"/>
  <c r="AR45" i="105" s="1"/>
  <c r="BC10" i="105"/>
  <c r="BC42" i="105" s="1"/>
  <c r="AV13" i="105"/>
  <c r="AV45" i="105" s="1"/>
  <c r="AW13" i="105"/>
  <c r="AW45" i="105" s="1"/>
  <c r="BA10" i="105"/>
  <c r="BA42" i="105" s="1"/>
  <c r="AQ10" i="105"/>
  <c r="AQ42" i="105" s="1"/>
  <c r="AU13" i="105"/>
  <c r="AU45" i="105" s="1"/>
  <c r="BG16" i="105"/>
  <c r="BG48" i="105" s="1"/>
  <c r="AS16" i="105"/>
  <c r="AS48" i="105" s="1"/>
  <c r="BI16" i="105"/>
  <c r="BI48" i="105" s="1"/>
  <c r="BA13" i="105"/>
  <c r="BA45" i="105" s="1"/>
  <c r="BG13" i="105"/>
  <c r="BG45" i="105" s="1"/>
  <c r="BF16" i="105"/>
  <c r="BF48" i="105" s="1"/>
  <c r="AQ13" i="105"/>
  <c r="AQ45" i="105" s="1"/>
  <c r="BE10" i="105"/>
  <c r="BE42" i="105" s="1"/>
  <c r="BB13" i="105"/>
  <c r="BB45" i="105" s="1"/>
  <c r="AX10" i="105"/>
  <c r="AX42" i="105" s="1"/>
  <c r="BD13" i="105"/>
  <c r="BD45" i="105" s="1"/>
  <c r="BC16" i="105"/>
  <c r="BC48" i="105" s="1"/>
  <c r="BC13" i="105"/>
  <c r="BC45" i="105" s="1"/>
  <c r="AV10" i="105"/>
  <c r="AV42" i="105" s="1"/>
  <c r="BD16" i="105"/>
  <c r="BD48" i="105" s="1"/>
  <c r="BH10" i="105"/>
  <c r="BH42" i="105" s="1"/>
  <c r="AS13" i="105"/>
  <c r="AS45" i="105" s="1"/>
  <c r="AX16" i="105"/>
  <c r="AX48" i="105" s="1"/>
  <c r="AW10" i="105"/>
  <c r="AW42" i="105" s="1"/>
  <c r="AT13" i="105"/>
  <c r="AT45" i="105" s="1"/>
  <c r="BF10" i="105"/>
  <c r="BF42" i="105" s="1"/>
  <c r="BG10" i="105"/>
  <c r="BG42" i="105" s="1"/>
  <c r="AY16" i="105"/>
  <c r="AY48" i="105" s="1"/>
  <c r="BE16" i="105"/>
  <c r="BE48" i="105" s="1"/>
  <c r="AY13" i="105"/>
  <c r="AY45" i="105" s="1"/>
  <c r="BH16" i="105"/>
  <c r="BH48" i="105" s="1"/>
  <c r="AX13" i="105"/>
  <c r="AX45" i="105" s="1"/>
  <c r="AT10" i="105"/>
  <c r="AT42" i="105" s="1"/>
  <c r="BD10" i="105"/>
  <c r="BD42" i="105" s="1"/>
  <c r="AV16" i="105"/>
  <c r="AV48" i="105" s="1"/>
  <c r="AW16" i="105"/>
  <c r="AW48" i="105" s="1"/>
  <c r="AQ16" i="105"/>
  <c r="AQ48" i="105" s="1"/>
  <c r="BE13" i="105"/>
  <c r="BE45" i="105" s="1"/>
  <c r="AT16" i="105"/>
  <c r="AT48" i="105" s="1"/>
  <c r="AR16" i="105"/>
  <c r="AR48" i="105" s="1"/>
  <c r="AS10" i="105"/>
  <c r="AS42" i="105" s="1"/>
  <c r="BI10" i="105"/>
  <c r="BI42" i="105" s="1"/>
  <c r="BF13" i="105"/>
  <c r="BF45" i="105" s="1"/>
  <c r="BB10" i="105"/>
  <c r="BB42" i="105" s="1"/>
  <c r="AZ10" i="105"/>
  <c r="AZ42" i="105" s="1"/>
  <c r="AY10" i="105"/>
  <c r="AY42" i="105" s="1"/>
  <c r="AR10" i="105"/>
  <c r="AR42" i="105" s="1"/>
  <c r="AU16" i="105"/>
  <c r="AU48" i="105" s="1"/>
  <c r="AU10" i="105"/>
  <c r="AU42" i="105" s="1"/>
  <c r="AK28" i="105"/>
  <c r="AK60" i="105" s="1"/>
  <c r="AI24" i="105"/>
  <c r="AI56" i="105" s="1"/>
  <c r="AJ7" i="105"/>
  <c r="AJ39" i="105" s="1"/>
  <c r="AM20" i="105"/>
  <c r="AM52" i="105" s="1"/>
  <c r="AN20" i="105"/>
  <c r="AN52" i="105" s="1"/>
  <c r="AP26" i="105"/>
  <c r="AP58" i="105" s="1"/>
  <c r="AP12" i="105"/>
  <c r="AP44" i="105" s="1"/>
  <c r="AJ28" i="105"/>
  <c r="AJ60" i="105" s="1"/>
  <c r="AK26" i="105"/>
  <c r="AK58" i="105" s="1"/>
  <c r="AG26" i="105"/>
  <c r="AG58" i="105" s="1"/>
  <c r="AH24" i="105"/>
  <c r="AH56" i="105" s="1"/>
  <c r="AI22" i="105"/>
  <c r="AI54" i="105" s="1"/>
  <c r="AJ20" i="105"/>
  <c r="AJ52" i="105" s="1"/>
  <c r="AK18" i="105"/>
  <c r="AK50" i="105" s="1"/>
  <c r="AG18" i="105"/>
  <c r="AG50" i="105" s="1"/>
  <c r="AI15" i="105"/>
  <c r="AI47" i="105" s="1"/>
  <c r="AK12" i="105"/>
  <c r="AK44" i="105" s="1"/>
  <c r="AG12" i="105"/>
  <c r="AG44" i="105" s="1"/>
  <c r="AH9" i="105"/>
  <c r="AH41" i="105" s="1"/>
  <c r="AI7" i="105"/>
  <c r="AI39" i="105" s="1"/>
  <c r="AL28" i="105"/>
  <c r="AL60" i="105" s="1"/>
  <c r="AL24" i="105"/>
  <c r="AL56" i="105" s="1"/>
  <c r="AL20" i="105"/>
  <c r="AL52" i="105" s="1"/>
  <c r="AL15" i="105"/>
  <c r="AL47" i="105" s="1"/>
  <c r="AL9" i="105"/>
  <c r="AL41" i="105" s="1"/>
  <c r="AN26" i="105"/>
  <c r="AN58" i="105" s="1"/>
  <c r="AN18" i="105"/>
  <c r="AN50" i="105" s="1"/>
  <c r="AN7" i="105"/>
  <c r="AN39" i="105" s="1"/>
  <c r="AO26" i="105"/>
  <c r="AO58" i="105" s="1"/>
  <c r="AO22" i="105"/>
  <c r="AO54" i="105" s="1"/>
  <c r="AO18" i="105"/>
  <c r="AO50" i="105" s="1"/>
  <c r="AO12" i="105"/>
  <c r="AO44" i="105" s="1"/>
  <c r="AO7" i="105"/>
  <c r="AO39" i="105" s="1"/>
  <c r="AG28" i="105"/>
  <c r="AG60" i="105" s="1"/>
  <c r="AJ22" i="105"/>
  <c r="AJ54" i="105" s="1"/>
  <c r="AH18" i="105"/>
  <c r="AH50" i="105" s="1"/>
  <c r="AH12" i="105"/>
  <c r="AH44" i="105" s="1"/>
  <c r="AM28" i="105"/>
  <c r="AM60" i="105" s="1"/>
  <c r="AN28" i="105"/>
  <c r="AN60" i="105" s="1"/>
  <c r="AP22" i="105"/>
  <c r="AP54" i="105" s="1"/>
  <c r="AJ26" i="105"/>
  <c r="AJ58" i="105" s="1"/>
  <c r="AK24" i="105"/>
  <c r="AK56" i="105" s="1"/>
  <c r="AG24" i="105"/>
  <c r="AG56" i="105" s="1"/>
  <c r="AH22" i="105"/>
  <c r="AH54" i="105" s="1"/>
  <c r="AI20" i="105"/>
  <c r="AI52" i="105" s="1"/>
  <c r="AJ18" i="105"/>
  <c r="AJ50" i="105" s="1"/>
  <c r="AH15" i="105"/>
  <c r="AH47" i="105" s="1"/>
  <c r="AJ12" i="105"/>
  <c r="AJ44" i="105" s="1"/>
  <c r="AK9" i="105"/>
  <c r="AK41" i="105" s="1"/>
  <c r="AG9" i="105"/>
  <c r="AG41" i="105" s="1"/>
  <c r="AH7" i="105"/>
  <c r="AH39" i="105" s="1"/>
  <c r="AM26" i="105"/>
  <c r="AM58" i="105" s="1"/>
  <c r="AM22" i="105"/>
  <c r="AM54" i="105" s="1"/>
  <c r="AM18" i="105"/>
  <c r="AM50" i="105" s="1"/>
  <c r="AM12" i="105"/>
  <c r="AM44" i="105" s="1"/>
  <c r="AM7" i="105"/>
  <c r="AM39" i="105" s="1"/>
  <c r="AN24" i="105"/>
  <c r="AN56" i="105" s="1"/>
  <c r="AN15" i="105"/>
  <c r="AN47" i="105" s="1"/>
  <c r="AP28" i="105"/>
  <c r="AP60" i="105" s="1"/>
  <c r="AP24" i="105"/>
  <c r="AP56" i="105" s="1"/>
  <c r="AP20" i="105"/>
  <c r="AP52" i="105" s="1"/>
  <c r="AP15" i="105"/>
  <c r="AP47" i="105" s="1"/>
  <c r="AP9" i="105"/>
  <c r="AP41" i="105" s="1"/>
  <c r="AH26" i="105"/>
  <c r="AH58" i="105" s="1"/>
  <c r="AK20" i="105"/>
  <c r="AK52" i="105" s="1"/>
  <c r="AG20" i="105"/>
  <c r="AG52" i="105" s="1"/>
  <c r="AJ15" i="105"/>
  <c r="AJ47" i="105" s="1"/>
  <c r="AI9" i="105"/>
  <c r="AI41" i="105" s="1"/>
  <c r="AM24" i="105"/>
  <c r="AM56" i="105" s="1"/>
  <c r="AM15" i="105"/>
  <c r="AM47" i="105" s="1"/>
  <c r="AM9" i="105"/>
  <c r="AM41" i="105" s="1"/>
  <c r="AN9" i="105"/>
  <c r="AN41" i="105" s="1"/>
  <c r="AP18" i="105"/>
  <c r="AP50" i="105" s="1"/>
  <c r="AP7" i="105"/>
  <c r="AP39" i="105" s="1"/>
  <c r="AI28" i="105"/>
  <c r="AI60" i="105" s="1"/>
  <c r="AH28" i="105"/>
  <c r="AH60" i="105" s="1"/>
  <c r="AI26" i="105"/>
  <c r="AI58" i="105" s="1"/>
  <c r="AJ24" i="105"/>
  <c r="AJ56" i="105" s="1"/>
  <c r="AK22" i="105"/>
  <c r="AK54" i="105" s="1"/>
  <c r="AG22" i="105"/>
  <c r="AG54" i="105" s="1"/>
  <c r="AH20" i="105"/>
  <c r="AH52" i="105" s="1"/>
  <c r="AI18" i="105"/>
  <c r="AI50" i="105" s="1"/>
  <c r="AK15" i="105"/>
  <c r="AK47" i="105" s="1"/>
  <c r="AG15" i="105"/>
  <c r="AG47" i="105" s="1"/>
  <c r="AI12" i="105"/>
  <c r="AI44" i="105" s="1"/>
  <c r="AJ9" i="105"/>
  <c r="AJ41" i="105" s="1"/>
  <c r="AK7" i="105"/>
  <c r="AK39" i="105" s="1"/>
  <c r="AG7" i="105"/>
  <c r="AG39" i="105" s="1"/>
  <c r="AL26" i="105"/>
  <c r="AL58" i="105" s="1"/>
  <c r="AL22" i="105"/>
  <c r="AL54" i="105" s="1"/>
  <c r="AL18" i="105"/>
  <c r="AL50" i="105" s="1"/>
  <c r="AL12" i="105"/>
  <c r="AL44" i="105" s="1"/>
  <c r="AL7" i="105"/>
  <c r="AL39" i="105" s="1"/>
  <c r="AN22" i="105"/>
  <c r="AN54" i="105" s="1"/>
  <c r="AN12" i="105"/>
  <c r="AN44" i="105" s="1"/>
  <c r="AO28" i="105"/>
  <c r="AO60" i="105" s="1"/>
  <c r="AO24" i="105"/>
  <c r="AO56" i="105" s="1"/>
  <c r="AO20" i="105"/>
  <c r="AO52" i="105" s="1"/>
  <c r="AO15" i="105"/>
  <c r="AO47" i="105" s="1"/>
  <c r="AO9" i="105"/>
  <c r="AO41" i="105" s="1"/>
  <c r="AH16" i="105"/>
  <c r="AH48" i="105" s="1"/>
  <c r="E28" i="107"/>
  <c r="E60" i="107" s="1"/>
  <c r="D26" i="107"/>
  <c r="D58" i="107" s="1"/>
  <c r="C24" i="107"/>
  <c r="C56" i="107" s="1"/>
  <c r="E20" i="107"/>
  <c r="E52" i="107" s="1"/>
  <c r="D18" i="107"/>
  <c r="D50" i="107" s="1"/>
  <c r="D28" i="107"/>
  <c r="D60" i="107" s="1"/>
  <c r="C26" i="107"/>
  <c r="C58" i="107" s="1"/>
  <c r="E22" i="107"/>
  <c r="E54" i="107" s="1"/>
  <c r="D20" i="107"/>
  <c r="D52" i="107" s="1"/>
  <c r="C18" i="107"/>
  <c r="C50" i="107" s="1"/>
  <c r="E12" i="107"/>
  <c r="E44" i="107" s="1"/>
  <c r="D9" i="107"/>
  <c r="D41" i="107" s="1"/>
  <c r="C7" i="107"/>
  <c r="C39" i="107" s="1"/>
  <c r="C28" i="107"/>
  <c r="C60" i="107" s="1"/>
  <c r="E24" i="107"/>
  <c r="E56" i="107" s="1"/>
  <c r="D22" i="107"/>
  <c r="D54" i="107" s="1"/>
  <c r="C20" i="107"/>
  <c r="C52" i="107" s="1"/>
  <c r="E15" i="107"/>
  <c r="E47" i="107" s="1"/>
  <c r="D12" i="107"/>
  <c r="D44" i="107" s="1"/>
  <c r="C9" i="107"/>
  <c r="C41" i="107" s="1"/>
  <c r="C15" i="107"/>
  <c r="C47" i="107" s="1"/>
  <c r="E9" i="107"/>
  <c r="E41" i="107" s="1"/>
  <c r="D7" i="107"/>
  <c r="D39" i="107" s="1"/>
  <c r="E26" i="107"/>
  <c r="E58" i="107" s="1"/>
  <c r="D24" i="107"/>
  <c r="D56" i="107" s="1"/>
  <c r="C22" i="107"/>
  <c r="C54" i="107" s="1"/>
  <c r="E18" i="107"/>
  <c r="E50" i="107" s="1"/>
  <c r="D15" i="107"/>
  <c r="D47" i="107" s="1"/>
  <c r="C12" i="107"/>
  <c r="C44" i="107" s="1"/>
  <c r="E7" i="107"/>
  <c r="E39" i="107" s="1"/>
  <c r="AH13" i="105"/>
  <c r="AH45" i="105" s="1"/>
  <c r="Q26" i="105"/>
  <c r="Q58" i="105" s="1"/>
  <c r="P20" i="105"/>
  <c r="P52" i="105" s="1"/>
  <c r="S12" i="105"/>
  <c r="S44" i="105" s="1"/>
  <c r="Q7" i="105"/>
  <c r="Q39" i="105" s="1"/>
  <c r="U28" i="105"/>
  <c r="U60" i="105" s="1"/>
  <c r="Y26" i="105"/>
  <c r="Y58" i="105" s="1"/>
  <c r="X24" i="105"/>
  <c r="X56" i="105" s="1"/>
  <c r="W22" i="105"/>
  <c r="W54" i="105" s="1"/>
  <c r="Y18" i="105"/>
  <c r="Y50" i="105" s="1"/>
  <c r="AB15" i="105"/>
  <c r="AB47" i="105" s="1"/>
  <c r="AA12" i="105"/>
  <c r="AA44" i="105" s="1"/>
  <c r="AD9" i="105"/>
  <c r="AD41" i="105" s="1"/>
  <c r="Y7" i="105"/>
  <c r="Y39" i="105" s="1"/>
  <c r="AP10" i="105"/>
  <c r="AP42" i="105" s="1"/>
  <c r="AO13" i="105"/>
  <c r="AO45" i="105" s="1"/>
  <c r="T26" i="105"/>
  <c r="T58" i="105" s="1"/>
  <c r="S20" i="105"/>
  <c r="S52" i="105" s="1"/>
  <c r="R12" i="105"/>
  <c r="R44" i="105" s="1"/>
  <c r="P7" i="105"/>
  <c r="P39" i="105" s="1"/>
  <c r="X26" i="105"/>
  <c r="X58" i="105" s="1"/>
  <c r="Z22" i="105"/>
  <c r="Z54" i="105" s="1"/>
  <c r="AF18" i="105"/>
  <c r="AF50" i="105" s="1"/>
  <c r="AA15" i="105"/>
  <c r="AA47" i="105" s="1"/>
  <c r="AF7" i="105"/>
  <c r="AF39" i="105" s="1"/>
  <c r="AK13" i="105"/>
  <c r="AK45" i="105" s="1"/>
  <c r="P28" i="105"/>
  <c r="P60" i="105" s="1"/>
  <c r="S22" i="105"/>
  <c r="S54" i="105" s="1"/>
  <c r="T20" i="105"/>
  <c r="T52" i="105" s="1"/>
  <c r="Q18" i="105"/>
  <c r="Q50" i="105" s="1"/>
  <c r="T9" i="105"/>
  <c r="T41" i="105" s="1"/>
  <c r="AD28" i="105"/>
  <c r="AD60" i="105" s="1"/>
  <c r="AC26" i="105"/>
  <c r="AC58" i="105" s="1"/>
  <c r="AB24" i="105"/>
  <c r="AB56" i="105" s="1"/>
  <c r="AE22" i="105"/>
  <c r="AE54" i="105" s="1"/>
  <c r="AD20" i="105"/>
  <c r="AD52" i="105" s="1"/>
  <c r="U20" i="105"/>
  <c r="U52" i="105" s="1"/>
  <c r="X15" i="105"/>
  <c r="X47" i="105" s="1"/>
  <c r="W12" i="105"/>
  <c r="W44" i="105" s="1"/>
  <c r="U9" i="105"/>
  <c r="U41" i="105" s="1"/>
  <c r="AO10" i="105"/>
  <c r="AO42" i="105" s="1"/>
  <c r="AN16" i="105"/>
  <c r="AN48" i="105" s="1"/>
  <c r="S28" i="105"/>
  <c r="S60" i="105" s="1"/>
  <c r="Q24" i="105"/>
  <c r="Q56" i="105" s="1"/>
  <c r="Q15" i="105"/>
  <c r="Q47" i="105" s="1"/>
  <c r="AF26" i="105"/>
  <c r="AF58" i="105" s="1"/>
  <c r="AE24" i="105"/>
  <c r="AE56" i="105" s="1"/>
  <c r="AD22" i="105"/>
  <c r="AD54" i="105" s="1"/>
  <c r="AC20" i="105"/>
  <c r="AC52" i="105" s="1"/>
  <c r="X18" i="105"/>
  <c r="X50" i="105" s="1"/>
  <c r="W15" i="105"/>
  <c r="W47" i="105" s="1"/>
  <c r="U12" i="105"/>
  <c r="U44" i="105" s="1"/>
  <c r="Y9" i="105"/>
  <c r="Y41" i="105" s="1"/>
  <c r="X7" i="105"/>
  <c r="X39" i="105" s="1"/>
  <c r="AI10" i="105"/>
  <c r="AI42" i="105" s="1"/>
  <c r="AI13" i="105"/>
  <c r="AI45" i="105" s="1"/>
  <c r="AP13" i="105"/>
  <c r="AP45" i="105" s="1"/>
  <c r="R28" i="105"/>
  <c r="R60" i="105" s="1"/>
  <c r="S26" i="105"/>
  <c r="S58" i="105" s="1"/>
  <c r="T24" i="105"/>
  <c r="T56" i="105" s="1"/>
  <c r="P24" i="105"/>
  <c r="P56" i="105" s="1"/>
  <c r="Q22" i="105"/>
  <c r="Q54" i="105" s="1"/>
  <c r="R20" i="105"/>
  <c r="R52" i="105" s="1"/>
  <c r="S18" i="105"/>
  <c r="S50" i="105" s="1"/>
  <c r="T15" i="105"/>
  <c r="T47" i="105" s="1"/>
  <c r="P15" i="105"/>
  <c r="P47" i="105" s="1"/>
  <c r="Q12" i="105"/>
  <c r="Q44" i="105" s="1"/>
  <c r="R9" i="105"/>
  <c r="R41" i="105" s="1"/>
  <c r="S7" i="105"/>
  <c r="S39" i="105" s="1"/>
  <c r="AF28" i="105"/>
  <c r="AF60" i="105" s="1"/>
  <c r="AB28" i="105"/>
  <c r="AB60" i="105" s="1"/>
  <c r="X28" i="105"/>
  <c r="X60" i="105" s="1"/>
  <c r="AE26" i="105"/>
  <c r="AE58" i="105" s="1"/>
  <c r="AA26" i="105"/>
  <c r="AA58" i="105" s="1"/>
  <c r="W26" i="105"/>
  <c r="W58" i="105" s="1"/>
  <c r="AD24" i="105"/>
  <c r="AD56" i="105" s="1"/>
  <c r="Z24" i="105"/>
  <c r="Z56" i="105" s="1"/>
  <c r="U24" i="105"/>
  <c r="U56" i="105" s="1"/>
  <c r="AC22" i="105"/>
  <c r="AC54" i="105" s="1"/>
  <c r="Y22" i="105"/>
  <c r="Y54" i="105" s="1"/>
  <c r="AF20" i="105"/>
  <c r="AF52" i="105" s="1"/>
  <c r="AB20" i="105"/>
  <c r="AB52" i="105" s="1"/>
  <c r="X20" i="105"/>
  <c r="X52" i="105" s="1"/>
  <c r="AE18" i="105"/>
  <c r="AE50" i="105" s="1"/>
  <c r="AA18" i="105"/>
  <c r="AA50" i="105" s="1"/>
  <c r="W18" i="105"/>
  <c r="W50" i="105" s="1"/>
  <c r="AD15" i="105"/>
  <c r="AD47" i="105" s="1"/>
  <c r="Z15" i="105"/>
  <c r="Z47" i="105" s="1"/>
  <c r="U15" i="105"/>
  <c r="U47" i="105" s="1"/>
  <c r="AC12" i="105"/>
  <c r="AC44" i="105" s="1"/>
  <c r="Y12" i="105"/>
  <c r="Y44" i="105" s="1"/>
  <c r="AF9" i="105"/>
  <c r="AF41" i="105" s="1"/>
  <c r="AB9" i="105"/>
  <c r="AB41" i="105" s="1"/>
  <c r="X9" i="105"/>
  <c r="X41" i="105" s="1"/>
  <c r="AE7" i="105"/>
  <c r="AE39" i="105" s="1"/>
  <c r="AA7" i="105"/>
  <c r="AA39" i="105" s="1"/>
  <c r="W7" i="105"/>
  <c r="W39" i="105" s="1"/>
  <c r="AN13" i="105"/>
  <c r="AN45" i="105" s="1"/>
  <c r="AJ10" i="105"/>
  <c r="AJ42" i="105" s="1"/>
  <c r="AI16" i="105"/>
  <c r="AI48" i="105" s="1"/>
  <c r="AK16" i="105"/>
  <c r="AK48" i="105" s="1"/>
  <c r="AM10" i="105"/>
  <c r="AM42" i="105" s="1"/>
  <c r="AG10" i="105"/>
  <c r="AG42" i="105" s="1"/>
  <c r="AG16" i="105"/>
  <c r="AG48" i="105" s="1"/>
  <c r="T28" i="105"/>
  <c r="T60" i="105" s="1"/>
  <c r="R24" i="105"/>
  <c r="R56" i="105" s="1"/>
  <c r="R15" i="105"/>
  <c r="R47" i="105" s="1"/>
  <c r="P9" i="105"/>
  <c r="P41" i="105" s="1"/>
  <c r="Z28" i="105"/>
  <c r="Z60" i="105" s="1"/>
  <c r="AF24" i="105"/>
  <c r="AF56" i="105" s="1"/>
  <c r="AA22" i="105"/>
  <c r="AA54" i="105" s="1"/>
  <c r="Z20" i="105"/>
  <c r="Z52" i="105" s="1"/>
  <c r="AC18" i="105"/>
  <c r="AC50" i="105" s="1"/>
  <c r="AF15" i="105"/>
  <c r="AF47" i="105" s="1"/>
  <c r="AE12" i="105"/>
  <c r="AE44" i="105" s="1"/>
  <c r="Z9" i="105"/>
  <c r="Z41" i="105" s="1"/>
  <c r="AC7" i="105"/>
  <c r="AC39" i="105" s="1"/>
  <c r="AM16" i="105"/>
  <c r="AM48" i="105" s="1"/>
  <c r="AL16" i="105"/>
  <c r="AL48" i="105" s="1"/>
  <c r="AJ16" i="105"/>
  <c r="AJ48" i="105" s="1"/>
  <c r="P26" i="105"/>
  <c r="P58" i="105" s="1"/>
  <c r="R22" i="105"/>
  <c r="R54" i="105" s="1"/>
  <c r="T18" i="105"/>
  <c r="T50" i="105" s="1"/>
  <c r="P18" i="105"/>
  <c r="P50" i="105" s="1"/>
  <c r="S9" i="105"/>
  <c r="S41" i="105" s="1"/>
  <c r="T7" i="105"/>
  <c r="T39" i="105" s="1"/>
  <c r="AC28" i="105"/>
  <c r="AC60" i="105" s="1"/>
  <c r="Y28" i="105"/>
  <c r="Y60" i="105" s="1"/>
  <c r="AB26" i="105"/>
  <c r="AB58" i="105" s="1"/>
  <c r="AA24" i="105"/>
  <c r="AA56" i="105" s="1"/>
  <c r="W24" i="105"/>
  <c r="W56" i="105" s="1"/>
  <c r="U22" i="105"/>
  <c r="U54" i="105" s="1"/>
  <c r="Y20" i="105"/>
  <c r="Y52" i="105" s="1"/>
  <c r="AB18" i="105"/>
  <c r="AB50" i="105" s="1"/>
  <c r="AE15" i="105"/>
  <c r="AE47" i="105" s="1"/>
  <c r="AD12" i="105"/>
  <c r="AD44" i="105" s="1"/>
  <c r="Z12" i="105"/>
  <c r="Z44" i="105" s="1"/>
  <c r="AC9" i="105"/>
  <c r="AC41" i="105" s="1"/>
  <c r="AB7" i="105"/>
  <c r="AB39" i="105" s="1"/>
  <c r="AO16" i="105"/>
  <c r="AO48" i="105" s="1"/>
  <c r="AG13" i="105"/>
  <c r="AG45" i="105" s="1"/>
  <c r="AL10" i="105"/>
  <c r="AL42" i="105" s="1"/>
  <c r="Q28" i="105"/>
  <c r="Q60" i="105" s="1"/>
  <c r="R26" i="105"/>
  <c r="R58" i="105" s="1"/>
  <c r="S24" i="105"/>
  <c r="S56" i="105" s="1"/>
  <c r="T22" i="105"/>
  <c r="T54" i="105" s="1"/>
  <c r="P22" i="105"/>
  <c r="P54" i="105" s="1"/>
  <c r="Q20" i="105"/>
  <c r="Q52" i="105" s="1"/>
  <c r="R18" i="105"/>
  <c r="R50" i="105" s="1"/>
  <c r="S15" i="105"/>
  <c r="S47" i="105" s="1"/>
  <c r="T12" i="105"/>
  <c r="T44" i="105" s="1"/>
  <c r="P12" i="105"/>
  <c r="P44" i="105" s="1"/>
  <c r="Q9" i="105"/>
  <c r="Q41" i="105" s="1"/>
  <c r="R7" i="105"/>
  <c r="R39" i="105" s="1"/>
  <c r="AE28" i="105"/>
  <c r="AE60" i="105" s="1"/>
  <c r="AA28" i="105"/>
  <c r="AA60" i="105" s="1"/>
  <c r="W28" i="105"/>
  <c r="W60" i="105" s="1"/>
  <c r="AD26" i="105"/>
  <c r="AD58" i="105" s="1"/>
  <c r="Z26" i="105"/>
  <c r="Z58" i="105" s="1"/>
  <c r="U26" i="105"/>
  <c r="U58" i="105" s="1"/>
  <c r="AC24" i="105"/>
  <c r="AC56" i="105" s="1"/>
  <c r="Y24" i="105"/>
  <c r="Y56" i="105" s="1"/>
  <c r="AF22" i="105"/>
  <c r="AF54" i="105" s="1"/>
  <c r="AB22" i="105"/>
  <c r="AB54" i="105" s="1"/>
  <c r="X22" i="105"/>
  <c r="X54" i="105" s="1"/>
  <c r="AE20" i="105"/>
  <c r="AE52" i="105" s="1"/>
  <c r="AA20" i="105"/>
  <c r="AA52" i="105" s="1"/>
  <c r="W20" i="105"/>
  <c r="W52" i="105" s="1"/>
  <c r="AD18" i="105"/>
  <c r="AD50" i="105" s="1"/>
  <c r="Z18" i="105"/>
  <c r="Z50" i="105" s="1"/>
  <c r="U18" i="105"/>
  <c r="U50" i="105" s="1"/>
  <c r="AC15" i="105"/>
  <c r="AC47" i="105" s="1"/>
  <c r="Y15" i="105"/>
  <c r="Y47" i="105" s="1"/>
  <c r="AF12" i="105"/>
  <c r="AF44" i="105" s="1"/>
  <c r="AB12" i="105"/>
  <c r="AB44" i="105" s="1"/>
  <c r="X12" i="105"/>
  <c r="X44" i="105" s="1"/>
  <c r="AE9" i="105"/>
  <c r="AE41" i="105" s="1"/>
  <c r="AA9" i="105"/>
  <c r="AA41" i="105" s="1"/>
  <c r="W9" i="105"/>
  <c r="W41" i="105" s="1"/>
  <c r="AD7" i="105"/>
  <c r="AD39" i="105" s="1"/>
  <c r="Z7" i="105"/>
  <c r="Z39" i="105" s="1"/>
  <c r="U7" i="105"/>
  <c r="U39" i="105" s="1"/>
  <c r="AL13" i="105"/>
  <c r="AL45" i="105" s="1"/>
  <c r="AJ13" i="105"/>
  <c r="AJ45" i="105" s="1"/>
  <c r="AN10" i="105"/>
  <c r="AN42" i="105" s="1"/>
  <c r="AP16" i="105"/>
  <c r="AP48" i="105" s="1"/>
  <c r="AH10" i="105"/>
  <c r="AH42" i="105" s="1"/>
  <c r="AK10" i="105"/>
  <c r="AK42" i="105" s="1"/>
  <c r="AM13" i="105"/>
  <c r="AM45" i="105" s="1"/>
  <c r="E10" i="107"/>
  <c r="E42" i="107" s="1"/>
  <c r="C13" i="107"/>
  <c r="C45" i="107" s="1"/>
  <c r="C16" i="107"/>
  <c r="C48" i="107" s="1"/>
  <c r="E13" i="107"/>
  <c r="E45" i="107" s="1"/>
  <c r="E16" i="107"/>
  <c r="E48" i="107" s="1"/>
  <c r="C10" i="107"/>
  <c r="C42" i="107" s="1"/>
  <c r="D10" i="107"/>
  <c r="D42" i="107" s="1"/>
  <c r="D13" i="107"/>
  <c r="D45" i="107" s="1"/>
  <c r="D16" i="107"/>
  <c r="D48" i="107" s="1"/>
  <c r="X10" i="105"/>
  <c r="X42" i="105" s="1"/>
  <c r="AC13" i="105"/>
  <c r="AC45" i="105" s="1"/>
  <c r="R10" i="105"/>
  <c r="R42" i="105" s="1"/>
  <c r="AE10" i="105"/>
  <c r="AE42" i="105" s="1"/>
  <c r="Y10" i="105"/>
  <c r="Y42" i="105" s="1"/>
  <c r="AD13" i="105"/>
  <c r="AD45" i="105" s="1"/>
  <c r="S10" i="105"/>
  <c r="S42" i="105" s="1"/>
  <c r="AC16" i="105"/>
  <c r="AC48" i="105" s="1"/>
  <c r="W13" i="105"/>
  <c r="W45" i="105" s="1"/>
  <c r="AB16" i="105"/>
  <c r="AB48" i="105" s="1"/>
  <c r="R13" i="105"/>
  <c r="R45" i="105" s="1"/>
  <c r="AF13" i="105"/>
  <c r="AF45" i="105" s="1"/>
  <c r="AD16" i="105"/>
  <c r="AD48" i="105" s="1"/>
  <c r="Z13" i="105"/>
  <c r="Z45" i="105" s="1"/>
  <c r="AD10" i="105"/>
  <c r="AD42" i="105" s="1"/>
  <c r="X16" i="105"/>
  <c r="X48" i="105" s="1"/>
  <c r="AA10" i="105"/>
  <c r="AA42" i="105" s="1"/>
  <c r="AB10" i="105"/>
  <c r="AB42" i="105" s="1"/>
  <c r="P13" i="105"/>
  <c r="P45" i="105" s="1"/>
  <c r="AB13" i="105"/>
  <c r="AB45" i="105" s="1"/>
  <c r="U10" i="105"/>
  <c r="U42" i="105" s="1"/>
  <c r="P16" i="105"/>
  <c r="P48" i="105" s="1"/>
  <c r="Y13" i="105"/>
  <c r="Y45" i="105" s="1"/>
  <c r="R16" i="105"/>
  <c r="R48" i="105" s="1"/>
  <c r="Q10" i="105"/>
  <c r="Q42" i="105" s="1"/>
  <c r="AE16" i="105"/>
  <c r="AE48" i="105" s="1"/>
  <c r="X13" i="105"/>
  <c r="X45" i="105" s="1"/>
  <c r="T10" i="105"/>
  <c r="T42" i="105" s="1"/>
  <c r="Q13" i="105"/>
  <c r="Q45" i="105" s="1"/>
  <c r="U16" i="105"/>
  <c r="U48" i="105" s="1"/>
  <c r="AC10" i="105"/>
  <c r="AC42" i="105" s="1"/>
  <c r="W16" i="105"/>
  <c r="W48" i="105" s="1"/>
  <c r="S16" i="105"/>
  <c r="S48" i="105" s="1"/>
  <c r="AA13" i="105"/>
  <c r="AA45" i="105" s="1"/>
  <c r="AF16" i="105"/>
  <c r="AF48" i="105" s="1"/>
  <c r="S13" i="105"/>
  <c r="S45" i="105" s="1"/>
  <c r="AF10" i="105"/>
  <c r="AF42" i="105" s="1"/>
  <c r="Z16" i="105"/>
  <c r="Z48" i="105" s="1"/>
  <c r="T13" i="105"/>
  <c r="T45" i="105" s="1"/>
  <c r="Y16" i="105"/>
  <c r="Y48" i="105" s="1"/>
  <c r="U13" i="105"/>
  <c r="U45" i="105" s="1"/>
  <c r="AA16" i="105"/>
  <c r="AA48" i="105" s="1"/>
  <c r="W10" i="105"/>
  <c r="W42" i="105" s="1"/>
  <c r="Z10" i="105"/>
  <c r="Z42" i="105" s="1"/>
  <c r="AE13" i="105"/>
  <c r="AE45" i="105" s="1"/>
  <c r="P10" i="105"/>
  <c r="P42" i="105" s="1"/>
  <c r="T16" i="105"/>
  <c r="T48" i="105" s="1"/>
  <c r="Q16" i="105"/>
  <c r="Q48" i="105" s="1"/>
  <c r="L16" i="105"/>
  <c r="L48" i="105" s="1"/>
  <c r="H28" i="105"/>
  <c r="H60" i="105" s="1"/>
  <c r="H9" i="105"/>
  <c r="H41" i="105" s="1"/>
  <c r="J28" i="105"/>
  <c r="J60" i="105" s="1"/>
  <c r="M28" i="105"/>
  <c r="M60" i="105" s="1"/>
  <c r="O24" i="105"/>
  <c r="O56" i="105" s="1"/>
  <c r="M20" i="105"/>
  <c r="M52" i="105" s="1"/>
  <c r="L15" i="105"/>
  <c r="L47" i="105" s="1"/>
  <c r="O7" i="105"/>
  <c r="O39" i="105" s="1"/>
  <c r="G22" i="105"/>
  <c r="G54" i="105" s="1"/>
  <c r="H26" i="105"/>
  <c r="H58" i="105" s="1"/>
  <c r="H18" i="105"/>
  <c r="H50" i="105" s="1"/>
  <c r="H7" i="105"/>
  <c r="H39" i="105" s="1"/>
  <c r="I22" i="105"/>
  <c r="I54" i="105" s="1"/>
  <c r="I12" i="105"/>
  <c r="I44" i="105" s="1"/>
  <c r="J26" i="105"/>
  <c r="J58" i="105" s="1"/>
  <c r="J18" i="105"/>
  <c r="J50" i="105" s="1"/>
  <c r="J7" i="105"/>
  <c r="J39" i="105" s="1"/>
  <c r="L28" i="105"/>
  <c r="L60" i="105" s="1"/>
  <c r="M26" i="105"/>
  <c r="M58" i="105" s="1"/>
  <c r="N24" i="105"/>
  <c r="N56" i="105" s="1"/>
  <c r="O22" i="105"/>
  <c r="O54" i="105" s="1"/>
  <c r="K22" i="105"/>
  <c r="K54" i="105" s="1"/>
  <c r="L20" i="105"/>
  <c r="L52" i="105" s="1"/>
  <c r="M18" i="105"/>
  <c r="M50" i="105" s="1"/>
  <c r="O15" i="105"/>
  <c r="O47" i="105" s="1"/>
  <c r="K15" i="105"/>
  <c r="K47" i="105" s="1"/>
  <c r="L12" i="105"/>
  <c r="L44" i="105" s="1"/>
  <c r="M9" i="105"/>
  <c r="M41" i="105" s="1"/>
  <c r="N7" i="105"/>
  <c r="N39" i="105" s="1"/>
  <c r="I15" i="105"/>
  <c r="I47" i="105" s="1"/>
  <c r="J20" i="105"/>
  <c r="J52" i="105" s="1"/>
  <c r="N26" i="105"/>
  <c r="N58" i="105" s="1"/>
  <c r="L22" i="105"/>
  <c r="L54" i="105" s="1"/>
  <c r="N18" i="105"/>
  <c r="N50" i="105" s="1"/>
  <c r="M12" i="105"/>
  <c r="M44" i="105" s="1"/>
  <c r="K7" i="105"/>
  <c r="K39" i="105" s="1"/>
  <c r="G24" i="105"/>
  <c r="G56" i="105" s="1"/>
  <c r="H24" i="105"/>
  <c r="H56" i="105" s="1"/>
  <c r="H15" i="105"/>
  <c r="H47" i="105" s="1"/>
  <c r="I28" i="105"/>
  <c r="I60" i="105" s="1"/>
  <c r="I20" i="105"/>
  <c r="I52" i="105" s="1"/>
  <c r="I9" i="105"/>
  <c r="I41" i="105" s="1"/>
  <c r="J24" i="105"/>
  <c r="J56" i="105" s="1"/>
  <c r="J15" i="105"/>
  <c r="J47" i="105" s="1"/>
  <c r="O28" i="105"/>
  <c r="O60" i="105" s="1"/>
  <c r="K28" i="105"/>
  <c r="K60" i="105" s="1"/>
  <c r="L26" i="105"/>
  <c r="L58" i="105" s="1"/>
  <c r="M24" i="105"/>
  <c r="M56" i="105" s="1"/>
  <c r="N22" i="105"/>
  <c r="N54" i="105" s="1"/>
  <c r="O20" i="105"/>
  <c r="O52" i="105" s="1"/>
  <c r="K20" i="105"/>
  <c r="K52" i="105" s="1"/>
  <c r="L18" i="105"/>
  <c r="L50" i="105" s="1"/>
  <c r="N15" i="105"/>
  <c r="N47" i="105" s="1"/>
  <c r="O12" i="105"/>
  <c r="O44" i="105" s="1"/>
  <c r="K12" i="105"/>
  <c r="K44" i="105" s="1"/>
  <c r="L9" i="105"/>
  <c r="L41" i="105" s="1"/>
  <c r="M7" i="105"/>
  <c r="M39" i="105" s="1"/>
  <c r="F15" i="105"/>
  <c r="F47" i="105" s="1"/>
  <c r="H20" i="105"/>
  <c r="H52" i="105" s="1"/>
  <c r="I24" i="105"/>
  <c r="I56" i="105" s="1"/>
  <c r="J9" i="105"/>
  <c r="J41" i="105" s="1"/>
  <c r="K24" i="105"/>
  <c r="K56" i="105" s="1"/>
  <c r="N9" i="105"/>
  <c r="N41" i="105" s="1"/>
  <c r="F9" i="105"/>
  <c r="F41" i="105" s="1"/>
  <c r="G28" i="105"/>
  <c r="G60" i="105" s="1"/>
  <c r="H22" i="105"/>
  <c r="H54" i="105" s="1"/>
  <c r="H12" i="105"/>
  <c r="H44" i="105" s="1"/>
  <c r="I26" i="105"/>
  <c r="I58" i="105" s="1"/>
  <c r="I18" i="105"/>
  <c r="I50" i="105" s="1"/>
  <c r="I7" i="105"/>
  <c r="I39" i="105" s="1"/>
  <c r="J22" i="105"/>
  <c r="J54" i="105" s="1"/>
  <c r="J12" i="105"/>
  <c r="J44" i="105" s="1"/>
  <c r="N28" i="105"/>
  <c r="N60" i="105" s="1"/>
  <c r="O26" i="105"/>
  <c r="O58" i="105" s="1"/>
  <c r="K26" i="105"/>
  <c r="K58" i="105" s="1"/>
  <c r="L24" i="105"/>
  <c r="L56" i="105" s="1"/>
  <c r="M22" i="105"/>
  <c r="M54" i="105" s="1"/>
  <c r="N20" i="105"/>
  <c r="N52" i="105" s="1"/>
  <c r="O18" i="105"/>
  <c r="O50" i="105" s="1"/>
  <c r="K18" i="105"/>
  <c r="K50" i="105" s="1"/>
  <c r="M15" i="105"/>
  <c r="M47" i="105" s="1"/>
  <c r="N12" i="105"/>
  <c r="N44" i="105" s="1"/>
  <c r="O9" i="105"/>
  <c r="O41" i="105" s="1"/>
  <c r="K9" i="105"/>
  <c r="K41" i="105" s="1"/>
  <c r="L7" i="105"/>
  <c r="L39" i="105" s="1"/>
  <c r="F16" i="105"/>
  <c r="F48" i="105" s="1"/>
  <c r="I13" i="105"/>
  <c r="I45" i="105" s="1"/>
  <c r="L10" i="105"/>
  <c r="L42" i="105" s="1"/>
  <c r="F13" i="105"/>
  <c r="F45" i="105" s="1"/>
  <c r="N16" i="105"/>
  <c r="N48" i="105" s="1"/>
  <c r="O10" i="105"/>
  <c r="O42" i="105" s="1"/>
  <c r="L13" i="105"/>
  <c r="L45" i="105" s="1"/>
  <c r="K16" i="105"/>
  <c r="K48" i="105" s="1"/>
  <c r="J13" i="105"/>
  <c r="J45" i="105" s="1"/>
  <c r="O16" i="105"/>
  <c r="O48" i="105" s="1"/>
  <c r="M16" i="105"/>
  <c r="M48" i="105" s="1"/>
  <c r="H10" i="105"/>
  <c r="H42" i="105" s="1"/>
  <c r="J10" i="105"/>
  <c r="J42" i="105" s="1"/>
  <c r="M10" i="105"/>
  <c r="M42" i="105" s="1"/>
  <c r="O13" i="105"/>
  <c r="O45" i="105" s="1"/>
  <c r="H13" i="105"/>
  <c r="H45" i="105" s="1"/>
  <c r="M13" i="105"/>
  <c r="M45" i="105" s="1"/>
  <c r="J16" i="105"/>
  <c r="J48" i="105" s="1"/>
  <c r="N13" i="105"/>
  <c r="N45" i="105" s="1"/>
  <c r="K10" i="105"/>
  <c r="K42" i="105" s="1"/>
  <c r="H16" i="105"/>
  <c r="H48" i="105" s="1"/>
  <c r="I16" i="105"/>
  <c r="I48" i="105" s="1"/>
  <c r="I10" i="105"/>
  <c r="I42" i="105" s="1"/>
  <c r="K13" i="105"/>
  <c r="K45" i="105" s="1"/>
  <c r="N10" i="105"/>
  <c r="N42" i="105" s="1"/>
  <c r="G9" i="105"/>
  <c r="G41" i="105" s="1"/>
  <c r="F7" i="105"/>
  <c r="F39" i="105" s="1"/>
  <c r="G10" i="105"/>
  <c r="G42" i="105" s="1"/>
  <c r="G7" i="105"/>
  <c r="G39" i="105" s="1"/>
  <c r="G15" i="105"/>
  <c r="G47" i="105" s="1"/>
  <c r="G16" i="105"/>
  <c r="G48" i="105" s="1"/>
  <c r="G26" i="105"/>
  <c r="G58" i="105" s="1"/>
  <c r="G20" i="105"/>
  <c r="G52" i="105" s="1"/>
  <c r="G18" i="105"/>
  <c r="G50" i="105" s="1"/>
  <c r="F10" i="105"/>
  <c r="F42" i="105" s="1"/>
  <c r="G12" i="105"/>
  <c r="G44" i="105" s="1"/>
  <c r="G13" i="105"/>
  <c r="G45" i="105" s="1"/>
  <c r="B3" i="53"/>
  <c r="B4" i="53"/>
  <c r="B4" i="30"/>
  <c r="B32" i="30" s="1"/>
  <c r="B5" i="30"/>
  <c r="B19" i="30" s="1"/>
  <c r="B7" i="30"/>
  <c r="B21" i="30" s="1"/>
  <c r="B8" i="52" s="1"/>
  <c r="BL3" i="45"/>
  <c r="BM3" i="45"/>
  <c r="BM83" i="45" s="1"/>
  <c r="BN3" i="45"/>
  <c r="BN83" i="45" s="1"/>
  <c r="BO3" i="45"/>
  <c r="BO83" i="45" s="1"/>
  <c r="BP3" i="45"/>
  <c r="BP83" i="45" s="1"/>
  <c r="BQ3" i="45"/>
  <c r="BQ83" i="45" s="1"/>
  <c r="BR3" i="45"/>
  <c r="BR83" i="45" s="1"/>
  <c r="BS3" i="45"/>
  <c r="BS83" i="45" s="1"/>
  <c r="BT3" i="45"/>
  <c r="BT83" i="45" s="1"/>
  <c r="BU3" i="45"/>
  <c r="BU83" i="45" s="1"/>
  <c r="BV3" i="45"/>
  <c r="BV83" i="45" s="1"/>
  <c r="BW3" i="45"/>
  <c r="BW83" i="45" s="1"/>
  <c r="BX3" i="45"/>
  <c r="BX83" i="45" s="1"/>
  <c r="BY3" i="45"/>
  <c r="BY83" i="45" s="1"/>
  <c r="BZ3" i="45"/>
  <c r="BZ83" i="45" s="1"/>
  <c r="CA3" i="45"/>
  <c r="CA83" i="45" s="1"/>
  <c r="CB3" i="45"/>
  <c r="CB83" i="45" s="1"/>
  <c r="CC3" i="45"/>
  <c r="CC83" i="45" s="1"/>
  <c r="CD3" i="45"/>
  <c r="CD83" i="45" s="1"/>
  <c r="CE3" i="45"/>
  <c r="CE83" i="45" s="1"/>
  <c r="BL4" i="45"/>
  <c r="BL84" i="45" s="1"/>
  <c r="BM4" i="45"/>
  <c r="BM84" i="45" s="1"/>
  <c r="BN4" i="45"/>
  <c r="BN84" i="45" s="1"/>
  <c r="BO4" i="45"/>
  <c r="BO84" i="45" s="1"/>
  <c r="BP4" i="45"/>
  <c r="BP84" i="45" s="1"/>
  <c r="BQ4" i="45"/>
  <c r="BQ84" i="45" s="1"/>
  <c r="BR4" i="45"/>
  <c r="BR84" i="45" s="1"/>
  <c r="BS4" i="45"/>
  <c r="BS84" i="45" s="1"/>
  <c r="BT4" i="45"/>
  <c r="BT84" i="45" s="1"/>
  <c r="BU4" i="45"/>
  <c r="BU84" i="45" s="1"/>
  <c r="BV4" i="45"/>
  <c r="BV84" i="45" s="1"/>
  <c r="BW4" i="45"/>
  <c r="BW84" i="45" s="1"/>
  <c r="BX4" i="45"/>
  <c r="BX84" i="45" s="1"/>
  <c r="BY4" i="45"/>
  <c r="BY84" i="45" s="1"/>
  <c r="BZ4" i="45"/>
  <c r="BZ84" i="45" s="1"/>
  <c r="CA4" i="45"/>
  <c r="CA84" i="45" s="1"/>
  <c r="CB4" i="45"/>
  <c r="CB84" i="45" s="1"/>
  <c r="CC4" i="45"/>
  <c r="CC84" i="45" s="1"/>
  <c r="CD4" i="45"/>
  <c r="CD84" i="45" s="1"/>
  <c r="CE4" i="45"/>
  <c r="CE84" i="45" s="1"/>
  <c r="BR6" i="45"/>
  <c r="BR86" i="45" s="1"/>
  <c r="BL3" i="44"/>
  <c r="BL83" i="44" s="1"/>
  <c r="BM3" i="44"/>
  <c r="BM83" i="44" s="1"/>
  <c r="BN3" i="44"/>
  <c r="BN83" i="44" s="1"/>
  <c r="BO3" i="44"/>
  <c r="BP3" i="44"/>
  <c r="BP83" i="44" s="1"/>
  <c r="BQ3" i="44"/>
  <c r="BQ37" i="44" s="1"/>
  <c r="BR3" i="44"/>
  <c r="BR83" i="44" s="1"/>
  <c r="BS3" i="44"/>
  <c r="BS83" i="44" s="1"/>
  <c r="BT3" i="44"/>
  <c r="BT83" i="44" s="1"/>
  <c r="BU3" i="44"/>
  <c r="BU83" i="44" s="1"/>
  <c r="BV3" i="44"/>
  <c r="BV83" i="44" s="1"/>
  <c r="BW3" i="44"/>
  <c r="BW83" i="44" s="1"/>
  <c r="BX3" i="44"/>
  <c r="BX83" i="44" s="1"/>
  <c r="BY3" i="44"/>
  <c r="BY83" i="44" s="1"/>
  <c r="BZ3" i="44"/>
  <c r="BZ83" i="44" s="1"/>
  <c r="CA3" i="44"/>
  <c r="CA83" i="44" s="1"/>
  <c r="CB3" i="44"/>
  <c r="CB83" i="44" s="1"/>
  <c r="CC3" i="44"/>
  <c r="CC83" i="44" s="1"/>
  <c r="CD3" i="44"/>
  <c r="CD83" i="44" s="1"/>
  <c r="BL4" i="44"/>
  <c r="BL84" i="44" s="1"/>
  <c r="BM4" i="44"/>
  <c r="BM84" i="44" s="1"/>
  <c r="BN4" i="44"/>
  <c r="BN84" i="44" s="1"/>
  <c r="BO4" i="44"/>
  <c r="BO84" i="44" s="1"/>
  <c r="BP4" i="44"/>
  <c r="BP84" i="44" s="1"/>
  <c r="BQ4" i="44"/>
  <c r="BQ84" i="44" s="1"/>
  <c r="BR4" i="44"/>
  <c r="BR84" i="44" s="1"/>
  <c r="BS4" i="44"/>
  <c r="BS84" i="44" s="1"/>
  <c r="BT4" i="44"/>
  <c r="BT84" i="44" s="1"/>
  <c r="BU4" i="44"/>
  <c r="BU84" i="44" s="1"/>
  <c r="BV4" i="44"/>
  <c r="BV84" i="44" s="1"/>
  <c r="BW4" i="44"/>
  <c r="BW84" i="44" s="1"/>
  <c r="BX4" i="44"/>
  <c r="BX84" i="44" s="1"/>
  <c r="BY4" i="44"/>
  <c r="BY84" i="44" s="1"/>
  <c r="BZ4" i="44"/>
  <c r="BZ84" i="44" s="1"/>
  <c r="CA4" i="44"/>
  <c r="CA84" i="44" s="1"/>
  <c r="CB4" i="44"/>
  <c r="CB84" i="44" s="1"/>
  <c r="CC4" i="44"/>
  <c r="CC84" i="44" s="1"/>
  <c r="CD4" i="44"/>
  <c r="CD84" i="44" s="1"/>
  <c r="BL3" i="43"/>
  <c r="BL83" i="43" s="1"/>
  <c r="BM3" i="43"/>
  <c r="BM83" i="43" s="1"/>
  <c r="BN3" i="43"/>
  <c r="BN83" i="43" s="1"/>
  <c r="BO3" i="43"/>
  <c r="BO37" i="43" s="1"/>
  <c r="BP3" i="43"/>
  <c r="BP83" i="43" s="1"/>
  <c r="BQ3" i="43"/>
  <c r="BQ83" i="43" s="1"/>
  <c r="BR3" i="43"/>
  <c r="BR83" i="43" s="1"/>
  <c r="BS3" i="43"/>
  <c r="BS83" i="43" s="1"/>
  <c r="BT3" i="43"/>
  <c r="BT83" i="43" s="1"/>
  <c r="BU3" i="43"/>
  <c r="BU83" i="43" s="1"/>
  <c r="BV3" i="43"/>
  <c r="BV83" i="43" s="1"/>
  <c r="BW3" i="43"/>
  <c r="BW83" i="43" s="1"/>
  <c r="BX3" i="43"/>
  <c r="BX83" i="43" s="1"/>
  <c r="BY3" i="43"/>
  <c r="BY83" i="43" s="1"/>
  <c r="BZ3" i="43"/>
  <c r="BZ83" i="43" s="1"/>
  <c r="CA3" i="43"/>
  <c r="CA83" i="43" s="1"/>
  <c r="CB3" i="43"/>
  <c r="CB83" i="43" s="1"/>
  <c r="CC3" i="43"/>
  <c r="CC83" i="43" s="1"/>
  <c r="CD3" i="43"/>
  <c r="CD83" i="43" s="1"/>
  <c r="BL4" i="43"/>
  <c r="BL84" i="43" s="1"/>
  <c r="BM4" i="43"/>
  <c r="BM84" i="43" s="1"/>
  <c r="BN4" i="43"/>
  <c r="BN84" i="43" s="1"/>
  <c r="BO4" i="43"/>
  <c r="BO84" i="43" s="1"/>
  <c r="BP4" i="43"/>
  <c r="BP84" i="43" s="1"/>
  <c r="BQ4" i="43"/>
  <c r="BQ84" i="43" s="1"/>
  <c r="BR4" i="43"/>
  <c r="BR84" i="43" s="1"/>
  <c r="BS4" i="43"/>
  <c r="BS84" i="43" s="1"/>
  <c r="BT4" i="43"/>
  <c r="BT84" i="43" s="1"/>
  <c r="BU4" i="43"/>
  <c r="BU84" i="43" s="1"/>
  <c r="BV4" i="43"/>
  <c r="BV84" i="43" s="1"/>
  <c r="BW4" i="43"/>
  <c r="BW84" i="43" s="1"/>
  <c r="BX4" i="43"/>
  <c r="BX84" i="43" s="1"/>
  <c r="BY4" i="43"/>
  <c r="BY84" i="43" s="1"/>
  <c r="BZ4" i="43"/>
  <c r="BZ84" i="43" s="1"/>
  <c r="CA4" i="43"/>
  <c r="CA84" i="43" s="1"/>
  <c r="CB4" i="43"/>
  <c r="CB84" i="43" s="1"/>
  <c r="CC4" i="43"/>
  <c r="CC84" i="43" s="1"/>
  <c r="CD4" i="43"/>
  <c r="CD84" i="43" s="1"/>
  <c r="BR23" i="45"/>
  <c r="BR103" i="45" s="1"/>
  <c r="BR9" i="45"/>
  <c r="BR89" i="45" s="1"/>
  <c r="BR21" i="45"/>
  <c r="BR101" i="45" s="1"/>
  <c r="BR7" i="45"/>
  <c r="BR87" i="45" s="1"/>
  <c r="BR18" i="45"/>
  <c r="BR98" i="45" s="1"/>
  <c r="BR12" i="45"/>
  <c r="BR92" i="45" s="1"/>
  <c r="BR15" i="45"/>
  <c r="BR95" i="45" s="1"/>
  <c r="BR25" i="45"/>
  <c r="BR105" i="45" s="1"/>
  <c r="CA6" i="45"/>
  <c r="CA86" i="45" s="1"/>
  <c r="BZ6" i="44"/>
  <c r="BZ86" i="44" s="1"/>
  <c r="BZ6" i="43"/>
  <c r="BZ86" i="43" s="1"/>
  <c r="CA7" i="45"/>
  <c r="CA87" i="45" s="1"/>
  <c r="CA15" i="45"/>
  <c r="CA95" i="45" s="1"/>
  <c r="CA25" i="45"/>
  <c r="CA105" i="45" s="1"/>
  <c r="BR16" i="45"/>
  <c r="BR96" i="45" s="1"/>
  <c r="CA9" i="45"/>
  <c r="CA89" i="45" s="1"/>
  <c r="CA18" i="45"/>
  <c r="CA19" i="45" s="1"/>
  <c r="CA99" i="45" s="1"/>
  <c r="CA21" i="45"/>
  <c r="CA101" i="45" s="1"/>
  <c r="CA12" i="45"/>
  <c r="CA92" i="45" s="1"/>
  <c r="CA23" i="45"/>
  <c r="CA103" i="45" s="1"/>
  <c r="BR10" i="45"/>
  <c r="BR90" i="45" s="1"/>
  <c r="BR13" i="45"/>
  <c r="BR93" i="45" s="1"/>
  <c r="BZ15" i="44"/>
  <c r="BZ95" i="44" s="1"/>
  <c r="BZ15" i="43"/>
  <c r="BZ95" i="43" s="1"/>
  <c r="BZ9" i="44"/>
  <c r="BZ89" i="44" s="1"/>
  <c r="BZ9" i="43"/>
  <c r="BZ89" i="43" s="1"/>
  <c r="BZ18" i="44"/>
  <c r="BZ19" i="44" s="1"/>
  <c r="BZ99" i="44" s="1"/>
  <c r="BZ18" i="43"/>
  <c r="BZ19" i="43" s="1"/>
  <c r="BZ99" i="43" s="1"/>
  <c r="BZ12" i="44"/>
  <c r="BZ92" i="44" s="1"/>
  <c r="BZ12" i="43"/>
  <c r="BZ92" i="43" s="1"/>
  <c r="BZ21" i="44"/>
  <c r="BZ101" i="44" s="1"/>
  <c r="BZ21" i="43"/>
  <c r="BZ101" i="43" s="1"/>
  <c r="BZ25" i="44"/>
  <c r="BZ105" i="44" s="1"/>
  <c r="BZ25" i="43"/>
  <c r="BZ105" i="43" s="1"/>
  <c r="BZ7" i="44"/>
  <c r="BZ87" i="44" s="1"/>
  <c r="BZ7" i="43"/>
  <c r="BZ87" i="43" s="1"/>
  <c r="BZ23" i="44"/>
  <c r="BZ103" i="44" s="1"/>
  <c r="BZ23" i="43"/>
  <c r="BZ103" i="43" s="1"/>
  <c r="CA13" i="45"/>
  <c r="CA93" i="45" s="1"/>
  <c r="CA16" i="45"/>
  <c r="CA96" i="45" s="1"/>
  <c r="CA10" i="45"/>
  <c r="CA90" i="45" s="1"/>
  <c r="BZ13" i="44"/>
  <c r="BZ93" i="44" s="1"/>
  <c r="BZ13" i="43"/>
  <c r="BZ93" i="43" s="1"/>
  <c r="BZ10" i="44"/>
  <c r="BZ90" i="44" s="1"/>
  <c r="BZ10" i="43"/>
  <c r="BZ90" i="43" s="1"/>
  <c r="BZ16" i="44"/>
  <c r="BZ96" i="44" s="1"/>
  <c r="BZ16" i="43"/>
  <c r="BZ96" i="43" s="1"/>
  <c r="BP6" i="45"/>
  <c r="BP86" i="45" s="1"/>
  <c r="BU6" i="45"/>
  <c r="BU86" i="45" s="1"/>
  <c r="BY6" i="45"/>
  <c r="BY86" i="45" s="1"/>
  <c r="CD6" i="45"/>
  <c r="CD86" i="45" s="1"/>
  <c r="BM6" i="45"/>
  <c r="BM39" i="45" s="1"/>
  <c r="BQ6" i="45"/>
  <c r="BQ86" i="45" s="1"/>
  <c r="BV6" i="45"/>
  <c r="BV86" i="45" s="1"/>
  <c r="CE6" i="45"/>
  <c r="CE86" i="45" s="1"/>
  <c r="BN6" i="45"/>
  <c r="BN27" i="45" s="1"/>
  <c r="BN66" i="45" s="1"/>
  <c r="BS6" i="45"/>
  <c r="BS86" i="45" s="1"/>
  <c r="BW6" i="45"/>
  <c r="BW86" i="45" s="1"/>
  <c r="CB6" i="45"/>
  <c r="CB86" i="45" s="1"/>
  <c r="BO6" i="45"/>
  <c r="BO27" i="45" s="1"/>
  <c r="BO66" i="45" s="1"/>
  <c r="BT6" i="45"/>
  <c r="BT86" i="45" s="1"/>
  <c r="BX6" i="45"/>
  <c r="BX86" i="45" s="1"/>
  <c r="CC6" i="45"/>
  <c r="CC86" i="45" s="1"/>
  <c r="BL6" i="45"/>
  <c r="BL27" i="45" s="1"/>
  <c r="BL66" i="45" s="1"/>
  <c r="BZ6" i="45"/>
  <c r="BZ86" i="45" s="1"/>
  <c r="BW6" i="44"/>
  <c r="BW86" i="44" s="1"/>
  <c r="BW6" i="43"/>
  <c r="BW86" i="43" s="1"/>
  <c r="BL6" i="44"/>
  <c r="BL27" i="44" s="1"/>
  <c r="BL66" i="44" s="1"/>
  <c r="BL6" i="43"/>
  <c r="BP6" i="44"/>
  <c r="BP86" i="44" s="1"/>
  <c r="BP6" i="43"/>
  <c r="BP86" i="43" s="1"/>
  <c r="BT6" i="44"/>
  <c r="BT86" i="44" s="1"/>
  <c r="BT6" i="43"/>
  <c r="BT86" i="43" s="1"/>
  <c r="BX6" i="43"/>
  <c r="BX86" i="43" s="1"/>
  <c r="BX6" i="44"/>
  <c r="BX86" i="44" s="1"/>
  <c r="CC6" i="44"/>
  <c r="CC86" i="44" s="1"/>
  <c r="CC6" i="43"/>
  <c r="CC86" i="43" s="1"/>
  <c r="BS6" i="44"/>
  <c r="BS86" i="44" s="1"/>
  <c r="BS6" i="43"/>
  <c r="BS86" i="43" s="1"/>
  <c r="CB6" i="44"/>
  <c r="CB86" i="44" s="1"/>
  <c r="CB6" i="43"/>
  <c r="CB86" i="43" s="1"/>
  <c r="BM6" i="44"/>
  <c r="BM6" i="43"/>
  <c r="BQ6" i="44"/>
  <c r="BQ6" i="43"/>
  <c r="BQ86" i="43" s="1"/>
  <c r="BU6" i="44"/>
  <c r="BU86" i="44" s="1"/>
  <c r="BU6" i="43"/>
  <c r="BU86" i="43" s="1"/>
  <c r="BY6" i="44"/>
  <c r="BY86" i="44" s="1"/>
  <c r="BY6" i="43"/>
  <c r="BY86" i="43" s="1"/>
  <c r="CD6" i="43"/>
  <c r="CD86" i="43" s="1"/>
  <c r="CD6" i="44"/>
  <c r="CD86" i="44" s="1"/>
  <c r="BO6" i="44"/>
  <c r="BO6" i="43"/>
  <c r="BO86" i="43" s="1"/>
  <c r="BN6" i="44"/>
  <c r="BN39" i="44" s="1"/>
  <c r="BN6" i="43"/>
  <c r="BN39" i="43" s="1"/>
  <c r="BR6" i="44"/>
  <c r="BR86" i="44" s="1"/>
  <c r="BR6" i="43"/>
  <c r="BR86" i="43" s="1"/>
  <c r="BV6" i="44"/>
  <c r="BV86" i="44" s="1"/>
  <c r="BV6" i="43"/>
  <c r="BV86" i="43" s="1"/>
  <c r="CA6" i="44"/>
  <c r="CA86" i="44" s="1"/>
  <c r="CA6" i="43"/>
  <c r="CA86" i="43" s="1"/>
  <c r="BQ71" i="45"/>
  <c r="BP71" i="45"/>
  <c r="BO71" i="45"/>
  <c r="BN71" i="45"/>
  <c r="BM71" i="45"/>
  <c r="BL71" i="45"/>
  <c r="BB71" i="45"/>
  <c r="AL71" i="45"/>
  <c r="AK71" i="45"/>
  <c r="AJ71" i="45"/>
  <c r="AI71" i="45"/>
  <c r="AH71" i="45"/>
  <c r="AG71" i="45"/>
  <c r="AD71" i="45"/>
  <c r="AB71" i="45"/>
  <c r="AA71" i="45"/>
  <c r="Z71" i="45"/>
  <c r="Y71" i="45"/>
  <c r="U71" i="45"/>
  <c r="T71" i="45"/>
  <c r="S71" i="45"/>
  <c r="P71" i="45"/>
  <c r="J71" i="45"/>
  <c r="H71" i="45"/>
  <c r="F71" i="45"/>
  <c r="C71" i="45"/>
  <c r="BQ68" i="45"/>
  <c r="BP68" i="45"/>
  <c r="BO68" i="45"/>
  <c r="BN68" i="45"/>
  <c r="BM68" i="45"/>
  <c r="BL68" i="45"/>
  <c r="BB68" i="45"/>
  <c r="AL68" i="45"/>
  <c r="AK68" i="45"/>
  <c r="AJ68" i="45"/>
  <c r="AI68" i="45"/>
  <c r="AH68" i="45"/>
  <c r="AG68" i="45"/>
  <c r="AD68" i="45"/>
  <c r="AB68" i="45"/>
  <c r="AA68" i="45"/>
  <c r="Z68" i="45"/>
  <c r="Y68" i="45"/>
  <c r="U68" i="45"/>
  <c r="T68" i="45"/>
  <c r="S68" i="45"/>
  <c r="P68" i="45"/>
  <c r="J68" i="45"/>
  <c r="H68" i="45"/>
  <c r="F68" i="45"/>
  <c r="C68" i="45"/>
  <c r="BQ49" i="45"/>
  <c r="BP49" i="45"/>
  <c r="BO49" i="45"/>
  <c r="BN49" i="45"/>
  <c r="BM49" i="45"/>
  <c r="BL49" i="45"/>
  <c r="BB49" i="45"/>
  <c r="AL49" i="45"/>
  <c r="AK49" i="45"/>
  <c r="AJ49" i="45"/>
  <c r="AI49" i="45"/>
  <c r="AH49" i="45"/>
  <c r="AG49" i="45"/>
  <c r="AD49" i="45"/>
  <c r="AB49" i="45"/>
  <c r="AA49" i="45"/>
  <c r="Z49" i="45"/>
  <c r="Y49" i="45"/>
  <c r="U49" i="45"/>
  <c r="T49" i="45"/>
  <c r="S49" i="45"/>
  <c r="P49" i="45"/>
  <c r="J49" i="45"/>
  <c r="H49" i="45"/>
  <c r="F49" i="45"/>
  <c r="C49" i="45"/>
  <c r="BQ48" i="45"/>
  <c r="BP48" i="45"/>
  <c r="BO48" i="45"/>
  <c r="BN48" i="45"/>
  <c r="BM48" i="45"/>
  <c r="BL48" i="45"/>
  <c r="BB48" i="45"/>
  <c r="AL48" i="45"/>
  <c r="AK48" i="45"/>
  <c r="AJ48" i="45"/>
  <c r="AI48" i="45"/>
  <c r="AH48" i="45"/>
  <c r="AG48" i="45"/>
  <c r="AD48" i="45"/>
  <c r="AB48" i="45"/>
  <c r="AA48" i="45"/>
  <c r="Z48" i="45"/>
  <c r="Y48" i="45"/>
  <c r="U48" i="45"/>
  <c r="T48" i="45"/>
  <c r="S48" i="45"/>
  <c r="P48" i="45"/>
  <c r="J48" i="45"/>
  <c r="H48" i="45"/>
  <c r="F48" i="45"/>
  <c r="C48" i="45"/>
  <c r="BQ43" i="45"/>
  <c r="BP43" i="45"/>
  <c r="BO43" i="45"/>
  <c r="BN43" i="45"/>
  <c r="BM43" i="45"/>
  <c r="BL43" i="45"/>
  <c r="BB43" i="45"/>
  <c r="AL43" i="45"/>
  <c r="AK43" i="45"/>
  <c r="AJ43" i="45"/>
  <c r="AI43" i="45"/>
  <c r="AH43" i="45"/>
  <c r="AG43" i="45"/>
  <c r="AD43" i="45"/>
  <c r="AB43" i="45"/>
  <c r="AA43" i="45"/>
  <c r="Z43" i="45"/>
  <c r="Y43" i="45"/>
  <c r="U43" i="45"/>
  <c r="T43" i="45"/>
  <c r="S43" i="45"/>
  <c r="P43" i="45"/>
  <c r="J43" i="45"/>
  <c r="H43" i="45"/>
  <c r="F43" i="45"/>
  <c r="C43" i="45"/>
  <c r="BQ42" i="45"/>
  <c r="BP42" i="45"/>
  <c r="BO42" i="45"/>
  <c r="BN42" i="45"/>
  <c r="BM42" i="45"/>
  <c r="BL42" i="45"/>
  <c r="BB42" i="45"/>
  <c r="AL42" i="45"/>
  <c r="AK42" i="45"/>
  <c r="AJ42" i="45"/>
  <c r="AI42" i="45"/>
  <c r="AH42" i="45"/>
  <c r="AG42" i="45"/>
  <c r="AD42" i="45"/>
  <c r="AB42" i="45"/>
  <c r="AA42" i="45"/>
  <c r="Z42" i="45"/>
  <c r="Y42" i="45"/>
  <c r="U42" i="45"/>
  <c r="T42" i="45"/>
  <c r="S42" i="45"/>
  <c r="P42" i="45"/>
  <c r="J42" i="45"/>
  <c r="H42" i="45"/>
  <c r="F42" i="45"/>
  <c r="C42" i="45"/>
  <c r="B32" i="45"/>
  <c r="BQ30" i="45"/>
  <c r="BQ69" i="45" s="1"/>
  <c r="BP30" i="45"/>
  <c r="BP69" i="45" s="1"/>
  <c r="BO30" i="45"/>
  <c r="BO69" i="45" s="1"/>
  <c r="BN30" i="45"/>
  <c r="BN69" i="45"/>
  <c r="BM30" i="45"/>
  <c r="BM69" i="45" s="1"/>
  <c r="BL30" i="45"/>
  <c r="BL69" i="45"/>
  <c r="BK30" i="45"/>
  <c r="BJ30" i="45"/>
  <c r="BI30" i="45"/>
  <c r="BH30" i="45"/>
  <c r="BG30" i="45"/>
  <c r="BF30" i="45"/>
  <c r="BE30" i="45"/>
  <c r="BD30" i="45"/>
  <c r="BC30" i="45"/>
  <c r="BB30" i="45"/>
  <c r="BB69" i="45" s="1"/>
  <c r="BA30" i="45"/>
  <c r="AZ30" i="45"/>
  <c r="AY30" i="45"/>
  <c r="AX30" i="45"/>
  <c r="AW30" i="45"/>
  <c r="AV30" i="45"/>
  <c r="AU30" i="45"/>
  <c r="AT30" i="45"/>
  <c r="AS30" i="45"/>
  <c r="AR30" i="45"/>
  <c r="AQ30" i="45"/>
  <c r="AP30" i="45"/>
  <c r="AO30" i="45"/>
  <c r="AN30" i="45"/>
  <c r="AM30" i="45"/>
  <c r="AL30" i="45"/>
  <c r="AL69" i="45"/>
  <c r="AK30" i="45"/>
  <c r="AK69" i="45" s="1"/>
  <c r="AJ30" i="45"/>
  <c r="AJ69" i="45"/>
  <c r="AI30" i="45"/>
  <c r="AI69" i="45" s="1"/>
  <c r="AH30" i="45"/>
  <c r="AH69" i="45"/>
  <c r="AG30" i="45"/>
  <c r="AG69" i="45" s="1"/>
  <c r="AF30" i="45"/>
  <c r="AE30" i="45"/>
  <c r="AD30" i="45"/>
  <c r="AD69" i="45" s="1"/>
  <c r="AC30" i="45"/>
  <c r="AB30" i="45"/>
  <c r="AB69" i="45"/>
  <c r="AA30" i="45"/>
  <c r="AA69" i="45" s="1"/>
  <c r="Z30" i="45"/>
  <c r="Z69" i="45"/>
  <c r="Y30" i="45"/>
  <c r="Y69" i="45" s="1"/>
  <c r="X30" i="45"/>
  <c r="W30" i="45"/>
  <c r="V30" i="45"/>
  <c r="U30" i="45"/>
  <c r="U69" i="45"/>
  <c r="T30" i="45"/>
  <c r="T69" i="45" s="1"/>
  <c r="S30" i="45"/>
  <c r="S69" i="45"/>
  <c r="R30" i="45"/>
  <c r="Q30" i="45"/>
  <c r="P30" i="45"/>
  <c r="P69" i="45"/>
  <c r="O30" i="45"/>
  <c r="N30" i="45"/>
  <c r="M30" i="45"/>
  <c r="L30" i="45"/>
  <c r="K30" i="45"/>
  <c r="J30" i="45"/>
  <c r="J69" i="45" s="1"/>
  <c r="I30" i="45"/>
  <c r="H30" i="45"/>
  <c r="H69" i="45" s="1"/>
  <c r="G30" i="45"/>
  <c r="F30" i="45"/>
  <c r="F69" i="45"/>
  <c r="E30" i="45"/>
  <c r="D30" i="45"/>
  <c r="C30" i="45"/>
  <c r="C69" i="45"/>
  <c r="B29" i="45"/>
  <c r="BK6" i="45"/>
  <c r="BK86" i="45" s="1"/>
  <c r="BJ6" i="45"/>
  <c r="BJ86" i="45" s="1"/>
  <c r="BI6" i="45"/>
  <c r="BI86" i="45" s="1"/>
  <c r="BH6" i="45"/>
  <c r="BH27" i="45" s="1"/>
  <c r="BG6" i="45"/>
  <c r="BG86" i="45" s="1"/>
  <c r="BF6" i="45"/>
  <c r="BF86" i="45" s="1"/>
  <c r="BE6" i="45"/>
  <c r="BD6" i="45"/>
  <c r="BD86" i="45" s="1"/>
  <c r="BC6" i="45"/>
  <c r="BB6" i="45"/>
  <c r="BB86" i="45" s="1"/>
  <c r="BA6" i="45"/>
  <c r="AZ6" i="45"/>
  <c r="AZ86" i="45" s="1"/>
  <c r="AY6" i="45"/>
  <c r="AX6" i="45"/>
  <c r="AW6" i="45"/>
  <c r="AW86" i="45" s="1"/>
  <c r="AV6" i="45"/>
  <c r="AV86" i="45" s="1"/>
  <c r="AU6" i="45"/>
  <c r="AT6" i="45"/>
  <c r="AT27" i="45" s="1"/>
  <c r="AS6" i="45"/>
  <c r="AR6" i="45"/>
  <c r="AQ6" i="45"/>
  <c r="AP6" i="45"/>
  <c r="AO6" i="45"/>
  <c r="AO27" i="45" s="1"/>
  <c r="AN6" i="45"/>
  <c r="AN86" i="45" s="1"/>
  <c r="AM6" i="45"/>
  <c r="AL6" i="45"/>
  <c r="AL39" i="45" s="1"/>
  <c r="AK6" i="45"/>
  <c r="AK86" i="45" s="1"/>
  <c r="AJ6" i="45"/>
  <c r="AJ39" i="45" s="1"/>
  <c r="AI6" i="45"/>
  <c r="AH6" i="45"/>
  <c r="AH86" i="45" s="1"/>
  <c r="AG6" i="45"/>
  <c r="AF6" i="45"/>
  <c r="AF86" i="45" s="1"/>
  <c r="AE6" i="45"/>
  <c r="AE27" i="45" s="1"/>
  <c r="AD6" i="45"/>
  <c r="AD27" i="45" s="1"/>
  <c r="AD66" i="45" s="1"/>
  <c r="AC6" i="45"/>
  <c r="AC86" i="45" s="1"/>
  <c r="AB6" i="45"/>
  <c r="AB27" i="45" s="1"/>
  <c r="AB66" i="45" s="1"/>
  <c r="AA6" i="45"/>
  <c r="AA39" i="45" s="1"/>
  <c r="Z6" i="45"/>
  <c r="Z27" i="45" s="1"/>
  <c r="Z66" i="45" s="1"/>
  <c r="Y6" i="45"/>
  <c r="X6" i="45"/>
  <c r="W6" i="45"/>
  <c r="W86" i="45" s="1"/>
  <c r="V6" i="45"/>
  <c r="U6" i="45"/>
  <c r="U27" i="45" s="1"/>
  <c r="U66" i="45" s="1"/>
  <c r="T6" i="45"/>
  <c r="T27" i="45" s="1"/>
  <c r="T66" i="45" s="1"/>
  <c r="S6" i="45"/>
  <c r="S86" i="45" s="1"/>
  <c r="R6" i="45"/>
  <c r="R86" i="45" s="1"/>
  <c r="Q6" i="45"/>
  <c r="P6" i="45"/>
  <c r="P86" i="45" s="1"/>
  <c r="O6" i="45"/>
  <c r="O86" i="45" s="1"/>
  <c r="N6" i="45"/>
  <c r="N27" i="45" s="1"/>
  <c r="M6" i="45"/>
  <c r="L6" i="45"/>
  <c r="K6" i="45"/>
  <c r="K86" i="45" s="1"/>
  <c r="J6" i="45"/>
  <c r="I6" i="45"/>
  <c r="I27" i="45" s="1"/>
  <c r="H6" i="45"/>
  <c r="H86" i="45" s="1"/>
  <c r="G6" i="45"/>
  <c r="G86" i="45" s="1"/>
  <c r="F6" i="45"/>
  <c r="F86" i="45" s="1"/>
  <c r="E6" i="45"/>
  <c r="D6" i="45"/>
  <c r="D86" i="45" s="1"/>
  <c r="C6" i="45"/>
  <c r="C27" i="45" s="1"/>
  <c r="C66" i="45" s="1"/>
  <c r="B6" i="45"/>
  <c r="B86" i="45" s="1"/>
  <c r="BK4" i="45"/>
  <c r="BK84" i="45" s="1"/>
  <c r="BJ4" i="45"/>
  <c r="BJ84" i="45" s="1"/>
  <c r="BI4" i="45"/>
  <c r="BI84" i="45" s="1"/>
  <c r="BH4" i="45"/>
  <c r="BH84" i="45" s="1"/>
  <c r="BG4" i="45"/>
  <c r="BG84" i="45" s="1"/>
  <c r="BF4" i="45"/>
  <c r="BF84" i="45" s="1"/>
  <c r="BE4" i="45"/>
  <c r="BE84" i="45" s="1"/>
  <c r="BD4" i="45"/>
  <c r="BD84" i="45" s="1"/>
  <c r="BC4" i="45"/>
  <c r="BC84" i="45" s="1"/>
  <c r="BB4" i="45"/>
  <c r="BB84" i="45" s="1"/>
  <c r="BA4" i="45"/>
  <c r="BA84" i="45" s="1"/>
  <c r="AZ4" i="45"/>
  <c r="AZ84" i="45" s="1"/>
  <c r="AY4" i="45"/>
  <c r="AY84" i="45" s="1"/>
  <c r="AX4" i="45"/>
  <c r="AX84" i="45" s="1"/>
  <c r="AW4" i="45"/>
  <c r="AW84" i="45" s="1"/>
  <c r="AV4" i="45"/>
  <c r="AV84" i="45" s="1"/>
  <c r="AU4" i="45"/>
  <c r="AU84" i="45" s="1"/>
  <c r="AT4" i="45"/>
  <c r="AT84" i="45" s="1"/>
  <c r="AS4" i="45"/>
  <c r="AS84" i="45" s="1"/>
  <c r="AR4" i="45"/>
  <c r="AR84" i="45" s="1"/>
  <c r="AQ4" i="45"/>
  <c r="AQ84" i="45" s="1"/>
  <c r="AP4" i="45"/>
  <c r="AP84" i="45" s="1"/>
  <c r="AO4" i="45"/>
  <c r="AO84" i="45" s="1"/>
  <c r="AN4" i="45"/>
  <c r="AN84" i="45" s="1"/>
  <c r="AM4" i="45"/>
  <c r="AM84" i="45" s="1"/>
  <c r="AL4" i="45"/>
  <c r="AL84" i="45" s="1"/>
  <c r="AK4" i="45"/>
  <c r="AK84" i="45" s="1"/>
  <c r="AJ4" i="45"/>
  <c r="AJ84" i="45" s="1"/>
  <c r="AI4" i="45"/>
  <c r="AI84" i="45" s="1"/>
  <c r="AH4" i="45"/>
  <c r="AH84" i="45" s="1"/>
  <c r="BK3" i="45"/>
  <c r="BK83" i="45" s="1"/>
  <c r="BJ3" i="45"/>
  <c r="BJ83" i="45" s="1"/>
  <c r="BI3" i="45"/>
  <c r="BI83" i="45" s="1"/>
  <c r="BH3" i="45"/>
  <c r="BH83" i="45" s="1"/>
  <c r="BG3" i="45"/>
  <c r="BG83" i="45" s="1"/>
  <c r="BF3" i="45"/>
  <c r="BF83" i="45" s="1"/>
  <c r="BE3" i="45"/>
  <c r="BE83" i="45" s="1"/>
  <c r="BD3" i="45"/>
  <c r="BD83" i="45" s="1"/>
  <c r="BC3" i="45"/>
  <c r="BC83" i="45" s="1"/>
  <c r="BB3" i="45"/>
  <c r="BB83" i="45" s="1"/>
  <c r="BA3" i="45"/>
  <c r="BA83" i="45" s="1"/>
  <c r="AZ3" i="45"/>
  <c r="AZ83" i="45" s="1"/>
  <c r="AY3" i="45"/>
  <c r="AY83" i="45" s="1"/>
  <c r="AX3" i="45"/>
  <c r="AX83" i="45" s="1"/>
  <c r="AW3" i="45"/>
  <c r="AW83" i="45" s="1"/>
  <c r="AV3" i="45"/>
  <c r="AV83" i="45" s="1"/>
  <c r="AU3" i="45"/>
  <c r="AU83" i="45" s="1"/>
  <c r="AT3" i="45"/>
  <c r="AT83" i="45" s="1"/>
  <c r="AS3" i="45"/>
  <c r="AS83" i="45" s="1"/>
  <c r="AR3" i="45"/>
  <c r="AR83" i="45" s="1"/>
  <c r="AQ3" i="45"/>
  <c r="AQ83" i="45" s="1"/>
  <c r="AP3" i="45"/>
  <c r="AP83" i="45" s="1"/>
  <c r="AO3" i="45"/>
  <c r="AO83" i="45" s="1"/>
  <c r="AN3" i="45"/>
  <c r="AN83" i="45" s="1"/>
  <c r="AM3" i="45"/>
  <c r="AM83" i="45" s="1"/>
  <c r="AL3" i="45"/>
  <c r="AL83" i="45" s="1"/>
  <c r="AK3" i="45"/>
  <c r="AJ3" i="45"/>
  <c r="AJ83" i="45" s="1"/>
  <c r="AI3" i="45"/>
  <c r="AI37" i="45" s="1"/>
  <c r="AH3" i="45"/>
  <c r="AG3" i="45"/>
  <c r="AF3" i="45"/>
  <c r="AF83" i="45" s="1"/>
  <c r="AE3" i="45"/>
  <c r="AE83" i="45" s="1"/>
  <c r="AD3" i="45"/>
  <c r="AD83" i="45" s="1"/>
  <c r="AC3" i="45"/>
  <c r="AC83" i="45" s="1"/>
  <c r="AB3" i="45"/>
  <c r="AB83" i="45" s="1"/>
  <c r="AA3" i="45"/>
  <c r="AA37" i="45" s="1"/>
  <c r="Z3" i="45"/>
  <c r="Z83" i="45" s="1"/>
  <c r="Y3" i="45"/>
  <c r="Y83" i="45" s="1"/>
  <c r="X3" i="45"/>
  <c r="X83" i="45" s="1"/>
  <c r="W3" i="45"/>
  <c r="W83" i="45" s="1"/>
  <c r="V3" i="45"/>
  <c r="V83" i="45" s="1"/>
  <c r="U3" i="45"/>
  <c r="U83" i="45" s="1"/>
  <c r="T3" i="45"/>
  <c r="T37" i="45" s="1"/>
  <c r="S3" i="45"/>
  <c r="S37" i="45" s="1"/>
  <c r="R3" i="45"/>
  <c r="R83" i="45" s="1"/>
  <c r="Q3" i="45"/>
  <c r="Q83" i="45" s="1"/>
  <c r="P3" i="45"/>
  <c r="P83" i="45" s="1"/>
  <c r="O3" i="45"/>
  <c r="O83" i="45" s="1"/>
  <c r="N3" i="45"/>
  <c r="N83" i="45" s="1"/>
  <c r="M3" i="45"/>
  <c r="M83" i="45" s="1"/>
  <c r="L3" i="45"/>
  <c r="L83" i="45" s="1"/>
  <c r="K3" i="45"/>
  <c r="K83" i="45" s="1"/>
  <c r="J3" i="45"/>
  <c r="J37" i="45" s="1"/>
  <c r="I3" i="45"/>
  <c r="I83" i="45" s="1"/>
  <c r="H3" i="45"/>
  <c r="H37" i="45" s="1"/>
  <c r="G3" i="45"/>
  <c r="G83" i="45" s="1"/>
  <c r="F3" i="45"/>
  <c r="F83" i="45" s="1"/>
  <c r="E3" i="45"/>
  <c r="E83" i="45" s="1"/>
  <c r="D3" i="45"/>
  <c r="D83" i="45" s="1"/>
  <c r="C3" i="45"/>
  <c r="C83" i="45" s="1"/>
  <c r="B3" i="45"/>
  <c r="B83" i="45" s="1"/>
  <c r="BQ71" i="44"/>
  <c r="BP71" i="44"/>
  <c r="BO71" i="44"/>
  <c r="BN71" i="44"/>
  <c r="BM71" i="44"/>
  <c r="BL71" i="44"/>
  <c r="BB71" i="44"/>
  <c r="AL71" i="44"/>
  <c r="AK71" i="44"/>
  <c r="AJ71" i="44"/>
  <c r="AI71" i="44"/>
  <c r="AH71" i="44"/>
  <c r="AG71" i="44"/>
  <c r="AD71" i="44"/>
  <c r="AB71" i="44"/>
  <c r="AA71" i="44"/>
  <c r="Z71" i="44"/>
  <c r="Y71" i="44"/>
  <c r="U71" i="44"/>
  <c r="T71" i="44"/>
  <c r="S71" i="44"/>
  <c r="P71" i="44"/>
  <c r="J71" i="44"/>
  <c r="H71" i="44"/>
  <c r="F71" i="44"/>
  <c r="C71" i="44"/>
  <c r="BQ68" i="44"/>
  <c r="BP68" i="44"/>
  <c r="BO68" i="44"/>
  <c r="BN68" i="44"/>
  <c r="BM68" i="44"/>
  <c r="BL68" i="44"/>
  <c r="BB68" i="44"/>
  <c r="AL68" i="44"/>
  <c r="AK68" i="44"/>
  <c r="AJ68" i="44"/>
  <c r="AI68" i="44"/>
  <c r="AH68" i="44"/>
  <c r="AG68" i="44"/>
  <c r="AD68" i="44"/>
  <c r="AB68" i="44"/>
  <c r="AA68" i="44"/>
  <c r="Z68" i="44"/>
  <c r="Y68" i="44"/>
  <c r="U68" i="44"/>
  <c r="T68" i="44"/>
  <c r="S68" i="44"/>
  <c r="P68" i="44"/>
  <c r="J68" i="44"/>
  <c r="H68" i="44"/>
  <c r="F68" i="44"/>
  <c r="C68" i="44"/>
  <c r="BQ49" i="44"/>
  <c r="BP49" i="44"/>
  <c r="BO49" i="44"/>
  <c r="BN49" i="44"/>
  <c r="BM49" i="44"/>
  <c r="BL49" i="44"/>
  <c r="BB49" i="44"/>
  <c r="AL49" i="44"/>
  <c r="AK49" i="44"/>
  <c r="AJ49" i="44"/>
  <c r="AI49" i="44"/>
  <c r="AH49" i="44"/>
  <c r="AG49" i="44"/>
  <c r="AD49" i="44"/>
  <c r="AB49" i="44"/>
  <c r="AA49" i="44"/>
  <c r="Z49" i="44"/>
  <c r="Y49" i="44"/>
  <c r="U49" i="44"/>
  <c r="T49" i="44"/>
  <c r="S49" i="44"/>
  <c r="P49" i="44"/>
  <c r="J49" i="44"/>
  <c r="H49" i="44"/>
  <c r="F49" i="44"/>
  <c r="C49" i="44"/>
  <c r="BQ48" i="44"/>
  <c r="BP48" i="44"/>
  <c r="BO48" i="44"/>
  <c r="BN48" i="44"/>
  <c r="BM48" i="44"/>
  <c r="BL48" i="44"/>
  <c r="BB48" i="44"/>
  <c r="AL48" i="44"/>
  <c r="AK48" i="44"/>
  <c r="AJ48" i="44"/>
  <c r="AI48" i="44"/>
  <c r="AH48" i="44"/>
  <c r="AG48" i="44"/>
  <c r="AD48" i="44"/>
  <c r="AB48" i="44"/>
  <c r="AA48" i="44"/>
  <c r="Z48" i="44"/>
  <c r="Y48" i="44"/>
  <c r="U48" i="44"/>
  <c r="T48" i="44"/>
  <c r="S48" i="44"/>
  <c r="P48" i="44"/>
  <c r="J48" i="44"/>
  <c r="H48" i="44"/>
  <c r="F48" i="44"/>
  <c r="C48" i="44"/>
  <c r="BQ43" i="44"/>
  <c r="BP43" i="44"/>
  <c r="BO43" i="44"/>
  <c r="BN43" i="44"/>
  <c r="BM43" i="44"/>
  <c r="BL43" i="44"/>
  <c r="BB43" i="44"/>
  <c r="AL43" i="44"/>
  <c r="AK43" i="44"/>
  <c r="AJ43" i="44"/>
  <c r="AI43" i="44"/>
  <c r="AH43" i="44"/>
  <c r="AG43" i="44"/>
  <c r="AD43" i="44"/>
  <c r="AB43" i="44"/>
  <c r="AA43" i="44"/>
  <c r="Z43" i="44"/>
  <c r="Y43" i="44"/>
  <c r="U43" i="44"/>
  <c r="T43" i="44"/>
  <c r="S43" i="44"/>
  <c r="P43" i="44"/>
  <c r="J43" i="44"/>
  <c r="H43" i="44"/>
  <c r="F43" i="44"/>
  <c r="C43" i="44"/>
  <c r="BQ42" i="44"/>
  <c r="BP42" i="44"/>
  <c r="BO42" i="44"/>
  <c r="BN42" i="44"/>
  <c r="BM42" i="44"/>
  <c r="BL42" i="44"/>
  <c r="BB42" i="44"/>
  <c r="AL42" i="44"/>
  <c r="AK42" i="44"/>
  <c r="AJ42" i="44"/>
  <c r="AI42" i="44"/>
  <c r="AH42" i="44"/>
  <c r="AG42" i="44"/>
  <c r="AD42" i="44"/>
  <c r="AB42" i="44"/>
  <c r="AA42" i="44"/>
  <c r="Z42" i="44"/>
  <c r="Y42" i="44"/>
  <c r="U42" i="44"/>
  <c r="T42" i="44"/>
  <c r="S42" i="44"/>
  <c r="P42" i="44"/>
  <c r="J42" i="44"/>
  <c r="H42" i="44"/>
  <c r="F42" i="44"/>
  <c r="C42" i="44"/>
  <c r="B32" i="44"/>
  <c r="BQ30" i="44"/>
  <c r="BQ69" i="44" s="1"/>
  <c r="BP30" i="44"/>
  <c r="BP69" i="44" s="1"/>
  <c r="BO30" i="44"/>
  <c r="BO69" i="44" s="1"/>
  <c r="BN30" i="44"/>
  <c r="BN69" i="44" s="1"/>
  <c r="BM30" i="44"/>
  <c r="BM69" i="44" s="1"/>
  <c r="BL30" i="44"/>
  <c r="BL69" i="44" s="1"/>
  <c r="BK30" i="44"/>
  <c r="BJ30" i="44"/>
  <c r="BI30" i="44"/>
  <c r="BH30" i="44"/>
  <c r="BG30" i="44"/>
  <c r="BF30" i="44"/>
  <c r="BE30" i="44"/>
  <c r="BD30" i="44"/>
  <c r="BC30" i="44"/>
  <c r="BB30" i="44"/>
  <c r="BB69" i="44"/>
  <c r="BA30" i="44"/>
  <c r="AZ30" i="44"/>
  <c r="AY30" i="44"/>
  <c r="AX30" i="44"/>
  <c r="AW30" i="44"/>
  <c r="AV30" i="44"/>
  <c r="AU30" i="44"/>
  <c r="AT30" i="44"/>
  <c r="AS30" i="44"/>
  <c r="AR30" i="44"/>
  <c r="AQ30" i="44"/>
  <c r="AP30" i="44"/>
  <c r="AO30" i="44"/>
  <c r="AN30" i="44"/>
  <c r="AM30" i="44"/>
  <c r="AL30" i="44"/>
  <c r="AL69" i="44" s="1"/>
  <c r="AK30" i="44"/>
  <c r="AK69" i="44"/>
  <c r="AJ30" i="44"/>
  <c r="AJ69" i="44" s="1"/>
  <c r="AI30" i="44"/>
  <c r="AI69" i="44"/>
  <c r="AH30" i="44"/>
  <c r="AH69" i="44" s="1"/>
  <c r="AG30" i="44"/>
  <c r="AG69" i="44"/>
  <c r="AF30" i="44"/>
  <c r="AE30" i="44"/>
  <c r="AD30" i="44"/>
  <c r="AD69" i="44"/>
  <c r="AC30" i="44"/>
  <c r="AB30" i="44"/>
  <c r="AB69" i="44" s="1"/>
  <c r="AA30" i="44"/>
  <c r="AA69" i="44"/>
  <c r="Z30" i="44"/>
  <c r="Z69" i="44" s="1"/>
  <c r="Y30" i="44"/>
  <c r="Y69" i="44"/>
  <c r="X30" i="44"/>
  <c r="W30" i="44"/>
  <c r="V30" i="44"/>
  <c r="U30" i="44"/>
  <c r="U69" i="44" s="1"/>
  <c r="T30" i="44"/>
  <c r="T69" i="44"/>
  <c r="S30" i="44"/>
  <c r="S69" i="44" s="1"/>
  <c r="R30" i="44"/>
  <c r="Q30" i="44"/>
  <c r="P30" i="44"/>
  <c r="P69" i="44" s="1"/>
  <c r="O30" i="44"/>
  <c r="N30" i="44"/>
  <c r="M30" i="44"/>
  <c r="L30" i="44"/>
  <c r="K30" i="44"/>
  <c r="J30" i="44"/>
  <c r="J69" i="44"/>
  <c r="I30" i="44"/>
  <c r="H30" i="44"/>
  <c r="H69" i="44"/>
  <c r="G30" i="44"/>
  <c r="F30" i="44"/>
  <c r="F69" i="44" s="1"/>
  <c r="E30" i="44"/>
  <c r="D30" i="44"/>
  <c r="C30" i="44"/>
  <c r="C69" i="44" s="1"/>
  <c r="B29" i="44"/>
  <c r="BK6" i="44"/>
  <c r="BK27" i="44" s="1"/>
  <c r="BJ6" i="44"/>
  <c r="BJ86" i="44" s="1"/>
  <c r="BI6" i="44"/>
  <c r="BH6" i="44"/>
  <c r="BH86" i="44" s="1"/>
  <c r="BG6" i="44"/>
  <c r="BG86" i="44" s="1"/>
  <c r="BF6" i="44"/>
  <c r="BF86" i="44" s="1"/>
  <c r="BE6" i="44"/>
  <c r="BD6" i="44"/>
  <c r="BD86" i="44" s="1"/>
  <c r="BC6" i="44"/>
  <c r="BC86" i="44" s="1"/>
  <c r="BB6" i="44"/>
  <c r="BB86" i="44" s="1"/>
  <c r="BA6" i="44"/>
  <c r="AZ6" i="44"/>
  <c r="AZ27" i="44" s="1"/>
  <c r="AY6" i="44"/>
  <c r="AY86" i="44" s="1"/>
  <c r="AX6" i="44"/>
  <c r="AX86" i="44" s="1"/>
  <c r="AW6" i="44"/>
  <c r="AV6" i="44"/>
  <c r="AV86" i="44" s="1"/>
  <c r="AU6" i="44"/>
  <c r="AU86" i="44" s="1"/>
  <c r="AT6" i="44"/>
  <c r="AT86" i="44" s="1"/>
  <c r="AS6" i="44"/>
  <c r="AR6" i="44"/>
  <c r="AR86" i="44" s="1"/>
  <c r="AQ6" i="44"/>
  <c r="AQ86" i="44" s="1"/>
  <c r="AP6" i="44"/>
  <c r="AP86" i="44" s="1"/>
  <c r="AO6" i="44"/>
  <c r="AO27" i="44" s="1"/>
  <c r="AN6" i="44"/>
  <c r="AN86" i="44" s="1"/>
  <c r="AM6" i="44"/>
  <c r="AM86" i="44" s="1"/>
  <c r="AL6" i="44"/>
  <c r="AL86" i="44" s="1"/>
  <c r="AK6" i="44"/>
  <c r="AJ6" i="44"/>
  <c r="AJ27" i="44" s="1"/>
  <c r="AJ66" i="44" s="1"/>
  <c r="AI6" i="44"/>
  <c r="AI86" i="44" s="1"/>
  <c r="AH6" i="44"/>
  <c r="AH86" i="44" s="1"/>
  <c r="AG6" i="44"/>
  <c r="AF6" i="44"/>
  <c r="AF86" i="44" s="1"/>
  <c r="AE6" i="44"/>
  <c r="AE86" i="44" s="1"/>
  <c r="AD6" i="44"/>
  <c r="AD39" i="44" s="1"/>
  <c r="AC6" i="44"/>
  <c r="AC86" i="44" s="1"/>
  <c r="AB6" i="44"/>
  <c r="AB86" i="44" s="1"/>
  <c r="AA6" i="44"/>
  <c r="AA86" i="44" s="1"/>
  <c r="Z6" i="44"/>
  <c r="Z39" i="44" s="1"/>
  <c r="Y6" i="44"/>
  <c r="Y86" i="44" s="1"/>
  <c r="X6" i="44"/>
  <c r="X86" i="44" s="1"/>
  <c r="W6" i="44"/>
  <c r="W86" i="44" s="1"/>
  <c r="V6" i="44"/>
  <c r="V86" i="44" s="1"/>
  <c r="U6" i="44"/>
  <c r="U27" i="44" s="1"/>
  <c r="U66" i="44" s="1"/>
  <c r="T6" i="44"/>
  <c r="T86" i="44" s="1"/>
  <c r="S6" i="44"/>
  <c r="S27" i="44" s="1"/>
  <c r="S66" i="44" s="1"/>
  <c r="R6" i="44"/>
  <c r="R27" i="44" s="1"/>
  <c r="Q6" i="44"/>
  <c r="P6" i="44"/>
  <c r="P86" i="44" s="1"/>
  <c r="O6" i="44"/>
  <c r="O86" i="44" s="1"/>
  <c r="N6" i="44"/>
  <c r="M6" i="44"/>
  <c r="L6" i="44"/>
  <c r="K6" i="44"/>
  <c r="K86" i="44" s="1"/>
  <c r="J6" i="44"/>
  <c r="J27" i="44" s="1"/>
  <c r="J66" i="44" s="1"/>
  <c r="I6" i="44"/>
  <c r="I86" i="44" s="1"/>
  <c r="H6" i="44"/>
  <c r="H86" i="44" s="1"/>
  <c r="G6" i="44"/>
  <c r="G86" i="44" s="1"/>
  <c r="F6" i="44"/>
  <c r="F27" i="44" s="1"/>
  <c r="F66" i="44" s="1"/>
  <c r="E6" i="44"/>
  <c r="E86" i="44" s="1"/>
  <c r="D6" i="44"/>
  <c r="D86" i="44" s="1"/>
  <c r="C6" i="44"/>
  <c r="C27" i="44" s="1"/>
  <c r="C66" i="44" s="1"/>
  <c r="B6" i="44"/>
  <c r="B86" i="44" s="1"/>
  <c r="BK4" i="44"/>
  <c r="BK84" i="44" s="1"/>
  <c r="BJ4" i="44"/>
  <c r="BJ84" i="44" s="1"/>
  <c r="BI4" i="44"/>
  <c r="BI84" i="44" s="1"/>
  <c r="BH4" i="44"/>
  <c r="BH84" i="44" s="1"/>
  <c r="BG4" i="44"/>
  <c r="BG84" i="44" s="1"/>
  <c r="BF4" i="44"/>
  <c r="BF84" i="44" s="1"/>
  <c r="BE4" i="44"/>
  <c r="BE84" i="44" s="1"/>
  <c r="BD4" i="44"/>
  <c r="BD84" i="44" s="1"/>
  <c r="BC4" i="44"/>
  <c r="BC84" i="44" s="1"/>
  <c r="BB4" i="44"/>
  <c r="BB84" i="44" s="1"/>
  <c r="BA4" i="44"/>
  <c r="BA84" i="44" s="1"/>
  <c r="AZ4" i="44"/>
  <c r="AZ84" i="44" s="1"/>
  <c r="AY4" i="44"/>
  <c r="AY84" i="44" s="1"/>
  <c r="AX4" i="44"/>
  <c r="AX84" i="44" s="1"/>
  <c r="AW4" i="44"/>
  <c r="AW84" i="44" s="1"/>
  <c r="AV4" i="44"/>
  <c r="AV84" i="44" s="1"/>
  <c r="AU4" i="44"/>
  <c r="AU84" i="44" s="1"/>
  <c r="AT4" i="44"/>
  <c r="AT84" i="44" s="1"/>
  <c r="AS4" i="44"/>
  <c r="AS84" i="44" s="1"/>
  <c r="AR4" i="44"/>
  <c r="AR84" i="44" s="1"/>
  <c r="AQ4" i="44"/>
  <c r="AQ84" i="44" s="1"/>
  <c r="AP4" i="44"/>
  <c r="AP84" i="44" s="1"/>
  <c r="AO4" i="44"/>
  <c r="AO84" i="44" s="1"/>
  <c r="AN4" i="44"/>
  <c r="AN84" i="44" s="1"/>
  <c r="AM4" i="44"/>
  <c r="AM84" i="44" s="1"/>
  <c r="AL4" i="44"/>
  <c r="AL84" i="44" s="1"/>
  <c r="AK4" i="44"/>
  <c r="AK84" i="44" s="1"/>
  <c r="AJ4" i="44"/>
  <c r="AJ84" i="44" s="1"/>
  <c r="AI4" i="44"/>
  <c r="AI84" i="44" s="1"/>
  <c r="AH4" i="44"/>
  <c r="AH84" i="44" s="1"/>
  <c r="BK3" i="44"/>
  <c r="BK83" i="44" s="1"/>
  <c r="BJ3" i="44"/>
  <c r="BJ83" i="44" s="1"/>
  <c r="BI3" i="44"/>
  <c r="BI83" i="44" s="1"/>
  <c r="BH3" i="44"/>
  <c r="BH83" i="44" s="1"/>
  <c r="BG3" i="44"/>
  <c r="BG83" i="44" s="1"/>
  <c r="BF3" i="44"/>
  <c r="BF83" i="44" s="1"/>
  <c r="BE3" i="44"/>
  <c r="BE83" i="44" s="1"/>
  <c r="BD3" i="44"/>
  <c r="BD83" i="44" s="1"/>
  <c r="BC3" i="44"/>
  <c r="BC83" i="44" s="1"/>
  <c r="BB3" i="44"/>
  <c r="BB83" i="44" s="1"/>
  <c r="BA3" i="44"/>
  <c r="BA83" i="44" s="1"/>
  <c r="AZ3" i="44"/>
  <c r="AZ83" i="44" s="1"/>
  <c r="AY3" i="44"/>
  <c r="AY83" i="44" s="1"/>
  <c r="AX3" i="44"/>
  <c r="AX83" i="44" s="1"/>
  <c r="AW3" i="44"/>
  <c r="AW83" i="44" s="1"/>
  <c r="AV3" i="44"/>
  <c r="AV83" i="44" s="1"/>
  <c r="AU3" i="44"/>
  <c r="AU83" i="44" s="1"/>
  <c r="AT3" i="44"/>
  <c r="AT83" i="44" s="1"/>
  <c r="AS3" i="44"/>
  <c r="AS83" i="44" s="1"/>
  <c r="AR3" i="44"/>
  <c r="AR83" i="44" s="1"/>
  <c r="AQ3" i="44"/>
  <c r="AQ83" i="44" s="1"/>
  <c r="AP3" i="44"/>
  <c r="AP83" i="44" s="1"/>
  <c r="AO3" i="44"/>
  <c r="AO83" i="44" s="1"/>
  <c r="AN3" i="44"/>
  <c r="AN83" i="44" s="1"/>
  <c r="AM3" i="44"/>
  <c r="AM83" i="44" s="1"/>
  <c r="AL3" i="44"/>
  <c r="AK3" i="44"/>
  <c r="AK37" i="44" s="1"/>
  <c r="AJ3" i="44"/>
  <c r="AJ83" i="44" s="1"/>
  <c r="AI3" i="44"/>
  <c r="AI37" i="44" s="1"/>
  <c r="AH3" i="44"/>
  <c r="AH83" i="44" s="1"/>
  <c r="AG3" i="44"/>
  <c r="AG83" i="44" s="1"/>
  <c r="AF3" i="44"/>
  <c r="AF83" i="44" s="1"/>
  <c r="AE3" i="44"/>
  <c r="AE83" i="44" s="1"/>
  <c r="AD3" i="44"/>
  <c r="AD83" i="44" s="1"/>
  <c r="AC3" i="44"/>
  <c r="AC83" i="44" s="1"/>
  <c r="AB3" i="44"/>
  <c r="AB83" i="44" s="1"/>
  <c r="AA3" i="44"/>
  <c r="AA83" i="44" s="1"/>
  <c r="Z3" i="44"/>
  <c r="Y3" i="44"/>
  <c r="X3" i="44"/>
  <c r="X83" i="44" s="1"/>
  <c r="W3" i="44"/>
  <c r="W83" i="44" s="1"/>
  <c r="V3" i="44"/>
  <c r="V83" i="44" s="1"/>
  <c r="U3" i="44"/>
  <c r="U37" i="44" s="1"/>
  <c r="T3" i="44"/>
  <c r="T83" i="44" s="1"/>
  <c r="S3" i="44"/>
  <c r="S37" i="44" s="1"/>
  <c r="R3" i="44"/>
  <c r="R83" i="44" s="1"/>
  <c r="Q3" i="44"/>
  <c r="Q83" i="44" s="1"/>
  <c r="P3" i="44"/>
  <c r="P83" i="44" s="1"/>
  <c r="O3" i="44"/>
  <c r="O83" i="44" s="1"/>
  <c r="N3" i="44"/>
  <c r="N83" i="44" s="1"/>
  <c r="M3" i="44"/>
  <c r="M83" i="44" s="1"/>
  <c r="L3" i="44"/>
  <c r="L83" i="44" s="1"/>
  <c r="K3" i="44"/>
  <c r="K83" i="44" s="1"/>
  <c r="J3" i="44"/>
  <c r="J83" i="44" s="1"/>
  <c r="I3" i="44"/>
  <c r="I83" i="44" s="1"/>
  <c r="H3" i="44"/>
  <c r="H83" i="44" s="1"/>
  <c r="G3" i="44"/>
  <c r="G83" i="44" s="1"/>
  <c r="F3" i="44"/>
  <c r="F83" i="44" s="1"/>
  <c r="E3" i="44"/>
  <c r="E83" i="44" s="1"/>
  <c r="D3" i="44"/>
  <c r="D83" i="44" s="1"/>
  <c r="C3" i="44"/>
  <c r="B3" i="44"/>
  <c r="B83" i="44" s="1"/>
  <c r="BQ71" i="43"/>
  <c r="BP71" i="43"/>
  <c r="BO71" i="43"/>
  <c r="BN71" i="43"/>
  <c r="BM71" i="43"/>
  <c r="BL71" i="43"/>
  <c r="BB71" i="43"/>
  <c r="AL71" i="43"/>
  <c r="AK71" i="43"/>
  <c r="AJ71" i="43"/>
  <c r="AI71" i="43"/>
  <c r="AH71" i="43"/>
  <c r="AG71" i="43"/>
  <c r="AD71" i="43"/>
  <c r="AB71" i="43"/>
  <c r="AA71" i="43"/>
  <c r="Z71" i="43"/>
  <c r="Y71" i="43"/>
  <c r="U71" i="43"/>
  <c r="T71" i="43"/>
  <c r="S71" i="43"/>
  <c r="P71" i="43"/>
  <c r="J71" i="43"/>
  <c r="H71" i="43"/>
  <c r="F71" i="43"/>
  <c r="C71" i="43"/>
  <c r="BQ68" i="43"/>
  <c r="BP68" i="43"/>
  <c r="BO68" i="43"/>
  <c r="BN68" i="43"/>
  <c r="BM68" i="43"/>
  <c r="BL68" i="43"/>
  <c r="BB68" i="43"/>
  <c r="AL68" i="43"/>
  <c r="AK68" i="43"/>
  <c r="AJ68" i="43"/>
  <c r="AI68" i="43"/>
  <c r="AH68" i="43"/>
  <c r="AG68" i="43"/>
  <c r="AD68" i="43"/>
  <c r="AB68" i="43"/>
  <c r="AA68" i="43"/>
  <c r="Z68" i="43"/>
  <c r="Y68" i="43"/>
  <c r="U68" i="43"/>
  <c r="T68" i="43"/>
  <c r="S68" i="43"/>
  <c r="P68" i="43"/>
  <c r="J68" i="43"/>
  <c r="H68" i="43"/>
  <c r="F68" i="43"/>
  <c r="C68" i="43"/>
  <c r="BQ49" i="43"/>
  <c r="BP49" i="43"/>
  <c r="BO49" i="43"/>
  <c r="BN49" i="43"/>
  <c r="BM49" i="43"/>
  <c r="BL49" i="43"/>
  <c r="BB49" i="43"/>
  <c r="AL49" i="43"/>
  <c r="AK49" i="43"/>
  <c r="AJ49" i="43"/>
  <c r="AI49" i="43"/>
  <c r="AH49" i="43"/>
  <c r="AG49" i="43"/>
  <c r="AD49" i="43"/>
  <c r="AB49" i="43"/>
  <c r="AA49" i="43"/>
  <c r="Z49" i="43"/>
  <c r="Y49" i="43"/>
  <c r="U49" i="43"/>
  <c r="T49" i="43"/>
  <c r="S49" i="43"/>
  <c r="P49" i="43"/>
  <c r="J49" i="43"/>
  <c r="H49" i="43"/>
  <c r="F49" i="43"/>
  <c r="C49" i="43"/>
  <c r="BQ48" i="43"/>
  <c r="BP48" i="43"/>
  <c r="BO48" i="43"/>
  <c r="BN48" i="43"/>
  <c r="BM48" i="43"/>
  <c r="BL48" i="43"/>
  <c r="BB48" i="43"/>
  <c r="AL48" i="43"/>
  <c r="AK48" i="43"/>
  <c r="AJ48" i="43"/>
  <c r="AI48" i="43"/>
  <c r="AH48" i="43"/>
  <c r="AG48" i="43"/>
  <c r="AD48" i="43"/>
  <c r="AB48" i="43"/>
  <c r="AA48" i="43"/>
  <c r="Z48" i="43"/>
  <c r="Y48" i="43"/>
  <c r="U48" i="43"/>
  <c r="T48" i="43"/>
  <c r="S48" i="43"/>
  <c r="P48" i="43"/>
  <c r="J48" i="43"/>
  <c r="H48" i="43"/>
  <c r="F48" i="43"/>
  <c r="C48" i="43"/>
  <c r="BQ43" i="43"/>
  <c r="BP43" i="43"/>
  <c r="BO43" i="43"/>
  <c r="BN43" i="43"/>
  <c r="BM43" i="43"/>
  <c r="BL43" i="43"/>
  <c r="BB43" i="43"/>
  <c r="AL43" i="43"/>
  <c r="AK43" i="43"/>
  <c r="AJ43" i="43"/>
  <c r="AI43" i="43"/>
  <c r="AH43" i="43"/>
  <c r="AG43" i="43"/>
  <c r="AD43" i="43"/>
  <c r="AB43" i="43"/>
  <c r="AA43" i="43"/>
  <c r="Z43" i="43"/>
  <c r="Y43" i="43"/>
  <c r="U43" i="43"/>
  <c r="T43" i="43"/>
  <c r="S43" i="43"/>
  <c r="P43" i="43"/>
  <c r="J43" i="43"/>
  <c r="H43" i="43"/>
  <c r="F43" i="43"/>
  <c r="C43" i="43"/>
  <c r="BQ42" i="43"/>
  <c r="BP42" i="43"/>
  <c r="BO42" i="43"/>
  <c r="BN42" i="43"/>
  <c r="BM42" i="43"/>
  <c r="BL42" i="43"/>
  <c r="BB42" i="43"/>
  <c r="AL42" i="43"/>
  <c r="AK42" i="43"/>
  <c r="AJ42" i="43"/>
  <c r="AI42" i="43"/>
  <c r="AH42" i="43"/>
  <c r="AG42" i="43"/>
  <c r="AD42" i="43"/>
  <c r="AB42" i="43"/>
  <c r="AA42" i="43"/>
  <c r="Z42" i="43"/>
  <c r="Y42" i="43"/>
  <c r="U42" i="43"/>
  <c r="T42" i="43"/>
  <c r="S42" i="43"/>
  <c r="P42" i="43"/>
  <c r="J42" i="43"/>
  <c r="H42" i="43"/>
  <c r="F42" i="43"/>
  <c r="C42" i="43"/>
  <c r="B32" i="43"/>
  <c r="BQ30" i="43"/>
  <c r="BQ69" i="43" s="1"/>
  <c r="BP30" i="43"/>
  <c r="BP69" i="43" s="1"/>
  <c r="BO30" i="43"/>
  <c r="BO69" i="43" s="1"/>
  <c r="BN30" i="43"/>
  <c r="BN69" i="43" s="1"/>
  <c r="BM30" i="43"/>
  <c r="BM69" i="43" s="1"/>
  <c r="BL30" i="43"/>
  <c r="BL69" i="43" s="1"/>
  <c r="BK30" i="43"/>
  <c r="BJ30" i="43"/>
  <c r="BI30" i="43"/>
  <c r="BH30" i="43"/>
  <c r="BG30" i="43"/>
  <c r="BF30" i="43"/>
  <c r="BE30" i="43"/>
  <c r="BD30" i="43"/>
  <c r="BC30" i="43"/>
  <c r="BB30" i="43"/>
  <c r="BB69" i="43" s="1"/>
  <c r="BA30" i="43"/>
  <c r="AZ30" i="43"/>
  <c r="AY30" i="43"/>
  <c r="AX30" i="43"/>
  <c r="AW30" i="43"/>
  <c r="AV30" i="43"/>
  <c r="AU30" i="43"/>
  <c r="AT30" i="43"/>
  <c r="AS30" i="43"/>
  <c r="AR30" i="43"/>
  <c r="AQ30" i="43"/>
  <c r="AP30" i="43"/>
  <c r="AO30" i="43"/>
  <c r="AN30" i="43"/>
  <c r="AM30" i="43"/>
  <c r="AL30" i="43"/>
  <c r="AL69" i="43" s="1"/>
  <c r="AK30" i="43"/>
  <c r="AK69" i="43" s="1"/>
  <c r="AJ30" i="43"/>
  <c r="AJ69" i="43" s="1"/>
  <c r="AI30" i="43"/>
  <c r="AI69" i="43" s="1"/>
  <c r="AH30" i="43"/>
  <c r="AH69" i="43" s="1"/>
  <c r="AG30" i="43"/>
  <c r="AG69" i="43" s="1"/>
  <c r="AF30" i="43"/>
  <c r="AE30" i="43"/>
  <c r="AD30" i="43"/>
  <c r="AD69" i="43" s="1"/>
  <c r="AC30" i="43"/>
  <c r="AB30" i="43"/>
  <c r="AB69" i="43"/>
  <c r="AA30" i="43"/>
  <c r="AA69" i="43" s="1"/>
  <c r="Z30" i="43"/>
  <c r="Z69" i="43"/>
  <c r="Y30" i="43"/>
  <c r="Y69" i="43" s="1"/>
  <c r="X30" i="43"/>
  <c r="W30" i="43"/>
  <c r="V30" i="43"/>
  <c r="U30" i="43"/>
  <c r="U69" i="43" s="1"/>
  <c r="T30" i="43"/>
  <c r="T69" i="43" s="1"/>
  <c r="S30" i="43"/>
  <c r="S69" i="43" s="1"/>
  <c r="R30" i="43"/>
  <c r="Q30" i="43"/>
  <c r="P30" i="43"/>
  <c r="P69" i="43" s="1"/>
  <c r="O30" i="43"/>
  <c r="N30" i="43"/>
  <c r="M30" i="43"/>
  <c r="L30" i="43"/>
  <c r="K30" i="43"/>
  <c r="J30" i="43"/>
  <c r="J69" i="43" s="1"/>
  <c r="I30" i="43"/>
  <c r="H30" i="43"/>
  <c r="H69" i="43" s="1"/>
  <c r="G30" i="43"/>
  <c r="F30" i="43"/>
  <c r="F69" i="43"/>
  <c r="E30" i="43"/>
  <c r="D30" i="43"/>
  <c r="C30" i="43"/>
  <c r="C69" i="43"/>
  <c r="B29" i="43"/>
  <c r="BK6" i="43"/>
  <c r="BJ6" i="43"/>
  <c r="BJ86" i="43" s="1"/>
  <c r="BI6" i="43"/>
  <c r="BH6" i="43"/>
  <c r="BH86" i="43" s="1"/>
  <c r="BG6" i="43"/>
  <c r="BF6" i="43"/>
  <c r="BF86" i="43" s="1"/>
  <c r="BE6" i="43"/>
  <c r="BE27" i="43" s="1"/>
  <c r="BD6" i="43"/>
  <c r="BD86" i="43" s="1"/>
  <c r="BC6" i="43"/>
  <c r="BB6" i="43"/>
  <c r="BB86" i="43" s="1"/>
  <c r="BA6" i="43"/>
  <c r="BA27" i="43" s="1"/>
  <c r="AZ6" i="43"/>
  <c r="AZ86" i="43" s="1"/>
  <c r="AY6" i="43"/>
  <c r="AY27" i="43" s="1"/>
  <c r="AX6" i="43"/>
  <c r="AW6" i="43"/>
  <c r="AW86" i="43" s="1"/>
  <c r="AV6" i="43"/>
  <c r="AV86" i="43" s="1"/>
  <c r="AU6" i="43"/>
  <c r="AT6" i="43"/>
  <c r="AT86" i="43" s="1"/>
  <c r="AS6" i="43"/>
  <c r="AS86" i="43" s="1"/>
  <c r="AR6" i="43"/>
  <c r="AR86" i="43" s="1"/>
  <c r="AQ6" i="43"/>
  <c r="AQ27" i="43" s="1"/>
  <c r="AP6" i="43"/>
  <c r="AP86" i="43" s="1"/>
  <c r="AO6" i="43"/>
  <c r="AN6" i="43"/>
  <c r="AN86" i="43" s="1"/>
  <c r="AM6" i="43"/>
  <c r="AL6" i="43"/>
  <c r="AK6" i="43"/>
  <c r="AK27" i="43" s="1"/>
  <c r="AK66" i="43" s="1"/>
  <c r="AJ6" i="43"/>
  <c r="AJ39" i="43" s="1"/>
  <c r="AI6" i="43"/>
  <c r="AI39" i="43" s="1"/>
  <c r="AH6" i="43"/>
  <c r="AH86" i="43" s="1"/>
  <c r="AG6" i="43"/>
  <c r="AG27" i="43" s="1"/>
  <c r="AG66" i="43" s="1"/>
  <c r="AF6" i="43"/>
  <c r="AF86" i="43" s="1"/>
  <c r="AE6" i="43"/>
  <c r="AE86" i="43" s="1"/>
  <c r="AD6" i="43"/>
  <c r="AD86" i="43" s="1"/>
  <c r="AC6" i="43"/>
  <c r="AB6" i="43"/>
  <c r="AB86" i="43" s="1"/>
  <c r="AA6" i="43"/>
  <c r="AA27" i="43" s="1"/>
  <c r="AA66" i="43" s="1"/>
  <c r="Z6" i="43"/>
  <c r="Z39" i="43" s="1"/>
  <c r="Y6" i="43"/>
  <c r="Y27" i="43" s="1"/>
  <c r="Y66" i="43" s="1"/>
  <c r="X6" i="43"/>
  <c r="X86" i="43" s="1"/>
  <c r="W6" i="43"/>
  <c r="V6" i="43"/>
  <c r="V86" i="43" s="1"/>
  <c r="U6" i="43"/>
  <c r="U39" i="43" s="1"/>
  <c r="T6" i="43"/>
  <c r="T86" i="43" s="1"/>
  <c r="S6" i="43"/>
  <c r="S86" i="43" s="1"/>
  <c r="R6" i="43"/>
  <c r="R86" i="43" s="1"/>
  <c r="Q6" i="43"/>
  <c r="Q86" i="43" s="1"/>
  <c r="P6" i="43"/>
  <c r="P86" i="43" s="1"/>
  <c r="O6" i="43"/>
  <c r="O86" i="43" s="1"/>
  <c r="N6" i="43"/>
  <c r="N86" i="43" s="1"/>
  <c r="M6" i="43"/>
  <c r="M27" i="43" s="1"/>
  <c r="L6" i="43"/>
  <c r="L86" i="43" s="1"/>
  <c r="K6" i="43"/>
  <c r="J6" i="43"/>
  <c r="J39" i="43" s="1"/>
  <c r="I6" i="43"/>
  <c r="I27" i="43" s="1"/>
  <c r="H6" i="43"/>
  <c r="H86" i="43" s="1"/>
  <c r="G6" i="43"/>
  <c r="F6" i="43"/>
  <c r="F39" i="43" s="1"/>
  <c r="E6" i="43"/>
  <c r="D6" i="43"/>
  <c r="D86" i="43" s="1"/>
  <c r="C6" i="43"/>
  <c r="C39" i="43" s="1"/>
  <c r="B6" i="43"/>
  <c r="B86" i="43" s="1"/>
  <c r="BK4" i="43"/>
  <c r="BK84" i="43" s="1"/>
  <c r="BJ4" i="43"/>
  <c r="BJ84" i="43" s="1"/>
  <c r="BI4" i="43"/>
  <c r="BI84" i="43" s="1"/>
  <c r="BH4" i="43"/>
  <c r="BH84" i="43" s="1"/>
  <c r="BG4" i="43"/>
  <c r="BG84" i="43" s="1"/>
  <c r="BF4" i="43"/>
  <c r="BF84" i="43" s="1"/>
  <c r="BE4" i="43"/>
  <c r="BE84" i="43" s="1"/>
  <c r="BD4" i="43"/>
  <c r="BD84" i="43" s="1"/>
  <c r="BC4" i="43"/>
  <c r="BC84" i="43" s="1"/>
  <c r="BB4" i="43"/>
  <c r="BB84" i="43" s="1"/>
  <c r="BA4" i="43"/>
  <c r="BA84" i="43" s="1"/>
  <c r="AZ4" i="43"/>
  <c r="AZ84" i="43" s="1"/>
  <c r="AY4" i="43"/>
  <c r="AY84" i="43" s="1"/>
  <c r="AX4" i="43"/>
  <c r="AX84" i="43" s="1"/>
  <c r="AW4" i="43"/>
  <c r="AW84" i="43" s="1"/>
  <c r="AV4" i="43"/>
  <c r="AV84" i="43" s="1"/>
  <c r="AU4" i="43"/>
  <c r="AU84" i="43" s="1"/>
  <c r="AT4" i="43"/>
  <c r="AT84" i="43" s="1"/>
  <c r="AS4" i="43"/>
  <c r="AS84" i="43" s="1"/>
  <c r="AR4" i="43"/>
  <c r="AR84" i="43" s="1"/>
  <c r="AQ4" i="43"/>
  <c r="AQ84" i="43" s="1"/>
  <c r="AP4" i="43"/>
  <c r="AP84" i="43" s="1"/>
  <c r="AO4" i="43"/>
  <c r="AO84" i="43" s="1"/>
  <c r="AN4" i="43"/>
  <c r="AN84" i="43" s="1"/>
  <c r="AM4" i="43"/>
  <c r="AM84" i="43" s="1"/>
  <c r="AL4" i="43"/>
  <c r="AL84" i="43" s="1"/>
  <c r="AK4" i="43"/>
  <c r="AK84" i="43" s="1"/>
  <c r="AJ4" i="43"/>
  <c r="AJ84" i="43" s="1"/>
  <c r="AI4" i="43"/>
  <c r="AI84" i="43" s="1"/>
  <c r="AH4" i="43"/>
  <c r="AH84" i="43" s="1"/>
  <c r="BK3" i="43"/>
  <c r="BK83" i="43" s="1"/>
  <c r="BJ3" i="43"/>
  <c r="BJ83" i="43" s="1"/>
  <c r="BI3" i="43"/>
  <c r="BI83" i="43" s="1"/>
  <c r="BH3" i="43"/>
  <c r="BH83" i="43" s="1"/>
  <c r="BG3" i="43"/>
  <c r="BG83" i="43" s="1"/>
  <c r="BF3" i="43"/>
  <c r="BF83" i="43" s="1"/>
  <c r="BE3" i="43"/>
  <c r="BE83" i="43" s="1"/>
  <c r="BD3" i="43"/>
  <c r="BD83" i="43" s="1"/>
  <c r="BC3" i="43"/>
  <c r="BC83" i="43" s="1"/>
  <c r="BB3" i="43"/>
  <c r="BB83" i="43" s="1"/>
  <c r="BA3" i="43"/>
  <c r="BA83" i="43" s="1"/>
  <c r="AZ3" i="43"/>
  <c r="AZ83" i="43" s="1"/>
  <c r="AY3" i="43"/>
  <c r="AY83" i="43" s="1"/>
  <c r="AX3" i="43"/>
  <c r="AX83" i="43" s="1"/>
  <c r="AW3" i="43"/>
  <c r="AW83" i="43" s="1"/>
  <c r="AV3" i="43"/>
  <c r="AV83" i="43" s="1"/>
  <c r="AU3" i="43"/>
  <c r="AU83" i="43" s="1"/>
  <c r="AT3" i="43"/>
  <c r="AT83" i="43" s="1"/>
  <c r="AS3" i="43"/>
  <c r="AS83" i="43" s="1"/>
  <c r="AR3" i="43"/>
  <c r="AR83" i="43" s="1"/>
  <c r="AQ3" i="43"/>
  <c r="AQ83" i="43" s="1"/>
  <c r="AP3" i="43"/>
  <c r="AP83" i="43" s="1"/>
  <c r="AO3" i="43"/>
  <c r="AO83" i="43" s="1"/>
  <c r="AN3" i="43"/>
  <c r="AN83" i="43" s="1"/>
  <c r="AM3" i="43"/>
  <c r="AM83" i="43" s="1"/>
  <c r="AL3" i="43"/>
  <c r="AL83" i="43" s="1"/>
  <c r="AK3" i="43"/>
  <c r="AK37" i="43" s="1"/>
  <c r="AJ3" i="43"/>
  <c r="AJ83" i="43" s="1"/>
  <c r="AI3" i="43"/>
  <c r="AH3" i="43"/>
  <c r="AH83" i="43" s="1"/>
  <c r="AG3" i="43"/>
  <c r="AG83" i="43" s="1"/>
  <c r="AF3" i="43"/>
  <c r="AF83" i="43" s="1"/>
  <c r="AE3" i="43"/>
  <c r="AE83" i="43" s="1"/>
  <c r="AD3" i="43"/>
  <c r="AD83" i="43" s="1"/>
  <c r="AC3" i="43"/>
  <c r="AC83" i="43" s="1"/>
  <c r="AB3" i="43"/>
  <c r="AB83" i="43" s="1"/>
  <c r="AA3" i="43"/>
  <c r="Z3" i="43"/>
  <c r="Z83" i="43" s="1"/>
  <c r="Y3" i="43"/>
  <c r="Y37" i="43" s="1"/>
  <c r="X3" i="43"/>
  <c r="X83" i="43" s="1"/>
  <c r="W3" i="43"/>
  <c r="W83" i="43" s="1"/>
  <c r="V3" i="43"/>
  <c r="V83" i="43" s="1"/>
  <c r="U3" i="43"/>
  <c r="U83" i="43" s="1"/>
  <c r="T3" i="43"/>
  <c r="T83" i="43" s="1"/>
  <c r="S3" i="43"/>
  <c r="R3" i="43"/>
  <c r="R83" i="43" s="1"/>
  <c r="Q3" i="43"/>
  <c r="Q83" i="43" s="1"/>
  <c r="P3" i="43"/>
  <c r="P83" i="43" s="1"/>
  <c r="O3" i="43"/>
  <c r="O83" i="43" s="1"/>
  <c r="N3" i="43"/>
  <c r="N83" i="43" s="1"/>
  <c r="M3" i="43"/>
  <c r="M83" i="43" s="1"/>
  <c r="L3" i="43"/>
  <c r="L83" i="43" s="1"/>
  <c r="K3" i="43"/>
  <c r="K83" i="43" s="1"/>
  <c r="J3" i="43"/>
  <c r="J83" i="43" s="1"/>
  <c r="I3" i="43"/>
  <c r="I83" i="43" s="1"/>
  <c r="H3" i="43"/>
  <c r="H83" i="43" s="1"/>
  <c r="G3" i="43"/>
  <c r="G83" i="43" s="1"/>
  <c r="F3" i="43"/>
  <c r="F83" i="43" s="1"/>
  <c r="E3" i="43"/>
  <c r="E83" i="43" s="1"/>
  <c r="D3" i="43"/>
  <c r="D83" i="43" s="1"/>
  <c r="C3" i="43"/>
  <c r="B3" i="43"/>
  <c r="B83" i="43" s="1"/>
  <c r="BY18" i="45"/>
  <c r="BY98" i="45" s="1"/>
  <c r="BY9" i="45"/>
  <c r="BY89" i="45" s="1"/>
  <c r="BY23" i="45"/>
  <c r="BY103" i="45" s="1"/>
  <c r="BY15" i="45"/>
  <c r="BY95" i="45" s="1"/>
  <c r="BY25" i="45"/>
  <c r="BY105" i="45" s="1"/>
  <c r="BY12" i="45"/>
  <c r="BY92" i="45" s="1"/>
  <c r="BY21" i="45"/>
  <c r="BY101" i="45" s="1"/>
  <c r="BY7" i="45"/>
  <c r="BY87" i="45" s="1"/>
  <c r="BX9" i="44"/>
  <c r="BX89" i="44" s="1"/>
  <c r="BX9" i="43"/>
  <c r="BX89" i="43" s="1"/>
  <c r="BX23" i="44"/>
  <c r="BX103" i="44" s="1"/>
  <c r="BX23" i="43"/>
  <c r="BX103" i="43" s="1"/>
  <c r="BX18" i="43"/>
  <c r="BX98" i="43" s="1"/>
  <c r="BX18" i="44"/>
  <c r="BX15" i="44"/>
  <c r="BX95" i="44" s="1"/>
  <c r="BX15" i="43"/>
  <c r="BX95" i="43" s="1"/>
  <c r="BX25" i="44"/>
  <c r="BX105" i="44" s="1"/>
  <c r="BX25" i="43"/>
  <c r="BX105" i="43" s="1"/>
  <c r="BX21" i="44"/>
  <c r="BX101" i="44" s="1"/>
  <c r="BX21" i="43"/>
  <c r="BX101" i="43" s="1"/>
  <c r="BX7" i="44"/>
  <c r="BX87" i="44" s="1"/>
  <c r="BX7" i="43"/>
  <c r="BX87" i="43" s="1"/>
  <c r="BX12" i="44"/>
  <c r="BX92" i="44" s="1"/>
  <c r="BX12" i="43"/>
  <c r="BX92" i="43" s="1"/>
  <c r="BY13" i="45"/>
  <c r="BY93" i="45" s="1"/>
  <c r="BY16" i="45"/>
  <c r="BY96" i="45" s="1"/>
  <c r="BY10" i="45"/>
  <c r="BY90" i="45" s="1"/>
  <c r="BX13" i="44"/>
  <c r="BX93" i="44" s="1"/>
  <c r="BX13" i="43"/>
  <c r="BX93" i="43" s="1"/>
  <c r="BX16" i="44"/>
  <c r="BX96" i="44" s="1"/>
  <c r="BX16" i="43"/>
  <c r="BX96" i="43" s="1"/>
  <c r="BX10" i="44"/>
  <c r="BX90" i="44" s="1"/>
  <c r="BX10" i="43"/>
  <c r="BX90" i="43" s="1"/>
  <c r="BJ15" i="45"/>
  <c r="BJ95" i="45" s="1"/>
  <c r="BJ15" i="44"/>
  <c r="BJ95" i="44" s="1"/>
  <c r="BJ15" i="43"/>
  <c r="BJ95" i="43" s="1"/>
  <c r="BJ18" i="45"/>
  <c r="BJ98" i="45" s="1"/>
  <c r="BJ18" i="44"/>
  <c r="BJ18" i="43"/>
  <c r="BJ19" i="43" s="1"/>
  <c r="BJ99" i="43" s="1"/>
  <c r="BJ25" i="45"/>
  <c r="BJ105" i="45" s="1"/>
  <c r="BJ25" i="44"/>
  <c r="BJ105" i="44" s="1"/>
  <c r="BJ25" i="43"/>
  <c r="BJ105" i="43" s="1"/>
  <c r="BJ12" i="45"/>
  <c r="BJ92" i="45" s="1"/>
  <c r="BJ12" i="44"/>
  <c r="BJ92" i="44" s="1"/>
  <c r="BJ12" i="43"/>
  <c r="BJ92" i="43" s="1"/>
  <c r="BJ7" i="45"/>
  <c r="BJ87" i="45" s="1"/>
  <c r="BJ7" i="44"/>
  <c r="BJ87" i="44" s="1"/>
  <c r="BJ7" i="43"/>
  <c r="BJ87" i="43" s="1"/>
  <c r="BJ9" i="45"/>
  <c r="BJ89" i="45" s="1"/>
  <c r="BJ9" i="44"/>
  <c r="BJ89" i="44" s="1"/>
  <c r="BJ9" i="43"/>
  <c r="BJ89" i="43" s="1"/>
  <c r="BJ23" i="45"/>
  <c r="BJ103" i="45" s="1"/>
  <c r="BJ23" i="44"/>
  <c r="BJ103" i="44" s="1"/>
  <c r="BJ23" i="43"/>
  <c r="BJ103" i="43" s="1"/>
  <c r="BJ21" i="45"/>
  <c r="BJ101" i="45" s="1"/>
  <c r="BJ21" i="44"/>
  <c r="BJ101" i="44" s="1"/>
  <c r="BJ21" i="43"/>
  <c r="BJ101" i="43" s="1"/>
  <c r="BJ16" i="45"/>
  <c r="BJ96" i="45" s="1"/>
  <c r="BJ16" i="44"/>
  <c r="BJ96" i="44" s="1"/>
  <c r="BJ16" i="43"/>
  <c r="BJ96" i="43" s="1"/>
  <c r="BJ10" i="45"/>
  <c r="BJ90" i="45" s="1"/>
  <c r="BJ10" i="44"/>
  <c r="BJ90" i="44" s="1"/>
  <c r="BJ10" i="43"/>
  <c r="BJ90" i="43" s="1"/>
  <c r="BJ13" i="45"/>
  <c r="BJ93" i="45" s="1"/>
  <c r="BJ13" i="44"/>
  <c r="BJ93" i="44" s="1"/>
  <c r="BJ13" i="43"/>
  <c r="BJ93" i="43" s="1"/>
  <c r="BB18" i="45"/>
  <c r="BB98" i="45" s="1"/>
  <c r="BB18" i="44"/>
  <c r="BB98" i="44" s="1"/>
  <c r="BB18" i="43"/>
  <c r="BB19" i="43" s="1"/>
  <c r="BB99" i="43" s="1"/>
  <c r="BC7" i="45"/>
  <c r="BC87" i="45" s="1"/>
  <c r="BC7" i="44"/>
  <c r="BC87" i="44" s="1"/>
  <c r="BC7" i="43"/>
  <c r="BC87" i="43" s="1"/>
  <c r="BB12" i="44"/>
  <c r="BB51" i="44" s="1"/>
  <c r="BB12" i="43"/>
  <c r="BB51" i="43" s="1"/>
  <c r="BB12" i="45"/>
  <c r="BB92" i="45" s="1"/>
  <c r="BB9" i="45"/>
  <c r="BB45" i="45" s="1"/>
  <c r="BB9" i="44"/>
  <c r="BB89" i="44" s="1"/>
  <c r="BB9" i="43"/>
  <c r="BB45" i="43" s="1"/>
  <c r="BC9" i="45"/>
  <c r="BC89" i="45" s="1"/>
  <c r="BC9" i="44"/>
  <c r="BC89" i="44" s="1"/>
  <c r="BC9" i="43"/>
  <c r="BC89" i="43" s="1"/>
  <c r="BC18" i="45"/>
  <c r="BC18" i="44"/>
  <c r="BC98" i="44" s="1"/>
  <c r="BC18" i="43"/>
  <c r="BB25" i="45"/>
  <c r="BB105" i="45" s="1"/>
  <c r="BB25" i="44"/>
  <c r="BB105" i="44" s="1"/>
  <c r="BB25" i="43"/>
  <c r="BB105" i="43" s="1"/>
  <c r="BB7" i="45"/>
  <c r="BB40" i="45" s="1"/>
  <c r="BB7" i="44"/>
  <c r="BB40" i="44" s="1"/>
  <c r="BB7" i="43"/>
  <c r="BB87" i="43" s="1"/>
  <c r="BC25" i="45"/>
  <c r="BC105" i="45" s="1"/>
  <c r="BC25" i="44"/>
  <c r="BC105" i="44" s="1"/>
  <c r="BC25" i="43"/>
  <c r="BC105" i="43" s="1"/>
  <c r="BB15" i="45"/>
  <c r="BB15" i="44"/>
  <c r="BB54" i="44" s="1"/>
  <c r="BB15" i="43"/>
  <c r="BC15" i="45"/>
  <c r="BC95" i="45" s="1"/>
  <c r="BC15" i="44"/>
  <c r="BC95" i="44" s="1"/>
  <c r="BC15" i="43"/>
  <c r="BC95" i="43" s="1"/>
  <c r="BC21" i="45"/>
  <c r="BC101" i="45" s="1"/>
  <c r="BC21" i="44"/>
  <c r="BC101" i="44" s="1"/>
  <c r="BC21" i="43"/>
  <c r="BC101" i="43" s="1"/>
  <c r="BB23" i="45"/>
  <c r="BB103" i="45" s="1"/>
  <c r="BB23" i="44"/>
  <c r="BB23" i="43"/>
  <c r="BB62" i="43" s="1"/>
  <c r="BC23" i="45"/>
  <c r="BC103" i="45" s="1"/>
  <c r="BC23" i="44"/>
  <c r="BC103" i="44" s="1"/>
  <c r="BC23" i="43"/>
  <c r="BC103" i="43" s="1"/>
  <c r="BC12" i="45"/>
  <c r="BC92" i="45" s="1"/>
  <c r="BC12" i="44"/>
  <c r="BC92" i="44" s="1"/>
  <c r="BC12" i="43"/>
  <c r="BC92" i="43" s="1"/>
  <c r="BB21" i="45"/>
  <c r="BB21" i="44"/>
  <c r="BB60" i="44" s="1"/>
  <c r="BB21" i="43"/>
  <c r="BC16" i="45"/>
  <c r="BC96" i="45" s="1"/>
  <c r="BC16" i="44"/>
  <c r="BC96" i="44" s="1"/>
  <c r="BC16" i="43"/>
  <c r="BC96" i="43" s="1"/>
  <c r="BB13" i="45"/>
  <c r="BB13" i="44"/>
  <c r="BB52" i="44" s="1"/>
  <c r="BB13" i="43"/>
  <c r="BB93" i="43" s="1"/>
  <c r="BB10" i="45"/>
  <c r="BB90" i="45" s="1"/>
  <c r="BB10" i="44"/>
  <c r="BB90" i="44" s="1"/>
  <c r="BB10" i="43"/>
  <c r="BB90" i="43" s="1"/>
  <c r="BB16" i="45"/>
  <c r="BB96" i="45" s="1"/>
  <c r="BB16" i="44"/>
  <c r="BB96" i="44" s="1"/>
  <c r="BB16" i="43"/>
  <c r="BC10" i="45"/>
  <c r="BC90" i="45" s="1"/>
  <c r="BC10" i="44"/>
  <c r="BC90" i="44" s="1"/>
  <c r="BC10" i="43"/>
  <c r="BC90" i="43" s="1"/>
  <c r="BC13" i="45"/>
  <c r="BC93" i="45" s="1"/>
  <c r="BC13" i="44"/>
  <c r="BC93" i="44" s="1"/>
  <c r="BC13" i="43"/>
  <c r="BC93" i="43" s="1"/>
  <c r="B13" i="30"/>
  <c r="B27" i="30" s="1"/>
  <c r="B41" i="30" s="1"/>
  <c r="B8" i="30"/>
  <c r="B22" i="30" s="1"/>
  <c r="B10" i="30"/>
  <c r="B24" i="30" s="1"/>
  <c r="B11" i="52" s="1"/>
  <c r="CB18" i="45"/>
  <c r="CC21" i="45"/>
  <c r="CC101" i="45" s="1"/>
  <c r="CC18" i="45"/>
  <c r="CB9" i="45"/>
  <c r="CB89" i="45" s="1"/>
  <c r="CC15" i="45"/>
  <c r="CC95" i="45" s="1"/>
  <c r="CB23" i="45"/>
  <c r="CB103" i="45" s="1"/>
  <c r="CB12" i="45"/>
  <c r="CB92" i="45" s="1"/>
  <c r="CC12" i="45"/>
  <c r="CC92" i="45" s="1"/>
  <c r="CC7" i="45"/>
  <c r="CC87" i="45" s="1"/>
  <c r="CC9" i="45"/>
  <c r="CC89" i="45" s="1"/>
  <c r="CB21" i="45"/>
  <c r="CB101" i="45" s="1"/>
  <c r="CB7" i="45"/>
  <c r="CB87" i="45" s="1"/>
  <c r="CB25" i="45"/>
  <c r="CB105" i="45" s="1"/>
  <c r="CC23" i="45"/>
  <c r="CC103" i="45" s="1"/>
  <c r="CC25" i="45"/>
  <c r="CC105" i="45" s="1"/>
  <c r="CB15" i="45"/>
  <c r="CB95" i="45" s="1"/>
  <c r="CB18" i="44"/>
  <c r="CB98" i="44" s="1"/>
  <c r="CB18" i="43"/>
  <c r="CB19" i="43" s="1"/>
  <c r="CB99" i="43" s="1"/>
  <c r="CA12" i="44"/>
  <c r="CA92" i="44" s="1"/>
  <c r="CA12" i="43"/>
  <c r="CA92" i="43" s="1"/>
  <c r="CB15" i="44"/>
  <c r="CB95" i="44" s="1"/>
  <c r="CB15" i="43"/>
  <c r="CB95" i="43" s="1"/>
  <c r="CB12" i="43"/>
  <c r="CB92" i="43" s="1"/>
  <c r="CB12" i="44"/>
  <c r="CB92" i="44" s="1"/>
  <c r="CA23" i="44"/>
  <c r="CA103" i="44" s="1"/>
  <c r="CA23" i="43"/>
  <c r="CA103" i="43" s="1"/>
  <c r="CB21" i="44"/>
  <c r="CB101" i="44" s="1"/>
  <c r="CB21" i="43"/>
  <c r="CB101" i="43" s="1"/>
  <c r="CB7" i="44"/>
  <c r="CB87" i="44" s="1"/>
  <c r="CB7" i="43"/>
  <c r="CB87" i="43" s="1"/>
  <c r="CB9" i="44"/>
  <c r="CB89" i="44" s="1"/>
  <c r="CB9" i="43"/>
  <c r="CB89" i="43" s="1"/>
  <c r="CA21" i="44"/>
  <c r="CA101" i="44" s="1"/>
  <c r="CA21" i="43"/>
  <c r="CA101" i="43" s="1"/>
  <c r="CA7" i="44"/>
  <c r="CA87" i="44" s="1"/>
  <c r="CA7" i="43"/>
  <c r="CA87" i="43" s="1"/>
  <c r="CA18" i="44"/>
  <c r="CA98" i="44" s="1"/>
  <c r="CA18" i="43"/>
  <c r="CA19" i="43" s="1"/>
  <c r="CA99" i="43" s="1"/>
  <c r="CA9" i="44"/>
  <c r="CA89" i="44" s="1"/>
  <c r="CA9" i="43"/>
  <c r="CA89" i="43" s="1"/>
  <c r="CA25" i="44"/>
  <c r="CA105" i="44" s="1"/>
  <c r="CA25" i="43"/>
  <c r="CA105" i="43" s="1"/>
  <c r="CB23" i="44"/>
  <c r="CB103" i="44" s="1"/>
  <c r="CB23" i="43"/>
  <c r="CB103" i="43" s="1"/>
  <c r="CB25" i="44"/>
  <c r="CB105" i="44" s="1"/>
  <c r="CB25" i="43"/>
  <c r="CB105" i="43" s="1"/>
  <c r="CA15" i="44"/>
  <c r="CA95" i="44" s="1"/>
  <c r="CA15" i="43"/>
  <c r="CA95" i="43" s="1"/>
  <c r="B14" i="30"/>
  <c r="B28" i="30" s="1"/>
  <c r="B42" i="30" s="1"/>
  <c r="B11" i="30"/>
  <c r="B25" i="30" s="1"/>
  <c r="B39" i="30" s="1"/>
  <c r="CB10" i="45"/>
  <c r="CB90" i="45" s="1"/>
  <c r="CC10" i="45"/>
  <c r="CC90" i="45" s="1"/>
  <c r="CC13" i="45"/>
  <c r="CC93" i="45" s="1"/>
  <c r="CC16" i="45"/>
  <c r="CC96" i="45" s="1"/>
  <c r="CB13" i="45"/>
  <c r="CB93" i="45" s="1"/>
  <c r="CB16" i="45"/>
  <c r="CB96" i="45" s="1"/>
  <c r="CB13" i="44"/>
  <c r="CB93" i="44" s="1"/>
  <c r="CB13" i="43"/>
  <c r="CB93" i="43" s="1"/>
  <c r="CB16" i="44"/>
  <c r="CB96" i="44" s="1"/>
  <c r="CB16" i="43"/>
  <c r="CB96" i="43" s="1"/>
  <c r="CA13" i="44"/>
  <c r="CA93" i="44" s="1"/>
  <c r="CA13" i="43"/>
  <c r="CA93" i="43" s="1"/>
  <c r="CA16" i="44"/>
  <c r="CA96" i="44" s="1"/>
  <c r="CA16" i="43"/>
  <c r="CA96" i="43" s="1"/>
  <c r="CB10" i="44"/>
  <c r="CB90" i="44" s="1"/>
  <c r="CB10" i="43"/>
  <c r="CB90" i="43" s="1"/>
  <c r="CA10" i="44"/>
  <c r="CA90" i="44" s="1"/>
  <c r="CA10" i="43"/>
  <c r="CA90" i="43" s="1"/>
  <c r="BA25" i="45"/>
  <c r="BA105" i="45" s="1"/>
  <c r="BA25" i="44"/>
  <c r="BA105" i="44" s="1"/>
  <c r="BA25" i="43"/>
  <c r="BA105" i="43" s="1"/>
  <c r="BE15" i="45"/>
  <c r="BE95" i="45" s="1"/>
  <c r="BE15" i="44"/>
  <c r="BE95" i="44" s="1"/>
  <c r="BE15" i="43"/>
  <c r="BE95" i="43" s="1"/>
  <c r="BI7" i="45"/>
  <c r="BI87" i="45" s="1"/>
  <c r="BI7" i="44"/>
  <c r="BI87" i="44" s="1"/>
  <c r="BI7" i="43"/>
  <c r="BI87" i="43" s="1"/>
  <c r="BD15" i="45"/>
  <c r="BD95" i="45" s="1"/>
  <c r="BD15" i="44"/>
  <c r="BD95" i="44" s="1"/>
  <c r="BD15" i="43"/>
  <c r="BD95" i="43" s="1"/>
  <c r="BE7" i="45"/>
  <c r="BE87" i="45" s="1"/>
  <c r="BE7" i="44"/>
  <c r="BE87" i="44" s="1"/>
  <c r="BE7" i="43"/>
  <c r="BE87" i="43" s="1"/>
  <c r="BH7" i="45"/>
  <c r="BH87" i="45" s="1"/>
  <c r="BH7" i="43"/>
  <c r="BH87" i="43" s="1"/>
  <c r="BH7" i="44"/>
  <c r="BH87" i="44" s="1"/>
  <c r="BI15" i="45"/>
  <c r="BI95" i="45" s="1"/>
  <c r="BI15" i="44"/>
  <c r="BI95" i="44" s="1"/>
  <c r="BI15" i="43"/>
  <c r="BI95" i="43" s="1"/>
  <c r="BI23" i="45"/>
  <c r="BI103" i="45" s="1"/>
  <c r="BI23" i="43"/>
  <c r="BI103" i="43" s="1"/>
  <c r="BI23" i="44"/>
  <c r="BI103" i="44" s="1"/>
  <c r="BE25" i="45"/>
  <c r="BE105" i="45" s="1"/>
  <c r="BE25" i="44"/>
  <c r="BE105" i="44" s="1"/>
  <c r="BE25" i="43"/>
  <c r="BE105" i="43" s="1"/>
  <c r="BH25" i="45"/>
  <c r="BH105" i="45" s="1"/>
  <c r="BH25" i="44"/>
  <c r="BH105" i="44" s="1"/>
  <c r="BH25" i="43"/>
  <c r="BH105" i="43" s="1"/>
  <c r="BE21" i="45"/>
  <c r="BE101" i="45" s="1"/>
  <c r="BE21" i="44"/>
  <c r="BE101" i="44" s="1"/>
  <c r="BE21" i="43"/>
  <c r="BE101" i="43" s="1"/>
  <c r="BH15" i="45"/>
  <c r="BH95" i="45" s="1"/>
  <c r="BH15" i="44"/>
  <c r="BH95" i="44" s="1"/>
  <c r="BH15" i="43"/>
  <c r="BH95" i="43" s="1"/>
  <c r="BA21" i="45"/>
  <c r="BA101" i="45" s="1"/>
  <c r="BA21" i="44"/>
  <c r="BA101" i="44" s="1"/>
  <c r="BA21" i="43"/>
  <c r="BA101" i="43" s="1"/>
  <c r="BA18" i="45"/>
  <c r="BA98" i="45" s="1"/>
  <c r="BA18" i="44"/>
  <c r="BA98" i="44" s="1"/>
  <c r="BA18" i="43"/>
  <c r="BA15" i="45"/>
  <c r="BA95" i="45" s="1"/>
  <c r="BA15" i="44"/>
  <c r="BA95" i="44" s="1"/>
  <c r="BA15" i="43"/>
  <c r="BA95" i="43" s="1"/>
  <c r="BA12" i="45"/>
  <c r="BA92" i="45" s="1"/>
  <c r="BA12" i="44"/>
  <c r="BA92" i="44" s="1"/>
  <c r="BA12" i="43"/>
  <c r="BA92" i="43" s="1"/>
  <c r="BD18" i="45"/>
  <c r="BD98" i="45" s="1"/>
  <c r="BD18" i="44"/>
  <c r="BD18" i="43"/>
  <c r="BD19" i="43" s="1"/>
  <c r="BD99" i="43" s="1"/>
  <c r="BD23" i="45"/>
  <c r="BD103" i="45" s="1"/>
  <c r="BD23" i="43"/>
  <c r="BD103" i="43" s="1"/>
  <c r="BD23" i="44"/>
  <c r="BD103" i="44" s="1"/>
  <c r="BE18" i="45"/>
  <c r="BE19" i="45" s="1"/>
  <c r="BE99" i="45" s="1"/>
  <c r="BE18" i="43"/>
  <c r="BE98" i="43" s="1"/>
  <c r="BE18" i="44"/>
  <c r="BE19" i="44" s="1"/>
  <c r="BE99" i="44" s="1"/>
  <c r="BE9" i="45"/>
  <c r="BE89" i="45" s="1"/>
  <c r="BE9" i="44"/>
  <c r="BE89" i="44" s="1"/>
  <c r="BE9" i="43"/>
  <c r="BE89" i="43" s="1"/>
  <c r="BH18" i="45"/>
  <c r="BH19" i="45" s="1"/>
  <c r="BH99" i="45" s="1"/>
  <c r="BH18" i="44"/>
  <c r="BH98" i="44" s="1"/>
  <c r="BH18" i="43"/>
  <c r="BH98" i="43" s="1"/>
  <c r="BH21" i="45"/>
  <c r="BH101" i="45" s="1"/>
  <c r="BH21" i="44"/>
  <c r="BH101" i="44" s="1"/>
  <c r="BH21" i="43"/>
  <c r="BH101" i="43" s="1"/>
  <c r="BI9" i="45"/>
  <c r="BI89" i="45" s="1"/>
  <c r="BI9" i="44"/>
  <c r="BI89" i="44" s="1"/>
  <c r="BI9" i="43"/>
  <c r="BI89" i="43" s="1"/>
  <c r="BI25" i="45"/>
  <c r="BI105" i="45" s="1"/>
  <c r="BI25" i="44"/>
  <c r="BI105" i="44" s="1"/>
  <c r="BI25" i="43"/>
  <c r="BI105" i="43" s="1"/>
  <c r="BD25" i="45"/>
  <c r="BD105" i="45" s="1"/>
  <c r="BD25" i="43"/>
  <c r="BD105" i="43" s="1"/>
  <c r="BD25" i="44"/>
  <c r="BD105" i="44" s="1"/>
  <c r="BI21" i="45"/>
  <c r="BI101" i="45" s="1"/>
  <c r="BI21" i="44"/>
  <c r="BI101" i="44" s="1"/>
  <c r="BI21" i="43"/>
  <c r="BI101" i="43" s="1"/>
  <c r="BD21" i="45"/>
  <c r="BD101" i="45" s="1"/>
  <c r="BD21" i="44"/>
  <c r="BD101" i="44" s="1"/>
  <c r="BD21" i="43"/>
  <c r="BD101" i="43" s="1"/>
  <c r="BH23" i="45"/>
  <c r="BH103" i="45" s="1"/>
  <c r="BH23" i="44"/>
  <c r="BH103" i="44" s="1"/>
  <c r="BH23" i="43"/>
  <c r="BH103" i="43" s="1"/>
  <c r="BI12" i="45"/>
  <c r="BI92" i="45" s="1"/>
  <c r="BI12" i="44"/>
  <c r="BI92" i="44" s="1"/>
  <c r="BI12" i="43"/>
  <c r="BI92" i="43" s="1"/>
  <c r="BA7" i="45"/>
  <c r="BA87" i="45" s="1"/>
  <c r="BA7" i="44"/>
  <c r="BA87" i="44" s="1"/>
  <c r="BA7" i="43"/>
  <c r="BA87" i="43" s="1"/>
  <c r="BD9" i="45"/>
  <c r="BD89" i="45" s="1"/>
  <c r="BD9" i="44"/>
  <c r="BD89" i="44" s="1"/>
  <c r="BD9" i="43"/>
  <c r="BD89" i="43" s="1"/>
  <c r="BA9" i="45"/>
  <c r="BA89" i="45" s="1"/>
  <c r="BA9" i="44"/>
  <c r="BA89" i="44" s="1"/>
  <c r="BA9" i="43"/>
  <c r="BA89" i="43" s="1"/>
  <c r="BA23" i="45"/>
  <c r="BA103" i="45" s="1"/>
  <c r="BA23" i="44"/>
  <c r="BA103" i="44" s="1"/>
  <c r="BA23" i="43"/>
  <c r="BA103" i="43" s="1"/>
  <c r="BD12" i="45"/>
  <c r="BD92" i="45" s="1"/>
  <c r="BD12" i="44"/>
  <c r="BD92" i="44" s="1"/>
  <c r="BD12" i="43"/>
  <c r="BD92" i="43" s="1"/>
  <c r="BD7" i="45"/>
  <c r="BD87" i="45" s="1"/>
  <c r="BD7" i="44"/>
  <c r="BD87" i="44" s="1"/>
  <c r="BD7" i="43"/>
  <c r="BD87" i="43" s="1"/>
  <c r="BE12" i="45"/>
  <c r="BE92" i="45" s="1"/>
  <c r="BE12" i="44"/>
  <c r="BE92" i="44" s="1"/>
  <c r="BE12" i="43"/>
  <c r="BE92" i="43" s="1"/>
  <c r="BE23" i="45"/>
  <c r="BE103" i="45" s="1"/>
  <c r="BE23" i="44"/>
  <c r="BE103" i="44" s="1"/>
  <c r="BE23" i="43"/>
  <c r="BE103" i="43" s="1"/>
  <c r="BH12" i="45"/>
  <c r="BH92" i="45" s="1"/>
  <c r="BH12" i="43"/>
  <c r="BH92" i="43" s="1"/>
  <c r="BH12" i="44"/>
  <c r="BH92" i="44" s="1"/>
  <c r="BI18" i="45"/>
  <c r="BI98" i="45" s="1"/>
  <c r="BI18" i="44"/>
  <c r="BI98" i="44" s="1"/>
  <c r="BI18" i="43"/>
  <c r="BH9" i="45"/>
  <c r="BH89" i="45" s="1"/>
  <c r="BH9" i="43"/>
  <c r="BH89" i="43" s="1"/>
  <c r="BH9" i="44"/>
  <c r="BH89" i="44" s="1"/>
  <c r="BI13" i="45"/>
  <c r="BI93" i="45" s="1"/>
  <c r="BI13" i="44"/>
  <c r="BI93" i="44" s="1"/>
  <c r="BI13" i="43"/>
  <c r="BI93" i="43" s="1"/>
  <c r="BD16" i="45"/>
  <c r="BD96" i="45" s="1"/>
  <c r="BD16" i="44"/>
  <c r="BD96" i="44" s="1"/>
  <c r="BD16" i="43"/>
  <c r="BD96" i="43" s="1"/>
  <c r="BA13" i="45"/>
  <c r="BA93" i="45" s="1"/>
  <c r="BA13" i="44"/>
  <c r="BA93" i="44" s="1"/>
  <c r="BA13" i="43"/>
  <c r="BA93" i="43" s="1"/>
  <c r="BE13" i="45"/>
  <c r="BE93" i="45" s="1"/>
  <c r="BE13" i="43"/>
  <c r="BE93" i="43" s="1"/>
  <c r="BE13" i="44"/>
  <c r="BE93" i="44" s="1"/>
  <c r="BA16" i="45"/>
  <c r="BA96" i="45" s="1"/>
  <c r="BA16" i="44"/>
  <c r="BA96" i="44" s="1"/>
  <c r="BA16" i="43"/>
  <c r="BA96" i="43" s="1"/>
  <c r="BA10" i="45"/>
  <c r="BA90" i="45" s="1"/>
  <c r="BA10" i="44"/>
  <c r="BA90" i="44" s="1"/>
  <c r="BA10" i="43"/>
  <c r="BA90" i="43" s="1"/>
  <c r="BD10" i="45"/>
  <c r="BD90" i="45" s="1"/>
  <c r="BD10" i="44"/>
  <c r="BD90" i="44" s="1"/>
  <c r="BD10" i="43"/>
  <c r="BD90" i="43" s="1"/>
  <c r="BH10" i="45"/>
  <c r="BH90" i="45" s="1"/>
  <c r="BH10" i="43"/>
  <c r="BH90" i="43" s="1"/>
  <c r="BH10" i="44"/>
  <c r="BH90" i="44" s="1"/>
  <c r="BI16" i="45"/>
  <c r="BI96" i="45" s="1"/>
  <c r="BI16" i="44"/>
  <c r="BI96" i="44" s="1"/>
  <c r="BI16" i="43"/>
  <c r="BI96" i="43" s="1"/>
  <c r="BE16" i="45"/>
  <c r="BE96" i="45" s="1"/>
  <c r="BE16" i="44"/>
  <c r="BE96" i="44" s="1"/>
  <c r="BE16" i="43"/>
  <c r="BE96" i="43" s="1"/>
  <c r="BH13" i="45"/>
  <c r="BH93" i="45" s="1"/>
  <c r="BH13" i="44"/>
  <c r="BH93" i="44" s="1"/>
  <c r="BH13" i="43"/>
  <c r="BH93" i="43" s="1"/>
  <c r="BE10" i="45"/>
  <c r="BE90" i="45" s="1"/>
  <c r="BE10" i="44"/>
  <c r="BE90" i="44" s="1"/>
  <c r="BE10" i="43"/>
  <c r="BE90" i="43" s="1"/>
  <c r="BI10" i="45"/>
  <c r="BI90" i="45" s="1"/>
  <c r="BI10" i="44"/>
  <c r="BI90" i="44" s="1"/>
  <c r="BI10" i="43"/>
  <c r="BI90" i="43" s="1"/>
  <c r="BD13" i="45"/>
  <c r="BD93" i="45" s="1"/>
  <c r="BD13" i="44"/>
  <c r="BD93" i="44" s="1"/>
  <c r="BD13" i="43"/>
  <c r="BD93" i="43" s="1"/>
  <c r="BH16" i="45"/>
  <c r="BH96" i="45" s="1"/>
  <c r="BH16" i="44"/>
  <c r="BH96" i="44" s="1"/>
  <c r="BH16" i="43"/>
  <c r="BH96" i="43" s="1"/>
  <c r="AU3" i="27"/>
  <c r="AU35" i="27" s="1"/>
  <c r="AV3" i="27"/>
  <c r="AV35" i="27" s="1"/>
  <c r="AW3" i="27"/>
  <c r="AW35" i="27" s="1"/>
  <c r="AU4" i="27"/>
  <c r="AU18" i="27" s="1"/>
  <c r="AV4" i="27"/>
  <c r="AV18" i="27" s="1"/>
  <c r="AW4" i="27"/>
  <c r="AW36" i="27" s="1"/>
  <c r="J3" i="32"/>
  <c r="J3" i="35" s="1"/>
  <c r="J4" i="32"/>
  <c r="J18" i="32" s="1"/>
  <c r="H3" i="32"/>
  <c r="H17" i="32" s="1"/>
  <c r="I3" i="32"/>
  <c r="I17" i="32" s="1"/>
  <c r="H4" i="32"/>
  <c r="H11" i="32" s="1"/>
  <c r="I4" i="32"/>
  <c r="I18" i="32" s="1"/>
  <c r="I6" i="32"/>
  <c r="I13" i="32" s="1"/>
  <c r="I6" i="35" s="1"/>
  <c r="AV6" i="27"/>
  <c r="AV20" i="27" s="1"/>
  <c r="AV38" i="27" s="1"/>
  <c r="AL7" i="28" s="1"/>
  <c r="AV9" i="27"/>
  <c r="AV23" i="27" s="1"/>
  <c r="AV41" i="27" s="1"/>
  <c r="AL10" i="28" s="1"/>
  <c r="AV12" i="27"/>
  <c r="AV26" i="27" s="1"/>
  <c r="AV44" i="27" s="1"/>
  <c r="AL13" i="28" s="1"/>
  <c r="AV7" i="27"/>
  <c r="AV21" i="27" s="1"/>
  <c r="AV39" i="27" s="1"/>
  <c r="AL8" i="28" s="1"/>
  <c r="I7" i="32"/>
  <c r="I14" i="32" s="1"/>
  <c r="I28" i="32" s="1"/>
  <c r="AW6" i="27"/>
  <c r="AW20" i="27" s="1"/>
  <c r="AW38" i="27" s="1"/>
  <c r="J6" i="32"/>
  <c r="J13" i="32" s="1"/>
  <c r="H6" i="32"/>
  <c r="H13" i="32" s="1"/>
  <c r="H27" i="32" s="1"/>
  <c r="AU6" i="27"/>
  <c r="AU20" i="27" s="1"/>
  <c r="AU38" i="27" s="1"/>
  <c r="AK7" i="28" s="1"/>
  <c r="AV10" i="27"/>
  <c r="AV24" i="27" s="1"/>
  <c r="AV42" i="27" s="1"/>
  <c r="AL11" i="28" s="1"/>
  <c r="AV13" i="27"/>
  <c r="AV27" i="27" s="1"/>
  <c r="AV45" i="27" s="1"/>
  <c r="AL14" i="28" s="1"/>
  <c r="G3" i="32"/>
  <c r="G17" i="32" s="1"/>
  <c r="G4" i="32"/>
  <c r="G11" i="32" s="1"/>
  <c r="AJ4" i="28"/>
  <c r="AK4" i="28"/>
  <c r="AL4" i="28"/>
  <c r="AJ5" i="28"/>
  <c r="AK5" i="28"/>
  <c r="AL5" i="28"/>
  <c r="AT3" i="27"/>
  <c r="AT17" i="27" s="1"/>
  <c r="AT4" i="27"/>
  <c r="AT36" i="27" s="1"/>
  <c r="BS12" i="45"/>
  <c r="BS92" i="45" s="1"/>
  <c r="BL12" i="45"/>
  <c r="CE21" i="45"/>
  <c r="CE101" i="45" s="1"/>
  <c r="BU21" i="45"/>
  <c r="BU101" i="45" s="1"/>
  <c r="BO21" i="45"/>
  <c r="BO101" i="45" s="1"/>
  <c r="BT25" i="45"/>
  <c r="BT105" i="45" s="1"/>
  <c r="BV23" i="45"/>
  <c r="BV103" i="45" s="1"/>
  <c r="BS25" i="45"/>
  <c r="BS105" i="45" s="1"/>
  <c r="BM23" i="45"/>
  <c r="BM103" i="45" s="1"/>
  <c r="BP25" i="45"/>
  <c r="BP105" i="45" s="1"/>
  <c r="BL25" i="45"/>
  <c r="BL105" i="45" s="1"/>
  <c r="CE23" i="45"/>
  <c r="CE103" i="45" s="1"/>
  <c r="BX23" i="45"/>
  <c r="BX103" i="45" s="1"/>
  <c r="BU23" i="45"/>
  <c r="BU103" i="45" s="1"/>
  <c r="BQ23" i="45"/>
  <c r="BQ103" i="45" s="1"/>
  <c r="BO23" i="45"/>
  <c r="CD21" i="45"/>
  <c r="CD101" i="45" s="1"/>
  <c r="BW21" i="45"/>
  <c r="BW101" i="45" s="1"/>
  <c r="BT21" i="45"/>
  <c r="BT101" i="45" s="1"/>
  <c r="BN21" i="45"/>
  <c r="BN101" i="45" s="1"/>
  <c r="BV25" i="45"/>
  <c r="BV105" i="45" s="1"/>
  <c r="BX21" i="45"/>
  <c r="BX101" i="45" s="1"/>
  <c r="CD25" i="45"/>
  <c r="CD105" i="45" s="1"/>
  <c r="BN25" i="45"/>
  <c r="BN105" i="45" s="1"/>
  <c r="BV21" i="45"/>
  <c r="BV101" i="45" s="1"/>
  <c r="BS21" i="45"/>
  <c r="BS101" i="45" s="1"/>
  <c r="BM21" i="45"/>
  <c r="BM101" i="45" s="1"/>
  <c r="BP23" i="45"/>
  <c r="BP103" i="45" s="1"/>
  <c r="BL23" i="45"/>
  <c r="BL62" i="45" s="1"/>
  <c r="CE25" i="45"/>
  <c r="CE105" i="45" s="1"/>
  <c r="BX25" i="45"/>
  <c r="BX105" i="45" s="1"/>
  <c r="BU12" i="45"/>
  <c r="BU92" i="45" s="1"/>
  <c r="BQ12" i="45"/>
  <c r="BQ92" i="45" s="1"/>
  <c r="BO25" i="45"/>
  <c r="CD23" i="45"/>
  <c r="CD103" i="45" s="1"/>
  <c r="BW12" i="45"/>
  <c r="BW92" i="45" s="1"/>
  <c r="BT12" i="45"/>
  <c r="BT92" i="45" s="1"/>
  <c r="BN12" i="45"/>
  <c r="BM25" i="45"/>
  <c r="BM105" i="45" s="1"/>
  <c r="BP12" i="45"/>
  <c r="BP92" i="45" s="1"/>
  <c r="BQ21" i="45"/>
  <c r="BQ101" i="45" s="1"/>
  <c r="BW25" i="45"/>
  <c r="BW105" i="45" s="1"/>
  <c r="BV12" i="45"/>
  <c r="BV92" i="45" s="1"/>
  <c r="BS23" i="45"/>
  <c r="BS103" i="45" s="1"/>
  <c r="BM12" i="45"/>
  <c r="BM92" i="45" s="1"/>
  <c r="BP21" i="45"/>
  <c r="BL21" i="45"/>
  <c r="BL101" i="45" s="1"/>
  <c r="CE12" i="45"/>
  <c r="CE92" i="45" s="1"/>
  <c r="BX12" i="45"/>
  <c r="BX92" i="45" s="1"/>
  <c r="BU25" i="45"/>
  <c r="BU105" i="45" s="1"/>
  <c r="BQ25" i="45"/>
  <c r="BQ105" i="45" s="1"/>
  <c r="BO12" i="45"/>
  <c r="BO51" i="45" s="1"/>
  <c r="CD12" i="45"/>
  <c r="CD92" i="45" s="1"/>
  <c r="BW23" i="45"/>
  <c r="BW103" i="45" s="1"/>
  <c r="BT23" i="45"/>
  <c r="BT103" i="45" s="1"/>
  <c r="BN23" i="45"/>
  <c r="BN103" i="45" s="1"/>
  <c r="BZ12" i="45"/>
  <c r="BZ92" i="45" s="1"/>
  <c r="BZ25" i="45"/>
  <c r="BZ105" i="45" s="1"/>
  <c r="BZ21" i="45"/>
  <c r="BZ101" i="45" s="1"/>
  <c r="BZ23" i="45"/>
  <c r="BZ103" i="45" s="1"/>
  <c r="BM12" i="44"/>
  <c r="BM12" i="43"/>
  <c r="BT25" i="44"/>
  <c r="BT105" i="44" s="1"/>
  <c r="BT25" i="43"/>
  <c r="BT105" i="43" s="1"/>
  <c r="CC12" i="44"/>
  <c r="CC92" i="44" s="1"/>
  <c r="CC12" i="43"/>
  <c r="CC92" i="43" s="1"/>
  <c r="BS23" i="44"/>
  <c r="BS103" i="44" s="1"/>
  <c r="BS23" i="43"/>
  <c r="BS103" i="43" s="1"/>
  <c r="BY12" i="44"/>
  <c r="BY92" i="44" s="1"/>
  <c r="BY12" i="43"/>
  <c r="BY92" i="43" s="1"/>
  <c r="BU25" i="44"/>
  <c r="BU105" i="44" s="1"/>
  <c r="BU25" i="43"/>
  <c r="BU105" i="43" s="1"/>
  <c r="BR12" i="43"/>
  <c r="BR92" i="43" s="1"/>
  <c r="BR12" i="44"/>
  <c r="BR92" i="44" s="1"/>
  <c r="BM25" i="44"/>
  <c r="BM105" i="44" s="1"/>
  <c r="BM25" i="43"/>
  <c r="BM64" i="43" s="1"/>
  <c r="BP12" i="44"/>
  <c r="BP12" i="43"/>
  <c r="BL12" i="43"/>
  <c r="BL92" i="43" s="1"/>
  <c r="BL12" i="44"/>
  <c r="BL92" i="44" s="1"/>
  <c r="CD21" i="44"/>
  <c r="CD101" i="44" s="1"/>
  <c r="CD21" i="43"/>
  <c r="CD101" i="43" s="1"/>
  <c r="BW21" i="43"/>
  <c r="BW101" i="43" s="1"/>
  <c r="BW21" i="44"/>
  <c r="BW101" i="44" s="1"/>
  <c r="BT21" i="44"/>
  <c r="BT101" i="44" s="1"/>
  <c r="BT21" i="43"/>
  <c r="BT101" i="43" s="1"/>
  <c r="BQ21" i="44"/>
  <c r="BQ101" i="44" s="1"/>
  <c r="BQ21" i="43"/>
  <c r="BQ60" i="43" s="1"/>
  <c r="BO21" i="44"/>
  <c r="BO21" i="43"/>
  <c r="CC25" i="44"/>
  <c r="CC105" i="44" s="1"/>
  <c r="CC25" i="43"/>
  <c r="CC105" i="43" s="1"/>
  <c r="BV25" i="44"/>
  <c r="BV105" i="44" s="1"/>
  <c r="BV25" i="43"/>
  <c r="BV105" i="43" s="1"/>
  <c r="BS25" i="44"/>
  <c r="BS105" i="44" s="1"/>
  <c r="BS25" i="43"/>
  <c r="BS105" i="43" s="1"/>
  <c r="BN25" i="44"/>
  <c r="BN105" i="44" s="1"/>
  <c r="BN25" i="43"/>
  <c r="BU12" i="44"/>
  <c r="BU92" i="44" s="1"/>
  <c r="BU12" i="43"/>
  <c r="BU92" i="43" s="1"/>
  <c r="BL21" i="44"/>
  <c r="BL101" i="44" s="1"/>
  <c r="BL21" i="43"/>
  <c r="CD12" i="44"/>
  <c r="CD92" i="44" s="1"/>
  <c r="CD12" i="43"/>
  <c r="CD92" i="43" s="1"/>
  <c r="BQ25" i="43"/>
  <c r="BQ105" i="43" s="1"/>
  <c r="BQ25" i="44"/>
  <c r="BY25" i="44"/>
  <c r="BY105" i="44" s="1"/>
  <c r="BY25" i="43"/>
  <c r="BY105" i="43" s="1"/>
  <c r="BM23" i="44"/>
  <c r="BM23" i="43"/>
  <c r="BL25" i="44"/>
  <c r="BL105" i="44" s="1"/>
  <c r="BL25" i="43"/>
  <c r="BL105" i="43" s="1"/>
  <c r="CD23" i="44"/>
  <c r="CD103" i="44" s="1"/>
  <c r="CD23" i="43"/>
  <c r="CD103" i="43" s="1"/>
  <c r="BQ23" i="44"/>
  <c r="BQ62" i="44" s="1"/>
  <c r="BQ23" i="43"/>
  <c r="BQ103" i="43" s="1"/>
  <c r="CC21" i="44"/>
  <c r="CC101" i="44" s="1"/>
  <c r="CC21" i="43"/>
  <c r="CC101" i="43" s="1"/>
  <c r="BS21" i="44"/>
  <c r="BS101" i="44" s="1"/>
  <c r="BS21" i="43"/>
  <c r="BS101" i="43" s="1"/>
  <c r="BY23" i="44"/>
  <c r="BY103" i="44" s="1"/>
  <c r="BY23" i="43"/>
  <c r="BY103" i="43" s="1"/>
  <c r="BR23" i="44"/>
  <c r="BR103" i="44" s="1"/>
  <c r="BR23" i="43"/>
  <c r="BR103" i="43" s="1"/>
  <c r="BP21" i="44"/>
  <c r="BP60" i="44" s="1"/>
  <c r="BP21" i="43"/>
  <c r="BW12" i="44"/>
  <c r="BW92" i="44" s="1"/>
  <c r="BW12" i="43"/>
  <c r="BW92" i="43" s="1"/>
  <c r="BO12" i="44"/>
  <c r="BO92" i="44" s="1"/>
  <c r="BO12" i="43"/>
  <c r="BV23" i="44"/>
  <c r="BV103" i="44" s="1"/>
  <c r="BV23" i="43"/>
  <c r="BV103" i="43" s="1"/>
  <c r="BN23" i="44"/>
  <c r="BN103" i="44" s="1"/>
  <c r="BN23" i="43"/>
  <c r="BU23" i="44"/>
  <c r="BU103" i="44" s="1"/>
  <c r="BU23" i="43"/>
  <c r="BU103" i="43" s="1"/>
  <c r="BR25" i="44"/>
  <c r="BR105" i="44" s="1"/>
  <c r="BR25" i="43"/>
  <c r="BR105" i="43" s="1"/>
  <c r="BP25" i="44"/>
  <c r="BP105" i="44" s="1"/>
  <c r="BP25" i="43"/>
  <c r="BP105" i="43" s="1"/>
  <c r="BW23" i="44"/>
  <c r="BW103" i="44" s="1"/>
  <c r="BW23" i="43"/>
  <c r="BW103" i="43" s="1"/>
  <c r="BT23" i="44"/>
  <c r="BT103" i="44" s="1"/>
  <c r="BT23" i="43"/>
  <c r="BT103" i="43" s="1"/>
  <c r="BO23" i="44"/>
  <c r="BO103" i="44" s="1"/>
  <c r="BO23" i="43"/>
  <c r="BV21" i="44"/>
  <c r="BV101" i="44" s="1"/>
  <c r="BV21" i="43"/>
  <c r="BV101" i="43" s="1"/>
  <c r="BN21" i="44"/>
  <c r="BN101" i="44" s="1"/>
  <c r="BN21" i="43"/>
  <c r="BN101" i="43" s="1"/>
  <c r="BY21" i="44"/>
  <c r="BY101" i="44" s="1"/>
  <c r="BY21" i="43"/>
  <c r="BY101" i="43" s="1"/>
  <c r="BU21" i="44"/>
  <c r="BU101" i="44" s="1"/>
  <c r="BU21" i="43"/>
  <c r="BU101" i="43" s="1"/>
  <c r="BR21" i="44"/>
  <c r="BR101" i="44" s="1"/>
  <c r="BR21" i="43"/>
  <c r="BR101" i="43" s="1"/>
  <c r="BM21" i="44"/>
  <c r="BM101" i="44" s="1"/>
  <c r="BM21" i="43"/>
  <c r="BM101" i="43" s="1"/>
  <c r="BP23" i="44"/>
  <c r="BP23" i="43"/>
  <c r="BP103" i="43" s="1"/>
  <c r="BL23" i="44"/>
  <c r="BL103" i="44" s="1"/>
  <c r="BL23" i="43"/>
  <c r="CD25" i="44"/>
  <c r="CD105" i="44" s="1"/>
  <c r="CD25" i="43"/>
  <c r="CD105" i="43" s="1"/>
  <c r="BW25" i="44"/>
  <c r="BW105" i="44" s="1"/>
  <c r="BW25" i="43"/>
  <c r="BW105" i="43" s="1"/>
  <c r="BT12" i="44"/>
  <c r="BT92" i="44" s="1"/>
  <c r="BT12" i="43"/>
  <c r="BT92" i="43" s="1"/>
  <c r="BQ12" i="44"/>
  <c r="BQ92" i="44" s="1"/>
  <c r="BQ12" i="43"/>
  <c r="BQ92" i="43" s="1"/>
  <c r="BO25" i="44"/>
  <c r="BO105" i="44" s="1"/>
  <c r="BO25" i="43"/>
  <c r="BO105" i="43" s="1"/>
  <c r="CC23" i="44"/>
  <c r="CC103" i="44" s="1"/>
  <c r="CC23" i="43"/>
  <c r="CC103" i="43" s="1"/>
  <c r="BV12" i="44"/>
  <c r="BV92" i="44" s="1"/>
  <c r="BV12" i="43"/>
  <c r="BV92" i="43" s="1"/>
  <c r="BS12" i="44"/>
  <c r="BS92" i="44" s="1"/>
  <c r="BS12" i="43"/>
  <c r="BS92" i="43" s="1"/>
  <c r="BN12" i="44"/>
  <c r="BN92" i="44" s="1"/>
  <c r="BN12" i="43"/>
  <c r="BN92" i="43" s="1"/>
  <c r="BF25" i="45"/>
  <c r="BF105" i="45" s="1"/>
  <c r="BF25" i="44"/>
  <c r="BF105" i="44" s="1"/>
  <c r="BF25" i="43"/>
  <c r="BF105" i="43" s="1"/>
  <c r="AV12" i="45"/>
  <c r="AV92" i="45" s="1"/>
  <c r="AV12" i="43"/>
  <c r="AV92" i="43" s="1"/>
  <c r="AV12" i="44"/>
  <c r="AV92" i="44" s="1"/>
  <c r="AZ21" i="45"/>
  <c r="AZ101" i="45" s="1"/>
  <c r="AZ21" i="44"/>
  <c r="AZ101" i="44" s="1"/>
  <c r="AZ21" i="43"/>
  <c r="AZ101" i="43" s="1"/>
  <c r="AQ23" i="45"/>
  <c r="AQ103" i="45" s="1"/>
  <c r="AQ23" i="44"/>
  <c r="AQ103" i="44" s="1"/>
  <c r="AQ23" i="43"/>
  <c r="AQ103" i="43" s="1"/>
  <c r="AT25" i="45"/>
  <c r="AT105" i="45" s="1"/>
  <c r="AT25" i="44"/>
  <c r="AT105" i="44" s="1"/>
  <c r="AT25" i="43"/>
  <c r="AT105" i="43" s="1"/>
  <c r="BF23" i="45"/>
  <c r="BF103" i="45" s="1"/>
  <c r="BF23" i="44"/>
  <c r="BF103" i="44" s="1"/>
  <c r="BF23" i="43"/>
  <c r="BF103" i="43" s="1"/>
  <c r="AW25" i="45"/>
  <c r="AW105" i="45" s="1"/>
  <c r="AW25" i="44"/>
  <c r="AW105" i="44" s="1"/>
  <c r="AW25" i="43"/>
  <c r="AW105" i="43" s="1"/>
  <c r="AS23" i="45"/>
  <c r="AS103" i="45" s="1"/>
  <c r="AS23" i="44"/>
  <c r="AS103" i="44" s="1"/>
  <c r="AS23" i="43"/>
  <c r="AS103" i="43" s="1"/>
  <c r="AV25" i="45"/>
  <c r="AV105" i="45" s="1"/>
  <c r="AV25" i="43"/>
  <c r="AV105" i="43" s="1"/>
  <c r="AV25" i="44"/>
  <c r="AV105" i="44" s="1"/>
  <c r="AR25" i="45"/>
  <c r="AR105" i="45" s="1"/>
  <c r="AR25" i="44"/>
  <c r="AR105" i="44" s="1"/>
  <c r="AR25" i="43"/>
  <c r="AR105" i="43" s="1"/>
  <c r="BK23" i="45"/>
  <c r="BK103" i="45" s="1"/>
  <c r="BK23" i="43"/>
  <c r="BK103" i="43" s="1"/>
  <c r="BK23" i="44"/>
  <c r="BK103" i="44" s="1"/>
  <c r="AZ23" i="45"/>
  <c r="AZ103" i="45" s="1"/>
  <c r="AZ23" i="43"/>
  <c r="AZ103" i="43" s="1"/>
  <c r="AZ23" i="44"/>
  <c r="AZ103" i="44" s="1"/>
  <c r="AY23" i="45"/>
  <c r="AY103" i="45" s="1"/>
  <c r="AY23" i="43"/>
  <c r="AY103" i="43" s="1"/>
  <c r="AY23" i="44"/>
  <c r="AY103" i="44" s="1"/>
  <c r="AU23" i="45"/>
  <c r="AU103" i="45" s="1"/>
  <c r="AU23" i="43"/>
  <c r="AU103" i="43" s="1"/>
  <c r="AU23" i="44"/>
  <c r="AU103" i="44" s="1"/>
  <c r="AQ21" i="45"/>
  <c r="AQ101" i="45" s="1"/>
  <c r="AQ21" i="44"/>
  <c r="AQ101" i="44" s="1"/>
  <c r="AQ21" i="43"/>
  <c r="AQ101" i="43" s="1"/>
  <c r="BG21" i="45"/>
  <c r="BG101" i="45" s="1"/>
  <c r="BG21" i="44"/>
  <c r="BG101" i="44" s="1"/>
  <c r="BG21" i="43"/>
  <c r="BG101" i="43" s="1"/>
  <c r="AX21" i="45"/>
  <c r="AX101" i="45" s="1"/>
  <c r="AX21" i="44"/>
  <c r="AX101" i="44" s="1"/>
  <c r="AX21" i="43"/>
  <c r="AX101" i="43" s="1"/>
  <c r="AT21" i="45"/>
  <c r="AT101" i="45" s="1"/>
  <c r="AT21" i="44"/>
  <c r="AT101" i="44" s="1"/>
  <c r="AT21" i="43"/>
  <c r="AT101" i="43" s="1"/>
  <c r="AS25" i="45"/>
  <c r="AS105" i="45" s="1"/>
  <c r="AS25" i="44"/>
  <c r="AS105" i="44" s="1"/>
  <c r="AS25" i="43"/>
  <c r="AS105" i="43" s="1"/>
  <c r="BK21" i="45"/>
  <c r="BK101" i="45" s="1"/>
  <c r="BK21" i="43"/>
  <c r="BK101" i="43" s="1"/>
  <c r="BK21" i="44"/>
  <c r="BK101" i="44" s="1"/>
  <c r="AY21" i="45"/>
  <c r="AY101" i="45" s="1"/>
  <c r="AY21" i="43"/>
  <c r="AY101" i="43" s="1"/>
  <c r="AY21" i="44"/>
  <c r="AY101" i="44" s="1"/>
  <c r="AX25" i="45"/>
  <c r="AX105" i="45" s="1"/>
  <c r="AX25" i="44"/>
  <c r="AX105" i="44" s="1"/>
  <c r="AX25" i="43"/>
  <c r="AX105" i="43" s="1"/>
  <c r="BF21" i="45"/>
  <c r="BF101" i="45" s="1"/>
  <c r="BF21" i="44"/>
  <c r="BF101" i="44" s="1"/>
  <c r="BF21" i="43"/>
  <c r="BF101" i="43" s="1"/>
  <c r="AW21" i="45"/>
  <c r="AW101" i="45" s="1"/>
  <c r="AW21" i="44"/>
  <c r="AW101" i="44" s="1"/>
  <c r="AW21" i="43"/>
  <c r="AW101" i="43" s="1"/>
  <c r="AS21" i="45"/>
  <c r="AS101" i="45" s="1"/>
  <c r="AS21" i="44"/>
  <c r="AS101" i="44" s="1"/>
  <c r="AS21" i="43"/>
  <c r="AS101" i="43" s="1"/>
  <c r="AV21" i="45"/>
  <c r="AV101" i="45" s="1"/>
  <c r="AV21" i="44"/>
  <c r="AV101" i="44" s="1"/>
  <c r="AV21" i="43"/>
  <c r="AV101" i="43" s="1"/>
  <c r="AR23" i="45"/>
  <c r="AR103" i="45" s="1"/>
  <c r="AR23" i="44"/>
  <c r="AR103" i="44" s="1"/>
  <c r="AR23" i="43"/>
  <c r="AR103" i="43" s="1"/>
  <c r="BK12" i="45"/>
  <c r="BK92" i="45" s="1"/>
  <c r="BK12" i="44"/>
  <c r="BK92" i="44" s="1"/>
  <c r="BK12" i="43"/>
  <c r="BK92" i="43" s="1"/>
  <c r="AZ25" i="45"/>
  <c r="AZ105" i="45" s="1"/>
  <c r="AZ25" i="43"/>
  <c r="AZ105" i="43" s="1"/>
  <c r="AZ25" i="44"/>
  <c r="AZ105" i="44" s="1"/>
  <c r="AY12" i="45"/>
  <c r="AY92" i="45" s="1"/>
  <c r="AY12" i="44"/>
  <c r="AY92" i="44" s="1"/>
  <c r="AY12" i="43"/>
  <c r="AY92" i="43" s="1"/>
  <c r="AU12" i="45"/>
  <c r="AU92" i="45" s="1"/>
  <c r="AU12" i="44"/>
  <c r="AU92" i="44" s="1"/>
  <c r="AU12" i="43"/>
  <c r="AU92" i="43" s="1"/>
  <c r="AQ25" i="45"/>
  <c r="AQ105" i="45" s="1"/>
  <c r="AQ25" i="44"/>
  <c r="AQ105" i="44" s="1"/>
  <c r="AQ25" i="43"/>
  <c r="AQ105" i="43" s="1"/>
  <c r="BG12" i="45"/>
  <c r="BG92" i="45" s="1"/>
  <c r="BG12" i="44"/>
  <c r="BG92" i="44" s="1"/>
  <c r="BG12" i="43"/>
  <c r="BG92" i="43" s="1"/>
  <c r="AX12" i="45"/>
  <c r="AX92" i="45" s="1"/>
  <c r="AX12" i="44"/>
  <c r="AX92" i="44" s="1"/>
  <c r="AX12" i="43"/>
  <c r="AX92" i="43" s="1"/>
  <c r="AT12" i="45"/>
  <c r="AT92" i="45" s="1"/>
  <c r="AT12" i="44"/>
  <c r="AT92" i="44" s="1"/>
  <c r="AT12" i="43"/>
  <c r="AT92" i="43" s="1"/>
  <c r="AW12" i="45"/>
  <c r="AW92" i="45" s="1"/>
  <c r="AW12" i="44"/>
  <c r="AW92" i="44" s="1"/>
  <c r="AW12" i="43"/>
  <c r="AW92" i="43" s="1"/>
  <c r="AR12" i="45"/>
  <c r="AR92" i="45" s="1"/>
  <c r="AR12" i="43"/>
  <c r="AR92" i="43" s="1"/>
  <c r="AR12" i="44"/>
  <c r="AR92" i="44" s="1"/>
  <c r="AU21" i="45"/>
  <c r="AU101" i="45" s="1"/>
  <c r="AU21" i="43"/>
  <c r="AU101" i="43" s="1"/>
  <c r="AU21" i="44"/>
  <c r="AU101" i="44" s="1"/>
  <c r="BG25" i="45"/>
  <c r="BG105" i="45" s="1"/>
  <c r="BG25" i="44"/>
  <c r="BG105" i="44" s="1"/>
  <c r="BG25" i="43"/>
  <c r="BG105" i="43" s="1"/>
  <c r="BF12" i="45"/>
  <c r="BF92" i="45" s="1"/>
  <c r="BF12" i="44"/>
  <c r="BF92" i="44" s="1"/>
  <c r="BF12" i="43"/>
  <c r="BF92" i="43" s="1"/>
  <c r="AW23" i="45"/>
  <c r="AW103" i="45" s="1"/>
  <c r="AW23" i="44"/>
  <c r="AW103" i="44" s="1"/>
  <c r="AW23" i="43"/>
  <c r="AW103" i="43" s="1"/>
  <c r="AS12" i="45"/>
  <c r="AS92" i="45" s="1"/>
  <c r="AS12" i="44"/>
  <c r="AS92" i="44" s="1"/>
  <c r="AS12" i="43"/>
  <c r="AS92" i="43" s="1"/>
  <c r="AV23" i="45"/>
  <c r="AV103" i="45" s="1"/>
  <c r="AV23" i="43"/>
  <c r="AV103" i="43" s="1"/>
  <c r="AV23" i="44"/>
  <c r="AV103" i="44" s="1"/>
  <c r="AR21" i="45"/>
  <c r="AR101" i="45" s="1"/>
  <c r="AR21" i="44"/>
  <c r="AR101" i="44" s="1"/>
  <c r="AR21" i="43"/>
  <c r="AR101" i="43" s="1"/>
  <c r="BK25" i="45"/>
  <c r="BK105" i="45" s="1"/>
  <c r="BK25" i="43"/>
  <c r="BK105" i="43" s="1"/>
  <c r="BK25" i="44"/>
  <c r="BK105" i="44" s="1"/>
  <c r="AZ12" i="45"/>
  <c r="AZ92" i="45" s="1"/>
  <c r="AZ12" i="44"/>
  <c r="AZ92" i="44" s="1"/>
  <c r="AZ12" i="43"/>
  <c r="AZ92" i="43" s="1"/>
  <c r="AY25" i="45"/>
  <c r="AY105" i="45" s="1"/>
  <c r="AY25" i="43"/>
  <c r="AY105" i="43" s="1"/>
  <c r="AY25" i="44"/>
  <c r="AY105" i="44" s="1"/>
  <c r="AU25" i="45"/>
  <c r="AU105" i="45" s="1"/>
  <c r="AU25" i="43"/>
  <c r="AU105" i="43" s="1"/>
  <c r="AU25" i="44"/>
  <c r="AU105" i="44" s="1"/>
  <c r="AQ12" i="45"/>
  <c r="AQ92" i="45" s="1"/>
  <c r="AQ12" i="44"/>
  <c r="AQ92" i="44" s="1"/>
  <c r="AQ12" i="43"/>
  <c r="AQ92" i="43" s="1"/>
  <c r="BG23" i="45"/>
  <c r="BG103" i="45" s="1"/>
  <c r="BG23" i="44"/>
  <c r="BG103" i="44" s="1"/>
  <c r="BG23" i="43"/>
  <c r="BG103" i="43" s="1"/>
  <c r="AX23" i="45"/>
  <c r="AX103" i="45" s="1"/>
  <c r="AX23" i="44"/>
  <c r="AX103" i="44" s="1"/>
  <c r="AX23" i="43"/>
  <c r="AX103" i="43" s="1"/>
  <c r="AT23" i="44"/>
  <c r="AT103" i="44" s="1"/>
  <c r="AT23" i="45"/>
  <c r="AT103" i="45" s="1"/>
  <c r="AT23" i="43"/>
  <c r="AT103" i="43" s="1"/>
  <c r="AY9" i="45"/>
  <c r="AY89" i="45" s="1"/>
  <c r="AY9" i="44"/>
  <c r="AY89" i="44" s="1"/>
  <c r="AY9" i="43"/>
  <c r="AY89" i="43" s="1"/>
  <c r="AY18" i="45"/>
  <c r="AY18" i="44"/>
  <c r="AY19" i="44" s="1"/>
  <c r="AY99" i="44" s="1"/>
  <c r="AY18" i="43"/>
  <c r="AY19" i="43" s="1"/>
  <c r="AY99" i="43" s="1"/>
  <c r="AY7" i="45"/>
  <c r="AY87" i="45" s="1"/>
  <c r="AY7" i="44"/>
  <c r="AY87" i="44" s="1"/>
  <c r="AY7" i="43"/>
  <c r="AY87" i="43" s="1"/>
  <c r="AY15" i="45"/>
  <c r="AY95" i="45" s="1"/>
  <c r="AY15" i="44"/>
  <c r="AY95" i="44" s="1"/>
  <c r="AY15" i="43"/>
  <c r="AY95" i="43" s="1"/>
  <c r="AY13" i="45"/>
  <c r="AY93" i="45" s="1"/>
  <c r="AY13" i="44"/>
  <c r="AY93" i="44" s="1"/>
  <c r="AY13" i="43"/>
  <c r="AY93" i="43" s="1"/>
  <c r="AY10" i="45"/>
  <c r="AY90" i="45" s="1"/>
  <c r="AY10" i="44"/>
  <c r="AY90" i="44" s="1"/>
  <c r="AY10" i="43"/>
  <c r="AY90" i="43" s="1"/>
  <c r="AY16" i="45"/>
  <c r="AY96" i="45" s="1"/>
  <c r="AY16" i="44"/>
  <c r="AY96" i="44" s="1"/>
  <c r="AY16" i="43"/>
  <c r="AY96" i="43" s="1"/>
  <c r="E3" i="32"/>
  <c r="E3" i="35" s="1"/>
  <c r="F3" i="32"/>
  <c r="F10" i="32" s="1"/>
  <c r="F25" i="32" s="1"/>
  <c r="E4" i="32"/>
  <c r="E18" i="32" s="1"/>
  <c r="F4" i="32"/>
  <c r="AR3" i="27"/>
  <c r="AR35" i="27" s="1"/>
  <c r="AS3" i="27"/>
  <c r="AS35" i="27" s="1"/>
  <c r="AR4" i="27"/>
  <c r="AS4" i="27"/>
  <c r="D6" i="32"/>
  <c r="D6" i="35" s="1"/>
  <c r="G6" i="32"/>
  <c r="G13" i="32" s="1"/>
  <c r="G27" i="32" s="1"/>
  <c r="AT6" i="27"/>
  <c r="AT20" i="27" s="1"/>
  <c r="AT38" i="27" s="1"/>
  <c r="AJ7" i="28" s="1"/>
  <c r="F6" i="32"/>
  <c r="AS6" i="27"/>
  <c r="AS20" i="27" s="1"/>
  <c r="AS38" i="27" s="1"/>
  <c r="AI7" i="28" s="1"/>
  <c r="E6" i="32"/>
  <c r="E13" i="32" s="1"/>
  <c r="E27" i="32" s="1"/>
  <c r="AR6" i="27"/>
  <c r="AR20" i="27" s="1"/>
  <c r="AR38" i="27" s="1"/>
  <c r="AH7" i="28" s="1"/>
  <c r="D3" i="32"/>
  <c r="D17" i="32" s="1"/>
  <c r="D4" i="32"/>
  <c r="D4" i="35" s="1"/>
  <c r="D4" i="34"/>
  <c r="E4" i="34"/>
  <c r="F4" i="34"/>
  <c r="G4" i="34"/>
  <c r="H4" i="34"/>
  <c r="I4" i="34"/>
  <c r="D5" i="34"/>
  <c r="E5" i="34"/>
  <c r="F5" i="34"/>
  <c r="G5" i="34"/>
  <c r="H5" i="34"/>
  <c r="I5" i="34"/>
  <c r="AG4" i="28"/>
  <c r="AH4" i="28"/>
  <c r="AI4" i="28"/>
  <c r="AG5" i="28"/>
  <c r="AH5" i="28"/>
  <c r="AI5" i="28"/>
  <c r="AQ3" i="27"/>
  <c r="AQ35" i="27" s="1"/>
  <c r="AQ4" i="27"/>
  <c r="AQ36" i="27" s="1"/>
  <c r="BN9" i="45"/>
  <c r="BN89" i="45" s="1"/>
  <c r="BN7" i="45"/>
  <c r="BN15" i="45"/>
  <c r="BN95" i="45" s="1"/>
  <c r="BN18" i="45"/>
  <c r="BN57" i="45" s="1"/>
  <c r="BN9" i="44"/>
  <c r="BN89" i="44" s="1"/>
  <c r="BN9" i="43"/>
  <c r="BN7" i="44"/>
  <c r="BN87" i="44" s="1"/>
  <c r="BN7" i="43"/>
  <c r="BN40" i="43" s="1"/>
  <c r="BN15" i="44"/>
  <c r="BN95" i="44" s="1"/>
  <c r="BN15" i="43"/>
  <c r="BN18" i="44"/>
  <c r="BN18" i="43"/>
  <c r="BN57" i="43" s="1"/>
  <c r="C4" i="34"/>
  <c r="C5" i="34"/>
  <c r="C4" i="32"/>
  <c r="C3" i="32"/>
  <c r="C3" i="35" s="1"/>
  <c r="BN10" i="45"/>
  <c r="BN90" i="45" s="1"/>
  <c r="BN16" i="45"/>
  <c r="BN96" i="45" s="1"/>
  <c r="BN13" i="45"/>
  <c r="BN52" i="45" s="1"/>
  <c r="BN10" i="44"/>
  <c r="BN90" i="44" s="1"/>
  <c r="BN10" i="43"/>
  <c r="BN46" i="43" s="1"/>
  <c r="BN16" i="44"/>
  <c r="BN96" i="44" s="1"/>
  <c r="BN16" i="43"/>
  <c r="BN55" i="43" s="1"/>
  <c r="BN13" i="44"/>
  <c r="BN93" i="44" s="1"/>
  <c r="BN13" i="43"/>
  <c r="BN93" i="43" s="1"/>
  <c r="AO9" i="45"/>
  <c r="AO89" i="45" s="1"/>
  <c r="AO9" i="44"/>
  <c r="AO89" i="44" s="1"/>
  <c r="AO9" i="43"/>
  <c r="AO89" i="43" s="1"/>
  <c r="AO18" i="45"/>
  <c r="AO98" i="45" s="1"/>
  <c r="AO18" i="44"/>
  <c r="AO98" i="44" s="1"/>
  <c r="AO18" i="43"/>
  <c r="AO98" i="43" s="1"/>
  <c r="AZ9" i="45"/>
  <c r="AZ89" i="45" s="1"/>
  <c r="AZ9" i="44"/>
  <c r="AZ89" i="44" s="1"/>
  <c r="AZ9" i="43"/>
  <c r="AZ89" i="43" s="1"/>
  <c r="AO7" i="45"/>
  <c r="AO87" i="45" s="1"/>
  <c r="AO7" i="44"/>
  <c r="AO87" i="44" s="1"/>
  <c r="AO7" i="43"/>
  <c r="AO87" i="43" s="1"/>
  <c r="AO12" i="45"/>
  <c r="AO92" i="45" s="1"/>
  <c r="AO12" i="44"/>
  <c r="AO92" i="44" s="1"/>
  <c r="AO12" i="43"/>
  <c r="AO92" i="43" s="1"/>
  <c r="AO15" i="45"/>
  <c r="AO95" i="45" s="1"/>
  <c r="AO15" i="44"/>
  <c r="AO95" i="44" s="1"/>
  <c r="AO15" i="43"/>
  <c r="AO95" i="43" s="1"/>
  <c r="AO25" i="45"/>
  <c r="AO105" i="45" s="1"/>
  <c r="AO25" i="44"/>
  <c r="AO105" i="44" s="1"/>
  <c r="AO25" i="43"/>
  <c r="AO105" i="43" s="1"/>
  <c r="AZ15" i="45"/>
  <c r="AZ95" i="45" s="1"/>
  <c r="AZ15" i="43"/>
  <c r="AZ95" i="43" s="1"/>
  <c r="AZ15" i="44"/>
  <c r="AZ95" i="44" s="1"/>
  <c r="AZ7" i="45"/>
  <c r="AZ87" i="45" s="1"/>
  <c r="AZ7" i="44"/>
  <c r="AZ87" i="44" s="1"/>
  <c r="AZ7" i="43"/>
  <c r="AZ87" i="43" s="1"/>
  <c r="AO21" i="45"/>
  <c r="AO101" i="45" s="1"/>
  <c r="AO21" i="44"/>
  <c r="AO101" i="44" s="1"/>
  <c r="AO21" i="43"/>
  <c r="AO101" i="43" s="1"/>
  <c r="AO23" i="45"/>
  <c r="AO103" i="45" s="1"/>
  <c r="AO23" i="44"/>
  <c r="AO103" i="44" s="1"/>
  <c r="AO23" i="43"/>
  <c r="AO103" i="43" s="1"/>
  <c r="AZ18" i="45"/>
  <c r="AZ98" i="45" s="1"/>
  <c r="AZ18" i="43"/>
  <c r="AZ98" i="43" s="1"/>
  <c r="AZ18" i="44"/>
  <c r="AZ98" i="44" s="1"/>
  <c r="AT9" i="27"/>
  <c r="AT23" i="27" s="1"/>
  <c r="AT41" i="27" s="1"/>
  <c r="AJ10" i="28" s="1"/>
  <c r="G7" i="32"/>
  <c r="G14" i="32" s="1"/>
  <c r="G7" i="35" s="1"/>
  <c r="AT7" i="27"/>
  <c r="AT21" i="27" s="1"/>
  <c r="AT39" i="27" s="1"/>
  <c r="AJ8" i="28" s="1"/>
  <c r="AT12" i="27"/>
  <c r="AT26" i="27" s="1"/>
  <c r="AT44" i="27" s="1"/>
  <c r="AJ13" i="28" s="1"/>
  <c r="AZ16" i="45"/>
  <c r="AZ96" i="45" s="1"/>
  <c r="AZ16" i="43"/>
  <c r="AZ96" i="43" s="1"/>
  <c r="AZ16" i="44"/>
  <c r="AZ96" i="44" s="1"/>
  <c r="AO13" i="45"/>
  <c r="AO93" i="45" s="1"/>
  <c r="AO13" i="43"/>
  <c r="AO93" i="43" s="1"/>
  <c r="AO13" i="44"/>
  <c r="AO93" i="44" s="1"/>
  <c r="AO16" i="45"/>
  <c r="AO96" i="45" s="1"/>
  <c r="AO16" i="43"/>
  <c r="AO96" i="43" s="1"/>
  <c r="AO16" i="44"/>
  <c r="AO96" i="44" s="1"/>
  <c r="AO10" i="45"/>
  <c r="AO90" i="45" s="1"/>
  <c r="AO10" i="44"/>
  <c r="AO90" i="44" s="1"/>
  <c r="AO10" i="43"/>
  <c r="AO90" i="43" s="1"/>
  <c r="AZ10" i="45"/>
  <c r="AZ90" i="45" s="1"/>
  <c r="AZ10" i="44"/>
  <c r="AZ90" i="44" s="1"/>
  <c r="AZ10" i="43"/>
  <c r="AZ90" i="43" s="1"/>
  <c r="AZ13" i="45"/>
  <c r="AZ93" i="45" s="1"/>
  <c r="AZ13" i="43"/>
  <c r="AZ93" i="43" s="1"/>
  <c r="AZ13" i="44"/>
  <c r="AZ93" i="44" s="1"/>
  <c r="AT10" i="27"/>
  <c r="AT24" i="27" s="1"/>
  <c r="AT42" i="27" s="1"/>
  <c r="AJ11" i="28" s="1"/>
  <c r="AT13" i="27"/>
  <c r="AT27" i="27" s="1"/>
  <c r="AT45" i="27" s="1"/>
  <c r="AJ14" i="28" s="1"/>
  <c r="B4" i="35"/>
  <c r="B3" i="35"/>
  <c r="B5" i="34"/>
  <c r="B4" i="34"/>
  <c r="D15" i="34"/>
  <c r="H15" i="34"/>
  <c r="D12" i="34"/>
  <c r="H12" i="34"/>
  <c r="C14" i="34"/>
  <c r="E14" i="34"/>
  <c r="F15" i="35"/>
  <c r="B15" i="35"/>
  <c r="I14" i="35"/>
  <c r="G14" i="35"/>
  <c r="E14" i="35"/>
  <c r="C14" i="35"/>
  <c r="A14" i="35"/>
  <c r="I13" i="35"/>
  <c r="H13" i="35"/>
  <c r="G13" i="35"/>
  <c r="F13" i="35"/>
  <c r="E13" i="35"/>
  <c r="D13" i="35"/>
  <c r="C13" i="35"/>
  <c r="B13" i="35"/>
  <c r="A13" i="35"/>
  <c r="A15" i="35"/>
  <c r="F14" i="35"/>
  <c r="B14" i="35"/>
  <c r="I12" i="35"/>
  <c r="H12" i="35"/>
  <c r="G12" i="35"/>
  <c r="F12" i="35"/>
  <c r="E12" i="35"/>
  <c r="D12" i="35"/>
  <c r="C12" i="35"/>
  <c r="B12" i="35"/>
  <c r="H14" i="34"/>
  <c r="D14" i="34"/>
  <c r="I13" i="34"/>
  <c r="H13" i="34"/>
  <c r="G13" i="34"/>
  <c r="F13" i="34"/>
  <c r="E13" i="34"/>
  <c r="D13" i="34"/>
  <c r="C13" i="34"/>
  <c r="B13" i="34"/>
  <c r="A13" i="34"/>
  <c r="I14" i="34"/>
  <c r="F14" i="34"/>
  <c r="A14" i="34"/>
  <c r="I12" i="34"/>
  <c r="G12" i="34"/>
  <c r="F12" i="34"/>
  <c r="E12" i="34"/>
  <c r="C12" i="34"/>
  <c r="B12" i="34"/>
  <c r="B18" i="32"/>
  <c r="B17" i="32"/>
  <c r="B11" i="32"/>
  <c r="B10" i="32"/>
  <c r="G14" i="34"/>
  <c r="E15" i="35"/>
  <c r="I15" i="35"/>
  <c r="D15" i="35"/>
  <c r="H15" i="35"/>
  <c r="D14" i="35"/>
  <c r="H14" i="35"/>
  <c r="C15" i="35"/>
  <c r="G15" i="35"/>
  <c r="B15" i="34"/>
  <c r="F15" i="34"/>
  <c r="C15" i="34"/>
  <c r="G15" i="34"/>
  <c r="B14" i="34"/>
  <c r="A15" i="34"/>
  <c r="E15" i="34"/>
  <c r="I15" i="34"/>
  <c r="I26" i="32"/>
  <c r="H26" i="32"/>
  <c r="G26" i="32"/>
  <c r="F26" i="32"/>
  <c r="E26" i="32"/>
  <c r="D26" i="32"/>
  <c r="C26" i="32"/>
  <c r="B26" i="32"/>
  <c r="A26" i="32"/>
  <c r="A28" i="32"/>
  <c r="A27" i="32"/>
  <c r="B25" i="32"/>
  <c r="A20" i="32"/>
  <c r="A21" i="32"/>
  <c r="AI18" i="45"/>
  <c r="AI57" i="45" s="1"/>
  <c r="AI18" i="44"/>
  <c r="AI57" i="44" s="1"/>
  <c r="AI18" i="43"/>
  <c r="AQ6" i="27"/>
  <c r="AQ20" i="27" s="1"/>
  <c r="AQ38" i="27" s="1"/>
  <c r="AG7" i="28" s="1"/>
  <c r="AN6" i="27"/>
  <c r="AN20" i="27" s="1"/>
  <c r="AN38" i="27" s="1"/>
  <c r="AD7" i="28" s="1"/>
  <c r="AO6" i="27"/>
  <c r="AO20" i="27" s="1"/>
  <c r="AO38" i="27" s="1"/>
  <c r="AE7" i="28" s="1"/>
  <c r="B6" i="32"/>
  <c r="B13" i="32" s="1"/>
  <c r="AP6" i="27"/>
  <c r="AP20" i="27" s="1"/>
  <c r="AP38" i="27" s="1"/>
  <c r="AF7" i="28" s="1"/>
  <c r="C6" i="32"/>
  <c r="C13" i="32" s="1"/>
  <c r="C27" i="32" s="1"/>
  <c r="AW12" i="27"/>
  <c r="AW26" i="27" s="1"/>
  <c r="AW44" i="27" s="1"/>
  <c r="CE15" i="45"/>
  <c r="CE95" i="45" s="1"/>
  <c r="BQ9" i="45"/>
  <c r="BT15" i="45"/>
  <c r="BT95" i="45" s="1"/>
  <c r="BS9" i="45"/>
  <c r="BS89" i="45" s="1"/>
  <c r="BT18" i="45"/>
  <c r="BT98" i="45" s="1"/>
  <c r="BQ7" i="45"/>
  <c r="BP9" i="45"/>
  <c r="BP18" i="45"/>
  <c r="BP19" i="45" s="1"/>
  <c r="BP99" i="45" s="1"/>
  <c r="BL9" i="45"/>
  <c r="BX7" i="45"/>
  <c r="BX87" i="45" s="1"/>
  <c r="BO7" i="45"/>
  <c r="BO87" i="45" s="1"/>
  <c r="BU7" i="45"/>
  <c r="BU87" i="45" s="1"/>
  <c r="BW15" i="45"/>
  <c r="BW95" i="45" s="1"/>
  <c r="BV7" i="45"/>
  <c r="BV87" i="45" s="1"/>
  <c r="BV9" i="45"/>
  <c r="BV89" i="45" s="1"/>
  <c r="BW18" i="45"/>
  <c r="BW98" i="45" s="1"/>
  <c r="CD9" i="45"/>
  <c r="CD89" i="45" s="1"/>
  <c r="BP15" i="45"/>
  <c r="BP95" i="45" s="1"/>
  <c r="BL18" i="45"/>
  <c r="BL98" i="45" s="1"/>
  <c r="BX18" i="45"/>
  <c r="BX98" i="45" s="1"/>
  <c r="BX15" i="45"/>
  <c r="BX95" i="45" s="1"/>
  <c r="BV15" i="45"/>
  <c r="BV95" i="45" s="1"/>
  <c r="CE9" i="45"/>
  <c r="CE89" i="45" s="1"/>
  <c r="BM9" i="45"/>
  <c r="BM89" i="45" s="1"/>
  <c r="BT7" i="45"/>
  <c r="BT87" i="45" s="1"/>
  <c r="BO18" i="45"/>
  <c r="BO98" i="45" s="1"/>
  <c r="CD15" i="45"/>
  <c r="CD95" i="45" s="1"/>
  <c r="BU18" i="45"/>
  <c r="BU98" i="45" s="1"/>
  <c r="CD18" i="45"/>
  <c r="BL15" i="45"/>
  <c r="BT9" i="45"/>
  <c r="BT89" i="45" s="1"/>
  <c r="BS18" i="45"/>
  <c r="BS19" i="45" s="1"/>
  <c r="BS99" i="45" s="1"/>
  <c r="BS15" i="45"/>
  <c r="BS95" i="45" s="1"/>
  <c r="BS7" i="45"/>
  <c r="BS87" i="45" s="1"/>
  <c r="BV18" i="45"/>
  <c r="BV98" i="45" s="1"/>
  <c r="BO9" i="45"/>
  <c r="BO89" i="45" s="1"/>
  <c r="BM18" i="45"/>
  <c r="BM19" i="45" s="1"/>
  <c r="BM99" i="45" s="1"/>
  <c r="BU9" i="45"/>
  <c r="BU89" i="45" s="1"/>
  <c r="BM15" i="45"/>
  <c r="BM95" i="45" s="1"/>
  <c r="BW9" i="45"/>
  <c r="BW89" i="45" s="1"/>
  <c r="CE7" i="45"/>
  <c r="CE87" i="45" s="1"/>
  <c r="BM7" i="45"/>
  <c r="BM87" i="45" s="1"/>
  <c r="BQ15" i="45"/>
  <c r="BQ95" i="45" s="1"/>
  <c r="BQ18" i="45"/>
  <c r="BQ57" i="45" s="1"/>
  <c r="BW7" i="45"/>
  <c r="BW87" i="45" s="1"/>
  <c r="BP7" i="45"/>
  <c r="BP87" i="45" s="1"/>
  <c r="BU15" i="45"/>
  <c r="BU95" i="45" s="1"/>
  <c r="CD7" i="45"/>
  <c r="CD87" i="45" s="1"/>
  <c r="BL7" i="45"/>
  <c r="BX9" i="45"/>
  <c r="BX89" i="45" s="1"/>
  <c r="CE18" i="45"/>
  <c r="CE98" i="45" s="1"/>
  <c r="BO15" i="45"/>
  <c r="BO95" i="45" s="1"/>
  <c r="BZ9" i="45"/>
  <c r="BZ89" i="45" s="1"/>
  <c r="BZ7" i="45"/>
  <c r="BZ87" i="45" s="1"/>
  <c r="BZ15" i="45"/>
  <c r="BZ95" i="45" s="1"/>
  <c r="BZ18" i="45"/>
  <c r="BZ98" i="45" s="1"/>
  <c r="CD15" i="44"/>
  <c r="CD95" i="44" s="1"/>
  <c r="CD15" i="43"/>
  <c r="CD95" i="43" s="1"/>
  <c r="BQ9" i="44"/>
  <c r="BQ89" i="44" s="1"/>
  <c r="BQ9" i="43"/>
  <c r="BQ89" i="43" s="1"/>
  <c r="BR9" i="44"/>
  <c r="BR89" i="44" s="1"/>
  <c r="BR9" i="43"/>
  <c r="BR89" i="43" s="1"/>
  <c r="BP18" i="44"/>
  <c r="BP98" i="44" s="1"/>
  <c r="BP18" i="43"/>
  <c r="BP57" i="43" s="1"/>
  <c r="BT7" i="44"/>
  <c r="BT87" i="44" s="1"/>
  <c r="BT7" i="43"/>
  <c r="BT87" i="43" s="1"/>
  <c r="BV15" i="43"/>
  <c r="BV95" i="43" s="1"/>
  <c r="BV15" i="44"/>
  <c r="BV95" i="44" s="1"/>
  <c r="BY9" i="44"/>
  <c r="BY89" i="44" s="1"/>
  <c r="BY9" i="43"/>
  <c r="BY89" i="43" s="1"/>
  <c r="BM15" i="44"/>
  <c r="BM95" i="44" s="1"/>
  <c r="BM15" i="43"/>
  <c r="CD9" i="44"/>
  <c r="CD89" i="44" s="1"/>
  <c r="CD9" i="43"/>
  <c r="CD89" i="43" s="1"/>
  <c r="BU7" i="43"/>
  <c r="BU87" i="43" s="1"/>
  <c r="BU7" i="44"/>
  <c r="BU87" i="44" s="1"/>
  <c r="BV9" i="44"/>
  <c r="BV89" i="44" s="1"/>
  <c r="BV9" i="43"/>
  <c r="BV89" i="43" s="1"/>
  <c r="BU9" i="44"/>
  <c r="BU89" i="44" s="1"/>
  <c r="BU9" i="43"/>
  <c r="BU89" i="43" s="1"/>
  <c r="BV18" i="44"/>
  <c r="BV98" i="44" s="1"/>
  <c r="BV18" i="43"/>
  <c r="BV19" i="43" s="1"/>
  <c r="BV99" i="43" s="1"/>
  <c r="CC9" i="44"/>
  <c r="CC89" i="44" s="1"/>
  <c r="CC9" i="43"/>
  <c r="CC89" i="43" s="1"/>
  <c r="BP15" i="44"/>
  <c r="BP15" i="43"/>
  <c r="BP95" i="43" s="1"/>
  <c r="BL18" i="44"/>
  <c r="BL98" i="44" s="1"/>
  <c r="BL18" i="43"/>
  <c r="BW18" i="44"/>
  <c r="BW98" i="44" s="1"/>
  <c r="BW18" i="43"/>
  <c r="BW98" i="43" s="1"/>
  <c r="BW15" i="44"/>
  <c r="BW95" i="44" s="1"/>
  <c r="BW15" i="43"/>
  <c r="BW95" i="43" s="1"/>
  <c r="BU15" i="44"/>
  <c r="BU95" i="44" s="1"/>
  <c r="BU15" i="43"/>
  <c r="BU95" i="43" s="1"/>
  <c r="BS15" i="44"/>
  <c r="BS95" i="44" s="1"/>
  <c r="BS15" i="43"/>
  <c r="BS95" i="43" s="1"/>
  <c r="BS18" i="44"/>
  <c r="BS18" i="43"/>
  <c r="BS98" i="43" s="1"/>
  <c r="BP9" i="44"/>
  <c r="BP89" i="44" s="1"/>
  <c r="BP9" i="43"/>
  <c r="BP89" i="43" s="1"/>
  <c r="BW7" i="44"/>
  <c r="BW87" i="44" s="1"/>
  <c r="BW7" i="43"/>
  <c r="BW87" i="43" s="1"/>
  <c r="CD7" i="44"/>
  <c r="CD87" i="44" s="1"/>
  <c r="CD7" i="43"/>
  <c r="CD87" i="43" s="1"/>
  <c r="BS7" i="44"/>
  <c r="BS87" i="44" s="1"/>
  <c r="BS7" i="43"/>
  <c r="BS87" i="43" s="1"/>
  <c r="BT18" i="44"/>
  <c r="BT98" i="44" s="1"/>
  <c r="BT18" i="43"/>
  <c r="BT19" i="43" s="1"/>
  <c r="BT99" i="43" s="1"/>
  <c r="BS9" i="44"/>
  <c r="BS89" i="44" s="1"/>
  <c r="BS9" i="43"/>
  <c r="BS89" i="43" s="1"/>
  <c r="BR18" i="44"/>
  <c r="BR19" i="44" s="1"/>
  <c r="BR99" i="44" s="1"/>
  <c r="BR18" i="43"/>
  <c r="BY15" i="44"/>
  <c r="BY95" i="44" s="1"/>
  <c r="BY15" i="43"/>
  <c r="BY95" i="43" s="1"/>
  <c r="BR15" i="44"/>
  <c r="BR95" i="44" s="1"/>
  <c r="BR15" i="43"/>
  <c r="BR95" i="43" s="1"/>
  <c r="BR7" i="44"/>
  <c r="BR87" i="44" s="1"/>
  <c r="BR7" i="43"/>
  <c r="BR87" i="43" s="1"/>
  <c r="BU18" i="44"/>
  <c r="BU98" i="44" s="1"/>
  <c r="BU18" i="43"/>
  <c r="BO9" i="44"/>
  <c r="BO9" i="43"/>
  <c r="BO89" i="43" s="1"/>
  <c r="BM18" i="44"/>
  <c r="BM19" i="44" s="1"/>
  <c r="BM99" i="44" s="1"/>
  <c r="BM18" i="43"/>
  <c r="BT9" i="44"/>
  <c r="BT89" i="44" s="1"/>
  <c r="BT9" i="43"/>
  <c r="BT89" i="43" s="1"/>
  <c r="BQ7" i="44"/>
  <c r="BQ87" i="44" s="1"/>
  <c r="BQ7" i="43"/>
  <c r="BL9" i="44"/>
  <c r="BL89" i="44" s="1"/>
  <c r="BL9" i="43"/>
  <c r="BL89" i="43" s="1"/>
  <c r="BO7" i="44"/>
  <c r="BO87" i="44" s="1"/>
  <c r="BO7" i="43"/>
  <c r="BM9" i="44"/>
  <c r="BM89" i="44" s="1"/>
  <c r="BM9" i="43"/>
  <c r="BM89" i="43" s="1"/>
  <c r="BY7" i="44"/>
  <c r="BY87" i="44" s="1"/>
  <c r="BY7" i="43"/>
  <c r="BY87" i="43" s="1"/>
  <c r="BO18" i="44"/>
  <c r="BO98" i="44" s="1"/>
  <c r="BO18" i="43"/>
  <c r="BO19" i="43" s="1"/>
  <c r="BO99" i="43" s="1"/>
  <c r="CC15" i="44"/>
  <c r="CC95" i="44" s="1"/>
  <c r="CC15" i="43"/>
  <c r="CC95" i="43" s="1"/>
  <c r="CC18" i="44"/>
  <c r="CC19" i="44" s="1"/>
  <c r="CC99" i="44" s="1"/>
  <c r="CC18" i="43"/>
  <c r="CC98" i="43" s="1"/>
  <c r="BL15" i="44"/>
  <c r="BL95" i="44" s="1"/>
  <c r="BL15" i="43"/>
  <c r="BL95" i="43" s="1"/>
  <c r="BM7" i="44"/>
  <c r="BM87" i="44" s="1"/>
  <c r="BM7" i="43"/>
  <c r="BM87" i="43" s="1"/>
  <c r="BY18" i="44"/>
  <c r="BY98" i="44" s="1"/>
  <c r="BY18" i="43"/>
  <c r="BQ15" i="44"/>
  <c r="BQ95" i="44" s="1"/>
  <c r="BQ15" i="43"/>
  <c r="BQ95" i="43" s="1"/>
  <c r="BQ18" i="44"/>
  <c r="BQ98" i="44" s="1"/>
  <c r="BQ18" i="43"/>
  <c r="BQ57" i="43" s="1"/>
  <c r="BV7" i="44"/>
  <c r="BV87" i="44" s="1"/>
  <c r="BV7" i="43"/>
  <c r="BV87" i="43" s="1"/>
  <c r="BP7" i="44"/>
  <c r="BP87" i="44" s="1"/>
  <c r="BP7" i="43"/>
  <c r="BT15" i="44"/>
  <c r="BT95" i="44" s="1"/>
  <c r="BT15" i="43"/>
  <c r="BT95" i="43" s="1"/>
  <c r="CC7" i="44"/>
  <c r="CC87" i="44" s="1"/>
  <c r="CC7" i="43"/>
  <c r="CC87" i="43" s="1"/>
  <c r="BL7" i="44"/>
  <c r="BL7" i="43"/>
  <c r="BW9" i="44"/>
  <c r="BW89" i="44" s="1"/>
  <c r="BW9" i="43"/>
  <c r="BW89" i="43" s="1"/>
  <c r="CD18" i="44"/>
  <c r="CD19" i="44" s="1"/>
  <c r="CD99" i="44" s="1"/>
  <c r="CD18" i="43"/>
  <c r="CD98" i="43" s="1"/>
  <c r="BO15" i="44"/>
  <c r="BO95" i="44" s="1"/>
  <c r="BO15" i="43"/>
  <c r="AV9" i="45"/>
  <c r="AV89" i="45" s="1"/>
  <c r="AV9" i="43"/>
  <c r="AV89" i="43" s="1"/>
  <c r="AV9" i="44"/>
  <c r="AV89" i="44" s="1"/>
  <c r="AT9" i="45"/>
  <c r="AT89" i="45" s="1"/>
  <c r="AT9" i="44"/>
  <c r="AT89" i="44" s="1"/>
  <c r="AT9" i="43"/>
  <c r="AT89" i="43" s="1"/>
  <c r="AX18" i="45"/>
  <c r="AX98" i="45" s="1"/>
  <c r="AX18" i="44"/>
  <c r="AX98" i="44" s="1"/>
  <c r="AX18" i="43"/>
  <c r="AX98" i="43" s="1"/>
  <c r="AN25" i="45"/>
  <c r="AN105" i="45" s="1"/>
  <c r="AN25" i="43"/>
  <c r="AN105" i="43" s="1"/>
  <c r="AN25" i="44"/>
  <c r="AN105" i="44" s="1"/>
  <c r="AR15" i="45"/>
  <c r="AR95" i="45" s="1"/>
  <c r="AR15" i="44"/>
  <c r="AR95" i="44" s="1"/>
  <c r="AR15" i="43"/>
  <c r="AR95" i="43" s="1"/>
  <c r="AM9" i="45"/>
  <c r="AM89" i="45" s="1"/>
  <c r="AM9" i="44"/>
  <c r="AM89" i="44" s="1"/>
  <c r="AM9" i="43"/>
  <c r="AM89" i="43" s="1"/>
  <c r="AP15" i="45"/>
  <c r="AP95" i="45" s="1"/>
  <c r="AP15" i="44"/>
  <c r="AP95" i="44" s="1"/>
  <c r="AP15" i="43"/>
  <c r="AP95" i="43" s="1"/>
  <c r="AP25" i="45"/>
  <c r="AP105" i="45" s="1"/>
  <c r="AP25" i="44"/>
  <c r="AP105" i="44" s="1"/>
  <c r="AP25" i="43"/>
  <c r="AP105" i="43" s="1"/>
  <c r="AS7" i="45"/>
  <c r="AS87" i="45" s="1"/>
  <c r="AS7" i="44"/>
  <c r="AS87" i="44" s="1"/>
  <c r="AS7" i="43"/>
  <c r="AS87" i="43" s="1"/>
  <c r="BG18" i="45"/>
  <c r="BG19" i="45" s="1"/>
  <c r="BG99" i="45" s="1"/>
  <c r="BG18" i="44"/>
  <c r="BG98" i="44" s="1"/>
  <c r="BG18" i="43"/>
  <c r="BG98" i="43" s="1"/>
  <c r="AV18" i="45"/>
  <c r="AV98" i="45" s="1"/>
  <c r="AV18" i="43"/>
  <c r="AV19" i="43" s="1"/>
  <c r="AV99" i="43" s="1"/>
  <c r="AV18" i="44"/>
  <c r="AV19" i="44" s="1"/>
  <c r="AV99" i="44" s="1"/>
  <c r="AV7" i="45"/>
  <c r="AV87" i="45" s="1"/>
  <c r="AV7" i="43"/>
  <c r="AV87" i="43" s="1"/>
  <c r="AV7" i="44"/>
  <c r="AV87" i="44" s="1"/>
  <c r="AJ21" i="45"/>
  <c r="AJ60" i="45" s="1"/>
  <c r="AJ21" i="44"/>
  <c r="AJ60" i="44" s="1"/>
  <c r="AJ21" i="43"/>
  <c r="AJ60" i="43" s="1"/>
  <c r="AM25" i="45"/>
  <c r="AM25" i="44"/>
  <c r="AM25" i="43"/>
  <c r="BK9" i="45"/>
  <c r="BK89" i="45" s="1"/>
  <c r="BK9" i="44"/>
  <c r="BK89" i="44" s="1"/>
  <c r="BK9" i="43"/>
  <c r="BK89" i="43" s="1"/>
  <c r="AQ15" i="45"/>
  <c r="AQ95" i="45" s="1"/>
  <c r="AQ15" i="44"/>
  <c r="AQ95" i="44" s="1"/>
  <c r="AQ15" i="43"/>
  <c r="AQ95" i="43" s="1"/>
  <c r="AM18" i="45"/>
  <c r="AM19" i="45" s="1"/>
  <c r="AM18" i="44"/>
  <c r="AM19" i="44" s="1"/>
  <c r="AM18" i="43"/>
  <c r="AM19" i="43" s="1"/>
  <c r="BK18" i="45"/>
  <c r="BK98" i="45" s="1"/>
  <c r="BK18" i="44"/>
  <c r="BK18" i="43"/>
  <c r="BK19" i="43" s="1"/>
  <c r="BK99" i="43" s="1"/>
  <c r="AN12" i="45"/>
  <c r="AN92" i="45" s="1"/>
  <c r="AN12" i="44"/>
  <c r="AN92" i="44" s="1"/>
  <c r="AN12" i="43"/>
  <c r="AN92" i="43" s="1"/>
  <c r="AN9" i="45"/>
  <c r="AN89" i="45" s="1"/>
  <c r="AN9" i="44"/>
  <c r="AN89" i="44" s="1"/>
  <c r="AN9" i="43"/>
  <c r="AN89" i="43" s="1"/>
  <c r="AR7" i="45"/>
  <c r="AR87" i="45" s="1"/>
  <c r="AR7" i="43"/>
  <c r="AR87" i="43" s="1"/>
  <c r="AR7" i="44"/>
  <c r="AR87" i="44" s="1"/>
  <c r="AU15" i="45"/>
  <c r="AU95" i="45" s="1"/>
  <c r="AU15" i="44"/>
  <c r="AU95" i="44" s="1"/>
  <c r="AU15" i="43"/>
  <c r="AU95" i="43" s="1"/>
  <c r="AK18" i="45"/>
  <c r="AK57" i="45" s="1"/>
  <c r="AK18" i="44"/>
  <c r="AK57" i="44" s="1"/>
  <c r="AK18" i="43"/>
  <c r="AK7" i="45"/>
  <c r="AK87" i="45" s="1"/>
  <c r="AK7" i="44"/>
  <c r="AK87" i="44" s="1"/>
  <c r="AK7" i="43"/>
  <c r="AJ25" i="45"/>
  <c r="AJ64" i="45" s="1"/>
  <c r="AJ25" i="43"/>
  <c r="AJ64" i="43" s="1"/>
  <c r="AJ25" i="44"/>
  <c r="AJ64" i="44" s="1"/>
  <c r="AM15" i="45"/>
  <c r="AM15" i="44"/>
  <c r="AM15" i="43"/>
  <c r="AW9" i="45"/>
  <c r="AW89" i="45" s="1"/>
  <c r="AW9" i="44"/>
  <c r="AW89" i="44" s="1"/>
  <c r="AW9" i="43"/>
  <c r="AW89" i="43" s="1"/>
  <c r="AP9" i="45"/>
  <c r="AP89" i="45" s="1"/>
  <c r="AP9" i="44"/>
  <c r="AP89" i="44" s="1"/>
  <c r="AP9" i="43"/>
  <c r="AP89" i="43" s="1"/>
  <c r="AL9" i="45"/>
  <c r="AL89" i="45" s="1"/>
  <c r="AL9" i="44"/>
  <c r="AL89" i="44" s="1"/>
  <c r="AL9" i="43"/>
  <c r="AL89" i="43" s="1"/>
  <c r="AS18" i="45"/>
  <c r="AS98" i="45" s="1"/>
  <c r="AS18" i="44"/>
  <c r="AS18" i="43"/>
  <c r="AS98" i="43" s="1"/>
  <c r="AP7" i="45"/>
  <c r="AP87" i="45" s="1"/>
  <c r="AP7" i="44"/>
  <c r="AP87" i="44" s="1"/>
  <c r="AP7" i="43"/>
  <c r="AP87" i="43" s="1"/>
  <c r="AW15" i="45"/>
  <c r="AW95" i="45" s="1"/>
  <c r="AW15" i="44"/>
  <c r="AW95" i="44" s="1"/>
  <c r="AW15" i="43"/>
  <c r="AW95" i="43" s="1"/>
  <c r="AL21" i="45"/>
  <c r="AL60" i="45" s="1"/>
  <c r="AL21" i="44"/>
  <c r="AL60" i="44" s="1"/>
  <c r="AL21" i="43"/>
  <c r="AL60" i="43" s="1"/>
  <c r="AL15" i="45"/>
  <c r="AL54" i="45" s="1"/>
  <c r="AL15" i="44"/>
  <c r="AL54" i="44" s="1"/>
  <c r="AL15" i="43"/>
  <c r="AL54" i="43" s="1"/>
  <c r="AL23" i="45"/>
  <c r="AL62" i="45" s="1"/>
  <c r="AL23" i="44"/>
  <c r="AL62" i="44" s="1"/>
  <c r="AL23" i="43"/>
  <c r="AL62" i="43" s="1"/>
  <c r="AN15" i="45"/>
  <c r="AN95" i="45" s="1"/>
  <c r="AN15" i="44"/>
  <c r="AN95" i="44" s="1"/>
  <c r="AN15" i="43"/>
  <c r="AN95" i="43" s="1"/>
  <c r="AW18" i="45"/>
  <c r="AW98" i="45" s="1"/>
  <c r="AW18" i="44"/>
  <c r="AW18" i="43"/>
  <c r="AW19" i="43" s="1"/>
  <c r="AW99" i="43" s="1"/>
  <c r="BF18" i="45"/>
  <c r="BF18" i="44"/>
  <c r="BF19" i="44" s="1"/>
  <c r="BF99" i="44" s="1"/>
  <c r="BF18" i="43"/>
  <c r="BF7" i="45"/>
  <c r="BF87" i="45" s="1"/>
  <c r="BF7" i="44"/>
  <c r="BF87" i="44" s="1"/>
  <c r="BF7" i="43"/>
  <c r="BF87" i="43" s="1"/>
  <c r="BK7" i="45"/>
  <c r="BK87" i="45" s="1"/>
  <c r="BK7" i="44"/>
  <c r="BK87" i="44" s="1"/>
  <c r="BK7" i="43"/>
  <c r="BK87" i="43" s="1"/>
  <c r="AJ18" i="45"/>
  <c r="AJ19" i="45" s="1"/>
  <c r="AJ58" i="45" s="1"/>
  <c r="AJ18" i="43"/>
  <c r="AJ57" i="43" s="1"/>
  <c r="AJ18" i="44"/>
  <c r="AJ57" i="44" s="1"/>
  <c r="AK15" i="45"/>
  <c r="AK54" i="45" s="1"/>
  <c r="AK15" i="44"/>
  <c r="AK54" i="44" s="1"/>
  <c r="AK15" i="43"/>
  <c r="AK54" i="43" s="1"/>
  <c r="AJ23" i="45"/>
  <c r="AJ62" i="45" s="1"/>
  <c r="AJ23" i="43"/>
  <c r="AJ62" i="43" s="1"/>
  <c r="AJ23" i="44"/>
  <c r="AJ62" i="44" s="1"/>
  <c r="AL25" i="45"/>
  <c r="AL64" i="45" s="1"/>
  <c r="AL25" i="44"/>
  <c r="AL64" i="44" s="1"/>
  <c r="AL25" i="43"/>
  <c r="AL64" i="43" s="1"/>
  <c r="AL18" i="45"/>
  <c r="AL19" i="45" s="1"/>
  <c r="AL58" i="45" s="1"/>
  <c r="AL18" i="44"/>
  <c r="AL57" i="44" s="1"/>
  <c r="AL18" i="43"/>
  <c r="AL19" i="43" s="1"/>
  <c r="AL58" i="43" s="1"/>
  <c r="AL12" i="45"/>
  <c r="AL51" i="45" s="1"/>
  <c r="AL12" i="44"/>
  <c r="AL92" i="44" s="1"/>
  <c r="AL12" i="43"/>
  <c r="AL92" i="43" s="1"/>
  <c r="BF15" i="45"/>
  <c r="BF95" i="45" s="1"/>
  <c r="BF15" i="44"/>
  <c r="BF95" i="44" s="1"/>
  <c r="BF15" i="43"/>
  <c r="BF95" i="43" s="1"/>
  <c r="AJ9" i="45"/>
  <c r="AJ9" i="44"/>
  <c r="AJ89" i="44" s="1"/>
  <c r="AJ9" i="43"/>
  <c r="AT15" i="45"/>
  <c r="AT95" i="45" s="1"/>
  <c r="AT15" i="44"/>
  <c r="AT95" i="44" s="1"/>
  <c r="AT15" i="43"/>
  <c r="AT95" i="43" s="1"/>
  <c r="AJ12" i="45"/>
  <c r="AJ12" i="44"/>
  <c r="AJ92" i="44" s="1"/>
  <c r="AJ12" i="43"/>
  <c r="AJ92" i="43" s="1"/>
  <c r="AQ18" i="45"/>
  <c r="AQ19" i="45" s="1"/>
  <c r="AQ99" i="45" s="1"/>
  <c r="AQ18" i="44"/>
  <c r="AQ98" i="44" s="1"/>
  <c r="AQ18" i="43"/>
  <c r="AQ19" i="43" s="1"/>
  <c r="AQ99" i="43" s="1"/>
  <c r="AK25" i="45"/>
  <c r="AK64" i="45" s="1"/>
  <c r="AK25" i="44"/>
  <c r="AK64" i="44" s="1"/>
  <c r="AK25" i="43"/>
  <c r="AK64" i="43" s="1"/>
  <c r="AU7" i="45"/>
  <c r="AU87" i="45" s="1"/>
  <c r="AU7" i="44"/>
  <c r="AU87" i="44" s="1"/>
  <c r="AU7" i="43"/>
  <c r="AU87" i="43" s="1"/>
  <c r="AK21" i="45"/>
  <c r="AK60" i="45" s="1"/>
  <c r="AK21" i="44"/>
  <c r="AK60" i="44" s="1"/>
  <c r="AK21" i="43"/>
  <c r="AK60" i="43" s="1"/>
  <c r="AK12" i="45"/>
  <c r="AK51" i="45" s="1"/>
  <c r="AK12" i="44"/>
  <c r="AK12" i="43"/>
  <c r="AK92" i="43" s="1"/>
  <c r="AN7" i="45"/>
  <c r="AN87" i="45" s="1"/>
  <c r="AN7" i="44"/>
  <c r="AN87" i="44" s="1"/>
  <c r="AN7" i="43"/>
  <c r="AN87" i="43" s="1"/>
  <c r="AQ7" i="45"/>
  <c r="AQ87" i="45" s="1"/>
  <c r="AQ7" i="44"/>
  <c r="AQ87" i="44" s="1"/>
  <c r="AQ7" i="43"/>
  <c r="AQ87" i="43" s="1"/>
  <c r="AM7" i="45"/>
  <c r="AM87" i="45" s="1"/>
  <c r="AM7" i="44"/>
  <c r="AM87" i="44" s="1"/>
  <c r="AM7" i="43"/>
  <c r="AM87" i="43" s="1"/>
  <c r="AM21" i="45"/>
  <c r="AM21" i="44"/>
  <c r="AM21" i="43"/>
  <c r="AI7" i="45"/>
  <c r="AI87" i="45" s="1"/>
  <c r="AI7" i="44"/>
  <c r="AI87" i="44" s="1"/>
  <c r="AI7" i="43"/>
  <c r="AI12" i="45"/>
  <c r="AI92" i="45" s="1"/>
  <c r="AI12" i="44"/>
  <c r="AI12" i="43"/>
  <c r="AI51" i="43" s="1"/>
  <c r="AP21" i="45"/>
  <c r="AP101" i="45" s="1"/>
  <c r="AP21" i="44"/>
  <c r="AP101" i="44" s="1"/>
  <c r="AP21" i="43"/>
  <c r="AP101" i="43" s="1"/>
  <c r="AI15" i="45"/>
  <c r="AI54" i="45" s="1"/>
  <c r="AI15" i="44"/>
  <c r="AI54" i="44" s="1"/>
  <c r="AI15" i="43"/>
  <c r="AI54" i="43" s="1"/>
  <c r="AS15" i="45"/>
  <c r="AS95" i="45" s="1"/>
  <c r="AS15" i="44"/>
  <c r="AS95" i="44" s="1"/>
  <c r="AS15" i="43"/>
  <c r="AS95" i="43" s="1"/>
  <c r="BG7" i="45"/>
  <c r="BG87" i="45" s="1"/>
  <c r="BG7" i="44"/>
  <c r="BG87" i="44" s="1"/>
  <c r="BG7" i="43"/>
  <c r="BG87" i="43" s="1"/>
  <c r="AQ9" i="45"/>
  <c r="AQ89" i="45" s="1"/>
  <c r="AQ9" i="44"/>
  <c r="AQ89" i="44" s="1"/>
  <c r="AQ9" i="43"/>
  <c r="AQ89" i="43" s="1"/>
  <c r="AI25" i="45"/>
  <c r="AI64" i="45" s="1"/>
  <c r="AI25" i="43"/>
  <c r="AI64" i="43" s="1"/>
  <c r="AI25" i="44"/>
  <c r="AI64" i="44" s="1"/>
  <c r="AN21" i="45"/>
  <c r="AN101" i="45" s="1"/>
  <c r="AN21" i="44"/>
  <c r="AN101" i="44" s="1"/>
  <c r="AN21" i="43"/>
  <c r="AN101" i="43" s="1"/>
  <c r="AR9" i="45"/>
  <c r="AR89" i="45" s="1"/>
  <c r="AR9" i="43"/>
  <c r="AR89" i="43" s="1"/>
  <c r="AR9" i="44"/>
  <c r="AR89" i="44" s="1"/>
  <c r="AI9" i="45"/>
  <c r="AI45" i="45" s="1"/>
  <c r="AI9" i="44"/>
  <c r="AI45" i="44" s="1"/>
  <c r="AI9" i="43"/>
  <c r="AI45" i="43" s="1"/>
  <c r="AL7" i="45"/>
  <c r="AL40" i="45" s="1"/>
  <c r="AL7" i="44"/>
  <c r="AL40" i="44" s="1"/>
  <c r="AL7" i="43"/>
  <c r="AL87" i="43" s="1"/>
  <c r="AV15" i="45"/>
  <c r="AV95" i="45" s="1"/>
  <c r="AV15" i="44"/>
  <c r="AV95" i="44" s="1"/>
  <c r="AV15" i="43"/>
  <c r="AV95" i="43" s="1"/>
  <c r="BF9" i="45"/>
  <c r="BF89" i="45" s="1"/>
  <c r="BF9" i="44"/>
  <c r="BF89" i="44" s="1"/>
  <c r="BF9" i="43"/>
  <c r="BF89" i="43" s="1"/>
  <c r="AT7" i="45"/>
  <c r="AT87" i="45" s="1"/>
  <c r="AT7" i="44"/>
  <c r="AT87" i="44" s="1"/>
  <c r="AT7" i="43"/>
  <c r="AT87" i="43" s="1"/>
  <c r="AX9" i="45"/>
  <c r="AX89" i="45" s="1"/>
  <c r="AX9" i="44"/>
  <c r="AX89" i="44" s="1"/>
  <c r="AX9" i="43"/>
  <c r="AX89" i="43" s="1"/>
  <c r="BK15" i="45"/>
  <c r="BK95" i="45" s="1"/>
  <c r="BK15" i="44"/>
  <c r="BK95" i="44" s="1"/>
  <c r="BK15" i="43"/>
  <c r="BK95" i="43" s="1"/>
  <c r="AM12" i="45"/>
  <c r="AM92" i="45" s="1"/>
  <c r="AM12" i="44"/>
  <c r="AM92" i="44" s="1"/>
  <c r="AM12" i="43"/>
  <c r="AM92" i="43" s="1"/>
  <c r="AT18" i="45"/>
  <c r="AT19" i="45" s="1"/>
  <c r="AT99" i="45" s="1"/>
  <c r="AT18" i="44"/>
  <c r="AT19" i="44" s="1"/>
  <c r="AT99" i="44" s="1"/>
  <c r="AT18" i="43"/>
  <c r="AN23" i="45"/>
  <c r="AN103" i="45" s="1"/>
  <c r="AN23" i="43"/>
  <c r="AN103" i="43" s="1"/>
  <c r="AN23" i="44"/>
  <c r="AN103" i="44" s="1"/>
  <c r="AN18" i="45"/>
  <c r="AN98" i="45" s="1"/>
  <c r="AN18" i="44"/>
  <c r="AN19" i="44" s="1"/>
  <c r="AN99" i="44" s="1"/>
  <c r="AN18" i="43"/>
  <c r="AN98" i="43" s="1"/>
  <c r="AR18" i="45"/>
  <c r="AR19" i="45" s="1"/>
  <c r="AR99" i="45" s="1"/>
  <c r="AR18" i="44"/>
  <c r="AR98" i="44" s="1"/>
  <c r="AR18" i="43"/>
  <c r="AR98" i="43" s="1"/>
  <c r="AU9" i="45"/>
  <c r="AU89" i="45" s="1"/>
  <c r="AU9" i="44"/>
  <c r="AU89" i="44" s="1"/>
  <c r="AU9" i="43"/>
  <c r="AU89" i="43" s="1"/>
  <c r="AU18" i="45"/>
  <c r="AU19" i="45" s="1"/>
  <c r="AU99" i="45" s="1"/>
  <c r="AU18" i="44"/>
  <c r="AU98" i="44" s="1"/>
  <c r="AU18" i="43"/>
  <c r="AU98" i="43" s="1"/>
  <c r="AK9" i="45"/>
  <c r="AK9" i="44"/>
  <c r="AK45" i="44" s="1"/>
  <c r="AK9" i="43"/>
  <c r="AK89" i="43" s="1"/>
  <c r="AK23" i="45"/>
  <c r="AK62" i="45" s="1"/>
  <c r="AK23" i="44"/>
  <c r="AK62" i="44" s="1"/>
  <c r="AK23" i="43"/>
  <c r="AK62" i="43" s="1"/>
  <c r="AJ7" i="45"/>
  <c r="AJ87" i="45" s="1"/>
  <c r="AJ7" i="44"/>
  <c r="AJ87" i="44" s="1"/>
  <c r="AJ7" i="43"/>
  <c r="AJ87" i="43" s="1"/>
  <c r="AJ15" i="45"/>
  <c r="AJ54" i="45" s="1"/>
  <c r="AJ15" i="44"/>
  <c r="AJ54" i="44" s="1"/>
  <c r="AJ15" i="43"/>
  <c r="AJ54" i="43" s="1"/>
  <c r="AX7" i="45"/>
  <c r="AX87" i="45" s="1"/>
  <c r="AX7" i="44"/>
  <c r="AX87" i="44" s="1"/>
  <c r="AX7" i="43"/>
  <c r="AX87" i="43" s="1"/>
  <c r="AM23" i="45"/>
  <c r="AM23" i="44"/>
  <c r="AM23" i="43"/>
  <c r="AW7" i="45"/>
  <c r="AW87" i="45" s="1"/>
  <c r="AW7" i="44"/>
  <c r="AW87" i="44" s="1"/>
  <c r="AW7" i="43"/>
  <c r="AW87" i="43" s="1"/>
  <c r="AP12" i="45"/>
  <c r="AP92" i="45" s="1"/>
  <c r="AP12" i="44"/>
  <c r="AP92" i="44" s="1"/>
  <c r="AP12" i="43"/>
  <c r="AP92" i="43" s="1"/>
  <c r="AP23" i="45"/>
  <c r="AP103" i="45" s="1"/>
  <c r="AP23" i="44"/>
  <c r="AP103" i="44" s="1"/>
  <c r="AP23" i="43"/>
  <c r="AP103" i="43" s="1"/>
  <c r="AI21" i="45"/>
  <c r="AI60" i="45" s="1"/>
  <c r="AI21" i="43"/>
  <c r="AI60" i="43" s="1"/>
  <c r="AI21" i="44"/>
  <c r="AI60" i="44" s="1"/>
  <c r="BG15" i="45"/>
  <c r="BG95" i="45" s="1"/>
  <c r="BG15" i="44"/>
  <c r="BG95" i="44" s="1"/>
  <c r="BG15" i="43"/>
  <c r="BG95" i="43" s="1"/>
  <c r="BG9" i="45"/>
  <c r="BG89" i="45" s="1"/>
  <c r="BG9" i="44"/>
  <c r="BG89" i="44" s="1"/>
  <c r="BG9" i="43"/>
  <c r="BG89" i="43" s="1"/>
  <c r="AI23" i="45"/>
  <c r="AI62" i="45" s="1"/>
  <c r="AI23" i="43"/>
  <c r="AI62" i="43" s="1"/>
  <c r="AI23" i="44"/>
  <c r="AI62" i="44" s="1"/>
  <c r="AP18" i="45"/>
  <c r="AP19" i="45" s="1"/>
  <c r="AP99" i="45" s="1"/>
  <c r="AP18" i="44"/>
  <c r="AP98" i="44" s="1"/>
  <c r="AP18" i="43"/>
  <c r="AP98" i="43" s="1"/>
  <c r="AX15" i="45"/>
  <c r="AX95" i="45" s="1"/>
  <c r="AX15" i="44"/>
  <c r="AX95" i="44" s="1"/>
  <c r="AX15" i="43"/>
  <c r="AX95" i="43" s="1"/>
  <c r="AS9" i="45"/>
  <c r="AS89" i="45" s="1"/>
  <c r="AS9" i="44"/>
  <c r="AS89" i="44" s="1"/>
  <c r="AS9" i="43"/>
  <c r="AS89" i="43" s="1"/>
  <c r="AW9" i="27"/>
  <c r="AW23" i="27" s="1"/>
  <c r="AW41" i="27" s="1"/>
  <c r="AU12" i="27"/>
  <c r="AU26" i="27" s="1"/>
  <c r="AU44" i="27" s="1"/>
  <c r="AK13" i="28" s="1"/>
  <c r="AU9" i="27"/>
  <c r="AU23" i="27" s="1"/>
  <c r="AU41" i="27" s="1"/>
  <c r="AK10" i="28" s="1"/>
  <c r="D7" i="32"/>
  <c r="D7" i="35" s="1"/>
  <c r="J7" i="32"/>
  <c r="J14" i="32" s="1"/>
  <c r="J7" i="35" s="1"/>
  <c r="AW7" i="27"/>
  <c r="AW21" i="27" s="1"/>
  <c r="AW39" i="27" s="1"/>
  <c r="AU7" i="27"/>
  <c r="AU21" i="27" s="1"/>
  <c r="AU39" i="27" s="1"/>
  <c r="AK8" i="28" s="1"/>
  <c r="H7" i="32"/>
  <c r="H14" i="32" s="1"/>
  <c r="E7" i="32"/>
  <c r="E7" i="35" s="1"/>
  <c r="AR7" i="27"/>
  <c r="AR21" i="27" s="1"/>
  <c r="AR39" i="27" s="1"/>
  <c r="AH8" i="28" s="1"/>
  <c r="AS12" i="27"/>
  <c r="AS26" i="27" s="1"/>
  <c r="AS44" i="27" s="1"/>
  <c r="AI13" i="28" s="1"/>
  <c r="AS9" i="27"/>
  <c r="AS23" i="27" s="1"/>
  <c r="AS41" i="27" s="1"/>
  <c r="AI10" i="28" s="1"/>
  <c r="AR9" i="27"/>
  <c r="AR23" i="27" s="1"/>
  <c r="AR41" i="27" s="1"/>
  <c r="AH10" i="28" s="1"/>
  <c r="AR12" i="27"/>
  <c r="AR26" i="27" s="1"/>
  <c r="AR44" i="27" s="1"/>
  <c r="AH13" i="28" s="1"/>
  <c r="F7" i="32"/>
  <c r="F7" i="35" s="1"/>
  <c r="AS7" i="27"/>
  <c r="AS21" i="27" s="1"/>
  <c r="AS39" i="27" s="1"/>
  <c r="AI8" i="28" s="1"/>
  <c r="AQ9" i="27"/>
  <c r="AQ23" i="27" s="1"/>
  <c r="AQ41" i="27" s="1"/>
  <c r="AG10" i="28" s="1"/>
  <c r="AQ7" i="27"/>
  <c r="AQ21" i="27" s="1"/>
  <c r="AQ39" i="27" s="1"/>
  <c r="AG8" i="28" s="1"/>
  <c r="AQ12" i="27"/>
  <c r="AQ26" i="27" s="1"/>
  <c r="AQ44" i="27" s="1"/>
  <c r="AG13" i="28" s="1"/>
  <c r="AP7" i="27"/>
  <c r="AP21" i="27" s="1"/>
  <c r="AP39" i="27" s="1"/>
  <c r="AF8" i="28" s="1"/>
  <c r="AN7" i="27"/>
  <c r="AN21" i="27" s="1"/>
  <c r="AN39" i="27" s="1"/>
  <c r="AD8" i="28" s="1"/>
  <c r="AP12" i="27"/>
  <c r="AP26" i="27" s="1"/>
  <c r="AP44" i="27" s="1"/>
  <c r="AF13" i="28" s="1"/>
  <c r="AO9" i="27"/>
  <c r="AO23" i="27" s="1"/>
  <c r="AO41" i="27" s="1"/>
  <c r="AE10" i="28" s="1"/>
  <c r="AP9" i="27"/>
  <c r="AP23" i="27" s="1"/>
  <c r="AP41" i="27" s="1"/>
  <c r="AF10" i="28" s="1"/>
  <c r="AN12" i="27"/>
  <c r="AN26" i="27" s="1"/>
  <c r="AN44" i="27" s="1"/>
  <c r="AD13" i="28" s="1"/>
  <c r="AO12" i="27"/>
  <c r="AO26" i="27" s="1"/>
  <c r="AO44" i="27" s="1"/>
  <c r="AE13" i="28" s="1"/>
  <c r="AO7" i="27"/>
  <c r="AO21" i="27" s="1"/>
  <c r="AO39" i="27" s="1"/>
  <c r="AE8" i="28" s="1"/>
  <c r="AN9" i="27"/>
  <c r="AN23" i="27" s="1"/>
  <c r="AN41" i="27" s="1"/>
  <c r="AD10" i="28" s="1"/>
  <c r="BM10" i="45"/>
  <c r="BM90" i="45" s="1"/>
  <c r="BX16" i="45"/>
  <c r="BX96" i="45" s="1"/>
  <c r="BQ16" i="45"/>
  <c r="BQ96" i="45" s="1"/>
  <c r="CD10" i="45"/>
  <c r="CD90" i="45" s="1"/>
  <c r="BX10" i="45"/>
  <c r="BX90" i="45" s="1"/>
  <c r="BT16" i="45"/>
  <c r="BT96" i="45" s="1"/>
  <c r="BU16" i="45"/>
  <c r="BU96" i="45" s="1"/>
  <c r="BM16" i="45"/>
  <c r="BO16" i="45"/>
  <c r="BO96" i="45" s="1"/>
  <c r="BS16" i="45"/>
  <c r="BS96" i="45" s="1"/>
  <c r="BU10" i="45"/>
  <c r="BU90" i="45" s="1"/>
  <c r="BU13" i="45"/>
  <c r="BU93" i="45" s="1"/>
  <c r="BS13" i="45"/>
  <c r="BS93" i="45" s="1"/>
  <c r="BP10" i="45"/>
  <c r="BP90" i="45" s="1"/>
  <c r="CE16" i="45"/>
  <c r="CE96" i="45" s="1"/>
  <c r="BL10" i="45"/>
  <c r="BL16" i="45"/>
  <c r="BL96" i="45" s="1"/>
  <c r="BP16" i="45"/>
  <c r="BP96" i="45" s="1"/>
  <c r="BW10" i="45"/>
  <c r="BW90" i="45" s="1"/>
  <c r="BW16" i="45"/>
  <c r="BW96" i="45" s="1"/>
  <c r="BL13" i="45"/>
  <c r="BL52" i="45" s="1"/>
  <c r="CD13" i="45"/>
  <c r="CD93" i="45" s="1"/>
  <c r="BT13" i="45"/>
  <c r="BT93" i="45" s="1"/>
  <c r="CE10" i="45"/>
  <c r="CE90" i="45" s="1"/>
  <c r="CD16" i="45"/>
  <c r="CD96" i="45" s="1"/>
  <c r="BT10" i="45"/>
  <c r="BT90" i="45" s="1"/>
  <c r="BS10" i="45"/>
  <c r="BS90" i="45" s="1"/>
  <c r="BM13" i="45"/>
  <c r="BM93" i="45" s="1"/>
  <c r="BO13" i="45"/>
  <c r="BO93" i="45" s="1"/>
  <c r="BQ13" i="45"/>
  <c r="BQ93" i="45" s="1"/>
  <c r="CE13" i="45"/>
  <c r="CE93" i="45" s="1"/>
  <c r="BP13" i="45"/>
  <c r="BP93" i="45" s="1"/>
  <c r="BV10" i="45"/>
  <c r="BV90" i="45" s="1"/>
  <c r="BO10" i="45"/>
  <c r="BV16" i="45"/>
  <c r="BV96" i="45" s="1"/>
  <c r="BQ10" i="45"/>
  <c r="BQ90" i="45" s="1"/>
  <c r="BX13" i="45"/>
  <c r="BX93" i="45" s="1"/>
  <c r="BV13" i="45"/>
  <c r="BV93" i="45" s="1"/>
  <c r="BW13" i="45"/>
  <c r="BW93" i="45" s="1"/>
  <c r="BZ16" i="45"/>
  <c r="BZ96" i="45" s="1"/>
  <c r="BZ13" i="45"/>
  <c r="BZ93" i="45" s="1"/>
  <c r="BZ10" i="45"/>
  <c r="BZ90" i="45" s="1"/>
  <c r="BT16" i="44"/>
  <c r="BT96" i="44" s="1"/>
  <c r="BT16" i="43"/>
  <c r="BT96" i="43" s="1"/>
  <c r="BO16" i="44"/>
  <c r="BO96" i="44" s="1"/>
  <c r="BO16" i="43"/>
  <c r="BO96" i="43" s="1"/>
  <c r="BT10" i="44"/>
  <c r="BT90" i="44" s="1"/>
  <c r="BT10" i="43"/>
  <c r="BT90" i="43" s="1"/>
  <c r="BT13" i="44"/>
  <c r="BT93" i="44" s="1"/>
  <c r="BT13" i="43"/>
  <c r="BT93" i="43" s="1"/>
  <c r="BR13" i="44"/>
  <c r="BR93" i="44" s="1"/>
  <c r="BR13" i="43"/>
  <c r="BR93" i="43" s="1"/>
  <c r="BL10" i="44"/>
  <c r="BL90" i="44" s="1"/>
  <c r="BL10" i="43"/>
  <c r="BL46" i="43" s="1"/>
  <c r="BL16" i="44"/>
  <c r="BL16" i="43"/>
  <c r="BL96" i="43" s="1"/>
  <c r="BP16" i="44"/>
  <c r="BP96" i="44" s="1"/>
  <c r="BP16" i="43"/>
  <c r="BP55" i="43" s="1"/>
  <c r="BV10" i="44"/>
  <c r="BV90" i="44" s="1"/>
  <c r="BV10" i="43"/>
  <c r="BV90" i="43" s="1"/>
  <c r="BY16" i="43"/>
  <c r="BY96" i="43" s="1"/>
  <c r="BY16" i="44"/>
  <c r="BY96" i="44" s="1"/>
  <c r="BV16" i="44"/>
  <c r="BV96" i="44" s="1"/>
  <c r="BV16" i="43"/>
  <c r="BV96" i="43" s="1"/>
  <c r="BL13" i="44"/>
  <c r="BL93" i="44" s="1"/>
  <c r="BL13" i="43"/>
  <c r="CC13" i="44"/>
  <c r="CC93" i="44" s="1"/>
  <c r="CC13" i="43"/>
  <c r="CC93" i="43" s="1"/>
  <c r="BS13" i="44"/>
  <c r="BS93" i="44" s="1"/>
  <c r="BS13" i="43"/>
  <c r="BS93" i="43" s="1"/>
  <c r="BM10" i="44"/>
  <c r="BM90" i="44" s="1"/>
  <c r="BM10" i="43"/>
  <c r="BW16" i="44"/>
  <c r="BW96" i="44" s="1"/>
  <c r="BW16" i="43"/>
  <c r="BW96" i="43" s="1"/>
  <c r="BS16" i="44"/>
  <c r="BS96" i="44" s="1"/>
  <c r="BS16" i="43"/>
  <c r="BS96" i="43" s="1"/>
  <c r="CD10" i="44"/>
  <c r="CD90" i="44" s="1"/>
  <c r="CD10" i="43"/>
  <c r="CD90" i="43" s="1"/>
  <c r="CC16" i="44"/>
  <c r="CC96" i="44" s="1"/>
  <c r="CC16" i="43"/>
  <c r="CC96" i="43" s="1"/>
  <c r="BS10" i="44"/>
  <c r="BS90" i="44" s="1"/>
  <c r="BS10" i="43"/>
  <c r="BS90" i="43" s="1"/>
  <c r="BR10" i="44"/>
  <c r="BR90" i="44" s="1"/>
  <c r="BR10" i="43"/>
  <c r="BR90" i="43" s="1"/>
  <c r="BY13" i="44"/>
  <c r="BY93" i="44" s="1"/>
  <c r="BY13" i="43"/>
  <c r="BY93" i="43" s="1"/>
  <c r="BM13" i="44"/>
  <c r="BM93" i="44" s="1"/>
  <c r="BM13" i="43"/>
  <c r="BO13" i="44"/>
  <c r="BO13" i="43"/>
  <c r="BO93" i="43" s="1"/>
  <c r="BQ13" i="44"/>
  <c r="BQ93" i="44" s="1"/>
  <c r="BQ13" i="43"/>
  <c r="CD13" i="44"/>
  <c r="CD93" i="44" s="1"/>
  <c r="CD13" i="43"/>
  <c r="CD93" i="43" s="1"/>
  <c r="BP13" i="44"/>
  <c r="BP13" i="43"/>
  <c r="BQ16" i="44"/>
  <c r="BQ96" i="44" s="1"/>
  <c r="BQ16" i="43"/>
  <c r="CC10" i="44"/>
  <c r="CC90" i="44" s="1"/>
  <c r="CC10" i="43"/>
  <c r="CC90" i="43" s="1"/>
  <c r="BW10" i="44"/>
  <c r="BW90" i="44" s="1"/>
  <c r="BW10" i="43"/>
  <c r="BW90" i="43" s="1"/>
  <c r="BM16" i="44"/>
  <c r="BM16" i="43"/>
  <c r="BM96" i="43" s="1"/>
  <c r="BR16" i="44"/>
  <c r="BR96" i="44" s="1"/>
  <c r="BR16" i="43"/>
  <c r="BR96" i="43" s="1"/>
  <c r="BP10" i="44"/>
  <c r="BP10" i="43"/>
  <c r="BP90" i="43" s="1"/>
  <c r="CD16" i="44"/>
  <c r="CD96" i="44" s="1"/>
  <c r="CD16" i="43"/>
  <c r="CD96" i="43" s="1"/>
  <c r="BU10" i="44"/>
  <c r="BU90" i="44" s="1"/>
  <c r="BU10" i="43"/>
  <c r="BU90" i="43" s="1"/>
  <c r="BO10" i="43"/>
  <c r="BO90" i="43" s="1"/>
  <c r="BO10" i="44"/>
  <c r="BU16" i="44"/>
  <c r="BU96" i="44" s="1"/>
  <c r="BU16" i="43"/>
  <c r="BU96" i="43" s="1"/>
  <c r="BQ10" i="44"/>
  <c r="BQ90" i="44" s="1"/>
  <c r="BQ10" i="43"/>
  <c r="BY10" i="44"/>
  <c r="BY90" i="44" s="1"/>
  <c r="BY10" i="43"/>
  <c r="BY90" i="43" s="1"/>
  <c r="BW13" i="44"/>
  <c r="BW93" i="44" s="1"/>
  <c r="BW13" i="43"/>
  <c r="BW93" i="43" s="1"/>
  <c r="BU13" i="44"/>
  <c r="BU93" i="44" s="1"/>
  <c r="BU13" i="43"/>
  <c r="BU93" i="43" s="1"/>
  <c r="BV13" i="44"/>
  <c r="BV93" i="44" s="1"/>
  <c r="BV13" i="43"/>
  <c r="BV93" i="43" s="1"/>
  <c r="AU10" i="45"/>
  <c r="AU90" i="45" s="1"/>
  <c r="AU10" i="44"/>
  <c r="AU90" i="44" s="1"/>
  <c r="AU10" i="43"/>
  <c r="AU90" i="43" s="1"/>
  <c r="AT10" i="45"/>
  <c r="AT90" i="45" s="1"/>
  <c r="AT10" i="44"/>
  <c r="AT90" i="44" s="1"/>
  <c r="AT10" i="43"/>
  <c r="AT90" i="43" s="1"/>
  <c r="AR10" i="45"/>
  <c r="AR90" i="45" s="1"/>
  <c r="AR10" i="43"/>
  <c r="AR90" i="43" s="1"/>
  <c r="AR10" i="44"/>
  <c r="AR90" i="44" s="1"/>
  <c r="AM16" i="45"/>
  <c r="AM16" i="44"/>
  <c r="AM16" i="43"/>
  <c r="BG10" i="45"/>
  <c r="BG90" i="45" s="1"/>
  <c r="BG10" i="44"/>
  <c r="BG90" i="44" s="1"/>
  <c r="BG10" i="43"/>
  <c r="BG90" i="43" s="1"/>
  <c r="AP13" i="45"/>
  <c r="AP93" i="45" s="1"/>
  <c r="AP13" i="44"/>
  <c r="AP93" i="44" s="1"/>
  <c r="AP13" i="43"/>
  <c r="AP93" i="43" s="1"/>
  <c r="AW13" i="45"/>
  <c r="AW93" i="45" s="1"/>
  <c r="AW13" i="44"/>
  <c r="AW93" i="44" s="1"/>
  <c r="AW13" i="43"/>
  <c r="AW93" i="43" s="1"/>
  <c r="AS13" i="45"/>
  <c r="AS93" i="45" s="1"/>
  <c r="AS13" i="44"/>
  <c r="AS93" i="44" s="1"/>
  <c r="AS13" i="43"/>
  <c r="AS93" i="43" s="1"/>
  <c r="AR13" i="45"/>
  <c r="AR93" i="45" s="1"/>
  <c r="AR13" i="44"/>
  <c r="AR93" i="44" s="1"/>
  <c r="AR13" i="43"/>
  <c r="AR93" i="43" s="1"/>
  <c r="BK16" i="45"/>
  <c r="BK96" i="45" s="1"/>
  <c r="BK16" i="44"/>
  <c r="BK96" i="44" s="1"/>
  <c r="BK16" i="43"/>
  <c r="BK96" i="43" s="1"/>
  <c r="AK13" i="45"/>
  <c r="AK13" i="44"/>
  <c r="AK52" i="44" s="1"/>
  <c r="AK13" i="43"/>
  <c r="AM10" i="45"/>
  <c r="AM90" i="45" s="1"/>
  <c r="AM10" i="44"/>
  <c r="AM90" i="44" s="1"/>
  <c r="AM10" i="43"/>
  <c r="AM90" i="43" s="1"/>
  <c r="AN13" i="45"/>
  <c r="AN93" i="45" s="1"/>
  <c r="AN13" i="44"/>
  <c r="AN93" i="44" s="1"/>
  <c r="AN13" i="43"/>
  <c r="AN93" i="43" s="1"/>
  <c r="AQ10" i="45"/>
  <c r="AQ90" i="45" s="1"/>
  <c r="AQ10" i="44"/>
  <c r="AQ90" i="44" s="1"/>
  <c r="AQ10" i="43"/>
  <c r="AQ90" i="43" s="1"/>
  <c r="AW16" i="45"/>
  <c r="AW96" i="45" s="1"/>
  <c r="AW16" i="44"/>
  <c r="AW96" i="44" s="1"/>
  <c r="AW16" i="43"/>
  <c r="AW96" i="43" s="1"/>
  <c r="AX16" i="45"/>
  <c r="AX96" i="45" s="1"/>
  <c r="AX16" i="44"/>
  <c r="AX96" i="44" s="1"/>
  <c r="AX16" i="43"/>
  <c r="AX96" i="43" s="1"/>
  <c r="AM13" i="45"/>
  <c r="AM93" i="45" s="1"/>
  <c r="AM13" i="44"/>
  <c r="AM93" i="44" s="1"/>
  <c r="AM13" i="43"/>
  <c r="AM93" i="43" s="1"/>
  <c r="AW10" i="45"/>
  <c r="AW90" i="45" s="1"/>
  <c r="AW10" i="44"/>
  <c r="AW90" i="44" s="1"/>
  <c r="AW10" i="43"/>
  <c r="AW90" i="43" s="1"/>
  <c r="AS16" i="45"/>
  <c r="AS96" i="45" s="1"/>
  <c r="AS16" i="44"/>
  <c r="AS96" i="44" s="1"/>
  <c r="AS16" i="43"/>
  <c r="AS96" i="43" s="1"/>
  <c r="BK13" i="45"/>
  <c r="BK93" i="45" s="1"/>
  <c r="BK13" i="44"/>
  <c r="BK93" i="44" s="1"/>
  <c r="BK13" i="43"/>
  <c r="BK93" i="43" s="1"/>
  <c r="AQ13" i="45"/>
  <c r="AQ93" i="45" s="1"/>
  <c r="AQ13" i="44"/>
  <c r="AQ93" i="44" s="1"/>
  <c r="AQ13" i="43"/>
  <c r="AQ93" i="43" s="1"/>
  <c r="AI13" i="45"/>
  <c r="AI13" i="44"/>
  <c r="AI93" i="44" s="1"/>
  <c r="AI13" i="43"/>
  <c r="AI52" i="43" s="1"/>
  <c r="AI16" i="45"/>
  <c r="AI55" i="45" s="1"/>
  <c r="AI16" i="44"/>
  <c r="AI55" i="44" s="1"/>
  <c r="AI16" i="43"/>
  <c r="AI55" i="43" s="1"/>
  <c r="AJ16" i="45"/>
  <c r="AJ55" i="45" s="1"/>
  <c r="AJ16" i="43"/>
  <c r="AJ55" i="43" s="1"/>
  <c r="AJ16" i="44"/>
  <c r="AJ55" i="44" s="1"/>
  <c r="AL16" i="45"/>
  <c r="AL55" i="45" s="1"/>
  <c r="AL16" i="44"/>
  <c r="AL55" i="44" s="1"/>
  <c r="AL16" i="43"/>
  <c r="AL55" i="43" s="1"/>
  <c r="AT13" i="45"/>
  <c r="AT93" i="45" s="1"/>
  <c r="AT13" i="44"/>
  <c r="AT93" i="44" s="1"/>
  <c r="AT13" i="43"/>
  <c r="AT93" i="43" s="1"/>
  <c r="AK16" i="45"/>
  <c r="AK55" i="45" s="1"/>
  <c r="AK16" i="44"/>
  <c r="AK55" i="44" s="1"/>
  <c r="AK16" i="43"/>
  <c r="AK55" i="43" s="1"/>
  <c r="AT16" i="45"/>
  <c r="AT96" i="45" s="1"/>
  <c r="AT16" i="44"/>
  <c r="AT96" i="44" s="1"/>
  <c r="AT16" i="43"/>
  <c r="AT96" i="43" s="1"/>
  <c r="AQ16" i="45"/>
  <c r="AQ96" i="45" s="1"/>
  <c r="AQ16" i="44"/>
  <c r="AQ96" i="44" s="1"/>
  <c r="AQ16" i="43"/>
  <c r="AQ96" i="43" s="1"/>
  <c r="AV16" i="45"/>
  <c r="AV96" i="45" s="1"/>
  <c r="AV16" i="43"/>
  <c r="AV96" i="43" s="1"/>
  <c r="AV16" i="44"/>
  <c r="AV96" i="44" s="1"/>
  <c r="AR16" i="45"/>
  <c r="AR96" i="45" s="1"/>
  <c r="AR16" i="44"/>
  <c r="AR96" i="44" s="1"/>
  <c r="AR16" i="43"/>
  <c r="AR96" i="43" s="1"/>
  <c r="BK10" i="45"/>
  <c r="BK90" i="45" s="1"/>
  <c r="BK10" i="44"/>
  <c r="BK90" i="44" s="1"/>
  <c r="BK10" i="43"/>
  <c r="BK90" i="43" s="1"/>
  <c r="AN10" i="45"/>
  <c r="AN90" i="45" s="1"/>
  <c r="AN10" i="44"/>
  <c r="AN90" i="44" s="1"/>
  <c r="AN10" i="43"/>
  <c r="AN90" i="43" s="1"/>
  <c r="AJ10" i="45"/>
  <c r="AJ46" i="45" s="1"/>
  <c r="AJ10" i="44"/>
  <c r="AJ10" i="43"/>
  <c r="AJ90" i="43" s="1"/>
  <c r="BG16" i="45"/>
  <c r="BG96" i="45" s="1"/>
  <c r="BG16" i="44"/>
  <c r="BG96" i="44" s="1"/>
  <c r="BG16" i="43"/>
  <c r="BG96" i="43" s="1"/>
  <c r="AJ13" i="45"/>
  <c r="AJ93" i="45" s="1"/>
  <c r="AJ13" i="43"/>
  <c r="AJ93" i="43" s="1"/>
  <c r="AJ13" i="44"/>
  <c r="AJ52" i="44" s="1"/>
  <c r="AN16" i="45"/>
  <c r="AN96" i="45" s="1"/>
  <c r="AN16" i="44"/>
  <c r="AN96" i="44" s="1"/>
  <c r="AN16" i="43"/>
  <c r="AN96" i="43" s="1"/>
  <c r="AV13" i="45"/>
  <c r="AV93" i="45" s="1"/>
  <c r="AV13" i="44"/>
  <c r="AV93" i="44" s="1"/>
  <c r="AV13" i="43"/>
  <c r="AV93" i="43" s="1"/>
  <c r="BF13" i="45"/>
  <c r="BF93" i="45" s="1"/>
  <c r="BF13" i="44"/>
  <c r="BF93" i="44" s="1"/>
  <c r="BF13" i="43"/>
  <c r="BF93" i="43" s="1"/>
  <c r="AV10" i="45"/>
  <c r="AV90" i="45" s="1"/>
  <c r="AV10" i="43"/>
  <c r="AV90" i="43" s="1"/>
  <c r="AV10" i="44"/>
  <c r="AV90" i="44" s="1"/>
  <c r="AK10" i="45"/>
  <c r="AK10" i="44"/>
  <c r="AK10" i="43"/>
  <c r="AX13" i="45"/>
  <c r="AX93" i="45" s="1"/>
  <c r="AX13" i="44"/>
  <c r="AX93" i="44" s="1"/>
  <c r="AX13" i="43"/>
  <c r="AX93" i="43" s="1"/>
  <c r="BF10" i="45"/>
  <c r="BF90" i="45" s="1"/>
  <c r="BF10" i="44"/>
  <c r="BF90" i="44" s="1"/>
  <c r="BF10" i="43"/>
  <c r="BF90" i="43" s="1"/>
  <c r="BF16" i="45"/>
  <c r="BF96" i="45" s="1"/>
  <c r="BF16" i="44"/>
  <c r="BF96" i="44" s="1"/>
  <c r="BF16" i="43"/>
  <c r="BF96" i="43" s="1"/>
  <c r="AU16" i="45"/>
  <c r="AU96" i="45" s="1"/>
  <c r="AU16" i="44"/>
  <c r="AU96" i="44" s="1"/>
  <c r="AU16" i="43"/>
  <c r="AU96" i="43" s="1"/>
  <c r="AX10" i="45"/>
  <c r="AX90" i="45" s="1"/>
  <c r="AX10" i="44"/>
  <c r="AX90" i="44" s="1"/>
  <c r="AX10" i="43"/>
  <c r="AX90" i="43" s="1"/>
  <c r="AL13" i="45"/>
  <c r="AL93" i="45" s="1"/>
  <c r="AL13" i="44"/>
  <c r="AL52" i="44" s="1"/>
  <c r="AL13" i="43"/>
  <c r="AL93" i="43" s="1"/>
  <c r="AP16" i="45"/>
  <c r="AP96" i="45" s="1"/>
  <c r="AP16" i="44"/>
  <c r="AP96" i="44" s="1"/>
  <c r="AP16" i="43"/>
  <c r="AP96" i="43" s="1"/>
  <c r="AI10" i="45"/>
  <c r="AI46" i="45" s="1"/>
  <c r="AI10" i="44"/>
  <c r="AI10" i="43"/>
  <c r="AI46" i="43" s="1"/>
  <c r="AS10" i="45"/>
  <c r="AS90" i="45" s="1"/>
  <c r="AS10" i="44"/>
  <c r="AS90" i="44" s="1"/>
  <c r="AS10" i="43"/>
  <c r="AS90" i="43" s="1"/>
  <c r="AL10" i="44"/>
  <c r="AL90" i="44" s="1"/>
  <c r="AL10" i="45"/>
  <c r="AL90" i="45" s="1"/>
  <c r="AL10" i="43"/>
  <c r="AL90" i="43" s="1"/>
  <c r="AP10" i="45"/>
  <c r="AP90" i="45" s="1"/>
  <c r="AP10" i="44"/>
  <c r="AP90" i="44" s="1"/>
  <c r="AP10" i="43"/>
  <c r="AP90" i="43" s="1"/>
  <c r="BG13" i="45"/>
  <c r="BG93" i="45" s="1"/>
  <c r="BG13" i="44"/>
  <c r="BG93" i="44" s="1"/>
  <c r="BG13" i="43"/>
  <c r="BG93" i="43" s="1"/>
  <c r="AU13" i="45"/>
  <c r="AU93" i="45" s="1"/>
  <c r="AU13" i="44"/>
  <c r="AU93" i="44" s="1"/>
  <c r="AU13" i="43"/>
  <c r="AU93" i="43" s="1"/>
  <c r="AU10" i="27"/>
  <c r="AU24" i="27" s="1"/>
  <c r="AU42" i="27" s="1"/>
  <c r="AK11" i="28" s="1"/>
  <c r="AW13" i="27"/>
  <c r="AW27" i="27" s="1"/>
  <c r="AW45" i="27" s="1"/>
  <c r="AW10" i="27"/>
  <c r="AW24" i="27" s="1"/>
  <c r="AW42" i="27" s="1"/>
  <c r="AU13" i="27"/>
  <c r="AU27" i="27" s="1"/>
  <c r="AU45" i="27" s="1"/>
  <c r="AK14" i="28" s="1"/>
  <c r="AR13" i="27"/>
  <c r="AR27" i="27" s="1"/>
  <c r="AR45" i="27" s="1"/>
  <c r="AH14" i="28" s="1"/>
  <c r="AR10" i="27"/>
  <c r="AR24" i="27" s="1"/>
  <c r="AR42" i="27" s="1"/>
  <c r="AH11" i="28" s="1"/>
  <c r="AS13" i="27"/>
  <c r="AS27" i="27" s="1"/>
  <c r="AS45" i="27" s="1"/>
  <c r="AI14" i="28" s="1"/>
  <c r="AS10" i="27"/>
  <c r="AS24" i="27" s="1"/>
  <c r="AS42" i="27" s="1"/>
  <c r="AI11" i="28" s="1"/>
  <c r="AQ13" i="27"/>
  <c r="AQ27" i="27" s="1"/>
  <c r="AQ45" i="27" s="1"/>
  <c r="AG14" i="28" s="1"/>
  <c r="AQ10" i="27"/>
  <c r="AQ24" i="27" s="1"/>
  <c r="AQ42" i="27" s="1"/>
  <c r="AG11" i="28" s="1"/>
  <c r="AP13" i="27"/>
  <c r="AP27" i="27" s="1"/>
  <c r="AP45" i="27" s="1"/>
  <c r="AF14" i="28" s="1"/>
  <c r="AP10" i="27"/>
  <c r="AP24" i="27" s="1"/>
  <c r="AP42" i="27" s="1"/>
  <c r="AF11" i="28" s="1"/>
  <c r="AN13" i="27"/>
  <c r="AN27" i="27" s="1"/>
  <c r="AN45" i="27" s="1"/>
  <c r="AD14" i="28" s="1"/>
  <c r="AN10" i="27"/>
  <c r="AN24" i="27" s="1"/>
  <c r="AN42" i="27" s="1"/>
  <c r="AD11" i="28" s="1"/>
  <c r="AO13" i="27"/>
  <c r="AO27" i="27" s="1"/>
  <c r="AO45" i="27" s="1"/>
  <c r="AE14" i="28" s="1"/>
  <c r="AO10" i="27"/>
  <c r="AO24" i="27" s="1"/>
  <c r="AO42" i="27" s="1"/>
  <c r="AE11" i="28" s="1"/>
  <c r="D4" i="31"/>
  <c r="E4" i="31"/>
  <c r="F4" i="31"/>
  <c r="D5" i="31"/>
  <c r="E5" i="31"/>
  <c r="F5" i="31"/>
  <c r="C5" i="31"/>
  <c r="C4" i="31"/>
  <c r="AD4" i="28"/>
  <c r="AE4" i="28"/>
  <c r="AF4" i="28"/>
  <c r="AD5" i="28"/>
  <c r="AE5" i="28"/>
  <c r="AF5" i="28"/>
  <c r="AC5" i="28"/>
  <c r="AC4" i="28"/>
  <c r="D7" i="31"/>
  <c r="E7" i="31"/>
  <c r="F7" i="31"/>
  <c r="AS31" i="27"/>
  <c r="AT31" i="27"/>
  <c r="AU31" i="27"/>
  <c r="AV31" i="27"/>
  <c r="AN31" i="27"/>
  <c r="AO31" i="27"/>
  <c r="AP31" i="27"/>
  <c r="AQ31" i="27"/>
  <c r="AR31" i="27"/>
  <c r="AN3" i="27"/>
  <c r="AN17" i="27" s="1"/>
  <c r="AO3" i="27"/>
  <c r="AO17" i="27" s="1"/>
  <c r="AP3" i="27"/>
  <c r="AP35" i="27" s="1"/>
  <c r="AN4" i="27"/>
  <c r="AN18" i="27" s="1"/>
  <c r="AO4" i="27"/>
  <c r="AO18" i="27" s="1"/>
  <c r="AP4" i="27"/>
  <c r="AP36" i="27" s="1"/>
  <c r="AM4" i="27"/>
  <c r="AM18" i="27" s="1"/>
  <c r="AM3" i="27"/>
  <c r="AM35" i="27" s="1"/>
  <c r="AI31" i="27"/>
  <c r="AJ31" i="27"/>
  <c r="AK31" i="27"/>
  <c r="AL31" i="27"/>
  <c r="AM31" i="27"/>
  <c r="AI3" i="27"/>
  <c r="AI17" i="27" s="1"/>
  <c r="AI35" i="27" s="1"/>
  <c r="Y4" i="28" s="1"/>
  <c r="AJ3" i="27"/>
  <c r="AJ17" i="27" s="1"/>
  <c r="AJ35" i="27" s="1"/>
  <c r="Z4" i="28" s="1"/>
  <c r="AK3" i="27"/>
  <c r="AK17" i="27" s="1"/>
  <c r="AK35" i="27" s="1"/>
  <c r="AA4" i="28" s="1"/>
  <c r="AL3" i="27"/>
  <c r="AL17" i="27" s="1"/>
  <c r="AL35" i="27" s="1"/>
  <c r="AB4" i="28" s="1"/>
  <c r="AI6" i="27"/>
  <c r="AI20" i="27" s="1"/>
  <c r="AI38" i="27" s="1"/>
  <c r="Y7" i="28" s="1"/>
  <c r="AJ6" i="27"/>
  <c r="AJ20" i="27" s="1"/>
  <c r="AJ38" i="27" s="1"/>
  <c r="Z7" i="28" s="1"/>
  <c r="AK6" i="27"/>
  <c r="AK20" i="27" s="1"/>
  <c r="AK38" i="27" s="1"/>
  <c r="AA7" i="28" s="1"/>
  <c r="AL6" i="27"/>
  <c r="AL20" i="27" s="1"/>
  <c r="AL38" i="27" s="1"/>
  <c r="AB7" i="28" s="1"/>
  <c r="AM6" i="27"/>
  <c r="AM20" i="27" s="1"/>
  <c r="AM38" i="27" s="1"/>
  <c r="AC7" i="28" s="1"/>
  <c r="AE15" i="45"/>
  <c r="AE15" i="43"/>
  <c r="AE15" i="44"/>
  <c r="AE18" i="45"/>
  <c r="AE19" i="45" s="1"/>
  <c r="AE18" i="44"/>
  <c r="AE19" i="44" s="1"/>
  <c r="AE18" i="43"/>
  <c r="AE19" i="43" s="1"/>
  <c r="AE21" i="44"/>
  <c r="AE21" i="45"/>
  <c r="AE21" i="43"/>
  <c r="AE25" i="45"/>
  <c r="AE25" i="44"/>
  <c r="AE25" i="43"/>
  <c r="AE23" i="45"/>
  <c r="AE23" i="43"/>
  <c r="AE23" i="44"/>
  <c r="AE7" i="45"/>
  <c r="AE87" i="45" s="1"/>
  <c r="AE7" i="44"/>
  <c r="AE87" i="44" s="1"/>
  <c r="AE7" i="43"/>
  <c r="AE87" i="43" s="1"/>
  <c r="AE9" i="45"/>
  <c r="AE89" i="45" s="1"/>
  <c r="AE9" i="44"/>
  <c r="AE89" i="44" s="1"/>
  <c r="AE9" i="43"/>
  <c r="AE89" i="43" s="1"/>
  <c r="AE12" i="45"/>
  <c r="AE92" i="45" s="1"/>
  <c r="AE12" i="44"/>
  <c r="AE92" i="44" s="1"/>
  <c r="AE12" i="43"/>
  <c r="AE92" i="43" s="1"/>
  <c r="AJ9" i="27"/>
  <c r="AJ23" i="27" s="1"/>
  <c r="AJ41" i="27" s="1"/>
  <c r="Z10" i="28" s="1"/>
  <c r="AJ7" i="27"/>
  <c r="AJ21" i="27" s="1"/>
  <c r="AJ39" i="27" s="1"/>
  <c r="Z8" i="28" s="1"/>
  <c r="AJ12" i="27"/>
  <c r="AJ26" i="27" s="1"/>
  <c r="AJ44" i="27" s="1"/>
  <c r="Z13" i="28" s="1"/>
  <c r="AE16" i="44"/>
  <c r="AE16" i="45"/>
  <c r="AE16" i="43"/>
  <c r="AE13" i="45"/>
  <c r="AE93" i="45" s="1"/>
  <c r="AE13" i="44"/>
  <c r="AE93" i="44" s="1"/>
  <c r="AE13" i="43"/>
  <c r="AE93" i="43" s="1"/>
  <c r="AE10" i="45"/>
  <c r="AE90" i="45" s="1"/>
  <c r="AE10" i="44"/>
  <c r="AE90" i="44" s="1"/>
  <c r="AE10" i="43"/>
  <c r="AE90" i="43" s="1"/>
  <c r="AJ13" i="27"/>
  <c r="AJ27" i="27" s="1"/>
  <c r="AJ45" i="27" s="1"/>
  <c r="Z14" i="28" s="1"/>
  <c r="AJ10" i="27"/>
  <c r="AJ24" i="27" s="1"/>
  <c r="AJ42" i="27" s="1"/>
  <c r="Z11" i="28" s="1"/>
  <c r="C7" i="31"/>
  <c r="B7" i="31"/>
  <c r="B4" i="31"/>
  <c r="AG3" i="27"/>
  <c r="AG17" i="27" s="1"/>
  <c r="AG35" i="27" s="1"/>
  <c r="W4" i="28" s="1"/>
  <c r="AH3" i="27"/>
  <c r="AH17" i="27" s="1"/>
  <c r="AH35" i="27" s="1"/>
  <c r="X4" i="28" s="1"/>
  <c r="AG6" i="27"/>
  <c r="AG20" i="27" s="1"/>
  <c r="AG38" i="27" s="1"/>
  <c r="W7" i="28" s="1"/>
  <c r="AH6" i="27"/>
  <c r="AH20" i="27" s="1"/>
  <c r="AH38" i="27" s="1"/>
  <c r="X7" i="28" s="1"/>
  <c r="AF25" i="45"/>
  <c r="AF25" i="44"/>
  <c r="AF25" i="43"/>
  <c r="AC18" i="45"/>
  <c r="AC19" i="45" s="1"/>
  <c r="AC18" i="44"/>
  <c r="AC19" i="44" s="1"/>
  <c r="AC18" i="43"/>
  <c r="AC19" i="43" s="1"/>
  <c r="AC15" i="45"/>
  <c r="AC15" i="44"/>
  <c r="AC15" i="43"/>
  <c r="AC21" i="45"/>
  <c r="AC21" i="43"/>
  <c r="AC21" i="44"/>
  <c r="AC25" i="44"/>
  <c r="AC25" i="45"/>
  <c r="AC25" i="43"/>
  <c r="AC9" i="45"/>
  <c r="AC89" i="45" s="1"/>
  <c r="AC9" i="44"/>
  <c r="AC89" i="44" s="1"/>
  <c r="AC9" i="43"/>
  <c r="AC89" i="43" s="1"/>
  <c r="AC23" i="45"/>
  <c r="AC23" i="44"/>
  <c r="AC23" i="43"/>
  <c r="AC7" i="45"/>
  <c r="AC87" i="45" s="1"/>
  <c r="AC7" i="44"/>
  <c r="AC87" i="44" s="1"/>
  <c r="AC7" i="43"/>
  <c r="AC87" i="43" s="1"/>
  <c r="AF21" i="45"/>
  <c r="AF21" i="44"/>
  <c r="AF21" i="43"/>
  <c r="AC12" i="45"/>
  <c r="AC92" i="45" s="1"/>
  <c r="AC12" i="44"/>
  <c r="AC92" i="44" s="1"/>
  <c r="AC12" i="43"/>
  <c r="AC92" i="43" s="1"/>
  <c r="AF23" i="45"/>
  <c r="AF23" i="43"/>
  <c r="AF23" i="44"/>
  <c r="AF15" i="44"/>
  <c r="AF15" i="45"/>
  <c r="AF15" i="43"/>
  <c r="AF7" i="44"/>
  <c r="AF87" i="44" s="1"/>
  <c r="AF7" i="45"/>
  <c r="AF87" i="45" s="1"/>
  <c r="AF7" i="43"/>
  <c r="AF87" i="43" s="1"/>
  <c r="AF9" i="45"/>
  <c r="AF89" i="45" s="1"/>
  <c r="AF9" i="43"/>
  <c r="AF89" i="43" s="1"/>
  <c r="AF9" i="44"/>
  <c r="AF89" i="44" s="1"/>
  <c r="AF12" i="43"/>
  <c r="AF92" i="43" s="1"/>
  <c r="AF12" i="45"/>
  <c r="AF92" i="45" s="1"/>
  <c r="AF12" i="44"/>
  <c r="AF92" i="44" s="1"/>
  <c r="AF18" i="44"/>
  <c r="AF19" i="44" s="1"/>
  <c r="AF18" i="45"/>
  <c r="AF19" i="45" s="1"/>
  <c r="AF18" i="43"/>
  <c r="AF19" i="43" s="1"/>
  <c r="F13" i="31"/>
  <c r="E13" i="31"/>
  <c r="F8" i="31"/>
  <c r="E10" i="31"/>
  <c r="F10" i="31"/>
  <c r="E8" i="31"/>
  <c r="AK9" i="27"/>
  <c r="AK23" i="27" s="1"/>
  <c r="AK41" i="27" s="1"/>
  <c r="AA10" i="28" s="1"/>
  <c r="AK12" i="27"/>
  <c r="AK26" i="27" s="1"/>
  <c r="AK44" i="27" s="1"/>
  <c r="AA13" i="28" s="1"/>
  <c r="AK7" i="27"/>
  <c r="AK21" i="27" s="1"/>
  <c r="AK39" i="27" s="1"/>
  <c r="AA8" i="28" s="1"/>
  <c r="AH12" i="27"/>
  <c r="AH26" i="27" s="1"/>
  <c r="AH44" i="27" s="1"/>
  <c r="X13" i="28" s="1"/>
  <c r="AH7" i="27"/>
  <c r="AH21" i="27" s="1"/>
  <c r="AH39" i="27" s="1"/>
  <c r="X8" i="28" s="1"/>
  <c r="AH9" i="27"/>
  <c r="AH23" i="27" s="1"/>
  <c r="AH41" i="27" s="1"/>
  <c r="X10" i="28" s="1"/>
  <c r="AC16" i="45"/>
  <c r="AC16" i="44"/>
  <c r="AC16" i="43"/>
  <c r="AC10" i="45"/>
  <c r="AC90" i="45" s="1"/>
  <c r="AC10" i="44"/>
  <c r="AC90" i="44" s="1"/>
  <c r="AC10" i="43"/>
  <c r="AC90" i="43" s="1"/>
  <c r="AC13" i="44"/>
  <c r="AC93" i="44" s="1"/>
  <c r="AC13" i="45"/>
  <c r="AC93" i="45" s="1"/>
  <c r="AC13" i="43"/>
  <c r="AC93" i="43" s="1"/>
  <c r="AF16" i="44"/>
  <c r="AF16" i="45"/>
  <c r="AF16" i="43"/>
  <c r="AF10" i="44"/>
  <c r="AF90" i="44" s="1"/>
  <c r="AF10" i="45"/>
  <c r="AF90" i="45" s="1"/>
  <c r="AF10" i="43"/>
  <c r="AF90" i="43" s="1"/>
  <c r="AF13" i="44"/>
  <c r="AF93" i="44" s="1"/>
  <c r="AF13" i="45"/>
  <c r="AF93" i="45" s="1"/>
  <c r="AF13" i="43"/>
  <c r="AF93" i="43" s="1"/>
  <c r="E14" i="31"/>
  <c r="F11" i="31"/>
  <c r="E11" i="31"/>
  <c r="F14" i="31"/>
  <c r="AK10" i="27"/>
  <c r="AK24" i="27" s="1"/>
  <c r="AK42" i="27" s="1"/>
  <c r="AA11" i="28" s="1"/>
  <c r="AK13" i="27"/>
  <c r="AK27" i="27" s="1"/>
  <c r="AK45" i="27" s="1"/>
  <c r="AA14" i="28" s="1"/>
  <c r="AH10" i="27"/>
  <c r="AH24" i="27" s="1"/>
  <c r="AH42" i="27" s="1"/>
  <c r="X11" i="28" s="1"/>
  <c r="AH13" i="27"/>
  <c r="AH27" i="27" s="1"/>
  <c r="AH45" i="27" s="1"/>
  <c r="X14" i="28" s="1"/>
  <c r="AE3" i="27"/>
  <c r="AE17" i="27" s="1"/>
  <c r="AE35" i="27" s="1"/>
  <c r="U4" i="28" s="1"/>
  <c r="AF3" i="27"/>
  <c r="AF17" i="27" s="1"/>
  <c r="AF35" i="27" s="1"/>
  <c r="V4" i="28" s="1"/>
  <c r="AE6" i="27"/>
  <c r="AE20" i="27" s="1"/>
  <c r="AE38" i="27" s="1"/>
  <c r="U7" i="28" s="1"/>
  <c r="AF6" i="27"/>
  <c r="AF20" i="27" s="1"/>
  <c r="AF38" i="27" s="1"/>
  <c r="V7" i="28" s="1"/>
  <c r="AB18" i="44"/>
  <c r="AB19" i="44" s="1"/>
  <c r="AB58" i="44" s="1"/>
  <c r="AB18" i="45"/>
  <c r="AB57" i="45" s="1"/>
  <c r="AB18" i="43"/>
  <c r="AB19" i="43" s="1"/>
  <c r="AB58" i="43" s="1"/>
  <c r="AG21" i="45"/>
  <c r="AG60" i="45" s="1"/>
  <c r="AG21" i="44"/>
  <c r="AG60" i="44" s="1"/>
  <c r="AG21" i="43"/>
  <c r="AG60" i="43" s="1"/>
  <c r="AG18" i="45"/>
  <c r="AG19" i="45" s="1"/>
  <c r="AG58" i="45" s="1"/>
  <c r="AG18" i="43"/>
  <c r="AG18" i="44"/>
  <c r="AG57" i="44" s="1"/>
  <c r="AD21" i="44"/>
  <c r="AD60" i="44" s="1"/>
  <c r="AD21" i="45"/>
  <c r="AD60" i="45" s="1"/>
  <c r="AD21" i="43"/>
  <c r="AD60" i="43" s="1"/>
  <c r="AD18" i="45"/>
  <c r="AD57" i="45" s="1"/>
  <c r="AD18" i="44"/>
  <c r="AD57" i="44" s="1"/>
  <c r="AD18" i="43"/>
  <c r="AD57" i="43" s="1"/>
  <c r="AB21" i="45"/>
  <c r="AB60" i="45" s="1"/>
  <c r="AB21" i="43"/>
  <c r="AB60" i="43" s="1"/>
  <c r="AB21" i="44"/>
  <c r="AB60" i="44" s="1"/>
  <c r="Z18" i="45"/>
  <c r="Z57" i="45" s="1"/>
  <c r="Z18" i="44"/>
  <c r="Z19" i="44" s="1"/>
  <c r="Z58" i="44" s="1"/>
  <c r="Z18" i="43"/>
  <c r="Z57" i="43" s="1"/>
  <c r="AA21" i="45"/>
  <c r="AA60" i="45" s="1"/>
  <c r="AA21" i="43"/>
  <c r="AA60" i="43" s="1"/>
  <c r="AA21" i="44"/>
  <c r="AA60" i="44" s="1"/>
  <c r="AA18" i="44"/>
  <c r="AA57" i="44" s="1"/>
  <c r="AA18" i="45"/>
  <c r="AA57" i="45" s="1"/>
  <c r="AA18" i="43"/>
  <c r="AA19" i="43" s="1"/>
  <c r="AA58" i="43" s="1"/>
  <c r="Z21" i="45"/>
  <c r="Z60" i="45" s="1"/>
  <c r="Z21" i="44"/>
  <c r="Z60" i="44" s="1"/>
  <c r="Z21" i="43"/>
  <c r="Z60" i="43" s="1"/>
  <c r="AH18" i="45"/>
  <c r="AH19" i="45" s="1"/>
  <c r="AH58" i="45" s="1"/>
  <c r="AH18" i="44"/>
  <c r="AH57" i="44" s="1"/>
  <c r="AH18" i="43"/>
  <c r="AH57" i="43" s="1"/>
  <c r="AH21" i="45"/>
  <c r="AH60" i="45" s="1"/>
  <c r="AH21" i="44"/>
  <c r="AH60" i="44" s="1"/>
  <c r="AH21" i="43"/>
  <c r="AH60" i="43" s="1"/>
  <c r="AC6" i="27"/>
  <c r="AC20" i="27" s="1"/>
  <c r="AC38" i="27" s="1"/>
  <c r="S7" i="28" s="1"/>
  <c r="AD6" i="27"/>
  <c r="AD20" i="27" s="1"/>
  <c r="AD38" i="27" s="1"/>
  <c r="T7" i="28" s="1"/>
  <c r="AC3" i="27"/>
  <c r="AC17" i="27" s="1"/>
  <c r="AC35" i="27" s="1"/>
  <c r="S4" i="28" s="1"/>
  <c r="AD3" i="27"/>
  <c r="AD17" i="27" s="1"/>
  <c r="AD35" i="27" s="1"/>
  <c r="T4" i="28" s="1"/>
  <c r="W23" i="45"/>
  <c r="W23" i="43"/>
  <c r="W23" i="44"/>
  <c r="X25" i="45"/>
  <c r="X25" i="44"/>
  <c r="X25" i="43"/>
  <c r="Y23" i="45"/>
  <c r="Y62" i="45" s="1"/>
  <c r="Y23" i="43"/>
  <c r="Y62" i="43" s="1"/>
  <c r="Y23" i="44"/>
  <c r="Y62" i="44" s="1"/>
  <c r="AG23" i="44"/>
  <c r="AG62" i="44" s="1"/>
  <c r="AG23" i="45"/>
  <c r="AG62" i="45" s="1"/>
  <c r="AG23" i="43"/>
  <c r="AG62" i="43" s="1"/>
  <c r="AB25" i="45"/>
  <c r="AB64" i="45" s="1"/>
  <c r="AB25" i="44"/>
  <c r="AB64" i="44" s="1"/>
  <c r="AB25" i="43"/>
  <c r="AB64" i="43" s="1"/>
  <c r="Y21" i="45"/>
  <c r="Y60" i="45" s="1"/>
  <c r="Y21" i="44"/>
  <c r="Y60" i="44" s="1"/>
  <c r="Y21" i="43"/>
  <c r="Y60" i="43" s="1"/>
  <c r="X23" i="45"/>
  <c r="X23" i="43"/>
  <c r="X23" i="44"/>
  <c r="AD23" i="45"/>
  <c r="AD62" i="45" s="1"/>
  <c r="AD23" i="44"/>
  <c r="AD62" i="44" s="1"/>
  <c r="AD23" i="43"/>
  <c r="AD62" i="43" s="1"/>
  <c r="AA25" i="45"/>
  <c r="AA64" i="45" s="1"/>
  <c r="AA25" i="44"/>
  <c r="AA64" i="44" s="1"/>
  <c r="AA25" i="43"/>
  <c r="AA64" i="43" s="1"/>
  <c r="Z25" i="45"/>
  <c r="Z64" i="45" s="1"/>
  <c r="Z25" i="44"/>
  <c r="Z64" i="44" s="1"/>
  <c r="Z25" i="43"/>
  <c r="Z64" i="43" s="1"/>
  <c r="W25" i="44"/>
  <c r="W25" i="45"/>
  <c r="W25" i="43"/>
  <c r="AD25" i="44"/>
  <c r="AD64" i="44" s="1"/>
  <c r="AD25" i="45"/>
  <c r="AD64" i="45" s="1"/>
  <c r="AD25" i="43"/>
  <c r="AD64" i="43" s="1"/>
  <c r="AG25" i="45"/>
  <c r="AG64" i="45" s="1"/>
  <c r="AG25" i="43"/>
  <c r="AG64" i="43" s="1"/>
  <c r="AG25" i="44"/>
  <c r="AG64" i="44" s="1"/>
  <c r="AB23" i="45"/>
  <c r="AB62" i="45" s="1"/>
  <c r="AB23" i="44"/>
  <c r="AB62" i="44" s="1"/>
  <c r="AB23" i="43"/>
  <c r="AB62" i="43" s="1"/>
  <c r="AA23" i="44"/>
  <c r="AA62" i="44" s="1"/>
  <c r="AA23" i="45"/>
  <c r="AA62" i="45" s="1"/>
  <c r="AA23" i="43"/>
  <c r="AA62" i="43" s="1"/>
  <c r="X21" i="44"/>
  <c r="X21" i="45"/>
  <c r="X21" i="43"/>
  <c r="W21" i="44"/>
  <c r="W21" i="45"/>
  <c r="W21" i="43"/>
  <c r="Y25" i="45"/>
  <c r="Y64" i="45" s="1"/>
  <c r="Y25" i="44"/>
  <c r="Y64" i="44" s="1"/>
  <c r="Y25" i="43"/>
  <c r="Y64" i="43" s="1"/>
  <c r="Z23" i="44"/>
  <c r="Z62" i="44" s="1"/>
  <c r="Z23" i="45"/>
  <c r="Z62" i="45" s="1"/>
  <c r="Z23" i="43"/>
  <c r="Z62" i="43" s="1"/>
  <c r="AH23" i="45"/>
  <c r="AH62" i="45" s="1"/>
  <c r="AH23" i="44"/>
  <c r="AH62" i="44" s="1"/>
  <c r="AH23" i="43"/>
  <c r="AH62" i="43" s="1"/>
  <c r="AH25" i="45"/>
  <c r="AH64" i="45" s="1"/>
  <c r="AH25" i="44"/>
  <c r="AH64" i="44" s="1"/>
  <c r="AH25" i="43"/>
  <c r="AH64" i="43" s="1"/>
  <c r="X6" i="27"/>
  <c r="X20" i="27" s="1"/>
  <c r="X38" i="27" s="1"/>
  <c r="N7" i="28" s="1"/>
  <c r="Y6" i="27"/>
  <c r="Y20" i="27" s="1"/>
  <c r="Y38" i="27" s="1"/>
  <c r="O7" i="28" s="1"/>
  <c r="Z6" i="27"/>
  <c r="Z20" i="27" s="1"/>
  <c r="Z38" i="27" s="1"/>
  <c r="P7" i="28" s="1"/>
  <c r="AA6" i="27"/>
  <c r="AA20" i="27" s="1"/>
  <c r="AA38" i="27" s="1"/>
  <c r="Q7" i="28" s="1"/>
  <c r="AB6" i="27"/>
  <c r="AB20" i="27" s="1"/>
  <c r="AB38" i="27" s="1"/>
  <c r="R7" i="28" s="1"/>
  <c r="X3" i="27"/>
  <c r="X17" i="27" s="1"/>
  <c r="X35" i="27" s="1"/>
  <c r="N4" i="28" s="1"/>
  <c r="Y3" i="27"/>
  <c r="Y17" i="27" s="1"/>
  <c r="Y35" i="27" s="1"/>
  <c r="O4" i="28" s="1"/>
  <c r="Z3" i="27"/>
  <c r="Z17" i="27" s="1"/>
  <c r="Z35" i="27" s="1"/>
  <c r="P4" i="28" s="1"/>
  <c r="AA3" i="27"/>
  <c r="AA17" i="27" s="1"/>
  <c r="AA35" i="27" s="1"/>
  <c r="Q4" i="28" s="1"/>
  <c r="AB3" i="27"/>
  <c r="AB17" i="27" s="1"/>
  <c r="AB35" i="27" s="1"/>
  <c r="R4" i="28" s="1"/>
  <c r="AA7" i="45"/>
  <c r="AA87" i="45" s="1"/>
  <c r="AA7" i="44"/>
  <c r="AA87" i="44" s="1"/>
  <c r="AA7" i="43"/>
  <c r="AA87" i="43" s="1"/>
  <c r="AA12" i="45"/>
  <c r="AA92" i="45" s="1"/>
  <c r="AA12" i="44"/>
  <c r="AA92" i="44" s="1"/>
  <c r="AA12" i="43"/>
  <c r="AA51" i="43" s="1"/>
  <c r="AA9" i="45"/>
  <c r="AA9" i="44"/>
  <c r="AA89" i="44" s="1"/>
  <c r="AA9" i="43"/>
  <c r="AA89" i="43" s="1"/>
  <c r="AA15" i="45"/>
  <c r="AA54" i="45" s="1"/>
  <c r="AA15" i="44"/>
  <c r="AA54" i="44" s="1"/>
  <c r="AA15" i="43"/>
  <c r="AA54" i="43" s="1"/>
  <c r="AF9" i="27"/>
  <c r="AF23" i="27" s="1"/>
  <c r="AF41" i="27" s="1"/>
  <c r="V10" i="28" s="1"/>
  <c r="AF7" i="27"/>
  <c r="AF21" i="27" s="1"/>
  <c r="AF39" i="27" s="1"/>
  <c r="V8" i="28" s="1"/>
  <c r="AF12" i="27"/>
  <c r="AF26" i="27" s="1"/>
  <c r="AF44" i="27" s="1"/>
  <c r="V13" i="28" s="1"/>
  <c r="U6" i="27"/>
  <c r="U20" i="27" s="1"/>
  <c r="U38" i="27" s="1"/>
  <c r="K7" i="28" s="1"/>
  <c r="V6" i="27"/>
  <c r="V20" i="27" s="1"/>
  <c r="V38" i="27" s="1"/>
  <c r="L7" i="28" s="1"/>
  <c r="W6" i="27"/>
  <c r="W20" i="27" s="1"/>
  <c r="W38" i="27" s="1"/>
  <c r="M7" i="28" s="1"/>
  <c r="M3" i="27"/>
  <c r="M17" i="27" s="1"/>
  <c r="M35" i="27" s="1"/>
  <c r="C4" i="28" s="1"/>
  <c r="N3" i="27"/>
  <c r="N17" i="27" s="1"/>
  <c r="N35" i="27" s="1"/>
  <c r="D4" i="28" s="1"/>
  <c r="O3" i="27"/>
  <c r="O17" i="27" s="1"/>
  <c r="O35" i="27" s="1"/>
  <c r="E4" i="28" s="1"/>
  <c r="P3" i="27"/>
  <c r="P17" i="27" s="1"/>
  <c r="P35" i="27" s="1"/>
  <c r="F4" i="28" s="1"/>
  <c r="Q3" i="27"/>
  <c r="Q17" i="27" s="1"/>
  <c r="Q35" i="27" s="1"/>
  <c r="G4" i="28" s="1"/>
  <c r="R3" i="27"/>
  <c r="R17" i="27" s="1"/>
  <c r="R35" i="27" s="1"/>
  <c r="H4" i="28" s="1"/>
  <c r="S3" i="27"/>
  <c r="S17" i="27" s="1"/>
  <c r="S35" i="27" s="1"/>
  <c r="I4" i="28" s="1"/>
  <c r="T3" i="27"/>
  <c r="T17" i="27" s="1"/>
  <c r="T35" i="27" s="1"/>
  <c r="J4" i="28" s="1"/>
  <c r="U3" i="27"/>
  <c r="U17" i="27" s="1"/>
  <c r="U35" i="27" s="1"/>
  <c r="K4" i="28" s="1"/>
  <c r="V3" i="27"/>
  <c r="V17" i="27" s="1"/>
  <c r="V35" i="27" s="1"/>
  <c r="L4" i="28" s="1"/>
  <c r="W3" i="27"/>
  <c r="W17" i="27" s="1"/>
  <c r="W35" i="27" s="1"/>
  <c r="M4" i="28" s="1"/>
  <c r="AH31" i="27"/>
  <c r="M6" i="27"/>
  <c r="M20" i="27" s="1"/>
  <c r="M38" i="27" s="1"/>
  <c r="C7" i="28" s="1"/>
  <c r="N6" i="27"/>
  <c r="N20" i="27" s="1"/>
  <c r="N38" i="27" s="1"/>
  <c r="D7" i="28" s="1"/>
  <c r="O6" i="27"/>
  <c r="O20" i="27" s="1"/>
  <c r="O38" i="27" s="1"/>
  <c r="E7" i="28" s="1"/>
  <c r="P6" i="27"/>
  <c r="P20" i="27" s="1"/>
  <c r="P38" i="27" s="1"/>
  <c r="F7" i="28" s="1"/>
  <c r="Q6" i="27"/>
  <c r="Q20" i="27" s="1"/>
  <c r="Q38" i="27" s="1"/>
  <c r="G7" i="28" s="1"/>
  <c r="R6" i="27"/>
  <c r="R20" i="27" s="1"/>
  <c r="R38" i="27" s="1"/>
  <c r="H7" i="28" s="1"/>
  <c r="S6" i="27"/>
  <c r="S20" i="27" s="1"/>
  <c r="S38" i="27" s="1"/>
  <c r="I7" i="28" s="1"/>
  <c r="T6" i="27"/>
  <c r="T20" i="27" s="1"/>
  <c r="T38" i="27" s="1"/>
  <c r="J7" i="28" s="1"/>
  <c r="Z7" i="45"/>
  <c r="Z40" i="45" s="1"/>
  <c r="Z7" i="44"/>
  <c r="Z87" i="44" s="1"/>
  <c r="Z7" i="43"/>
  <c r="Z87" i="43" s="1"/>
  <c r="V12" i="45"/>
  <c r="V92" i="45" s="1"/>
  <c r="V12" i="44"/>
  <c r="V92" i="44" s="1"/>
  <c r="V12" i="43"/>
  <c r="V92" i="43" s="1"/>
  <c r="W12" i="45"/>
  <c r="W92" i="45" s="1"/>
  <c r="W12" i="43"/>
  <c r="W92" i="43" s="1"/>
  <c r="W12" i="44"/>
  <c r="W92" i="44" s="1"/>
  <c r="Z9" i="45"/>
  <c r="Z89" i="45" s="1"/>
  <c r="Z9" i="44"/>
  <c r="Z45" i="44" s="1"/>
  <c r="Z9" i="43"/>
  <c r="Z89" i="43" s="1"/>
  <c r="AA10" i="45"/>
  <c r="AA90" i="45" s="1"/>
  <c r="AA10" i="44"/>
  <c r="AA90" i="44" s="1"/>
  <c r="AA10" i="43"/>
  <c r="AA90" i="43" s="1"/>
  <c r="AA16" i="45"/>
  <c r="AA55" i="45" s="1"/>
  <c r="AA16" i="44"/>
  <c r="AA55" i="44" s="1"/>
  <c r="AA16" i="43"/>
  <c r="AA55" i="43" s="1"/>
  <c r="V25" i="44"/>
  <c r="V25" i="45"/>
  <c r="V25" i="43"/>
  <c r="AA13" i="45"/>
  <c r="AA52" i="45" s="1"/>
  <c r="AA13" i="43"/>
  <c r="AA52" i="43" s="1"/>
  <c r="AA13" i="44"/>
  <c r="AA93" i="44" s="1"/>
  <c r="V9" i="45"/>
  <c r="V89" i="45" s="1"/>
  <c r="V9" i="44"/>
  <c r="V89" i="44" s="1"/>
  <c r="V9" i="43"/>
  <c r="V89" i="43" s="1"/>
  <c r="V7" i="45"/>
  <c r="V87" i="45" s="1"/>
  <c r="V7" i="44"/>
  <c r="V87" i="44" s="1"/>
  <c r="V7" i="43"/>
  <c r="V87" i="43" s="1"/>
  <c r="V21" i="45"/>
  <c r="V21" i="44"/>
  <c r="V21" i="43"/>
  <c r="V18" i="45"/>
  <c r="V19" i="45" s="1"/>
  <c r="V18" i="44"/>
  <c r="V19" i="44" s="1"/>
  <c r="V18" i="43"/>
  <c r="V19" i="43" s="1"/>
  <c r="Z15" i="44"/>
  <c r="Z54" i="44" s="1"/>
  <c r="Z15" i="45"/>
  <c r="Z54" i="45" s="1"/>
  <c r="Z15" i="43"/>
  <c r="Z54" i="43" s="1"/>
  <c r="W9" i="45"/>
  <c r="W89" i="45" s="1"/>
  <c r="W9" i="44"/>
  <c r="W89" i="44" s="1"/>
  <c r="W9" i="43"/>
  <c r="W89" i="43" s="1"/>
  <c r="W7" i="45"/>
  <c r="W87" i="45" s="1"/>
  <c r="W7" i="44"/>
  <c r="W87" i="44" s="1"/>
  <c r="W7" i="43"/>
  <c r="W87" i="43" s="1"/>
  <c r="V23" i="45"/>
  <c r="V23" i="44"/>
  <c r="V23" i="43"/>
  <c r="W18" i="45"/>
  <c r="W19" i="45" s="1"/>
  <c r="W18" i="44"/>
  <c r="W19" i="44" s="1"/>
  <c r="W18" i="43"/>
  <c r="W19" i="43" s="1"/>
  <c r="V15" i="45"/>
  <c r="V15" i="44"/>
  <c r="V15" i="43"/>
  <c r="W15" i="45"/>
  <c r="W15" i="44"/>
  <c r="W15" i="43"/>
  <c r="Z12" i="45"/>
  <c r="Z92" i="45" s="1"/>
  <c r="Z12" i="44"/>
  <c r="Z51" i="44" s="1"/>
  <c r="Z12" i="43"/>
  <c r="Z92" i="43" s="1"/>
  <c r="AE7" i="27"/>
  <c r="AE21" i="27" s="1"/>
  <c r="AE39" i="27" s="1"/>
  <c r="U8" i="28" s="1"/>
  <c r="AE9" i="27"/>
  <c r="AE23" i="27" s="1"/>
  <c r="AE41" i="27" s="1"/>
  <c r="U10" i="28" s="1"/>
  <c r="AF10" i="27"/>
  <c r="AF24" i="27" s="1"/>
  <c r="AF42" i="27" s="1"/>
  <c r="V11" i="28" s="1"/>
  <c r="AE12" i="27"/>
  <c r="AE26" i="27" s="1"/>
  <c r="AE44" i="27" s="1"/>
  <c r="U13" i="28" s="1"/>
  <c r="AF13" i="27"/>
  <c r="AF27" i="27" s="1"/>
  <c r="AF45" i="27" s="1"/>
  <c r="V14" i="28" s="1"/>
  <c r="AB7" i="27"/>
  <c r="AB21" i="27" s="1"/>
  <c r="AB39" i="27" s="1"/>
  <c r="R8" i="28" s="1"/>
  <c r="AB12" i="27"/>
  <c r="AB26" i="27" s="1"/>
  <c r="AB44" i="27" s="1"/>
  <c r="R13" i="28" s="1"/>
  <c r="AB9" i="27"/>
  <c r="AB23" i="27" s="1"/>
  <c r="AB41" i="27" s="1"/>
  <c r="R10" i="28" s="1"/>
  <c r="AA9" i="27"/>
  <c r="AA23" i="27" s="1"/>
  <c r="AA41" i="27" s="1"/>
  <c r="Q10" i="28" s="1"/>
  <c r="AA7" i="27"/>
  <c r="AA21" i="27" s="1"/>
  <c r="AA39" i="27" s="1"/>
  <c r="Q8" i="28" s="1"/>
  <c r="AA12" i="27"/>
  <c r="AA26" i="27" s="1"/>
  <c r="AA44" i="27" s="1"/>
  <c r="Q13" i="28" s="1"/>
  <c r="W10" i="45"/>
  <c r="W90" i="45" s="1"/>
  <c r="W10" i="44"/>
  <c r="W90" i="44" s="1"/>
  <c r="W10" i="43"/>
  <c r="W90" i="43" s="1"/>
  <c r="Z10" i="45"/>
  <c r="Z90" i="45" s="1"/>
  <c r="Z10" i="44"/>
  <c r="Z46" i="44" s="1"/>
  <c r="Z10" i="43"/>
  <c r="W13" i="45"/>
  <c r="W93" i="45" s="1"/>
  <c r="W13" i="44"/>
  <c r="W93" i="44" s="1"/>
  <c r="W13" i="43"/>
  <c r="W93" i="43" s="1"/>
  <c r="V16" i="45"/>
  <c r="V16" i="44"/>
  <c r="V16" i="43"/>
  <c r="V10" i="45"/>
  <c r="V90" i="45" s="1"/>
  <c r="V10" i="44"/>
  <c r="V90" i="44" s="1"/>
  <c r="V10" i="43"/>
  <c r="V90" i="43" s="1"/>
  <c r="W16" i="44"/>
  <c r="W16" i="45"/>
  <c r="W16" i="43"/>
  <c r="Z13" i="45"/>
  <c r="Z13" i="44"/>
  <c r="Z52" i="44" s="1"/>
  <c r="Z13" i="43"/>
  <c r="Z93" i="43" s="1"/>
  <c r="Z16" i="45"/>
  <c r="Z55" i="45" s="1"/>
  <c r="Z16" i="44"/>
  <c r="Z55" i="44" s="1"/>
  <c r="Z16" i="43"/>
  <c r="Z55" i="43" s="1"/>
  <c r="V13" i="44"/>
  <c r="V93" i="44" s="1"/>
  <c r="V13" i="45"/>
  <c r="V93" i="45" s="1"/>
  <c r="V13" i="43"/>
  <c r="V93" i="43" s="1"/>
  <c r="AB13" i="27"/>
  <c r="AB27" i="27" s="1"/>
  <c r="AB45" i="27" s="1"/>
  <c r="R14" i="28" s="1"/>
  <c r="AA10" i="27"/>
  <c r="AA24" i="27" s="1"/>
  <c r="AA42" i="27" s="1"/>
  <c r="Q11" i="28" s="1"/>
  <c r="AA13" i="27"/>
  <c r="AA27" i="27" s="1"/>
  <c r="AA45" i="27" s="1"/>
  <c r="Q14" i="28" s="1"/>
  <c r="AE13" i="27"/>
  <c r="AE27" i="27" s="1"/>
  <c r="AE45" i="27" s="1"/>
  <c r="U14" i="28" s="1"/>
  <c r="AE10" i="27"/>
  <c r="AE24" i="27" s="1"/>
  <c r="AE42" i="27" s="1"/>
  <c r="U11" i="28" s="1"/>
  <c r="AB10" i="27"/>
  <c r="AB24" i="27" s="1"/>
  <c r="AB42" i="27" s="1"/>
  <c r="R11" i="28" s="1"/>
  <c r="N31" i="27"/>
  <c r="D16" i="18"/>
  <c r="AG7" i="45"/>
  <c r="AG87" i="45" s="1"/>
  <c r="AG7" i="44"/>
  <c r="AG87" i="44" s="1"/>
  <c r="AG7" i="43"/>
  <c r="AG87" i="43" s="1"/>
  <c r="AG15" i="45"/>
  <c r="AG54" i="45" s="1"/>
  <c r="AG15" i="44"/>
  <c r="AG54" i="44" s="1"/>
  <c r="AG15" i="43"/>
  <c r="AG54" i="43" s="1"/>
  <c r="AG12" i="44"/>
  <c r="AG51" i="44" s="1"/>
  <c r="AG12" i="45"/>
  <c r="AG92" i="45" s="1"/>
  <c r="AG12" i="43"/>
  <c r="AG51" i="43" s="1"/>
  <c r="AG9" i="45"/>
  <c r="AG89" i="45" s="1"/>
  <c r="AG9" i="44"/>
  <c r="AG89" i="44" s="1"/>
  <c r="AG9" i="43"/>
  <c r="AL9" i="27"/>
  <c r="AL23" i="27" s="1"/>
  <c r="AL41" i="27" s="1"/>
  <c r="AB10" i="28" s="1"/>
  <c r="AL7" i="27"/>
  <c r="AL21" i="27" s="1"/>
  <c r="AL39" i="27" s="1"/>
  <c r="AB8" i="28" s="1"/>
  <c r="AL12" i="27"/>
  <c r="AL26" i="27" s="1"/>
  <c r="AL44" i="27" s="1"/>
  <c r="AB13" i="28" s="1"/>
  <c r="B8" i="31"/>
  <c r="B10" i="31"/>
  <c r="B13" i="31"/>
  <c r="AG13" i="45"/>
  <c r="AG93" i="45" s="1"/>
  <c r="AG13" i="44"/>
  <c r="AG13" i="43"/>
  <c r="AG52" i="43" s="1"/>
  <c r="AG10" i="45"/>
  <c r="AG90" i="45" s="1"/>
  <c r="AG10" i="44"/>
  <c r="AG46" i="44" s="1"/>
  <c r="AG10" i="43"/>
  <c r="AG90" i="43" s="1"/>
  <c r="AG16" i="45"/>
  <c r="AG55" i="45" s="1"/>
  <c r="AG16" i="44"/>
  <c r="AG55" i="44" s="1"/>
  <c r="AG16" i="43"/>
  <c r="AG55" i="43" s="1"/>
  <c r="AL10" i="27"/>
  <c r="AL24" i="27" s="1"/>
  <c r="AL42" i="27" s="1"/>
  <c r="AB11" i="28" s="1"/>
  <c r="AL13" i="27"/>
  <c r="AL27" i="27" s="1"/>
  <c r="AL45" i="27" s="1"/>
  <c r="AB14" i="28" s="1"/>
  <c r="B11" i="31"/>
  <c r="B14" i="31"/>
  <c r="C20" i="25"/>
  <c r="D20" i="25"/>
  <c r="C21" i="25"/>
  <c r="D21" i="25"/>
  <c r="C22" i="25"/>
  <c r="D22" i="25"/>
  <c r="C26" i="25"/>
  <c r="D26" i="25"/>
  <c r="C27" i="25"/>
  <c r="D27" i="25"/>
  <c r="C28" i="25"/>
  <c r="D28" i="25"/>
  <c r="D16" i="25"/>
  <c r="C5" i="25"/>
  <c r="C18" i="25" s="1"/>
  <c r="D5" i="25"/>
  <c r="D18" i="25" s="1"/>
  <c r="N23" i="45"/>
  <c r="N23" i="44"/>
  <c r="N23" i="43"/>
  <c r="Q12" i="45"/>
  <c r="Q92" i="45" s="1"/>
  <c r="Q12" i="44"/>
  <c r="Q92" i="44" s="1"/>
  <c r="Q12" i="43"/>
  <c r="Q92" i="43" s="1"/>
  <c r="R21" i="45"/>
  <c r="R21" i="44"/>
  <c r="R21" i="43"/>
  <c r="M12" i="45"/>
  <c r="M92" i="45" s="1"/>
  <c r="M12" i="44"/>
  <c r="M92" i="44" s="1"/>
  <c r="M12" i="43"/>
  <c r="M92" i="43" s="1"/>
  <c r="Q9" i="45"/>
  <c r="Q89" i="45" s="1"/>
  <c r="Q9" i="44"/>
  <c r="Q89" i="44" s="1"/>
  <c r="Q9" i="43"/>
  <c r="Q89" i="43" s="1"/>
  <c r="M7" i="45"/>
  <c r="M87" i="45" s="1"/>
  <c r="M7" i="44"/>
  <c r="M87" i="44" s="1"/>
  <c r="M7" i="43"/>
  <c r="M87" i="43" s="1"/>
  <c r="Q23" i="45"/>
  <c r="Q23" i="43"/>
  <c r="Q23" i="44"/>
  <c r="R12" i="45"/>
  <c r="R92" i="45" s="1"/>
  <c r="R12" i="44"/>
  <c r="R92" i="44" s="1"/>
  <c r="R12" i="43"/>
  <c r="R92" i="43" s="1"/>
  <c r="M9" i="45"/>
  <c r="M89" i="45" s="1"/>
  <c r="M9" i="44"/>
  <c r="M89" i="44" s="1"/>
  <c r="M9" i="43"/>
  <c r="M89" i="43" s="1"/>
  <c r="R9" i="45"/>
  <c r="R89" i="45" s="1"/>
  <c r="R9" i="44"/>
  <c r="R89" i="44" s="1"/>
  <c r="R9" i="43"/>
  <c r="R89" i="43" s="1"/>
  <c r="N18" i="44"/>
  <c r="N19" i="44" s="1"/>
  <c r="N18" i="45"/>
  <c r="N19" i="45" s="1"/>
  <c r="N18" i="43"/>
  <c r="N19" i="43" s="1"/>
  <c r="R15" i="45"/>
  <c r="R15" i="44"/>
  <c r="R15" i="43"/>
  <c r="M25" i="45"/>
  <c r="M25" i="44"/>
  <c r="M25" i="43"/>
  <c r="M23" i="44"/>
  <c r="M23" i="45"/>
  <c r="M23" i="43"/>
  <c r="M21" i="45"/>
  <c r="M21" i="43"/>
  <c r="M21" i="44"/>
  <c r="N9" i="45"/>
  <c r="N89" i="45" s="1"/>
  <c r="N9" i="44"/>
  <c r="N89" i="44" s="1"/>
  <c r="N9" i="43"/>
  <c r="N89" i="43" s="1"/>
  <c r="R7" i="45"/>
  <c r="R87" i="45" s="1"/>
  <c r="R7" i="44"/>
  <c r="R87" i="44" s="1"/>
  <c r="R7" i="43"/>
  <c r="R87" i="43" s="1"/>
  <c r="M15" i="45"/>
  <c r="M15" i="44"/>
  <c r="M15" i="43"/>
  <c r="N21" i="45"/>
  <c r="N21" i="43"/>
  <c r="N21" i="44"/>
  <c r="R18" i="45"/>
  <c r="R19" i="45" s="1"/>
  <c r="R18" i="44"/>
  <c r="R19" i="44" s="1"/>
  <c r="R18" i="43"/>
  <c r="R19" i="43" s="1"/>
  <c r="Q25" i="45"/>
  <c r="Q25" i="44"/>
  <c r="Q25" i="43"/>
  <c r="Q7" i="45"/>
  <c r="Q87" i="45" s="1"/>
  <c r="Q7" i="44"/>
  <c r="Q87" i="44" s="1"/>
  <c r="Q7" i="43"/>
  <c r="Q87" i="43" s="1"/>
  <c r="N15" i="45"/>
  <c r="N15" i="44"/>
  <c r="N15" i="43"/>
  <c r="N12" i="45"/>
  <c r="N92" i="45" s="1"/>
  <c r="N12" i="44"/>
  <c r="N92" i="44" s="1"/>
  <c r="N12" i="43"/>
  <c r="N92" i="43" s="1"/>
  <c r="Q21" i="44"/>
  <c r="Q21" i="45"/>
  <c r="Q21" i="43"/>
  <c r="Q18" i="45"/>
  <c r="Q19" i="45" s="1"/>
  <c r="Q18" i="44"/>
  <c r="Q19" i="44" s="1"/>
  <c r="Q18" i="43"/>
  <c r="Q19" i="43" s="1"/>
  <c r="R25" i="45"/>
  <c r="R25" i="44"/>
  <c r="R25" i="43"/>
  <c r="M18" i="44"/>
  <c r="M19" i="44" s="1"/>
  <c r="M18" i="45"/>
  <c r="M19" i="45" s="1"/>
  <c r="M18" i="43"/>
  <c r="M19" i="43" s="1"/>
  <c r="N25" i="45"/>
  <c r="N25" i="43"/>
  <c r="N25" i="44"/>
  <c r="N7" i="45"/>
  <c r="N87" i="45" s="1"/>
  <c r="N7" i="44"/>
  <c r="N87" i="44" s="1"/>
  <c r="N7" i="43"/>
  <c r="N87" i="43" s="1"/>
  <c r="Q15" i="45"/>
  <c r="Q15" i="43"/>
  <c r="Q15" i="44"/>
  <c r="R23" i="45"/>
  <c r="R23" i="43"/>
  <c r="R23" i="44"/>
  <c r="AH12" i="45"/>
  <c r="AH51" i="45" s="1"/>
  <c r="AH12" i="44"/>
  <c r="AH51" i="44" s="1"/>
  <c r="AH12" i="43"/>
  <c r="AH92" i="43" s="1"/>
  <c r="AH15" i="45"/>
  <c r="AH54" i="45" s="1"/>
  <c r="AH15" i="44"/>
  <c r="AH54" i="44" s="1"/>
  <c r="AH15" i="43"/>
  <c r="AH54" i="43" s="1"/>
  <c r="AH9" i="45"/>
  <c r="AH89" i="45" s="1"/>
  <c r="AH9" i="44"/>
  <c r="AH45" i="44" s="1"/>
  <c r="AH9" i="43"/>
  <c r="AH45" i="43" s="1"/>
  <c r="AH7" i="45"/>
  <c r="AH87" i="45" s="1"/>
  <c r="AH7" i="44"/>
  <c r="AH40" i="44" s="1"/>
  <c r="AH7" i="43"/>
  <c r="AH87" i="43" s="1"/>
  <c r="C8" i="31"/>
  <c r="AM7" i="27"/>
  <c r="AM21" i="27" s="1"/>
  <c r="AM39" i="27" s="1"/>
  <c r="AC8" i="28" s="1"/>
  <c r="C10" i="31"/>
  <c r="AM9" i="27"/>
  <c r="AM23" i="27" s="1"/>
  <c r="AM41" i="27" s="1"/>
  <c r="AC10" i="28" s="1"/>
  <c r="AM12" i="27"/>
  <c r="AM26" i="27" s="1"/>
  <c r="AM44" i="27" s="1"/>
  <c r="AC13" i="28" s="1"/>
  <c r="C13" i="31"/>
  <c r="R12" i="27"/>
  <c r="R26" i="27" s="1"/>
  <c r="R44" i="27" s="1"/>
  <c r="H13" i="28" s="1"/>
  <c r="S7" i="27"/>
  <c r="S21" i="27" s="1"/>
  <c r="S39" i="27" s="1"/>
  <c r="I8" i="28" s="1"/>
  <c r="V12" i="27"/>
  <c r="V26" i="27" s="1"/>
  <c r="V44" i="27" s="1"/>
  <c r="L13" i="28" s="1"/>
  <c r="W7" i="27"/>
  <c r="W21" i="27" s="1"/>
  <c r="W39" i="27" s="1"/>
  <c r="M8" i="28" s="1"/>
  <c r="R7" i="27"/>
  <c r="R21" i="27" s="1"/>
  <c r="R39" i="27" s="1"/>
  <c r="H8" i="28" s="1"/>
  <c r="S12" i="27"/>
  <c r="S26" i="27" s="1"/>
  <c r="S44" i="27" s="1"/>
  <c r="I13" i="28" s="1"/>
  <c r="V7" i="27"/>
  <c r="V21" i="27" s="1"/>
  <c r="V39" i="27" s="1"/>
  <c r="L8" i="28" s="1"/>
  <c r="W12" i="27"/>
  <c r="W26" i="27" s="1"/>
  <c r="W44" i="27" s="1"/>
  <c r="M13" i="28" s="1"/>
  <c r="R9" i="27"/>
  <c r="R23" i="27" s="1"/>
  <c r="R41" i="27" s="1"/>
  <c r="H10" i="28" s="1"/>
  <c r="V9" i="27"/>
  <c r="V23" i="27" s="1"/>
  <c r="V41" i="27" s="1"/>
  <c r="L10" i="28" s="1"/>
  <c r="S9" i="27"/>
  <c r="S23" i="27" s="1"/>
  <c r="S41" i="27" s="1"/>
  <c r="I10" i="28" s="1"/>
  <c r="W9" i="27"/>
  <c r="W23" i="27" s="1"/>
  <c r="W41" i="27" s="1"/>
  <c r="M10" i="28" s="1"/>
  <c r="Q13" i="45"/>
  <c r="Q93" i="45" s="1"/>
  <c r="Q13" i="44"/>
  <c r="Q93" i="44" s="1"/>
  <c r="Q13" i="43"/>
  <c r="Q93" i="43" s="1"/>
  <c r="R10" i="45"/>
  <c r="R90" i="45" s="1"/>
  <c r="R10" i="44"/>
  <c r="R90" i="44" s="1"/>
  <c r="R10" i="43"/>
  <c r="R90" i="43" s="1"/>
  <c r="N13" i="45"/>
  <c r="N93" i="45" s="1"/>
  <c r="N13" i="44"/>
  <c r="N93" i="44" s="1"/>
  <c r="N13" i="43"/>
  <c r="N93" i="43" s="1"/>
  <c r="R13" i="45"/>
  <c r="R93" i="45" s="1"/>
  <c r="R13" i="44"/>
  <c r="R93" i="44" s="1"/>
  <c r="R13" i="43"/>
  <c r="R93" i="43" s="1"/>
  <c r="N10" i="45"/>
  <c r="N90" i="45" s="1"/>
  <c r="N10" i="44"/>
  <c r="N90" i="44" s="1"/>
  <c r="N10" i="43"/>
  <c r="N90" i="43" s="1"/>
  <c r="Q10" i="45"/>
  <c r="Q90" i="45" s="1"/>
  <c r="Q10" i="44"/>
  <c r="Q90" i="44" s="1"/>
  <c r="Q10" i="43"/>
  <c r="Q90" i="43" s="1"/>
  <c r="M16" i="45"/>
  <c r="M16" i="44"/>
  <c r="M16" i="43"/>
  <c r="M13" i="45"/>
  <c r="M93" i="45" s="1"/>
  <c r="M13" i="43"/>
  <c r="M93" i="43" s="1"/>
  <c r="M13" i="44"/>
  <c r="M93" i="44" s="1"/>
  <c r="N16" i="45"/>
  <c r="N16" i="43"/>
  <c r="N16" i="44"/>
  <c r="Q16" i="44"/>
  <c r="Q16" i="45"/>
  <c r="Q16" i="43"/>
  <c r="R16" i="45"/>
  <c r="R16" i="44"/>
  <c r="R16" i="43"/>
  <c r="M10" i="45"/>
  <c r="M90" i="45" s="1"/>
  <c r="M10" i="44"/>
  <c r="M90" i="44" s="1"/>
  <c r="M10" i="43"/>
  <c r="M90" i="43" s="1"/>
  <c r="AH10" i="45"/>
  <c r="AH90" i="45" s="1"/>
  <c r="AH10" i="44"/>
  <c r="AH90" i="44" s="1"/>
  <c r="AH10" i="43"/>
  <c r="AH13" i="45"/>
  <c r="AH13" i="44"/>
  <c r="AH93" i="44" s="1"/>
  <c r="AH13" i="43"/>
  <c r="AH93" i="43" s="1"/>
  <c r="AH16" i="44"/>
  <c r="AH55" i="44" s="1"/>
  <c r="AH16" i="45"/>
  <c r="AH55" i="45" s="1"/>
  <c r="AH16" i="43"/>
  <c r="AH55" i="43" s="1"/>
  <c r="C14" i="31"/>
  <c r="AM13" i="27"/>
  <c r="AM27" i="27" s="1"/>
  <c r="AM45" i="27" s="1"/>
  <c r="AC14" i="28" s="1"/>
  <c r="C11" i="31"/>
  <c r="AM10" i="27"/>
  <c r="AM24" i="27" s="1"/>
  <c r="AM42" i="27" s="1"/>
  <c r="AC11" i="28" s="1"/>
  <c r="S13" i="27"/>
  <c r="S27" i="27" s="1"/>
  <c r="S45" i="27" s="1"/>
  <c r="I14" i="28" s="1"/>
  <c r="S10" i="27"/>
  <c r="S24" i="27" s="1"/>
  <c r="S42" i="27" s="1"/>
  <c r="I11" i="28" s="1"/>
  <c r="W13" i="27"/>
  <c r="W27" i="27" s="1"/>
  <c r="W45" i="27" s="1"/>
  <c r="M14" i="28" s="1"/>
  <c r="R13" i="27"/>
  <c r="R27" i="27" s="1"/>
  <c r="R45" i="27" s="1"/>
  <c r="H14" i="28" s="1"/>
  <c r="R10" i="27"/>
  <c r="R24" i="27" s="1"/>
  <c r="R42" i="27" s="1"/>
  <c r="H11" i="28" s="1"/>
  <c r="W10" i="27"/>
  <c r="W24" i="27" s="1"/>
  <c r="W42" i="27" s="1"/>
  <c r="M11" i="28" s="1"/>
  <c r="V13" i="27"/>
  <c r="V27" i="27" s="1"/>
  <c r="V45" i="27" s="1"/>
  <c r="L14" i="28" s="1"/>
  <c r="V10" i="27"/>
  <c r="V24" i="27" s="1"/>
  <c r="V42" i="27" s="1"/>
  <c r="L11" i="28" s="1"/>
  <c r="E15" i="44"/>
  <c r="E15" i="45"/>
  <c r="E15" i="43"/>
  <c r="E12" i="45"/>
  <c r="E92" i="45" s="1"/>
  <c r="E12" i="44"/>
  <c r="E92" i="44" s="1"/>
  <c r="E12" i="43"/>
  <c r="E92" i="43" s="1"/>
  <c r="E9" i="45"/>
  <c r="E89" i="45" s="1"/>
  <c r="E9" i="44"/>
  <c r="E89" i="44" s="1"/>
  <c r="E9" i="43"/>
  <c r="E89" i="43" s="1"/>
  <c r="E25" i="45"/>
  <c r="E25" i="43"/>
  <c r="E25" i="44"/>
  <c r="E23" i="44"/>
  <c r="E23" i="45"/>
  <c r="E23" i="43"/>
  <c r="E21" i="45"/>
  <c r="E21" i="44"/>
  <c r="E21" i="43"/>
  <c r="E7" i="45"/>
  <c r="E87" i="45" s="1"/>
  <c r="E7" i="44"/>
  <c r="E87" i="44" s="1"/>
  <c r="E7" i="43"/>
  <c r="E87" i="43" s="1"/>
  <c r="E18" i="45"/>
  <c r="E19" i="45" s="1"/>
  <c r="E18" i="44"/>
  <c r="E19" i="44" s="1"/>
  <c r="E18" i="43"/>
  <c r="E19" i="43" s="1"/>
  <c r="E10" i="45"/>
  <c r="E90" i="45" s="1"/>
  <c r="E10" i="44"/>
  <c r="E90" i="44" s="1"/>
  <c r="E10" i="43"/>
  <c r="E90" i="43" s="1"/>
  <c r="E16" i="45"/>
  <c r="E16" i="44"/>
  <c r="E16" i="43"/>
  <c r="E13" i="45"/>
  <c r="E93" i="45" s="1"/>
  <c r="E13" i="44"/>
  <c r="E93" i="44" s="1"/>
  <c r="E13" i="43"/>
  <c r="E93" i="43" s="1"/>
  <c r="D16" i="19"/>
  <c r="D5" i="19"/>
  <c r="D18" i="19" s="1"/>
  <c r="L6" i="27"/>
  <c r="L20" i="27" s="1"/>
  <c r="L38" i="27" s="1"/>
  <c r="B7" i="28" s="1"/>
  <c r="L3" i="27"/>
  <c r="L17" i="27" s="1"/>
  <c r="L35" i="27" s="1"/>
  <c r="B4" i="28" s="1"/>
  <c r="K45" i="27"/>
  <c r="J45" i="27"/>
  <c r="I45" i="27"/>
  <c r="H45" i="27"/>
  <c r="G45" i="27"/>
  <c r="F45" i="27"/>
  <c r="E45" i="27"/>
  <c r="D45" i="27"/>
  <c r="C45" i="27"/>
  <c r="B45" i="27"/>
  <c r="K44" i="27"/>
  <c r="J44" i="27"/>
  <c r="I44" i="27"/>
  <c r="H44" i="27"/>
  <c r="G44" i="27"/>
  <c r="F44" i="27"/>
  <c r="E44" i="27"/>
  <c r="D44" i="27"/>
  <c r="C44" i="27"/>
  <c r="B44" i="27"/>
  <c r="K42" i="27"/>
  <c r="J42" i="27"/>
  <c r="I42" i="27"/>
  <c r="H42" i="27"/>
  <c r="G42" i="27"/>
  <c r="F42" i="27"/>
  <c r="E42" i="27"/>
  <c r="D42" i="27"/>
  <c r="C42" i="27"/>
  <c r="B42" i="27"/>
  <c r="K39" i="27"/>
  <c r="J39" i="27"/>
  <c r="I39" i="27"/>
  <c r="H39" i="27"/>
  <c r="G39" i="27"/>
  <c r="F39" i="27"/>
  <c r="E39" i="27"/>
  <c r="D39" i="27"/>
  <c r="C39" i="27"/>
  <c r="B39" i="27"/>
  <c r="K38" i="27"/>
  <c r="J38" i="27"/>
  <c r="I38" i="27"/>
  <c r="H38" i="27"/>
  <c r="G38" i="27"/>
  <c r="F38" i="27"/>
  <c r="E38" i="27"/>
  <c r="D38" i="27"/>
  <c r="C38" i="27"/>
  <c r="B38" i="27"/>
  <c r="K35" i="27"/>
  <c r="J35" i="27"/>
  <c r="I35" i="27"/>
  <c r="H35" i="27"/>
  <c r="G35" i="27"/>
  <c r="F35" i="27"/>
  <c r="E35" i="27"/>
  <c r="D35" i="27"/>
  <c r="C35" i="27"/>
  <c r="B35" i="27"/>
  <c r="AG31" i="27"/>
  <c r="AF31" i="27"/>
  <c r="AE31" i="27"/>
  <c r="AD31" i="27"/>
  <c r="AC31" i="27"/>
  <c r="AB31" i="27"/>
  <c r="AA31" i="27"/>
  <c r="Z31" i="27"/>
  <c r="Y31" i="27"/>
  <c r="X31" i="27"/>
  <c r="W31" i="27"/>
  <c r="V31" i="27"/>
  <c r="U31" i="27"/>
  <c r="T31" i="27"/>
  <c r="S31" i="27"/>
  <c r="R31" i="27"/>
  <c r="Q31" i="27"/>
  <c r="P31" i="27"/>
  <c r="O31" i="27"/>
  <c r="M31" i="27"/>
  <c r="L31" i="27"/>
  <c r="I27" i="27"/>
  <c r="I41" i="27" s="1"/>
  <c r="H27" i="27"/>
  <c r="H41" i="27"/>
  <c r="G27" i="27"/>
  <c r="G41" i="27"/>
  <c r="F27" i="27"/>
  <c r="F41" i="27"/>
  <c r="I26" i="27"/>
  <c r="H26" i="27"/>
  <c r="G26" i="27"/>
  <c r="F26" i="27"/>
  <c r="C26" i="27"/>
  <c r="I24" i="27"/>
  <c r="H24" i="27"/>
  <c r="G24" i="27"/>
  <c r="F24" i="27"/>
  <c r="I23" i="27"/>
  <c r="H23" i="27"/>
  <c r="G23" i="27"/>
  <c r="F23" i="27"/>
  <c r="I21" i="27"/>
  <c r="H21" i="27"/>
  <c r="G21" i="27"/>
  <c r="F21" i="27"/>
  <c r="I20" i="27"/>
  <c r="H20" i="27"/>
  <c r="G20" i="27"/>
  <c r="F20" i="27"/>
  <c r="I17" i="27"/>
  <c r="H17" i="27"/>
  <c r="G17" i="27"/>
  <c r="F17" i="27"/>
  <c r="G23" i="45"/>
  <c r="G23" i="44"/>
  <c r="G23" i="43"/>
  <c r="I15" i="45"/>
  <c r="I15" i="44"/>
  <c r="I15" i="43"/>
  <c r="G9" i="45"/>
  <c r="G89" i="45" s="1"/>
  <c r="G9" i="44"/>
  <c r="G89" i="44" s="1"/>
  <c r="G9" i="43"/>
  <c r="G89" i="43" s="1"/>
  <c r="I21" i="44"/>
  <c r="I21" i="45"/>
  <c r="I21" i="43"/>
  <c r="G7" i="45"/>
  <c r="G87" i="45" s="1"/>
  <c r="G7" i="44"/>
  <c r="G87" i="44" s="1"/>
  <c r="G7" i="43"/>
  <c r="G87" i="43" s="1"/>
  <c r="G12" i="45"/>
  <c r="G92" i="45" s="1"/>
  <c r="G12" i="44"/>
  <c r="G92" i="44" s="1"/>
  <c r="G12" i="43"/>
  <c r="G92" i="43" s="1"/>
  <c r="I23" i="45"/>
  <c r="I23" i="43"/>
  <c r="I23" i="44"/>
  <c r="G15" i="45"/>
  <c r="G15" i="44"/>
  <c r="G15" i="43"/>
  <c r="I7" i="45"/>
  <c r="I87" i="45" s="1"/>
  <c r="I7" i="44"/>
  <c r="I87" i="44" s="1"/>
  <c r="I7" i="43"/>
  <c r="I87" i="43" s="1"/>
  <c r="I25" i="44"/>
  <c r="I25" i="45"/>
  <c r="I25" i="43"/>
  <c r="I18" i="45"/>
  <c r="I19" i="45" s="1"/>
  <c r="I18" i="44"/>
  <c r="I19" i="44" s="1"/>
  <c r="I18" i="43"/>
  <c r="I19" i="43" s="1"/>
  <c r="G18" i="44"/>
  <c r="G19" i="44" s="1"/>
  <c r="G18" i="45"/>
  <c r="G19" i="45" s="1"/>
  <c r="G18" i="43"/>
  <c r="G19" i="43" s="1"/>
  <c r="I9" i="45"/>
  <c r="I89" i="45" s="1"/>
  <c r="I9" i="44"/>
  <c r="I89" i="44" s="1"/>
  <c r="I9" i="43"/>
  <c r="I89" i="43" s="1"/>
  <c r="G25" i="45"/>
  <c r="G25" i="43"/>
  <c r="G25" i="44"/>
  <c r="G21" i="45"/>
  <c r="G21" i="43"/>
  <c r="G21" i="44"/>
  <c r="I12" i="45"/>
  <c r="I92" i="45" s="1"/>
  <c r="I12" i="44"/>
  <c r="I92" i="44" s="1"/>
  <c r="I12" i="43"/>
  <c r="I92" i="43" s="1"/>
  <c r="N7" i="27"/>
  <c r="N21" i="27" s="1"/>
  <c r="N39" i="27" s="1"/>
  <c r="D8" i="28" s="1"/>
  <c r="N12" i="27"/>
  <c r="N26" i="27" s="1"/>
  <c r="N44" i="27" s="1"/>
  <c r="D13" i="28" s="1"/>
  <c r="N9" i="27"/>
  <c r="N23" i="27" s="1"/>
  <c r="N41" i="27" s="1"/>
  <c r="D10" i="28" s="1"/>
  <c r="L9" i="27"/>
  <c r="L23" i="27" s="1"/>
  <c r="L41" i="27" s="1"/>
  <c r="B10" i="28" s="1"/>
  <c r="L12" i="27"/>
  <c r="L26" i="27" s="1"/>
  <c r="L44" i="27" s="1"/>
  <c r="B13" i="28" s="1"/>
  <c r="L7" i="27"/>
  <c r="L21" i="27" s="1"/>
  <c r="L39" i="27" s="1"/>
  <c r="B8" i="28" s="1"/>
  <c r="K20" i="27"/>
  <c r="D24" i="27"/>
  <c r="J26" i="27"/>
  <c r="B26" i="27"/>
  <c r="D23" i="27"/>
  <c r="C17" i="27"/>
  <c r="J20" i="27"/>
  <c r="C24" i="27"/>
  <c r="E27" i="27"/>
  <c r="E41" i="27" s="1"/>
  <c r="D17" i="27"/>
  <c r="J17" i="27"/>
  <c r="B20" i="27"/>
  <c r="E21" i="27"/>
  <c r="J21" i="27"/>
  <c r="C23" i="27"/>
  <c r="K24" i="27"/>
  <c r="B27" i="27"/>
  <c r="B41" i="27"/>
  <c r="J27" i="27"/>
  <c r="J41" i="27"/>
  <c r="D21" i="27"/>
  <c r="J24" i="27"/>
  <c r="K17" i="27"/>
  <c r="C20" i="27"/>
  <c r="B24" i="27"/>
  <c r="E26" i="27"/>
  <c r="D27" i="27"/>
  <c r="D41" i="27"/>
  <c r="E17" i="27"/>
  <c r="D20" i="27"/>
  <c r="C21" i="27"/>
  <c r="K21" i="27"/>
  <c r="B23" i="27"/>
  <c r="J23" i="27"/>
  <c r="E24" i="27"/>
  <c r="D26" i="27"/>
  <c r="C27" i="27"/>
  <c r="C41" i="27"/>
  <c r="K27" i="27"/>
  <c r="K41" i="27"/>
  <c r="B17" i="27"/>
  <c r="E20" i="27"/>
  <c r="B21" i="27"/>
  <c r="E23" i="27"/>
  <c r="K23" i="27"/>
  <c r="K26" i="27"/>
  <c r="I16" i="44"/>
  <c r="I16" i="45"/>
  <c r="I16" i="43"/>
  <c r="G10" i="45"/>
  <c r="G90" i="45" s="1"/>
  <c r="G10" i="44"/>
  <c r="G90" i="44" s="1"/>
  <c r="G10" i="43"/>
  <c r="G90" i="43" s="1"/>
  <c r="G13" i="45"/>
  <c r="G93" i="45" s="1"/>
  <c r="G13" i="44"/>
  <c r="G93" i="44" s="1"/>
  <c r="G13" i="43"/>
  <c r="G93" i="43" s="1"/>
  <c r="I10" i="45"/>
  <c r="I90" i="45" s="1"/>
  <c r="I10" i="44"/>
  <c r="I90" i="44" s="1"/>
  <c r="I10" i="43"/>
  <c r="I90" i="43" s="1"/>
  <c r="G16" i="45"/>
  <c r="G16" i="43"/>
  <c r="G16" i="44"/>
  <c r="I13" i="45"/>
  <c r="I93" i="45" s="1"/>
  <c r="I13" i="44"/>
  <c r="I93" i="44" s="1"/>
  <c r="I13" i="43"/>
  <c r="I93" i="43" s="1"/>
  <c r="N10" i="27"/>
  <c r="N24" i="27" s="1"/>
  <c r="N42" i="27" s="1"/>
  <c r="D11" i="28" s="1"/>
  <c r="N13" i="27"/>
  <c r="N27" i="27" s="1"/>
  <c r="N45" i="27" s="1"/>
  <c r="D14" i="28" s="1"/>
  <c r="L10" i="27"/>
  <c r="L24" i="27" s="1"/>
  <c r="L42" i="27" s="1"/>
  <c r="B11" i="28" s="1"/>
  <c r="L13" i="27"/>
  <c r="L27" i="27" s="1"/>
  <c r="L45" i="27" s="1"/>
  <c r="B14" i="28" s="1"/>
  <c r="C3" i="25"/>
  <c r="C16" i="25" s="1"/>
  <c r="D16" i="24"/>
  <c r="D5" i="24"/>
  <c r="D18" i="24" s="1"/>
  <c r="B3" i="24"/>
  <c r="B16" i="24" s="1"/>
  <c r="C3" i="24"/>
  <c r="C16" i="24" s="1"/>
  <c r="B5" i="24"/>
  <c r="B18" i="24" s="1"/>
  <c r="C5" i="24"/>
  <c r="C18" i="24" s="1"/>
  <c r="C3" i="19"/>
  <c r="C16" i="19" s="1"/>
  <c r="C5" i="19"/>
  <c r="C18" i="19" s="1"/>
  <c r="C3" i="18"/>
  <c r="C16" i="18" s="1"/>
  <c r="C5" i="18"/>
  <c r="C18" i="18" s="1"/>
  <c r="D5" i="18"/>
  <c r="D18" i="18" s="1"/>
  <c r="B3" i="18"/>
  <c r="B16" i="18" s="1"/>
  <c r="B5" i="18"/>
  <c r="B18" i="18" s="1"/>
  <c r="X12" i="45"/>
  <c r="X92" i="45" s="1"/>
  <c r="X12" i="44"/>
  <c r="X92" i="44" s="1"/>
  <c r="X12" i="43"/>
  <c r="X92" i="43" s="1"/>
  <c r="X15" i="45"/>
  <c r="X15" i="44"/>
  <c r="X15" i="43"/>
  <c r="Y15" i="45"/>
  <c r="Y54" i="45" s="1"/>
  <c r="Y15" i="44"/>
  <c r="Y54" i="44" s="1"/>
  <c r="Y15" i="43"/>
  <c r="Y54" i="43" s="1"/>
  <c r="S25" i="45"/>
  <c r="S64" i="45" s="1"/>
  <c r="S25" i="43"/>
  <c r="S64" i="43" s="1"/>
  <c r="S25" i="44"/>
  <c r="S64" i="44" s="1"/>
  <c r="X18" i="45"/>
  <c r="X19" i="45" s="1"/>
  <c r="X18" i="44"/>
  <c r="X19" i="44" s="1"/>
  <c r="X18" i="43"/>
  <c r="X19" i="43" s="1"/>
  <c r="S23" i="44"/>
  <c r="S62" i="44" s="1"/>
  <c r="S23" i="45"/>
  <c r="S62" i="45" s="1"/>
  <c r="S23" i="43"/>
  <c r="S62" i="43" s="1"/>
  <c r="S12" i="45"/>
  <c r="S12" i="44"/>
  <c r="S92" i="44" s="1"/>
  <c r="S12" i="43"/>
  <c r="S92" i="43" s="1"/>
  <c r="S21" i="45"/>
  <c r="S60" i="45" s="1"/>
  <c r="S21" i="44"/>
  <c r="S60" i="44" s="1"/>
  <c r="S21" i="43"/>
  <c r="S60" i="43" s="1"/>
  <c r="Y12" i="44"/>
  <c r="Y92" i="44" s="1"/>
  <c r="Y12" i="45"/>
  <c r="Y51" i="45" s="1"/>
  <c r="Y12" i="43"/>
  <c r="S7" i="45"/>
  <c r="S87" i="45" s="1"/>
  <c r="S7" i="44"/>
  <c r="S87" i="44" s="1"/>
  <c r="S7" i="43"/>
  <c r="S40" i="43" s="1"/>
  <c r="Y18" i="45"/>
  <c r="Y19" i="45" s="1"/>
  <c r="Y58" i="45" s="1"/>
  <c r="Y18" i="43"/>
  <c r="Y57" i="43" s="1"/>
  <c r="Y18" i="44"/>
  <c r="S9" i="45"/>
  <c r="S89" i="45" s="1"/>
  <c r="S9" i="44"/>
  <c r="S89" i="44" s="1"/>
  <c r="S9" i="43"/>
  <c r="S89" i="43" s="1"/>
  <c r="S15" i="44"/>
  <c r="S54" i="44" s="1"/>
  <c r="S15" i="45"/>
  <c r="S54" i="45" s="1"/>
  <c r="S15" i="43"/>
  <c r="S54" i="43" s="1"/>
  <c r="X7" i="45"/>
  <c r="X87" i="45" s="1"/>
  <c r="X7" i="44"/>
  <c r="X87" i="44" s="1"/>
  <c r="X7" i="43"/>
  <c r="X87" i="43" s="1"/>
  <c r="Y7" i="45"/>
  <c r="Y87" i="45" s="1"/>
  <c r="Y7" i="44"/>
  <c r="Y87" i="44" s="1"/>
  <c r="Y7" i="43"/>
  <c r="S18" i="45"/>
  <c r="S57" i="45" s="1"/>
  <c r="S18" i="44"/>
  <c r="S57" i="44" s="1"/>
  <c r="S18" i="43"/>
  <c r="X9" i="45"/>
  <c r="X89" i="45" s="1"/>
  <c r="X9" i="44"/>
  <c r="X89" i="44" s="1"/>
  <c r="X9" i="43"/>
  <c r="X89" i="43" s="1"/>
  <c r="Y9" i="45"/>
  <c r="Y45" i="45" s="1"/>
  <c r="Y9" i="44"/>
  <c r="Y45" i="44" s="1"/>
  <c r="Y9" i="43"/>
  <c r="Y89" i="43" s="1"/>
  <c r="AC9" i="27"/>
  <c r="AC23" i="27" s="1"/>
  <c r="AC41" i="27" s="1"/>
  <c r="S10" i="28" s="1"/>
  <c r="AC12" i="27"/>
  <c r="AC26" i="27" s="1"/>
  <c r="AC44" i="27" s="1"/>
  <c r="S13" i="28" s="1"/>
  <c r="AC7" i="27"/>
  <c r="AC21" i="27" s="1"/>
  <c r="AC39" i="27" s="1"/>
  <c r="S8" i="28" s="1"/>
  <c r="AD9" i="27"/>
  <c r="AD23" i="27" s="1"/>
  <c r="AD41" i="27" s="1"/>
  <c r="T10" i="28" s="1"/>
  <c r="AD12" i="27"/>
  <c r="AD26" i="27" s="1"/>
  <c r="AD44" i="27" s="1"/>
  <c r="T13" i="28" s="1"/>
  <c r="AD7" i="27"/>
  <c r="AD21" i="27" s="1"/>
  <c r="AD39" i="27" s="1"/>
  <c r="T8" i="28" s="1"/>
  <c r="X7" i="27"/>
  <c r="X21" i="27" s="1"/>
  <c r="X39" i="27" s="1"/>
  <c r="N8" i="28" s="1"/>
  <c r="X9" i="27"/>
  <c r="X23" i="27" s="1"/>
  <c r="X41" i="27" s="1"/>
  <c r="N10" i="28" s="1"/>
  <c r="X12" i="27"/>
  <c r="X26" i="27" s="1"/>
  <c r="X44" i="27" s="1"/>
  <c r="N13" i="28" s="1"/>
  <c r="S10" i="45"/>
  <c r="S10" i="44"/>
  <c r="S46" i="44" s="1"/>
  <c r="S10" i="43"/>
  <c r="S90" i="43" s="1"/>
  <c r="X13" i="45"/>
  <c r="X93" i="45" s="1"/>
  <c r="X13" i="44"/>
  <c r="X93" i="44" s="1"/>
  <c r="X13" i="43"/>
  <c r="X93" i="43" s="1"/>
  <c r="Y13" i="45"/>
  <c r="Y93" i="45" s="1"/>
  <c r="Y13" i="44"/>
  <c r="Y52" i="44" s="1"/>
  <c r="Y13" i="43"/>
  <c r="X16" i="44"/>
  <c r="X16" i="45"/>
  <c r="X16" i="43"/>
  <c r="X10" i="45"/>
  <c r="X90" i="45" s="1"/>
  <c r="X10" i="44"/>
  <c r="X90" i="44" s="1"/>
  <c r="X10" i="43"/>
  <c r="X90" i="43" s="1"/>
  <c r="Y10" i="45"/>
  <c r="Y90" i="45" s="1"/>
  <c r="Y10" i="44"/>
  <c r="Y10" i="43"/>
  <c r="Y46" i="43" s="1"/>
  <c r="S16" i="45"/>
  <c r="S55" i="45" s="1"/>
  <c r="S16" i="44"/>
  <c r="S55" i="44" s="1"/>
  <c r="S16" i="43"/>
  <c r="S55" i="43" s="1"/>
  <c r="Y16" i="45"/>
  <c r="Y55" i="45" s="1"/>
  <c r="Y16" i="44"/>
  <c r="Y55" i="44" s="1"/>
  <c r="Y16" i="43"/>
  <c r="Y55" i="43" s="1"/>
  <c r="S13" i="45"/>
  <c r="S93" i="45" s="1"/>
  <c r="S13" i="44"/>
  <c r="S52" i="44" s="1"/>
  <c r="S13" i="43"/>
  <c r="S52" i="43" s="1"/>
  <c r="AC10" i="27"/>
  <c r="AC24" i="27" s="1"/>
  <c r="AC42" i="27" s="1"/>
  <c r="S11" i="28" s="1"/>
  <c r="AC13" i="27"/>
  <c r="AC27" i="27" s="1"/>
  <c r="AC45" i="27" s="1"/>
  <c r="S14" i="28" s="1"/>
  <c r="AD13" i="27"/>
  <c r="AD27" i="27" s="1"/>
  <c r="AD45" i="27" s="1"/>
  <c r="T14" i="28" s="1"/>
  <c r="AD10" i="27"/>
  <c r="AD24" i="27" s="1"/>
  <c r="AD42" i="27" s="1"/>
  <c r="T11" i="28" s="1"/>
  <c r="X13" i="27"/>
  <c r="X27" i="27" s="1"/>
  <c r="X45" i="27" s="1"/>
  <c r="N14" i="28" s="1"/>
  <c r="X10" i="27"/>
  <c r="X24" i="27" s="1"/>
  <c r="X42" i="27" s="1"/>
  <c r="N11" i="28" s="1"/>
  <c r="D25" i="45"/>
  <c r="D25" i="44"/>
  <c r="D25" i="43"/>
  <c r="B21" i="44"/>
  <c r="B21" i="45"/>
  <c r="B21" i="43"/>
  <c r="D9" i="45"/>
  <c r="D89" i="45" s="1"/>
  <c r="D9" i="44"/>
  <c r="D89" i="44" s="1"/>
  <c r="D9" i="43"/>
  <c r="D89" i="43" s="1"/>
  <c r="D12" i="45"/>
  <c r="D92" i="45" s="1"/>
  <c r="D12" i="44"/>
  <c r="D92" i="44" s="1"/>
  <c r="D12" i="43"/>
  <c r="D92" i="43" s="1"/>
  <c r="D15" i="45"/>
  <c r="D15" i="44"/>
  <c r="D15" i="43"/>
  <c r="B18" i="45"/>
  <c r="B18" i="44"/>
  <c r="B18" i="43"/>
  <c r="B15" i="45"/>
  <c r="B15" i="44"/>
  <c r="B15" i="43"/>
  <c r="B7" i="45"/>
  <c r="B87" i="45" s="1"/>
  <c r="B7" i="44"/>
  <c r="B87" i="44" s="1"/>
  <c r="B7" i="43"/>
  <c r="B87" i="43" s="1"/>
  <c r="D18" i="45"/>
  <c r="D19" i="45" s="1"/>
  <c r="D18" i="44"/>
  <c r="D19" i="44" s="1"/>
  <c r="D18" i="43"/>
  <c r="D19" i="43" s="1"/>
  <c r="D21" i="45"/>
  <c r="D21" i="44"/>
  <c r="D21" i="43"/>
  <c r="D7" i="45"/>
  <c r="D87" i="45" s="1"/>
  <c r="D7" i="44"/>
  <c r="D87" i="44" s="1"/>
  <c r="D7" i="43"/>
  <c r="D87" i="43" s="1"/>
  <c r="B23" i="45"/>
  <c r="B23" i="44"/>
  <c r="B23" i="43"/>
  <c r="B25" i="44"/>
  <c r="B25" i="45"/>
  <c r="B25" i="43"/>
  <c r="B9" i="45"/>
  <c r="B89" i="45" s="1"/>
  <c r="B9" i="44"/>
  <c r="B89" i="44" s="1"/>
  <c r="B9" i="43"/>
  <c r="B89" i="43" s="1"/>
  <c r="B27" i="45"/>
  <c r="B27" i="43"/>
  <c r="B27" i="44"/>
  <c r="B12" i="45"/>
  <c r="B92" i="45" s="1"/>
  <c r="B12" i="44"/>
  <c r="B92" i="44" s="1"/>
  <c r="B12" i="43"/>
  <c r="B92" i="43" s="1"/>
  <c r="B30" i="44"/>
  <c r="B30" i="45"/>
  <c r="B30" i="43"/>
  <c r="D23" i="45"/>
  <c r="D23" i="43"/>
  <c r="D23" i="44"/>
  <c r="D6" i="25"/>
  <c r="D19" i="25" s="1"/>
  <c r="D8" i="25"/>
  <c r="D24" i="25" s="1"/>
  <c r="D11" i="25"/>
  <c r="D30" i="25" s="1"/>
  <c r="B8" i="24"/>
  <c r="B21" i="24" s="1"/>
  <c r="B8" i="18"/>
  <c r="B21" i="18" s="1"/>
  <c r="D11" i="24"/>
  <c r="D24" i="24" s="1"/>
  <c r="D11" i="18"/>
  <c r="D24" i="18" s="1"/>
  <c r="D8" i="19"/>
  <c r="D21" i="19" s="1"/>
  <c r="B11" i="18"/>
  <c r="B24" i="18" s="1"/>
  <c r="B11" i="24"/>
  <c r="B24" i="24" s="1"/>
  <c r="D6" i="18"/>
  <c r="D19" i="18" s="1"/>
  <c r="D6" i="24"/>
  <c r="D19" i="24" s="1"/>
  <c r="D11" i="19"/>
  <c r="D24" i="19" s="1"/>
  <c r="B6" i="18"/>
  <c r="B19" i="18" s="1"/>
  <c r="B6" i="24"/>
  <c r="B19" i="24" s="1"/>
  <c r="D6" i="19"/>
  <c r="D19" i="19" s="1"/>
  <c r="D8" i="18"/>
  <c r="D21" i="18" s="1"/>
  <c r="D8" i="24"/>
  <c r="D21" i="24" s="1"/>
  <c r="D16" i="45"/>
  <c r="D16" i="44"/>
  <c r="D16" i="43"/>
  <c r="D13" i="45"/>
  <c r="D93" i="45" s="1"/>
  <c r="D13" i="44"/>
  <c r="D93" i="44" s="1"/>
  <c r="D13" i="43"/>
  <c r="D93" i="43" s="1"/>
  <c r="B10" i="45"/>
  <c r="B90" i="45" s="1"/>
  <c r="B10" i="44"/>
  <c r="B90" i="44" s="1"/>
  <c r="B10" i="43"/>
  <c r="B90" i="43" s="1"/>
  <c r="D10" i="45"/>
  <c r="D90" i="45" s="1"/>
  <c r="D10" i="44"/>
  <c r="D90" i="44" s="1"/>
  <c r="D10" i="43"/>
  <c r="D90" i="43" s="1"/>
  <c r="B16" i="44"/>
  <c r="B16" i="45"/>
  <c r="B16" i="43"/>
  <c r="B19" i="45"/>
  <c r="B19" i="44"/>
  <c r="B19" i="43"/>
  <c r="B13" i="45"/>
  <c r="B93" i="45" s="1"/>
  <c r="B13" i="44"/>
  <c r="B93" i="44" s="1"/>
  <c r="B13" i="43"/>
  <c r="B93" i="43" s="1"/>
  <c r="D9" i="25"/>
  <c r="D25" i="25" s="1"/>
  <c r="D12" i="25"/>
  <c r="D31" i="25" s="1"/>
  <c r="B9" i="24"/>
  <c r="B22" i="24" s="1"/>
  <c r="B9" i="18"/>
  <c r="B22" i="18" s="1"/>
  <c r="D12" i="19"/>
  <c r="D25" i="19" s="1"/>
  <c r="B12" i="18"/>
  <c r="B25" i="18" s="1"/>
  <c r="B12" i="24"/>
  <c r="B25" i="24" s="1"/>
  <c r="D12" i="18"/>
  <c r="D25" i="18" s="1"/>
  <c r="D12" i="24"/>
  <c r="D25" i="24" s="1"/>
  <c r="D9" i="24"/>
  <c r="D22" i="24" s="1"/>
  <c r="D9" i="18"/>
  <c r="D22" i="18" s="1"/>
  <c r="D9" i="19"/>
  <c r="D22" i="19" s="1"/>
  <c r="B3" i="25"/>
  <c r="B16" i="25" s="1"/>
  <c r="B5" i="25"/>
  <c r="B18" i="25" s="1"/>
  <c r="B20" i="25"/>
  <c r="B26" i="25"/>
  <c r="B3" i="19"/>
  <c r="B16" i="19" s="1"/>
  <c r="B5" i="19"/>
  <c r="B18" i="19" s="1"/>
  <c r="B22" i="25"/>
  <c r="O25" i="44"/>
  <c r="O25" i="45"/>
  <c r="O25" i="43"/>
  <c r="O21" i="45"/>
  <c r="O21" i="44"/>
  <c r="O21" i="43"/>
  <c r="O7" i="45"/>
  <c r="O87" i="45" s="1"/>
  <c r="O7" i="44"/>
  <c r="O87" i="44" s="1"/>
  <c r="O7" i="43"/>
  <c r="O87" i="43" s="1"/>
  <c r="O9" i="45"/>
  <c r="O89" i="45" s="1"/>
  <c r="O9" i="44"/>
  <c r="O89" i="44" s="1"/>
  <c r="O9" i="43"/>
  <c r="O89" i="43" s="1"/>
  <c r="O15" i="45"/>
  <c r="O15" i="44"/>
  <c r="O15" i="43"/>
  <c r="O23" i="45"/>
  <c r="O23" i="44"/>
  <c r="O23" i="43"/>
  <c r="O12" i="45"/>
  <c r="O92" i="45" s="1"/>
  <c r="O12" i="44"/>
  <c r="O92" i="44" s="1"/>
  <c r="O12" i="43"/>
  <c r="O92" i="43" s="1"/>
  <c r="O18" i="45"/>
  <c r="O19" i="45" s="1"/>
  <c r="O18" i="44"/>
  <c r="O19" i="44" s="1"/>
  <c r="O18" i="43"/>
  <c r="O19" i="43" s="1"/>
  <c r="T7" i="27"/>
  <c r="T21" i="27" s="1"/>
  <c r="T39" i="27" s="1"/>
  <c r="J8" i="28" s="1"/>
  <c r="T9" i="27"/>
  <c r="T23" i="27" s="1"/>
  <c r="T41" i="27" s="1"/>
  <c r="J10" i="28" s="1"/>
  <c r="T12" i="27"/>
  <c r="T26" i="27" s="1"/>
  <c r="T44" i="27" s="1"/>
  <c r="J13" i="28" s="1"/>
  <c r="B28" i="25"/>
  <c r="B21" i="25"/>
  <c r="B27" i="25"/>
  <c r="O10" i="45"/>
  <c r="O90" i="45" s="1"/>
  <c r="O10" i="44"/>
  <c r="O90" i="44" s="1"/>
  <c r="O10" i="43"/>
  <c r="O90" i="43" s="1"/>
  <c r="O13" i="44"/>
  <c r="O93" i="44" s="1"/>
  <c r="O13" i="45"/>
  <c r="O93" i="45" s="1"/>
  <c r="O13" i="43"/>
  <c r="O93" i="43" s="1"/>
  <c r="O16" i="45"/>
  <c r="O16" i="44"/>
  <c r="O16" i="43"/>
  <c r="T10" i="27"/>
  <c r="T24" i="27" s="1"/>
  <c r="T42" i="27" s="1"/>
  <c r="J11" i="28" s="1"/>
  <c r="T13" i="27"/>
  <c r="T27" i="27" s="1"/>
  <c r="T45" i="27" s="1"/>
  <c r="J14" i="28" s="1"/>
  <c r="C11" i="25"/>
  <c r="C30" i="25" s="1"/>
  <c r="C6" i="25"/>
  <c r="C19" i="25" s="1"/>
  <c r="C8" i="25"/>
  <c r="C24" i="25" s="1"/>
  <c r="C11" i="19"/>
  <c r="C24" i="19" s="1"/>
  <c r="C8" i="19"/>
  <c r="C21" i="19" s="1"/>
  <c r="C6" i="19"/>
  <c r="C19" i="19" s="1"/>
  <c r="B11" i="25"/>
  <c r="B30" i="25" s="1"/>
  <c r="B11" i="19"/>
  <c r="B24" i="19" s="1"/>
  <c r="B8" i="25"/>
  <c r="B24" i="25" s="1"/>
  <c r="B8" i="19"/>
  <c r="B21" i="19" s="1"/>
  <c r="B6" i="25"/>
  <c r="B19" i="25" s="1"/>
  <c r="B6" i="19"/>
  <c r="B19" i="19" s="1"/>
  <c r="C9" i="25"/>
  <c r="C25" i="25" s="1"/>
  <c r="C12" i="25"/>
  <c r="C31" i="25" s="1"/>
  <c r="C9" i="19"/>
  <c r="C22" i="19" s="1"/>
  <c r="C12" i="19"/>
  <c r="C25" i="19" s="1"/>
  <c r="B12" i="25"/>
  <c r="B31" i="25" s="1"/>
  <c r="B12" i="19"/>
  <c r="B25" i="19" s="1"/>
  <c r="B9" i="25"/>
  <c r="B25" i="25" s="1"/>
  <c r="B9" i="19"/>
  <c r="B22" i="19" s="1"/>
  <c r="L23" i="44"/>
  <c r="L23" i="45"/>
  <c r="L23" i="43"/>
  <c r="L7" i="45"/>
  <c r="L87" i="45" s="1"/>
  <c r="L7" i="44"/>
  <c r="L87" i="44" s="1"/>
  <c r="L7" i="43"/>
  <c r="L87" i="43" s="1"/>
  <c r="L9" i="45"/>
  <c r="L89" i="45" s="1"/>
  <c r="L9" i="44"/>
  <c r="L89" i="44" s="1"/>
  <c r="L9" i="43"/>
  <c r="L89" i="43" s="1"/>
  <c r="L25" i="45"/>
  <c r="L25" i="44"/>
  <c r="L25" i="43"/>
  <c r="L12" i="45"/>
  <c r="L92" i="45" s="1"/>
  <c r="L12" i="44"/>
  <c r="L92" i="44" s="1"/>
  <c r="L12" i="43"/>
  <c r="L92" i="43" s="1"/>
  <c r="L15" i="44"/>
  <c r="L15" i="45"/>
  <c r="L15" i="43"/>
  <c r="L18" i="45"/>
  <c r="L19" i="45" s="1"/>
  <c r="L18" i="44"/>
  <c r="L19" i="44" s="1"/>
  <c r="L18" i="43"/>
  <c r="L19" i="43" s="1"/>
  <c r="L21" i="45"/>
  <c r="L21" i="44"/>
  <c r="L21" i="43"/>
  <c r="Q9" i="27"/>
  <c r="Q23" i="27" s="1"/>
  <c r="Q41" i="27" s="1"/>
  <c r="G10" i="28" s="1"/>
  <c r="Q12" i="27"/>
  <c r="Q26" i="27" s="1"/>
  <c r="Q44" i="27" s="1"/>
  <c r="G13" i="28" s="1"/>
  <c r="Q7" i="27"/>
  <c r="Q21" i="27" s="1"/>
  <c r="Q39" i="27" s="1"/>
  <c r="G8" i="28" s="1"/>
  <c r="L10" i="45"/>
  <c r="L90" i="45" s="1"/>
  <c r="L10" i="44"/>
  <c r="L90" i="44" s="1"/>
  <c r="L10" i="43"/>
  <c r="L90" i="43" s="1"/>
  <c r="L16" i="45"/>
  <c r="L16" i="44"/>
  <c r="L16" i="43"/>
  <c r="L13" i="45"/>
  <c r="L93" i="45" s="1"/>
  <c r="L13" i="44"/>
  <c r="L93" i="44" s="1"/>
  <c r="L13" i="43"/>
  <c r="L93" i="43" s="1"/>
  <c r="Q13" i="27"/>
  <c r="Q27" i="27" s="1"/>
  <c r="Q45" i="27" s="1"/>
  <c r="G14" i="28" s="1"/>
  <c r="Q10" i="27"/>
  <c r="Q24" i="27" s="1"/>
  <c r="Q42" i="27" s="1"/>
  <c r="G11" i="28" s="1"/>
  <c r="K7" i="45"/>
  <c r="K87" i="45" s="1"/>
  <c r="K7" i="44"/>
  <c r="K87" i="44" s="1"/>
  <c r="K7" i="43"/>
  <c r="K87" i="43" s="1"/>
  <c r="K12" i="45"/>
  <c r="K92" i="45" s="1"/>
  <c r="K12" i="44"/>
  <c r="K92" i="44" s="1"/>
  <c r="K12" i="43"/>
  <c r="K92" i="43" s="1"/>
  <c r="K18" i="45"/>
  <c r="K19" i="45" s="1"/>
  <c r="K18" i="43"/>
  <c r="K19" i="43" s="1"/>
  <c r="K18" i="44"/>
  <c r="K19" i="44" s="1"/>
  <c r="K25" i="45"/>
  <c r="K25" i="44"/>
  <c r="K25" i="43"/>
  <c r="K15" i="45"/>
  <c r="K15" i="44"/>
  <c r="K15" i="43"/>
  <c r="K21" i="45"/>
  <c r="K21" i="44"/>
  <c r="K21" i="43"/>
  <c r="K23" i="45"/>
  <c r="K23" i="43"/>
  <c r="K23" i="44"/>
  <c r="K9" i="45"/>
  <c r="K89" i="45" s="1"/>
  <c r="K9" i="44"/>
  <c r="K89" i="44" s="1"/>
  <c r="K9" i="43"/>
  <c r="K89" i="43" s="1"/>
  <c r="P7" i="27"/>
  <c r="P21" i="27" s="1"/>
  <c r="P39" i="27" s="1"/>
  <c r="F8" i="28" s="1"/>
  <c r="P9" i="27"/>
  <c r="P23" i="27" s="1"/>
  <c r="P41" i="27" s="1"/>
  <c r="F10" i="28" s="1"/>
  <c r="P12" i="27"/>
  <c r="P26" i="27" s="1"/>
  <c r="P44" i="27" s="1"/>
  <c r="F13" i="28" s="1"/>
  <c r="K10" i="45"/>
  <c r="K90" i="45" s="1"/>
  <c r="K10" i="44"/>
  <c r="K90" i="44" s="1"/>
  <c r="K10" i="43"/>
  <c r="K90" i="43" s="1"/>
  <c r="K16" i="45"/>
  <c r="K16" i="44"/>
  <c r="K16" i="43"/>
  <c r="K13" i="45"/>
  <c r="K93" i="45" s="1"/>
  <c r="K13" i="44"/>
  <c r="K93" i="44" s="1"/>
  <c r="K13" i="43"/>
  <c r="K93" i="43" s="1"/>
  <c r="P13" i="27"/>
  <c r="P27" i="27" s="1"/>
  <c r="P45" i="27" s="1"/>
  <c r="F14" i="28" s="1"/>
  <c r="P10" i="27"/>
  <c r="P24" i="27" s="1"/>
  <c r="P42" i="27" s="1"/>
  <c r="F11" i="28" s="1"/>
  <c r="F12" i="45"/>
  <c r="F12" i="44"/>
  <c r="F51" i="44" s="1"/>
  <c r="F12" i="43"/>
  <c r="F51" i="43" s="1"/>
  <c r="H23" i="45"/>
  <c r="H62" i="45" s="1"/>
  <c r="H23" i="44"/>
  <c r="H62" i="44" s="1"/>
  <c r="H23" i="43"/>
  <c r="H62" i="43" s="1"/>
  <c r="H9" i="45"/>
  <c r="H89" i="45" s="1"/>
  <c r="H9" i="44"/>
  <c r="H89" i="44" s="1"/>
  <c r="H9" i="43"/>
  <c r="H89" i="43" s="1"/>
  <c r="H12" i="45"/>
  <c r="H92" i="45" s="1"/>
  <c r="H12" i="44"/>
  <c r="H92" i="44" s="1"/>
  <c r="H12" i="43"/>
  <c r="H92" i="43" s="1"/>
  <c r="F15" i="45"/>
  <c r="F54" i="45" s="1"/>
  <c r="F15" i="44"/>
  <c r="F54" i="44" s="1"/>
  <c r="F15" i="43"/>
  <c r="F54" i="43" s="1"/>
  <c r="F21" i="45"/>
  <c r="F60" i="45" s="1"/>
  <c r="F21" i="43"/>
  <c r="F60" i="43" s="1"/>
  <c r="F21" i="44"/>
  <c r="F60" i="44" s="1"/>
  <c r="F23" i="44"/>
  <c r="F62" i="44" s="1"/>
  <c r="F23" i="45"/>
  <c r="F62" i="45" s="1"/>
  <c r="F23" i="43"/>
  <c r="F62" i="43" s="1"/>
  <c r="H15" i="45"/>
  <c r="H54" i="45" s="1"/>
  <c r="H15" i="44"/>
  <c r="H54" i="44" s="1"/>
  <c r="H15" i="43"/>
  <c r="H54" i="43" s="1"/>
  <c r="F7" i="45"/>
  <c r="F7" i="44"/>
  <c r="F87" i="44" s="1"/>
  <c r="F7" i="43"/>
  <c r="F87" i="43" s="1"/>
  <c r="F25" i="45"/>
  <c r="F64" i="45" s="1"/>
  <c r="F25" i="43"/>
  <c r="F64" i="43" s="1"/>
  <c r="F25" i="44"/>
  <c r="F64" i="44" s="1"/>
  <c r="H18" i="45"/>
  <c r="H19" i="45" s="1"/>
  <c r="H58" i="45" s="1"/>
  <c r="H18" i="44"/>
  <c r="H57" i="44" s="1"/>
  <c r="H18" i="43"/>
  <c r="H19" i="43" s="1"/>
  <c r="H58" i="43" s="1"/>
  <c r="H7" i="45"/>
  <c r="H87" i="45" s="1"/>
  <c r="H7" i="44"/>
  <c r="H87" i="44" s="1"/>
  <c r="H7" i="43"/>
  <c r="H40" i="43" s="1"/>
  <c r="H25" i="44"/>
  <c r="H64" i="44" s="1"/>
  <c r="H25" i="45"/>
  <c r="H64" i="45" s="1"/>
  <c r="H25" i="43"/>
  <c r="H64" i="43" s="1"/>
  <c r="F18" i="44"/>
  <c r="F57" i="44" s="1"/>
  <c r="F18" i="45"/>
  <c r="F18" i="43"/>
  <c r="F57" i="43" s="1"/>
  <c r="F9" i="45"/>
  <c r="F89" i="45" s="1"/>
  <c r="F9" i="44"/>
  <c r="F45" i="44" s="1"/>
  <c r="F9" i="43"/>
  <c r="F89" i="43" s="1"/>
  <c r="H21" i="45"/>
  <c r="H60" i="45" s="1"/>
  <c r="H21" i="44"/>
  <c r="H60" i="44" s="1"/>
  <c r="H21" i="43"/>
  <c r="H60" i="43" s="1"/>
  <c r="M7" i="27"/>
  <c r="M21" i="27" s="1"/>
  <c r="M39" i="27" s="1"/>
  <c r="C8" i="28" s="1"/>
  <c r="M12" i="27"/>
  <c r="M26" i="27" s="1"/>
  <c r="M44" i="27" s="1"/>
  <c r="C13" i="28" s="1"/>
  <c r="M9" i="27"/>
  <c r="M23" i="27" s="1"/>
  <c r="M41" i="27" s="1"/>
  <c r="C10" i="28" s="1"/>
  <c r="H16" i="45"/>
  <c r="H55" i="45" s="1"/>
  <c r="H16" i="44"/>
  <c r="H55" i="44" s="1"/>
  <c r="H16" i="43"/>
  <c r="H55" i="43" s="1"/>
  <c r="F16" i="45"/>
  <c r="F55" i="45" s="1"/>
  <c r="F16" i="44"/>
  <c r="F55" i="44" s="1"/>
  <c r="F16" i="43"/>
  <c r="F55" i="43" s="1"/>
  <c r="H13" i="44"/>
  <c r="H93" i="44" s="1"/>
  <c r="H13" i="45"/>
  <c r="H93" i="45" s="1"/>
  <c r="H13" i="43"/>
  <c r="H93" i="43" s="1"/>
  <c r="F13" i="45"/>
  <c r="F13" i="44"/>
  <c r="F13" i="43"/>
  <c r="F52" i="43" s="1"/>
  <c r="F10" i="45"/>
  <c r="F90" i="45" s="1"/>
  <c r="F10" i="44"/>
  <c r="F46" i="44" s="1"/>
  <c r="F10" i="43"/>
  <c r="F46" i="43" s="1"/>
  <c r="H10" i="45"/>
  <c r="H90" i="45" s="1"/>
  <c r="H10" i="44"/>
  <c r="H90" i="44" s="1"/>
  <c r="H10" i="43"/>
  <c r="M10" i="27"/>
  <c r="M24" i="27" s="1"/>
  <c r="M42" i="27" s="1"/>
  <c r="C11" i="28" s="1"/>
  <c r="M13" i="27"/>
  <c r="M27" i="27" s="1"/>
  <c r="M45" i="27" s="1"/>
  <c r="C14" i="28" s="1"/>
  <c r="T15" i="45"/>
  <c r="T54" i="45" s="1"/>
  <c r="T15" i="44"/>
  <c r="T54" i="44" s="1"/>
  <c r="T15" i="43"/>
  <c r="T54" i="43" s="1"/>
  <c r="U18" i="44"/>
  <c r="U19" i="44" s="1"/>
  <c r="U58" i="44" s="1"/>
  <c r="U18" i="45"/>
  <c r="U57" i="45" s="1"/>
  <c r="U18" i="43"/>
  <c r="U19" i="43" s="1"/>
  <c r="U58" i="43" s="1"/>
  <c r="U25" i="45"/>
  <c r="U64" i="45" s="1"/>
  <c r="U25" i="43"/>
  <c r="U64" i="43" s="1"/>
  <c r="U25" i="44"/>
  <c r="U64" i="44" s="1"/>
  <c r="T7" i="45"/>
  <c r="T40" i="45" s="1"/>
  <c r="T7" i="44"/>
  <c r="T87" i="44" s="1"/>
  <c r="T7" i="43"/>
  <c r="T87" i="43" s="1"/>
  <c r="U7" i="45"/>
  <c r="U87" i="45" s="1"/>
  <c r="U7" i="44"/>
  <c r="U87" i="44" s="1"/>
  <c r="U7" i="43"/>
  <c r="U87" i="43" s="1"/>
  <c r="AD9" i="45"/>
  <c r="AD89" i="45" s="1"/>
  <c r="AD9" i="44"/>
  <c r="AD89" i="44" s="1"/>
  <c r="AD9" i="43"/>
  <c r="AD89" i="43" s="1"/>
  <c r="AD15" i="45"/>
  <c r="AD54" i="45" s="1"/>
  <c r="AD15" i="44"/>
  <c r="AD54" i="44" s="1"/>
  <c r="AD15" i="43"/>
  <c r="AD54" i="43" s="1"/>
  <c r="AD12" i="45"/>
  <c r="AD92" i="45" s="1"/>
  <c r="AD12" i="43"/>
  <c r="AD92" i="43" s="1"/>
  <c r="AD12" i="44"/>
  <c r="AD51" i="44" s="1"/>
  <c r="P23" i="45"/>
  <c r="P62" i="45" s="1"/>
  <c r="P23" i="44"/>
  <c r="P62" i="44" s="1"/>
  <c r="P23" i="43"/>
  <c r="P62" i="43" s="1"/>
  <c r="AB7" i="45"/>
  <c r="AB87" i="45" s="1"/>
  <c r="AB7" i="44"/>
  <c r="AB87" i="44" s="1"/>
  <c r="AB7" i="43"/>
  <c r="AB40" i="43" s="1"/>
  <c r="T18" i="44"/>
  <c r="T57" i="44" s="1"/>
  <c r="T18" i="45"/>
  <c r="T57" i="45" s="1"/>
  <c r="T18" i="43"/>
  <c r="T19" i="43" s="1"/>
  <c r="T58" i="43" s="1"/>
  <c r="AD7" i="45"/>
  <c r="AD87" i="45" s="1"/>
  <c r="AD7" i="44"/>
  <c r="AD87" i="44" s="1"/>
  <c r="AD7" i="43"/>
  <c r="T12" i="45"/>
  <c r="T12" i="44"/>
  <c r="T12" i="43"/>
  <c r="U21" i="45"/>
  <c r="U60" i="45" s="1"/>
  <c r="U21" i="44"/>
  <c r="U60" i="44" s="1"/>
  <c r="U21" i="43"/>
  <c r="U60" i="43" s="1"/>
  <c r="P25" i="44"/>
  <c r="P64" i="44" s="1"/>
  <c r="P25" i="45"/>
  <c r="P64" i="45" s="1"/>
  <c r="P25" i="43"/>
  <c r="P64" i="43" s="1"/>
  <c r="AB9" i="45"/>
  <c r="AB89" i="45" s="1"/>
  <c r="AB9" i="44"/>
  <c r="AB45" i="44" s="1"/>
  <c r="AB9" i="43"/>
  <c r="AB89" i="43" s="1"/>
  <c r="T21" i="45"/>
  <c r="T60" i="45" s="1"/>
  <c r="T21" i="44"/>
  <c r="T60" i="44" s="1"/>
  <c r="T21" i="43"/>
  <c r="T60" i="43" s="1"/>
  <c r="P12" i="45"/>
  <c r="P51" i="45" s="1"/>
  <c r="P12" i="43"/>
  <c r="P12" i="44"/>
  <c r="P51" i="44" s="1"/>
  <c r="P15" i="45"/>
  <c r="P54" i="45" s="1"/>
  <c r="P15" i="44"/>
  <c r="P54" i="44" s="1"/>
  <c r="P15" i="43"/>
  <c r="P54" i="43" s="1"/>
  <c r="U9" i="45"/>
  <c r="U89" i="45" s="1"/>
  <c r="U9" i="44"/>
  <c r="U89" i="44" s="1"/>
  <c r="U9" i="43"/>
  <c r="U89" i="43" s="1"/>
  <c r="AB15" i="45"/>
  <c r="AB54" i="45" s="1"/>
  <c r="AB15" i="44"/>
  <c r="AB54" i="44" s="1"/>
  <c r="AB15" i="43"/>
  <c r="AB54" i="43" s="1"/>
  <c r="U23" i="45"/>
  <c r="U62" i="45" s="1"/>
  <c r="U23" i="44"/>
  <c r="U62" i="44" s="1"/>
  <c r="U23" i="43"/>
  <c r="U62" i="43" s="1"/>
  <c r="P21" i="44"/>
  <c r="P60" i="44" s="1"/>
  <c r="P21" i="45"/>
  <c r="P60" i="45" s="1"/>
  <c r="P21" i="43"/>
  <c r="P60" i="43" s="1"/>
  <c r="AB12" i="45"/>
  <c r="AB92" i="45" s="1"/>
  <c r="AB12" i="44"/>
  <c r="AB92" i="44" s="1"/>
  <c r="AB12" i="43"/>
  <c r="AB92" i="43" s="1"/>
  <c r="T25" i="45"/>
  <c r="T64" i="45" s="1"/>
  <c r="T25" i="43"/>
  <c r="T64" i="43" s="1"/>
  <c r="T25" i="44"/>
  <c r="T64" i="44" s="1"/>
  <c r="U12" i="45"/>
  <c r="U92" i="45" s="1"/>
  <c r="U12" i="44"/>
  <c r="U92" i="44" s="1"/>
  <c r="U12" i="43"/>
  <c r="U92" i="43" s="1"/>
  <c r="P9" i="45"/>
  <c r="P45" i="45" s="1"/>
  <c r="P9" i="44"/>
  <c r="P45" i="44" s="1"/>
  <c r="P9" i="43"/>
  <c r="P89" i="43" s="1"/>
  <c r="P7" i="45"/>
  <c r="P87" i="45" s="1"/>
  <c r="P7" i="44"/>
  <c r="P7" i="43"/>
  <c r="P87" i="43" s="1"/>
  <c r="P18" i="45"/>
  <c r="P19" i="45" s="1"/>
  <c r="P58" i="45" s="1"/>
  <c r="P18" i="44"/>
  <c r="P57" i="44" s="1"/>
  <c r="P18" i="43"/>
  <c r="T9" i="45"/>
  <c r="T89" i="45" s="1"/>
  <c r="T9" i="44"/>
  <c r="T9" i="43"/>
  <c r="T89" i="43" s="1"/>
  <c r="U15" i="45"/>
  <c r="U54" i="45" s="1"/>
  <c r="U15" i="44"/>
  <c r="U54" i="44" s="1"/>
  <c r="U15" i="43"/>
  <c r="U54" i="43" s="1"/>
  <c r="T23" i="44"/>
  <c r="T62" i="44" s="1"/>
  <c r="T23" i="45"/>
  <c r="T62" i="45" s="1"/>
  <c r="T23" i="43"/>
  <c r="T62" i="43" s="1"/>
  <c r="D8" i="31"/>
  <c r="D13" i="31"/>
  <c r="D10" i="31"/>
  <c r="AI9" i="27"/>
  <c r="AI23" i="27" s="1"/>
  <c r="AI41" i="27" s="1"/>
  <c r="Y10" i="28" s="1"/>
  <c r="AI12" i="27"/>
  <c r="AI26" i="27" s="1"/>
  <c r="AI44" i="27" s="1"/>
  <c r="Y13" i="28" s="1"/>
  <c r="AI7" i="27"/>
  <c r="AI21" i="27" s="1"/>
  <c r="AI39" i="27" s="1"/>
  <c r="Y8" i="28" s="1"/>
  <c r="AG7" i="27"/>
  <c r="AG21" i="27" s="1"/>
  <c r="AG39" i="27" s="1"/>
  <c r="W8" i="28" s="1"/>
  <c r="AG9" i="27"/>
  <c r="AG23" i="27" s="1"/>
  <c r="AG41" i="27" s="1"/>
  <c r="W10" i="28" s="1"/>
  <c r="AG12" i="27"/>
  <c r="AG26" i="27" s="1"/>
  <c r="AG44" i="27" s="1"/>
  <c r="W13" i="28" s="1"/>
  <c r="Y12" i="27"/>
  <c r="Y26" i="27" s="1"/>
  <c r="Y44" i="27" s="1"/>
  <c r="O13" i="28" s="1"/>
  <c r="U7" i="27"/>
  <c r="U21" i="27" s="1"/>
  <c r="U39" i="27" s="1"/>
  <c r="K8" i="28" s="1"/>
  <c r="U9" i="27"/>
  <c r="U23" i="27" s="1"/>
  <c r="U41" i="27" s="1"/>
  <c r="K10" i="28" s="1"/>
  <c r="Y9" i="27"/>
  <c r="Y23" i="27" s="1"/>
  <c r="Y41" i="27" s="1"/>
  <c r="O10" i="28" s="1"/>
  <c r="U12" i="27"/>
  <c r="U26" i="27" s="1"/>
  <c r="U44" i="27" s="1"/>
  <c r="K13" i="28" s="1"/>
  <c r="Y7" i="27"/>
  <c r="Y21" i="27" s="1"/>
  <c r="Y39" i="27" s="1"/>
  <c r="O8" i="28" s="1"/>
  <c r="Z9" i="27"/>
  <c r="Z23" i="27" s="1"/>
  <c r="Z41" i="27" s="1"/>
  <c r="P10" i="28" s="1"/>
  <c r="Z12" i="27"/>
  <c r="Z26" i="27" s="1"/>
  <c r="Z44" i="27" s="1"/>
  <c r="P13" i="28" s="1"/>
  <c r="Z7" i="27"/>
  <c r="Z21" i="27" s="1"/>
  <c r="Z39" i="27" s="1"/>
  <c r="P8" i="28" s="1"/>
  <c r="T10" i="45"/>
  <c r="T46" i="45" s="1"/>
  <c r="T10" i="44"/>
  <c r="T46" i="44" s="1"/>
  <c r="T10" i="43"/>
  <c r="T90" i="43" s="1"/>
  <c r="U16" i="45"/>
  <c r="U55" i="45" s="1"/>
  <c r="U16" i="43"/>
  <c r="U55" i="43" s="1"/>
  <c r="U16" i="44"/>
  <c r="U55" i="44" s="1"/>
  <c r="AD16" i="44"/>
  <c r="AD55" i="44" s="1"/>
  <c r="AD16" i="45"/>
  <c r="AD55" i="45" s="1"/>
  <c r="AD16" i="43"/>
  <c r="AD55" i="43" s="1"/>
  <c r="U10" i="45"/>
  <c r="U90" i="45" s="1"/>
  <c r="U10" i="44"/>
  <c r="U46" i="44" s="1"/>
  <c r="U10" i="43"/>
  <c r="P13" i="45"/>
  <c r="P93" i="45" s="1"/>
  <c r="P13" i="44"/>
  <c r="P52" i="44" s="1"/>
  <c r="P13" i="43"/>
  <c r="P93" i="43" s="1"/>
  <c r="AD13" i="45"/>
  <c r="AD93" i="45" s="1"/>
  <c r="AD13" i="44"/>
  <c r="AD52" i="44" s="1"/>
  <c r="AD13" i="43"/>
  <c r="AD52" i="43" s="1"/>
  <c r="AB13" i="45"/>
  <c r="AB93" i="45" s="1"/>
  <c r="AB13" i="44"/>
  <c r="AB13" i="43"/>
  <c r="AB93" i="43" s="1"/>
  <c r="AB10" i="45"/>
  <c r="AB90" i="45" s="1"/>
  <c r="AB10" i="44"/>
  <c r="AB90" i="44" s="1"/>
  <c r="AB10" i="43"/>
  <c r="AB90" i="43" s="1"/>
  <c r="U13" i="45"/>
  <c r="U93" i="45" s="1"/>
  <c r="U13" i="44"/>
  <c r="U13" i="43"/>
  <c r="U93" i="43" s="1"/>
  <c r="AD10" i="45"/>
  <c r="AD90" i="45" s="1"/>
  <c r="AD10" i="44"/>
  <c r="AD46" i="44" s="1"/>
  <c r="AD10" i="43"/>
  <c r="AD46" i="43" s="1"/>
  <c r="P16" i="44"/>
  <c r="P55" i="44" s="1"/>
  <c r="P16" i="45"/>
  <c r="P55" i="45" s="1"/>
  <c r="P16" i="43"/>
  <c r="P55" i="43" s="1"/>
  <c r="T16" i="45"/>
  <c r="T55" i="45" s="1"/>
  <c r="T16" i="44"/>
  <c r="T55" i="44" s="1"/>
  <c r="T16" i="43"/>
  <c r="T55" i="43" s="1"/>
  <c r="T13" i="45"/>
  <c r="T52" i="45" s="1"/>
  <c r="T13" i="43"/>
  <c r="T13" i="44"/>
  <c r="T52" i="44" s="1"/>
  <c r="AB16" i="45"/>
  <c r="AB55" i="45" s="1"/>
  <c r="AB16" i="43"/>
  <c r="AB55" i="43" s="1"/>
  <c r="AB16" i="44"/>
  <c r="AB55" i="44" s="1"/>
  <c r="P10" i="45"/>
  <c r="P46" i="45" s="1"/>
  <c r="P10" i="44"/>
  <c r="P46" i="44" s="1"/>
  <c r="P10" i="43"/>
  <c r="P46" i="43" s="1"/>
  <c r="D14" i="31"/>
  <c r="D11" i="31"/>
  <c r="AI10" i="27"/>
  <c r="AI24" i="27" s="1"/>
  <c r="AI42" i="27" s="1"/>
  <c r="Y11" i="28" s="1"/>
  <c r="AI13" i="27"/>
  <c r="AI27" i="27" s="1"/>
  <c r="AI45" i="27" s="1"/>
  <c r="Y14" i="28" s="1"/>
  <c r="AG13" i="27"/>
  <c r="AG27" i="27" s="1"/>
  <c r="AG45" i="27" s="1"/>
  <c r="W14" i="28" s="1"/>
  <c r="AG10" i="27"/>
  <c r="AG24" i="27" s="1"/>
  <c r="AG42" i="27" s="1"/>
  <c r="W11" i="28" s="1"/>
  <c r="Y10" i="27"/>
  <c r="Y24" i="27" s="1"/>
  <c r="Y42" i="27" s="1"/>
  <c r="O11" i="28" s="1"/>
  <c r="U13" i="27"/>
  <c r="U27" i="27" s="1"/>
  <c r="U45" i="27" s="1"/>
  <c r="K14" i="28" s="1"/>
  <c r="Y13" i="27"/>
  <c r="Y27" i="27" s="1"/>
  <c r="Y45" i="27" s="1"/>
  <c r="O14" i="28" s="1"/>
  <c r="U10" i="27"/>
  <c r="U24" i="27" s="1"/>
  <c r="U42" i="27" s="1"/>
  <c r="K11" i="28" s="1"/>
  <c r="Z10" i="27"/>
  <c r="Z24" i="27" s="1"/>
  <c r="Z42" i="27" s="1"/>
  <c r="P11" i="28" s="1"/>
  <c r="Z13" i="27"/>
  <c r="Z27" i="27" s="1"/>
  <c r="Z45" i="27" s="1"/>
  <c r="P14" i="28" s="1"/>
  <c r="C15" i="45"/>
  <c r="C54" i="45" s="1"/>
  <c r="C15" i="44"/>
  <c r="C54" i="44" s="1"/>
  <c r="C15" i="43"/>
  <c r="C54" i="43" s="1"/>
  <c r="C12" i="45"/>
  <c r="C51" i="45" s="1"/>
  <c r="C12" i="44"/>
  <c r="C51" i="44" s="1"/>
  <c r="C12" i="43"/>
  <c r="C92" i="43" s="1"/>
  <c r="C9" i="45"/>
  <c r="C45" i="45" s="1"/>
  <c r="C9" i="44"/>
  <c r="C89" i="44" s="1"/>
  <c r="C9" i="43"/>
  <c r="C45" i="43" s="1"/>
  <c r="J12" i="45"/>
  <c r="J51" i="45" s="1"/>
  <c r="J12" i="44"/>
  <c r="J51" i="44" s="1"/>
  <c r="J12" i="43"/>
  <c r="J51" i="43" s="1"/>
  <c r="J21" i="44"/>
  <c r="J60" i="44" s="1"/>
  <c r="J21" i="45"/>
  <c r="J60" i="45" s="1"/>
  <c r="J21" i="43"/>
  <c r="J60" i="43" s="1"/>
  <c r="C25" i="45"/>
  <c r="C64" i="45" s="1"/>
  <c r="C25" i="44"/>
  <c r="C64" i="44" s="1"/>
  <c r="C25" i="43"/>
  <c r="C64" i="43" s="1"/>
  <c r="C23" i="45"/>
  <c r="C62" i="45" s="1"/>
  <c r="C23" i="44"/>
  <c r="C62" i="44" s="1"/>
  <c r="C23" i="43"/>
  <c r="C62" i="43" s="1"/>
  <c r="C21" i="44"/>
  <c r="C60" i="44" s="1"/>
  <c r="C21" i="45"/>
  <c r="C60" i="45" s="1"/>
  <c r="C21" i="43"/>
  <c r="C60" i="43" s="1"/>
  <c r="J9" i="45"/>
  <c r="J89" i="45" s="1"/>
  <c r="J9" i="44"/>
  <c r="J45" i="44" s="1"/>
  <c r="J9" i="43"/>
  <c r="J45" i="43" s="1"/>
  <c r="J23" i="45"/>
  <c r="J62" i="45" s="1"/>
  <c r="J23" i="43"/>
  <c r="J62" i="43" s="1"/>
  <c r="J23" i="44"/>
  <c r="J62" i="44" s="1"/>
  <c r="J18" i="45"/>
  <c r="J57" i="45" s="1"/>
  <c r="J18" i="44"/>
  <c r="J57" i="44" s="1"/>
  <c r="J18" i="43"/>
  <c r="J57" i="43" s="1"/>
  <c r="C7" i="45"/>
  <c r="C87" i="45" s="1"/>
  <c r="C7" i="44"/>
  <c r="C87" i="44" s="1"/>
  <c r="C7" i="43"/>
  <c r="C40" i="43" s="1"/>
  <c r="J15" i="45"/>
  <c r="J54" i="45" s="1"/>
  <c r="J15" i="43"/>
  <c r="J54" i="43" s="1"/>
  <c r="J15" i="44"/>
  <c r="J54" i="44" s="1"/>
  <c r="C18" i="45"/>
  <c r="C57" i="45" s="1"/>
  <c r="C18" i="44"/>
  <c r="C57" i="44" s="1"/>
  <c r="C18" i="43"/>
  <c r="C19" i="43" s="1"/>
  <c r="C58" i="43" s="1"/>
  <c r="J25" i="45"/>
  <c r="J64" i="45" s="1"/>
  <c r="J25" i="44"/>
  <c r="J64" i="44" s="1"/>
  <c r="J25" i="43"/>
  <c r="J64" i="43" s="1"/>
  <c r="J7" i="45"/>
  <c r="J40" i="45" s="1"/>
  <c r="J7" i="44"/>
  <c r="J87" i="44" s="1"/>
  <c r="J7" i="43"/>
  <c r="J40" i="43" s="1"/>
  <c r="O12" i="27"/>
  <c r="O26" i="27" s="1"/>
  <c r="O44" i="27" s="1"/>
  <c r="E13" i="28" s="1"/>
  <c r="O9" i="27"/>
  <c r="O23" i="27" s="1"/>
  <c r="O41" i="27" s="1"/>
  <c r="E10" i="28" s="1"/>
  <c r="O7" i="27"/>
  <c r="O21" i="27" s="1"/>
  <c r="O39" i="27" s="1"/>
  <c r="E8" i="28" s="1"/>
  <c r="C6" i="24"/>
  <c r="C19" i="24" s="1"/>
  <c r="C6" i="18"/>
  <c r="C19" i="18" s="1"/>
  <c r="C11" i="18"/>
  <c r="C24" i="18" s="1"/>
  <c r="C11" i="24"/>
  <c r="C24" i="24" s="1"/>
  <c r="C8" i="24"/>
  <c r="C21" i="24" s="1"/>
  <c r="C8" i="18"/>
  <c r="C21" i="18" s="1"/>
  <c r="C13" i="45"/>
  <c r="C52" i="45" s="1"/>
  <c r="C13" i="44"/>
  <c r="C52" i="44" s="1"/>
  <c r="C13" i="43"/>
  <c r="C52" i="43" s="1"/>
  <c r="C16" i="45"/>
  <c r="C55" i="45" s="1"/>
  <c r="C16" i="44"/>
  <c r="C55" i="44" s="1"/>
  <c r="C16" i="43"/>
  <c r="C55" i="43" s="1"/>
  <c r="C10" i="45"/>
  <c r="C46" i="45" s="1"/>
  <c r="C10" i="44"/>
  <c r="C90" i="44" s="1"/>
  <c r="C10" i="43"/>
  <c r="C90" i="43" s="1"/>
  <c r="J13" i="45"/>
  <c r="J13" i="44"/>
  <c r="J52" i="44" s="1"/>
  <c r="J13" i="43"/>
  <c r="J52" i="43" s="1"/>
  <c r="J10" i="45"/>
  <c r="J46" i="45" s="1"/>
  <c r="J10" i="44"/>
  <c r="J46" i="44" s="1"/>
  <c r="J10" i="43"/>
  <c r="J46" i="43" s="1"/>
  <c r="J16" i="45"/>
  <c r="J55" i="45" s="1"/>
  <c r="J16" i="44"/>
  <c r="J55" i="44" s="1"/>
  <c r="J16" i="43"/>
  <c r="J55" i="43" s="1"/>
  <c r="O10" i="27"/>
  <c r="O24" i="27" s="1"/>
  <c r="O42" i="27" s="1"/>
  <c r="E11" i="28" s="1"/>
  <c r="O13" i="27"/>
  <c r="O27" i="27" s="1"/>
  <c r="O45" i="27" s="1"/>
  <c r="E14" i="28" s="1"/>
  <c r="C9" i="24"/>
  <c r="C22" i="24" s="1"/>
  <c r="C9" i="18"/>
  <c r="C22" i="18" s="1"/>
  <c r="C12" i="24"/>
  <c r="C25" i="24" s="1"/>
  <c r="C12" i="18"/>
  <c r="C25" i="18" s="1"/>
  <c r="K14" i="129"/>
  <c r="K14" i="128"/>
  <c r="C14" i="129"/>
  <c r="C14" i="128"/>
  <c r="P13" i="129"/>
  <c r="L13" i="129"/>
  <c r="L13" i="128"/>
  <c r="H13" i="129"/>
  <c r="H13" i="128"/>
  <c r="D13" i="129"/>
  <c r="D13" i="128"/>
  <c r="K10" i="129"/>
  <c r="K10" i="128"/>
  <c r="G10" i="129"/>
  <c r="G10" i="128"/>
  <c r="C10" i="129"/>
  <c r="C10" i="128"/>
  <c r="Q8" i="129"/>
  <c r="M8" i="129"/>
  <c r="M8" i="128"/>
  <c r="I8" i="129"/>
  <c r="I8" i="128"/>
  <c r="E8" i="129"/>
  <c r="E8" i="128"/>
  <c r="O13" i="128"/>
  <c r="K13" i="129"/>
  <c r="K13" i="128"/>
  <c r="G13" i="129"/>
  <c r="G13" i="128"/>
  <c r="C13" i="129"/>
  <c r="C13" i="128"/>
  <c r="R10" i="128"/>
  <c r="N10" i="129"/>
  <c r="N10" i="128"/>
  <c r="J10" i="129"/>
  <c r="J10" i="128"/>
  <c r="F10" i="129"/>
  <c r="F10" i="128"/>
  <c r="B10" i="128"/>
  <c r="B10" i="129"/>
  <c r="L8" i="129"/>
  <c r="L8" i="128"/>
  <c r="H8" i="128"/>
  <c r="D8" i="129"/>
  <c r="D8" i="128"/>
  <c r="G14" i="129"/>
  <c r="R13" i="128"/>
  <c r="N13" i="129"/>
  <c r="N13" i="128"/>
  <c r="J13" i="129"/>
  <c r="J13" i="128"/>
  <c r="F13" i="129"/>
  <c r="F13" i="128"/>
  <c r="B13" i="129"/>
  <c r="B13" i="128"/>
  <c r="U10" i="129"/>
  <c r="Q10" i="129"/>
  <c r="Q10" i="128"/>
  <c r="M10" i="129"/>
  <c r="M10" i="128"/>
  <c r="I10" i="129"/>
  <c r="I10" i="128"/>
  <c r="E10" i="129"/>
  <c r="E10" i="128"/>
  <c r="O8" i="129"/>
  <c r="O8" i="128"/>
  <c r="K8" i="129"/>
  <c r="K8" i="128"/>
  <c r="G8" i="129"/>
  <c r="G8" i="128"/>
  <c r="C8" i="129"/>
  <c r="C8" i="128"/>
  <c r="Y13" i="129"/>
  <c r="Q13" i="129"/>
  <c r="M13" i="129"/>
  <c r="M13" i="128"/>
  <c r="I13" i="129"/>
  <c r="I13" i="128"/>
  <c r="E13" i="129"/>
  <c r="E13" i="128"/>
  <c r="L10" i="129"/>
  <c r="L10" i="128"/>
  <c r="H10" i="129"/>
  <c r="D10" i="129"/>
  <c r="D10" i="128"/>
  <c r="N8" i="129"/>
  <c r="N8" i="128"/>
  <c r="J8" i="129"/>
  <c r="J8" i="128"/>
  <c r="F8" i="129"/>
  <c r="F8" i="128"/>
  <c r="B8" i="129"/>
  <c r="B8" i="128"/>
  <c r="B8" i="144"/>
  <c r="B13" i="144"/>
  <c r="B10" i="144"/>
  <c r="B14" i="144"/>
  <c r="B11" i="144"/>
  <c r="G14" i="128"/>
  <c r="F11" i="129"/>
  <c r="F11" i="128"/>
  <c r="J11" i="129"/>
  <c r="J11" i="128"/>
  <c r="N11" i="129"/>
  <c r="N11" i="128"/>
  <c r="L14" i="128"/>
  <c r="L14" i="129"/>
  <c r="D11" i="129"/>
  <c r="D11" i="128"/>
  <c r="F14" i="129"/>
  <c r="F14" i="128"/>
  <c r="I40" i="116" l="1"/>
  <c r="N40" i="116"/>
  <c r="C40" i="116"/>
  <c r="R43" i="116"/>
  <c r="B46" i="116"/>
  <c r="J46" i="116"/>
  <c r="L46" i="116"/>
  <c r="F46" i="116"/>
  <c r="X43" i="116"/>
  <c r="G43" i="116"/>
  <c r="J43" i="116"/>
  <c r="D46" i="116"/>
  <c r="K43" i="116"/>
  <c r="H43" i="116"/>
  <c r="C46" i="116"/>
  <c r="W43" i="116"/>
  <c r="H46" i="116"/>
  <c r="D40" i="116"/>
  <c r="M42" i="116"/>
  <c r="F40" i="116"/>
  <c r="X40" i="116"/>
  <c r="W40" i="116"/>
  <c r="L40" i="116"/>
  <c r="W46" i="116"/>
  <c r="X46" i="116"/>
  <c r="R46" i="116"/>
  <c r="E39" i="116"/>
  <c r="I39" i="116"/>
  <c r="M39" i="116"/>
  <c r="Q39" i="116"/>
  <c r="U39" i="116"/>
  <c r="E40" i="116"/>
  <c r="R40" i="116"/>
  <c r="I42" i="116"/>
  <c r="E42" i="116"/>
  <c r="Q42" i="116"/>
  <c r="K40" i="116"/>
  <c r="H40" i="116"/>
  <c r="P40" i="116"/>
  <c r="P46" i="116"/>
  <c r="L43" i="116"/>
  <c r="G46" i="116"/>
  <c r="P43" i="116"/>
  <c r="C43" i="116"/>
  <c r="I46" i="116"/>
  <c r="N46" i="116"/>
  <c r="E46" i="116"/>
  <c r="F43" i="116"/>
  <c r="V43" i="116"/>
  <c r="I43" i="116"/>
  <c r="D43" i="116"/>
  <c r="N43" i="116"/>
  <c r="K46" i="116"/>
  <c r="E43" i="116"/>
  <c r="T43" i="116"/>
  <c r="V40" i="116"/>
  <c r="J40" i="116"/>
  <c r="B40" i="116"/>
  <c r="T40" i="116"/>
  <c r="G40" i="116"/>
  <c r="T46" i="116"/>
  <c r="V46" i="116"/>
  <c r="E45" i="116"/>
  <c r="M45" i="116"/>
  <c r="J90" i="45"/>
  <c r="Z10" i="128"/>
  <c r="C11" i="126"/>
  <c r="Z13" i="128"/>
  <c r="B36" i="116"/>
  <c r="V10" i="128"/>
  <c r="V10" i="129"/>
  <c r="U13" i="128"/>
  <c r="S8" i="128"/>
  <c r="U13" i="129"/>
  <c r="K20" i="116"/>
  <c r="Y13" i="128"/>
  <c r="R8" i="128"/>
  <c r="BB64" i="43"/>
  <c r="V8" i="129"/>
  <c r="C86" i="43"/>
  <c r="Z8" i="128"/>
  <c r="B4" i="109"/>
  <c r="BO51" i="44"/>
  <c r="BO45" i="45"/>
  <c r="AP18" i="27"/>
  <c r="Q20" i="116"/>
  <c r="M20" i="116"/>
  <c r="T36" i="116"/>
  <c r="AA45" i="44"/>
  <c r="BQ37" i="45"/>
  <c r="AH19" i="43"/>
  <c r="AH58" i="43" s="1"/>
  <c r="D36" i="116"/>
  <c r="S8" i="129"/>
  <c r="E37" i="116"/>
  <c r="I20" i="116"/>
  <c r="U20" i="116"/>
  <c r="Z19" i="43"/>
  <c r="Z58" i="43" s="1"/>
  <c r="L36" i="116"/>
  <c r="X36" i="116"/>
  <c r="R8" i="129"/>
  <c r="Z8" i="129"/>
  <c r="W8" i="128"/>
  <c r="R10" i="129"/>
  <c r="Z10" i="129"/>
  <c r="C4" i="110"/>
  <c r="CA98" i="45"/>
  <c r="H36" i="116"/>
  <c r="S19" i="44"/>
  <c r="S58" i="44" s="1"/>
  <c r="C45" i="44"/>
  <c r="AK40" i="44"/>
  <c r="V8" i="128"/>
  <c r="P36" i="116"/>
  <c r="W8" i="129"/>
  <c r="C4" i="109"/>
  <c r="Y46" i="45"/>
  <c r="T14" i="128"/>
  <c r="X8" i="129"/>
  <c r="W13" i="129"/>
  <c r="S13" i="128"/>
  <c r="W10" i="128"/>
  <c r="S10" i="129"/>
  <c r="P8" i="129"/>
  <c r="Z13" i="129"/>
  <c r="V13" i="129"/>
  <c r="R13" i="129"/>
  <c r="T13" i="128"/>
  <c r="T8" i="128"/>
  <c r="F20" i="116"/>
  <c r="F17" i="32"/>
  <c r="Y10" i="128"/>
  <c r="U10" i="128"/>
  <c r="Y8" i="128"/>
  <c r="U8" i="129"/>
  <c r="T14" i="129"/>
  <c r="B5" i="109"/>
  <c r="J19" i="116"/>
  <c r="P39" i="44"/>
  <c r="X13" i="128"/>
  <c r="G21" i="32"/>
  <c r="G8" i="34" s="1"/>
  <c r="BJ98" i="43"/>
  <c r="BM62" i="45"/>
  <c r="D10" i="32"/>
  <c r="D25" i="32" s="1"/>
  <c r="AL87" i="44"/>
  <c r="BB51" i="45"/>
  <c r="AI52" i="44"/>
  <c r="O10" i="129"/>
  <c r="AH46" i="45"/>
  <c r="J17" i="32"/>
  <c r="BN93" i="45"/>
  <c r="AC27" i="44"/>
  <c r="BN40" i="44"/>
  <c r="BG98" i="45"/>
  <c r="AG92" i="43"/>
  <c r="AQ17" i="27"/>
  <c r="AV98" i="43"/>
  <c r="BZ19" i="45"/>
  <c r="BZ99" i="45" s="1"/>
  <c r="X10" i="129"/>
  <c r="B4" i="144"/>
  <c r="T10" i="128"/>
  <c r="S13" i="129"/>
  <c r="K27" i="44"/>
  <c r="Q19" i="116"/>
  <c r="BL39" i="44"/>
  <c r="T10" i="129"/>
  <c r="T8" i="129"/>
  <c r="I19" i="116"/>
  <c r="AK83" i="43"/>
  <c r="X10" i="128"/>
  <c r="E19" i="116"/>
  <c r="BA19" i="45"/>
  <c r="BA99" i="45" s="1"/>
  <c r="AH45" i="45"/>
  <c r="BB62" i="45"/>
  <c r="BB57" i="45"/>
  <c r="BQ51" i="44"/>
  <c r="D3" i="35"/>
  <c r="BX19" i="45"/>
  <c r="BX99" i="45" s="1"/>
  <c r="U83" i="44"/>
  <c r="P10" i="128"/>
  <c r="W13" i="128"/>
  <c r="AE27" i="43"/>
  <c r="BP46" i="45"/>
  <c r="AY98" i="44"/>
  <c r="BL54" i="43"/>
  <c r="S45" i="44"/>
  <c r="S39" i="43"/>
  <c r="H18" i="32"/>
  <c r="BN96" i="43"/>
  <c r="BB19" i="45"/>
  <c r="BB99" i="45" s="1"/>
  <c r="BE19" i="43"/>
  <c r="BE99" i="43" s="1"/>
  <c r="AA19" i="44"/>
  <c r="AA58" i="44" s="1"/>
  <c r="BU19" i="45"/>
  <c r="BU99" i="45" s="1"/>
  <c r="BP98" i="45"/>
  <c r="BM45" i="45"/>
  <c r="BL103" i="45"/>
  <c r="Y40" i="45"/>
  <c r="AL87" i="45"/>
  <c r="BS98" i="45"/>
  <c r="BQ98" i="45"/>
  <c r="BP98" i="43"/>
  <c r="AZ19" i="45"/>
  <c r="AZ99" i="45" s="1"/>
  <c r="BP57" i="45"/>
  <c r="P10" i="129"/>
  <c r="Y10" i="129"/>
  <c r="BB95" i="44"/>
  <c r="BO60" i="45"/>
  <c r="AI19" i="44"/>
  <c r="AI58" i="44" s="1"/>
  <c r="BB93" i="44"/>
  <c r="BC19" i="44"/>
  <c r="BC99" i="44" s="1"/>
  <c r="AO19" i="43"/>
  <c r="AO99" i="43" s="1"/>
  <c r="G28" i="32"/>
  <c r="BN54" i="45"/>
  <c r="AO86" i="44"/>
  <c r="BQ19" i="45"/>
  <c r="BQ99" i="45" s="1"/>
  <c r="BO54" i="45"/>
  <c r="B4" i="110"/>
  <c r="AO35" i="27"/>
  <c r="BW19" i="45"/>
  <c r="BW99" i="45" s="1"/>
  <c r="AL93" i="44"/>
  <c r="C27" i="43"/>
  <c r="C66" i="43" s="1"/>
  <c r="AN27" i="45"/>
  <c r="AA51" i="45"/>
  <c r="BQ51" i="45"/>
  <c r="AK83" i="44"/>
  <c r="BO83" i="43"/>
  <c r="AI89" i="45"/>
  <c r="Z40" i="44"/>
  <c r="BQ45" i="43"/>
  <c r="BP45" i="43"/>
  <c r="AA93" i="45"/>
  <c r="Y8" i="129"/>
  <c r="AS19" i="45"/>
  <c r="AS99" i="45" s="1"/>
  <c r="BB46" i="43"/>
  <c r="BT98" i="43"/>
  <c r="BM52" i="44"/>
  <c r="B37" i="116"/>
  <c r="AK86" i="43"/>
  <c r="BP39" i="45"/>
  <c r="AS27" i="43"/>
  <c r="J37" i="116"/>
  <c r="V37" i="116"/>
  <c r="P8" i="128"/>
  <c r="X8" i="128"/>
  <c r="W10" i="129"/>
  <c r="M19" i="116"/>
  <c r="U36" i="116"/>
  <c r="R20" i="116"/>
  <c r="N20" i="116"/>
  <c r="I86" i="43"/>
  <c r="S83" i="44"/>
  <c r="BM64" i="44"/>
  <c r="BM86" i="45"/>
  <c r="BK86" i="44"/>
  <c r="BA86" i="43"/>
  <c r="BE86" i="43"/>
  <c r="V13" i="128"/>
  <c r="AA39" i="44"/>
  <c r="Y37" i="45"/>
  <c r="BO39" i="45"/>
  <c r="C39" i="44"/>
  <c r="BO57" i="43"/>
  <c r="BM37" i="43"/>
  <c r="AU27" i="44"/>
  <c r="N19" i="116"/>
  <c r="C20" i="116"/>
  <c r="F19" i="116"/>
  <c r="R19" i="116"/>
  <c r="S20" i="116"/>
  <c r="U8" i="128"/>
  <c r="S10" i="128"/>
  <c r="T13" i="129"/>
  <c r="W20" i="116"/>
  <c r="V19" i="116"/>
  <c r="O37" i="116"/>
  <c r="B5" i="110"/>
  <c r="G20" i="116"/>
  <c r="P13" i="128"/>
  <c r="X13" i="129"/>
  <c r="P11" i="129"/>
  <c r="P11" i="128"/>
  <c r="W14" i="128"/>
  <c r="H10" i="128"/>
  <c r="Q13" i="128"/>
  <c r="L11" i="129"/>
  <c r="L11" i="128"/>
  <c r="H8" i="129"/>
  <c r="M14" i="129"/>
  <c r="M14" i="128"/>
  <c r="AB52" i="43"/>
  <c r="Y93" i="44"/>
  <c r="P52" i="45"/>
  <c r="C92" i="45"/>
  <c r="U14" i="128"/>
  <c r="Q14" i="129"/>
  <c r="Q14" i="128"/>
  <c r="I14" i="129"/>
  <c r="I14" i="128"/>
  <c r="B15" i="126"/>
  <c r="B14" i="126"/>
  <c r="B12" i="126"/>
  <c r="B11" i="126"/>
  <c r="C9" i="126"/>
  <c r="S11" i="128"/>
  <c r="B9" i="126"/>
  <c r="C14" i="126"/>
  <c r="E14" i="129"/>
  <c r="E14" i="128"/>
  <c r="D14" i="128"/>
  <c r="D14" i="129"/>
  <c r="K11" i="129"/>
  <c r="K11" i="128"/>
  <c r="B5" i="126"/>
  <c r="B11" i="128"/>
  <c r="B11" i="129"/>
  <c r="N14" i="129"/>
  <c r="N14" i="128"/>
  <c r="J14" i="128"/>
  <c r="J14" i="129"/>
  <c r="H14" i="128"/>
  <c r="B14" i="129"/>
  <c r="B14" i="128"/>
  <c r="O11" i="129"/>
  <c r="I11" i="129"/>
  <c r="I11" i="128"/>
  <c r="E11" i="129"/>
  <c r="E11" i="128"/>
  <c r="AD93" i="44"/>
  <c r="Z19" i="45"/>
  <c r="Z58" i="45" s="1"/>
  <c r="S93" i="44"/>
  <c r="AB51" i="44"/>
  <c r="BO37" i="45"/>
  <c r="AD45" i="45"/>
  <c r="D18" i="32"/>
  <c r="Z86" i="45"/>
  <c r="BQ46" i="45"/>
  <c r="N27" i="43"/>
  <c r="AV27" i="44"/>
  <c r="AZ86" i="44"/>
  <c r="AR17" i="27"/>
  <c r="AL57" i="45"/>
  <c r="BF98" i="44"/>
  <c r="AU36" i="27"/>
  <c r="BL45" i="44"/>
  <c r="X27" i="44"/>
  <c r="D11" i="32"/>
  <c r="AY98" i="43"/>
  <c r="J83" i="45"/>
  <c r="AA52" i="44"/>
  <c r="AA40" i="44"/>
  <c r="AL45" i="45"/>
  <c r="BF27" i="43"/>
  <c r="AL86" i="45"/>
  <c r="S90" i="44"/>
  <c r="BN98" i="45"/>
  <c r="BB19" i="44"/>
  <c r="BB58" i="44" s="1"/>
  <c r="C10" i="32"/>
  <c r="C25" i="32" s="1"/>
  <c r="AN27" i="44"/>
  <c r="CB19" i="44"/>
  <c r="CB99" i="44" s="1"/>
  <c r="AB37" i="44"/>
  <c r="Z37" i="45"/>
  <c r="S40" i="44"/>
  <c r="BN27" i="43"/>
  <c r="BN66" i="43" s="1"/>
  <c r="BN46" i="44"/>
  <c r="Y89" i="44"/>
  <c r="I4" i="35"/>
  <c r="U90" i="44"/>
  <c r="AH39" i="45"/>
  <c r="BD27" i="44"/>
  <c r="Y51" i="44"/>
  <c r="AT86" i="45"/>
  <c r="BP46" i="43"/>
  <c r="AJ51" i="44"/>
  <c r="B20" i="32"/>
  <c r="B7" i="34" s="1"/>
  <c r="B27" i="32"/>
  <c r="BQ54" i="44"/>
  <c r="B35" i="30"/>
  <c r="J11" i="32"/>
  <c r="BT19" i="45"/>
  <c r="BT99" i="45" s="1"/>
  <c r="BN98" i="43"/>
  <c r="D13" i="32"/>
  <c r="D27" i="32" s="1"/>
  <c r="J37" i="43"/>
  <c r="BN37" i="44"/>
  <c r="AD27" i="43"/>
  <c r="AD66" i="43" s="1"/>
  <c r="C17" i="32"/>
  <c r="AD39" i="43"/>
  <c r="T39" i="44"/>
  <c r="AH27" i="45"/>
  <c r="AH66" i="45" s="1"/>
  <c r="Z89" i="44"/>
  <c r="F93" i="43"/>
  <c r="AL51" i="44"/>
  <c r="BQ51" i="43"/>
  <c r="AZ19" i="43"/>
  <c r="AZ99" i="43" s="1"/>
  <c r="AL37" i="43"/>
  <c r="AG93" i="43"/>
  <c r="F37" i="43"/>
  <c r="BN86" i="43"/>
  <c r="BM45" i="44"/>
  <c r="AL37" i="45"/>
  <c r="AH27" i="43"/>
  <c r="AH66" i="43" s="1"/>
  <c r="AL40" i="43"/>
  <c r="BP39" i="43"/>
  <c r="AW19" i="45"/>
  <c r="AW99" i="45" s="1"/>
  <c r="AB39" i="44"/>
  <c r="AQ18" i="27"/>
  <c r="CC98" i="44"/>
  <c r="AU19" i="43"/>
  <c r="AU99" i="43" s="1"/>
  <c r="BP52" i="45"/>
  <c r="AF27" i="44"/>
  <c r="B6" i="53"/>
  <c r="I11" i="32"/>
  <c r="AX19" i="43"/>
  <c r="AX99" i="43" s="1"/>
  <c r="BB89" i="45"/>
  <c r="BN19" i="43"/>
  <c r="BN99" i="43" s="1"/>
  <c r="P27" i="44"/>
  <c r="P66" i="44" s="1"/>
  <c r="BJ27" i="43"/>
  <c r="BB52" i="43"/>
  <c r="AG40" i="45"/>
  <c r="Z86" i="43"/>
  <c r="BB57" i="44"/>
  <c r="T37" i="44"/>
  <c r="T27" i="44"/>
  <c r="T66" i="44" s="1"/>
  <c r="F86" i="43"/>
  <c r="BV19" i="44"/>
  <c r="BV99" i="44" s="1"/>
  <c r="Z93" i="44"/>
  <c r="R27" i="45"/>
  <c r="V27" i="43"/>
  <c r="N86" i="45"/>
  <c r="H45" i="45"/>
  <c r="P92" i="45"/>
  <c r="BF27" i="45"/>
  <c r="AD86" i="45"/>
  <c r="E17" i="32"/>
  <c r="AL27" i="45"/>
  <c r="AL66" i="45" s="1"/>
  <c r="BN52" i="44"/>
  <c r="BB87" i="45"/>
  <c r="BN87" i="43"/>
  <c r="BG19" i="44"/>
  <c r="BG99" i="44" s="1"/>
  <c r="AI89" i="44"/>
  <c r="BP27" i="43"/>
  <c r="BP66" i="43" s="1"/>
  <c r="AJ37" i="44"/>
  <c r="BM52" i="45"/>
  <c r="H27" i="44"/>
  <c r="H66" i="44" s="1"/>
  <c r="AB27" i="44"/>
  <c r="AB66" i="44" s="1"/>
  <c r="H39" i="44"/>
  <c r="BN19" i="45"/>
  <c r="BN99" i="45" s="1"/>
  <c r="AT98" i="44"/>
  <c r="AJ57" i="45"/>
  <c r="BL37" i="43"/>
  <c r="AJ40" i="44"/>
  <c r="BZ98" i="44"/>
  <c r="BB55" i="45"/>
  <c r="AI51" i="45"/>
  <c r="J4" i="35"/>
  <c r="BW19" i="44"/>
  <c r="BW99" i="44" s="1"/>
  <c r="BJ27" i="45"/>
  <c r="P37" i="44"/>
  <c r="E10" i="32"/>
  <c r="E25" i="32" s="1"/>
  <c r="AD37" i="45"/>
  <c r="Z39" i="45"/>
  <c r="AH52" i="44"/>
  <c r="CD98" i="44"/>
  <c r="U51" i="45"/>
  <c r="AD39" i="45"/>
  <c r="F37" i="45"/>
  <c r="BM40" i="44"/>
  <c r="BN60" i="43"/>
  <c r="AK51" i="43"/>
  <c r="AQ98" i="43"/>
  <c r="AV98" i="44"/>
  <c r="AH87" i="44"/>
  <c r="AR27" i="44"/>
  <c r="D27" i="44"/>
  <c r="Z46" i="45"/>
  <c r="AD46" i="45"/>
  <c r="AA46" i="45"/>
  <c r="J92" i="44"/>
  <c r="BH86" i="45"/>
  <c r="BN51" i="43"/>
  <c r="BP96" i="43"/>
  <c r="P92" i="44"/>
  <c r="AG40" i="43"/>
  <c r="AH27" i="44"/>
  <c r="AH66" i="44" s="1"/>
  <c r="BN37" i="43"/>
  <c r="BB89" i="43"/>
  <c r="BN55" i="45"/>
  <c r="H57" i="43"/>
  <c r="T39" i="45"/>
  <c r="BM105" i="43"/>
  <c r="BL57" i="44"/>
  <c r="AJ52" i="43"/>
  <c r="AO36" i="27"/>
  <c r="BR19" i="45"/>
  <c r="BR99" i="45" s="1"/>
  <c r="BR98" i="44"/>
  <c r="BM57" i="44"/>
  <c r="T45" i="43"/>
  <c r="P27" i="43"/>
  <c r="P66" i="43" s="1"/>
  <c r="J90" i="44"/>
  <c r="AH39" i="44"/>
  <c r="J89" i="43"/>
  <c r="P19" i="44"/>
  <c r="P58" i="44" s="1"/>
  <c r="BO92" i="45"/>
  <c r="AB46" i="43"/>
  <c r="CE19" i="45"/>
  <c r="CE99" i="45" s="1"/>
  <c r="AG90" i="44"/>
  <c r="B5" i="52"/>
  <c r="BM37" i="45"/>
  <c r="AI90" i="43"/>
  <c r="BQ101" i="43"/>
  <c r="BO52" i="43"/>
  <c r="AB87" i="43"/>
  <c r="AL52" i="45"/>
  <c r="BQ39" i="43"/>
  <c r="P20" i="116"/>
  <c r="BN46" i="45"/>
  <c r="BM40" i="43"/>
  <c r="H19" i="44"/>
  <c r="H58" i="44" s="1"/>
  <c r="O27" i="44"/>
  <c r="AI83" i="44"/>
  <c r="AZ19" i="44"/>
  <c r="AZ99" i="44" s="1"/>
  <c r="AK39" i="43"/>
  <c r="AW27" i="43"/>
  <c r="BP27" i="45"/>
  <c r="BP66" i="45" s="1"/>
  <c r="BN39" i="45"/>
  <c r="BO86" i="45"/>
  <c r="BL86" i="44"/>
  <c r="G27" i="44"/>
  <c r="U27" i="43"/>
  <c r="U66" i="43" s="1"/>
  <c r="S39" i="44"/>
  <c r="M86" i="43"/>
  <c r="AG45" i="44"/>
  <c r="Z40" i="43"/>
  <c r="Y92" i="45"/>
  <c r="S19" i="45"/>
  <c r="S58" i="45" s="1"/>
  <c r="CC19" i="43"/>
  <c r="CC99" i="43" s="1"/>
  <c r="AG92" i="44"/>
  <c r="AA46" i="44"/>
  <c r="AD19" i="43"/>
  <c r="AD58" i="43" s="1"/>
  <c r="S93" i="43"/>
  <c r="B14" i="52"/>
  <c r="BN45" i="44"/>
  <c r="AH89" i="43"/>
  <c r="AA27" i="44"/>
  <c r="AA66" i="44" s="1"/>
  <c r="AE27" i="44"/>
  <c r="AM27" i="44"/>
  <c r="Y83" i="43"/>
  <c r="H52" i="43"/>
  <c r="T46" i="43"/>
  <c r="U37" i="45"/>
  <c r="AS19" i="43"/>
  <c r="AS99" i="43" s="1"/>
  <c r="B5" i="144"/>
  <c r="I20" i="32"/>
  <c r="I7" i="34" s="1"/>
  <c r="AQ27" i="44"/>
  <c r="X37" i="116"/>
  <c r="W27" i="44"/>
  <c r="Q27" i="43"/>
  <c r="AG37" i="43"/>
  <c r="I86" i="45"/>
  <c r="BN86" i="45"/>
  <c r="BL39" i="45"/>
  <c r="AO86" i="45"/>
  <c r="U86" i="43"/>
  <c r="BC27" i="44"/>
  <c r="S86" i="44"/>
  <c r="AV36" i="27"/>
  <c r="BK98" i="43"/>
  <c r="S46" i="43"/>
  <c r="BL93" i="45"/>
  <c r="F89" i="44"/>
  <c r="H10" i="32"/>
  <c r="H25" i="32" s="1"/>
  <c r="AW27" i="45"/>
  <c r="AA37" i="44"/>
  <c r="AG57" i="45"/>
  <c r="BQ37" i="43"/>
  <c r="AA92" i="43"/>
  <c r="BZ98" i="43"/>
  <c r="AL19" i="44"/>
  <c r="AL58" i="44" s="1"/>
  <c r="AY27" i="44"/>
  <c r="AI39" i="44"/>
  <c r="AG52" i="45"/>
  <c r="AB57" i="43"/>
  <c r="U40" i="45"/>
  <c r="BG27" i="44"/>
  <c r="AI27" i="44"/>
  <c r="AI66" i="44" s="1"/>
  <c r="AC27" i="45"/>
  <c r="P90" i="45"/>
  <c r="BN54" i="44"/>
  <c r="BM27" i="45"/>
  <c r="BM66" i="45" s="1"/>
  <c r="BL86" i="45"/>
  <c r="C86" i="44"/>
  <c r="Y45" i="43"/>
  <c r="BL45" i="43"/>
  <c r="E20" i="32"/>
  <c r="E7" i="34" s="1"/>
  <c r="BI27" i="45"/>
  <c r="BQ103" i="44"/>
  <c r="AJ51" i="43"/>
  <c r="AH92" i="45"/>
  <c r="F46" i="45"/>
  <c r="S87" i="43"/>
  <c r="AH57" i="45"/>
  <c r="D37" i="116"/>
  <c r="S19" i="116"/>
  <c r="BN90" i="43"/>
  <c r="AI40" i="45"/>
  <c r="I27" i="32"/>
  <c r="H39" i="45"/>
  <c r="T37" i="116"/>
  <c r="AJ86" i="43"/>
  <c r="AM36" i="27"/>
  <c r="T86" i="45"/>
  <c r="BO64" i="44"/>
  <c r="BS19" i="43"/>
  <c r="BS99" i="43" s="1"/>
  <c r="BO19" i="45"/>
  <c r="BO99" i="45" s="1"/>
  <c r="BN51" i="44"/>
  <c r="H57" i="45"/>
  <c r="BQ27" i="43"/>
  <c r="BQ66" i="43" s="1"/>
  <c r="BD27" i="45"/>
  <c r="L20" i="116"/>
  <c r="P89" i="44"/>
  <c r="BO27" i="43"/>
  <c r="BO66" i="43" s="1"/>
  <c r="H3" i="35"/>
  <c r="AO19" i="45"/>
  <c r="AO99" i="45" s="1"/>
  <c r="BO98" i="43"/>
  <c r="BQ54" i="43"/>
  <c r="E6" i="35"/>
  <c r="BQ62" i="45"/>
  <c r="D27" i="43"/>
  <c r="G20" i="32"/>
  <c r="G7" i="34" s="1"/>
  <c r="AR19" i="44"/>
  <c r="AR99" i="44" s="1"/>
  <c r="B18" i="30"/>
  <c r="H46" i="45"/>
  <c r="AT27" i="44"/>
  <c r="BL64" i="44"/>
  <c r="BP37" i="44"/>
  <c r="BW19" i="43"/>
  <c r="BW99" i="43" s="1"/>
  <c r="BP39" i="44"/>
  <c r="P27" i="45"/>
  <c r="P66" i="45" s="1"/>
  <c r="BL60" i="45"/>
  <c r="F40" i="43"/>
  <c r="AS17" i="27"/>
  <c r="AL51" i="43"/>
  <c r="BP54" i="45"/>
  <c r="BO39" i="43"/>
  <c r="AF27" i="45"/>
  <c r="O36" i="116"/>
  <c r="BJ19" i="45"/>
  <c r="BJ99" i="45" s="1"/>
  <c r="E14" i="32"/>
  <c r="E28" i="32" s="1"/>
  <c r="T40" i="43"/>
  <c r="BM40" i="45"/>
  <c r="P39" i="45"/>
  <c r="D27" i="45"/>
  <c r="AP27" i="44"/>
  <c r="AB51" i="43"/>
  <c r="H51" i="44"/>
  <c r="BB39" i="44"/>
  <c r="AB27" i="43"/>
  <c r="AB66" i="43" s="1"/>
  <c r="Z27" i="44"/>
  <c r="Z66" i="44" s="1"/>
  <c r="BL64" i="45"/>
  <c r="BV98" i="43"/>
  <c r="AD27" i="44"/>
  <c r="AD66" i="44" s="1"/>
  <c r="K36" i="116"/>
  <c r="BM60" i="45"/>
  <c r="CD19" i="43"/>
  <c r="CD99" i="43" s="1"/>
  <c r="AJ37" i="45"/>
  <c r="AU17" i="27"/>
  <c r="BM45" i="43"/>
  <c r="T19" i="45"/>
  <c r="T58" i="45" s="1"/>
  <c r="BN52" i="43"/>
  <c r="AB45" i="43"/>
  <c r="X27" i="43"/>
  <c r="P40" i="43"/>
  <c r="G6" i="35"/>
  <c r="BO55" i="45"/>
  <c r="BQ60" i="44"/>
  <c r="U57" i="44"/>
  <c r="AK40" i="45"/>
  <c r="AP19" i="44"/>
  <c r="AP99" i="44" s="1"/>
  <c r="AI89" i="43"/>
  <c r="BP27" i="44"/>
  <c r="BP66" i="44" s="1"/>
  <c r="BM46" i="45"/>
  <c r="BO57" i="45"/>
  <c r="C5" i="109"/>
  <c r="W36" i="116"/>
  <c r="U45" i="43"/>
  <c r="F3" i="35"/>
  <c r="BP40" i="45"/>
  <c r="H27" i="45"/>
  <c r="H66" i="45" s="1"/>
  <c r="AZ27" i="45"/>
  <c r="AJ27" i="43"/>
  <c r="AJ66" i="43" s="1"/>
  <c r="Z86" i="44"/>
  <c r="CB98" i="43"/>
  <c r="BQ64" i="45"/>
  <c r="BP64" i="44"/>
  <c r="P37" i="45"/>
  <c r="AB19" i="45"/>
  <c r="AB58" i="45" s="1"/>
  <c r="AD92" i="44"/>
  <c r="BB98" i="43"/>
  <c r="S51" i="43"/>
  <c r="AH37" i="44"/>
  <c r="AL45" i="44"/>
  <c r="BL51" i="43"/>
  <c r="BL37" i="44"/>
  <c r="BP54" i="43"/>
  <c r="BO45" i="43"/>
  <c r="AJ37" i="43"/>
  <c r="BN45" i="45"/>
  <c r="B33" i="30"/>
  <c r="B6" i="52"/>
  <c r="BH19" i="43"/>
  <c r="BH99" i="43" s="1"/>
  <c r="BN55" i="44"/>
  <c r="BP55" i="45"/>
  <c r="I10" i="32"/>
  <c r="I25" i="32" s="1"/>
  <c r="BB64" i="44"/>
  <c r="F92" i="44"/>
  <c r="BB92" i="43"/>
  <c r="AG46" i="45"/>
  <c r="AH52" i="43"/>
  <c r="AE86" i="45"/>
  <c r="AI83" i="45"/>
  <c r="BD98" i="43"/>
  <c r="AI86" i="43"/>
  <c r="BB40" i="43"/>
  <c r="BO64" i="43"/>
  <c r="BQ62" i="43"/>
  <c r="BU19" i="44"/>
  <c r="BU99" i="44" s="1"/>
  <c r="AN98" i="44"/>
  <c r="T90" i="45"/>
  <c r="AP17" i="27"/>
  <c r="U40" i="43"/>
  <c r="Z45" i="45"/>
  <c r="AU98" i="45"/>
  <c r="S45" i="43"/>
  <c r="BO55" i="43"/>
  <c r="AD90" i="44"/>
  <c r="AH46" i="44"/>
  <c r="J19" i="44"/>
  <c r="J58" i="44" s="1"/>
  <c r="E27" i="44"/>
  <c r="AK19" i="45"/>
  <c r="AK58" i="45" s="1"/>
  <c r="BL46" i="44"/>
  <c r="AH40" i="43"/>
  <c r="AG37" i="44"/>
  <c r="AT18" i="27"/>
  <c r="G4" i="35"/>
  <c r="BP51" i="45"/>
  <c r="AH89" i="44"/>
  <c r="AW18" i="27"/>
  <c r="AL45" i="43"/>
  <c r="AG45" i="45"/>
  <c r="AI27" i="43"/>
  <c r="AI66" i="43" s="1"/>
  <c r="S27" i="43"/>
  <c r="S66" i="43" s="1"/>
  <c r="I7" i="35"/>
  <c r="C37" i="45"/>
  <c r="S83" i="45"/>
  <c r="BM98" i="44"/>
  <c r="BT19" i="44"/>
  <c r="BT99" i="44" s="1"/>
  <c r="K27" i="45"/>
  <c r="AY86" i="43"/>
  <c r="BP62" i="43"/>
  <c r="C7" i="32"/>
  <c r="C14" i="32" s="1"/>
  <c r="C21" i="32" s="1"/>
  <c r="C8" i="34" s="1"/>
  <c r="BL51" i="44"/>
  <c r="AD40" i="44"/>
  <c r="AA83" i="45"/>
  <c r="BQ46" i="44"/>
  <c r="AD19" i="44"/>
  <c r="AD58" i="44" s="1"/>
  <c r="BL52" i="44"/>
  <c r="C5" i="110"/>
  <c r="AV17" i="27"/>
  <c r="BO46" i="43"/>
  <c r="E4" i="35"/>
  <c r="BI19" i="45"/>
  <c r="BI99" i="45" s="1"/>
  <c r="I21" i="32"/>
  <c r="I8" i="34" s="1"/>
  <c r="BB46" i="44"/>
  <c r="BE98" i="45"/>
  <c r="S39" i="45"/>
  <c r="BQ83" i="44"/>
  <c r="Y89" i="45"/>
  <c r="O27" i="43"/>
  <c r="I27" i="44"/>
  <c r="BQ52" i="45"/>
  <c r="AL52" i="43"/>
  <c r="BL64" i="43"/>
  <c r="AA19" i="45"/>
  <c r="AA58" i="45" s="1"/>
  <c r="AQ86" i="43"/>
  <c r="BL57" i="45"/>
  <c r="AL57" i="43"/>
  <c r="BN64" i="45"/>
  <c r="G18" i="32"/>
  <c r="AQ98" i="45"/>
  <c r="BP55" i="44"/>
  <c r="AP19" i="43"/>
  <c r="AP99" i="43" s="1"/>
  <c r="I3" i="35"/>
  <c r="H21" i="32"/>
  <c r="H8" i="34" s="1"/>
  <c r="H28" i="32"/>
  <c r="BP58" i="45"/>
  <c r="BB87" i="44"/>
  <c r="E11" i="32"/>
  <c r="BP57" i="44"/>
  <c r="AL46" i="45"/>
  <c r="C40" i="45"/>
  <c r="BB101" i="44"/>
  <c r="BP19" i="44"/>
  <c r="BP58" i="44" s="1"/>
  <c r="D14" i="32"/>
  <c r="D28" i="32" s="1"/>
  <c r="H52" i="44"/>
  <c r="C46" i="43"/>
  <c r="F37" i="44"/>
  <c r="AZ27" i="43"/>
  <c r="J10" i="32"/>
  <c r="AB37" i="43"/>
  <c r="BP37" i="43"/>
  <c r="H40" i="45"/>
  <c r="AA27" i="45"/>
  <c r="AA66" i="45" s="1"/>
  <c r="V27" i="44"/>
  <c r="AB39" i="43"/>
  <c r="BO62" i="44"/>
  <c r="BN37" i="45"/>
  <c r="AD86" i="44"/>
  <c r="F39" i="44"/>
  <c r="AA40" i="43"/>
  <c r="F90" i="43"/>
  <c r="BL19" i="44"/>
  <c r="C86" i="45"/>
  <c r="AK19" i="44"/>
  <c r="AK58" i="44" s="1"/>
  <c r="BB57" i="43"/>
  <c r="AB46" i="44"/>
  <c r="BP101" i="44"/>
  <c r="C6" i="35"/>
  <c r="BL19" i="45"/>
  <c r="BL99" i="45" s="1"/>
  <c r="BO55" i="44"/>
  <c r="AD51" i="45"/>
  <c r="BM51" i="45"/>
  <c r="AI40" i="44"/>
  <c r="AI92" i="43"/>
  <c r="B12" i="53"/>
  <c r="AP98" i="45"/>
  <c r="AK92" i="45"/>
  <c r="W27" i="45"/>
  <c r="AJ19" i="44"/>
  <c r="AJ58" i="44" s="1"/>
  <c r="O27" i="45"/>
  <c r="BY19" i="44"/>
  <c r="BY99" i="44" s="1"/>
  <c r="P52" i="43"/>
  <c r="BV19" i="45"/>
  <c r="BV99" i="45" s="1"/>
  <c r="BP45" i="44"/>
  <c r="AI93" i="43"/>
  <c r="T83" i="45"/>
  <c r="AW17" i="27"/>
  <c r="BG19" i="43"/>
  <c r="BG99" i="43" s="1"/>
  <c r="AX19" i="45"/>
  <c r="AX99" i="45" s="1"/>
  <c r="CA19" i="44"/>
  <c r="CA99" i="44" s="1"/>
  <c r="BO40" i="44"/>
  <c r="BQ40" i="44"/>
  <c r="BB92" i="44"/>
  <c r="BB37" i="44"/>
  <c r="T39" i="43"/>
  <c r="J86" i="44"/>
  <c r="AA86" i="45"/>
  <c r="H27" i="43"/>
  <c r="H66" i="43" s="1"/>
  <c r="P39" i="43"/>
  <c r="F19" i="43"/>
  <c r="F58" i="43" s="1"/>
  <c r="L27" i="43"/>
  <c r="BH27" i="43"/>
  <c r="T37" i="43"/>
  <c r="BG27" i="45"/>
  <c r="AL39" i="44"/>
  <c r="BA19" i="44"/>
  <c r="BA99" i="44" s="1"/>
  <c r="BN64" i="44"/>
  <c r="F86" i="44"/>
  <c r="AF27" i="43"/>
  <c r="U52" i="43"/>
  <c r="Y19" i="43"/>
  <c r="Y58" i="43" s="1"/>
  <c r="C57" i="43"/>
  <c r="AB37" i="45"/>
  <c r="G27" i="45"/>
  <c r="BK19" i="45"/>
  <c r="BK99" i="45" s="1"/>
  <c r="BM54" i="45"/>
  <c r="AB45" i="45"/>
  <c r="C39" i="45"/>
  <c r="BB64" i="45"/>
  <c r="BL55" i="43"/>
  <c r="R86" i="44"/>
  <c r="BM60" i="44"/>
  <c r="BO40" i="45"/>
  <c r="J92" i="45"/>
  <c r="H39" i="43"/>
  <c r="BB46" i="45"/>
  <c r="AJ45" i="44"/>
  <c r="BF27" i="44"/>
  <c r="AK93" i="44"/>
  <c r="BL60" i="44"/>
  <c r="H37" i="43"/>
  <c r="BJ27" i="44"/>
  <c r="BQ54" i="45"/>
  <c r="BO52" i="45"/>
  <c r="B15" i="52"/>
  <c r="BM58" i="44"/>
  <c r="AD37" i="44"/>
  <c r="P37" i="43"/>
  <c r="BD19" i="45"/>
  <c r="BD99" i="45" s="1"/>
  <c r="H83" i="45"/>
  <c r="AV27" i="43"/>
  <c r="B13" i="53"/>
  <c r="S51" i="44"/>
  <c r="BX19" i="43"/>
  <c r="BX99" i="43" s="1"/>
  <c r="BQ45" i="44"/>
  <c r="Y40" i="44"/>
  <c r="AD40" i="45"/>
  <c r="AX27" i="44"/>
  <c r="J39" i="44"/>
  <c r="BB45" i="44"/>
  <c r="BK27" i="45"/>
  <c r="T27" i="43"/>
  <c r="T66" i="43" s="1"/>
  <c r="H4" i="35"/>
  <c r="BB58" i="43"/>
  <c r="C51" i="43"/>
  <c r="BB27" i="44"/>
  <c r="BB66" i="44" s="1"/>
  <c r="S27" i="45"/>
  <c r="S66" i="45" s="1"/>
  <c r="BM37" i="44"/>
  <c r="BQ60" i="45"/>
  <c r="AL27" i="44"/>
  <c r="AL66" i="44" s="1"/>
  <c r="AO19" i="44"/>
  <c r="AO99" i="44" s="1"/>
  <c r="Z51" i="45"/>
  <c r="U40" i="44"/>
  <c r="BB103" i="43"/>
  <c r="BQ64" i="43"/>
  <c r="AW98" i="43"/>
  <c r="AD45" i="43"/>
  <c r="AI90" i="45"/>
  <c r="H51" i="45"/>
  <c r="BI19" i="44"/>
  <c r="BI99" i="44" s="1"/>
  <c r="AN27" i="43"/>
  <c r="BN62" i="44"/>
  <c r="AK89" i="44"/>
  <c r="BN60" i="44"/>
  <c r="T87" i="45"/>
  <c r="J37" i="44"/>
  <c r="BO54" i="44"/>
  <c r="BY19" i="45"/>
  <c r="BY99" i="45" s="1"/>
  <c r="BL54" i="44"/>
  <c r="BM54" i="44"/>
  <c r="U45" i="45"/>
  <c r="BH98" i="45"/>
  <c r="BD27" i="43"/>
  <c r="AR27" i="43"/>
  <c r="T93" i="43"/>
  <c r="T52" i="43"/>
  <c r="U52" i="44"/>
  <c r="U93" i="44"/>
  <c r="T89" i="44"/>
  <c r="T45" i="44"/>
  <c r="P92" i="43"/>
  <c r="P51" i="43"/>
  <c r="T92" i="45"/>
  <c r="T51" i="45"/>
  <c r="F52" i="45"/>
  <c r="F93" i="45"/>
  <c r="F57" i="45"/>
  <c r="F19" i="45"/>
  <c r="F58" i="45" s="1"/>
  <c r="F40" i="45"/>
  <c r="F87" i="45"/>
  <c r="Y51" i="43"/>
  <c r="Y92" i="43"/>
  <c r="AK52" i="45"/>
  <c r="AK93" i="45"/>
  <c r="BP90" i="44"/>
  <c r="BP46" i="44"/>
  <c r="BM55" i="44"/>
  <c r="BM96" i="44"/>
  <c r="G19" i="116"/>
  <c r="G36" i="116"/>
  <c r="Y57" i="45"/>
  <c r="BL87" i="45"/>
  <c r="BL40" i="45"/>
  <c r="BM57" i="45"/>
  <c r="BM98" i="45"/>
  <c r="CD98" i="45"/>
  <c r="CD19" i="45"/>
  <c r="CD99" i="45" s="1"/>
  <c r="BL89" i="45"/>
  <c r="BL45" i="45"/>
  <c r="B7" i="32"/>
  <c r="B14" i="32" s="1"/>
  <c r="B6" i="35"/>
  <c r="AI19" i="43"/>
  <c r="AI58" i="43" s="1"/>
  <c r="AI57" i="43"/>
  <c r="E86" i="45"/>
  <c r="E27" i="45"/>
  <c r="Q86" i="45"/>
  <c r="Q27" i="45"/>
  <c r="Y39" i="45"/>
  <c r="Y86" i="45"/>
  <c r="Y27" i="45"/>
  <c r="Y66" i="45" s="1"/>
  <c r="AG27" i="45"/>
  <c r="AG66" i="45" s="1"/>
  <c r="AG86" i="45"/>
  <c r="AG39" i="45"/>
  <c r="AK27" i="45"/>
  <c r="AK66" i="45" s="1"/>
  <c r="AK39" i="45"/>
  <c r="AS86" i="45"/>
  <c r="AS27" i="45"/>
  <c r="BA86" i="45"/>
  <c r="BA27" i="45"/>
  <c r="BE86" i="45"/>
  <c r="BE27" i="45"/>
  <c r="BO86" i="44"/>
  <c r="BO39" i="44"/>
  <c r="BO27" i="44"/>
  <c r="BO66" i="44" s="1"/>
  <c r="BQ27" i="44"/>
  <c r="BQ66" i="44" s="1"/>
  <c r="BQ86" i="44"/>
  <c r="BQ39" i="44"/>
  <c r="BL86" i="43"/>
  <c r="BL39" i="43"/>
  <c r="BQ39" i="45"/>
  <c r="BQ27" i="45"/>
  <c r="BQ66" i="45" s="1"/>
  <c r="BO83" i="44"/>
  <c r="BO37" i="44"/>
  <c r="BL83" i="45"/>
  <c r="BL37" i="45"/>
  <c r="Y40" i="43"/>
  <c r="Y87" i="43"/>
  <c r="AI46" i="44"/>
  <c r="AI90" i="44"/>
  <c r="AK46" i="44"/>
  <c r="AK90" i="44"/>
  <c r="BO90" i="45"/>
  <c r="BO46" i="45"/>
  <c r="AI87" i="43"/>
  <c r="AI40" i="43"/>
  <c r="AJ92" i="45"/>
  <c r="AJ51" i="45"/>
  <c r="BF98" i="45"/>
  <c r="BF19" i="45"/>
  <c r="BF99" i="45" s="1"/>
  <c r="AS98" i="44"/>
  <c r="AS19" i="44"/>
  <c r="AS99" i="44" s="1"/>
  <c r="AK19" i="43"/>
  <c r="AK58" i="43" s="1"/>
  <c r="AK57" i="43"/>
  <c r="BO95" i="43"/>
  <c r="BO54" i="43"/>
  <c r="BP87" i="43"/>
  <c r="BP40" i="43"/>
  <c r="BQ98" i="43"/>
  <c r="BQ19" i="43"/>
  <c r="BQ58" i="43" s="1"/>
  <c r="BY98" i="43"/>
  <c r="BY19" i="43"/>
  <c r="BY99" i="43" s="1"/>
  <c r="BQ87" i="43"/>
  <c r="BQ40" i="43"/>
  <c r="BM19" i="43"/>
  <c r="BM58" i="43" s="1"/>
  <c r="BM98" i="43"/>
  <c r="BM57" i="43"/>
  <c r="BU19" i="43"/>
  <c r="BU99" i="43" s="1"/>
  <c r="BU98" i="43"/>
  <c r="BL19" i="43"/>
  <c r="BL57" i="43"/>
  <c r="BL98" i="43"/>
  <c r="BM95" i="43"/>
  <c r="BM54" i="43"/>
  <c r="BL103" i="43"/>
  <c r="BL62" i="43"/>
  <c r="BO103" i="43"/>
  <c r="BO62" i="43"/>
  <c r="BN103" i="43"/>
  <c r="BN62" i="43"/>
  <c r="BO92" i="43"/>
  <c r="BO51" i="43"/>
  <c r="BP101" i="43"/>
  <c r="BP60" i="43"/>
  <c r="BM62" i="43"/>
  <c r="BM103" i="43"/>
  <c r="BQ105" i="44"/>
  <c r="BQ64" i="44"/>
  <c r="BL60" i="43"/>
  <c r="BL101" i="43"/>
  <c r="BN105" i="43"/>
  <c r="BN64" i="43"/>
  <c r="BO101" i="43"/>
  <c r="BO60" i="43"/>
  <c r="BP92" i="43"/>
  <c r="BP51" i="43"/>
  <c r="BM92" i="43"/>
  <c r="BM51" i="43"/>
  <c r="BO105" i="45"/>
  <c r="BO64" i="45"/>
  <c r="BA98" i="43"/>
  <c r="BA19" i="43"/>
  <c r="BA99" i="43" s="1"/>
  <c r="B10" i="53"/>
  <c r="B12" i="52"/>
  <c r="CC98" i="45"/>
  <c r="CC19" i="45"/>
  <c r="CC99" i="45" s="1"/>
  <c r="B7" i="53"/>
  <c r="B36" i="30"/>
  <c r="B9" i="52"/>
  <c r="BB55" i="43"/>
  <c r="BB96" i="43"/>
  <c r="BB93" i="45"/>
  <c r="BB52" i="45"/>
  <c r="BB60" i="43"/>
  <c r="BB101" i="43"/>
  <c r="BB95" i="45"/>
  <c r="BB54" i="45"/>
  <c r="BC19" i="45"/>
  <c r="BC99" i="45" s="1"/>
  <c r="BC98" i="45"/>
  <c r="BJ98" i="44"/>
  <c r="BJ19" i="44"/>
  <c r="BJ99" i="44" s="1"/>
  <c r="BX19" i="44"/>
  <c r="BX99" i="44" s="1"/>
  <c r="BX98" i="44"/>
  <c r="C83" i="43"/>
  <c r="C37" i="43"/>
  <c r="S83" i="43"/>
  <c r="S37" i="43"/>
  <c r="AA83" i="43"/>
  <c r="AA37" i="43"/>
  <c r="AI83" i="43"/>
  <c r="AI37" i="43"/>
  <c r="G86" i="43"/>
  <c r="G27" i="43"/>
  <c r="K86" i="43"/>
  <c r="K27" i="43"/>
  <c r="W86" i="43"/>
  <c r="W27" i="43"/>
  <c r="AA86" i="43"/>
  <c r="AA39" i="43"/>
  <c r="AM86" i="43"/>
  <c r="AM27" i="43"/>
  <c r="AU86" i="43"/>
  <c r="AU27" i="43"/>
  <c r="BC86" i="43"/>
  <c r="BC27" i="43"/>
  <c r="BG86" i="43"/>
  <c r="BG27" i="43"/>
  <c r="BK86" i="43"/>
  <c r="BK27" i="43"/>
  <c r="Y83" i="44"/>
  <c r="Y37" i="44"/>
  <c r="M86" i="44"/>
  <c r="M27" i="44"/>
  <c r="Q86" i="44"/>
  <c r="Q27" i="44"/>
  <c r="U86" i="44"/>
  <c r="U39" i="44"/>
  <c r="AG86" i="44"/>
  <c r="AG27" i="44"/>
  <c r="AG66" i="44" s="1"/>
  <c r="AG39" i="44"/>
  <c r="AK39" i="44"/>
  <c r="AK86" i="44"/>
  <c r="AK27" i="44"/>
  <c r="AK66" i="44" s="1"/>
  <c r="AS86" i="44"/>
  <c r="AS27" i="44"/>
  <c r="AW86" i="44"/>
  <c r="AW27" i="44"/>
  <c r="AD90" i="43"/>
  <c r="AJ52" i="45"/>
  <c r="Y90" i="44"/>
  <c r="Y46" i="44"/>
  <c r="Y52" i="43"/>
  <c r="Y93" i="43"/>
  <c r="S90" i="45"/>
  <c r="S46" i="45"/>
  <c r="S57" i="43"/>
  <c r="S19" i="43"/>
  <c r="S58" i="43" s="1"/>
  <c r="AH93" i="45"/>
  <c r="AH52" i="45"/>
  <c r="AG52" i="44"/>
  <c r="AG93" i="44"/>
  <c r="AG89" i="43"/>
  <c r="AG45" i="43"/>
  <c r="Z52" i="45"/>
  <c r="Z93" i="45"/>
  <c r="AA89" i="45"/>
  <c r="AA45" i="45"/>
  <c r="BP93" i="43"/>
  <c r="BP52" i="43"/>
  <c r="BM52" i="43"/>
  <c r="BM93" i="43"/>
  <c r="BN89" i="43"/>
  <c r="BN45" i="43"/>
  <c r="BN87" i="45"/>
  <c r="BN40" i="45"/>
  <c r="AR18" i="27"/>
  <c r="AR36" i="27"/>
  <c r="AJ90" i="45"/>
  <c r="J40" i="44"/>
  <c r="H46" i="43"/>
  <c r="H90" i="43"/>
  <c r="F92" i="45"/>
  <c r="F51" i="45"/>
  <c r="S92" i="45"/>
  <c r="S51" i="45"/>
  <c r="AG19" i="43"/>
  <c r="AG58" i="43" s="1"/>
  <c r="AG57" i="43"/>
  <c r="AI52" i="45"/>
  <c r="AI93" i="45"/>
  <c r="BQ93" i="43"/>
  <c r="BQ52" i="43"/>
  <c r="BL90" i="45"/>
  <c r="BL46" i="45"/>
  <c r="BM96" i="45"/>
  <c r="BM55" i="45"/>
  <c r="BK19" i="44"/>
  <c r="BK99" i="44" s="1"/>
  <c r="BK98" i="44"/>
  <c r="BP60" i="45"/>
  <c r="BP101" i="45"/>
  <c r="BL92" i="45"/>
  <c r="BL51" i="45"/>
  <c r="J6" i="35"/>
  <c r="J20" i="32"/>
  <c r="BI19" i="43"/>
  <c r="BI99" i="43" s="1"/>
  <c r="BI98" i="43"/>
  <c r="BD98" i="44"/>
  <c r="BD19" i="44"/>
  <c r="BD99" i="44" s="1"/>
  <c r="Y39" i="44"/>
  <c r="Y27" i="44"/>
  <c r="Y66" i="44" s="1"/>
  <c r="BA86" i="44"/>
  <c r="BA27" i="44"/>
  <c r="BE86" i="44"/>
  <c r="BE27" i="44"/>
  <c r="BI27" i="44"/>
  <c r="BI86" i="44"/>
  <c r="C19" i="116"/>
  <c r="C36" i="116"/>
  <c r="H37" i="116"/>
  <c r="H20" i="116"/>
  <c r="H45" i="43"/>
  <c r="AG40" i="44"/>
  <c r="H40" i="44"/>
  <c r="J19" i="45"/>
  <c r="J58" i="45" s="1"/>
  <c r="AN36" i="27"/>
  <c r="BL90" i="43"/>
  <c r="AX19" i="44"/>
  <c r="AX99" i="44" s="1"/>
  <c r="T57" i="43"/>
  <c r="AJ19" i="43"/>
  <c r="AJ58" i="43" s="1"/>
  <c r="U45" i="44"/>
  <c r="AJ93" i="44"/>
  <c r="AD87" i="43"/>
  <c r="AD40" i="43"/>
  <c r="Y19" i="44"/>
  <c r="Y58" i="44" s="1"/>
  <c r="Y57" i="44"/>
  <c r="AH90" i="43"/>
  <c r="AH46" i="43"/>
  <c r="Z46" i="43"/>
  <c r="Z90" i="43"/>
  <c r="AJ46" i="44"/>
  <c r="AJ90" i="44"/>
  <c r="BQ46" i="43"/>
  <c r="BQ90" i="43"/>
  <c r="BO90" i="44"/>
  <c r="BO46" i="44"/>
  <c r="BQ96" i="43"/>
  <c r="BQ55" i="43"/>
  <c r="BP93" i="44"/>
  <c r="BP52" i="44"/>
  <c r="AK87" i="43"/>
  <c r="AK40" i="43"/>
  <c r="BM103" i="44"/>
  <c r="BM62" i="44"/>
  <c r="BO101" i="44"/>
  <c r="BO60" i="44"/>
  <c r="BP92" i="44"/>
  <c r="BP51" i="44"/>
  <c r="BM92" i="44"/>
  <c r="BM51" i="44"/>
  <c r="Z83" i="44"/>
  <c r="Z37" i="44"/>
  <c r="AL83" i="44"/>
  <c r="AL37" i="44"/>
  <c r="N86" i="44"/>
  <c r="N27" i="44"/>
  <c r="V86" i="45"/>
  <c r="V27" i="45"/>
  <c r="AK93" i="43"/>
  <c r="AK52" i="43"/>
  <c r="BL93" i="43"/>
  <c r="BL52" i="43"/>
  <c r="AK45" i="45"/>
  <c r="AK89" i="45"/>
  <c r="AT98" i="43"/>
  <c r="AT19" i="43"/>
  <c r="AT99" i="43" s="1"/>
  <c r="AI51" i="44"/>
  <c r="AI92" i="44"/>
  <c r="AJ89" i="45"/>
  <c r="AJ45" i="45"/>
  <c r="BF19" i="43"/>
  <c r="BF99" i="43" s="1"/>
  <c r="BF98" i="43"/>
  <c r="AW98" i="44"/>
  <c r="AW19" i="44"/>
  <c r="AW99" i="44" s="1"/>
  <c r="BO103" i="45"/>
  <c r="BO62" i="45"/>
  <c r="CB98" i="45"/>
  <c r="CB19" i="45"/>
  <c r="CB99" i="45" s="1"/>
  <c r="BB101" i="45"/>
  <c r="BB60" i="45"/>
  <c r="BB95" i="43"/>
  <c r="BB54" i="43"/>
  <c r="BC98" i="43"/>
  <c r="BC19" i="43"/>
  <c r="BC99" i="43" s="1"/>
  <c r="E86" i="43"/>
  <c r="E27" i="43"/>
  <c r="Y39" i="43"/>
  <c r="Y86" i="43"/>
  <c r="AC27" i="43"/>
  <c r="AC86" i="43"/>
  <c r="AG39" i="43"/>
  <c r="AG86" i="43"/>
  <c r="AO27" i="43"/>
  <c r="AO86" i="43"/>
  <c r="BI86" i="43"/>
  <c r="BI27" i="43"/>
  <c r="C83" i="44"/>
  <c r="C37" i="44"/>
  <c r="AK83" i="45"/>
  <c r="AK37" i="45"/>
  <c r="AI27" i="45"/>
  <c r="AI66" i="45" s="1"/>
  <c r="AI39" i="45"/>
  <c r="AI86" i="45"/>
  <c r="AM86" i="45"/>
  <c r="AM27" i="45"/>
  <c r="AQ86" i="45"/>
  <c r="AQ27" i="45"/>
  <c r="AU86" i="45"/>
  <c r="AU27" i="45"/>
  <c r="AY86" i="45"/>
  <c r="AY27" i="45"/>
  <c r="BC86" i="45"/>
  <c r="BC27" i="45"/>
  <c r="BN86" i="44"/>
  <c r="BN27" i="44"/>
  <c r="BN66" i="44" s="1"/>
  <c r="BM86" i="44"/>
  <c r="BM39" i="44"/>
  <c r="BM27" i="44"/>
  <c r="BM66" i="44" s="1"/>
  <c r="J93" i="45"/>
  <c r="J52" i="45"/>
  <c r="AB52" i="44"/>
  <c r="AB93" i="44"/>
  <c r="U46" i="43"/>
  <c r="U90" i="43"/>
  <c r="P57" i="43"/>
  <c r="P19" i="43"/>
  <c r="P58" i="43" s="1"/>
  <c r="P40" i="44"/>
  <c r="P87" i="44"/>
  <c r="T92" i="43"/>
  <c r="T51" i="43"/>
  <c r="Z87" i="45"/>
  <c r="C93" i="44"/>
  <c r="C40" i="44"/>
  <c r="P89" i="45"/>
  <c r="AJ40" i="43"/>
  <c r="AV19" i="45"/>
  <c r="AV99" i="45" s="1"/>
  <c r="AN19" i="45"/>
  <c r="AN99" i="45" s="1"/>
  <c r="F93" i="44"/>
  <c r="F52" i="44"/>
  <c r="AK90" i="43"/>
  <c r="AK46" i="43"/>
  <c r="BL87" i="44"/>
  <c r="BL40" i="44"/>
  <c r="BO19" i="44"/>
  <c r="BO99" i="44" s="1"/>
  <c r="BO57" i="44"/>
  <c r="BO89" i="44"/>
  <c r="BO45" i="44"/>
  <c r="BS98" i="44"/>
  <c r="BS19" i="44"/>
  <c r="BS99" i="44" s="1"/>
  <c r="BP95" i="44"/>
  <c r="BP54" i="44"/>
  <c r="BL95" i="45"/>
  <c r="BL54" i="45"/>
  <c r="BQ87" i="45"/>
  <c r="BQ40" i="45"/>
  <c r="BQ89" i="45"/>
  <c r="BQ45" i="45"/>
  <c r="C11" i="32"/>
  <c r="C4" i="35"/>
  <c r="C18" i="32"/>
  <c r="BN19" i="44"/>
  <c r="BN57" i="44"/>
  <c r="BN98" i="44"/>
  <c r="F13" i="32"/>
  <c r="F27" i="32" s="1"/>
  <c r="F6" i="35"/>
  <c r="AS18" i="27"/>
  <c r="AS36" i="27"/>
  <c r="F11" i="32"/>
  <c r="F18" i="32"/>
  <c r="F4" i="35"/>
  <c r="BP103" i="44"/>
  <c r="BP62" i="44"/>
  <c r="AH37" i="45"/>
  <c r="AH83" i="45"/>
  <c r="CA98" i="43"/>
  <c r="BO58" i="43"/>
  <c r="AH51" i="43"/>
  <c r="T51" i="44"/>
  <c r="T92" i="44"/>
  <c r="BP99" i="44"/>
  <c r="BM58" i="45"/>
  <c r="AK90" i="45"/>
  <c r="AK46" i="45"/>
  <c r="BP40" i="44"/>
  <c r="BM90" i="43"/>
  <c r="BM46" i="43"/>
  <c r="BO87" i="43"/>
  <c r="BO40" i="43"/>
  <c r="BR19" i="43"/>
  <c r="BR99" i="43" s="1"/>
  <c r="BR98" i="43"/>
  <c r="B9" i="53"/>
  <c r="B38" i="30"/>
  <c r="AL86" i="43"/>
  <c r="AL39" i="43"/>
  <c r="AX86" i="43"/>
  <c r="AX27" i="43"/>
  <c r="AK92" i="44"/>
  <c r="AK51" i="44"/>
  <c r="AJ45" i="43"/>
  <c r="AJ89" i="43"/>
  <c r="BO93" i="44"/>
  <c r="BO52" i="44"/>
  <c r="BL96" i="44"/>
  <c r="BL55" i="44"/>
  <c r="BL87" i="43"/>
  <c r="BL40" i="43"/>
  <c r="BP89" i="45"/>
  <c r="BP45" i="45"/>
  <c r="AG83" i="45"/>
  <c r="AG37" i="45"/>
  <c r="M86" i="45"/>
  <c r="M27" i="45"/>
  <c r="AP27" i="45"/>
  <c r="AP86" i="45"/>
  <c r="BB39" i="45"/>
  <c r="BB27" i="45"/>
  <c r="BB66" i="45" s="1"/>
  <c r="BM86" i="43"/>
  <c r="BM27" i="43"/>
  <c r="BM66" i="43" s="1"/>
  <c r="BM39" i="43"/>
  <c r="H46" i="44"/>
  <c r="C92" i="44"/>
  <c r="BQ19" i="44"/>
  <c r="BQ99" i="44" s="1"/>
  <c r="J21" i="32"/>
  <c r="H7" i="35"/>
  <c r="AD19" i="45"/>
  <c r="AD58" i="45" s="1"/>
  <c r="Z90" i="44"/>
  <c r="T19" i="44"/>
  <c r="T58" i="44" s="1"/>
  <c r="J86" i="43"/>
  <c r="Z37" i="43"/>
  <c r="Z27" i="43"/>
  <c r="Z66" i="43" s="1"/>
  <c r="BN60" i="45"/>
  <c r="G10" i="32"/>
  <c r="G25" i="32" s="1"/>
  <c r="AA45" i="43"/>
  <c r="H37" i="44"/>
  <c r="AG46" i="43"/>
  <c r="P45" i="43"/>
  <c r="AH19" i="44"/>
  <c r="AH58" i="44" s="1"/>
  <c r="U46" i="45"/>
  <c r="BP19" i="43"/>
  <c r="AB40" i="45"/>
  <c r="BQ55" i="45"/>
  <c r="U52" i="45"/>
  <c r="F14" i="32"/>
  <c r="F28" i="32" s="1"/>
  <c r="BL55" i="45"/>
  <c r="Y52" i="45"/>
  <c r="BP37" i="45"/>
  <c r="AN19" i="43"/>
  <c r="AN99" i="43" s="1"/>
  <c r="AK45" i="43"/>
  <c r="AT98" i="45"/>
  <c r="Z52" i="43"/>
  <c r="BB39" i="43"/>
  <c r="BQ52" i="44"/>
  <c r="BL27" i="43"/>
  <c r="BL66" i="43" s="1"/>
  <c r="H6" i="35"/>
  <c r="AT35" i="27"/>
  <c r="Z45" i="43"/>
  <c r="AJ46" i="43"/>
  <c r="S52" i="45"/>
  <c r="AJ40" i="45"/>
  <c r="BQ57" i="44"/>
  <c r="AH92" i="44"/>
  <c r="AB57" i="44"/>
  <c r="F27" i="43"/>
  <c r="F66" i="43" s="1"/>
  <c r="C89" i="43"/>
  <c r="AG51" i="45"/>
  <c r="BP64" i="43"/>
  <c r="R27" i="43"/>
  <c r="AA46" i="43"/>
  <c r="AR19" i="43"/>
  <c r="AR99" i="43" s="1"/>
  <c r="H52" i="45"/>
  <c r="C87" i="43"/>
  <c r="G3" i="35"/>
  <c r="AG19" i="44"/>
  <c r="AG58" i="44" s="1"/>
  <c r="BB37" i="45"/>
  <c r="Y90" i="43"/>
  <c r="C19" i="45"/>
  <c r="C58" i="45" s="1"/>
  <c r="BB37" i="43"/>
  <c r="AD37" i="43"/>
  <c r="BP64" i="45"/>
  <c r="BL62" i="44"/>
  <c r="F45" i="43"/>
  <c r="F90" i="44"/>
  <c r="BM46" i="44"/>
  <c r="BM64" i="45"/>
  <c r="J92" i="43"/>
  <c r="BM60" i="43"/>
  <c r="AU19" i="44"/>
  <c r="AU99" i="44" s="1"/>
  <c r="S45" i="45"/>
  <c r="BB27" i="43"/>
  <c r="BB66" i="43" s="1"/>
  <c r="AA51" i="44"/>
  <c r="AL46" i="44"/>
  <c r="H20" i="32"/>
  <c r="H7" i="34" s="1"/>
  <c r="AP27" i="43"/>
  <c r="AB40" i="44"/>
  <c r="AM17" i="27"/>
  <c r="AD93" i="43"/>
  <c r="Z51" i="43"/>
  <c r="J90" i="43"/>
  <c r="J27" i="43"/>
  <c r="J66" i="43" s="1"/>
  <c r="C93" i="43"/>
  <c r="AN35" i="27"/>
  <c r="J93" i="44"/>
  <c r="BQ55" i="44"/>
  <c r="AA40" i="45"/>
  <c r="F92" i="43"/>
  <c r="T40" i="44"/>
  <c r="U19" i="45"/>
  <c r="U58" i="45" s="1"/>
  <c r="AH37" i="43"/>
  <c r="P93" i="44"/>
  <c r="AH40" i="45"/>
  <c r="BB55" i="44"/>
  <c r="BP62" i="45"/>
  <c r="AH39" i="43"/>
  <c r="S40" i="45"/>
  <c r="Z57" i="44"/>
  <c r="AT27" i="43"/>
  <c r="AL27" i="43"/>
  <c r="AL66" i="43" s="1"/>
  <c r="AQ19" i="44"/>
  <c r="AQ99" i="44" s="1"/>
  <c r="AD51" i="43"/>
  <c r="BB62" i="44"/>
  <c r="BB103" i="44"/>
  <c r="B6" i="126"/>
  <c r="AX86" i="45"/>
  <c r="AX27" i="45"/>
  <c r="U51" i="43"/>
  <c r="AB89" i="44"/>
  <c r="Z92" i="44"/>
  <c r="BN62" i="45"/>
  <c r="AB51" i="45"/>
  <c r="BE98" i="44"/>
  <c r="BH27" i="44"/>
  <c r="J19" i="43"/>
  <c r="J58" i="43" s="1"/>
  <c r="J87" i="45"/>
  <c r="F19" i="44"/>
  <c r="F58" i="44" s="1"/>
  <c r="AD52" i="45"/>
  <c r="C93" i="45"/>
  <c r="AD45" i="44"/>
  <c r="P90" i="43"/>
  <c r="U57" i="43"/>
  <c r="P57" i="45"/>
  <c r="P90" i="44"/>
  <c r="T45" i="45"/>
  <c r="H87" i="43"/>
  <c r="BM55" i="43"/>
  <c r="AL46" i="43"/>
  <c r="AL92" i="45"/>
  <c r="AJ86" i="45"/>
  <c r="AJ27" i="45"/>
  <c r="AJ66" i="45" s="1"/>
  <c r="AR86" i="45"/>
  <c r="AR27" i="45"/>
  <c r="T93" i="44"/>
  <c r="J45" i="45"/>
  <c r="C89" i="45"/>
  <c r="X86" i="45"/>
  <c r="X27" i="45"/>
  <c r="AB52" i="45"/>
  <c r="T93" i="45"/>
  <c r="J93" i="43"/>
  <c r="F45" i="45"/>
  <c r="U51" i="44"/>
  <c r="C19" i="44"/>
  <c r="C58" i="44" s="1"/>
  <c r="J87" i="43"/>
  <c r="C46" i="44"/>
  <c r="F40" i="44"/>
  <c r="C90" i="45"/>
  <c r="T90" i="44"/>
  <c r="P40" i="45"/>
  <c r="H45" i="44"/>
  <c r="AB46" i="45"/>
  <c r="H51" i="43"/>
  <c r="AY98" i="45"/>
  <c r="AY19" i="45"/>
  <c r="AY99" i="45" s="1"/>
  <c r="U86" i="45"/>
  <c r="U39" i="45"/>
  <c r="AR98" i="45"/>
  <c r="U37" i="43"/>
  <c r="AA93" i="43"/>
  <c r="AI19" i="45"/>
  <c r="AI58" i="45" s="1"/>
  <c r="BN51" i="45"/>
  <c r="BN92" i="45"/>
  <c r="BH19" i="44"/>
  <c r="BH99" i="44" s="1"/>
  <c r="AB86" i="45"/>
  <c r="AB39" i="45"/>
  <c r="L86" i="44"/>
  <c r="L27" i="44"/>
  <c r="C20" i="32"/>
  <c r="C7" i="34" s="1"/>
  <c r="J89" i="44"/>
  <c r="BN54" i="43"/>
  <c r="BN95" i="43"/>
  <c r="AA57" i="43"/>
  <c r="AJ86" i="44"/>
  <c r="AJ39" i="44"/>
  <c r="L86" i="45"/>
  <c r="L27" i="45"/>
  <c r="F27" i="45"/>
  <c r="F66" i="45" s="1"/>
  <c r="F39" i="45"/>
  <c r="J39" i="45"/>
  <c r="J27" i="45"/>
  <c r="J66" i="45" s="1"/>
  <c r="J86" i="45"/>
  <c r="AV27" i="45"/>
  <c r="C12" i="126" l="1"/>
  <c r="C15" i="126"/>
  <c r="W14" i="129"/>
  <c r="T11" i="128"/>
  <c r="S14" i="129"/>
  <c r="T11" i="129"/>
  <c r="X11" i="128"/>
  <c r="Y14" i="128"/>
  <c r="S14" i="128"/>
  <c r="U14" i="129"/>
  <c r="B21" i="32"/>
  <c r="B8" i="34" s="1"/>
  <c r="B28" i="32"/>
  <c r="X14" i="129"/>
  <c r="X14" i="128"/>
  <c r="R11" i="129"/>
  <c r="R11" i="128"/>
  <c r="Y14" i="129"/>
  <c r="V11" i="129"/>
  <c r="P14" i="129"/>
  <c r="Z11" i="129"/>
  <c r="Z11" i="128"/>
  <c r="X11" i="129"/>
  <c r="P14" i="128"/>
  <c r="V11" i="128"/>
  <c r="W11" i="128"/>
  <c r="O11" i="128"/>
  <c r="W11" i="129"/>
  <c r="V14" i="129"/>
  <c r="B7" i="35"/>
  <c r="BQ58" i="45"/>
  <c r="BB58" i="45"/>
  <c r="BM99" i="43"/>
  <c r="R14" i="128"/>
  <c r="Z14" i="129"/>
  <c r="V14" i="128"/>
  <c r="R14" i="129"/>
  <c r="Z14" i="128"/>
  <c r="BQ58" i="44"/>
  <c r="D20" i="32"/>
  <c r="D7" i="34" s="1"/>
  <c r="BQ99" i="43"/>
  <c r="BO58" i="44"/>
  <c r="F20" i="32"/>
  <c r="F7" i="34" s="1"/>
  <c r="BO58" i="45"/>
  <c r="S11" i="129"/>
  <c r="D21" i="32"/>
  <c r="D8" i="34" s="1"/>
  <c r="H11" i="128"/>
  <c r="H11" i="129"/>
  <c r="H14" i="129"/>
  <c r="O14" i="128"/>
  <c r="O14" i="129"/>
  <c r="C28" i="32"/>
  <c r="BL58" i="45"/>
  <c r="BN58" i="43"/>
  <c r="BN58" i="45"/>
  <c r="U11" i="129"/>
  <c r="U11" i="128"/>
  <c r="Y11" i="128"/>
  <c r="Y11" i="129"/>
  <c r="Q11" i="129"/>
  <c r="Q11" i="128"/>
  <c r="F21" i="32"/>
  <c r="F8" i="34" s="1"/>
  <c r="E21" i="32"/>
  <c r="E8" i="34" s="1"/>
  <c r="BB99" i="44"/>
  <c r="C7" i="35"/>
  <c r="C11" i="129"/>
  <c r="C11" i="128"/>
  <c r="G11" i="129"/>
  <c r="G11" i="128"/>
  <c r="M11" i="129"/>
  <c r="M11" i="128"/>
  <c r="BL99" i="44"/>
  <c r="BL58" i="44"/>
  <c r="BL58" i="43"/>
  <c r="BL99" i="43"/>
  <c r="BN99" i="44"/>
  <c r="BN58" i="44"/>
  <c r="BP58" i="43"/>
  <c r="BP99" i="43"/>
</calcChain>
</file>

<file path=xl/sharedStrings.xml><?xml version="1.0" encoding="utf-8"?>
<sst xmlns="http://schemas.openxmlformats.org/spreadsheetml/2006/main" count="3576" uniqueCount="483">
  <si>
    <t>BB</t>
  </si>
  <si>
    <t>Делюкс с двумя раздельными кроватями</t>
  </si>
  <si>
    <t>Представительский Делюкс с двумя кроватями</t>
  </si>
  <si>
    <t>Люкс</t>
  </si>
  <si>
    <t>Семейный однокомнатный полулюкс</t>
  </si>
  <si>
    <t>Семейный однокомнатный улучшенный люкс</t>
  </si>
  <si>
    <t>Семейный двухкомнатный люкс</t>
  </si>
  <si>
    <t>Семейный люкс представительский с двумя спальнями</t>
  </si>
  <si>
    <t>Семейный люкс "Гранд" с тремя спальнями</t>
  </si>
  <si>
    <t>Семейный люкс "Премьер" с четырьмя спальнями</t>
  </si>
  <si>
    <t>Пентхаус</t>
  </si>
  <si>
    <t>Президентский Люкс</t>
  </si>
  <si>
    <t>Сочи Марриотт Красная Поляна</t>
  </si>
  <si>
    <t>от 1 до 6</t>
  </si>
  <si>
    <t>от 1 до 4</t>
  </si>
  <si>
    <t>от 1 до 8</t>
  </si>
  <si>
    <t>OPEN RATES</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</si>
  <si>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</si>
  <si>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</si>
  <si>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</si>
  <si>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</si>
  <si>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</si>
  <si>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</si>
  <si>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</si>
  <si>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</si>
  <si>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NETTO RATES 20%</t>
  </si>
  <si>
    <t xml:space="preserve">Делюкс </t>
  </si>
  <si>
    <t xml:space="preserve">Представительский Делюкс </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</si>
  <si>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</si>
  <si>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</si>
  <si>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</si>
  <si>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</si>
  <si>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</si>
  <si>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</si>
  <si>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</si>
  <si>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</si>
  <si>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</si>
  <si>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от 1 до 2</t>
  </si>
  <si>
    <t>OPEN RATES Горный Детокс</t>
  </si>
  <si>
    <t>NETTO RATES Горный Детокс</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</si>
  <si>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</si>
  <si>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</si>
  <si>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0"/>
        <rFont val="Arial Cyr"/>
        <charset val="204"/>
      </rPr>
      <t xml:space="preserve">
</t>
    </r>
    <r>
      <rPr>
        <b/>
        <sz val="11"/>
        <color theme="1"/>
        <rFont val="Calibri"/>
        <family val="2"/>
        <charset val="204"/>
        <scheme val="minor"/>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</si>
  <si>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</si>
  <si>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</si>
  <si>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OPEN RATES Яркие Каникулы</t>
  </si>
  <si>
    <t>NETTO RATES Яркие Каникулы</t>
  </si>
  <si>
    <t>Период проживания: с 02.10.2020 по 08.11.2020​​</t>
  </si>
  <si>
    <t>Период бронирования: с 21.08.2020 по 07.11.2020​</t>
  </si>
  <si>
    <t>Дополнительно единоразово оплачивается купонная книга по тарифу 500 руб. за взрослого гостя, 400 руб за ребенка от 7 до 12 лет.</t>
  </si>
  <si>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</si>
  <si>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 xml:space="preserve">NETTO RATES </t>
  </si>
  <si>
    <t>Желтым карандашом выделены изменения периодов / стоимости номеров в данных периодах, прошу проверить.</t>
  </si>
  <si>
    <t>Акция закрыта 01.10.2020</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</si>
  <si>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</si>
  <si>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Netto RATES на сайтах</t>
  </si>
  <si>
    <t>1100 / 2200</t>
  </si>
  <si>
    <t xml:space="preserve">Netto RATES </t>
  </si>
  <si>
    <t>10.12.2020-15.12.2020</t>
  </si>
  <si>
    <t>29.11.2020-30.11.2020</t>
  </si>
  <si>
    <t>10.12.202-15.12.2020</t>
  </si>
  <si>
    <t>Сочи Марриотт Красная Поляна 5*/ Sochi Marriott Krasnaya Polyana 5*</t>
  </si>
  <si>
    <t>C завтраками/ Bed and breakfast</t>
  </si>
  <si>
    <t>Делюкс/ Deluxe</t>
  </si>
  <si>
    <t>Представительский Делюкс/ Executive</t>
  </si>
  <si>
    <t>Люкс/ Deluxe Suite</t>
  </si>
  <si>
    <t>Семейный однокомнатный полулюкс/ 1BR Junior Family Suite</t>
  </si>
  <si>
    <t>Семейный однокомнатный улучшенный люкс/ 1BR Deluxe Family Suite</t>
  </si>
  <si>
    <t>Семейный двухкомнатный люкс/ 2BR Deluxe Family Suite</t>
  </si>
  <si>
    <t>Семейный люкс представительский с двумя спальнями/ 2BR Superior Family Suite</t>
  </si>
  <si>
    <t>Семейный люкс "Гранд" с тремя спальнями/ 3BR Grand Family Suite</t>
  </si>
  <si>
    <t>Семейный люкс "Премьер" с четырьмя спальнями/ 4BR Premier Family Suite</t>
  </si>
  <si>
    <t>Президентский Люкс/ Presidential Suite</t>
  </si>
  <si>
    <t>Пентхаус/ Penthouse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</si>
  <si>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</si>
  <si>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</si>
  <si>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</si>
  <si>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</si>
  <si>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</si>
  <si>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</si>
  <si>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</si>
  <si>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</si>
  <si>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Специальный тариф "Горный детокс"/ "Mountain detox" special rates</t>
  </si>
  <si>
    <t>Условия/ Conditions:</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</si>
  <si>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t>
    </r>
    <r>
      <rPr>
        <b/>
        <sz val="9"/>
        <rFont val="Times New Roman"/>
        <family val="1"/>
        <charset val="204"/>
      </rPr>
      <t>7</t>
    </r>
    <r>
      <rPr>
        <sz val="9"/>
        <rFont val="Times New Roman"/>
        <family val="1"/>
        <charset val="204"/>
      </rPr>
      <t xml:space="preserve">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</si>
  <si>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</si>
  <si>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</si>
  <si>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</si>
  <si>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t>Обед и ужин по детокс-меню/ Full board (Detox menu);</t>
  </si>
  <si>
    <t>Пользование термальной зоной СПА и тренажерным залом/ free GYM and SPA;</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</si>
  <si>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</si>
  <si>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</si>
  <si>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</si>
  <si>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</si>
  <si>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</si>
  <si>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</si>
  <si>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</si>
  <si>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 xml:space="preserve">C завтраками/ Bed and breakfast  </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</si>
  <si>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</si>
  <si>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</si>
  <si>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</si>
  <si>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</si>
  <si>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</si>
  <si>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</si>
  <si>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the reservation can be canceled without penalty up to 24 hours before arrival. Cancellation after the specified time - a penalty - the cost of the first night of stay.</t>
  </si>
  <si>
    <t xml:space="preserve">Купонная книга / Coupon book </t>
  </si>
  <si>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</si>
  <si>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</si>
  <si>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</si>
  <si>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</si>
  <si>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</si>
  <si>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</si>
  <si>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</si>
  <si>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</si>
  <si>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</si>
  <si>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</si>
  <si>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t>10.  Заточка канта или горячее нанесение парафина (на выбор) в ски-сервисе</t>
  </si>
  <si>
    <t>Специальный тариф "Яркие Весенние Каникулы"</t>
  </si>
  <si>
    <t>12.04.2021-30.04.2021 - 1100 рублей - взрослый 600 рублей - детский/ 12.04.2021-30.04.2021 - 1100  rubles - adult, 600 - child.</t>
  </si>
  <si>
    <t>11.01.2021-11.04.2021 - 1700 рублей - взрослый 950 рублей - детский/ 11.01.2021-11.04.2021 - 1700  rubles - adult, 950 - child.</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</si>
  <si>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</si>
  <si>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</si>
  <si>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t>06.10.2020-10.10.2020</t>
  </si>
  <si>
    <t>11.10.2020-14.10.2020</t>
  </si>
  <si>
    <t>15.10.2020-17.10.2020</t>
  </si>
  <si>
    <t>18.10.2020-07.11.2020</t>
  </si>
  <si>
    <t>08.11.2020-10.12.2020</t>
  </si>
  <si>
    <t>11.12.2020-17.12.2020</t>
  </si>
  <si>
    <t>18.12.2020-19.12.2020</t>
  </si>
  <si>
    <t>BAR - 10%</t>
  </si>
  <si>
    <r>
      <t>Минимальный период проживания: </t>
    </r>
    <r>
      <rPr>
        <b/>
        <sz val="8"/>
        <color rgb="FF000000"/>
        <rFont val="Verdana"/>
        <family val="2"/>
        <charset val="204"/>
      </rPr>
      <t>2 ночи</t>
    </r>
  </si>
  <si>
    <r>
      <t>Политика отмены</t>
    </r>
    <r>
      <rPr>
        <sz val="8"/>
        <color rgb="FF000000"/>
        <rFont val="Verdana"/>
        <family val="2"/>
        <charset val="204"/>
      </rPr>
      <t>: 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</si>
  <si>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rgb="FF000000"/>
        <rFont val="Times New Roman"/>
        <family val="1"/>
        <charset val="204"/>
      </rPr>
      <t>В предложение «Горный Детокс» бесплатно входят услуги по купонной книге:</t>
    </r>
    <r>
      <rPr>
        <sz val="9"/>
        <color rgb="FF000000"/>
        <rFont val="Times New Roman"/>
        <family val="1"/>
        <charset val="204"/>
      </rPr>
      <t xml:space="preserve">
- Фитнес-тренировки по йоге и стретчингу по расписанию в купонной книге;
- Зарядки/тренировки и лекции/практики от команды проекта «Звёздный десант»;
- Получение прогулочных билетов «Панорама Красной Поляны»;
- Групповая тренировка с элементами йоги и стретчинга в Soul SPA Marriott;
- Групповая тренировка по стретчингу или пилатесу в Rixos Royal SPA;
- Бесплатный час проката городского велосипеда.
</t>
    </r>
    <r>
      <rPr>
        <b/>
        <sz val="9"/>
        <color rgb="FF000000"/>
        <rFont val="Times New Roman"/>
        <family val="1"/>
        <charset val="204"/>
      </rPr>
      <t>А также купонная книга предоставляет дополнительные скидки на многочисленные платные активности Курорта.</t>
    </r>
    <r>
      <rPr>
        <sz val="9"/>
        <color rgb="FF000000"/>
        <rFont val="Times New Roman"/>
        <family val="1"/>
        <charset val="204"/>
      </rPr>
      <t xml:space="preserve">
</t>
    </r>
    <r>
      <rPr>
        <b/>
        <sz val="9"/>
        <color rgb="FF000000"/>
        <rFont val="Times New Roman"/>
        <family val="1"/>
        <charset val="204"/>
      </rPr>
      <t/>
    </r>
  </si>
  <si>
    <t xml:space="preserve">*Обед и ужин по детокс-меню можно приобрести дополнительно (услуга добавляется на этапе бронирования номера). 
При размещении с детьми обеды, ужины и услуги отеля оплачиваются дополнительно.
</t>
  </si>
  <si>
    <t>Дополнительно единоразово оплачивается прогулочный билет 1400 руб. за взрослого гостя, 600 руб за ребенка от 7 до 12 лет.</t>
  </si>
  <si>
    <t>стоимость пакета обед+ужин = 2500р./человека - начисляется при желании гостя питания по меню Детокс</t>
  </si>
  <si>
    <t>Netto RATES 20%</t>
  </si>
  <si>
    <t>Netto RATES</t>
  </si>
  <si>
    <t>Netto RATES 15%</t>
  </si>
  <si>
    <r>
      <rPr>
        <b/>
        <sz val="9"/>
        <rFont val="Times New Roman"/>
        <family val="1"/>
        <charset val="204"/>
      </rPr>
      <t>Период продажи</t>
    </r>
    <r>
      <rPr>
        <sz val="9"/>
        <rFont val="Times New Roman"/>
        <family val="1"/>
        <charset val="204"/>
      </rPr>
      <t xml:space="preserve">: </t>
    </r>
    <r>
      <rPr>
        <b/>
        <sz val="9"/>
        <rFont val="Times New Roman"/>
        <family val="1"/>
        <charset val="204"/>
      </rPr>
      <t>18.03.2021 - 28.04.2021</t>
    </r>
    <r>
      <rPr>
        <sz val="9"/>
        <rFont val="Times New Roman"/>
        <family val="1"/>
        <charset val="204"/>
      </rPr>
      <t xml:space="preserve">/ Period of sales: </t>
    </r>
    <r>
      <rPr>
        <b/>
        <sz val="9"/>
        <rFont val="Times New Roman"/>
        <family val="1"/>
        <charset val="204"/>
      </rPr>
      <t>18.03.2021 - 28.04.2021</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</si>
  <si>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01.04.2021 - 30.04.2021</t>
    </r>
    <r>
      <rPr>
        <sz val="9"/>
        <rFont val="Times New Roman"/>
        <family val="1"/>
        <charset val="204"/>
      </rPr>
      <t xml:space="preserve">​/ Period of stay: </t>
    </r>
    <r>
      <rPr>
        <b/>
        <sz val="9"/>
        <rFont val="Times New Roman"/>
        <family val="1"/>
        <charset val="204"/>
      </rPr>
      <t>01.04.2021 - 30.04.2021</t>
    </r>
  </si>
  <si>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</si>
  <si>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</si>
  <si>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</si>
  <si>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</si>
  <si>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NETTO RATES 15%</t>
  </si>
  <si>
    <t>BAR -10%</t>
  </si>
  <si>
    <t>NETTO RATES</t>
  </si>
  <si>
    <t>Тариф "Раннее бронирование"</t>
  </si>
  <si>
    <r>
      <t xml:space="preserve">Мин срок бронирования до заезда: </t>
    </r>
    <r>
      <rPr>
        <b/>
        <sz val="9"/>
        <color theme="1"/>
        <rFont val="Times New Roman"/>
        <family val="1"/>
        <charset val="204"/>
      </rPr>
      <t>14</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</si>
  <si>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</si>
  <si>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</si>
  <si>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</si>
  <si>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t>
    </r>
    <r>
      <rPr>
        <sz val="8"/>
        <color rgb="FF000000"/>
        <rFont val="Verdana"/>
        <family val="2"/>
        <charset val="204"/>
      </rPr>
      <t> </t>
    </r>
    <r>
      <rPr>
        <u/>
        <sz val="8"/>
        <color rgb="FF000000"/>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t>
    </r>
  </si>
  <si>
    <t xml:space="preserve">OPEN RATES </t>
  </si>
  <si>
    <t>Специальный тариф "Осенние каникулы"</t>
  </si>
  <si>
    <t>Купонная книга с 10 бесплатными активностями и скидками на другие акции Курорта (на детей купонная книга приобретается отдельно на ресепшн отеля, стоимость 750 руб.) / Coupon book with 10 free activities and discounts on other activities of the Resort (for children coupon book is purchased separately at the hotel reception, the cost of 750 rubles)</t>
  </si>
  <si>
    <t>Бесплатное размещение 2 детей возрастом до 12 лет, включая завтрак и доп.место / Free accommodation for 2 children under 12 years old, including breakfast and extra bed</t>
  </si>
  <si>
    <t>Купонная книга выдается при заселении из расчета: 1 номер = 1 книга / Coupon book is issued at check-in at the rate: 1 room = 1 book.</t>
  </si>
  <si>
    <r>
      <t>Предложение ограничено и не комбинируется с</t>
    </r>
    <r>
      <rPr>
        <i/>
        <sz val="8"/>
        <color rgb="FF000000"/>
        <rFont val="Verdana"/>
        <family val="2"/>
        <charset val="204"/>
      </rPr>
      <t> </t>
    </r>
    <r>
      <rPr>
        <sz val="8"/>
        <color rgb="FF000000"/>
        <rFont val="Verdana"/>
        <family val="2"/>
        <charset val="204"/>
      </rPr>
      <t>другими действующими акциями отеля / The offer is limited and cannot be combined with other current hotel promotions.</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</si>
  <si>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</si>
  <si>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9. Кормление северного оленя ягелем в парке приключений Wonder Land (1 пакетик ягеля на всех гостей)/ Feeding the reindeer with reindeer berries in the adventure park Wonder Land(1 package of lichen for all guests)</t>
  </si>
  <si>
    <t>1. Прогулочный билет "День в горах" для подъема к горным вершинам (действует на всех гостей) / Walking ticket "Day in the Mountains" for reaching the mountain peaks(valid for all guests);</t>
  </si>
  <si>
    <t>2. Обзорная групповая экскурсия по курорту с профессиональным гидом (действует на всех гостей)  /  Group tour of the resort with a professional guide(valid for all guests);</t>
  </si>
  <si>
    <t>3. Прохождение любого маршрута на выбор в Веревочном парке 900 (действует на всех гостей)  / Passing any route to the choice in the Rope Park 900(valid for all guests); </t>
  </si>
  <si>
    <t>5. Мастер-класс в группе по катанию на скейтбордах и роликах от Академии райдеров (действует на всех гостей) / Master class in skateboarding and rollerblading group from The Riders Academy(valid for all guests); </t>
  </si>
  <si>
    <t>7. Прокат роликов или скейтбордов на 1 час в Академии райдеров (действует на всех гостей)  / Rollerblade or skateboard rental for 1 hour at The Rider Academy(valid for all guests);</t>
  </si>
  <si>
    <t>6. Прокат городского велосипеда на 1 час (действует на 1 взрослого и 1 ребенка до 12 лет) / City bike rental for 1 hour (valid for 1 adult and 1 child under 12 years old);</t>
  </si>
  <si>
    <t>8. Катание на картодроме GoKart960  (действует на 1 взрослого и 1 ребенка от 4 лет)/ Riding at GoKart960 karting track(valid for 1 adult and 1 child from 4 years old);</t>
  </si>
  <si>
    <t>4. Экскурсия с фотографированием в Хаски-центре (действует на 1 ребенка от 5 до 14 лет. до 5 лет - бесплатно) / Excursion with photographing in the Husky Center(valid for 1 child from 5 to 14 years old. up to 5 years - free);</t>
  </si>
  <si>
    <t>10. Посещение аттракциона "Богатырские гонки" в Олимпийском Парке (действует на 1 гостя ростом от 110 см) / Visiting "Bogatyr Races" attraction at the Olympic Park(valid for 1 guest with a height of 110 cm).</t>
  </si>
  <si>
    <r>
      <t xml:space="preserve">Дополнительно ЕДИНОРАЗОВО добавляется стоимость купонной книги для каждого взрослого и ребенка, стоимость - 1200 взрослый / 750 детский. При размещении дополнительных гостей, также ЕДИНОРАЗОВО добавляется стоимость купонной книжки на каждого гостя - 1200 взрослый/750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</si>
  <si>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</si>
  <si>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NETTO RATES  FIT15</t>
  </si>
  <si>
    <r>
      <t xml:space="preserve"> Мин срок бронирования до заезда: </t>
    </r>
    <r>
      <rPr>
        <b/>
        <sz val="9"/>
        <color theme="1"/>
        <rFont val="Times New Roman"/>
        <family val="1"/>
        <charset val="204"/>
      </rPr>
      <t xml:space="preserve">7 </t>
    </r>
    <r>
      <rPr>
        <sz val="9"/>
        <color theme="1"/>
        <rFont val="Times New Roman"/>
        <family val="1"/>
        <charset val="204"/>
      </rPr>
      <t>дней / Booking period before arrival: 7 days.</t>
    </r>
  </si>
  <si>
    <t>Делюкс с видом на горы / Deluxe Mountain View</t>
  </si>
  <si>
    <t>Люкс/ Suite</t>
  </si>
  <si>
    <t>Представительский люкс с видом на горы / Executive Suite Mountain View</t>
  </si>
  <si>
    <t xml:space="preserve">Апартаменты с одной спальней / 1 Bedroom Apartments </t>
  </si>
  <si>
    <t xml:space="preserve">Улучшенные апартаменты с одной спальней / 1 Bedroom Superior Apartments </t>
  </si>
  <si>
    <t xml:space="preserve">Апартаменты с двумя спальнями / 2 Bedroom Apartments </t>
  </si>
  <si>
    <t xml:space="preserve">Улучшенные апартаменты с двумя спальнями / 2 Bedroom Superior Apartments </t>
  </si>
  <si>
    <t xml:space="preserve">Апартаменты с тремя спальнями / 3 Bedroom Apartments </t>
  </si>
  <si>
    <t xml:space="preserve">Апартаменты с четырьмя  спальнями / 4 Bedroom Apartments </t>
  </si>
  <si>
    <t>Пентхаус с тремя спальнями / Penthouse 3 bedrooms</t>
  </si>
  <si>
    <t>NETTO RATES  +25 rub</t>
  </si>
  <si>
    <t>NETTO RATES 20%  +25 rub</t>
  </si>
  <si>
    <t>НДС, предусмотренный НК РФ / VAT provided for by the Tax Code of the Russian Federation</t>
  </si>
  <si>
    <t>OPEN RATE</t>
  </si>
  <si>
    <t>ски-пасс 1 гость</t>
  </si>
  <si>
    <t>ски-пасс 2 гостя</t>
  </si>
  <si>
    <t>Специальный тариф "Отдыхай и Катай"/  "Rest and Ski" special rates</t>
  </si>
  <si>
    <t xml:space="preserve">comission rate </t>
  </si>
  <si>
    <r>
      <rPr>
        <b/>
        <sz val="9"/>
        <color rgb="FFFF0000"/>
        <rFont val="Times New Roman"/>
        <family val="1"/>
        <charset val="204"/>
      </rPr>
      <t xml:space="preserve">NETTO </t>
    </r>
    <r>
      <rPr>
        <b/>
        <sz val="9"/>
        <rFont val="Times New Roman"/>
        <family val="1"/>
        <charset val="204"/>
      </rPr>
      <t>СТОИМОСТЬ СКИ-ПАССОВ</t>
    </r>
  </si>
  <si>
    <t xml:space="preserve"> доп место (взр) + ски-пасс</t>
  </si>
  <si>
    <r>
      <t xml:space="preserve"> NETTO RATES  FIT20  </t>
    </r>
    <r>
      <rPr>
        <b/>
        <sz val="9"/>
        <color rgb="FFFF0000"/>
        <rFont val="Times New Roman"/>
        <family val="1"/>
        <charset val="204"/>
      </rPr>
      <t>БЕЗ СКИ-ПАССОВ</t>
    </r>
  </si>
  <si>
    <r>
      <t xml:space="preserve"> NETTO RATES  FIT20  </t>
    </r>
    <r>
      <rPr>
        <b/>
        <sz val="9"/>
        <color rgb="FFFF0000"/>
        <rFont val="Times New Roman"/>
        <family val="1"/>
        <charset val="204"/>
      </rPr>
      <t>+ 25 руб</t>
    </r>
  </si>
  <si>
    <t xml:space="preserve">Тариф "Раннее бронирование" comiss rate </t>
  </si>
  <si>
    <r>
      <t xml:space="preserve">На период c </t>
    </r>
    <r>
      <rPr>
        <b/>
        <sz val="9"/>
        <rFont val="Times New Roman"/>
        <family val="1"/>
        <charset val="204"/>
      </rPr>
      <t>09.01.23 - 31.03.23</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09.01.23 - 31.03.23</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</si>
  <si>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 xml:space="preserve">NETTO RATES  FIT15 </t>
    </r>
    <r>
      <rPr>
        <b/>
        <sz val="9"/>
        <color rgb="FFFF0000"/>
        <rFont val="Times New Roman"/>
        <family val="1"/>
        <charset val="204"/>
      </rPr>
      <t xml:space="preserve">   </t>
    </r>
  </si>
  <si>
    <t>NETTO RATES 18%</t>
  </si>
  <si>
    <t>NETTO RATES  FIT20</t>
  </si>
  <si>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</si>
  <si>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</si>
  <si>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</si>
  <si>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</si>
  <si>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</si>
  <si>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NETTO RATES  FIT20 +25 rub</t>
  </si>
  <si>
    <t>comission rate</t>
  </si>
  <si>
    <t>для всех гостей в номере</t>
  </si>
  <si>
    <t>for all guests in the room</t>
  </si>
  <si>
    <t>для всех гостей в номере 3+</t>
  </si>
  <si>
    <t>for all guests in room 3+</t>
  </si>
  <si>
    <t>NETTO RATES 18%  +25 rub</t>
  </si>
  <si>
    <t>Специальный тариф "Stay&amp;Get 4=3"/  "Stay&amp;Get 4=3" special rates</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</si>
  <si>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</si>
  <si>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</si>
  <si>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NETTO RATES 25%</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</si>
  <si>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</si>
  <si>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r>
      <t>Период продажи:</t>
    </r>
    <r>
      <rPr>
        <b/>
        <sz val="9"/>
        <rFont val="Times New Roman"/>
        <family val="1"/>
        <charset val="204"/>
      </rPr>
      <t xml:space="preserve"> 15.03.2023 - 30.04.2023</t>
    </r>
    <r>
      <rPr>
        <sz val="9"/>
        <rFont val="Times New Roman"/>
        <family val="1"/>
        <charset val="204"/>
      </rPr>
      <t xml:space="preserve">/ Period of sales: </t>
    </r>
    <r>
      <rPr>
        <b/>
        <sz val="9"/>
        <rFont val="Times New Roman"/>
        <family val="1"/>
        <charset val="204"/>
      </rPr>
      <t>15.03.2023 - 30.04.2023</t>
    </r>
  </si>
  <si>
    <r>
      <t>Период проживания:</t>
    </r>
    <r>
      <rPr>
        <b/>
        <sz val="9"/>
        <rFont val="Times New Roman"/>
        <family val="1"/>
        <charset val="204"/>
      </rPr>
      <t xml:space="preserve"> 01.04.2023 - 30.04.2023/</t>
    </r>
    <r>
      <rPr>
        <sz val="9"/>
        <rFont val="Times New Roman"/>
        <family val="1"/>
        <charset val="204"/>
      </rPr>
      <t xml:space="preserve"> Period of stay: </t>
    </r>
    <r>
      <rPr>
        <b/>
        <sz val="9"/>
        <rFont val="Times New Roman"/>
        <family val="1"/>
        <charset val="204"/>
      </rPr>
      <t>01.04.2023 - 30.04.2023</t>
    </r>
  </si>
  <si>
    <t>COMISSION RATE 12%</t>
  </si>
  <si>
    <t>Специальный тариф "Зарядись энергией гор"/ "Energy of the mountains" special rates</t>
  </si>
  <si>
    <r>
      <t xml:space="preserve">Дополнительно ЕДИНОРАЗОВО в стоимость заявки добавляются прогулочные ски-пассы  для каждого взрослого, стоимость - 1650 руб. При размещении дополнительных гостей, также ЕДИНОРАЗОВО добавляются в стоимость заявки прогулочные ски-пассы на каждого гостя - 1650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- 1650 rub (per adult).  The cost of the ski-passes for each guest (at extra bed) is also added - 1650 rub (per adult). Please, add the cost of ski-passes for all adult to the application immediately. </t>
    </r>
    <r>
      <rPr>
        <b/>
        <u/>
        <sz val="10"/>
        <rFont val="Times New Roman"/>
        <family val="1"/>
        <charset val="204"/>
      </rPr>
      <t>Ski passes for children are provided free of charge.</t>
    </r>
  </si>
  <si>
    <r>
      <t>Период бронирования:</t>
    </r>
    <r>
      <rPr>
        <b/>
        <sz val="9"/>
        <rFont val="Times New Roman"/>
        <family val="1"/>
        <charset val="204"/>
      </rPr>
      <t xml:space="preserve"> 20.03.2023 - 30.09.2023</t>
    </r>
    <r>
      <rPr>
        <sz val="9"/>
        <rFont val="Times New Roman"/>
        <family val="1"/>
        <charset val="204"/>
      </rPr>
      <t>/ Period of sales:</t>
    </r>
    <r>
      <rPr>
        <b/>
        <sz val="9"/>
        <rFont val="Times New Roman"/>
        <family val="1"/>
        <charset val="204"/>
      </rPr>
      <t xml:space="preserve"> 20.03.2023 - 30.09.2023</t>
    </r>
  </si>
  <si>
    <r>
      <t>Период проживания:</t>
    </r>
    <r>
      <rPr>
        <b/>
        <sz val="9"/>
        <rFont val="Times New Roman"/>
        <family val="1"/>
        <charset val="204"/>
      </rPr>
      <t xml:space="preserve"> 01.06.2023 - 30.09.2023</t>
    </r>
    <r>
      <rPr>
        <sz val="9"/>
        <rFont val="Times New Roman"/>
        <family val="1"/>
        <charset val="204"/>
      </rPr>
      <t xml:space="preserve">​/ Period of stay: </t>
    </r>
    <r>
      <rPr>
        <b/>
        <sz val="9"/>
        <rFont val="Times New Roman"/>
        <family val="1"/>
        <charset val="204"/>
      </rPr>
      <t xml:space="preserve"> 01.06.2023 - 30.09.2023​</t>
    </r>
  </si>
  <si>
    <t>1650 рублей - взрослый/ 1650 rub - adult</t>
  </si>
  <si>
    <r>
      <t xml:space="preserve">По купонной книге в предложение </t>
    </r>
    <r>
      <rPr>
        <b/>
        <sz val="10"/>
        <rFont val="Times New Roman"/>
        <family val="1"/>
        <charset val="204"/>
      </rPr>
      <t>«зарядись энергией гор» входят </t>
    </r>
    <r>
      <rPr>
        <b/>
        <i/>
        <sz val="10"/>
        <rFont val="Times New Roman"/>
        <family val="1"/>
        <charset val="204"/>
      </rPr>
      <t>бесплатно*</t>
    </r>
    <r>
      <rPr>
        <b/>
        <sz val="10"/>
        <rFont val="Times New Roman"/>
        <family val="1"/>
        <charset val="204"/>
      </rPr>
      <t>:</t>
    </r>
  </si>
  <si>
    <t>1.  Прогулочные билеты на подъёмники «Водопад Поликаря»</t>
  </si>
  <si>
    <t>для всех гостей в номере, дети до 7 лет бесплатно</t>
  </si>
  <si>
    <t>2. Трансфер на побережье Чёрного моря</t>
  </si>
  <si>
    <t>3. Маршрут Верёвочного парка на выбор</t>
  </si>
  <si>
    <t>для всех гостей в номере 4+</t>
  </si>
  <si>
    <t>4. Восхождение на Чёрную Пирамиду</t>
  </si>
  <si>
    <t>для всех гостей в номере 10+</t>
  </si>
  <si>
    <t>5. Открытка-сувенир для отправки с вершины Чёрная Пирамида</t>
  </si>
  <si>
    <t>1 открытка</t>
  </si>
  <si>
    <t xml:space="preserve">6. Прокат городского велосипеда на 1 час </t>
  </si>
  <si>
    <t>для одного взрослого и одного ребёнка 3 – 12 лет</t>
  </si>
  <si>
    <t xml:space="preserve">7. Прокат беговелов на 1 час </t>
  </si>
  <si>
    <t>для всех гостей в номере 2 – 5 лет</t>
  </si>
  <si>
    <t>8. VR-экскурсия по курорту</t>
  </si>
  <si>
    <t>для всех гостей в номере 5+</t>
  </si>
  <si>
    <t>9. Мастер-класс по катанию на скейтбордах и роликах</t>
  </si>
  <si>
    <t>10. Открытый урок по маунтинбайку</t>
  </si>
  <si>
    <t>для всех гостей в номере 14+</t>
  </si>
  <si>
    <t>According to the coupon book, the "Energy of the mountains"  offer includes free*:</t>
  </si>
  <si>
    <t>1. Walking tickets to the lifts "Waterfall Polikarya"</t>
  </si>
  <si>
    <t>for all guests in the room, children under 7 free of charge</t>
  </si>
  <si>
    <t>2. Transfer to the Black Sea coast</t>
  </si>
  <si>
    <t>3. Route of the Rope Park to choose from</t>
  </si>
  <si>
    <t>for all guests in the room 4+</t>
  </si>
  <si>
    <t>4. Climbing the Black Pyramid</t>
  </si>
  <si>
    <t>for all guests in the room 10+</t>
  </si>
  <si>
    <t>5. Postcard-souvenir to send from the top of the Black Pyramid</t>
  </si>
  <si>
    <t>1 postcard</t>
  </si>
  <si>
    <t>6. City bike rental for 1 hour</t>
  </si>
  <si>
    <t>for one adult and one child 3-12 years old</t>
  </si>
  <si>
    <t>7. Balance bike rental for 1 hour</t>
  </si>
  <si>
    <t>for all guests in the room 5+</t>
  </si>
  <si>
    <t>9. Master class on skateboarding and rollerblading</t>
  </si>
  <si>
    <t>10. Open mountain bike lesson</t>
  </si>
  <si>
    <t>for all guests in the room 14+</t>
  </si>
  <si>
    <t>8.VR tour of the resort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</si>
  <si>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</si>
  <si>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</si>
  <si>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</si>
  <si>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</si>
  <si>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</si>
  <si>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4. Прокат городского велосипеда на 1 час</t>
  </si>
  <si>
    <t>4.City bike rental for 1 hour</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</si>
  <si>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</si>
  <si>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</si>
  <si>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 xml:space="preserve"> 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</si>
  <si>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</si>
  <si>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 RATES  FIT18</t>
  </si>
  <si>
    <r>
      <t xml:space="preserve">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- 2000 rub (per adult).  The cost of the ski-passes for each guest (at extra bed) is also added - 2000 rub (per adult). Please, add the cost of ski-passes for all adult to the application immediately. </t>
    </r>
    <r>
      <rPr>
        <b/>
        <u/>
        <sz val="10"/>
        <rFont val="Times New Roman"/>
        <family val="1"/>
        <charset val="204"/>
      </rPr>
      <t>Ski passes for children are provided free of charge.</t>
    </r>
  </si>
  <si>
    <r>
      <t>Период бронирования: 13</t>
    </r>
    <r>
      <rPr>
        <b/>
        <sz val="9"/>
        <rFont val="Times New Roman"/>
        <family val="1"/>
        <charset val="204"/>
      </rPr>
      <t>.02.2024 - 30.05.2024</t>
    </r>
    <r>
      <rPr>
        <sz val="9"/>
        <rFont val="Times New Roman"/>
        <family val="1"/>
        <charset val="204"/>
      </rPr>
      <t>/ Period of sales:</t>
    </r>
    <r>
      <rPr>
        <b/>
        <sz val="9"/>
        <rFont val="Times New Roman"/>
        <family val="1"/>
        <charset val="204"/>
      </rPr>
      <t xml:space="preserve"> 13.02.2024 - 30.05.2024</t>
    </r>
  </si>
  <si>
    <r>
      <t>Период проживания:</t>
    </r>
    <r>
      <rPr>
        <b/>
        <sz val="9"/>
        <rFont val="Times New Roman"/>
        <family val="1"/>
        <charset val="204"/>
      </rPr>
      <t xml:space="preserve"> 22.03.2024 - 30.05.2024 </t>
    </r>
    <r>
      <rPr>
        <sz val="9"/>
        <rFont val="Times New Roman"/>
        <family val="1"/>
        <charset val="204"/>
      </rPr>
      <t xml:space="preserve">/ Period of stay: </t>
    </r>
    <r>
      <rPr>
        <b/>
        <sz val="9"/>
        <rFont val="Times New Roman"/>
        <family val="1"/>
        <charset val="204"/>
      </rPr>
      <t>22.03.2024 - 30.05.2024</t>
    </r>
  </si>
  <si>
    <t>2000 рублей - взрослый/ 2000 rub - adult</t>
  </si>
  <si>
    <t xml:space="preserve">1.  Прогулочные билеты "Панорама Красной Поляны" с посещением смотровой площадки 360° на Поляне 2200 </t>
  </si>
  <si>
    <t>2. Занятие на горных лыжах для детей в Академии райдеров 3 часа в группе от 3 до 6 человек</t>
  </si>
  <si>
    <t>для всех детей, проживающих в номере с 6-12 лет</t>
  </si>
  <si>
    <t>3. Прокат роликов и скейтбордов в Академии райдеров 1 час</t>
  </si>
  <si>
    <t>для всех гостей, 3+</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</si>
  <si>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</si>
  <si>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</si>
  <si>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</si>
  <si>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</si>
  <si>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</si>
  <si>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2. Alpine skiing lesson for children at the Riders Academy 3 hours in a group of 3 to 6 people</t>
  </si>
  <si>
    <t>for all children living in the room from 6-12 years old</t>
  </si>
  <si>
    <t>3. Rollerblade and skateboard rental at the Riders Academy 1 hour</t>
  </si>
  <si>
    <t>for all guests, 3+</t>
  </si>
  <si>
    <t>5. Visit to the Forest of Wonders and Reindeer Farm for children from 5 to 12 years old</t>
  </si>
  <si>
    <t>Free with the purchase of one adult ticket</t>
  </si>
  <si>
    <t>6. Sticker pack as a gift</t>
  </si>
  <si>
    <t xml:space="preserve">NETTO RATES  FIT18 +25 </t>
  </si>
  <si>
    <t xml:space="preserve">NETTO RATES  FIT20 +35 </t>
  </si>
  <si>
    <t xml:space="preserve">comiss rate </t>
  </si>
  <si>
    <t>Специальный тариф "Каникулы в горах"/ "Holidays in the mountains" special rates</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</si>
  <si>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</si>
  <si>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</si>
  <si>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 Во время регламентных работ на Центральном секторе, будет открыт доступ на Восточный сектор до Водопада Поликаря.</t>
  </si>
  <si>
    <t xml:space="preserve"> NETTO RATES  FIT18 + 25</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</si>
  <si>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</si>
  <si>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</si>
  <si>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</si>
  <si>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</si>
  <si>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</si>
  <si>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</si>
  <si>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</si>
  <si>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</si>
  <si>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</si>
  <si>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</si>
  <si>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</si>
  <si>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</si>
  <si>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</si>
  <si>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</si>
  <si>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</si>
  <si>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</si>
  <si>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</si>
  <si>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</si>
  <si>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</si>
  <si>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</si>
  <si>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1 тренировка, для всех взрослых, 14+</t>
  </si>
  <si>
    <t>NETTO RATES 18 + 25</t>
  </si>
  <si>
    <t>NETTO RATES 15</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</si>
  <si>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</si>
  <si>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</si>
  <si>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</si>
  <si>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для всех гостей, 7+</t>
  </si>
  <si>
    <t>for all guests, 7+</t>
  </si>
  <si>
    <t>For all guests in the room, to participate in the tour, a ticket for the cable car is required. The number of places is limited. Pre-registration is required.</t>
  </si>
  <si>
    <t>4. ---</t>
  </si>
  <si>
    <t>2100 рублей - взрослый/ 2100 rub - adult</t>
  </si>
  <si>
    <r>
      <t>Период бронирования:</t>
    </r>
    <r>
      <rPr>
        <b/>
        <sz val="9"/>
        <rFont val="Times New Roman"/>
        <family val="1"/>
        <charset val="204"/>
      </rPr>
      <t xml:space="preserve"> 01.08.2024 - 30.11.2024</t>
    </r>
    <r>
      <rPr>
        <sz val="9"/>
        <rFont val="Times New Roman"/>
        <family val="1"/>
        <charset val="204"/>
      </rPr>
      <t>/ 
Period of sales:</t>
    </r>
    <r>
      <rPr>
        <b/>
        <sz val="9"/>
        <rFont val="Times New Roman"/>
        <family val="1"/>
        <charset val="204"/>
      </rPr>
      <t xml:space="preserve">  01.08.2024 - 30.11.2024</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</si>
  <si>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01.10.2024 - 30.11.2024</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</si>
  <si>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</si>
  <si>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 NETTO RATES  FIT18  + 25 руб  </t>
    </r>
    <r>
      <rPr>
        <b/>
        <sz val="9"/>
        <color rgb="FFFF0000"/>
        <rFont val="Times New Roman"/>
        <family val="1"/>
        <charset val="204"/>
      </rPr>
      <t>БЕЗ СКИ-ПАССОВ</t>
    </r>
  </si>
  <si>
    <r>
      <t xml:space="preserve">NETTO RATES  FIT20 </t>
    </r>
    <r>
      <rPr>
        <b/>
        <sz val="9"/>
        <color rgb="FFFF0000"/>
        <rFont val="Times New Roman"/>
        <family val="1"/>
        <charset val="204"/>
      </rPr>
      <t xml:space="preserve">    БЕЗ СКИ-ПАССОВ</t>
    </r>
  </si>
  <si>
    <r>
      <t xml:space="preserve"> NETTO RATES  FIT18  </t>
    </r>
    <r>
      <rPr>
        <b/>
        <sz val="9"/>
        <color rgb="FFFF0000"/>
        <rFont val="Times New Roman"/>
        <family val="1"/>
        <charset val="204"/>
      </rPr>
      <t>+ 25 руб БЕЗ СКИ-ПАССОВ</t>
    </r>
  </si>
  <si>
    <r>
      <t xml:space="preserve">NETTO RATES  FIT15 </t>
    </r>
    <r>
      <rPr>
        <b/>
        <sz val="9"/>
        <color rgb="FFFF0000"/>
        <rFont val="Times New Roman"/>
        <family val="1"/>
        <charset val="204"/>
      </rPr>
      <t>БЕЗ СКИ-ПАССОВ</t>
    </r>
  </si>
  <si>
    <r>
      <t xml:space="preserve">comission rate  </t>
    </r>
    <r>
      <rPr>
        <b/>
        <sz val="9"/>
        <color rgb="FFFF0000"/>
        <rFont val="Times New Roman"/>
        <family val="1"/>
        <charset val="204"/>
      </rPr>
      <t>БЕЗ СКИ-ПАССОВ</t>
    </r>
  </si>
  <si>
    <r>
      <t xml:space="preserve">1.  </t>
    </r>
    <r>
      <rPr>
        <b/>
        <sz val="9"/>
        <rFont val="Times New Roman"/>
        <family val="1"/>
        <charset val="204"/>
      </rPr>
      <t>Прогулочные билеты «Водопад Поликаря» на канатные дороги Восточного сектора</t>
    </r>
  </si>
  <si>
    <t xml:space="preserve">2. Аренда роликов на 1 час </t>
  </si>
  <si>
    <t>3. Обзорная экскурсия по высотам с 540 до 2200</t>
  </si>
  <si>
    <t>Для всех гостей в номере, для принятия участия в экскурсии необходим билет на канатную дорогу. Количество мест ограничено. Предварительная запись обязательна.</t>
  </si>
  <si>
    <t xml:space="preserve">4. Посещение Леса Чудес и Фермы северных оленей для детей от 5 до 12 лет </t>
  </si>
  <si>
    <t xml:space="preserve">5. Стикер-пак в подарок </t>
  </si>
  <si>
    <t>1. Walking tickets “Polikarya Waterfall” for the Eastern Sector cable cars</t>
  </si>
  <si>
    <t xml:space="preserve">2. Roller skate rental for 1 hour
</t>
  </si>
  <si>
    <t>3.Sightseeing tour of the heights from 540 to 2200</t>
  </si>
  <si>
    <t>4. Visit to the Forest of Wonders and Reindeer Farm for children from 5 to 12 years old</t>
  </si>
  <si>
    <t>5. Sticker pack as a gift</t>
  </si>
  <si>
    <r>
      <rPr>
        <b/>
        <sz val="9"/>
        <color rgb="FFFF0000"/>
        <rFont val="Times New Roman"/>
        <family val="1"/>
        <charset val="204"/>
      </rPr>
      <t>( с 01.12.2024 )</t>
    </r>
    <r>
      <rPr>
        <sz val="9"/>
        <rFont val="Times New Roman"/>
        <family val="1"/>
        <charset val="204"/>
      </rPr>
      <t xml:space="preserve"> 2</t>
    </r>
  </si>
  <si>
    <r>
      <rPr>
        <b/>
        <sz val="9"/>
        <color rgb="FFFF0000"/>
        <rFont val="Times New Roman"/>
        <family val="1"/>
        <charset val="204"/>
      </rPr>
      <t>( с 01.12.2024 )</t>
    </r>
    <r>
      <rPr>
        <sz val="9"/>
        <rFont val="Times New Roman"/>
        <family val="1"/>
        <charset val="204"/>
      </rPr>
      <t xml:space="preserve"> 3</t>
    </r>
  </si>
  <si>
    <r>
      <rPr>
        <b/>
        <sz val="9"/>
        <color rgb="FFFF0000"/>
        <rFont val="Times New Roman"/>
        <family val="1"/>
        <charset val="204"/>
      </rPr>
      <t>( с 01.12.2024 )</t>
    </r>
    <r>
      <rPr>
        <sz val="9"/>
        <rFont val="Times New Roman"/>
        <family val="1"/>
        <charset val="204"/>
      </rPr>
      <t xml:space="preserve"> 4</t>
    </r>
  </si>
  <si>
    <r>
      <rPr>
        <b/>
        <sz val="9"/>
        <color rgb="FFFF0000"/>
        <rFont val="Times New Roman"/>
        <family val="1"/>
        <charset val="204"/>
      </rPr>
      <t>( с 01.12.2024 )</t>
    </r>
    <r>
      <rPr>
        <sz val="9"/>
        <rFont val="Times New Roman"/>
        <family val="1"/>
        <charset val="204"/>
      </rPr>
      <t xml:space="preserve"> 5</t>
    </r>
  </si>
  <si>
    <r>
      <rPr>
        <b/>
        <sz val="9"/>
        <color rgb="FFFF0000"/>
        <rFont val="Times New Roman"/>
        <family val="1"/>
        <charset val="204"/>
      </rPr>
      <t>( с 01.12.2024 )</t>
    </r>
    <r>
      <rPr>
        <sz val="9"/>
        <rFont val="Times New Roman"/>
        <family val="1"/>
        <charset val="204"/>
      </rPr>
      <t xml:space="preserve"> 6</t>
    </r>
  </si>
  <si>
    <r>
      <rPr>
        <b/>
        <sz val="9"/>
        <color rgb="FFFF0000"/>
        <rFont val="Times New Roman"/>
        <family val="1"/>
        <charset val="204"/>
      </rPr>
      <t>( с 01.12.2024 )</t>
    </r>
    <r>
      <rPr>
        <sz val="9"/>
        <rFont val="Times New Roman"/>
        <family val="1"/>
        <charset val="204"/>
      </rPr>
      <t xml:space="preserve"> 7</t>
    </r>
  </si>
  <si>
    <r>
      <rPr>
        <b/>
        <sz val="9"/>
        <color rgb="FFFF0000"/>
        <rFont val="Times New Roman"/>
        <family val="1"/>
        <charset val="204"/>
      </rPr>
      <t>( с 01.12.2024 )</t>
    </r>
    <r>
      <rPr>
        <sz val="9"/>
        <rFont val="Times New Roman"/>
        <family val="1"/>
        <charset val="204"/>
      </rPr>
      <t xml:space="preserve"> 8</t>
    </r>
  </si>
  <si>
    <t xml:space="preserve">На период 
09.01.25 - 31.08.25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09.01.25 - 31.08.25  -
the reservation can be cancel without penalty up to 24 hours before arrival. Cancellation after the specified time - a penalty - the cost of the first night of stay.
</t>
  </si>
  <si>
    <t xml:space="preserve"> NETTO RATES  FIT20</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</si>
  <si>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</si>
  <si>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t xml:space="preserve">1. Walking tickets "Panorama of Krasnaya Polyana" </t>
  </si>
  <si>
    <t>3. Suspension Bridge - Small Route Walking</t>
  </si>
  <si>
    <t>for all guests in the room 7+</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</si>
  <si>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</si>
  <si>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</si>
  <si>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r>
      <t xml:space="preserve">Дополнительно в стоимость заявки добавляется стоимость ски-пасса для каждого взрослого ЕЖЕДНЕВНО  (3500 руб/сут до 6.04.25)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06.04.25).
When placing additional guests, the cost of a ski pass for each adult guest is also added DAILY (3500 rubles/day untill 06.04.25)..
Please add the cost of ski passes for all adults to the application immediately.
Guests purchase ski passes for children on site upon check-in.</t>
    </r>
  </si>
  <si>
    <t xml:space="preserve">Скидка 15% </t>
  </si>
  <si>
    <t>Скидка 10%</t>
  </si>
  <si>
    <r>
      <t xml:space="preserve">Период бронирования/ Period of sales:    
</t>
    </r>
    <r>
      <rPr>
        <b/>
        <sz val="9"/>
        <rFont val="Times New Roman"/>
        <family val="1"/>
        <charset val="204"/>
      </rPr>
      <t xml:space="preserve">02.06.25 – 22.06.25 </t>
    </r>
    <r>
      <rPr>
        <sz val="9"/>
        <rFont val="Times New Roman"/>
        <family val="1"/>
        <charset val="204"/>
      </rPr>
      <t xml:space="preserve">
</t>
    </r>
  </si>
  <si>
    <r>
      <t xml:space="preserve">Период проживания / Period of stay: 
</t>
    </r>
    <r>
      <rPr>
        <b/>
        <sz val="9"/>
        <rFont val="Times New Roman"/>
        <family val="1"/>
        <charset val="204"/>
      </rPr>
      <t xml:space="preserve">15.06.25 – 22.06.25 </t>
    </r>
    <r>
      <rPr>
        <sz val="9"/>
        <rFont val="Times New Roman"/>
        <family val="1"/>
        <charset val="204"/>
      </rPr>
      <t xml:space="preserve">
</t>
    </r>
  </si>
  <si>
    <t>Скидка 20%</t>
  </si>
  <si>
    <r>
      <t xml:space="preserve">Тариф является невозвратным.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Rate is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</si>
  <si>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rFont val="Times New Roman"/>
        <family val="1"/>
        <charset val="204"/>
      </rPr>
      <t xml:space="preserve"> 27.08.25 - 12.12.25</t>
    </r>
    <r>
      <rPr>
        <sz val="9"/>
        <rFont val="Times New Roman"/>
        <family val="1"/>
        <charset val="204"/>
      </rPr>
      <t xml:space="preserve">
Period of sales: </t>
    </r>
    <r>
      <rPr>
        <b/>
        <sz val="9"/>
        <rFont val="Times New Roman"/>
        <family val="1"/>
        <charset val="204"/>
      </rPr>
      <t xml:space="preserve"> 27.08.25 - 12.12.25</t>
    </r>
  </si>
  <si>
    <r>
      <t xml:space="preserve">Период проживания: </t>
    </r>
    <r>
      <rPr>
        <b/>
        <sz val="9"/>
        <rFont val="Times New Roman"/>
        <family val="1"/>
        <charset val="204"/>
      </rPr>
      <t xml:space="preserve">31.08.25-12.12.2025
</t>
    </r>
    <r>
      <rPr>
        <sz val="9"/>
        <rFont val="Times New Roman"/>
        <family val="1"/>
        <charset val="204"/>
      </rPr>
      <t xml:space="preserve">Period of stay: </t>
    </r>
    <r>
      <rPr>
        <b/>
        <sz val="9"/>
        <rFont val="Times New Roman"/>
        <family val="1"/>
        <charset val="204"/>
      </rPr>
      <t xml:space="preserve">   31.08.25-12.12.2025</t>
    </r>
  </si>
  <si>
    <r>
      <t>Период продажи:</t>
    </r>
    <r>
      <rPr>
        <b/>
        <sz val="9"/>
        <rFont val="Times New Roman"/>
        <family val="1"/>
        <charset val="204"/>
      </rPr>
      <t xml:space="preserve"> 27.08.25 - 11.12.25</t>
    </r>
    <r>
      <rPr>
        <sz val="9"/>
        <rFont val="Times New Roman"/>
        <family val="1"/>
        <charset val="204"/>
      </rPr>
      <t xml:space="preserve">
Period of sales: </t>
    </r>
    <r>
      <rPr>
        <b/>
        <sz val="9"/>
        <rFont val="Times New Roman"/>
        <family val="1"/>
        <charset val="204"/>
      </rPr>
      <t xml:space="preserve"> 27.08.25 - 11.12.25</t>
    </r>
  </si>
  <si>
    <r>
      <t xml:space="preserve"> Мин срок проживания: </t>
    </r>
    <r>
      <rPr>
        <b/>
        <sz val="9"/>
        <color theme="1"/>
        <rFont val="Times New Roman"/>
        <family val="1"/>
        <charset val="204"/>
      </rPr>
      <t>7 дней / Minimum stay: 7 days.</t>
    </r>
  </si>
  <si>
    <t xml:space="preserve"> Мин срок проживания: 7 дней / Minimum stay: 7 days.</t>
  </si>
  <si>
    <t xml:space="preserve">На период </t>
  </si>
  <si>
    <t>В предложение «Каникулы в горах» входят бесплатно*:</t>
  </si>
  <si>
    <t>1. Прогулочные билеты «Панорама Красной Поляны» (для всех гостей, проживающих в номере).</t>
  </si>
  <si>
    <t>В случае размещения дополнительных гостей, не указанных в бронировании, все услуги для них приобретаются отдельно в отеле.</t>
  </si>
  <si>
    <t>*НАО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</si>
  <si>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**Количество мест ограничено, предварительная запись обязательна.</t>
  </si>
  <si>
    <t>-В период проведения регламентных работ на КД Прогулочные билеты «Панорама Красной Поляны» будут заменены на «Восточный лес» до водопада Поликаря.</t>
  </si>
  <si>
    <t>-Купон «Один маршрут веревочного парка» действует только до 31.10.2025</t>
  </si>
  <si>
    <t>- «Купон Аренда роликов или аренда городского велосипеда на 1 час» действует только до 31.10.2025, с 1.11 купон будет только на аренду городского велосипеда на 1 час</t>
  </si>
  <si>
    <t>-Купон «Обзорная экскурсия по высотам с 540 до 2200» действует только до начала регламентных работ на центральном секторе.</t>
  </si>
  <si>
    <t>03.09.25 - 30.11.25–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03.09.25 - 30.11.25
the reservation can be cancel without penalty up to 24 hours before arrival. Cancellation after the specified time - a penalty - the cost of the first night of stay.</t>
  </si>
  <si>
    <r>
      <t>Период продажи:</t>
    </r>
    <r>
      <rPr>
        <b/>
        <sz val="9"/>
        <rFont val="Times New Roman"/>
        <family val="1"/>
        <charset val="204"/>
      </rPr>
      <t xml:space="preserve"> 03.09.25 - 30.11.25</t>
    </r>
    <r>
      <rPr>
        <sz val="9"/>
        <rFont val="Times New Roman"/>
        <family val="1"/>
        <charset val="204"/>
      </rPr>
      <t xml:space="preserve">
Period of sales: </t>
    </r>
    <r>
      <rPr>
        <b/>
        <sz val="9"/>
        <rFont val="Times New Roman"/>
        <family val="1"/>
        <charset val="204"/>
      </rPr>
      <t xml:space="preserve"> 03.09.25 - 30.11.25</t>
    </r>
  </si>
  <si>
    <r>
      <t xml:space="preserve">Период проживания: </t>
    </r>
    <r>
      <rPr>
        <b/>
        <sz val="9"/>
        <rFont val="Times New Roman"/>
        <family val="1"/>
        <charset val="204"/>
      </rPr>
      <t xml:space="preserve">  01.10.25 - 30.11.25
</t>
    </r>
    <r>
      <rPr>
        <sz val="9"/>
        <rFont val="Times New Roman"/>
        <family val="1"/>
        <charset val="204"/>
      </rPr>
      <t xml:space="preserve">Period of stay: </t>
    </r>
    <r>
      <rPr>
        <b/>
        <sz val="9"/>
        <rFont val="Times New Roman"/>
        <family val="1"/>
        <charset val="204"/>
      </rPr>
      <t xml:space="preserve">   01.10.25 - 30.11.25</t>
    </r>
  </si>
  <si>
    <t xml:space="preserve"> - С 03.11 дети до 12 лет могут посетить Оленью ферму бесплатно (при покупке взрослого билета). Также все гости получают скидку 35% на посещение хаски-центра.</t>
  </si>
  <si>
    <t xml:space="preserve">Тариф "Каникулы в горах" comiss rate </t>
  </si>
  <si>
    <t xml:space="preserve">Тариф "Каникулы в горах" </t>
  </si>
  <si>
    <t xml:space="preserve"> NETTO RATES  FIT20 +35 </t>
  </si>
  <si>
    <t xml:space="preserve">Тариф "Длительное проживание" </t>
  </si>
  <si>
    <t>2. Один маршрут веревочного парка (для всех гостей, проживающих в номере 4+).</t>
  </si>
  <si>
    <t>3. Аренда роликов или аренда городского велосипеда на 1 час (для всех гостей, проживающих в номере 7+).</t>
  </si>
  <si>
    <t>4. Обзорная экскурсия по высотам с 540 до 2200 (для всех гостей, проживающих в номере)**.</t>
  </si>
  <si>
    <t>5. Стикерпак в подарок (1 стикер на один номер)</t>
  </si>
  <si>
    <t>верёвочный парк работает до 31.10.2025. </t>
  </si>
  <si>
    <r>
      <t xml:space="preserve">Период бронирования/ Period of sales:    
</t>
    </r>
    <r>
      <rPr>
        <b/>
        <sz val="9"/>
        <rFont val="Times New Roman"/>
        <family val="1"/>
        <charset val="204"/>
      </rPr>
      <t xml:space="preserve">05.11.25 – 09.12.25 </t>
    </r>
    <r>
      <rPr>
        <sz val="9"/>
        <rFont val="Times New Roman"/>
        <family val="1"/>
        <charset val="204"/>
      </rPr>
      <t xml:space="preserve">
</t>
    </r>
  </si>
  <si>
    <r>
      <t xml:space="preserve">Период проживания / Period of stay: 
</t>
    </r>
    <r>
      <rPr>
        <b/>
        <sz val="9"/>
        <rFont val="Times New Roman"/>
        <family val="1"/>
        <charset val="204"/>
      </rPr>
      <t xml:space="preserve">09.11.25 – 09.12.25 
</t>
    </r>
  </si>
  <si>
    <t xml:space="preserve">На период 
09.01.25 - 29.12.25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09.01.25 - 29.12.25  -
the reservation can be cancel without penalty up to 24 hours before arrival. Cancellation after the specified time - a penalty - the cost of the first night of stay.
</t>
  </si>
  <si>
    <r>
      <t xml:space="preserve">Дополнительно ЕДИНОРАЗОВО в стоимость заявки добавляются прогулочные ски-пассы  для каждого взрослого, стоимость - 2500 руб. При размещении дополнительных гостей, также ЕДИНОРАЗОВО добавляются в стоимость заявки прогулочные ски-пассы на каждого гостя - 2500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- 2500 rub (per adult).  The cost of the ski-passes for each guest (at extra bed) is also added - 2500 rub (per adult). Please, add the cost of ski-passes for all adult to the application immediately. </t>
    </r>
    <r>
      <rPr>
        <b/>
        <u/>
        <sz val="10"/>
        <rFont val="Times New Roman"/>
        <family val="1"/>
        <charset val="204"/>
      </rPr>
      <t>Ski passes for children are provided free of charge.</t>
    </r>
  </si>
  <si>
    <r>
      <t xml:space="preserve">Период бронирования: </t>
    </r>
    <r>
      <rPr>
        <b/>
        <sz val="9"/>
        <rFont val="Times New Roman"/>
        <family val="1"/>
        <charset val="204"/>
      </rPr>
      <t>20.02.2026 - 30.05.2026</t>
    </r>
    <r>
      <rPr>
        <sz val="9"/>
        <rFont val="Times New Roman"/>
        <family val="1"/>
        <charset val="204"/>
      </rPr>
      <t>/ Period of sales:</t>
    </r>
    <r>
      <rPr>
        <b/>
        <sz val="9"/>
        <rFont val="Times New Roman"/>
        <family val="1"/>
        <charset val="204"/>
      </rPr>
      <t xml:space="preserve"> 20.02.2026 - 30.05.2026</t>
    </r>
  </si>
  <si>
    <r>
      <t>Период проживания:</t>
    </r>
    <r>
      <rPr>
        <b/>
        <sz val="9"/>
        <rFont val="Times New Roman"/>
        <family val="1"/>
        <charset val="204"/>
      </rPr>
      <t xml:space="preserve"> 15.03.2026 - 31.05.2026 </t>
    </r>
    <r>
      <rPr>
        <sz val="9"/>
        <rFont val="Times New Roman"/>
        <family val="1"/>
        <charset val="204"/>
      </rPr>
      <t xml:space="preserve">/ Period of stay: </t>
    </r>
    <r>
      <rPr>
        <b/>
        <sz val="9"/>
        <rFont val="Times New Roman"/>
        <family val="1"/>
        <charset val="204"/>
      </rPr>
      <t xml:space="preserve">15.03.2026 - 31.05.2026 </t>
    </r>
  </si>
  <si>
    <t xml:space="preserve">1.  Прогулочные билеты «Панорама Красной Поляны» </t>
  </si>
  <si>
    <t xml:space="preserve">2. Хаски центр </t>
  </si>
  <si>
    <t xml:space="preserve">3. Капибары и друзья </t>
  </si>
  <si>
    <t xml:space="preserve">4. Один маршрут веревочного парка </t>
  </si>
  <si>
    <r>
      <t xml:space="preserve">(для всех гостей, проживающих в номере) </t>
    </r>
    <r>
      <rPr>
        <b/>
        <sz val="9"/>
        <color theme="1"/>
        <rFont val="Times New Roman"/>
        <family val="1"/>
        <charset val="204"/>
      </rPr>
      <t>с 1.05</t>
    </r>
    <r>
      <rPr>
        <sz val="9"/>
        <color theme="1"/>
        <rFont val="Times New Roman"/>
        <family val="1"/>
        <charset val="204"/>
      </rPr>
      <t>.</t>
    </r>
  </si>
  <si>
    <t>2500 рублей - взрослый/ 2500 rub - adult</t>
  </si>
  <si>
    <t xml:space="preserve">*НАО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
**Количество мест ограничено, предварительная запись обязательна.
</t>
  </si>
  <si>
    <t>NETTO RATES  FIT20 МАНТЕРА</t>
  </si>
  <si>
    <r>
      <rPr>
        <b/>
        <sz val="9"/>
        <rFont val="Times New Roman"/>
        <family val="1"/>
        <charset val="204"/>
      </rPr>
      <t xml:space="preserve">Дополнительно ЕДИНОРАЗОВО в стоимость заявки добавляются прогулочные ски-пассы  для каждого взрослого, </t>
    </r>
    <r>
      <rPr>
        <sz val="9"/>
        <rFont val="Times New Roman"/>
        <family val="1"/>
        <charset val="204"/>
      </rPr>
      <t xml:space="preserve">стоимость - 2500 руб. При размещении дополнительных гостей, также ЕДИНОРАЗОВО добавляются в стоимость заявки прогулочные ски-пассы на каждого гостя - 2500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- 2500 rub (per adult).  The cost of the ski-passes for each guest (at extra bed) is also added - 2500 rub (per adult). Please, add the cost of ski-passes for all adult to the application immediately. </t>
    </r>
    <r>
      <rPr>
        <b/>
        <u/>
        <sz val="10"/>
        <rFont val="Times New Roman"/>
        <family val="1"/>
        <charset val="204"/>
      </rPr>
      <t>Ski passes for children are provided free of charge.</t>
    </r>
  </si>
  <si>
    <t xml:space="preserve">9. Стикер-пак в подарок </t>
  </si>
  <si>
    <t>5. Скидка 20% на занятие с инструктором в школе катания "Три вершины".</t>
  </si>
  <si>
    <t>Действует в пунктах проката на уровнях 540 и 960</t>
  </si>
  <si>
    <t>Входной билет — 800 ₽. Дети до 4 лет — бесплатно</t>
  </si>
  <si>
    <t>6. Скидка 30% на прокат горнолыжного оборудования</t>
  </si>
  <si>
    <t xml:space="preserve">7.Спецтариф: Ферма северных оленей + Дача Альпача
Прогулка по парку «Лес чудес», знакомство с оленями и альпаками. </t>
  </si>
  <si>
    <t>8. Аренда роликов или скейтборда в школе катания «Три вершины»</t>
  </si>
  <si>
    <r>
      <t>Период продажи:</t>
    </r>
    <r>
      <rPr>
        <b/>
        <sz val="9"/>
        <rFont val="Times New Roman"/>
        <family val="1"/>
        <charset val="204"/>
      </rPr>
      <t xml:space="preserve"> 03.03.2026 - 30.09.2026</t>
    </r>
    <r>
      <rPr>
        <sz val="9"/>
        <rFont val="Times New Roman"/>
        <family val="1"/>
        <charset val="204"/>
      </rPr>
      <t xml:space="preserve">
Period of sales: </t>
    </r>
    <r>
      <rPr>
        <b/>
        <sz val="9"/>
        <rFont val="Times New Roman"/>
        <family val="1"/>
        <charset val="204"/>
      </rPr>
      <t xml:space="preserve"> 03.03.2026 - 30.09.2026</t>
    </r>
  </si>
  <si>
    <r>
      <t>Период проживания:</t>
    </r>
    <r>
      <rPr>
        <b/>
        <sz val="9"/>
        <rFont val="Times New Roman"/>
        <family val="1"/>
        <charset val="204"/>
      </rPr>
      <t xml:space="preserve">  
16.03.2026 - 30.09.2026 вкл
</t>
    </r>
    <r>
      <rPr>
        <sz val="9"/>
        <rFont val="Times New Roman"/>
        <family val="1"/>
        <charset val="204"/>
      </rPr>
      <t xml:space="preserve">Period of stay: </t>
    </r>
    <r>
      <rPr>
        <b/>
        <sz val="9"/>
        <rFont val="Times New Roman"/>
        <family val="1"/>
        <charset val="204"/>
      </rPr>
      <t xml:space="preserve"> 
16.03.2026 - 30.09.2026 inc</t>
    </r>
  </si>
  <si>
    <r>
      <t xml:space="preserve"> Мин срок бронирования до заезда: </t>
    </r>
    <r>
      <rPr>
        <sz val="9"/>
        <rFont val="Times New Roman"/>
        <family val="1"/>
        <charset val="204"/>
      </rPr>
      <t>15</t>
    </r>
    <r>
      <rPr>
        <sz val="9"/>
        <color theme="1"/>
        <rFont val="Times New Roman"/>
        <family val="1"/>
        <charset val="204"/>
      </rPr>
      <t xml:space="preserve"> дней / Booking period before arrival: 15 days.</t>
    </r>
  </si>
  <si>
    <t xml:space="preserve">• Скидка 30% на аренду роликов или скейтборда в школе катания «Три вершины»
Скидка 30% на 1 час проката для всех проживающих в номере в подарок (С даты открытия школы, ориентировочно с середины апреля)
</t>
  </si>
  <si>
    <r>
      <t>Период продажи:</t>
    </r>
    <r>
      <rPr>
        <b/>
        <sz val="9"/>
        <rFont val="Times New Roman"/>
        <family val="1"/>
        <charset val="204"/>
      </rPr>
      <t xml:space="preserve"> 09.01.25 - 28.12.26</t>
    </r>
    <r>
      <rPr>
        <sz val="9"/>
        <rFont val="Times New Roman"/>
        <family val="1"/>
        <charset val="204"/>
      </rPr>
      <t xml:space="preserve">
Period of sales: </t>
    </r>
    <r>
      <rPr>
        <b/>
        <sz val="9"/>
        <rFont val="Times New Roman"/>
        <family val="1"/>
        <charset val="204"/>
      </rPr>
      <t xml:space="preserve"> 09.01.25 - 28.12.26</t>
    </r>
  </si>
  <si>
    <r>
      <t xml:space="preserve">Период проживания: </t>
    </r>
    <r>
      <rPr>
        <b/>
        <sz val="9"/>
        <rFont val="Times New Roman"/>
        <family val="1"/>
        <charset val="204"/>
      </rPr>
      <t xml:space="preserve"> 09.01.26-28.12.2026
</t>
    </r>
    <r>
      <rPr>
        <sz val="9"/>
        <rFont val="Times New Roman"/>
        <family val="1"/>
        <charset val="204"/>
      </rPr>
      <t xml:space="preserve">Period of stay: </t>
    </r>
    <r>
      <rPr>
        <b/>
        <sz val="9"/>
        <rFont val="Times New Roman"/>
        <family val="1"/>
        <charset val="204"/>
      </rPr>
      <t xml:space="preserve">   09.01.26-28.12.2026</t>
    </r>
  </si>
  <si>
    <r>
      <t>Период продажи:</t>
    </r>
    <r>
      <rPr>
        <b/>
        <sz val="9"/>
        <rFont val="Times New Roman"/>
        <family val="1"/>
        <charset val="204"/>
      </rPr>
      <t xml:space="preserve"> 16.03.26 - 28.12.26</t>
    </r>
    <r>
      <rPr>
        <sz val="9"/>
        <rFont val="Times New Roman"/>
        <family val="1"/>
        <charset val="204"/>
      </rPr>
      <t xml:space="preserve">
Period of sales: </t>
    </r>
    <r>
      <rPr>
        <b/>
        <sz val="9"/>
        <rFont val="Times New Roman"/>
        <family val="1"/>
        <charset val="204"/>
      </rPr>
      <t xml:space="preserve"> 16.03.26 - 28.12.26</t>
    </r>
  </si>
  <si>
    <r>
      <t xml:space="preserve">Период проживания: </t>
    </r>
    <r>
      <rPr>
        <b/>
        <sz val="9"/>
        <rFont val="Times New Roman"/>
        <family val="1"/>
        <charset val="204"/>
      </rPr>
      <t xml:space="preserve"> 18.03.26-28.12.2026
</t>
    </r>
    <r>
      <rPr>
        <sz val="9"/>
        <rFont val="Times New Roman"/>
        <family val="1"/>
        <charset val="204"/>
      </rPr>
      <t xml:space="preserve">Period of stay: </t>
    </r>
    <r>
      <rPr>
        <b/>
        <sz val="9"/>
        <rFont val="Times New Roman"/>
        <family val="1"/>
        <charset val="204"/>
      </rPr>
      <t xml:space="preserve"> 18.03.26-28.12.2026</t>
    </r>
  </si>
  <si>
    <r>
      <rPr>
        <b/>
        <sz val="9"/>
        <color theme="1"/>
        <rFont val="Times New Roman"/>
        <family val="1"/>
        <charset val="204"/>
      </rPr>
      <t>12.12.2024 - 31.03.2026</t>
    </r>
    <r>
      <rPr>
        <sz val="9"/>
        <color theme="1"/>
        <rFont val="Times New Roman"/>
        <family val="1"/>
        <charset val="204"/>
      </rPr>
      <t xml:space="preserve"> - 3 500 руб / сут  </t>
    </r>
    <r>
      <rPr>
        <b/>
        <sz val="9"/>
        <color theme="1"/>
        <rFont val="Times New Roman"/>
        <family val="1"/>
        <charset val="204"/>
      </rPr>
      <t>01.04.2026-09.05.2026</t>
    </r>
    <r>
      <rPr>
        <sz val="9"/>
        <color theme="1"/>
        <rFont val="Times New Roman"/>
        <family val="1"/>
        <charset val="204"/>
      </rPr>
      <t xml:space="preserve"> - 2 000 руб. 
</t>
    </r>
    <r>
      <rPr>
        <b/>
        <sz val="9"/>
        <color theme="1"/>
        <rFont val="Times New Roman"/>
        <family val="1"/>
        <charset val="204"/>
      </rPr>
      <t/>
    </r>
  </si>
  <si>
    <r>
      <t xml:space="preserve">Период бронирования / Period of sales:
</t>
    </r>
    <r>
      <rPr>
        <b/>
        <sz val="9"/>
        <rFont val="Times New Roman"/>
        <family val="1"/>
        <charset val="204"/>
      </rPr>
      <t>29.10.2025 - 09.05.2026</t>
    </r>
    <r>
      <rPr>
        <sz val="9"/>
        <rFont val="Times New Roman"/>
        <family val="1"/>
        <charset val="204"/>
      </rPr>
      <t xml:space="preserve">
</t>
    </r>
  </si>
  <si>
    <r>
      <t xml:space="preserve">Период проживания  / Period of stay: </t>
    </r>
    <r>
      <rPr>
        <b/>
        <sz val="9"/>
        <rFont val="Times New Roman"/>
        <family val="1"/>
        <charset val="204"/>
      </rPr>
      <t xml:space="preserve">  
12.12.2025 - 29.12.2025
09.01.2026 - 10.05.2026
</t>
    </r>
  </si>
  <si>
    <r>
      <t>Дополнительно в стоимость заявки добавляется стоимость ски-пасса для каждого взрослого ЕЖЕДНЕВНО  (3500 руб/сут до 31.03.26,</t>
    </r>
    <r>
      <rPr>
        <b/>
        <sz val="9"/>
        <rFont val="Calibri"/>
        <family val="2"/>
        <charset val="204"/>
        <scheme val="minor"/>
      </rPr>
      <t xml:space="preserve"> 2000 01.04.2026-09.05.2026 )</t>
    </r>
    <r>
      <rPr>
        <sz val="9"/>
        <rFont val="Calibri"/>
        <family val="2"/>
        <charset val="204"/>
        <scheme val="minor"/>
      </rPr>
      <t xml:space="preserve"> .
При размещении дополнительных гостей, также ЕЖЕДНЕВНО добавляется стоимость ски-пасса на каждого взрослого гостя  (3500 руб/сут до 31.03.26 ,  </t>
    </r>
    <r>
      <rPr>
        <b/>
        <sz val="9"/>
        <rFont val="Calibri"/>
        <family val="2"/>
        <charset val="204"/>
        <scheme val="minor"/>
      </rPr>
      <t>01.04.2026-09.05.2026 - 2 000 руб. /сутки)</t>
    </r>
    <r>
      <rPr>
        <sz val="9"/>
        <rFont val="Calibri"/>
        <family val="2"/>
        <charset val="204"/>
        <scheme val="minor"/>
      </rPr>
      <t xml:space="preserve">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 xml:space="preserve">Additionally, the cost of a ski pass for each adult is added to the application cost DAILY (3500 rubles/day untill 31.03.26  and </t>
    </r>
    <r>
      <rPr>
        <b/>
        <sz val="10"/>
        <rFont val="Calibri"/>
        <family val="2"/>
        <charset val="204"/>
        <scheme val="minor"/>
      </rPr>
      <t>01.04.2026-09.05.2026 - 2 000. rubles/day untill).</t>
    </r>
    <r>
      <rPr>
        <sz val="10"/>
        <rFont val="Calibri"/>
        <family val="2"/>
        <charset val="204"/>
        <scheme val="minor"/>
      </rPr>
      <t xml:space="preserve">
When placing additional guests, the cost of a ski pass for each adult guest is also added DAILY (3500 rubles/day untill 12.04.26).
Please add the cost of ski passes for all adults to the application immediately.
Guests purchase ski passes for children on site upon check-in.</t>
    </r>
  </si>
  <si>
    <t>Комната для хранения горнолыжного оборудования/ Ski room</t>
  </si>
  <si>
    <t xml:space="preserve">‒ скидка 10% на проживание в отелях или апартаментах
‒ ски-пасс со скидкой 50% на весь период проживания*
‒ скидка 30% на меню и напитки ресторана «Вершина» (2200 м)
‒ скидка 15% на спа-процедуры во всех спа курорта
‒ скидка 25% на разовый визит в Спа Новотель с открытым бассейном
‒ посещения большого банного комплекса от 4000р.
‒ аренда малого банного комплекса с 9:00 до 11:00 — до 5 авторских процедур в подарок («Ритуал Воздуха» или «Сила Стихий»)
*Количество ски-пассов равно количеству ночей проживания
Выдача электронного купона производится при заселении на стойке регистрации. Получить ски-пассы можно в автоматах (пикап-поинтах) у канатных дорог.
Возврат средств за неиспользованные ски-пассы не производится.
Тариф включает ски-пассы только для взрослых гостей. 
Детские ски-пассы для детей до 6 лет приобретаются в кассе курорта или на стойке «Чем заняться» за 1 рубль.
Детский тариф — для детей от 7 до 14 лет не включен в пакет и приобретается отдельно.
</t>
  </si>
  <si>
    <r>
      <t xml:space="preserve">Период продажи: </t>
    </r>
    <r>
      <rPr>
        <b/>
        <sz val="9"/>
        <rFont val="Times New Roman"/>
        <family val="1"/>
        <charset val="204"/>
      </rPr>
      <t>14.04.2026 - 29.09.2026</t>
    </r>
    <r>
      <rPr>
        <sz val="9"/>
        <rFont val="Times New Roman"/>
        <family val="1"/>
        <charset val="204"/>
      </rPr>
      <t xml:space="preserve">/ Period of sales: </t>
    </r>
    <r>
      <rPr>
        <b/>
        <sz val="9"/>
        <rFont val="Times New Roman"/>
        <family val="1"/>
        <charset val="204"/>
      </rPr>
      <t>14.04.2026 - 29.09.2026</t>
    </r>
  </si>
  <si>
    <r>
      <t xml:space="preserve">Период проживания: </t>
    </r>
    <r>
      <rPr>
        <b/>
        <sz val="9"/>
        <rFont val="Times New Roman"/>
        <family val="1"/>
        <charset val="204"/>
      </rPr>
      <t>01.06.2026 - 30.09.2026​</t>
    </r>
    <r>
      <rPr>
        <sz val="9"/>
        <rFont val="Times New Roman"/>
        <family val="1"/>
        <charset val="204"/>
      </rPr>
      <t xml:space="preserve">/ Period of stay: </t>
    </r>
    <r>
      <rPr>
        <b/>
        <sz val="9"/>
        <rFont val="Times New Roman"/>
        <family val="1"/>
        <charset val="204"/>
      </rPr>
      <t>01.06.2026 - 30.09.2026</t>
    </r>
  </si>
  <si>
    <t>2650 рублей - взрослый/ 2650 rub - adult</t>
  </si>
  <si>
    <t>1.  Прогулочные билеты "Панорама Красной Поляны"</t>
  </si>
  <si>
    <t>2. Трансфер на побережье Чёрного моря - пляж Сочи Парк Отеля (действует для всех гостей, проживающих в номере), по предварительной записи</t>
  </si>
  <si>
    <t>3. Хаски центр (для всех гостей, проживающих в номере).</t>
  </si>
  <si>
    <t xml:space="preserve">4.Верёвочный парк - Один маршрут веревочного парка (для всех гостей, проживающих в номере) </t>
  </si>
  <si>
    <t>5.Капибары и друзья (для всех гостей, проживающих в номере)</t>
  </si>
  <si>
    <r>
      <t xml:space="preserve">6.Скидка 30% на аренду роликов или скейтборда на 1 час для всех гостей, проживающих в номере, при единовременном использовании. </t>
    </r>
    <r>
      <rPr>
        <sz val="9"/>
        <color theme="1"/>
        <rFont val="Times New Roman"/>
        <family val="1"/>
        <charset val="204"/>
      </rPr>
      <t xml:space="preserve">Количество оборудования ограничено
Действует в пункте проката на уровне 540 </t>
    </r>
    <r>
      <rPr>
        <b/>
        <sz val="9"/>
        <color theme="1"/>
        <rFont val="Times New Roman"/>
        <family val="1"/>
        <charset val="204"/>
      </rPr>
      <t xml:space="preserve">
</t>
    </r>
  </si>
  <si>
    <t xml:space="preserve">*Пляж функционирует с 01.06.2026-30.09.2026,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</si>
  <si>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3. Husky center (for all guests staying in the room).</t>
  </si>
  <si>
    <t>4.Rope park - One rope park route (for all guests staying in the room)</t>
  </si>
  <si>
    <t>5.Capybaras and friends (for all guests staying in the room)</t>
  </si>
  <si>
    <t>6. 30% off rollerblade or skateboard rentals for 1 hour for all guests staying in the same room, when used simultaneously. Equipment is limited.
Valid at the rental counter on level 540.</t>
  </si>
  <si>
    <t>*The beach is open from 06/01/2026-09/30/2026, the schedule may be subject to change depending on weather conditions. A shuttle service is provided daily for all guests staying in a room.Check the transfer schedule at the reception of your hotel. Pre-registration for transfer is required.</t>
  </si>
  <si>
    <t>*Пляжные полотенца предоставляются по предъявлению towel card для всех проживающих гостей. Пляжное оборудование (шезлонг, зонт) предоставляется за дополнительную плату.</t>
  </si>
  <si>
    <t>1000 рублей - ребенок (всех возрастов)/ 1000 rub child (all ages)</t>
  </si>
  <si>
    <r>
      <t xml:space="preserve">Дополнительно ЕДИНОРАЗОВО в стоимость заявки добавляются прогулочные ски-пассы  для каждого взрослого (старше 13 лет), стоимость - 2650 руб. и 1000 рублей - ребенок (всех возрастов)/ 1000 rub child (all ages) При размещении дополнительных гостей, также ЕДИНОРАЗОВО добавляются в стоимость заявки прогулочные ски-пассы на каждого гостя - 2650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1000 руб. за каждого ребенка</t>
    </r>
    <r>
      <rPr>
        <sz val="9"/>
        <rFont val="Times New Roman"/>
        <family val="1"/>
        <charset val="204"/>
      </rPr>
      <t xml:space="preserve"> 
 Extra pay for ski-passes per every adult at once. Cost  - 2650 rub (per adult).  The cost of the ski-passes for each guest (at extra bed) is also added - 2650 rub (per adult). Please, add the cost of ski-passes for all adult to the application immediately.
 </t>
    </r>
    <r>
      <rPr>
        <b/>
        <u/>
        <sz val="10"/>
        <rFont val="Times New Roman"/>
        <family val="1"/>
        <charset val="204"/>
      </rPr>
      <t>Ski passes for children (0-12,99)  are provided 1000 rub per child.</t>
    </r>
  </si>
  <si>
    <t>На период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t>
  </si>
  <si>
    <t xml:space="preserve">На период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
</t>
  </si>
  <si>
    <t xml:space="preserve">На период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
</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</si>
  <si>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</si>
  <si>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t>
  </si>
  <si>
    <t>1.скидку 20% на проживание с завтраком</t>
  </si>
  <si>
    <t>20% discount on accommodation with breakfast</t>
  </si>
  <si>
    <t>Специальный тариф "Дети бесплатно"/ "children free" special rates</t>
  </si>
  <si>
    <t xml:space="preserve">Для гостей с детьми: этим летом вас ждет “Детские приключения в Марриотт” - это программа анимации с профессиональной командой, которая погрузит детей в пространство игр и воображения, веселья, удивления, спортивных мероприятий и творческое пространство арт эволюция.
Период анимации: с 1 июня по 31 августа, с 8:30 до 16:00 каждый день.
Возраст: от 3х лет, дети до 3х могут посещать анимацию в сопровождении взрослого
</t>
  </si>
  <si>
    <r>
      <rPr>
        <b/>
        <sz val="9"/>
        <rFont val="Times New Roman"/>
        <family val="1"/>
        <charset val="204"/>
      </rPr>
      <t>В случае отмены или изменения бронирования после 00:00 часов дня заезда удерживается стоимость первых суток.</t>
    </r>
    <r>
      <rPr>
        <sz val="9"/>
        <rFont val="Times New Roman"/>
        <family val="1"/>
        <charset val="204"/>
      </rPr>
      <t xml:space="preserve">
In case of cancellation or change of booking after 00:00 on the day of arrival, the cost of the first night will be retained.</t>
    </r>
  </si>
  <si>
    <r>
      <t>Период проживания:</t>
    </r>
    <r>
      <rPr>
        <b/>
        <sz val="9"/>
        <rFont val="Times New Roman"/>
        <family val="1"/>
        <charset val="204"/>
      </rPr>
      <t xml:space="preserve"> 12.07.2026-31.08.2026</t>
    </r>
    <r>
      <rPr>
        <sz val="9"/>
        <rFont val="Times New Roman"/>
        <family val="1"/>
        <charset val="204"/>
      </rPr>
      <t xml:space="preserve">
 Period of stay: </t>
    </r>
    <r>
      <rPr>
        <b/>
        <sz val="9"/>
        <rFont val="Times New Roman"/>
        <family val="1"/>
        <charset val="204"/>
      </rPr>
      <t>12.07.2026-31.08.2026</t>
    </r>
  </si>
  <si>
    <r>
      <t>Период бронирования:</t>
    </r>
    <r>
      <rPr>
        <b/>
        <sz val="9"/>
        <rFont val="Times New Roman"/>
        <family val="1"/>
        <charset val="204"/>
      </rPr>
      <t xml:space="preserve">15.06.2026-29.06.2026 </t>
    </r>
    <r>
      <rPr>
        <sz val="9"/>
        <rFont val="Times New Roman"/>
        <family val="1"/>
        <charset val="204"/>
      </rPr>
      <t xml:space="preserve">
Period of sales:</t>
    </r>
    <r>
      <rPr>
        <b/>
        <sz val="9"/>
        <rFont val="Times New Roman"/>
        <family val="1"/>
        <charset val="204"/>
      </rPr>
      <t xml:space="preserve">  15.06.2026-29.06.2026 </t>
    </r>
  </si>
  <si>
    <t>2. прогулочный билет на канатную дорогу на каждого взрослого, единоразово за весь период проживания</t>
  </si>
  <si>
    <t>От 2х ночей минимум / Minimun 2 nights</t>
  </si>
  <si>
    <t xml:space="preserve"> walking ski pass for adults, one-time use for the entire stay</t>
  </si>
  <si>
    <r>
      <t>Период продажи:</t>
    </r>
    <r>
      <rPr>
        <b/>
        <sz val="9"/>
        <rFont val="Times New Roman"/>
        <family val="1"/>
        <charset val="204"/>
      </rPr>
      <t xml:space="preserve"> 20.05.2026-11.07.2026</t>
    </r>
    <r>
      <rPr>
        <sz val="9"/>
        <rFont val="Times New Roman"/>
        <family val="1"/>
        <charset val="204"/>
      </rPr>
      <t xml:space="preserve">
Period of sales: </t>
    </r>
    <r>
      <rPr>
        <b/>
        <sz val="9"/>
        <rFont val="Times New Roman"/>
        <family val="1"/>
        <charset val="204"/>
      </rPr>
      <t>20.05.2026-11.07.2026</t>
    </r>
  </si>
  <si>
    <r>
      <t xml:space="preserve">Период проживания: </t>
    </r>
    <r>
      <rPr>
        <b/>
        <sz val="9"/>
        <rFont val="Times New Roman"/>
        <family val="1"/>
        <charset val="204"/>
      </rPr>
      <t xml:space="preserve">01.06.2026-12.07.2026
</t>
    </r>
    <r>
      <rPr>
        <sz val="9"/>
        <rFont val="Times New Roman"/>
        <family val="1"/>
        <charset val="204"/>
      </rPr>
      <t xml:space="preserve">Period of sales: </t>
    </r>
    <r>
      <rPr>
        <b/>
        <sz val="9"/>
        <rFont val="Times New Roman"/>
        <family val="1"/>
        <charset val="204"/>
      </rPr>
      <t>01.06.2026-12.07.2026</t>
    </r>
  </si>
  <si>
    <t>Специальный тариф "Точка притяжения"/ "
Point of attraction" special rates</t>
  </si>
  <si>
    <t>3.скидку  15 % на меню в ресторане отеля</t>
  </si>
  <si>
    <t xml:space="preserve">15 discount on the hotel restoraunt menu </t>
  </si>
  <si>
    <r>
      <t xml:space="preserve">Предложение </t>
    </r>
    <r>
      <rPr>
        <b/>
        <sz val="10"/>
        <rFont val="Times New Roman"/>
        <family val="1"/>
        <charset val="204"/>
      </rPr>
      <t>«Точка притяжения» включает :</t>
    </r>
  </si>
  <si>
    <t>В случае отмены или изменения бронирования менее чем за 24 часа до заезда удерживается стоимость первых суток.</t>
  </si>
  <si>
    <t xml:space="preserve">
В случае отмены или изменения бронирования менее чем за 24 часа до заезда удерживается стоимость первых суток.</t>
  </si>
  <si>
    <t xml:space="preserve">
 В случае отмены или изменения бронирования менее чем за 24 часа до заезда удерживается стоимость первых суток.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</si>
</sst>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sz val="10"/>
      <color theme="1"/>
      <name val="Calibri"/>
      <family val="2"/>
      <charset val="204"/>
      <scheme val="minor"/>
    </font>
    <font>
      <sz val="9"/>
      <name val="Times New Roman"/>
      <family val="1"/>
      <charset val="204"/>
    </font>
    <font>
      <b/>
      <sz val="9"/>
      <name val="Times New Roman"/>
      <family val="1"/>
      <charset val="204"/>
    </font>
    <font>
      <sz val="9"/>
      <color theme="1"/>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10"/>
      <name val="Arial Cyr"/>
      <charset val="204"/>
    </font>
    <font>
      <b/>
      <sz val="11"/>
      <color theme="1"/>
      <name val="Calibri"/>
      <family val="2"/>
      <charset val="204"/>
      <scheme val="minor"/>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Arial Cyr"/>
      <charset val="204"/>
    </font>
    <font>
      <b/>
      <sz val="11"/>
      <color rgb="FFFF0000"/>
      <name val="Calibri"/>
      <family val="2"/>
      <charset val="204"/>
      <scheme val="minor"/>
    </font>
    <font>
      <sz val="11"/>
      <color rgb="FF212121"/>
      <name val="Calibri"/>
      <family val="2"/>
      <charset val="204"/>
      <scheme val="minor"/>
    </font>
    <font>
      <sz val="10"/>
      <name val="Times New Roman"/>
      <family val="1"/>
      <charset val="204"/>
    </font>
    <font>
      <sz val="11"/>
      <name val="Calibri"/>
      <family val="2"/>
      <charset val="204"/>
    </font>
    <font>
      <u/>
      <sz val="9"/>
      <name val="Times New Roman"/>
      <family val="1"/>
      <charset val="204"/>
    </font>
    <font>
      <b/>
      <sz val="9"/>
      <color theme="1"/>
      <name val="Times New Roman"/>
      <family val="1"/>
      <charset val="204"/>
    </font>
    <font>
      <sz val="9"/>
      <name val="Times New Roman"/>
      <family val="1"/>
    </font>
    <font>
      <b/>
      <sz val="9"/>
      <name val="Times New Roman"/>
      <family val="1"/>
    </font>
    <font>
      <i/>
      <sz val="9"/>
      <name val="Times New Roman"/>
      <family val="1"/>
      <charset val="204"/>
    </font>
    <font>
      <sz val="9"/>
      <color indexed="63"/>
      <name val="Times New Roman"/>
      <family val="1"/>
      <charset val="204"/>
    </font>
    <font>
      <b/>
      <i/>
      <sz val="9"/>
      <name val="Times New Roman"/>
      <family val="1"/>
      <charset val="204"/>
    </font>
    <font>
      <sz val="9"/>
      <color indexed="8"/>
      <name val="Times New Roman"/>
      <family val="1"/>
      <charset val="204"/>
    </font>
    <font>
      <b/>
      <sz val="9"/>
      <color rgb="FF000000"/>
      <name val="Times New Roman"/>
      <family val="1"/>
      <charset val="204"/>
    </font>
    <font>
      <b/>
      <sz val="9"/>
      <color indexed="8"/>
      <name val="Times New Roman"/>
      <family val="1"/>
      <charset val="204"/>
    </font>
    <font>
      <sz val="10"/>
      <color theme="1"/>
      <name val="Times New Roman"/>
      <family val="1"/>
      <charset val="204"/>
    </font>
    <font>
      <b/>
      <sz val="10"/>
      <name val="Times New Roman"/>
      <family val="1"/>
      <charset val="204"/>
    </font>
    <font>
      <i/>
      <sz val="10"/>
      <name val="Times New Roman"/>
      <family val="1"/>
      <charset val="204"/>
    </font>
    <font>
      <sz val="8"/>
      <color rgb="FF000000"/>
      <name val="Verdana"/>
      <family val="2"/>
      <charset val="204"/>
    </font>
    <font>
      <b/>
      <sz val="8"/>
      <color rgb="FF000000"/>
      <name val="Verdana"/>
      <family val="2"/>
      <charset val="204"/>
    </font>
    <font>
      <sz val="8"/>
      <color rgb="FF000000"/>
      <name val="Times New Roman"/>
      <family val="1"/>
      <charset val="204"/>
    </font>
    <font>
      <sz val="9"/>
      <color rgb="FF000000"/>
      <name val="Times New Roman"/>
      <family val="1"/>
      <charset val="204"/>
    </font>
    <font>
      <b/>
      <sz val="10"/>
      <name val="Arial Cyr"/>
      <charset val="204"/>
    </font>
    <font>
      <sz val="11"/>
      <color theme="0"/>
      <name val="Calibri"/>
      <family val="2"/>
      <charset val="204"/>
    </font>
    <font>
      <u/>
      <sz val="8"/>
      <color rgb="FF000000"/>
      <name val="Verdana"/>
      <family val="2"/>
      <charset val="204"/>
    </font>
    <font>
      <i/>
      <sz val="8"/>
      <color rgb="FF000000"/>
      <name val="Verdana"/>
      <family val="2"/>
      <charset val="204"/>
    </font>
    <font>
      <b/>
      <sz val="11"/>
      <color rgb="FFFF0000"/>
      <name val="Calibri"/>
      <family val="2"/>
      <charset val="204"/>
    </font>
    <font>
      <i/>
      <sz val="10"/>
      <name val="Arial Cyr"/>
      <charset val="204"/>
    </font>
    <font>
      <sz val="10"/>
      <color rgb="FFFF0000"/>
      <name val="Arial Cyr"/>
      <charset val="204"/>
    </font>
    <font>
      <b/>
      <sz val="10"/>
      <color theme="1"/>
      <name val="Times New Roman"/>
      <family val="1"/>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
      <sz val="9"/>
      <name val="Calibri"/>
      <family val="2"/>
      <charset val="204"/>
      <scheme val="minor"/>
    </font>
    <font>
      <sz val="9"/>
      <color rgb="FFFF0000"/>
      <name val="Calibri"/>
      <family val="2"/>
      <charset val="204"/>
      <scheme val="minor"/>
    </font>
    <font>
      <sz val="10"/>
      <color rgb="FFFF0000"/>
      <name val="Calibri"/>
      <family val="2"/>
      <charset val="204"/>
      <scheme val="minor"/>
    </font>
    <font>
      <b/>
      <sz val="11"/>
      <name val="Calibri"/>
      <family val="2"/>
      <charset val="204"/>
    </font>
    <font>
      <b/>
      <sz val="9"/>
      <name val="Calibri"/>
      <family val="2"/>
      <charset val="204"/>
      <scheme val="minor"/>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CFF"/>
        <bgColor indexed="64"/>
      </patternFill>
    </fill>
    <fill>
      <patternFill patternType="solid">
        <fgColor rgb="FFB2E4A4"/>
        <bgColor indexed="64"/>
      </patternFill>
    </fill>
    <fill>
      <patternFill patternType="solid">
        <fgColor rgb="FFFF99FF"/>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auto="1"/>
      </right>
      <top style="medium">
        <color auto="1"/>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s>
  <cellStyleXfs count="14">
    <xf numFmtId="0" fontId="0" fillId="0" borderId="0"/>
    <xf numFmtId="0" fontId="22" fillId="0" borderId="0"/>
    <xf numFmtId="0" fontId="11" fillId="0" borderId="0"/>
    <xf numFmtId="0" fontId="22"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cellStyleXfs>
  <cellXfs count="401">
    <xf numFmtId="0" fontId="0" fillId="0" borderId="0" xfId="0"/>
    <xf numFmtId="0" fontId="14" fillId="2" borderId="0" xfId="0" applyFont="1" applyFill="1"/>
    <xf numFmtId="0" fontId="14" fillId="0" borderId="0" xfId="0" applyFont="1" applyFill="1"/>
    <xf numFmtId="0" fontId="15" fillId="4" borderId="2" xfId="0" applyFont="1" applyFill="1" applyBorder="1" applyAlignment="1">
      <alignment horizontal="center" wrapText="1"/>
    </xf>
    <xf numFmtId="0" fontId="16" fillId="2" borderId="1" xfId="0" applyFont="1" applyFill="1" applyBorder="1"/>
    <xf numFmtId="0" fontId="16" fillId="2" borderId="0" xfId="0" applyFont="1" applyFill="1"/>
    <xf numFmtId="0" fontId="16" fillId="0" borderId="0" xfId="0" applyFont="1"/>
    <xf numFmtId="0" fontId="16" fillId="0" borderId="0" xfId="0" applyFont="1" applyFill="1"/>
    <xf numFmtId="0" fontId="16" fillId="2" borderId="1" xfId="0" applyFont="1" applyFill="1" applyBorder="1" applyAlignment="1">
      <alignment horizontal="right"/>
    </xf>
    <xf numFmtId="0" fontId="16" fillId="3" borderId="0" xfId="0" applyFont="1" applyFill="1"/>
    <xf numFmtId="0" fontId="17" fillId="0" borderId="0" xfId="0" applyFont="1" applyFill="1"/>
    <xf numFmtId="0" fontId="17" fillId="5" borderId="3" xfId="0" applyFont="1" applyFill="1" applyBorder="1" applyAlignment="1"/>
    <xf numFmtId="0" fontId="14" fillId="0" borderId="2" xfId="0" applyFont="1" applyFill="1" applyBorder="1" applyAlignment="1">
      <alignment horizontal="center" vertical="center"/>
    </xf>
    <xf numFmtId="0" fontId="19" fillId="5" borderId="1" xfId="0" applyFont="1" applyFill="1" applyBorder="1" applyAlignment="1">
      <alignment horizontal="left" vertical="center"/>
    </xf>
    <xf numFmtId="0" fontId="20" fillId="0" borderId="1" xfId="0" applyFont="1" applyFill="1" applyBorder="1" applyAlignment="1">
      <alignment horizontal="left" vertical="center"/>
    </xf>
    <xf numFmtId="0" fontId="18" fillId="0" borderId="1" xfId="0" applyFont="1" applyFill="1" applyBorder="1" applyAlignment="1">
      <alignment horizontal="left" vertical="center"/>
    </xf>
    <xf numFmtId="0" fontId="16" fillId="2" borderId="0" xfId="0" applyFont="1" applyFill="1" applyBorder="1" applyAlignment="1">
      <alignment horizontal="right"/>
    </xf>
    <xf numFmtId="0" fontId="17" fillId="5" borderId="5" xfId="0" applyFont="1" applyFill="1" applyBorder="1" applyAlignment="1">
      <alignment vertical="center"/>
    </xf>
    <xf numFmtId="0" fontId="24" fillId="0" borderId="6" xfId="0" applyFont="1" applyBorder="1" applyAlignment="1">
      <alignment horizontal="left" vertical="center" wrapText="1"/>
    </xf>
    <xf numFmtId="1" fontId="16" fillId="2" borderId="1" xfId="0" applyNumberFormat="1" applyFont="1" applyFill="1" applyBorder="1"/>
    <xf numFmtId="0" fontId="23" fillId="0" borderId="0" xfId="0" applyFont="1"/>
    <xf numFmtId="0" fontId="0" fillId="4" borderId="0" xfId="0" applyFill="1"/>
    <xf numFmtId="1" fontId="16" fillId="2" borderId="1" xfId="0" applyNumberFormat="1" applyFont="1" applyFill="1" applyBorder="1" applyAlignment="1">
      <alignment horizontal="right"/>
    </xf>
    <xf numFmtId="1" fontId="14" fillId="2" borderId="0" xfId="0" applyNumberFormat="1" applyFont="1" applyFill="1"/>
    <xf numFmtId="1" fontId="16" fillId="0" borderId="0" xfId="0" applyNumberFormat="1" applyFont="1"/>
    <xf numFmtId="1" fontId="16" fillId="3" borderId="0" xfId="0" applyNumberFormat="1" applyFont="1" applyFill="1"/>
    <xf numFmtId="0" fontId="24" fillId="0" borderId="5" xfId="0" applyFont="1" applyBorder="1" applyAlignment="1">
      <alignment horizontal="left" vertical="center" wrapText="1"/>
    </xf>
    <xf numFmtId="0" fontId="18" fillId="0" borderId="5" xfId="1" applyFont="1" applyFill="1" applyBorder="1" applyAlignment="1">
      <alignment horizontal="center" vertical="center" wrapText="1"/>
    </xf>
    <xf numFmtId="0" fontId="16" fillId="0" borderId="5" xfId="0" applyFont="1" applyBorder="1" applyAlignment="1">
      <alignment horizontal="center" wrapText="1"/>
    </xf>
    <xf numFmtId="0" fontId="30" fillId="0" borderId="0" xfId="0" applyFont="1" applyFill="1" applyBorder="1" applyAlignment="1">
      <alignment wrapText="1"/>
    </xf>
    <xf numFmtId="0" fontId="0" fillId="0" borderId="0" xfId="0" applyBorder="1" applyAlignment="1">
      <alignment horizontal="center" vertical="center" wrapText="1"/>
    </xf>
    <xf numFmtId="0" fontId="0" fillId="0" borderId="0" xfId="0"/>
    <xf numFmtId="0" fontId="14" fillId="2" borderId="0" xfId="0" applyFont="1" applyFill="1"/>
    <xf numFmtId="0" fontId="14" fillId="0" borderId="0" xfId="0" applyFont="1" applyFill="1"/>
    <xf numFmtId="0" fontId="16" fillId="2" borderId="1" xfId="0" applyFont="1" applyFill="1" applyBorder="1"/>
    <xf numFmtId="0" fontId="16" fillId="2" borderId="0" xfId="0" applyFont="1" applyFill="1"/>
    <xf numFmtId="0" fontId="16" fillId="0" borderId="0" xfId="0" applyFont="1" applyFill="1"/>
    <xf numFmtId="0" fontId="15" fillId="0" borderId="2" xfId="0" applyFont="1" applyFill="1" applyBorder="1" applyAlignment="1">
      <alignment horizontal="center" wrapText="1"/>
    </xf>
    <xf numFmtId="0" fontId="14" fillId="0" borderId="2" xfId="0" applyFont="1" applyFill="1" applyBorder="1" applyAlignment="1">
      <alignment horizontal="center" wrapText="1"/>
    </xf>
    <xf numFmtId="0" fontId="17" fillId="5" borderId="4" xfId="0" applyFont="1" applyFill="1" applyBorder="1" applyAlignment="1"/>
    <xf numFmtId="0" fontId="14" fillId="0" borderId="2" xfId="0" applyFont="1" applyFill="1" applyBorder="1" applyAlignment="1">
      <alignment horizontal="center" vertical="center"/>
    </xf>
    <xf numFmtId="0" fontId="15" fillId="2" borderId="0" xfId="0" applyFont="1" applyFill="1"/>
    <xf numFmtId="0" fontId="21" fillId="5" borderId="0" xfId="0" applyFont="1" applyFill="1" applyAlignment="1">
      <alignment horizontal="left" vertical="center"/>
    </xf>
    <xf numFmtId="0" fontId="16" fillId="0" borderId="1" xfId="0" applyFont="1" applyFill="1" applyBorder="1"/>
    <xf numFmtId="0" fontId="14" fillId="6" borderId="0" xfId="0" applyFont="1" applyFill="1"/>
    <xf numFmtId="0" fontId="0" fillId="0" borderId="0" xfId="0" applyAlignment="1">
      <alignment horizontal="left" vertical="top"/>
    </xf>
    <xf numFmtId="0" fontId="12" fillId="0" borderId="0" xfId="0" applyFont="1"/>
    <xf numFmtId="0" fontId="26" fillId="0" borderId="0" xfId="0" applyFont="1" applyAlignment="1">
      <alignment horizontal="left" vertical="center" wrapText="1"/>
    </xf>
    <xf numFmtId="0" fontId="32" fillId="0" borderId="0" xfId="0" applyFont="1" applyAlignment="1">
      <alignment horizontal="left" vertical="center" wrapText="1"/>
    </xf>
    <xf numFmtId="0" fontId="14" fillId="0" borderId="1" xfId="0" applyFont="1" applyFill="1" applyBorder="1" applyAlignment="1">
      <alignment horizontal="center" vertical="center"/>
    </xf>
    <xf numFmtId="0" fontId="15" fillId="4" borderId="1" xfId="0" applyFont="1" applyFill="1" applyBorder="1" applyAlignment="1">
      <alignment horizontal="center" wrapText="1"/>
    </xf>
    <xf numFmtId="0" fontId="14" fillId="0" borderId="1" xfId="0" applyFont="1" applyFill="1" applyBorder="1" applyAlignment="1">
      <alignment horizontal="center" wrapText="1"/>
    </xf>
    <xf numFmtId="0" fontId="16" fillId="0" borderId="1" xfId="0" applyFont="1" applyFill="1" applyBorder="1" applyAlignment="1">
      <alignment horizontal="right"/>
    </xf>
    <xf numFmtId="0" fontId="16" fillId="4" borderId="1" xfId="0" applyFont="1" applyFill="1" applyBorder="1"/>
    <xf numFmtId="0" fontId="14" fillId="7" borderId="0" xfId="0" applyFont="1" applyFill="1"/>
    <xf numFmtId="0" fontId="14" fillId="8" borderId="0" xfId="0" applyFont="1" applyFill="1"/>
    <xf numFmtId="0" fontId="14" fillId="4" borderId="0" xfId="0" applyFont="1" applyFill="1"/>
    <xf numFmtId="1" fontId="16" fillId="0" borderId="1" xfId="0" applyNumberFormat="1" applyFont="1" applyFill="1" applyBorder="1"/>
    <xf numFmtId="0" fontId="30" fillId="0" borderId="13" xfId="0" applyFont="1" applyFill="1" applyBorder="1" applyAlignment="1">
      <alignment wrapText="1"/>
    </xf>
    <xf numFmtId="0" fontId="30" fillId="0" borderId="14" xfId="0" applyFont="1" applyFill="1" applyBorder="1" applyAlignment="1">
      <alignment wrapText="1"/>
    </xf>
    <xf numFmtId="1" fontId="14" fillId="0" borderId="1" xfId="0" applyNumberFormat="1" applyFont="1" applyFill="1" applyBorder="1" applyAlignment="1">
      <alignment horizontal="center" wrapText="1"/>
    </xf>
    <xf numFmtId="0" fontId="16" fillId="4" borderId="0" xfId="0" applyFont="1" applyFill="1"/>
    <xf numFmtId="0" fontId="35" fillId="2" borderId="1" xfId="0" applyFont="1" applyFill="1" applyBorder="1"/>
    <xf numFmtId="0" fontId="36" fillId="0" borderId="0" xfId="0" applyFont="1"/>
    <xf numFmtId="0" fontId="36" fillId="0" borderId="1" xfId="2" applyFont="1" applyBorder="1" applyAlignment="1">
      <alignment horizontal="center" vertical="center" wrapText="1"/>
    </xf>
    <xf numFmtId="0" fontId="18" fillId="0" borderId="12" xfId="0" applyFont="1" applyBorder="1"/>
    <xf numFmtId="0" fontId="18" fillId="0" borderId="1" xfId="0" applyFont="1" applyBorder="1"/>
    <xf numFmtId="0" fontId="17" fillId="9" borderId="0" xfId="3" applyFont="1" applyFill="1" applyAlignment="1">
      <alignment horizontal="left" vertical="center"/>
    </xf>
    <xf numFmtId="0" fontId="16" fillId="0" borderId="0" xfId="3" applyFont="1" applyAlignment="1">
      <alignment horizontal="left" vertical="center"/>
    </xf>
    <xf numFmtId="0" fontId="18" fillId="0" borderId="0" xfId="3" applyFont="1" applyAlignment="1">
      <alignment horizontal="left" vertical="center"/>
    </xf>
    <xf numFmtId="0" fontId="36" fillId="9" borderId="0" xfId="2" applyFont="1" applyFill="1" applyAlignment="1">
      <alignment horizontal="left" vertical="center"/>
    </xf>
    <xf numFmtId="0" fontId="37" fillId="0" borderId="0" xfId="0" applyFont="1" applyAlignment="1">
      <alignment vertical="center" wrapText="1"/>
    </xf>
    <xf numFmtId="0" fontId="36" fillId="9" borderId="0" xfId="0" applyFont="1" applyFill="1"/>
    <xf numFmtId="0" fontId="16" fillId="0" borderId="0" xfId="0" applyFont="1" applyAlignment="1">
      <alignment vertical="center" wrapText="1"/>
    </xf>
    <xf numFmtId="0" fontId="24" fillId="0" borderId="0" xfId="0" applyFont="1" applyAlignment="1">
      <alignment vertical="center" wrapText="1"/>
    </xf>
    <xf numFmtId="0" fontId="39" fillId="0" borderId="0" xfId="0" applyFont="1" applyAlignment="1">
      <alignment wrapText="1"/>
    </xf>
    <xf numFmtId="0" fontId="18" fillId="0" borderId="0" xfId="0" applyFont="1" applyAlignment="1">
      <alignment horizontal="left" vertical="center" wrapText="1"/>
    </xf>
    <xf numFmtId="0" fontId="18" fillId="0" borderId="0" xfId="0" applyFont="1" applyAlignment="1">
      <alignment horizontal="right" vertical="center" wrapText="1"/>
    </xf>
    <xf numFmtId="0" fontId="14" fillId="2" borderId="0" xfId="0" applyFont="1" applyFill="1" applyAlignment="1">
      <alignment wrapText="1"/>
    </xf>
    <xf numFmtId="0" fontId="17" fillId="5" borderId="0" xfId="0" applyFont="1" applyFill="1" applyAlignment="1">
      <alignment horizontal="left"/>
    </xf>
    <xf numFmtId="0" fontId="14" fillId="2" borderId="2" xfId="0" applyFont="1" applyFill="1" applyBorder="1" applyAlignment="1">
      <alignment horizontal="center" wrapText="1"/>
    </xf>
    <xf numFmtId="0" fontId="15" fillId="2" borderId="2" xfId="0" applyFont="1" applyFill="1" applyBorder="1" applyAlignment="1">
      <alignment horizontal="center" wrapText="1"/>
    </xf>
    <xf numFmtId="0" fontId="15" fillId="2" borderId="1" xfId="0" applyFont="1" applyFill="1" applyBorder="1" applyAlignment="1">
      <alignment horizontal="center" wrapText="1"/>
    </xf>
    <xf numFmtId="0" fontId="14" fillId="2" borderId="1" xfId="0" applyFont="1" applyFill="1" applyBorder="1" applyAlignment="1">
      <alignment horizontal="center" wrapText="1"/>
    </xf>
    <xf numFmtId="0" fontId="0" fillId="2" borderId="0" xfId="0" applyFill="1"/>
    <xf numFmtId="0" fontId="16" fillId="2" borderId="0" xfId="0" applyFont="1" applyFill="1" applyBorder="1"/>
    <xf numFmtId="0" fontId="21" fillId="10" borderId="0" xfId="0" applyFont="1" applyFill="1" applyAlignment="1">
      <alignment horizontal="left" vertical="center"/>
    </xf>
    <xf numFmtId="0" fontId="16" fillId="10" borderId="0" xfId="0" applyFont="1" applyFill="1"/>
    <xf numFmtId="0" fontId="36" fillId="0" borderId="1" xfId="2" applyFont="1" applyFill="1" applyBorder="1" applyAlignment="1">
      <alignment horizontal="center" vertical="center" wrapText="1"/>
    </xf>
    <xf numFmtId="0" fontId="16" fillId="0" borderId="0" xfId="0" applyFont="1" applyFill="1" applyBorder="1" applyAlignment="1">
      <alignment horizontal="right"/>
    </xf>
    <xf numFmtId="0" fontId="23" fillId="4" borderId="0" xfId="0" applyFont="1" applyFill="1"/>
    <xf numFmtId="0" fontId="45" fillId="0" borderId="0" xfId="0" applyFont="1" applyAlignment="1">
      <alignment horizontal="left" vertical="center" wrapText="1"/>
    </xf>
    <xf numFmtId="1" fontId="14" fillId="2" borderId="1" xfId="0" applyNumberFormat="1" applyFont="1" applyFill="1" applyBorder="1" applyAlignment="1">
      <alignment horizontal="center" wrapText="1"/>
    </xf>
    <xf numFmtId="0" fontId="17" fillId="0" borderId="0" xfId="0" applyFont="1" applyAlignment="1">
      <alignment horizontal="left"/>
    </xf>
    <xf numFmtId="0" fontId="17" fillId="5" borderId="0" xfId="3" applyFont="1" applyFill="1" applyAlignment="1">
      <alignment horizontal="left" vertical="center"/>
    </xf>
    <xf numFmtId="0" fontId="36" fillId="5" borderId="0" xfId="2" applyFont="1" applyFill="1" applyAlignment="1">
      <alignment horizontal="left" vertical="center"/>
    </xf>
    <xf numFmtId="0" fontId="36" fillId="5" borderId="0" xfId="0" applyFont="1" applyFill="1" applyAlignment="1">
      <alignment horizontal="left" vertical="center"/>
    </xf>
    <xf numFmtId="0" fontId="36" fillId="5" borderId="0" xfId="0" applyFont="1" applyFill="1"/>
    <xf numFmtId="0" fontId="36" fillId="5" borderId="0" xfId="0" applyFont="1" applyFill="1" applyAlignment="1">
      <alignment horizontal="left" vertical="center" wrapText="1"/>
    </xf>
    <xf numFmtId="0" fontId="36" fillId="5" borderId="0" xfId="0" applyFont="1" applyFill="1" applyAlignment="1">
      <alignment vertical="top" wrapText="1"/>
    </xf>
    <xf numFmtId="0" fontId="45" fillId="5" borderId="0" xfId="0" applyFont="1" applyFill="1" applyAlignment="1">
      <alignment horizontal="left" vertical="center" wrapText="1"/>
    </xf>
    <xf numFmtId="0" fontId="33" fillId="0" borderId="9" xfId="0" applyFont="1" applyBorder="1" applyAlignment="1">
      <alignment wrapText="1"/>
    </xf>
    <xf numFmtId="0" fontId="33" fillId="0" borderId="0" xfId="0" applyFont="1" applyBorder="1" applyAlignment="1">
      <alignment wrapText="1"/>
    </xf>
    <xf numFmtId="0" fontId="34" fillId="2" borderId="0" xfId="0" applyFont="1" applyFill="1" applyAlignment="1">
      <alignment vertical="center"/>
    </xf>
    <xf numFmtId="0" fontId="36" fillId="0" borderId="12" xfId="2" applyFont="1" applyFill="1" applyBorder="1" applyAlignment="1">
      <alignment horizontal="center" vertical="center" wrapText="1"/>
    </xf>
    <xf numFmtId="0" fontId="14" fillId="0" borderId="0" xfId="0" applyFont="1" applyFill="1" applyBorder="1" applyAlignment="1">
      <alignment horizontal="center" wrapText="1"/>
    </xf>
    <xf numFmtId="0" fontId="14" fillId="4" borderId="0" xfId="0" applyFont="1" applyFill="1" applyBorder="1" applyAlignment="1">
      <alignment horizontal="center" wrapText="1"/>
    </xf>
    <xf numFmtId="0" fontId="36" fillId="0" borderId="12" xfId="2" applyFont="1" applyBorder="1" applyAlignment="1">
      <alignment horizontal="center" vertical="center" wrapText="1"/>
    </xf>
    <xf numFmtId="14" fontId="15" fillId="0" borderId="1"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4" fillId="2" borderId="0" xfId="0" applyFont="1" applyFill="1" applyBorder="1" applyAlignment="1">
      <alignment horizontal="center" wrapText="1"/>
    </xf>
    <xf numFmtId="0" fontId="14" fillId="2" borderId="18" xfId="0" applyFont="1" applyFill="1" applyBorder="1" applyAlignment="1">
      <alignment horizontal="center" wrapText="1"/>
    </xf>
    <xf numFmtId="14" fontId="14" fillId="2" borderId="1" xfId="0" applyNumberFormat="1" applyFont="1" applyFill="1" applyBorder="1" applyAlignment="1">
      <alignment horizontal="center" wrapText="1"/>
    </xf>
    <xf numFmtId="14" fontId="14" fillId="2" borderId="1" xfId="0" applyNumberFormat="1" applyFont="1" applyFill="1" applyBorder="1" applyAlignment="1">
      <alignment horizontal="center" vertical="center" wrapText="1"/>
    </xf>
    <xf numFmtId="0" fontId="14" fillId="0" borderId="18" xfId="0" applyFont="1" applyFill="1" applyBorder="1" applyAlignment="1">
      <alignment horizontal="center" wrapText="1"/>
    </xf>
    <xf numFmtId="14" fontId="14" fillId="0" borderId="1" xfId="0" applyNumberFormat="1" applyFont="1" applyFill="1" applyBorder="1" applyAlignment="1">
      <alignment horizontal="center" vertical="center" wrapText="1"/>
    </xf>
    <xf numFmtId="0" fontId="14" fillId="0" borderId="6" xfId="0" applyFont="1" applyFill="1" applyBorder="1" applyAlignment="1">
      <alignment horizontal="center" wrapText="1"/>
    </xf>
    <xf numFmtId="0" fontId="14" fillId="2" borderId="6" xfId="0" applyFont="1" applyFill="1" applyBorder="1" applyAlignment="1">
      <alignment horizontal="center" wrapText="1"/>
    </xf>
    <xf numFmtId="0" fontId="14" fillId="11" borderId="0" xfId="0" applyFont="1" applyFill="1"/>
    <xf numFmtId="0" fontId="17" fillId="4" borderId="20" xfId="0" applyFont="1" applyFill="1" applyBorder="1"/>
    <xf numFmtId="1" fontId="14" fillId="0" borderId="2" xfId="0" applyNumberFormat="1" applyFont="1" applyFill="1" applyBorder="1" applyAlignment="1">
      <alignment horizontal="center" wrapText="1"/>
    </xf>
    <xf numFmtId="0" fontId="16" fillId="0" borderId="3" xfId="0" applyFont="1" applyFill="1" applyBorder="1" applyAlignment="1">
      <alignment horizontal="right"/>
    </xf>
    <xf numFmtId="0" fontId="48" fillId="0" borderId="0" xfId="0" applyFont="1" applyAlignment="1">
      <alignment vertical="center" wrapText="1"/>
    </xf>
    <xf numFmtId="0" fontId="48" fillId="0" borderId="0" xfId="0" applyFont="1"/>
    <xf numFmtId="0" fontId="48" fillId="0" borderId="0" xfId="0" applyFont="1" applyAlignment="1">
      <alignment vertical="top" wrapText="1"/>
    </xf>
    <xf numFmtId="0" fontId="48" fillId="0" borderId="0" xfId="0" applyFont="1" applyAlignment="1">
      <alignment vertical="top"/>
    </xf>
    <xf numFmtId="0" fontId="51" fillId="0" borderId="0" xfId="0" applyFont="1" applyAlignment="1">
      <alignment vertical="top" wrapText="1"/>
    </xf>
    <xf numFmtId="0" fontId="52" fillId="0" borderId="0" xfId="0" applyFont="1" applyAlignment="1"/>
    <xf numFmtId="0" fontId="52" fillId="12" borderId="0" xfId="0" applyFont="1" applyFill="1" applyAlignment="1"/>
    <xf numFmtId="14" fontId="14" fillId="0" borderId="2" xfId="0" applyNumberFormat="1" applyFont="1" applyFill="1" applyBorder="1" applyAlignment="1">
      <alignment horizontal="center" wrapText="1"/>
    </xf>
    <xf numFmtId="14" fontId="14" fillId="4" borderId="2" xfId="0" applyNumberFormat="1" applyFont="1" applyFill="1" applyBorder="1" applyAlignment="1">
      <alignment horizontal="center" wrapText="1"/>
    </xf>
    <xf numFmtId="0" fontId="36" fillId="0" borderId="1" xfId="0" applyFont="1" applyBorder="1" applyAlignment="1">
      <alignment vertical="top" wrapText="1"/>
    </xf>
    <xf numFmtId="0" fontId="16" fillId="0" borderId="1" xfId="0" applyFont="1" applyBorder="1"/>
    <xf numFmtId="0" fontId="14" fillId="2" borderId="1" xfId="0" applyFont="1" applyFill="1" applyBorder="1"/>
    <xf numFmtId="14" fontId="14" fillId="4" borderId="1" xfId="0" applyNumberFormat="1" applyFont="1" applyFill="1" applyBorder="1" applyAlignment="1">
      <alignment horizontal="center" vertical="center" wrapText="1"/>
    </xf>
    <xf numFmtId="0" fontId="14" fillId="2" borderId="6" xfId="0" applyFont="1" applyFill="1" applyBorder="1"/>
    <xf numFmtId="0" fontId="14" fillId="2" borderId="0" xfId="0" applyFont="1" applyFill="1" applyBorder="1"/>
    <xf numFmtId="0" fontId="0" fillId="0" borderId="0" xfId="0" applyBorder="1"/>
    <xf numFmtId="0" fontId="16" fillId="0" borderId="1" xfId="0" applyFont="1" applyBorder="1" applyAlignment="1">
      <alignment horizontal="left" vertical="top" wrapText="1"/>
    </xf>
    <xf numFmtId="0" fontId="16" fillId="0" borderId="5" xfId="0" applyFont="1" applyBorder="1" applyAlignment="1">
      <alignment vertical="top"/>
    </xf>
    <xf numFmtId="0" fontId="16" fillId="0" borderId="0" xfId="0" applyFont="1" applyBorder="1" applyAlignment="1">
      <alignment vertical="top"/>
    </xf>
    <xf numFmtId="0" fontId="48" fillId="0" borderId="0" xfId="0" applyFont="1" applyAlignment="1">
      <alignment vertical="center"/>
    </xf>
    <xf numFmtId="0" fontId="0" fillId="0" borderId="0" xfId="0" applyAlignment="1"/>
    <xf numFmtId="0" fontId="18" fillId="5" borderId="20" xfId="3" applyFont="1" applyFill="1" applyBorder="1" applyAlignment="1">
      <alignment horizontal="left" vertical="top" wrapText="1"/>
    </xf>
    <xf numFmtId="0" fontId="36" fillId="5" borderId="1" xfId="2" applyFont="1" applyFill="1" applyBorder="1" applyAlignment="1">
      <alignment horizontal="center" vertical="center" wrapText="1"/>
    </xf>
    <xf numFmtId="0" fontId="18" fillId="0" borderId="1" xfId="0" applyFont="1" applyFill="1" applyBorder="1"/>
    <xf numFmtId="0" fontId="30" fillId="5" borderId="0" xfId="0" applyFont="1" applyFill="1"/>
    <xf numFmtId="0" fontId="30" fillId="0" borderId="0" xfId="0" applyFont="1"/>
    <xf numFmtId="1" fontId="16" fillId="4" borderId="1" xfId="0" applyNumberFormat="1" applyFont="1" applyFill="1" applyBorder="1"/>
    <xf numFmtId="0" fontId="18" fillId="4" borderId="0" xfId="0" applyFont="1" applyFill="1"/>
    <xf numFmtId="0" fontId="36" fillId="0" borderId="1" xfId="4" applyFont="1" applyBorder="1" applyAlignment="1">
      <alignment horizontal="center" vertical="center" wrapText="1"/>
    </xf>
    <xf numFmtId="0" fontId="18" fillId="0" borderId="0" xfId="3" applyFont="1" applyAlignment="1">
      <alignment horizontal="left" vertical="center" wrapText="1"/>
    </xf>
    <xf numFmtId="0" fontId="18" fillId="0" borderId="0" xfId="3" applyFont="1" applyFill="1" applyAlignment="1">
      <alignment horizontal="left" vertical="center" wrapText="1"/>
    </xf>
    <xf numFmtId="0" fontId="17" fillId="5" borderId="0" xfId="0" applyFont="1" applyFill="1" applyAlignment="1"/>
    <xf numFmtId="0" fontId="0" fillId="0" borderId="0" xfId="0" applyFill="1"/>
    <xf numFmtId="0" fontId="17" fillId="5" borderId="3" xfId="0" applyFont="1" applyFill="1" applyBorder="1" applyAlignment="1">
      <alignment horizontal="left" vertical="top" wrapText="1"/>
    </xf>
    <xf numFmtId="0" fontId="36" fillId="5" borderId="1" xfId="0" applyFont="1" applyFill="1" applyBorder="1" applyAlignment="1">
      <alignment wrapText="1"/>
    </xf>
    <xf numFmtId="0" fontId="16" fillId="0" borderId="1" xfId="0" applyFont="1" applyFill="1" applyBorder="1" applyAlignment="1">
      <alignment wrapText="1"/>
    </xf>
    <xf numFmtId="0" fontId="45" fillId="5" borderId="1" xfId="0" applyFont="1" applyFill="1" applyBorder="1" applyAlignment="1">
      <alignment horizontal="left" vertical="center" wrapText="1"/>
    </xf>
    <xf numFmtId="0" fontId="49" fillId="0" borderId="1" xfId="0" applyFont="1" applyBorder="1" applyAlignment="1">
      <alignment vertical="center" wrapText="1"/>
    </xf>
    <xf numFmtId="0" fontId="48" fillId="0" borderId="1" xfId="0" applyFont="1" applyBorder="1" applyAlignment="1">
      <alignment vertical="center" wrapText="1"/>
    </xf>
    <xf numFmtId="0" fontId="30" fillId="0" borderId="0" xfId="0" applyFont="1" applyFill="1"/>
    <xf numFmtId="0" fontId="48" fillId="0" borderId="1" xfId="0" applyFont="1" applyBorder="1" applyAlignment="1">
      <alignment wrapText="1"/>
    </xf>
    <xf numFmtId="0" fontId="18" fillId="0" borderId="12" xfId="0" applyFont="1" applyFill="1" applyBorder="1"/>
    <xf numFmtId="0" fontId="16" fillId="0" borderId="0" xfId="0" applyFont="1" applyFill="1" applyBorder="1"/>
    <xf numFmtId="0" fontId="53" fillId="0" borderId="0" xfId="0" applyFont="1" applyFill="1" applyAlignment="1">
      <alignment vertical="top" wrapText="1"/>
    </xf>
    <xf numFmtId="0" fontId="14" fillId="0" borderId="1" xfId="0" applyNumberFormat="1" applyFont="1" applyFill="1" applyBorder="1" applyAlignment="1">
      <alignment horizontal="center" vertical="center" wrapText="1"/>
    </xf>
    <xf numFmtId="0" fontId="17" fillId="5" borderId="4" xfId="0" applyFont="1" applyFill="1" applyBorder="1" applyAlignment="1">
      <alignment wrapText="1"/>
    </xf>
    <xf numFmtId="0" fontId="58" fillId="0" borderId="0" xfId="0" applyFont="1"/>
    <xf numFmtId="0" fontId="48" fillId="0" borderId="1" xfId="0" applyFont="1" applyFill="1" applyBorder="1" applyAlignment="1">
      <alignment horizontal="left" vertical="center" wrapText="1" indent="1"/>
    </xf>
    <xf numFmtId="0" fontId="0" fillId="0" borderId="0" xfId="0" applyFill="1" applyBorder="1"/>
    <xf numFmtId="0" fontId="17" fillId="5" borderId="1" xfId="3" applyFont="1" applyFill="1" applyBorder="1" applyAlignment="1">
      <alignment horizontal="left" vertical="center"/>
    </xf>
    <xf numFmtId="0" fontId="16" fillId="0" borderId="1" xfId="3" applyFont="1" applyBorder="1" applyAlignment="1">
      <alignment horizontal="left" vertical="center" wrapText="1"/>
    </xf>
    <xf numFmtId="0" fontId="18" fillId="0" borderId="1" xfId="3" applyFont="1" applyBorder="1" applyAlignment="1">
      <alignment horizontal="left" vertical="center" wrapText="1"/>
    </xf>
    <xf numFmtId="0" fontId="17" fillId="5"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1" xfId="0" applyFont="1" applyFill="1" applyBorder="1" applyAlignment="1">
      <alignment horizontal="left" vertical="center" wrapText="1"/>
    </xf>
    <xf numFmtId="0" fontId="17" fillId="5" borderId="1" xfId="0" applyFont="1" applyFill="1" applyBorder="1" applyAlignment="1">
      <alignment wrapText="1"/>
    </xf>
    <xf numFmtId="0" fontId="16" fillId="0" borderId="1"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36" fillId="0" borderId="0" xfId="0" applyFont="1" applyAlignment="1">
      <alignment wrapText="1"/>
    </xf>
    <xf numFmtId="0" fontId="16" fillId="0" borderId="22" xfId="0" applyFont="1" applyFill="1" applyBorder="1"/>
    <xf numFmtId="14" fontId="14" fillId="0" borderId="22" xfId="0" applyNumberFormat="1" applyFont="1" applyFill="1" applyBorder="1" applyAlignment="1">
      <alignment horizontal="center" vertical="center" wrapText="1"/>
    </xf>
    <xf numFmtId="0" fontId="16" fillId="0" borderId="6" xfId="0" applyFont="1" applyFill="1" applyBorder="1" applyAlignment="1">
      <alignment horizontal="right"/>
    </xf>
    <xf numFmtId="0" fontId="16" fillId="0" borderId="12" xfId="0" applyFont="1" applyFill="1" applyBorder="1"/>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17" fillId="14" borderId="25" xfId="0" applyFont="1" applyFill="1" applyBorder="1" applyAlignment="1">
      <alignment horizontal="center" vertical="center" wrapText="1"/>
    </xf>
    <xf numFmtId="0" fontId="17" fillId="14" borderId="24" xfId="0" applyFont="1" applyFill="1" applyBorder="1" applyAlignment="1">
      <alignment horizontal="center" wrapText="1"/>
    </xf>
    <xf numFmtId="0" fontId="18" fillId="0" borderId="26" xfId="0" applyFont="1" applyFill="1" applyBorder="1"/>
    <xf numFmtId="0" fontId="17" fillId="5" borderId="1" xfId="0" applyFont="1" applyFill="1" applyBorder="1" applyAlignment="1">
      <alignment vertical="top" wrapText="1"/>
    </xf>
    <xf numFmtId="0" fontId="16" fillId="0" borderId="1" xfId="0" applyFont="1" applyBorder="1" applyAlignment="1">
      <alignment wrapText="1"/>
    </xf>
    <xf numFmtId="0" fontId="39" fillId="0" borderId="1" xfId="0" applyFont="1" applyBorder="1" applyAlignment="1">
      <alignment vertical="top" wrapText="1"/>
    </xf>
    <xf numFmtId="0" fontId="18" fillId="0" borderId="0" xfId="0" applyFont="1" applyFill="1" applyBorder="1"/>
    <xf numFmtId="1" fontId="16" fillId="0" borderId="0" xfId="0" applyNumberFormat="1" applyFont="1" applyFill="1" applyBorder="1"/>
    <xf numFmtId="0" fontId="16" fillId="0" borderId="25" xfId="0" applyFont="1" applyFill="1" applyBorder="1" applyAlignment="1">
      <alignment horizontal="right"/>
    </xf>
    <xf numFmtId="0" fontId="16" fillId="0" borderId="28" xfId="0" applyFont="1" applyFill="1" applyBorder="1" applyAlignment="1">
      <alignment horizontal="right"/>
    </xf>
    <xf numFmtId="0" fontId="17" fillId="5" borderId="29" xfId="0" applyFont="1" applyFill="1" applyBorder="1" applyAlignment="1">
      <alignment wrapText="1"/>
    </xf>
    <xf numFmtId="0" fontId="16" fillId="0" borderId="24" xfId="0" applyFont="1" applyFill="1" applyBorder="1" applyAlignment="1">
      <alignment horizontal="right"/>
    </xf>
    <xf numFmtId="0" fontId="17" fillId="0" borderId="3" xfId="0" applyFont="1" applyFill="1" applyBorder="1" applyAlignment="1"/>
    <xf numFmtId="0" fontId="16" fillId="14" borderId="25" xfId="0" applyFont="1" applyFill="1" applyBorder="1" applyAlignment="1">
      <alignment horizontal="right"/>
    </xf>
    <xf numFmtId="0" fontId="36" fillId="0" borderId="1" xfId="11" applyFont="1" applyFill="1" applyBorder="1" applyAlignment="1">
      <alignment horizontal="center" vertical="center" wrapText="1"/>
    </xf>
    <xf numFmtId="0" fontId="36" fillId="0" borderId="12" xfId="11" applyFont="1" applyFill="1" applyBorder="1" applyAlignment="1">
      <alignment horizontal="center" vertical="center" wrapText="1"/>
    </xf>
    <xf numFmtId="0" fontId="39" fillId="0" borderId="1" xfId="0" applyFont="1" applyFill="1" applyBorder="1" applyAlignment="1">
      <alignment wrapText="1"/>
    </xf>
    <xf numFmtId="0" fontId="18" fillId="0" borderId="1" xfId="0" applyFont="1" applyFill="1" applyBorder="1" applyAlignment="1">
      <alignment horizontal="left" vertical="top" wrapText="1"/>
    </xf>
    <xf numFmtId="0" fontId="18" fillId="0" borderId="12" xfId="0" applyFont="1" applyFill="1" applyBorder="1" applyAlignment="1">
      <alignment horizontal="left" vertical="center" wrapText="1"/>
    </xf>
    <xf numFmtId="0" fontId="17" fillId="5" borderId="1" xfId="0" applyFont="1" applyFill="1" applyBorder="1" applyAlignment="1">
      <alignment vertical="center" wrapText="1"/>
    </xf>
    <xf numFmtId="0" fontId="36" fillId="0" borderId="2" xfId="0" applyFont="1" applyFill="1" applyBorder="1" applyAlignment="1">
      <alignment horizontal="left" vertical="center" wrapText="1"/>
    </xf>
    <xf numFmtId="0" fontId="18" fillId="0" borderId="12" xfId="0" applyFont="1" applyFill="1" applyBorder="1" applyAlignment="1">
      <alignment horizontal="left" vertical="top" wrapText="1"/>
    </xf>
    <xf numFmtId="0" fontId="36" fillId="0" borderId="1" xfId="12" applyFont="1" applyBorder="1" applyAlignment="1">
      <alignment horizontal="center" vertical="center" wrapText="1"/>
    </xf>
    <xf numFmtId="0" fontId="17" fillId="0" borderId="0" xfId="0" applyFont="1" applyFill="1" applyBorder="1" applyAlignment="1">
      <alignment horizontal="left"/>
    </xf>
    <xf numFmtId="0" fontId="36" fillId="0" borderId="6" xfId="12" applyFont="1" applyBorder="1" applyAlignment="1">
      <alignment horizontal="center" vertical="center" wrapText="1"/>
    </xf>
    <xf numFmtId="0" fontId="36" fillId="5" borderId="1" xfId="0" applyFont="1" applyFill="1" applyBorder="1"/>
    <xf numFmtId="0" fontId="16" fillId="4" borderId="1" xfId="0" applyFont="1" applyFill="1" applyBorder="1" applyAlignment="1">
      <alignment vertical="top" wrapText="1"/>
    </xf>
    <xf numFmtId="0" fontId="17" fillId="0" borderId="1" xfId="0" applyFont="1" applyFill="1" applyBorder="1" applyAlignment="1">
      <alignment wrapText="1"/>
    </xf>
    <xf numFmtId="0" fontId="18" fillId="0" borderId="2" xfId="0" applyFont="1" applyFill="1" applyBorder="1" applyAlignment="1">
      <alignment horizontal="left" vertical="center" wrapText="1"/>
    </xf>
    <xf numFmtId="0" fontId="16" fillId="3" borderId="1" xfId="0" applyFont="1" applyFill="1" applyBorder="1"/>
    <xf numFmtId="1" fontId="16" fillId="15" borderId="1" xfId="0" applyNumberFormat="1" applyFont="1" applyFill="1" applyBorder="1"/>
    <xf numFmtId="0" fontId="16" fillId="16" borderId="1" xfId="0" applyFont="1" applyFill="1" applyBorder="1"/>
    <xf numFmtId="0" fontId="18" fillId="4" borderId="1" xfId="0" applyFont="1" applyFill="1" applyBorder="1" applyAlignment="1">
      <alignment horizontal="left" vertical="top" wrapText="1"/>
    </xf>
    <xf numFmtId="0" fontId="16" fillId="4" borderId="1" xfId="0" applyFont="1" applyFill="1" applyBorder="1" applyAlignment="1">
      <alignment horizontal="left" vertical="top" wrapText="1"/>
    </xf>
    <xf numFmtId="0" fontId="39" fillId="0" borderId="0" xfId="0" applyFont="1" applyFill="1" applyBorder="1" applyAlignment="1">
      <alignment wrapText="1"/>
    </xf>
    <xf numFmtId="0" fontId="17" fillId="5" borderId="0" xfId="0" applyFont="1" applyFill="1" applyAlignment="1">
      <alignment horizontal="left"/>
    </xf>
    <xf numFmtId="0" fontId="18" fillId="0" borderId="1" xfId="3" applyFont="1" applyBorder="1" applyAlignment="1">
      <alignment horizontal="left" vertical="top" wrapText="1"/>
    </xf>
    <xf numFmtId="0" fontId="36"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12" xfId="0" applyFont="1" applyFill="1" applyBorder="1" applyAlignment="1">
      <alignment horizontal="left" vertical="top"/>
    </xf>
    <xf numFmtId="0" fontId="18" fillId="0" borderId="2" xfId="0" applyFont="1" applyFill="1" applyBorder="1" applyAlignment="1">
      <alignment horizontal="left" vertical="center"/>
    </xf>
    <xf numFmtId="0" fontId="18" fillId="0" borderId="21" xfId="0" applyFont="1" applyFill="1" applyBorder="1" applyAlignment="1">
      <alignment horizontal="left" vertical="top"/>
    </xf>
    <xf numFmtId="0" fontId="0" fillId="0" borderId="0" xfId="0" applyFill="1" applyBorder="1" applyAlignment="1">
      <alignment wrapText="1"/>
    </xf>
    <xf numFmtId="0" fontId="0" fillId="0" borderId="0" xfId="0" applyAlignment="1">
      <alignment wrapText="1"/>
    </xf>
    <xf numFmtId="0" fontId="0" fillId="0" borderId="0" xfId="0" applyFill="1" applyAlignment="1">
      <alignment wrapText="1"/>
    </xf>
    <xf numFmtId="0" fontId="18" fillId="0" borderId="24" xfId="0" applyFont="1" applyFill="1" applyBorder="1" applyAlignment="1">
      <alignment horizontal="left" vertical="top" wrapText="1"/>
    </xf>
    <xf numFmtId="0" fontId="18" fillId="0" borderId="30" xfId="0" applyFont="1" applyFill="1" applyBorder="1" applyAlignment="1">
      <alignment horizontal="left" vertical="top" wrapText="1"/>
    </xf>
    <xf numFmtId="0" fontId="18" fillId="0" borderId="24" xfId="0" applyFont="1" applyFill="1" applyBorder="1" applyAlignment="1">
      <alignment horizontal="left" vertical="center" wrapText="1"/>
    </xf>
    <xf numFmtId="0" fontId="18" fillId="0" borderId="30" xfId="0" applyFont="1" applyFill="1" applyBorder="1" applyAlignment="1">
      <alignment horizontal="left" vertical="center" wrapText="1"/>
    </xf>
    <xf numFmtId="0" fontId="16" fillId="0" borderId="6" xfId="0" applyFont="1" applyFill="1" applyBorder="1" applyAlignment="1">
      <alignment wrapText="1"/>
    </xf>
    <xf numFmtId="0" fontId="16" fillId="0" borderId="6" xfId="0" applyFont="1" applyFill="1" applyBorder="1" applyAlignment="1">
      <alignment horizontal="right" wrapText="1"/>
    </xf>
    <xf numFmtId="0" fontId="59" fillId="5" borderId="2" xfId="0" applyFont="1" applyFill="1" applyBorder="1" applyAlignment="1">
      <alignment horizontal="left" vertical="center" wrapText="1"/>
    </xf>
    <xf numFmtId="0" fontId="36" fillId="0" borderId="1" xfId="13" applyFont="1" applyFill="1" applyBorder="1" applyAlignment="1">
      <alignment horizontal="center" vertical="center" wrapText="1"/>
    </xf>
    <xf numFmtId="0" fontId="36" fillId="0" borderId="12" xfId="13" applyFont="1" applyFill="1" applyBorder="1" applyAlignment="1">
      <alignment horizontal="center" vertical="center" wrapText="1"/>
    </xf>
    <xf numFmtId="0" fontId="16" fillId="0" borderId="5" xfId="0" applyFont="1" applyFill="1" applyBorder="1" applyAlignment="1">
      <alignment vertical="top" wrapText="1"/>
    </xf>
    <xf numFmtId="0" fontId="36" fillId="4" borderId="2" xfId="0" applyFont="1" applyFill="1" applyBorder="1" applyAlignment="1">
      <alignment horizontal="left" vertical="center"/>
    </xf>
    <xf numFmtId="0" fontId="16" fillId="0" borderId="23" xfId="0" applyFont="1" applyFill="1" applyBorder="1" applyAlignment="1">
      <alignment vertical="center" wrapText="1"/>
    </xf>
    <xf numFmtId="0" fontId="18" fillId="0" borderId="1" xfId="0" applyFont="1" applyFill="1" applyBorder="1" applyAlignment="1">
      <alignment horizontal="left" vertical="top"/>
    </xf>
    <xf numFmtId="0" fontId="43" fillId="0" borderId="29" xfId="0" applyFont="1" applyBorder="1" applyAlignment="1">
      <alignment vertical="center" wrapText="1"/>
    </xf>
    <xf numFmtId="0" fontId="51" fillId="0" borderId="30" xfId="0" applyFont="1" applyBorder="1" applyAlignment="1">
      <alignment vertical="center" wrapText="1"/>
    </xf>
    <xf numFmtId="0" fontId="43" fillId="0" borderId="20" xfId="0" applyFont="1" applyBorder="1" applyAlignment="1">
      <alignment vertical="center" wrapText="1"/>
    </xf>
    <xf numFmtId="0" fontId="0" fillId="0" borderId="0" xfId="0" applyFill="1" applyAlignment="1">
      <alignment horizontal="left" vertical="top"/>
    </xf>
    <xf numFmtId="0" fontId="16" fillId="0" borderId="0" xfId="0" applyFont="1" applyFill="1" applyBorder="1" applyAlignment="1">
      <alignment horizontal="right" wrapText="1"/>
    </xf>
    <xf numFmtId="0" fontId="18" fillId="0" borderId="0" xfId="0" applyFont="1" applyFill="1" applyBorder="1" applyAlignment="1">
      <alignment horizontal="right"/>
    </xf>
    <xf numFmtId="0" fontId="17" fillId="2" borderId="3" xfId="0" applyFont="1" applyFill="1" applyBorder="1" applyAlignment="1"/>
    <xf numFmtId="0" fontId="16" fillId="0" borderId="3" xfId="0" applyFont="1" applyFill="1" applyBorder="1"/>
    <xf numFmtId="0" fontId="67" fillId="4" borderId="23" xfId="0" applyFont="1" applyFill="1" applyBorder="1" applyAlignment="1">
      <alignment vertical="top" wrapText="1"/>
    </xf>
    <xf numFmtId="0" fontId="18" fillId="4" borderId="1"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16" fillId="4" borderId="1" xfId="0" applyFont="1" applyFill="1" applyBorder="1" applyAlignment="1">
      <alignment vertical="center" wrapText="1"/>
    </xf>
    <xf numFmtId="1" fontId="16" fillId="0" borderId="1" xfId="0" applyNumberFormat="1" applyFont="1" applyFill="1" applyBorder="1" applyAlignment="1"/>
    <xf numFmtId="0" fontId="17" fillId="14" borderId="1" xfId="3" applyFont="1" applyFill="1" applyBorder="1" applyAlignment="1">
      <alignment horizontal="left" vertical="center" wrapText="1"/>
    </xf>
    <xf numFmtId="0" fontId="16" fillId="2" borderId="6" xfId="0" applyFont="1" applyFill="1" applyBorder="1" applyAlignment="1">
      <alignment horizontal="right"/>
    </xf>
    <xf numFmtId="0" fontId="16" fillId="2" borderId="6" xfId="0" applyFont="1" applyFill="1" applyBorder="1" applyAlignment="1">
      <alignment wrapText="1"/>
    </xf>
    <xf numFmtId="0" fontId="16" fillId="2" borderId="6" xfId="0" applyFont="1" applyFill="1" applyBorder="1" applyAlignment="1">
      <alignment horizontal="right" wrapText="1"/>
    </xf>
    <xf numFmtId="0" fontId="17" fillId="4" borderId="1" xfId="3" applyFont="1" applyFill="1" applyBorder="1" applyAlignment="1">
      <alignment horizontal="left" vertical="center" wrapText="1"/>
    </xf>
    <xf numFmtId="0" fontId="60" fillId="4" borderId="1" xfId="3" applyFont="1" applyFill="1" applyBorder="1" applyAlignment="1">
      <alignment horizontal="left" vertical="center" wrapText="1"/>
    </xf>
    <xf numFmtId="0" fontId="14" fillId="0" borderId="0" xfId="0" applyFont="1" applyFill="1" applyAlignment="1">
      <alignment wrapText="1"/>
    </xf>
    <xf numFmtId="0" fontId="34" fillId="0" borderId="0" xfId="0" applyFont="1" applyAlignment="1">
      <alignment vertical="center" wrapText="1"/>
    </xf>
    <xf numFmtId="0" fontId="16" fillId="0" borderId="0" xfId="0" applyFont="1" applyFill="1" applyBorder="1" applyAlignment="1">
      <alignment horizontal="center" wrapText="1"/>
    </xf>
    <xf numFmtId="0" fontId="57" fillId="4" borderId="0" xfId="0" applyFont="1" applyFill="1" applyAlignment="1">
      <alignment horizontal="center" wrapText="1"/>
    </xf>
    <xf numFmtId="0" fontId="16" fillId="0" borderId="5" xfId="0" applyFont="1" applyFill="1" applyBorder="1" applyAlignment="1">
      <alignment horizontal="center" vertical="center" wrapText="1"/>
    </xf>
    <xf numFmtId="0" fontId="57" fillId="2" borderId="0" xfId="0" applyFont="1" applyFill="1" applyAlignment="1">
      <alignment horizontal="center" wrapText="1"/>
    </xf>
    <xf numFmtId="14" fontId="14" fillId="2" borderId="22" xfId="0" applyNumberFormat="1" applyFont="1" applyFill="1" applyBorder="1" applyAlignment="1">
      <alignment horizontal="center" vertical="center" wrapText="1"/>
    </xf>
    <xf numFmtId="0" fontId="16" fillId="2" borderId="1" xfId="0" applyFont="1" applyFill="1" applyBorder="1" applyAlignment="1">
      <alignment vertical="center" wrapText="1"/>
    </xf>
    <xf numFmtId="0" fontId="16" fillId="2" borderId="1" xfId="0" applyFont="1" applyFill="1" applyBorder="1" applyAlignment="1">
      <alignment vertical="top" wrapText="1"/>
    </xf>
    <xf numFmtId="0" fontId="70" fillId="4" borderId="0" xfId="0" applyFont="1" applyFill="1" applyAlignment="1">
      <alignment vertical="center" wrapText="1"/>
    </xf>
    <xf numFmtId="0" fontId="34" fillId="4" borderId="0" xfId="0" applyFont="1" applyFill="1" applyAlignment="1">
      <alignment vertical="center" wrapText="1"/>
    </xf>
    <xf numFmtId="0" fontId="36" fillId="2" borderId="0" xfId="0" applyFont="1" applyFill="1" applyAlignment="1">
      <alignment wrapText="1"/>
    </xf>
    <xf numFmtId="0" fontId="36" fillId="2" borderId="1" xfId="2" applyFont="1" applyFill="1" applyBorder="1" applyAlignment="1">
      <alignment horizontal="center" vertical="center" wrapText="1"/>
    </xf>
    <xf numFmtId="0" fontId="16" fillId="2" borderId="12" xfId="0" applyFont="1" applyFill="1" applyBorder="1"/>
    <xf numFmtId="0" fontId="18" fillId="2" borderId="1" xfId="3" applyFont="1" applyFill="1" applyBorder="1" applyAlignment="1">
      <alignment horizontal="left" vertical="center" wrapText="1"/>
    </xf>
    <xf numFmtId="14" fontId="14" fillId="0" borderId="6" xfId="0" applyNumberFormat="1" applyFont="1" applyFill="1" applyBorder="1" applyAlignment="1">
      <alignment horizontal="center" vertical="center" wrapText="1"/>
    </xf>
    <xf numFmtId="0" fontId="16" fillId="0" borderId="6" xfId="3" applyFont="1" applyFill="1" applyBorder="1" applyAlignment="1">
      <alignment horizontal="left" vertical="center" wrapText="1"/>
    </xf>
    <xf numFmtId="0" fontId="18" fillId="0" borderId="6" xfId="3" applyFont="1" applyFill="1" applyBorder="1" applyAlignment="1">
      <alignment horizontal="left" vertical="center" wrapText="1"/>
    </xf>
    <xf numFmtId="0" fontId="17" fillId="5" borderId="6" xfId="3" applyFont="1" applyFill="1" applyBorder="1" applyAlignment="1">
      <alignment horizontal="left" vertical="center" wrapText="1"/>
    </xf>
    <xf numFmtId="0" fontId="16" fillId="2" borderId="22" xfId="0" applyFont="1" applyFill="1" applyBorder="1"/>
    <xf numFmtId="0" fontId="18" fillId="0" borderId="21" xfId="0" applyFont="1" applyFill="1" applyBorder="1" applyAlignment="1">
      <alignment horizontal="left" vertical="center"/>
    </xf>
    <xf numFmtId="0" fontId="36" fillId="0" borderId="21" xfId="0" applyFont="1" applyFill="1" applyBorder="1" applyAlignment="1">
      <alignment horizontal="left" vertical="center"/>
    </xf>
    <xf numFmtId="0" fontId="36" fillId="0" borderId="21" xfId="0" applyFont="1" applyFill="1" applyBorder="1" applyAlignment="1">
      <alignment horizontal="left" vertical="center" wrapText="1"/>
    </xf>
    <xf numFmtId="0" fontId="36" fillId="0" borderId="12" xfId="0" applyFont="1" applyFill="1" applyBorder="1" applyAlignment="1">
      <alignment horizontal="left" vertical="center" wrapText="1"/>
    </xf>
    <xf numFmtId="0" fontId="18" fillId="4" borderId="1" xfId="3" applyFont="1" applyFill="1" applyBorder="1" applyAlignment="1">
      <alignment horizontal="left" vertical="top" wrapText="1"/>
    </xf>
    <xf numFmtId="0" fontId="18" fillId="0" borderId="1" xfId="3" applyFont="1" applyFill="1" applyBorder="1" applyAlignment="1">
      <alignment horizontal="left" vertical="top" wrapText="1"/>
    </xf>
    <xf numFmtId="0" fontId="36" fillId="0" borderId="0" xfId="0" applyFont="1" applyFill="1"/>
    <xf numFmtId="0" fontId="17" fillId="0" borderId="0" xfId="3" applyFont="1" applyFill="1" applyAlignment="1">
      <alignment horizontal="left" vertical="center"/>
    </xf>
    <xf numFmtId="0" fontId="67" fillId="2" borderId="23" xfId="0" applyFont="1" applyFill="1" applyBorder="1" applyAlignment="1">
      <alignment vertical="top" wrapText="1"/>
    </xf>
    <xf numFmtId="0" fontId="16" fillId="2" borderId="1" xfId="0" applyFont="1" applyFill="1" applyBorder="1" applyAlignment="1">
      <alignment wrapText="1"/>
    </xf>
    <xf numFmtId="0" fontId="18" fillId="0" borderId="21" xfId="0" applyFont="1" applyFill="1" applyBorder="1" applyAlignment="1">
      <alignment horizontal="left" vertical="center" wrapText="1"/>
    </xf>
    <xf numFmtId="0" fontId="36" fillId="2" borderId="0" xfId="0" applyFont="1" applyFill="1" applyAlignment="1">
      <alignment vertical="center" wrapText="1"/>
    </xf>
    <xf numFmtId="0" fontId="14" fillId="2" borderId="8" xfId="0" applyFont="1" applyFill="1" applyBorder="1"/>
    <xf numFmtId="0" fontId="14" fillId="2" borderId="38" xfId="0" applyFont="1" applyFill="1" applyBorder="1"/>
    <xf numFmtId="0" fontId="14" fillId="2" borderId="7" xfId="0" applyFont="1" applyFill="1" applyBorder="1"/>
    <xf numFmtId="0" fontId="14" fillId="2" borderId="37" xfId="0" applyFont="1" applyFill="1" applyBorder="1"/>
    <xf numFmtId="0" fontId="14" fillId="2" borderId="9" xfId="0" applyFont="1" applyFill="1" applyBorder="1"/>
    <xf numFmtId="0" fontId="16" fillId="2" borderId="3" xfId="0" applyFont="1" applyFill="1" applyBorder="1"/>
    <xf numFmtId="0" fontId="16" fillId="2" borderId="15" xfId="0" applyFont="1" applyFill="1" applyBorder="1"/>
    <xf numFmtId="0" fontId="16" fillId="2" borderId="6" xfId="0" applyFont="1" applyFill="1" applyBorder="1"/>
    <xf numFmtId="0" fontId="16" fillId="2" borderId="31" xfId="0" applyFont="1" applyFill="1" applyBorder="1"/>
    <xf numFmtId="0" fontId="16" fillId="2" borderId="35" xfId="0" applyFont="1" applyFill="1" applyBorder="1"/>
    <xf numFmtId="0" fontId="16" fillId="2" borderId="36" xfId="0" applyFont="1" applyFill="1" applyBorder="1"/>
    <xf numFmtId="0" fontId="16" fillId="2" borderId="16" xfId="0" applyFont="1" applyFill="1" applyBorder="1"/>
    <xf numFmtId="0" fontId="16" fillId="2" borderId="17" xfId="0" applyFont="1" applyFill="1" applyBorder="1"/>
    <xf numFmtId="0" fontId="16" fillId="2" borderId="34" xfId="0" applyFont="1" applyFill="1" applyBorder="1"/>
    <xf numFmtId="0" fontId="16" fillId="2" borderId="33" xfId="0" applyFont="1" applyFill="1" applyBorder="1"/>
    <xf numFmtId="0" fontId="0" fillId="2" borderId="0" xfId="0" applyFill="1" applyBorder="1"/>
    <xf numFmtId="0" fontId="0" fillId="2" borderId="9" xfId="0" applyFill="1" applyBorder="1"/>
    <xf numFmtId="0" fontId="0" fillId="2" borderId="37" xfId="0" applyFill="1" applyBorder="1"/>
    <xf numFmtId="0" fontId="16" fillId="2" borderId="9" xfId="0" applyFont="1" applyFill="1" applyBorder="1"/>
    <xf numFmtId="0" fontId="16" fillId="2" borderId="37" xfId="0" applyFont="1" applyFill="1" applyBorder="1"/>
    <xf numFmtId="0" fontId="16" fillId="2" borderId="6" xfId="3" applyFont="1" applyFill="1" applyBorder="1" applyAlignment="1">
      <alignment horizontal="left" vertical="center" wrapText="1"/>
    </xf>
    <xf numFmtId="0" fontId="18" fillId="2" borderId="6" xfId="3" applyFont="1" applyFill="1" applyBorder="1" applyAlignment="1">
      <alignment horizontal="left" vertical="center" wrapText="1"/>
    </xf>
    <xf numFmtId="0" fontId="66" fillId="2" borderId="0" xfId="0" applyFont="1" applyFill="1"/>
    <xf numFmtId="0" fontId="14" fillId="2" borderId="31" xfId="0" applyFont="1" applyFill="1" applyBorder="1"/>
    <xf numFmtId="0" fontId="18" fillId="2" borderId="0" xfId="3" applyFont="1" applyFill="1" applyBorder="1" applyAlignment="1">
      <alignment horizontal="left" vertical="center" wrapText="1"/>
    </xf>
    <xf numFmtId="0" fontId="16" fillId="4" borderId="23" xfId="0" applyFont="1" applyFill="1" applyBorder="1" applyAlignment="1">
      <alignment wrapText="1"/>
    </xf>
    <xf numFmtId="0" fontId="16" fillId="2" borderId="23" xfId="0" applyFont="1" applyFill="1" applyBorder="1" applyAlignment="1">
      <alignment vertical="center" wrapText="1"/>
    </xf>
    <xf numFmtId="0" fontId="59" fillId="5" borderId="18" xfId="0" applyFont="1" applyFill="1" applyBorder="1" applyAlignment="1">
      <alignment horizontal="left" vertical="center" wrapText="1"/>
    </xf>
    <xf numFmtId="0" fontId="17" fillId="2" borderId="1" xfId="3" applyFont="1" applyFill="1" applyBorder="1" applyAlignment="1">
      <alignment horizontal="left" vertical="center" wrapText="1"/>
    </xf>
    <xf numFmtId="0" fontId="16" fillId="2" borderId="1" xfId="0" applyFont="1" applyFill="1" applyBorder="1" applyAlignment="1">
      <alignment horizontal="left" vertical="top" wrapText="1"/>
    </xf>
    <xf numFmtId="0" fontId="18" fillId="2" borderId="1" xfId="3" applyFont="1" applyFill="1" applyBorder="1" applyAlignment="1">
      <alignment horizontal="left" vertical="top" wrapText="1"/>
    </xf>
    <xf numFmtId="1" fontId="16" fillId="0" borderId="6" xfId="0" applyNumberFormat="1" applyFont="1" applyFill="1" applyBorder="1" applyAlignment="1">
      <alignment horizontal="right"/>
    </xf>
    <xf numFmtId="1" fontId="16" fillId="0" borderId="6" xfId="0" applyNumberFormat="1" applyFont="1" applyFill="1" applyBorder="1" applyAlignment="1">
      <alignment wrapText="1"/>
    </xf>
    <xf numFmtId="1" fontId="16" fillId="0" borderId="6" xfId="0" applyNumberFormat="1" applyFont="1" applyFill="1" applyBorder="1" applyAlignment="1">
      <alignment horizontal="right" wrapText="1"/>
    </xf>
    <xf numFmtId="0" fontId="0" fillId="2" borderId="1" xfId="0" applyFill="1" applyBorder="1"/>
    <xf numFmtId="0" fontId="17" fillId="2" borderId="42" xfId="0" applyFont="1" applyFill="1" applyBorder="1" applyAlignment="1"/>
    <xf numFmtId="0" fontId="14" fillId="2" borderId="11" xfId="0" applyFont="1" applyFill="1" applyBorder="1"/>
    <xf numFmtId="0" fontId="16" fillId="2" borderId="39" xfId="0" applyFont="1" applyFill="1" applyBorder="1"/>
    <xf numFmtId="14" fontId="14" fillId="0" borderId="0" xfId="0" applyNumberFormat="1" applyFont="1" applyFill="1" applyBorder="1" applyAlignment="1">
      <alignment horizontal="center" vertical="center" wrapText="1"/>
    </xf>
    <xf numFmtId="1" fontId="16" fillId="0" borderId="6" xfId="0" applyNumberFormat="1" applyFont="1" applyFill="1" applyBorder="1"/>
    <xf numFmtId="0" fontId="16" fillId="2" borderId="0" xfId="0" applyFont="1" applyFill="1" applyBorder="1" applyAlignment="1">
      <alignment wrapText="1"/>
    </xf>
    <xf numFmtId="0" fontId="16" fillId="2" borderId="0" xfId="0" applyFont="1" applyFill="1" applyBorder="1" applyAlignment="1">
      <alignment horizontal="right" wrapText="1"/>
    </xf>
    <xf numFmtId="14" fontId="14" fillId="4" borderId="12" xfId="0" applyNumberFormat="1" applyFont="1" applyFill="1" applyBorder="1" applyAlignment="1">
      <alignment horizontal="center" vertical="center" wrapText="1"/>
    </xf>
    <xf numFmtId="0" fontId="36" fillId="2" borderId="3" xfId="2" applyFont="1" applyFill="1" applyBorder="1" applyAlignment="1">
      <alignment horizontal="center" vertical="center" wrapText="1"/>
    </xf>
    <xf numFmtId="14" fontId="14" fillId="2" borderId="12" xfId="0" applyNumberFormat="1" applyFont="1" applyFill="1" applyBorder="1" applyAlignment="1">
      <alignment horizontal="center" vertical="center" wrapText="1"/>
    </xf>
    <xf numFmtId="14" fontId="14" fillId="2" borderId="3" xfId="0" applyNumberFormat="1" applyFont="1" applyFill="1" applyBorder="1" applyAlignment="1">
      <alignment horizontal="center" vertical="center" wrapText="1"/>
    </xf>
    <xf numFmtId="14" fontId="14" fillId="2" borderId="40" xfId="0" applyNumberFormat="1" applyFont="1" applyFill="1" applyBorder="1" applyAlignment="1">
      <alignment horizontal="center" vertical="center" wrapText="1"/>
    </xf>
    <xf numFmtId="14" fontId="14" fillId="2" borderId="39" xfId="0" applyNumberFormat="1" applyFont="1" applyFill="1" applyBorder="1" applyAlignment="1">
      <alignment horizontal="center" vertical="center" wrapText="1"/>
    </xf>
    <xf numFmtId="14" fontId="14" fillId="2" borderId="41" xfId="0" applyNumberFormat="1" applyFont="1" applyFill="1" applyBorder="1" applyAlignment="1">
      <alignment horizontal="center" vertical="center" wrapText="1"/>
    </xf>
    <xf numFmtId="14" fontId="14" fillId="2" borderId="13" xfId="0" applyNumberFormat="1" applyFont="1" applyFill="1" applyBorder="1" applyAlignment="1">
      <alignment horizontal="center" vertical="center" wrapText="1"/>
    </xf>
    <xf numFmtId="14" fontId="14" fillId="2" borderId="14" xfId="0" applyNumberFormat="1" applyFont="1" applyFill="1" applyBorder="1" applyAlignment="1">
      <alignment horizontal="center" vertical="center" wrapText="1"/>
    </xf>
    <xf numFmtId="14" fontId="14" fillId="2" borderId="43" xfId="0" applyNumberFormat="1" applyFont="1" applyFill="1" applyBorder="1" applyAlignment="1">
      <alignment horizontal="center" vertical="center" wrapText="1"/>
    </xf>
    <xf numFmtId="14" fontId="14" fillId="2" borderId="32" xfId="0" applyNumberFormat="1" applyFont="1" applyFill="1" applyBorder="1" applyAlignment="1">
      <alignment horizontal="center" vertical="center" wrapText="1"/>
    </xf>
    <xf numFmtId="0" fontId="17" fillId="2" borderId="6" xfId="3" applyFont="1" applyFill="1" applyBorder="1" applyAlignment="1">
      <alignment horizontal="left" vertical="center" wrapText="1"/>
    </xf>
    <xf numFmtId="0" fontId="16" fillId="2" borderId="23" xfId="0" applyFont="1" applyFill="1" applyBorder="1" applyAlignment="1">
      <alignment wrapText="1"/>
    </xf>
    <xf numFmtId="0" fontId="59" fillId="2" borderId="18" xfId="0" applyFont="1" applyFill="1" applyBorder="1" applyAlignment="1">
      <alignment horizontal="left" vertical="center" wrapText="1"/>
    </xf>
    <xf numFmtId="14" fontId="14" fillId="4" borderId="6" xfId="0" applyNumberFormat="1" applyFont="1" applyFill="1" applyBorder="1" applyAlignment="1">
      <alignment horizontal="center" vertical="center" wrapText="1"/>
    </xf>
    <xf numFmtId="0" fontId="18" fillId="0" borderId="7"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0" xfId="0" applyFont="1" applyFill="1" applyBorder="1" applyAlignment="1">
      <alignment horizontal="left" vertical="top" wrapText="1"/>
    </xf>
    <xf numFmtId="0" fontId="27" fillId="0" borderId="0" xfId="0" applyFont="1" applyAlignment="1">
      <alignment horizontal="left" vertical="top" wrapText="1"/>
    </xf>
    <xf numFmtId="0" fontId="29" fillId="0" borderId="0" xfId="0" applyFont="1" applyAlignment="1">
      <alignment horizontal="left" vertical="top"/>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0" xfId="0" applyFont="1" applyBorder="1" applyAlignment="1">
      <alignment horizontal="left" vertical="top" wrapText="1"/>
    </xf>
    <xf numFmtId="0" fontId="23" fillId="0" borderId="11" xfId="0" applyFont="1" applyBorder="1" applyAlignment="1">
      <alignment horizontal="left" vertical="top" wrapText="1"/>
    </xf>
    <xf numFmtId="0" fontId="17" fillId="0" borderId="0" xfId="0" applyFont="1" applyAlignment="1">
      <alignment horizontal="left"/>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57" fillId="4" borderId="0" xfId="0" applyFont="1" applyFill="1" applyAlignment="1">
      <alignment horizontal="center" wrapText="1"/>
    </xf>
    <xf numFmtId="0" fontId="16" fillId="0" borderId="27" xfId="0" applyFont="1" applyFill="1" applyBorder="1" applyAlignment="1">
      <alignment horizontal="left" vertical="top" wrapText="1"/>
    </xf>
    <xf numFmtId="0" fontId="16" fillId="0" borderId="0" xfId="0" applyFont="1" applyFill="1" applyBorder="1" applyAlignment="1">
      <alignment horizontal="left" vertical="top" wrapText="1"/>
    </xf>
    <xf numFmtId="0" fontId="57" fillId="2" borderId="0" xfId="0" applyFont="1" applyFill="1" applyBorder="1" applyAlignment="1">
      <alignment horizontal="center" wrapText="1"/>
    </xf>
    <xf numFmtId="0" fontId="16" fillId="2" borderId="7" xfId="0" applyFont="1" applyFill="1" applyBorder="1" applyAlignment="1">
      <alignment horizontal="left" vertical="top" wrapText="1"/>
    </xf>
    <xf numFmtId="0" fontId="16" fillId="2" borderId="9" xfId="0" applyFont="1" applyFill="1" applyBorder="1" applyAlignment="1">
      <alignment horizontal="left" vertical="top" wrapText="1"/>
    </xf>
    <xf numFmtId="0" fontId="16" fillId="2" borderId="10" xfId="0" applyFont="1" applyFill="1" applyBorder="1" applyAlignment="1">
      <alignment horizontal="left" vertical="top" wrapText="1"/>
    </xf>
    <xf numFmtId="0" fontId="57" fillId="4" borderId="0" xfId="0" applyFont="1" applyFill="1" applyBorder="1" applyAlignment="1">
      <alignment horizontal="center" wrapText="1"/>
    </xf>
    <xf numFmtId="0" fontId="13" fillId="0" borderId="0" xfId="0" applyFont="1" applyAlignment="1">
      <alignment horizontal="left" wrapText="1"/>
    </xf>
    <xf numFmtId="0" fontId="0" fillId="0" borderId="0" xfId="0" applyFont="1" applyAlignment="1">
      <alignment horizontal="left" wrapText="1"/>
    </xf>
    <xf numFmtId="0" fontId="52" fillId="5" borderId="0" xfId="0" applyFont="1" applyFill="1" applyAlignment="1">
      <alignment horizontal="center" vertical="top" wrapText="1"/>
    </xf>
    <xf numFmtId="0" fontId="36" fillId="0" borderId="0" xfId="0" applyFont="1" applyAlignment="1">
      <alignment horizontal="center"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52" fillId="5" borderId="0" xfId="0" applyFont="1" applyFill="1" applyAlignment="1">
      <alignment horizontal="left" vertical="top" wrapText="1"/>
    </xf>
    <xf numFmtId="0" fontId="39" fillId="0" borderId="2" xfId="0" applyFont="1" applyFill="1" applyBorder="1" applyAlignment="1">
      <alignment horizontal="left" vertical="top" wrapText="1"/>
    </xf>
    <xf numFmtId="0" fontId="39" fillId="0" borderId="21" xfId="0" applyFont="1" applyFill="1" applyBorder="1" applyAlignment="1">
      <alignment horizontal="left" vertical="top" wrapText="1"/>
    </xf>
    <xf numFmtId="0" fontId="39" fillId="0" borderId="12" xfId="0" applyFont="1" applyFill="1" applyBorder="1" applyAlignment="1">
      <alignment horizontal="left" vertical="top" wrapText="1"/>
    </xf>
    <xf numFmtId="0" fontId="34" fillId="13" borderId="0" xfId="0" applyFont="1" applyFill="1" applyAlignment="1">
      <alignment horizontal="center" vertical="top" wrapText="1"/>
    </xf>
    <xf numFmtId="0" fontId="16" fillId="2" borderId="5"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7" fillId="0" borderId="5" xfId="0" applyFont="1" applyFill="1" applyBorder="1" applyAlignment="1">
      <alignment horizontal="center" vertical="top" wrapText="1"/>
    </xf>
    <xf numFmtId="0" fontId="17" fillId="0" borderId="0" xfId="0" applyFont="1" applyFill="1" applyBorder="1" applyAlignment="1">
      <alignment horizontal="center" vertical="top" wrapText="1"/>
    </xf>
    <xf numFmtId="0" fontId="39" fillId="0" borderId="2" xfId="0" applyFont="1" applyFill="1" applyBorder="1" applyAlignment="1">
      <alignment horizontal="center" wrapText="1"/>
    </xf>
    <xf numFmtId="0" fontId="39" fillId="0" borderId="21" xfId="0" applyFont="1" applyFill="1" applyBorder="1" applyAlignment="1">
      <alignment horizontal="center" wrapText="1"/>
    </xf>
    <xf numFmtId="0" fontId="39" fillId="0" borderId="12" xfId="0" applyFont="1" applyFill="1" applyBorder="1" applyAlignment="1">
      <alignment horizontal="center" wrapText="1"/>
    </xf>
    <xf numFmtId="0" fontId="16" fillId="0" borderId="5"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7" fillId="2" borderId="7" xfId="0" applyFont="1" applyFill="1" applyBorder="1" applyAlignment="1">
      <alignment horizontal="left" vertical="top" wrapText="1"/>
    </xf>
  </cellXfs>
  <cellStyles count="14">
    <cellStyle name="Обычный" xfId="0" builtinId="0"/>
    <cellStyle name="Обычный 2" xfId="3" xr:uid="{00000000-0005-0000-0000-000001000000}"/>
    <cellStyle name="Обычный 3 2" xfId="1" xr:uid="{00000000-0005-0000-0000-000002000000}"/>
    <cellStyle name="Обычный 4" xfId="2" xr:uid="{00000000-0005-0000-0000-000003000000}"/>
    <cellStyle name="Обычный 4 2" xfId="4" xr:uid="{00000000-0005-0000-0000-000004000000}"/>
    <cellStyle name="Обычный 4 2 2" xfId="6" xr:uid="{00000000-0005-0000-0000-000005000000}"/>
    <cellStyle name="Обычный 4 2 3" xfId="7" xr:uid="{00000000-0005-0000-0000-000006000000}"/>
    <cellStyle name="Обычный 4 2 3 2" xfId="9" xr:uid="{00000000-0005-0000-0000-000007000000}"/>
    <cellStyle name="Обычный 4 2 3 2 2" xfId="12" xr:uid="{00000000-0005-0000-0000-000008000000}"/>
    <cellStyle name="Обычный 4 2 4" xfId="8" xr:uid="{00000000-0005-0000-0000-000009000000}"/>
    <cellStyle name="Обычный 4 2 4 2" xfId="10" xr:uid="{00000000-0005-0000-0000-00000A000000}"/>
    <cellStyle name="Обычный 4 3" xfId="5" xr:uid="{00000000-0005-0000-0000-00000B000000}"/>
    <cellStyle name="Обычный 4 4" xfId="11" xr:uid="{00000000-0005-0000-0000-00000C000000}"/>
    <cellStyle name="Обычный 4 4 2" xfId="13" xr:uid="{00000000-0005-0000-0000-00000D000000}"/>
  </cellStyles>
  <dxfs count="0"/>
  <tableStyles count="0" defaultTableStyle="TableStyleMedium9" defaultPivotStyle="PivotStyleLight16"/>
  <colors>
    <mruColors>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66675</xdr:rowOff>
    </xdr:from>
    <xdr:to>
      <xdr:col>18</xdr:col>
      <xdr:colOff>502881</xdr:colOff>
      <xdr:row>81</xdr:row>
      <xdr:rowOff>113569</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9601200"/>
          <a:ext cx="15552381"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2257425</xdr:rowOff>
    </xdr:from>
    <xdr:to>
      <xdr:col>20</xdr:col>
      <xdr:colOff>378908</xdr:colOff>
      <xdr:row>108</xdr:row>
      <xdr:rowOff>151774</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8905875"/>
          <a:ext cx="16733333" cy="500952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B41" sqref="B4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25" customFormat="1" ht="12" hidden="1" customHeight="1" x14ac:dyDescent="0.2">
      <c r="A23" s="22" t="s">
        <v>37</v>
      </c>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4"/>
      <c r="AK23" s="24"/>
      <c r="AL23" s="24"/>
      <c r="AM23" s="24"/>
      <c r="AN23" s="24"/>
      <c r="AO23" s="24"/>
      <c r="AP23" s="24"/>
      <c r="AQ23" s="24"/>
    </row>
    <row r="24" spans="1:43" s="25" customFormat="1" ht="12" hidden="1" customHeight="1" x14ac:dyDescent="0.2">
      <c r="A24" s="22">
        <v>2</v>
      </c>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4"/>
      <c r="AK24" s="24"/>
      <c r="AL24" s="24"/>
      <c r="AM24" s="24"/>
      <c r="AN24" s="24"/>
      <c r="AO24" s="24"/>
      <c r="AP24" s="24"/>
      <c r="AQ24" s="24"/>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51</v>
      </c>
    </row>
    <row r="41" spans="1:43" s="2" customFormat="1" ht="26.25" customHeight="1" x14ac:dyDescent="0.2">
      <c r="A41" s="12" t="s">
        <v>0</v>
      </c>
      <c r="B41" s="44" t="s">
        <v>53</v>
      </c>
      <c r="C41" s="44"/>
      <c r="D41" s="44"/>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53" t="s">
        <v>36</v>
      </c>
    </row>
    <row r="98" spans="1:1" x14ac:dyDescent="0.2">
      <c r="A98" s="354"/>
    </row>
    <row r="99" spans="1:1" x14ac:dyDescent="0.2">
      <c r="A99" s="354"/>
    </row>
    <row r="100" spans="1:1" x14ac:dyDescent="0.2">
      <c r="A100" s="354"/>
    </row>
    <row r="101" spans="1:1" x14ac:dyDescent="0.2">
      <c r="A101" s="354"/>
    </row>
    <row r="102" spans="1:1" ht="13.5" thickBot="1" x14ac:dyDescent="0.25">
      <c r="A102" s="355"/>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RowHeight="12.75" x14ac:dyDescent="0.2"/>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92D050"/>
  </sheetPr>
  <dimension ref="A1:AZ296"/>
  <sheetViews>
    <sheetView workbookViewId="0">
      <pane xSplit="1" topLeftCell="B1" activePane="topRight" state="frozen"/>
      <selection activeCell="A10" sqref="A10"/>
      <selection pane="topRight" activeCell="A64" sqref="A64:A73"/>
    </sheetView>
  </sheetViews>
  <sheetFormatPr defaultColWidth="10" defaultRowHeight="12.75" x14ac:dyDescent="0.2"/>
  <cols>
    <col min="1" max="1" width="46.5703125" style="32" customWidth="1"/>
    <col min="2" max="16384" width="10" style="31"/>
  </cols>
  <sheetData>
    <row r="1" spans="1:52" x14ac:dyDescent="0.2">
      <c r="A1" s="63" t="s">
        <v>61</v>
      </c>
    </row>
    <row r="2" spans="1:52" ht="21.75" customHeight="1" x14ac:dyDescent="0.2">
      <c r="A2" s="177" t="s">
        <v>476</v>
      </c>
    </row>
    <row r="3" spans="1:52" x14ac:dyDescent="0.2">
      <c r="A3" s="167" t="s">
        <v>173</v>
      </c>
    </row>
    <row r="4" spans="1:52" ht="21.75" customHeight="1" x14ac:dyDescent="0.2">
      <c r="A4" s="201" t="s">
        <v>62</v>
      </c>
      <c r="B4" s="115">
        <f>'BAR BB| Open rates'!R3</f>
        <v>46215</v>
      </c>
      <c r="C4" s="115">
        <f>'BAR BB| Open rates'!S3</f>
        <v>46216</v>
      </c>
      <c r="D4" s="115">
        <f>'BAR BB| Open rates'!T3</f>
        <v>46217</v>
      </c>
      <c r="E4" s="115">
        <f>'BAR BB| Open rates'!U3</f>
        <v>46218</v>
      </c>
      <c r="F4" s="115">
        <f>'BAR BB| Open rates'!V3</f>
        <v>46219</v>
      </c>
      <c r="G4" s="115">
        <f>'BAR BB| Open rates'!W3</f>
        <v>46220</v>
      </c>
      <c r="H4" s="115">
        <f>'BAR BB| Open rates'!X3</f>
        <v>46221</v>
      </c>
      <c r="I4" s="115">
        <f>'BAR BB| Open rates'!Y3</f>
        <v>46222</v>
      </c>
      <c r="J4" s="115">
        <f>'BAR BB| Open rates'!Z3</f>
        <v>46223</v>
      </c>
      <c r="K4" s="115">
        <f>'BAR BB| Open rates'!AA3</f>
        <v>46224</v>
      </c>
      <c r="L4" s="115">
        <f>'BAR BB| Open rates'!AB3</f>
        <v>46225</v>
      </c>
      <c r="M4" s="115">
        <f>'BAR BB| Open rates'!AC3</f>
        <v>46226</v>
      </c>
      <c r="N4" s="115">
        <f>'BAR BB| Open rates'!AD3</f>
        <v>46227</v>
      </c>
      <c r="O4" s="115">
        <f>'BAR BB| Open rates'!AE3</f>
        <v>46228</v>
      </c>
      <c r="P4" s="115">
        <f>'BAR BB| Open rates'!AF3</f>
        <v>46229</v>
      </c>
      <c r="Q4" s="115">
        <f>'BAR BB| Open rates'!AG3</f>
        <v>46230</v>
      </c>
      <c r="R4" s="115">
        <f>'BAR BB| Open rates'!AH3</f>
        <v>46231</v>
      </c>
      <c r="S4" s="115">
        <f>'BAR BB| Open rates'!AI3</f>
        <v>46232</v>
      </c>
      <c r="T4" s="115">
        <f>'BAR BB| Open rates'!AJ3</f>
        <v>46233</v>
      </c>
      <c r="U4" s="115">
        <f>'BAR BB| Open rates'!AK3</f>
        <v>46234</v>
      </c>
      <c r="V4" s="115">
        <f>'BAR BB| Open rates'!AL3</f>
        <v>46235</v>
      </c>
      <c r="W4" s="115">
        <f>'BAR BB| Open rates'!AM3</f>
        <v>46236</v>
      </c>
      <c r="X4" s="115">
        <f>'BAR BB| Open rates'!AN3</f>
        <v>46237</v>
      </c>
      <c r="Y4" s="115">
        <f>'BAR BB| Open rates'!AO3</f>
        <v>46238</v>
      </c>
      <c r="Z4" s="115">
        <f>'BAR BB| Open rates'!AP3</f>
        <v>46239</v>
      </c>
      <c r="AA4" s="115">
        <f>'BAR BB| Open rates'!AQ3</f>
        <v>46240</v>
      </c>
      <c r="AB4" s="115">
        <f>'BAR BB| Open rates'!AR3</f>
        <v>46241</v>
      </c>
      <c r="AC4" s="115">
        <f>'BAR BB| Open rates'!AS3</f>
        <v>46242</v>
      </c>
      <c r="AD4" s="115">
        <f>'BAR BB| Open rates'!AT3</f>
        <v>46243</v>
      </c>
      <c r="AE4" s="115">
        <f>'BAR BB| Open rates'!AU3</f>
        <v>46244</v>
      </c>
      <c r="AF4" s="115">
        <f>'BAR BB| Open rates'!AV3</f>
        <v>46245</v>
      </c>
      <c r="AG4" s="115">
        <f>'BAR BB| Open rates'!AW3</f>
        <v>46246</v>
      </c>
      <c r="AH4" s="115">
        <f>'BAR BB| Open rates'!AX3</f>
        <v>46247</v>
      </c>
      <c r="AI4" s="115">
        <f>'BAR BB| Open rates'!AY3</f>
        <v>46248</v>
      </c>
      <c r="AJ4" s="115">
        <f>'BAR BB| Open rates'!AZ3</f>
        <v>46249</v>
      </c>
      <c r="AK4" s="115">
        <f>'BAR BB| Open rates'!BA3</f>
        <v>46250</v>
      </c>
      <c r="AL4" s="115">
        <f>'BAR BB| Open rates'!BB3</f>
        <v>46251</v>
      </c>
      <c r="AM4" s="115">
        <f>'BAR BB| Open rates'!BC3</f>
        <v>46252</v>
      </c>
      <c r="AN4" s="115">
        <f>'BAR BB| Open rates'!BD3</f>
        <v>46253</v>
      </c>
      <c r="AO4" s="115">
        <f>'BAR BB| Open rates'!BE3</f>
        <v>46254</v>
      </c>
      <c r="AP4" s="115">
        <f>'BAR BB| Open rates'!BF3</f>
        <v>46255</v>
      </c>
      <c r="AQ4" s="115">
        <f>'BAR BB| Open rates'!BG3</f>
        <v>46256</v>
      </c>
      <c r="AR4" s="115">
        <f>'BAR BB| Open rates'!BH3</f>
        <v>46257</v>
      </c>
      <c r="AS4" s="115">
        <f>'BAR BB| Open rates'!BI3</f>
        <v>46258</v>
      </c>
      <c r="AT4" s="115">
        <f>'BAR BB| Open rates'!BJ3</f>
        <v>46259</v>
      </c>
      <c r="AU4" s="115">
        <f>'BAR BB| Open rates'!BK3</f>
        <v>46260</v>
      </c>
      <c r="AV4" s="115">
        <f>'BAR BB| Open rates'!BL3</f>
        <v>46261</v>
      </c>
      <c r="AW4" s="115">
        <f>'BAR BB| Open rates'!BM3</f>
        <v>46262</v>
      </c>
      <c r="AX4" s="115">
        <f>'BAR BB| Open rates'!BN3</f>
        <v>46263</v>
      </c>
      <c r="AY4" s="115">
        <f>'BAR BB| Open rates'!BO3</f>
        <v>46264</v>
      </c>
      <c r="AZ4" s="115">
        <f>'BAR BB| Open rates'!BP3</f>
        <v>46265</v>
      </c>
    </row>
    <row r="5" spans="1:52" x14ac:dyDescent="0.2">
      <c r="A5" s="163" t="s">
        <v>63</v>
      </c>
    </row>
    <row r="6" spans="1:52" x14ac:dyDescent="0.2">
      <c r="A6" s="163">
        <v>1</v>
      </c>
      <c r="B6" s="57">
        <f>'BAR BB| Open rates'!R5*0.8*0.9</f>
        <v>14976</v>
      </c>
      <c r="C6" s="57">
        <f>'BAR BB| Open rates'!S5*0.8*0.9</f>
        <v>14976</v>
      </c>
      <c r="D6" s="57">
        <f>'BAR BB| Open rates'!T5*0.8*0.9</f>
        <v>14976</v>
      </c>
      <c r="E6" s="57">
        <f>'BAR BB| Open rates'!U5*0.8*0.9</f>
        <v>14976</v>
      </c>
      <c r="F6" s="57">
        <f>'BAR BB| Open rates'!V5*0.8*0.9</f>
        <v>14976</v>
      </c>
      <c r="G6" s="57">
        <f>'BAR BB| Open rates'!W5*0.8*0.9</f>
        <v>16416</v>
      </c>
      <c r="H6" s="57">
        <f>'BAR BB| Open rates'!X5*0.8*0.9</f>
        <v>16416</v>
      </c>
      <c r="I6" s="57">
        <f>'BAR BB| Open rates'!Y5*0.8*0.9</f>
        <v>14976</v>
      </c>
      <c r="J6" s="57">
        <f>'BAR BB| Open rates'!Z5*0.8*0.9</f>
        <v>14976</v>
      </c>
      <c r="K6" s="57">
        <f>'BAR BB| Open rates'!AA5*0.8*0.9</f>
        <v>14976</v>
      </c>
      <c r="L6" s="57">
        <f>'BAR BB| Open rates'!AB5*0.8*0.9</f>
        <v>14976</v>
      </c>
      <c r="M6" s="57">
        <f>'BAR BB| Open rates'!AC5*0.8*0.9</f>
        <v>14976</v>
      </c>
      <c r="N6" s="57">
        <f>'BAR BB| Open rates'!AD5*0.8*0.9</f>
        <v>16416</v>
      </c>
      <c r="O6" s="57">
        <f>'BAR BB| Open rates'!AE5*0.8*0.9</f>
        <v>16416</v>
      </c>
      <c r="P6" s="57">
        <f>'BAR BB| Open rates'!AF5*0.8*0.9</f>
        <v>14976</v>
      </c>
      <c r="Q6" s="57">
        <f>'BAR BB| Open rates'!AG5*0.8*0.9</f>
        <v>14976</v>
      </c>
      <c r="R6" s="57">
        <f>'BAR BB| Open rates'!AH5*0.8*0.9</f>
        <v>14976</v>
      </c>
      <c r="S6" s="57">
        <f>'BAR BB| Open rates'!AI5*0.8*0.9</f>
        <v>14976</v>
      </c>
      <c r="T6" s="57">
        <f>'BAR BB| Open rates'!AJ5*0.8*0.9</f>
        <v>14976</v>
      </c>
      <c r="U6" s="57">
        <f>'BAR BB| Open rates'!AK5*0.8*0.9</f>
        <v>16416</v>
      </c>
      <c r="V6" s="57">
        <f>'BAR BB| Open rates'!AL5*0.8*0.9</f>
        <v>16416</v>
      </c>
      <c r="W6" s="57">
        <f>'BAR BB| Open rates'!AM5*0.8*0.9</f>
        <v>14976</v>
      </c>
      <c r="X6" s="57">
        <f>'BAR BB| Open rates'!AN5*0.8*0.9</f>
        <v>14976</v>
      </c>
      <c r="Y6" s="57">
        <f>'BAR BB| Open rates'!AO5*0.8*0.9</f>
        <v>14976</v>
      </c>
      <c r="Z6" s="57">
        <f>'BAR BB| Open rates'!AP5*0.8*0.9</f>
        <v>14976</v>
      </c>
      <c r="AA6" s="57">
        <f>'BAR BB| Open rates'!AQ5*0.8*0.9</f>
        <v>14976</v>
      </c>
      <c r="AB6" s="57">
        <f>'BAR BB| Open rates'!AR5*0.8*0.9</f>
        <v>16416</v>
      </c>
      <c r="AC6" s="57">
        <f>'BAR BB| Open rates'!AS5*0.8*0.9</f>
        <v>16416</v>
      </c>
      <c r="AD6" s="57">
        <f>'BAR BB| Open rates'!AT5*0.8*0.9</f>
        <v>14976</v>
      </c>
      <c r="AE6" s="57">
        <f>'BAR BB| Open rates'!AU5*0.8*0.9</f>
        <v>14976</v>
      </c>
      <c r="AF6" s="57">
        <f>'BAR BB| Open rates'!AV5*0.8*0.9</f>
        <v>14976</v>
      </c>
      <c r="AG6" s="57">
        <f>'BAR BB| Open rates'!AW5*0.8*0.9</f>
        <v>14976</v>
      </c>
      <c r="AH6" s="57">
        <f>'BAR BB| Open rates'!AX5*0.8*0.9</f>
        <v>14976</v>
      </c>
      <c r="AI6" s="57">
        <f>'BAR BB| Open rates'!AY5*0.8*0.9</f>
        <v>16416</v>
      </c>
      <c r="AJ6" s="57">
        <f>'BAR BB| Open rates'!AZ5*0.8*0.9</f>
        <v>16416</v>
      </c>
      <c r="AK6" s="57">
        <f>'BAR BB| Open rates'!BA5*0.8*0.9</f>
        <v>14976</v>
      </c>
      <c r="AL6" s="57">
        <f>'BAR BB| Open rates'!BB5*0.8*0.9</f>
        <v>14976</v>
      </c>
      <c r="AM6" s="57">
        <f>'BAR BB| Open rates'!BC5*0.8*0.9</f>
        <v>14976</v>
      </c>
      <c r="AN6" s="57">
        <f>'BAR BB| Open rates'!BD5*0.8*0.9</f>
        <v>14976</v>
      </c>
      <c r="AO6" s="57">
        <f>'BAR BB| Open rates'!BE5*0.8*0.9</f>
        <v>14976</v>
      </c>
      <c r="AP6" s="57">
        <f>'BAR BB| Open rates'!BF5*0.8*0.9</f>
        <v>16416</v>
      </c>
      <c r="AQ6" s="57">
        <f>'BAR BB| Open rates'!BG5*0.8*0.9</f>
        <v>16416</v>
      </c>
      <c r="AR6" s="57">
        <f>'BAR BB| Open rates'!BH5*0.8*0.9</f>
        <v>12672</v>
      </c>
      <c r="AS6" s="57">
        <f>'BAR BB| Open rates'!BI5*0.8*0.9</f>
        <v>12672</v>
      </c>
      <c r="AT6" s="57">
        <f>'BAR BB| Open rates'!BJ5*0.8*0.9</f>
        <v>12672</v>
      </c>
      <c r="AU6" s="57">
        <f>'BAR BB| Open rates'!BK5*0.8*0.9</f>
        <v>12672</v>
      </c>
      <c r="AV6" s="57">
        <f>'BAR BB| Open rates'!BL5*0.8*0.9</f>
        <v>12672</v>
      </c>
      <c r="AW6" s="57">
        <f>'BAR BB| Open rates'!BM5*0.8*0.9</f>
        <v>13536</v>
      </c>
      <c r="AX6" s="57">
        <f>'BAR BB| Open rates'!BN5*0.8*0.9</f>
        <v>13536</v>
      </c>
      <c r="AY6" s="57">
        <f>'BAR BB| Open rates'!BO5*0.8*0.9</f>
        <v>11952</v>
      </c>
      <c r="AZ6" s="57">
        <f>'BAR BB| Open rates'!BP5*0.8*0.9</f>
        <v>11952</v>
      </c>
    </row>
    <row r="7" spans="1:52" x14ac:dyDescent="0.2">
      <c r="A7" s="163">
        <v>2</v>
      </c>
      <c r="B7" s="57">
        <f>'BAR BB| Open rates'!R6*0.8*0.9</f>
        <v>17136</v>
      </c>
      <c r="C7" s="57">
        <f>'BAR BB| Open rates'!S6*0.8*0.9</f>
        <v>17136</v>
      </c>
      <c r="D7" s="57">
        <f>'BAR BB| Open rates'!T6*0.8*0.9</f>
        <v>17136</v>
      </c>
      <c r="E7" s="57">
        <f>'BAR BB| Open rates'!U6*0.8*0.9</f>
        <v>17136</v>
      </c>
      <c r="F7" s="57">
        <f>'BAR BB| Open rates'!V6*0.8*0.9</f>
        <v>17136</v>
      </c>
      <c r="G7" s="57">
        <f>'BAR BB| Open rates'!W6*0.8*0.9</f>
        <v>18576</v>
      </c>
      <c r="H7" s="57">
        <f>'BAR BB| Open rates'!X6*0.8*0.9</f>
        <v>18576</v>
      </c>
      <c r="I7" s="57">
        <f>'BAR BB| Open rates'!Y6*0.8*0.9</f>
        <v>17136</v>
      </c>
      <c r="J7" s="57">
        <f>'BAR BB| Open rates'!Z6*0.8*0.9</f>
        <v>17136</v>
      </c>
      <c r="K7" s="57">
        <f>'BAR BB| Open rates'!AA6*0.8*0.9</f>
        <v>17136</v>
      </c>
      <c r="L7" s="57">
        <f>'BAR BB| Open rates'!AB6*0.8*0.9</f>
        <v>17136</v>
      </c>
      <c r="M7" s="57">
        <f>'BAR BB| Open rates'!AC6*0.8*0.9</f>
        <v>17136</v>
      </c>
      <c r="N7" s="57">
        <f>'BAR BB| Open rates'!AD6*0.8*0.9</f>
        <v>18576</v>
      </c>
      <c r="O7" s="57">
        <f>'BAR BB| Open rates'!AE6*0.8*0.9</f>
        <v>18576</v>
      </c>
      <c r="P7" s="57">
        <f>'BAR BB| Open rates'!AF6*0.8*0.9</f>
        <v>17136</v>
      </c>
      <c r="Q7" s="57">
        <f>'BAR BB| Open rates'!AG6*0.8*0.9</f>
        <v>17136</v>
      </c>
      <c r="R7" s="57">
        <f>'BAR BB| Open rates'!AH6*0.8*0.9</f>
        <v>17136</v>
      </c>
      <c r="S7" s="57">
        <f>'BAR BB| Open rates'!AI6*0.8*0.9</f>
        <v>17136</v>
      </c>
      <c r="T7" s="57">
        <f>'BAR BB| Open rates'!AJ6*0.8*0.9</f>
        <v>17136</v>
      </c>
      <c r="U7" s="57">
        <f>'BAR BB| Open rates'!AK6*0.8*0.9</f>
        <v>18576</v>
      </c>
      <c r="V7" s="57">
        <f>'BAR BB| Open rates'!AL6*0.8*0.9</f>
        <v>18576</v>
      </c>
      <c r="W7" s="57">
        <f>'BAR BB| Open rates'!AM6*0.8*0.9</f>
        <v>17136</v>
      </c>
      <c r="X7" s="57">
        <f>'BAR BB| Open rates'!AN6*0.8*0.9</f>
        <v>17136</v>
      </c>
      <c r="Y7" s="57">
        <f>'BAR BB| Open rates'!AO6*0.8*0.9</f>
        <v>17136</v>
      </c>
      <c r="Z7" s="57">
        <f>'BAR BB| Open rates'!AP6*0.8*0.9</f>
        <v>17136</v>
      </c>
      <c r="AA7" s="57">
        <f>'BAR BB| Open rates'!AQ6*0.8*0.9</f>
        <v>17136</v>
      </c>
      <c r="AB7" s="57">
        <f>'BAR BB| Open rates'!AR6*0.8*0.9</f>
        <v>18576</v>
      </c>
      <c r="AC7" s="57">
        <f>'BAR BB| Open rates'!AS6*0.8*0.9</f>
        <v>18576</v>
      </c>
      <c r="AD7" s="57">
        <f>'BAR BB| Open rates'!AT6*0.8*0.9</f>
        <v>17136</v>
      </c>
      <c r="AE7" s="57">
        <f>'BAR BB| Open rates'!AU6*0.8*0.9</f>
        <v>17136</v>
      </c>
      <c r="AF7" s="57">
        <f>'BAR BB| Open rates'!AV6*0.8*0.9</f>
        <v>17136</v>
      </c>
      <c r="AG7" s="57">
        <f>'BAR BB| Open rates'!AW6*0.8*0.9</f>
        <v>17136</v>
      </c>
      <c r="AH7" s="57">
        <f>'BAR BB| Open rates'!AX6*0.8*0.9</f>
        <v>17136</v>
      </c>
      <c r="AI7" s="57">
        <f>'BAR BB| Open rates'!AY6*0.8*0.9</f>
        <v>18576</v>
      </c>
      <c r="AJ7" s="57">
        <f>'BAR BB| Open rates'!AZ6*0.8*0.9</f>
        <v>18576</v>
      </c>
      <c r="AK7" s="57">
        <f>'BAR BB| Open rates'!BA6*0.8*0.9</f>
        <v>17136</v>
      </c>
      <c r="AL7" s="57">
        <f>'BAR BB| Open rates'!BB6*0.8*0.9</f>
        <v>17136</v>
      </c>
      <c r="AM7" s="57">
        <f>'BAR BB| Open rates'!BC6*0.8*0.9</f>
        <v>17136</v>
      </c>
      <c r="AN7" s="57">
        <f>'BAR BB| Open rates'!BD6*0.8*0.9</f>
        <v>17136</v>
      </c>
      <c r="AO7" s="57">
        <f>'BAR BB| Open rates'!BE6*0.8*0.9</f>
        <v>17136</v>
      </c>
      <c r="AP7" s="57">
        <f>'BAR BB| Open rates'!BF6*0.8*0.9</f>
        <v>18576</v>
      </c>
      <c r="AQ7" s="57">
        <f>'BAR BB| Open rates'!BG6*0.8*0.9</f>
        <v>18576</v>
      </c>
      <c r="AR7" s="57">
        <f>'BAR BB| Open rates'!BH6*0.8*0.9</f>
        <v>14832</v>
      </c>
      <c r="AS7" s="57">
        <f>'BAR BB| Open rates'!BI6*0.8*0.9</f>
        <v>14832</v>
      </c>
      <c r="AT7" s="57">
        <f>'BAR BB| Open rates'!BJ6*0.8*0.9</f>
        <v>14832</v>
      </c>
      <c r="AU7" s="57">
        <f>'BAR BB| Open rates'!BK6*0.8*0.9</f>
        <v>14832</v>
      </c>
      <c r="AV7" s="57">
        <f>'BAR BB| Open rates'!BL6*0.8*0.9</f>
        <v>14832</v>
      </c>
      <c r="AW7" s="57">
        <f>'BAR BB| Open rates'!BM6*0.8*0.9</f>
        <v>15696</v>
      </c>
      <c r="AX7" s="57">
        <f>'BAR BB| Open rates'!BN6*0.8*0.9</f>
        <v>15696</v>
      </c>
      <c r="AY7" s="57">
        <f>'BAR BB| Open rates'!BO6*0.8*0.9</f>
        <v>14112</v>
      </c>
      <c r="AZ7" s="57">
        <f>'BAR BB| Open rates'!BP6*0.8*0.9</f>
        <v>14112</v>
      </c>
    </row>
    <row r="8" spans="1:52" x14ac:dyDescent="0.2">
      <c r="A8" s="163"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row>
    <row r="9" spans="1:52" x14ac:dyDescent="0.2">
      <c r="A9" s="163">
        <v>1</v>
      </c>
      <c r="B9" s="57">
        <f>'BAR BB| Open rates'!R8*0.8*0.9</f>
        <v>17136</v>
      </c>
      <c r="C9" s="57">
        <f>'BAR BB| Open rates'!S8*0.8*0.9</f>
        <v>17136</v>
      </c>
      <c r="D9" s="57">
        <f>'BAR BB| Open rates'!T8*0.8*0.9</f>
        <v>17136</v>
      </c>
      <c r="E9" s="57">
        <f>'BAR BB| Open rates'!U8*0.8*0.9</f>
        <v>17136</v>
      </c>
      <c r="F9" s="57">
        <f>'BAR BB| Open rates'!V8*0.8*0.9</f>
        <v>17136</v>
      </c>
      <c r="G9" s="57">
        <f>'BAR BB| Open rates'!W8*0.8*0.9</f>
        <v>18576</v>
      </c>
      <c r="H9" s="57">
        <f>'BAR BB| Open rates'!X8*0.8*0.9</f>
        <v>18576</v>
      </c>
      <c r="I9" s="57">
        <f>'BAR BB| Open rates'!Y8*0.8*0.9</f>
        <v>17136</v>
      </c>
      <c r="J9" s="57">
        <f>'BAR BB| Open rates'!Z8*0.8*0.9</f>
        <v>17136</v>
      </c>
      <c r="K9" s="57">
        <f>'BAR BB| Open rates'!AA8*0.8*0.9</f>
        <v>17136</v>
      </c>
      <c r="L9" s="57">
        <f>'BAR BB| Open rates'!AB8*0.8*0.9</f>
        <v>17136</v>
      </c>
      <c r="M9" s="57">
        <f>'BAR BB| Open rates'!AC8*0.8*0.9</f>
        <v>17136</v>
      </c>
      <c r="N9" s="57">
        <f>'BAR BB| Open rates'!AD8*0.8*0.9</f>
        <v>18576</v>
      </c>
      <c r="O9" s="57">
        <f>'BAR BB| Open rates'!AE8*0.8*0.9</f>
        <v>18576</v>
      </c>
      <c r="P9" s="57">
        <f>'BAR BB| Open rates'!AF8*0.8*0.9</f>
        <v>17136</v>
      </c>
      <c r="Q9" s="57">
        <f>'BAR BB| Open rates'!AG8*0.8*0.9</f>
        <v>17136</v>
      </c>
      <c r="R9" s="57">
        <f>'BAR BB| Open rates'!AH8*0.8*0.9</f>
        <v>17136</v>
      </c>
      <c r="S9" s="57">
        <f>'BAR BB| Open rates'!AI8*0.8*0.9</f>
        <v>17136</v>
      </c>
      <c r="T9" s="57">
        <f>'BAR BB| Open rates'!AJ8*0.8*0.9</f>
        <v>17136</v>
      </c>
      <c r="U9" s="57">
        <f>'BAR BB| Open rates'!AK8*0.8*0.9</f>
        <v>18576</v>
      </c>
      <c r="V9" s="57">
        <f>'BAR BB| Open rates'!AL8*0.8*0.9</f>
        <v>18576</v>
      </c>
      <c r="W9" s="57">
        <f>'BAR BB| Open rates'!AM8*0.8*0.9</f>
        <v>17136</v>
      </c>
      <c r="X9" s="57">
        <f>'BAR BB| Open rates'!AN8*0.8*0.9</f>
        <v>17136</v>
      </c>
      <c r="Y9" s="57">
        <f>'BAR BB| Open rates'!AO8*0.8*0.9</f>
        <v>17136</v>
      </c>
      <c r="Z9" s="57">
        <f>'BAR BB| Open rates'!AP8*0.8*0.9</f>
        <v>17136</v>
      </c>
      <c r="AA9" s="57">
        <f>'BAR BB| Open rates'!AQ8*0.8*0.9</f>
        <v>17136</v>
      </c>
      <c r="AB9" s="57">
        <f>'BAR BB| Open rates'!AR8*0.8*0.9</f>
        <v>18576</v>
      </c>
      <c r="AC9" s="57">
        <f>'BAR BB| Open rates'!AS8*0.8*0.9</f>
        <v>18576</v>
      </c>
      <c r="AD9" s="57">
        <f>'BAR BB| Open rates'!AT8*0.8*0.9</f>
        <v>17136</v>
      </c>
      <c r="AE9" s="57">
        <f>'BAR BB| Open rates'!AU8*0.8*0.9</f>
        <v>17136</v>
      </c>
      <c r="AF9" s="57">
        <f>'BAR BB| Open rates'!AV8*0.8*0.9</f>
        <v>17136</v>
      </c>
      <c r="AG9" s="57">
        <f>'BAR BB| Open rates'!AW8*0.8*0.9</f>
        <v>17136</v>
      </c>
      <c r="AH9" s="57">
        <f>'BAR BB| Open rates'!AX8*0.8*0.9</f>
        <v>17136</v>
      </c>
      <c r="AI9" s="57">
        <f>'BAR BB| Open rates'!AY8*0.8*0.9</f>
        <v>18576</v>
      </c>
      <c r="AJ9" s="57">
        <f>'BAR BB| Open rates'!AZ8*0.8*0.9</f>
        <v>18576</v>
      </c>
      <c r="AK9" s="57">
        <f>'BAR BB| Open rates'!BA8*0.8*0.9</f>
        <v>17136</v>
      </c>
      <c r="AL9" s="57">
        <f>'BAR BB| Open rates'!BB8*0.8*0.9</f>
        <v>17136</v>
      </c>
      <c r="AM9" s="57">
        <f>'BAR BB| Open rates'!BC8*0.8*0.9</f>
        <v>17136</v>
      </c>
      <c r="AN9" s="57">
        <f>'BAR BB| Open rates'!BD8*0.8*0.9</f>
        <v>17136</v>
      </c>
      <c r="AO9" s="57">
        <f>'BAR BB| Open rates'!BE8*0.8*0.9</f>
        <v>17136</v>
      </c>
      <c r="AP9" s="57">
        <f>'BAR BB| Open rates'!BF8*0.8*0.9</f>
        <v>18576</v>
      </c>
      <c r="AQ9" s="57">
        <f>'BAR BB| Open rates'!BG8*0.8*0.9</f>
        <v>18576</v>
      </c>
      <c r="AR9" s="57">
        <f>'BAR BB| Open rates'!BH8*0.8*0.9</f>
        <v>14832</v>
      </c>
      <c r="AS9" s="57">
        <f>'BAR BB| Open rates'!BI8*0.8*0.9</f>
        <v>14832</v>
      </c>
      <c r="AT9" s="57">
        <f>'BAR BB| Open rates'!BJ8*0.8*0.9</f>
        <v>14832</v>
      </c>
      <c r="AU9" s="57">
        <f>'BAR BB| Open rates'!BK8*0.8*0.9</f>
        <v>14832</v>
      </c>
      <c r="AV9" s="57">
        <f>'BAR BB| Open rates'!BL8*0.8*0.9</f>
        <v>14832</v>
      </c>
      <c r="AW9" s="57">
        <f>'BAR BB| Open rates'!BM8*0.8*0.9</f>
        <v>15696</v>
      </c>
      <c r="AX9" s="57">
        <f>'BAR BB| Open rates'!BN8*0.8*0.9</f>
        <v>15696</v>
      </c>
      <c r="AY9" s="57">
        <f>'BAR BB| Open rates'!BO8*0.8*0.9</f>
        <v>14112</v>
      </c>
      <c r="AZ9" s="57">
        <f>'BAR BB| Open rates'!BP8*0.8*0.9</f>
        <v>14112</v>
      </c>
    </row>
    <row r="10" spans="1:52" x14ac:dyDescent="0.2">
      <c r="A10" s="163">
        <v>2</v>
      </c>
      <c r="B10" s="57">
        <f>'BAR BB| Open rates'!R9*0.8*0.9</f>
        <v>19296</v>
      </c>
      <c r="C10" s="57">
        <f>'BAR BB| Open rates'!S9*0.8*0.9</f>
        <v>19296</v>
      </c>
      <c r="D10" s="57">
        <f>'BAR BB| Open rates'!T9*0.8*0.9</f>
        <v>19296</v>
      </c>
      <c r="E10" s="57">
        <f>'BAR BB| Open rates'!U9*0.8*0.9</f>
        <v>19296</v>
      </c>
      <c r="F10" s="57">
        <f>'BAR BB| Open rates'!V9*0.8*0.9</f>
        <v>19296</v>
      </c>
      <c r="G10" s="57">
        <f>'BAR BB| Open rates'!W9*0.8*0.9</f>
        <v>20736</v>
      </c>
      <c r="H10" s="57">
        <f>'BAR BB| Open rates'!X9*0.8*0.9</f>
        <v>20736</v>
      </c>
      <c r="I10" s="57">
        <f>'BAR BB| Open rates'!Y9*0.8*0.9</f>
        <v>19296</v>
      </c>
      <c r="J10" s="57">
        <f>'BAR BB| Open rates'!Z9*0.8*0.9</f>
        <v>19296</v>
      </c>
      <c r="K10" s="57">
        <f>'BAR BB| Open rates'!AA9*0.8*0.9</f>
        <v>19296</v>
      </c>
      <c r="L10" s="57">
        <f>'BAR BB| Open rates'!AB9*0.8*0.9</f>
        <v>19296</v>
      </c>
      <c r="M10" s="57">
        <f>'BAR BB| Open rates'!AC9*0.8*0.9</f>
        <v>19296</v>
      </c>
      <c r="N10" s="57">
        <f>'BAR BB| Open rates'!AD9*0.8*0.9</f>
        <v>20736</v>
      </c>
      <c r="O10" s="57">
        <f>'BAR BB| Open rates'!AE9*0.8*0.9</f>
        <v>20736</v>
      </c>
      <c r="P10" s="57">
        <f>'BAR BB| Open rates'!AF9*0.8*0.9</f>
        <v>19296</v>
      </c>
      <c r="Q10" s="57">
        <f>'BAR BB| Open rates'!AG9*0.8*0.9</f>
        <v>19296</v>
      </c>
      <c r="R10" s="57">
        <f>'BAR BB| Open rates'!AH9*0.8*0.9</f>
        <v>19296</v>
      </c>
      <c r="S10" s="57">
        <f>'BAR BB| Open rates'!AI9*0.8*0.9</f>
        <v>19296</v>
      </c>
      <c r="T10" s="57">
        <f>'BAR BB| Open rates'!AJ9*0.8*0.9</f>
        <v>19296</v>
      </c>
      <c r="U10" s="57">
        <f>'BAR BB| Open rates'!AK9*0.8*0.9</f>
        <v>20736</v>
      </c>
      <c r="V10" s="57">
        <f>'BAR BB| Open rates'!AL9*0.8*0.9</f>
        <v>20736</v>
      </c>
      <c r="W10" s="57">
        <f>'BAR BB| Open rates'!AM9*0.8*0.9</f>
        <v>19296</v>
      </c>
      <c r="X10" s="57">
        <f>'BAR BB| Open rates'!AN9*0.8*0.9</f>
        <v>19296</v>
      </c>
      <c r="Y10" s="57">
        <f>'BAR BB| Open rates'!AO9*0.8*0.9</f>
        <v>19296</v>
      </c>
      <c r="Z10" s="57">
        <f>'BAR BB| Open rates'!AP9*0.8*0.9</f>
        <v>19296</v>
      </c>
      <c r="AA10" s="57">
        <f>'BAR BB| Open rates'!AQ9*0.8*0.9</f>
        <v>19296</v>
      </c>
      <c r="AB10" s="57">
        <f>'BAR BB| Open rates'!AR9*0.8*0.9</f>
        <v>20736</v>
      </c>
      <c r="AC10" s="57">
        <f>'BAR BB| Open rates'!AS9*0.8*0.9</f>
        <v>20736</v>
      </c>
      <c r="AD10" s="57">
        <f>'BAR BB| Open rates'!AT9*0.8*0.9</f>
        <v>19296</v>
      </c>
      <c r="AE10" s="57">
        <f>'BAR BB| Open rates'!AU9*0.8*0.9</f>
        <v>19296</v>
      </c>
      <c r="AF10" s="57">
        <f>'BAR BB| Open rates'!AV9*0.8*0.9</f>
        <v>19296</v>
      </c>
      <c r="AG10" s="57">
        <f>'BAR BB| Open rates'!AW9*0.8*0.9</f>
        <v>19296</v>
      </c>
      <c r="AH10" s="57">
        <f>'BAR BB| Open rates'!AX9*0.8*0.9</f>
        <v>19296</v>
      </c>
      <c r="AI10" s="57">
        <f>'BAR BB| Open rates'!AY9*0.8*0.9</f>
        <v>20736</v>
      </c>
      <c r="AJ10" s="57">
        <f>'BAR BB| Open rates'!AZ9*0.8*0.9</f>
        <v>20736</v>
      </c>
      <c r="AK10" s="57">
        <f>'BAR BB| Open rates'!BA9*0.8*0.9</f>
        <v>19296</v>
      </c>
      <c r="AL10" s="57">
        <f>'BAR BB| Open rates'!BB9*0.8*0.9</f>
        <v>19296</v>
      </c>
      <c r="AM10" s="57">
        <f>'BAR BB| Open rates'!BC9*0.8*0.9</f>
        <v>19296</v>
      </c>
      <c r="AN10" s="57">
        <f>'BAR BB| Open rates'!BD9*0.8*0.9</f>
        <v>19296</v>
      </c>
      <c r="AO10" s="57">
        <f>'BAR BB| Open rates'!BE9*0.8*0.9</f>
        <v>19296</v>
      </c>
      <c r="AP10" s="57">
        <f>'BAR BB| Open rates'!BF9*0.8*0.9</f>
        <v>20736</v>
      </c>
      <c r="AQ10" s="57">
        <f>'BAR BB| Open rates'!BG9*0.8*0.9</f>
        <v>20736</v>
      </c>
      <c r="AR10" s="57">
        <f>'BAR BB| Open rates'!BH9*0.8*0.9</f>
        <v>16992</v>
      </c>
      <c r="AS10" s="57">
        <f>'BAR BB| Open rates'!BI9*0.8*0.9</f>
        <v>16992</v>
      </c>
      <c r="AT10" s="57">
        <f>'BAR BB| Open rates'!BJ9*0.8*0.9</f>
        <v>16992</v>
      </c>
      <c r="AU10" s="57">
        <f>'BAR BB| Open rates'!BK9*0.8*0.9</f>
        <v>16992</v>
      </c>
      <c r="AV10" s="57">
        <f>'BAR BB| Open rates'!BL9*0.8*0.9</f>
        <v>16992</v>
      </c>
      <c r="AW10" s="57">
        <f>'BAR BB| Open rates'!BM9*0.8*0.9</f>
        <v>17856</v>
      </c>
      <c r="AX10" s="57">
        <f>'BAR BB| Open rates'!BN9*0.8*0.9</f>
        <v>17856</v>
      </c>
      <c r="AY10" s="57">
        <f>'BAR BB| Open rates'!BO9*0.8*0.9</f>
        <v>16272</v>
      </c>
      <c r="AZ10" s="57">
        <f>'BAR BB| Open rates'!BP9*0.8*0.9</f>
        <v>16272</v>
      </c>
    </row>
    <row r="11" spans="1:52" x14ac:dyDescent="0.2">
      <c r="A11" s="260"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row>
    <row r="12" spans="1:52" x14ac:dyDescent="0.2">
      <c r="A12" s="261">
        <v>1</v>
      </c>
      <c r="B12" s="57">
        <f>'BAR BB| Open rates'!R11*0.8*0.9</f>
        <v>19944</v>
      </c>
      <c r="C12" s="57">
        <f>'BAR BB| Open rates'!S11*0.8*0.9</f>
        <v>19944</v>
      </c>
      <c r="D12" s="57">
        <f>'BAR BB| Open rates'!T11*0.8*0.9</f>
        <v>19944</v>
      </c>
      <c r="E12" s="57">
        <f>'BAR BB| Open rates'!U11*0.8*0.9</f>
        <v>19944</v>
      </c>
      <c r="F12" s="57">
        <f>'BAR BB| Open rates'!V11*0.8*0.9</f>
        <v>19944</v>
      </c>
      <c r="G12" s="57">
        <f>'BAR BB| Open rates'!W11*0.8*0.9</f>
        <v>21384</v>
      </c>
      <c r="H12" s="57">
        <f>'BAR BB| Open rates'!X11*0.8*0.9</f>
        <v>21384</v>
      </c>
      <c r="I12" s="57">
        <f>'BAR BB| Open rates'!Y11*0.8*0.9</f>
        <v>19944</v>
      </c>
      <c r="J12" s="57">
        <f>'BAR BB| Open rates'!Z11*0.8*0.9</f>
        <v>19944</v>
      </c>
      <c r="K12" s="57">
        <f>'BAR BB| Open rates'!AA11*0.8*0.9</f>
        <v>19944</v>
      </c>
      <c r="L12" s="57">
        <f>'BAR BB| Open rates'!AB11*0.8*0.9</f>
        <v>19944</v>
      </c>
      <c r="M12" s="57">
        <f>'BAR BB| Open rates'!AC11*0.8*0.9</f>
        <v>19944</v>
      </c>
      <c r="N12" s="57">
        <f>'BAR BB| Open rates'!AD11*0.8*0.9</f>
        <v>21384</v>
      </c>
      <c r="O12" s="57">
        <f>'BAR BB| Open rates'!AE11*0.8*0.9</f>
        <v>21384</v>
      </c>
      <c r="P12" s="57">
        <f>'BAR BB| Open rates'!AF11*0.8*0.9</f>
        <v>19944</v>
      </c>
      <c r="Q12" s="57">
        <f>'BAR BB| Open rates'!AG11*0.8*0.9</f>
        <v>19944</v>
      </c>
      <c r="R12" s="57">
        <f>'BAR BB| Open rates'!AH11*0.8*0.9</f>
        <v>19944</v>
      </c>
      <c r="S12" s="57">
        <f>'BAR BB| Open rates'!AI11*0.8*0.9</f>
        <v>19944</v>
      </c>
      <c r="T12" s="57">
        <f>'BAR BB| Open rates'!AJ11*0.8*0.9</f>
        <v>19944</v>
      </c>
      <c r="U12" s="57">
        <f>'BAR BB| Open rates'!AK11*0.8*0.9</f>
        <v>21384</v>
      </c>
      <c r="V12" s="57">
        <f>'BAR BB| Open rates'!AL11*0.8*0.9</f>
        <v>21384</v>
      </c>
      <c r="W12" s="57">
        <f>'BAR BB| Open rates'!AM11*0.8*0.9</f>
        <v>19944</v>
      </c>
      <c r="X12" s="57">
        <f>'BAR BB| Open rates'!AN11*0.8*0.9</f>
        <v>19944</v>
      </c>
      <c r="Y12" s="57">
        <f>'BAR BB| Open rates'!AO11*0.8*0.9</f>
        <v>19944</v>
      </c>
      <c r="Z12" s="57">
        <f>'BAR BB| Open rates'!AP11*0.8*0.9</f>
        <v>19944</v>
      </c>
      <c r="AA12" s="57">
        <f>'BAR BB| Open rates'!AQ11*0.8*0.9</f>
        <v>19944</v>
      </c>
      <c r="AB12" s="57">
        <f>'BAR BB| Open rates'!AR11*0.8*0.9</f>
        <v>21384</v>
      </c>
      <c r="AC12" s="57">
        <f>'BAR BB| Open rates'!AS11*0.8*0.9</f>
        <v>21384</v>
      </c>
      <c r="AD12" s="57">
        <f>'BAR BB| Open rates'!AT11*0.8*0.9</f>
        <v>19944</v>
      </c>
      <c r="AE12" s="57">
        <f>'BAR BB| Open rates'!AU11*0.8*0.9</f>
        <v>19944</v>
      </c>
      <c r="AF12" s="57">
        <f>'BAR BB| Open rates'!AV11*0.8*0.9</f>
        <v>19944</v>
      </c>
      <c r="AG12" s="57">
        <f>'BAR BB| Open rates'!AW11*0.8*0.9</f>
        <v>19944</v>
      </c>
      <c r="AH12" s="57">
        <f>'BAR BB| Open rates'!AX11*0.8*0.9</f>
        <v>19944</v>
      </c>
      <c r="AI12" s="57">
        <f>'BAR BB| Open rates'!AY11*0.8*0.9</f>
        <v>21384</v>
      </c>
      <c r="AJ12" s="57">
        <f>'BAR BB| Open rates'!AZ11*0.8*0.9</f>
        <v>21384</v>
      </c>
      <c r="AK12" s="57">
        <f>'BAR BB| Open rates'!BA11*0.8*0.9</f>
        <v>19944</v>
      </c>
      <c r="AL12" s="57">
        <f>'BAR BB| Open rates'!BB11*0.8*0.9</f>
        <v>19944</v>
      </c>
      <c r="AM12" s="57">
        <f>'BAR BB| Open rates'!BC11*0.8*0.9</f>
        <v>19944</v>
      </c>
      <c r="AN12" s="57">
        <f>'BAR BB| Open rates'!BD11*0.8*0.9</f>
        <v>19944</v>
      </c>
      <c r="AO12" s="57">
        <f>'BAR BB| Open rates'!BE11*0.8*0.9</f>
        <v>19944</v>
      </c>
      <c r="AP12" s="57">
        <f>'BAR BB| Open rates'!BF11*0.8*0.9</f>
        <v>21384</v>
      </c>
      <c r="AQ12" s="57">
        <f>'BAR BB| Open rates'!BG11*0.8*0.9</f>
        <v>21384</v>
      </c>
      <c r="AR12" s="57">
        <f>'BAR BB| Open rates'!BH11*0.8*0.9</f>
        <v>17640</v>
      </c>
      <c r="AS12" s="57">
        <f>'BAR BB| Open rates'!BI11*0.8*0.9</f>
        <v>17640</v>
      </c>
      <c r="AT12" s="57">
        <f>'BAR BB| Open rates'!BJ11*0.8*0.9</f>
        <v>17640</v>
      </c>
      <c r="AU12" s="57">
        <f>'BAR BB| Open rates'!BK11*0.8*0.9</f>
        <v>17640</v>
      </c>
      <c r="AV12" s="57">
        <f>'BAR BB| Open rates'!BL11*0.8*0.9</f>
        <v>17640</v>
      </c>
      <c r="AW12" s="57">
        <f>'BAR BB| Open rates'!BM11*0.8*0.9</f>
        <v>18504</v>
      </c>
      <c r="AX12" s="57">
        <f>'BAR BB| Open rates'!BN11*0.8*0.9</f>
        <v>18504</v>
      </c>
      <c r="AY12" s="57">
        <f>'BAR BB| Open rates'!BO11*0.8*0.9</f>
        <v>16920</v>
      </c>
      <c r="AZ12" s="57">
        <f>'BAR BB| Open rates'!BP11*0.8*0.9</f>
        <v>16920</v>
      </c>
    </row>
    <row r="13" spans="1:52" x14ac:dyDescent="0.2">
      <c r="A13" s="261">
        <v>2</v>
      </c>
      <c r="B13" s="57">
        <f>'BAR BB| Open rates'!R12*0.8*0.9</f>
        <v>22104</v>
      </c>
      <c r="C13" s="57">
        <f>'BAR BB| Open rates'!S12*0.8*0.9</f>
        <v>22104</v>
      </c>
      <c r="D13" s="57">
        <f>'BAR BB| Open rates'!T12*0.8*0.9</f>
        <v>22104</v>
      </c>
      <c r="E13" s="57">
        <f>'BAR BB| Open rates'!U12*0.8*0.9</f>
        <v>22104</v>
      </c>
      <c r="F13" s="57">
        <f>'BAR BB| Open rates'!V12*0.8*0.9</f>
        <v>22104</v>
      </c>
      <c r="G13" s="57">
        <f>'BAR BB| Open rates'!W12*0.8*0.9</f>
        <v>23544</v>
      </c>
      <c r="H13" s="57">
        <f>'BAR BB| Open rates'!X12*0.8*0.9</f>
        <v>23544</v>
      </c>
      <c r="I13" s="57">
        <f>'BAR BB| Open rates'!Y12*0.8*0.9</f>
        <v>22104</v>
      </c>
      <c r="J13" s="57">
        <f>'BAR BB| Open rates'!Z12*0.8*0.9</f>
        <v>22104</v>
      </c>
      <c r="K13" s="57">
        <f>'BAR BB| Open rates'!AA12*0.8*0.9</f>
        <v>22104</v>
      </c>
      <c r="L13" s="57">
        <f>'BAR BB| Open rates'!AB12*0.8*0.9</f>
        <v>22104</v>
      </c>
      <c r="M13" s="57">
        <f>'BAR BB| Open rates'!AC12*0.8*0.9</f>
        <v>22104</v>
      </c>
      <c r="N13" s="57">
        <f>'BAR BB| Open rates'!AD12*0.8*0.9</f>
        <v>23544</v>
      </c>
      <c r="O13" s="57">
        <f>'BAR BB| Open rates'!AE12*0.8*0.9</f>
        <v>23544</v>
      </c>
      <c r="P13" s="57">
        <f>'BAR BB| Open rates'!AF12*0.8*0.9</f>
        <v>22104</v>
      </c>
      <c r="Q13" s="57">
        <f>'BAR BB| Open rates'!AG12*0.8*0.9</f>
        <v>22104</v>
      </c>
      <c r="R13" s="57">
        <f>'BAR BB| Open rates'!AH12*0.8*0.9</f>
        <v>22104</v>
      </c>
      <c r="S13" s="57">
        <f>'BAR BB| Open rates'!AI12*0.8*0.9</f>
        <v>22104</v>
      </c>
      <c r="T13" s="57">
        <f>'BAR BB| Open rates'!AJ12*0.8*0.9</f>
        <v>22104</v>
      </c>
      <c r="U13" s="57">
        <f>'BAR BB| Open rates'!AK12*0.8*0.9</f>
        <v>23544</v>
      </c>
      <c r="V13" s="57">
        <f>'BAR BB| Open rates'!AL12*0.8*0.9</f>
        <v>23544</v>
      </c>
      <c r="W13" s="57">
        <f>'BAR BB| Open rates'!AM12*0.8*0.9</f>
        <v>22104</v>
      </c>
      <c r="X13" s="57">
        <f>'BAR BB| Open rates'!AN12*0.8*0.9</f>
        <v>22104</v>
      </c>
      <c r="Y13" s="57">
        <f>'BAR BB| Open rates'!AO12*0.8*0.9</f>
        <v>22104</v>
      </c>
      <c r="Z13" s="57">
        <f>'BAR BB| Open rates'!AP12*0.8*0.9</f>
        <v>22104</v>
      </c>
      <c r="AA13" s="57">
        <f>'BAR BB| Open rates'!AQ12*0.8*0.9</f>
        <v>22104</v>
      </c>
      <c r="AB13" s="57">
        <f>'BAR BB| Open rates'!AR12*0.8*0.9</f>
        <v>23544</v>
      </c>
      <c r="AC13" s="57">
        <f>'BAR BB| Open rates'!AS12*0.8*0.9</f>
        <v>23544</v>
      </c>
      <c r="AD13" s="57">
        <f>'BAR BB| Open rates'!AT12*0.8*0.9</f>
        <v>22104</v>
      </c>
      <c r="AE13" s="57">
        <f>'BAR BB| Open rates'!AU12*0.8*0.9</f>
        <v>22104</v>
      </c>
      <c r="AF13" s="57">
        <f>'BAR BB| Open rates'!AV12*0.8*0.9</f>
        <v>22104</v>
      </c>
      <c r="AG13" s="57">
        <f>'BAR BB| Open rates'!AW12*0.8*0.9</f>
        <v>22104</v>
      </c>
      <c r="AH13" s="57">
        <f>'BAR BB| Open rates'!AX12*0.8*0.9</f>
        <v>22104</v>
      </c>
      <c r="AI13" s="57">
        <f>'BAR BB| Open rates'!AY12*0.8*0.9</f>
        <v>23544</v>
      </c>
      <c r="AJ13" s="57">
        <f>'BAR BB| Open rates'!AZ12*0.8*0.9</f>
        <v>23544</v>
      </c>
      <c r="AK13" s="57">
        <f>'BAR BB| Open rates'!BA12*0.8*0.9</f>
        <v>22104</v>
      </c>
      <c r="AL13" s="57">
        <f>'BAR BB| Open rates'!BB12*0.8*0.9</f>
        <v>22104</v>
      </c>
      <c r="AM13" s="57">
        <f>'BAR BB| Open rates'!BC12*0.8*0.9</f>
        <v>22104</v>
      </c>
      <c r="AN13" s="57">
        <f>'BAR BB| Open rates'!BD12*0.8*0.9</f>
        <v>22104</v>
      </c>
      <c r="AO13" s="57">
        <f>'BAR BB| Open rates'!BE12*0.8*0.9</f>
        <v>22104</v>
      </c>
      <c r="AP13" s="57">
        <f>'BAR BB| Open rates'!BF12*0.8*0.9</f>
        <v>23544</v>
      </c>
      <c r="AQ13" s="57">
        <f>'BAR BB| Open rates'!BG12*0.8*0.9</f>
        <v>23544</v>
      </c>
      <c r="AR13" s="57">
        <f>'BAR BB| Open rates'!BH12*0.8*0.9</f>
        <v>19800</v>
      </c>
      <c r="AS13" s="57">
        <f>'BAR BB| Open rates'!BI12*0.8*0.9</f>
        <v>19800</v>
      </c>
      <c r="AT13" s="57">
        <f>'BAR BB| Open rates'!BJ12*0.8*0.9</f>
        <v>19800</v>
      </c>
      <c r="AU13" s="57">
        <f>'BAR BB| Open rates'!BK12*0.8*0.9</f>
        <v>19800</v>
      </c>
      <c r="AV13" s="57">
        <f>'BAR BB| Open rates'!BL12*0.8*0.9</f>
        <v>19800</v>
      </c>
      <c r="AW13" s="57">
        <f>'BAR BB| Open rates'!BM12*0.8*0.9</f>
        <v>20664</v>
      </c>
      <c r="AX13" s="57">
        <f>'BAR BB| Open rates'!BN12*0.8*0.9</f>
        <v>20664</v>
      </c>
      <c r="AY13" s="57">
        <f>'BAR BB| Open rates'!BO12*0.8*0.9</f>
        <v>19080</v>
      </c>
      <c r="AZ13" s="57">
        <f>'BAR BB| Open rates'!BP12*0.8*0.9</f>
        <v>19080</v>
      </c>
    </row>
    <row r="14" spans="1:52" ht="24" x14ac:dyDescent="0.2">
      <c r="A14" s="260" t="s">
        <v>177</v>
      </c>
      <c r="B14" s="57"/>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row>
    <row r="15" spans="1:52" x14ac:dyDescent="0.2">
      <c r="A15" s="261">
        <v>1</v>
      </c>
      <c r="B15" s="57">
        <f>'BAR BB| Open rates'!R14*0.8*0.9</f>
        <v>27864</v>
      </c>
      <c r="C15" s="57">
        <f>'BAR BB| Open rates'!S14*0.8*0.9</f>
        <v>27864</v>
      </c>
      <c r="D15" s="57">
        <f>'BAR BB| Open rates'!T14*0.8*0.9</f>
        <v>27864</v>
      </c>
      <c r="E15" s="57">
        <f>'BAR BB| Open rates'!U14*0.8*0.9</f>
        <v>27864</v>
      </c>
      <c r="F15" s="57">
        <f>'BAR BB| Open rates'!V14*0.8*0.9</f>
        <v>27864</v>
      </c>
      <c r="G15" s="57">
        <f>'BAR BB| Open rates'!W14*0.8*0.9</f>
        <v>29304</v>
      </c>
      <c r="H15" s="57">
        <f>'BAR BB| Open rates'!X14*0.8*0.9</f>
        <v>29304</v>
      </c>
      <c r="I15" s="57">
        <f>'BAR BB| Open rates'!Y14*0.8*0.9</f>
        <v>27864</v>
      </c>
      <c r="J15" s="57">
        <f>'BAR BB| Open rates'!Z14*0.8*0.9</f>
        <v>27864</v>
      </c>
      <c r="K15" s="57">
        <f>'BAR BB| Open rates'!AA14*0.8*0.9</f>
        <v>27864</v>
      </c>
      <c r="L15" s="57">
        <f>'BAR BB| Open rates'!AB14*0.8*0.9</f>
        <v>27864</v>
      </c>
      <c r="M15" s="57">
        <f>'BAR BB| Open rates'!AC14*0.8*0.9</f>
        <v>27864</v>
      </c>
      <c r="N15" s="57">
        <f>'BAR BB| Open rates'!AD14*0.8*0.9</f>
        <v>29304</v>
      </c>
      <c r="O15" s="57">
        <f>'BAR BB| Open rates'!AE14*0.8*0.9</f>
        <v>29304</v>
      </c>
      <c r="P15" s="57">
        <f>'BAR BB| Open rates'!AF14*0.8*0.9</f>
        <v>27864</v>
      </c>
      <c r="Q15" s="57">
        <f>'BAR BB| Open rates'!AG14*0.8*0.9</f>
        <v>27864</v>
      </c>
      <c r="R15" s="57">
        <f>'BAR BB| Open rates'!AH14*0.8*0.9</f>
        <v>27864</v>
      </c>
      <c r="S15" s="57">
        <f>'BAR BB| Open rates'!AI14*0.8*0.9</f>
        <v>27864</v>
      </c>
      <c r="T15" s="57">
        <f>'BAR BB| Open rates'!AJ14*0.8*0.9</f>
        <v>27864</v>
      </c>
      <c r="U15" s="57">
        <f>'BAR BB| Open rates'!AK14*0.8*0.9</f>
        <v>29304</v>
      </c>
      <c r="V15" s="57">
        <f>'BAR BB| Open rates'!AL14*0.8*0.9</f>
        <v>29304</v>
      </c>
      <c r="W15" s="57">
        <f>'BAR BB| Open rates'!AM14*0.8*0.9</f>
        <v>27864</v>
      </c>
      <c r="X15" s="57">
        <f>'BAR BB| Open rates'!AN14*0.8*0.9</f>
        <v>27864</v>
      </c>
      <c r="Y15" s="57">
        <f>'BAR BB| Open rates'!AO14*0.8*0.9</f>
        <v>27864</v>
      </c>
      <c r="Z15" s="57">
        <f>'BAR BB| Open rates'!AP14*0.8*0.9</f>
        <v>27864</v>
      </c>
      <c r="AA15" s="57">
        <f>'BAR BB| Open rates'!AQ14*0.8*0.9</f>
        <v>27864</v>
      </c>
      <c r="AB15" s="57">
        <f>'BAR BB| Open rates'!AR14*0.8*0.9</f>
        <v>29304</v>
      </c>
      <c r="AC15" s="57">
        <f>'BAR BB| Open rates'!AS14*0.8*0.9</f>
        <v>29304</v>
      </c>
      <c r="AD15" s="57">
        <f>'BAR BB| Open rates'!AT14*0.8*0.9</f>
        <v>27864</v>
      </c>
      <c r="AE15" s="57">
        <f>'BAR BB| Open rates'!AU14*0.8*0.9</f>
        <v>27864</v>
      </c>
      <c r="AF15" s="57">
        <f>'BAR BB| Open rates'!AV14*0.8*0.9</f>
        <v>27864</v>
      </c>
      <c r="AG15" s="57">
        <f>'BAR BB| Open rates'!AW14*0.8*0.9</f>
        <v>27864</v>
      </c>
      <c r="AH15" s="57">
        <f>'BAR BB| Open rates'!AX14*0.8*0.9</f>
        <v>27864</v>
      </c>
      <c r="AI15" s="57">
        <f>'BAR BB| Open rates'!AY14*0.8*0.9</f>
        <v>29304</v>
      </c>
      <c r="AJ15" s="57">
        <f>'BAR BB| Open rates'!AZ14*0.8*0.9</f>
        <v>29304</v>
      </c>
      <c r="AK15" s="57">
        <f>'BAR BB| Open rates'!BA14*0.8*0.9</f>
        <v>27864</v>
      </c>
      <c r="AL15" s="57">
        <f>'BAR BB| Open rates'!BB14*0.8*0.9</f>
        <v>27864</v>
      </c>
      <c r="AM15" s="57">
        <f>'BAR BB| Open rates'!BC14*0.8*0.9</f>
        <v>27864</v>
      </c>
      <c r="AN15" s="57">
        <f>'BAR BB| Open rates'!BD14*0.8*0.9</f>
        <v>27864</v>
      </c>
      <c r="AO15" s="57">
        <f>'BAR BB| Open rates'!BE14*0.8*0.9</f>
        <v>27864</v>
      </c>
      <c r="AP15" s="57">
        <f>'BAR BB| Open rates'!BF14*0.8*0.9</f>
        <v>29304</v>
      </c>
      <c r="AQ15" s="57">
        <f>'BAR BB| Open rates'!BG14*0.8*0.9</f>
        <v>29304</v>
      </c>
      <c r="AR15" s="57">
        <f>'BAR BB| Open rates'!BH14*0.8*0.9</f>
        <v>25560</v>
      </c>
      <c r="AS15" s="57">
        <f>'BAR BB| Open rates'!BI14*0.8*0.9</f>
        <v>25560</v>
      </c>
      <c r="AT15" s="57">
        <f>'BAR BB| Open rates'!BJ14*0.8*0.9</f>
        <v>25560</v>
      </c>
      <c r="AU15" s="57">
        <f>'BAR BB| Open rates'!BK14*0.8*0.9</f>
        <v>25560</v>
      </c>
      <c r="AV15" s="57">
        <f>'BAR BB| Open rates'!BL14*0.8*0.9</f>
        <v>25560</v>
      </c>
      <c r="AW15" s="57">
        <f>'BAR BB| Open rates'!BM14*0.8*0.9</f>
        <v>26424</v>
      </c>
      <c r="AX15" s="57">
        <f>'BAR BB| Open rates'!BN14*0.8*0.9</f>
        <v>26424</v>
      </c>
      <c r="AY15" s="57">
        <f>'BAR BB| Open rates'!BO14*0.8*0.9</f>
        <v>24840</v>
      </c>
      <c r="AZ15" s="57">
        <f>'BAR BB| Open rates'!BP14*0.8*0.9</f>
        <v>24840</v>
      </c>
    </row>
    <row r="16" spans="1:52" x14ac:dyDescent="0.2">
      <c r="A16" s="261">
        <v>2</v>
      </c>
      <c r="B16" s="57">
        <f>'BAR BB| Open rates'!R15*0.8*0.9</f>
        <v>30024</v>
      </c>
      <c r="C16" s="57">
        <f>'BAR BB| Open rates'!S15*0.8*0.9</f>
        <v>30024</v>
      </c>
      <c r="D16" s="57">
        <f>'BAR BB| Open rates'!T15*0.8*0.9</f>
        <v>30024</v>
      </c>
      <c r="E16" s="57">
        <f>'BAR BB| Open rates'!U15*0.8*0.9</f>
        <v>30024</v>
      </c>
      <c r="F16" s="57">
        <f>'BAR BB| Open rates'!V15*0.8*0.9</f>
        <v>30024</v>
      </c>
      <c r="G16" s="57">
        <f>'BAR BB| Open rates'!W15*0.8*0.9</f>
        <v>31464</v>
      </c>
      <c r="H16" s="57">
        <f>'BAR BB| Open rates'!X15*0.8*0.9</f>
        <v>31464</v>
      </c>
      <c r="I16" s="57">
        <f>'BAR BB| Open rates'!Y15*0.8*0.9</f>
        <v>30024</v>
      </c>
      <c r="J16" s="57">
        <f>'BAR BB| Open rates'!Z15*0.8*0.9</f>
        <v>30024</v>
      </c>
      <c r="K16" s="57">
        <f>'BAR BB| Open rates'!AA15*0.8*0.9</f>
        <v>30024</v>
      </c>
      <c r="L16" s="57">
        <f>'BAR BB| Open rates'!AB15*0.8*0.9</f>
        <v>30024</v>
      </c>
      <c r="M16" s="57">
        <f>'BAR BB| Open rates'!AC15*0.8*0.9</f>
        <v>30024</v>
      </c>
      <c r="N16" s="57">
        <f>'BAR BB| Open rates'!AD15*0.8*0.9</f>
        <v>31464</v>
      </c>
      <c r="O16" s="57">
        <f>'BAR BB| Open rates'!AE15*0.8*0.9</f>
        <v>31464</v>
      </c>
      <c r="P16" s="57">
        <f>'BAR BB| Open rates'!AF15*0.8*0.9</f>
        <v>30024</v>
      </c>
      <c r="Q16" s="57">
        <f>'BAR BB| Open rates'!AG15*0.8*0.9</f>
        <v>30024</v>
      </c>
      <c r="R16" s="57">
        <f>'BAR BB| Open rates'!AH15*0.8*0.9</f>
        <v>30024</v>
      </c>
      <c r="S16" s="57">
        <f>'BAR BB| Open rates'!AI15*0.8*0.9</f>
        <v>30024</v>
      </c>
      <c r="T16" s="57">
        <f>'BAR BB| Open rates'!AJ15*0.8*0.9</f>
        <v>30024</v>
      </c>
      <c r="U16" s="57">
        <f>'BAR BB| Open rates'!AK15*0.8*0.9</f>
        <v>31464</v>
      </c>
      <c r="V16" s="57">
        <f>'BAR BB| Open rates'!AL15*0.8*0.9</f>
        <v>31464</v>
      </c>
      <c r="W16" s="57">
        <f>'BAR BB| Open rates'!AM15*0.8*0.9</f>
        <v>30024</v>
      </c>
      <c r="X16" s="57">
        <f>'BAR BB| Open rates'!AN15*0.8*0.9</f>
        <v>30024</v>
      </c>
      <c r="Y16" s="57">
        <f>'BAR BB| Open rates'!AO15*0.8*0.9</f>
        <v>30024</v>
      </c>
      <c r="Z16" s="57">
        <f>'BAR BB| Open rates'!AP15*0.8*0.9</f>
        <v>30024</v>
      </c>
      <c r="AA16" s="57">
        <f>'BAR BB| Open rates'!AQ15*0.8*0.9</f>
        <v>30024</v>
      </c>
      <c r="AB16" s="57">
        <f>'BAR BB| Open rates'!AR15*0.8*0.9</f>
        <v>31464</v>
      </c>
      <c r="AC16" s="57">
        <f>'BAR BB| Open rates'!AS15*0.8*0.9</f>
        <v>31464</v>
      </c>
      <c r="AD16" s="57">
        <f>'BAR BB| Open rates'!AT15*0.8*0.9</f>
        <v>30024</v>
      </c>
      <c r="AE16" s="57">
        <f>'BAR BB| Open rates'!AU15*0.8*0.9</f>
        <v>30024</v>
      </c>
      <c r="AF16" s="57">
        <f>'BAR BB| Open rates'!AV15*0.8*0.9</f>
        <v>30024</v>
      </c>
      <c r="AG16" s="57">
        <f>'BAR BB| Open rates'!AW15*0.8*0.9</f>
        <v>30024</v>
      </c>
      <c r="AH16" s="57">
        <f>'BAR BB| Open rates'!AX15*0.8*0.9</f>
        <v>30024</v>
      </c>
      <c r="AI16" s="57">
        <f>'BAR BB| Open rates'!AY15*0.8*0.9</f>
        <v>31464</v>
      </c>
      <c r="AJ16" s="57">
        <f>'BAR BB| Open rates'!AZ15*0.8*0.9</f>
        <v>31464</v>
      </c>
      <c r="AK16" s="57">
        <f>'BAR BB| Open rates'!BA15*0.8*0.9</f>
        <v>30024</v>
      </c>
      <c r="AL16" s="57">
        <f>'BAR BB| Open rates'!BB15*0.8*0.9</f>
        <v>30024</v>
      </c>
      <c r="AM16" s="57">
        <f>'BAR BB| Open rates'!BC15*0.8*0.9</f>
        <v>30024</v>
      </c>
      <c r="AN16" s="57">
        <f>'BAR BB| Open rates'!BD15*0.8*0.9</f>
        <v>30024</v>
      </c>
      <c r="AO16" s="57">
        <f>'BAR BB| Open rates'!BE15*0.8*0.9</f>
        <v>30024</v>
      </c>
      <c r="AP16" s="57">
        <f>'BAR BB| Open rates'!BF15*0.8*0.9</f>
        <v>31464</v>
      </c>
      <c r="AQ16" s="57">
        <f>'BAR BB| Open rates'!BG15*0.8*0.9</f>
        <v>31464</v>
      </c>
      <c r="AR16" s="57">
        <f>'BAR BB| Open rates'!BH15*0.8*0.9</f>
        <v>27720</v>
      </c>
      <c r="AS16" s="57">
        <f>'BAR BB| Open rates'!BI15*0.8*0.9</f>
        <v>27720</v>
      </c>
      <c r="AT16" s="57">
        <f>'BAR BB| Open rates'!BJ15*0.8*0.9</f>
        <v>27720</v>
      </c>
      <c r="AU16" s="57">
        <f>'BAR BB| Open rates'!BK15*0.8*0.9</f>
        <v>27720</v>
      </c>
      <c r="AV16" s="57">
        <f>'BAR BB| Open rates'!BL15*0.8*0.9</f>
        <v>27720</v>
      </c>
      <c r="AW16" s="57">
        <f>'BAR BB| Open rates'!BM15*0.8*0.9</f>
        <v>28584</v>
      </c>
      <c r="AX16" s="57">
        <f>'BAR BB| Open rates'!BN15*0.8*0.9</f>
        <v>28584</v>
      </c>
      <c r="AY16" s="57">
        <f>'BAR BB| Open rates'!BO15*0.8*0.9</f>
        <v>27000</v>
      </c>
      <c r="AZ16" s="57">
        <f>'BAR BB| Open rates'!BP15*0.8*0.9</f>
        <v>27000</v>
      </c>
    </row>
    <row r="17" spans="1:52" x14ac:dyDescent="0.2">
      <c r="A17" s="260"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row>
    <row r="18" spans="1:52" x14ac:dyDescent="0.2">
      <c r="A18" s="261">
        <v>1</v>
      </c>
      <c r="B18" s="57">
        <f>'BAR BB| Open rates'!R17*0.8*0.9</f>
        <v>28584</v>
      </c>
      <c r="C18" s="57">
        <f>'BAR BB| Open rates'!S17*0.8*0.9</f>
        <v>28584</v>
      </c>
      <c r="D18" s="57">
        <f>'BAR BB| Open rates'!T17*0.8*0.9</f>
        <v>28584</v>
      </c>
      <c r="E18" s="57">
        <f>'BAR BB| Open rates'!U17*0.8*0.9</f>
        <v>28584</v>
      </c>
      <c r="F18" s="57">
        <f>'BAR BB| Open rates'!V17*0.8*0.9</f>
        <v>28584</v>
      </c>
      <c r="G18" s="57">
        <f>'BAR BB| Open rates'!W17*0.8*0.9</f>
        <v>30024</v>
      </c>
      <c r="H18" s="57">
        <f>'BAR BB| Open rates'!X17*0.8*0.9</f>
        <v>30024</v>
      </c>
      <c r="I18" s="57">
        <f>'BAR BB| Open rates'!Y17*0.8*0.9</f>
        <v>28584</v>
      </c>
      <c r="J18" s="57">
        <f>'BAR BB| Open rates'!Z17*0.8*0.9</f>
        <v>28584</v>
      </c>
      <c r="K18" s="57">
        <f>'BAR BB| Open rates'!AA17*0.8*0.9</f>
        <v>28584</v>
      </c>
      <c r="L18" s="57">
        <f>'BAR BB| Open rates'!AB17*0.8*0.9</f>
        <v>28584</v>
      </c>
      <c r="M18" s="57">
        <f>'BAR BB| Open rates'!AC17*0.8*0.9</f>
        <v>28584</v>
      </c>
      <c r="N18" s="57">
        <f>'BAR BB| Open rates'!AD17*0.8*0.9</f>
        <v>30024</v>
      </c>
      <c r="O18" s="57">
        <f>'BAR BB| Open rates'!AE17*0.8*0.9</f>
        <v>30024</v>
      </c>
      <c r="P18" s="57">
        <f>'BAR BB| Open rates'!AF17*0.8*0.9</f>
        <v>28584</v>
      </c>
      <c r="Q18" s="57">
        <f>'BAR BB| Open rates'!AG17*0.8*0.9</f>
        <v>28584</v>
      </c>
      <c r="R18" s="57">
        <f>'BAR BB| Open rates'!AH17*0.8*0.9</f>
        <v>28584</v>
      </c>
      <c r="S18" s="57">
        <f>'BAR BB| Open rates'!AI17*0.8*0.9</f>
        <v>28584</v>
      </c>
      <c r="T18" s="57">
        <f>'BAR BB| Open rates'!AJ17*0.8*0.9</f>
        <v>28584</v>
      </c>
      <c r="U18" s="57">
        <f>'BAR BB| Open rates'!AK17*0.8*0.9</f>
        <v>30024</v>
      </c>
      <c r="V18" s="57">
        <f>'BAR BB| Open rates'!AL17*0.8*0.9</f>
        <v>30024</v>
      </c>
      <c r="W18" s="57">
        <f>'BAR BB| Open rates'!AM17*0.8*0.9</f>
        <v>28584</v>
      </c>
      <c r="X18" s="57">
        <f>'BAR BB| Open rates'!AN17*0.8*0.9</f>
        <v>28584</v>
      </c>
      <c r="Y18" s="57">
        <f>'BAR BB| Open rates'!AO17*0.8*0.9</f>
        <v>28584</v>
      </c>
      <c r="Z18" s="57">
        <f>'BAR BB| Open rates'!AP17*0.8*0.9</f>
        <v>28584</v>
      </c>
      <c r="AA18" s="57">
        <f>'BAR BB| Open rates'!AQ17*0.8*0.9</f>
        <v>28584</v>
      </c>
      <c r="AB18" s="57">
        <f>'BAR BB| Open rates'!AR17*0.8*0.9</f>
        <v>30024</v>
      </c>
      <c r="AC18" s="57">
        <f>'BAR BB| Open rates'!AS17*0.8*0.9</f>
        <v>30024</v>
      </c>
      <c r="AD18" s="57">
        <f>'BAR BB| Open rates'!AT17*0.8*0.9</f>
        <v>28584</v>
      </c>
      <c r="AE18" s="57">
        <f>'BAR BB| Open rates'!AU17*0.8*0.9</f>
        <v>28584</v>
      </c>
      <c r="AF18" s="57">
        <f>'BAR BB| Open rates'!AV17*0.8*0.9</f>
        <v>28584</v>
      </c>
      <c r="AG18" s="57">
        <f>'BAR BB| Open rates'!AW17*0.8*0.9</f>
        <v>28584</v>
      </c>
      <c r="AH18" s="57">
        <f>'BAR BB| Open rates'!AX17*0.8*0.9</f>
        <v>28584</v>
      </c>
      <c r="AI18" s="57">
        <f>'BAR BB| Open rates'!AY17*0.8*0.9</f>
        <v>30024</v>
      </c>
      <c r="AJ18" s="57">
        <f>'BAR BB| Open rates'!AZ17*0.8*0.9</f>
        <v>30024</v>
      </c>
      <c r="AK18" s="57">
        <f>'BAR BB| Open rates'!BA17*0.8*0.9</f>
        <v>28584</v>
      </c>
      <c r="AL18" s="57">
        <f>'BAR BB| Open rates'!BB17*0.8*0.9</f>
        <v>28584</v>
      </c>
      <c r="AM18" s="57">
        <f>'BAR BB| Open rates'!BC17*0.8*0.9</f>
        <v>28584</v>
      </c>
      <c r="AN18" s="57">
        <f>'BAR BB| Open rates'!BD17*0.8*0.9</f>
        <v>28584</v>
      </c>
      <c r="AO18" s="57">
        <f>'BAR BB| Open rates'!BE17*0.8*0.9</f>
        <v>28584</v>
      </c>
      <c r="AP18" s="57">
        <f>'BAR BB| Open rates'!BF17*0.8*0.9</f>
        <v>30024</v>
      </c>
      <c r="AQ18" s="57">
        <f>'BAR BB| Open rates'!BG17*0.8*0.9</f>
        <v>30024</v>
      </c>
      <c r="AR18" s="57">
        <f>'BAR BB| Open rates'!BH17*0.8*0.9</f>
        <v>26280</v>
      </c>
      <c r="AS18" s="57">
        <f>'BAR BB| Open rates'!BI17*0.8*0.9</f>
        <v>26280</v>
      </c>
      <c r="AT18" s="57">
        <f>'BAR BB| Open rates'!BJ17*0.8*0.9</f>
        <v>26280</v>
      </c>
      <c r="AU18" s="57">
        <f>'BAR BB| Open rates'!BK17*0.8*0.9</f>
        <v>26280</v>
      </c>
      <c r="AV18" s="57">
        <f>'BAR BB| Open rates'!BL17*0.8*0.9</f>
        <v>26280</v>
      </c>
      <c r="AW18" s="57">
        <f>'BAR BB| Open rates'!BM17*0.8*0.9</f>
        <v>27144</v>
      </c>
      <c r="AX18" s="57">
        <f>'BAR BB| Open rates'!BN17*0.8*0.9</f>
        <v>27144</v>
      </c>
      <c r="AY18" s="57">
        <f>'BAR BB| Open rates'!BO17*0.8*0.9</f>
        <v>25560</v>
      </c>
      <c r="AZ18" s="57">
        <f>'BAR BB| Open rates'!BP17*0.8*0.9</f>
        <v>25560</v>
      </c>
    </row>
    <row r="19" spans="1:52" x14ac:dyDescent="0.2">
      <c r="A19" s="261">
        <v>2</v>
      </c>
      <c r="B19" s="57">
        <f>'BAR BB| Open rates'!R18*0.8*0.9</f>
        <v>30744</v>
      </c>
      <c r="C19" s="57">
        <f>'BAR BB| Open rates'!S18*0.8*0.9</f>
        <v>30744</v>
      </c>
      <c r="D19" s="57">
        <f>'BAR BB| Open rates'!T18*0.8*0.9</f>
        <v>30744</v>
      </c>
      <c r="E19" s="57">
        <f>'BAR BB| Open rates'!U18*0.8*0.9</f>
        <v>30744</v>
      </c>
      <c r="F19" s="57">
        <f>'BAR BB| Open rates'!V18*0.8*0.9</f>
        <v>30744</v>
      </c>
      <c r="G19" s="57">
        <f>'BAR BB| Open rates'!W18*0.8*0.9</f>
        <v>32184</v>
      </c>
      <c r="H19" s="57">
        <f>'BAR BB| Open rates'!X18*0.8*0.9</f>
        <v>32184</v>
      </c>
      <c r="I19" s="57">
        <f>'BAR BB| Open rates'!Y18*0.8*0.9</f>
        <v>30744</v>
      </c>
      <c r="J19" s="57">
        <f>'BAR BB| Open rates'!Z18*0.8*0.9</f>
        <v>30744</v>
      </c>
      <c r="K19" s="57">
        <f>'BAR BB| Open rates'!AA18*0.8*0.9</f>
        <v>30744</v>
      </c>
      <c r="L19" s="57">
        <f>'BAR BB| Open rates'!AB18*0.8*0.9</f>
        <v>30744</v>
      </c>
      <c r="M19" s="57">
        <f>'BAR BB| Open rates'!AC18*0.8*0.9</f>
        <v>30744</v>
      </c>
      <c r="N19" s="57">
        <f>'BAR BB| Open rates'!AD18*0.8*0.9</f>
        <v>32184</v>
      </c>
      <c r="O19" s="57">
        <f>'BAR BB| Open rates'!AE18*0.8*0.9</f>
        <v>32184</v>
      </c>
      <c r="P19" s="57">
        <f>'BAR BB| Open rates'!AF18*0.8*0.9</f>
        <v>30744</v>
      </c>
      <c r="Q19" s="57">
        <f>'BAR BB| Open rates'!AG18*0.8*0.9</f>
        <v>30744</v>
      </c>
      <c r="R19" s="57">
        <f>'BAR BB| Open rates'!AH18*0.8*0.9</f>
        <v>30744</v>
      </c>
      <c r="S19" s="57">
        <f>'BAR BB| Open rates'!AI18*0.8*0.9</f>
        <v>30744</v>
      </c>
      <c r="T19" s="57">
        <f>'BAR BB| Open rates'!AJ18*0.8*0.9</f>
        <v>30744</v>
      </c>
      <c r="U19" s="57">
        <f>'BAR BB| Open rates'!AK18*0.8*0.9</f>
        <v>32184</v>
      </c>
      <c r="V19" s="57">
        <f>'BAR BB| Open rates'!AL18*0.8*0.9</f>
        <v>32184</v>
      </c>
      <c r="W19" s="57">
        <f>'BAR BB| Open rates'!AM18*0.8*0.9</f>
        <v>30744</v>
      </c>
      <c r="X19" s="57">
        <f>'BAR BB| Open rates'!AN18*0.8*0.9</f>
        <v>30744</v>
      </c>
      <c r="Y19" s="57">
        <f>'BAR BB| Open rates'!AO18*0.8*0.9</f>
        <v>30744</v>
      </c>
      <c r="Z19" s="57">
        <f>'BAR BB| Open rates'!AP18*0.8*0.9</f>
        <v>30744</v>
      </c>
      <c r="AA19" s="57">
        <f>'BAR BB| Open rates'!AQ18*0.8*0.9</f>
        <v>30744</v>
      </c>
      <c r="AB19" s="57">
        <f>'BAR BB| Open rates'!AR18*0.8*0.9</f>
        <v>32184</v>
      </c>
      <c r="AC19" s="57">
        <f>'BAR BB| Open rates'!AS18*0.8*0.9</f>
        <v>32184</v>
      </c>
      <c r="AD19" s="57">
        <f>'BAR BB| Open rates'!AT18*0.8*0.9</f>
        <v>30744</v>
      </c>
      <c r="AE19" s="57">
        <f>'BAR BB| Open rates'!AU18*0.8*0.9</f>
        <v>30744</v>
      </c>
      <c r="AF19" s="57">
        <f>'BAR BB| Open rates'!AV18*0.8*0.9</f>
        <v>30744</v>
      </c>
      <c r="AG19" s="57">
        <f>'BAR BB| Open rates'!AW18*0.8*0.9</f>
        <v>30744</v>
      </c>
      <c r="AH19" s="57">
        <f>'BAR BB| Open rates'!AX18*0.8*0.9</f>
        <v>30744</v>
      </c>
      <c r="AI19" s="57">
        <f>'BAR BB| Open rates'!AY18*0.8*0.9</f>
        <v>32184</v>
      </c>
      <c r="AJ19" s="57">
        <f>'BAR BB| Open rates'!AZ18*0.8*0.9</f>
        <v>32184</v>
      </c>
      <c r="AK19" s="57">
        <f>'BAR BB| Open rates'!BA18*0.8*0.9</f>
        <v>30744</v>
      </c>
      <c r="AL19" s="57">
        <f>'BAR BB| Open rates'!BB18*0.8*0.9</f>
        <v>30744</v>
      </c>
      <c r="AM19" s="57">
        <f>'BAR BB| Open rates'!BC18*0.8*0.9</f>
        <v>30744</v>
      </c>
      <c r="AN19" s="57">
        <f>'BAR BB| Open rates'!BD18*0.8*0.9</f>
        <v>30744</v>
      </c>
      <c r="AO19" s="57">
        <f>'BAR BB| Open rates'!BE18*0.8*0.9</f>
        <v>30744</v>
      </c>
      <c r="AP19" s="57">
        <f>'BAR BB| Open rates'!BF18*0.8*0.9</f>
        <v>32184</v>
      </c>
      <c r="AQ19" s="57">
        <f>'BAR BB| Open rates'!BG18*0.8*0.9</f>
        <v>32184</v>
      </c>
      <c r="AR19" s="57">
        <f>'BAR BB| Open rates'!BH18*0.8*0.9</f>
        <v>28440</v>
      </c>
      <c r="AS19" s="57">
        <f>'BAR BB| Open rates'!BI18*0.8*0.9</f>
        <v>28440</v>
      </c>
      <c r="AT19" s="57">
        <f>'BAR BB| Open rates'!BJ18*0.8*0.9</f>
        <v>28440</v>
      </c>
      <c r="AU19" s="57">
        <f>'BAR BB| Open rates'!BK18*0.8*0.9</f>
        <v>28440</v>
      </c>
      <c r="AV19" s="57">
        <f>'BAR BB| Open rates'!BL18*0.8*0.9</f>
        <v>28440</v>
      </c>
      <c r="AW19" s="57">
        <f>'BAR BB| Open rates'!BM18*0.8*0.9</f>
        <v>29304</v>
      </c>
      <c r="AX19" s="57">
        <f>'BAR BB| Open rates'!BN18*0.8*0.9</f>
        <v>29304</v>
      </c>
      <c r="AY19" s="57">
        <f>'BAR BB| Open rates'!BO18*0.8*0.9</f>
        <v>27720</v>
      </c>
      <c r="AZ19" s="57">
        <f>'BAR BB| Open rates'!BP18*0.8*0.9</f>
        <v>27720</v>
      </c>
    </row>
    <row r="20" spans="1:52" ht="24" x14ac:dyDescent="0.2">
      <c r="A20" s="260"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row>
    <row r="21" spans="1:52" x14ac:dyDescent="0.2">
      <c r="A21" s="261">
        <v>1</v>
      </c>
      <c r="B21" s="57">
        <f>'BAR BB| Open rates'!R20*0.8*0.9</f>
        <v>29304</v>
      </c>
      <c r="C21" s="57">
        <f>'BAR BB| Open rates'!S20*0.8*0.9</f>
        <v>29304</v>
      </c>
      <c r="D21" s="57">
        <f>'BAR BB| Open rates'!T20*0.8*0.9</f>
        <v>29304</v>
      </c>
      <c r="E21" s="57">
        <f>'BAR BB| Open rates'!U20*0.8*0.9</f>
        <v>29304</v>
      </c>
      <c r="F21" s="57">
        <f>'BAR BB| Open rates'!V20*0.8*0.9</f>
        <v>29304</v>
      </c>
      <c r="G21" s="57">
        <f>'BAR BB| Open rates'!W20*0.8*0.9</f>
        <v>30744</v>
      </c>
      <c r="H21" s="57">
        <f>'BAR BB| Open rates'!X20*0.8*0.9</f>
        <v>30744</v>
      </c>
      <c r="I21" s="57">
        <f>'BAR BB| Open rates'!Y20*0.8*0.9</f>
        <v>29304</v>
      </c>
      <c r="J21" s="57">
        <f>'BAR BB| Open rates'!Z20*0.8*0.9</f>
        <v>29304</v>
      </c>
      <c r="K21" s="57">
        <f>'BAR BB| Open rates'!AA20*0.8*0.9</f>
        <v>29304</v>
      </c>
      <c r="L21" s="57">
        <f>'BAR BB| Open rates'!AB20*0.8*0.9</f>
        <v>29304</v>
      </c>
      <c r="M21" s="57">
        <f>'BAR BB| Open rates'!AC20*0.8*0.9</f>
        <v>29304</v>
      </c>
      <c r="N21" s="57">
        <f>'BAR BB| Open rates'!AD20*0.8*0.9</f>
        <v>30744</v>
      </c>
      <c r="O21" s="57">
        <f>'BAR BB| Open rates'!AE20*0.8*0.9</f>
        <v>30744</v>
      </c>
      <c r="P21" s="57">
        <f>'BAR BB| Open rates'!AF20*0.8*0.9</f>
        <v>29304</v>
      </c>
      <c r="Q21" s="57">
        <f>'BAR BB| Open rates'!AG20*0.8*0.9</f>
        <v>29304</v>
      </c>
      <c r="R21" s="57">
        <f>'BAR BB| Open rates'!AH20*0.8*0.9</f>
        <v>29304</v>
      </c>
      <c r="S21" s="57">
        <f>'BAR BB| Open rates'!AI20*0.8*0.9</f>
        <v>29304</v>
      </c>
      <c r="T21" s="57">
        <f>'BAR BB| Open rates'!AJ20*0.8*0.9</f>
        <v>29304</v>
      </c>
      <c r="U21" s="57">
        <f>'BAR BB| Open rates'!AK20*0.8*0.9</f>
        <v>30744</v>
      </c>
      <c r="V21" s="57">
        <f>'BAR BB| Open rates'!AL20*0.8*0.9</f>
        <v>30744</v>
      </c>
      <c r="W21" s="57">
        <f>'BAR BB| Open rates'!AM20*0.8*0.9</f>
        <v>29304</v>
      </c>
      <c r="X21" s="57">
        <f>'BAR BB| Open rates'!AN20*0.8*0.9</f>
        <v>29304</v>
      </c>
      <c r="Y21" s="57">
        <f>'BAR BB| Open rates'!AO20*0.8*0.9</f>
        <v>29304</v>
      </c>
      <c r="Z21" s="57">
        <f>'BAR BB| Open rates'!AP20*0.8*0.9</f>
        <v>29304</v>
      </c>
      <c r="AA21" s="57">
        <f>'BAR BB| Open rates'!AQ20*0.8*0.9</f>
        <v>29304</v>
      </c>
      <c r="AB21" s="57">
        <f>'BAR BB| Open rates'!AR20*0.8*0.9</f>
        <v>30744</v>
      </c>
      <c r="AC21" s="57">
        <f>'BAR BB| Open rates'!AS20*0.8*0.9</f>
        <v>30744</v>
      </c>
      <c r="AD21" s="57">
        <f>'BAR BB| Open rates'!AT20*0.8*0.9</f>
        <v>29304</v>
      </c>
      <c r="AE21" s="57">
        <f>'BAR BB| Open rates'!AU20*0.8*0.9</f>
        <v>29304</v>
      </c>
      <c r="AF21" s="57">
        <f>'BAR BB| Open rates'!AV20*0.8*0.9</f>
        <v>29304</v>
      </c>
      <c r="AG21" s="57">
        <f>'BAR BB| Open rates'!AW20*0.8*0.9</f>
        <v>29304</v>
      </c>
      <c r="AH21" s="57">
        <f>'BAR BB| Open rates'!AX20*0.8*0.9</f>
        <v>29304</v>
      </c>
      <c r="AI21" s="57">
        <f>'BAR BB| Open rates'!AY20*0.8*0.9</f>
        <v>30744</v>
      </c>
      <c r="AJ21" s="57">
        <f>'BAR BB| Open rates'!AZ20*0.8*0.9</f>
        <v>30744</v>
      </c>
      <c r="AK21" s="57">
        <f>'BAR BB| Open rates'!BA20*0.8*0.9</f>
        <v>29304</v>
      </c>
      <c r="AL21" s="57">
        <f>'BAR BB| Open rates'!BB20*0.8*0.9</f>
        <v>29304</v>
      </c>
      <c r="AM21" s="57">
        <f>'BAR BB| Open rates'!BC20*0.8*0.9</f>
        <v>29304</v>
      </c>
      <c r="AN21" s="57">
        <f>'BAR BB| Open rates'!BD20*0.8*0.9</f>
        <v>29304</v>
      </c>
      <c r="AO21" s="57">
        <f>'BAR BB| Open rates'!BE20*0.8*0.9</f>
        <v>29304</v>
      </c>
      <c r="AP21" s="57">
        <f>'BAR BB| Open rates'!BF20*0.8*0.9</f>
        <v>30744</v>
      </c>
      <c r="AQ21" s="57">
        <f>'BAR BB| Open rates'!BG20*0.8*0.9</f>
        <v>30744</v>
      </c>
      <c r="AR21" s="57">
        <f>'BAR BB| Open rates'!BH20*0.8*0.9</f>
        <v>27000</v>
      </c>
      <c r="AS21" s="57">
        <f>'BAR BB| Open rates'!BI20*0.8*0.9</f>
        <v>27000</v>
      </c>
      <c r="AT21" s="57">
        <f>'BAR BB| Open rates'!BJ20*0.8*0.9</f>
        <v>27000</v>
      </c>
      <c r="AU21" s="57">
        <f>'BAR BB| Open rates'!BK20*0.8*0.9</f>
        <v>27000</v>
      </c>
      <c r="AV21" s="57">
        <f>'BAR BB| Open rates'!BL20*0.8*0.9</f>
        <v>27000</v>
      </c>
      <c r="AW21" s="57">
        <f>'BAR BB| Open rates'!BM20*0.8*0.9</f>
        <v>27864</v>
      </c>
      <c r="AX21" s="57">
        <f>'BAR BB| Open rates'!BN20*0.8*0.9</f>
        <v>27864</v>
      </c>
      <c r="AY21" s="57">
        <f>'BAR BB| Open rates'!BO20*0.8*0.9</f>
        <v>26280</v>
      </c>
      <c r="AZ21" s="57">
        <f>'BAR BB| Open rates'!BP20*0.8*0.9</f>
        <v>26280</v>
      </c>
    </row>
    <row r="22" spans="1:52" x14ac:dyDescent="0.2">
      <c r="A22" s="261">
        <v>2</v>
      </c>
      <c r="B22" s="57">
        <f>'BAR BB| Open rates'!R21*0.8*0.9</f>
        <v>31464</v>
      </c>
      <c r="C22" s="57">
        <f>'BAR BB| Open rates'!S21*0.8*0.9</f>
        <v>31464</v>
      </c>
      <c r="D22" s="57">
        <f>'BAR BB| Open rates'!T21*0.8*0.9</f>
        <v>31464</v>
      </c>
      <c r="E22" s="57">
        <f>'BAR BB| Open rates'!U21*0.8*0.9</f>
        <v>31464</v>
      </c>
      <c r="F22" s="57">
        <f>'BAR BB| Open rates'!V21*0.8*0.9</f>
        <v>31464</v>
      </c>
      <c r="G22" s="57">
        <f>'BAR BB| Open rates'!W21*0.8*0.9</f>
        <v>32904</v>
      </c>
      <c r="H22" s="57">
        <f>'BAR BB| Open rates'!X21*0.8*0.9</f>
        <v>32904</v>
      </c>
      <c r="I22" s="57">
        <f>'BAR BB| Open rates'!Y21*0.8*0.9</f>
        <v>31464</v>
      </c>
      <c r="J22" s="57">
        <f>'BAR BB| Open rates'!Z21*0.8*0.9</f>
        <v>31464</v>
      </c>
      <c r="K22" s="57">
        <f>'BAR BB| Open rates'!AA21*0.8*0.9</f>
        <v>31464</v>
      </c>
      <c r="L22" s="57">
        <f>'BAR BB| Open rates'!AB21*0.8*0.9</f>
        <v>31464</v>
      </c>
      <c r="M22" s="57">
        <f>'BAR BB| Open rates'!AC21*0.8*0.9</f>
        <v>31464</v>
      </c>
      <c r="N22" s="57">
        <f>'BAR BB| Open rates'!AD21*0.8*0.9</f>
        <v>32904</v>
      </c>
      <c r="O22" s="57">
        <f>'BAR BB| Open rates'!AE21*0.8*0.9</f>
        <v>32904</v>
      </c>
      <c r="P22" s="57">
        <f>'BAR BB| Open rates'!AF21*0.8*0.9</f>
        <v>31464</v>
      </c>
      <c r="Q22" s="57">
        <f>'BAR BB| Open rates'!AG21*0.8*0.9</f>
        <v>31464</v>
      </c>
      <c r="R22" s="57">
        <f>'BAR BB| Open rates'!AH21*0.8*0.9</f>
        <v>31464</v>
      </c>
      <c r="S22" s="57">
        <f>'BAR BB| Open rates'!AI21*0.8*0.9</f>
        <v>31464</v>
      </c>
      <c r="T22" s="57">
        <f>'BAR BB| Open rates'!AJ21*0.8*0.9</f>
        <v>31464</v>
      </c>
      <c r="U22" s="57">
        <f>'BAR BB| Open rates'!AK21*0.8*0.9</f>
        <v>32904</v>
      </c>
      <c r="V22" s="57">
        <f>'BAR BB| Open rates'!AL21*0.8*0.9</f>
        <v>32904</v>
      </c>
      <c r="W22" s="57">
        <f>'BAR BB| Open rates'!AM21*0.8*0.9</f>
        <v>31464</v>
      </c>
      <c r="X22" s="57">
        <f>'BAR BB| Open rates'!AN21*0.8*0.9</f>
        <v>31464</v>
      </c>
      <c r="Y22" s="57">
        <f>'BAR BB| Open rates'!AO21*0.8*0.9</f>
        <v>31464</v>
      </c>
      <c r="Z22" s="57">
        <f>'BAR BB| Open rates'!AP21*0.8*0.9</f>
        <v>31464</v>
      </c>
      <c r="AA22" s="57">
        <f>'BAR BB| Open rates'!AQ21*0.8*0.9</f>
        <v>31464</v>
      </c>
      <c r="AB22" s="57">
        <f>'BAR BB| Open rates'!AR21*0.8*0.9</f>
        <v>32904</v>
      </c>
      <c r="AC22" s="57">
        <f>'BAR BB| Open rates'!AS21*0.8*0.9</f>
        <v>32904</v>
      </c>
      <c r="AD22" s="57">
        <f>'BAR BB| Open rates'!AT21*0.8*0.9</f>
        <v>31464</v>
      </c>
      <c r="AE22" s="57">
        <f>'BAR BB| Open rates'!AU21*0.8*0.9</f>
        <v>31464</v>
      </c>
      <c r="AF22" s="57">
        <f>'BAR BB| Open rates'!AV21*0.8*0.9</f>
        <v>31464</v>
      </c>
      <c r="AG22" s="57">
        <f>'BAR BB| Open rates'!AW21*0.8*0.9</f>
        <v>31464</v>
      </c>
      <c r="AH22" s="57">
        <f>'BAR BB| Open rates'!AX21*0.8*0.9</f>
        <v>31464</v>
      </c>
      <c r="AI22" s="57">
        <f>'BAR BB| Open rates'!AY21*0.8*0.9</f>
        <v>32904</v>
      </c>
      <c r="AJ22" s="57">
        <f>'BAR BB| Open rates'!AZ21*0.8*0.9</f>
        <v>32904</v>
      </c>
      <c r="AK22" s="57">
        <f>'BAR BB| Open rates'!BA21*0.8*0.9</f>
        <v>31464</v>
      </c>
      <c r="AL22" s="57">
        <f>'BAR BB| Open rates'!BB21*0.8*0.9</f>
        <v>31464</v>
      </c>
      <c r="AM22" s="57">
        <f>'BAR BB| Open rates'!BC21*0.8*0.9</f>
        <v>31464</v>
      </c>
      <c r="AN22" s="57">
        <f>'BAR BB| Open rates'!BD21*0.8*0.9</f>
        <v>31464</v>
      </c>
      <c r="AO22" s="57">
        <f>'BAR BB| Open rates'!BE21*0.8*0.9</f>
        <v>31464</v>
      </c>
      <c r="AP22" s="57">
        <f>'BAR BB| Open rates'!BF21*0.8*0.9</f>
        <v>32904</v>
      </c>
      <c r="AQ22" s="57">
        <f>'BAR BB| Open rates'!BG21*0.8*0.9</f>
        <v>32904</v>
      </c>
      <c r="AR22" s="57">
        <f>'BAR BB| Open rates'!BH21*0.8*0.9</f>
        <v>29160</v>
      </c>
      <c r="AS22" s="57">
        <f>'BAR BB| Open rates'!BI21*0.8*0.9</f>
        <v>29160</v>
      </c>
      <c r="AT22" s="57">
        <f>'BAR BB| Open rates'!BJ21*0.8*0.9</f>
        <v>29160</v>
      </c>
      <c r="AU22" s="57">
        <f>'BAR BB| Open rates'!BK21*0.8*0.9</f>
        <v>29160</v>
      </c>
      <c r="AV22" s="57">
        <f>'BAR BB| Open rates'!BL21*0.8*0.9</f>
        <v>29160</v>
      </c>
      <c r="AW22" s="57">
        <f>'BAR BB| Open rates'!BM21*0.8*0.9</f>
        <v>30024</v>
      </c>
      <c r="AX22" s="57">
        <f>'BAR BB| Open rates'!BN21*0.8*0.9</f>
        <v>30024</v>
      </c>
      <c r="AY22" s="57">
        <f>'BAR BB| Open rates'!BO21*0.8*0.9</f>
        <v>28440</v>
      </c>
      <c r="AZ22" s="57">
        <f>'BAR BB| Open rates'!BP21*0.8*0.9</f>
        <v>28440</v>
      </c>
    </row>
    <row r="23" spans="1:52" x14ac:dyDescent="0.2">
      <c r="A23" s="260"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row>
    <row r="24" spans="1:52" x14ac:dyDescent="0.2">
      <c r="A24" s="261">
        <v>1</v>
      </c>
      <c r="B24" s="57">
        <f>'BAR BB| Open rates'!R23*0.8*0.9</f>
        <v>37224</v>
      </c>
      <c r="C24" s="57">
        <f>'BAR BB| Open rates'!S23*0.8*0.9</f>
        <v>37224</v>
      </c>
      <c r="D24" s="57">
        <f>'BAR BB| Open rates'!T23*0.8*0.9</f>
        <v>37224</v>
      </c>
      <c r="E24" s="57">
        <f>'BAR BB| Open rates'!U23*0.8*0.9</f>
        <v>37224</v>
      </c>
      <c r="F24" s="57">
        <f>'BAR BB| Open rates'!V23*0.8*0.9</f>
        <v>37224</v>
      </c>
      <c r="G24" s="57">
        <f>'BAR BB| Open rates'!W23*0.8*0.9</f>
        <v>38664</v>
      </c>
      <c r="H24" s="57">
        <f>'BAR BB| Open rates'!X23*0.8*0.9</f>
        <v>38664</v>
      </c>
      <c r="I24" s="57">
        <f>'BAR BB| Open rates'!Y23*0.8*0.9</f>
        <v>37224</v>
      </c>
      <c r="J24" s="57">
        <f>'BAR BB| Open rates'!Z23*0.8*0.9</f>
        <v>37224</v>
      </c>
      <c r="K24" s="57">
        <f>'BAR BB| Open rates'!AA23*0.8*0.9</f>
        <v>37224</v>
      </c>
      <c r="L24" s="57">
        <f>'BAR BB| Open rates'!AB23*0.8*0.9</f>
        <v>37224</v>
      </c>
      <c r="M24" s="57">
        <f>'BAR BB| Open rates'!AC23*0.8*0.9</f>
        <v>37224</v>
      </c>
      <c r="N24" s="57">
        <f>'BAR BB| Open rates'!AD23*0.8*0.9</f>
        <v>38664</v>
      </c>
      <c r="O24" s="57">
        <f>'BAR BB| Open rates'!AE23*0.8*0.9</f>
        <v>38664</v>
      </c>
      <c r="P24" s="57">
        <f>'BAR BB| Open rates'!AF23*0.8*0.9</f>
        <v>37224</v>
      </c>
      <c r="Q24" s="57">
        <f>'BAR BB| Open rates'!AG23*0.8*0.9</f>
        <v>37224</v>
      </c>
      <c r="R24" s="57">
        <f>'BAR BB| Open rates'!AH23*0.8*0.9</f>
        <v>37224</v>
      </c>
      <c r="S24" s="57">
        <f>'BAR BB| Open rates'!AI23*0.8*0.9</f>
        <v>37224</v>
      </c>
      <c r="T24" s="57">
        <f>'BAR BB| Open rates'!AJ23*0.8*0.9</f>
        <v>37224</v>
      </c>
      <c r="U24" s="57">
        <f>'BAR BB| Open rates'!AK23*0.8*0.9</f>
        <v>38664</v>
      </c>
      <c r="V24" s="57">
        <f>'BAR BB| Open rates'!AL23*0.8*0.9</f>
        <v>38664</v>
      </c>
      <c r="W24" s="57">
        <f>'BAR BB| Open rates'!AM23*0.8*0.9</f>
        <v>37224</v>
      </c>
      <c r="X24" s="57">
        <f>'BAR BB| Open rates'!AN23*0.8*0.9</f>
        <v>37224</v>
      </c>
      <c r="Y24" s="57">
        <f>'BAR BB| Open rates'!AO23*0.8*0.9</f>
        <v>37224</v>
      </c>
      <c r="Z24" s="57">
        <f>'BAR BB| Open rates'!AP23*0.8*0.9</f>
        <v>37224</v>
      </c>
      <c r="AA24" s="57">
        <f>'BAR BB| Open rates'!AQ23*0.8*0.9</f>
        <v>37224</v>
      </c>
      <c r="AB24" s="57">
        <f>'BAR BB| Open rates'!AR23*0.8*0.9</f>
        <v>38664</v>
      </c>
      <c r="AC24" s="57">
        <f>'BAR BB| Open rates'!AS23*0.8*0.9</f>
        <v>38664</v>
      </c>
      <c r="AD24" s="57">
        <f>'BAR BB| Open rates'!AT23*0.8*0.9</f>
        <v>37224</v>
      </c>
      <c r="AE24" s="57">
        <f>'BAR BB| Open rates'!AU23*0.8*0.9</f>
        <v>37224</v>
      </c>
      <c r="AF24" s="57">
        <f>'BAR BB| Open rates'!AV23*0.8*0.9</f>
        <v>37224</v>
      </c>
      <c r="AG24" s="57">
        <f>'BAR BB| Open rates'!AW23*0.8*0.9</f>
        <v>37224</v>
      </c>
      <c r="AH24" s="57">
        <f>'BAR BB| Open rates'!AX23*0.8*0.9</f>
        <v>37224</v>
      </c>
      <c r="AI24" s="57">
        <f>'BAR BB| Open rates'!AY23*0.8*0.9</f>
        <v>38664</v>
      </c>
      <c r="AJ24" s="57">
        <f>'BAR BB| Open rates'!AZ23*0.8*0.9</f>
        <v>38664</v>
      </c>
      <c r="AK24" s="57">
        <f>'BAR BB| Open rates'!BA23*0.8*0.9</f>
        <v>37224</v>
      </c>
      <c r="AL24" s="57">
        <f>'BAR BB| Open rates'!BB23*0.8*0.9</f>
        <v>37224</v>
      </c>
      <c r="AM24" s="57">
        <f>'BAR BB| Open rates'!BC23*0.8*0.9</f>
        <v>37224</v>
      </c>
      <c r="AN24" s="57">
        <f>'BAR BB| Open rates'!BD23*0.8*0.9</f>
        <v>37224</v>
      </c>
      <c r="AO24" s="57">
        <f>'BAR BB| Open rates'!BE23*0.8*0.9</f>
        <v>37224</v>
      </c>
      <c r="AP24" s="57">
        <f>'BAR BB| Open rates'!BF23*0.8*0.9</f>
        <v>38664</v>
      </c>
      <c r="AQ24" s="57">
        <f>'BAR BB| Open rates'!BG23*0.8*0.9</f>
        <v>38664</v>
      </c>
      <c r="AR24" s="57">
        <f>'BAR BB| Open rates'!BH23*0.8*0.9</f>
        <v>34920</v>
      </c>
      <c r="AS24" s="57">
        <f>'BAR BB| Open rates'!BI23*0.8*0.9</f>
        <v>34920</v>
      </c>
      <c r="AT24" s="57">
        <f>'BAR BB| Open rates'!BJ23*0.8*0.9</f>
        <v>34920</v>
      </c>
      <c r="AU24" s="57">
        <f>'BAR BB| Open rates'!BK23*0.8*0.9</f>
        <v>34920</v>
      </c>
      <c r="AV24" s="57">
        <f>'BAR BB| Open rates'!BL23*0.8*0.9</f>
        <v>34920</v>
      </c>
      <c r="AW24" s="57">
        <f>'BAR BB| Open rates'!BM23*0.8*0.9</f>
        <v>35784</v>
      </c>
      <c r="AX24" s="57">
        <f>'BAR BB| Open rates'!BN23*0.8*0.9</f>
        <v>35784</v>
      </c>
      <c r="AY24" s="57">
        <f>'BAR BB| Open rates'!BO23*0.8*0.9</f>
        <v>34200</v>
      </c>
      <c r="AZ24" s="57">
        <f>'BAR BB| Open rates'!BP23*0.8*0.9</f>
        <v>34200</v>
      </c>
    </row>
    <row r="25" spans="1:52" x14ac:dyDescent="0.2">
      <c r="A25" s="261">
        <v>2</v>
      </c>
      <c r="B25" s="57">
        <f>'BAR BB| Open rates'!R24*0.8*0.9</f>
        <v>39384</v>
      </c>
      <c r="C25" s="57">
        <f>'BAR BB| Open rates'!S24*0.8*0.9</f>
        <v>39384</v>
      </c>
      <c r="D25" s="57">
        <f>'BAR BB| Open rates'!T24*0.8*0.9</f>
        <v>39384</v>
      </c>
      <c r="E25" s="57">
        <f>'BAR BB| Open rates'!U24*0.8*0.9</f>
        <v>39384</v>
      </c>
      <c r="F25" s="57">
        <f>'BAR BB| Open rates'!V24*0.8*0.9</f>
        <v>39384</v>
      </c>
      <c r="G25" s="57">
        <f>'BAR BB| Open rates'!W24*0.8*0.9</f>
        <v>40824</v>
      </c>
      <c r="H25" s="57">
        <f>'BAR BB| Open rates'!X24*0.8*0.9</f>
        <v>40824</v>
      </c>
      <c r="I25" s="57">
        <f>'BAR BB| Open rates'!Y24*0.8*0.9</f>
        <v>39384</v>
      </c>
      <c r="J25" s="57">
        <f>'BAR BB| Open rates'!Z24*0.8*0.9</f>
        <v>39384</v>
      </c>
      <c r="K25" s="57">
        <f>'BAR BB| Open rates'!AA24*0.8*0.9</f>
        <v>39384</v>
      </c>
      <c r="L25" s="57">
        <f>'BAR BB| Open rates'!AB24*0.8*0.9</f>
        <v>39384</v>
      </c>
      <c r="M25" s="57">
        <f>'BAR BB| Open rates'!AC24*0.8*0.9</f>
        <v>39384</v>
      </c>
      <c r="N25" s="57">
        <f>'BAR BB| Open rates'!AD24*0.8*0.9</f>
        <v>40824</v>
      </c>
      <c r="O25" s="57">
        <f>'BAR BB| Open rates'!AE24*0.8*0.9</f>
        <v>40824</v>
      </c>
      <c r="P25" s="57">
        <f>'BAR BB| Open rates'!AF24*0.8*0.9</f>
        <v>39384</v>
      </c>
      <c r="Q25" s="57">
        <f>'BAR BB| Open rates'!AG24*0.8*0.9</f>
        <v>39384</v>
      </c>
      <c r="R25" s="57">
        <f>'BAR BB| Open rates'!AH24*0.8*0.9</f>
        <v>39384</v>
      </c>
      <c r="S25" s="57">
        <f>'BAR BB| Open rates'!AI24*0.8*0.9</f>
        <v>39384</v>
      </c>
      <c r="T25" s="57">
        <f>'BAR BB| Open rates'!AJ24*0.8*0.9</f>
        <v>39384</v>
      </c>
      <c r="U25" s="57">
        <f>'BAR BB| Open rates'!AK24*0.8*0.9</f>
        <v>40824</v>
      </c>
      <c r="V25" s="57">
        <f>'BAR BB| Open rates'!AL24*0.8*0.9</f>
        <v>40824</v>
      </c>
      <c r="W25" s="57">
        <f>'BAR BB| Open rates'!AM24*0.8*0.9</f>
        <v>39384</v>
      </c>
      <c r="X25" s="57">
        <f>'BAR BB| Open rates'!AN24*0.8*0.9</f>
        <v>39384</v>
      </c>
      <c r="Y25" s="57">
        <f>'BAR BB| Open rates'!AO24*0.8*0.9</f>
        <v>39384</v>
      </c>
      <c r="Z25" s="57">
        <f>'BAR BB| Open rates'!AP24*0.8*0.9</f>
        <v>39384</v>
      </c>
      <c r="AA25" s="57">
        <f>'BAR BB| Open rates'!AQ24*0.8*0.9</f>
        <v>39384</v>
      </c>
      <c r="AB25" s="57">
        <f>'BAR BB| Open rates'!AR24*0.8*0.9</f>
        <v>40824</v>
      </c>
      <c r="AC25" s="57">
        <f>'BAR BB| Open rates'!AS24*0.8*0.9</f>
        <v>40824</v>
      </c>
      <c r="AD25" s="57">
        <f>'BAR BB| Open rates'!AT24*0.8*0.9</f>
        <v>39384</v>
      </c>
      <c r="AE25" s="57">
        <f>'BAR BB| Open rates'!AU24*0.8*0.9</f>
        <v>39384</v>
      </c>
      <c r="AF25" s="57">
        <f>'BAR BB| Open rates'!AV24*0.8*0.9</f>
        <v>39384</v>
      </c>
      <c r="AG25" s="57">
        <f>'BAR BB| Open rates'!AW24*0.8*0.9</f>
        <v>39384</v>
      </c>
      <c r="AH25" s="57">
        <f>'BAR BB| Open rates'!AX24*0.8*0.9</f>
        <v>39384</v>
      </c>
      <c r="AI25" s="57">
        <f>'BAR BB| Open rates'!AY24*0.8*0.9</f>
        <v>40824</v>
      </c>
      <c r="AJ25" s="57">
        <f>'BAR BB| Open rates'!AZ24*0.8*0.9</f>
        <v>40824</v>
      </c>
      <c r="AK25" s="57">
        <f>'BAR BB| Open rates'!BA24*0.8*0.9</f>
        <v>39384</v>
      </c>
      <c r="AL25" s="57">
        <f>'BAR BB| Open rates'!BB24*0.8*0.9</f>
        <v>39384</v>
      </c>
      <c r="AM25" s="57">
        <f>'BAR BB| Open rates'!BC24*0.8*0.9</f>
        <v>39384</v>
      </c>
      <c r="AN25" s="57">
        <f>'BAR BB| Open rates'!BD24*0.8*0.9</f>
        <v>39384</v>
      </c>
      <c r="AO25" s="57">
        <f>'BAR BB| Open rates'!BE24*0.8*0.9</f>
        <v>39384</v>
      </c>
      <c r="AP25" s="57">
        <f>'BAR BB| Open rates'!BF24*0.8*0.9</f>
        <v>40824</v>
      </c>
      <c r="AQ25" s="57">
        <f>'BAR BB| Open rates'!BG24*0.8*0.9</f>
        <v>40824</v>
      </c>
      <c r="AR25" s="57">
        <f>'BAR BB| Open rates'!BH24*0.8*0.9</f>
        <v>37080</v>
      </c>
      <c r="AS25" s="57">
        <f>'BAR BB| Open rates'!BI24*0.8*0.9</f>
        <v>37080</v>
      </c>
      <c r="AT25" s="57">
        <f>'BAR BB| Open rates'!BJ24*0.8*0.9</f>
        <v>37080</v>
      </c>
      <c r="AU25" s="57">
        <f>'BAR BB| Open rates'!BK24*0.8*0.9</f>
        <v>37080</v>
      </c>
      <c r="AV25" s="57">
        <f>'BAR BB| Open rates'!BL24*0.8*0.9</f>
        <v>37080</v>
      </c>
      <c r="AW25" s="57">
        <f>'BAR BB| Open rates'!BM24*0.8*0.9</f>
        <v>37944</v>
      </c>
      <c r="AX25" s="57">
        <f>'BAR BB| Open rates'!BN24*0.8*0.9</f>
        <v>37944</v>
      </c>
      <c r="AY25" s="57">
        <f>'BAR BB| Open rates'!BO24*0.8*0.9</f>
        <v>36360</v>
      </c>
      <c r="AZ25" s="57">
        <f>'BAR BB| Open rates'!BP24*0.8*0.9</f>
        <v>36360</v>
      </c>
    </row>
    <row r="26" spans="1:52" x14ac:dyDescent="0.2">
      <c r="A26" s="261">
        <v>3</v>
      </c>
      <c r="B26" s="57">
        <f>'BAR BB| Open rates'!R25*0.8*0.9</f>
        <v>41544</v>
      </c>
      <c r="C26" s="57">
        <f>'BAR BB| Open rates'!S25*0.8*0.9</f>
        <v>41544</v>
      </c>
      <c r="D26" s="57">
        <f>'BAR BB| Open rates'!T25*0.8*0.9</f>
        <v>41544</v>
      </c>
      <c r="E26" s="57">
        <f>'BAR BB| Open rates'!U25*0.8*0.9</f>
        <v>41544</v>
      </c>
      <c r="F26" s="57">
        <f>'BAR BB| Open rates'!V25*0.8*0.9</f>
        <v>41544</v>
      </c>
      <c r="G26" s="57">
        <f>'BAR BB| Open rates'!W25*0.8*0.9</f>
        <v>42984</v>
      </c>
      <c r="H26" s="57">
        <f>'BAR BB| Open rates'!X25*0.8*0.9</f>
        <v>42984</v>
      </c>
      <c r="I26" s="57">
        <f>'BAR BB| Open rates'!Y25*0.8*0.9</f>
        <v>41544</v>
      </c>
      <c r="J26" s="57">
        <f>'BAR BB| Open rates'!Z25*0.8*0.9</f>
        <v>41544</v>
      </c>
      <c r="K26" s="57">
        <f>'BAR BB| Open rates'!AA25*0.8*0.9</f>
        <v>41544</v>
      </c>
      <c r="L26" s="57">
        <f>'BAR BB| Open rates'!AB25*0.8*0.9</f>
        <v>41544</v>
      </c>
      <c r="M26" s="57">
        <f>'BAR BB| Open rates'!AC25*0.8*0.9</f>
        <v>41544</v>
      </c>
      <c r="N26" s="57">
        <f>'BAR BB| Open rates'!AD25*0.8*0.9</f>
        <v>42984</v>
      </c>
      <c r="O26" s="57">
        <f>'BAR BB| Open rates'!AE25*0.8*0.9</f>
        <v>42984</v>
      </c>
      <c r="P26" s="57">
        <f>'BAR BB| Open rates'!AF25*0.8*0.9</f>
        <v>41544</v>
      </c>
      <c r="Q26" s="57">
        <f>'BAR BB| Open rates'!AG25*0.8*0.9</f>
        <v>41544</v>
      </c>
      <c r="R26" s="57">
        <f>'BAR BB| Open rates'!AH25*0.8*0.9</f>
        <v>41544</v>
      </c>
      <c r="S26" s="57">
        <f>'BAR BB| Open rates'!AI25*0.8*0.9</f>
        <v>41544</v>
      </c>
      <c r="T26" s="57">
        <f>'BAR BB| Open rates'!AJ25*0.8*0.9</f>
        <v>41544</v>
      </c>
      <c r="U26" s="57">
        <f>'BAR BB| Open rates'!AK25*0.8*0.9</f>
        <v>42984</v>
      </c>
      <c r="V26" s="57">
        <f>'BAR BB| Open rates'!AL25*0.8*0.9</f>
        <v>42984</v>
      </c>
      <c r="W26" s="57">
        <f>'BAR BB| Open rates'!AM25*0.8*0.9</f>
        <v>41544</v>
      </c>
      <c r="X26" s="57">
        <f>'BAR BB| Open rates'!AN25*0.8*0.9</f>
        <v>41544</v>
      </c>
      <c r="Y26" s="57">
        <f>'BAR BB| Open rates'!AO25*0.8*0.9</f>
        <v>41544</v>
      </c>
      <c r="Z26" s="57">
        <f>'BAR BB| Open rates'!AP25*0.8*0.9</f>
        <v>41544</v>
      </c>
      <c r="AA26" s="57">
        <f>'BAR BB| Open rates'!AQ25*0.8*0.9</f>
        <v>41544</v>
      </c>
      <c r="AB26" s="57">
        <f>'BAR BB| Open rates'!AR25*0.8*0.9</f>
        <v>42984</v>
      </c>
      <c r="AC26" s="57">
        <f>'BAR BB| Open rates'!AS25*0.8*0.9</f>
        <v>42984</v>
      </c>
      <c r="AD26" s="57">
        <f>'BAR BB| Open rates'!AT25*0.8*0.9</f>
        <v>41544</v>
      </c>
      <c r="AE26" s="57">
        <f>'BAR BB| Open rates'!AU25*0.8*0.9</f>
        <v>41544</v>
      </c>
      <c r="AF26" s="57">
        <f>'BAR BB| Open rates'!AV25*0.8*0.9</f>
        <v>41544</v>
      </c>
      <c r="AG26" s="57">
        <f>'BAR BB| Open rates'!AW25*0.8*0.9</f>
        <v>41544</v>
      </c>
      <c r="AH26" s="57">
        <f>'BAR BB| Open rates'!AX25*0.8*0.9</f>
        <v>41544</v>
      </c>
      <c r="AI26" s="57">
        <f>'BAR BB| Open rates'!AY25*0.8*0.9</f>
        <v>42984</v>
      </c>
      <c r="AJ26" s="57">
        <f>'BAR BB| Open rates'!AZ25*0.8*0.9</f>
        <v>42984</v>
      </c>
      <c r="AK26" s="57">
        <f>'BAR BB| Open rates'!BA25*0.8*0.9</f>
        <v>41544</v>
      </c>
      <c r="AL26" s="57">
        <f>'BAR BB| Open rates'!BB25*0.8*0.9</f>
        <v>41544</v>
      </c>
      <c r="AM26" s="57">
        <f>'BAR BB| Open rates'!BC25*0.8*0.9</f>
        <v>41544</v>
      </c>
      <c r="AN26" s="57">
        <f>'BAR BB| Open rates'!BD25*0.8*0.9</f>
        <v>41544</v>
      </c>
      <c r="AO26" s="57">
        <f>'BAR BB| Open rates'!BE25*0.8*0.9</f>
        <v>41544</v>
      </c>
      <c r="AP26" s="57">
        <f>'BAR BB| Open rates'!BF25*0.8*0.9</f>
        <v>42984</v>
      </c>
      <c r="AQ26" s="57">
        <f>'BAR BB| Open rates'!BG25*0.8*0.9</f>
        <v>42984</v>
      </c>
      <c r="AR26" s="57">
        <f>'BAR BB| Open rates'!BH25*0.8*0.9</f>
        <v>39240</v>
      </c>
      <c r="AS26" s="57">
        <f>'BAR BB| Open rates'!BI25*0.8*0.9</f>
        <v>39240</v>
      </c>
      <c r="AT26" s="57">
        <f>'BAR BB| Open rates'!BJ25*0.8*0.9</f>
        <v>39240</v>
      </c>
      <c r="AU26" s="57">
        <f>'BAR BB| Open rates'!BK25*0.8*0.9</f>
        <v>39240</v>
      </c>
      <c r="AV26" s="57">
        <f>'BAR BB| Open rates'!BL25*0.8*0.9</f>
        <v>39240</v>
      </c>
      <c r="AW26" s="57">
        <f>'BAR BB| Open rates'!BM25*0.8*0.9</f>
        <v>40104</v>
      </c>
      <c r="AX26" s="57">
        <f>'BAR BB| Open rates'!BN25*0.8*0.9</f>
        <v>40104</v>
      </c>
      <c r="AY26" s="57">
        <f>'BAR BB| Open rates'!BO25*0.8*0.9</f>
        <v>38520</v>
      </c>
      <c r="AZ26" s="57">
        <f>'BAR BB| Open rates'!BP25*0.8*0.9</f>
        <v>38520</v>
      </c>
    </row>
    <row r="27" spans="1:52" x14ac:dyDescent="0.2">
      <c r="A27" s="261">
        <v>4</v>
      </c>
      <c r="B27" s="57">
        <f>'BAR BB| Open rates'!R26*0.8*0.9</f>
        <v>43704</v>
      </c>
      <c r="C27" s="57">
        <f>'BAR BB| Open rates'!S26*0.8*0.9</f>
        <v>43704</v>
      </c>
      <c r="D27" s="57">
        <f>'BAR BB| Open rates'!T26*0.8*0.9</f>
        <v>43704</v>
      </c>
      <c r="E27" s="57">
        <f>'BAR BB| Open rates'!U26*0.8*0.9</f>
        <v>43704</v>
      </c>
      <c r="F27" s="57">
        <f>'BAR BB| Open rates'!V26*0.8*0.9</f>
        <v>43704</v>
      </c>
      <c r="G27" s="57">
        <f>'BAR BB| Open rates'!W26*0.8*0.9</f>
        <v>45144</v>
      </c>
      <c r="H27" s="57">
        <f>'BAR BB| Open rates'!X26*0.8*0.9</f>
        <v>45144</v>
      </c>
      <c r="I27" s="57">
        <f>'BAR BB| Open rates'!Y26*0.8*0.9</f>
        <v>43704</v>
      </c>
      <c r="J27" s="57">
        <f>'BAR BB| Open rates'!Z26*0.8*0.9</f>
        <v>43704</v>
      </c>
      <c r="K27" s="57">
        <f>'BAR BB| Open rates'!AA26*0.8*0.9</f>
        <v>43704</v>
      </c>
      <c r="L27" s="57">
        <f>'BAR BB| Open rates'!AB26*0.8*0.9</f>
        <v>43704</v>
      </c>
      <c r="M27" s="57">
        <f>'BAR BB| Open rates'!AC26*0.8*0.9</f>
        <v>43704</v>
      </c>
      <c r="N27" s="57">
        <f>'BAR BB| Open rates'!AD26*0.8*0.9</f>
        <v>45144</v>
      </c>
      <c r="O27" s="57">
        <f>'BAR BB| Open rates'!AE26*0.8*0.9</f>
        <v>45144</v>
      </c>
      <c r="P27" s="57">
        <f>'BAR BB| Open rates'!AF26*0.8*0.9</f>
        <v>43704</v>
      </c>
      <c r="Q27" s="57">
        <f>'BAR BB| Open rates'!AG26*0.8*0.9</f>
        <v>43704</v>
      </c>
      <c r="R27" s="57">
        <f>'BAR BB| Open rates'!AH26*0.8*0.9</f>
        <v>43704</v>
      </c>
      <c r="S27" s="57">
        <f>'BAR BB| Open rates'!AI26*0.8*0.9</f>
        <v>43704</v>
      </c>
      <c r="T27" s="57">
        <f>'BAR BB| Open rates'!AJ26*0.8*0.9</f>
        <v>43704</v>
      </c>
      <c r="U27" s="57">
        <f>'BAR BB| Open rates'!AK26*0.8*0.9</f>
        <v>45144</v>
      </c>
      <c r="V27" s="57">
        <f>'BAR BB| Open rates'!AL26*0.8*0.9</f>
        <v>45144</v>
      </c>
      <c r="W27" s="57">
        <f>'BAR BB| Open rates'!AM26*0.8*0.9</f>
        <v>43704</v>
      </c>
      <c r="X27" s="57">
        <f>'BAR BB| Open rates'!AN26*0.8*0.9</f>
        <v>43704</v>
      </c>
      <c r="Y27" s="57">
        <f>'BAR BB| Open rates'!AO26*0.8*0.9</f>
        <v>43704</v>
      </c>
      <c r="Z27" s="57">
        <f>'BAR BB| Open rates'!AP26*0.8*0.9</f>
        <v>43704</v>
      </c>
      <c r="AA27" s="57">
        <f>'BAR BB| Open rates'!AQ26*0.8*0.9</f>
        <v>43704</v>
      </c>
      <c r="AB27" s="57">
        <f>'BAR BB| Open rates'!AR26*0.8*0.9</f>
        <v>45144</v>
      </c>
      <c r="AC27" s="57">
        <f>'BAR BB| Open rates'!AS26*0.8*0.9</f>
        <v>45144</v>
      </c>
      <c r="AD27" s="57">
        <f>'BAR BB| Open rates'!AT26*0.8*0.9</f>
        <v>43704</v>
      </c>
      <c r="AE27" s="57">
        <f>'BAR BB| Open rates'!AU26*0.8*0.9</f>
        <v>43704</v>
      </c>
      <c r="AF27" s="57">
        <f>'BAR BB| Open rates'!AV26*0.8*0.9</f>
        <v>43704</v>
      </c>
      <c r="AG27" s="57">
        <f>'BAR BB| Open rates'!AW26*0.8*0.9</f>
        <v>43704</v>
      </c>
      <c r="AH27" s="57">
        <f>'BAR BB| Open rates'!AX26*0.8*0.9</f>
        <v>43704</v>
      </c>
      <c r="AI27" s="57">
        <f>'BAR BB| Open rates'!AY26*0.8*0.9</f>
        <v>45144</v>
      </c>
      <c r="AJ27" s="57">
        <f>'BAR BB| Open rates'!AZ26*0.8*0.9</f>
        <v>45144</v>
      </c>
      <c r="AK27" s="57">
        <f>'BAR BB| Open rates'!BA26*0.8*0.9</f>
        <v>43704</v>
      </c>
      <c r="AL27" s="57">
        <f>'BAR BB| Open rates'!BB26*0.8*0.9</f>
        <v>43704</v>
      </c>
      <c r="AM27" s="57">
        <f>'BAR BB| Open rates'!BC26*0.8*0.9</f>
        <v>43704</v>
      </c>
      <c r="AN27" s="57">
        <f>'BAR BB| Open rates'!BD26*0.8*0.9</f>
        <v>43704</v>
      </c>
      <c r="AO27" s="57">
        <f>'BAR BB| Open rates'!BE26*0.8*0.9</f>
        <v>43704</v>
      </c>
      <c r="AP27" s="57">
        <f>'BAR BB| Open rates'!BF26*0.8*0.9</f>
        <v>45144</v>
      </c>
      <c r="AQ27" s="57">
        <f>'BAR BB| Open rates'!BG26*0.8*0.9</f>
        <v>45144</v>
      </c>
      <c r="AR27" s="57">
        <f>'BAR BB| Open rates'!BH26*0.8*0.9</f>
        <v>41400</v>
      </c>
      <c r="AS27" s="57">
        <f>'BAR BB| Open rates'!BI26*0.8*0.9</f>
        <v>41400</v>
      </c>
      <c r="AT27" s="57">
        <f>'BAR BB| Open rates'!BJ26*0.8*0.9</f>
        <v>41400</v>
      </c>
      <c r="AU27" s="57">
        <f>'BAR BB| Open rates'!BK26*0.8*0.9</f>
        <v>41400</v>
      </c>
      <c r="AV27" s="57">
        <f>'BAR BB| Open rates'!BL26*0.8*0.9</f>
        <v>41400</v>
      </c>
      <c r="AW27" s="57">
        <f>'BAR BB| Open rates'!BM26*0.8*0.9</f>
        <v>42264</v>
      </c>
      <c r="AX27" s="57">
        <f>'BAR BB| Open rates'!BN26*0.8*0.9</f>
        <v>42264</v>
      </c>
      <c r="AY27" s="57">
        <f>'BAR BB| Open rates'!BO26*0.8*0.9</f>
        <v>40680</v>
      </c>
      <c r="AZ27" s="57">
        <f>'BAR BB| Open rates'!BP26*0.8*0.9</f>
        <v>40680</v>
      </c>
    </row>
    <row r="28" spans="1:52" ht="24" x14ac:dyDescent="0.2">
      <c r="A28" s="260"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row>
    <row r="29" spans="1:52" x14ac:dyDescent="0.2">
      <c r="A29" s="261">
        <v>1</v>
      </c>
      <c r="B29" s="57">
        <f>'BAR BB| Open rates'!R28*0.8*0.9</f>
        <v>38664</v>
      </c>
      <c r="C29" s="57">
        <f>'BAR BB| Open rates'!S28*0.8*0.9</f>
        <v>38664</v>
      </c>
      <c r="D29" s="57">
        <f>'BAR BB| Open rates'!T28*0.8*0.9</f>
        <v>38664</v>
      </c>
      <c r="E29" s="57">
        <f>'BAR BB| Open rates'!U28*0.8*0.9</f>
        <v>38664</v>
      </c>
      <c r="F29" s="57">
        <f>'BAR BB| Open rates'!V28*0.8*0.9</f>
        <v>38664</v>
      </c>
      <c r="G29" s="57">
        <f>'BAR BB| Open rates'!W28*0.8*0.9</f>
        <v>40104</v>
      </c>
      <c r="H29" s="57">
        <f>'BAR BB| Open rates'!X28*0.8*0.9</f>
        <v>40104</v>
      </c>
      <c r="I29" s="57">
        <f>'BAR BB| Open rates'!Y28*0.8*0.9</f>
        <v>38664</v>
      </c>
      <c r="J29" s="57">
        <f>'BAR BB| Open rates'!Z28*0.8*0.9</f>
        <v>38664</v>
      </c>
      <c r="K29" s="57">
        <f>'BAR BB| Open rates'!AA28*0.8*0.9</f>
        <v>38664</v>
      </c>
      <c r="L29" s="57">
        <f>'BAR BB| Open rates'!AB28*0.8*0.9</f>
        <v>38664</v>
      </c>
      <c r="M29" s="57">
        <f>'BAR BB| Open rates'!AC28*0.8*0.9</f>
        <v>38664</v>
      </c>
      <c r="N29" s="57">
        <f>'BAR BB| Open rates'!AD28*0.8*0.9</f>
        <v>40104</v>
      </c>
      <c r="O29" s="57">
        <f>'BAR BB| Open rates'!AE28*0.8*0.9</f>
        <v>40104</v>
      </c>
      <c r="P29" s="57">
        <f>'BAR BB| Open rates'!AF28*0.8*0.9</f>
        <v>38664</v>
      </c>
      <c r="Q29" s="57">
        <f>'BAR BB| Open rates'!AG28*0.8*0.9</f>
        <v>38664</v>
      </c>
      <c r="R29" s="57">
        <f>'BAR BB| Open rates'!AH28*0.8*0.9</f>
        <v>38664</v>
      </c>
      <c r="S29" s="57">
        <f>'BAR BB| Open rates'!AI28*0.8*0.9</f>
        <v>38664</v>
      </c>
      <c r="T29" s="57">
        <f>'BAR BB| Open rates'!AJ28*0.8*0.9</f>
        <v>38664</v>
      </c>
      <c r="U29" s="57">
        <f>'BAR BB| Open rates'!AK28*0.8*0.9</f>
        <v>40104</v>
      </c>
      <c r="V29" s="57">
        <f>'BAR BB| Open rates'!AL28*0.8*0.9</f>
        <v>40104</v>
      </c>
      <c r="W29" s="57">
        <f>'BAR BB| Open rates'!AM28*0.8*0.9</f>
        <v>38664</v>
      </c>
      <c r="X29" s="57">
        <f>'BAR BB| Open rates'!AN28*0.8*0.9</f>
        <v>38664</v>
      </c>
      <c r="Y29" s="57">
        <f>'BAR BB| Open rates'!AO28*0.8*0.9</f>
        <v>38664</v>
      </c>
      <c r="Z29" s="57">
        <f>'BAR BB| Open rates'!AP28*0.8*0.9</f>
        <v>38664</v>
      </c>
      <c r="AA29" s="57">
        <f>'BAR BB| Open rates'!AQ28*0.8*0.9</f>
        <v>38664</v>
      </c>
      <c r="AB29" s="57">
        <f>'BAR BB| Open rates'!AR28*0.8*0.9</f>
        <v>40104</v>
      </c>
      <c r="AC29" s="57">
        <f>'BAR BB| Open rates'!AS28*0.8*0.9</f>
        <v>40104</v>
      </c>
      <c r="AD29" s="57">
        <f>'BAR BB| Open rates'!AT28*0.8*0.9</f>
        <v>38664</v>
      </c>
      <c r="AE29" s="57">
        <f>'BAR BB| Open rates'!AU28*0.8*0.9</f>
        <v>38664</v>
      </c>
      <c r="AF29" s="57">
        <f>'BAR BB| Open rates'!AV28*0.8*0.9</f>
        <v>38664</v>
      </c>
      <c r="AG29" s="57">
        <f>'BAR BB| Open rates'!AW28*0.8*0.9</f>
        <v>38664</v>
      </c>
      <c r="AH29" s="57">
        <f>'BAR BB| Open rates'!AX28*0.8*0.9</f>
        <v>38664</v>
      </c>
      <c r="AI29" s="57">
        <f>'BAR BB| Open rates'!AY28*0.8*0.9</f>
        <v>40104</v>
      </c>
      <c r="AJ29" s="57">
        <f>'BAR BB| Open rates'!AZ28*0.8*0.9</f>
        <v>40104</v>
      </c>
      <c r="AK29" s="57">
        <f>'BAR BB| Open rates'!BA28*0.8*0.9</f>
        <v>38664</v>
      </c>
      <c r="AL29" s="57">
        <f>'BAR BB| Open rates'!BB28*0.8*0.9</f>
        <v>38664</v>
      </c>
      <c r="AM29" s="57">
        <f>'BAR BB| Open rates'!BC28*0.8*0.9</f>
        <v>38664</v>
      </c>
      <c r="AN29" s="57">
        <f>'BAR BB| Open rates'!BD28*0.8*0.9</f>
        <v>38664</v>
      </c>
      <c r="AO29" s="57">
        <f>'BAR BB| Open rates'!BE28*0.8*0.9</f>
        <v>38664</v>
      </c>
      <c r="AP29" s="57">
        <f>'BAR BB| Open rates'!BF28*0.8*0.9</f>
        <v>40104</v>
      </c>
      <c r="AQ29" s="57">
        <f>'BAR BB| Open rates'!BG28*0.8*0.9</f>
        <v>40104</v>
      </c>
      <c r="AR29" s="57">
        <f>'BAR BB| Open rates'!BH28*0.8*0.9</f>
        <v>36360</v>
      </c>
      <c r="AS29" s="57">
        <f>'BAR BB| Open rates'!BI28*0.8*0.9</f>
        <v>36360</v>
      </c>
      <c r="AT29" s="57">
        <f>'BAR BB| Open rates'!BJ28*0.8*0.9</f>
        <v>36360</v>
      </c>
      <c r="AU29" s="57">
        <f>'BAR BB| Open rates'!BK28*0.8*0.9</f>
        <v>36360</v>
      </c>
      <c r="AV29" s="57">
        <f>'BAR BB| Open rates'!BL28*0.8*0.9</f>
        <v>36360</v>
      </c>
      <c r="AW29" s="57">
        <f>'BAR BB| Open rates'!BM28*0.8*0.9</f>
        <v>37224</v>
      </c>
      <c r="AX29" s="57">
        <f>'BAR BB| Open rates'!BN28*0.8*0.9</f>
        <v>37224</v>
      </c>
      <c r="AY29" s="57">
        <f>'BAR BB| Open rates'!BO28*0.8*0.9</f>
        <v>35640</v>
      </c>
      <c r="AZ29" s="57">
        <f>'BAR BB| Open rates'!BP28*0.8*0.9</f>
        <v>35640</v>
      </c>
    </row>
    <row r="30" spans="1:52" x14ac:dyDescent="0.2">
      <c r="A30" s="261">
        <v>2</v>
      </c>
      <c r="B30" s="57">
        <f>'BAR BB| Open rates'!R29*0.8*0.9</f>
        <v>40824</v>
      </c>
      <c r="C30" s="57">
        <f>'BAR BB| Open rates'!S29*0.8*0.9</f>
        <v>40824</v>
      </c>
      <c r="D30" s="57">
        <f>'BAR BB| Open rates'!T29*0.8*0.9</f>
        <v>40824</v>
      </c>
      <c r="E30" s="57">
        <f>'BAR BB| Open rates'!U29*0.8*0.9</f>
        <v>40824</v>
      </c>
      <c r="F30" s="57">
        <f>'BAR BB| Open rates'!V29*0.8*0.9</f>
        <v>40824</v>
      </c>
      <c r="G30" s="57">
        <f>'BAR BB| Open rates'!W29*0.8*0.9</f>
        <v>42264</v>
      </c>
      <c r="H30" s="57">
        <f>'BAR BB| Open rates'!X29*0.8*0.9</f>
        <v>42264</v>
      </c>
      <c r="I30" s="57">
        <f>'BAR BB| Open rates'!Y29*0.8*0.9</f>
        <v>40824</v>
      </c>
      <c r="J30" s="57">
        <f>'BAR BB| Open rates'!Z29*0.8*0.9</f>
        <v>40824</v>
      </c>
      <c r="K30" s="57">
        <f>'BAR BB| Open rates'!AA29*0.8*0.9</f>
        <v>40824</v>
      </c>
      <c r="L30" s="57">
        <f>'BAR BB| Open rates'!AB29*0.8*0.9</f>
        <v>40824</v>
      </c>
      <c r="M30" s="57">
        <f>'BAR BB| Open rates'!AC29*0.8*0.9</f>
        <v>40824</v>
      </c>
      <c r="N30" s="57">
        <f>'BAR BB| Open rates'!AD29*0.8*0.9</f>
        <v>42264</v>
      </c>
      <c r="O30" s="57">
        <f>'BAR BB| Open rates'!AE29*0.8*0.9</f>
        <v>42264</v>
      </c>
      <c r="P30" s="57">
        <f>'BAR BB| Open rates'!AF29*0.8*0.9</f>
        <v>40824</v>
      </c>
      <c r="Q30" s="57">
        <f>'BAR BB| Open rates'!AG29*0.8*0.9</f>
        <v>40824</v>
      </c>
      <c r="R30" s="57">
        <f>'BAR BB| Open rates'!AH29*0.8*0.9</f>
        <v>40824</v>
      </c>
      <c r="S30" s="57">
        <f>'BAR BB| Open rates'!AI29*0.8*0.9</f>
        <v>40824</v>
      </c>
      <c r="T30" s="57">
        <f>'BAR BB| Open rates'!AJ29*0.8*0.9</f>
        <v>40824</v>
      </c>
      <c r="U30" s="57">
        <f>'BAR BB| Open rates'!AK29*0.8*0.9</f>
        <v>42264</v>
      </c>
      <c r="V30" s="57">
        <f>'BAR BB| Open rates'!AL29*0.8*0.9</f>
        <v>42264</v>
      </c>
      <c r="W30" s="57">
        <f>'BAR BB| Open rates'!AM29*0.8*0.9</f>
        <v>40824</v>
      </c>
      <c r="X30" s="57">
        <f>'BAR BB| Open rates'!AN29*0.8*0.9</f>
        <v>40824</v>
      </c>
      <c r="Y30" s="57">
        <f>'BAR BB| Open rates'!AO29*0.8*0.9</f>
        <v>40824</v>
      </c>
      <c r="Z30" s="57">
        <f>'BAR BB| Open rates'!AP29*0.8*0.9</f>
        <v>40824</v>
      </c>
      <c r="AA30" s="57">
        <f>'BAR BB| Open rates'!AQ29*0.8*0.9</f>
        <v>40824</v>
      </c>
      <c r="AB30" s="57">
        <f>'BAR BB| Open rates'!AR29*0.8*0.9</f>
        <v>42264</v>
      </c>
      <c r="AC30" s="57">
        <f>'BAR BB| Open rates'!AS29*0.8*0.9</f>
        <v>42264</v>
      </c>
      <c r="AD30" s="57">
        <f>'BAR BB| Open rates'!AT29*0.8*0.9</f>
        <v>40824</v>
      </c>
      <c r="AE30" s="57">
        <f>'BAR BB| Open rates'!AU29*0.8*0.9</f>
        <v>40824</v>
      </c>
      <c r="AF30" s="57">
        <f>'BAR BB| Open rates'!AV29*0.8*0.9</f>
        <v>40824</v>
      </c>
      <c r="AG30" s="57">
        <f>'BAR BB| Open rates'!AW29*0.8*0.9</f>
        <v>40824</v>
      </c>
      <c r="AH30" s="57">
        <f>'BAR BB| Open rates'!AX29*0.8*0.9</f>
        <v>40824</v>
      </c>
      <c r="AI30" s="57">
        <f>'BAR BB| Open rates'!AY29*0.8*0.9</f>
        <v>42264</v>
      </c>
      <c r="AJ30" s="57">
        <f>'BAR BB| Open rates'!AZ29*0.8*0.9</f>
        <v>42264</v>
      </c>
      <c r="AK30" s="57">
        <f>'BAR BB| Open rates'!BA29*0.8*0.9</f>
        <v>40824</v>
      </c>
      <c r="AL30" s="57">
        <f>'BAR BB| Open rates'!BB29*0.8*0.9</f>
        <v>40824</v>
      </c>
      <c r="AM30" s="57">
        <f>'BAR BB| Open rates'!BC29*0.8*0.9</f>
        <v>40824</v>
      </c>
      <c r="AN30" s="57">
        <f>'BAR BB| Open rates'!BD29*0.8*0.9</f>
        <v>40824</v>
      </c>
      <c r="AO30" s="57">
        <f>'BAR BB| Open rates'!BE29*0.8*0.9</f>
        <v>40824</v>
      </c>
      <c r="AP30" s="57">
        <f>'BAR BB| Open rates'!BF29*0.8*0.9</f>
        <v>42264</v>
      </c>
      <c r="AQ30" s="57">
        <f>'BAR BB| Open rates'!BG29*0.8*0.9</f>
        <v>42264</v>
      </c>
      <c r="AR30" s="57">
        <f>'BAR BB| Open rates'!BH29*0.8*0.9</f>
        <v>38520</v>
      </c>
      <c r="AS30" s="57">
        <f>'BAR BB| Open rates'!BI29*0.8*0.9</f>
        <v>38520</v>
      </c>
      <c r="AT30" s="57">
        <f>'BAR BB| Open rates'!BJ29*0.8*0.9</f>
        <v>38520</v>
      </c>
      <c r="AU30" s="57">
        <f>'BAR BB| Open rates'!BK29*0.8*0.9</f>
        <v>38520</v>
      </c>
      <c r="AV30" s="57">
        <f>'BAR BB| Open rates'!BL29*0.8*0.9</f>
        <v>38520</v>
      </c>
      <c r="AW30" s="57">
        <f>'BAR BB| Open rates'!BM29*0.8*0.9</f>
        <v>39384</v>
      </c>
      <c r="AX30" s="57">
        <f>'BAR BB| Open rates'!BN29*0.8*0.9</f>
        <v>39384</v>
      </c>
      <c r="AY30" s="57">
        <f>'BAR BB| Open rates'!BO29*0.8*0.9</f>
        <v>37800</v>
      </c>
      <c r="AZ30" s="57">
        <f>'BAR BB| Open rates'!BP29*0.8*0.9</f>
        <v>37800</v>
      </c>
    </row>
    <row r="31" spans="1:52" x14ac:dyDescent="0.2">
      <c r="A31" s="261">
        <v>3</v>
      </c>
      <c r="B31" s="57">
        <f>'BAR BB| Open rates'!R30*0.8*0.9</f>
        <v>42984</v>
      </c>
      <c r="C31" s="57">
        <f>'BAR BB| Open rates'!S30*0.8*0.9</f>
        <v>42984</v>
      </c>
      <c r="D31" s="57">
        <f>'BAR BB| Open rates'!T30*0.8*0.9</f>
        <v>42984</v>
      </c>
      <c r="E31" s="57">
        <f>'BAR BB| Open rates'!U30*0.8*0.9</f>
        <v>42984</v>
      </c>
      <c r="F31" s="57">
        <f>'BAR BB| Open rates'!V30*0.8*0.9</f>
        <v>42984</v>
      </c>
      <c r="G31" s="57">
        <f>'BAR BB| Open rates'!W30*0.8*0.9</f>
        <v>44424</v>
      </c>
      <c r="H31" s="57">
        <f>'BAR BB| Open rates'!X30*0.8*0.9</f>
        <v>44424</v>
      </c>
      <c r="I31" s="57">
        <f>'BAR BB| Open rates'!Y30*0.8*0.9</f>
        <v>42984</v>
      </c>
      <c r="J31" s="57">
        <f>'BAR BB| Open rates'!Z30*0.8*0.9</f>
        <v>42984</v>
      </c>
      <c r="K31" s="57">
        <f>'BAR BB| Open rates'!AA30*0.8*0.9</f>
        <v>42984</v>
      </c>
      <c r="L31" s="57">
        <f>'BAR BB| Open rates'!AB30*0.8*0.9</f>
        <v>42984</v>
      </c>
      <c r="M31" s="57">
        <f>'BAR BB| Open rates'!AC30*0.8*0.9</f>
        <v>42984</v>
      </c>
      <c r="N31" s="57">
        <f>'BAR BB| Open rates'!AD30*0.8*0.9</f>
        <v>44424</v>
      </c>
      <c r="O31" s="57">
        <f>'BAR BB| Open rates'!AE30*0.8*0.9</f>
        <v>44424</v>
      </c>
      <c r="P31" s="57">
        <f>'BAR BB| Open rates'!AF30*0.8*0.9</f>
        <v>42984</v>
      </c>
      <c r="Q31" s="57">
        <f>'BAR BB| Open rates'!AG30*0.8*0.9</f>
        <v>42984</v>
      </c>
      <c r="R31" s="57">
        <f>'BAR BB| Open rates'!AH30*0.8*0.9</f>
        <v>42984</v>
      </c>
      <c r="S31" s="57">
        <f>'BAR BB| Open rates'!AI30*0.8*0.9</f>
        <v>42984</v>
      </c>
      <c r="T31" s="57">
        <f>'BAR BB| Open rates'!AJ30*0.8*0.9</f>
        <v>42984</v>
      </c>
      <c r="U31" s="57">
        <f>'BAR BB| Open rates'!AK30*0.8*0.9</f>
        <v>44424</v>
      </c>
      <c r="V31" s="57">
        <f>'BAR BB| Open rates'!AL30*0.8*0.9</f>
        <v>44424</v>
      </c>
      <c r="W31" s="57">
        <f>'BAR BB| Open rates'!AM30*0.8*0.9</f>
        <v>42984</v>
      </c>
      <c r="X31" s="57">
        <f>'BAR BB| Open rates'!AN30*0.8*0.9</f>
        <v>42984</v>
      </c>
      <c r="Y31" s="57">
        <f>'BAR BB| Open rates'!AO30*0.8*0.9</f>
        <v>42984</v>
      </c>
      <c r="Z31" s="57">
        <f>'BAR BB| Open rates'!AP30*0.8*0.9</f>
        <v>42984</v>
      </c>
      <c r="AA31" s="57">
        <f>'BAR BB| Open rates'!AQ30*0.8*0.9</f>
        <v>42984</v>
      </c>
      <c r="AB31" s="57">
        <f>'BAR BB| Open rates'!AR30*0.8*0.9</f>
        <v>44424</v>
      </c>
      <c r="AC31" s="57">
        <f>'BAR BB| Open rates'!AS30*0.8*0.9</f>
        <v>44424</v>
      </c>
      <c r="AD31" s="57">
        <f>'BAR BB| Open rates'!AT30*0.8*0.9</f>
        <v>42984</v>
      </c>
      <c r="AE31" s="57">
        <f>'BAR BB| Open rates'!AU30*0.8*0.9</f>
        <v>42984</v>
      </c>
      <c r="AF31" s="57">
        <f>'BAR BB| Open rates'!AV30*0.8*0.9</f>
        <v>42984</v>
      </c>
      <c r="AG31" s="57">
        <f>'BAR BB| Open rates'!AW30*0.8*0.9</f>
        <v>42984</v>
      </c>
      <c r="AH31" s="57">
        <f>'BAR BB| Open rates'!AX30*0.8*0.9</f>
        <v>42984</v>
      </c>
      <c r="AI31" s="57">
        <f>'BAR BB| Open rates'!AY30*0.8*0.9</f>
        <v>44424</v>
      </c>
      <c r="AJ31" s="57">
        <f>'BAR BB| Open rates'!AZ30*0.8*0.9</f>
        <v>44424</v>
      </c>
      <c r="AK31" s="57">
        <f>'BAR BB| Open rates'!BA30*0.8*0.9</f>
        <v>42984</v>
      </c>
      <c r="AL31" s="57">
        <f>'BAR BB| Open rates'!BB30*0.8*0.9</f>
        <v>42984</v>
      </c>
      <c r="AM31" s="57">
        <f>'BAR BB| Open rates'!BC30*0.8*0.9</f>
        <v>42984</v>
      </c>
      <c r="AN31" s="57">
        <f>'BAR BB| Open rates'!BD30*0.8*0.9</f>
        <v>42984</v>
      </c>
      <c r="AO31" s="57">
        <f>'BAR BB| Open rates'!BE30*0.8*0.9</f>
        <v>42984</v>
      </c>
      <c r="AP31" s="57">
        <f>'BAR BB| Open rates'!BF30*0.8*0.9</f>
        <v>44424</v>
      </c>
      <c r="AQ31" s="57">
        <f>'BAR BB| Open rates'!BG30*0.8*0.9</f>
        <v>44424</v>
      </c>
      <c r="AR31" s="57">
        <f>'BAR BB| Open rates'!BH30*0.8*0.9</f>
        <v>40680</v>
      </c>
      <c r="AS31" s="57">
        <f>'BAR BB| Open rates'!BI30*0.8*0.9</f>
        <v>40680</v>
      </c>
      <c r="AT31" s="57">
        <f>'BAR BB| Open rates'!BJ30*0.8*0.9</f>
        <v>40680</v>
      </c>
      <c r="AU31" s="57">
        <f>'BAR BB| Open rates'!BK30*0.8*0.9</f>
        <v>40680</v>
      </c>
      <c r="AV31" s="57">
        <f>'BAR BB| Open rates'!BL30*0.8*0.9</f>
        <v>40680</v>
      </c>
      <c r="AW31" s="57">
        <f>'BAR BB| Open rates'!BM30*0.8*0.9</f>
        <v>41544</v>
      </c>
      <c r="AX31" s="57">
        <f>'BAR BB| Open rates'!BN30*0.8*0.9</f>
        <v>41544</v>
      </c>
      <c r="AY31" s="57">
        <f>'BAR BB| Open rates'!BO30*0.8*0.9</f>
        <v>39960</v>
      </c>
      <c r="AZ31" s="57">
        <f>'BAR BB| Open rates'!BP30*0.8*0.9</f>
        <v>39960</v>
      </c>
    </row>
    <row r="32" spans="1:52" x14ac:dyDescent="0.2">
      <c r="A32" s="261">
        <v>4</v>
      </c>
      <c r="B32" s="57">
        <f>'BAR BB| Open rates'!R31*0.8*0.9</f>
        <v>45144</v>
      </c>
      <c r="C32" s="57">
        <f>'BAR BB| Open rates'!S31*0.8*0.9</f>
        <v>45144</v>
      </c>
      <c r="D32" s="57">
        <f>'BAR BB| Open rates'!T31*0.8*0.9</f>
        <v>45144</v>
      </c>
      <c r="E32" s="57">
        <f>'BAR BB| Open rates'!U31*0.8*0.9</f>
        <v>45144</v>
      </c>
      <c r="F32" s="57">
        <f>'BAR BB| Open rates'!V31*0.8*0.9</f>
        <v>45144</v>
      </c>
      <c r="G32" s="57">
        <f>'BAR BB| Open rates'!W31*0.8*0.9</f>
        <v>46584</v>
      </c>
      <c r="H32" s="57">
        <f>'BAR BB| Open rates'!X31*0.8*0.9</f>
        <v>46584</v>
      </c>
      <c r="I32" s="57">
        <f>'BAR BB| Open rates'!Y31*0.8*0.9</f>
        <v>45144</v>
      </c>
      <c r="J32" s="57">
        <f>'BAR BB| Open rates'!Z31*0.8*0.9</f>
        <v>45144</v>
      </c>
      <c r="K32" s="57">
        <f>'BAR BB| Open rates'!AA31*0.8*0.9</f>
        <v>45144</v>
      </c>
      <c r="L32" s="57">
        <f>'BAR BB| Open rates'!AB31*0.8*0.9</f>
        <v>45144</v>
      </c>
      <c r="M32" s="57">
        <f>'BAR BB| Open rates'!AC31*0.8*0.9</f>
        <v>45144</v>
      </c>
      <c r="N32" s="57">
        <f>'BAR BB| Open rates'!AD31*0.8*0.9</f>
        <v>46584</v>
      </c>
      <c r="O32" s="57">
        <f>'BAR BB| Open rates'!AE31*0.8*0.9</f>
        <v>46584</v>
      </c>
      <c r="P32" s="57">
        <f>'BAR BB| Open rates'!AF31*0.8*0.9</f>
        <v>45144</v>
      </c>
      <c r="Q32" s="57">
        <f>'BAR BB| Open rates'!AG31*0.8*0.9</f>
        <v>45144</v>
      </c>
      <c r="R32" s="57">
        <f>'BAR BB| Open rates'!AH31*0.8*0.9</f>
        <v>45144</v>
      </c>
      <c r="S32" s="57">
        <f>'BAR BB| Open rates'!AI31*0.8*0.9</f>
        <v>45144</v>
      </c>
      <c r="T32" s="57">
        <f>'BAR BB| Open rates'!AJ31*0.8*0.9</f>
        <v>45144</v>
      </c>
      <c r="U32" s="57">
        <f>'BAR BB| Open rates'!AK31*0.8*0.9</f>
        <v>46584</v>
      </c>
      <c r="V32" s="57">
        <f>'BAR BB| Open rates'!AL31*0.8*0.9</f>
        <v>46584</v>
      </c>
      <c r="W32" s="57">
        <f>'BAR BB| Open rates'!AM31*0.8*0.9</f>
        <v>45144</v>
      </c>
      <c r="X32" s="57">
        <f>'BAR BB| Open rates'!AN31*0.8*0.9</f>
        <v>45144</v>
      </c>
      <c r="Y32" s="57">
        <f>'BAR BB| Open rates'!AO31*0.8*0.9</f>
        <v>45144</v>
      </c>
      <c r="Z32" s="57">
        <f>'BAR BB| Open rates'!AP31*0.8*0.9</f>
        <v>45144</v>
      </c>
      <c r="AA32" s="57">
        <f>'BAR BB| Open rates'!AQ31*0.8*0.9</f>
        <v>45144</v>
      </c>
      <c r="AB32" s="57">
        <f>'BAR BB| Open rates'!AR31*0.8*0.9</f>
        <v>46584</v>
      </c>
      <c r="AC32" s="57">
        <f>'BAR BB| Open rates'!AS31*0.8*0.9</f>
        <v>46584</v>
      </c>
      <c r="AD32" s="57">
        <f>'BAR BB| Open rates'!AT31*0.8*0.9</f>
        <v>45144</v>
      </c>
      <c r="AE32" s="57">
        <f>'BAR BB| Open rates'!AU31*0.8*0.9</f>
        <v>45144</v>
      </c>
      <c r="AF32" s="57">
        <f>'BAR BB| Open rates'!AV31*0.8*0.9</f>
        <v>45144</v>
      </c>
      <c r="AG32" s="57">
        <f>'BAR BB| Open rates'!AW31*0.8*0.9</f>
        <v>45144</v>
      </c>
      <c r="AH32" s="57">
        <f>'BAR BB| Open rates'!AX31*0.8*0.9</f>
        <v>45144</v>
      </c>
      <c r="AI32" s="57">
        <f>'BAR BB| Open rates'!AY31*0.8*0.9</f>
        <v>46584</v>
      </c>
      <c r="AJ32" s="57">
        <f>'BAR BB| Open rates'!AZ31*0.8*0.9</f>
        <v>46584</v>
      </c>
      <c r="AK32" s="57">
        <f>'BAR BB| Open rates'!BA31*0.8*0.9</f>
        <v>45144</v>
      </c>
      <c r="AL32" s="57">
        <f>'BAR BB| Open rates'!BB31*0.8*0.9</f>
        <v>45144</v>
      </c>
      <c r="AM32" s="57">
        <f>'BAR BB| Open rates'!BC31*0.8*0.9</f>
        <v>45144</v>
      </c>
      <c r="AN32" s="57">
        <f>'BAR BB| Open rates'!BD31*0.8*0.9</f>
        <v>45144</v>
      </c>
      <c r="AO32" s="57">
        <f>'BAR BB| Open rates'!BE31*0.8*0.9</f>
        <v>45144</v>
      </c>
      <c r="AP32" s="57">
        <f>'BAR BB| Open rates'!BF31*0.8*0.9</f>
        <v>46584</v>
      </c>
      <c r="AQ32" s="57">
        <f>'BAR BB| Open rates'!BG31*0.8*0.9</f>
        <v>46584</v>
      </c>
      <c r="AR32" s="57">
        <f>'BAR BB| Open rates'!BH31*0.8*0.9</f>
        <v>42840</v>
      </c>
      <c r="AS32" s="57">
        <f>'BAR BB| Open rates'!BI31*0.8*0.9</f>
        <v>42840</v>
      </c>
      <c r="AT32" s="57">
        <f>'BAR BB| Open rates'!BJ31*0.8*0.9</f>
        <v>42840</v>
      </c>
      <c r="AU32" s="57">
        <f>'BAR BB| Open rates'!BK31*0.8*0.9</f>
        <v>42840</v>
      </c>
      <c r="AV32" s="57">
        <f>'BAR BB| Open rates'!BL31*0.8*0.9</f>
        <v>42840</v>
      </c>
      <c r="AW32" s="57">
        <f>'BAR BB| Open rates'!BM31*0.8*0.9</f>
        <v>43704</v>
      </c>
      <c r="AX32" s="57">
        <f>'BAR BB| Open rates'!BN31*0.8*0.9</f>
        <v>43704</v>
      </c>
      <c r="AY32" s="57">
        <f>'BAR BB| Open rates'!BO31*0.8*0.9</f>
        <v>42120</v>
      </c>
      <c r="AZ32" s="57">
        <f>'BAR BB| Open rates'!BP31*0.8*0.9</f>
        <v>42120</v>
      </c>
    </row>
    <row r="33" spans="1:52" x14ac:dyDescent="0.2">
      <c r="A33" s="260"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row>
    <row r="34" spans="1:52" x14ac:dyDescent="0.2">
      <c r="A34" s="261">
        <v>1</v>
      </c>
      <c r="B34" s="57">
        <f>'BAR BB| Open rates'!R33*0.8*0.9</f>
        <v>54576</v>
      </c>
      <c r="C34" s="57">
        <f>'BAR BB| Open rates'!S33*0.8*0.9</f>
        <v>54576</v>
      </c>
      <c r="D34" s="57">
        <f>'BAR BB| Open rates'!T33*0.8*0.9</f>
        <v>54576</v>
      </c>
      <c r="E34" s="57">
        <f>'BAR BB| Open rates'!U33*0.8*0.9</f>
        <v>54576</v>
      </c>
      <c r="F34" s="57">
        <f>'BAR BB| Open rates'!V33*0.8*0.9</f>
        <v>54576</v>
      </c>
      <c r="G34" s="57">
        <f>'BAR BB| Open rates'!W33*0.8*0.9</f>
        <v>56016</v>
      </c>
      <c r="H34" s="57">
        <f>'BAR BB| Open rates'!X33*0.8*0.9</f>
        <v>56016</v>
      </c>
      <c r="I34" s="57">
        <f>'BAR BB| Open rates'!Y33*0.8*0.9</f>
        <v>54576</v>
      </c>
      <c r="J34" s="57">
        <f>'BAR BB| Open rates'!Z33*0.8*0.9</f>
        <v>54576</v>
      </c>
      <c r="K34" s="57">
        <f>'BAR BB| Open rates'!AA33*0.8*0.9</f>
        <v>54576</v>
      </c>
      <c r="L34" s="57">
        <f>'BAR BB| Open rates'!AB33*0.8*0.9</f>
        <v>54576</v>
      </c>
      <c r="M34" s="57">
        <f>'BAR BB| Open rates'!AC33*0.8*0.9</f>
        <v>54576</v>
      </c>
      <c r="N34" s="57">
        <f>'BAR BB| Open rates'!AD33*0.8*0.9</f>
        <v>56016</v>
      </c>
      <c r="O34" s="57">
        <f>'BAR BB| Open rates'!AE33*0.8*0.9</f>
        <v>56016</v>
      </c>
      <c r="P34" s="57">
        <f>'BAR BB| Open rates'!AF33*0.8*0.9</f>
        <v>54576</v>
      </c>
      <c r="Q34" s="57">
        <f>'BAR BB| Open rates'!AG33*0.8*0.9</f>
        <v>54576</v>
      </c>
      <c r="R34" s="57">
        <f>'BAR BB| Open rates'!AH33*0.8*0.9</f>
        <v>54576</v>
      </c>
      <c r="S34" s="57">
        <f>'BAR BB| Open rates'!AI33*0.8*0.9</f>
        <v>54576</v>
      </c>
      <c r="T34" s="57">
        <f>'BAR BB| Open rates'!AJ33*0.8*0.9</f>
        <v>54576</v>
      </c>
      <c r="U34" s="57">
        <f>'BAR BB| Open rates'!AK33*0.8*0.9</f>
        <v>56016</v>
      </c>
      <c r="V34" s="57">
        <f>'BAR BB| Open rates'!AL33*0.8*0.9</f>
        <v>56016</v>
      </c>
      <c r="W34" s="57">
        <f>'BAR BB| Open rates'!AM33*0.8*0.9</f>
        <v>54576</v>
      </c>
      <c r="X34" s="57">
        <f>'BAR BB| Open rates'!AN33*0.8*0.9</f>
        <v>54576</v>
      </c>
      <c r="Y34" s="57">
        <f>'BAR BB| Open rates'!AO33*0.8*0.9</f>
        <v>54576</v>
      </c>
      <c r="Z34" s="57">
        <f>'BAR BB| Open rates'!AP33*0.8*0.9</f>
        <v>54576</v>
      </c>
      <c r="AA34" s="57">
        <f>'BAR BB| Open rates'!AQ33*0.8*0.9</f>
        <v>54576</v>
      </c>
      <c r="AB34" s="57">
        <f>'BAR BB| Open rates'!AR33*0.8*0.9</f>
        <v>56016</v>
      </c>
      <c r="AC34" s="57">
        <f>'BAR BB| Open rates'!AS33*0.8*0.9</f>
        <v>56016</v>
      </c>
      <c r="AD34" s="57">
        <f>'BAR BB| Open rates'!AT33*0.8*0.9</f>
        <v>54576</v>
      </c>
      <c r="AE34" s="57">
        <f>'BAR BB| Open rates'!AU33*0.8*0.9</f>
        <v>54576</v>
      </c>
      <c r="AF34" s="57">
        <f>'BAR BB| Open rates'!AV33*0.8*0.9</f>
        <v>54576</v>
      </c>
      <c r="AG34" s="57">
        <f>'BAR BB| Open rates'!AW33*0.8*0.9</f>
        <v>54576</v>
      </c>
      <c r="AH34" s="57">
        <f>'BAR BB| Open rates'!AX33*0.8*0.9</f>
        <v>54576</v>
      </c>
      <c r="AI34" s="57">
        <f>'BAR BB| Open rates'!AY33*0.8*0.9</f>
        <v>56016</v>
      </c>
      <c r="AJ34" s="57">
        <f>'BAR BB| Open rates'!AZ33*0.8*0.9</f>
        <v>56016</v>
      </c>
      <c r="AK34" s="57">
        <f>'BAR BB| Open rates'!BA33*0.8*0.9</f>
        <v>54576</v>
      </c>
      <c r="AL34" s="57">
        <f>'BAR BB| Open rates'!BB33*0.8*0.9</f>
        <v>54576</v>
      </c>
      <c r="AM34" s="57">
        <f>'BAR BB| Open rates'!BC33*0.8*0.9</f>
        <v>54576</v>
      </c>
      <c r="AN34" s="57">
        <f>'BAR BB| Open rates'!BD33*0.8*0.9</f>
        <v>54576</v>
      </c>
      <c r="AO34" s="57">
        <f>'BAR BB| Open rates'!BE33*0.8*0.9</f>
        <v>54576</v>
      </c>
      <c r="AP34" s="57">
        <f>'BAR BB| Open rates'!BF33*0.8*0.9</f>
        <v>56016</v>
      </c>
      <c r="AQ34" s="57">
        <f>'BAR BB| Open rates'!BG33*0.8*0.9</f>
        <v>56016</v>
      </c>
      <c r="AR34" s="57">
        <f>'BAR BB| Open rates'!BH33*0.8*0.9</f>
        <v>52272</v>
      </c>
      <c r="AS34" s="57">
        <f>'BAR BB| Open rates'!BI33*0.8*0.9</f>
        <v>52272</v>
      </c>
      <c r="AT34" s="57">
        <f>'BAR BB| Open rates'!BJ33*0.8*0.9</f>
        <v>52272</v>
      </c>
      <c r="AU34" s="57">
        <f>'BAR BB| Open rates'!BK33*0.8*0.9</f>
        <v>52272</v>
      </c>
      <c r="AV34" s="57">
        <f>'BAR BB| Open rates'!BL33*0.8*0.9</f>
        <v>52272</v>
      </c>
      <c r="AW34" s="57">
        <f>'BAR BB| Open rates'!BM33*0.8*0.9</f>
        <v>53136</v>
      </c>
      <c r="AX34" s="57">
        <f>'BAR BB| Open rates'!BN33*0.8*0.9</f>
        <v>53136</v>
      </c>
      <c r="AY34" s="57">
        <f>'BAR BB| Open rates'!BO33*0.8*0.9</f>
        <v>51552</v>
      </c>
      <c r="AZ34" s="57">
        <f>'BAR BB| Open rates'!BP33*0.8*0.9</f>
        <v>51552</v>
      </c>
    </row>
    <row r="35" spans="1:52" x14ac:dyDescent="0.2">
      <c r="A35" s="261">
        <v>2</v>
      </c>
      <c r="B35" s="57">
        <f>'BAR BB| Open rates'!R34*0.8*0.9</f>
        <v>56736</v>
      </c>
      <c r="C35" s="57">
        <f>'BAR BB| Open rates'!S34*0.8*0.9</f>
        <v>56736</v>
      </c>
      <c r="D35" s="57">
        <f>'BAR BB| Open rates'!T34*0.8*0.9</f>
        <v>56736</v>
      </c>
      <c r="E35" s="57">
        <f>'BAR BB| Open rates'!U34*0.8*0.9</f>
        <v>56736</v>
      </c>
      <c r="F35" s="57">
        <f>'BAR BB| Open rates'!V34*0.8*0.9</f>
        <v>56736</v>
      </c>
      <c r="G35" s="57">
        <f>'BAR BB| Open rates'!W34*0.8*0.9</f>
        <v>58176</v>
      </c>
      <c r="H35" s="57">
        <f>'BAR BB| Open rates'!X34*0.8*0.9</f>
        <v>58176</v>
      </c>
      <c r="I35" s="57">
        <f>'BAR BB| Open rates'!Y34*0.8*0.9</f>
        <v>56736</v>
      </c>
      <c r="J35" s="57">
        <f>'BAR BB| Open rates'!Z34*0.8*0.9</f>
        <v>56736</v>
      </c>
      <c r="K35" s="57">
        <f>'BAR BB| Open rates'!AA34*0.8*0.9</f>
        <v>56736</v>
      </c>
      <c r="L35" s="57">
        <f>'BAR BB| Open rates'!AB34*0.8*0.9</f>
        <v>56736</v>
      </c>
      <c r="M35" s="57">
        <f>'BAR BB| Open rates'!AC34*0.8*0.9</f>
        <v>56736</v>
      </c>
      <c r="N35" s="57">
        <f>'BAR BB| Open rates'!AD34*0.8*0.9</f>
        <v>58176</v>
      </c>
      <c r="O35" s="57">
        <f>'BAR BB| Open rates'!AE34*0.8*0.9</f>
        <v>58176</v>
      </c>
      <c r="P35" s="57">
        <f>'BAR BB| Open rates'!AF34*0.8*0.9</f>
        <v>56736</v>
      </c>
      <c r="Q35" s="57">
        <f>'BAR BB| Open rates'!AG34*0.8*0.9</f>
        <v>56736</v>
      </c>
      <c r="R35" s="57">
        <f>'BAR BB| Open rates'!AH34*0.8*0.9</f>
        <v>56736</v>
      </c>
      <c r="S35" s="57">
        <f>'BAR BB| Open rates'!AI34*0.8*0.9</f>
        <v>56736</v>
      </c>
      <c r="T35" s="57">
        <f>'BAR BB| Open rates'!AJ34*0.8*0.9</f>
        <v>56736</v>
      </c>
      <c r="U35" s="57">
        <f>'BAR BB| Open rates'!AK34*0.8*0.9</f>
        <v>58176</v>
      </c>
      <c r="V35" s="57">
        <f>'BAR BB| Open rates'!AL34*0.8*0.9</f>
        <v>58176</v>
      </c>
      <c r="W35" s="57">
        <f>'BAR BB| Open rates'!AM34*0.8*0.9</f>
        <v>56736</v>
      </c>
      <c r="X35" s="57">
        <f>'BAR BB| Open rates'!AN34*0.8*0.9</f>
        <v>56736</v>
      </c>
      <c r="Y35" s="57">
        <f>'BAR BB| Open rates'!AO34*0.8*0.9</f>
        <v>56736</v>
      </c>
      <c r="Z35" s="57">
        <f>'BAR BB| Open rates'!AP34*0.8*0.9</f>
        <v>56736</v>
      </c>
      <c r="AA35" s="57">
        <f>'BAR BB| Open rates'!AQ34*0.8*0.9</f>
        <v>56736</v>
      </c>
      <c r="AB35" s="57">
        <f>'BAR BB| Open rates'!AR34*0.8*0.9</f>
        <v>58176</v>
      </c>
      <c r="AC35" s="57">
        <f>'BAR BB| Open rates'!AS34*0.8*0.9</f>
        <v>58176</v>
      </c>
      <c r="AD35" s="57">
        <f>'BAR BB| Open rates'!AT34*0.8*0.9</f>
        <v>56736</v>
      </c>
      <c r="AE35" s="57">
        <f>'BAR BB| Open rates'!AU34*0.8*0.9</f>
        <v>56736</v>
      </c>
      <c r="AF35" s="57">
        <f>'BAR BB| Open rates'!AV34*0.8*0.9</f>
        <v>56736</v>
      </c>
      <c r="AG35" s="57">
        <f>'BAR BB| Open rates'!AW34*0.8*0.9</f>
        <v>56736</v>
      </c>
      <c r="AH35" s="57">
        <f>'BAR BB| Open rates'!AX34*0.8*0.9</f>
        <v>56736</v>
      </c>
      <c r="AI35" s="57">
        <f>'BAR BB| Open rates'!AY34*0.8*0.9</f>
        <v>58176</v>
      </c>
      <c r="AJ35" s="57">
        <f>'BAR BB| Open rates'!AZ34*0.8*0.9</f>
        <v>58176</v>
      </c>
      <c r="AK35" s="57">
        <f>'BAR BB| Open rates'!BA34*0.8*0.9</f>
        <v>56736</v>
      </c>
      <c r="AL35" s="57">
        <f>'BAR BB| Open rates'!BB34*0.8*0.9</f>
        <v>56736</v>
      </c>
      <c r="AM35" s="57">
        <f>'BAR BB| Open rates'!BC34*0.8*0.9</f>
        <v>56736</v>
      </c>
      <c r="AN35" s="57">
        <f>'BAR BB| Open rates'!BD34*0.8*0.9</f>
        <v>56736</v>
      </c>
      <c r="AO35" s="57">
        <f>'BAR BB| Open rates'!BE34*0.8*0.9</f>
        <v>56736</v>
      </c>
      <c r="AP35" s="57">
        <f>'BAR BB| Open rates'!BF34*0.8*0.9</f>
        <v>58176</v>
      </c>
      <c r="AQ35" s="57">
        <f>'BAR BB| Open rates'!BG34*0.8*0.9</f>
        <v>58176</v>
      </c>
      <c r="AR35" s="57">
        <f>'BAR BB| Open rates'!BH34*0.8*0.9</f>
        <v>54432</v>
      </c>
      <c r="AS35" s="57">
        <f>'BAR BB| Open rates'!BI34*0.8*0.9</f>
        <v>54432</v>
      </c>
      <c r="AT35" s="57">
        <f>'BAR BB| Open rates'!BJ34*0.8*0.9</f>
        <v>54432</v>
      </c>
      <c r="AU35" s="57">
        <f>'BAR BB| Open rates'!BK34*0.8*0.9</f>
        <v>54432</v>
      </c>
      <c r="AV35" s="57">
        <f>'BAR BB| Open rates'!BL34*0.8*0.9</f>
        <v>54432</v>
      </c>
      <c r="AW35" s="57">
        <f>'BAR BB| Open rates'!BM34*0.8*0.9</f>
        <v>55296</v>
      </c>
      <c r="AX35" s="57">
        <f>'BAR BB| Open rates'!BN34*0.8*0.9</f>
        <v>55296</v>
      </c>
      <c r="AY35" s="57">
        <f>'BAR BB| Open rates'!BO34*0.8*0.9</f>
        <v>53712</v>
      </c>
      <c r="AZ35" s="57">
        <f>'BAR BB| Open rates'!BP34*0.8*0.9</f>
        <v>53712</v>
      </c>
    </row>
    <row r="36" spans="1:52" x14ac:dyDescent="0.2">
      <c r="A36" s="261">
        <v>3</v>
      </c>
      <c r="B36" s="57">
        <f>'BAR BB| Open rates'!R35*0.8*0.9</f>
        <v>58896</v>
      </c>
      <c r="C36" s="57">
        <f>'BAR BB| Open rates'!S35*0.8*0.9</f>
        <v>58896</v>
      </c>
      <c r="D36" s="57">
        <f>'BAR BB| Open rates'!T35*0.8*0.9</f>
        <v>58896</v>
      </c>
      <c r="E36" s="57">
        <f>'BAR BB| Open rates'!U35*0.8*0.9</f>
        <v>58896</v>
      </c>
      <c r="F36" s="57">
        <f>'BAR BB| Open rates'!V35*0.8*0.9</f>
        <v>58896</v>
      </c>
      <c r="G36" s="57">
        <f>'BAR BB| Open rates'!W35*0.8*0.9</f>
        <v>60336</v>
      </c>
      <c r="H36" s="57">
        <f>'BAR BB| Open rates'!X35*0.8*0.9</f>
        <v>60336</v>
      </c>
      <c r="I36" s="57">
        <f>'BAR BB| Open rates'!Y35*0.8*0.9</f>
        <v>58896</v>
      </c>
      <c r="J36" s="57">
        <f>'BAR BB| Open rates'!Z35*0.8*0.9</f>
        <v>58896</v>
      </c>
      <c r="K36" s="57">
        <f>'BAR BB| Open rates'!AA35*0.8*0.9</f>
        <v>58896</v>
      </c>
      <c r="L36" s="57">
        <f>'BAR BB| Open rates'!AB35*0.8*0.9</f>
        <v>58896</v>
      </c>
      <c r="M36" s="57">
        <f>'BAR BB| Open rates'!AC35*0.8*0.9</f>
        <v>58896</v>
      </c>
      <c r="N36" s="57">
        <f>'BAR BB| Open rates'!AD35*0.8*0.9</f>
        <v>60336</v>
      </c>
      <c r="O36" s="57">
        <f>'BAR BB| Open rates'!AE35*0.8*0.9</f>
        <v>60336</v>
      </c>
      <c r="P36" s="57">
        <f>'BAR BB| Open rates'!AF35*0.8*0.9</f>
        <v>58896</v>
      </c>
      <c r="Q36" s="57">
        <f>'BAR BB| Open rates'!AG35*0.8*0.9</f>
        <v>58896</v>
      </c>
      <c r="R36" s="57">
        <f>'BAR BB| Open rates'!AH35*0.8*0.9</f>
        <v>58896</v>
      </c>
      <c r="S36" s="57">
        <f>'BAR BB| Open rates'!AI35*0.8*0.9</f>
        <v>58896</v>
      </c>
      <c r="T36" s="57">
        <f>'BAR BB| Open rates'!AJ35*0.8*0.9</f>
        <v>58896</v>
      </c>
      <c r="U36" s="57">
        <f>'BAR BB| Open rates'!AK35*0.8*0.9</f>
        <v>60336</v>
      </c>
      <c r="V36" s="57">
        <f>'BAR BB| Open rates'!AL35*0.8*0.9</f>
        <v>60336</v>
      </c>
      <c r="W36" s="57">
        <f>'BAR BB| Open rates'!AM35*0.8*0.9</f>
        <v>58896</v>
      </c>
      <c r="X36" s="57">
        <f>'BAR BB| Open rates'!AN35*0.8*0.9</f>
        <v>58896</v>
      </c>
      <c r="Y36" s="57">
        <f>'BAR BB| Open rates'!AO35*0.8*0.9</f>
        <v>58896</v>
      </c>
      <c r="Z36" s="57">
        <f>'BAR BB| Open rates'!AP35*0.8*0.9</f>
        <v>58896</v>
      </c>
      <c r="AA36" s="57">
        <f>'BAR BB| Open rates'!AQ35*0.8*0.9</f>
        <v>58896</v>
      </c>
      <c r="AB36" s="57">
        <f>'BAR BB| Open rates'!AR35*0.8*0.9</f>
        <v>60336</v>
      </c>
      <c r="AC36" s="57">
        <f>'BAR BB| Open rates'!AS35*0.8*0.9</f>
        <v>60336</v>
      </c>
      <c r="AD36" s="57">
        <f>'BAR BB| Open rates'!AT35*0.8*0.9</f>
        <v>58896</v>
      </c>
      <c r="AE36" s="57">
        <f>'BAR BB| Open rates'!AU35*0.8*0.9</f>
        <v>58896</v>
      </c>
      <c r="AF36" s="57">
        <f>'BAR BB| Open rates'!AV35*0.8*0.9</f>
        <v>58896</v>
      </c>
      <c r="AG36" s="57">
        <f>'BAR BB| Open rates'!AW35*0.8*0.9</f>
        <v>58896</v>
      </c>
      <c r="AH36" s="57">
        <f>'BAR BB| Open rates'!AX35*0.8*0.9</f>
        <v>58896</v>
      </c>
      <c r="AI36" s="57">
        <f>'BAR BB| Open rates'!AY35*0.8*0.9</f>
        <v>60336</v>
      </c>
      <c r="AJ36" s="57">
        <f>'BAR BB| Open rates'!AZ35*0.8*0.9</f>
        <v>60336</v>
      </c>
      <c r="AK36" s="57">
        <f>'BAR BB| Open rates'!BA35*0.8*0.9</f>
        <v>58896</v>
      </c>
      <c r="AL36" s="57">
        <f>'BAR BB| Open rates'!BB35*0.8*0.9</f>
        <v>58896</v>
      </c>
      <c r="AM36" s="57">
        <f>'BAR BB| Open rates'!BC35*0.8*0.9</f>
        <v>58896</v>
      </c>
      <c r="AN36" s="57">
        <f>'BAR BB| Open rates'!BD35*0.8*0.9</f>
        <v>58896</v>
      </c>
      <c r="AO36" s="57">
        <f>'BAR BB| Open rates'!BE35*0.8*0.9</f>
        <v>58896</v>
      </c>
      <c r="AP36" s="57">
        <f>'BAR BB| Open rates'!BF35*0.8*0.9</f>
        <v>60336</v>
      </c>
      <c r="AQ36" s="57">
        <f>'BAR BB| Open rates'!BG35*0.8*0.9</f>
        <v>60336</v>
      </c>
      <c r="AR36" s="57">
        <f>'BAR BB| Open rates'!BH35*0.8*0.9</f>
        <v>56592</v>
      </c>
      <c r="AS36" s="57">
        <f>'BAR BB| Open rates'!BI35*0.8*0.9</f>
        <v>56592</v>
      </c>
      <c r="AT36" s="57">
        <f>'BAR BB| Open rates'!BJ35*0.8*0.9</f>
        <v>56592</v>
      </c>
      <c r="AU36" s="57">
        <f>'BAR BB| Open rates'!BK35*0.8*0.9</f>
        <v>56592</v>
      </c>
      <c r="AV36" s="57">
        <f>'BAR BB| Open rates'!BL35*0.8*0.9</f>
        <v>56592</v>
      </c>
      <c r="AW36" s="57">
        <f>'BAR BB| Open rates'!BM35*0.8*0.9</f>
        <v>57456</v>
      </c>
      <c r="AX36" s="57">
        <f>'BAR BB| Open rates'!BN35*0.8*0.9</f>
        <v>57456</v>
      </c>
      <c r="AY36" s="57">
        <f>'BAR BB| Open rates'!BO35*0.8*0.9</f>
        <v>55872</v>
      </c>
      <c r="AZ36" s="57">
        <f>'BAR BB| Open rates'!BP35*0.8*0.9</f>
        <v>55872</v>
      </c>
    </row>
    <row r="37" spans="1:52" x14ac:dyDescent="0.2">
      <c r="A37" s="261">
        <v>4</v>
      </c>
      <c r="B37" s="57">
        <f>'BAR BB| Open rates'!R36*0.8*0.9</f>
        <v>61056</v>
      </c>
      <c r="C37" s="57">
        <f>'BAR BB| Open rates'!S36*0.8*0.9</f>
        <v>61056</v>
      </c>
      <c r="D37" s="57">
        <f>'BAR BB| Open rates'!T36*0.8*0.9</f>
        <v>61056</v>
      </c>
      <c r="E37" s="57">
        <f>'BAR BB| Open rates'!U36*0.8*0.9</f>
        <v>61056</v>
      </c>
      <c r="F37" s="57">
        <f>'BAR BB| Open rates'!V36*0.8*0.9</f>
        <v>61056</v>
      </c>
      <c r="G37" s="57">
        <f>'BAR BB| Open rates'!W36*0.8*0.9</f>
        <v>62496</v>
      </c>
      <c r="H37" s="57">
        <f>'BAR BB| Open rates'!X36*0.8*0.9</f>
        <v>62496</v>
      </c>
      <c r="I37" s="57">
        <f>'BAR BB| Open rates'!Y36*0.8*0.9</f>
        <v>61056</v>
      </c>
      <c r="J37" s="57">
        <f>'BAR BB| Open rates'!Z36*0.8*0.9</f>
        <v>61056</v>
      </c>
      <c r="K37" s="57">
        <f>'BAR BB| Open rates'!AA36*0.8*0.9</f>
        <v>61056</v>
      </c>
      <c r="L37" s="57">
        <f>'BAR BB| Open rates'!AB36*0.8*0.9</f>
        <v>61056</v>
      </c>
      <c r="M37" s="57">
        <f>'BAR BB| Open rates'!AC36*0.8*0.9</f>
        <v>61056</v>
      </c>
      <c r="N37" s="57">
        <f>'BAR BB| Open rates'!AD36*0.8*0.9</f>
        <v>62496</v>
      </c>
      <c r="O37" s="57">
        <f>'BAR BB| Open rates'!AE36*0.8*0.9</f>
        <v>62496</v>
      </c>
      <c r="P37" s="57">
        <f>'BAR BB| Open rates'!AF36*0.8*0.9</f>
        <v>61056</v>
      </c>
      <c r="Q37" s="57">
        <f>'BAR BB| Open rates'!AG36*0.8*0.9</f>
        <v>61056</v>
      </c>
      <c r="R37" s="57">
        <f>'BAR BB| Open rates'!AH36*0.8*0.9</f>
        <v>61056</v>
      </c>
      <c r="S37" s="57">
        <f>'BAR BB| Open rates'!AI36*0.8*0.9</f>
        <v>61056</v>
      </c>
      <c r="T37" s="57">
        <f>'BAR BB| Open rates'!AJ36*0.8*0.9</f>
        <v>61056</v>
      </c>
      <c r="U37" s="57">
        <f>'BAR BB| Open rates'!AK36*0.8*0.9</f>
        <v>62496</v>
      </c>
      <c r="V37" s="57">
        <f>'BAR BB| Open rates'!AL36*0.8*0.9</f>
        <v>62496</v>
      </c>
      <c r="W37" s="57">
        <f>'BAR BB| Open rates'!AM36*0.8*0.9</f>
        <v>61056</v>
      </c>
      <c r="X37" s="57">
        <f>'BAR BB| Open rates'!AN36*0.8*0.9</f>
        <v>61056</v>
      </c>
      <c r="Y37" s="57">
        <f>'BAR BB| Open rates'!AO36*0.8*0.9</f>
        <v>61056</v>
      </c>
      <c r="Z37" s="57">
        <f>'BAR BB| Open rates'!AP36*0.8*0.9</f>
        <v>61056</v>
      </c>
      <c r="AA37" s="57">
        <f>'BAR BB| Open rates'!AQ36*0.8*0.9</f>
        <v>61056</v>
      </c>
      <c r="AB37" s="57">
        <f>'BAR BB| Open rates'!AR36*0.8*0.9</f>
        <v>62496</v>
      </c>
      <c r="AC37" s="57">
        <f>'BAR BB| Open rates'!AS36*0.8*0.9</f>
        <v>62496</v>
      </c>
      <c r="AD37" s="57">
        <f>'BAR BB| Open rates'!AT36*0.8*0.9</f>
        <v>61056</v>
      </c>
      <c r="AE37" s="57">
        <f>'BAR BB| Open rates'!AU36*0.8*0.9</f>
        <v>61056</v>
      </c>
      <c r="AF37" s="57">
        <f>'BAR BB| Open rates'!AV36*0.8*0.9</f>
        <v>61056</v>
      </c>
      <c r="AG37" s="57">
        <f>'BAR BB| Open rates'!AW36*0.8*0.9</f>
        <v>61056</v>
      </c>
      <c r="AH37" s="57">
        <f>'BAR BB| Open rates'!AX36*0.8*0.9</f>
        <v>61056</v>
      </c>
      <c r="AI37" s="57">
        <f>'BAR BB| Open rates'!AY36*0.8*0.9</f>
        <v>62496</v>
      </c>
      <c r="AJ37" s="57">
        <f>'BAR BB| Open rates'!AZ36*0.8*0.9</f>
        <v>62496</v>
      </c>
      <c r="AK37" s="57">
        <f>'BAR BB| Open rates'!BA36*0.8*0.9</f>
        <v>61056</v>
      </c>
      <c r="AL37" s="57">
        <f>'BAR BB| Open rates'!BB36*0.8*0.9</f>
        <v>61056</v>
      </c>
      <c r="AM37" s="57">
        <f>'BAR BB| Open rates'!BC36*0.8*0.9</f>
        <v>61056</v>
      </c>
      <c r="AN37" s="57">
        <f>'BAR BB| Open rates'!BD36*0.8*0.9</f>
        <v>61056</v>
      </c>
      <c r="AO37" s="57">
        <f>'BAR BB| Open rates'!BE36*0.8*0.9</f>
        <v>61056</v>
      </c>
      <c r="AP37" s="57">
        <f>'BAR BB| Open rates'!BF36*0.8*0.9</f>
        <v>62496</v>
      </c>
      <c r="AQ37" s="57">
        <f>'BAR BB| Open rates'!BG36*0.8*0.9</f>
        <v>62496</v>
      </c>
      <c r="AR37" s="57">
        <f>'BAR BB| Open rates'!BH36*0.8*0.9</f>
        <v>58752</v>
      </c>
      <c r="AS37" s="57">
        <f>'BAR BB| Open rates'!BI36*0.8*0.9</f>
        <v>58752</v>
      </c>
      <c r="AT37" s="57">
        <f>'BAR BB| Open rates'!BJ36*0.8*0.9</f>
        <v>58752</v>
      </c>
      <c r="AU37" s="57">
        <f>'BAR BB| Open rates'!BK36*0.8*0.9</f>
        <v>58752</v>
      </c>
      <c r="AV37" s="57">
        <f>'BAR BB| Open rates'!BL36*0.8*0.9</f>
        <v>58752</v>
      </c>
      <c r="AW37" s="57">
        <f>'BAR BB| Open rates'!BM36*0.8*0.9</f>
        <v>59616</v>
      </c>
      <c r="AX37" s="57">
        <f>'BAR BB| Open rates'!BN36*0.8*0.9</f>
        <v>59616</v>
      </c>
      <c r="AY37" s="57">
        <f>'BAR BB| Open rates'!BO36*0.8*0.9</f>
        <v>58032</v>
      </c>
      <c r="AZ37" s="57">
        <f>'BAR BB| Open rates'!BP36*0.8*0.9</f>
        <v>58032</v>
      </c>
    </row>
    <row r="38" spans="1:52" x14ac:dyDescent="0.2">
      <c r="A38" s="261">
        <v>5</v>
      </c>
      <c r="B38" s="57">
        <f>'BAR BB| Open rates'!R37*0.8*0.9</f>
        <v>63216</v>
      </c>
      <c r="C38" s="57">
        <f>'BAR BB| Open rates'!S37*0.8*0.9</f>
        <v>63216</v>
      </c>
      <c r="D38" s="57">
        <f>'BAR BB| Open rates'!T37*0.8*0.9</f>
        <v>63216</v>
      </c>
      <c r="E38" s="57">
        <f>'BAR BB| Open rates'!U37*0.8*0.9</f>
        <v>63216</v>
      </c>
      <c r="F38" s="57">
        <f>'BAR BB| Open rates'!V37*0.8*0.9</f>
        <v>63216</v>
      </c>
      <c r="G38" s="57">
        <f>'BAR BB| Open rates'!W37*0.8*0.9</f>
        <v>64656</v>
      </c>
      <c r="H38" s="57">
        <f>'BAR BB| Open rates'!X37*0.8*0.9</f>
        <v>64656</v>
      </c>
      <c r="I38" s="57">
        <f>'BAR BB| Open rates'!Y37*0.8*0.9</f>
        <v>63216</v>
      </c>
      <c r="J38" s="57">
        <f>'BAR BB| Open rates'!Z37*0.8*0.9</f>
        <v>63216</v>
      </c>
      <c r="K38" s="57">
        <f>'BAR BB| Open rates'!AA37*0.8*0.9</f>
        <v>63216</v>
      </c>
      <c r="L38" s="57">
        <f>'BAR BB| Open rates'!AB37*0.8*0.9</f>
        <v>63216</v>
      </c>
      <c r="M38" s="57">
        <f>'BAR BB| Open rates'!AC37*0.8*0.9</f>
        <v>63216</v>
      </c>
      <c r="N38" s="57">
        <f>'BAR BB| Open rates'!AD37*0.8*0.9</f>
        <v>64656</v>
      </c>
      <c r="O38" s="57">
        <f>'BAR BB| Open rates'!AE37*0.8*0.9</f>
        <v>64656</v>
      </c>
      <c r="P38" s="57">
        <f>'BAR BB| Open rates'!AF37*0.8*0.9</f>
        <v>63216</v>
      </c>
      <c r="Q38" s="57">
        <f>'BAR BB| Open rates'!AG37*0.8*0.9</f>
        <v>63216</v>
      </c>
      <c r="R38" s="57">
        <f>'BAR BB| Open rates'!AH37*0.8*0.9</f>
        <v>63216</v>
      </c>
      <c r="S38" s="57">
        <f>'BAR BB| Open rates'!AI37*0.8*0.9</f>
        <v>63216</v>
      </c>
      <c r="T38" s="57">
        <f>'BAR BB| Open rates'!AJ37*0.8*0.9</f>
        <v>63216</v>
      </c>
      <c r="U38" s="57">
        <f>'BAR BB| Open rates'!AK37*0.8*0.9</f>
        <v>64656</v>
      </c>
      <c r="V38" s="57">
        <f>'BAR BB| Open rates'!AL37*0.8*0.9</f>
        <v>64656</v>
      </c>
      <c r="W38" s="57">
        <f>'BAR BB| Open rates'!AM37*0.8*0.9</f>
        <v>63216</v>
      </c>
      <c r="X38" s="57">
        <f>'BAR BB| Open rates'!AN37*0.8*0.9</f>
        <v>63216</v>
      </c>
      <c r="Y38" s="57">
        <f>'BAR BB| Open rates'!AO37*0.8*0.9</f>
        <v>63216</v>
      </c>
      <c r="Z38" s="57">
        <f>'BAR BB| Open rates'!AP37*0.8*0.9</f>
        <v>63216</v>
      </c>
      <c r="AA38" s="57">
        <f>'BAR BB| Open rates'!AQ37*0.8*0.9</f>
        <v>63216</v>
      </c>
      <c r="AB38" s="57">
        <f>'BAR BB| Open rates'!AR37*0.8*0.9</f>
        <v>64656</v>
      </c>
      <c r="AC38" s="57">
        <f>'BAR BB| Open rates'!AS37*0.8*0.9</f>
        <v>64656</v>
      </c>
      <c r="AD38" s="57">
        <f>'BAR BB| Open rates'!AT37*0.8*0.9</f>
        <v>63216</v>
      </c>
      <c r="AE38" s="57">
        <f>'BAR BB| Open rates'!AU37*0.8*0.9</f>
        <v>63216</v>
      </c>
      <c r="AF38" s="57">
        <f>'BAR BB| Open rates'!AV37*0.8*0.9</f>
        <v>63216</v>
      </c>
      <c r="AG38" s="57">
        <f>'BAR BB| Open rates'!AW37*0.8*0.9</f>
        <v>63216</v>
      </c>
      <c r="AH38" s="57">
        <f>'BAR BB| Open rates'!AX37*0.8*0.9</f>
        <v>63216</v>
      </c>
      <c r="AI38" s="57">
        <f>'BAR BB| Open rates'!AY37*0.8*0.9</f>
        <v>64656</v>
      </c>
      <c r="AJ38" s="57">
        <f>'BAR BB| Open rates'!AZ37*0.8*0.9</f>
        <v>64656</v>
      </c>
      <c r="AK38" s="57">
        <f>'BAR BB| Open rates'!BA37*0.8*0.9</f>
        <v>63216</v>
      </c>
      <c r="AL38" s="57">
        <f>'BAR BB| Open rates'!BB37*0.8*0.9</f>
        <v>63216</v>
      </c>
      <c r="AM38" s="57">
        <f>'BAR BB| Open rates'!BC37*0.8*0.9</f>
        <v>63216</v>
      </c>
      <c r="AN38" s="57">
        <f>'BAR BB| Open rates'!BD37*0.8*0.9</f>
        <v>63216</v>
      </c>
      <c r="AO38" s="57">
        <f>'BAR BB| Open rates'!BE37*0.8*0.9</f>
        <v>63216</v>
      </c>
      <c r="AP38" s="57">
        <f>'BAR BB| Open rates'!BF37*0.8*0.9</f>
        <v>64656</v>
      </c>
      <c r="AQ38" s="57">
        <f>'BAR BB| Open rates'!BG37*0.8*0.9</f>
        <v>64656</v>
      </c>
      <c r="AR38" s="57">
        <f>'BAR BB| Open rates'!BH37*0.8*0.9</f>
        <v>60912</v>
      </c>
      <c r="AS38" s="57">
        <f>'BAR BB| Open rates'!BI37*0.8*0.9</f>
        <v>60912</v>
      </c>
      <c r="AT38" s="57">
        <f>'BAR BB| Open rates'!BJ37*0.8*0.9</f>
        <v>60912</v>
      </c>
      <c r="AU38" s="57">
        <f>'BAR BB| Open rates'!BK37*0.8*0.9</f>
        <v>60912</v>
      </c>
      <c r="AV38" s="57">
        <f>'BAR BB| Open rates'!BL37*0.8*0.9</f>
        <v>60912</v>
      </c>
      <c r="AW38" s="57">
        <f>'BAR BB| Open rates'!BM37*0.8*0.9</f>
        <v>61776</v>
      </c>
      <c r="AX38" s="57">
        <f>'BAR BB| Open rates'!BN37*0.8*0.9</f>
        <v>61776</v>
      </c>
      <c r="AY38" s="57">
        <f>'BAR BB| Open rates'!BO37*0.8*0.9</f>
        <v>60192</v>
      </c>
      <c r="AZ38" s="57">
        <f>'BAR BB| Open rates'!BP37*0.8*0.9</f>
        <v>60192</v>
      </c>
    </row>
    <row r="39" spans="1:52" x14ac:dyDescent="0.2">
      <c r="A39" s="261">
        <v>6</v>
      </c>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row>
    <row r="40" spans="1:52" x14ac:dyDescent="0.2">
      <c r="A40" s="193"/>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row>
    <row r="41" spans="1:52" x14ac:dyDescent="0.2">
      <c r="A41" s="371" t="s">
        <v>172</v>
      </c>
    </row>
    <row r="42" spans="1:52" x14ac:dyDescent="0.2">
      <c r="A42" s="371"/>
    </row>
    <row r="43" spans="1:52" x14ac:dyDescent="0.2">
      <c r="A43" s="89"/>
    </row>
    <row r="44" spans="1:52" x14ac:dyDescent="0.2">
      <c r="A44" s="31"/>
    </row>
    <row r="45" spans="1:52" x14ac:dyDescent="0.2">
      <c r="A45" s="177" t="s">
        <v>83</v>
      </c>
    </row>
    <row r="46" spans="1:52" ht="24" x14ac:dyDescent="0.2">
      <c r="A46" s="157" t="s">
        <v>470</v>
      </c>
    </row>
    <row r="47" spans="1:52" ht="24" x14ac:dyDescent="0.2">
      <c r="A47" s="157" t="s">
        <v>469</v>
      </c>
    </row>
    <row r="48" spans="1:52" x14ac:dyDescent="0.2">
      <c r="A48" s="33" t="s">
        <v>472</v>
      </c>
    </row>
    <row r="49" spans="1:1" x14ac:dyDescent="0.2">
      <c r="A49" s="174" t="s">
        <v>74</v>
      </c>
    </row>
    <row r="50" spans="1:1" x14ac:dyDescent="0.2">
      <c r="A50" s="178" t="s">
        <v>75</v>
      </c>
    </row>
    <row r="51" spans="1:1" ht="24" x14ac:dyDescent="0.2">
      <c r="A51" s="175" t="s">
        <v>76</v>
      </c>
    </row>
    <row r="52" spans="1:1" ht="24" x14ac:dyDescent="0.2">
      <c r="A52" s="175" t="s">
        <v>89</v>
      </c>
    </row>
    <row r="53" spans="1:1" x14ac:dyDescent="0.2">
      <c r="A53" s="175" t="s">
        <v>78</v>
      </c>
    </row>
    <row r="54" spans="1:1" ht="24" x14ac:dyDescent="0.2">
      <c r="A54" s="175" t="s">
        <v>439</v>
      </c>
    </row>
    <row r="55" spans="1:1" ht="24" x14ac:dyDescent="0.2">
      <c r="A55" s="175" t="s">
        <v>79</v>
      </c>
    </row>
    <row r="56" spans="1:1" ht="24" x14ac:dyDescent="0.2">
      <c r="A56" s="175" t="s">
        <v>187</v>
      </c>
    </row>
    <row r="57" spans="1:1" x14ac:dyDescent="0.2">
      <c r="A57" s="221"/>
    </row>
    <row r="58" spans="1:1" x14ac:dyDescent="0.2">
      <c r="A58" s="69"/>
    </row>
    <row r="59" spans="1:1" x14ac:dyDescent="0.2">
      <c r="A59" s="6"/>
    </row>
    <row r="60" spans="1:1" x14ac:dyDescent="0.2">
      <c r="A60" s="171" t="s">
        <v>81</v>
      </c>
    </row>
    <row r="61" spans="1:1" ht="72" x14ac:dyDescent="0.2">
      <c r="A61" s="176" t="s">
        <v>463</v>
      </c>
    </row>
    <row r="62" spans="1:1" x14ac:dyDescent="0.2">
      <c r="A62" s="176"/>
    </row>
    <row r="63" spans="1:1" x14ac:dyDescent="0.2">
      <c r="A63" s="168"/>
    </row>
    <row r="64" spans="1:1" x14ac:dyDescent="0.2">
      <c r="A64" s="174" t="s">
        <v>479</v>
      </c>
    </row>
    <row r="65" spans="1:1" x14ac:dyDescent="0.2">
      <c r="A65" s="170"/>
    </row>
    <row r="66" spans="1:1" x14ac:dyDescent="0.2">
      <c r="A66" s="207" t="s">
        <v>464</v>
      </c>
    </row>
    <row r="67" spans="1:1" x14ac:dyDescent="0.2">
      <c r="A67" s="205" t="s">
        <v>465</v>
      </c>
    </row>
    <row r="68" spans="1:1" x14ac:dyDescent="0.2">
      <c r="A68" s="294"/>
    </row>
    <row r="69" spans="1:1" ht="24" x14ac:dyDescent="0.2">
      <c r="A69" s="207" t="s">
        <v>471</v>
      </c>
    </row>
    <row r="70" spans="1:1" x14ac:dyDescent="0.2">
      <c r="A70" s="294" t="s">
        <v>473</v>
      </c>
    </row>
    <row r="71" spans="1:1" x14ac:dyDescent="0.2">
      <c r="A71" s="176"/>
    </row>
    <row r="72" spans="1:1" x14ac:dyDescent="0.2">
      <c r="A72" s="207" t="s">
        <v>477</v>
      </c>
    </row>
    <row r="73" spans="1:1" x14ac:dyDescent="0.2">
      <c r="A73" s="215" t="s">
        <v>478</v>
      </c>
    </row>
    <row r="74" spans="1:1" x14ac:dyDescent="0.2">
      <c r="A74" s="215"/>
    </row>
    <row r="75" spans="1:1" x14ac:dyDescent="0.2">
      <c r="A75" s="207"/>
    </row>
    <row r="76" spans="1:1" x14ac:dyDescent="0.2">
      <c r="A76" s="205"/>
    </row>
    <row r="77" spans="1:1" x14ac:dyDescent="0.2">
      <c r="A77" s="176"/>
    </row>
    <row r="78" spans="1:1" x14ac:dyDescent="0.2">
      <c r="A78" s="207"/>
    </row>
    <row r="79" spans="1:1" x14ac:dyDescent="0.2">
      <c r="A79" s="294"/>
    </row>
    <row r="80" spans="1:1" x14ac:dyDescent="0.2">
      <c r="A80" s="137"/>
    </row>
    <row r="81" spans="1:1" x14ac:dyDescent="0.2">
      <c r="A81" s="215"/>
    </row>
    <row r="82" spans="1:1" x14ac:dyDescent="0.2">
      <c r="A82" s="205"/>
    </row>
    <row r="83" spans="1:1" x14ac:dyDescent="0.2">
      <c r="A83" s="137"/>
    </row>
    <row r="84" spans="1:1" x14ac:dyDescent="0.2">
      <c r="A84" s="215"/>
    </row>
    <row r="85" spans="1:1" x14ac:dyDescent="0.2">
      <c r="A85" s="205"/>
    </row>
    <row r="86" spans="1:1" x14ac:dyDescent="0.2">
      <c r="A86" s="137"/>
    </row>
    <row r="87" spans="1:1" x14ac:dyDescent="0.2">
      <c r="A87" s="215"/>
    </row>
    <row r="88" spans="1:1" x14ac:dyDescent="0.2">
      <c r="A88" s="205"/>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sheetData>
  <mergeCells count="1">
    <mergeCell ref="A41:A42"/>
  </mergeCells>
  <pageMargins left="0.7" right="0.7" top="0.75" bottom="0.75" header="0.3" footer="0.3"/>
  <pageSetup paperSize="9" orientation="portrait" horizontalDpi="4294967295" verticalDpi="4294967295"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92D050"/>
  </sheetPr>
  <dimension ref="A1:AZ306"/>
  <sheetViews>
    <sheetView workbookViewId="0">
      <pane xSplit="1" topLeftCell="B1" activePane="topRight" state="frozen"/>
      <selection activeCell="A10" sqref="A10"/>
      <selection pane="topRight" activeCell="A64" sqref="A64:A73"/>
    </sheetView>
  </sheetViews>
  <sheetFormatPr defaultColWidth="10" defaultRowHeight="12.75" x14ac:dyDescent="0.2"/>
  <cols>
    <col min="1" max="1" width="46.5703125" style="32" customWidth="1"/>
    <col min="2" max="16384" width="10" style="31"/>
  </cols>
  <sheetData>
    <row r="1" spans="1:52" x14ac:dyDescent="0.2">
      <c r="A1" s="63" t="s">
        <v>61</v>
      </c>
    </row>
    <row r="2" spans="1:52" ht="24" customHeight="1" x14ac:dyDescent="0.2">
      <c r="A2" s="177" t="s">
        <v>476</v>
      </c>
    </row>
    <row r="3" spans="1:52" x14ac:dyDescent="0.2">
      <c r="A3" s="167" t="s">
        <v>418</v>
      </c>
    </row>
    <row r="4" spans="1:52" ht="21.75" customHeight="1" x14ac:dyDescent="0.2">
      <c r="A4" s="201" t="s">
        <v>62</v>
      </c>
      <c r="B4" s="115">
        <f>'BAR BB| Open rates'!R3</f>
        <v>46215</v>
      </c>
      <c r="C4" s="115">
        <f>'BAR BB| Open rates'!S3</f>
        <v>46216</v>
      </c>
      <c r="D4" s="115">
        <f>'BAR BB| Open rates'!T3</f>
        <v>46217</v>
      </c>
      <c r="E4" s="115">
        <f>'BAR BB| Open rates'!U3</f>
        <v>46218</v>
      </c>
      <c r="F4" s="115">
        <f>'BAR BB| Open rates'!V3</f>
        <v>46219</v>
      </c>
      <c r="G4" s="115">
        <f>'BAR BB| Open rates'!W3</f>
        <v>46220</v>
      </c>
      <c r="H4" s="115">
        <f>'BAR BB| Open rates'!X3</f>
        <v>46221</v>
      </c>
      <c r="I4" s="115">
        <f>'BAR BB| Open rates'!Y3</f>
        <v>46222</v>
      </c>
      <c r="J4" s="115">
        <f>'BAR BB| Open rates'!Z3</f>
        <v>46223</v>
      </c>
      <c r="K4" s="115">
        <f>'BAR BB| Open rates'!AA3</f>
        <v>46224</v>
      </c>
      <c r="L4" s="115">
        <f>'BAR BB| Open rates'!AB3</f>
        <v>46225</v>
      </c>
      <c r="M4" s="115">
        <f>'BAR BB| Open rates'!AC3</f>
        <v>46226</v>
      </c>
      <c r="N4" s="115">
        <f>'BAR BB| Open rates'!AD3</f>
        <v>46227</v>
      </c>
      <c r="O4" s="115">
        <f>'BAR BB| Open rates'!AE3</f>
        <v>46228</v>
      </c>
      <c r="P4" s="115">
        <f>'BAR BB| Open rates'!AF3</f>
        <v>46229</v>
      </c>
      <c r="Q4" s="115">
        <f>'BAR BB| Open rates'!AG3</f>
        <v>46230</v>
      </c>
      <c r="R4" s="115">
        <f>'BAR BB| Open rates'!AH3</f>
        <v>46231</v>
      </c>
      <c r="S4" s="115">
        <f>'BAR BB| Open rates'!AI3</f>
        <v>46232</v>
      </c>
      <c r="T4" s="115">
        <f>'BAR BB| Open rates'!AJ3</f>
        <v>46233</v>
      </c>
      <c r="U4" s="115">
        <f>'BAR BB| Open rates'!AK3</f>
        <v>46234</v>
      </c>
      <c r="V4" s="115">
        <f>'BAR BB| Open rates'!AL3</f>
        <v>46235</v>
      </c>
      <c r="W4" s="115">
        <f>'BAR BB| Open rates'!AM3</f>
        <v>46236</v>
      </c>
      <c r="X4" s="115">
        <f>'BAR BB| Open rates'!AN3</f>
        <v>46237</v>
      </c>
      <c r="Y4" s="115">
        <f>'BAR BB| Open rates'!AO3</f>
        <v>46238</v>
      </c>
      <c r="Z4" s="115">
        <f>'BAR BB| Open rates'!AP3</f>
        <v>46239</v>
      </c>
      <c r="AA4" s="115">
        <f>'BAR BB| Open rates'!AQ3</f>
        <v>46240</v>
      </c>
      <c r="AB4" s="115">
        <f>'BAR BB| Open rates'!AR3</f>
        <v>46241</v>
      </c>
      <c r="AC4" s="115">
        <f>'BAR BB| Open rates'!AS3</f>
        <v>46242</v>
      </c>
      <c r="AD4" s="115">
        <f>'BAR BB| Open rates'!AT3</f>
        <v>46243</v>
      </c>
      <c r="AE4" s="115">
        <f>'BAR BB| Open rates'!AU3</f>
        <v>46244</v>
      </c>
      <c r="AF4" s="115">
        <f>'BAR BB| Open rates'!AV3</f>
        <v>46245</v>
      </c>
      <c r="AG4" s="115">
        <f>'BAR BB| Open rates'!AW3</f>
        <v>46246</v>
      </c>
      <c r="AH4" s="115">
        <f>'BAR BB| Open rates'!AX3</f>
        <v>46247</v>
      </c>
      <c r="AI4" s="115">
        <f>'BAR BB| Open rates'!AY3</f>
        <v>46248</v>
      </c>
      <c r="AJ4" s="115">
        <f>'BAR BB| Open rates'!AZ3</f>
        <v>46249</v>
      </c>
      <c r="AK4" s="115">
        <f>'BAR BB| Open rates'!BA3</f>
        <v>46250</v>
      </c>
      <c r="AL4" s="115">
        <f>'BAR BB| Open rates'!BB3</f>
        <v>46251</v>
      </c>
      <c r="AM4" s="115">
        <f>'BAR BB| Open rates'!BC3</f>
        <v>46252</v>
      </c>
      <c r="AN4" s="115">
        <f>'BAR BB| Open rates'!BD3</f>
        <v>46253</v>
      </c>
      <c r="AO4" s="115">
        <f>'BAR BB| Open rates'!BE3</f>
        <v>46254</v>
      </c>
      <c r="AP4" s="115">
        <f>'BAR BB| Open rates'!BF3</f>
        <v>46255</v>
      </c>
      <c r="AQ4" s="115">
        <f>'BAR BB| Open rates'!BG3</f>
        <v>46256</v>
      </c>
      <c r="AR4" s="115">
        <f>'BAR BB| Open rates'!BH3</f>
        <v>46257</v>
      </c>
      <c r="AS4" s="115">
        <f>'BAR BB| Open rates'!BI3</f>
        <v>46258</v>
      </c>
      <c r="AT4" s="115">
        <f>'BAR BB| Open rates'!BJ3</f>
        <v>46259</v>
      </c>
      <c r="AU4" s="115">
        <f>'BAR BB| Open rates'!BK3</f>
        <v>46260</v>
      </c>
      <c r="AV4" s="115">
        <f>'BAR BB| Open rates'!BL3</f>
        <v>46261</v>
      </c>
      <c r="AW4" s="115">
        <f>'BAR BB| Open rates'!BM3</f>
        <v>46262</v>
      </c>
      <c r="AX4" s="115">
        <f>'BAR BB| Open rates'!BN3</f>
        <v>46263</v>
      </c>
      <c r="AY4" s="115">
        <f>'BAR BB| Open rates'!BO3</f>
        <v>46264</v>
      </c>
      <c r="AZ4" s="115">
        <f>'BAR BB| Open rates'!BP3</f>
        <v>46265</v>
      </c>
    </row>
    <row r="5" spans="1:52" x14ac:dyDescent="0.2">
      <c r="A5" s="163" t="s">
        <v>63</v>
      </c>
    </row>
    <row r="6" spans="1:52" x14ac:dyDescent="0.2">
      <c r="A6" s="163">
        <v>1</v>
      </c>
      <c r="B6" s="57">
        <f>'BAR BB| Open rates'!R5*0.8*0.85</f>
        <v>14144</v>
      </c>
      <c r="C6" s="57">
        <f>'BAR BB| Open rates'!S5*0.8*0.85</f>
        <v>14144</v>
      </c>
      <c r="D6" s="57">
        <f>'BAR BB| Open rates'!T5*0.8*0.85</f>
        <v>14144</v>
      </c>
      <c r="E6" s="57">
        <f>'BAR BB| Open rates'!U5*0.8*0.85</f>
        <v>14144</v>
      </c>
      <c r="F6" s="57">
        <f>'BAR BB| Open rates'!V5*0.8*0.85</f>
        <v>14144</v>
      </c>
      <c r="G6" s="57">
        <f>'BAR BB| Open rates'!W5*0.8*0.85</f>
        <v>15504</v>
      </c>
      <c r="H6" s="57">
        <f>'BAR BB| Open rates'!X5*0.8*0.85</f>
        <v>15504</v>
      </c>
      <c r="I6" s="57">
        <f>'BAR BB| Open rates'!Y5*0.8*0.85</f>
        <v>14144</v>
      </c>
      <c r="J6" s="57">
        <f>'BAR BB| Open rates'!Z5*0.8*0.85</f>
        <v>14144</v>
      </c>
      <c r="K6" s="57">
        <f>'BAR BB| Open rates'!AA5*0.8*0.85</f>
        <v>14144</v>
      </c>
      <c r="L6" s="57">
        <f>'BAR BB| Open rates'!AB5*0.8*0.85</f>
        <v>14144</v>
      </c>
      <c r="M6" s="57">
        <f>'BAR BB| Open rates'!AC5*0.8*0.85</f>
        <v>14144</v>
      </c>
      <c r="N6" s="57">
        <f>'BAR BB| Open rates'!AD5*0.8*0.85</f>
        <v>15504</v>
      </c>
      <c r="O6" s="57">
        <f>'BAR BB| Open rates'!AE5*0.8*0.85</f>
        <v>15504</v>
      </c>
      <c r="P6" s="57">
        <f>'BAR BB| Open rates'!AF5*0.8*0.85</f>
        <v>14144</v>
      </c>
      <c r="Q6" s="57">
        <f>'BAR BB| Open rates'!AG5*0.8*0.85</f>
        <v>14144</v>
      </c>
      <c r="R6" s="57">
        <f>'BAR BB| Open rates'!AH5*0.8*0.85</f>
        <v>14144</v>
      </c>
      <c r="S6" s="57">
        <f>'BAR BB| Open rates'!AI5*0.8*0.85</f>
        <v>14144</v>
      </c>
      <c r="T6" s="57">
        <f>'BAR BB| Open rates'!AJ5*0.8*0.85</f>
        <v>14144</v>
      </c>
      <c r="U6" s="57">
        <f>'BAR BB| Open rates'!AK5*0.8*0.85</f>
        <v>15504</v>
      </c>
      <c r="V6" s="57">
        <f>'BAR BB| Open rates'!AL5*0.8*0.85</f>
        <v>15504</v>
      </c>
      <c r="W6" s="57">
        <f>'BAR BB| Open rates'!AM5*0.8*0.85</f>
        <v>14144</v>
      </c>
      <c r="X6" s="57">
        <f>'BAR BB| Open rates'!AN5*0.8*0.85</f>
        <v>14144</v>
      </c>
      <c r="Y6" s="57">
        <f>'BAR BB| Open rates'!AO5*0.8*0.85</f>
        <v>14144</v>
      </c>
      <c r="Z6" s="57">
        <f>'BAR BB| Open rates'!AP5*0.8*0.85</f>
        <v>14144</v>
      </c>
      <c r="AA6" s="57">
        <f>'BAR BB| Open rates'!AQ5*0.8*0.85</f>
        <v>14144</v>
      </c>
      <c r="AB6" s="57">
        <f>'BAR BB| Open rates'!AR5*0.8*0.85</f>
        <v>15504</v>
      </c>
      <c r="AC6" s="57">
        <f>'BAR BB| Open rates'!AS5*0.8*0.85</f>
        <v>15504</v>
      </c>
      <c r="AD6" s="57">
        <f>'BAR BB| Open rates'!AT5*0.8*0.85</f>
        <v>14144</v>
      </c>
      <c r="AE6" s="57">
        <f>'BAR BB| Open rates'!AU5*0.8*0.85</f>
        <v>14144</v>
      </c>
      <c r="AF6" s="57">
        <f>'BAR BB| Open rates'!AV5*0.8*0.85</f>
        <v>14144</v>
      </c>
      <c r="AG6" s="57">
        <f>'BAR BB| Open rates'!AW5*0.8*0.85</f>
        <v>14144</v>
      </c>
      <c r="AH6" s="57">
        <f>'BAR BB| Open rates'!AX5*0.8*0.85</f>
        <v>14144</v>
      </c>
      <c r="AI6" s="57">
        <f>'BAR BB| Open rates'!AY5*0.8*0.85</f>
        <v>15504</v>
      </c>
      <c r="AJ6" s="57">
        <f>'BAR BB| Open rates'!AZ5*0.8*0.85</f>
        <v>15504</v>
      </c>
      <c r="AK6" s="57">
        <f>'BAR BB| Open rates'!BA5*0.8*0.85</f>
        <v>14144</v>
      </c>
      <c r="AL6" s="57">
        <f>'BAR BB| Open rates'!BB5*0.8*0.85</f>
        <v>14144</v>
      </c>
      <c r="AM6" s="57">
        <f>'BAR BB| Open rates'!BC5*0.8*0.85</f>
        <v>14144</v>
      </c>
      <c r="AN6" s="57">
        <f>'BAR BB| Open rates'!BD5*0.8*0.85</f>
        <v>14144</v>
      </c>
      <c r="AO6" s="57">
        <f>'BAR BB| Open rates'!BE5*0.8*0.85</f>
        <v>14144</v>
      </c>
      <c r="AP6" s="57">
        <f>'BAR BB| Open rates'!BF5*0.8*0.85</f>
        <v>15504</v>
      </c>
      <c r="AQ6" s="57">
        <f>'BAR BB| Open rates'!BG5*0.8*0.85</f>
        <v>15504</v>
      </c>
      <c r="AR6" s="57">
        <f>'BAR BB| Open rates'!BH5*0.8*0.85</f>
        <v>11968</v>
      </c>
      <c r="AS6" s="57">
        <f>'BAR BB| Open rates'!BI5*0.8*0.85</f>
        <v>11968</v>
      </c>
      <c r="AT6" s="57">
        <f>'BAR BB| Open rates'!BJ5*0.8*0.85</f>
        <v>11968</v>
      </c>
      <c r="AU6" s="57">
        <f>'BAR BB| Open rates'!BK5*0.8*0.85</f>
        <v>11968</v>
      </c>
      <c r="AV6" s="57">
        <f>'BAR BB| Open rates'!BL5*0.8*0.85</f>
        <v>11968</v>
      </c>
      <c r="AW6" s="57">
        <f>'BAR BB| Open rates'!BM5*0.8*0.85</f>
        <v>12784</v>
      </c>
      <c r="AX6" s="57">
        <f>'BAR BB| Open rates'!BN5*0.8*0.85</f>
        <v>12784</v>
      </c>
      <c r="AY6" s="57">
        <f>'BAR BB| Open rates'!BO5*0.8*0.85</f>
        <v>11288</v>
      </c>
      <c r="AZ6" s="57">
        <f>'BAR BB| Open rates'!BP5*0.8*0.85</f>
        <v>11288</v>
      </c>
    </row>
    <row r="7" spans="1:52" x14ac:dyDescent="0.2">
      <c r="A7" s="163">
        <v>2</v>
      </c>
      <c r="B7" s="57">
        <f>'BAR BB| Open rates'!R6*0.8*0.85</f>
        <v>16184</v>
      </c>
      <c r="C7" s="57">
        <f>'BAR BB| Open rates'!S6*0.8*0.85</f>
        <v>16184</v>
      </c>
      <c r="D7" s="57">
        <f>'BAR BB| Open rates'!T6*0.8*0.85</f>
        <v>16184</v>
      </c>
      <c r="E7" s="57">
        <f>'BAR BB| Open rates'!U6*0.8*0.85</f>
        <v>16184</v>
      </c>
      <c r="F7" s="57">
        <f>'BAR BB| Open rates'!V6*0.8*0.85</f>
        <v>16184</v>
      </c>
      <c r="G7" s="57">
        <f>'BAR BB| Open rates'!W6*0.8*0.85</f>
        <v>17544</v>
      </c>
      <c r="H7" s="57">
        <f>'BAR BB| Open rates'!X6*0.8*0.85</f>
        <v>17544</v>
      </c>
      <c r="I7" s="57">
        <f>'BAR BB| Open rates'!Y6*0.8*0.85</f>
        <v>16184</v>
      </c>
      <c r="J7" s="57">
        <f>'BAR BB| Open rates'!Z6*0.8*0.85</f>
        <v>16184</v>
      </c>
      <c r="K7" s="57">
        <f>'BAR BB| Open rates'!AA6*0.8*0.85</f>
        <v>16184</v>
      </c>
      <c r="L7" s="57">
        <f>'BAR BB| Open rates'!AB6*0.8*0.85</f>
        <v>16184</v>
      </c>
      <c r="M7" s="57">
        <f>'BAR BB| Open rates'!AC6*0.8*0.85</f>
        <v>16184</v>
      </c>
      <c r="N7" s="57">
        <f>'BAR BB| Open rates'!AD6*0.8*0.85</f>
        <v>17544</v>
      </c>
      <c r="O7" s="57">
        <f>'BAR BB| Open rates'!AE6*0.8*0.85</f>
        <v>17544</v>
      </c>
      <c r="P7" s="57">
        <f>'BAR BB| Open rates'!AF6*0.8*0.85</f>
        <v>16184</v>
      </c>
      <c r="Q7" s="57">
        <f>'BAR BB| Open rates'!AG6*0.8*0.85</f>
        <v>16184</v>
      </c>
      <c r="R7" s="57">
        <f>'BAR BB| Open rates'!AH6*0.8*0.85</f>
        <v>16184</v>
      </c>
      <c r="S7" s="57">
        <f>'BAR BB| Open rates'!AI6*0.8*0.85</f>
        <v>16184</v>
      </c>
      <c r="T7" s="57">
        <f>'BAR BB| Open rates'!AJ6*0.8*0.85</f>
        <v>16184</v>
      </c>
      <c r="U7" s="57">
        <f>'BAR BB| Open rates'!AK6*0.8*0.85</f>
        <v>17544</v>
      </c>
      <c r="V7" s="57">
        <f>'BAR BB| Open rates'!AL6*0.8*0.85</f>
        <v>17544</v>
      </c>
      <c r="W7" s="57">
        <f>'BAR BB| Open rates'!AM6*0.8*0.85</f>
        <v>16184</v>
      </c>
      <c r="X7" s="57">
        <f>'BAR BB| Open rates'!AN6*0.8*0.85</f>
        <v>16184</v>
      </c>
      <c r="Y7" s="57">
        <f>'BAR BB| Open rates'!AO6*0.8*0.85</f>
        <v>16184</v>
      </c>
      <c r="Z7" s="57">
        <f>'BAR BB| Open rates'!AP6*0.8*0.85</f>
        <v>16184</v>
      </c>
      <c r="AA7" s="57">
        <f>'BAR BB| Open rates'!AQ6*0.8*0.85</f>
        <v>16184</v>
      </c>
      <c r="AB7" s="57">
        <f>'BAR BB| Open rates'!AR6*0.8*0.85</f>
        <v>17544</v>
      </c>
      <c r="AC7" s="57">
        <f>'BAR BB| Open rates'!AS6*0.8*0.85</f>
        <v>17544</v>
      </c>
      <c r="AD7" s="57">
        <f>'BAR BB| Open rates'!AT6*0.8*0.85</f>
        <v>16184</v>
      </c>
      <c r="AE7" s="57">
        <f>'BAR BB| Open rates'!AU6*0.8*0.85</f>
        <v>16184</v>
      </c>
      <c r="AF7" s="57">
        <f>'BAR BB| Open rates'!AV6*0.8*0.85</f>
        <v>16184</v>
      </c>
      <c r="AG7" s="57">
        <f>'BAR BB| Open rates'!AW6*0.8*0.85</f>
        <v>16184</v>
      </c>
      <c r="AH7" s="57">
        <f>'BAR BB| Open rates'!AX6*0.8*0.85</f>
        <v>16184</v>
      </c>
      <c r="AI7" s="57">
        <f>'BAR BB| Open rates'!AY6*0.8*0.85</f>
        <v>17544</v>
      </c>
      <c r="AJ7" s="57">
        <f>'BAR BB| Open rates'!AZ6*0.8*0.85</f>
        <v>17544</v>
      </c>
      <c r="AK7" s="57">
        <f>'BAR BB| Open rates'!BA6*0.8*0.85</f>
        <v>16184</v>
      </c>
      <c r="AL7" s="57">
        <f>'BAR BB| Open rates'!BB6*0.8*0.85</f>
        <v>16184</v>
      </c>
      <c r="AM7" s="57">
        <f>'BAR BB| Open rates'!BC6*0.8*0.85</f>
        <v>16184</v>
      </c>
      <c r="AN7" s="57">
        <f>'BAR BB| Open rates'!BD6*0.8*0.85</f>
        <v>16184</v>
      </c>
      <c r="AO7" s="57">
        <f>'BAR BB| Open rates'!BE6*0.8*0.85</f>
        <v>16184</v>
      </c>
      <c r="AP7" s="57">
        <f>'BAR BB| Open rates'!BF6*0.8*0.85</f>
        <v>17544</v>
      </c>
      <c r="AQ7" s="57">
        <f>'BAR BB| Open rates'!BG6*0.8*0.85</f>
        <v>17544</v>
      </c>
      <c r="AR7" s="57">
        <f>'BAR BB| Open rates'!BH6*0.8*0.85</f>
        <v>14008</v>
      </c>
      <c r="AS7" s="57">
        <f>'BAR BB| Open rates'!BI6*0.8*0.85</f>
        <v>14008</v>
      </c>
      <c r="AT7" s="57">
        <f>'BAR BB| Open rates'!BJ6*0.8*0.85</f>
        <v>14008</v>
      </c>
      <c r="AU7" s="57">
        <f>'BAR BB| Open rates'!BK6*0.8*0.85</f>
        <v>14008</v>
      </c>
      <c r="AV7" s="57">
        <f>'BAR BB| Open rates'!BL6*0.8*0.85</f>
        <v>14008</v>
      </c>
      <c r="AW7" s="57">
        <f>'BAR BB| Open rates'!BM6*0.8*0.85</f>
        <v>14824</v>
      </c>
      <c r="AX7" s="57">
        <f>'BAR BB| Open rates'!BN6*0.8*0.85</f>
        <v>14824</v>
      </c>
      <c r="AY7" s="57">
        <f>'BAR BB| Open rates'!BO6*0.8*0.85</f>
        <v>13328</v>
      </c>
      <c r="AZ7" s="57">
        <f>'BAR BB| Open rates'!BP6*0.8*0.85</f>
        <v>13328</v>
      </c>
    </row>
    <row r="8" spans="1:52" x14ac:dyDescent="0.2">
      <c r="A8" s="163"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row>
    <row r="9" spans="1:52" x14ac:dyDescent="0.2">
      <c r="A9" s="163">
        <v>1</v>
      </c>
      <c r="B9" s="57">
        <f>'BAR BB| Open rates'!R8*0.8*0.85</f>
        <v>16184</v>
      </c>
      <c r="C9" s="57">
        <f>'BAR BB| Open rates'!S8*0.8*0.85</f>
        <v>16184</v>
      </c>
      <c r="D9" s="57">
        <f>'BAR BB| Open rates'!T8*0.8*0.85</f>
        <v>16184</v>
      </c>
      <c r="E9" s="57">
        <f>'BAR BB| Open rates'!U8*0.8*0.85</f>
        <v>16184</v>
      </c>
      <c r="F9" s="57">
        <f>'BAR BB| Open rates'!V8*0.8*0.85</f>
        <v>16184</v>
      </c>
      <c r="G9" s="57">
        <f>'BAR BB| Open rates'!W8*0.8*0.85</f>
        <v>17544</v>
      </c>
      <c r="H9" s="57">
        <f>'BAR BB| Open rates'!X8*0.8*0.85</f>
        <v>17544</v>
      </c>
      <c r="I9" s="57">
        <f>'BAR BB| Open rates'!Y8*0.8*0.85</f>
        <v>16184</v>
      </c>
      <c r="J9" s="57">
        <f>'BAR BB| Open rates'!Z8*0.8*0.85</f>
        <v>16184</v>
      </c>
      <c r="K9" s="57">
        <f>'BAR BB| Open rates'!AA8*0.8*0.85</f>
        <v>16184</v>
      </c>
      <c r="L9" s="57">
        <f>'BAR BB| Open rates'!AB8*0.8*0.85</f>
        <v>16184</v>
      </c>
      <c r="M9" s="57">
        <f>'BAR BB| Open rates'!AC8*0.8*0.85</f>
        <v>16184</v>
      </c>
      <c r="N9" s="57">
        <f>'BAR BB| Open rates'!AD8*0.8*0.85</f>
        <v>17544</v>
      </c>
      <c r="O9" s="57">
        <f>'BAR BB| Open rates'!AE8*0.8*0.85</f>
        <v>17544</v>
      </c>
      <c r="P9" s="57">
        <f>'BAR BB| Open rates'!AF8*0.8*0.85</f>
        <v>16184</v>
      </c>
      <c r="Q9" s="57">
        <f>'BAR BB| Open rates'!AG8*0.8*0.85</f>
        <v>16184</v>
      </c>
      <c r="R9" s="57">
        <f>'BAR BB| Open rates'!AH8*0.8*0.85</f>
        <v>16184</v>
      </c>
      <c r="S9" s="57">
        <f>'BAR BB| Open rates'!AI8*0.8*0.85</f>
        <v>16184</v>
      </c>
      <c r="T9" s="57">
        <f>'BAR BB| Open rates'!AJ8*0.8*0.85</f>
        <v>16184</v>
      </c>
      <c r="U9" s="57">
        <f>'BAR BB| Open rates'!AK8*0.8*0.85</f>
        <v>17544</v>
      </c>
      <c r="V9" s="57">
        <f>'BAR BB| Open rates'!AL8*0.8*0.85</f>
        <v>17544</v>
      </c>
      <c r="W9" s="57">
        <f>'BAR BB| Open rates'!AM8*0.8*0.85</f>
        <v>16184</v>
      </c>
      <c r="X9" s="57">
        <f>'BAR BB| Open rates'!AN8*0.8*0.85</f>
        <v>16184</v>
      </c>
      <c r="Y9" s="57">
        <f>'BAR BB| Open rates'!AO8*0.8*0.85</f>
        <v>16184</v>
      </c>
      <c r="Z9" s="57">
        <f>'BAR BB| Open rates'!AP8*0.8*0.85</f>
        <v>16184</v>
      </c>
      <c r="AA9" s="57">
        <f>'BAR BB| Open rates'!AQ8*0.8*0.85</f>
        <v>16184</v>
      </c>
      <c r="AB9" s="57">
        <f>'BAR BB| Open rates'!AR8*0.8*0.85</f>
        <v>17544</v>
      </c>
      <c r="AC9" s="57">
        <f>'BAR BB| Open rates'!AS8*0.8*0.85</f>
        <v>17544</v>
      </c>
      <c r="AD9" s="57">
        <f>'BAR BB| Open rates'!AT8*0.8*0.85</f>
        <v>16184</v>
      </c>
      <c r="AE9" s="57">
        <f>'BAR BB| Open rates'!AU8*0.8*0.85</f>
        <v>16184</v>
      </c>
      <c r="AF9" s="57">
        <f>'BAR BB| Open rates'!AV8*0.8*0.85</f>
        <v>16184</v>
      </c>
      <c r="AG9" s="57">
        <f>'BAR BB| Open rates'!AW8*0.8*0.85</f>
        <v>16184</v>
      </c>
      <c r="AH9" s="57">
        <f>'BAR BB| Open rates'!AX8*0.8*0.85</f>
        <v>16184</v>
      </c>
      <c r="AI9" s="57">
        <f>'BAR BB| Open rates'!AY8*0.8*0.85</f>
        <v>17544</v>
      </c>
      <c r="AJ9" s="57">
        <f>'BAR BB| Open rates'!AZ8*0.8*0.85</f>
        <v>17544</v>
      </c>
      <c r="AK9" s="57">
        <f>'BAR BB| Open rates'!BA8*0.8*0.85</f>
        <v>16184</v>
      </c>
      <c r="AL9" s="57">
        <f>'BAR BB| Open rates'!BB8*0.8*0.85</f>
        <v>16184</v>
      </c>
      <c r="AM9" s="57">
        <f>'BAR BB| Open rates'!BC8*0.8*0.85</f>
        <v>16184</v>
      </c>
      <c r="AN9" s="57">
        <f>'BAR BB| Open rates'!BD8*0.8*0.85</f>
        <v>16184</v>
      </c>
      <c r="AO9" s="57">
        <f>'BAR BB| Open rates'!BE8*0.8*0.85</f>
        <v>16184</v>
      </c>
      <c r="AP9" s="57">
        <f>'BAR BB| Open rates'!BF8*0.8*0.85</f>
        <v>17544</v>
      </c>
      <c r="AQ9" s="57">
        <f>'BAR BB| Open rates'!BG8*0.8*0.85</f>
        <v>17544</v>
      </c>
      <c r="AR9" s="57">
        <f>'BAR BB| Open rates'!BH8*0.8*0.85</f>
        <v>14008</v>
      </c>
      <c r="AS9" s="57">
        <f>'BAR BB| Open rates'!BI8*0.8*0.85</f>
        <v>14008</v>
      </c>
      <c r="AT9" s="57">
        <f>'BAR BB| Open rates'!BJ8*0.8*0.85</f>
        <v>14008</v>
      </c>
      <c r="AU9" s="57">
        <f>'BAR BB| Open rates'!BK8*0.8*0.85</f>
        <v>14008</v>
      </c>
      <c r="AV9" s="57">
        <f>'BAR BB| Open rates'!BL8*0.8*0.85</f>
        <v>14008</v>
      </c>
      <c r="AW9" s="57">
        <f>'BAR BB| Open rates'!BM8*0.8*0.85</f>
        <v>14824</v>
      </c>
      <c r="AX9" s="57">
        <f>'BAR BB| Open rates'!BN8*0.8*0.85</f>
        <v>14824</v>
      </c>
      <c r="AY9" s="57">
        <f>'BAR BB| Open rates'!BO8*0.8*0.85</f>
        <v>13328</v>
      </c>
      <c r="AZ9" s="57">
        <f>'BAR BB| Open rates'!BP8*0.8*0.85</f>
        <v>13328</v>
      </c>
    </row>
    <row r="10" spans="1:52" x14ac:dyDescent="0.2">
      <c r="A10" s="163">
        <v>2</v>
      </c>
      <c r="B10" s="57">
        <f>'BAR BB| Open rates'!R9*0.8*0.85</f>
        <v>18224</v>
      </c>
      <c r="C10" s="57">
        <f>'BAR BB| Open rates'!S9*0.8*0.85</f>
        <v>18224</v>
      </c>
      <c r="D10" s="57">
        <f>'BAR BB| Open rates'!T9*0.8*0.85</f>
        <v>18224</v>
      </c>
      <c r="E10" s="57">
        <f>'BAR BB| Open rates'!U9*0.8*0.85</f>
        <v>18224</v>
      </c>
      <c r="F10" s="57">
        <f>'BAR BB| Open rates'!V9*0.8*0.85</f>
        <v>18224</v>
      </c>
      <c r="G10" s="57">
        <f>'BAR BB| Open rates'!W9*0.8*0.85</f>
        <v>19584</v>
      </c>
      <c r="H10" s="57">
        <f>'BAR BB| Open rates'!X9*0.8*0.85</f>
        <v>19584</v>
      </c>
      <c r="I10" s="57">
        <f>'BAR BB| Open rates'!Y9*0.8*0.85</f>
        <v>18224</v>
      </c>
      <c r="J10" s="57">
        <f>'BAR BB| Open rates'!Z9*0.8*0.85</f>
        <v>18224</v>
      </c>
      <c r="K10" s="57">
        <f>'BAR BB| Open rates'!AA9*0.8*0.85</f>
        <v>18224</v>
      </c>
      <c r="L10" s="57">
        <f>'BAR BB| Open rates'!AB9*0.8*0.85</f>
        <v>18224</v>
      </c>
      <c r="M10" s="57">
        <f>'BAR BB| Open rates'!AC9*0.8*0.85</f>
        <v>18224</v>
      </c>
      <c r="N10" s="57">
        <f>'BAR BB| Open rates'!AD9*0.8*0.85</f>
        <v>19584</v>
      </c>
      <c r="O10" s="57">
        <f>'BAR BB| Open rates'!AE9*0.8*0.85</f>
        <v>19584</v>
      </c>
      <c r="P10" s="57">
        <f>'BAR BB| Open rates'!AF9*0.8*0.85</f>
        <v>18224</v>
      </c>
      <c r="Q10" s="57">
        <f>'BAR BB| Open rates'!AG9*0.8*0.85</f>
        <v>18224</v>
      </c>
      <c r="R10" s="57">
        <f>'BAR BB| Open rates'!AH9*0.8*0.85</f>
        <v>18224</v>
      </c>
      <c r="S10" s="57">
        <f>'BAR BB| Open rates'!AI9*0.8*0.85</f>
        <v>18224</v>
      </c>
      <c r="T10" s="57">
        <f>'BAR BB| Open rates'!AJ9*0.8*0.85</f>
        <v>18224</v>
      </c>
      <c r="U10" s="57">
        <f>'BAR BB| Open rates'!AK9*0.8*0.85</f>
        <v>19584</v>
      </c>
      <c r="V10" s="57">
        <f>'BAR BB| Open rates'!AL9*0.8*0.85</f>
        <v>19584</v>
      </c>
      <c r="W10" s="57">
        <f>'BAR BB| Open rates'!AM9*0.8*0.85</f>
        <v>18224</v>
      </c>
      <c r="X10" s="57">
        <f>'BAR BB| Open rates'!AN9*0.8*0.85</f>
        <v>18224</v>
      </c>
      <c r="Y10" s="57">
        <f>'BAR BB| Open rates'!AO9*0.8*0.85</f>
        <v>18224</v>
      </c>
      <c r="Z10" s="57">
        <f>'BAR BB| Open rates'!AP9*0.8*0.85</f>
        <v>18224</v>
      </c>
      <c r="AA10" s="57">
        <f>'BAR BB| Open rates'!AQ9*0.8*0.85</f>
        <v>18224</v>
      </c>
      <c r="AB10" s="57">
        <f>'BAR BB| Open rates'!AR9*0.8*0.85</f>
        <v>19584</v>
      </c>
      <c r="AC10" s="57">
        <f>'BAR BB| Open rates'!AS9*0.8*0.85</f>
        <v>19584</v>
      </c>
      <c r="AD10" s="57">
        <f>'BAR BB| Open rates'!AT9*0.8*0.85</f>
        <v>18224</v>
      </c>
      <c r="AE10" s="57">
        <f>'BAR BB| Open rates'!AU9*0.8*0.85</f>
        <v>18224</v>
      </c>
      <c r="AF10" s="57">
        <f>'BAR BB| Open rates'!AV9*0.8*0.85</f>
        <v>18224</v>
      </c>
      <c r="AG10" s="57">
        <f>'BAR BB| Open rates'!AW9*0.8*0.85</f>
        <v>18224</v>
      </c>
      <c r="AH10" s="57">
        <f>'BAR BB| Open rates'!AX9*0.8*0.85</f>
        <v>18224</v>
      </c>
      <c r="AI10" s="57">
        <f>'BAR BB| Open rates'!AY9*0.8*0.85</f>
        <v>19584</v>
      </c>
      <c r="AJ10" s="57">
        <f>'BAR BB| Open rates'!AZ9*0.8*0.85</f>
        <v>19584</v>
      </c>
      <c r="AK10" s="57">
        <f>'BAR BB| Open rates'!BA9*0.8*0.85</f>
        <v>18224</v>
      </c>
      <c r="AL10" s="57">
        <f>'BAR BB| Open rates'!BB9*0.8*0.85</f>
        <v>18224</v>
      </c>
      <c r="AM10" s="57">
        <f>'BAR BB| Open rates'!BC9*0.8*0.85</f>
        <v>18224</v>
      </c>
      <c r="AN10" s="57">
        <f>'BAR BB| Open rates'!BD9*0.8*0.85</f>
        <v>18224</v>
      </c>
      <c r="AO10" s="57">
        <f>'BAR BB| Open rates'!BE9*0.8*0.85</f>
        <v>18224</v>
      </c>
      <c r="AP10" s="57">
        <f>'BAR BB| Open rates'!BF9*0.8*0.85</f>
        <v>19584</v>
      </c>
      <c r="AQ10" s="57">
        <f>'BAR BB| Open rates'!BG9*0.8*0.85</f>
        <v>19584</v>
      </c>
      <c r="AR10" s="57">
        <f>'BAR BB| Open rates'!BH9*0.8*0.85</f>
        <v>16048</v>
      </c>
      <c r="AS10" s="57">
        <f>'BAR BB| Open rates'!BI9*0.8*0.85</f>
        <v>16048</v>
      </c>
      <c r="AT10" s="57">
        <f>'BAR BB| Open rates'!BJ9*0.8*0.85</f>
        <v>16048</v>
      </c>
      <c r="AU10" s="57">
        <f>'BAR BB| Open rates'!BK9*0.8*0.85</f>
        <v>16048</v>
      </c>
      <c r="AV10" s="57">
        <f>'BAR BB| Open rates'!BL9*0.8*0.85</f>
        <v>16048</v>
      </c>
      <c r="AW10" s="57">
        <f>'BAR BB| Open rates'!BM9*0.8*0.85</f>
        <v>16864</v>
      </c>
      <c r="AX10" s="57">
        <f>'BAR BB| Open rates'!BN9*0.8*0.85</f>
        <v>16864</v>
      </c>
      <c r="AY10" s="57">
        <f>'BAR BB| Open rates'!BO9*0.8*0.85</f>
        <v>15368</v>
      </c>
      <c r="AZ10" s="57">
        <f>'BAR BB| Open rates'!BP9*0.8*0.85</f>
        <v>15368</v>
      </c>
    </row>
    <row r="11" spans="1:52" x14ac:dyDescent="0.2">
      <c r="A11" s="260"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row>
    <row r="12" spans="1:52" x14ac:dyDescent="0.2">
      <c r="A12" s="261">
        <v>1</v>
      </c>
      <c r="B12" s="57">
        <f>'BAR BB| Open rates'!R11*0.8*0.85</f>
        <v>18836</v>
      </c>
      <c r="C12" s="57">
        <f>'BAR BB| Open rates'!S11*0.8*0.85</f>
        <v>18836</v>
      </c>
      <c r="D12" s="57">
        <f>'BAR BB| Open rates'!T11*0.8*0.85</f>
        <v>18836</v>
      </c>
      <c r="E12" s="57">
        <f>'BAR BB| Open rates'!U11*0.8*0.85</f>
        <v>18836</v>
      </c>
      <c r="F12" s="57">
        <f>'BAR BB| Open rates'!V11*0.8*0.85</f>
        <v>18836</v>
      </c>
      <c r="G12" s="57">
        <f>'BAR BB| Open rates'!W11*0.8*0.85</f>
        <v>20196</v>
      </c>
      <c r="H12" s="57">
        <f>'BAR BB| Open rates'!X11*0.8*0.85</f>
        <v>20196</v>
      </c>
      <c r="I12" s="57">
        <f>'BAR BB| Open rates'!Y11*0.8*0.85</f>
        <v>18836</v>
      </c>
      <c r="J12" s="57">
        <f>'BAR BB| Open rates'!Z11*0.8*0.85</f>
        <v>18836</v>
      </c>
      <c r="K12" s="57">
        <f>'BAR BB| Open rates'!AA11*0.8*0.85</f>
        <v>18836</v>
      </c>
      <c r="L12" s="57">
        <f>'BAR BB| Open rates'!AB11*0.8*0.85</f>
        <v>18836</v>
      </c>
      <c r="M12" s="57">
        <f>'BAR BB| Open rates'!AC11*0.8*0.85</f>
        <v>18836</v>
      </c>
      <c r="N12" s="57">
        <f>'BAR BB| Open rates'!AD11*0.8*0.85</f>
        <v>20196</v>
      </c>
      <c r="O12" s="57">
        <f>'BAR BB| Open rates'!AE11*0.8*0.85</f>
        <v>20196</v>
      </c>
      <c r="P12" s="57">
        <f>'BAR BB| Open rates'!AF11*0.8*0.85</f>
        <v>18836</v>
      </c>
      <c r="Q12" s="57">
        <f>'BAR BB| Open rates'!AG11*0.8*0.85</f>
        <v>18836</v>
      </c>
      <c r="R12" s="57">
        <f>'BAR BB| Open rates'!AH11*0.8*0.85</f>
        <v>18836</v>
      </c>
      <c r="S12" s="57">
        <f>'BAR BB| Open rates'!AI11*0.8*0.85</f>
        <v>18836</v>
      </c>
      <c r="T12" s="57">
        <f>'BAR BB| Open rates'!AJ11*0.8*0.85</f>
        <v>18836</v>
      </c>
      <c r="U12" s="57">
        <f>'BAR BB| Open rates'!AK11*0.8*0.85</f>
        <v>20196</v>
      </c>
      <c r="V12" s="57">
        <f>'BAR BB| Open rates'!AL11*0.8*0.85</f>
        <v>20196</v>
      </c>
      <c r="W12" s="57">
        <f>'BAR BB| Open rates'!AM11*0.8*0.85</f>
        <v>18836</v>
      </c>
      <c r="X12" s="57">
        <f>'BAR BB| Open rates'!AN11*0.8*0.85</f>
        <v>18836</v>
      </c>
      <c r="Y12" s="57">
        <f>'BAR BB| Open rates'!AO11*0.8*0.85</f>
        <v>18836</v>
      </c>
      <c r="Z12" s="57">
        <f>'BAR BB| Open rates'!AP11*0.8*0.85</f>
        <v>18836</v>
      </c>
      <c r="AA12" s="57">
        <f>'BAR BB| Open rates'!AQ11*0.8*0.85</f>
        <v>18836</v>
      </c>
      <c r="AB12" s="57">
        <f>'BAR BB| Open rates'!AR11*0.8*0.85</f>
        <v>20196</v>
      </c>
      <c r="AC12" s="57">
        <f>'BAR BB| Open rates'!AS11*0.8*0.85</f>
        <v>20196</v>
      </c>
      <c r="AD12" s="57">
        <f>'BAR BB| Open rates'!AT11*0.8*0.85</f>
        <v>18836</v>
      </c>
      <c r="AE12" s="57">
        <f>'BAR BB| Open rates'!AU11*0.8*0.85</f>
        <v>18836</v>
      </c>
      <c r="AF12" s="57">
        <f>'BAR BB| Open rates'!AV11*0.8*0.85</f>
        <v>18836</v>
      </c>
      <c r="AG12" s="57">
        <f>'BAR BB| Open rates'!AW11*0.8*0.85</f>
        <v>18836</v>
      </c>
      <c r="AH12" s="57">
        <f>'BAR BB| Open rates'!AX11*0.8*0.85</f>
        <v>18836</v>
      </c>
      <c r="AI12" s="57">
        <f>'BAR BB| Open rates'!AY11*0.8*0.85</f>
        <v>20196</v>
      </c>
      <c r="AJ12" s="57">
        <f>'BAR BB| Open rates'!AZ11*0.8*0.85</f>
        <v>20196</v>
      </c>
      <c r="AK12" s="57">
        <f>'BAR BB| Open rates'!BA11*0.8*0.85</f>
        <v>18836</v>
      </c>
      <c r="AL12" s="57">
        <f>'BAR BB| Open rates'!BB11*0.8*0.85</f>
        <v>18836</v>
      </c>
      <c r="AM12" s="57">
        <f>'BAR BB| Open rates'!BC11*0.8*0.85</f>
        <v>18836</v>
      </c>
      <c r="AN12" s="57">
        <f>'BAR BB| Open rates'!BD11*0.8*0.85</f>
        <v>18836</v>
      </c>
      <c r="AO12" s="57">
        <f>'BAR BB| Open rates'!BE11*0.8*0.85</f>
        <v>18836</v>
      </c>
      <c r="AP12" s="57">
        <f>'BAR BB| Open rates'!BF11*0.8*0.85</f>
        <v>20196</v>
      </c>
      <c r="AQ12" s="57">
        <f>'BAR BB| Open rates'!BG11*0.8*0.85</f>
        <v>20196</v>
      </c>
      <c r="AR12" s="57">
        <f>'BAR BB| Open rates'!BH11*0.8*0.85</f>
        <v>16660</v>
      </c>
      <c r="AS12" s="57">
        <f>'BAR BB| Open rates'!BI11*0.8*0.85</f>
        <v>16660</v>
      </c>
      <c r="AT12" s="57">
        <f>'BAR BB| Open rates'!BJ11*0.8*0.85</f>
        <v>16660</v>
      </c>
      <c r="AU12" s="57">
        <f>'BAR BB| Open rates'!BK11*0.8*0.85</f>
        <v>16660</v>
      </c>
      <c r="AV12" s="57">
        <f>'BAR BB| Open rates'!BL11*0.8*0.85</f>
        <v>16660</v>
      </c>
      <c r="AW12" s="57">
        <f>'BAR BB| Open rates'!BM11*0.8*0.85</f>
        <v>17476</v>
      </c>
      <c r="AX12" s="57">
        <f>'BAR BB| Open rates'!BN11*0.8*0.85</f>
        <v>17476</v>
      </c>
      <c r="AY12" s="57">
        <f>'BAR BB| Open rates'!BO11*0.8*0.85</f>
        <v>15980</v>
      </c>
      <c r="AZ12" s="57">
        <f>'BAR BB| Open rates'!BP11*0.8*0.85</f>
        <v>15980</v>
      </c>
    </row>
    <row r="13" spans="1:52" x14ac:dyDescent="0.2">
      <c r="A13" s="261">
        <v>2</v>
      </c>
      <c r="B13" s="57">
        <f>'BAR BB| Open rates'!R12*0.8*0.85</f>
        <v>20876</v>
      </c>
      <c r="C13" s="57">
        <f>'BAR BB| Open rates'!S12*0.8*0.85</f>
        <v>20876</v>
      </c>
      <c r="D13" s="57">
        <f>'BAR BB| Open rates'!T12*0.8*0.85</f>
        <v>20876</v>
      </c>
      <c r="E13" s="57">
        <f>'BAR BB| Open rates'!U12*0.8*0.85</f>
        <v>20876</v>
      </c>
      <c r="F13" s="57">
        <f>'BAR BB| Open rates'!V12*0.8*0.85</f>
        <v>20876</v>
      </c>
      <c r="G13" s="57">
        <f>'BAR BB| Open rates'!W12*0.8*0.85</f>
        <v>22236</v>
      </c>
      <c r="H13" s="57">
        <f>'BAR BB| Open rates'!X12*0.8*0.85</f>
        <v>22236</v>
      </c>
      <c r="I13" s="57">
        <f>'BAR BB| Open rates'!Y12*0.8*0.85</f>
        <v>20876</v>
      </c>
      <c r="J13" s="57">
        <f>'BAR BB| Open rates'!Z12*0.8*0.85</f>
        <v>20876</v>
      </c>
      <c r="K13" s="57">
        <f>'BAR BB| Open rates'!AA12*0.8*0.85</f>
        <v>20876</v>
      </c>
      <c r="L13" s="57">
        <f>'BAR BB| Open rates'!AB12*0.8*0.85</f>
        <v>20876</v>
      </c>
      <c r="M13" s="57">
        <f>'BAR BB| Open rates'!AC12*0.8*0.85</f>
        <v>20876</v>
      </c>
      <c r="N13" s="57">
        <f>'BAR BB| Open rates'!AD12*0.8*0.85</f>
        <v>22236</v>
      </c>
      <c r="O13" s="57">
        <f>'BAR BB| Open rates'!AE12*0.8*0.85</f>
        <v>22236</v>
      </c>
      <c r="P13" s="57">
        <f>'BAR BB| Open rates'!AF12*0.8*0.85</f>
        <v>20876</v>
      </c>
      <c r="Q13" s="57">
        <f>'BAR BB| Open rates'!AG12*0.8*0.85</f>
        <v>20876</v>
      </c>
      <c r="R13" s="57">
        <f>'BAR BB| Open rates'!AH12*0.8*0.85</f>
        <v>20876</v>
      </c>
      <c r="S13" s="57">
        <f>'BAR BB| Open rates'!AI12*0.8*0.85</f>
        <v>20876</v>
      </c>
      <c r="T13" s="57">
        <f>'BAR BB| Open rates'!AJ12*0.8*0.85</f>
        <v>20876</v>
      </c>
      <c r="U13" s="57">
        <f>'BAR BB| Open rates'!AK12*0.8*0.85</f>
        <v>22236</v>
      </c>
      <c r="V13" s="57">
        <f>'BAR BB| Open rates'!AL12*0.8*0.85</f>
        <v>22236</v>
      </c>
      <c r="W13" s="57">
        <f>'BAR BB| Open rates'!AM12*0.8*0.85</f>
        <v>20876</v>
      </c>
      <c r="X13" s="57">
        <f>'BAR BB| Open rates'!AN12*0.8*0.85</f>
        <v>20876</v>
      </c>
      <c r="Y13" s="57">
        <f>'BAR BB| Open rates'!AO12*0.8*0.85</f>
        <v>20876</v>
      </c>
      <c r="Z13" s="57">
        <f>'BAR BB| Open rates'!AP12*0.8*0.85</f>
        <v>20876</v>
      </c>
      <c r="AA13" s="57">
        <f>'BAR BB| Open rates'!AQ12*0.8*0.85</f>
        <v>20876</v>
      </c>
      <c r="AB13" s="57">
        <f>'BAR BB| Open rates'!AR12*0.8*0.85</f>
        <v>22236</v>
      </c>
      <c r="AC13" s="57">
        <f>'BAR BB| Open rates'!AS12*0.8*0.85</f>
        <v>22236</v>
      </c>
      <c r="AD13" s="57">
        <f>'BAR BB| Open rates'!AT12*0.8*0.85</f>
        <v>20876</v>
      </c>
      <c r="AE13" s="57">
        <f>'BAR BB| Open rates'!AU12*0.8*0.85</f>
        <v>20876</v>
      </c>
      <c r="AF13" s="57">
        <f>'BAR BB| Open rates'!AV12*0.8*0.85</f>
        <v>20876</v>
      </c>
      <c r="AG13" s="57">
        <f>'BAR BB| Open rates'!AW12*0.8*0.85</f>
        <v>20876</v>
      </c>
      <c r="AH13" s="57">
        <f>'BAR BB| Open rates'!AX12*0.8*0.85</f>
        <v>20876</v>
      </c>
      <c r="AI13" s="57">
        <f>'BAR BB| Open rates'!AY12*0.8*0.85</f>
        <v>22236</v>
      </c>
      <c r="AJ13" s="57">
        <f>'BAR BB| Open rates'!AZ12*0.8*0.85</f>
        <v>22236</v>
      </c>
      <c r="AK13" s="57">
        <f>'BAR BB| Open rates'!BA12*0.8*0.85</f>
        <v>20876</v>
      </c>
      <c r="AL13" s="57">
        <f>'BAR BB| Open rates'!BB12*0.8*0.85</f>
        <v>20876</v>
      </c>
      <c r="AM13" s="57">
        <f>'BAR BB| Open rates'!BC12*0.8*0.85</f>
        <v>20876</v>
      </c>
      <c r="AN13" s="57">
        <f>'BAR BB| Open rates'!BD12*0.8*0.85</f>
        <v>20876</v>
      </c>
      <c r="AO13" s="57">
        <f>'BAR BB| Open rates'!BE12*0.8*0.85</f>
        <v>20876</v>
      </c>
      <c r="AP13" s="57">
        <f>'BAR BB| Open rates'!BF12*0.8*0.85</f>
        <v>22236</v>
      </c>
      <c r="AQ13" s="57">
        <f>'BAR BB| Open rates'!BG12*0.8*0.85</f>
        <v>22236</v>
      </c>
      <c r="AR13" s="57">
        <f>'BAR BB| Open rates'!BH12*0.8*0.85</f>
        <v>18700</v>
      </c>
      <c r="AS13" s="57">
        <f>'BAR BB| Open rates'!BI12*0.8*0.85</f>
        <v>18700</v>
      </c>
      <c r="AT13" s="57">
        <f>'BAR BB| Open rates'!BJ12*0.8*0.85</f>
        <v>18700</v>
      </c>
      <c r="AU13" s="57">
        <f>'BAR BB| Open rates'!BK12*0.8*0.85</f>
        <v>18700</v>
      </c>
      <c r="AV13" s="57">
        <f>'BAR BB| Open rates'!BL12*0.8*0.85</f>
        <v>18700</v>
      </c>
      <c r="AW13" s="57">
        <f>'BAR BB| Open rates'!BM12*0.8*0.85</f>
        <v>19516</v>
      </c>
      <c r="AX13" s="57">
        <f>'BAR BB| Open rates'!BN12*0.8*0.85</f>
        <v>19516</v>
      </c>
      <c r="AY13" s="57">
        <f>'BAR BB| Open rates'!BO12*0.8*0.85</f>
        <v>18020</v>
      </c>
      <c r="AZ13" s="57">
        <f>'BAR BB| Open rates'!BP12*0.8*0.85</f>
        <v>18020</v>
      </c>
    </row>
    <row r="14" spans="1:52" ht="24" x14ac:dyDescent="0.2">
      <c r="A14" s="260" t="s">
        <v>177</v>
      </c>
      <c r="B14" s="57"/>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row>
    <row r="15" spans="1:52" x14ac:dyDescent="0.2">
      <c r="A15" s="261">
        <v>1</v>
      </c>
      <c r="B15" s="57">
        <f>'BAR BB| Open rates'!R14*0.8*0.85</f>
        <v>26316</v>
      </c>
      <c r="C15" s="57">
        <f>'BAR BB| Open rates'!S14*0.8*0.85</f>
        <v>26316</v>
      </c>
      <c r="D15" s="57">
        <f>'BAR BB| Open rates'!T14*0.8*0.85</f>
        <v>26316</v>
      </c>
      <c r="E15" s="57">
        <f>'BAR BB| Open rates'!U14*0.8*0.85</f>
        <v>26316</v>
      </c>
      <c r="F15" s="57">
        <f>'BAR BB| Open rates'!V14*0.8*0.85</f>
        <v>26316</v>
      </c>
      <c r="G15" s="57">
        <f>'BAR BB| Open rates'!W14*0.8*0.85</f>
        <v>27676</v>
      </c>
      <c r="H15" s="57">
        <f>'BAR BB| Open rates'!X14*0.8*0.85</f>
        <v>27676</v>
      </c>
      <c r="I15" s="57">
        <f>'BAR BB| Open rates'!Y14*0.8*0.85</f>
        <v>26316</v>
      </c>
      <c r="J15" s="57">
        <f>'BAR BB| Open rates'!Z14*0.8*0.85</f>
        <v>26316</v>
      </c>
      <c r="K15" s="57">
        <f>'BAR BB| Open rates'!AA14*0.8*0.85</f>
        <v>26316</v>
      </c>
      <c r="L15" s="57">
        <f>'BAR BB| Open rates'!AB14*0.8*0.85</f>
        <v>26316</v>
      </c>
      <c r="M15" s="57">
        <f>'BAR BB| Open rates'!AC14*0.8*0.85</f>
        <v>26316</v>
      </c>
      <c r="N15" s="57">
        <f>'BAR BB| Open rates'!AD14*0.8*0.85</f>
        <v>27676</v>
      </c>
      <c r="O15" s="57">
        <f>'BAR BB| Open rates'!AE14*0.8*0.85</f>
        <v>27676</v>
      </c>
      <c r="P15" s="57">
        <f>'BAR BB| Open rates'!AF14*0.8*0.85</f>
        <v>26316</v>
      </c>
      <c r="Q15" s="57">
        <f>'BAR BB| Open rates'!AG14*0.8*0.85</f>
        <v>26316</v>
      </c>
      <c r="R15" s="57">
        <f>'BAR BB| Open rates'!AH14*0.8*0.85</f>
        <v>26316</v>
      </c>
      <c r="S15" s="57">
        <f>'BAR BB| Open rates'!AI14*0.8*0.85</f>
        <v>26316</v>
      </c>
      <c r="T15" s="57">
        <f>'BAR BB| Open rates'!AJ14*0.8*0.85</f>
        <v>26316</v>
      </c>
      <c r="U15" s="57">
        <f>'BAR BB| Open rates'!AK14*0.8*0.85</f>
        <v>27676</v>
      </c>
      <c r="V15" s="57">
        <f>'BAR BB| Open rates'!AL14*0.8*0.85</f>
        <v>27676</v>
      </c>
      <c r="W15" s="57">
        <f>'BAR BB| Open rates'!AM14*0.8*0.85</f>
        <v>26316</v>
      </c>
      <c r="X15" s="57">
        <f>'BAR BB| Open rates'!AN14*0.8*0.85</f>
        <v>26316</v>
      </c>
      <c r="Y15" s="57">
        <f>'BAR BB| Open rates'!AO14*0.8*0.85</f>
        <v>26316</v>
      </c>
      <c r="Z15" s="57">
        <f>'BAR BB| Open rates'!AP14*0.8*0.85</f>
        <v>26316</v>
      </c>
      <c r="AA15" s="57">
        <f>'BAR BB| Open rates'!AQ14*0.8*0.85</f>
        <v>26316</v>
      </c>
      <c r="AB15" s="57">
        <f>'BAR BB| Open rates'!AR14*0.8*0.85</f>
        <v>27676</v>
      </c>
      <c r="AC15" s="57">
        <f>'BAR BB| Open rates'!AS14*0.8*0.85</f>
        <v>27676</v>
      </c>
      <c r="AD15" s="57">
        <f>'BAR BB| Open rates'!AT14*0.8*0.85</f>
        <v>26316</v>
      </c>
      <c r="AE15" s="57">
        <f>'BAR BB| Open rates'!AU14*0.8*0.85</f>
        <v>26316</v>
      </c>
      <c r="AF15" s="57">
        <f>'BAR BB| Open rates'!AV14*0.8*0.85</f>
        <v>26316</v>
      </c>
      <c r="AG15" s="57">
        <f>'BAR BB| Open rates'!AW14*0.8*0.85</f>
        <v>26316</v>
      </c>
      <c r="AH15" s="57">
        <f>'BAR BB| Open rates'!AX14*0.8*0.85</f>
        <v>26316</v>
      </c>
      <c r="AI15" s="57">
        <f>'BAR BB| Open rates'!AY14*0.8*0.85</f>
        <v>27676</v>
      </c>
      <c r="AJ15" s="57">
        <f>'BAR BB| Open rates'!AZ14*0.8*0.85</f>
        <v>27676</v>
      </c>
      <c r="AK15" s="57">
        <f>'BAR BB| Open rates'!BA14*0.8*0.85</f>
        <v>26316</v>
      </c>
      <c r="AL15" s="57">
        <f>'BAR BB| Open rates'!BB14*0.8*0.85</f>
        <v>26316</v>
      </c>
      <c r="AM15" s="57">
        <f>'BAR BB| Open rates'!BC14*0.8*0.85</f>
        <v>26316</v>
      </c>
      <c r="AN15" s="57">
        <f>'BAR BB| Open rates'!BD14*0.8*0.85</f>
        <v>26316</v>
      </c>
      <c r="AO15" s="57">
        <f>'BAR BB| Open rates'!BE14*0.8*0.85</f>
        <v>26316</v>
      </c>
      <c r="AP15" s="57">
        <f>'BAR BB| Open rates'!BF14*0.8*0.85</f>
        <v>27676</v>
      </c>
      <c r="AQ15" s="57">
        <f>'BAR BB| Open rates'!BG14*0.8*0.85</f>
        <v>27676</v>
      </c>
      <c r="AR15" s="57">
        <f>'BAR BB| Open rates'!BH14*0.8*0.85</f>
        <v>24140</v>
      </c>
      <c r="AS15" s="57">
        <f>'BAR BB| Open rates'!BI14*0.8*0.85</f>
        <v>24140</v>
      </c>
      <c r="AT15" s="57">
        <f>'BAR BB| Open rates'!BJ14*0.8*0.85</f>
        <v>24140</v>
      </c>
      <c r="AU15" s="57">
        <f>'BAR BB| Open rates'!BK14*0.8*0.85</f>
        <v>24140</v>
      </c>
      <c r="AV15" s="57">
        <f>'BAR BB| Open rates'!BL14*0.8*0.85</f>
        <v>24140</v>
      </c>
      <c r="AW15" s="57">
        <f>'BAR BB| Open rates'!BM14*0.8*0.85</f>
        <v>24956</v>
      </c>
      <c r="AX15" s="57">
        <f>'BAR BB| Open rates'!BN14*0.8*0.85</f>
        <v>24956</v>
      </c>
      <c r="AY15" s="57">
        <f>'BAR BB| Open rates'!BO14*0.8*0.85</f>
        <v>23460</v>
      </c>
      <c r="AZ15" s="57">
        <f>'BAR BB| Open rates'!BP14*0.8*0.85</f>
        <v>23460</v>
      </c>
    </row>
    <row r="16" spans="1:52" x14ac:dyDescent="0.2">
      <c r="A16" s="261">
        <v>2</v>
      </c>
      <c r="B16" s="57">
        <f>'BAR BB| Open rates'!R15*0.8*0.85</f>
        <v>28356</v>
      </c>
      <c r="C16" s="57">
        <f>'BAR BB| Open rates'!S15*0.8*0.85</f>
        <v>28356</v>
      </c>
      <c r="D16" s="57">
        <f>'BAR BB| Open rates'!T15*0.8*0.85</f>
        <v>28356</v>
      </c>
      <c r="E16" s="57">
        <f>'BAR BB| Open rates'!U15*0.8*0.85</f>
        <v>28356</v>
      </c>
      <c r="F16" s="57">
        <f>'BAR BB| Open rates'!V15*0.8*0.85</f>
        <v>28356</v>
      </c>
      <c r="G16" s="57">
        <f>'BAR BB| Open rates'!W15*0.8*0.85</f>
        <v>29716</v>
      </c>
      <c r="H16" s="57">
        <f>'BAR BB| Open rates'!X15*0.8*0.85</f>
        <v>29716</v>
      </c>
      <c r="I16" s="57">
        <f>'BAR BB| Open rates'!Y15*0.8*0.85</f>
        <v>28356</v>
      </c>
      <c r="J16" s="57">
        <f>'BAR BB| Open rates'!Z15*0.8*0.85</f>
        <v>28356</v>
      </c>
      <c r="K16" s="57">
        <f>'BAR BB| Open rates'!AA15*0.8*0.85</f>
        <v>28356</v>
      </c>
      <c r="L16" s="57">
        <f>'BAR BB| Open rates'!AB15*0.8*0.85</f>
        <v>28356</v>
      </c>
      <c r="M16" s="57">
        <f>'BAR BB| Open rates'!AC15*0.8*0.85</f>
        <v>28356</v>
      </c>
      <c r="N16" s="57">
        <f>'BAR BB| Open rates'!AD15*0.8*0.85</f>
        <v>29716</v>
      </c>
      <c r="O16" s="57">
        <f>'BAR BB| Open rates'!AE15*0.8*0.85</f>
        <v>29716</v>
      </c>
      <c r="P16" s="57">
        <f>'BAR BB| Open rates'!AF15*0.8*0.85</f>
        <v>28356</v>
      </c>
      <c r="Q16" s="57">
        <f>'BAR BB| Open rates'!AG15*0.8*0.85</f>
        <v>28356</v>
      </c>
      <c r="R16" s="57">
        <f>'BAR BB| Open rates'!AH15*0.8*0.85</f>
        <v>28356</v>
      </c>
      <c r="S16" s="57">
        <f>'BAR BB| Open rates'!AI15*0.8*0.85</f>
        <v>28356</v>
      </c>
      <c r="T16" s="57">
        <f>'BAR BB| Open rates'!AJ15*0.8*0.85</f>
        <v>28356</v>
      </c>
      <c r="U16" s="57">
        <f>'BAR BB| Open rates'!AK15*0.8*0.85</f>
        <v>29716</v>
      </c>
      <c r="V16" s="57">
        <f>'BAR BB| Open rates'!AL15*0.8*0.85</f>
        <v>29716</v>
      </c>
      <c r="W16" s="57">
        <f>'BAR BB| Open rates'!AM15*0.8*0.85</f>
        <v>28356</v>
      </c>
      <c r="X16" s="57">
        <f>'BAR BB| Open rates'!AN15*0.8*0.85</f>
        <v>28356</v>
      </c>
      <c r="Y16" s="57">
        <f>'BAR BB| Open rates'!AO15*0.8*0.85</f>
        <v>28356</v>
      </c>
      <c r="Z16" s="57">
        <f>'BAR BB| Open rates'!AP15*0.8*0.85</f>
        <v>28356</v>
      </c>
      <c r="AA16" s="57">
        <f>'BAR BB| Open rates'!AQ15*0.8*0.85</f>
        <v>28356</v>
      </c>
      <c r="AB16" s="57">
        <f>'BAR BB| Open rates'!AR15*0.8*0.85</f>
        <v>29716</v>
      </c>
      <c r="AC16" s="57">
        <f>'BAR BB| Open rates'!AS15*0.8*0.85</f>
        <v>29716</v>
      </c>
      <c r="AD16" s="57">
        <f>'BAR BB| Open rates'!AT15*0.8*0.85</f>
        <v>28356</v>
      </c>
      <c r="AE16" s="57">
        <f>'BAR BB| Open rates'!AU15*0.8*0.85</f>
        <v>28356</v>
      </c>
      <c r="AF16" s="57">
        <f>'BAR BB| Open rates'!AV15*0.8*0.85</f>
        <v>28356</v>
      </c>
      <c r="AG16" s="57">
        <f>'BAR BB| Open rates'!AW15*0.8*0.85</f>
        <v>28356</v>
      </c>
      <c r="AH16" s="57">
        <f>'BAR BB| Open rates'!AX15*0.8*0.85</f>
        <v>28356</v>
      </c>
      <c r="AI16" s="57">
        <f>'BAR BB| Open rates'!AY15*0.8*0.85</f>
        <v>29716</v>
      </c>
      <c r="AJ16" s="57">
        <f>'BAR BB| Open rates'!AZ15*0.8*0.85</f>
        <v>29716</v>
      </c>
      <c r="AK16" s="57">
        <f>'BAR BB| Open rates'!BA15*0.8*0.85</f>
        <v>28356</v>
      </c>
      <c r="AL16" s="57">
        <f>'BAR BB| Open rates'!BB15*0.8*0.85</f>
        <v>28356</v>
      </c>
      <c r="AM16" s="57">
        <f>'BAR BB| Open rates'!BC15*0.8*0.85</f>
        <v>28356</v>
      </c>
      <c r="AN16" s="57">
        <f>'BAR BB| Open rates'!BD15*0.8*0.85</f>
        <v>28356</v>
      </c>
      <c r="AO16" s="57">
        <f>'BAR BB| Open rates'!BE15*0.8*0.85</f>
        <v>28356</v>
      </c>
      <c r="AP16" s="57">
        <f>'BAR BB| Open rates'!BF15*0.8*0.85</f>
        <v>29716</v>
      </c>
      <c r="AQ16" s="57">
        <f>'BAR BB| Open rates'!BG15*0.8*0.85</f>
        <v>29716</v>
      </c>
      <c r="AR16" s="57">
        <f>'BAR BB| Open rates'!BH15*0.8*0.85</f>
        <v>26180</v>
      </c>
      <c r="AS16" s="57">
        <f>'BAR BB| Open rates'!BI15*0.8*0.85</f>
        <v>26180</v>
      </c>
      <c r="AT16" s="57">
        <f>'BAR BB| Open rates'!BJ15*0.8*0.85</f>
        <v>26180</v>
      </c>
      <c r="AU16" s="57">
        <f>'BAR BB| Open rates'!BK15*0.8*0.85</f>
        <v>26180</v>
      </c>
      <c r="AV16" s="57">
        <f>'BAR BB| Open rates'!BL15*0.8*0.85</f>
        <v>26180</v>
      </c>
      <c r="AW16" s="57">
        <f>'BAR BB| Open rates'!BM15*0.8*0.85</f>
        <v>26996</v>
      </c>
      <c r="AX16" s="57">
        <f>'BAR BB| Open rates'!BN15*0.8*0.85</f>
        <v>26996</v>
      </c>
      <c r="AY16" s="57">
        <f>'BAR BB| Open rates'!BO15*0.8*0.85</f>
        <v>25500</v>
      </c>
      <c r="AZ16" s="57">
        <f>'BAR BB| Open rates'!BP15*0.8*0.85</f>
        <v>25500</v>
      </c>
    </row>
    <row r="17" spans="1:52" x14ac:dyDescent="0.2">
      <c r="A17" s="260"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row>
    <row r="18" spans="1:52" x14ac:dyDescent="0.2">
      <c r="A18" s="261">
        <v>1</v>
      </c>
      <c r="B18" s="57">
        <f>'BAR BB| Open rates'!R17*0.8*0.85</f>
        <v>26996</v>
      </c>
      <c r="C18" s="57">
        <f>'BAR BB| Open rates'!S17*0.8*0.85</f>
        <v>26996</v>
      </c>
      <c r="D18" s="57">
        <f>'BAR BB| Open rates'!T17*0.8*0.85</f>
        <v>26996</v>
      </c>
      <c r="E18" s="57">
        <f>'BAR BB| Open rates'!U17*0.8*0.85</f>
        <v>26996</v>
      </c>
      <c r="F18" s="57">
        <f>'BAR BB| Open rates'!V17*0.8*0.85</f>
        <v>26996</v>
      </c>
      <c r="G18" s="57">
        <f>'BAR BB| Open rates'!W17*0.8*0.85</f>
        <v>28356</v>
      </c>
      <c r="H18" s="57">
        <f>'BAR BB| Open rates'!X17*0.8*0.85</f>
        <v>28356</v>
      </c>
      <c r="I18" s="57">
        <f>'BAR BB| Open rates'!Y17*0.8*0.85</f>
        <v>26996</v>
      </c>
      <c r="J18" s="57">
        <f>'BAR BB| Open rates'!Z17*0.8*0.85</f>
        <v>26996</v>
      </c>
      <c r="K18" s="57">
        <f>'BAR BB| Open rates'!AA17*0.8*0.85</f>
        <v>26996</v>
      </c>
      <c r="L18" s="57">
        <f>'BAR BB| Open rates'!AB17*0.8*0.85</f>
        <v>26996</v>
      </c>
      <c r="M18" s="57">
        <f>'BAR BB| Open rates'!AC17*0.8*0.85</f>
        <v>26996</v>
      </c>
      <c r="N18" s="57">
        <f>'BAR BB| Open rates'!AD17*0.8*0.85</f>
        <v>28356</v>
      </c>
      <c r="O18" s="57">
        <f>'BAR BB| Open rates'!AE17*0.8*0.85</f>
        <v>28356</v>
      </c>
      <c r="P18" s="57">
        <f>'BAR BB| Open rates'!AF17*0.8*0.85</f>
        <v>26996</v>
      </c>
      <c r="Q18" s="57">
        <f>'BAR BB| Open rates'!AG17*0.8*0.85</f>
        <v>26996</v>
      </c>
      <c r="R18" s="57">
        <f>'BAR BB| Open rates'!AH17*0.8*0.85</f>
        <v>26996</v>
      </c>
      <c r="S18" s="57">
        <f>'BAR BB| Open rates'!AI17*0.8*0.85</f>
        <v>26996</v>
      </c>
      <c r="T18" s="57">
        <f>'BAR BB| Open rates'!AJ17*0.8*0.85</f>
        <v>26996</v>
      </c>
      <c r="U18" s="57">
        <f>'BAR BB| Open rates'!AK17*0.8*0.85</f>
        <v>28356</v>
      </c>
      <c r="V18" s="57">
        <f>'BAR BB| Open rates'!AL17*0.8*0.85</f>
        <v>28356</v>
      </c>
      <c r="W18" s="57">
        <f>'BAR BB| Open rates'!AM17*0.8*0.85</f>
        <v>26996</v>
      </c>
      <c r="X18" s="57">
        <f>'BAR BB| Open rates'!AN17*0.8*0.85</f>
        <v>26996</v>
      </c>
      <c r="Y18" s="57">
        <f>'BAR BB| Open rates'!AO17*0.8*0.85</f>
        <v>26996</v>
      </c>
      <c r="Z18" s="57">
        <f>'BAR BB| Open rates'!AP17*0.8*0.85</f>
        <v>26996</v>
      </c>
      <c r="AA18" s="57">
        <f>'BAR BB| Open rates'!AQ17*0.8*0.85</f>
        <v>26996</v>
      </c>
      <c r="AB18" s="57">
        <f>'BAR BB| Open rates'!AR17*0.8*0.85</f>
        <v>28356</v>
      </c>
      <c r="AC18" s="57">
        <f>'BAR BB| Open rates'!AS17*0.8*0.85</f>
        <v>28356</v>
      </c>
      <c r="AD18" s="57">
        <f>'BAR BB| Open rates'!AT17*0.8*0.85</f>
        <v>26996</v>
      </c>
      <c r="AE18" s="57">
        <f>'BAR BB| Open rates'!AU17*0.8*0.85</f>
        <v>26996</v>
      </c>
      <c r="AF18" s="57">
        <f>'BAR BB| Open rates'!AV17*0.8*0.85</f>
        <v>26996</v>
      </c>
      <c r="AG18" s="57">
        <f>'BAR BB| Open rates'!AW17*0.8*0.85</f>
        <v>26996</v>
      </c>
      <c r="AH18" s="57">
        <f>'BAR BB| Open rates'!AX17*0.8*0.85</f>
        <v>26996</v>
      </c>
      <c r="AI18" s="57">
        <f>'BAR BB| Open rates'!AY17*0.8*0.85</f>
        <v>28356</v>
      </c>
      <c r="AJ18" s="57">
        <f>'BAR BB| Open rates'!AZ17*0.8*0.85</f>
        <v>28356</v>
      </c>
      <c r="AK18" s="57">
        <f>'BAR BB| Open rates'!BA17*0.8*0.85</f>
        <v>26996</v>
      </c>
      <c r="AL18" s="57">
        <f>'BAR BB| Open rates'!BB17*0.8*0.85</f>
        <v>26996</v>
      </c>
      <c r="AM18" s="57">
        <f>'BAR BB| Open rates'!BC17*0.8*0.85</f>
        <v>26996</v>
      </c>
      <c r="AN18" s="57">
        <f>'BAR BB| Open rates'!BD17*0.8*0.85</f>
        <v>26996</v>
      </c>
      <c r="AO18" s="57">
        <f>'BAR BB| Open rates'!BE17*0.8*0.85</f>
        <v>26996</v>
      </c>
      <c r="AP18" s="57">
        <f>'BAR BB| Open rates'!BF17*0.8*0.85</f>
        <v>28356</v>
      </c>
      <c r="AQ18" s="57">
        <f>'BAR BB| Open rates'!BG17*0.8*0.85</f>
        <v>28356</v>
      </c>
      <c r="AR18" s="57">
        <f>'BAR BB| Open rates'!BH17*0.8*0.85</f>
        <v>24820</v>
      </c>
      <c r="AS18" s="57">
        <f>'BAR BB| Open rates'!BI17*0.8*0.85</f>
        <v>24820</v>
      </c>
      <c r="AT18" s="57">
        <f>'BAR BB| Open rates'!BJ17*0.8*0.85</f>
        <v>24820</v>
      </c>
      <c r="AU18" s="57">
        <f>'BAR BB| Open rates'!BK17*0.8*0.85</f>
        <v>24820</v>
      </c>
      <c r="AV18" s="57">
        <f>'BAR BB| Open rates'!BL17*0.8*0.85</f>
        <v>24820</v>
      </c>
      <c r="AW18" s="57">
        <f>'BAR BB| Open rates'!BM17*0.8*0.85</f>
        <v>25636</v>
      </c>
      <c r="AX18" s="57">
        <f>'BAR BB| Open rates'!BN17*0.8*0.85</f>
        <v>25636</v>
      </c>
      <c r="AY18" s="57">
        <f>'BAR BB| Open rates'!BO17*0.8*0.85</f>
        <v>24140</v>
      </c>
      <c r="AZ18" s="57">
        <f>'BAR BB| Open rates'!BP17*0.8*0.85</f>
        <v>24140</v>
      </c>
    </row>
    <row r="19" spans="1:52" x14ac:dyDescent="0.2">
      <c r="A19" s="261">
        <v>2</v>
      </c>
      <c r="B19" s="57">
        <f>'BAR BB| Open rates'!R18*0.8*0.85</f>
        <v>29036</v>
      </c>
      <c r="C19" s="57">
        <f>'BAR BB| Open rates'!S18*0.8*0.85</f>
        <v>29036</v>
      </c>
      <c r="D19" s="57">
        <f>'BAR BB| Open rates'!T18*0.8*0.85</f>
        <v>29036</v>
      </c>
      <c r="E19" s="57">
        <f>'BAR BB| Open rates'!U18*0.8*0.85</f>
        <v>29036</v>
      </c>
      <c r="F19" s="57">
        <f>'BAR BB| Open rates'!V18*0.8*0.85</f>
        <v>29036</v>
      </c>
      <c r="G19" s="57">
        <f>'BAR BB| Open rates'!W18*0.8*0.85</f>
        <v>30396</v>
      </c>
      <c r="H19" s="57">
        <f>'BAR BB| Open rates'!X18*0.8*0.85</f>
        <v>30396</v>
      </c>
      <c r="I19" s="57">
        <f>'BAR BB| Open rates'!Y18*0.8*0.85</f>
        <v>29036</v>
      </c>
      <c r="J19" s="57">
        <f>'BAR BB| Open rates'!Z18*0.8*0.85</f>
        <v>29036</v>
      </c>
      <c r="K19" s="57">
        <f>'BAR BB| Open rates'!AA18*0.8*0.85</f>
        <v>29036</v>
      </c>
      <c r="L19" s="57">
        <f>'BAR BB| Open rates'!AB18*0.8*0.85</f>
        <v>29036</v>
      </c>
      <c r="M19" s="57">
        <f>'BAR BB| Open rates'!AC18*0.8*0.85</f>
        <v>29036</v>
      </c>
      <c r="N19" s="57">
        <f>'BAR BB| Open rates'!AD18*0.8*0.85</f>
        <v>30396</v>
      </c>
      <c r="O19" s="57">
        <f>'BAR BB| Open rates'!AE18*0.8*0.85</f>
        <v>30396</v>
      </c>
      <c r="P19" s="57">
        <f>'BAR BB| Open rates'!AF18*0.8*0.85</f>
        <v>29036</v>
      </c>
      <c r="Q19" s="57">
        <f>'BAR BB| Open rates'!AG18*0.8*0.85</f>
        <v>29036</v>
      </c>
      <c r="R19" s="57">
        <f>'BAR BB| Open rates'!AH18*0.8*0.85</f>
        <v>29036</v>
      </c>
      <c r="S19" s="57">
        <f>'BAR BB| Open rates'!AI18*0.8*0.85</f>
        <v>29036</v>
      </c>
      <c r="T19" s="57">
        <f>'BAR BB| Open rates'!AJ18*0.8*0.85</f>
        <v>29036</v>
      </c>
      <c r="U19" s="57">
        <f>'BAR BB| Open rates'!AK18*0.8*0.85</f>
        <v>30396</v>
      </c>
      <c r="V19" s="57">
        <f>'BAR BB| Open rates'!AL18*0.8*0.85</f>
        <v>30396</v>
      </c>
      <c r="W19" s="57">
        <f>'BAR BB| Open rates'!AM18*0.8*0.85</f>
        <v>29036</v>
      </c>
      <c r="X19" s="57">
        <f>'BAR BB| Open rates'!AN18*0.8*0.85</f>
        <v>29036</v>
      </c>
      <c r="Y19" s="57">
        <f>'BAR BB| Open rates'!AO18*0.8*0.85</f>
        <v>29036</v>
      </c>
      <c r="Z19" s="57">
        <f>'BAR BB| Open rates'!AP18*0.8*0.85</f>
        <v>29036</v>
      </c>
      <c r="AA19" s="57">
        <f>'BAR BB| Open rates'!AQ18*0.8*0.85</f>
        <v>29036</v>
      </c>
      <c r="AB19" s="57">
        <f>'BAR BB| Open rates'!AR18*0.8*0.85</f>
        <v>30396</v>
      </c>
      <c r="AC19" s="57">
        <f>'BAR BB| Open rates'!AS18*0.8*0.85</f>
        <v>30396</v>
      </c>
      <c r="AD19" s="57">
        <f>'BAR BB| Open rates'!AT18*0.8*0.85</f>
        <v>29036</v>
      </c>
      <c r="AE19" s="57">
        <f>'BAR BB| Open rates'!AU18*0.8*0.85</f>
        <v>29036</v>
      </c>
      <c r="AF19" s="57">
        <f>'BAR BB| Open rates'!AV18*0.8*0.85</f>
        <v>29036</v>
      </c>
      <c r="AG19" s="57">
        <f>'BAR BB| Open rates'!AW18*0.8*0.85</f>
        <v>29036</v>
      </c>
      <c r="AH19" s="57">
        <f>'BAR BB| Open rates'!AX18*0.8*0.85</f>
        <v>29036</v>
      </c>
      <c r="AI19" s="57">
        <f>'BAR BB| Open rates'!AY18*0.8*0.85</f>
        <v>30396</v>
      </c>
      <c r="AJ19" s="57">
        <f>'BAR BB| Open rates'!AZ18*0.8*0.85</f>
        <v>30396</v>
      </c>
      <c r="AK19" s="57">
        <f>'BAR BB| Open rates'!BA18*0.8*0.85</f>
        <v>29036</v>
      </c>
      <c r="AL19" s="57">
        <f>'BAR BB| Open rates'!BB18*0.8*0.85</f>
        <v>29036</v>
      </c>
      <c r="AM19" s="57">
        <f>'BAR BB| Open rates'!BC18*0.8*0.85</f>
        <v>29036</v>
      </c>
      <c r="AN19" s="57">
        <f>'BAR BB| Open rates'!BD18*0.8*0.85</f>
        <v>29036</v>
      </c>
      <c r="AO19" s="57">
        <f>'BAR BB| Open rates'!BE18*0.8*0.85</f>
        <v>29036</v>
      </c>
      <c r="AP19" s="57">
        <f>'BAR BB| Open rates'!BF18*0.8*0.85</f>
        <v>30396</v>
      </c>
      <c r="AQ19" s="57">
        <f>'BAR BB| Open rates'!BG18*0.8*0.85</f>
        <v>30396</v>
      </c>
      <c r="AR19" s="57">
        <f>'BAR BB| Open rates'!BH18*0.8*0.85</f>
        <v>26860</v>
      </c>
      <c r="AS19" s="57">
        <f>'BAR BB| Open rates'!BI18*0.8*0.85</f>
        <v>26860</v>
      </c>
      <c r="AT19" s="57">
        <f>'BAR BB| Open rates'!BJ18*0.8*0.85</f>
        <v>26860</v>
      </c>
      <c r="AU19" s="57">
        <f>'BAR BB| Open rates'!BK18*0.8*0.85</f>
        <v>26860</v>
      </c>
      <c r="AV19" s="57">
        <f>'BAR BB| Open rates'!BL18*0.8*0.85</f>
        <v>26860</v>
      </c>
      <c r="AW19" s="57">
        <f>'BAR BB| Open rates'!BM18*0.8*0.85</f>
        <v>27676</v>
      </c>
      <c r="AX19" s="57">
        <f>'BAR BB| Open rates'!BN18*0.8*0.85</f>
        <v>27676</v>
      </c>
      <c r="AY19" s="57">
        <f>'BAR BB| Open rates'!BO18*0.8*0.85</f>
        <v>26180</v>
      </c>
      <c r="AZ19" s="57">
        <f>'BAR BB| Open rates'!BP18*0.8*0.85</f>
        <v>26180</v>
      </c>
    </row>
    <row r="20" spans="1:52" ht="24" x14ac:dyDescent="0.2">
      <c r="A20" s="260"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row>
    <row r="21" spans="1:52" x14ac:dyDescent="0.2">
      <c r="A21" s="261">
        <v>1</v>
      </c>
      <c r="B21" s="57">
        <f>'BAR BB| Open rates'!R20*0.8*0.85</f>
        <v>27676</v>
      </c>
      <c r="C21" s="57">
        <f>'BAR BB| Open rates'!S20*0.8*0.85</f>
        <v>27676</v>
      </c>
      <c r="D21" s="57">
        <f>'BAR BB| Open rates'!T20*0.8*0.85</f>
        <v>27676</v>
      </c>
      <c r="E21" s="57">
        <f>'BAR BB| Open rates'!U20*0.8*0.85</f>
        <v>27676</v>
      </c>
      <c r="F21" s="57">
        <f>'BAR BB| Open rates'!V20*0.8*0.85</f>
        <v>27676</v>
      </c>
      <c r="G21" s="57">
        <f>'BAR BB| Open rates'!W20*0.8*0.85</f>
        <v>29036</v>
      </c>
      <c r="H21" s="57">
        <f>'BAR BB| Open rates'!X20*0.8*0.85</f>
        <v>29036</v>
      </c>
      <c r="I21" s="57">
        <f>'BAR BB| Open rates'!Y20*0.8*0.85</f>
        <v>27676</v>
      </c>
      <c r="J21" s="57">
        <f>'BAR BB| Open rates'!Z20*0.8*0.85</f>
        <v>27676</v>
      </c>
      <c r="K21" s="57">
        <f>'BAR BB| Open rates'!AA20*0.8*0.85</f>
        <v>27676</v>
      </c>
      <c r="L21" s="57">
        <f>'BAR BB| Open rates'!AB20*0.8*0.85</f>
        <v>27676</v>
      </c>
      <c r="M21" s="57">
        <f>'BAR BB| Open rates'!AC20*0.8*0.85</f>
        <v>27676</v>
      </c>
      <c r="N21" s="57">
        <f>'BAR BB| Open rates'!AD20*0.8*0.85</f>
        <v>29036</v>
      </c>
      <c r="O21" s="57">
        <f>'BAR BB| Open rates'!AE20*0.8*0.85</f>
        <v>29036</v>
      </c>
      <c r="P21" s="57">
        <f>'BAR BB| Open rates'!AF20*0.8*0.85</f>
        <v>27676</v>
      </c>
      <c r="Q21" s="57">
        <f>'BAR BB| Open rates'!AG20*0.8*0.85</f>
        <v>27676</v>
      </c>
      <c r="R21" s="57">
        <f>'BAR BB| Open rates'!AH20*0.8*0.85</f>
        <v>27676</v>
      </c>
      <c r="S21" s="57">
        <f>'BAR BB| Open rates'!AI20*0.8*0.85</f>
        <v>27676</v>
      </c>
      <c r="T21" s="57">
        <f>'BAR BB| Open rates'!AJ20*0.8*0.85</f>
        <v>27676</v>
      </c>
      <c r="U21" s="57">
        <f>'BAR BB| Open rates'!AK20*0.8*0.85</f>
        <v>29036</v>
      </c>
      <c r="V21" s="57">
        <f>'BAR BB| Open rates'!AL20*0.8*0.85</f>
        <v>29036</v>
      </c>
      <c r="W21" s="57">
        <f>'BAR BB| Open rates'!AM20*0.8*0.85</f>
        <v>27676</v>
      </c>
      <c r="X21" s="57">
        <f>'BAR BB| Open rates'!AN20*0.8*0.85</f>
        <v>27676</v>
      </c>
      <c r="Y21" s="57">
        <f>'BAR BB| Open rates'!AO20*0.8*0.85</f>
        <v>27676</v>
      </c>
      <c r="Z21" s="57">
        <f>'BAR BB| Open rates'!AP20*0.8*0.85</f>
        <v>27676</v>
      </c>
      <c r="AA21" s="57">
        <f>'BAR BB| Open rates'!AQ20*0.8*0.85</f>
        <v>27676</v>
      </c>
      <c r="AB21" s="57">
        <f>'BAR BB| Open rates'!AR20*0.8*0.85</f>
        <v>29036</v>
      </c>
      <c r="AC21" s="57">
        <f>'BAR BB| Open rates'!AS20*0.8*0.85</f>
        <v>29036</v>
      </c>
      <c r="AD21" s="57">
        <f>'BAR BB| Open rates'!AT20*0.8*0.85</f>
        <v>27676</v>
      </c>
      <c r="AE21" s="57">
        <f>'BAR BB| Open rates'!AU20*0.8*0.85</f>
        <v>27676</v>
      </c>
      <c r="AF21" s="57">
        <f>'BAR BB| Open rates'!AV20*0.8*0.85</f>
        <v>27676</v>
      </c>
      <c r="AG21" s="57">
        <f>'BAR BB| Open rates'!AW20*0.8*0.85</f>
        <v>27676</v>
      </c>
      <c r="AH21" s="57">
        <f>'BAR BB| Open rates'!AX20*0.8*0.85</f>
        <v>27676</v>
      </c>
      <c r="AI21" s="57">
        <f>'BAR BB| Open rates'!AY20*0.8*0.85</f>
        <v>29036</v>
      </c>
      <c r="AJ21" s="57">
        <f>'BAR BB| Open rates'!AZ20*0.8*0.85</f>
        <v>29036</v>
      </c>
      <c r="AK21" s="57">
        <f>'BAR BB| Open rates'!BA20*0.8*0.85</f>
        <v>27676</v>
      </c>
      <c r="AL21" s="57">
        <f>'BAR BB| Open rates'!BB20*0.8*0.85</f>
        <v>27676</v>
      </c>
      <c r="AM21" s="57">
        <f>'BAR BB| Open rates'!BC20*0.8*0.85</f>
        <v>27676</v>
      </c>
      <c r="AN21" s="57">
        <f>'BAR BB| Open rates'!BD20*0.8*0.85</f>
        <v>27676</v>
      </c>
      <c r="AO21" s="57">
        <f>'BAR BB| Open rates'!BE20*0.8*0.85</f>
        <v>27676</v>
      </c>
      <c r="AP21" s="57">
        <f>'BAR BB| Open rates'!BF20*0.8*0.85</f>
        <v>29036</v>
      </c>
      <c r="AQ21" s="57">
        <f>'BAR BB| Open rates'!BG20*0.8*0.85</f>
        <v>29036</v>
      </c>
      <c r="AR21" s="57">
        <f>'BAR BB| Open rates'!BH20*0.8*0.85</f>
        <v>25500</v>
      </c>
      <c r="AS21" s="57">
        <f>'BAR BB| Open rates'!BI20*0.8*0.85</f>
        <v>25500</v>
      </c>
      <c r="AT21" s="57">
        <f>'BAR BB| Open rates'!BJ20*0.8*0.85</f>
        <v>25500</v>
      </c>
      <c r="AU21" s="57">
        <f>'BAR BB| Open rates'!BK20*0.8*0.85</f>
        <v>25500</v>
      </c>
      <c r="AV21" s="57">
        <f>'BAR BB| Open rates'!BL20*0.8*0.85</f>
        <v>25500</v>
      </c>
      <c r="AW21" s="57">
        <f>'BAR BB| Open rates'!BM20*0.8*0.85</f>
        <v>26316</v>
      </c>
      <c r="AX21" s="57">
        <f>'BAR BB| Open rates'!BN20*0.8*0.85</f>
        <v>26316</v>
      </c>
      <c r="AY21" s="57">
        <f>'BAR BB| Open rates'!BO20*0.8*0.85</f>
        <v>24820</v>
      </c>
      <c r="AZ21" s="57">
        <f>'BAR BB| Open rates'!BP20*0.8*0.85</f>
        <v>24820</v>
      </c>
    </row>
    <row r="22" spans="1:52" x14ac:dyDescent="0.2">
      <c r="A22" s="261">
        <v>2</v>
      </c>
      <c r="B22" s="57">
        <f>'BAR BB| Open rates'!R21*0.8*0.85</f>
        <v>29716</v>
      </c>
      <c r="C22" s="57">
        <f>'BAR BB| Open rates'!S21*0.8*0.85</f>
        <v>29716</v>
      </c>
      <c r="D22" s="57">
        <f>'BAR BB| Open rates'!T21*0.8*0.85</f>
        <v>29716</v>
      </c>
      <c r="E22" s="57">
        <f>'BAR BB| Open rates'!U21*0.8*0.85</f>
        <v>29716</v>
      </c>
      <c r="F22" s="57">
        <f>'BAR BB| Open rates'!V21*0.8*0.85</f>
        <v>29716</v>
      </c>
      <c r="G22" s="57">
        <f>'BAR BB| Open rates'!W21*0.8*0.85</f>
        <v>31076</v>
      </c>
      <c r="H22" s="57">
        <f>'BAR BB| Open rates'!X21*0.8*0.85</f>
        <v>31076</v>
      </c>
      <c r="I22" s="57">
        <f>'BAR BB| Open rates'!Y21*0.8*0.85</f>
        <v>29716</v>
      </c>
      <c r="J22" s="57">
        <f>'BAR BB| Open rates'!Z21*0.8*0.85</f>
        <v>29716</v>
      </c>
      <c r="K22" s="57">
        <f>'BAR BB| Open rates'!AA21*0.8*0.85</f>
        <v>29716</v>
      </c>
      <c r="L22" s="57">
        <f>'BAR BB| Open rates'!AB21*0.8*0.85</f>
        <v>29716</v>
      </c>
      <c r="M22" s="57">
        <f>'BAR BB| Open rates'!AC21*0.8*0.85</f>
        <v>29716</v>
      </c>
      <c r="N22" s="57">
        <f>'BAR BB| Open rates'!AD21*0.8*0.85</f>
        <v>31076</v>
      </c>
      <c r="O22" s="57">
        <f>'BAR BB| Open rates'!AE21*0.8*0.85</f>
        <v>31076</v>
      </c>
      <c r="P22" s="57">
        <f>'BAR BB| Open rates'!AF21*0.8*0.85</f>
        <v>29716</v>
      </c>
      <c r="Q22" s="57">
        <f>'BAR BB| Open rates'!AG21*0.8*0.85</f>
        <v>29716</v>
      </c>
      <c r="R22" s="57">
        <f>'BAR BB| Open rates'!AH21*0.8*0.85</f>
        <v>29716</v>
      </c>
      <c r="S22" s="57">
        <f>'BAR BB| Open rates'!AI21*0.8*0.85</f>
        <v>29716</v>
      </c>
      <c r="T22" s="57">
        <f>'BAR BB| Open rates'!AJ21*0.8*0.85</f>
        <v>29716</v>
      </c>
      <c r="U22" s="57">
        <f>'BAR BB| Open rates'!AK21*0.8*0.85</f>
        <v>31076</v>
      </c>
      <c r="V22" s="57">
        <f>'BAR BB| Open rates'!AL21*0.8*0.85</f>
        <v>31076</v>
      </c>
      <c r="W22" s="57">
        <f>'BAR BB| Open rates'!AM21*0.8*0.85</f>
        <v>29716</v>
      </c>
      <c r="X22" s="57">
        <f>'BAR BB| Open rates'!AN21*0.8*0.85</f>
        <v>29716</v>
      </c>
      <c r="Y22" s="57">
        <f>'BAR BB| Open rates'!AO21*0.8*0.85</f>
        <v>29716</v>
      </c>
      <c r="Z22" s="57">
        <f>'BAR BB| Open rates'!AP21*0.8*0.85</f>
        <v>29716</v>
      </c>
      <c r="AA22" s="57">
        <f>'BAR BB| Open rates'!AQ21*0.8*0.85</f>
        <v>29716</v>
      </c>
      <c r="AB22" s="57">
        <f>'BAR BB| Open rates'!AR21*0.8*0.85</f>
        <v>31076</v>
      </c>
      <c r="AC22" s="57">
        <f>'BAR BB| Open rates'!AS21*0.8*0.85</f>
        <v>31076</v>
      </c>
      <c r="AD22" s="57">
        <f>'BAR BB| Open rates'!AT21*0.8*0.85</f>
        <v>29716</v>
      </c>
      <c r="AE22" s="57">
        <f>'BAR BB| Open rates'!AU21*0.8*0.85</f>
        <v>29716</v>
      </c>
      <c r="AF22" s="57">
        <f>'BAR BB| Open rates'!AV21*0.8*0.85</f>
        <v>29716</v>
      </c>
      <c r="AG22" s="57">
        <f>'BAR BB| Open rates'!AW21*0.8*0.85</f>
        <v>29716</v>
      </c>
      <c r="AH22" s="57">
        <f>'BAR BB| Open rates'!AX21*0.8*0.85</f>
        <v>29716</v>
      </c>
      <c r="AI22" s="57">
        <f>'BAR BB| Open rates'!AY21*0.8*0.85</f>
        <v>31076</v>
      </c>
      <c r="AJ22" s="57">
        <f>'BAR BB| Open rates'!AZ21*0.8*0.85</f>
        <v>31076</v>
      </c>
      <c r="AK22" s="57">
        <f>'BAR BB| Open rates'!BA21*0.8*0.85</f>
        <v>29716</v>
      </c>
      <c r="AL22" s="57">
        <f>'BAR BB| Open rates'!BB21*0.8*0.85</f>
        <v>29716</v>
      </c>
      <c r="AM22" s="57">
        <f>'BAR BB| Open rates'!BC21*0.8*0.85</f>
        <v>29716</v>
      </c>
      <c r="AN22" s="57">
        <f>'BAR BB| Open rates'!BD21*0.8*0.85</f>
        <v>29716</v>
      </c>
      <c r="AO22" s="57">
        <f>'BAR BB| Open rates'!BE21*0.8*0.85</f>
        <v>29716</v>
      </c>
      <c r="AP22" s="57">
        <f>'BAR BB| Open rates'!BF21*0.8*0.85</f>
        <v>31076</v>
      </c>
      <c r="AQ22" s="57">
        <f>'BAR BB| Open rates'!BG21*0.8*0.85</f>
        <v>31076</v>
      </c>
      <c r="AR22" s="57">
        <f>'BAR BB| Open rates'!BH21*0.8*0.85</f>
        <v>27540</v>
      </c>
      <c r="AS22" s="57">
        <f>'BAR BB| Open rates'!BI21*0.8*0.85</f>
        <v>27540</v>
      </c>
      <c r="AT22" s="57">
        <f>'BAR BB| Open rates'!BJ21*0.8*0.85</f>
        <v>27540</v>
      </c>
      <c r="AU22" s="57">
        <f>'BAR BB| Open rates'!BK21*0.8*0.85</f>
        <v>27540</v>
      </c>
      <c r="AV22" s="57">
        <f>'BAR BB| Open rates'!BL21*0.8*0.85</f>
        <v>27540</v>
      </c>
      <c r="AW22" s="57">
        <f>'BAR BB| Open rates'!BM21*0.8*0.85</f>
        <v>28356</v>
      </c>
      <c r="AX22" s="57">
        <f>'BAR BB| Open rates'!BN21*0.8*0.85</f>
        <v>28356</v>
      </c>
      <c r="AY22" s="57">
        <f>'BAR BB| Open rates'!BO21*0.8*0.85</f>
        <v>26860</v>
      </c>
      <c r="AZ22" s="57">
        <f>'BAR BB| Open rates'!BP21*0.8*0.85</f>
        <v>26860</v>
      </c>
    </row>
    <row r="23" spans="1:52" x14ac:dyDescent="0.2">
      <c r="A23" s="260"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row>
    <row r="24" spans="1:52" x14ac:dyDescent="0.2">
      <c r="A24" s="261">
        <v>1</v>
      </c>
      <c r="B24" s="57">
        <f>'BAR BB| Open rates'!R23*0.8*0.85</f>
        <v>35156</v>
      </c>
      <c r="C24" s="57">
        <f>'BAR BB| Open rates'!S23*0.8*0.85</f>
        <v>35156</v>
      </c>
      <c r="D24" s="57">
        <f>'BAR BB| Open rates'!T23*0.8*0.85</f>
        <v>35156</v>
      </c>
      <c r="E24" s="57">
        <f>'BAR BB| Open rates'!U23*0.8*0.85</f>
        <v>35156</v>
      </c>
      <c r="F24" s="57">
        <f>'BAR BB| Open rates'!V23*0.8*0.85</f>
        <v>35156</v>
      </c>
      <c r="G24" s="57">
        <f>'BAR BB| Open rates'!W23*0.8*0.85</f>
        <v>36516</v>
      </c>
      <c r="H24" s="57">
        <f>'BAR BB| Open rates'!X23*0.8*0.85</f>
        <v>36516</v>
      </c>
      <c r="I24" s="57">
        <f>'BAR BB| Open rates'!Y23*0.8*0.85</f>
        <v>35156</v>
      </c>
      <c r="J24" s="57">
        <f>'BAR BB| Open rates'!Z23*0.8*0.85</f>
        <v>35156</v>
      </c>
      <c r="K24" s="57">
        <f>'BAR BB| Open rates'!AA23*0.8*0.85</f>
        <v>35156</v>
      </c>
      <c r="L24" s="57">
        <f>'BAR BB| Open rates'!AB23*0.8*0.85</f>
        <v>35156</v>
      </c>
      <c r="M24" s="57">
        <f>'BAR BB| Open rates'!AC23*0.8*0.85</f>
        <v>35156</v>
      </c>
      <c r="N24" s="57">
        <f>'BAR BB| Open rates'!AD23*0.8*0.85</f>
        <v>36516</v>
      </c>
      <c r="O24" s="57">
        <f>'BAR BB| Open rates'!AE23*0.8*0.85</f>
        <v>36516</v>
      </c>
      <c r="P24" s="57">
        <f>'BAR BB| Open rates'!AF23*0.8*0.85</f>
        <v>35156</v>
      </c>
      <c r="Q24" s="57">
        <f>'BAR BB| Open rates'!AG23*0.8*0.85</f>
        <v>35156</v>
      </c>
      <c r="R24" s="57">
        <f>'BAR BB| Open rates'!AH23*0.8*0.85</f>
        <v>35156</v>
      </c>
      <c r="S24" s="57">
        <f>'BAR BB| Open rates'!AI23*0.8*0.85</f>
        <v>35156</v>
      </c>
      <c r="T24" s="57">
        <f>'BAR BB| Open rates'!AJ23*0.8*0.85</f>
        <v>35156</v>
      </c>
      <c r="U24" s="57">
        <f>'BAR BB| Open rates'!AK23*0.8*0.85</f>
        <v>36516</v>
      </c>
      <c r="V24" s="57">
        <f>'BAR BB| Open rates'!AL23*0.8*0.85</f>
        <v>36516</v>
      </c>
      <c r="W24" s="57">
        <f>'BAR BB| Open rates'!AM23*0.8*0.85</f>
        <v>35156</v>
      </c>
      <c r="X24" s="57">
        <f>'BAR BB| Open rates'!AN23*0.8*0.85</f>
        <v>35156</v>
      </c>
      <c r="Y24" s="57">
        <f>'BAR BB| Open rates'!AO23*0.8*0.85</f>
        <v>35156</v>
      </c>
      <c r="Z24" s="57">
        <f>'BAR BB| Open rates'!AP23*0.8*0.85</f>
        <v>35156</v>
      </c>
      <c r="AA24" s="57">
        <f>'BAR BB| Open rates'!AQ23*0.8*0.85</f>
        <v>35156</v>
      </c>
      <c r="AB24" s="57">
        <f>'BAR BB| Open rates'!AR23*0.8*0.85</f>
        <v>36516</v>
      </c>
      <c r="AC24" s="57">
        <f>'BAR BB| Open rates'!AS23*0.8*0.85</f>
        <v>36516</v>
      </c>
      <c r="AD24" s="57">
        <f>'BAR BB| Open rates'!AT23*0.8*0.85</f>
        <v>35156</v>
      </c>
      <c r="AE24" s="57">
        <f>'BAR BB| Open rates'!AU23*0.8*0.85</f>
        <v>35156</v>
      </c>
      <c r="AF24" s="57">
        <f>'BAR BB| Open rates'!AV23*0.8*0.85</f>
        <v>35156</v>
      </c>
      <c r="AG24" s="57">
        <f>'BAR BB| Open rates'!AW23*0.8*0.85</f>
        <v>35156</v>
      </c>
      <c r="AH24" s="57">
        <f>'BAR BB| Open rates'!AX23*0.8*0.85</f>
        <v>35156</v>
      </c>
      <c r="AI24" s="57">
        <f>'BAR BB| Open rates'!AY23*0.8*0.85</f>
        <v>36516</v>
      </c>
      <c r="AJ24" s="57">
        <f>'BAR BB| Open rates'!AZ23*0.8*0.85</f>
        <v>36516</v>
      </c>
      <c r="AK24" s="57">
        <f>'BAR BB| Open rates'!BA23*0.8*0.85</f>
        <v>35156</v>
      </c>
      <c r="AL24" s="57">
        <f>'BAR BB| Open rates'!BB23*0.8*0.85</f>
        <v>35156</v>
      </c>
      <c r="AM24" s="57">
        <f>'BAR BB| Open rates'!BC23*0.8*0.85</f>
        <v>35156</v>
      </c>
      <c r="AN24" s="57">
        <f>'BAR BB| Open rates'!BD23*0.8*0.85</f>
        <v>35156</v>
      </c>
      <c r="AO24" s="57">
        <f>'BAR BB| Open rates'!BE23*0.8*0.85</f>
        <v>35156</v>
      </c>
      <c r="AP24" s="57">
        <f>'BAR BB| Open rates'!BF23*0.8*0.85</f>
        <v>36516</v>
      </c>
      <c r="AQ24" s="57">
        <f>'BAR BB| Open rates'!BG23*0.8*0.85</f>
        <v>36516</v>
      </c>
      <c r="AR24" s="57">
        <f>'BAR BB| Open rates'!BH23*0.8*0.85</f>
        <v>32980</v>
      </c>
      <c r="AS24" s="57">
        <f>'BAR BB| Open rates'!BI23*0.8*0.85</f>
        <v>32980</v>
      </c>
      <c r="AT24" s="57">
        <f>'BAR BB| Open rates'!BJ23*0.8*0.85</f>
        <v>32980</v>
      </c>
      <c r="AU24" s="57">
        <f>'BAR BB| Open rates'!BK23*0.8*0.85</f>
        <v>32980</v>
      </c>
      <c r="AV24" s="57">
        <f>'BAR BB| Open rates'!BL23*0.8*0.85</f>
        <v>32980</v>
      </c>
      <c r="AW24" s="57">
        <f>'BAR BB| Open rates'!BM23*0.8*0.85</f>
        <v>33796</v>
      </c>
      <c r="AX24" s="57">
        <f>'BAR BB| Open rates'!BN23*0.8*0.85</f>
        <v>33796</v>
      </c>
      <c r="AY24" s="57">
        <f>'BAR BB| Open rates'!BO23*0.8*0.85</f>
        <v>32300</v>
      </c>
      <c r="AZ24" s="57">
        <f>'BAR BB| Open rates'!BP23*0.8*0.85</f>
        <v>32300</v>
      </c>
    </row>
    <row r="25" spans="1:52" x14ac:dyDescent="0.2">
      <c r="A25" s="261">
        <v>2</v>
      </c>
      <c r="B25" s="57">
        <f>'BAR BB| Open rates'!R24*0.8*0.85</f>
        <v>37196</v>
      </c>
      <c r="C25" s="57">
        <f>'BAR BB| Open rates'!S24*0.8*0.85</f>
        <v>37196</v>
      </c>
      <c r="D25" s="57">
        <f>'BAR BB| Open rates'!T24*0.8*0.85</f>
        <v>37196</v>
      </c>
      <c r="E25" s="57">
        <f>'BAR BB| Open rates'!U24*0.8*0.85</f>
        <v>37196</v>
      </c>
      <c r="F25" s="57">
        <f>'BAR BB| Open rates'!V24*0.8*0.85</f>
        <v>37196</v>
      </c>
      <c r="G25" s="57">
        <f>'BAR BB| Open rates'!W24*0.8*0.85</f>
        <v>38556</v>
      </c>
      <c r="H25" s="57">
        <f>'BAR BB| Open rates'!X24*0.8*0.85</f>
        <v>38556</v>
      </c>
      <c r="I25" s="57">
        <f>'BAR BB| Open rates'!Y24*0.8*0.85</f>
        <v>37196</v>
      </c>
      <c r="J25" s="57">
        <f>'BAR BB| Open rates'!Z24*0.8*0.85</f>
        <v>37196</v>
      </c>
      <c r="K25" s="57">
        <f>'BAR BB| Open rates'!AA24*0.8*0.85</f>
        <v>37196</v>
      </c>
      <c r="L25" s="57">
        <f>'BAR BB| Open rates'!AB24*0.8*0.85</f>
        <v>37196</v>
      </c>
      <c r="M25" s="57">
        <f>'BAR BB| Open rates'!AC24*0.8*0.85</f>
        <v>37196</v>
      </c>
      <c r="N25" s="57">
        <f>'BAR BB| Open rates'!AD24*0.8*0.85</f>
        <v>38556</v>
      </c>
      <c r="O25" s="57">
        <f>'BAR BB| Open rates'!AE24*0.8*0.85</f>
        <v>38556</v>
      </c>
      <c r="P25" s="57">
        <f>'BAR BB| Open rates'!AF24*0.8*0.85</f>
        <v>37196</v>
      </c>
      <c r="Q25" s="57">
        <f>'BAR BB| Open rates'!AG24*0.8*0.85</f>
        <v>37196</v>
      </c>
      <c r="R25" s="57">
        <f>'BAR BB| Open rates'!AH24*0.8*0.85</f>
        <v>37196</v>
      </c>
      <c r="S25" s="57">
        <f>'BAR BB| Open rates'!AI24*0.8*0.85</f>
        <v>37196</v>
      </c>
      <c r="T25" s="57">
        <f>'BAR BB| Open rates'!AJ24*0.8*0.85</f>
        <v>37196</v>
      </c>
      <c r="U25" s="57">
        <f>'BAR BB| Open rates'!AK24*0.8*0.85</f>
        <v>38556</v>
      </c>
      <c r="V25" s="57">
        <f>'BAR BB| Open rates'!AL24*0.8*0.85</f>
        <v>38556</v>
      </c>
      <c r="W25" s="57">
        <f>'BAR BB| Open rates'!AM24*0.8*0.85</f>
        <v>37196</v>
      </c>
      <c r="X25" s="57">
        <f>'BAR BB| Open rates'!AN24*0.8*0.85</f>
        <v>37196</v>
      </c>
      <c r="Y25" s="57">
        <f>'BAR BB| Open rates'!AO24*0.8*0.85</f>
        <v>37196</v>
      </c>
      <c r="Z25" s="57">
        <f>'BAR BB| Open rates'!AP24*0.8*0.85</f>
        <v>37196</v>
      </c>
      <c r="AA25" s="57">
        <f>'BAR BB| Open rates'!AQ24*0.8*0.85</f>
        <v>37196</v>
      </c>
      <c r="AB25" s="57">
        <f>'BAR BB| Open rates'!AR24*0.8*0.85</f>
        <v>38556</v>
      </c>
      <c r="AC25" s="57">
        <f>'BAR BB| Open rates'!AS24*0.8*0.85</f>
        <v>38556</v>
      </c>
      <c r="AD25" s="57">
        <f>'BAR BB| Open rates'!AT24*0.8*0.85</f>
        <v>37196</v>
      </c>
      <c r="AE25" s="57">
        <f>'BAR BB| Open rates'!AU24*0.8*0.85</f>
        <v>37196</v>
      </c>
      <c r="AF25" s="57">
        <f>'BAR BB| Open rates'!AV24*0.8*0.85</f>
        <v>37196</v>
      </c>
      <c r="AG25" s="57">
        <f>'BAR BB| Open rates'!AW24*0.8*0.85</f>
        <v>37196</v>
      </c>
      <c r="AH25" s="57">
        <f>'BAR BB| Open rates'!AX24*0.8*0.85</f>
        <v>37196</v>
      </c>
      <c r="AI25" s="57">
        <f>'BAR BB| Open rates'!AY24*0.8*0.85</f>
        <v>38556</v>
      </c>
      <c r="AJ25" s="57">
        <f>'BAR BB| Open rates'!AZ24*0.8*0.85</f>
        <v>38556</v>
      </c>
      <c r="AK25" s="57">
        <f>'BAR BB| Open rates'!BA24*0.8*0.85</f>
        <v>37196</v>
      </c>
      <c r="AL25" s="57">
        <f>'BAR BB| Open rates'!BB24*0.8*0.85</f>
        <v>37196</v>
      </c>
      <c r="AM25" s="57">
        <f>'BAR BB| Open rates'!BC24*0.8*0.85</f>
        <v>37196</v>
      </c>
      <c r="AN25" s="57">
        <f>'BAR BB| Open rates'!BD24*0.8*0.85</f>
        <v>37196</v>
      </c>
      <c r="AO25" s="57">
        <f>'BAR BB| Open rates'!BE24*0.8*0.85</f>
        <v>37196</v>
      </c>
      <c r="AP25" s="57">
        <f>'BAR BB| Open rates'!BF24*0.8*0.85</f>
        <v>38556</v>
      </c>
      <c r="AQ25" s="57">
        <f>'BAR BB| Open rates'!BG24*0.8*0.85</f>
        <v>38556</v>
      </c>
      <c r="AR25" s="57">
        <f>'BAR BB| Open rates'!BH24*0.8*0.85</f>
        <v>35020</v>
      </c>
      <c r="AS25" s="57">
        <f>'BAR BB| Open rates'!BI24*0.8*0.85</f>
        <v>35020</v>
      </c>
      <c r="AT25" s="57">
        <f>'BAR BB| Open rates'!BJ24*0.8*0.85</f>
        <v>35020</v>
      </c>
      <c r="AU25" s="57">
        <f>'BAR BB| Open rates'!BK24*0.8*0.85</f>
        <v>35020</v>
      </c>
      <c r="AV25" s="57">
        <f>'BAR BB| Open rates'!BL24*0.8*0.85</f>
        <v>35020</v>
      </c>
      <c r="AW25" s="57">
        <f>'BAR BB| Open rates'!BM24*0.8*0.85</f>
        <v>35836</v>
      </c>
      <c r="AX25" s="57">
        <f>'BAR BB| Open rates'!BN24*0.8*0.85</f>
        <v>35836</v>
      </c>
      <c r="AY25" s="57">
        <f>'BAR BB| Open rates'!BO24*0.8*0.85</f>
        <v>34340</v>
      </c>
      <c r="AZ25" s="57">
        <f>'BAR BB| Open rates'!BP24*0.8*0.85</f>
        <v>34340</v>
      </c>
    </row>
    <row r="26" spans="1:52" x14ac:dyDescent="0.2">
      <c r="A26" s="261">
        <v>3</v>
      </c>
      <c r="B26" s="57">
        <f>'BAR BB| Open rates'!R25*0.8*0.85</f>
        <v>39236</v>
      </c>
      <c r="C26" s="57">
        <f>'BAR BB| Open rates'!S25*0.8*0.85</f>
        <v>39236</v>
      </c>
      <c r="D26" s="57">
        <f>'BAR BB| Open rates'!T25*0.8*0.85</f>
        <v>39236</v>
      </c>
      <c r="E26" s="57">
        <f>'BAR BB| Open rates'!U25*0.8*0.85</f>
        <v>39236</v>
      </c>
      <c r="F26" s="57">
        <f>'BAR BB| Open rates'!V25*0.8*0.85</f>
        <v>39236</v>
      </c>
      <c r="G26" s="57">
        <f>'BAR BB| Open rates'!W25*0.8*0.85</f>
        <v>40596</v>
      </c>
      <c r="H26" s="57">
        <f>'BAR BB| Open rates'!X25*0.8*0.85</f>
        <v>40596</v>
      </c>
      <c r="I26" s="57">
        <f>'BAR BB| Open rates'!Y25*0.8*0.85</f>
        <v>39236</v>
      </c>
      <c r="J26" s="57">
        <f>'BAR BB| Open rates'!Z25*0.8*0.85</f>
        <v>39236</v>
      </c>
      <c r="K26" s="57">
        <f>'BAR BB| Open rates'!AA25*0.8*0.85</f>
        <v>39236</v>
      </c>
      <c r="L26" s="57">
        <f>'BAR BB| Open rates'!AB25*0.8*0.85</f>
        <v>39236</v>
      </c>
      <c r="M26" s="57">
        <f>'BAR BB| Open rates'!AC25*0.8*0.85</f>
        <v>39236</v>
      </c>
      <c r="N26" s="57">
        <f>'BAR BB| Open rates'!AD25*0.8*0.85</f>
        <v>40596</v>
      </c>
      <c r="O26" s="57">
        <f>'BAR BB| Open rates'!AE25*0.8*0.85</f>
        <v>40596</v>
      </c>
      <c r="P26" s="57">
        <f>'BAR BB| Open rates'!AF25*0.8*0.85</f>
        <v>39236</v>
      </c>
      <c r="Q26" s="57">
        <f>'BAR BB| Open rates'!AG25*0.8*0.85</f>
        <v>39236</v>
      </c>
      <c r="R26" s="57">
        <f>'BAR BB| Open rates'!AH25*0.8*0.85</f>
        <v>39236</v>
      </c>
      <c r="S26" s="57">
        <f>'BAR BB| Open rates'!AI25*0.8*0.85</f>
        <v>39236</v>
      </c>
      <c r="T26" s="57">
        <f>'BAR BB| Open rates'!AJ25*0.8*0.85</f>
        <v>39236</v>
      </c>
      <c r="U26" s="57">
        <f>'BAR BB| Open rates'!AK25*0.8*0.85</f>
        <v>40596</v>
      </c>
      <c r="V26" s="57">
        <f>'BAR BB| Open rates'!AL25*0.8*0.85</f>
        <v>40596</v>
      </c>
      <c r="W26" s="57">
        <f>'BAR BB| Open rates'!AM25*0.8*0.85</f>
        <v>39236</v>
      </c>
      <c r="X26" s="57">
        <f>'BAR BB| Open rates'!AN25*0.8*0.85</f>
        <v>39236</v>
      </c>
      <c r="Y26" s="57">
        <f>'BAR BB| Open rates'!AO25*0.8*0.85</f>
        <v>39236</v>
      </c>
      <c r="Z26" s="57">
        <f>'BAR BB| Open rates'!AP25*0.8*0.85</f>
        <v>39236</v>
      </c>
      <c r="AA26" s="57">
        <f>'BAR BB| Open rates'!AQ25*0.8*0.85</f>
        <v>39236</v>
      </c>
      <c r="AB26" s="57">
        <f>'BAR BB| Open rates'!AR25*0.8*0.85</f>
        <v>40596</v>
      </c>
      <c r="AC26" s="57">
        <f>'BAR BB| Open rates'!AS25*0.8*0.85</f>
        <v>40596</v>
      </c>
      <c r="AD26" s="57">
        <f>'BAR BB| Open rates'!AT25*0.8*0.85</f>
        <v>39236</v>
      </c>
      <c r="AE26" s="57">
        <f>'BAR BB| Open rates'!AU25*0.8*0.85</f>
        <v>39236</v>
      </c>
      <c r="AF26" s="57">
        <f>'BAR BB| Open rates'!AV25*0.8*0.85</f>
        <v>39236</v>
      </c>
      <c r="AG26" s="57">
        <f>'BAR BB| Open rates'!AW25*0.8*0.85</f>
        <v>39236</v>
      </c>
      <c r="AH26" s="57">
        <f>'BAR BB| Open rates'!AX25*0.8*0.85</f>
        <v>39236</v>
      </c>
      <c r="AI26" s="57">
        <f>'BAR BB| Open rates'!AY25*0.8*0.85</f>
        <v>40596</v>
      </c>
      <c r="AJ26" s="57">
        <f>'BAR BB| Open rates'!AZ25*0.8*0.85</f>
        <v>40596</v>
      </c>
      <c r="AK26" s="57">
        <f>'BAR BB| Open rates'!BA25*0.8*0.85</f>
        <v>39236</v>
      </c>
      <c r="AL26" s="57">
        <f>'BAR BB| Open rates'!BB25*0.8*0.85</f>
        <v>39236</v>
      </c>
      <c r="AM26" s="57">
        <f>'BAR BB| Open rates'!BC25*0.8*0.85</f>
        <v>39236</v>
      </c>
      <c r="AN26" s="57">
        <f>'BAR BB| Open rates'!BD25*0.8*0.85</f>
        <v>39236</v>
      </c>
      <c r="AO26" s="57">
        <f>'BAR BB| Open rates'!BE25*0.8*0.85</f>
        <v>39236</v>
      </c>
      <c r="AP26" s="57">
        <f>'BAR BB| Open rates'!BF25*0.8*0.85</f>
        <v>40596</v>
      </c>
      <c r="AQ26" s="57">
        <f>'BAR BB| Open rates'!BG25*0.8*0.85</f>
        <v>40596</v>
      </c>
      <c r="AR26" s="57">
        <f>'BAR BB| Open rates'!BH25*0.8*0.85</f>
        <v>37060</v>
      </c>
      <c r="AS26" s="57">
        <f>'BAR BB| Open rates'!BI25*0.8*0.85</f>
        <v>37060</v>
      </c>
      <c r="AT26" s="57">
        <f>'BAR BB| Open rates'!BJ25*0.8*0.85</f>
        <v>37060</v>
      </c>
      <c r="AU26" s="57">
        <f>'BAR BB| Open rates'!BK25*0.8*0.85</f>
        <v>37060</v>
      </c>
      <c r="AV26" s="57">
        <f>'BAR BB| Open rates'!BL25*0.8*0.85</f>
        <v>37060</v>
      </c>
      <c r="AW26" s="57">
        <f>'BAR BB| Open rates'!BM25*0.8*0.85</f>
        <v>37876</v>
      </c>
      <c r="AX26" s="57">
        <f>'BAR BB| Open rates'!BN25*0.8*0.85</f>
        <v>37876</v>
      </c>
      <c r="AY26" s="57">
        <f>'BAR BB| Open rates'!BO25*0.8*0.85</f>
        <v>36380</v>
      </c>
      <c r="AZ26" s="57">
        <f>'BAR BB| Open rates'!BP25*0.8*0.85</f>
        <v>36380</v>
      </c>
    </row>
    <row r="27" spans="1:52" x14ac:dyDescent="0.2">
      <c r="A27" s="261">
        <v>4</v>
      </c>
      <c r="B27" s="57">
        <f>'BAR BB| Open rates'!R26*0.8*0.85</f>
        <v>41276</v>
      </c>
      <c r="C27" s="57">
        <f>'BAR BB| Open rates'!S26*0.8*0.85</f>
        <v>41276</v>
      </c>
      <c r="D27" s="57">
        <f>'BAR BB| Open rates'!T26*0.8*0.85</f>
        <v>41276</v>
      </c>
      <c r="E27" s="57">
        <f>'BAR BB| Open rates'!U26*0.8*0.85</f>
        <v>41276</v>
      </c>
      <c r="F27" s="57">
        <f>'BAR BB| Open rates'!V26*0.8*0.85</f>
        <v>41276</v>
      </c>
      <c r="G27" s="57">
        <f>'BAR BB| Open rates'!W26*0.8*0.85</f>
        <v>42636</v>
      </c>
      <c r="H27" s="57">
        <f>'BAR BB| Open rates'!X26*0.8*0.85</f>
        <v>42636</v>
      </c>
      <c r="I27" s="57">
        <f>'BAR BB| Open rates'!Y26*0.8*0.85</f>
        <v>41276</v>
      </c>
      <c r="J27" s="57">
        <f>'BAR BB| Open rates'!Z26*0.8*0.85</f>
        <v>41276</v>
      </c>
      <c r="K27" s="57">
        <f>'BAR BB| Open rates'!AA26*0.8*0.85</f>
        <v>41276</v>
      </c>
      <c r="L27" s="57">
        <f>'BAR BB| Open rates'!AB26*0.8*0.85</f>
        <v>41276</v>
      </c>
      <c r="M27" s="57">
        <f>'BAR BB| Open rates'!AC26*0.8*0.85</f>
        <v>41276</v>
      </c>
      <c r="N27" s="57">
        <f>'BAR BB| Open rates'!AD26*0.8*0.85</f>
        <v>42636</v>
      </c>
      <c r="O27" s="57">
        <f>'BAR BB| Open rates'!AE26*0.8*0.85</f>
        <v>42636</v>
      </c>
      <c r="P27" s="57">
        <f>'BAR BB| Open rates'!AF26*0.8*0.85</f>
        <v>41276</v>
      </c>
      <c r="Q27" s="57">
        <f>'BAR BB| Open rates'!AG26*0.8*0.85</f>
        <v>41276</v>
      </c>
      <c r="R27" s="57">
        <f>'BAR BB| Open rates'!AH26*0.8*0.85</f>
        <v>41276</v>
      </c>
      <c r="S27" s="57">
        <f>'BAR BB| Open rates'!AI26*0.8*0.85</f>
        <v>41276</v>
      </c>
      <c r="T27" s="57">
        <f>'BAR BB| Open rates'!AJ26*0.8*0.85</f>
        <v>41276</v>
      </c>
      <c r="U27" s="57">
        <f>'BAR BB| Open rates'!AK26*0.8*0.85</f>
        <v>42636</v>
      </c>
      <c r="V27" s="57">
        <f>'BAR BB| Open rates'!AL26*0.8*0.85</f>
        <v>42636</v>
      </c>
      <c r="W27" s="57">
        <f>'BAR BB| Open rates'!AM26*0.8*0.85</f>
        <v>41276</v>
      </c>
      <c r="X27" s="57">
        <f>'BAR BB| Open rates'!AN26*0.8*0.85</f>
        <v>41276</v>
      </c>
      <c r="Y27" s="57">
        <f>'BAR BB| Open rates'!AO26*0.8*0.85</f>
        <v>41276</v>
      </c>
      <c r="Z27" s="57">
        <f>'BAR BB| Open rates'!AP26*0.8*0.85</f>
        <v>41276</v>
      </c>
      <c r="AA27" s="57">
        <f>'BAR BB| Open rates'!AQ26*0.8*0.85</f>
        <v>41276</v>
      </c>
      <c r="AB27" s="57">
        <f>'BAR BB| Open rates'!AR26*0.8*0.85</f>
        <v>42636</v>
      </c>
      <c r="AC27" s="57">
        <f>'BAR BB| Open rates'!AS26*0.8*0.85</f>
        <v>42636</v>
      </c>
      <c r="AD27" s="57">
        <f>'BAR BB| Open rates'!AT26*0.8*0.85</f>
        <v>41276</v>
      </c>
      <c r="AE27" s="57">
        <f>'BAR BB| Open rates'!AU26*0.8*0.85</f>
        <v>41276</v>
      </c>
      <c r="AF27" s="57">
        <f>'BAR BB| Open rates'!AV26*0.8*0.85</f>
        <v>41276</v>
      </c>
      <c r="AG27" s="57">
        <f>'BAR BB| Open rates'!AW26*0.8*0.85</f>
        <v>41276</v>
      </c>
      <c r="AH27" s="57">
        <f>'BAR BB| Open rates'!AX26*0.8*0.85</f>
        <v>41276</v>
      </c>
      <c r="AI27" s="57">
        <f>'BAR BB| Open rates'!AY26*0.8*0.85</f>
        <v>42636</v>
      </c>
      <c r="AJ27" s="57">
        <f>'BAR BB| Open rates'!AZ26*0.8*0.85</f>
        <v>42636</v>
      </c>
      <c r="AK27" s="57">
        <f>'BAR BB| Open rates'!BA26*0.8*0.85</f>
        <v>41276</v>
      </c>
      <c r="AL27" s="57">
        <f>'BAR BB| Open rates'!BB26*0.8*0.85</f>
        <v>41276</v>
      </c>
      <c r="AM27" s="57">
        <f>'BAR BB| Open rates'!BC26*0.8*0.85</f>
        <v>41276</v>
      </c>
      <c r="AN27" s="57">
        <f>'BAR BB| Open rates'!BD26*0.8*0.85</f>
        <v>41276</v>
      </c>
      <c r="AO27" s="57">
        <f>'BAR BB| Open rates'!BE26*0.8*0.85</f>
        <v>41276</v>
      </c>
      <c r="AP27" s="57">
        <f>'BAR BB| Open rates'!BF26*0.8*0.85</f>
        <v>42636</v>
      </c>
      <c r="AQ27" s="57">
        <f>'BAR BB| Open rates'!BG26*0.8*0.85</f>
        <v>42636</v>
      </c>
      <c r="AR27" s="57">
        <f>'BAR BB| Open rates'!BH26*0.8*0.85</f>
        <v>39100</v>
      </c>
      <c r="AS27" s="57">
        <f>'BAR BB| Open rates'!BI26*0.8*0.85</f>
        <v>39100</v>
      </c>
      <c r="AT27" s="57">
        <f>'BAR BB| Open rates'!BJ26*0.8*0.85</f>
        <v>39100</v>
      </c>
      <c r="AU27" s="57">
        <f>'BAR BB| Open rates'!BK26*0.8*0.85</f>
        <v>39100</v>
      </c>
      <c r="AV27" s="57">
        <f>'BAR BB| Open rates'!BL26*0.8*0.85</f>
        <v>39100</v>
      </c>
      <c r="AW27" s="57">
        <f>'BAR BB| Open rates'!BM26*0.8*0.85</f>
        <v>39916</v>
      </c>
      <c r="AX27" s="57">
        <f>'BAR BB| Open rates'!BN26*0.8*0.85</f>
        <v>39916</v>
      </c>
      <c r="AY27" s="57">
        <f>'BAR BB| Open rates'!BO26*0.8*0.85</f>
        <v>38420</v>
      </c>
      <c r="AZ27" s="57">
        <f>'BAR BB| Open rates'!BP26*0.8*0.85</f>
        <v>38420</v>
      </c>
    </row>
    <row r="28" spans="1:52" ht="24" x14ac:dyDescent="0.2">
      <c r="A28" s="260"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row>
    <row r="29" spans="1:52" x14ac:dyDescent="0.2">
      <c r="A29" s="261">
        <v>1</v>
      </c>
      <c r="B29" s="57">
        <f>'BAR BB| Open rates'!R28*0.8*0.85</f>
        <v>36516</v>
      </c>
      <c r="C29" s="57">
        <f>'BAR BB| Open rates'!S28*0.8*0.85</f>
        <v>36516</v>
      </c>
      <c r="D29" s="57">
        <f>'BAR BB| Open rates'!T28*0.8*0.85</f>
        <v>36516</v>
      </c>
      <c r="E29" s="57">
        <f>'BAR BB| Open rates'!U28*0.8*0.85</f>
        <v>36516</v>
      </c>
      <c r="F29" s="57">
        <f>'BAR BB| Open rates'!V28*0.8*0.85</f>
        <v>36516</v>
      </c>
      <c r="G29" s="57">
        <f>'BAR BB| Open rates'!W28*0.8*0.85</f>
        <v>37876</v>
      </c>
      <c r="H29" s="57">
        <f>'BAR BB| Open rates'!X28*0.8*0.85</f>
        <v>37876</v>
      </c>
      <c r="I29" s="57">
        <f>'BAR BB| Open rates'!Y28*0.8*0.85</f>
        <v>36516</v>
      </c>
      <c r="J29" s="57">
        <f>'BAR BB| Open rates'!Z28*0.8*0.85</f>
        <v>36516</v>
      </c>
      <c r="K29" s="57">
        <f>'BAR BB| Open rates'!AA28*0.8*0.85</f>
        <v>36516</v>
      </c>
      <c r="L29" s="57">
        <f>'BAR BB| Open rates'!AB28*0.8*0.85</f>
        <v>36516</v>
      </c>
      <c r="M29" s="57">
        <f>'BAR BB| Open rates'!AC28*0.8*0.85</f>
        <v>36516</v>
      </c>
      <c r="N29" s="57">
        <f>'BAR BB| Open rates'!AD28*0.8*0.85</f>
        <v>37876</v>
      </c>
      <c r="O29" s="57">
        <f>'BAR BB| Open rates'!AE28*0.8*0.85</f>
        <v>37876</v>
      </c>
      <c r="P29" s="57">
        <f>'BAR BB| Open rates'!AF28*0.8*0.85</f>
        <v>36516</v>
      </c>
      <c r="Q29" s="57">
        <f>'BAR BB| Open rates'!AG28*0.8*0.85</f>
        <v>36516</v>
      </c>
      <c r="R29" s="57">
        <f>'BAR BB| Open rates'!AH28*0.8*0.85</f>
        <v>36516</v>
      </c>
      <c r="S29" s="57">
        <f>'BAR BB| Open rates'!AI28*0.8*0.85</f>
        <v>36516</v>
      </c>
      <c r="T29" s="57">
        <f>'BAR BB| Open rates'!AJ28*0.8*0.85</f>
        <v>36516</v>
      </c>
      <c r="U29" s="57">
        <f>'BAR BB| Open rates'!AK28*0.8*0.85</f>
        <v>37876</v>
      </c>
      <c r="V29" s="57">
        <f>'BAR BB| Open rates'!AL28*0.8*0.85</f>
        <v>37876</v>
      </c>
      <c r="W29" s="57">
        <f>'BAR BB| Open rates'!AM28*0.8*0.85</f>
        <v>36516</v>
      </c>
      <c r="X29" s="57">
        <f>'BAR BB| Open rates'!AN28*0.8*0.85</f>
        <v>36516</v>
      </c>
      <c r="Y29" s="57">
        <f>'BAR BB| Open rates'!AO28*0.8*0.85</f>
        <v>36516</v>
      </c>
      <c r="Z29" s="57">
        <f>'BAR BB| Open rates'!AP28*0.8*0.85</f>
        <v>36516</v>
      </c>
      <c r="AA29" s="57">
        <f>'BAR BB| Open rates'!AQ28*0.8*0.85</f>
        <v>36516</v>
      </c>
      <c r="AB29" s="57">
        <f>'BAR BB| Open rates'!AR28*0.8*0.85</f>
        <v>37876</v>
      </c>
      <c r="AC29" s="57">
        <f>'BAR BB| Open rates'!AS28*0.8*0.85</f>
        <v>37876</v>
      </c>
      <c r="AD29" s="57">
        <f>'BAR BB| Open rates'!AT28*0.8*0.85</f>
        <v>36516</v>
      </c>
      <c r="AE29" s="57">
        <f>'BAR BB| Open rates'!AU28*0.8*0.85</f>
        <v>36516</v>
      </c>
      <c r="AF29" s="57">
        <f>'BAR BB| Open rates'!AV28*0.8*0.85</f>
        <v>36516</v>
      </c>
      <c r="AG29" s="57">
        <f>'BAR BB| Open rates'!AW28*0.8*0.85</f>
        <v>36516</v>
      </c>
      <c r="AH29" s="57">
        <f>'BAR BB| Open rates'!AX28*0.8*0.85</f>
        <v>36516</v>
      </c>
      <c r="AI29" s="57">
        <f>'BAR BB| Open rates'!AY28*0.8*0.85</f>
        <v>37876</v>
      </c>
      <c r="AJ29" s="57">
        <f>'BAR BB| Open rates'!AZ28*0.8*0.85</f>
        <v>37876</v>
      </c>
      <c r="AK29" s="57">
        <f>'BAR BB| Open rates'!BA28*0.8*0.85</f>
        <v>36516</v>
      </c>
      <c r="AL29" s="57">
        <f>'BAR BB| Open rates'!BB28*0.8*0.85</f>
        <v>36516</v>
      </c>
      <c r="AM29" s="57">
        <f>'BAR BB| Open rates'!BC28*0.8*0.85</f>
        <v>36516</v>
      </c>
      <c r="AN29" s="57">
        <f>'BAR BB| Open rates'!BD28*0.8*0.85</f>
        <v>36516</v>
      </c>
      <c r="AO29" s="57">
        <f>'BAR BB| Open rates'!BE28*0.8*0.85</f>
        <v>36516</v>
      </c>
      <c r="AP29" s="57">
        <f>'BAR BB| Open rates'!BF28*0.8*0.85</f>
        <v>37876</v>
      </c>
      <c r="AQ29" s="57">
        <f>'BAR BB| Open rates'!BG28*0.8*0.85</f>
        <v>37876</v>
      </c>
      <c r="AR29" s="57">
        <f>'BAR BB| Open rates'!BH28*0.8*0.85</f>
        <v>34340</v>
      </c>
      <c r="AS29" s="57">
        <f>'BAR BB| Open rates'!BI28*0.8*0.85</f>
        <v>34340</v>
      </c>
      <c r="AT29" s="57">
        <f>'BAR BB| Open rates'!BJ28*0.8*0.85</f>
        <v>34340</v>
      </c>
      <c r="AU29" s="57">
        <f>'BAR BB| Open rates'!BK28*0.8*0.85</f>
        <v>34340</v>
      </c>
      <c r="AV29" s="57">
        <f>'BAR BB| Open rates'!BL28*0.8*0.85</f>
        <v>34340</v>
      </c>
      <c r="AW29" s="57">
        <f>'BAR BB| Open rates'!BM28*0.8*0.85</f>
        <v>35156</v>
      </c>
      <c r="AX29" s="57">
        <f>'BAR BB| Open rates'!BN28*0.8*0.85</f>
        <v>35156</v>
      </c>
      <c r="AY29" s="57">
        <f>'BAR BB| Open rates'!BO28*0.8*0.85</f>
        <v>33660</v>
      </c>
      <c r="AZ29" s="57">
        <f>'BAR BB| Open rates'!BP28*0.8*0.85</f>
        <v>33660</v>
      </c>
    </row>
    <row r="30" spans="1:52" x14ac:dyDescent="0.2">
      <c r="A30" s="261">
        <v>2</v>
      </c>
      <c r="B30" s="57">
        <f>'BAR BB| Open rates'!R29*0.8*0.85</f>
        <v>38556</v>
      </c>
      <c r="C30" s="57">
        <f>'BAR BB| Open rates'!S29*0.8*0.85</f>
        <v>38556</v>
      </c>
      <c r="D30" s="57">
        <f>'BAR BB| Open rates'!T29*0.8*0.85</f>
        <v>38556</v>
      </c>
      <c r="E30" s="57">
        <f>'BAR BB| Open rates'!U29*0.8*0.85</f>
        <v>38556</v>
      </c>
      <c r="F30" s="57">
        <f>'BAR BB| Open rates'!V29*0.8*0.85</f>
        <v>38556</v>
      </c>
      <c r="G30" s="57">
        <f>'BAR BB| Open rates'!W29*0.8*0.85</f>
        <v>39916</v>
      </c>
      <c r="H30" s="57">
        <f>'BAR BB| Open rates'!X29*0.8*0.85</f>
        <v>39916</v>
      </c>
      <c r="I30" s="57">
        <f>'BAR BB| Open rates'!Y29*0.8*0.85</f>
        <v>38556</v>
      </c>
      <c r="J30" s="57">
        <f>'BAR BB| Open rates'!Z29*0.8*0.85</f>
        <v>38556</v>
      </c>
      <c r="K30" s="57">
        <f>'BAR BB| Open rates'!AA29*0.8*0.85</f>
        <v>38556</v>
      </c>
      <c r="L30" s="57">
        <f>'BAR BB| Open rates'!AB29*0.8*0.85</f>
        <v>38556</v>
      </c>
      <c r="M30" s="57">
        <f>'BAR BB| Open rates'!AC29*0.8*0.85</f>
        <v>38556</v>
      </c>
      <c r="N30" s="57">
        <f>'BAR BB| Open rates'!AD29*0.8*0.85</f>
        <v>39916</v>
      </c>
      <c r="O30" s="57">
        <f>'BAR BB| Open rates'!AE29*0.8*0.85</f>
        <v>39916</v>
      </c>
      <c r="P30" s="57">
        <f>'BAR BB| Open rates'!AF29*0.8*0.85</f>
        <v>38556</v>
      </c>
      <c r="Q30" s="57">
        <f>'BAR BB| Open rates'!AG29*0.8*0.85</f>
        <v>38556</v>
      </c>
      <c r="R30" s="57">
        <f>'BAR BB| Open rates'!AH29*0.8*0.85</f>
        <v>38556</v>
      </c>
      <c r="S30" s="57">
        <f>'BAR BB| Open rates'!AI29*0.8*0.85</f>
        <v>38556</v>
      </c>
      <c r="T30" s="57">
        <f>'BAR BB| Open rates'!AJ29*0.8*0.85</f>
        <v>38556</v>
      </c>
      <c r="U30" s="57">
        <f>'BAR BB| Open rates'!AK29*0.8*0.85</f>
        <v>39916</v>
      </c>
      <c r="V30" s="57">
        <f>'BAR BB| Open rates'!AL29*0.8*0.85</f>
        <v>39916</v>
      </c>
      <c r="W30" s="57">
        <f>'BAR BB| Open rates'!AM29*0.8*0.85</f>
        <v>38556</v>
      </c>
      <c r="X30" s="57">
        <f>'BAR BB| Open rates'!AN29*0.8*0.85</f>
        <v>38556</v>
      </c>
      <c r="Y30" s="57">
        <f>'BAR BB| Open rates'!AO29*0.8*0.85</f>
        <v>38556</v>
      </c>
      <c r="Z30" s="57">
        <f>'BAR BB| Open rates'!AP29*0.8*0.85</f>
        <v>38556</v>
      </c>
      <c r="AA30" s="57">
        <f>'BAR BB| Open rates'!AQ29*0.8*0.85</f>
        <v>38556</v>
      </c>
      <c r="AB30" s="57">
        <f>'BAR BB| Open rates'!AR29*0.8*0.85</f>
        <v>39916</v>
      </c>
      <c r="AC30" s="57">
        <f>'BAR BB| Open rates'!AS29*0.8*0.85</f>
        <v>39916</v>
      </c>
      <c r="AD30" s="57">
        <f>'BAR BB| Open rates'!AT29*0.8*0.85</f>
        <v>38556</v>
      </c>
      <c r="AE30" s="57">
        <f>'BAR BB| Open rates'!AU29*0.8*0.85</f>
        <v>38556</v>
      </c>
      <c r="AF30" s="57">
        <f>'BAR BB| Open rates'!AV29*0.8*0.85</f>
        <v>38556</v>
      </c>
      <c r="AG30" s="57">
        <f>'BAR BB| Open rates'!AW29*0.8*0.85</f>
        <v>38556</v>
      </c>
      <c r="AH30" s="57">
        <f>'BAR BB| Open rates'!AX29*0.8*0.85</f>
        <v>38556</v>
      </c>
      <c r="AI30" s="57">
        <f>'BAR BB| Open rates'!AY29*0.8*0.85</f>
        <v>39916</v>
      </c>
      <c r="AJ30" s="57">
        <f>'BAR BB| Open rates'!AZ29*0.8*0.85</f>
        <v>39916</v>
      </c>
      <c r="AK30" s="57">
        <f>'BAR BB| Open rates'!BA29*0.8*0.85</f>
        <v>38556</v>
      </c>
      <c r="AL30" s="57">
        <f>'BAR BB| Open rates'!BB29*0.8*0.85</f>
        <v>38556</v>
      </c>
      <c r="AM30" s="57">
        <f>'BAR BB| Open rates'!BC29*0.8*0.85</f>
        <v>38556</v>
      </c>
      <c r="AN30" s="57">
        <f>'BAR BB| Open rates'!BD29*0.8*0.85</f>
        <v>38556</v>
      </c>
      <c r="AO30" s="57">
        <f>'BAR BB| Open rates'!BE29*0.8*0.85</f>
        <v>38556</v>
      </c>
      <c r="AP30" s="57">
        <f>'BAR BB| Open rates'!BF29*0.8*0.85</f>
        <v>39916</v>
      </c>
      <c r="AQ30" s="57">
        <f>'BAR BB| Open rates'!BG29*0.8*0.85</f>
        <v>39916</v>
      </c>
      <c r="AR30" s="57">
        <f>'BAR BB| Open rates'!BH29*0.8*0.85</f>
        <v>36380</v>
      </c>
      <c r="AS30" s="57">
        <f>'BAR BB| Open rates'!BI29*0.8*0.85</f>
        <v>36380</v>
      </c>
      <c r="AT30" s="57">
        <f>'BAR BB| Open rates'!BJ29*0.8*0.85</f>
        <v>36380</v>
      </c>
      <c r="AU30" s="57">
        <f>'BAR BB| Open rates'!BK29*0.8*0.85</f>
        <v>36380</v>
      </c>
      <c r="AV30" s="57">
        <f>'BAR BB| Open rates'!BL29*0.8*0.85</f>
        <v>36380</v>
      </c>
      <c r="AW30" s="57">
        <f>'BAR BB| Open rates'!BM29*0.8*0.85</f>
        <v>37196</v>
      </c>
      <c r="AX30" s="57">
        <f>'BAR BB| Open rates'!BN29*0.8*0.85</f>
        <v>37196</v>
      </c>
      <c r="AY30" s="57">
        <f>'BAR BB| Open rates'!BO29*0.8*0.85</f>
        <v>35700</v>
      </c>
      <c r="AZ30" s="57">
        <f>'BAR BB| Open rates'!BP29*0.8*0.85</f>
        <v>35700</v>
      </c>
    </row>
    <row r="31" spans="1:52" x14ac:dyDescent="0.2">
      <c r="A31" s="261">
        <v>3</v>
      </c>
      <c r="B31" s="57">
        <f>'BAR BB| Open rates'!R30*0.8*0.85</f>
        <v>40596</v>
      </c>
      <c r="C31" s="57">
        <f>'BAR BB| Open rates'!S30*0.8*0.85</f>
        <v>40596</v>
      </c>
      <c r="D31" s="57">
        <f>'BAR BB| Open rates'!T30*0.8*0.85</f>
        <v>40596</v>
      </c>
      <c r="E31" s="57">
        <f>'BAR BB| Open rates'!U30*0.8*0.85</f>
        <v>40596</v>
      </c>
      <c r="F31" s="57">
        <f>'BAR BB| Open rates'!V30*0.8*0.85</f>
        <v>40596</v>
      </c>
      <c r="G31" s="57">
        <f>'BAR BB| Open rates'!W30*0.8*0.85</f>
        <v>41956</v>
      </c>
      <c r="H31" s="57">
        <f>'BAR BB| Open rates'!X30*0.8*0.85</f>
        <v>41956</v>
      </c>
      <c r="I31" s="57">
        <f>'BAR BB| Open rates'!Y30*0.8*0.85</f>
        <v>40596</v>
      </c>
      <c r="J31" s="57">
        <f>'BAR BB| Open rates'!Z30*0.8*0.85</f>
        <v>40596</v>
      </c>
      <c r="K31" s="57">
        <f>'BAR BB| Open rates'!AA30*0.8*0.85</f>
        <v>40596</v>
      </c>
      <c r="L31" s="57">
        <f>'BAR BB| Open rates'!AB30*0.8*0.85</f>
        <v>40596</v>
      </c>
      <c r="M31" s="57">
        <f>'BAR BB| Open rates'!AC30*0.8*0.85</f>
        <v>40596</v>
      </c>
      <c r="N31" s="57">
        <f>'BAR BB| Open rates'!AD30*0.8*0.85</f>
        <v>41956</v>
      </c>
      <c r="O31" s="57">
        <f>'BAR BB| Open rates'!AE30*0.8*0.85</f>
        <v>41956</v>
      </c>
      <c r="P31" s="57">
        <f>'BAR BB| Open rates'!AF30*0.8*0.85</f>
        <v>40596</v>
      </c>
      <c r="Q31" s="57">
        <f>'BAR BB| Open rates'!AG30*0.8*0.85</f>
        <v>40596</v>
      </c>
      <c r="R31" s="57">
        <f>'BAR BB| Open rates'!AH30*0.8*0.85</f>
        <v>40596</v>
      </c>
      <c r="S31" s="57">
        <f>'BAR BB| Open rates'!AI30*0.8*0.85</f>
        <v>40596</v>
      </c>
      <c r="T31" s="57">
        <f>'BAR BB| Open rates'!AJ30*0.8*0.85</f>
        <v>40596</v>
      </c>
      <c r="U31" s="57">
        <f>'BAR BB| Open rates'!AK30*0.8*0.85</f>
        <v>41956</v>
      </c>
      <c r="V31" s="57">
        <f>'BAR BB| Open rates'!AL30*0.8*0.85</f>
        <v>41956</v>
      </c>
      <c r="W31" s="57">
        <f>'BAR BB| Open rates'!AM30*0.8*0.85</f>
        <v>40596</v>
      </c>
      <c r="X31" s="57">
        <f>'BAR BB| Open rates'!AN30*0.8*0.85</f>
        <v>40596</v>
      </c>
      <c r="Y31" s="57">
        <f>'BAR BB| Open rates'!AO30*0.8*0.85</f>
        <v>40596</v>
      </c>
      <c r="Z31" s="57">
        <f>'BAR BB| Open rates'!AP30*0.8*0.85</f>
        <v>40596</v>
      </c>
      <c r="AA31" s="57">
        <f>'BAR BB| Open rates'!AQ30*0.8*0.85</f>
        <v>40596</v>
      </c>
      <c r="AB31" s="57">
        <f>'BAR BB| Open rates'!AR30*0.8*0.85</f>
        <v>41956</v>
      </c>
      <c r="AC31" s="57">
        <f>'BAR BB| Open rates'!AS30*0.8*0.85</f>
        <v>41956</v>
      </c>
      <c r="AD31" s="57">
        <f>'BAR BB| Open rates'!AT30*0.8*0.85</f>
        <v>40596</v>
      </c>
      <c r="AE31" s="57">
        <f>'BAR BB| Open rates'!AU30*0.8*0.85</f>
        <v>40596</v>
      </c>
      <c r="AF31" s="57">
        <f>'BAR BB| Open rates'!AV30*0.8*0.85</f>
        <v>40596</v>
      </c>
      <c r="AG31" s="57">
        <f>'BAR BB| Open rates'!AW30*0.8*0.85</f>
        <v>40596</v>
      </c>
      <c r="AH31" s="57">
        <f>'BAR BB| Open rates'!AX30*0.8*0.85</f>
        <v>40596</v>
      </c>
      <c r="AI31" s="57">
        <f>'BAR BB| Open rates'!AY30*0.8*0.85</f>
        <v>41956</v>
      </c>
      <c r="AJ31" s="57">
        <f>'BAR BB| Open rates'!AZ30*0.8*0.85</f>
        <v>41956</v>
      </c>
      <c r="AK31" s="57">
        <f>'BAR BB| Open rates'!BA30*0.8*0.85</f>
        <v>40596</v>
      </c>
      <c r="AL31" s="57">
        <f>'BAR BB| Open rates'!BB30*0.8*0.85</f>
        <v>40596</v>
      </c>
      <c r="AM31" s="57">
        <f>'BAR BB| Open rates'!BC30*0.8*0.85</f>
        <v>40596</v>
      </c>
      <c r="AN31" s="57">
        <f>'BAR BB| Open rates'!BD30*0.8*0.85</f>
        <v>40596</v>
      </c>
      <c r="AO31" s="57">
        <f>'BAR BB| Open rates'!BE30*0.8*0.85</f>
        <v>40596</v>
      </c>
      <c r="AP31" s="57">
        <f>'BAR BB| Open rates'!BF30*0.8*0.85</f>
        <v>41956</v>
      </c>
      <c r="AQ31" s="57">
        <f>'BAR BB| Open rates'!BG30*0.8*0.85</f>
        <v>41956</v>
      </c>
      <c r="AR31" s="57">
        <f>'BAR BB| Open rates'!BH30*0.8*0.85</f>
        <v>38420</v>
      </c>
      <c r="AS31" s="57">
        <f>'BAR BB| Open rates'!BI30*0.8*0.85</f>
        <v>38420</v>
      </c>
      <c r="AT31" s="57">
        <f>'BAR BB| Open rates'!BJ30*0.8*0.85</f>
        <v>38420</v>
      </c>
      <c r="AU31" s="57">
        <f>'BAR BB| Open rates'!BK30*0.8*0.85</f>
        <v>38420</v>
      </c>
      <c r="AV31" s="57">
        <f>'BAR BB| Open rates'!BL30*0.8*0.85</f>
        <v>38420</v>
      </c>
      <c r="AW31" s="57">
        <f>'BAR BB| Open rates'!BM30*0.8*0.85</f>
        <v>39236</v>
      </c>
      <c r="AX31" s="57">
        <f>'BAR BB| Open rates'!BN30*0.8*0.85</f>
        <v>39236</v>
      </c>
      <c r="AY31" s="57">
        <f>'BAR BB| Open rates'!BO30*0.8*0.85</f>
        <v>37740</v>
      </c>
      <c r="AZ31" s="57">
        <f>'BAR BB| Open rates'!BP30*0.8*0.85</f>
        <v>37740</v>
      </c>
    </row>
    <row r="32" spans="1:52" x14ac:dyDescent="0.2">
      <c r="A32" s="261">
        <v>4</v>
      </c>
      <c r="B32" s="57">
        <f>'BAR BB| Open rates'!R31*0.8*0.85</f>
        <v>42636</v>
      </c>
      <c r="C32" s="57">
        <f>'BAR BB| Open rates'!S31*0.8*0.85</f>
        <v>42636</v>
      </c>
      <c r="D32" s="57">
        <f>'BAR BB| Open rates'!T31*0.8*0.85</f>
        <v>42636</v>
      </c>
      <c r="E32" s="57">
        <f>'BAR BB| Open rates'!U31*0.8*0.85</f>
        <v>42636</v>
      </c>
      <c r="F32" s="57">
        <f>'BAR BB| Open rates'!V31*0.8*0.85</f>
        <v>42636</v>
      </c>
      <c r="G32" s="57">
        <f>'BAR BB| Open rates'!W31*0.8*0.85</f>
        <v>43996</v>
      </c>
      <c r="H32" s="57">
        <f>'BAR BB| Open rates'!X31*0.8*0.85</f>
        <v>43996</v>
      </c>
      <c r="I32" s="57">
        <f>'BAR BB| Open rates'!Y31*0.8*0.85</f>
        <v>42636</v>
      </c>
      <c r="J32" s="57">
        <f>'BAR BB| Open rates'!Z31*0.8*0.85</f>
        <v>42636</v>
      </c>
      <c r="K32" s="57">
        <f>'BAR BB| Open rates'!AA31*0.8*0.85</f>
        <v>42636</v>
      </c>
      <c r="L32" s="57">
        <f>'BAR BB| Open rates'!AB31*0.8*0.85</f>
        <v>42636</v>
      </c>
      <c r="M32" s="57">
        <f>'BAR BB| Open rates'!AC31*0.8*0.85</f>
        <v>42636</v>
      </c>
      <c r="N32" s="57">
        <f>'BAR BB| Open rates'!AD31*0.8*0.85</f>
        <v>43996</v>
      </c>
      <c r="O32" s="57">
        <f>'BAR BB| Open rates'!AE31*0.8*0.85</f>
        <v>43996</v>
      </c>
      <c r="P32" s="57">
        <f>'BAR BB| Open rates'!AF31*0.8*0.85</f>
        <v>42636</v>
      </c>
      <c r="Q32" s="57">
        <f>'BAR BB| Open rates'!AG31*0.8*0.85</f>
        <v>42636</v>
      </c>
      <c r="R32" s="57">
        <f>'BAR BB| Open rates'!AH31*0.8*0.85</f>
        <v>42636</v>
      </c>
      <c r="S32" s="57">
        <f>'BAR BB| Open rates'!AI31*0.8*0.85</f>
        <v>42636</v>
      </c>
      <c r="T32" s="57">
        <f>'BAR BB| Open rates'!AJ31*0.8*0.85</f>
        <v>42636</v>
      </c>
      <c r="U32" s="57">
        <f>'BAR BB| Open rates'!AK31*0.8*0.85</f>
        <v>43996</v>
      </c>
      <c r="V32" s="57">
        <f>'BAR BB| Open rates'!AL31*0.8*0.85</f>
        <v>43996</v>
      </c>
      <c r="W32" s="57">
        <f>'BAR BB| Open rates'!AM31*0.8*0.85</f>
        <v>42636</v>
      </c>
      <c r="X32" s="57">
        <f>'BAR BB| Open rates'!AN31*0.8*0.85</f>
        <v>42636</v>
      </c>
      <c r="Y32" s="57">
        <f>'BAR BB| Open rates'!AO31*0.8*0.85</f>
        <v>42636</v>
      </c>
      <c r="Z32" s="57">
        <f>'BAR BB| Open rates'!AP31*0.8*0.85</f>
        <v>42636</v>
      </c>
      <c r="AA32" s="57">
        <f>'BAR BB| Open rates'!AQ31*0.8*0.85</f>
        <v>42636</v>
      </c>
      <c r="AB32" s="57">
        <f>'BAR BB| Open rates'!AR31*0.8*0.85</f>
        <v>43996</v>
      </c>
      <c r="AC32" s="57">
        <f>'BAR BB| Open rates'!AS31*0.8*0.85</f>
        <v>43996</v>
      </c>
      <c r="AD32" s="57">
        <f>'BAR BB| Open rates'!AT31*0.8*0.85</f>
        <v>42636</v>
      </c>
      <c r="AE32" s="57">
        <f>'BAR BB| Open rates'!AU31*0.8*0.85</f>
        <v>42636</v>
      </c>
      <c r="AF32" s="57">
        <f>'BAR BB| Open rates'!AV31*0.8*0.85</f>
        <v>42636</v>
      </c>
      <c r="AG32" s="57">
        <f>'BAR BB| Open rates'!AW31*0.8*0.85</f>
        <v>42636</v>
      </c>
      <c r="AH32" s="57">
        <f>'BAR BB| Open rates'!AX31*0.8*0.85</f>
        <v>42636</v>
      </c>
      <c r="AI32" s="57">
        <f>'BAR BB| Open rates'!AY31*0.8*0.85</f>
        <v>43996</v>
      </c>
      <c r="AJ32" s="57">
        <f>'BAR BB| Open rates'!AZ31*0.8*0.85</f>
        <v>43996</v>
      </c>
      <c r="AK32" s="57">
        <f>'BAR BB| Open rates'!BA31*0.8*0.85</f>
        <v>42636</v>
      </c>
      <c r="AL32" s="57">
        <f>'BAR BB| Open rates'!BB31*0.8*0.85</f>
        <v>42636</v>
      </c>
      <c r="AM32" s="57">
        <f>'BAR BB| Open rates'!BC31*0.8*0.85</f>
        <v>42636</v>
      </c>
      <c r="AN32" s="57">
        <f>'BAR BB| Open rates'!BD31*0.8*0.85</f>
        <v>42636</v>
      </c>
      <c r="AO32" s="57">
        <f>'BAR BB| Open rates'!BE31*0.8*0.85</f>
        <v>42636</v>
      </c>
      <c r="AP32" s="57">
        <f>'BAR BB| Open rates'!BF31*0.8*0.85</f>
        <v>43996</v>
      </c>
      <c r="AQ32" s="57">
        <f>'BAR BB| Open rates'!BG31*0.8*0.85</f>
        <v>43996</v>
      </c>
      <c r="AR32" s="57">
        <f>'BAR BB| Open rates'!BH31*0.8*0.85</f>
        <v>40460</v>
      </c>
      <c r="AS32" s="57">
        <f>'BAR BB| Open rates'!BI31*0.8*0.85</f>
        <v>40460</v>
      </c>
      <c r="AT32" s="57">
        <f>'BAR BB| Open rates'!BJ31*0.8*0.85</f>
        <v>40460</v>
      </c>
      <c r="AU32" s="57">
        <f>'BAR BB| Open rates'!BK31*0.8*0.85</f>
        <v>40460</v>
      </c>
      <c r="AV32" s="57">
        <f>'BAR BB| Open rates'!BL31*0.8*0.85</f>
        <v>40460</v>
      </c>
      <c r="AW32" s="57">
        <f>'BAR BB| Open rates'!BM31*0.8*0.85</f>
        <v>41276</v>
      </c>
      <c r="AX32" s="57">
        <f>'BAR BB| Open rates'!BN31*0.8*0.85</f>
        <v>41276</v>
      </c>
      <c r="AY32" s="57">
        <f>'BAR BB| Open rates'!BO31*0.8*0.85</f>
        <v>39780</v>
      </c>
      <c r="AZ32" s="57">
        <f>'BAR BB| Open rates'!BP31*0.8*0.85</f>
        <v>39780</v>
      </c>
    </row>
    <row r="33" spans="1:52" x14ac:dyDescent="0.2">
      <c r="A33" s="260"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row>
    <row r="34" spans="1:52" ht="15" customHeight="1" x14ac:dyDescent="0.2">
      <c r="A34" s="261">
        <v>1</v>
      </c>
      <c r="B34" s="57">
        <f>'BAR BB| Open rates'!R33*0.8*0.85</f>
        <v>51544</v>
      </c>
      <c r="C34" s="57">
        <f>'BAR BB| Open rates'!S33*0.8*0.85</f>
        <v>51544</v>
      </c>
      <c r="D34" s="57">
        <f>'BAR BB| Open rates'!T33*0.8*0.85</f>
        <v>51544</v>
      </c>
      <c r="E34" s="57">
        <f>'BAR BB| Open rates'!U33*0.8*0.85</f>
        <v>51544</v>
      </c>
      <c r="F34" s="57">
        <f>'BAR BB| Open rates'!V33*0.8*0.85</f>
        <v>51544</v>
      </c>
      <c r="G34" s="57">
        <f>'BAR BB| Open rates'!W33*0.8*0.85</f>
        <v>52904</v>
      </c>
      <c r="H34" s="57">
        <f>'BAR BB| Open rates'!X33*0.8*0.85</f>
        <v>52904</v>
      </c>
      <c r="I34" s="57">
        <f>'BAR BB| Open rates'!Y33*0.8*0.85</f>
        <v>51544</v>
      </c>
      <c r="J34" s="57">
        <f>'BAR BB| Open rates'!Z33*0.8*0.85</f>
        <v>51544</v>
      </c>
      <c r="K34" s="57">
        <f>'BAR BB| Open rates'!AA33*0.8*0.85</f>
        <v>51544</v>
      </c>
      <c r="L34" s="57">
        <f>'BAR BB| Open rates'!AB33*0.8*0.85</f>
        <v>51544</v>
      </c>
      <c r="M34" s="57">
        <f>'BAR BB| Open rates'!AC33*0.8*0.85</f>
        <v>51544</v>
      </c>
      <c r="N34" s="57">
        <f>'BAR BB| Open rates'!AD33*0.8*0.85</f>
        <v>52904</v>
      </c>
      <c r="O34" s="57">
        <f>'BAR BB| Open rates'!AE33*0.8*0.85</f>
        <v>52904</v>
      </c>
      <c r="P34" s="57">
        <f>'BAR BB| Open rates'!AF33*0.8*0.85</f>
        <v>51544</v>
      </c>
      <c r="Q34" s="57">
        <f>'BAR BB| Open rates'!AG33*0.8*0.85</f>
        <v>51544</v>
      </c>
      <c r="R34" s="57">
        <f>'BAR BB| Open rates'!AH33*0.8*0.85</f>
        <v>51544</v>
      </c>
      <c r="S34" s="57">
        <f>'BAR BB| Open rates'!AI33*0.8*0.85</f>
        <v>51544</v>
      </c>
      <c r="T34" s="57">
        <f>'BAR BB| Open rates'!AJ33*0.8*0.85</f>
        <v>51544</v>
      </c>
      <c r="U34" s="57">
        <f>'BAR BB| Open rates'!AK33*0.8*0.85</f>
        <v>52904</v>
      </c>
      <c r="V34" s="57">
        <f>'BAR BB| Open rates'!AL33*0.8*0.85</f>
        <v>52904</v>
      </c>
      <c r="W34" s="57">
        <f>'BAR BB| Open rates'!AM33*0.8*0.85</f>
        <v>51544</v>
      </c>
      <c r="X34" s="57">
        <f>'BAR BB| Open rates'!AN33*0.8*0.85</f>
        <v>51544</v>
      </c>
      <c r="Y34" s="57">
        <f>'BAR BB| Open rates'!AO33*0.8*0.85</f>
        <v>51544</v>
      </c>
      <c r="Z34" s="57">
        <f>'BAR BB| Open rates'!AP33*0.8*0.85</f>
        <v>51544</v>
      </c>
      <c r="AA34" s="57">
        <f>'BAR BB| Open rates'!AQ33*0.8*0.85</f>
        <v>51544</v>
      </c>
      <c r="AB34" s="57">
        <f>'BAR BB| Open rates'!AR33*0.8*0.85</f>
        <v>52904</v>
      </c>
      <c r="AC34" s="57">
        <f>'BAR BB| Open rates'!AS33*0.8*0.85</f>
        <v>52904</v>
      </c>
      <c r="AD34" s="57">
        <f>'BAR BB| Open rates'!AT33*0.8*0.85</f>
        <v>51544</v>
      </c>
      <c r="AE34" s="57">
        <f>'BAR BB| Open rates'!AU33*0.8*0.85</f>
        <v>51544</v>
      </c>
      <c r="AF34" s="57">
        <f>'BAR BB| Open rates'!AV33*0.8*0.85</f>
        <v>51544</v>
      </c>
      <c r="AG34" s="57">
        <f>'BAR BB| Open rates'!AW33*0.8*0.85</f>
        <v>51544</v>
      </c>
      <c r="AH34" s="57">
        <f>'BAR BB| Open rates'!AX33*0.8*0.85</f>
        <v>51544</v>
      </c>
      <c r="AI34" s="57">
        <f>'BAR BB| Open rates'!AY33*0.8*0.85</f>
        <v>52904</v>
      </c>
      <c r="AJ34" s="57">
        <f>'BAR BB| Open rates'!AZ33*0.8*0.85</f>
        <v>52904</v>
      </c>
      <c r="AK34" s="57">
        <f>'BAR BB| Open rates'!BA33*0.8*0.85</f>
        <v>51544</v>
      </c>
      <c r="AL34" s="57">
        <f>'BAR BB| Open rates'!BB33*0.8*0.85</f>
        <v>51544</v>
      </c>
      <c r="AM34" s="57">
        <f>'BAR BB| Open rates'!BC33*0.8*0.85</f>
        <v>51544</v>
      </c>
      <c r="AN34" s="57">
        <f>'BAR BB| Open rates'!BD33*0.8*0.85</f>
        <v>51544</v>
      </c>
      <c r="AO34" s="57">
        <f>'BAR BB| Open rates'!BE33*0.8*0.85</f>
        <v>51544</v>
      </c>
      <c r="AP34" s="57">
        <f>'BAR BB| Open rates'!BF33*0.8*0.85</f>
        <v>52904</v>
      </c>
      <c r="AQ34" s="57">
        <f>'BAR BB| Open rates'!BG33*0.8*0.85</f>
        <v>52904</v>
      </c>
      <c r="AR34" s="57">
        <f>'BAR BB| Open rates'!BH33*0.8*0.85</f>
        <v>49368</v>
      </c>
      <c r="AS34" s="57">
        <f>'BAR BB| Open rates'!BI33*0.8*0.85</f>
        <v>49368</v>
      </c>
      <c r="AT34" s="57">
        <f>'BAR BB| Open rates'!BJ33*0.8*0.85</f>
        <v>49368</v>
      </c>
      <c r="AU34" s="57">
        <f>'BAR BB| Open rates'!BK33*0.8*0.85</f>
        <v>49368</v>
      </c>
      <c r="AV34" s="57">
        <f>'BAR BB| Open rates'!BL33*0.8*0.85</f>
        <v>49368</v>
      </c>
      <c r="AW34" s="57">
        <f>'BAR BB| Open rates'!BM33*0.8*0.85</f>
        <v>50184</v>
      </c>
      <c r="AX34" s="57">
        <f>'BAR BB| Open rates'!BN33*0.8*0.85</f>
        <v>50184</v>
      </c>
      <c r="AY34" s="57">
        <f>'BAR BB| Open rates'!BO33*0.8*0.85</f>
        <v>48688</v>
      </c>
      <c r="AZ34" s="57">
        <f>'BAR BB| Open rates'!BP33*0.8*0.85</f>
        <v>48688</v>
      </c>
    </row>
    <row r="35" spans="1:52" ht="15" customHeight="1" x14ac:dyDescent="0.2">
      <c r="A35" s="261">
        <v>2</v>
      </c>
      <c r="B35" s="57">
        <f>'BAR BB| Open rates'!R34*0.8*0.85</f>
        <v>53584</v>
      </c>
      <c r="C35" s="57">
        <f>'BAR BB| Open rates'!S34*0.8*0.85</f>
        <v>53584</v>
      </c>
      <c r="D35" s="57">
        <f>'BAR BB| Open rates'!T34*0.8*0.85</f>
        <v>53584</v>
      </c>
      <c r="E35" s="57">
        <f>'BAR BB| Open rates'!U34*0.8*0.85</f>
        <v>53584</v>
      </c>
      <c r="F35" s="57">
        <f>'BAR BB| Open rates'!V34*0.8*0.85</f>
        <v>53584</v>
      </c>
      <c r="G35" s="57">
        <f>'BAR BB| Open rates'!W34*0.8*0.85</f>
        <v>54944</v>
      </c>
      <c r="H35" s="57">
        <f>'BAR BB| Open rates'!X34*0.8*0.85</f>
        <v>54944</v>
      </c>
      <c r="I35" s="57">
        <f>'BAR BB| Open rates'!Y34*0.8*0.85</f>
        <v>53584</v>
      </c>
      <c r="J35" s="57">
        <f>'BAR BB| Open rates'!Z34*0.8*0.85</f>
        <v>53584</v>
      </c>
      <c r="K35" s="57">
        <f>'BAR BB| Open rates'!AA34*0.8*0.85</f>
        <v>53584</v>
      </c>
      <c r="L35" s="57">
        <f>'BAR BB| Open rates'!AB34*0.8*0.85</f>
        <v>53584</v>
      </c>
      <c r="M35" s="57">
        <f>'BAR BB| Open rates'!AC34*0.8*0.85</f>
        <v>53584</v>
      </c>
      <c r="N35" s="57">
        <f>'BAR BB| Open rates'!AD34*0.8*0.85</f>
        <v>54944</v>
      </c>
      <c r="O35" s="57">
        <f>'BAR BB| Open rates'!AE34*0.8*0.85</f>
        <v>54944</v>
      </c>
      <c r="P35" s="57">
        <f>'BAR BB| Open rates'!AF34*0.8*0.85</f>
        <v>53584</v>
      </c>
      <c r="Q35" s="57">
        <f>'BAR BB| Open rates'!AG34*0.8*0.85</f>
        <v>53584</v>
      </c>
      <c r="R35" s="57">
        <f>'BAR BB| Open rates'!AH34*0.8*0.85</f>
        <v>53584</v>
      </c>
      <c r="S35" s="57">
        <f>'BAR BB| Open rates'!AI34*0.8*0.85</f>
        <v>53584</v>
      </c>
      <c r="T35" s="57">
        <f>'BAR BB| Open rates'!AJ34*0.8*0.85</f>
        <v>53584</v>
      </c>
      <c r="U35" s="57">
        <f>'BAR BB| Open rates'!AK34*0.8*0.85</f>
        <v>54944</v>
      </c>
      <c r="V35" s="57">
        <f>'BAR BB| Open rates'!AL34*0.8*0.85</f>
        <v>54944</v>
      </c>
      <c r="W35" s="57">
        <f>'BAR BB| Open rates'!AM34*0.8*0.85</f>
        <v>53584</v>
      </c>
      <c r="X35" s="57">
        <f>'BAR BB| Open rates'!AN34*0.8*0.85</f>
        <v>53584</v>
      </c>
      <c r="Y35" s="57">
        <f>'BAR BB| Open rates'!AO34*0.8*0.85</f>
        <v>53584</v>
      </c>
      <c r="Z35" s="57">
        <f>'BAR BB| Open rates'!AP34*0.8*0.85</f>
        <v>53584</v>
      </c>
      <c r="AA35" s="57">
        <f>'BAR BB| Open rates'!AQ34*0.8*0.85</f>
        <v>53584</v>
      </c>
      <c r="AB35" s="57">
        <f>'BAR BB| Open rates'!AR34*0.8*0.85</f>
        <v>54944</v>
      </c>
      <c r="AC35" s="57">
        <f>'BAR BB| Open rates'!AS34*0.8*0.85</f>
        <v>54944</v>
      </c>
      <c r="AD35" s="57">
        <f>'BAR BB| Open rates'!AT34*0.8*0.85</f>
        <v>53584</v>
      </c>
      <c r="AE35" s="57">
        <f>'BAR BB| Open rates'!AU34*0.8*0.85</f>
        <v>53584</v>
      </c>
      <c r="AF35" s="57">
        <f>'BAR BB| Open rates'!AV34*0.8*0.85</f>
        <v>53584</v>
      </c>
      <c r="AG35" s="57">
        <f>'BAR BB| Open rates'!AW34*0.8*0.85</f>
        <v>53584</v>
      </c>
      <c r="AH35" s="57">
        <f>'BAR BB| Open rates'!AX34*0.8*0.85</f>
        <v>53584</v>
      </c>
      <c r="AI35" s="57">
        <f>'BAR BB| Open rates'!AY34*0.8*0.85</f>
        <v>54944</v>
      </c>
      <c r="AJ35" s="57">
        <f>'BAR BB| Open rates'!AZ34*0.8*0.85</f>
        <v>54944</v>
      </c>
      <c r="AK35" s="57">
        <f>'BAR BB| Open rates'!BA34*0.8*0.85</f>
        <v>53584</v>
      </c>
      <c r="AL35" s="57">
        <f>'BAR BB| Open rates'!BB34*0.8*0.85</f>
        <v>53584</v>
      </c>
      <c r="AM35" s="57">
        <f>'BAR BB| Open rates'!BC34*0.8*0.85</f>
        <v>53584</v>
      </c>
      <c r="AN35" s="57">
        <f>'BAR BB| Open rates'!BD34*0.8*0.85</f>
        <v>53584</v>
      </c>
      <c r="AO35" s="57">
        <f>'BAR BB| Open rates'!BE34*0.8*0.85</f>
        <v>53584</v>
      </c>
      <c r="AP35" s="57">
        <f>'BAR BB| Open rates'!BF34*0.8*0.85</f>
        <v>54944</v>
      </c>
      <c r="AQ35" s="57">
        <f>'BAR BB| Open rates'!BG34*0.8*0.85</f>
        <v>54944</v>
      </c>
      <c r="AR35" s="57">
        <f>'BAR BB| Open rates'!BH34*0.8*0.85</f>
        <v>51408</v>
      </c>
      <c r="AS35" s="57">
        <f>'BAR BB| Open rates'!BI34*0.8*0.85</f>
        <v>51408</v>
      </c>
      <c r="AT35" s="57">
        <f>'BAR BB| Open rates'!BJ34*0.8*0.85</f>
        <v>51408</v>
      </c>
      <c r="AU35" s="57">
        <f>'BAR BB| Open rates'!BK34*0.8*0.85</f>
        <v>51408</v>
      </c>
      <c r="AV35" s="57">
        <f>'BAR BB| Open rates'!BL34*0.8*0.85</f>
        <v>51408</v>
      </c>
      <c r="AW35" s="57">
        <f>'BAR BB| Open rates'!BM34*0.8*0.85</f>
        <v>52224</v>
      </c>
      <c r="AX35" s="57">
        <f>'BAR BB| Open rates'!BN34*0.8*0.85</f>
        <v>52224</v>
      </c>
      <c r="AY35" s="57">
        <f>'BAR BB| Open rates'!BO34*0.8*0.85</f>
        <v>50728</v>
      </c>
      <c r="AZ35" s="57">
        <f>'BAR BB| Open rates'!BP34*0.8*0.85</f>
        <v>50728</v>
      </c>
    </row>
    <row r="36" spans="1:52" ht="15" customHeight="1" x14ac:dyDescent="0.2">
      <c r="A36" s="261">
        <v>3</v>
      </c>
      <c r="B36" s="57">
        <f>'BAR BB| Open rates'!R35*0.8*0.85</f>
        <v>55624</v>
      </c>
      <c r="C36" s="57">
        <f>'BAR BB| Open rates'!S35*0.8*0.85</f>
        <v>55624</v>
      </c>
      <c r="D36" s="57">
        <f>'BAR BB| Open rates'!T35*0.8*0.85</f>
        <v>55624</v>
      </c>
      <c r="E36" s="57">
        <f>'BAR BB| Open rates'!U35*0.8*0.85</f>
        <v>55624</v>
      </c>
      <c r="F36" s="57">
        <f>'BAR BB| Open rates'!V35*0.8*0.85</f>
        <v>55624</v>
      </c>
      <c r="G36" s="57">
        <f>'BAR BB| Open rates'!W35*0.8*0.85</f>
        <v>56984</v>
      </c>
      <c r="H36" s="57">
        <f>'BAR BB| Open rates'!X35*0.8*0.85</f>
        <v>56984</v>
      </c>
      <c r="I36" s="57">
        <f>'BAR BB| Open rates'!Y35*0.8*0.85</f>
        <v>55624</v>
      </c>
      <c r="J36" s="57">
        <f>'BAR BB| Open rates'!Z35*0.8*0.85</f>
        <v>55624</v>
      </c>
      <c r="K36" s="57">
        <f>'BAR BB| Open rates'!AA35*0.8*0.85</f>
        <v>55624</v>
      </c>
      <c r="L36" s="57">
        <f>'BAR BB| Open rates'!AB35*0.8*0.85</f>
        <v>55624</v>
      </c>
      <c r="M36" s="57">
        <f>'BAR BB| Open rates'!AC35*0.8*0.85</f>
        <v>55624</v>
      </c>
      <c r="N36" s="57">
        <f>'BAR BB| Open rates'!AD35*0.8*0.85</f>
        <v>56984</v>
      </c>
      <c r="O36" s="57">
        <f>'BAR BB| Open rates'!AE35*0.8*0.85</f>
        <v>56984</v>
      </c>
      <c r="P36" s="57">
        <f>'BAR BB| Open rates'!AF35*0.8*0.85</f>
        <v>55624</v>
      </c>
      <c r="Q36" s="57">
        <f>'BAR BB| Open rates'!AG35*0.8*0.85</f>
        <v>55624</v>
      </c>
      <c r="R36" s="57">
        <f>'BAR BB| Open rates'!AH35*0.8*0.85</f>
        <v>55624</v>
      </c>
      <c r="S36" s="57">
        <f>'BAR BB| Open rates'!AI35*0.8*0.85</f>
        <v>55624</v>
      </c>
      <c r="T36" s="57">
        <f>'BAR BB| Open rates'!AJ35*0.8*0.85</f>
        <v>55624</v>
      </c>
      <c r="U36" s="57">
        <f>'BAR BB| Open rates'!AK35*0.8*0.85</f>
        <v>56984</v>
      </c>
      <c r="V36" s="57">
        <f>'BAR BB| Open rates'!AL35*0.8*0.85</f>
        <v>56984</v>
      </c>
      <c r="W36" s="57">
        <f>'BAR BB| Open rates'!AM35*0.8*0.85</f>
        <v>55624</v>
      </c>
      <c r="X36" s="57">
        <f>'BAR BB| Open rates'!AN35*0.8*0.85</f>
        <v>55624</v>
      </c>
      <c r="Y36" s="57">
        <f>'BAR BB| Open rates'!AO35*0.8*0.85</f>
        <v>55624</v>
      </c>
      <c r="Z36" s="57">
        <f>'BAR BB| Open rates'!AP35*0.8*0.85</f>
        <v>55624</v>
      </c>
      <c r="AA36" s="57">
        <f>'BAR BB| Open rates'!AQ35*0.8*0.85</f>
        <v>55624</v>
      </c>
      <c r="AB36" s="57">
        <f>'BAR BB| Open rates'!AR35*0.8*0.85</f>
        <v>56984</v>
      </c>
      <c r="AC36" s="57">
        <f>'BAR BB| Open rates'!AS35*0.8*0.85</f>
        <v>56984</v>
      </c>
      <c r="AD36" s="57">
        <f>'BAR BB| Open rates'!AT35*0.8*0.85</f>
        <v>55624</v>
      </c>
      <c r="AE36" s="57">
        <f>'BAR BB| Open rates'!AU35*0.8*0.85</f>
        <v>55624</v>
      </c>
      <c r="AF36" s="57">
        <f>'BAR BB| Open rates'!AV35*0.8*0.85</f>
        <v>55624</v>
      </c>
      <c r="AG36" s="57">
        <f>'BAR BB| Open rates'!AW35*0.8*0.85</f>
        <v>55624</v>
      </c>
      <c r="AH36" s="57">
        <f>'BAR BB| Open rates'!AX35*0.8*0.85</f>
        <v>55624</v>
      </c>
      <c r="AI36" s="57">
        <f>'BAR BB| Open rates'!AY35*0.8*0.85</f>
        <v>56984</v>
      </c>
      <c r="AJ36" s="57">
        <f>'BAR BB| Open rates'!AZ35*0.8*0.85</f>
        <v>56984</v>
      </c>
      <c r="AK36" s="57">
        <f>'BAR BB| Open rates'!BA35*0.8*0.85</f>
        <v>55624</v>
      </c>
      <c r="AL36" s="57">
        <f>'BAR BB| Open rates'!BB35*0.8*0.85</f>
        <v>55624</v>
      </c>
      <c r="AM36" s="57">
        <f>'BAR BB| Open rates'!BC35*0.8*0.85</f>
        <v>55624</v>
      </c>
      <c r="AN36" s="57">
        <f>'BAR BB| Open rates'!BD35*0.8*0.85</f>
        <v>55624</v>
      </c>
      <c r="AO36" s="57">
        <f>'BAR BB| Open rates'!BE35*0.8*0.85</f>
        <v>55624</v>
      </c>
      <c r="AP36" s="57">
        <f>'BAR BB| Open rates'!BF35*0.8*0.85</f>
        <v>56984</v>
      </c>
      <c r="AQ36" s="57">
        <f>'BAR BB| Open rates'!BG35*0.8*0.85</f>
        <v>56984</v>
      </c>
      <c r="AR36" s="57">
        <f>'BAR BB| Open rates'!BH35*0.8*0.85</f>
        <v>53448</v>
      </c>
      <c r="AS36" s="57">
        <f>'BAR BB| Open rates'!BI35*0.8*0.85</f>
        <v>53448</v>
      </c>
      <c r="AT36" s="57">
        <f>'BAR BB| Open rates'!BJ35*0.8*0.85</f>
        <v>53448</v>
      </c>
      <c r="AU36" s="57">
        <f>'BAR BB| Open rates'!BK35*0.8*0.85</f>
        <v>53448</v>
      </c>
      <c r="AV36" s="57">
        <f>'BAR BB| Open rates'!BL35*0.8*0.85</f>
        <v>53448</v>
      </c>
      <c r="AW36" s="57">
        <f>'BAR BB| Open rates'!BM35*0.8*0.85</f>
        <v>54264</v>
      </c>
      <c r="AX36" s="57">
        <f>'BAR BB| Open rates'!BN35*0.8*0.85</f>
        <v>54264</v>
      </c>
      <c r="AY36" s="57">
        <f>'BAR BB| Open rates'!BO35*0.8*0.85</f>
        <v>52768</v>
      </c>
      <c r="AZ36" s="57">
        <f>'BAR BB| Open rates'!BP35*0.8*0.85</f>
        <v>52768</v>
      </c>
    </row>
    <row r="37" spans="1:52" x14ac:dyDescent="0.2">
      <c r="A37" s="261">
        <v>4</v>
      </c>
      <c r="B37" s="57">
        <f>'BAR BB| Open rates'!R36*0.8*0.85</f>
        <v>57664</v>
      </c>
      <c r="C37" s="57">
        <f>'BAR BB| Open rates'!S36*0.8*0.85</f>
        <v>57664</v>
      </c>
      <c r="D37" s="57">
        <f>'BAR BB| Open rates'!T36*0.8*0.85</f>
        <v>57664</v>
      </c>
      <c r="E37" s="57">
        <f>'BAR BB| Open rates'!U36*0.8*0.85</f>
        <v>57664</v>
      </c>
      <c r="F37" s="57">
        <f>'BAR BB| Open rates'!V36*0.8*0.85</f>
        <v>57664</v>
      </c>
      <c r="G37" s="57">
        <f>'BAR BB| Open rates'!W36*0.8*0.85</f>
        <v>59024</v>
      </c>
      <c r="H37" s="57">
        <f>'BAR BB| Open rates'!X36*0.8*0.85</f>
        <v>59024</v>
      </c>
      <c r="I37" s="57">
        <f>'BAR BB| Open rates'!Y36*0.8*0.85</f>
        <v>57664</v>
      </c>
      <c r="J37" s="57">
        <f>'BAR BB| Open rates'!Z36*0.8*0.85</f>
        <v>57664</v>
      </c>
      <c r="K37" s="57">
        <f>'BAR BB| Open rates'!AA36*0.8*0.85</f>
        <v>57664</v>
      </c>
      <c r="L37" s="57">
        <f>'BAR BB| Open rates'!AB36*0.8*0.85</f>
        <v>57664</v>
      </c>
      <c r="M37" s="57">
        <f>'BAR BB| Open rates'!AC36*0.8*0.85</f>
        <v>57664</v>
      </c>
      <c r="N37" s="57">
        <f>'BAR BB| Open rates'!AD36*0.8*0.85</f>
        <v>59024</v>
      </c>
      <c r="O37" s="57">
        <f>'BAR BB| Open rates'!AE36*0.8*0.85</f>
        <v>59024</v>
      </c>
      <c r="P37" s="57">
        <f>'BAR BB| Open rates'!AF36*0.8*0.85</f>
        <v>57664</v>
      </c>
      <c r="Q37" s="57">
        <f>'BAR BB| Open rates'!AG36*0.8*0.85</f>
        <v>57664</v>
      </c>
      <c r="R37" s="57">
        <f>'BAR BB| Open rates'!AH36*0.8*0.85</f>
        <v>57664</v>
      </c>
      <c r="S37" s="57">
        <f>'BAR BB| Open rates'!AI36*0.8*0.85</f>
        <v>57664</v>
      </c>
      <c r="T37" s="57">
        <f>'BAR BB| Open rates'!AJ36*0.8*0.85</f>
        <v>57664</v>
      </c>
      <c r="U37" s="57">
        <f>'BAR BB| Open rates'!AK36*0.8*0.85</f>
        <v>59024</v>
      </c>
      <c r="V37" s="57">
        <f>'BAR BB| Open rates'!AL36*0.8*0.85</f>
        <v>59024</v>
      </c>
      <c r="W37" s="57">
        <f>'BAR BB| Open rates'!AM36*0.8*0.85</f>
        <v>57664</v>
      </c>
      <c r="X37" s="57">
        <f>'BAR BB| Open rates'!AN36*0.8*0.85</f>
        <v>57664</v>
      </c>
      <c r="Y37" s="57">
        <f>'BAR BB| Open rates'!AO36*0.8*0.85</f>
        <v>57664</v>
      </c>
      <c r="Z37" s="57">
        <f>'BAR BB| Open rates'!AP36*0.8*0.85</f>
        <v>57664</v>
      </c>
      <c r="AA37" s="57">
        <f>'BAR BB| Open rates'!AQ36*0.8*0.85</f>
        <v>57664</v>
      </c>
      <c r="AB37" s="57">
        <f>'BAR BB| Open rates'!AR36*0.8*0.85</f>
        <v>59024</v>
      </c>
      <c r="AC37" s="57">
        <f>'BAR BB| Open rates'!AS36*0.8*0.85</f>
        <v>59024</v>
      </c>
      <c r="AD37" s="57">
        <f>'BAR BB| Open rates'!AT36*0.8*0.85</f>
        <v>57664</v>
      </c>
      <c r="AE37" s="57">
        <f>'BAR BB| Open rates'!AU36*0.8*0.85</f>
        <v>57664</v>
      </c>
      <c r="AF37" s="57">
        <f>'BAR BB| Open rates'!AV36*0.8*0.85</f>
        <v>57664</v>
      </c>
      <c r="AG37" s="57">
        <f>'BAR BB| Open rates'!AW36*0.8*0.85</f>
        <v>57664</v>
      </c>
      <c r="AH37" s="57">
        <f>'BAR BB| Open rates'!AX36*0.8*0.85</f>
        <v>57664</v>
      </c>
      <c r="AI37" s="57">
        <f>'BAR BB| Open rates'!AY36*0.8*0.85</f>
        <v>59024</v>
      </c>
      <c r="AJ37" s="57">
        <f>'BAR BB| Open rates'!AZ36*0.8*0.85</f>
        <v>59024</v>
      </c>
      <c r="AK37" s="57">
        <f>'BAR BB| Open rates'!BA36*0.8*0.85</f>
        <v>57664</v>
      </c>
      <c r="AL37" s="57">
        <f>'BAR BB| Open rates'!BB36*0.8*0.85</f>
        <v>57664</v>
      </c>
      <c r="AM37" s="57">
        <f>'BAR BB| Open rates'!BC36*0.8*0.85</f>
        <v>57664</v>
      </c>
      <c r="AN37" s="57">
        <f>'BAR BB| Open rates'!BD36*0.8*0.85</f>
        <v>57664</v>
      </c>
      <c r="AO37" s="57">
        <f>'BAR BB| Open rates'!BE36*0.8*0.85</f>
        <v>57664</v>
      </c>
      <c r="AP37" s="57">
        <f>'BAR BB| Open rates'!BF36*0.8*0.85</f>
        <v>59024</v>
      </c>
      <c r="AQ37" s="57">
        <f>'BAR BB| Open rates'!BG36*0.8*0.85</f>
        <v>59024</v>
      </c>
      <c r="AR37" s="57">
        <f>'BAR BB| Open rates'!BH36*0.8*0.85</f>
        <v>55488</v>
      </c>
      <c r="AS37" s="57">
        <f>'BAR BB| Open rates'!BI36*0.8*0.85</f>
        <v>55488</v>
      </c>
      <c r="AT37" s="57">
        <f>'BAR BB| Open rates'!BJ36*0.8*0.85</f>
        <v>55488</v>
      </c>
      <c r="AU37" s="57">
        <f>'BAR BB| Open rates'!BK36*0.8*0.85</f>
        <v>55488</v>
      </c>
      <c r="AV37" s="57">
        <f>'BAR BB| Open rates'!BL36*0.8*0.85</f>
        <v>55488</v>
      </c>
      <c r="AW37" s="57">
        <f>'BAR BB| Open rates'!BM36*0.8*0.85</f>
        <v>56304</v>
      </c>
      <c r="AX37" s="57">
        <f>'BAR BB| Open rates'!BN36*0.8*0.85</f>
        <v>56304</v>
      </c>
      <c r="AY37" s="57">
        <f>'BAR BB| Open rates'!BO36*0.8*0.85</f>
        <v>54808</v>
      </c>
      <c r="AZ37" s="57">
        <f>'BAR BB| Open rates'!BP36*0.8*0.85</f>
        <v>54808</v>
      </c>
    </row>
    <row r="38" spans="1:52" x14ac:dyDescent="0.2">
      <c r="A38" s="261">
        <v>5</v>
      </c>
      <c r="B38" s="57">
        <f>'BAR BB| Open rates'!R37*0.8*0.85</f>
        <v>59704</v>
      </c>
      <c r="C38" s="57">
        <f>'BAR BB| Open rates'!S37*0.8*0.85</f>
        <v>59704</v>
      </c>
      <c r="D38" s="57">
        <f>'BAR BB| Open rates'!T37*0.8*0.85</f>
        <v>59704</v>
      </c>
      <c r="E38" s="57">
        <f>'BAR BB| Open rates'!U37*0.8*0.85</f>
        <v>59704</v>
      </c>
      <c r="F38" s="57">
        <f>'BAR BB| Open rates'!V37*0.8*0.85</f>
        <v>59704</v>
      </c>
      <c r="G38" s="57">
        <f>'BAR BB| Open rates'!W37*0.8*0.85</f>
        <v>61064</v>
      </c>
      <c r="H38" s="57">
        <f>'BAR BB| Open rates'!X37*0.8*0.85</f>
        <v>61064</v>
      </c>
      <c r="I38" s="57">
        <f>'BAR BB| Open rates'!Y37*0.8*0.85</f>
        <v>59704</v>
      </c>
      <c r="J38" s="57">
        <f>'BAR BB| Open rates'!Z37*0.8*0.85</f>
        <v>59704</v>
      </c>
      <c r="K38" s="57">
        <f>'BAR BB| Open rates'!AA37*0.8*0.85</f>
        <v>59704</v>
      </c>
      <c r="L38" s="57">
        <f>'BAR BB| Open rates'!AB37*0.8*0.85</f>
        <v>59704</v>
      </c>
      <c r="M38" s="57">
        <f>'BAR BB| Open rates'!AC37*0.8*0.85</f>
        <v>59704</v>
      </c>
      <c r="N38" s="57">
        <f>'BAR BB| Open rates'!AD37*0.8*0.85</f>
        <v>61064</v>
      </c>
      <c r="O38" s="57">
        <f>'BAR BB| Open rates'!AE37*0.8*0.85</f>
        <v>61064</v>
      </c>
      <c r="P38" s="57">
        <f>'BAR BB| Open rates'!AF37*0.8*0.85</f>
        <v>59704</v>
      </c>
      <c r="Q38" s="57">
        <f>'BAR BB| Open rates'!AG37*0.8*0.85</f>
        <v>59704</v>
      </c>
      <c r="R38" s="57">
        <f>'BAR BB| Open rates'!AH37*0.8*0.85</f>
        <v>59704</v>
      </c>
      <c r="S38" s="57">
        <f>'BAR BB| Open rates'!AI37*0.8*0.85</f>
        <v>59704</v>
      </c>
      <c r="T38" s="57">
        <f>'BAR BB| Open rates'!AJ37*0.8*0.85</f>
        <v>59704</v>
      </c>
      <c r="U38" s="57">
        <f>'BAR BB| Open rates'!AK37*0.8*0.85</f>
        <v>61064</v>
      </c>
      <c r="V38" s="57">
        <f>'BAR BB| Open rates'!AL37*0.8*0.85</f>
        <v>61064</v>
      </c>
      <c r="W38" s="57">
        <f>'BAR BB| Open rates'!AM37*0.8*0.85</f>
        <v>59704</v>
      </c>
      <c r="X38" s="57">
        <f>'BAR BB| Open rates'!AN37*0.8*0.85</f>
        <v>59704</v>
      </c>
      <c r="Y38" s="57">
        <f>'BAR BB| Open rates'!AO37*0.8*0.85</f>
        <v>59704</v>
      </c>
      <c r="Z38" s="57">
        <f>'BAR BB| Open rates'!AP37*0.8*0.85</f>
        <v>59704</v>
      </c>
      <c r="AA38" s="57">
        <f>'BAR BB| Open rates'!AQ37*0.8*0.85</f>
        <v>59704</v>
      </c>
      <c r="AB38" s="57">
        <f>'BAR BB| Open rates'!AR37*0.8*0.85</f>
        <v>61064</v>
      </c>
      <c r="AC38" s="57">
        <f>'BAR BB| Open rates'!AS37*0.8*0.85</f>
        <v>61064</v>
      </c>
      <c r="AD38" s="57">
        <f>'BAR BB| Open rates'!AT37*0.8*0.85</f>
        <v>59704</v>
      </c>
      <c r="AE38" s="57">
        <f>'BAR BB| Open rates'!AU37*0.8*0.85</f>
        <v>59704</v>
      </c>
      <c r="AF38" s="57">
        <f>'BAR BB| Open rates'!AV37*0.8*0.85</f>
        <v>59704</v>
      </c>
      <c r="AG38" s="57">
        <f>'BAR BB| Open rates'!AW37*0.8*0.85</f>
        <v>59704</v>
      </c>
      <c r="AH38" s="57">
        <f>'BAR BB| Open rates'!AX37*0.8*0.85</f>
        <v>59704</v>
      </c>
      <c r="AI38" s="57">
        <f>'BAR BB| Open rates'!AY37*0.8*0.85</f>
        <v>61064</v>
      </c>
      <c r="AJ38" s="57">
        <f>'BAR BB| Open rates'!AZ37*0.8*0.85</f>
        <v>61064</v>
      </c>
      <c r="AK38" s="57">
        <f>'BAR BB| Open rates'!BA37*0.8*0.85</f>
        <v>59704</v>
      </c>
      <c r="AL38" s="57">
        <f>'BAR BB| Open rates'!BB37*0.8*0.85</f>
        <v>59704</v>
      </c>
      <c r="AM38" s="57">
        <f>'BAR BB| Open rates'!BC37*0.8*0.85</f>
        <v>59704</v>
      </c>
      <c r="AN38" s="57">
        <f>'BAR BB| Open rates'!BD37*0.8*0.85</f>
        <v>59704</v>
      </c>
      <c r="AO38" s="57">
        <f>'BAR BB| Open rates'!BE37*0.8*0.85</f>
        <v>59704</v>
      </c>
      <c r="AP38" s="57">
        <f>'BAR BB| Open rates'!BF37*0.8*0.85</f>
        <v>61064</v>
      </c>
      <c r="AQ38" s="57">
        <f>'BAR BB| Open rates'!BG37*0.8*0.85</f>
        <v>61064</v>
      </c>
      <c r="AR38" s="57">
        <f>'BAR BB| Open rates'!BH37*0.8*0.85</f>
        <v>57528</v>
      </c>
      <c r="AS38" s="57">
        <f>'BAR BB| Open rates'!BI37*0.8*0.85</f>
        <v>57528</v>
      </c>
      <c r="AT38" s="57">
        <f>'BAR BB| Open rates'!BJ37*0.8*0.85</f>
        <v>57528</v>
      </c>
      <c r="AU38" s="57">
        <f>'BAR BB| Open rates'!BK37*0.8*0.85</f>
        <v>57528</v>
      </c>
      <c r="AV38" s="57">
        <f>'BAR BB| Open rates'!BL37*0.8*0.85</f>
        <v>57528</v>
      </c>
      <c r="AW38" s="57">
        <f>'BAR BB| Open rates'!BM37*0.8*0.85</f>
        <v>58344</v>
      </c>
      <c r="AX38" s="57">
        <f>'BAR BB| Open rates'!BN37*0.8*0.85</f>
        <v>58344</v>
      </c>
      <c r="AY38" s="57">
        <f>'BAR BB| Open rates'!BO37*0.8*0.85</f>
        <v>56848</v>
      </c>
      <c r="AZ38" s="57">
        <f>'BAR BB| Open rates'!BP37*0.8*0.85</f>
        <v>56848</v>
      </c>
    </row>
    <row r="39" spans="1:52" x14ac:dyDescent="0.2">
      <c r="A39" s="261">
        <v>6</v>
      </c>
      <c r="B39" s="57">
        <f>'BAR BB| Open rates'!R38*0.8*0.85</f>
        <v>61744</v>
      </c>
      <c r="C39" s="57">
        <f>'BAR BB| Open rates'!S38*0.8*0.85</f>
        <v>61744</v>
      </c>
      <c r="D39" s="57">
        <f>'BAR BB| Open rates'!T38*0.8*0.85</f>
        <v>61744</v>
      </c>
      <c r="E39" s="57">
        <f>'BAR BB| Open rates'!U38*0.8*0.85</f>
        <v>61744</v>
      </c>
      <c r="F39" s="57">
        <f>'BAR BB| Open rates'!V38*0.8*0.85</f>
        <v>61744</v>
      </c>
      <c r="G39" s="57">
        <f>'BAR BB| Open rates'!W38*0.8*0.85</f>
        <v>63104</v>
      </c>
      <c r="H39" s="57">
        <f>'BAR BB| Open rates'!X38*0.8*0.85</f>
        <v>63104</v>
      </c>
      <c r="I39" s="57">
        <f>'BAR BB| Open rates'!Y38*0.8*0.85</f>
        <v>61744</v>
      </c>
      <c r="J39" s="57">
        <f>'BAR BB| Open rates'!Z38*0.8*0.85</f>
        <v>61744</v>
      </c>
      <c r="K39" s="57">
        <f>'BAR BB| Open rates'!AA38*0.8*0.85</f>
        <v>61744</v>
      </c>
      <c r="L39" s="57">
        <f>'BAR BB| Open rates'!AB38*0.8*0.85</f>
        <v>61744</v>
      </c>
      <c r="M39" s="57">
        <f>'BAR BB| Open rates'!AC38*0.8*0.85</f>
        <v>61744</v>
      </c>
      <c r="N39" s="57">
        <f>'BAR BB| Open rates'!AD38*0.8*0.85</f>
        <v>63104</v>
      </c>
      <c r="O39" s="57">
        <f>'BAR BB| Open rates'!AE38*0.8*0.85</f>
        <v>63104</v>
      </c>
      <c r="P39" s="57">
        <f>'BAR BB| Open rates'!AF38*0.8*0.85</f>
        <v>61744</v>
      </c>
      <c r="Q39" s="57">
        <f>'BAR BB| Open rates'!AG38*0.8*0.85</f>
        <v>61744</v>
      </c>
      <c r="R39" s="57">
        <f>'BAR BB| Open rates'!AH38*0.8*0.85</f>
        <v>61744</v>
      </c>
      <c r="S39" s="57">
        <f>'BAR BB| Open rates'!AI38*0.8*0.85</f>
        <v>61744</v>
      </c>
      <c r="T39" s="57">
        <f>'BAR BB| Open rates'!AJ38*0.8*0.85</f>
        <v>61744</v>
      </c>
      <c r="U39" s="57">
        <f>'BAR BB| Open rates'!AK38*0.8*0.85</f>
        <v>63104</v>
      </c>
      <c r="V39" s="57">
        <f>'BAR BB| Open rates'!AL38*0.8*0.85</f>
        <v>63104</v>
      </c>
      <c r="W39" s="57">
        <f>'BAR BB| Open rates'!AM38*0.8*0.85</f>
        <v>61744</v>
      </c>
      <c r="X39" s="57">
        <f>'BAR BB| Open rates'!AN38*0.8*0.85</f>
        <v>61744</v>
      </c>
      <c r="Y39" s="57">
        <f>'BAR BB| Open rates'!AO38*0.8*0.85</f>
        <v>61744</v>
      </c>
      <c r="Z39" s="57">
        <f>'BAR BB| Open rates'!AP38*0.8*0.85</f>
        <v>61744</v>
      </c>
      <c r="AA39" s="57">
        <f>'BAR BB| Open rates'!AQ38*0.8*0.85</f>
        <v>61744</v>
      </c>
      <c r="AB39" s="57">
        <f>'BAR BB| Open rates'!AR38*0.8*0.85</f>
        <v>63104</v>
      </c>
      <c r="AC39" s="57">
        <f>'BAR BB| Open rates'!AS38*0.8*0.85</f>
        <v>63104</v>
      </c>
      <c r="AD39" s="57">
        <f>'BAR BB| Open rates'!AT38*0.8*0.85</f>
        <v>61744</v>
      </c>
      <c r="AE39" s="57">
        <f>'BAR BB| Open rates'!AU38*0.8*0.85</f>
        <v>61744</v>
      </c>
      <c r="AF39" s="57">
        <f>'BAR BB| Open rates'!AV38*0.8*0.85</f>
        <v>61744</v>
      </c>
      <c r="AG39" s="57">
        <f>'BAR BB| Open rates'!AW38*0.8*0.85</f>
        <v>61744</v>
      </c>
      <c r="AH39" s="57">
        <f>'BAR BB| Open rates'!AX38*0.8*0.85</f>
        <v>61744</v>
      </c>
      <c r="AI39" s="57">
        <f>'BAR BB| Open rates'!AY38*0.8*0.85</f>
        <v>63104</v>
      </c>
      <c r="AJ39" s="57">
        <f>'BAR BB| Open rates'!AZ38*0.8*0.85</f>
        <v>63104</v>
      </c>
      <c r="AK39" s="57">
        <f>'BAR BB| Open rates'!BA38*0.8*0.85</f>
        <v>61744</v>
      </c>
      <c r="AL39" s="57">
        <f>'BAR BB| Open rates'!BB38*0.8*0.85</f>
        <v>61744</v>
      </c>
      <c r="AM39" s="57">
        <f>'BAR BB| Open rates'!BC38*0.8*0.85</f>
        <v>61744</v>
      </c>
      <c r="AN39" s="57">
        <f>'BAR BB| Open rates'!BD38*0.8*0.85</f>
        <v>61744</v>
      </c>
      <c r="AO39" s="57">
        <f>'BAR BB| Open rates'!BE38*0.8*0.85</f>
        <v>61744</v>
      </c>
      <c r="AP39" s="57">
        <f>'BAR BB| Open rates'!BF38*0.8*0.85</f>
        <v>63104</v>
      </c>
      <c r="AQ39" s="57">
        <f>'BAR BB| Open rates'!BG38*0.8*0.85</f>
        <v>63104</v>
      </c>
      <c r="AR39" s="57">
        <f>'BAR BB| Open rates'!BH38*0.8*0.85</f>
        <v>59568</v>
      </c>
      <c r="AS39" s="57">
        <f>'BAR BB| Open rates'!BI38*0.8*0.85</f>
        <v>59568</v>
      </c>
      <c r="AT39" s="57">
        <f>'BAR BB| Open rates'!BJ38*0.8*0.85</f>
        <v>59568</v>
      </c>
      <c r="AU39" s="57">
        <f>'BAR BB| Open rates'!BK38*0.8*0.85</f>
        <v>59568</v>
      </c>
      <c r="AV39" s="57">
        <f>'BAR BB| Open rates'!BL38*0.8*0.85</f>
        <v>59568</v>
      </c>
      <c r="AW39" s="57">
        <f>'BAR BB| Open rates'!BM38*0.8*0.85</f>
        <v>60384</v>
      </c>
      <c r="AX39" s="57">
        <f>'BAR BB| Open rates'!BN38*0.8*0.85</f>
        <v>60384</v>
      </c>
      <c r="AY39" s="57">
        <f>'BAR BB| Open rates'!BO38*0.8*0.85</f>
        <v>58888</v>
      </c>
      <c r="AZ39" s="57">
        <f>'BAR BB| Open rates'!BP38*0.8*0.85</f>
        <v>58888</v>
      </c>
    </row>
    <row r="40" spans="1:52" x14ac:dyDescent="0.2">
      <c r="A40" s="337"/>
    </row>
    <row r="41" spans="1:52" x14ac:dyDescent="0.2">
      <c r="A41" s="371" t="s">
        <v>172</v>
      </c>
    </row>
    <row r="42" spans="1:52" x14ac:dyDescent="0.2">
      <c r="A42" s="371"/>
    </row>
    <row r="43" spans="1:52" x14ac:dyDescent="0.2">
      <c r="A43" s="89"/>
    </row>
    <row r="44" spans="1:52" x14ac:dyDescent="0.2">
      <c r="A44" s="31"/>
    </row>
    <row r="45" spans="1:52" x14ac:dyDescent="0.2">
      <c r="A45" s="177" t="s">
        <v>83</v>
      </c>
    </row>
    <row r="46" spans="1:52" ht="24" x14ac:dyDescent="0.2">
      <c r="A46" s="157" t="s">
        <v>470</v>
      </c>
    </row>
    <row r="47" spans="1:52" ht="24" x14ac:dyDescent="0.2">
      <c r="A47" s="157" t="s">
        <v>469</v>
      </c>
    </row>
    <row r="48" spans="1:52" x14ac:dyDescent="0.2">
      <c r="A48" s="33" t="s">
        <v>472</v>
      </c>
    </row>
    <row r="49" spans="1:1" x14ac:dyDescent="0.2">
      <c r="A49" s="174" t="s">
        <v>74</v>
      </c>
    </row>
    <row r="50" spans="1:1" x14ac:dyDescent="0.2">
      <c r="A50" s="178" t="s">
        <v>75</v>
      </c>
    </row>
    <row r="51" spans="1:1" ht="24" x14ac:dyDescent="0.2">
      <c r="A51" s="175" t="s">
        <v>76</v>
      </c>
    </row>
    <row r="52" spans="1:1" ht="24" x14ac:dyDescent="0.2">
      <c r="A52" s="175" t="s">
        <v>89</v>
      </c>
    </row>
    <row r="53" spans="1:1" x14ac:dyDescent="0.2">
      <c r="A53" s="175" t="s">
        <v>78</v>
      </c>
    </row>
    <row r="54" spans="1:1" ht="24" x14ac:dyDescent="0.2">
      <c r="A54" s="175" t="s">
        <v>439</v>
      </c>
    </row>
    <row r="55" spans="1:1" ht="24" x14ac:dyDescent="0.2">
      <c r="A55" s="175" t="s">
        <v>79</v>
      </c>
    </row>
    <row r="56" spans="1:1" ht="24" x14ac:dyDescent="0.2">
      <c r="A56" s="175" t="s">
        <v>187</v>
      </c>
    </row>
    <row r="57" spans="1:1" x14ac:dyDescent="0.2">
      <c r="A57" s="221"/>
    </row>
    <row r="58" spans="1:1" x14ac:dyDescent="0.2">
      <c r="A58" s="69"/>
    </row>
    <row r="59" spans="1:1" x14ac:dyDescent="0.2">
      <c r="A59" s="6"/>
    </row>
    <row r="60" spans="1:1" x14ac:dyDescent="0.2">
      <c r="A60" s="171" t="s">
        <v>81</v>
      </c>
    </row>
    <row r="61" spans="1:1" ht="72" x14ac:dyDescent="0.2">
      <c r="A61" s="176" t="s">
        <v>463</v>
      </c>
    </row>
    <row r="62" spans="1:1" x14ac:dyDescent="0.2">
      <c r="A62" s="176"/>
    </row>
    <row r="63" spans="1:1" x14ac:dyDescent="0.2">
      <c r="A63" s="168"/>
    </row>
    <row r="64" spans="1:1" x14ac:dyDescent="0.2">
      <c r="A64" s="174" t="s">
        <v>479</v>
      </c>
    </row>
    <row r="65" spans="1:1" x14ac:dyDescent="0.2">
      <c r="A65" s="170"/>
    </row>
    <row r="66" spans="1:1" x14ac:dyDescent="0.2">
      <c r="A66" s="207" t="s">
        <v>464</v>
      </c>
    </row>
    <row r="67" spans="1:1" x14ac:dyDescent="0.2">
      <c r="A67" s="205" t="s">
        <v>465</v>
      </c>
    </row>
    <row r="68" spans="1:1" x14ac:dyDescent="0.2">
      <c r="A68" s="294"/>
    </row>
    <row r="69" spans="1:1" ht="24" x14ac:dyDescent="0.2">
      <c r="A69" s="207" t="s">
        <v>471</v>
      </c>
    </row>
    <row r="70" spans="1:1" x14ac:dyDescent="0.2">
      <c r="A70" s="294" t="s">
        <v>473</v>
      </c>
    </row>
    <row r="71" spans="1:1" x14ac:dyDescent="0.2">
      <c r="A71" s="176"/>
    </row>
    <row r="72" spans="1:1" x14ac:dyDescent="0.2">
      <c r="A72" s="207" t="s">
        <v>477</v>
      </c>
    </row>
    <row r="73" spans="1:1" x14ac:dyDescent="0.2">
      <c r="A73" s="215" t="s">
        <v>478</v>
      </c>
    </row>
    <row r="74" spans="1:1" x14ac:dyDescent="0.2">
      <c r="A74" s="215"/>
    </row>
    <row r="75" spans="1:1" x14ac:dyDescent="0.2">
      <c r="A75" s="207"/>
    </row>
    <row r="76" spans="1:1" x14ac:dyDescent="0.2">
      <c r="A76" s="205"/>
    </row>
    <row r="77" spans="1:1" x14ac:dyDescent="0.2">
      <c r="A77" s="176"/>
    </row>
    <row r="78" spans="1:1" x14ac:dyDescent="0.2">
      <c r="A78" s="207"/>
    </row>
    <row r="79" spans="1:1" x14ac:dyDescent="0.2">
      <c r="A79" s="294"/>
    </row>
    <row r="80" spans="1:1" x14ac:dyDescent="0.2">
      <c r="A80" s="137"/>
    </row>
    <row r="81" spans="1:1" x14ac:dyDescent="0.2">
      <c r="A81" s="215"/>
    </row>
    <row r="82" spans="1:1" x14ac:dyDescent="0.2">
      <c r="A82" s="205"/>
    </row>
    <row r="83" spans="1:1" x14ac:dyDescent="0.2">
      <c r="A83" s="137"/>
    </row>
    <row r="84" spans="1:1" x14ac:dyDescent="0.2">
      <c r="A84" s="215"/>
    </row>
    <row r="85" spans="1:1" x14ac:dyDescent="0.2">
      <c r="A85" s="205"/>
    </row>
    <row r="86" spans="1:1" x14ac:dyDescent="0.2">
      <c r="A86" s="137"/>
    </row>
    <row r="87" spans="1:1" x14ac:dyDescent="0.2">
      <c r="A87" s="215"/>
    </row>
    <row r="88" spans="1:1" x14ac:dyDescent="0.2">
      <c r="A88" s="205"/>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sheetData>
  <mergeCells count="1">
    <mergeCell ref="A41:A42"/>
  </mergeCells>
  <pageMargins left="0.7" right="0.7" top="0.75" bottom="0.75" header="0.3" footer="0.3"/>
  <pageSetup paperSize="9"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
  <sheetViews>
    <sheetView workbookViewId="0"/>
  </sheetViews>
  <sheetFormatPr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Q78"/>
  <sheetViews>
    <sheetView showGridLines="0" zoomScaleNormal="100" workbookViewId="0">
      <pane xSplit="1" ySplit="3" topLeftCell="B4" activePane="bottomRight" state="frozen"/>
      <selection pane="topRight" activeCell="B1" sqref="B1"/>
      <selection pane="bottomLeft" activeCell="A3" sqref="A3"/>
      <selection pane="bottomRight" activeCell="D54" sqref="D54"/>
    </sheetView>
  </sheetViews>
  <sheetFormatPr defaultColWidth="9.140625" defaultRowHeight="12.75" x14ac:dyDescent="0.2"/>
  <cols>
    <col min="1" max="1" width="58" style="32" customWidth="1"/>
    <col min="2" max="2" width="10.42578125" style="32" customWidth="1"/>
    <col min="3" max="6" width="9.7109375" style="32" customWidth="1"/>
    <col min="7" max="9" width="10.28515625" style="32" customWidth="1"/>
    <col min="10" max="10" width="10" style="32" customWidth="1"/>
    <col min="11" max="55" width="9.7109375" style="32" customWidth="1"/>
    <col min="56" max="57" width="9.85546875" style="32" customWidth="1"/>
    <col min="58" max="58" width="10.42578125" style="32" customWidth="1"/>
    <col min="59" max="67" width="9.85546875" style="32" customWidth="1"/>
    <col min="68" max="68" width="10.140625" style="32" customWidth="1"/>
    <col min="69" max="69" width="9.85546875" style="32" customWidth="1"/>
    <col min="70" max="16384" width="9.140625" style="32"/>
  </cols>
  <sheetData>
    <row r="1" spans="1:69" ht="27" customHeight="1" x14ac:dyDescent="0.2">
      <c r="A1" s="180" t="str">
        <f>'BAR BB| Open rates'!A1</f>
        <v>Сочи Марриотт Красная Поляна 5*/ Sochi Marriott Krasnaya Polyana 5*</v>
      </c>
    </row>
    <row r="2" spans="1:69" hidden="1" x14ac:dyDescent="0.2">
      <c r="A2" s="11" t="s">
        <v>16</v>
      </c>
    </row>
    <row r="3" spans="1:69" s="33" customFormat="1" ht="26.25" hidden="1"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row>
    <row r="4" spans="1:69" s="33" customFormat="1" ht="26.25" hidden="1"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row>
    <row r="5" spans="1:69" s="36" customFormat="1" ht="12" hidden="1" customHeight="1" x14ac:dyDescent="0.2">
      <c r="A5" s="163" t="str">
        <f>'BAR BB| Open rates'!A4</f>
        <v>Делюкс/ Deluxe</v>
      </c>
    </row>
    <row r="6" spans="1:69" s="36" customFormat="1" ht="12" hidden="1" customHeight="1" x14ac:dyDescent="0.2">
      <c r="A6" s="52">
        <f>'BAR BB| Open rates'!A5</f>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row>
    <row r="7" spans="1:69" s="36" customFormat="1" ht="12" hidden="1" customHeight="1" x14ac:dyDescent="0.2">
      <c r="A7" s="52">
        <f>'BAR BB| Open rates'!A6</f>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row>
    <row r="8" spans="1:69" s="36" customFormat="1" ht="12" hidden="1" customHeight="1" x14ac:dyDescent="0.2">
      <c r="A8" s="145" t="str">
        <f>'BAR BB| Open rates'!A7</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row>
    <row r="9" spans="1:69" s="36" customFormat="1" ht="12" hidden="1" customHeight="1" x14ac:dyDescent="0.2">
      <c r="A9" s="52">
        <f>'BAR BB| Open rates'!A8</f>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row>
    <row r="10" spans="1:69" s="36" customFormat="1" ht="12" hidden="1" customHeight="1" x14ac:dyDescent="0.2">
      <c r="A10" s="52">
        <f>'BAR BB| Open rates'!A9</f>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row>
    <row r="11" spans="1:69" s="36" customFormat="1" ht="12" hidden="1" customHeight="1" x14ac:dyDescent="0.2">
      <c r="A11" s="145" t="str">
        <f>'BAR BB| Open rates'!A10</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row>
    <row r="12" spans="1:69" s="36" customFormat="1" ht="12" hidden="1" customHeight="1" x14ac:dyDescent="0.2">
      <c r="A12" s="52">
        <f>'BAR BB| Open rates'!A11</f>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row>
    <row r="13" spans="1:69" s="36" customFormat="1" ht="12" hidden="1" customHeight="1" x14ac:dyDescent="0.2">
      <c r="A13" s="52">
        <f>'BAR BB| Open rates'!A12</f>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row>
    <row r="14" spans="1:69" s="36" customFormat="1" ht="12" hidden="1" customHeight="1" x14ac:dyDescent="0.2">
      <c r="A14" s="145" t="str">
        <f>'BAR BB| Open rates'!A13</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row>
    <row r="15" spans="1:69" s="36" customFormat="1" ht="12" hidden="1" customHeight="1" x14ac:dyDescent="0.2">
      <c r="A15" s="52">
        <f>'BAR BB| Open rates'!A14</f>
        <v>1</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row>
    <row r="16" spans="1:69" s="36" customFormat="1" ht="12" hidden="1" customHeight="1" x14ac:dyDescent="0.2">
      <c r="A16" s="52">
        <f>'BAR BB| Open rates'!A15</f>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row>
    <row r="17" spans="1:69" s="36" customFormat="1" ht="12" hidden="1" customHeight="1" x14ac:dyDescent="0.2">
      <c r="A17" s="145" t="str">
        <f>'BAR BB| Open rates'!A16</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row>
    <row r="18" spans="1:69" s="36" customFormat="1" ht="12" hidden="1" customHeight="1" x14ac:dyDescent="0.2">
      <c r="A18" s="52">
        <f>'BAR BB| Open rates'!A17</f>
        <v>1</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row>
    <row r="19" spans="1:69" s="36" customFormat="1" ht="12" hidden="1" customHeight="1" x14ac:dyDescent="0.2">
      <c r="A19" s="145" t="str">
        <f>'BAR BB| Open rates'!A19</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row>
    <row r="20" spans="1:69" s="36" customFormat="1" ht="12" hidden="1" customHeight="1" x14ac:dyDescent="0.2">
      <c r="A20" s="52">
        <f>'BAR BB| Open rates'!A20</f>
        <v>1</v>
      </c>
      <c r="B20" s="43" t="e">
        <f>'BAR BB| Open rates'!#REF!</f>
        <v>#REF!</v>
      </c>
      <c r="C20" s="43" t="e">
        <f>'BAR BB| Open rates'!#REF!</f>
        <v>#REF!</v>
      </c>
      <c r="D20" s="43" t="e">
        <f>'BAR BB| Open rates'!#REF!</f>
        <v>#REF!</v>
      </c>
      <c r="E20" s="43" t="e">
        <f>'BAR BB| Open rates'!#REF!</f>
        <v>#REF!</v>
      </c>
      <c r="F20" s="43" t="e">
        <f>'BAR BB| Open rates'!#REF!</f>
        <v>#REF!</v>
      </c>
      <c r="G20" s="43" t="e">
        <f>'BAR BB| Open rates'!#REF!</f>
        <v>#REF!</v>
      </c>
      <c r="H20" s="43" t="e">
        <f>'BAR BB| Open rates'!#REF!</f>
        <v>#REF!</v>
      </c>
      <c r="I20" s="43" t="e">
        <f>'BAR BB| Open rates'!#REF!</f>
        <v>#REF!</v>
      </c>
      <c r="J20" s="43" t="e">
        <f>'BAR BB| Open rates'!#REF!</f>
        <v>#REF!</v>
      </c>
      <c r="K20" s="43" t="e">
        <f>'BAR BB| Open rates'!#REF!</f>
        <v>#REF!</v>
      </c>
      <c r="L20" s="43" t="e">
        <f>'BAR BB| Open rates'!#REF!</f>
        <v>#REF!</v>
      </c>
      <c r="M20" s="43" t="e">
        <f>'BAR BB| Open rates'!#REF!</f>
        <v>#REF!</v>
      </c>
      <c r="N20" s="43" t="e">
        <f>'BAR BB| Open rates'!#REF!</f>
        <v>#REF!</v>
      </c>
      <c r="O20" s="43" t="e">
        <f>'BAR BB| Open rates'!#REF!</f>
        <v>#REF!</v>
      </c>
      <c r="P20" s="43" t="e">
        <f>'BAR BB| Open rates'!#REF!</f>
        <v>#REF!</v>
      </c>
      <c r="Q20" s="43" t="e">
        <f>'BAR BB| Open rates'!#REF!</f>
        <v>#REF!</v>
      </c>
      <c r="R20" s="43" t="e">
        <f>'BAR BB| Open rates'!#REF!</f>
        <v>#REF!</v>
      </c>
      <c r="S20" s="43" t="e">
        <f>'BAR BB| Open rates'!#REF!</f>
        <v>#REF!</v>
      </c>
      <c r="T20" s="43" t="e">
        <f>'BAR BB| Open rates'!#REF!</f>
        <v>#REF!</v>
      </c>
      <c r="U20" s="43" t="e">
        <f>'BAR BB| Open rates'!#REF!</f>
        <v>#REF!</v>
      </c>
      <c r="V20" s="43" t="e">
        <f>'BAR BB| Open rates'!#REF!</f>
        <v>#REF!</v>
      </c>
      <c r="W20" s="43" t="e">
        <f>'BAR BB| Open rates'!#REF!</f>
        <v>#REF!</v>
      </c>
      <c r="X20" s="43" t="e">
        <f>'BAR BB| Open rates'!#REF!</f>
        <v>#REF!</v>
      </c>
      <c r="Y20" s="43" t="e">
        <f>'BAR BB| Open rates'!#REF!</f>
        <v>#REF!</v>
      </c>
      <c r="Z20" s="43" t="e">
        <f>'BAR BB| Open rates'!#REF!</f>
        <v>#REF!</v>
      </c>
      <c r="AA20" s="43" t="e">
        <f>'BAR BB| Open rates'!#REF!</f>
        <v>#REF!</v>
      </c>
      <c r="AB20" s="43" t="e">
        <f>'BAR BB| Open rates'!#REF!</f>
        <v>#REF!</v>
      </c>
      <c r="AC20" s="43" t="e">
        <f>'BAR BB| Open rates'!#REF!</f>
        <v>#REF!</v>
      </c>
      <c r="AD20" s="43" t="e">
        <f>'BAR BB| Open rates'!#REF!</f>
        <v>#REF!</v>
      </c>
      <c r="AE20" s="43" t="e">
        <f>'BAR BB| Open rates'!#REF!</f>
        <v>#REF!</v>
      </c>
      <c r="AF20" s="43" t="e">
        <f>'BAR BB| Open rates'!#REF!</f>
        <v>#REF!</v>
      </c>
      <c r="AG20" s="43" t="e">
        <f>'BAR BB| Open rates'!#REF!</f>
        <v>#REF!</v>
      </c>
      <c r="AH20" s="43" t="e">
        <f>'BAR BB| Open rates'!#REF!</f>
        <v>#REF!</v>
      </c>
      <c r="AI20" s="43" t="e">
        <f>'BAR BB| Open rates'!#REF!</f>
        <v>#REF!</v>
      </c>
      <c r="AJ20" s="43" t="e">
        <f>'BAR BB| Open rates'!#REF!</f>
        <v>#REF!</v>
      </c>
      <c r="AK20" s="43" t="e">
        <f>'BAR BB| Open rates'!#REF!</f>
        <v>#REF!</v>
      </c>
      <c r="AL20" s="43" t="e">
        <f>'BAR BB| Open rates'!#REF!</f>
        <v>#REF!</v>
      </c>
      <c r="AM20" s="43" t="e">
        <f>'BAR BB| Open rates'!#REF!</f>
        <v>#REF!</v>
      </c>
      <c r="AN20" s="43" t="e">
        <f>'BAR BB| Open rates'!#REF!</f>
        <v>#REF!</v>
      </c>
      <c r="AO20" s="43" t="e">
        <f>'BAR BB| Open rates'!#REF!</f>
        <v>#REF!</v>
      </c>
      <c r="AP20" s="43" t="e">
        <f>'BAR BB| Open rates'!#REF!</f>
        <v>#REF!</v>
      </c>
      <c r="AQ20" s="43" t="e">
        <f>'BAR BB| Open rates'!#REF!</f>
        <v>#REF!</v>
      </c>
      <c r="AR20" s="43" t="e">
        <f>'BAR BB| Open rates'!#REF!</f>
        <v>#REF!</v>
      </c>
      <c r="AS20" s="43" t="e">
        <f>'BAR BB| Open rates'!#REF!</f>
        <v>#REF!</v>
      </c>
      <c r="AT20" s="43" t="e">
        <f>'BAR BB| Open rates'!#REF!</f>
        <v>#REF!</v>
      </c>
      <c r="AU20" s="43" t="e">
        <f>'BAR BB| Open rates'!#REF!</f>
        <v>#REF!</v>
      </c>
      <c r="AV20" s="43" t="e">
        <f>'BAR BB| Open rates'!#REF!</f>
        <v>#REF!</v>
      </c>
      <c r="AW20" s="43" t="e">
        <f>'BAR BB| Open rates'!#REF!</f>
        <v>#REF!</v>
      </c>
      <c r="AX20" s="43" t="e">
        <f>'BAR BB| Open rates'!#REF!</f>
        <v>#REF!</v>
      </c>
      <c r="AY20" s="43" t="e">
        <f>'BAR BB| Open rates'!#REF!</f>
        <v>#REF!</v>
      </c>
      <c r="AZ20" s="43" t="e">
        <f>'BAR BB| Open rates'!#REF!</f>
        <v>#REF!</v>
      </c>
      <c r="BA20" s="43" t="e">
        <f>'BAR BB| Open rates'!#REF!</f>
        <v>#REF!</v>
      </c>
      <c r="BB20" s="43" t="e">
        <f>'BAR BB| Open rates'!#REF!</f>
        <v>#REF!</v>
      </c>
      <c r="BC20" s="43" t="e">
        <f>'BAR BB| Open rates'!#REF!</f>
        <v>#REF!</v>
      </c>
      <c r="BD20" s="43" t="e">
        <f>'BAR BB| Open rates'!#REF!</f>
        <v>#REF!</v>
      </c>
      <c r="BE20" s="43" t="e">
        <f>'BAR BB| Open rates'!#REF!</f>
        <v>#REF!</v>
      </c>
      <c r="BF20" s="43" t="e">
        <f>'BAR BB| Open rates'!#REF!</f>
        <v>#REF!</v>
      </c>
      <c r="BG20" s="43" t="e">
        <f>'BAR BB| Open rates'!#REF!</f>
        <v>#REF!</v>
      </c>
      <c r="BH20" s="43" t="e">
        <f>'BAR BB| Open rates'!#REF!</f>
        <v>#REF!</v>
      </c>
      <c r="BI20" s="43" t="e">
        <f>'BAR BB| Open rates'!#REF!</f>
        <v>#REF!</v>
      </c>
      <c r="BJ20" s="43" t="e">
        <f>'BAR BB| Open rates'!#REF!</f>
        <v>#REF!</v>
      </c>
      <c r="BK20" s="43" t="e">
        <f>'BAR BB| Open rates'!#REF!</f>
        <v>#REF!</v>
      </c>
      <c r="BL20" s="43" t="e">
        <f>'BAR BB| Open rates'!#REF!</f>
        <v>#REF!</v>
      </c>
      <c r="BM20" s="43" t="e">
        <f>'BAR BB| Open rates'!#REF!</f>
        <v>#REF!</v>
      </c>
      <c r="BN20" s="43" t="e">
        <f>'BAR BB| Open rates'!#REF!</f>
        <v>#REF!</v>
      </c>
      <c r="BO20" s="43" t="e">
        <f>'BAR BB| Open rates'!#REF!</f>
        <v>#REF!</v>
      </c>
      <c r="BP20" s="43" t="e">
        <f>'BAR BB| Open rates'!#REF!</f>
        <v>#REF!</v>
      </c>
      <c r="BQ20" s="43" t="e">
        <f>'BAR BB| Open rates'!#REF!</f>
        <v>#REF!</v>
      </c>
    </row>
    <row r="21" spans="1:69" s="36" customFormat="1" ht="12" hidden="1" customHeight="1" x14ac:dyDescent="0.2">
      <c r="A21" s="145" t="str">
        <f>'BAR BB| Open rates'!A22</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row>
    <row r="22" spans="1:69" s="36" customFormat="1" ht="12" hidden="1" customHeight="1" x14ac:dyDescent="0.2">
      <c r="A22" s="52">
        <f>'BAR BB| Open rates'!A23</f>
        <v>1</v>
      </c>
      <c r="B22" s="43" t="e">
        <f>'BAR BB| Open rates'!#REF!</f>
        <v>#REF!</v>
      </c>
      <c r="C22" s="43" t="e">
        <f>'BAR BB| Open rates'!#REF!</f>
        <v>#REF!</v>
      </c>
      <c r="D22" s="43" t="e">
        <f>'BAR BB| Open rates'!#REF!</f>
        <v>#REF!</v>
      </c>
      <c r="E22" s="43" t="e">
        <f>'BAR BB| Open rates'!#REF!</f>
        <v>#REF!</v>
      </c>
      <c r="F22" s="43" t="e">
        <f>'BAR BB| Open rates'!#REF!</f>
        <v>#REF!</v>
      </c>
      <c r="G22" s="43" t="e">
        <f>'BAR BB| Open rates'!#REF!</f>
        <v>#REF!</v>
      </c>
      <c r="H22" s="43" t="e">
        <f>'BAR BB| Open rates'!#REF!</f>
        <v>#REF!</v>
      </c>
      <c r="I22" s="43" t="e">
        <f>'BAR BB| Open rates'!#REF!</f>
        <v>#REF!</v>
      </c>
      <c r="J22" s="43" t="e">
        <f>'BAR BB| Open rates'!#REF!</f>
        <v>#REF!</v>
      </c>
      <c r="K22" s="43" t="e">
        <f>'BAR BB| Open rates'!#REF!</f>
        <v>#REF!</v>
      </c>
      <c r="L22" s="43" t="e">
        <f>'BAR BB| Open rates'!#REF!</f>
        <v>#REF!</v>
      </c>
      <c r="M22" s="43" t="e">
        <f>'BAR BB| Open rates'!#REF!</f>
        <v>#REF!</v>
      </c>
      <c r="N22" s="43" t="e">
        <f>'BAR BB| Open rates'!#REF!</f>
        <v>#REF!</v>
      </c>
      <c r="O22" s="43" t="e">
        <f>'BAR BB| Open rates'!#REF!</f>
        <v>#REF!</v>
      </c>
      <c r="P22" s="43" t="e">
        <f>'BAR BB| Open rates'!#REF!</f>
        <v>#REF!</v>
      </c>
      <c r="Q22" s="43" t="e">
        <f>'BAR BB| Open rates'!#REF!</f>
        <v>#REF!</v>
      </c>
      <c r="R22" s="43" t="e">
        <f>'BAR BB| Open rates'!#REF!</f>
        <v>#REF!</v>
      </c>
      <c r="S22" s="43" t="e">
        <f>'BAR BB| Open rates'!#REF!</f>
        <v>#REF!</v>
      </c>
      <c r="T22" s="43" t="e">
        <f>'BAR BB| Open rates'!#REF!</f>
        <v>#REF!</v>
      </c>
      <c r="U22" s="43" t="e">
        <f>'BAR BB| Open rates'!#REF!</f>
        <v>#REF!</v>
      </c>
      <c r="V22" s="43" t="e">
        <f>'BAR BB| Open rates'!#REF!</f>
        <v>#REF!</v>
      </c>
      <c r="W22" s="43" t="e">
        <f>'BAR BB| Open rates'!#REF!</f>
        <v>#REF!</v>
      </c>
      <c r="X22" s="43" t="e">
        <f>'BAR BB| Open rates'!#REF!</f>
        <v>#REF!</v>
      </c>
      <c r="Y22" s="43" t="e">
        <f>'BAR BB| Open rates'!#REF!</f>
        <v>#REF!</v>
      </c>
      <c r="Z22" s="43" t="e">
        <f>'BAR BB| Open rates'!#REF!</f>
        <v>#REF!</v>
      </c>
      <c r="AA22" s="43" t="e">
        <f>'BAR BB| Open rates'!#REF!</f>
        <v>#REF!</v>
      </c>
      <c r="AB22" s="43" t="e">
        <f>'BAR BB| Open rates'!#REF!</f>
        <v>#REF!</v>
      </c>
      <c r="AC22" s="43" t="e">
        <f>'BAR BB| Open rates'!#REF!</f>
        <v>#REF!</v>
      </c>
      <c r="AD22" s="43" t="e">
        <f>'BAR BB| Open rates'!#REF!</f>
        <v>#REF!</v>
      </c>
      <c r="AE22" s="43" t="e">
        <f>'BAR BB| Open rates'!#REF!</f>
        <v>#REF!</v>
      </c>
      <c r="AF22" s="43" t="e">
        <f>'BAR BB| Open rates'!#REF!</f>
        <v>#REF!</v>
      </c>
      <c r="AG22" s="43" t="e">
        <f>'BAR BB| Open rates'!#REF!</f>
        <v>#REF!</v>
      </c>
      <c r="AH22" s="43" t="e">
        <f>'BAR BB| Open rates'!#REF!</f>
        <v>#REF!</v>
      </c>
      <c r="AI22" s="43" t="e">
        <f>'BAR BB| Open rates'!#REF!</f>
        <v>#REF!</v>
      </c>
      <c r="AJ22" s="43" t="e">
        <f>'BAR BB| Open rates'!#REF!</f>
        <v>#REF!</v>
      </c>
      <c r="AK22" s="43" t="e">
        <f>'BAR BB| Open rates'!#REF!</f>
        <v>#REF!</v>
      </c>
      <c r="AL22" s="43" t="e">
        <f>'BAR BB| Open rates'!#REF!</f>
        <v>#REF!</v>
      </c>
      <c r="AM22" s="43" t="e">
        <f>'BAR BB| Open rates'!#REF!</f>
        <v>#REF!</v>
      </c>
      <c r="AN22" s="43" t="e">
        <f>'BAR BB| Open rates'!#REF!</f>
        <v>#REF!</v>
      </c>
      <c r="AO22" s="43" t="e">
        <f>'BAR BB| Open rates'!#REF!</f>
        <v>#REF!</v>
      </c>
      <c r="AP22" s="43" t="e">
        <f>'BAR BB| Open rates'!#REF!</f>
        <v>#REF!</v>
      </c>
      <c r="AQ22" s="43" t="e">
        <f>'BAR BB| Open rates'!#REF!</f>
        <v>#REF!</v>
      </c>
      <c r="AR22" s="43" t="e">
        <f>'BAR BB| Open rates'!#REF!</f>
        <v>#REF!</v>
      </c>
      <c r="AS22" s="43" t="e">
        <f>'BAR BB| Open rates'!#REF!</f>
        <v>#REF!</v>
      </c>
      <c r="AT22" s="43" t="e">
        <f>'BAR BB| Open rates'!#REF!</f>
        <v>#REF!</v>
      </c>
      <c r="AU22" s="43" t="e">
        <f>'BAR BB| Open rates'!#REF!</f>
        <v>#REF!</v>
      </c>
      <c r="AV22" s="43" t="e">
        <f>'BAR BB| Open rates'!#REF!</f>
        <v>#REF!</v>
      </c>
      <c r="AW22" s="43" t="e">
        <f>'BAR BB| Open rates'!#REF!</f>
        <v>#REF!</v>
      </c>
      <c r="AX22" s="43" t="e">
        <f>'BAR BB| Open rates'!#REF!</f>
        <v>#REF!</v>
      </c>
      <c r="AY22" s="43" t="e">
        <f>'BAR BB| Open rates'!#REF!</f>
        <v>#REF!</v>
      </c>
      <c r="AZ22" s="43" t="e">
        <f>'BAR BB| Open rates'!#REF!</f>
        <v>#REF!</v>
      </c>
      <c r="BA22" s="43" t="e">
        <f>'BAR BB| Open rates'!#REF!</f>
        <v>#REF!</v>
      </c>
      <c r="BB22" s="43" t="e">
        <f>'BAR BB| Open rates'!#REF!</f>
        <v>#REF!</v>
      </c>
      <c r="BC22" s="43" t="e">
        <f>'BAR BB| Open rates'!#REF!</f>
        <v>#REF!</v>
      </c>
      <c r="BD22" s="43" t="e">
        <f>'BAR BB| Open rates'!#REF!</f>
        <v>#REF!</v>
      </c>
      <c r="BE22" s="43" t="e">
        <f>'BAR BB| Open rates'!#REF!</f>
        <v>#REF!</v>
      </c>
      <c r="BF22" s="43" t="e">
        <f>'BAR BB| Open rates'!#REF!</f>
        <v>#REF!</v>
      </c>
      <c r="BG22" s="43" t="e">
        <f>'BAR BB| Open rates'!#REF!</f>
        <v>#REF!</v>
      </c>
      <c r="BH22" s="43" t="e">
        <f>'BAR BB| Open rates'!#REF!</f>
        <v>#REF!</v>
      </c>
      <c r="BI22" s="43" t="e">
        <f>'BAR BB| Open rates'!#REF!</f>
        <v>#REF!</v>
      </c>
      <c r="BJ22" s="43" t="e">
        <f>'BAR BB| Open rates'!#REF!</f>
        <v>#REF!</v>
      </c>
      <c r="BK22" s="43" t="e">
        <f>'BAR BB| Open rates'!#REF!</f>
        <v>#REF!</v>
      </c>
      <c r="BL22" s="43" t="e">
        <f>'BAR BB| Open rates'!#REF!</f>
        <v>#REF!</v>
      </c>
      <c r="BM22" s="43" t="e">
        <f>'BAR BB| Open rates'!#REF!</f>
        <v>#REF!</v>
      </c>
      <c r="BN22" s="43" t="e">
        <f>'BAR BB| Open rates'!#REF!</f>
        <v>#REF!</v>
      </c>
      <c r="BO22" s="43" t="e">
        <f>'BAR BB| Open rates'!#REF!</f>
        <v>#REF!</v>
      </c>
      <c r="BP22" s="43" t="e">
        <f>'BAR BB| Open rates'!#REF!</f>
        <v>#REF!</v>
      </c>
      <c r="BQ22" s="43" t="e">
        <f>'BAR BB| Open rates'!#REF!</f>
        <v>#REF!</v>
      </c>
    </row>
    <row r="23" spans="1:69" s="36" customFormat="1" ht="12" hidden="1" customHeight="1" x14ac:dyDescent="0.2">
      <c r="A23" s="145" t="str">
        <f>'BAR BB| Open rates'!A27</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row>
    <row r="24" spans="1:69" s="36" customFormat="1" ht="12" hidden="1" customHeight="1" x14ac:dyDescent="0.2">
      <c r="A24" s="52">
        <f>'BAR BB| Open rates'!A28</f>
        <v>1</v>
      </c>
      <c r="B24" s="43" t="e">
        <f>'BAR BB| Open rates'!#REF!</f>
        <v>#REF!</v>
      </c>
      <c r="C24" s="43" t="e">
        <f>'BAR BB| Open rates'!#REF!</f>
        <v>#REF!</v>
      </c>
      <c r="D24" s="43" t="e">
        <f>'BAR BB| Open rates'!#REF!</f>
        <v>#REF!</v>
      </c>
      <c r="E24" s="43" t="e">
        <f>'BAR BB| Open rates'!#REF!</f>
        <v>#REF!</v>
      </c>
      <c r="F24" s="43" t="e">
        <f>'BAR BB| Open rates'!#REF!</f>
        <v>#REF!</v>
      </c>
      <c r="G24" s="43" t="e">
        <f>'BAR BB| Open rates'!#REF!</f>
        <v>#REF!</v>
      </c>
      <c r="H24" s="43" t="e">
        <f>'BAR BB| Open rates'!#REF!</f>
        <v>#REF!</v>
      </c>
      <c r="I24" s="43" t="e">
        <f>'BAR BB| Open rates'!#REF!</f>
        <v>#REF!</v>
      </c>
      <c r="J24" s="43" t="e">
        <f>'BAR BB| Open rates'!#REF!</f>
        <v>#REF!</v>
      </c>
      <c r="K24" s="43" t="e">
        <f>'BAR BB| Open rates'!#REF!</f>
        <v>#REF!</v>
      </c>
      <c r="L24" s="43" t="e">
        <f>'BAR BB| Open rates'!#REF!</f>
        <v>#REF!</v>
      </c>
      <c r="M24" s="43" t="e">
        <f>'BAR BB| Open rates'!#REF!</f>
        <v>#REF!</v>
      </c>
      <c r="N24" s="43" t="e">
        <f>'BAR BB| Open rates'!#REF!</f>
        <v>#REF!</v>
      </c>
      <c r="O24" s="43" t="e">
        <f>'BAR BB| Open rates'!#REF!</f>
        <v>#REF!</v>
      </c>
      <c r="P24" s="43" t="e">
        <f>'BAR BB| Open rates'!#REF!</f>
        <v>#REF!</v>
      </c>
      <c r="Q24" s="43" t="e">
        <f>'BAR BB| Open rates'!#REF!</f>
        <v>#REF!</v>
      </c>
      <c r="R24" s="43" t="e">
        <f>'BAR BB| Open rates'!#REF!</f>
        <v>#REF!</v>
      </c>
      <c r="S24" s="43" t="e">
        <f>'BAR BB| Open rates'!#REF!</f>
        <v>#REF!</v>
      </c>
      <c r="T24" s="43" t="e">
        <f>'BAR BB| Open rates'!#REF!</f>
        <v>#REF!</v>
      </c>
      <c r="U24" s="43" t="e">
        <f>'BAR BB| Open rates'!#REF!</f>
        <v>#REF!</v>
      </c>
      <c r="V24" s="43" t="e">
        <f>'BAR BB| Open rates'!#REF!</f>
        <v>#REF!</v>
      </c>
      <c r="W24" s="43" t="e">
        <f>'BAR BB| Open rates'!#REF!</f>
        <v>#REF!</v>
      </c>
      <c r="X24" s="43" t="e">
        <f>'BAR BB| Open rates'!#REF!</f>
        <v>#REF!</v>
      </c>
      <c r="Y24" s="43" t="e">
        <f>'BAR BB| Open rates'!#REF!</f>
        <v>#REF!</v>
      </c>
      <c r="Z24" s="43" t="e">
        <f>'BAR BB| Open rates'!#REF!</f>
        <v>#REF!</v>
      </c>
      <c r="AA24" s="43" t="e">
        <f>'BAR BB| Open rates'!#REF!</f>
        <v>#REF!</v>
      </c>
      <c r="AB24" s="43" t="e">
        <f>'BAR BB| Open rates'!#REF!</f>
        <v>#REF!</v>
      </c>
      <c r="AC24" s="43" t="e">
        <f>'BAR BB| Open rates'!#REF!</f>
        <v>#REF!</v>
      </c>
      <c r="AD24" s="43" t="e">
        <f>'BAR BB| Open rates'!#REF!</f>
        <v>#REF!</v>
      </c>
      <c r="AE24" s="43" t="e">
        <f>'BAR BB| Open rates'!#REF!</f>
        <v>#REF!</v>
      </c>
      <c r="AF24" s="43" t="e">
        <f>'BAR BB| Open rates'!#REF!</f>
        <v>#REF!</v>
      </c>
      <c r="AG24" s="43" t="e">
        <f>'BAR BB| Open rates'!#REF!</f>
        <v>#REF!</v>
      </c>
      <c r="AH24" s="43" t="e">
        <f>'BAR BB| Open rates'!#REF!</f>
        <v>#REF!</v>
      </c>
      <c r="AI24" s="43" t="e">
        <f>'BAR BB| Open rates'!#REF!</f>
        <v>#REF!</v>
      </c>
      <c r="AJ24" s="43" t="e">
        <f>'BAR BB| Open rates'!#REF!</f>
        <v>#REF!</v>
      </c>
      <c r="AK24" s="43" t="e">
        <f>'BAR BB| Open rates'!#REF!</f>
        <v>#REF!</v>
      </c>
      <c r="AL24" s="43" t="e">
        <f>'BAR BB| Open rates'!#REF!</f>
        <v>#REF!</v>
      </c>
      <c r="AM24" s="43" t="e">
        <f>'BAR BB| Open rates'!#REF!</f>
        <v>#REF!</v>
      </c>
      <c r="AN24" s="43" t="e">
        <f>'BAR BB| Open rates'!#REF!</f>
        <v>#REF!</v>
      </c>
      <c r="AO24" s="43" t="e">
        <f>'BAR BB| Open rates'!#REF!</f>
        <v>#REF!</v>
      </c>
      <c r="AP24" s="43" t="e">
        <f>'BAR BB| Open rates'!#REF!</f>
        <v>#REF!</v>
      </c>
      <c r="AQ24" s="43" t="e">
        <f>'BAR BB| Open rates'!#REF!</f>
        <v>#REF!</v>
      </c>
      <c r="AR24" s="43" t="e">
        <f>'BAR BB| Open rates'!#REF!</f>
        <v>#REF!</v>
      </c>
      <c r="AS24" s="43" t="e">
        <f>'BAR BB| Open rates'!#REF!</f>
        <v>#REF!</v>
      </c>
      <c r="AT24" s="43" t="e">
        <f>'BAR BB| Open rates'!#REF!</f>
        <v>#REF!</v>
      </c>
      <c r="AU24" s="43" t="e">
        <f>'BAR BB| Open rates'!#REF!</f>
        <v>#REF!</v>
      </c>
      <c r="AV24" s="43" t="e">
        <f>'BAR BB| Open rates'!#REF!</f>
        <v>#REF!</v>
      </c>
      <c r="AW24" s="43" t="e">
        <f>'BAR BB| Open rates'!#REF!</f>
        <v>#REF!</v>
      </c>
      <c r="AX24" s="43" t="e">
        <f>'BAR BB| Open rates'!#REF!</f>
        <v>#REF!</v>
      </c>
      <c r="AY24" s="43" t="e">
        <f>'BAR BB| Open rates'!#REF!</f>
        <v>#REF!</v>
      </c>
      <c r="AZ24" s="43" t="e">
        <f>'BAR BB| Open rates'!#REF!</f>
        <v>#REF!</v>
      </c>
      <c r="BA24" s="43" t="e">
        <f>'BAR BB| Open rates'!#REF!</f>
        <v>#REF!</v>
      </c>
      <c r="BB24" s="43" t="e">
        <f>'BAR BB| Open rates'!#REF!</f>
        <v>#REF!</v>
      </c>
      <c r="BC24" s="43" t="e">
        <f>'BAR BB| Open rates'!#REF!</f>
        <v>#REF!</v>
      </c>
      <c r="BD24" s="43" t="e">
        <f>'BAR BB| Open rates'!#REF!</f>
        <v>#REF!</v>
      </c>
      <c r="BE24" s="43" t="e">
        <f>'BAR BB| Open rates'!#REF!</f>
        <v>#REF!</v>
      </c>
      <c r="BF24" s="43" t="e">
        <f>'BAR BB| Open rates'!#REF!</f>
        <v>#REF!</v>
      </c>
      <c r="BG24" s="43" t="e">
        <f>'BAR BB| Open rates'!#REF!</f>
        <v>#REF!</v>
      </c>
      <c r="BH24" s="43" t="e">
        <f>'BAR BB| Open rates'!#REF!</f>
        <v>#REF!</v>
      </c>
      <c r="BI24" s="43" t="e">
        <f>'BAR BB| Open rates'!#REF!</f>
        <v>#REF!</v>
      </c>
      <c r="BJ24" s="43" t="e">
        <f>'BAR BB| Open rates'!#REF!</f>
        <v>#REF!</v>
      </c>
      <c r="BK24" s="43" t="e">
        <f>'BAR BB| Open rates'!#REF!</f>
        <v>#REF!</v>
      </c>
      <c r="BL24" s="43" t="e">
        <f>'BAR BB| Open rates'!#REF!</f>
        <v>#REF!</v>
      </c>
      <c r="BM24" s="43" t="e">
        <f>'BAR BB| Open rates'!#REF!</f>
        <v>#REF!</v>
      </c>
      <c r="BN24" s="43" t="e">
        <f>'BAR BB| Open rates'!#REF!</f>
        <v>#REF!</v>
      </c>
      <c r="BO24" s="43" t="e">
        <f>'BAR BB| Open rates'!#REF!</f>
        <v>#REF!</v>
      </c>
      <c r="BP24" s="43" t="e">
        <f>'BAR BB| Open rates'!#REF!</f>
        <v>#REF!</v>
      </c>
      <c r="BQ24" s="43" t="e">
        <f>'BAR BB| Open rates'!#REF!</f>
        <v>#REF!</v>
      </c>
    </row>
    <row r="25" spans="1:69" s="36" customFormat="1" ht="12" hidden="1" customHeight="1" x14ac:dyDescent="0.2">
      <c r="A25" s="145" t="str">
        <f>'BAR BB| Open rates'!A32</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row>
    <row r="26" spans="1:69" s="36" customFormat="1" ht="12" hidden="1" customHeight="1" x14ac:dyDescent="0.2">
      <c r="A26" s="52">
        <f>'BAR BB| Open rates'!A33</f>
        <v>1</v>
      </c>
      <c r="B26" s="43" t="e">
        <f>'BAR BB| Open rates'!#REF!</f>
        <v>#REF!</v>
      </c>
      <c r="C26" s="43" t="e">
        <f>'BAR BB| Open rates'!#REF!</f>
        <v>#REF!</v>
      </c>
      <c r="D26" s="43" t="e">
        <f>'BAR BB| Open rates'!#REF!</f>
        <v>#REF!</v>
      </c>
      <c r="E26" s="43" t="e">
        <f>'BAR BB| Open rates'!#REF!</f>
        <v>#REF!</v>
      </c>
      <c r="F26" s="43" t="e">
        <f>'BAR BB| Open rates'!#REF!</f>
        <v>#REF!</v>
      </c>
      <c r="G26" s="43" t="e">
        <f>'BAR BB| Open rates'!#REF!</f>
        <v>#REF!</v>
      </c>
      <c r="H26" s="43" t="e">
        <f>'BAR BB| Open rates'!#REF!</f>
        <v>#REF!</v>
      </c>
      <c r="I26" s="43" t="e">
        <f>'BAR BB| Open rates'!#REF!</f>
        <v>#REF!</v>
      </c>
      <c r="J26" s="43" t="e">
        <f>'BAR BB| Open rates'!#REF!</f>
        <v>#REF!</v>
      </c>
      <c r="K26" s="43" t="e">
        <f>'BAR BB| Open rates'!#REF!</f>
        <v>#REF!</v>
      </c>
      <c r="L26" s="43" t="e">
        <f>'BAR BB| Open rates'!#REF!</f>
        <v>#REF!</v>
      </c>
      <c r="M26" s="43" t="e">
        <f>'BAR BB| Open rates'!#REF!</f>
        <v>#REF!</v>
      </c>
      <c r="N26" s="43" t="e">
        <f>'BAR BB| Open rates'!#REF!</f>
        <v>#REF!</v>
      </c>
      <c r="O26" s="43" t="e">
        <f>'BAR BB| Open rates'!#REF!</f>
        <v>#REF!</v>
      </c>
      <c r="P26" s="43" t="e">
        <f>'BAR BB| Open rates'!#REF!</f>
        <v>#REF!</v>
      </c>
      <c r="Q26" s="43" t="e">
        <f>'BAR BB| Open rates'!#REF!</f>
        <v>#REF!</v>
      </c>
      <c r="R26" s="43" t="e">
        <f>'BAR BB| Open rates'!#REF!</f>
        <v>#REF!</v>
      </c>
      <c r="S26" s="43" t="e">
        <f>'BAR BB| Open rates'!#REF!</f>
        <v>#REF!</v>
      </c>
      <c r="T26" s="43" t="e">
        <f>'BAR BB| Open rates'!#REF!</f>
        <v>#REF!</v>
      </c>
      <c r="U26" s="43" t="e">
        <f>'BAR BB| Open rates'!#REF!</f>
        <v>#REF!</v>
      </c>
      <c r="V26" s="43" t="e">
        <f>'BAR BB| Open rates'!#REF!</f>
        <v>#REF!</v>
      </c>
      <c r="W26" s="43" t="e">
        <f>'BAR BB| Open rates'!#REF!</f>
        <v>#REF!</v>
      </c>
      <c r="X26" s="43" t="e">
        <f>'BAR BB| Open rates'!#REF!</f>
        <v>#REF!</v>
      </c>
      <c r="Y26" s="43" t="e">
        <f>'BAR BB| Open rates'!#REF!</f>
        <v>#REF!</v>
      </c>
      <c r="Z26" s="43" t="e">
        <f>'BAR BB| Open rates'!#REF!</f>
        <v>#REF!</v>
      </c>
      <c r="AA26" s="43" t="e">
        <f>'BAR BB| Open rates'!#REF!</f>
        <v>#REF!</v>
      </c>
      <c r="AB26" s="43" t="e">
        <f>'BAR BB| Open rates'!#REF!</f>
        <v>#REF!</v>
      </c>
      <c r="AC26" s="43" t="e">
        <f>'BAR BB| Open rates'!#REF!</f>
        <v>#REF!</v>
      </c>
      <c r="AD26" s="43" t="e">
        <f>'BAR BB| Open rates'!#REF!</f>
        <v>#REF!</v>
      </c>
      <c r="AE26" s="43" t="e">
        <f>'BAR BB| Open rates'!#REF!</f>
        <v>#REF!</v>
      </c>
      <c r="AF26" s="43" t="e">
        <f>'BAR BB| Open rates'!#REF!</f>
        <v>#REF!</v>
      </c>
      <c r="AG26" s="43" t="e">
        <f>'BAR BB| Open rates'!#REF!</f>
        <v>#REF!</v>
      </c>
      <c r="AH26" s="43" t="e">
        <f>'BAR BB| Open rates'!#REF!</f>
        <v>#REF!</v>
      </c>
      <c r="AI26" s="43" t="e">
        <f>'BAR BB| Open rates'!#REF!</f>
        <v>#REF!</v>
      </c>
      <c r="AJ26" s="43" t="e">
        <f>'BAR BB| Open rates'!#REF!</f>
        <v>#REF!</v>
      </c>
      <c r="AK26" s="43" t="e">
        <f>'BAR BB| Open rates'!#REF!</f>
        <v>#REF!</v>
      </c>
      <c r="AL26" s="43" t="e">
        <f>'BAR BB| Open rates'!#REF!</f>
        <v>#REF!</v>
      </c>
      <c r="AM26" s="43" t="e">
        <f>'BAR BB| Open rates'!#REF!</f>
        <v>#REF!</v>
      </c>
      <c r="AN26" s="43" t="e">
        <f>'BAR BB| Open rates'!#REF!</f>
        <v>#REF!</v>
      </c>
      <c r="AO26" s="43" t="e">
        <f>'BAR BB| Open rates'!#REF!</f>
        <v>#REF!</v>
      </c>
      <c r="AP26" s="43" t="e">
        <f>'BAR BB| Open rates'!#REF!</f>
        <v>#REF!</v>
      </c>
      <c r="AQ26" s="43" t="e">
        <f>'BAR BB| Open rates'!#REF!</f>
        <v>#REF!</v>
      </c>
      <c r="AR26" s="43" t="e">
        <f>'BAR BB| Open rates'!#REF!</f>
        <v>#REF!</v>
      </c>
      <c r="AS26" s="43" t="e">
        <f>'BAR BB| Open rates'!#REF!</f>
        <v>#REF!</v>
      </c>
      <c r="AT26" s="43" t="e">
        <f>'BAR BB| Open rates'!#REF!</f>
        <v>#REF!</v>
      </c>
      <c r="AU26" s="43" t="e">
        <f>'BAR BB| Open rates'!#REF!</f>
        <v>#REF!</v>
      </c>
      <c r="AV26" s="43" t="e">
        <f>'BAR BB| Open rates'!#REF!</f>
        <v>#REF!</v>
      </c>
      <c r="AW26" s="43" t="e">
        <f>'BAR BB| Open rates'!#REF!</f>
        <v>#REF!</v>
      </c>
      <c r="AX26" s="43" t="e">
        <f>'BAR BB| Open rates'!#REF!</f>
        <v>#REF!</v>
      </c>
      <c r="AY26" s="43" t="e">
        <f>'BAR BB| Open rates'!#REF!</f>
        <v>#REF!</v>
      </c>
      <c r="AZ26" s="43" t="e">
        <f>'BAR BB| Open rates'!#REF!</f>
        <v>#REF!</v>
      </c>
      <c r="BA26" s="43" t="e">
        <f>'BAR BB| Open rates'!#REF!</f>
        <v>#REF!</v>
      </c>
      <c r="BB26" s="43" t="e">
        <f>'BAR BB| Open rates'!#REF!</f>
        <v>#REF!</v>
      </c>
      <c r="BC26" s="43" t="e">
        <f>'BAR BB| Open rates'!#REF!</f>
        <v>#REF!</v>
      </c>
      <c r="BD26" s="43" t="e">
        <f>'BAR BB| Open rates'!#REF!</f>
        <v>#REF!</v>
      </c>
      <c r="BE26" s="43" t="e">
        <f>'BAR BB| Open rates'!#REF!</f>
        <v>#REF!</v>
      </c>
      <c r="BF26" s="43" t="e">
        <f>'BAR BB| Open rates'!#REF!</f>
        <v>#REF!</v>
      </c>
      <c r="BG26" s="43" t="e">
        <f>'BAR BB| Open rates'!#REF!</f>
        <v>#REF!</v>
      </c>
      <c r="BH26" s="43" t="e">
        <f>'BAR BB| Open rates'!#REF!</f>
        <v>#REF!</v>
      </c>
      <c r="BI26" s="43" t="e">
        <f>'BAR BB| Open rates'!#REF!</f>
        <v>#REF!</v>
      </c>
      <c r="BJ26" s="43" t="e">
        <f>'BAR BB| Open rates'!#REF!</f>
        <v>#REF!</v>
      </c>
      <c r="BK26" s="43" t="e">
        <f>'BAR BB| Open rates'!#REF!</f>
        <v>#REF!</v>
      </c>
      <c r="BL26" s="43" t="e">
        <f>'BAR BB| Open rates'!#REF!</f>
        <v>#REF!</v>
      </c>
      <c r="BM26" s="43" t="e">
        <f>'BAR BB| Open rates'!#REF!</f>
        <v>#REF!</v>
      </c>
      <c r="BN26" s="43" t="e">
        <f>'BAR BB| Open rates'!#REF!</f>
        <v>#REF!</v>
      </c>
      <c r="BO26" s="43" t="e">
        <f>'BAR BB| Open rates'!#REF!</f>
        <v>#REF!</v>
      </c>
      <c r="BP26" s="43" t="e">
        <f>'BAR BB| Open rates'!#REF!</f>
        <v>#REF!</v>
      </c>
      <c r="BQ26" s="43" t="e">
        <f>'BAR BB| Open rates'!#REF!</f>
        <v>#REF!</v>
      </c>
    </row>
    <row r="27" spans="1:69" s="36" customFormat="1" ht="12" hidden="1" customHeight="1" x14ac:dyDescent="0.2">
      <c r="A27" s="145" t="str">
        <f>'BAR BB| Open rates'!A39</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row>
    <row r="28" spans="1:69" s="36" customFormat="1" ht="12" hidden="1" customHeight="1" x14ac:dyDescent="0.2">
      <c r="A28" s="52" t="str">
        <f>'BAR BB| Open rates'!A40</f>
        <v>от 1 до 8</v>
      </c>
      <c r="B28" s="43" t="e">
        <f>'BAR BB| Open rates'!#REF!</f>
        <v>#REF!</v>
      </c>
      <c r="C28" s="43" t="e">
        <f>'BAR BB| Open rates'!#REF!</f>
        <v>#REF!</v>
      </c>
      <c r="D28" s="43" t="e">
        <f>'BAR BB| Open rates'!#REF!</f>
        <v>#REF!</v>
      </c>
      <c r="E28" s="43" t="e">
        <f>'BAR BB| Open rates'!#REF!</f>
        <v>#REF!</v>
      </c>
      <c r="F28" s="43" t="e">
        <f>'BAR BB| Open rates'!#REF!</f>
        <v>#REF!</v>
      </c>
      <c r="G28" s="43" t="e">
        <f>'BAR BB| Open rates'!#REF!</f>
        <v>#REF!</v>
      </c>
      <c r="H28" s="43" t="e">
        <f>'BAR BB| Open rates'!#REF!</f>
        <v>#REF!</v>
      </c>
      <c r="I28" s="43" t="e">
        <f>'BAR BB| Open rates'!#REF!</f>
        <v>#REF!</v>
      </c>
      <c r="J28" s="43" t="e">
        <f>'BAR BB| Open rates'!#REF!</f>
        <v>#REF!</v>
      </c>
      <c r="K28" s="43" t="e">
        <f>'BAR BB| Open rates'!#REF!</f>
        <v>#REF!</v>
      </c>
      <c r="L28" s="43" t="e">
        <f>'BAR BB| Open rates'!#REF!</f>
        <v>#REF!</v>
      </c>
      <c r="M28" s="43" t="e">
        <f>'BAR BB| Open rates'!#REF!</f>
        <v>#REF!</v>
      </c>
      <c r="N28" s="43" t="e">
        <f>'BAR BB| Open rates'!#REF!</f>
        <v>#REF!</v>
      </c>
      <c r="O28" s="43" t="e">
        <f>'BAR BB| Open rates'!#REF!</f>
        <v>#REF!</v>
      </c>
      <c r="P28" s="43" t="e">
        <f>'BAR BB| Open rates'!#REF!</f>
        <v>#REF!</v>
      </c>
      <c r="Q28" s="43" t="e">
        <f>'BAR BB| Open rates'!#REF!</f>
        <v>#REF!</v>
      </c>
      <c r="R28" s="43" t="e">
        <f>'BAR BB| Open rates'!#REF!</f>
        <v>#REF!</v>
      </c>
      <c r="S28" s="43" t="e">
        <f>'BAR BB| Open rates'!#REF!</f>
        <v>#REF!</v>
      </c>
      <c r="T28" s="43" t="e">
        <f>'BAR BB| Open rates'!#REF!</f>
        <v>#REF!</v>
      </c>
      <c r="U28" s="43" t="e">
        <f>'BAR BB| Open rates'!#REF!</f>
        <v>#REF!</v>
      </c>
      <c r="V28" s="43" t="e">
        <f>'BAR BB| Open rates'!#REF!</f>
        <v>#REF!</v>
      </c>
      <c r="W28" s="43" t="e">
        <f>'BAR BB| Open rates'!#REF!</f>
        <v>#REF!</v>
      </c>
      <c r="X28" s="43" t="e">
        <f>'BAR BB| Open rates'!#REF!</f>
        <v>#REF!</v>
      </c>
      <c r="Y28" s="43" t="e">
        <f>'BAR BB| Open rates'!#REF!</f>
        <v>#REF!</v>
      </c>
      <c r="Z28" s="43" t="e">
        <f>'BAR BB| Open rates'!#REF!</f>
        <v>#REF!</v>
      </c>
      <c r="AA28" s="43" t="e">
        <f>'BAR BB| Open rates'!#REF!</f>
        <v>#REF!</v>
      </c>
      <c r="AB28" s="43" t="e">
        <f>'BAR BB| Open rates'!#REF!</f>
        <v>#REF!</v>
      </c>
      <c r="AC28" s="43" t="e">
        <f>'BAR BB| Open rates'!#REF!</f>
        <v>#REF!</v>
      </c>
      <c r="AD28" s="43" t="e">
        <f>'BAR BB| Open rates'!#REF!</f>
        <v>#REF!</v>
      </c>
      <c r="AE28" s="43" t="e">
        <f>'BAR BB| Open rates'!#REF!</f>
        <v>#REF!</v>
      </c>
      <c r="AF28" s="43" t="e">
        <f>'BAR BB| Open rates'!#REF!</f>
        <v>#REF!</v>
      </c>
      <c r="AG28" s="43" t="e">
        <f>'BAR BB| Open rates'!#REF!</f>
        <v>#REF!</v>
      </c>
      <c r="AH28" s="43" t="e">
        <f>'BAR BB| Open rates'!#REF!</f>
        <v>#REF!</v>
      </c>
      <c r="AI28" s="43" t="e">
        <f>'BAR BB| Open rates'!#REF!</f>
        <v>#REF!</v>
      </c>
      <c r="AJ28" s="43" t="e">
        <f>'BAR BB| Open rates'!#REF!</f>
        <v>#REF!</v>
      </c>
      <c r="AK28" s="43" t="e">
        <f>'BAR BB| Open rates'!#REF!</f>
        <v>#REF!</v>
      </c>
      <c r="AL28" s="43" t="e">
        <f>'BAR BB| Open rates'!#REF!</f>
        <v>#REF!</v>
      </c>
      <c r="AM28" s="43" t="e">
        <f>'BAR BB| Open rates'!#REF!</f>
        <v>#REF!</v>
      </c>
      <c r="AN28" s="43" t="e">
        <f>'BAR BB| Open rates'!#REF!</f>
        <v>#REF!</v>
      </c>
      <c r="AO28" s="43" t="e">
        <f>'BAR BB| Open rates'!#REF!</f>
        <v>#REF!</v>
      </c>
      <c r="AP28" s="43" t="e">
        <f>'BAR BB| Open rates'!#REF!</f>
        <v>#REF!</v>
      </c>
      <c r="AQ28" s="43" t="e">
        <f>'BAR BB| Open rates'!#REF!</f>
        <v>#REF!</v>
      </c>
      <c r="AR28" s="43" t="e">
        <f>'BAR BB| Open rates'!#REF!</f>
        <v>#REF!</v>
      </c>
      <c r="AS28" s="43" t="e">
        <f>'BAR BB| Open rates'!#REF!</f>
        <v>#REF!</v>
      </c>
      <c r="AT28" s="43" t="e">
        <f>'BAR BB| Open rates'!#REF!</f>
        <v>#REF!</v>
      </c>
      <c r="AU28" s="43" t="e">
        <f>'BAR BB| Open rates'!#REF!</f>
        <v>#REF!</v>
      </c>
      <c r="AV28" s="43" t="e">
        <f>'BAR BB| Open rates'!#REF!</f>
        <v>#REF!</v>
      </c>
      <c r="AW28" s="43" t="e">
        <f>'BAR BB| Open rates'!#REF!</f>
        <v>#REF!</v>
      </c>
      <c r="AX28" s="43" t="e">
        <f>'BAR BB| Open rates'!#REF!</f>
        <v>#REF!</v>
      </c>
      <c r="AY28" s="43" t="e">
        <f>'BAR BB| Open rates'!#REF!</f>
        <v>#REF!</v>
      </c>
      <c r="AZ28" s="43" t="e">
        <f>'BAR BB| Open rates'!#REF!</f>
        <v>#REF!</v>
      </c>
      <c r="BA28" s="43" t="e">
        <f>'BAR BB| Open rates'!#REF!</f>
        <v>#REF!</v>
      </c>
      <c r="BB28" s="43" t="e">
        <f>'BAR BB| Open rates'!#REF!</f>
        <v>#REF!</v>
      </c>
      <c r="BC28" s="43" t="e">
        <f>'BAR BB| Open rates'!#REF!</f>
        <v>#REF!</v>
      </c>
      <c r="BD28" s="43" t="e">
        <f>'BAR BB| Open rates'!#REF!</f>
        <v>#REF!</v>
      </c>
      <c r="BE28" s="43" t="e">
        <f>'BAR BB| Open rates'!#REF!</f>
        <v>#REF!</v>
      </c>
      <c r="BF28" s="43" t="e">
        <f>'BAR BB| Open rates'!#REF!</f>
        <v>#REF!</v>
      </c>
      <c r="BG28" s="43" t="e">
        <f>'BAR BB| Open rates'!#REF!</f>
        <v>#REF!</v>
      </c>
      <c r="BH28" s="43" t="e">
        <f>'BAR BB| Open rates'!#REF!</f>
        <v>#REF!</v>
      </c>
      <c r="BI28" s="43" t="e">
        <f>'BAR BB| Open rates'!#REF!</f>
        <v>#REF!</v>
      </c>
      <c r="BJ28" s="43" t="e">
        <f>'BAR BB| Open rates'!#REF!</f>
        <v>#REF!</v>
      </c>
      <c r="BK28" s="43" t="e">
        <f>'BAR BB| Open rates'!#REF!</f>
        <v>#REF!</v>
      </c>
      <c r="BL28" s="43" t="e">
        <f>'BAR BB| Open rates'!#REF!</f>
        <v>#REF!</v>
      </c>
      <c r="BM28" s="43" t="e">
        <f>'BAR BB| Open rates'!#REF!</f>
        <v>#REF!</v>
      </c>
      <c r="BN28" s="43" t="e">
        <f>'BAR BB| Open rates'!#REF!</f>
        <v>#REF!</v>
      </c>
      <c r="BO28" s="43" t="e">
        <f>'BAR BB| Open rates'!#REF!</f>
        <v>#REF!</v>
      </c>
      <c r="BP28" s="43" t="e">
        <f>'BAR BB| Open rates'!#REF!</f>
        <v>#REF!</v>
      </c>
      <c r="BQ28" s="43" t="e">
        <f>'BAR BB| Open rates'!#REF!</f>
        <v>#REF!</v>
      </c>
    </row>
    <row r="29" spans="1:69" s="36" customFormat="1" ht="12" hidden="1" customHeight="1" x14ac:dyDescent="0.2">
      <c r="A29" s="43" t="str">
        <f>'BAR BB| Open rates'!A48</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row>
    <row r="30" spans="1:69" s="36" customFormat="1" ht="12" hidden="1" customHeight="1" x14ac:dyDescent="0.2">
      <c r="A30" s="52">
        <f>'BAR BB| Open rates'!A49</f>
        <v>1</v>
      </c>
      <c r="B30" s="43" t="e">
        <f>'BAR BB| Open rates'!#REF!</f>
        <v>#REF!</v>
      </c>
      <c r="C30" s="43" t="e">
        <f>'BAR BB| Open rates'!#REF!</f>
        <v>#REF!</v>
      </c>
      <c r="D30" s="43" t="e">
        <f>'BAR BB| Open rates'!#REF!</f>
        <v>#REF!</v>
      </c>
      <c r="E30" s="43" t="e">
        <f>'BAR BB| Open rates'!#REF!</f>
        <v>#REF!</v>
      </c>
      <c r="F30" s="43" t="e">
        <f>'BAR BB| Open rates'!#REF!</f>
        <v>#REF!</v>
      </c>
      <c r="G30" s="43" t="e">
        <f>'BAR BB| Open rates'!#REF!</f>
        <v>#REF!</v>
      </c>
      <c r="H30" s="43" t="e">
        <f>'BAR BB| Open rates'!#REF!</f>
        <v>#REF!</v>
      </c>
      <c r="I30" s="43" t="e">
        <f>'BAR BB| Open rates'!#REF!</f>
        <v>#REF!</v>
      </c>
      <c r="J30" s="43" t="e">
        <f>'BAR BB| Open rates'!#REF!</f>
        <v>#REF!</v>
      </c>
      <c r="K30" s="43" t="e">
        <f>'BAR BB| Open rates'!#REF!</f>
        <v>#REF!</v>
      </c>
      <c r="L30" s="43" t="e">
        <f>'BAR BB| Open rates'!#REF!</f>
        <v>#REF!</v>
      </c>
      <c r="M30" s="43" t="e">
        <f>'BAR BB| Open rates'!#REF!</f>
        <v>#REF!</v>
      </c>
      <c r="N30" s="43" t="e">
        <f>'BAR BB| Open rates'!#REF!</f>
        <v>#REF!</v>
      </c>
      <c r="O30" s="43" t="e">
        <f>'BAR BB| Open rates'!#REF!</f>
        <v>#REF!</v>
      </c>
      <c r="P30" s="43" t="e">
        <f>'BAR BB| Open rates'!#REF!</f>
        <v>#REF!</v>
      </c>
      <c r="Q30" s="43" t="e">
        <f>'BAR BB| Open rates'!#REF!</f>
        <v>#REF!</v>
      </c>
      <c r="R30" s="43" t="e">
        <f>'BAR BB| Open rates'!#REF!</f>
        <v>#REF!</v>
      </c>
      <c r="S30" s="43" t="e">
        <f>'BAR BB| Open rates'!#REF!</f>
        <v>#REF!</v>
      </c>
      <c r="T30" s="43" t="e">
        <f>'BAR BB| Open rates'!#REF!</f>
        <v>#REF!</v>
      </c>
      <c r="U30" s="43" t="e">
        <f>'BAR BB| Open rates'!#REF!</f>
        <v>#REF!</v>
      </c>
      <c r="V30" s="43" t="e">
        <f>'BAR BB| Open rates'!#REF!</f>
        <v>#REF!</v>
      </c>
      <c r="W30" s="43" t="e">
        <f>'BAR BB| Open rates'!#REF!</f>
        <v>#REF!</v>
      </c>
      <c r="X30" s="43" t="e">
        <f>'BAR BB| Open rates'!#REF!</f>
        <v>#REF!</v>
      </c>
      <c r="Y30" s="43" t="e">
        <f>'BAR BB| Open rates'!#REF!</f>
        <v>#REF!</v>
      </c>
      <c r="Z30" s="43" t="e">
        <f>'BAR BB| Open rates'!#REF!</f>
        <v>#REF!</v>
      </c>
      <c r="AA30" s="43" t="e">
        <f>'BAR BB| Open rates'!#REF!</f>
        <v>#REF!</v>
      </c>
      <c r="AB30" s="43" t="e">
        <f>'BAR BB| Open rates'!#REF!</f>
        <v>#REF!</v>
      </c>
      <c r="AC30" s="43" t="e">
        <f>'BAR BB| Open rates'!#REF!</f>
        <v>#REF!</v>
      </c>
      <c r="AD30" s="43" t="e">
        <f>'BAR BB| Open rates'!#REF!</f>
        <v>#REF!</v>
      </c>
      <c r="AE30" s="43" t="e">
        <f>'BAR BB| Open rates'!#REF!</f>
        <v>#REF!</v>
      </c>
      <c r="AF30" s="43" t="e">
        <f>'BAR BB| Open rates'!#REF!</f>
        <v>#REF!</v>
      </c>
      <c r="AG30" s="43" t="e">
        <f>'BAR BB| Open rates'!#REF!</f>
        <v>#REF!</v>
      </c>
      <c r="AH30" s="43" t="e">
        <f>'BAR BB| Open rates'!#REF!</f>
        <v>#REF!</v>
      </c>
      <c r="AI30" s="43" t="e">
        <f>'BAR BB| Open rates'!#REF!</f>
        <v>#REF!</v>
      </c>
      <c r="AJ30" s="43" t="e">
        <f>'BAR BB| Open rates'!#REF!</f>
        <v>#REF!</v>
      </c>
      <c r="AK30" s="43" t="e">
        <f>'BAR BB| Open rates'!#REF!</f>
        <v>#REF!</v>
      </c>
      <c r="AL30" s="43" t="e">
        <f>'BAR BB| Open rates'!#REF!</f>
        <v>#REF!</v>
      </c>
      <c r="AM30" s="43" t="e">
        <f>'BAR BB| Open rates'!#REF!</f>
        <v>#REF!</v>
      </c>
      <c r="AN30" s="43" t="e">
        <f>'BAR BB| Open rates'!#REF!</f>
        <v>#REF!</v>
      </c>
      <c r="AO30" s="43" t="e">
        <f>'BAR BB| Open rates'!#REF!</f>
        <v>#REF!</v>
      </c>
      <c r="AP30" s="43" t="e">
        <f>'BAR BB| Open rates'!#REF!</f>
        <v>#REF!</v>
      </c>
      <c r="AQ30" s="43" t="e">
        <f>'BAR BB| Open rates'!#REF!</f>
        <v>#REF!</v>
      </c>
      <c r="AR30" s="43" t="e">
        <f>'BAR BB| Open rates'!#REF!</f>
        <v>#REF!</v>
      </c>
      <c r="AS30" s="43" t="e">
        <f>'BAR BB| Open rates'!#REF!</f>
        <v>#REF!</v>
      </c>
      <c r="AT30" s="43" t="e">
        <f>'BAR BB| Open rates'!#REF!</f>
        <v>#REF!</v>
      </c>
      <c r="AU30" s="43" t="e">
        <f>'BAR BB| Open rates'!#REF!</f>
        <v>#REF!</v>
      </c>
      <c r="AV30" s="43" t="e">
        <f>'BAR BB| Open rates'!#REF!</f>
        <v>#REF!</v>
      </c>
      <c r="AW30" s="43" t="e">
        <f>'BAR BB| Open rates'!#REF!</f>
        <v>#REF!</v>
      </c>
      <c r="AX30" s="43" t="e">
        <f>'BAR BB| Open rates'!#REF!</f>
        <v>#REF!</v>
      </c>
      <c r="AY30" s="43" t="e">
        <f>'BAR BB| Open rates'!#REF!</f>
        <v>#REF!</v>
      </c>
      <c r="AZ30" s="43" t="e">
        <f>'BAR BB| Open rates'!#REF!</f>
        <v>#REF!</v>
      </c>
      <c r="BA30" s="43" t="e">
        <f>'BAR BB| Open rates'!#REF!</f>
        <v>#REF!</v>
      </c>
      <c r="BB30" s="43" t="e">
        <f>'BAR BB| Open rates'!#REF!</f>
        <v>#REF!</v>
      </c>
      <c r="BC30" s="43" t="e">
        <f>'BAR BB| Open rates'!#REF!</f>
        <v>#REF!</v>
      </c>
      <c r="BD30" s="43" t="e">
        <f>'BAR BB| Open rates'!#REF!</f>
        <v>#REF!</v>
      </c>
      <c r="BE30" s="43" t="e">
        <f>'BAR BB| Open rates'!#REF!</f>
        <v>#REF!</v>
      </c>
      <c r="BF30" s="43" t="e">
        <f>'BAR BB| Open rates'!#REF!</f>
        <v>#REF!</v>
      </c>
      <c r="BG30" s="43" t="e">
        <f>'BAR BB| Open rates'!#REF!</f>
        <v>#REF!</v>
      </c>
      <c r="BH30" s="43" t="e">
        <f>'BAR BB| Open rates'!#REF!</f>
        <v>#REF!</v>
      </c>
      <c r="BI30" s="43" t="e">
        <f>'BAR BB| Open rates'!#REF!</f>
        <v>#REF!</v>
      </c>
      <c r="BJ30" s="43" t="e">
        <f>'BAR BB| Open rates'!#REF!</f>
        <v>#REF!</v>
      </c>
      <c r="BK30" s="43" t="e">
        <f>'BAR BB| Open rates'!#REF!</f>
        <v>#REF!</v>
      </c>
      <c r="BL30" s="43" t="e">
        <f>'BAR BB| Open rates'!#REF!</f>
        <v>#REF!</v>
      </c>
      <c r="BM30" s="43" t="e">
        <f>'BAR BB| Open rates'!#REF!</f>
        <v>#REF!</v>
      </c>
      <c r="BN30" s="43" t="e">
        <f>'BAR BB| Open rates'!#REF!</f>
        <v>#REF!</v>
      </c>
      <c r="BO30" s="43" t="e">
        <f>'BAR BB| Open rates'!#REF!</f>
        <v>#REF!</v>
      </c>
      <c r="BP30" s="43" t="e">
        <f>'BAR BB| Open rates'!#REF!</f>
        <v>#REF!</v>
      </c>
      <c r="BQ30" s="43" t="e">
        <f>'BAR BB| Open rates'!#REF!</f>
        <v>#REF!</v>
      </c>
    </row>
    <row r="31" spans="1:69" s="36" customFormat="1" ht="12" hidden="1" customHeight="1" x14ac:dyDescent="0.2">
      <c r="A31" s="145" t="str">
        <f>'BAR BB| Open rates'!A51</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row>
    <row r="32" spans="1:69" s="36" customFormat="1" ht="19.5" hidden="1" customHeight="1" x14ac:dyDescent="0.2">
      <c r="A32" s="52">
        <f>'BAR BB| Open rates'!A52</f>
        <v>1</v>
      </c>
      <c r="B32" s="43" t="e">
        <f>'BAR BB| Open rates'!#REF!</f>
        <v>#REF!</v>
      </c>
      <c r="C32" s="43" t="e">
        <f>'BAR BB| Open rates'!#REF!</f>
        <v>#REF!</v>
      </c>
      <c r="D32" s="43" t="e">
        <f>'BAR BB| Open rates'!#REF!</f>
        <v>#REF!</v>
      </c>
      <c r="E32" s="43" t="e">
        <f>'BAR BB| Open rates'!#REF!</f>
        <v>#REF!</v>
      </c>
      <c r="F32" s="43" t="e">
        <f>'BAR BB| Open rates'!#REF!</f>
        <v>#REF!</v>
      </c>
      <c r="G32" s="43" t="e">
        <f>'BAR BB| Open rates'!#REF!</f>
        <v>#REF!</v>
      </c>
      <c r="H32" s="43" t="e">
        <f>'BAR BB| Open rates'!#REF!</f>
        <v>#REF!</v>
      </c>
      <c r="I32" s="43" t="e">
        <f>'BAR BB| Open rates'!#REF!</f>
        <v>#REF!</v>
      </c>
      <c r="J32" s="43" t="e">
        <f>'BAR BB| Open rates'!#REF!</f>
        <v>#REF!</v>
      </c>
      <c r="K32" s="43" t="e">
        <f>'BAR BB| Open rates'!#REF!</f>
        <v>#REF!</v>
      </c>
      <c r="L32" s="43" t="e">
        <f>'BAR BB| Open rates'!#REF!</f>
        <v>#REF!</v>
      </c>
      <c r="M32" s="43" t="e">
        <f>'BAR BB| Open rates'!#REF!</f>
        <v>#REF!</v>
      </c>
      <c r="N32" s="43" t="e">
        <f>'BAR BB| Open rates'!#REF!</f>
        <v>#REF!</v>
      </c>
      <c r="O32" s="43" t="e">
        <f>'BAR BB| Open rates'!#REF!</f>
        <v>#REF!</v>
      </c>
      <c r="P32" s="43" t="e">
        <f>'BAR BB| Open rates'!#REF!</f>
        <v>#REF!</v>
      </c>
      <c r="Q32" s="43" t="e">
        <f>'BAR BB| Open rates'!#REF!</f>
        <v>#REF!</v>
      </c>
      <c r="R32" s="43" t="e">
        <f>'BAR BB| Open rates'!#REF!</f>
        <v>#REF!</v>
      </c>
      <c r="S32" s="43" t="e">
        <f>'BAR BB| Open rates'!#REF!</f>
        <v>#REF!</v>
      </c>
      <c r="T32" s="43" t="e">
        <f>'BAR BB| Open rates'!#REF!</f>
        <v>#REF!</v>
      </c>
      <c r="U32" s="43" t="e">
        <f>'BAR BB| Open rates'!#REF!</f>
        <v>#REF!</v>
      </c>
      <c r="V32" s="43" t="e">
        <f>'BAR BB| Open rates'!#REF!</f>
        <v>#REF!</v>
      </c>
      <c r="W32" s="43" t="e">
        <f>'BAR BB| Open rates'!#REF!</f>
        <v>#REF!</v>
      </c>
      <c r="X32" s="43" t="e">
        <f>'BAR BB| Open rates'!#REF!</f>
        <v>#REF!</v>
      </c>
      <c r="Y32" s="43" t="e">
        <f>'BAR BB| Open rates'!#REF!</f>
        <v>#REF!</v>
      </c>
      <c r="Z32" s="43" t="e">
        <f>'BAR BB| Open rates'!#REF!</f>
        <v>#REF!</v>
      </c>
      <c r="AA32" s="43" t="e">
        <f>'BAR BB| Open rates'!#REF!</f>
        <v>#REF!</v>
      </c>
      <c r="AB32" s="43" t="e">
        <f>'BAR BB| Open rates'!#REF!</f>
        <v>#REF!</v>
      </c>
      <c r="AC32" s="43" t="e">
        <f>'BAR BB| Open rates'!#REF!</f>
        <v>#REF!</v>
      </c>
      <c r="AD32" s="43" t="e">
        <f>'BAR BB| Open rates'!#REF!</f>
        <v>#REF!</v>
      </c>
      <c r="AE32" s="43" t="e">
        <f>'BAR BB| Open rates'!#REF!</f>
        <v>#REF!</v>
      </c>
      <c r="AF32" s="43" t="e">
        <f>'BAR BB| Open rates'!#REF!</f>
        <v>#REF!</v>
      </c>
      <c r="AG32" s="43" t="e">
        <f>'BAR BB| Open rates'!#REF!</f>
        <v>#REF!</v>
      </c>
      <c r="AH32" s="43" t="e">
        <f>'BAR BB| Open rates'!#REF!</f>
        <v>#REF!</v>
      </c>
      <c r="AI32" s="43" t="e">
        <f>'BAR BB| Open rates'!#REF!</f>
        <v>#REF!</v>
      </c>
      <c r="AJ32" s="43" t="e">
        <f>'BAR BB| Open rates'!#REF!</f>
        <v>#REF!</v>
      </c>
      <c r="AK32" s="43" t="e">
        <f>'BAR BB| Open rates'!#REF!</f>
        <v>#REF!</v>
      </c>
      <c r="AL32" s="43" t="e">
        <f>'BAR BB| Open rates'!#REF!</f>
        <v>#REF!</v>
      </c>
      <c r="AM32" s="43" t="e">
        <f>'BAR BB| Open rates'!#REF!</f>
        <v>#REF!</v>
      </c>
      <c r="AN32" s="43" t="e">
        <f>'BAR BB| Open rates'!#REF!</f>
        <v>#REF!</v>
      </c>
      <c r="AO32" s="43" t="e">
        <f>'BAR BB| Open rates'!#REF!</f>
        <v>#REF!</v>
      </c>
      <c r="AP32" s="43" t="e">
        <f>'BAR BB| Open rates'!#REF!</f>
        <v>#REF!</v>
      </c>
      <c r="AQ32" s="43" t="e">
        <f>'BAR BB| Open rates'!#REF!</f>
        <v>#REF!</v>
      </c>
      <c r="AR32" s="43" t="e">
        <f>'BAR BB| Open rates'!#REF!</f>
        <v>#REF!</v>
      </c>
      <c r="AS32" s="43" t="e">
        <f>'BAR BB| Open rates'!#REF!</f>
        <v>#REF!</v>
      </c>
      <c r="AT32" s="43" t="e">
        <f>'BAR BB| Open rates'!#REF!</f>
        <v>#REF!</v>
      </c>
      <c r="AU32" s="43" t="e">
        <f>'BAR BB| Open rates'!#REF!</f>
        <v>#REF!</v>
      </c>
      <c r="AV32" s="43" t="e">
        <f>'BAR BB| Open rates'!#REF!</f>
        <v>#REF!</v>
      </c>
      <c r="AW32" s="43" t="e">
        <f>'BAR BB| Open rates'!#REF!</f>
        <v>#REF!</v>
      </c>
      <c r="AX32" s="43" t="e">
        <f>'BAR BB| Open rates'!#REF!</f>
        <v>#REF!</v>
      </c>
      <c r="AY32" s="43" t="e">
        <f>'BAR BB| Open rates'!#REF!</f>
        <v>#REF!</v>
      </c>
      <c r="AZ32" s="43" t="e">
        <f>'BAR BB| Open rates'!#REF!</f>
        <v>#REF!</v>
      </c>
      <c r="BA32" s="43" t="e">
        <f>'BAR BB| Open rates'!#REF!</f>
        <v>#REF!</v>
      </c>
      <c r="BB32" s="43" t="e">
        <f>'BAR BB| Open rates'!#REF!</f>
        <v>#REF!</v>
      </c>
      <c r="BC32" s="43" t="e">
        <f>'BAR BB| Open rates'!#REF!</f>
        <v>#REF!</v>
      </c>
      <c r="BD32" s="43" t="e">
        <f>'BAR BB| Open rates'!#REF!</f>
        <v>#REF!</v>
      </c>
      <c r="BE32" s="43" t="e">
        <f>'BAR BB| Open rates'!#REF!</f>
        <v>#REF!</v>
      </c>
      <c r="BF32" s="43" t="e">
        <f>'BAR BB| Open rates'!#REF!</f>
        <v>#REF!</v>
      </c>
      <c r="BG32" s="43" t="e">
        <f>'BAR BB| Open rates'!#REF!</f>
        <v>#REF!</v>
      </c>
      <c r="BH32" s="43" t="e">
        <f>'BAR BB| Open rates'!#REF!</f>
        <v>#REF!</v>
      </c>
      <c r="BI32" s="43" t="e">
        <f>'BAR BB| Open rates'!#REF!</f>
        <v>#REF!</v>
      </c>
      <c r="BJ32" s="43" t="e">
        <f>'BAR BB| Open rates'!#REF!</f>
        <v>#REF!</v>
      </c>
      <c r="BK32" s="43" t="e">
        <f>'BAR BB| Open rates'!#REF!</f>
        <v>#REF!</v>
      </c>
      <c r="BL32" s="43" t="e">
        <f>'BAR BB| Open rates'!#REF!</f>
        <v>#REF!</v>
      </c>
      <c r="BM32" s="43" t="e">
        <f>'BAR BB| Open rates'!#REF!</f>
        <v>#REF!</v>
      </c>
      <c r="BN32" s="43" t="e">
        <f>'BAR BB| Open rates'!#REF!</f>
        <v>#REF!</v>
      </c>
      <c r="BO32" s="43" t="e">
        <f>'BAR BB| Open rates'!#REF!</f>
        <v>#REF!</v>
      </c>
      <c r="BP32" s="43" t="e">
        <f>'BAR BB| Open rates'!#REF!</f>
        <v>#REF!</v>
      </c>
      <c r="BQ32" s="43" t="e">
        <f>'BAR BB| Open rates'!#REF!</f>
        <v>#REF!</v>
      </c>
    </row>
    <row r="33" spans="1:69" s="33" customFormat="1" ht="19.5" hidden="1" customHeight="1" x14ac:dyDescent="0.2"/>
    <row r="34" spans="1:69" s="33" customFormat="1" ht="19.5" customHeight="1" x14ac:dyDescent="0.2">
      <c r="A34" s="11" t="s">
        <v>213</v>
      </c>
    </row>
    <row r="35" spans="1:69" s="33" customFormat="1" ht="24" customHeight="1" x14ac:dyDescent="0.2">
      <c r="A35" s="64" t="s">
        <v>62</v>
      </c>
      <c r="B35" s="109" t="e">
        <f t="shared" ref="B35:BM36" si="0">B3</f>
        <v>#REF!</v>
      </c>
      <c r="C35" s="109" t="e">
        <f t="shared" si="0"/>
        <v>#REF!</v>
      </c>
      <c r="D35" s="109" t="e">
        <f t="shared" si="0"/>
        <v>#REF!</v>
      </c>
      <c r="E35" s="109" t="e">
        <f t="shared" si="0"/>
        <v>#REF!</v>
      </c>
      <c r="F35" s="109" t="e">
        <f t="shared" si="0"/>
        <v>#REF!</v>
      </c>
      <c r="G35" s="109" t="e">
        <f t="shared" si="0"/>
        <v>#REF!</v>
      </c>
      <c r="H35" s="109" t="e">
        <f t="shared" si="0"/>
        <v>#REF!</v>
      </c>
      <c r="I35" s="109" t="e">
        <f t="shared" si="0"/>
        <v>#REF!</v>
      </c>
      <c r="J35" s="109" t="e">
        <f t="shared" si="0"/>
        <v>#REF!</v>
      </c>
      <c r="K35" s="109" t="e">
        <f t="shared" si="0"/>
        <v>#REF!</v>
      </c>
      <c r="L35" s="109" t="e">
        <f t="shared" si="0"/>
        <v>#REF!</v>
      </c>
      <c r="M35" s="109" t="e">
        <f t="shared" si="0"/>
        <v>#REF!</v>
      </c>
      <c r="N35" s="109" t="e">
        <f t="shared" si="0"/>
        <v>#REF!</v>
      </c>
      <c r="O35" s="109" t="e">
        <f t="shared" si="0"/>
        <v>#REF!</v>
      </c>
      <c r="P35" s="109" t="e">
        <f t="shared" si="0"/>
        <v>#REF!</v>
      </c>
      <c r="Q35" s="109" t="e">
        <f t="shared" si="0"/>
        <v>#REF!</v>
      </c>
      <c r="R35" s="109" t="e">
        <f t="shared" si="0"/>
        <v>#REF!</v>
      </c>
      <c r="S35" s="109" t="e">
        <f t="shared" si="0"/>
        <v>#REF!</v>
      </c>
      <c r="T35" s="109" t="e">
        <f t="shared" si="0"/>
        <v>#REF!</v>
      </c>
      <c r="U35" s="109" t="e">
        <f t="shared" si="0"/>
        <v>#REF!</v>
      </c>
      <c r="V35" s="109" t="e">
        <f t="shared" si="0"/>
        <v>#REF!</v>
      </c>
      <c r="W35" s="109" t="e">
        <f t="shared" si="0"/>
        <v>#REF!</v>
      </c>
      <c r="X35" s="109" t="e">
        <f t="shared" si="0"/>
        <v>#REF!</v>
      </c>
      <c r="Y35" s="109" t="e">
        <f t="shared" si="0"/>
        <v>#REF!</v>
      </c>
      <c r="Z35" s="109" t="e">
        <f t="shared" si="0"/>
        <v>#REF!</v>
      </c>
      <c r="AA35" s="109" t="e">
        <f t="shared" si="0"/>
        <v>#REF!</v>
      </c>
      <c r="AB35" s="109" t="e">
        <f t="shared" si="0"/>
        <v>#REF!</v>
      </c>
      <c r="AC35" s="109" t="e">
        <f t="shared" si="0"/>
        <v>#REF!</v>
      </c>
      <c r="AD35" s="109" t="e">
        <f t="shared" si="0"/>
        <v>#REF!</v>
      </c>
      <c r="AE35" s="109" t="e">
        <f t="shared" si="0"/>
        <v>#REF!</v>
      </c>
      <c r="AF35" s="109" t="e">
        <f t="shared" si="0"/>
        <v>#REF!</v>
      </c>
      <c r="AG35" s="109" t="e">
        <f t="shared" si="0"/>
        <v>#REF!</v>
      </c>
      <c r="AH35" s="109" t="e">
        <f t="shared" si="0"/>
        <v>#REF!</v>
      </c>
      <c r="AI35" s="109" t="e">
        <f t="shared" si="0"/>
        <v>#REF!</v>
      </c>
      <c r="AJ35" s="109" t="e">
        <f t="shared" si="0"/>
        <v>#REF!</v>
      </c>
      <c r="AK35" s="109" t="e">
        <f t="shared" si="0"/>
        <v>#REF!</v>
      </c>
      <c r="AL35" s="109" t="e">
        <f t="shared" si="0"/>
        <v>#REF!</v>
      </c>
      <c r="AM35" s="109" t="e">
        <f t="shared" si="0"/>
        <v>#REF!</v>
      </c>
      <c r="AN35" s="109" t="e">
        <f t="shared" si="0"/>
        <v>#REF!</v>
      </c>
      <c r="AO35" s="109" t="e">
        <f t="shared" si="0"/>
        <v>#REF!</v>
      </c>
      <c r="AP35" s="109" t="e">
        <f t="shared" si="0"/>
        <v>#REF!</v>
      </c>
      <c r="AQ35" s="109" t="e">
        <f t="shared" si="0"/>
        <v>#REF!</v>
      </c>
      <c r="AR35" s="109" t="e">
        <f t="shared" si="0"/>
        <v>#REF!</v>
      </c>
      <c r="AS35" s="109" t="e">
        <f t="shared" si="0"/>
        <v>#REF!</v>
      </c>
      <c r="AT35" s="109" t="e">
        <f t="shared" si="0"/>
        <v>#REF!</v>
      </c>
      <c r="AU35" s="109" t="e">
        <f t="shared" si="0"/>
        <v>#REF!</v>
      </c>
      <c r="AV35" s="109" t="e">
        <f t="shared" si="0"/>
        <v>#REF!</v>
      </c>
      <c r="AW35" s="109" t="e">
        <f t="shared" si="0"/>
        <v>#REF!</v>
      </c>
      <c r="AX35" s="109" t="e">
        <f t="shared" si="0"/>
        <v>#REF!</v>
      </c>
      <c r="AY35" s="109" t="e">
        <f t="shared" si="0"/>
        <v>#REF!</v>
      </c>
      <c r="AZ35" s="109" t="e">
        <f t="shared" si="0"/>
        <v>#REF!</v>
      </c>
      <c r="BA35" s="109" t="e">
        <f t="shared" si="0"/>
        <v>#REF!</v>
      </c>
      <c r="BB35" s="109" t="e">
        <f t="shared" si="0"/>
        <v>#REF!</v>
      </c>
      <c r="BC35" s="109" t="e">
        <f t="shared" si="0"/>
        <v>#REF!</v>
      </c>
      <c r="BD35" s="109" t="e">
        <f t="shared" si="0"/>
        <v>#REF!</v>
      </c>
      <c r="BE35" s="109" t="e">
        <f t="shared" si="0"/>
        <v>#REF!</v>
      </c>
      <c r="BF35" s="109" t="e">
        <f t="shared" si="0"/>
        <v>#REF!</v>
      </c>
      <c r="BG35" s="109" t="e">
        <f t="shared" si="0"/>
        <v>#REF!</v>
      </c>
      <c r="BH35" s="109" t="e">
        <f t="shared" si="0"/>
        <v>#REF!</v>
      </c>
      <c r="BI35" s="109" t="e">
        <f t="shared" si="0"/>
        <v>#REF!</v>
      </c>
      <c r="BJ35" s="109" t="e">
        <f t="shared" si="0"/>
        <v>#REF!</v>
      </c>
      <c r="BK35" s="109" t="e">
        <f t="shared" si="0"/>
        <v>#REF!</v>
      </c>
      <c r="BL35" s="109" t="e">
        <f t="shared" si="0"/>
        <v>#REF!</v>
      </c>
      <c r="BM35" s="109" t="e">
        <f t="shared" si="0"/>
        <v>#REF!</v>
      </c>
      <c r="BN35" s="109" t="e">
        <f t="shared" ref="BN35:BQ36" si="1">BN3</f>
        <v>#REF!</v>
      </c>
      <c r="BO35" s="109" t="e">
        <f t="shared" si="1"/>
        <v>#REF!</v>
      </c>
      <c r="BP35" s="109" t="e">
        <f t="shared" si="1"/>
        <v>#REF!</v>
      </c>
      <c r="BQ35" s="109" t="e">
        <f t="shared" si="1"/>
        <v>#REF!</v>
      </c>
    </row>
    <row r="36" spans="1:69" s="33" customFormat="1" ht="26.25" customHeight="1" x14ac:dyDescent="0.2">
      <c r="A36" s="199"/>
      <c r="B36" s="109" t="e">
        <f t="shared" si="0"/>
        <v>#REF!</v>
      </c>
      <c r="C36" s="109" t="e">
        <f t="shared" si="0"/>
        <v>#REF!</v>
      </c>
      <c r="D36" s="109" t="e">
        <f t="shared" si="0"/>
        <v>#REF!</v>
      </c>
      <c r="E36" s="109" t="e">
        <f t="shared" si="0"/>
        <v>#REF!</v>
      </c>
      <c r="F36" s="109" t="e">
        <f t="shared" si="0"/>
        <v>#REF!</v>
      </c>
      <c r="G36" s="109" t="e">
        <f t="shared" si="0"/>
        <v>#REF!</v>
      </c>
      <c r="H36" s="109" t="e">
        <f t="shared" si="0"/>
        <v>#REF!</v>
      </c>
      <c r="I36" s="109" t="e">
        <f t="shared" si="0"/>
        <v>#REF!</v>
      </c>
      <c r="J36" s="109" t="e">
        <f t="shared" si="0"/>
        <v>#REF!</v>
      </c>
      <c r="K36" s="109" t="e">
        <f t="shared" si="0"/>
        <v>#REF!</v>
      </c>
      <c r="L36" s="109" t="e">
        <f t="shared" si="0"/>
        <v>#REF!</v>
      </c>
      <c r="M36" s="109" t="e">
        <f t="shared" si="0"/>
        <v>#REF!</v>
      </c>
      <c r="N36" s="109" t="e">
        <f t="shared" si="0"/>
        <v>#REF!</v>
      </c>
      <c r="O36" s="109" t="e">
        <f t="shared" si="0"/>
        <v>#REF!</v>
      </c>
      <c r="P36" s="109" t="e">
        <f t="shared" si="0"/>
        <v>#REF!</v>
      </c>
      <c r="Q36" s="109" t="e">
        <f t="shared" si="0"/>
        <v>#REF!</v>
      </c>
      <c r="R36" s="109" t="e">
        <f t="shared" si="0"/>
        <v>#REF!</v>
      </c>
      <c r="S36" s="109" t="e">
        <f t="shared" si="0"/>
        <v>#REF!</v>
      </c>
      <c r="T36" s="109" t="e">
        <f t="shared" si="0"/>
        <v>#REF!</v>
      </c>
      <c r="U36" s="109" t="e">
        <f t="shared" si="0"/>
        <v>#REF!</v>
      </c>
      <c r="V36" s="109" t="e">
        <f t="shared" si="0"/>
        <v>#REF!</v>
      </c>
      <c r="W36" s="109" t="e">
        <f t="shared" si="0"/>
        <v>#REF!</v>
      </c>
      <c r="X36" s="109" t="e">
        <f t="shared" si="0"/>
        <v>#REF!</v>
      </c>
      <c r="Y36" s="109" t="e">
        <f t="shared" si="0"/>
        <v>#REF!</v>
      </c>
      <c r="Z36" s="109" t="e">
        <f t="shared" si="0"/>
        <v>#REF!</v>
      </c>
      <c r="AA36" s="109" t="e">
        <f t="shared" si="0"/>
        <v>#REF!</v>
      </c>
      <c r="AB36" s="109" t="e">
        <f t="shared" si="0"/>
        <v>#REF!</v>
      </c>
      <c r="AC36" s="109" t="e">
        <f t="shared" si="0"/>
        <v>#REF!</v>
      </c>
      <c r="AD36" s="109" t="e">
        <f t="shared" si="0"/>
        <v>#REF!</v>
      </c>
      <c r="AE36" s="109" t="e">
        <f t="shared" si="0"/>
        <v>#REF!</v>
      </c>
      <c r="AF36" s="109" t="e">
        <f t="shared" si="0"/>
        <v>#REF!</v>
      </c>
      <c r="AG36" s="109" t="e">
        <f t="shared" si="0"/>
        <v>#REF!</v>
      </c>
      <c r="AH36" s="109" t="e">
        <f t="shared" si="0"/>
        <v>#REF!</v>
      </c>
      <c r="AI36" s="109" t="e">
        <f t="shared" si="0"/>
        <v>#REF!</v>
      </c>
      <c r="AJ36" s="109" t="e">
        <f t="shared" si="0"/>
        <v>#REF!</v>
      </c>
      <c r="AK36" s="109" t="e">
        <f t="shared" si="0"/>
        <v>#REF!</v>
      </c>
      <c r="AL36" s="109" t="e">
        <f t="shared" si="0"/>
        <v>#REF!</v>
      </c>
      <c r="AM36" s="109" t="e">
        <f t="shared" si="0"/>
        <v>#REF!</v>
      </c>
      <c r="AN36" s="109" t="e">
        <f t="shared" si="0"/>
        <v>#REF!</v>
      </c>
      <c r="AO36" s="109" t="e">
        <f t="shared" si="0"/>
        <v>#REF!</v>
      </c>
      <c r="AP36" s="109" t="e">
        <f t="shared" si="0"/>
        <v>#REF!</v>
      </c>
      <c r="AQ36" s="109" t="e">
        <f t="shared" si="0"/>
        <v>#REF!</v>
      </c>
      <c r="AR36" s="109" t="e">
        <f t="shared" si="0"/>
        <v>#REF!</v>
      </c>
      <c r="AS36" s="109" t="e">
        <f t="shared" si="0"/>
        <v>#REF!</v>
      </c>
      <c r="AT36" s="109" t="e">
        <f t="shared" si="0"/>
        <v>#REF!</v>
      </c>
      <c r="AU36" s="109" t="e">
        <f t="shared" si="0"/>
        <v>#REF!</v>
      </c>
      <c r="AV36" s="109" t="e">
        <f t="shared" si="0"/>
        <v>#REF!</v>
      </c>
      <c r="AW36" s="109" t="e">
        <f t="shared" si="0"/>
        <v>#REF!</v>
      </c>
      <c r="AX36" s="109" t="e">
        <f t="shared" si="0"/>
        <v>#REF!</v>
      </c>
      <c r="AY36" s="109" t="e">
        <f t="shared" si="0"/>
        <v>#REF!</v>
      </c>
      <c r="AZ36" s="109" t="e">
        <f t="shared" si="0"/>
        <v>#REF!</v>
      </c>
      <c r="BA36" s="109" t="e">
        <f t="shared" si="0"/>
        <v>#REF!</v>
      </c>
      <c r="BB36" s="109" t="e">
        <f t="shared" si="0"/>
        <v>#REF!</v>
      </c>
      <c r="BC36" s="109" t="e">
        <f t="shared" si="0"/>
        <v>#REF!</v>
      </c>
      <c r="BD36" s="109" t="e">
        <f t="shared" si="0"/>
        <v>#REF!</v>
      </c>
      <c r="BE36" s="109" t="e">
        <f t="shared" si="0"/>
        <v>#REF!</v>
      </c>
      <c r="BF36" s="109" t="e">
        <f t="shared" si="0"/>
        <v>#REF!</v>
      </c>
      <c r="BG36" s="109" t="e">
        <f t="shared" si="0"/>
        <v>#REF!</v>
      </c>
      <c r="BH36" s="109" t="e">
        <f t="shared" si="0"/>
        <v>#REF!</v>
      </c>
      <c r="BI36" s="109" t="e">
        <f t="shared" si="0"/>
        <v>#REF!</v>
      </c>
      <c r="BJ36" s="109" t="e">
        <f t="shared" si="0"/>
        <v>#REF!</v>
      </c>
      <c r="BK36" s="109" t="e">
        <f t="shared" si="0"/>
        <v>#REF!</v>
      </c>
      <c r="BL36" s="109" t="e">
        <f t="shared" si="0"/>
        <v>#REF!</v>
      </c>
      <c r="BM36" s="109" t="e">
        <f t="shared" si="0"/>
        <v>#REF!</v>
      </c>
      <c r="BN36" s="109" t="e">
        <f t="shared" si="1"/>
        <v>#REF!</v>
      </c>
      <c r="BO36" s="109" t="e">
        <f t="shared" si="1"/>
        <v>#REF!</v>
      </c>
      <c r="BP36" s="109" t="e">
        <f t="shared" si="1"/>
        <v>#REF!</v>
      </c>
      <c r="BQ36" s="109" t="e">
        <f t="shared" si="1"/>
        <v>#REF!</v>
      </c>
    </row>
    <row r="37" spans="1:69" s="36" customFormat="1" ht="12" customHeight="1" x14ac:dyDescent="0.2">
      <c r="A37" s="163" t="str">
        <f>A5</f>
        <v>Делюкс/ Deluxe</v>
      </c>
    </row>
    <row r="38" spans="1:69" s="36" customFormat="1" ht="12" customHeight="1" x14ac:dyDescent="0.2">
      <c r="A38" s="52">
        <f t="shared" ref="A38:A64" si="2">A6</f>
        <v>1</v>
      </c>
      <c r="B38" s="43" t="e">
        <f>B6*0.85+25</f>
        <v>#REF!</v>
      </c>
      <c r="C38" s="43" t="e">
        <f t="shared" ref="C38:BN38" si="3">C6*0.85+25</f>
        <v>#REF!</v>
      </c>
      <c r="D38" s="43" t="e">
        <f t="shared" si="3"/>
        <v>#REF!</v>
      </c>
      <c r="E38" s="43" t="e">
        <f t="shared" si="3"/>
        <v>#REF!</v>
      </c>
      <c r="F38" s="43" t="e">
        <f t="shared" si="3"/>
        <v>#REF!</v>
      </c>
      <c r="G38" s="43" t="e">
        <f t="shared" si="3"/>
        <v>#REF!</v>
      </c>
      <c r="H38" s="43" t="e">
        <f t="shared" si="3"/>
        <v>#REF!</v>
      </c>
      <c r="I38" s="43" t="e">
        <f t="shared" si="3"/>
        <v>#REF!</v>
      </c>
      <c r="J38" s="43" t="e">
        <f t="shared" si="3"/>
        <v>#REF!</v>
      </c>
      <c r="K38" s="43" t="e">
        <f t="shared" si="3"/>
        <v>#REF!</v>
      </c>
      <c r="L38" s="43" t="e">
        <f t="shared" si="3"/>
        <v>#REF!</v>
      </c>
      <c r="M38" s="43" t="e">
        <f t="shared" si="3"/>
        <v>#REF!</v>
      </c>
      <c r="N38" s="43" t="e">
        <f t="shared" si="3"/>
        <v>#REF!</v>
      </c>
      <c r="O38" s="43" t="e">
        <f t="shared" si="3"/>
        <v>#REF!</v>
      </c>
      <c r="P38" s="43" t="e">
        <f t="shared" si="3"/>
        <v>#REF!</v>
      </c>
      <c r="Q38" s="43" t="e">
        <f t="shared" si="3"/>
        <v>#REF!</v>
      </c>
      <c r="R38" s="43" t="e">
        <f t="shared" si="3"/>
        <v>#REF!</v>
      </c>
      <c r="S38" s="43" t="e">
        <f t="shared" si="3"/>
        <v>#REF!</v>
      </c>
      <c r="T38" s="43" t="e">
        <f t="shared" si="3"/>
        <v>#REF!</v>
      </c>
      <c r="U38" s="43" t="e">
        <f t="shared" si="3"/>
        <v>#REF!</v>
      </c>
      <c r="V38" s="43" t="e">
        <f t="shared" si="3"/>
        <v>#REF!</v>
      </c>
      <c r="W38" s="43" t="e">
        <f t="shared" si="3"/>
        <v>#REF!</v>
      </c>
      <c r="X38" s="43" t="e">
        <f t="shared" si="3"/>
        <v>#REF!</v>
      </c>
      <c r="Y38" s="43" t="e">
        <f t="shared" si="3"/>
        <v>#REF!</v>
      </c>
      <c r="Z38" s="43" t="e">
        <f t="shared" si="3"/>
        <v>#REF!</v>
      </c>
      <c r="AA38" s="43" t="e">
        <f t="shared" si="3"/>
        <v>#REF!</v>
      </c>
      <c r="AB38" s="43" t="e">
        <f t="shared" si="3"/>
        <v>#REF!</v>
      </c>
      <c r="AC38" s="43" t="e">
        <f t="shared" si="3"/>
        <v>#REF!</v>
      </c>
      <c r="AD38" s="43" t="e">
        <f t="shared" si="3"/>
        <v>#REF!</v>
      </c>
      <c r="AE38" s="43" t="e">
        <f t="shared" si="3"/>
        <v>#REF!</v>
      </c>
      <c r="AF38" s="43" t="e">
        <f t="shared" si="3"/>
        <v>#REF!</v>
      </c>
      <c r="AG38" s="43" t="e">
        <f t="shared" si="3"/>
        <v>#REF!</v>
      </c>
      <c r="AH38" s="43" t="e">
        <f t="shared" si="3"/>
        <v>#REF!</v>
      </c>
      <c r="AI38" s="43" t="e">
        <f t="shared" si="3"/>
        <v>#REF!</v>
      </c>
      <c r="AJ38" s="43" t="e">
        <f t="shared" si="3"/>
        <v>#REF!</v>
      </c>
      <c r="AK38" s="43" t="e">
        <f t="shared" si="3"/>
        <v>#REF!</v>
      </c>
      <c r="AL38" s="43" t="e">
        <f t="shared" si="3"/>
        <v>#REF!</v>
      </c>
      <c r="AM38" s="43" t="e">
        <f t="shared" si="3"/>
        <v>#REF!</v>
      </c>
      <c r="AN38" s="43" t="e">
        <f t="shared" si="3"/>
        <v>#REF!</v>
      </c>
      <c r="AO38" s="43" t="e">
        <f t="shared" si="3"/>
        <v>#REF!</v>
      </c>
      <c r="AP38" s="43" t="e">
        <f t="shared" si="3"/>
        <v>#REF!</v>
      </c>
      <c r="AQ38" s="43" t="e">
        <f t="shared" si="3"/>
        <v>#REF!</v>
      </c>
      <c r="AR38" s="43" t="e">
        <f t="shared" si="3"/>
        <v>#REF!</v>
      </c>
      <c r="AS38" s="43" t="e">
        <f t="shared" si="3"/>
        <v>#REF!</v>
      </c>
      <c r="AT38" s="43" t="e">
        <f t="shared" si="3"/>
        <v>#REF!</v>
      </c>
      <c r="AU38" s="43" t="e">
        <f t="shared" si="3"/>
        <v>#REF!</v>
      </c>
      <c r="AV38" s="43" t="e">
        <f t="shared" si="3"/>
        <v>#REF!</v>
      </c>
      <c r="AW38" s="43" t="e">
        <f t="shared" si="3"/>
        <v>#REF!</v>
      </c>
      <c r="AX38" s="43" t="e">
        <f t="shared" si="3"/>
        <v>#REF!</v>
      </c>
      <c r="AY38" s="43" t="e">
        <f t="shared" si="3"/>
        <v>#REF!</v>
      </c>
      <c r="AZ38" s="43" t="e">
        <f t="shared" si="3"/>
        <v>#REF!</v>
      </c>
      <c r="BA38" s="43" t="e">
        <f t="shared" si="3"/>
        <v>#REF!</v>
      </c>
      <c r="BB38" s="43" t="e">
        <f t="shared" si="3"/>
        <v>#REF!</v>
      </c>
      <c r="BC38" s="43" t="e">
        <f t="shared" si="3"/>
        <v>#REF!</v>
      </c>
      <c r="BD38" s="43" t="e">
        <f t="shared" si="3"/>
        <v>#REF!</v>
      </c>
      <c r="BE38" s="43" t="e">
        <f t="shared" si="3"/>
        <v>#REF!</v>
      </c>
      <c r="BF38" s="43" t="e">
        <f t="shared" si="3"/>
        <v>#REF!</v>
      </c>
      <c r="BG38" s="43" t="e">
        <f t="shared" si="3"/>
        <v>#REF!</v>
      </c>
      <c r="BH38" s="43" t="e">
        <f t="shared" si="3"/>
        <v>#REF!</v>
      </c>
      <c r="BI38" s="43" t="e">
        <f t="shared" si="3"/>
        <v>#REF!</v>
      </c>
      <c r="BJ38" s="43" t="e">
        <f t="shared" si="3"/>
        <v>#REF!</v>
      </c>
      <c r="BK38" s="43" t="e">
        <f t="shared" si="3"/>
        <v>#REF!</v>
      </c>
      <c r="BL38" s="43" t="e">
        <f t="shared" si="3"/>
        <v>#REF!</v>
      </c>
      <c r="BM38" s="43" t="e">
        <f t="shared" si="3"/>
        <v>#REF!</v>
      </c>
      <c r="BN38" s="43" t="e">
        <f t="shared" si="3"/>
        <v>#REF!</v>
      </c>
      <c r="BO38" s="43" t="e">
        <f t="shared" ref="BO38:BQ39" si="4">BO6*0.85+25</f>
        <v>#REF!</v>
      </c>
      <c r="BP38" s="43" t="e">
        <f t="shared" si="4"/>
        <v>#REF!</v>
      </c>
      <c r="BQ38" s="43" t="e">
        <f t="shared" si="4"/>
        <v>#REF!</v>
      </c>
    </row>
    <row r="39" spans="1:69" s="36" customFormat="1" ht="12" customHeight="1" x14ac:dyDescent="0.2">
      <c r="A39" s="52">
        <f t="shared" si="2"/>
        <v>2</v>
      </c>
      <c r="B39" s="43" t="e">
        <f>B7*0.85+25</f>
        <v>#REF!</v>
      </c>
      <c r="C39" s="43" t="e">
        <f t="shared" ref="C39:BN39" si="5">C7*0.85+25</f>
        <v>#REF!</v>
      </c>
      <c r="D39" s="43" t="e">
        <f t="shared" si="5"/>
        <v>#REF!</v>
      </c>
      <c r="E39" s="43" t="e">
        <f t="shared" si="5"/>
        <v>#REF!</v>
      </c>
      <c r="F39" s="43" t="e">
        <f t="shared" si="5"/>
        <v>#REF!</v>
      </c>
      <c r="G39" s="43" t="e">
        <f t="shared" si="5"/>
        <v>#REF!</v>
      </c>
      <c r="H39" s="43" t="e">
        <f t="shared" si="5"/>
        <v>#REF!</v>
      </c>
      <c r="I39" s="43" t="e">
        <f t="shared" si="5"/>
        <v>#REF!</v>
      </c>
      <c r="J39" s="43" t="e">
        <f t="shared" si="5"/>
        <v>#REF!</v>
      </c>
      <c r="K39" s="43" t="e">
        <f t="shared" si="5"/>
        <v>#REF!</v>
      </c>
      <c r="L39" s="43" t="e">
        <f t="shared" si="5"/>
        <v>#REF!</v>
      </c>
      <c r="M39" s="43" t="e">
        <f t="shared" si="5"/>
        <v>#REF!</v>
      </c>
      <c r="N39" s="43" t="e">
        <f t="shared" si="5"/>
        <v>#REF!</v>
      </c>
      <c r="O39" s="43" t="e">
        <f t="shared" si="5"/>
        <v>#REF!</v>
      </c>
      <c r="P39" s="43" t="e">
        <f t="shared" si="5"/>
        <v>#REF!</v>
      </c>
      <c r="Q39" s="43" t="e">
        <f t="shared" si="5"/>
        <v>#REF!</v>
      </c>
      <c r="R39" s="43" t="e">
        <f t="shared" si="5"/>
        <v>#REF!</v>
      </c>
      <c r="S39" s="43" t="e">
        <f t="shared" si="5"/>
        <v>#REF!</v>
      </c>
      <c r="T39" s="43" t="e">
        <f t="shared" si="5"/>
        <v>#REF!</v>
      </c>
      <c r="U39" s="43" t="e">
        <f t="shared" si="5"/>
        <v>#REF!</v>
      </c>
      <c r="V39" s="43" t="e">
        <f t="shared" si="5"/>
        <v>#REF!</v>
      </c>
      <c r="W39" s="43" t="e">
        <f t="shared" si="5"/>
        <v>#REF!</v>
      </c>
      <c r="X39" s="43" t="e">
        <f t="shared" si="5"/>
        <v>#REF!</v>
      </c>
      <c r="Y39" s="43" t="e">
        <f t="shared" si="5"/>
        <v>#REF!</v>
      </c>
      <c r="Z39" s="43" t="e">
        <f t="shared" si="5"/>
        <v>#REF!</v>
      </c>
      <c r="AA39" s="43" t="e">
        <f t="shared" si="5"/>
        <v>#REF!</v>
      </c>
      <c r="AB39" s="43" t="e">
        <f t="shared" si="5"/>
        <v>#REF!</v>
      </c>
      <c r="AC39" s="43" t="e">
        <f t="shared" si="5"/>
        <v>#REF!</v>
      </c>
      <c r="AD39" s="43" t="e">
        <f t="shared" si="5"/>
        <v>#REF!</v>
      </c>
      <c r="AE39" s="43" t="e">
        <f t="shared" si="5"/>
        <v>#REF!</v>
      </c>
      <c r="AF39" s="43" t="e">
        <f t="shared" si="5"/>
        <v>#REF!</v>
      </c>
      <c r="AG39" s="43" t="e">
        <f t="shared" si="5"/>
        <v>#REF!</v>
      </c>
      <c r="AH39" s="43" t="e">
        <f t="shared" si="5"/>
        <v>#REF!</v>
      </c>
      <c r="AI39" s="43" t="e">
        <f t="shared" si="5"/>
        <v>#REF!</v>
      </c>
      <c r="AJ39" s="43" t="e">
        <f t="shared" si="5"/>
        <v>#REF!</v>
      </c>
      <c r="AK39" s="43" t="e">
        <f t="shared" si="5"/>
        <v>#REF!</v>
      </c>
      <c r="AL39" s="43" t="e">
        <f t="shared" si="5"/>
        <v>#REF!</v>
      </c>
      <c r="AM39" s="43" t="e">
        <f t="shared" si="5"/>
        <v>#REF!</v>
      </c>
      <c r="AN39" s="43" t="e">
        <f t="shared" si="5"/>
        <v>#REF!</v>
      </c>
      <c r="AO39" s="43" t="e">
        <f t="shared" si="5"/>
        <v>#REF!</v>
      </c>
      <c r="AP39" s="43" t="e">
        <f t="shared" si="5"/>
        <v>#REF!</v>
      </c>
      <c r="AQ39" s="43" t="e">
        <f t="shared" si="5"/>
        <v>#REF!</v>
      </c>
      <c r="AR39" s="43" t="e">
        <f t="shared" si="5"/>
        <v>#REF!</v>
      </c>
      <c r="AS39" s="43" t="e">
        <f t="shared" si="5"/>
        <v>#REF!</v>
      </c>
      <c r="AT39" s="43" t="e">
        <f t="shared" si="5"/>
        <v>#REF!</v>
      </c>
      <c r="AU39" s="43" t="e">
        <f t="shared" si="5"/>
        <v>#REF!</v>
      </c>
      <c r="AV39" s="43" t="e">
        <f t="shared" si="5"/>
        <v>#REF!</v>
      </c>
      <c r="AW39" s="43" t="e">
        <f t="shared" si="5"/>
        <v>#REF!</v>
      </c>
      <c r="AX39" s="43" t="e">
        <f t="shared" si="5"/>
        <v>#REF!</v>
      </c>
      <c r="AY39" s="43" t="e">
        <f t="shared" si="5"/>
        <v>#REF!</v>
      </c>
      <c r="AZ39" s="43" t="e">
        <f t="shared" si="5"/>
        <v>#REF!</v>
      </c>
      <c r="BA39" s="43" t="e">
        <f t="shared" si="5"/>
        <v>#REF!</v>
      </c>
      <c r="BB39" s="43" t="e">
        <f t="shared" si="5"/>
        <v>#REF!</v>
      </c>
      <c r="BC39" s="43" t="e">
        <f t="shared" si="5"/>
        <v>#REF!</v>
      </c>
      <c r="BD39" s="43" t="e">
        <f t="shared" si="5"/>
        <v>#REF!</v>
      </c>
      <c r="BE39" s="43" t="e">
        <f t="shared" si="5"/>
        <v>#REF!</v>
      </c>
      <c r="BF39" s="43" t="e">
        <f t="shared" si="5"/>
        <v>#REF!</v>
      </c>
      <c r="BG39" s="43" t="e">
        <f t="shared" si="5"/>
        <v>#REF!</v>
      </c>
      <c r="BH39" s="43" t="e">
        <f t="shared" si="5"/>
        <v>#REF!</v>
      </c>
      <c r="BI39" s="43" t="e">
        <f t="shared" si="5"/>
        <v>#REF!</v>
      </c>
      <c r="BJ39" s="43" t="e">
        <f t="shared" si="5"/>
        <v>#REF!</v>
      </c>
      <c r="BK39" s="43" t="e">
        <f t="shared" si="5"/>
        <v>#REF!</v>
      </c>
      <c r="BL39" s="43" t="e">
        <f t="shared" si="5"/>
        <v>#REF!</v>
      </c>
      <c r="BM39" s="43" t="e">
        <f t="shared" si="5"/>
        <v>#REF!</v>
      </c>
      <c r="BN39" s="43" t="e">
        <f t="shared" si="5"/>
        <v>#REF!</v>
      </c>
      <c r="BO39" s="43" t="e">
        <f t="shared" si="4"/>
        <v>#REF!</v>
      </c>
      <c r="BP39" s="43" t="e">
        <f t="shared" si="4"/>
        <v>#REF!</v>
      </c>
      <c r="BQ39" s="43" t="e">
        <f t="shared" si="4"/>
        <v>#REF!</v>
      </c>
    </row>
    <row r="40" spans="1:69" s="36" customFormat="1" ht="12" customHeight="1" x14ac:dyDescent="0.2">
      <c r="A40" s="145" t="str">
        <f t="shared" si="2"/>
        <v>Делюкс с видом на горы / Deluxe Mountain View</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row>
    <row r="41" spans="1:69" s="36" customFormat="1" ht="12" customHeight="1" x14ac:dyDescent="0.2">
      <c r="A41" s="52">
        <f t="shared" si="2"/>
        <v>1</v>
      </c>
      <c r="B41" s="43" t="e">
        <f t="shared" ref="B41:Q41" si="6">B9*0.85+25</f>
        <v>#REF!</v>
      </c>
      <c r="C41" s="43" t="e">
        <f t="shared" si="6"/>
        <v>#REF!</v>
      </c>
      <c r="D41" s="43" t="e">
        <f t="shared" si="6"/>
        <v>#REF!</v>
      </c>
      <c r="E41" s="43" t="e">
        <f t="shared" si="6"/>
        <v>#REF!</v>
      </c>
      <c r="F41" s="43" t="e">
        <f t="shared" si="6"/>
        <v>#REF!</v>
      </c>
      <c r="G41" s="43" t="e">
        <f t="shared" si="6"/>
        <v>#REF!</v>
      </c>
      <c r="H41" s="43" t="e">
        <f t="shared" si="6"/>
        <v>#REF!</v>
      </c>
      <c r="I41" s="43" t="e">
        <f t="shared" si="6"/>
        <v>#REF!</v>
      </c>
      <c r="J41" s="43" t="e">
        <f t="shared" si="6"/>
        <v>#REF!</v>
      </c>
      <c r="K41" s="43" t="e">
        <f t="shared" si="6"/>
        <v>#REF!</v>
      </c>
      <c r="L41" s="43" t="e">
        <f t="shared" si="6"/>
        <v>#REF!</v>
      </c>
      <c r="M41" s="43" t="e">
        <f t="shared" si="6"/>
        <v>#REF!</v>
      </c>
      <c r="N41" s="43" t="e">
        <f t="shared" si="6"/>
        <v>#REF!</v>
      </c>
      <c r="O41" s="43" t="e">
        <f t="shared" si="6"/>
        <v>#REF!</v>
      </c>
      <c r="P41" s="43" t="e">
        <f t="shared" si="6"/>
        <v>#REF!</v>
      </c>
      <c r="Q41" s="43" t="e">
        <f t="shared" si="6"/>
        <v>#REF!</v>
      </c>
      <c r="R41" s="43" t="e">
        <f t="shared" ref="R41:BQ42" si="7">R9*0.85+25</f>
        <v>#REF!</v>
      </c>
      <c r="S41" s="43" t="e">
        <f t="shared" si="7"/>
        <v>#REF!</v>
      </c>
      <c r="T41" s="43" t="e">
        <f t="shared" si="7"/>
        <v>#REF!</v>
      </c>
      <c r="U41" s="43" t="e">
        <f t="shared" si="7"/>
        <v>#REF!</v>
      </c>
      <c r="V41" s="43" t="e">
        <f t="shared" si="7"/>
        <v>#REF!</v>
      </c>
      <c r="W41" s="43" t="e">
        <f t="shared" si="7"/>
        <v>#REF!</v>
      </c>
      <c r="X41" s="43" t="e">
        <f t="shared" si="7"/>
        <v>#REF!</v>
      </c>
      <c r="Y41" s="43" t="e">
        <f t="shared" si="7"/>
        <v>#REF!</v>
      </c>
      <c r="Z41" s="43" t="e">
        <f t="shared" si="7"/>
        <v>#REF!</v>
      </c>
      <c r="AA41" s="43" t="e">
        <f t="shared" si="7"/>
        <v>#REF!</v>
      </c>
      <c r="AB41" s="43" t="e">
        <f t="shared" si="7"/>
        <v>#REF!</v>
      </c>
      <c r="AC41" s="43" t="e">
        <f t="shared" si="7"/>
        <v>#REF!</v>
      </c>
      <c r="AD41" s="43" t="e">
        <f t="shared" si="7"/>
        <v>#REF!</v>
      </c>
      <c r="AE41" s="43" t="e">
        <f t="shared" si="7"/>
        <v>#REF!</v>
      </c>
      <c r="AF41" s="43" t="e">
        <f t="shared" si="7"/>
        <v>#REF!</v>
      </c>
      <c r="AG41" s="43" t="e">
        <f t="shared" si="7"/>
        <v>#REF!</v>
      </c>
      <c r="AH41" s="43" t="e">
        <f t="shared" si="7"/>
        <v>#REF!</v>
      </c>
      <c r="AI41" s="43" t="e">
        <f t="shared" si="7"/>
        <v>#REF!</v>
      </c>
      <c r="AJ41" s="43" t="e">
        <f t="shared" si="7"/>
        <v>#REF!</v>
      </c>
      <c r="AK41" s="43" t="e">
        <f t="shared" si="7"/>
        <v>#REF!</v>
      </c>
      <c r="AL41" s="43" t="e">
        <f t="shared" si="7"/>
        <v>#REF!</v>
      </c>
      <c r="AM41" s="43" t="e">
        <f t="shared" si="7"/>
        <v>#REF!</v>
      </c>
      <c r="AN41" s="43" t="e">
        <f t="shared" si="7"/>
        <v>#REF!</v>
      </c>
      <c r="AO41" s="43" t="e">
        <f t="shared" si="7"/>
        <v>#REF!</v>
      </c>
      <c r="AP41" s="43" t="e">
        <f t="shared" si="7"/>
        <v>#REF!</v>
      </c>
      <c r="AQ41" s="43" t="e">
        <f t="shared" si="7"/>
        <v>#REF!</v>
      </c>
      <c r="AR41" s="43" t="e">
        <f t="shared" si="7"/>
        <v>#REF!</v>
      </c>
      <c r="AS41" s="43" t="e">
        <f t="shared" si="7"/>
        <v>#REF!</v>
      </c>
      <c r="AT41" s="43" t="e">
        <f t="shared" si="7"/>
        <v>#REF!</v>
      </c>
      <c r="AU41" s="43" t="e">
        <f t="shared" si="7"/>
        <v>#REF!</v>
      </c>
      <c r="AV41" s="43" t="e">
        <f t="shared" si="7"/>
        <v>#REF!</v>
      </c>
      <c r="AW41" s="43" t="e">
        <f t="shared" si="7"/>
        <v>#REF!</v>
      </c>
      <c r="AX41" s="43" t="e">
        <f t="shared" si="7"/>
        <v>#REF!</v>
      </c>
      <c r="AY41" s="43" t="e">
        <f t="shared" si="7"/>
        <v>#REF!</v>
      </c>
      <c r="AZ41" s="43" t="e">
        <f t="shared" si="7"/>
        <v>#REF!</v>
      </c>
      <c r="BA41" s="43" t="e">
        <f t="shared" si="7"/>
        <v>#REF!</v>
      </c>
      <c r="BB41" s="43" t="e">
        <f t="shared" si="7"/>
        <v>#REF!</v>
      </c>
      <c r="BC41" s="43" t="e">
        <f t="shared" si="7"/>
        <v>#REF!</v>
      </c>
      <c r="BD41" s="43" t="e">
        <f t="shared" si="7"/>
        <v>#REF!</v>
      </c>
      <c r="BE41" s="43" t="e">
        <f t="shared" si="7"/>
        <v>#REF!</v>
      </c>
      <c r="BF41" s="43" t="e">
        <f t="shared" si="7"/>
        <v>#REF!</v>
      </c>
      <c r="BG41" s="43" t="e">
        <f t="shared" si="7"/>
        <v>#REF!</v>
      </c>
      <c r="BH41" s="43" t="e">
        <f t="shared" si="7"/>
        <v>#REF!</v>
      </c>
      <c r="BI41" s="43" t="e">
        <f t="shared" si="7"/>
        <v>#REF!</v>
      </c>
      <c r="BJ41" s="43" t="e">
        <f t="shared" si="7"/>
        <v>#REF!</v>
      </c>
      <c r="BK41" s="43" t="e">
        <f t="shared" si="7"/>
        <v>#REF!</v>
      </c>
      <c r="BL41" s="43" t="e">
        <f t="shared" si="7"/>
        <v>#REF!</v>
      </c>
      <c r="BM41" s="43" t="e">
        <f t="shared" si="7"/>
        <v>#REF!</v>
      </c>
      <c r="BN41" s="43" t="e">
        <f t="shared" si="7"/>
        <v>#REF!</v>
      </c>
      <c r="BO41" s="43" t="e">
        <f t="shared" si="7"/>
        <v>#REF!</v>
      </c>
      <c r="BP41" s="43" t="e">
        <f t="shared" si="7"/>
        <v>#REF!</v>
      </c>
      <c r="BQ41" s="43" t="e">
        <f t="shared" si="7"/>
        <v>#REF!</v>
      </c>
    </row>
    <row r="42" spans="1:69" s="36" customFormat="1" ht="12" customHeight="1" x14ac:dyDescent="0.2">
      <c r="A42" s="52">
        <f t="shared" si="2"/>
        <v>2</v>
      </c>
      <c r="B42" s="43" t="e">
        <f>B10*0.85+25</f>
        <v>#REF!</v>
      </c>
      <c r="C42" s="43" t="e">
        <f t="shared" ref="C42:BN42" si="8">C10*0.85+25</f>
        <v>#REF!</v>
      </c>
      <c r="D42" s="43" t="e">
        <f t="shared" si="8"/>
        <v>#REF!</v>
      </c>
      <c r="E42" s="43" t="e">
        <f t="shared" si="8"/>
        <v>#REF!</v>
      </c>
      <c r="F42" s="43" t="e">
        <f t="shared" si="8"/>
        <v>#REF!</v>
      </c>
      <c r="G42" s="43" t="e">
        <f t="shared" si="8"/>
        <v>#REF!</v>
      </c>
      <c r="H42" s="43" t="e">
        <f t="shared" si="8"/>
        <v>#REF!</v>
      </c>
      <c r="I42" s="43" t="e">
        <f t="shared" si="8"/>
        <v>#REF!</v>
      </c>
      <c r="J42" s="43" t="e">
        <f t="shared" si="8"/>
        <v>#REF!</v>
      </c>
      <c r="K42" s="43" t="e">
        <f t="shared" si="8"/>
        <v>#REF!</v>
      </c>
      <c r="L42" s="43" t="e">
        <f t="shared" si="8"/>
        <v>#REF!</v>
      </c>
      <c r="M42" s="43" t="e">
        <f t="shared" si="8"/>
        <v>#REF!</v>
      </c>
      <c r="N42" s="43" t="e">
        <f t="shared" si="8"/>
        <v>#REF!</v>
      </c>
      <c r="O42" s="43" t="e">
        <f t="shared" si="8"/>
        <v>#REF!</v>
      </c>
      <c r="P42" s="43" t="e">
        <f t="shared" si="8"/>
        <v>#REF!</v>
      </c>
      <c r="Q42" s="43" t="e">
        <f t="shared" si="8"/>
        <v>#REF!</v>
      </c>
      <c r="R42" s="43" t="e">
        <f t="shared" si="8"/>
        <v>#REF!</v>
      </c>
      <c r="S42" s="43" t="e">
        <f t="shared" si="8"/>
        <v>#REF!</v>
      </c>
      <c r="T42" s="43" t="e">
        <f t="shared" si="8"/>
        <v>#REF!</v>
      </c>
      <c r="U42" s="43" t="e">
        <f t="shared" si="8"/>
        <v>#REF!</v>
      </c>
      <c r="V42" s="43" t="e">
        <f t="shared" si="8"/>
        <v>#REF!</v>
      </c>
      <c r="W42" s="43" t="e">
        <f t="shared" si="8"/>
        <v>#REF!</v>
      </c>
      <c r="X42" s="43" t="e">
        <f t="shared" si="8"/>
        <v>#REF!</v>
      </c>
      <c r="Y42" s="43" t="e">
        <f t="shared" si="8"/>
        <v>#REF!</v>
      </c>
      <c r="Z42" s="43" t="e">
        <f t="shared" si="8"/>
        <v>#REF!</v>
      </c>
      <c r="AA42" s="43" t="e">
        <f t="shared" si="8"/>
        <v>#REF!</v>
      </c>
      <c r="AB42" s="43" t="e">
        <f t="shared" si="8"/>
        <v>#REF!</v>
      </c>
      <c r="AC42" s="43" t="e">
        <f t="shared" si="8"/>
        <v>#REF!</v>
      </c>
      <c r="AD42" s="43" t="e">
        <f t="shared" si="8"/>
        <v>#REF!</v>
      </c>
      <c r="AE42" s="43" t="e">
        <f t="shared" si="8"/>
        <v>#REF!</v>
      </c>
      <c r="AF42" s="43" t="e">
        <f t="shared" si="8"/>
        <v>#REF!</v>
      </c>
      <c r="AG42" s="43" t="e">
        <f t="shared" si="8"/>
        <v>#REF!</v>
      </c>
      <c r="AH42" s="43" t="e">
        <f t="shared" si="8"/>
        <v>#REF!</v>
      </c>
      <c r="AI42" s="43" t="e">
        <f t="shared" si="8"/>
        <v>#REF!</v>
      </c>
      <c r="AJ42" s="43" t="e">
        <f t="shared" si="8"/>
        <v>#REF!</v>
      </c>
      <c r="AK42" s="43" t="e">
        <f t="shared" si="8"/>
        <v>#REF!</v>
      </c>
      <c r="AL42" s="43" t="e">
        <f t="shared" si="8"/>
        <v>#REF!</v>
      </c>
      <c r="AM42" s="43" t="e">
        <f t="shared" si="8"/>
        <v>#REF!</v>
      </c>
      <c r="AN42" s="43" t="e">
        <f t="shared" si="8"/>
        <v>#REF!</v>
      </c>
      <c r="AO42" s="43" t="e">
        <f t="shared" si="8"/>
        <v>#REF!</v>
      </c>
      <c r="AP42" s="43" t="e">
        <f t="shared" si="8"/>
        <v>#REF!</v>
      </c>
      <c r="AQ42" s="43" t="e">
        <f t="shared" si="8"/>
        <v>#REF!</v>
      </c>
      <c r="AR42" s="43" t="e">
        <f t="shared" si="8"/>
        <v>#REF!</v>
      </c>
      <c r="AS42" s="43" t="e">
        <f t="shared" si="8"/>
        <v>#REF!</v>
      </c>
      <c r="AT42" s="43" t="e">
        <f t="shared" si="8"/>
        <v>#REF!</v>
      </c>
      <c r="AU42" s="43" t="e">
        <f t="shared" si="8"/>
        <v>#REF!</v>
      </c>
      <c r="AV42" s="43" t="e">
        <f t="shared" si="8"/>
        <v>#REF!</v>
      </c>
      <c r="AW42" s="43" t="e">
        <f t="shared" si="8"/>
        <v>#REF!</v>
      </c>
      <c r="AX42" s="43" t="e">
        <f t="shared" si="8"/>
        <v>#REF!</v>
      </c>
      <c r="AY42" s="43" t="e">
        <f t="shared" si="8"/>
        <v>#REF!</v>
      </c>
      <c r="AZ42" s="43" t="e">
        <f t="shared" si="8"/>
        <v>#REF!</v>
      </c>
      <c r="BA42" s="43" t="e">
        <f t="shared" si="8"/>
        <v>#REF!</v>
      </c>
      <c r="BB42" s="43" t="e">
        <f t="shared" si="8"/>
        <v>#REF!</v>
      </c>
      <c r="BC42" s="43" t="e">
        <f t="shared" si="8"/>
        <v>#REF!</v>
      </c>
      <c r="BD42" s="43" t="e">
        <f t="shared" si="8"/>
        <v>#REF!</v>
      </c>
      <c r="BE42" s="43" t="e">
        <f t="shared" si="8"/>
        <v>#REF!</v>
      </c>
      <c r="BF42" s="43" t="e">
        <f t="shared" si="8"/>
        <v>#REF!</v>
      </c>
      <c r="BG42" s="43" t="e">
        <f t="shared" si="8"/>
        <v>#REF!</v>
      </c>
      <c r="BH42" s="43" t="e">
        <f t="shared" si="8"/>
        <v>#REF!</v>
      </c>
      <c r="BI42" s="43" t="e">
        <f t="shared" si="8"/>
        <v>#REF!</v>
      </c>
      <c r="BJ42" s="43" t="e">
        <f t="shared" si="8"/>
        <v>#REF!</v>
      </c>
      <c r="BK42" s="43" t="e">
        <f t="shared" si="8"/>
        <v>#REF!</v>
      </c>
      <c r="BL42" s="43" t="e">
        <f t="shared" si="8"/>
        <v>#REF!</v>
      </c>
      <c r="BM42" s="43" t="e">
        <f t="shared" si="8"/>
        <v>#REF!</v>
      </c>
      <c r="BN42" s="43" t="e">
        <f t="shared" si="8"/>
        <v>#REF!</v>
      </c>
      <c r="BO42" s="43" t="e">
        <f t="shared" si="7"/>
        <v>#REF!</v>
      </c>
      <c r="BP42" s="43" t="e">
        <f t="shared" si="7"/>
        <v>#REF!</v>
      </c>
      <c r="BQ42" s="43" t="e">
        <f t="shared" si="7"/>
        <v>#REF!</v>
      </c>
    </row>
    <row r="43" spans="1:69" s="36" customFormat="1" ht="12" customHeight="1" x14ac:dyDescent="0.2">
      <c r="A43" s="145" t="str">
        <f t="shared" si="2"/>
        <v>Люкс/ Suite</v>
      </c>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row>
    <row r="44" spans="1:69" s="36" customFormat="1" ht="12" customHeight="1" x14ac:dyDescent="0.2">
      <c r="A44" s="52">
        <f t="shared" si="2"/>
        <v>1</v>
      </c>
      <c r="B44" s="43" t="e">
        <f>B12*0.85+25</f>
        <v>#REF!</v>
      </c>
      <c r="C44" s="43" t="e">
        <f t="shared" ref="C44:BN45" si="9">C12*0.85+25</f>
        <v>#REF!</v>
      </c>
      <c r="D44" s="43" t="e">
        <f t="shared" si="9"/>
        <v>#REF!</v>
      </c>
      <c r="E44" s="43" t="e">
        <f t="shared" si="9"/>
        <v>#REF!</v>
      </c>
      <c r="F44" s="43" t="e">
        <f t="shared" si="9"/>
        <v>#REF!</v>
      </c>
      <c r="G44" s="43" t="e">
        <f t="shared" si="9"/>
        <v>#REF!</v>
      </c>
      <c r="H44" s="43" t="e">
        <f t="shared" si="9"/>
        <v>#REF!</v>
      </c>
      <c r="I44" s="43" t="e">
        <f t="shared" si="9"/>
        <v>#REF!</v>
      </c>
      <c r="J44" s="43" t="e">
        <f t="shared" si="9"/>
        <v>#REF!</v>
      </c>
      <c r="K44" s="43" t="e">
        <f t="shared" si="9"/>
        <v>#REF!</v>
      </c>
      <c r="L44" s="43" t="e">
        <f t="shared" si="9"/>
        <v>#REF!</v>
      </c>
      <c r="M44" s="43" t="e">
        <f t="shared" si="9"/>
        <v>#REF!</v>
      </c>
      <c r="N44" s="43" t="e">
        <f t="shared" si="9"/>
        <v>#REF!</v>
      </c>
      <c r="O44" s="43" t="e">
        <f t="shared" si="9"/>
        <v>#REF!</v>
      </c>
      <c r="P44" s="43" t="e">
        <f t="shared" si="9"/>
        <v>#REF!</v>
      </c>
      <c r="Q44" s="43" t="e">
        <f t="shared" si="9"/>
        <v>#REF!</v>
      </c>
      <c r="R44" s="43" t="e">
        <f t="shared" si="9"/>
        <v>#REF!</v>
      </c>
      <c r="S44" s="43" t="e">
        <f t="shared" si="9"/>
        <v>#REF!</v>
      </c>
      <c r="T44" s="43" t="e">
        <f t="shared" si="9"/>
        <v>#REF!</v>
      </c>
      <c r="U44" s="43" t="e">
        <f t="shared" si="9"/>
        <v>#REF!</v>
      </c>
      <c r="V44" s="43" t="e">
        <f t="shared" si="9"/>
        <v>#REF!</v>
      </c>
      <c r="W44" s="43" t="e">
        <f t="shared" si="9"/>
        <v>#REF!</v>
      </c>
      <c r="X44" s="43" t="e">
        <f t="shared" si="9"/>
        <v>#REF!</v>
      </c>
      <c r="Y44" s="43" t="e">
        <f t="shared" si="9"/>
        <v>#REF!</v>
      </c>
      <c r="Z44" s="43" t="e">
        <f t="shared" si="9"/>
        <v>#REF!</v>
      </c>
      <c r="AA44" s="43" t="e">
        <f t="shared" si="9"/>
        <v>#REF!</v>
      </c>
      <c r="AB44" s="43" t="e">
        <f t="shared" si="9"/>
        <v>#REF!</v>
      </c>
      <c r="AC44" s="43" t="e">
        <f t="shared" si="9"/>
        <v>#REF!</v>
      </c>
      <c r="AD44" s="43" t="e">
        <f t="shared" si="9"/>
        <v>#REF!</v>
      </c>
      <c r="AE44" s="43" t="e">
        <f t="shared" si="9"/>
        <v>#REF!</v>
      </c>
      <c r="AF44" s="43" t="e">
        <f t="shared" si="9"/>
        <v>#REF!</v>
      </c>
      <c r="AG44" s="43" t="e">
        <f t="shared" si="9"/>
        <v>#REF!</v>
      </c>
      <c r="AH44" s="43" t="e">
        <f t="shared" si="9"/>
        <v>#REF!</v>
      </c>
      <c r="AI44" s="43" t="e">
        <f t="shared" si="9"/>
        <v>#REF!</v>
      </c>
      <c r="AJ44" s="43" t="e">
        <f t="shared" si="9"/>
        <v>#REF!</v>
      </c>
      <c r="AK44" s="43" t="e">
        <f t="shared" si="9"/>
        <v>#REF!</v>
      </c>
      <c r="AL44" s="43" t="e">
        <f t="shared" si="9"/>
        <v>#REF!</v>
      </c>
      <c r="AM44" s="43" t="e">
        <f t="shared" si="9"/>
        <v>#REF!</v>
      </c>
      <c r="AN44" s="43" t="e">
        <f t="shared" si="9"/>
        <v>#REF!</v>
      </c>
      <c r="AO44" s="43" t="e">
        <f t="shared" si="9"/>
        <v>#REF!</v>
      </c>
      <c r="AP44" s="43" t="e">
        <f t="shared" si="9"/>
        <v>#REF!</v>
      </c>
      <c r="AQ44" s="43" t="e">
        <f t="shared" si="9"/>
        <v>#REF!</v>
      </c>
      <c r="AR44" s="43" t="e">
        <f t="shared" si="9"/>
        <v>#REF!</v>
      </c>
      <c r="AS44" s="43" t="e">
        <f t="shared" si="9"/>
        <v>#REF!</v>
      </c>
      <c r="AT44" s="43" t="e">
        <f t="shared" si="9"/>
        <v>#REF!</v>
      </c>
      <c r="AU44" s="43" t="e">
        <f t="shared" si="9"/>
        <v>#REF!</v>
      </c>
      <c r="AV44" s="43" t="e">
        <f t="shared" si="9"/>
        <v>#REF!</v>
      </c>
      <c r="AW44" s="43" t="e">
        <f t="shared" si="9"/>
        <v>#REF!</v>
      </c>
      <c r="AX44" s="43" t="e">
        <f t="shared" si="9"/>
        <v>#REF!</v>
      </c>
      <c r="AY44" s="43" t="e">
        <f t="shared" si="9"/>
        <v>#REF!</v>
      </c>
      <c r="AZ44" s="43" t="e">
        <f t="shared" si="9"/>
        <v>#REF!</v>
      </c>
      <c r="BA44" s="43" t="e">
        <f t="shared" si="9"/>
        <v>#REF!</v>
      </c>
      <c r="BB44" s="43" t="e">
        <f t="shared" si="9"/>
        <v>#REF!</v>
      </c>
      <c r="BC44" s="43" t="e">
        <f t="shared" si="9"/>
        <v>#REF!</v>
      </c>
      <c r="BD44" s="43" t="e">
        <f t="shared" si="9"/>
        <v>#REF!</v>
      </c>
      <c r="BE44" s="43" t="e">
        <f t="shared" si="9"/>
        <v>#REF!</v>
      </c>
      <c r="BF44" s="43" t="e">
        <f t="shared" si="9"/>
        <v>#REF!</v>
      </c>
      <c r="BG44" s="43" t="e">
        <f t="shared" si="9"/>
        <v>#REF!</v>
      </c>
      <c r="BH44" s="43" t="e">
        <f t="shared" si="9"/>
        <v>#REF!</v>
      </c>
      <c r="BI44" s="43" t="e">
        <f t="shared" si="9"/>
        <v>#REF!</v>
      </c>
      <c r="BJ44" s="43" t="e">
        <f t="shared" si="9"/>
        <v>#REF!</v>
      </c>
      <c r="BK44" s="43" t="e">
        <f t="shared" si="9"/>
        <v>#REF!</v>
      </c>
      <c r="BL44" s="43" t="e">
        <f t="shared" si="9"/>
        <v>#REF!</v>
      </c>
      <c r="BM44" s="43" t="e">
        <f t="shared" si="9"/>
        <v>#REF!</v>
      </c>
      <c r="BN44" s="43" t="e">
        <f t="shared" si="9"/>
        <v>#REF!</v>
      </c>
      <c r="BO44" s="43" t="e">
        <f t="shared" ref="BO44:BQ45" si="10">BO12*0.85+25</f>
        <v>#REF!</v>
      </c>
      <c r="BP44" s="43" t="e">
        <f t="shared" si="10"/>
        <v>#REF!</v>
      </c>
      <c r="BQ44" s="43" t="e">
        <f t="shared" si="10"/>
        <v>#REF!</v>
      </c>
    </row>
    <row r="45" spans="1:69" s="36" customFormat="1" ht="12" customHeight="1" x14ac:dyDescent="0.2">
      <c r="A45" s="52">
        <f t="shared" si="2"/>
        <v>2</v>
      </c>
      <c r="B45" s="43" t="e">
        <f>B13*0.85+25</f>
        <v>#REF!</v>
      </c>
      <c r="C45" s="43" t="e">
        <f t="shared" si="9"/>
        <v>#REF!</v>
      </c>
      <c r="D45" s="43" t="e">
        <f t="shared" si="9"/>
        <v>#REF!</v>
      </c>
      <c r="E45" s="43" t="e">
        <f t="shared" si="9"/>
        <v>#REF!</v>
      </c>
      <c r="F45" s="43" t="e">
        <f t="shared" si="9"/>
        <v>#REF!</v>
      </c>
      <c r="G45" s="43" t="e">
        <f t="shared" si="9"/>
        <v>#REF!</v>
      </c>
      <c r="H45" s="43" t="e">
        <f t="shared" si="9"/>
        <v>#REF!</v>
      </c>
      <c r="I45" s="43" t="e">
        <f t="shared" si="9"/>
        <v>#REF!</v>
      </c>
      <c r="J45" s="43" t="e">
        <f t="shared" si="9"/>
        <v>#REF!</v>
      </c>
      <c r="K45" s="43" t="e">
        <f t="shared" si="9"/>
        <v>#REF!</v>
      </c>
      <c r="L45" s="43" t="e">
        <f t="shared" si="9"/>
        <v>#REF!</v>
      </c>
      <c r="M45" s="43" t="e">
        <f t="shared" si="9"/>
        <v>#REF!</v>
      </c>
      <c r="N45" s="43" t="e">
        <f t="shared" si="9"/>
        <v>#REF!</v>
      </c>
      <c r="O45" s="43" t="e">
        <f t="shared" si="9"/>
        <v>#REF!</v>
      </c>
      <c r="P45" s="43" t="e">
        <f t="shared" si="9"/>
        <v>#REF!</v>
      </c>
      <c r="Q45" s="43" t="e">
        <f t="shared" si="9"/>
        <v>#REF!</v>
      </c>
      <c r="R45" s="43" t="e">
        <f t="shared" si="9"/>
        <v>#REF!</v>
      </c>
      <c r="S45" s="43" t="e">
        <f t="shared" si="9"/>
        <v>#REF!</v>
      </c>
      <c r="T45" s="43" t="e">
        <f t="shared" si="9"/>
        <v>#REF!</v>
      </c>
      <c r="U45" s="43" t="e">
        <f t="shared" si="9"/>
        <v>#REF!</v>
      </c>
      <c r="V45" s="43" t="e">
        <f t="shared" si="9"/>
        <v>#REF!</v>
      </c>
      <c r="W45" s="43" t="e">
        <f t="shared" si="9"/>
        <v>#REF!</v>
      </c>
      <c r="X45" s="43" t="e">
        <f t="shared" si="9"/>
        <v>#REF!</v>
      </c>
      <c r="Y45" s="43" t="e">
        <f t="shared" si="9"/>
        <v>#REF!</v>
      </c>
      <c r="Z45" s="43" t="e">
        <f t="shared" si="9"/>
        <v>#REF!</v>
      </c>
      <c r="AA45" s="43" t="e">
        <f t="shared" si="9"/>
        <v>#REF!</v>
      </c>
      <c r="AB45" s="43" t="e">
        <f t="shared" si="9"/>
        <v>#REF!</v>
      </c>
      <c r="AC45" s="43" t="e">
        <f t="shared" si="9"/>
        <v>#REF!</v>
      </c>
      <c r="AD45" s="43" t="e">
        <f t="shared" si="9"/>
        <v>#REF!</v>
      </c>
      <c r="AE45" s="43" t="e">
        <f t="shared" si="9"/>
        <v>#REF!</v>
      </c>
      <c r="AF45" s="43" t="e">
        <f t="shared" si="9"/>
        <v>#REF!</v>
      </c>
      <c r="AG45" s="43" t="e">
        <f t="shared" si="9"/>
        <v>#REF!</v>
      </c>
      <c r="AH45" s="43" t="e">
        <f t="shared" si="9"/>
        <v>#REF!</v>
      </c>
      <c r="AI45" s="43" t="e">
        <f t="shared" si="9"/>
        <v>#REF!</v>
      </c>
      <c r="AJ45" s="43" t="e">
        <f t="shared" si="9"/>
        <v>#REF!</v>
      </c>
      <c r="AK45" s="43" t="e">
        <f t="shared" si="9"/>
        <v>#REF!</v>
      </c>
      <c r="AL45" s="43" t="e">
        <f t="shared" si="9"/>
        <v>#REF!</v>
      </c>
      <c r="AM45" s="43" t="e">
        <f t="shared" si="9"/>
        <v>#REF!</v>
      </c>
      <c r="AN45" s="43" t="e">
        <f t="shared" si="9"/>
        <v>#REF!</v>
      </c>
      <c r="AO45" s="43" t="e">
        <f t="shared" si="9"/>
        <v>#REF!</v>
      </c>
      <c r="AP45" s="43" t="e">
        <f t="shared" si="9"/>
        <v>#REF!</v>
      </c>
      <c r="AQ45" s="43" t="e">
        <f t="shared" si="9"/>
        <v>#REF!</v>
      </c>
      <c r="AR45" s="43" t="e">
        <f t="shared" si="9"/>
        <v>#REF!</v>
      </c>
      <c r="AS45" s="43" t="e">
        <f t="shared" si="9"/>
        <v>#REF!</v>
      </c>
      <c r="AT45" s="43" t="e">
        <f t="shared" si="9"/>
        <v>#REF!</v>
      </c>
      <c r="AU45" s="43" t="e">
        <f t="shared" si="9"/>
        <v>#REF!</v>
      </c>
      <c r="AV45" s="43" t="e">
        <f t="shared" si="9"/>
        <v>#REF!</v>
      </c>
      <c r="AW45" s="43" t="e">
        <f t="shared" si="9"/>
        <v>#REF!</v>
      </c>
      <c r="AX45" s="43" t="e">
        <f t="shared" si="9"/>
        <v>#REF!</v>
      </c>
      <c r="AY45" s="43" t="e">
        <f t="shared" si="9"/>
        <v>#REF!</v>
      </c>
      <c r="AZ45" s="43" t="e">
        <f t="shared" si="9"/>
        <v>#REF!</v>
      </c>
      <c r="BA45" s="43" t="e">
        <f t="shared" si="9"/>
        <v>#REF!</v>
      </c>
      <c r="BB45" s="43" t="e">
        <f t="shared" si="9"/>
        <v>#REF!</v>
      </c>
      <c r="BC45" s="43" t="e">
        <f t="shared" si="9"/>
        <v>#REF!</v>
      </c>
      <c r="BD45" s="43" t="e">
        <f t="shared" si="9"/>
        <v>#REF!</v>
      </c>
      <c r="BE45" s="43" t="e">
        <f t="shared" si="9"/>
        <v>#REF!</v>
      </c>
      <c r="BF45" s="43" t="e">
        <f t="shared" si="9"/>
        <v>#REF!</v>
      </c>
      <c r="BG45" s="43" t="e">
        <f t="shared" si="9"/>
        <v>#REF!</v>
      </c>
      <c r="BH45" s="43" t="e">
        <f t="shared" si="9"/>
        <v>#REF!</v>
      </c>
      <c r="BI45" s="43" t="e">
        <f t="shared" si="9"/>
        <v>#REF!</v>
      </c>
      <c r="BJ45" s="43" t="e">
        <f t="shared" si="9"/>
        <v>#REF!</v>
      </c>
      <c r="BK45" s="43" t="e">
        <f t="shared" si="9"/>
        <v>#REF!</v>
      </c>
      <c r="BL45" s="43" t="e">
        <f t="shared" si="9"/>
        <v>#REF!</v>
      </c>
      <c r="BM45" s="43" t="e">
        <f t="shared" si="9"/>
        <v>#REF!</v>
      </c>
      <c r="BN45" s="43" t="e">
        <f t="shared" si="9"/>
        <v>#REF!</v>
      </c>
      <c r="BO45" s="43" t="e">
        <f t="shared" si="10"/>
        <v>#REF!</v>
      </c>
      <c r="BP45" s="43" t="e">
        <f t="shared" si="10"/>
        <v>#REF!</v>
      </c>
      <c r="BQ45" s="43" t="e">
        <f t="shared" si="10"/>
        <v>#REF!</v>
      </c>
    </row>
    <row r="46" spans="1:69" s="36" customFormat="1" ht="12" customHeight="1" x14ac:dyDescent="0.2">
      <c r="A46" s="145" t="str">
        <f t="shared" si="2"/>
        <v>Представительский люкс с видом на горы / Executive Suite Mountain View</v>
      </c>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69" s="36" customFormat="1" ht="12" customHeight="1" x14ac:dyDescent="0.2">
      <c r="A47" s="52">
        <f t="shared" si="2"/>
        <v>1</v>
      </c>
      <c r="B47" s="43" t="e">
        <f>B15*0.85+25</f>
        <v>#REF!</v>
      </c>
      <c r="C47" s="43" t="e">
        <f t="shared" ref="C47:BN48" si="11">C15*0.85+25</f>
        <v>#REF!</v>
      </c>
      <c r="D47" s="43" t="e">
        <f t="shared" si="11"/>
        <v>#REF!</v>
      </c>
      <c r="E47" s="43" t="e">
        <f t="shared" si="11"/>
        <v>#REF!</v>
      </c>
      <c r="F47" s="43" t="e">
        <f t="shared" si="11"/>
        <v>#REF!</v>
      </c>
      <c r="G47" s="43" t="e">
        <f t="shared" si="11"/>
        <v>#REF!</v>
      </c>
      <c r="H47" s="43" t="e">
        <f t="shared" si="11"/>
        <v>#REF!</v>
      </c>
      <c r="I47" s="43" t="e">
        <f t="shared" si="11"/>
        <v>#REF!</v>
      </c>
      <c r="J47" s="43" t="e">
        <f t="shared" si="11"/>
        <v>#REF!</v>
      </c>
      <c r="K47" s="43" t="e">
        <f t="shared" si="11"/>
        <v>#REF!</v>
      </c>
      <c r="L47" s="43" t="e">
        <f t="shared" si="11"/>
        <v>#REF!</v>
      </c>
      <c r="M47" s="43" t="e">
        <f t="shared" si="11"/>
        <v>#REF!</v>
      </c>
      <c r="N47" s="43" t="e">
        <f t="shared" si="11"/>
        <v>#REF!</v>
      </c>
      <c r="O47" s="43" t="e">
        <f t="shared" si="11"/>
        <v>#REF!</v>
      </c>
      <c r="P47" s="43" t="e">
        <f t="shared" si="11"/>
        <v>#REF!</v>
      </c>
      <c r="Q47" s="43" t="e">
        <f t="shared" si="11"/>
        <v>#REF!</v>
      </c>
      <c r="R47" s="43" t="e">
        <f t="shared" si="11"/>
        <v>#REF!</v>
      </c>
      <c r="S47" s="43" t="e">
        <f t="shared" si="11"/>
        <v>#REF!</v>
      </c>
      <c r="T47" s="43" t="e">
        <f t="shared" si="11"/>
        <v>#REF!</v>
      </c>
      <c r="U47" s="43" t="e">
        <f t="shared" si="11"/>
        <v>#REF!</v>
      </c>
      <c r="V47" s="43" t="e">
        <f t="shared" si="11"/>
        <v>#REF!</v>
      </c>
      <c r="W47" s="43" t="e">
        <f t="shared" si="11"/>
        <v>#REF!</v>
      </c>
      <c r="X47" s="43" t="e">
        <f t="shared" si="11"/>
        <v>#REF!</v>
      </c>
      <c r="Y47" s="43" t="e">
        <f t="shared" si="11"/>
        <v>#REF!</v>
      </c>
      <c r="Z47" s="43" t="e">
        <f t="shared" si="11"/>
        <v>#REF!</v>
      </c>
      <c r="AA47" s="43" t="e">
        <f t="shared" si="11"/>
        <v>#REF!</v>
      </c>
      <c r="AB47" s="43" t="e">
        <f t="shared" si="11"/>
        <v>#REF!</v>
      </c>
      <c r="AC47" s="43" t="e">
        <f t="shared" si="11"/>
        <v>#REF!</v>
      </c>
      <c r="AD47" s="43" t="e">
        <f t="shared" si="11"/>
        <v>#REF!</v>
      </c>
      <c r="AE47" s="43" t="e">
        <f t="shared" si="11"/>
        <v>#REF!</v>
      </c>
      <c r="AF47" s="43" t="e">
        <f t="shared" si="11"/>
        <v>#REF!</v>
      </c>
      <c r="AG47" s="43" t="e">
        <f t="shared" si="11"/>
        <v>#REF!</v>
      </c>
      <c r="AH47" s="43" t="e">
        <f t="shared" si="11"/>
        <v>#REF!</v>
      </c>
      <c r="AI47" s="43" t="e">
        <f t="shared" si="11"/>
        <v>#REF!</v>
      </c>
      <c r="AJ47" s="43" t="e">
        <f t="shared" si="11"/>
        <v>#REF!</v>
      </c>
      <c r="AK47" s="43" t="e">
        <f t="shared" si="11"/>
        <v>#REF!</v>
      </c>
      <c r="AL47" s="43" t="e">
        <f t="shared" si="11"/>
        <v>#REF!</v>
      </c>
      <c r="AM47" s="43" t="e">
        <f t="shared" si="11"/>
        <v>#REF!</v>
      </c>
      <c r="AN47" s="43" t="e">
        <f t="shared" si="11"/>
        <v>#REF!</v>
      </c>
      <c r="AO47" s="43" t="e">
        <f t="shared" si="11"/>
        <v>#REF!</v>
      </c>
      <c r="AP47" s="43" t="e">
        <f t="shared" si="11"/>
        <v>#REF!</v>
      </c>
      <c r="AQ47" s="43" t="e">
        <f t="shared" si="11"/>
        <v>#REF!</v>
      </c>
      <c r="AR47" s="43" t="e">
        <f t="shared" si="11"/>
        <v>#REF!</v>
      </c>
      <c r="AS47" s="43" t="e">
        <f t="shared" si="11"/>
        <v>#REF!</v>
      </c>
      <c r="AT47" s="43" t="e">
        <f t="shared" si="11"/>
        <v>#REF!</v>
      </c>
      <c r="AU47" s="43" t="e">
        <f t="shared" si="11"/>
        <v>#REF!</v>
      </c>
      <c r="AV47" s="43" t="e">
        <f t="shared" si="11"/>
        <v>#REF!</v>
      </c>
      <c r="AW47" s="43" t="e">
        <f t="shared" si="11"/>
        <v>#REF!</v>
      </c>
      <c r="AX47" s="43" t="e">
        <f t="shared" si="11"/>
        <v>#REF!</v>
      </c>
      <c r="AY47" s="43" t="e">
        <f t="shared" si="11"/>
        <v>#REF!</v>
      </c>
      <c r="AZ47" s="43" t="e">
        <f t="shared" si="11"/>
        <v>#REF!</v>
      </c>
      <c r="BA47" s="43" t="e">
        <f t="shared" si="11"/>
        <v>#REF!</v>
      </c>
      <c r="BB47" s="43" t="e">
        <f t="shared" si="11"/>
        <v>#REF!</v>
      </c>
      <c r="BC47" s="43" t="e">
        <f t="shared" si="11"/>
        <v>#REF!</v>
      </c>
      <c r="BD47" s="43" t="e">
        <f t="shared" si="11"/>
        <v>#REF!</v>
      </c>
      <c r="BE47" s="43" t="e">
        <f t="shared" si="11"/>
        <v>#REF!</v>
      </c>
      <c r="BF47" s="43" t="e">
        <f t="shared" si="11"/>
        <v>#REF!</v>
      </c>
      <c r="BG47" s="43" t="e">
        <f t="shared" si="11"/>
        <v>#REF!</v>
      </c>
      <c r="BH47" s="43" t="e">
        <f t="shared" si="11"/>
        <v>#REF!</v>
      </c>
      <c r="BI47" s="43" t="e">
        <f t="shared" si="11"/>
        <v>#REF!</v>
      </c>
      <c r="BJ47" s="43" t="e">
        <f t="shared" si="11"/>
        <v>#REF!</v>
      </c>
      <c r="BK47" s="43" t="e">
        <f t="shared" si="11"/>
        <v>#REF!</v>
      </c>
      <c r="BL47" s="43" t="e">
        <f t="shared" si="11"/>
        <v>#REF!</v>
      </c>
      <c r="BM47" s="43" t="e">
        <f t="shared" si="11"/>
        <v>#REF!</v>
      </c>
      <c r="BN47" s="43" t="e">
        <f t="shared" si="11"/>
        <v>#REF!</v>
      </c>
      <c r="BO47" s="43" t="e">
        <f t="shared" ref="BO47:BQ48" si="12">BO15*0.85+25</f>
        <v>#REF!</v>
      </c>
      <c r="BP47" s="43" t="e">
        <f t="shared" si="12"/>
        <v>#REF!</v>
      </c>
      <c r="BQ47" s="43" t="e">
        <f t="shared" si="12"/>
        <v>#REF!</v>
      </c>
    </row>
    <row r="48" spans="1:69" s="36" customFormat="1" ht="12" customHeight="1" x14ac:dyDescent="0.2">
      <c r="A48" s="52">
        <f t="shared" si="2"/>
        <v>2</v>
      </c>
      <c r="B48" s="43" t="e">
        <f>B16*0.85+25</f>
        <v>#REF!</v>
      </c>
      <c r="C48" s="43" t="e">
        <f t="shared" si="11"/>
        <v>#REF!</v>
      </c>
      <c r="D48" s="43" t="e">
        <f t="shared" si="11"/>
        <v>#REF!</v>
      </c>
      <c r="E48" s="43" t="e">
        <f t="shared" si="11"/>
        <v>#REF!</v>
      </c>
      <c r="F48" s="43" t="e">
        <f t="shared" si="11"/>
        <v>#REF!</v>
      </c>
      <c r="G48" s="43" t="e">
        <f t="shared" si="11"/>
        <v>#REF!</v>
      </c>
      <c r="H48" s="43" t="e">
        <f t="shared" si="11"/>
        <v>#REF!</v>
      </c>
      <c r="I48" s="43" t="e">
        <f t="shared" si="11"/>
        <v>#REF!</v>
      </c>
      <c r="J48" s="43" t="e">
        <f t="shared" si="11"/>
        <v>#REF!</v>
      </c>
      <c r="K48" s="43" t="e">
        <f t="shared" si="11"/>
        <v>#REF!</v>
      </c>
      <c r="L48" s="43" t="e">
        <f t="shared" si="11"/>
        <v>#REF!</v>
      </c>
      <c r="M48" s="43" t="e">
        <f t="shared" si="11"/>
        <v>#REF!</v>
      </c>
      <c r="N48" s="43" t="e">
        <f t="shared" si="11"/>
        <v>#REF!</v>
      </c>
      <c r="O48" s="43" t="e">
        <f t="shared" si="11"/>
        <v>#REF!</v>
      </c>
      <c r="P48" s="43" t="e">
        <f t="shared" si="11"/>
        <v>#REF!</v>
      </c>
      <c r="Q48" s="43" t="e">
        <f t="shared" si="11"/>
        <v>#REF!</v>
      </c>
      <c r="R48" s="43" t="e">
        <f t="shared" si="11"/>
        <v>#REF!</v>
      </c>
      <c r="S48" s="43" t="e">
        <f t="shared" si="11"/>
        <v>#REF!</v>
      </c>
      <c r="T48" s="43" t="e">
        <f t="shared" si="11"/>
        <v>#REF!</v>
      </c>
      <c r="U48" s="43" t="e">
        <f t="shared" si="11"/>
        <v>#REF!</v>
      </c>
      <c r="V48" s="43" t="e">
        <f t="shared" si="11"/>
        <v>#REF!</v>
      </c>
      <c r="W48" s="43" t="e">
        <f t="shared" si="11"/>
        <v>#REF!</v>
      </c>
      <c r="X48" s="43" t="e">
        <f t="shared" si="11"/>
        <v>#REF!</v>
      </c>
      <c r="Y48" s="43" t="e">
        <f t="shared" si="11"/>
        <v>#REF!</v>
      </c>
      <c r="Z48" s="43" t="e">
        <f t="shared" si="11"/>
        <v>#REF!</v>
      </c>
      <c r="AA48" s="43" t="e">
        <f t="shared" si="11"/>
        <v>#REF!</v>
      </c>
      <c r="AB48" s="43" t="e">
        <f t="shared" si="11"/>
        <v>#REF!</v>
      </c>
      <c r="AC48" s="43" t="e">
        <f t="shared" si="11"/>
        <v>#REF!</v>
      </c>
      <c r="AD48" s="43" t="e">
        <f t="shared" si="11"/>
        <v>#REF!</v>
      </c>
      <c r="AE48" s="43" t="e">
        <f t="shared" si="11"/>
        <v>#REF!</v>
      </c>
      <c r="AF48" s="43" t="e">
        <f t="shared" si="11"/>
        <v>#REF!</v>
      </c>
      <c r="AG48" s="43" t="e">
        <f t="shared" si="11"/>
        <v>#REF!</v>
      </c>
      <c r="AH48" s="43" t="e">
        <f t="shared" si="11"/>
        <v>#REF!</v>
      </c>
      <c r="AI48" s="43" t="e">
        <f t="shared" si="11"/>
        <v>#REF!</v>
      </c>
      <c r="AJ48" s="43" t="e">
        <f t="shared" si="11"/>
        <v>#REF!</v>
      </c>
      <c r="AK48" s="43" t="e">
        <f t="shared" si="11"/>
        <v>#REF!</v>
      </c>
      <c r="AL48" s="43" t="e">
        <f t="shared" si="11"/>
        <v>#REF!</v>
      </c>
      <c r="AM48" s="43" t="e">
        <f t="shared" si="11"/>
        <v>#REF!</v>
      </c>
      <c r="AN48" s="43" t="e">
        <f t="shared" si="11"/>
        <v>#REF!</v>
      </c>
      <c r="AO48" s="43" t="e">
        <f t="shared" si="11"/>
        <v>#REF!</v>
      </c>
      <c r="AP48" s="43" t="e">
        <f t="shared" si="11"/>
        <v>#REF!</v>
      </c>
      <c r="AQ48" s="43" t="e">
        <f t="shared" si="11"/>
        <v>#REF!</v>
      </c>
      <c r="AR48" s="43" t="e">
        <f t="shared" si="11"/>
        <v>#REF!</v>
      </c>
      <c r="AS48" s="43" t="e">
        <f t="shared" si="11"/>
        <v>#REF!</v>
      </c>
      <c r="AT48" s="43" t="e">
        <f t="shared" si="11"/>
        <v>#REF!</v>
      </c>
      <c r="AU48" s="43" t="e">
        <f t="shared" si="11"/>
        <v>#REF!</v>
      </c>
      <c r="AV48" s="43" t="e">
        <f t="shared" si="11"/>
        <v>#REF!</v>
      </c>
      <c r="AW48" s="43" t="e">
        <f t="shared" si="11"/>
        <v>#REF!</v>
      </c>
      <c r="AX48" s="43" t="e">
        <f t="shared" si="11"/>
        <v>#REF!</v>
      </c>
      <c r="AY48" s="43" t="e">
        <f t="shared" si="11"/>
        <v>#REF!</v>
      </c>
      <c r="AZ48" s="43" t="e">
        <f t="shared" si="11"/>
        <v>#REF!</v>
      </c>
      <c r="BA48" s="43" t="e">
        <f t="shared" si="11"/>
        <v>#REF!</v>
      </c>
      <c r="BB48" s="43" t="e">
        <f t="shared" si="11"/>
        <v>#REF!</v>
      </c>
      <c r="BC48" s="43" t="e">
        <f t="shared" si="11"/>
        <v>#REF!</v>
      </c>
      <c r="BD48" s="43" t="e">
        <f t="shared" si="11"/>
        <v>#REF!</v>
      </c>
      <c r="BE48" s="43" t="e">
        <f t="shared" si="11"/>
        <v>#REF!</v>
      </c>
      <c r="BF48" s="43" t="e">
        <f t="shared" si="11"/>
        <v>#REF!</v>
      </c>
      <c r="BG48" s="43" t="e">
        <f t="shared" si="11"/>
        <v>#REF!</v>
      </c>
      <c r="BH48" s="43" t="e">
        <f t="shared" si="11"/>
        <v>#REF!</v>
      </c>
      <c r="BI48" s="43" t="e">
        <f t="shared" si="11"/>
        <v>#REF!</v>
      </c>
      <c r="BJ48" s="43" t="e">
        <f t="shared" si="11"/>
        <v>#REF!</v>
      </c>
      <c r="BK48" s="43" t="e">
        <f t="shared" si="11"/>
        <v>#REF!</v>
      </c>
      <c r="BL48" s="43" t="e">
        <f t="shared" si="11"/>
        <v>#REF!</v>
      </c>
      <c r="BM48" s="43" t="e">
        <f t="shared" si="11"/>
        <v>#REF!</v>
      </c>
      <c r="BN48" s="43" t="e">
        <f t="shared" si="11"/>
        <v>#REF!</v>
      </c>
      <c r="BO48" s="43" t="e">
        <f t="shared" si="12"/>
        <v>#REF!</v>
      </c>
      <c r="BP48" s="43" t="e">
        <f t="shared" si="12"/>
        <v>#REF!</v>
      </c>
      <c r="BQ48" s="43" t="e">
        <f t="shared" si="12"/>
        <v>#REF!</v>
      </c>
    </row>
    <row r="49" spans="1:69" s="36" customFormat="1" ht="12" customHeight="1" x14ac:dyDescent="0.2">
      <c r="A49" s="145" t="str">
        <f t="shared" si="2"/>
        <v xml:space="preserve">Апартаменты с одной спальней / 1 Bedroom Apartments </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row>
    <row r="50" spans="1:69" s="36" customFormat="1" ht="12" customHeight="1" x14ac:dyDescent="0.2">
      <c r="A50" s="52">
        <f t="shared" si="2"/>
        <v>1</v>
      </c>
      <c r="B50" s="43" t="e">
        <f>B18*0.85+25</f>
        <v>#REF!</v>
      </c>
      <c r="C50" s="43" t="e">
        <f t="shared" ref="C50:BN50" si="13">C18*0.85+25</f>
        <v>#REF!</v>
      </c>
      <c r="D50" s="43" t="e">
        <f t="shared" si="13"/>
        <v>#REF!</v>
      </c>
      <c r="E50" s="43" t="e">
        <f t="shared" si="13"/>
        <v>#REF!</v>
      </c>
      <c r="F50" s="43" t="e">
        <f t="shared" si="13"/>
        <v>#REF!</v>
      </c>
      <c r="G50" s="43" t="e">
        <f t="shared" si="13"/>
        <v>#REF!</v>
      </c>
      <c r="H50" s="43" t="e">
        <f t="shared" si="13"/>
        <v>#REF!</v>
      </c>
      <c r="I50" s="43" t="e">
        <f t="shared" si="13"/>
        <v>#REF!</v>
      </c>
      <c r="J50" s="43" t="e">
        <f t="shared" si="13"/>
        <v>#REF!</v>
      </c>
      <c r="K50" s="43" t="e">
        <f t="shared" si="13"/>
        <v>#REF!</v>
      </c>
      <c r="L50" s="43" t="e">
        <f t="shared" si="13"/>
        <v>#REF!</v>
      </c>
      <c r="M50" s="43" t="e">
        <f t="shared" si="13"/>
        <v>#REF!</v>
      </c>
      <c r="N50" s="43" t="e">
        <f t="shared" si="13"/>
        <v>#REF!</v>
      </c>
      <c r="O50" s="43" t="e">
        <f t="shared" si="13"/>
        <v>#REF!</v>
      </c>
      <c r="P50" s="43" t="e">
        <f t="shared" si="13"/>
        <v>#REF!</v>
      </c>
      <c r="Q50" s="43" t="e">
        <f t="shared" si="13"/>
        <v>#REF!</v>
      </c>
      <c r="R50" s="43" t="e">
        <f t="shared" si="13"/>
        <v>#REF!</v>
      </c>
      <c r="S50" s="43" t="e">
        <f t="shared" si="13"/>
        <v>#REF!</v>
      </c>
      <c r="T50" s="43" t="e">
        <f t="shared" si="13"/>
        <v>#REF!</v>
      </c>
      <c r="U50" s="43" t="e">
        <f t="shared" si="13"/>
        <v>#REF!</v>
      </c>
      <c r="V50" s="43" t="e">
        <f t="shared" si="13"/>
        <v>#REF!</v>
      </c>
      <c r="W50" s="43" t="e">
        <f t="shared" si="13"/>
        <v>#REF!</v>
      </c>
      <c r="X50" s="43" t="e">
        <f t="shared" si="13"/>
        <v>#REF!</v>
      </c>
      <c r="Y50" s="43" t="e">
        <f t="shared" si="13"/>
        <v>#REF!</v>
      </c>
      <c r="Z50" s="43" t="e">
        <f t="shared" si="13"/>
        <v>#REF!</v>
      </c>
      <c r="AA50" s="43" t="e">
        <f t="shared" si="13"/>
        <v>#REF!</v>
      </c>
      <c r="AB50" s="43" t="e">
        <f t="shared" si="13"/>
        <v>#REF!</v>
      </c>
      <c r="AC50" s="43" t="e">
        <f t="shared" si="13"/>
        <v>#REF!</v>
      </c>
      <c r="AD50" s="43" t="e">
        <f t="shared" si="13"/>
        <v>#REF!</v>
      </c>
      <c r="AE50" s="43" t="e">
        <f t="shared" si="13"/>
        <v>#REF!</v>
      </c>
      <c r="AF50" s="43" t="e">
        <f t="shared" si="13"/>
        <v>#REF!</v>
      </c>
      <c r="AG50" s="43" t="e">
        <f t="shared" si="13"/>
        <v>#REF!</v>
      </c>
      <c r="AH50" s="43" t="e">
        <f t="shared" si="13"/>
        <v>#REF!</v>
      </c>
      <c r="AI50" s="43" t="e">
        <f t="shared" si="13"/>
        <v>#REF!</v>
      </c>
      <c r="AJ50" s="43" t="e">
        <f t="shared" si="13"/>
        <v>#REF!</v>
      </c>
      <c r="AK50" s="43" t="e">
        <f t="shared" si="13"/>
        <v>#REF!</v>
      </c>
      <c r="AL50" s="43" t="e">
        <f t="shared" si="13"/>
        <v>#REF!</v>
      </c>
      <c r="AM50" s="43" t="e">
        <f t="shared" si="13"/>
        <v>#REF!</v>
      </c>
      <c r="AN50" s="43" t="e">
        <f t="shared" si="13"/>
        <v>#REF!</v>
      </c>
      <c r="AO50" s="43" t="e">
        <f t="shared" si="13"/>
        <v>#REF!</v>
      </c>
      <c r="AP50" s="43" t="e">
        <f t="shared" si="13"/>
        <v>#REF!</v>
      </c>
      <c r="AQ50" s="43" t="e">
        <f t="shared" si="13"/>
        <v>#REF!</v>
      </c>
      <c r="AR50" s="43" t="e">
        <f t="shared" si="13"/>
        <v>#REF!</v>
      </c>
      <c r="AS50" s="43" t="e">
        <f t="shared" si="13"/>
        <v>#REF!</v>
      </c>
      <c r="AT50" s="43" t="e">
        <f t="shared" si="13"/>
        <v>#REF!</v>
      </c>
      <c r="AU50" s="43" t="e">
        <f t="shared" si="13"/>
        <v>#REF!</v>
      </c>
      <c r="AV50" s="43" t="e">
        <f t="shared" si="13"/>
        <v>#REF!</v>
      </c>
      <c r="AW50" s="43" t="e">
        <f t="shared" si="13"/>
        <v>#REF!</v>
      </c>
      <c r="AX50" s="43" t="e">
        <f t="shared" si="13"/>
        <v>#REF!</v>
      </c>
      <c r="AY50" s="43" t="e">
        <f t="shared" si="13"/>
        <v>#REF!</v>
      </c>
      <c r="AZ50" s="43" t="e">
        <f t="shared" si="13"/>
        <v>#REF!</v>
      </c>
      <c r="BA50" s="43" t="e">
        <f t="shared" si="13"/>
        <v>#REF!</v>
      </c>
      <c r="BB50" s="43" t="e">
        <f t="shared" si="13"/>
        <v>#REF!</v>
      </c>
      <c r="BC50" s="43" t="e">
        <f t="shared" si="13"/>
        <v>#REF!</v>
      </c>
      <c r="BD50" s="43" t="e">
        <f t="shared" si="13"/>
        <v>#REF!</v>
      </c>
      <c r="BE50" s="43" t="e">
        <f t="shared" si="13"/>
        <v>#REF!</v>
      </c>
      <c r="BF50" s="43" t="e">
        <f t="shared" si="13"/>
        <v>#REF!</v>
      </c>
      <c r="BG50" s="43" t="e">
        <f t="shared" si="13"/>
        <v>#REF!</v>
      </c>
      <c r="BH50" s="43" t="e">
        <f t="shared" si="13"/>
        <v>#REF!</v>
      </c>
      <c r="BI50" s="43" t="e">
        <f t="shared" si="13"/>
        <v>#REF!</v>
      </c>
      <c r="BJ50" s="43" t="e">
        <f t="shared" si="13"/>
        <v>#REF!</v>
      </c>
      <c r="BK50" s="43" t="e">
        <f t="shared" si="13"/>
        <v>#REF!</v>
      </c>
      <c r="BL50" s="43" t="e">
        <f t="shared" si="13"/>
        <v>#REF!</v>
      </c>
      <c r="BM50" s="43" t="e">
        <f t="shared" si="13"/>
        <v>#REF!</v>
      </c>
      <c r="BN50" s="43" t="e">
        <f t="shared" si="13"/>
        <v>#REF!</v>
      </c>
      <c r="BO50" s="43" t="e">
        <f>BO18*0.85+25</f>
        <v>#REF!</v>
      </c>
      <c r="BP50" s="43" t="e">
        <f>BP18*0.85+25</f>
        <v>#REF!</v>
      </c>
      <c r="BQ50" s="43" t="e">
        <f>BQ18*0.85+25</f>
        <v>#REF!</v>
      </c>
    </row>
    <row r="51" spans="1:69" s="36" customFormat="1" ht="12" customHeight="1" x14ac:dyDescent="0.2">
      <c r="A51" s="145" t="str">
        <f t="shared" si="2"/>
        <v xml:space="preserve">Улучшенные апартаменты с одной спальней / 1 Bedroom Superior Apartments </v>
      </c>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row>
    <row r="52" spans="1:69" s="36" customFormat="1" ht="12" customHeight="1" x14ac:dyDescent="0.2">
      <c r="A52" s="52">
        <f t="shared" si="2"/>
        <v>1</v>
      </c>
      <c r="B52" s="43" t="e">
        <f>B20*0.85+25</f>
        <v>#REF!</v>
      </c>
      <c r="C52" s="43" t="e">
        <f t="shared" ref="C52:BN52" si="14">C20*0.85+25</f>
        <v>#REF!</v>
      </c>
      <c r="D52" s="43" t="e">
        <f t="shared" si="14"/>
        <v>#REF!</v>
      </c>
      <c r="E52" s="43" t="e">
        <f t="shared" si="14"/>
        <v>#REF!</v>
      </c>
      <c r="F52" s="43" t="e">
        <f t="shared" si="14"/>
        <v>#REF!</v>
      </c>
      <c r="G52" s="43" t="e">
        <f t="shared" si="14"/>
        <v>#REF!</v>
      </c>
      <c r="H52" s="43" t="e">
        <f t="shared" si="14"/>
        <v>#REF!</v>
      </c>
      <c r="I52" s="43" t="e">
        <f t="shared" si="14"/>
        <v>#REF!</v>
      </c>
      <c r="J52" s="43" t="e">
        <f t="shared" si="14"/>
        <v>#REF!</v>
      </c>
      <c r="K52" s="43" t="e">
        <f t="shared" si="14"/>
        <v>#REF!</v>
      </c>
      <c r="L52" s="43" t="e">
        <f t="shared" si="14"/>
        <v>#REF!</v>
      </c>
      <c r="M52" s="43" t="e">
        <f t="shared" si="14"/>
        <v>#REF!</v>
      </c>
      <c r="N52" s="43" t="e">
        <f t="shared" si="14"/>
        <v>#REF!</v>
      </c>
      <c r="O52" s="43" t="e">
        <f t="shared" si="14"/>
        <v>#REF!</v>
      </c>
      <c r="P52" s="43" t="e">
        <f t="shared" si="14"/>
        <v>#REF!</v>
      </c>
      <c r="Q52" s="43" t="e">
        <f t="shared" si="14"/>
        <v>#REF!</v>
      </c>
      <c r="R52" s="43" t="e">
        <f t="shared" si="14"/>
        <v>#REF!</v>
      </c>
      <c r="S52" s="43" t="e">
        <f t="shared" si="14"/>
        <v>#REF!</v>
      </c>
      <c r="T52" s="43" t="e">
        <f t="shared" si="14"/>
        <v>#REF!</v>
      </c>
      <c r="U52" s="43" t="e">
        <f t="shared" si="14"/>
        <v>#REF!</v>
      </c>
      <c r="V52" s="43" t="e">
        <f t="shared" si="14"/>
        <v>#REF!</v>
      </c>
      <c r="W52" s="43" t="e">
        <f t="shared" si="14"/>
        <v>#REF!</v>
      </c>
      <c r="X52" s="43" t="e">
        <f t="shared" si="14"/>
        <v>#REF!</v>
      </c>
      <c r="Y52" s="43" t="e">
        <f t="shared" si="14"/>
        <v>#REF!</v>
      </c>
      <c r="Z52" s="43" t="e">
        <f t="shared" si="14"/>
        <v>#REF!</v>
      </c>
      <c r="AA52" s="43" t="e">
        <f t="shared" si="14"/>
        <v>#REF!</v>
      </c>
      <c r="AB52" s="43" t="e">
        <f t="shared" si="14"/>
        <v>#REF!</v>
      </c>
      <c r="AC52" s="43" t="e">
        <f t="shared" si="14"/>
        <v>#REF!</v>
      </c>
      <c r="AD52" s="43" t="e">
        <f t="shared" si="14"/>
        <v>#REF!</v>
      </c>
      <c r="AE52" s="43" t="e">
        <f t="shared" si="14"/>
        <v>#REF!</v>
      </c>
      <c r="AF52" s="43" t="e">
        <f t="shared" si="14"/>
        <v>#REF!</v>
      </c>
      <c r="AG52" s="43" t="e">
        <f t="shared" si="14"/>
        <v>#REF!</v>
      </c>
      <c r="AH52" s="43" t="e">
        <f t="shared" si="14"/>
        <v>#REF!</v>
      </c>
      <c r="AI52" s="43" t="e">
        <f t="shared" si="14"/>
        <v>#REF!</v>
      </c>
      <c r="AJ52" s="43" t="e">
        <f t="shared" si="14"/>
        <v>#REF!</v>
      </c>
      <c r="AK52" s="43" t="e">
        <f t="shared" si="14"/>
        <v>#REF!</v>
      </c>
      <c r="AL52" s="43" t="e">
        <f t="shared" si="14"/>
        <v>#REF!</v>
      </c>
      <c r="AM52" s="43" t="e">
        <f t="shared" si="14"/>
        <v>#REF!</v>
      </c>
      <c r="AN52" s="43" t="e">
        <f t="shared" si="14"/>
        <v>#REF!</v>
      </c>
      <c r="AO52" s="43" t="e">
        <f t="shared" si="14"/>
        <v>#REF!</v>
      </c>
      <c r="AP52" s="43" t="e">
        <f t="shared" si="14"/>
        <v>#REF!</v>
      </c>
      <c r="AQ52" s="43" t="e">
        <f t="shared" si="14"/>
        <v>#REF!</v>
      </c>
      <c r="AR52" s="43" t="e">
        <f t="shared" si="14"/>
        <v>#REF!</v>
      </c>
      <c r="AS52" s="43" t="e">
        <f t="shared" si="14"/>
        <v>#REF!</v>
      </c>
      <c r="AT52" s="43" t="e">
        <f t="shared" si="14"/>
        <v>#REF!</v>
      </c>
      <c r="AU52" s="43" t="e">
        <f t="shared" si="14"/>
        <v>#REF!</v>
      </c>
      <c r="AV52" s="43" t="e">
        <f t="shared" si="14"/>
        <v>#REF!</v>
      </c>
      <c r="AW52" s="43" t="e">
        <f t="shared" si="14"/>
        <v>#REF!</v>
      </c>
      <c r="AX52" s="43" t="e">
        <f t="shared" si="14"/>
        <v>#REF!</v>
      </c>
      <c r="AY52" s="43" t="e">
        <f t="shared" si="14"/>
        <v>#REF!</v>
      </c>
      <c r="AZ52" s="43" t="e">
        <f t="shared" si="14"/>
        <v>#REF!</v>
      </c>
      <c r="BA52" s="43" t="e">
        <f t="shared" si="14"/>
        <v>#REF!</v>
      </c>
      <c r="BB52" s="43" t="e">
        <f t="shared" si="14"/>
        <v>#REF!</v>
      </c>
      <c r="BC52" s="43" t="e">
        <f t="shared" si="14"/>
        <v>#REF!</v>
      </c>
      <c r="BD52" s="43" t="e">
        <f t="shared" si="14"/>
        <v>#REF!</v>
      </c>
      <c r="BE52" s="43" t="e">
        <f t="shared" si="14"/>
        <v>#REF!</v>
      </c>
      <c r="BF52" s="43" t="e">
        <f t="shared" si="14"/>
        <v>#REF!</v>
      </c>
      <c r="BG52" s="43" t="e">
        <f t="shared" si="14"/>
        <v>#REF!</v>
      </c>
      <c r="BH52" s="43" t="e">
        <f t="shared" si="14"/>
        <v>#REF!</v>
      </c>
      <c r="BI52" s="43" t="e">
        <f t="shared" si="14"/>
        <v>#REF!</v>
      </c>
      <c r="BJ52" s="43" t="e">
        <f t="shared" si="14"/>
        <v>#REF!</v>
      </c>
      <c r="BK52" s="43" t="e">
        <f t="shared" si="14"/>
        <v>#REF!</v>
      </c>
      <c r="BL52" s="43" t="e">
        <f t="shared" si="14"/>
        <v>#REF!</v>
      </c>
      <c r="BM52" s="43" t="e">
        <f t="shared" si="14"/>
        <v>#REF!</v>
      </c>
      <c r="BN52" s="43" t="e">
        <f t="shared" si="14"/>
        <v>#REF!</v>
      </c>
      <c r="BO52" s="43" t="e">
        <f>BO20*0.85+25</f>
        <v>#REF!</v>
      </c>
      <c r="BP52" s="43" t="e">
        <f>BP20*0.85+25</f>
        <v>#REF!</v>
      </c>
      <c r="BQ52" s="43" t="e">
        <f>BQ20*0.85+25</f>
        <v>#REF!</v>
      </c>
    </row>
    <row r="53" spans="1:69" s="36" customFormat="1" ht="12" customHeight="1" x14ac:dyDescent="0.2">
      <c r="A53" s="145" t="str">
        <f t="shared" si="2"/>
        <v xml:space="preserve">Апартаменты с двумя спальнями / 2 Bedroom Apartments </v>
      </c>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row>
    <row r="54" spans="1:69" s="36" customFormat="1" ht="12" customHeight="1" x14ac:dyDescent="0.2">
      <c r="A54" s="52">
        <f t="shared" si="2"/>
        <v>1</v>
      </c>
      <c r="B54" s="43" t="e">
        <f>B22*0.85+25</f>
        <v>#REF!</v>
      </c>
      <c r="C54" s="43" t="e">
        <f t="shared" ref="C54:BN54" si="15">C22*0.85+25</f>
        <v>#REF!</v>
      </c>
      <c r="D54" s="43" t="e">
        <f t="shared" si="15"/>
        <v>#REF!</v>
      </c>
      <c r="E54" s="43" t="e">
        <f t="shared" si="15"/>
        <v>#REF!</v>
      </c>
      <c r="F54" s="43" t="e">
        <f t="shared" si="15"/>
        <v>#REF!</v>
      </c>
      <c r="G54" s="43" t="e">
        <f t="shared" si="15"/>
        <v>#REF!</v>
      </c>
      <c r="H54" s="43" t="e">
        <f t="shared" si="15"/>
        <v>#REF!</v>
      </c>
      <c r="I54" s="43" t="e">
        <f t="shared" si="15"/>
        <v>#REF!</v>
      </c>
      <c r="J54" s="43" t="e">
        <f t="shared" si="15"/>
        <v>#REF!</v>
      </c>
      <c r="K54" s="43" t="e">
        <f t="shared" si="15"/>
        <v>#REF!</v>
      </c>
      <c r="L54" s="43" t="e">
        <f t="shared" si="15"/>
        <v>#REF!</v>
      </c>
      <c r="M54" s="43" t="e">
        <f t="shared" si="15"/>
        <v>#REF!</v>
      </c>
      <c r="N54" s="43" t="e">
        <f t="shared" si="15"/>
        <v>#REF!</v>
      </c>
      <c r="O54" s="43" t="e">
        <f t="shared" si="15"/>
        <v>#REF!</v>
      </c>
      <c r="P54" s="43" t="e">
        <f t="shared" si="15"/>
        <v>#REF!</v>
      </c>
      <c r="Q54" s="43" t="e">
        <f t="shared" si="15"/>
        <v>#REF!</v>
      </c>
      <c r="R54" s="43" t="e">
        <f t="shared" si="15"/>
        <v>#REF!</v>
      </c>
      <c r="S54" s="43" t="e">
        <f t="shared" si="15"/>
        <v>#REF!</v>
      </c>
      <c r="T54" s="43" t="e">
        <f t="shared" si="15"/>
        <v>#REF!</v>
      </c>
      <c r="U54" s="43" t="e">
        <f t="shared" si="15"/>
        <v>#REF!</v>
      </c>
      <c r="V54" s="43" t="e">
        <f t="shared" si="15"/>
        <v>#REF!</v>
      </c>
      <c r="W54" s="43" t="e">
        <f t="shared" si="15"/>
        <v>#REF!</v>
      </c>
      <c r="X54" s="43" t="e">
        <f t="shared" si="15"/>
        <v>#REF!</v>
      </c>
      <c r="Y54" s="43" t="e">
        <f t="shared" si="15"/>
        <v>#REF!</v>
      </c>
      <c r="Z54" s="43" t="e">
        <f t="shared" si="15"/>
        <v>#REF!</v>
      </c>
      <c r="AA54" s="43" t="e">
        <f t="shared" si="15"/>
        <v>#REF!</v>
      </c>
      <c r="AB54" s="43" t="e">
        <f t="shared" si="15"/>
        <v>#REF!</v>
      </c>
      <c r="AC54" s="43" t="e">
        <f t="shared" si="15"/>
        <v>#REF!</v>
      </c>
      <c r="AD54" s="43" t="e">
        <f t="shared" si="15"/>
        <v>#REF!</v>
      </c>
      <c r="AE54" s="43" t="e">
        <f t="shared" si="15"/>
        <v>#REF!</v>
      </c>
      <c r="AF54" s="43" t="e">
        <f t="shared" si="15"/>
        <v>#REF!</v>
      </c>
      <c r="AG54" s="43" t="e">
        <f t="shared" si="15"/>
        <v>#REF!</v>
      </c>
      <c r="AH54" s="43" t="e">
        <f t="shared" si="15"/>
        <v>#REF!</v>
      </c>
      <c r="AI54" s="43" t="e">
        <f t="shared" si="15"/>
        <v>#REF!</v>
      </c>
      <c r="AJ54" s="43" t="e">
        <f t="shared" si="15"/>
        <v>#REF!</v>
      </c>
      <c r="AK54" s="43" t="e">
        <f t="shared" si="15"/>
        <v>#REF!</v>
      </c>
      <c r="AL54" s="43" t="e">
        <f t="shared" si="15"/>
        <v>#REF!</v>
      </c>
      <c r="AM54" s="43" t="e">
        <f t="shared" si="15"/>
        <v>#REF!</v>
      </c>
      <c r="AN54" s="43" t="e">
        <f t="shared" si="15"/>
        <v>#REF!</v>
      </c>
      <c r="AO54" s="43" t="e">
        <f t="shared" si="15"/>
        <v>#REF!</v>
      </c>
      <c r="AP54" s="43" t="e">
        <f t="shared" si="15"/>
        <v>#REF!</v>
      </c>
      <c r="AQ54" s="43" t="e">
        <f t="shared" si="15"/>
        <v>#REF!</v>
      </c>
      <c r="AR54" s="43" t="e">
        <f t="shared" si="15"/>
        <v>#REF!</v>
      </c>
      <c r="AS54" s="43" t="e">
        <f t="shared" si="15"/>
        <v>#REF!</v>
      </c>
      <c r="AT54" s="43" t="e">
        <f t="shared" si="15"/>
        <v>#REF!</v>
      </c>
      <c r="AU54" s="43" t="e">
        <f t="shared" si="15"/>
        <v>#REF!</v>
      </c>
      <c r="AV54" s="43" t="e">
        <f t="shared" si="15"/>
        <v>#REF!</v>
      </c>
      <c r="AW54" s="43" t="e">
        <f t="shared" si="15"/>
        <v>#REF!</v>
      </c>
      <c r="AX54" s="43" t="e">
        <f t="shared" si="15"/>
        <v>#REF!</v>
      </c>
      <c r="AY54" s="43" t="e">
        <f t="shared" si="15"/>
        <v>#REF!</v>
      </c>
      <c r="AZ54" s="43" t="e">
        <f t="shared" si="15"/>
        <v>#REF!</v>
      </c>
      <c r="BA54" s="43" t="e">
        <f t="shared" si="15"/>
        <v>#REF!</v>
      </c>
      <c r="BB54" s="43" t="e">
        <f t="shared" si="15"/>
        <v>#REF!</v>
      </c>
      <c r="BC54" s="43" t="e">
        <f t="shared" si="15"/>
        <v>#REF!</v>
      </c>
      <c r="BD54" s="43" t="e">
        <f t="shared" si="15"/>
        <v>#REF!</v>
      </c>
      <c r="BE54" s="43" t="e">
        <f t="shared" si="15"/>
        <v>#REF!</v>
      </c>
      <c r="BF54" s="43" t="e">
        <f t="shared" si="15"/>
        <v>#REF!</v>
      </c>
      <c r="BG54" s="43" t="e">
        <f t="shared" si="15"/>
        <v>#REF!</v>
      </c>
      <c r="BH54" s="43" t="e">
        <f t="shared" si="15"/>
        <v>#REF!</v>
      </c>
      <c r="BI54" s="43" t="e">
        <f t="shared" si="15"/>
        <v>#REF!</v>
      </c>
      <c r="BJ54" s="43" t="e">
        <f t="shared" si="15"/>
        <v>#REF!</v>
      </c>
      <c r="BK54" s="43" t="e">
        <f t="shared" si="15"/>
        <v>#REF!</v>
      </c>
      <c r="BL54" s="43" t="e">
        <f t="shared" si="15"/>
        <v>#REF!</v>
      </c>
      <c r="BM54" s="43" t="e">
        <f t="shared" si="15"/>
        <v>#REF!</v>
      </c>
      <c r="BN54" s="43" t="e">
        <f t="shared" si="15"/>
        <v>#REF!</v>
      </c>
      <c r="BO54" s="43" t="e">
        <f>BO22*0.85+25</f>
        <v>#REF!</v>
      </c>
      <c r="BP54" s="43" t="e">
        <f>BP22*0.85+25</f>
        <v>#REF!</v>
      </c>
      <c r="BQ54" s="43" t="e">
        <f>BQ22*0.85+25</f>
        <v>#REF!</v>
      </c>
    </row>
    <row r="55" spans="1:69" s="36" customFormat="1" ht="12" customHeight="1" x14ac:dyDescent="0.2">
      <c r="A55" s="145" t="str">
        <f t="shared" si="2"/>
        <v xml:space="preserve">Улучшенные апартаменты с двумя спальнями / 2 Bedroom Superior Apartments </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row>
    <row r="56" spans="1:69" s="36" customFormat="1" ht="12" customHeight="1" x14ac:dyDescent="0.2">
      <c r="A56" s="52">
        <f t="shared" si="2"/>
        <v>1</v>
      </c>
      <c r="B56" s="43" t="e">
        <f>B24*0.85+25</f>
        <v>#REF!</v>
      </c>
      <c r="C56" s="43" t="e">
        <f t="shared" ref="C56:BN56" si="16">C24*0.85+25</f>
        <v>#REF!</v>
      </c>
      <c r="D56" s="43" t="e">
        <f t="shared" si="16"/>
        <v>#REF!</v>
      </c>
      <c r="E56" s="43" t="e">
        <f t="shared" si="16"/>
        <v>#REF!</v>
      </c>
      <c r="F56" s="43" t="e">
        <f t="shared" si="16"/>
        <v>#REF!</v>
      </c>
      <c r="G56" s="43" t="e">
        <f t="shared" si="16"/>
        <v>#REF!</v>
      </c>
      <c r="H56" s="43" t="e">
        <f t="shared" si="16"/>
        <v>#REF!</v>
      </c>
      <c r="I56" s="43" t="e">
        <f t="shared" si="16"/>
        <v>#REF!</v>
      </c>
      <c r="J56" s="43" t="e">
        <f t="shared" si="16"/>
        <v>#REF!</v>
      </c>
      <c r="K56" s="43" t="e">
        <f t="shared" si="16"/>
        <v>#REF!</v>
      </c>
      <c r="L56" s="43" t="e">
        <f t="shared" si="16"/>
        <v>#REF!</v>
      </c>
      <c r="M56" s="43" t="e">
        <f t="shared" si="16"/>
        <v>#REF!</v>
      </c>
      <c r="N56" s="43" t="e">
        <f t="shared" si="16"/>
        <v>#REF!</v>
      </c>
      <c r="O56" s="43" t="e">
        <f t="shared" si="16"/>
        <v>#REF!</v>
      </c>
      <c r="P56" s="43" t="e">
        <f t="shared" si="16"/>
        <v>#REF!</v>
      </c>
      <c r="Q56" s="43" t="e">
        <f t="shared" si="16"/>
        <v>#REF!</v>
      </c>
      <c r="R56" s="43" t="e">
        <f t="shared" si="16"/>
        <v>#REF!</v>
      </c>
      <c r="S56" s="43" t="e">
        <f t="shared" si="16"/>
        <v>#REF!</v>
      </c>
      <c r="T56" s="43" t="e">
        <f t="shared" si="16"/>
        <v>#REF!</v>
      </c>
      <c r="U56" s="43" t="e">
        <f t="shared" si="16"/>
        <v>#REF!</v>
      </c>
      <c r="V56" s="43" t="e">
        <f t="shared" si="16"/>
        <v>#REF!</v>
      </c>
      <c r="W56" s="43" t="e">
        <f t="shared" si="16"/>
        <v>#REF!</v>
      </c>
      <c r="X56" s="43" t="e">
        <f t="shared" si="16"/>
        <v>#REF!</v>
      </c>
      <c r="Y56" s="43" t="e">
        <f t="shared" si="16"/>
        <v>#REF!</v>
      </c>
      <c r="Z56" s="43" t="e">
        <f t="shared" si="16"/>
        <v>#REF!</v>
      </c>
      <c r="AA56" s="43" t="e">
        <f t="shared" si="16"/>
        <v>#REF!</v>
      </c>
      <c r="AB56" s="43" t="e">
        <f t="shared" si="16"/>
        <v>#REF!</v>
      </c>
      <c r="AC56" s="43" t="e">
        <f t="shared" si="16"/>
        <v>#REF!</v>
      </c>
      <c r="AD56" s="43" t="e">
        <f t="shared" si="16"/>
        <v>#REF!</v>
      </c>
      <c r="AE56" s="43" t="e">
        <f t="shared" si="16"/>
        <v>#REF!</v>
      </c>
      <c r="AF56" s="43" t="e">
        <f t="shared" si="16"/>
        <v>#REF!</v>
      </c>
      <c r="AG56" s="43" t="e">
        <f t="shared" si="16"/>
        <v>#REF!</v>
      </c>
      <c r="AH56" s="43" t="e">
        <f t="shared" si="16"/>
        <v>#REF!</v>
      </c>
      <c r="AI56" s="43" t="e">
        <f t="shared" si="16"/>
        <v>#REF!</v>
      </c>
      <c r="AJ56" s="43" t="e">
        <f t="shared" si="16"/>
        <v>#REF!</v>
      </c>
      <c r="AK56" s="43" t="e">
        <f t="shared" si="16"/>
        <v>#REF!</v>
      </c>
      <c r="AL56" s="43" t="e">
        <f t="shared" si="16"/>
        <v>#REF!</v>
      </c>
      <c r="AM56" s="43" t="e">
        <f t="shared" si="16"/>
        <v>#REF!</v>
      </c>
      <c r="AN56" s="43" t="e">
        <f t="shared" si="16"/>
        <v>#REF!</v>
      </c>
      <c r="AO56" s="43" t="e">
        <f t="shared" si="16"/>
        <v>#REF!</v>
      </c>
      <c r="AP56" s="43" t="e">
        <f t="shared" si="16"/>
        <v>#REF!</v>
      </c>
      <c r="AQ56" s="43" t="e">
        <f t="shared" si="16"/>
        <v>#REF!</v>
      </c>
      <c r="AR56" s="43" t="e">
        <f t="shared" si="16"/>
        <v>#REF!</v>
      </c>
      <c r="AS56" s="43" t="e">
        <f t="shared" si="16"/>
        <v>#REF!</v>
      </c>
      <c r="AT56" s="43" t="e">
        <f t="shared" si="16"/>
        <v>#REF!</v>
      </c>
      <c r="AU56" s="43" t="e">
        <f t="shared" si="16"/>
        <v>#REF!</v>
      </c>
      <c r="AV56" s="43" t="e">
        <f t="shared" si="16"/>
        <v>#REF!</v>
      </c>
      <c r="AW56" s="43" t="e">
        <f t="shared" si="16"/>
        <v>#REF!</v>
      </c>
      <c r="AX56" s="43" t="e">
        <f t="shared" si="16"/>
        <v>#REF!</v>
      </c>
      <c r="AY56" s="43" t="e">
        <f t="shared" si="16"/>
        <v>#REF!</v>
      </c>
      <c r="AZ56" s="43" t="e">
        <f t="shared" si="16"/>
        <v>#REF!</v>
      </c>
      <c r="BA56" s="43" t="e">
        <f t="shared" si="16"/>
        <v>#REF!</v>
      </c>
      <c r="BB56" s="43" t="e">
        <f t="shared" si="16"/>
        <v>#REF!</v>
      </c>
      <c r="BC56" s="43" t="e">
        <f t="shared" si="16"/>
        <v>#REF!</v>
      </c>
      <c r="BD56" s="43" t="e">
        <f t="shared" si="16"/>
        <v>#REF!</v>
      </c>
      <c r="BE56" s="43" t="e">
        <f t="shared" si="16"/>
        <v>#REF!</v>
      </c>
      <c r="BF56" s="43" t="e">
        <f t="shared" si="16"/>
        <v>#REF!</v>
      </c>
      <c r="BG56" s="43" t="e">
        <f t="shared" si="16"/>
        <v>#REF!</v>
      </c>
      <c r="BH56" s="43" t="e">
        <f t="shared" si="16"/>
        <v>#REF!</v>
      </c>
      <c r="BI56" s="43" t="e">
        <f t="shared" si="16"/>
        <v>#REF!</v>
      </c>
      <c r="BJ56" s="43" t="e">
        <f t="shared" si="16"/>
        <v>#REF!</v>
      </c>
      <c r="BK56" s="43" t="e">
        <f t="shared" si="16"/>
        <v>#REF!</v>
      </c>
      <c r="BL56" s="43" t="e">
        <f t="shared" si="16"/>
        <v>#REF!</v>
      </c>
      <c r="BM56" s="43" t="e">
        <f t="shared" si="16"/>
        <v>#REF!</v>
      </c>
      <c r="BN56" s="43" t="e">
        <f t="shared" si="16"/>
        <v>#REF!</v>
      </c>
      <c r="BO56" s="43" t="e">
        <f>BO24*0.85+25</f>
        <v>#REF!</v>
      </c>
      <c r="BP56" s="43" t="e">
        <f>BP24*0.85+25</f>
        <v>#REF!</v>
      </c>
      <c r="BQ56" s="43" t="e">
        <f>BQ24*0.85+25</f>
        <v>#REF!</v>
      </c>
    </row>
    <row r="57" spans="1:69" s="36" customFormat="1" ht="12" customHeight="1" x14ac:dyDescent="0.2">
      <c r="A57" s="145" t="str">
        <f t="shared" si="2"/>
        <v xml:space="preserve">Апартаменты с тремя спальнями / 3 Bedroom Apartments </v>
      </c>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69" s="36" customFormat="1" ht="12" customHeight="1" x14ac:dyDescent="0.2">
      <c r="A58" s="52">
        <f t="shared" si="2"/>
        <v>1</v>
      </c>
      <c r="B58" s="43" t="e">
        <f>B26*0.85+25</f>
        <v>#REF!</v>
      </c>
      <c r="C58" s="43" t="e">
        <f t="shared" ref="C58:BN58" si="17">C26*0.85+25</f>
        <v>#REF!</v>
      </c>
      <c r="D58" s="43" t="e">
        <f t="shared" si="17"/>
        <v>#REF!</v>
      </c>
      <c r="E58" s="43" t="e">
        <f t="shared" si="17"/>
        <v>#REF!</v>
      </c>
      <c r="F58" s="43" t="e">
        <f t="shared" si="17"/>
        <v>#REF!</v>
      </c>
      <c r="G58" s="43" t="e">
        <f t="shared" si="17"/>
        <v>#REF!</v>
      </c>
      <c r="H58" s="43" t="e">
        <f t="shared" si="17"/>
        <v>#REF!</v>
      </c>
      <c r="I58" s="43" t="e">
        <f t="shared" si="17"/>
        <v>#REF!</v>
      </c>
      <c r="J58" s="43" t="e">
        <f t="shared" si="17"/>
        <v>#REF!</v>
      </c>
      <c r="K58" s="43" t="e">
        <f t="shared" si="17"/>
        <v>#REF!</v>
      </c>
      <c r="L58" s="43" t="e">
        <f t="shared" si="17"/>
        <v>#REF!</v>
      </c>
      <c r="M58" s="43" t="e">
        <f t="shared" si="17"/>
        <v>#REF!</v>
      </c>
      <c r="N58" s="43" t="e">
        <f t="shared" si="17"/>
        <v>#REF!</v>
      </c>
      <c r="O58" s="43" t="e">
        <f t="shared" si="17"/>
        <v>#REF!</v>
      </c>
      <c r="P58" s="43" t="e">
        <f t="shared" si="17"/>
        <v>#REF!</v>
      </c>
      <c r="Q58" s="43" t="e">
        <f t="shared" si="17"/>
        <v>#REF!</v>
      </c>
      <c r="R58" s="43" t="e">
        <f t="shared" si="17"/>
        <v>#REF!</v>
      </c>
      <c r="S58" s="43" t="e">
        <f t="shared" si="17"/>
        <v>#REF!</v>
      </c>
      <c r="T58" s="43" t="e">
        <f t="shared" si="17"/>
        <v>#REF!</v>
      </c>
      <c r="U58" s="43" t="e">
        <f t="shared" si="17"/>
        <v>#REF!</v>
      </c>
      <c r="V58" s="43" t="e">
        <f t="shared" si="17"/>
        <v>#REF!</v>
      </c>
      <c r="W58" s="43" t="e">
        <f t="shared" si="17"/>
        <v>#REF!</v>
      </c>
      <c r="X58" s="43" t="e">
        <f t="shared" si="17"/>
        <v>#REF!</v>
      </c>
      <c r="Y58" s="43" t="e">
        <f t="shared" si="17"/>
        <v>#REF!</v>
      </c>
      <c r="Z58" s="43" t="e">
        <f t="shared" si="17"/>
        <v>#REF!</v>
      </c>
      <c r="AA58" s="43" t="e">
        <f t="shared" si="17"/>
        <v>#REF!</v>
      </c>
      <c r="AB58" s="43" t="e">
        <f t="shared" si="17"/>
        <v>#REF!</v>
      </c>
      <c r="AC58" s="43" t="e">
        <f t="shared" si="17"/>
        <v>#REF!</v>
      </c>
      <c r="AD58" s="43" t="e">
        <f t="shared" si="17"/>
        <v>#REF!</v>
      </c>
      <c r="AE58" s="43" t="e">
        <f t="shared" si="17"/>
        <v>#REF!</v>
      </c>
      <c r="AF58" s="43" t="e">
        <f t="shared" si="17"/>
        <v>#REF!</v>
      </c>
      <c r="AG58" s="43" t="e">
        <f t="shared" si="17"/>
        <v>#REF!</v>
      </c>
      <c r="AH58" s="43" t="e">
        <f t="shared" si="17"/>
        <v>#REF!</v>
      </c>
      <c r="AI58" s="43" t="e">
        <f t="shared" si="17"/>
        <v>#REF!</v>
      </c>
      <c r="AJ58" s="43" t="e">
        <f t="shared" si="17"/>
        <v>#REF!</v>
      </c>
      <c r="AK58" s="43" t="e">
        <f t="shared" si="17"/>
        <v>#REF!</v>
      </c>
      <c r="AL58" s="43" t="e">
        <f t="shared" si="17"/>
        <v>#REF!</v>
      </c>
      <c r="AM58" s="43" t="e">
        <f t="shared" si="17"/>
        <v>#REF!</v>
      </c>
      <c r="AN58" s="43" t="e">
        <f t="shared" si="17"/>
        <v>#REF!</v>
      </c>
      <c r="AO58" s="43" t="e">
        <f t="shared" si="17"/>
        <v>#REF!</v>
      </c>
      <c r="AP58" s="43" t="e">
        <f t="shared" si="17"/>
        <v>#REF!</v>
      </c>
      <c r="AQ58" s="43" t="e">
        <f t="shared" si="17"/>
        <v>#REF!</v>
      </c>
      <c r="AR58" s="43" t="e">
        <f t="shared" si="17"/>
        <v>#REF!</v>
      </c>
      <c r="AS58" s="43" t="e">
        <f t="shared" si="17"/>
        <v>#REF!</v>
      </c>
      <c r="AT58" s="43" t="e">
        <f t="shared" si="17"/>
        <v>#REF!</v>
      </c>
      <c r="AU58" s="43" t="e">
        <f t="shared" si="17"/>
        <v>#REF!</v>
      </c>
      <c r="AV58" s="43" t="e">
        <f t="shared" si="17"/>
        <v>#REF!</v>
      </c>
      <c r="AW58" s="43" t="e">
        <f t="shared" si="17"/>
        <v>#REF!</v>
      </c>
      <c r="AX58" s="43" t="e">
        <f t="shared" si="17"/>
        <v>#REF!</v>
      </c>
      <c r="AY58" s="43" t="e">
        <f t="shared" si="17"/>
        <v>#REF!</v>
      </c>
      <c r="AZ58" s="43" t="e">
        <f t="shared" si="17"/>
        <v>#REF!</v>
      </c>
      <c r="BA58" s="43" t="e">
        <f t="shared" si="17"/>
        <v>#REF!</v>
      </c>
      <c r="BB58" s="43" t="e">
        <f t="shared" si="17"/>
        <v>#REF!</v>
      </c>
      <c r="BC58" s="43" t="e">
        <f t="shared" si="17"/>
        <v>#REF!</v>
      </c>
      <c r="BD58" s="43" t="e">
        <f t="shared" si="17"/>
        <v>#REF!</v>
      </c>
      <c r="BE58" s="43" t="e">
        <f t="shared" si="17"/>
        <v>#REF!</v>
      </c>
      <c r="BF58" s="43" t="e">
        <f t="shared" si="17"/>
        <v>#REF!</v>
      </c>
      <c r="BG58" s="43" t="e">
        <f t="shared" si="17"/>
        <v>#REF!</v>
      </c>
      <c r="BH58" s="43" t="e">
        <f t="shared" si="17"/>
        <v>#REF!</v>
      </c>
      <c r="BI58" s="43" t="e">
        <f t="shared" si="17"/>
        <v>#REF!</v>
      </c>
      <c r="BJ58" s="43" t="e">
        <f t="shared" si="17"/>
        <v>#REF!</v>
      </c>
      <c r="BK58" s="43" t="e">
        <f t="shared" si="17"/>
        <v>#REF!</v>
      </c>
      <c r="BL58" s="43" t="e">
        <f t="shared" si="17"/>
        <v>#REF!</v>
      </c>
      <c r="BM58" s="43" t="e">
        <f t="shared" si="17"/>
        <v>#REF!</v>
      </c>
      <c r="BN58" s="43" t="e">
        <f t="shared" si="17"/>
        <v>#REF!</v>
      </c>
      <c r="BO58" s="43" t="e">
        <f>BO26*0.85+25</f>
        <v>#REF!</v>
      </c>
      <c r="BP58" s="43" t="e">
        <f>BP26*0.85+25</f>
        <v>#REF!</v>
      </c>
      <c r="BQ58" s="43" t="e">
        <f>BQ26*0.85+25</f>
        <v>#REF!</v>
      </c>
    </row>
    <row r="59" spans="1:69" s="36" customFormat="1" ht="12" customHeight="1" x14ac:dyDescent="0.2">
      <c r="A59" s="145" t="str">
        <f t="shared" si="2"/>
        <v xml:space="preserve">Апартаменты с четырьмя  спальнями / 4 Bedroom Apartments </v>
      </c>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row>
    <row r="60" spans="1:69" s="36" customFormat="1" ht="12" customHeight="1" x14ac:dyDescent="0.2">
      <c r="A60" s="52" t="str">
        <f t="shared" si="2"/>
        <v>от 1 до 8</v>
      </c>
      <c r="B60" s="43" t="e">
        <f>B28*0.85+25</f>
        <v>#REF!</v>
      </c>
      <c r="C60" s="43" t="e">
        <f t="shared" ref="C60:BN60" si="18">C28*0.85+25</f>
        <v>#REF!</v>
      </c>
      <c r="D60" s="43" t="e">
        <f t="shared" si="18"/>
        <v>#REF!</v>
      </c>
      <c r="E60" s="43" t="e">
        <f t="shared" si="18"/>
        <v>#REF!</v>
      </c>
      <c r="F60" s="43" t="e">
        <f t="shared" si="18"/>
        <v>#REF!</v>
      </c>
      <c r="G60" s="43" t="e">
        <f t="shared" si="18"/>
        <v>#REF!</v>
      </c>
      <c r="H60" s="43" t="e">
        <f t="shared" si="18"/>
        <v>#REF!</v>
      </c>
      <c r="I60" s="43" t="e">
        <f t="shared" si="18"/>
        <v>#REF!</v>
      </c>
      <c r="J60" s="43" t="e">
        <f t="shared" si="18"/>
        <v>#REF!</v>
      </c>
      <c r="K60" s="43" t="e">
        <f t="shared" si="18"/>
        <v>#REF!</v>
      </c>
      <c r="L60" s="43" t="e">
        <f t="shared" si="18"/>
        <v>#REF!</v>
      </c>
      <c r="M60" s="43" t="e">
        <f t="shared" si="18"/>
        <v>#REF!</v>
      </c>
      <c r="N60" s="43" t="e">
        <f t="shared" si="18"/>
        <v>#REF!</v>
      </c>
      <c r="O60" s="43" t="e">
        <f t="shared" si="18"/>
        <v>#REF!</v>
      </c>
      <c r="P60" s="43" t="e">
        <f t="shared" si="18"/>
        <v>#REF!</v>
      </c>
      <c r="Q60" s="43" t="e">
        <f t="shared" si="18"/>
        <v>#REF!</v>
      </c>
      <c r="R60" s="43" t="e">
        <f t="shared" si="18"/>
        <v>#REF!</v>
      </c>
      <c r="S60" s="43" t="e">
        <f t="shared" si="18"/>
        <v>#REF!</v>
      </c>
      <c r="T60" s="43" t="e">
        <f t="shared" si="18"/>
        <v>#REF!</v>
      </c>
      <c r="U60" s="43" t="e">
        <f t="shared" si="18"/>
        <v>#REF!</v>
      </c>
      <c r="V60" s="43" t="e">
        <f t="shared" si="18"/>
        <v>#REF!</v>
      </c>
      <c r="W60" s="43" t="e">
        <f t="shared" si="18"/>
        <v>#REF!</v>
      </c>
      <c r="X60" s="43" t="e">
        <f t="shared" si="18"/>
        <v>#REF!</v>
      </c>
      <c r="Y60" s="43" t="e">
        <f t="shared" si="18"/>
        <v>#REF!</v>
      </c>
      <c r="Z60" s="43" t="e">
        <f t="shared" si="18"/>
        <v>#REF!</v>
      </c>
      <c r="AA60" s="43" t="e">
        <f t="shared" si="18"/>
        <v>#REF!</v>
      </c>
      <c r="AB60" s="43" t="e">
        <f t="shared" si="18"/>
        <v>#REF!</v>
      </c>
      <c r="AC60" s="43" t="e">
        <f t="shared" si="18"/>
        <v>#REF!</v>
      </c>
      <c r="AD60" s="43" t="e">
        <f t="shared" si="18"/>
        <v>#REF!</v>
      </c>
      <c r="AE60" s="43" t="e">
        <f t="shared" si="18"/>
        <v>#REF!</v>
      </c>
      <c r="AF60" s="43" t="e">
        <f t="shared" si="18"/>
        <v>#REF!</v>
      </c>
      <c r="AG60" s="43" t="e">
        <f t="shared" si="18"/>
        <v>#REF!</v>
      </c>
      <c r="AH60" s="43" t="e">
        <f t="shared" si="18"/>
        <v>#REF!</v>
      </c>
      <c r="AI60" s="43" t="e">
        <f t="shared" si="18"/>
        <v>#REF!</v>
      </c>
      <c r="AJ60" s="43" t="e">
        <f t="shared" si="18"/>
        <v>#REF!</v>
      </c>
      <c r="AK60" s="43" t="e">
        <f t="shared" si="18"/>
        <v>#REF!</v>
      </c>
      <c r="AL60" s="43" t="e">
        <f t="shared" si="18"/>
        <v>#REF!</v>
      </c>
      <c r="AM60" s="43" t="e">
        <f t="shared" si="18"/>
        <v>#REF!</v>
      </c>
      <c r="AN60" s="43" t="e">
        <f t="shared" si="18"/>
        <v>#REF!</v>
      </c>
      <c r="AO60" s="43" t="e">
        <f t="shared" si="18"/>
        <v>#REF!</v>
      </c>
      <c r="AP60" s="43" t="e">
        <f t="shared" si="18"/>
        <v>#REF!</v>
      </c>
      <c r="AQ60" s="43" t="e">
        <f t="shared" si="18"/>
        <v>#REF!</v>
      </c>
      <c r="AR60" s="43" t="e">
        <f t="shared" si="18"/>
        <v>#REF!</v>
      </c>
      <c r="AS60" s="43" t="e">
        <f t="shared" si="18"/>
        <v>#REF!</v>
      </c>
      <c r="AT60" s="43" t="e">
        <f t="shared" si="18"/>
        <v>#REF!</v>
      </c>
      <c r="AU60" s="43" t="e">
        <f t="shared" si="18"/>
        <v>#REF!</v>
      </c>
      <c r="AV60" s="43" t="e">
        <f t="shared" si="18"/>
        <v>#REF!</v>
      </c>
      <c r="AW60" s="43" t="e">
        <f t="shared" si="18"/>
        <v>#REF!</v>
      </c>
      <c r="AX60" s="43" t="e">
        <f t="shared" si="18"/>
        <v>#REF!</v>
      </c>
      <c r="AY60" s="43" t="e">
        <f t="shared" si="18"/>
        <v>#REF!</v>
      </c>
      <c r="AZ60" s="43" t="e">
        <f t="shared" si="18"/>
        <v>#REF!</v>
      </c>
      <c r="BA60" s="43" t="e">
        <f t="shared" si="18"/>
        <v>#REF!</v>
      </c>
      <c r="BB60" s="43" t="e">
        <f t="shared" si="18"/>
        <v>#REF!</v>
      </c>
      <c r="BC60" s="43" t="e">
        <f t="shared" si="18"/>
        <v>#REF!</v>
      </c>
      <c r="BD60" s="43" t="e">
        <f t="shared" si="18"/>
        <v>#REF!</v>
      </c>
      <c r="BE60" s="43" t="e">
        <f t="shared" si="18"/>
        <v>#REF!</v>
      </c>
      <c r="BF60" s="43" t="e">
        <f t="shared" si="18"/>
        <v>#REF!</v>
      </c>
      <c r="BG60" s="43" t="e">
        <f t="shared" si="18"/>
        <v>#REF!</v>
      </c>
      <c r="BH60" s="43" t="e">
        <f t="shared" si="18"/>
        <v>#REF!</v>
      </c>
      <c r="BI60" s="43" t="e">
        <f t="shared" si="18"/>
        <v>#REF!</v>
      </c>
      <c r="BJ60" s="43" t="e">
        <f t="shared" si="18"/>
        <v>#REF!</v>
      </c>
      <c r="BK60" s="43" t="e">
        <f t="shared" si="18"/>
        <v>#REF!</v>
      </c>
      <c r="BL60" s="43" t="e">
        <f t="shared" si="18"/>
        <v>#REF!</v>
      </c>
      <c r="BM60" s="43" t="e">
        <f t="shared" si="18"/>
        <v>#REF!</v>
      </c>
      <c r="BN60" s="43" t="e">
        <f t="shared" si="18"/>
        <v>#REF!</v>
      </c>
      <c r="BO60" s="43" t="e">
        <f>BO28*0.85+25</f>
        <v>#REF!</v>
      </c>
      <c r="BP60" s="43" t="e">
        <f>BP28*0.85+25</f>
        <v>#REF!</v>
      </c>
      <c r="BQ60" s="43" t="e">
        <f>BQ28*0.85+25</f>
        <v>#REF!</v>
      </c>
    </row>
    <row r="61" spans="1:69" s="36" customFormat="1" ht="12" customHeight="1" x14ac:dyDescent="0.2">
      <c r="A61" s="43" t="str">
        <f t="shared" si="2"/>
        <v>Президентский Люкс/ Presidential Suite</v>
      </c>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row>
    <row r="62" spans="1:69" s="36" customFormat="1" ht="12" customHeight="1" x14ac:dyDescent="0.2">
      <c r="A62" s="52">
        <f t="shared" si="2"/>
        <v>1</v>
      </c>
      <c r="B62" s="43" t="e">
        <f>B30*0.85+25</f>
        <v>#REF!</v>
      </c>
      <c r="C62" s="43" t="e">
        <f t="shared" ref="C62:BN62" si="19">C30*0.85+25</f>
        <v>#REF!</v>
      </c>
      <c r="D62" s="43" t="e">
        <f t="shared" si="19"/>
        <v>#REF!</v>
      </c>
      <c r="E62" s="43" t="e">
        <f t="shared" si="19"/>
        <v>#REF!</v>
      </c>
      <c r="F62" s="43" t="e">
        <f t="shared" si="19"/>
        <v>#REF!</v>
      </c>
      <c r="G62" s="43" t="e">
        <f t="shared" si="19"/>
        <v>#REF!</v>
      </c>
      <c r="H62" s="43" t="e">
        <f t="shared" si="19"/>
        <v>#REF!</v>
      </c>
      <c r="I62" s="43" t="e">
        <f t="shared" si="19"/>
        <v>#REF!</v>
      </c>
      <c r="J62" s="43" t="e">
        <f t="shared" si="19"/>
        <v>#REF!</v>
      </c>
      <c r="K62" s="43" t="e">
        <f t="shared" si="19"/>
        <v>#REF!</v>
      </c>
      <c r="L62" s="43" t="e">
        <f t="shared" si="19"/>
        <v>#REF!</v>
      </c>
      <c r="M62" s="43" t="e">
        <f t="shared" si="19"/>
        <v>#REF!</v>
      </c>
      <c r="N62" s="43" t="e">
        <f t="shared" si="19"/>
        <v>#REF!</v>
      </c>
      <c r="O62" s="43" t="e">
        <f t="shared" si="19"/>
        <v>#REF!</v>
      </c>
      <c r="P62" s="43" t="e">
        <f t="shared" si="19"/>
        <v>#REF!</v>
      </c>
      <c r="Q62" s="43" t="e">
        <f t="shared" si="19"/>
        <v>#REF!</v>
      </c>
      <c r="R62" s="43" t="e">
        <f t="shared" si="19"/>
        <v>#REF!</v>
      </c>
      <c r="S62" s="43" t="e">
        <f t="shared" si="19"/>
        <v>#REF!</v>
      </c>
      <c r="T62" s="43" t="e">
        <f t="shared" si="19"/>
        <v>#REF!</v>
      </c>
      <c r="U62" s="43" t="e">
        <f t="shared" si="19"/>
        <v>#REF!</v>
      </c>
      <c r="V62" s="43" t="e">
        <f t="shared" si="19"/>
        <v>#REF!</v>
      </c>
      <c r="W62" s="43" t="e">
        <f t="shared" si="19"/>
        <v>#REF!</v>
      </c>
      <c r="X62" s="43" t="e">
        <f t="shared" si="19"/>
        <v>#REF!</v>
      </c>
      <c r="Y62" s="43" t="e">
        <f t="shared" si="19"/>
        <v>#REF!</v>
      </c>
      <c r="Z62" s="43" t="e">
        <f t="shared" si="19"/>
        <v>#REF!</v>
      </c>
      <c r="AA62" s="43" t="e">
        <f t="shared" si="19"/>
        <v>#REF!</v>
      </c>
      <c r="AB62" s="43" t="e">
        <f t="shared" si="19"/>
        <v>#REF!</v>
      </c>
      <c r="AC62" s="43" t="e">
        <f t="shared" si="19"/>
        <v>#REF!</v>
      </c>
      <c r="AD62" s="43" t="e">
        <f t="shared" si="19"/>
        <v>#REF!</v>
      </c>
      <c r="AE62" s="43" t="e">
        <f t="shared" si="19"/>
        <v>#REF!</v>
      </c>
      <c r="AF62" s="43" t="e">
        <f t="shared" si="19"/>
        <v>#REF!</v>
      </c>
      <c r="AG62" s="43" t="e">
        <f t="shared" si="19"/>
        <v>#REF!</v>
      </c>
      <c r="AH62" s="43" t="e">
        <f t="shared" si="19"/>
        <v>#REF!</v>
      </c>
      <c r="AI62" s="43" t="e">
        <f t="shared" si="19"/>
        <v>#REF!</v>
      </c>
      <c r="AJ62" s="43" t="e">
        <f t="shared" si="19"/>
        <v>#REF!</v>
      </c>
      <c r="AK62" s="43" t="e">
        <f t="shared" si="19"/>
        <v>#REF!</v>
      </c>
      <c r="AL62" s="43" t="e">
        <f t="shared" si="19"/>
        <v>#REF!</v>
      </c>
      <c r="AM62" s="43" t="e">
        <f t="shared" si="19"/>
        <v>#REF!</v>
      </c>
      <c r="AN62" s="43" t="e">
        <f t="shared" si="19"/>
        <v>#REF!</v>
      </c>
      <c r="AO62" s="43" t="e">
        <f t="shared" si="19"/>
        <v>#REF!</v>
      </c>
      <c r="AP62" s="43" t="e">
        <f t="shared" si="19"/>
        <v>#REF!</v>
      </c>
      <c r="AQ62" s="43" t="e">
        <f t="shared" si="19"/>
        <v>#REF!</v>
      </c>
      <c r="AR62" s="43" t="e">
        <f t="shared" si="19"/>
        <v>#REF!</v>
      </c>
      <c r="AS62" s="43" t="e">
        <f t="shared" si="19"/>
        <v>#REF!</v>
      </c>
      <c r="AT62" s="43" t="e">
        <f t="shared" si="19"/>
        <v>#REF!</v>
      </c>
      <c r="AU62" s="43" t="e">
        <f t="shared" si="19"/>
        <v>#REF!</v>
      </c>
      <c r="AV62" s="43" t="e">
        <f t="shared" si="19"/>
        <v>#REF!</v>
      </c>
      <c r="AW62" s="43" t="e">
        <f t="shared" si="19"/>
        <v>#REF!</v>
      </c>
      <c r="AX62" s="43" t="e">
        <f t="shared" si="19"/>
        <v>#REF!</v>
      </c>
      <c r="AY62" s="43" t="e">
        <f t="shared" si="19"/>
        <v>#REF!</v>
      </c>
      <c r="AZ62" s="43" t="e">
        <f t="shared" si="19"/>
        <v>#REF!</v>
      </c>
      <c r="BA62" s="43" t="e">
        <f t="shared" si="19"/>
        <v>#REF!</v>
      </c>
      <c r="BB62" s="43" t="e">
        <f t="shared" si="19"/>
        <v>#REF!</v>
      </c>
      <c r="BC62" s="43" t="e">
        <f t="shared" si="19"/>
        <v>#REF!</v>
      </c>
      <c r="BD62" s="43" t="e">
        <f t="shared" si="19"/>
        <v>#REF!</v>
      </c>
      <c r="BE62" s="43" t="e">
        <f t="shared" si="19"/>
        <v>#REF!</v>
      </c>
      <c r="BF62" s="43" t="e">
        <f t="shared" si="19"/>
        <v>#REF!</v>
      </c>
      <c r="BG62" s="43" t="e">
        <f t="shared" si="19"/>
        <v>#REF!</v>
      </c>
      <c r="BH62" s="43" t="e">
        <f t="shared" si="19"/>
        <v>#REF!</v>
      </c>
      <c r="BI62" s="43" t="e">
        <f t="shared" si="19"/>
        <v>#REF!</v>
      </c>
      <c r="BJ62" s="43" t="e">
        <f t="shared" si="19"/>
        <v>#REF!</v>
      </c>
      <c r="BK62" s="43" t="e">
        <f t="shared" si="19"/>
        <v>#REF!</v>
      </c>
      <c r="BL62" s="43" t="e">
        <f t="shared" si="19"/>
        <v>#REF!</v>
      </c>
      <c r="BM62" s="43" t="e">
        <f t="shared" si="19"/>
        <v>#REF!</v>
      </c>
      <c r="BN62" s="43" t="e">
        <f t="shared" si="19"/>
        <v>#REF!</v>
      </c>
      <c r="BO62" s="43" t="e">
        <f>BO30*0.85+25</f>
        <v>#REF!</v>
      </c>
      <c r="BP62" s="43" t="e">
        <f>BP30*0.85+25</f>
        <v>#REF!</v>
      </c>
      <c r="BQ62" s="43" t="e">
        <f>BQ30*0.85+25</f>
        <v>#REF!</v>
      </c>
    </row>
    <row r="63" spans="1:69" s="36" customFormat="1" ht="12" customHeight="1" x14ac:dyDescent="0.2">
      <c r="A63" s="145" t="str">
        <f t="shared" si="2"/>
        <v>Пентхаус с тремя спальнями / Penthouse 3 bedrooms</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row>
    <row r="64" spans="1:69" s="36" customFormat="1" ht="12" customHeight="1" x14ac:dyDescent="0.2">
      <c r="A64" s="52">
        <f t="shared" si="2"/>
        <v>1</v>
      </c>
      <c r="B64" s="43" t="e">
        <f>B32*0.85+25</f>
        <v>#REF!</v>
      </c>
      <c r="C64" s="43" t="e">
        <f t="shared" ref="C64:BN64" si="20">C32*0.85+25</f>
        <v>#REF!</v>
      </c>
      <c r="D64" s="43" t="e">
        <f t="shared" si="20"/>
        <v>#REF!</v>
      </c>
      <c r="E64" s="43" t="e">
        <f t="shared" si="20"/>
        <v>#REF!</v>
      </c>
      <c r="F64" s="43" t="e">
        <f t="shared" si="20"/>
        <v>#REF!</v>
      </c>
      <c r="G64" s="43" t="e">
        <f t="shared" si="20"/>
        <v>#REF!</v>
      </c>
      <c r="H64" s="43" t="e">
        <f t="shared" si="20"/>
        <v>#REF!</v>
      </c>
      <c r="I64" s="43" t="e">
        <f t="shared" si="20"/>
        <v>#REF!</v>
      </c>
      <c r="J64" s="43" t="e">
        <f t="shared" si="20"/>
        <v>#REF!</v>
      </c>
      <c r="K64" s="43" t="e">
        <f t="shared" si="20"/>
        <v>#REF!</v>
      </c>
      <c r="L64" s="43" t="e">
        <f t="shared" si="20"/>
        <v>#REF!</v>
      </c>
      <c r="M64" s="43" t="e">
        <f t="shared" si="20"/>
        <v>#REF!</v>
      </c>
      <c r="N64" s="43" t="e">
        <f t="shared" si="20"/>
        <v>#REF!</v>
      </c>
      <c r="O64" s="43" t="e">
        <f t="shared" si="20"/>
        <v>#REF!</v>
      </c>
      <c r="P64" s="43" t="e">
        <f t="shared" si="20"/>
        <v>#REF!</v>
      </c>
      <c r="Q64" s="43" t="e">
        <f t="shared" si="20"/>
        <v>#REF!</v>
      </c>
      <c r="R64" s="43" t="e">
        <f t="shared" si="20"/>
        <v>#REF!</v>
      </c>
      <c r="S64" s="43" t="e">
        <f t="shared" si="20"/>
        <v>#REF!</v>
      </c>
      <c r="T64" s="43" t="e">
        <f t="shared" si="20"/>
        <v>#REF!</v>
      </c>
      <c r="U64" s="43" t="e">
        <f t="shared" si="20"/>
        <v>#REF!</v>
      </c>
      <c r="V64" s="43" t="e">
        <f t="shared" si="20"/>
        <v>#REF!</v>
      </c>
      <c r="W64" s="43" t="e">
        <f t="shared" si="20"/>
        <v>#REF!</v>
      </c>
      <c r="X64" s="43" t="e">
        <f t="shared" si="20"/>
        <v>#REF!</v>
      </c>
      <c r="Y64" s="43" t="e">
        <f t="shared" si="20"/>
        <v>#REF!</v>
      </c>
      <c r="Z64" s="43" t="e">
        <f t="shared" si="20"/>
        <v>#REF!</v>
      </c>
      <c r="AA64" s="43" t="e">
        <f t="shared" si="20"/>
        <v>#REF!</v>
      </c>
      <c r="AB64" s="43" t="e">
        <f t="shared" si="20"/>
        <v>#REF!</v>
      </c>
      <c r="AC64" s="43" t="e">
        <f t="shared" si="20"/>
        <v>#REF!</v>
      </c>
      <c r="AD64" s="43" t="e">
        <f t="shared" si="20"/>
        <v>#REF!</v>
      </c>
      <c r="AE64" s="43" t="e">
        <f t="shared" si="20"/>
        <v>#REF!</v>
      </c>
      <c r="AF64" s="43" t="e">
        <f t="shared" si="20"/>
        <v>#REF!</v>
      </c>
      <c r="AG64" s="43" t="e">
        <f t="shared" si="20"/>
        <v>#REF!</v>
      </c>
      <c r="AH64" s="43" t="e">
        <f t="shared" si="20"/>
        <v>#REF!</v>
      </c>
      <c r="AI64" s="43" t="e">
        <f t="shared" si="20"/>
        <v>#REF!</v>
      </c>
      <c r="AJ64" s="43" t="e">
        <f t="shared" si="20"/>
        <v>#REF!</v>
      </c>
      <c r="AK64" s="43" t="e">
        <f t="shared" si="20"/>
        <v>#REF!</v>
      </c>
      <c r="AL64" s="43" t="e">
        <f t="shared" si="20"/>
        <v>#REF!</v>
      </c>
      <c r="AM64" s="43" t="e">
        <f t="shared" si="20"/>
        <v>#REF!</v>
      </c>
      <c r="AN64" s="43" t="e">
        <f t="shared" si="20"/>
        <v>#REF!</v>
      </c>
      <c r="AO64" s="43" t="e">
        <f t="shared" si="20"/>
        <v>#REF!</v>
      </c>
      <c r="AP64" s="43" t="e">
        <f t="shared" si="20"/>
        <v>#REF!</v>
      </c>
      <c r="AQ64" s="43" t="e">
        <f t="shared" si="20"/>
        <v>#REF!</v>
      </c>
      <c r="AR64" s="43" t="e">
        <f t="shared" si="20"/>
        <v>#REF!</v>
      </c>
      <c r="AS64" s="43" t="e">
        <f t="shared" si="20"/>
        <v>#REF!</v>
      </c>
      <c r="AT64" s="43" t="e">
        <f t="shared" si="20"/>
        <v>#REF!</v>
      </c>
      <c r="AU64" s="43" t="e">
        <f t="shared" si="20"/>
        <v>#REF!</v>
      </c>
      <c r="AV64" s="43" t="e">
        <f t="shared" si="20"/>
        <v>#REF!</v>
      </c>
      <c r="AW64" s="43" t="e">
        <f t="shared" si="20"/>
        <v>#REF!</v>
      </c>
      <c r="AX64" s="43" t="e">
        <f t="shared" si="20"/>
        <v>#REF!</v>
      </c>
      <c r="AY64" s="43" t="e">
        <f t="shared" si="20"/>
        <v>#REF!</v>
      </c>
      <c r="AZ64" s="43" t="e">
        <f t="shared" si="20"/>
        <v>#REF!</v>
      </c>
      <c r="BA64" s="43" t="e">
        <f t="shared" si="20"/>
        <v>#REF!</v>
      </c>
      <c r="BB64" s="43" t="e">
        <f t="shared" si="20"/>
        <v>#REF!</v>
      </c>
      <c r="BC64" s="43" t="e">
        <f t="shared" si="20"/>
        <v>#REF!</v>
      </c>
      <c r="BD64" s="43" t="e">
        <f t="shared" si="20"/>
        <v>#REF!</v>
      </c>
      <c r="BE64" s="43" t="e">
        <f t="shared" si="20"/>
        <v>#REF!</v>
      </c>
      <c r="BF64" s="43" t="e">
        <f t="shared" si="20"/>
        <v>#REF!</v>
      </c>
      <c r="BG64" s="43" t="e">
        <f t="shared" si="20"/>
        <v>#REF!</v>
      </c>
      <c r="BH64" s="43" t="e">
        <f t="shared" si="20"/>
        <v>#REF!</v>
      </c>
      <c r="BI64" s="43" t="e">
        <f t="shared" si="20"/>
        <v>#REF!</v>
      </c>
      <c r="BJ64" s="43" t="e">
        <f t="shared" si="20"/>
        <v>#REF!</v>
      </c>
      <c r="BK64" s="43" t="e">
        <f t="shared" si="20"/>
        <v>#REF!</v>
      </c>
      <c r="BL64" s="43" t="e">
        <f t="shared" si="20"/>
        <v>#REF!</v>
      </c>
      <c r="BM64" s="43" t="e">
        <f t="shared" si="20"/>
        <v>#REF!</v>
      </c>
      <c r="BN64" s="43" t="e">
        <f t="shared" si="20"/>
        <v>#REF!</v>
      </c>
      <c r="BO64" s="43" t="e">
        <f>BO32*0.85+25</f>
        <v>#REF!</v>
      </c>
      <c r="BP64" s="43" t="e">
        <f>BP32*0.85+25</f>
        <v>#REF!</v>
      </c>
      <c r="BQ64" s="43" t="e">
        <f>BQ32*0.85+25</f>
        <v>#REF!</v>
      </c>
    </row>
    <row r="65" spans="1:1" s="36" customFormat="1" ht="12" customHeight="1" x14ac:dyDescent="0.2">
      <c r="A65" s="89"/>
    </row>
    <row r="66" spans="1:1" s="36" customFormat="1" ht="12" customHeight="1" x14ac:dyDescent="0.2">
      <c r="A66" s="371" t="s">
        <v>172</v>
      </c>
    </row>
    <row r="67" spans="1:1" s="36" customFormat="1" ht="12" customHeight="1" x14ac:dyDescent="0.2">
      <c r="A67" s="371"/>
    </row>
    <row r="68" spans="1:1" s="36" customFormat="1" ht="12" customHeight="1" x14ac:dyDescent="0.2"/>
    <row r="69" spans="1:1" s="6" customFormat="1" ht="12.75" customHeight="1" x14ac:dyDescent="0.2">
      <c r="A69" s="171" t="s">
        <v>74</v>
      </c>
    </row>
    <row r="70" spans="1:1" s="6" customFormat="1" ht="12.75" customHeight="1" x14ac:dyDescent="0.2">
      <c r="A70" s="172" t="s">
        <v>75</v>
      </c>
    </row>
    <row r="71" spans="1:1" s="6" customFormat="1" ht="12.75" customHeight="1" x14ac:dyDescent="0.2">
      <c r="A71" s="173" t="s">
        <v>76</v>
      </c>
    </row>
    <row r="72" spans="1:1" s="6" customFormat="1" ht="12.75" customHeight="1" x14ac:dyDescent="0.2">
      <c r="A72" s="173" t="s">
        <v>77</v>
      </c>
    </row>
    <row r="73" spans="1:1" s="6" customFormat="1" ht="12.75" customHeight="1" x14ac:dyDescent="0.2">
      <c r="A73" s="175" t="s">
        <v>78</v>
      </c>
    </row>
    <row r="74" spans="1:1" s="6" customFormat="1" ht="22.5" customHeight="1" x14ac:dyDescent="0.2">
      <c r="A74" s="175" t="s">
        <v>79</v>
      </c>
    </row>
    <row r="75" spans="1:1" s="6" customFormat="1" ht="20.25" customHeight="1" x14ac:dyDescent="0.2">
      <c r="A75" s="175" t="s">
        <v>187</v>
      </c>
    </row>
    <row r="76" spans="1:1" x14ac:dyDescent="0.2">
      <c r="A76" s="33"/>
    </row>
    <row r="77" spans="1:1" x14ac:dyDescent="0.2">
      <c r="A77" s="95" t="s">
        <v>81</v>
      </c>
    </row>
    <row r="78" spans="1:1" ht="88.5" customHeight="1" x14ac:dyDescent="0.2">
      <c r="A78" s="185" t="s">
        <v>198</v>
      </c>
    </row>
  </sheetData>
  <mergeCells count="1">
    <mergeCell ref="A66:A67"/>
  </mergeCells>
  <pageMargins left="0.75" right="0.75" top="1" bottom="1" header="0.5" footer="0.5"/>
  <pageSetup paperSize="9" orientation="portrait" horizontalDpi="4294967295" verticalDpi="4294967295"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E79"/>
  <sheetViews>
    <sheetView showGridLines="0" zoomScaleNormal="100"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7109375" defaultRowHeight="12.75" x14ac:dyDescent="0.2"/>
  <cols>
    <col min="1" max="1" width="36.42578125" style="1" customWidth="1"/>
    <col min="2" max="16384" width="9.7109375" style="1"/>
  </cols>
  <sheetData>
    <row r="1" spans="1:187" ht="24.75" customHeight="1" x14ac:dyDescent="0.2">
      <c r="A1" s="180" t="s">
        <v>61</v>
      </c>
    </row>
    <row r="2" spans="1:187" x14ac:dyDescent="0.2">
      <c r="A2" s="11" t="s">
        <v>145</v>
      </c>
    </row>
    <row r="3" spans="1:187" s="2" customFormat="1" ht="22.5" customHeight="1" x14ac:dyDescent="0.2">
      <c r="A3" s="64" t="s">
        <v>62</v>
      </c>
      <c r="B3" s="108">
        <f>'BAR BB| Open rates'!B3</f>
        <v>46199</v>
      </c>
      <c r="C3" s="108">
        <f>'BAR BB| Open rates'!C3</f>
        <v>46200</v>
      </c>
      <c r="D3" s="108">
        <f>'BAR BB| Open rates'!D3</f>
        <v>46201</v>
      </c>
      <c r="E3" s="108">
        <f>'BAR BB| Open rates'!E3</f>
        <v>46202</v>
      </c>
      <c r="F3" s="108">
        <f>'BAR BB| Open rates'!F3</f>
        <v>46203</v>
      </c>
      <c r="G3" s="108">
        <f>'BAR BB| Open rates'!G3</f>
        <v>46204</v>
      </c>
      <c r="H3" s="108">
        <f>'BAR BB| Open rates'!H3</f>
        <v>46205</v>
      </c>
      <c r="I3" s="108">
        <f>'BAR BB| Open rates'!I3</f>
        <v>46206</v>
      </c>
      <c r="J3" s="108">
        <f>'BAR BB| Open rates'!J3</f>
        <v>46207</v>
      </c>
      <c r="K3" s="108">
        <f>'BAR BB| Open rates'!K3</f>
        <v>46208</v>
      </c>
      <c r="L3" s="108">
        <f>'BAR BB| Open rates'!L3</f>
        <v>46209</v>
      </c>
      <c r="M3" s="108">
        <f>'BAR BB| Open rates'!M3</f>
        <v>46210</v>
      </c>
      <c r="N3" s="108">
        <f>'BAR BB| Open rates'!N3</f>
        <v>46211</v>
      </c>
      <c r="O3" s="108">
        <f>'BAR BB| Open rates'!O3</f>
        <v>46212</v>
      </c>
      <c r="P3" s="108">
        <f>'BAR BB| Open rates'!P3</f>
        <v>46213</v>
      </c>
      <c r="Q3" s="108">
        <f>'BAR BB| Open rates'!Q3</f>
        <v>46214</v>
      </c>
      <c r="R3" s="108">
        <f>'BAR BB| Open rates'!R3</f>
        <v>46215</v>
      </c>
      <c r="S3" s="108">
        <f>'BAR BB| Open rates'!S3</f>
        <v>46216</v>
      </c>
      <c r="T3" s="108">
        <f>'BAR BB| Open rates'!T3</f>
        <v>46217</v>
      </c>
      <c r="U3" s="108">
        <f>'BAR BB| Open rates'!U3</f>
        <v>46218</v>
      </c>
      <c r="V3" s="108">
        <f>'BAR BB| Open rates'!V3</f>
        <v>46219</v>
      </c>
      <c r="W3" s="108">
        <f>'BAR BB| Open rates'!W3</f>
        <v>46220</v>
      </c>
      <c r="X3" s="108">
        <f>'BAR BB| Open rates'!X3</f>
        <v>46221</v>
      </c>
      <c r="Y3" s="108">
        <f>'BAR BB| Open rates'!Y3</f>
        <v>46222</v>
      </c>
      <c r="Z3" s="108">
        <f>'BAR BB| Open rates'!Z3</f>
        <v>46223</v>
      </c>
      <c r="AA3" s="108">
        <f>'BAR BB| Open rates'!AA3</f>
        <v>46224</v>
      </c>
      <c r="AB3" s="108">
        <f>'BAR BB| Open rates'!AB3</f>
        <v>46225</v>
      </c>
      <c r="AC3" s="108">
        <f>'BAR BB| Open rates'!AC3</f>
        <v>46226</v>
      </c>
      <c r="AD3" s="108">
        <f>'BAR BB| Open rates'!AD3</f>
        <v>46227</v>
      </c>
      <c r="AE3" s="108">
        <f>'BAR BB| Open rates'!AE3</f>
        <v>46228</v>
      </c>
      <c r="AF3" s="108">
        <f>'BAR BB| Open rates'!AF3</f>
        <v>46229</v>
      </c>
      <c r="AG3" s="108">
        <f>'BAR BB| Open rates'!AG3</f>
        <v>46230</v>
      </c>
      <c r="AH3" s="108">
        <f>'BAR BB| Open rates'!AH3</f>
        <v>46231</v>
      </c>
      <c r="AI3" s="108">
        <f>'BAR BB| Open rates'!AI3</f>
        <v>46232</v>
      </c>
      <c r="AJ3" s="108">
        <f>'BAR BB| Open rates'!AJ3</f>
        <v>46233</v>
      </c>
      <c r="AK3" s="108">
        <f>'BAR BB| Open rates'!AK3</f>
        <v>46234</v>
      </c>
      <c r="AL3" s="108">
        <f>'BAR BB| Open rates'!AL3</f>
        <v>46235</v>
      </c>
      <c r="AM3" s="108">
        <f>'BAR BB| Open rates'!AM3</f>
        <v>46236</v>
      </c>
      <c r="AN3" s="108">
        <f>'BAR BB| Open rates'!AN3</f>
        <v>46237</v>
      </c>
      <c r="AO3" s="108">
        <f>'BAR BB| Open rates'!AO3</f>
        <v>46238</v>
      </c>
      <c r="AP3" s="108">
        <f>'BAR BB| Open rates'!AP3</f>
        <v>46239</v>
      </c>
      <c r="AQ3" s="108">
        <f>'BAR BB| Open rates'!AQ3</f>
        <v>46240</v>
      </c>
      <c r="AR3" s="108">
        <f>'BAR BB| Open rates'!AR3</f>
        <v>46241</v>
      </c>
      <c r="AS3" s="108">
        <f>'BAR BB| Open rates'!AS3</f>
        <v>46242</v>
      </c>
      <c r="AT3" s="108">
        <f>'BAR BB| Open rates'!AT3</f>
        <v>46243</v>
      </c>
      <c r="AU3" s="108">
        <f>'BAR BB| Open rates'!AU3</f>
        <v>46244</v>
      </c>
      <c r="AV3" s="108">
        <f>'BAR BB| Open rates'!AV3</f>
        <v>46245</v>
      </c>
      <c r="AW3" s="108">
        <f>'BAR BB| Open rates'!AW3</f>
        <v>46246</v>
      </c>
      <c r="AX3" s="108">
        <f>'BAR BB| Open rates'!AX3</f>
        <v>46247</v>
      </c>
      <c r="AY3" s="108">
        <f>'BAR BB| Open rates'!AY3</f>
        <v>46248</v>
      </c>
      <c r="AZ3" s="108">
        <f>'BAR BB| Open rates'!AZ3</f>
        <v>46249</v>
      </c>
      <c r="BA3" s="108">
        <f>'BAR BB| Open rates'!BA3</f>
        <v>46250</v>
      </c>
      <c r="BB3" s="108">
        <f>'BAR BB| Open rates'!BB3</f>
        <v>46251</v>
      </c>
      <c r="BC3" s="108">
        <f>'BAR BB| Open rates'!BC3</f>
        <v>46252</v>
      </c>
      <c r="BD3" s="108">
        <f>'BAR BB| Open rates'!BD3</f>
        <v>46253</v>
      </c>
      <c r="BE3" s="108">
        <f>'BAR BB| Open rates'!BE3</f>
        <v>46254</v>
      </c>
      <c r="BF3" s="108">
        <f>'BAR BB| Open rates'!BF3</f>
        <v>46255</v>
      </c>
      <c r="BG3" s="108">
        <f>'BAR BB| Open rates'!BG3</f>
        <v>46256</v>
      </c>
      <c r="BH3" s="108">
        <f>'BAR BB| Open rates'!BH3</f>
        <v>46257</v>
      </c>
      <c r="BI3" s="108">
        <f>'BAR BB| Open rates'!BI3</f>
        <v>46258</v>
      </c>
      <c r="BJ3" s="108">
        <f>'BAR BB| Open rates'!BJ3</f>
        <v>46259</v>
      </c>
      <c r="BK3" s="108">
        <f>'BAR BB| Open rates'!BK3</f>
        <v>46260</v>
      </c>
      <c r="BL3" s="108">
        <f>'BAR BB| Open rates'!BL3</f>
        <v>46261</v>
      </c>
      <c r="BM3" s="108">
        <f>'BAR BB| Open rates'!BM3</f>
        <v>46262</v>
      </c>
      <c r="BN3" s="108">
        <f>'BAR BB| Open rates'!BN3</f>
        <v>46263</v>
      </c>
      <c r="BO3" s="108">
        <f>'BAR BB| Open rates'!BO3</f>
        <v>46264</v>
      </c>
      <c r="BP3" s="108">
        <f>'BAR BB| Open rates'!BP3</f>
        <v>46265</v>
      </c>
      <c r="BQ3" s="108">
        <f>'BAR BB| Open rates'!BQ3</f>
        <v>46266</v>
      </c>
      <c r="BR3" s="108">
        <f>'BAR BB| Open rates'!BR3</f>
        <v>46267</v>
      </c>
      <c r="BS3" s="108">
        <f>'BAR BB| Open rates'!BS3</f>
        <v>46268</v>
      </c>
      <c r="BT3" s="108">
        <f>'BAR BB| Open rates'!BT3</f>
        <v>46269</v>
      </c>
      <c r="BU3" s="108">
        <f>'BAR BB| Open rates'!BU3</f>
        <v>46270</v>
      </c>
      <c r="BV3" s="108">
        <f>'BAR BB| Open rates'!BV3</f>
        <v>46271</v>
      </c>
      <c r="BW3" s="108">
        <f>'BAR BB| Open rates'!BW3</f>
        <v>46272</v>
      </c>
      <c r="BX3" s="108">
        <f>'BAR BB| Open rates'!BX3</f>
        <v>46273</v>
      </c>
      <c r="BY3" s="108">
        <f>'BAR BB| Open rates'!BY3</f>
        <v>46274</v>
      </c>
      <c r="BZ3" s="108">
        <f>'BAR BB| Open rates'!BZ3</f>
        <v>46275</v>
      </c>
      <c r="CA3" s="108">
        <f>'BAR BB| Open rates'!CA3</f>
        <v>46276</v>
      </c>
      <c r="CB3" s="108">
        <f>'BAR BB| Open rates'!CB3</f>
        <v>46277</v>
      </c>
      <c r="CC3" s="108">
        <f>'BAR BB| Open rates'!CC3</f>
        <v>46278</v>
      </c>
      <c r="CD3" s="108">
        <f>'BAR BB| Open rates'!CD3</f>
        <v>46279</v>
      </c>
      <c r="CE3" s="108">
        <f>'BAR BB| Open rates'!CE3</f>
        <v>46280</v>
      </c>
      <c r="CF3" s="108">
        <f>'BAR BB| Open rates'!CF3</f>
        <v>46281</v>
      </c>
      <c r="CG3" s="108">
        <f>'BAR BB| Open rates'!CG3</f>
        <v>46282</v>
      </c>
      <c r="CH3" s="108">
        <f>'BAR BB| Open rates'!CH3</f>
        <v>46283</v>
      </c>
      <c r="CI3" s="108">
        <f>'BAR BB| Open rates'!CI3</f>
        <v>46284</v>
      </c>
      <c r="CJ3" s="108">
        <f>'BAR BB| Open rates'!CJ3</f>
        <v>46285</v>
      </c>
      <c r="CK3" s="108">
        <f>'BAR BB| Open rates'!CK3</f>
        <v>46286</v>
      </c>
      <c r="CL3" s="108">
        <f>'BAR BB| Open rates'!CL3</f>
        <v>46287</v>
      </c>
      <c r="CM3" s="108">
        <f>'BAR BB| Open rates'!CM3</f>
        <v>46288</v>
      </c>
      <c r="CN3" s="108">
        <f>'BAR BB| Open rates'!CN3</f>
        <v>46289</v>
      </c>
      <c r="CO3" s="108">
        <f>'BAR BB| Open rates'!CO3</f>
        <v>46290</v>
      </c>
      <c r="CP3" s="108">
        <f>'BAR BB| Open rates'!CP3</f>
        <v>46291</v>
      </c>
      <c r="CQ3" s="108">
        <f>'BAR BB| Open rates'!CQ3</f>
        <v>46292</v>
      </c>
      <c r="CR3" s="108">
        <f>'BAR BB| Open rates'!CR3</f>
        <v>46293</v>
      </c>
      <c r="CS3" s="108">
        <f>'BAR BB| Open rates'!CS3</f>
        <v>46294</v>
      </c>
      <c r="CT3" s="108">
        <f>'BAR BB| Open rates'!CT3</f>
        <v>46295</v>
      </c>
      <c r="CU3" s="108">
        <f>'BAR BB| Open rates'!CU3</f>
        <v>46296</v>
      </c>
      <c r="CV3" s="108">
        <f>'BAR BB| Open rates'!CV3</f>
        <v>46297</v>
      </c>
      <c r="CW3" s="108">
        <f>'BAR BB| Open rates'!CW3</f>
        <v>46298</v>
      </c>
      <c r="CX3" s="108">
        <f>'BAR BB| Open rates'!CX3</f>
        <v>46299</v>
      </c>
      <c r="CY3" s="108">
        <f>'BAR BB| Open rates'!CY3</f>
        <v>46300</v>
      </c>
      <c r="CZ3" s="108">
        <f>'BAR BB| Open rates'!CZ3</f>
        <v>46301</v>
      </c>
      <c r="DA3" s="108">
        <f>'BAR BB| Open rates'!DA3</f>
        <v>46302</v>
      </c>
      <c r="DB3" s="108">
        <f>'BAR BB| Open rates'!DB3</f>
        <v>46303</v>
      </c>
      <c r="DC3" s="108">
        <f>'BAR BB| Open rates'!DC3</f>
        <v>46304</v>
      </c>
      <c r="DD3" s="108">
        <f>'BAR BB| Open rates'!DD3</f>
        <v>46305</v>
      </c>
      <c r="DE3" s="108">
        <f>'BAR BB| Open rates'!DE3</f>
        <v>46306</v>
      </c>
      <c r="DF3" s="108">
        <f>'BAR BB| Open rates'!DF3</f>
        <v>46307</v>
      </c>
      <c r="DG3" s="108">
        <f>'BAR BB| Open rates'!DG3</f>
        <v>46308</v>
      </c>
      <c r="DH3" s="108">
        <f>'BAR BB| Open rates'!DH3</f>
        <v>46309</v>
      </c>
      <c r="DI3" s="108">
        <f>'BAR BB| Open rates'!DI3</f>
        <v>46310</v>
      </c>
      <c r="DJ3" s="108">
        <f>'BAR BB| Open rates'!DJ3</f>
        <v>46311</v>
      </c>
      <c r="DK3" s="108">
        <f>'BAR BB| Open rates'!DK3</f>
        <v>46312</v>
      </c>
      <c r="DL3" s="108">
        <f>'BAR BB| Open rates'!DL3</f>
        <v>46313</v>
      </c>
      <c r="DM3" s="108">
        <f>'BAR BB| Open rates'!DM3</f>
        <v>46314</v>
      </c>
      <c r="DN3" s="108">
        <f>'BAR BB| Open rates'!DN3</f>
        <v>46315</v>
      </c>
      <c r="DO3" s="108">
        <f>'BAR BB| Open rates'!DO3</f>
        <v>46316</v>
      </c>
      <c r="DP3" s="108">
        <f>'BAR BB| Open rates'!DP3</f>
        <v>46317</v>
      </c>
      <c r="DQ3" s="108">
        <f>'BAR BB| Open rates'!DQ3</f>
        <v>46318</v>
      </c>
      <c r="DR3" s="108">
        <f>'BAR BB| Open rates'!DR3</f>
        <v>46319</v>
      </c>
      <c r="DS3" s="108">
        <f>'BAR BB| Open rates'!DS3</f>
        <v>46320</v>
      </c>
      <c r="DT3" s="108">
        <f>'BAR BB| Open rates'!DT3</f>
        <v>46321</v>
      </c>
      <c r="DU3" s="108">
        <f>'BAR BB| Open rates'!DU3</f>
        <v>46322</v>
      </c>
      <c r="DV3" s="108">
        <f>'BAR BB| Open rates'!DV3</f>
        <v>46323</v>
      </c>
      <c r="DW3" s="108">
        <f>'BAR BB| Open rates'!DW3</f>
        <v>46324</v>
      </c>
      <c r="DX3" s="108">
        <f>'BAR BB| Open rates'!DX3</f>
        <v>46325</v>
      </c>
      <c r="DY3" s="108">
        <f>'BAR BB| Open rates'!DY3</f>
        <v>46326</v>
      </c>
      <c r="DZ3" s="108">
        <f>'BAR BB| Open rates'!DZ3</f>
        <v>46327</v>
      </c>
      <c r="EA3" s="108">
        <f>'BAR BB| Open rates'!EA3</f>
        <v>46328</v>
      </c>
      <c r="EB3" s="108">
        <f>'BAR BB| Open rates'!EB3</f>
        <v>46329</v>
      </c>
      <c r="EC3" s="108">
        <f>'BAR BB| Open rates'!EC3</f>
        <v>46330</v>
      </c>
      <c r="ED3" s="108">
        <f>'BAR BB| Open rates'!ED3</f>
        <v>46331</v>
      </c>
      <c r="EE3" s="108">
        <f>'BAR BB| Open rates'!EE3</f>
        <v>46332</v>
      </c>
      <c r="EF3" s="108">
        <f>'BAR BB| Open rates'!EF3</f>
        <v>46333</v>
      </c>
      <c r="EG3" s="108">
        <f>'BAR BB| Open rates'!EG3</f>
        <v>46334</v>
      </c>
      <c r="EH3" s="108">
        <f>'BAR BB| Open rates'!EH3</f>
        <v>46335</v>
      </c>
      <c r="EI3" s="108">
        <f>'BAR BB| Open rates'!EI3</f>
        <v>46336</v>
      </c>
      <c r="EJ3" s="108">
        <f>'BAR BB| Open rates'!EJ3</f>
        <v>46337</v>
      </c>
      <c r="EK3" s="108">
        <f>'BAR BB| Open rates'!EK3</f>
        <v>46338</v>
      </c>
      <c r="EL3" s="108">
        <f>'BAR BB| Open rates'!EL3</f>
        <v>46339</v>
      </c>
      <c r="EM3" s="108">
        <f>'BAR BB| Open rates'!EM3</f>
        <v>46340</v>
      </c>
      <c r="EN3" s="108">
        <f>'BAR BB| Open rates'!EN3</f>
        <v>46341</v>
      </c>
      <c r="EO3" s="108">
        <f>'BAR BB| Open rates'!EO3</f>
        <v>46342</v>
      </c>
      <c r="EP3" s="108">
        <f>'BAR BB| Open rates'!EP3</f>
        <v>46343</v>
      </c>
      <c r="EQ3" s="108">
        <f>'BAR BB| Open rates'!EQ3</f>
        <v>46344</v>
      </c>
      <c r="ER3" s="108">
        <f>'BAR BB| Open rates'!ER3</f>
        <v>46345</v>
      </c>
      <c r="ES3" s="108">
        <f>'BAR BB| Open rates'!ES3</f>
        <v>46346</v>
      </c>
      <c r="ET3" s="108">
        <f>'BAR BB| Open rates'!ET3</f>
        <v>46347</v>
      </c>
      <c r="EU3" s="108">
        <f>'BAR BB| Open rates'!EU3</f>
        <v>46348</v>
      </c>
      <c r="EV3" s="108">
        <f>'BAR BB| Open rates'!EV3</f>
        <v>46349</v>
      </c>
      <c r="EW3" s="108">
        <f>'BAR BB| Open rates'!EW3</f>
        <v>46350</v>
      </c>
      <c r="EX3" s="108">
        <f>'BAR BB| Open rates'!EX3</f>
        <v>46351</v>
      </c>
      <c r="EY3" s="108">
        <f>'BAR BB| Open rates'!EY3</f>
        <v>46352</v>
      </c>
      <c r="EZ3" s="108">
        <f>'BAR BB| Open rates'!EZ3</f>
        <v>46353</v>
      </c>
      <c r="FA3" s="108">
        <f>'BAR BB| Open rates'!FA3</f>
        <v>46354</v>
      </c>
      <c r="FB3" s="108">
        <f>'BAR BB| Open rates'!FB3</f>
        <v>46355</v>
      </c>
      <c r="FC3" s="108">
        <f>'BAR BB| Open rates'!FC3</f>
        <v>46356</v>
      </c>
      <c r="FD3" s="108">
        <f>'BAR BB| Open rates'!FD3</f>
        <v>46357</v>
      </c>
      <c r="FE3" s="108">
        <f>'BAR BB| Open rates'!FE3</f>
        <v>46358</v>
      </c>
      <c r="FF3" s="108">
        <f>'BAR BB| Open rates'!FF3</f>
        <v>46359</v>
      </c>
      <c r="FG3" s="108">
        <f>'BAR BB| Open rates'!FG3</f>
        <v>46360</v>
      </c>
      <c r="FH3" s="108">
        <f>'BAR BB| Open rates'!FH3</f>
        <v>46361</v>
      </c>
      <c r="FI3" s="108">
        <f>'BAR BB| Open rates'!FI3</f>
        <v>46362</v>
      </c>
      <c r="FJ3" s="108">
        <f>'BAR BB| Open rates'!FJ3</f>
        <v>46363</v>
      </c>
      <c r="FK3" s="108">
        <f>'BAR BB| Open rates'!FK3</f>
        <v>46364</v>
      </c>
      <c r="FL3" s="108">
        <f>'BAR BB| Open rates'!FL3</f>
        <v>46365</v>
      </c>
      <c r="FM3" s="108">
        <f>'BAR BB| Open rates'!FM3</f>
        <v>46366</v>
      </c>
      <c r="FN3" s="108">
        <f>'BAR BB| Open rates'!FN3</f>
        <v>46367</v>
      </c>
      <c r="FO3" s="108">
        <f>'BAR BB| Open rates'!FO3</f>
        <v>46368</v>
      </c>
      <c r="FP3" s="108">
        <f>'BAR BB| Open rates'!FP3</f>
        <v>46369</v>
      </c>
      <c r="FQ3" s="108">
        <f>'BAR BB| Open rates'!FQ3</f>
        <v>46370</v>
      </c>
      <c r="FR3" s="108">
        <f>'BAR BB| Open rates'!FR3</f>
        <v>46371</v>
      </c>
      <c r="FS3" s="108">
        <f>'BAR BB| Open rates'!FS3</f>
        <v>46372</v>
      </c>
      <c r="FT3" s="108">
        <f>'BAR BB| Open rates'!FT3</f>
        <v>46373</v>
      </c>
      <c r="FU3" s="108">
        <f>'BAR BB| Open rates'!FU3</f>
        <v>46374</v>
      </c>
      <c r="FV3" s="108">
        <f>'BAR BB| Open rates'!FV3</f>
        <v>46375</v>
      </c>
      <c r="FW3" s="108">
        <f>'BAR BB| Open rates'!FW3</f>
        <v>46376</v>
      </c>
      <c r="FX3" s="108">
        <f>'BAR BB| Open rates'!FX3</f>
        <v>46377</v>
      </c>
      <c r="FY3" s="108">
        <f>'BAR BB| Open rates'!FY3</f>
        <v>46378</v>
      </c>
      <c r="FZ3" s="108">
        <f>'BAR BB| Open rates'!FZ3</f>
        <v>46379</v>
      </c>
      <c r="GA3" s="108">
        <f>'BAR BB| Open rates'!GA3</f>
        <v>46380</v>
      </c>
      <c r="GB3" s="108">
        <f>'BAR BB| Open rates'!GB3</f>
        <v>46381</v>
      </c>
      <c r="GC3" s="108">
        <f>'BAR BB| Open rates'!GC3</f>
        <v>46382</v>
      </c>
      <c r="GD3" s="108">
        <f>'BAR BB| Open rates'!GD3</f>
        <v>46383</v>
      </c>
      <c r="GE3" s="108">
        <f>'BAR BB| Open rates'!GE3</f>
        <v>46384</v>
      </c>
    </row>
    <row r="4" spans="1:187" s="36" customFormat="1" ht="12" customHeight="1" x14ac:dyDescent="0.2">
      <c r="A4" s="184" t="s">
        <v>63</v>
      </c>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64"/>
      <c r="CG4" s="164"/>
      <c r="CH4" s="164"/>
      <c r="CI4" s="164"/>
      <c r="CJ4" s="164"/>
      <c r="CK4" s="164"/>
      <c r="CL4" s="164"/>
      <c r="CM4" s="164"/>
      <c r="CN4" s="164"/>
      <c r="CO4" s="164"/>
      <c r="CP4" s="164"/>
      <c r="CQ4" s="164"/>
      <c r="CR4" s="164"/>
      <c r="CS4" s="164"/>
      <c r="CT4" s="164"/>
      <c r="CU4" s="164"/>
      <c r="CV4" s="164"/>
      <c r="CW4" s="164"/>
      <c r="CX4" s="164"/>
      <c r="CY4" s="164"/>
      <c r="CZ4" s="164"/>
      <c r="DA4" s="164"/>
      <c r="DB4" s="164"/>
      <c r="DC4" s="164"/>
      <c r="DD4" s="164"/>
      <c r="DE4" s="164"/>
      <c r="DF4" s="164"/>
      <c r="DG4" s="164"/>
      <c r="DH4" s="164"/>
      <c r="DI4" s="164"/>
      <c r="DJ4" s="164"/>
      <c r="DK4" s="164"/>
      <c r="DL4" s="164"/>
      <c r="DM4" s="164"/>
      <c r="DN4" s="164"/>
      <c r="DO4" s="164"/>
      <c r="DP4" s="164"/>
      <c r="DQ4" s="164"/>
      <c r="DR4" s="164"/>
      <c r="DS4" s="164"/>
      <c r="DT4" s="164"/>
      <c r="DU4" s="164"/>
      <c r="DV4" s="164"/>
      <c r="DW4" s="164"/>
      <c r="DX4" s="164"/>
      <c r="DY4" s="164"/>
      <c r="DZ4" s="164"/>
      <c r="EA4" s="164"/>
      <c r="EB4" s="164"/>
      <c r="EC4" s="164"/>
      <c r="ED4" s="164"/>
      <c r="EE4" s="164"/>
      <c r="EF4" s="164"/>
      <c r="EG4" s="164"/>
      <c r="EH4" s="164"/>
      <c r="EI4" s="164"/>
      <c r="EJ4" s="164"/>
      <c r="EK4" s="164"/>
      <c r="EL4" s="164"/>
      <c r="EM4" s="164"/>
      <c r="EN4" s="164"/>
      <c r="EO4" s="164"/>
      <c r="EP4" s="164"/>
      <c r="EQ4" s="164"/>
      <c r="ER4" s="164"/>
      <c r="ES4" s="164"/>
      <c r="ET4" s="164"/>
      <c r="EU4" s="164"/>
      <c r="EV4" s="164"/>
      <c r="EW4" s="164"/>
      <c r="EX4" s="164"/>
      <c r="EY4" s="164"/>
      <c r="EZ4" s="164"/>
      <c r="FA4" s="164"/>
      <c r="FB4" s="164"/>
      <c r="FC4" s="164"/>
      <c r="FD4" s="164"/>
      <c r="FE4" s="164"/>
      <c r="FF4" s="164"/>
      <c r="FG4" s="164"/>
      <c r="FH4" s="164"/>
      <c r="FI4" s="164"/>
      <c r="FJ4" s="164"/>
      <c r="FK4" s="164"/>
      <c r="FL4" s="164"/>
      <c r="FM4" s="164"/>
      <c r="FN4" s="164"/>
      <c r="FO4" s="164"/>
      <c r="FP4" s="164"/>
      <c r="FQ4" s="164"/>
      <c r="FR4" s="164"/>
      <c r="FS4" s="164"/>
      <c r="FT4" s="164"/>
      <c r="FU4" s="164"/>
      <c r="FV4" s="164"/>
      <c r="FW4" s="164"/>
      <c r="FX4" s="164"/>
      <c r="FY4" s="164"/>
      <c r="FZ4" s="164"/>
      <c r="GA4" s="164"/>
      <c r="GB4" s="164"/>
      <c r="GC4" s="164"/>
      <c r="GD4" s="164"/>
      <c r="GE4" s="164"/>
    </row>
    <row r="5" spans="1:187" s="36" customFormat="1" ht="12" customHeight="1" x14ac:dyDescent="0.2">
      <c r="A5" s="183">
        <v>1</v>
      </c>
      <c r="B5" s="183">
        <f>'BAR BB| Open rates'!B5*0.85</f>
        <v>18275</v>
      </c>
      <c r="C5" s="183">
        <f>'BAR BB| Open rates'!C5*0.85</f>
        <v>18275</v>
      </c>
      <c r="D5" s="183">
        <f>'BAR BB| Open rates'!D5*0.85</f>
        <v>15980</v>
      </c>
      <c r="E5" s="183">
        <f>'BAR BB| Open rates'!E5*0.85</f>
        <v>15980</v>
      </c>
      <c r="F5" s="183">
        <f>'BAR BB| Open rates'!F5*0.85</f>
        <v>14110</v>
      </c>
      <c r="G5" s="183">
        <f>'BAR BB| Open rates'!G5*0.85</f>
        <v>15980</v>
      </c>
      <c r="H5" s="183">
        <f>'BAR BB| Open rates'!H5*0.85</f>
        <v>15980</v>
      </c>
      <c r="I5" s="183">
        <f>'BAR BB| Open rates'!I5*0.85</f>
        <v>17680</v>
      </c>
      <c r="J5" s="183">
        <f>'BAR BB| Open rates'!J5*0.85</f>
        <v>17680</v>
      </c>
      <c r="K5" s="183">
        <f>'BAR BB| Open rates'!K5*0.85</f>
        <v>15980</v>
      </c>
      <c r="L5" s="183">
        <f>'BAR BB| Open rates'!L5*0.85</f>
        <v>15980</v>
      </c>
      <c r="M5" s="183">
        <f>'BAR BB| Open rates'!M5*0.85</f>
        <v>15980</v>
      </c>
      <c r="N5" s="183">
        <f>'BAR BB| Open rates'!N5*0.85</f>
        <v>15980</v>
      </c>
      <c r="O5" s="183">
        <f>'BAR BB| Open rates'!O5*0.85</f>
        <v>15980</v>
      </c>
      <c r="P5" s="183">
        <f>'BAR BB| Open rates'!P5*0.85</f>
        <v>17680</v>
      </c>
      <c r="Q5" s="183">
        <f>'BAR BB| Open rates'!Q5*0.85</f>
        <v>17680</v>
      </c>
      <c r="R5" s="183">
        <f>'BAR BB| Open rates'!R5*0.85</f>
        <v>17680</v>
      </c>
      <c r="S5" s="183">
        <f>'BAR BB| Open rates'!S5*0.85</f>
        <v>17680</v>
      </c>
      <c r="T5" s="183">
        <f>'BAR BB| Open rates'!T5*0.85</f>
        <v>17680</v>
      </c>
      <c r="U5" s="183">
        <f>'BAR BB| Open rates'!U5*0.85</f>
        <v>17680</v>
      </c>
      <c r="V5" s="183">
        <f>'BAR BB| Open rates'!V5*0.85</f>
        <v>17680</v>
      </c>
      <c r="W5" s="183">
        <f>'BAR BB| Open rates'!W5*0.85</f>
        <v>19380</v>
      </c>
      <c r="X5" s="183">
        <f>'BAR BB| Open rates'!X5*0.85</f>
        <v>19380</v>
      </c>
      <c r="Y5" s="183">
        <f>'BAR BB| Open rates'!Y5*0.85</f>
        <v>17680</v>
      </c>
      <c r="Z5" s="183">
        <f>'BAR BB| Open rates'!Z5*0.85</f>
        <v>17680</v>
      </c>
      <c r="AA5" s="183">
        <f>'BAR BB| Open rates'!AA5*0.85</f>
        <v>17680</v>
      </c>
      <c r="AB5" s="183">
        <f>'BAR BB| Open rates'!AB5*0.85</f>
        <v>17680</v>
      </c>
      <c r="AC5" s="183">
        <f>'BAR BB| Open rates'!AC5*0.85</f>
        <v>17680</v>
      </c>
      <c r="AD5" s="183">
        <f>'BAR BB| Open rates'!AD5*0.85</f>
        <v>19380</v>
      </c>
      <c r="AE5" s="183">
        <f>'BAR BB| Open rates'!AE5*0.85</f>
        <v>19380</v>
      </c>
      <c r="AF5" s="183">
        <f>'BAR BB| Open rates'!AF5*0.85</f>
        <v>17680</v>
      </c>
      <c r="AG5" s="183">
        <f>'BAR BB| Open rates'!AG5*0.85</f>
        <v>17680</v>
      </c>
      <c r="AH5" s="183">
        <f>'BAR BB| Open rates'!AH5*0.85</f>
        <v>17680</v>
      </c>
      <c r="AI5" s="183">
        <f>'BAR BB| Open rates'!AI5*0.85</f>
        <v>17680</v>
      </c>
      <c r="AJ5" s="183">
        <f>'BAR BB| Open rates'!AJ5*0.85</f>
        <v>17680</v>
      </c>
      <c r="AK5" s="183">
        <f>'BAR BB| Open rates'!AK5*0.85</f>
        <v>19380</v>
      </c>
      <c r="AL5" s="183">
        <f>'BAR BB| Open rates'!AL5*0.85</f>
        <v>19380</v>
      </c>
      <c r="AM5" s="183">
        <f>'BAR BB| Open rates'!AM5*0.85</f>
        <v>17680</v>
      </c>
      <c r="AN5" s="183">
        <f>'BAR BB| Open rates'!AN5*0.85</f>
        <v>17680</v>
      </c>
      <c r="AO5" s="183">
        <f>'BAR BB| Open rates'!AO5*0.85</f>
        <v>17680</v>
      </c>
      <c r="AP5" s="183">
        <f>'BAR BB| Open rates'!AP5*0.85</f>
        <v>17680</v>
      </c>
      <c r="AQ5" s="183">
        <f>'BAR BB| Open rates'!AQ5*0.85</f>
        <v>17680</v>
      </c>
      <c r="AR5" s="183">
        <f>'BAR BB| Open rates'!AR5*0.85</f>
        <v>19380</v>
      </c>
      <c r="AS5" s="183">
        <f>'BAR BB| Open rates'!AS5*0.85</f>
        <v>19380</v>
      </c>
      <c r="AT5" s="183">
        <f>'BAR BB| Open rates'!AT5*0.85</f>
        <v>17680</v>
      </c>
      <c r="AU5" s="183">
        <f>'BAR BB| Open rates'!AU5*0.85</f>
        <v>17680</v>
      </c>
      <c r="AV5" s="183">
        <f>'BAR BB| Open rates'!AV5*0.85</f>
        <v>17680</v>
      </c>
      <c r="AW5" s="183">
        <f>'BAR BB| Open rates'!AW5*0.85</f>
        <v>17680</v>
      </c>
      <c r="AX5" s="183">
        <f>'BAR BB| Open rates'!AX5*0.85</f>
        <v>17680</v>
      </c>
      <c r="AY5" s="183">
        <f>'BAR BB| Open rates'!AY5*0.85</f>
        <v>19380</v>
      </c>
      <c r="AZ5" s="183">
        <f>'BAR BB| Open rates'!AZ5*0.85</f>
        <v>19380</v>
      </c>
      <c r="BA5" s="183">
        <f>'BAR BB| Open rates'!BA5*0.85</f>
        <v>17680</v>
      </c>
      <c r="BB5" s="183">
        <f>'BAR BB| Open rates'!BB5*0.85</f>
        <v>17680</v>
      </c>
      <c r="BC5" s="183">
        <f>'BAR BB| Open rates'!BC5*0.85</f>
        <v>17680</v>
      </c>
      <c r="BD5" s="183">
        <f>'BAR BB| Open rates'!BD5*0.85</f>
        <v>17680</v>
      </c>
      <c r="BE5" s="183">
        <f>'BAR BB| Open rates'!BE5*0.85</f>
        <v>17680</v>
      </c>
      <c r="BF5" s="183">
        <f>'BAR BB| Open rates'!BF5*0.85</f>
        <v>19380</v>
      </c>
      <c r="BG5" s="183">
        <f>'BAR BB| Open rates'!BG5*0.85</f>
        <v>19380</v>
      </c>
      <c r="BH5" s="183">
        <f>'BAR BB| Open rates'!BH5*0.85</f>
        <v>14960</v>
      </c>
      <c r="BI5" s="183">
        <f>'BAR BB| Open rates'!BI5*0.85</f>
        <v>14960</v>
      </c>
      <c r="BJ5" s="183">
        <f>'BAR BB| Open rates'!BJ5*0.85</f>
        <v>14960</v>
      </c>
      <c r="BK5" s="183">
        <f>'BAR BB| Open rates'!BK5*0.85</f>
        <v>14960</v>
      </c>
      <c r="BL5" s="183">
        <f>'BAR BB| Open rates'!BL5*0.85</f>
        <v>14960</v>
      </c>
      <c r="BM5" s="183">
        <f>'BAR BB| Open rates'!BM5*0.85</f>
        <v>15980</v>
      </c>
      <c r="BN5" s="183">
        <f>'BAR BB| Open rates'!BN5*0.85</f>
        <v>15980</v>
      </c>
      <c r="BO5" s="183">
        <f>'BAR BB| Open rates'!BO5*0.85</f>
        <v>14110</v>
      </c>
      <c r="BP5" s="183">
        <f>'BAR BB| Open rates'!BP5*0.85</f>
        <v>14110</v>
      </c>
      <c r="BQ5" s="183">
        <f>'BAR BB| Open rates'!BQ5*0.85</f>
        <v>15980</v>
      </c>
      <c r="BR5" s="183">
        <f>'BAR BB| Open rates'!BR5*0.85</f>
        <v>15980</v>
      </c>
      <c r="BS5" s="183">
        <f>'BAR BB| Open rates'!BS5*0.85</f>
        <v>15980</v>
      </c>
      <c r="BT5" s="183">
        <f>'BAR BB| Open rates'!BT5*0.85</f>
        <v>15980</v>
      </c>
      <c r="BU5" s="183">
        <f>'BAR BB| Open rates'!BU5*0.85</f>
        <v>15980</v>
      </c>
      <c r="BV5" s="183">
        <f>'BAR BB| Open rates'!BV5*0.85</f>
        <v>14110</v>
      </c>
      <c r="BW5" s="183">
        <f>'BAR BB| Open rates'!BW5*0.85</f>
        <v>14110</v>
      </c>
      <c r="BX5" s="183">
        <f>'BAR BB| Open rates'!BX5*0.85</f>
        <v>14110</v>
      </c>
      <c r="BY5" s="183">
        <f>'BAR BB| Open rates'!BY5*0.85</f>
        <v>14110</v>
      </c>
      <c r="BZ5" s="183">
        <f>'BAR BB| Open rates'!BZ5*0.85</f>
        <v>14110</v>
      </c>
      <c r="CA5" s="183">
        <f>'BAR BB| Open rates'!CA5*0.85</f>
        <v>15980</v>
      </c>
      <c r="CB5" s="183">
        <f>'BAR BB| Open rates'!CB5*0.85</f>
        <v>15980</v>
      </c>
      <c r="CC5" s="183">
        <f>'BAR BB| Open rates'!CC5*0.85</f>
        <v>14110</v>
      </c>
      <c r="CD5" s="183">
        <f>'BAR BB| Open rates'!CD5*0.85</f>
        <v>14110</v>
      </c>
      <c r="CE5" s="183">
        <f>'BAR BB| Open rates'!CE5*0.85</f>
        <v>14110</v>
      </c>
      <c r="CF5" s="183">
        <f>'BAR BB| Open rates'!CF5*0.85</f>
        <v>14110</v>
      </c>
      <c r="CG5" s="183">
        <f>'BAR BB| Open rates'!CG5*0.85</f>
        <v>14110</v>
      </c>
      <c r="CH5" s="183">
        <f>'BAR BB| Open rates'!CH5*0.85</f>
        <v>15980</v>
      </c>
      <c r="CI5" s="183">
        <f>'BAR BB| Open rates'!CI5*0.85</f>
        <v>15980</v>
      </c>
      <c r="CJ5" s="183">
        <f>'BAR BB| Open rates'!CJ5*0.85</f>
        <v>14110</v>
      </c>
      <c r="CK5" s="183">
        <f>'BAR BB| Open rates'!CK5*0.85</f>
        <v>14110</v>
      </c>
      <c r="CL5" s="183">
        <f>'BAR BB| Open rates'!CL5*0.85</f>
        <v>14110</v>
      </c>
      <c r="CM5" s="183">
        <f>'BAR BB| Open rates'!CM5*0.85</f>
        <v>14110</v>
      </c>
      <c r="CN5" s="183">
        <f>'BAR BB| Open rates'!CN5*0.85</f>
        <v>14110</v>
      </c>
      <c r="CO5" s="183">
        <f>'BAR BB| Open rates'!CO5*0.85</f>
        <v>15980</v>
      </c>
      <c r="CP5" s="183">
        <f>'BAR BB| Open rates'!CP5*0.85</f>
        <v>15980</v>
      </c>
      <c r="CQ5" s="183">
        <f>'BAR BB| Open rates'!CQ5*0.85</f>
        <v>14110</v>
      </c>
      <c r="CR5" s="183">
        <f>'BAR BB| Open rates'!CR5*0.85</f>
        <v>14110</v>
      </c>
      <c r="CS5" s="183">
        <f>'BAR BB| Open rates'!CS5*0.85</f>
        <v>14110</v>
      </c>
      <c r="CT5" s="183">
        <f>'BAR BB| Open rates'!CT5*0.85</f>
        <v>14110</v>
      </c>
      <c r="CU5" s="183">
        <f>'BAR BB| Open rates'!CU5*0.85</f>
        <v>12665</v>
      </c>
      <c r="CV5" s="183">
        <f>'BAR BB| Open rates'!CV5*0.85</f>
        <v>12665</v>
      </c>
      <c r="CW5" s="183">
        <f>'BAR BB| Open rates'!CW5*0.85</f>
        <v>12665</v>
      </c>
      <c r="CX5" s="183">
        <f>'BAR BB| Open rates'!CX5*0.85</f>
        <v>10965</v>
      </c>
      <c r="CY5" s="183">
        <f>'BAR BB| Open rates'!CY5*0.85</f>
        <v>10965</v>
      </c>
      <c r="CZ5" s="183">
        <f>'BAR BB| Open rates'!CZ5*0.85</f>
        <v>10965</v>
      </c>
      <c r="DA5" s="183">
        <f>'BAR BB| Open rates'!DA5*0.85</f>
        <v>10965</v>
      </c>
      <c r="DB5" s="183">
        <f>'BAR BB| Open rates'!DB5*0.85</f>
        <v>10965</v>
      </c>
      <c r="DC5" s="183">
        <f>'BAR BB| Open rates'!DC5*0.85</f>
        <v>12665</v>
      </c>
      <c r="DD5" s="183">
        <f>'BAR BB| Open rates'!DD5*0.85</f>
        <v>12665</v>
      </c>
      <c r="DE5" s="183">
        <f>'BAR BB| Open rates'!DE5*0.85</f>
        <v>10965</v>
      </c>
      <c r="DF5" s="183">
        <f>'BAR BB| Open rates'!DF5*0.85</f>
        <v>10965</v>
      </c>
      <c r="DG5" s="183">
        <f>'BAR BB| Open rates'!DG5*0.85</f>
        <v>10965</v>
      </c>
      <c r="DH5" s="183">
        <f>'BAR BB| Open rates'!DH5*0.85</f>
        <v>10965</v>
      </c>
      <c r="DI5" s="183">
        <f>'BAR BB| Open rates'!DI5*0.85</f>
        <v>10965</v>
      </c>
      <c r="DJ5" s="183">
        <f>'BAR BB| Open rates'!DJ5*0.85</f>
        <v>12665</v>
      </c>
      <c r="DK5" s="183">
        <f>'BAR BB| Open rates'!DK5*0.85</f>
        <v>12665</v>
      </c>
      <c r="DL5" s="183">
        <f>'BAR BB| Open rates'!DL5*0.85</f>
        <v>10965</v>
      </c>
      <c r="DM5" s="183">
        <f>'BAR BB| Open rates'!DM5*0.85</f>
        <v>10965</v>
      </c>
      <c r="DN5" s="183">
        <f>'BAR BB| Open rates'!DN5*0.85</f>
        <v>10965</v>
      </c>
      <c r="DO5" s="183">
        <f>'BAR BB| Open rates'!DO5*0.85</f>
        <v>10965</v>
      </c>
      <c r="DP5" s="183">
        <f>'BAR BB| Open rates'!DP5*0.85</f>
        <v>10965</v>
      </c>
      <c r="DQ5" s="183">
        <f>'BAR BB| Open rates'!DQ5*0.85</f>
        <v>12665</v>
      </c>
      <c r="DR5" s="183">
        <f>'BAR BB| Open rates'!DR5*0.85</f>
        <v>12665</v>
      </c>
      <c r="DS5" s="183">
        <f>'BAR BB| Open rates'!DS5*0.85</f>
        <v>10965</v>
      </c>
      <c r="DT5" s="183">
        <f>'BAR BB| Open rates'!DT5*0.85</f>
        <v>10965</v>
      </c>
      <c r="DU5" s="183">
        <f>'BAR BB| Open rates'!DU5*0.85</f>
        <v>10965</v>
      </c>
      <c r="DV5" s="183">
        <f>'BAR BB| Open rates'!DV5*0.85</f>
        <v>10965</v>
      </c>
      <c r="DW5" s="183">
        <f>'BAR BB| Open rates'!DW5*0.85</f>
        <v>10965</v>
      </c>
      <c r="DX5" s="183">
        <f>'BAR BB| Open rates'!DX5*0.85</f>
        <v>12665</v>
      </c>
      <c r="DY5" s="183">
        <f>'BAR BB| Open rates'!DY5*0.85</f>
        <v>12665</v>
      </c>
      <c r="DZ5" s="183">
        <f>'BAR BB| Open rates'!DZ5*0.85</f>
        <v>14110</v>
      </c>
      <c r="EA5" s="183">
        <f>'BAR BB| Open rates'!EA5*0.85</f>
        <v>14110</v>
      </c>
      <c r="EB5" s="183">
        <f>'BAR BB| Open rates'!EB5*0.85</f>
        <v>14110</v>
      </c>
      <c r="EC5" s="183">
        <f>'BAR BB| Open rates'!EC5*0.85</f>
        <v>15980</v>
      </c>
      <c r="ED5" s="183">
        <f>'BAR BB| Open rates'!ED5*0.85</f>
        <v>15980</v>
      </c>
      <c r="EE5" s="183">
        <f>'BAR BB| Open rates'!EE5*0.85</f>
        <v>15980</v>
      </c>
      <c r="EF5" s="183">
        <f>'BAR BB| Open rates'!EF5*0.85</f>
        <v>15980</v>
      </c>
      <c r="EG5" s="183">
        <f>'BAR BB| Open rates'!EG5*0.85</f>
        <v>10115</v>
      </c>
      <c r="EH5" s="183">
        <f>'BAR BB| Open rates'!EH5*0.85</f>
        <v>10115</v>
      </c>
      <c r="EI5" s="183">
        <f>'BAR BB| Open rates'!EI5*0.85</f>
        <v>10115</v>
      </c>
      <c r="EJ5" s="183">
        <f>'BAR BB| Open rates'!EJ5*0.85</f>
        <v>10115</v>
      </c>
      <c r="EK5" s="183">
        <f>'BAR BB| Open rates'!EK5*0.85</f>
        <v>10115</v>
      </c>
      <c r="EL5" s="183">
        <f>'BAR BB| Open rates'!EL5*0.85</f>
        <v>10965</v>
      </c>
      <c r="EM5" s="183">
        <f>'BAR BB| Open rates'!EM5*0.85</f>
        <v>10965</v>
      </c>
      <c r="EN5" s="183">
        <f>'BAR BB| Open rates'!EN5*0.85</f>
        <v>10115</v>
      </c>
      <c r="EO5" s="183">
        <f>'BAR BB| Open rates'!EO5*0.85</f>
        <v>10115</v>
      </c>
      <c r="EP5" s="183">
        <f>'BAR BB| Open rates'!EP5*0.85</f>
        <v>10115</v>
      </c>
      <c r="EQ5" s="183">
        <f>'BAR BB| Open rates'!EQ5*0.85</f>
        <v>10115</v>
      </c>
      <c r="ER5" s="183">
        <f>'BAR BB| Open rates'!ER5*0.85</f>
        <v>10115</v>
      </c>
      <c r="ES5" s="183">
        <f>'BAR BB| Open rates'!ES5*0.85</f>
        <v>10965</v>
      </c>
      <c r="ET5" s="183">
        <f>'BAR BB| Open rates'!ET5*0.85</f>
        <v>10965</v>
      </c>
      <c r="EU5" s="183">
        <f>'BAR BB| Open rates'!EU5*0.85</f>
        <v>10115</v>
      </c>
      <c r="EV5" s="183">
        <f>'BAR BB| Open rates'!EV5*0.85</f>
        <v>10115</v>
      </c>
      <c r="EW5" s="183">
        <f>'BAR BB| Open rates'!EW5*0.85</f>
        <v>10115</v>
      </c>
      <c r="EX5" s="183">
        <f>'BAR BB| Open rates'!EX5*0.85</f>
        <v>10115</v>
      </c>
      <c r="EY5" s="183">
        <f>'BAR BB| Open rates'!EY5*0.85</f>
        <v>10115</v>
      </c>
      <c r="EZ5" s="183">
        <f>'BAR BB| Open rates'!EZ5*0.85</f>
        <v>10965</v>
      </c>
      <c r="FA5" s="183">
        <f>'BAR BB| Open rates'!FA5*0.85</f>
        <v>10965</v>
      </c>
      <c r="FB5" s="183">
        <f>'BAR BB| Open rates'!FB5*0.85</f>
        <v>10115</v>
      </c>
      <c r="FC5" s="183">
        <f>'BAR BB| Open rates'!FC5*0.85</f>
        <v>10115</v>
      </c>
      <c r="FD5" s="183">
        <f>'BAR BB| Open rates'!FD5*0.85</f>
        <v>10115</v>
      </c>
      <c r="FE5" s="183">
        <f>'BAR BB| Open rates'!FE5*0.85</f>
        <v>10115</v>
      </c>
      <c r="FF5" s="183">
        <f>'BAR BB| Open rates'!FF5*0.85</f>
        <v>10115</v>
      </c>
      <c r="FG5" s="183">
        <f>'BAR BB| Open rates'!FG5*0.85</f>
        <v>10965</v>
      </c>
      <c r="FH5" s="183">
        <f>'BAR BB| Open rates'!FH5*0.85</f>
        <v>10965</v>
      </c>
      <c r="FI5" s="183">
        <f>'BAR BB| Open rates'!FI5*0.85</f>
        <v>10115</v>
      </c>
      <c r="FJ5" s="183">
        <f>'BAR BB| Open rates'!FJ5*0.85</f>
        <v>10115</v>
      </c>
      <c r="FK5" s="183">
        <f>'BAR BB| Open rates'!FK5*0.85</f>
        <v>10115</v>
      </c>
      <c r="FL5" s="183">
        <f>'BAR BB| Open rates'!FL5*0.85</f>
        <v>10115</v>
      </c>
      <c r="FM5" s="183">
        <f>'BAR BB| Open rates'!FM5*0.85</f>
        <v>10115</v>
      </c>
      <c r="FN5" s="183">
        <f>'BAR BB| Open rates'!FN5*0.85</f>
        <v>10965</v>
      </c>
      <c r="FO5" s="183">
        <f>'BAR BB| Open rates'!FO5*0.85</f>
        <v>10965</v>
      </c>
      <c r="FP5" s="183">
        <f>'BAR BB| Open rates'!FP5*0.85</f>
        <v>10115</v>
      </c>
      <c r="FQ5" s="183">
        <f>'BAR BB| Open rates'!FQ5*0.85</f>
        <v>10115</v>
      </c>
      <c r="FR5" s="183">
        <f>'BAR BB| Open rates'!FR5*0.85</f>
        <v>10115</v>
      </c>
      <c r="FS5" s="183">
        <f>'BAR BB| Open rates'!FS5*0.85</f>
        <v>10115</v>
      </c>
      <c r="FT5" s="183">
        <f>'BAR BB| Open rates'!FT5*0.85</f>
        <v>10115</v>
      </c>
      <c r="FU5" s="183">
        <f>'BAR BB| Open rates'!FU5*0.85</f>
        <v>10965</v>
      </c>
      <c r="FV5" s="183">
        <f>'BAR BB| Open rates'!FV5*0.85</f>
        <v>10965</v>
      </c>
      <c r="FW5" s="183">
        <f>'BAR BB| Open rates'!FW5*0.85</f>
        <v>14110</v>
      </c>
      <c r="FX5" s="183">
        <f>'BAR BB| Open rates'!FX5*0.85</f>
        <v>14110</v>
      </c>
      <c r="FY5" s="183">
        <f>'BAR BB| Open rates'!FY5*0.85</f>
        <v>14110</v>
      </c>
      <c r="FZ5" s="183">
        <f>'BAR BB| Open rates'!FZ5*0.85</f>
        <v>14110</v>
      </c>
      <c r="GA5" s="183">
        <f>'BAR BB| Open rates'!GA5*0.85</f>
        <v>14110</v>
      </c>
      <c r="GB5" s="183">
        <f>'BAR BB| Open rates'!GB5*0.85</f>
        <v>15980</v>
      </c>
      <c r="GC5" s="183">
        <f>'BAR BB| Open rates'!GC5*0.85</f>
        <v>15980</v>
      </c>
      <c r="GD5" s="183">
        <f>'BAR BB| Open rates'!GD5*0.85</f>
        <v>15980</v>
      </c>
      <c r="GE5" s="183">
        <f>'BAR BB| Open rates'!GE5*0.85</f>
        <v>15980</v>
      </c>
    </row>
    <row r="6" spans="1:187" s="36" customFormat="1" ht="12" customHeight="1" x14ac:dyDescent="0.2">
      <c r="A6" s="183">
        <v>2</v>
      </c>
      <c r="B6" s="183">
        <f>'BAR BB| Open rates'!B6*0.85</f>
        <v>20825</v>
      </c>
      <c r="C6" s="183">
        <f>'BAR BB| Open rates'!C6*0.85</f>
        <v>20825</v>
      </c>
      <c r="D6" s="183">
        <f>'BAR BB| Open rates'!D6*0.85</f>
        <v>18530</v>
      </c>
      <c r="E6" s="183">
        <f>'BAR BB| Open rates'!E6*0.85</f>
        <v>18530</v>
      </c>
      <c r="F6" s="183">
        <f>'BAR BB| Open rates'!F6*0.85</f>
        <v>16660</v>
      </c>
      <c r="G6" s="183">
        <f>'BAR BB| Open rates'!G6*0.85</f>
        <v>18530</v>
      </c>
      <c r="H6" s="183">
        <f>'BAR BB| Open rates'!H6*0.85</f>
        <v>18530</v>
      </c>
      <c r="I6" s="183">
        <f>'BAR BB| Open rates'!I6*0.85</f>
        <v>20230</v>
      </c>
      <c r="J6" s="183">
        <f>'BAR BB| Open rates'!J6*0.85</f>
        <v>20230</v>
      </c>
      <c r="K6" s="183">
        <f>'BAR BB| Open rates'!K6*0.85</f>
        <v>18530</v>
      </c>
      <c r="L6" s="183">
        <f>'BAR BB| Open rates'!L6*0.85</f>
        <v>18530</v>
      </c>
      <c r="M6" s="183">
        <f>'BAR BB| Open rates'!M6*0.85</f>
        <v>18530</v>
      </c>
      <c r="N6" s="183">
        <f>'BAR BB| Open rates'!N6*0.85</f>
        <v>18530</v>
      </c>
      <c r="O6" s="183">
        <f>'BAR BB| Open rates'!O6*0.85</f>
        <v>18530</v>
      </c>
      <c r="P6" s="183">
        <f>'BAR BB| Open rates'!P6*0.85</f>
        <v>20230</v>
      </c>
      <c r="Q6" s="183">
        <f>'BAR BB| Open rates'!Q6*0.85</f>
        <v>20230</v>
      </c>
      <c r="R6" s="183">
        <f>'BAR BB| Open rates'!R6*0.85</f>
        <v>20230</v>
      </c>
      <c r="S6" s="183">
        <f>'BAR BB| Open rates'!S6*0.85</f>
        <v>20230</v>
      </c>
      <c r="T6" s="183">
        <f>'BAR BB| Open rates'!T6*0.85</f>
        <v>20230</v>
      </c>
      <c r="U6" s="183">
        <f>'BAR BB| Open rates'!U6*0.85</f>
        <v>20230</v>
      </c>
      <c r="V6" s="183">
        <f>'BAR BB| Open rates'!V6*0.85</f>
        <v>20230</v>
      </c>
      <c r="W6" s="183">
        <f>'BAR BB| Open rates'!W6*0.85</f>
        <v>21930</v>
      </c>
      <c r="X6" s="183">
        <f>'BAR BB| Open rates'!X6*0.85</f>
        <v>21930</v>
      </c>
      <c r="Y6" s="183">
        <f>'BAR BB| Open rates'!Y6*0.85</f>
        <v>20230</v>
      </c>
      <c r="Z6" s="183">
        <f>'BAR BB| Open rates'!Z6*0.85</f>
        <v>20230</v>
      </c>
      <c r="AA6" s="183">
        <f>'BAR BB| Open rates'!AA6*0.85</f>
        <v>20230</v>
      </c>
      <c r="AB6" s="183">
        <f>'BAR BB| Open rates'!AB6*0.85</f>
        <v>20230</v>
      </c>
      <c r="AC6" s="183">
        <f>'BAR BB| Open rates'!AC6*0.85</f>
        <v>20230</v>
      </c>
      <c r="AD6" s="183">
        <f>'BAR BB| Open rates'!AD6*0.85</f>
        <v>21930</v>
      </c>
      <c r="AE6" s="183">
        <f>'BAR BB| Open rates'!AE6*0.85</f>
        <v>21930</v>
      </c>
      <c r="AF6" s="183">
        <f>'BAR BB| Open rates'!AF6*0.85</f>
        <v>20230</v>
      </c>
      <c r="AG6" s="183">
        <f>'BAR BB| Open rates'!AG6*0.85</f>
        <v>20230</v>
      </c>
      <c r="AH6" s="183">
        <f>'BAR BB| Open rates'!AH6*0.85</f>
        <v>20230</v>
      </c>
      <c r="AI6" s="183">
        <f>'BAR BB| Open rates'!AI6*0.85</f>
        <v>20230</v>
      </c>
      <c r="AJ6" s="183">
        <f>'BAR BB| Open rates'!AJ6*0.85</f>
        <v>20230</v>
      </c>
      <c r="AK6" s="183">
        <f>'BAR BB| Open rates'!AK6*0.85</f>
        <v>21930</v>
      </c>
      <c r="AL6" s="183">
        <f>'BAR BB| Open rates'!AL6*0.85</f>
        <v>21930</v>
      </c>
      <c r="AM6" s="183">
        <f>'BAR BB| Open rates'!AM6*0.85</f>
        <v>20230</v>
      </c>
      <c r="AN6" s="183">
        <f>'BAR BB| Open rates'!AN6*0.85</f>
        <v>20230</v>
      </c>
      <c r="AO6" s="183">
        <f>'BAR BB| Open rates'!AO6*0.85</f>
        <v>20230</v>
      </c>
      <c r="AP6" s="183">
        <f>'BAR BB| Open rates'!AP6*0.85</f>
        <v>20230</v>
      </c>
      <c r="AQ6" s="183">
        <f>'BAR BB| Open rates'!AQ6*0.85</f>
        <v>20230</v>
      </c>
      <c r="AR6" s="183">
        <f>'BAR BB| Open rates'!AR6*0.85</f>
        <v>21930</v>
      </c>
      <c r="AS6" s="183">
        <f>'BAR BB| Open rates'!AS6*0.85</f>
        <v>21930</v>
      </c>
      <c r="AT6" s="183">
        <f>'BAR BB| Open rates'!AT6*0.85</f>
        <v>20230</v>
      </c>
      <c r="AU6" s="183">
        <f>'BAR BB| Open rates'!AU6*0.85</f>
        <v>20230</v>
      </c>
      <c r="AV6" s="183">
        <f>'BAR BB| Open rates'!AV6*0.85</f>
        <v>20230</v>
      </c>
      <c r="AW6" s="183">
        <f>'BAR BB| Open rates'!AW6*0.85</f>
        <v>20230</v>
      </c>
      <c r="AX6" s="183">
        <f>'BAR BB| Open rates'!AX6*0.85</f>
        <v>20230</v>
      </c>
      <c r="AY6" s="183">
        <f>'BAR BB| Open rates'!AY6*0.85</f>
        <v>21930</v>
      </c>
      <c r="AZ6" s="183">
        <f>'BAR BB| Open rates'!AZ6*0.85</f>
        <v>21930</v>
      </c>
      <c r="BA6" s="183">
        <f>'BAR BB| Open rates'!BA6*0.85</f>
        <v>20230</v>
      </c>
      <c r="BB6" s="183">
        <f>'BAR BB| Open rates'!BB6*0.85</f>
        <v>20230</v>
      </c>
      <c r="BC6" s="183">
        <f>'BAR BB| Open rates'!BC6*0.85</f>
        <v>20230</v>
      </c>
      <c r="BD6" s="183">
        <f>'BAR BB| Open rates'!BD6*0.85</f>
        <v>20230</v>
      </c>
      <c r="BE6" s="183">
        <f>'BAR BB| Open rates'!BE6*0.85</f>
        <v>20230</v>
      </c>
      <c r="BF6" s="183">
        <f>'BAR BB| Open rates'!BF6*0.85</f>
        <v>21930</v>
      </c>
      <c r="BG6" s="183">
        <f>'BAR BB| Open rates'!BG6*0.85</f>
        <v>21930</v>
      </c>
      <c r="BH6" s="183">
        <f>'BAR BB| Open rates'!BH6*0.85</f>
        <v>17510</v>
      </c>
      <c r="BI6" s="183">
        <f>'BAR BB| Open rates'!BI6*0.85</f>
        <v>17510</v>
      </c>
      <c r="BJ6" s="183">
        <f>'BAR BB| Open rates'!BJ6*0.85</f>
        <v>17510</v>
      </c>
      <c r="BK6" s="183">
        <f>'BAR BB| Open rates'!BK6*0.85</f>
        <v>17510</v>
      </c>
      <c r="BL6" s="183">
        <f>'BAR BB| Open rates'!BL6*0.85</f>
        <v>17510</v>
      </c>
      <c r="BM6" s="183">
        <f>'BAR BB| Open rates'!BM6*0.85</f>
        <v>18530</v>
      </c>
      <c r="BN6" s="183">
        <f>'BAR BB| Open rates'!BN6*0.85</f>
        <v>18530</v>
      </c>
      <c r="BO6" s="183">
        <f>'BAR BB| Open rates'!BO6*0.85</f>
        <v>16660</v>
      </c>
      <c r="BP6" s="183">
        <f>'BAR BB| Open rates'!BP6*0.85</f>
        <v>16660</v>
      </c>
      <c r="BQ6" s="183">
        <f>'BAR BB| Open rates'!BQ6*0.85</f>
        <v>18530</v>
      </c>
      <c r="BR6" s="183">
        <f>'BAR BB| Open rates'!BR6*0.85</f>
        <v>18530</v>
      </c>
      <c r="BS6" s="183">
        <f>'BAR BB| Open rates'!BS6*0.85</f>
        <v>18530</v>
      </c>
      <c r="BT6" s="183">
        <f>'BAR BB| Open rates'!BT6*0.85</f>
        <v>18530</v>
      </c>
      <c r="BU6" s="183">
        <f>'BAR BB| Open rates'!BU6*0.85</f>
        <v>18530</v>
      </c>
      <c r="BV6" s="183">
        <f>'BAR BB| Open rates'!BV6*0.85</f>
        <v>16660</v>
      </c>
      <c r="BW6" s="183">
        <f>'BAR BB| Open rates'!BW6*0.85</f>
        <v>16660</v>
      </c>
      <c r="BX6" s="183">
        <f>'BAR BB| Open rates'!BX6*0.85</f>
        <v>16660</v>
      </c>
      <c r="BY6" s="183">
        <f>'BAR BB| Open rates'!BY6*0.85</f>
        <v>16660</v>
      </c>
      <c r="BZ6" s="183">
        <f>'BAR BB| Open rates'!BZ6*0.85</f>
        <v>16660</v>
      </c>
      <c r="CA6" s="183">
        <f>'BAR BB| Open rates'!CA6*0.85</f>
        <v>18530</v>
      </c>
      <c r="CB6" s="183">
        <f>'BAR BB| Open rates'!CB6*0.85</f>
        <v>18530</v>
      </c>
      <c r="CC6" s="183">
        <f>'BAR BB| Open rates'!CC6*0.85</f>
        <v>16660</v>
      </c>
      <c r="CD6" s="183">
        <f>'BAR BB| Open rates'!CD6*0.85</f>
        <v>16660</v>
      </c>
      <c r="CE6" s="183">
        <f>'BAR BB| Open rates'!CE6*0.85</f>
        <v>16660</v>
      </c>
      <c r="CF6" s="183">
        <f>'BAR BB| Open rates'!CF6*0.85</f>
        <v>16660</v>
      </c>
      <c r="CG6" s="183">
        <f>'BAR BB| Open rates'!CG6*0.85</f>
        <v>16660</v>
      </c>
      <c r="CH6" s="183">
        <f>'BAR BB| Open rates'!CH6*0.85</f>
        <v>18530</v>
      </c>
      <c r="CI6" s="183">
        <f>'BAR BB| Open rates'!CI6*0.85</f>
        <v>18530</v>
      </c>
      <c r="CJ6" s="183">
        <f>'BAR BB| Open rates'!CJ6*0.85</f>
        <v>16660</v>
      </c>
      <c r="CK6" s="183">
        <f>'BAR BB| Open rates'!CK6*0.85</f>
        <v>16660</v>
      </c>
      <c r="CL6" s="183">
        <f>'BAR BB| Open rates'!CL6*0.85</f>
        <v>16660</v>
      </c>
      <c r="CM6" s="183">
        <f>'BAR BB| Open rates'!CM6*0.85</f>
        <v>16660</v>
      </c>
      <c r="CN6" s="183">
        <f>'BAR BB| Open rates'!CN6*0.85</f>
        <v>16660</v>
      </c>
      <c r="CO6" s="183">
        <f>'BAR BB| Open rates'!CO6*0.85</f>
        <v>18530</v>
      </c>
      <c r="CP6" s="183">
        <f>'BAR BB| Open rates'!CP6*0.85</f>
        <v>18530</v>
      </c>
      <c r="CQ6" s="183">
        <f>'BAR BB| Open rates'!CQ6*0.85</f>
        <v>16660</v>
      </c>
      <c r="CR6" s="183">
        <f>'BAR BB| Open rates'!CR6*0.85</f>
        <v>16660</v>
      </c>
      <c r="CS6" s="183">
        <f>'BAR BB| Open rates'!CS6*0.85</f>
        <v>16660</v>
      </c>
      <c r="CT6" s="183">
        <f>'BAR BB| Open rates'!CT6*0.85</f>
        <v>16660</v>
      </c>
      <c r="CU6" s="183">
        <f>'BAR BB| Open rates'!CU6*0.85</f>
        <v>15215</v>
      </c>
      <c r="CV6" s="183">
        <f>'BAR BB| Open rates'!CV6*0.85</f>
        <v>15215</v>
      </c>
      <c r="CW6" s="183">
        <f>'BAR BB| Open rates'!CW6*0.85</f>
        <v>15215</v>
      </c>
      <c r="CX6" s="183">
        <f>'BAR BB| Open rates'!CX6*0.85</f>
        <v>13515</v>
      </c>
      <c r="CY6" s="183">
        <f>'BAR BB| Open rates'!CY6*0.85</f>
        <v>13515</v>
      </c>
      <c r="CZ6" s="183">
        <f>'BAR BB| Open rates'!CZ6*0.85</f>
        <v>13515</v>
      </c>
      <c r="DA6" s="183">
        <f>'BAR BB| Open rates'!DA6*0.85</f>
        <v>13515</v>
      </c>
      <c r="DB6" s="183">
        <f>'BAR BB| Open rates'!DB6*0.85</f>
        <v>13515</v>
      </c>
      <c r="DC6" s="183">
        <f>'BAR BB| Open rates'!DC6*0.85</f>
        <v>15215</v>
      </c>
      <c r="DD6" s="183">
        <f>'BAR BB| Open rates'!DD6*0.85</f>
        <v>15215</v>
      </c>
      <c r="DE6" s="183">
        <f>'BAR BB| Open rates'!DE6*0.85</f>
        <v>13515</v>
      </c>
      <c r="DF6" s="183">
        <f>'BAR BB| Open rates'!DF6*0.85</f>
        <v>13515</v>
      </c>
      <c r="DG6" s="183">
        <f>'BAR BB| Open rates'!DG6*0.85</f>
        <v>13515</v>
      </c>
      <c r="DH6" s="183">
        <f>'BAR BB| Open rates'!DH6*0.85</f>
        <v>13515</v>
      </c>
      <c r="DI6" s="183">
        <f>'BAR BB| Open rates'!DI6*0.85</f>
        <v>13515</v>
      </c>
      <c r="DJ6" s="183">
        <f>'BAR BB| Open rates'!DJ6*0.85</f>
        <v>15215</v>
      </c>
      <c r="DK6" s="183">
        <f>'BAR BB| Open rates'!DK6*0.85</f>
        <v>15215</v>
      </c>
      <c r="DL6" s="183">
        <f>'BAR BB| Open rates'!DL6*0.85</f>
        <v>13515</v>
      </c>
      <c r="DM6" s="183">
        <f>'BAR BB| Open rates'!DM6*0.85</f>
        <v>13515</v>
      </c>
      <c r="DN6" s="183">
        <f>'BAR BB| Open rates'!DN6*0.85</f>
        <v>13515</v>
      </c>
      <c r="DO6" s="183">
        <f>'BAR BB| Open rates'!DO6*0.85</f>
        <v>13515</v>
      </c>
      <c r="DP6" s="183">
        <f>'BAR BB| Open rates'!DP6*0.85</f>
        <v>13515</v>
      </c>
      <c r="DQ6" s="183">
        <f>'BAR BB| Open rates'!DQ6*0.85</f>
        <v>15215</v>
      </c>
      <c r="DR6" s="183">
        <f>'BAR BB| Open rates'!DR6*0.85</f>
        <v>15215</v>
      </c>
      <c r="DS6" s="183">
        <f>'BAR BB| Open rates'!DS6*0.85</f>
        <v>13515</v>
      </c>
      <c r="DT6" s="183">
        <f>'BAR BB| Open rates'!DT6*0.85</f>
        <v>13515</v>
      </c>
      <c r="DU6" s="183">
        <f>'BAR BB| Open rates'!DU6*0.85</f>
        <v>13515</v>
      </c>
      <c r="DV6" s="183">
        <f>'BAR BB| Open rates'!DV6*0.85</f>
        <v>13515</v>
      </c>
      <c r="DW6" s="183">
        <f>'BAR BB| Open rates'!DW6*0.85</f>
        <v>13515</v>
      </c>
      <c r="DX6" s="183">
        <f>'BAR BB| Open rates'!DX6*0.85</f>
        <v>15215</v>
      </c>
      <c r="DY6" s="183">
        <f>'BAR BB| Open rates'!DY6*0.85</f>
        <v>15215</v>
      </c>
      <c r="DZ6" s="183">
        <f>'BAR BB| Open rates'!DZ6*0.85</f>
        <v>16660</v>
      </c>
      <c r="EA6" s="183">
        <f>'BAR BB| Open rates'!EA6*0.85</f>
        <v>16660</v>
      </c>
      <c r="EB6" s="183">
        <f>'BAR BB| Open rates'!EB6*0.85</f>
        <v>16660</v>
      </c>
      <c r="EC6" s="183">
        <f>'BAR BB| Open rates'!EC6*0.85</f>
        <v>18530</v>
      </c>
      <c r="ED6" s="183">
        <f>'BAR BB| Open rates'!ED6*0.85</f>
        <v>18530</v>
      </c>
      <c r="EE6" s="183">
        <f>'BAR BB| Open rates'!EE6*0.85</f>
        <v>18530</v>
      </c>
      <c r="EF6" s="183">
        <f>'BAR BB| Open rates'!EF6*0.85</f>
        <v>18530</v>
      </c>
      <c r="EG6" s="183">
        <f>'BAR BB| Open rates'!EG6*0.85</f>
        <v>12665</v>
      </c>
      <c r="EH6" s="183">
        <f>'BAR BB| Open rates'!EH6*0.85</f>
        <v>12665</v>
      </c>
      <c r="EI6" s="183">
        <f>'BAR BB| Open rates'!EI6*0.85</f>
        <v>12665</v>
      </c>
      <c r="EJ6" s="183">
        <f>'BAR BB| Open rates'!EJ6*0.85</f>
        <v>12665</v>
      </c>
      <c r="EK6" s="183">
        <f>'BAR BB| Open rates'!EK6*0.85</f>
        <v>12665</v>
      </c>
      <c r="EL6" s="183">
        <f>'BAR BB| Open rates'!EL6*0.85</f>
        <v>13515</v>
      </c>
      <c r="EM6" s="183">
        <f>'BAR BB| Open rates'!EM6*0.85</f>
        <v>13515</v>
      </c>
      <c r="EN6" s="183">
        <f>'BAR BB| Open rates'!EN6*0.85</f>
        <v>12665</v>
      </c>
      <c r="EO6" s="183">
        <f>'BAR BB| Open rates'!EO6*0.85</f>
        <v>12665</v>
      </c>
      <c r="EP6" s="183">
        <f>'BAR BB| Open rates'!EP6*0.85</f>
        <v>12665</v>
      </c>
      <c r="EQ6" s="183">
        <f>'BAR BB| Open rates'!EQ6*0.85</f>
        <v>12665</v>
      </c>
      <c r="ER6" s="183">
        <f>'BAR BB| Open rates'!ER6*0.85</f>
        <v>12665</v>
      </c>
      <c r="ES6" s="183">
        <f>'BAR BB| Open rates'!ES6*0.85</f>
        <v>13515</v>
      </c>
      <c r="ET6" s="183">
        <f>'BAR BB| Open rates'!ET6*0.85</f>
        <v>13515</v>
      </c>
      <c r="EU6" s="183">
        <f>'BAR BB| Open rates'!EU6*0.85</f>
        <v>12665</v>
      </c>
      <c r="EV6" s="183">
        <f>'BAR BB| Open rates'!EV6*0.85</f>
        <v>12665</v>
      </c>
      <c r="EW6" s="183">
        <f>'BAR BB| Open rates'!EW6*0.85</f>
        <v>12665</v>
      </c>
      <c r="EX6" s="183">
        <f>'BAR BB| Open rates'!EX6*0.85</f>
        <v>12665</v>
      </c>
      <c r="EY6" s="183">
        <f>'BAR BB| Open rates'!EY6*0.85</f>
        <v>12665</v>
      </c>
      <c r="EZ6" s="183">
        <f>'BAR BB| Open rates'!EZ6*0.85</f>
        <v>13515</v>
      </c>
      <c r="FA6" s="183">
        <f>'BAR BB| Open rates'!FA6*0.85</f>
        <v>13515</v>
      </c>
      <c r="FB6" s="183">
        <f>'BAR BB| Open rates'!FB6*0.85</f>
        <v>12665</v>
      </c>
      <c r="FC6" s="183">
        <f>'BAR BB| Open rates'!FC6*0.85</f>
        <v>12665</v>
      </c>
      <c r="FD6" s="183">
        <f>'BAR BB| Open rates'!FD6*0.85</f>
        <v>12665</v>
      </c>
      <c r="FE6" s="183">
        <f>'BAR BB| Open rates'!FE6*0.85</f>
        <v>12665</v>
      </c>
      <c r="FF6" s="183">
        <f>'BAR BB| Open rates'!FF6*0.85</f>
        <v>12665</v>
      </c>
      <c r="FG6" s="183">
        <f>'BAR BB| Open rates'!FG6*0.85</f>
        <v>13515</v>
      </c>
      <c r="FH6" s="183">
        <f>'BAR BB| Open rates'!FH6*0.85</f>
        <v>13515</v>
      </c>
      <c r="FI6" s="183">
        <f>'BAR BB| Open rates'!FI6*0.85</f>
        <v>12665</v>
      </c>
      <c r="FJ6" s="183">
        <f>'BAR BB| Open rates'!FJ6*0.85</f>
        <v>12665</v>
      </c>
      <c r="FK6" s="183">
        <f>'BAR BB| Open rates'!FK6*0.85</f>
        <v>12665</v>
      </c>
      <c r="FL6" s="183">
        <f>'BAR BB| Open rates'!FL6*0.85</f>
        <v>12665</v>
      </c>
      <c r="FM6" s="183">
        <f>'BAR BB| Open rates'!FM6*0.85</f>
        <v>12665</v>
      </c>
      <c r="FN6" s="183">
        <f>'BAR BB| Open rates'!FN6*0.85</f>
        <v>13515</v>
      </c>
      <c r="FO6" s="183">
        <f>'BAR BB| Open rates'!FO6*0.85</f>
        <v>13515</v>
      </c>
      <c r="FP6" s="183">
        <f>'BAR BB| Open rates'!FP6*0.85</f>
        <v>12665</v>
      </c>
      <c r="FQ6" s="183">
        <f>'BAR BB| Open rates'!FQ6*0.85</f>
        <v>12665</v>
      </c>
      <c r="FR6" s="183">
        <f>'BAR BB| Open rates'!FR6*0.85</f>
        <v>12665</v>
      </c>
      <c r="FS6" s="183">
        <f>'BAR BB| Open rates'!FS6*0.85</f>
        <v>12665</v>
      </c>
      <c r="FT6" s="183">
        <f>'BAR BB| Open rates'!FT6*0.85</f>
        <v>12665</v>
      </c>
      <c r="FU6" s="183">
        <f>'BAR BB| Open rates'!FU6*0.85</f>
        <v>13515</v>
      </c>
      <c r="FV6" s="183">
        <f>'BAR BB| Open rates'!FV6*0.85</f>
        <v>13515</v>
      </c>
      <c r="FW6" s="183">
        <f>'BAR BB| Open rates'!FW6*0.85</f>
        <v>16660</v>
      </c>
      <c r="FX6" s="183">
        <f>'BAR BB| Open rates'!FX6*0.85</f>
        <v>16660</v>
      </c>
      <c r="FY6" s="183">
        <f>'BAR BB| Open rates'!FY6*0.85</f>
        <v>16660</v>
      </c>
      <c r="FZ6" s="183">
        <f>'BAR BB| Open rates'!FZ6*0.85</f>
        <v>16660</v>
      </c>
      <c r="GA6" s="183">
        <f>'BAR BB| Open rates'!GA6*0.85</f>
        <v>16660</v>
      </c>
      <c r="GB6" s="183">
        <f>'BAR BB| Open rates'!GB6*0.85</f>
        <v>18530</v>
      </c>
      <c r="GC6" s="183">
        <f>'BAR BB| Open rates'!GC6*0.85</f>
        <v>18530</v>
      </c>
      <c r="GD6" s="183">
        <f>'BAR BB| Open rates'!GD6*0.85</f>
        <v>18530</v>
      </c>
      <c r="GE6" s="183">
        <f>'BAR BB| Open rates'!GE6*0.85</f>
        <v>18530</v>
      </c>
    </row>
    <row r="7" spans="1:187" s="36" customFormat="1" ht="12" customHeight="1" x14ac:dyDescent="0.2">
      <c r="A7" s="236" t="s">
        <v>175</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row>
    <row r="8" spans="1:187" s="36" customFormat="1" ht="12" customHeight="1" x14ac:dyDescent="0.2">
      <c r="A8" s="237">
        <v>1</v>
      </c>
      <c r="B8" s="237">
        <f>'BAR BB| Open rates'!B8*0.85</f>
        <v>20825</v>
      </c>
      <c r="C8" s="237">
        <f>'BAR BB| Open rates'!C8*0.85</f>
        <v>20825</v>
      </c>
      <c r="D8" s="237">
        <f>'BAR BB| Open rates'!D8*0.85</f>
        <v>18530</v>
      </c>
      <c r="E8" s="237">
        <f>'BAR BB| Open rates'!E8*0.85</f>
        <v>18530</v>
      </c>
      <c r="F8" s="237">
        <f>'BAR BB| Open rates'!F8*0.85</f>
        <v>16660</v>
      </c>
      <c r="G8" s="237">
        <f>'BAR BB| Open rates'!G8*0.85</f>
        <v>18530</v>
      </c>
      <c r="H8" s="237">
        <f>'BAR BB| Open rates'!H8*0.85</f>
        <v>18530</v>
      </c>
      <c r="I8" s="237">
        <f>'BAR BB| Open rates'!I8*0.85</f>
        <v>20230</v>
      </c>
      <c r="J8" s="237">
        <f>'BAR BB| Open rates'!J8*0.85</f>
        <v>20230</v>
      </c>
      <c r="K8" s="237">
        <f>'BAR BB| Open rates'!K8*0.85</f>
        <v>18530</v>
      </c>
      <c r="L8" s="237">
        <f>'BAR BB| Open rates'!L8*0.85</f>
        <v>18530</v>
      </c>
      <c r="M8" s="237">
        <f>'BAR BB| Open rates'!M8*0.85</f>
        <v>18530</v>
      </c>
      <c r="N8" s="237">
        <f>'BAR BB| Open rates'!N8*0.85</f>
        <v>18530</v>
      </c>
      <c r="O8" s="237">
        <f>'BAR BB| Open rates'!O8*0.85</f>
        <v>18530</v>
      </c>
      <c r="P8" s="237">
        <f>'BAR BB| Open rates'!P8*0.85</f>
        <v>20230</v>
      </c>
      <c r="Q8" s="237">
        <f>'BAR BB| Open rates'!Q8*0.85</f>
        <v>20230</v>
      </c>
      <c r="R8" s="237">
        <f>'BAR BB| Open rates'!R8*0.85</f>
        <v>20230</v>
      </c>
      <c r="S8" s="237">
        <f>'BAR BB| Open rates'!S8*0.85</f>
        <v>20230</v>
      </c>
      <c r="T8" s="237">
        <f>'BAR BB| Open rates'!T8*0.85</f>
        <v>20230</v>
      </c>
      <c r="U8" s="237">
        <f>'BAR BB| Open rates'!U8*0.85</f>
        <v>20230</v>
      </c>
      <c r="V8" s="237">
        <f>'BAR BB| Open rates'!V8*0.85</f>
        <v>20230</v>
      </c>
      <c r="W8" s="237">
        <f>'BAR BB| Open rates'!W8*0.85</f>
        <v>21930</v>
      </c>
      <c r="X8" s="237">
        <f>'BAR BB| Open rates'!X8*0.85</f>
        <v>21930</v>
      </c>
      <c r="Y8" s="237">
        <f>'BAR BB| Open rates'!Y8*0.85</f>
        <v>20230</v>
      </c>
      <c r="Z8" s="237">
        <f>'BAR BB| Open rates'!Z8*0.85</f>
        <v>20230</v>
      </c>
      <c r="AA8" s="237">
        <f>'BAR BB| Open rates'!AA8*0.85</f>
        <v>20230</v>
      </c>
      <c r="AB8" s="237">
        <f>'BAR BB| Open rates'!AB8*0.85</f>
        <v>20230</v>
      </c>
      <c r="AC8" s="237">
        <f>'BAR BB| Open rates'!AC8*0.85</f>
        <v>20230</v>
      </c>
      <c r="AD8" s="237">
        <f>'BAR BB| Open rates'!AD8*0.85</f>
        <v>21930</v>
      </c>
      <c r="AE8" s="237">
        <f>'BAR BB| Open rates'!AE8*0.85</f>
        <v>21930</v>
      </c>
      <c r="AF8" s="237">
        <f>'BAR BB| Open rates'!AF8*0.85</f>
        <v>20230</v>
      </c>
      <c r="AG8" s="237">
        <f>'BAR BB| Open rates'!AG8*0.85</f>
        <v>20230</v>
      </c>
      <c r="AH8" s="237">
        <f>'BAR BB| Open rates'!AH8*0.85</f>
        <v>20230</v>
      </c>
      <c r="AI8" s="237">
        <f>'BAR BB| Open rates'!AI8*0.85</f>
        <v>20230</v>
      </c>
      <c r="AJ8" s="237">
        <f>'BAR BB| Open rates'!AJ8*0.85</f>
        <v>20230</v>
      </c>
      <c r="AK8" s="237">
        <f>'BAR BB| Open rates'!AK8*0.85</f>
        <v>21930</v>
      </c>
      <c r="AL8" s="237">
        <f>'BAR BB| Open rates'!AL8*0.85</f>
        <v>21930</v>
      </c>
      <c r="AM8" s="237">
        <f>'BAR BB| Open rates'!AM8*0.85</f>
        <v>20230</v>
      </c>
      <c r="AN8" s="237">
        <f>'BAR BB| Open rates'!AN8*0.85</f>
        <v>20230</v>
      </c>
      <c r="AO8" s="237">
        <f>'BAR BB| Open rates'!AO8*0.85</f>
        <v>20230</v>
      </c>
      <c r="AP8" s="237">
        <f>'BAR BB| Open rates'!AP8*0.85</f>
        <v>20230</v>
      </c>
      <c r="AQ8" s="237">
        <f>'BAR BB| Open rates'!AQ8*0.85</f>
        <v>20230</v>
      </c>
      <c r="AR8" s="237">
        <f>'BAR BB| Open rates'!AR8*0.85</f>
        <v>21930</v>
      </c>
      <c r="AS8" s="237">
        <f>'BAR BB| Open rates'!AS8*0.85</f>
        <v>21930</v>
      </c>
      <c r="AT8" s="237">
        <f>'BAR BB| Open rates'!AT8*0.85</f>
        <v>20230</v>
      </c>
      <c r="AU8" s="237">
        <f>'BAR BB| Open rates'!AU8*0.85</f>
        <v>20230</v>
      </c>
      <c r="AV8" s="237">
        <f>'BAR BB| Open rates'!AV8*0.85</f>
        <v>20230</v>
      </c>
      <c r="AW8" s="237">
        <f>'BAR BB| Open rates'!AW8*0.85</f>
        <v>20230</v>
      </c>
      <c r="AX8" s="237">
        <f>'BAR BB| Open rates'!AX8*0.85</f>
        <v>20230</v>
      </c>
      <c r="AY8" s="237">
        <f>'BAR BB| Open rates'!AY8*0.85</f>
        <v>21930</v>
      </c>
      <c r="AZ8" s="237">
        <f>'BAR BB| Open rates'!AZ8*0.85</f>
        <v>21930</v>
      </c>
      <c r="BA8" s="237">
        <f>'BAR BB| Open rates'!BA8*0.85</f>
        <v>20230</v>
      </c>
      <c r="BB8" s="237">
        <f>'BAR BB| Open rates'!BB8*0.85</f>
        <v>20230</v>
      </c>
      <c r="BC8" s="237">
        <f>'BAR BB| Open rates'!BC8*0.85</f>
        <v>20230</v>
      </c>
      <c r="BD8" s="237">
        <f>'BAR BB| Open rates'!BD8*0.85</f>
        <v>20230</v>
      </c>
      <c r="BE8" s="237">
        <f>'BAR BB| Open rates'!BE8*0.85</f>
        <v>20230</v>
      </c>
      <c r="BF8" s="237">
        <f>'BAR BB| Open rates'!BF8*0.85</f>
        <v>21930</v>
      </c>
      <c r="BG8" s="237">
        <f>'BAR BB| Open rates'!BG8*0.85</f>
        <v>21930</v>
      </c>
      <c r="BH8" s="237">
        <f>'BAR BB| Open rates'!BH8*0.85</f>
        <v>17510</v>
      </c>
      <c r="BI8" s="237">
        <f>'BAR BB| Open rates'!BI8*0.85</f>
        <v>17510</v>
      </c>
      <c r="BJ8" s="237">
        <f>'BAR BB| Open rates'!BJ8*0.85</f>
        <v>17510</v>
      </c>
      <c r="BK8" s="237">
        <f>'BAR BB| Open rates'!BK8*0.85</f>
        <v>17510</v>
      </c>
      <c r="BL8" s="237">
        <f>'BAR BB| Open rates'!BL8*0.85</f>
        <v>17510</v>
      </c>
      <c r="BM8" s="237">
        <f>'BAR BB| Open rates'!BM8*0.85</f>
        <v>18530</v>
      </c>
      <c r="BN8" s="237">
        <f>'BAR BB| Open rates'!BN8*0.85</f>
        <v>18530</v>
      </c>
      <c r="BO8" s="237">
        <f>'BAR BB| Open rates'!BO8*0.85</f>
        <v>16660</v>
      </c>
      <c r="BP8" s="237">
        <f>'BAR BB| Open rates'!BP8*0.85</f>
        <v>16660</v>
      </c>
      <c r="BQ8" s="237">
        <f>'BAR BB| Open rates'!BQ8*0.85</f>
        <v>18530</v>
      </c>
      <c r="BR8" s="237">
        <f>'BAR BB| Open rates'!BR8*0.85</f>
        <v>18530</v>
      </c>
      <c r="BS8" s="237">
        <f>'BAR BB| Open rates'!BS8*0.85</f>
        <v>18530</v>
      </c>
      <c r="BT8" s="237">
        <f>'BAR BB| Open rates'!BT8*0.85</f>
        <v>18530</v>
      </c>
      <c r="BU8" s="237">
        <f>'BAR BB| Open rates'!BU8*0.85</f>
        <v>18530</v>
      </c>
      <c r="BV8" s="237">
        <f>'BAR BB| Open rates'!BV8*0.85</f>
        <v>16660</v>
      </c>
      <c r="BW8" s="237">
        <f>'BAR BB| Open rates'!BW8*0.85</f>
        <v>16660</v>
      </c>
      <c r="BX8" s="237">
        <f>'BAR BB| Open rates'!BX8*0.85</f>
        <v>16660</v>
      </c>
      <c r="BY8" s="237">
        <f>'BAR BB| Open rates'!BY8*0.85</f>
        <v>16660</v>
      </c>
      <c r="BZ8" s="237">
        <f>'BAR BB| Open rates'!BZ8*0.85</f>
        <v>16660</v>
      </c>
      <c r="CA8" s="237">
        <f>'BAR BB| Open rates'!CA8*0.85</f>
        <v>18530</v>
      </c>
      <c r="CB8" s="237">
        <f>'BAR BB| Open rates'!CB8*0.85</f>
        <v>18530</v>
      </c>
      <c r="CC8" s="237">
        <f>'BAR BB| Open rates'!CC8*0.85</f>
        <v>16660</v>
      </c>
      <c r="CD8" s="237">
        <f>'BAR BB| Open rates'!CD8*0.85</f>
        <v>16660</v>
      </c>
      <c r="CE8" s="237">
        <f>'BAR BB| Open rates'!CE8*0.85</f>
        <v>16660</v>
      </c>
      <c r="CF8" s="237">
        <f>'BAR BB| Open rates'!CF8*0.85</f>
        <v>16660</v>
      </c>
      <c r="CG8" s="237">
        <f>'BAR BB| Open rates'!CG8*0.85</f>
        <v>16660</v>
      </c>
      <c r="CH8" s="237">
        <f>'BAR BB| Open rates'!CH8*0.85</f>
        <v>18530</v>
      </c>
      <c r="CI8" s="237">
        <f>'BAR BB| Open rates'!CI8*0.85</f>
        <v>18530</v>
      </c>
      <c r="CJ8" s="237">
        <f>'BAR BB| Open rates'!CJ8*0.85</f>
        <v>16660</v>
      </c>
      <c r="CK8" s="237">
        <f>'BAR BB| Open rates'!CK8*0.85</f>
        <v>16660</v>
      </c>
      <c r="CL8" s="237">
        <f>'BAR BB| Open rates'!CL8*0.85</f>
        <v>16660</v>
      </c>
      <c r="CM8" s="237">
        <f>'BAR BB| Open rates'!CM8*0.85</f>
        <v>16660</v>
      </c>
      <c r="CN8" s="237">
        <f>'BAR BB| Open rates'!CN8*0.85</f>
        <v>16660</v>
      </c>
      <c r="CO8" s="237">
        <f>'BAR BB| Open rates'!CO8*0.85</f>
        <v>18530</v>
      </c>
      <c r="CP8" s="237">
        <f>'BAR BB| Open rates'!CP8*0.85</f>
        <v>18530</v>
      </c>
      <c r="CQ8" s="237">
        <f>'BAR BB| Open rates'!CQ8*0.85</f>
        <v>16660</v>
      </c>
      <c r="CR8" s="237">
        <f>'BAR BB| Open rates'!CR8*0.85</f>
        <v>16660</v>
      </c>
      <c r="CS8" s="237">
        <f>'BAR BB| Open rates'!CS8*0.85</f>
        <v>16660</v>
      </c>
      <c r="CT8" s="237">
        <f>'BAR BB| Open rates'!CT8*0.85</f>
        <v>16660</v>
      </c>
      <c r="CU8" s="237">
        <f>'BAR BB| Open rates'!CU8*0.85</f>
        <v>15215</v>
      </c>
      <c r="CV8" s="237">
        <f>'BAR BB| Open rates'!CV8*0.85</f>
        <v>15215</v>
      </c>
      <c r="CW8" s="237">
        <f>'BAR BB| Open rates'!CW8*0.85</f>
        <v>15215</v>
      </c>
      <c r="CX8" s="237">
        <f>'BAR BB| Open rates'!CX8*0.85</f>
        <v>13515</v>
      </c>
      <c r="CY8" s="237">
        <f>'BAR BB| Open rates'!CY8*0.85</f>
        <v>13515</v>
      </c>
      <c r="CZ8" s="237">
        <f>'BAR BB| Open rates'!CZ8*0.85</f>
        <v>13515</v>
      </c>
      <c r="DA8" s="237">
        <f>'BAR BB| Open rates'!DA8*0.85</f>
        <v>13515</v>
      </c>
      <c r="DB8" s="237">
        <f>'BAR BB| Open rates'!DB8*0.85</f>
        <v>13515</v>
      </c>
      <c r="DC8" s="237">
        <f>'BAR BB| Open rates'!DC8*0.85</f>
        <v>15215</v>
      </c>
      <c r="DD8" s="237">
        <f>'BAR BB| Open rates'!DD8*0.85</f>
        <v>15215</v>
      </c>
      <c r="DE8" s="237">
        <f>'BAR BB| Open rates'!DE8*0.85</f>
        <v>13515</v>
      </c>
      <c r="DF8" s="237">
        <f>'BAR BB| Open rates'!DF8*0.85</f>
        <v>13515</v>
      </c>
      <c r="DG8" s="237">
        <f>'BAR BB| Open rates'!DG8*0.85</f>
        <v>13515</v>
      </c>
      <c r="DH8" s="237">
        <f>'BAR BB| Open rates'!DH8*0.85</f>
        <v>13515</v>
      </c>
      <c r="DI8" s="237">
        <f>'BAR BB| Open rates'!DI8*0.85</f>
        <v>13515</v>
      </c>
      <c r="DJ8" s="237">
        <f>'BAR BB| Open rates'!DJ8*0.85</f>
        <v>15215</v>
      </c>
      <c r="DK8" s="237">
        <f>'BAR BB| Open rates'!DK8*0.85</f>
        <v>15215</v>
      </c>
      <c r="DL8" s="237">
        <f>'BAR BB| Open rates'!DL8*0.85</f>
        <v>13515</v>
      </c>
      <c r="DM8" s="237">
        <f>'BAR BB| Open rates'!DM8*0.85</f>
        <v>13515</v>
      </c>
      <c r="DN8" s="237">
        <f>'BAR BB| Open rates'!DN8*0.85</f>
        <v>13515</v>
      </c>
      <c r="DO8" s="237">
        <f>'BAR BB| Open rates'!DO8*0.85</f>
        <v>13515</v>
      </c>
      <c r="DP8" s="237">
        <f>'BAR BB| Open rates'!DP8*0.85</f>
        <v>13515</v>
      </c>
      <c r="DQ8" s="237">
        <f>'BAR BB| Open rates'!DQ8*0.85</f>
        <v>15215</v>
      </c>
      <c r="DR8" s="237">
        <f>'BAR BB| Open rates'!DR8*0.85</f>
        <v>15215</v>
      </c>
      <c r="DS8" s="237">
        <f>'BAR BB| Open rates'!DS8*0.85</f>
        <v>13515</v>
      </c>
      <c r="DT8" s="237">
        <f>'BAR BB| Open rates'!DT8*0.85</f>
        <v>13515</v>
      </c>
      <c r="DU8" s="237">
        <f>'BAR BB| Open rates'!DU8*0.85</f>
        <v>13515</v>
      </c>
      <c r="DV8" s="237">
        <f>'BAR BB| Open rates'!DV8*0.85</f>
        <v>13515</v>
      </c>
      <c r="DW8" s="237">
        <f>'BAR BB| Open rates'!DW8*0.85</f>
        <v>13515</v>
      </c>
      <c r="DX8" s="237">
        <f>'BAR BB| Open rates'!DX8*0.85</f>
        <v>15215</v>
      </c>
      <c r="DY8" s="237">
        <f>'BAR BB| Open rates'!DY8*0.85</f>
        <v>15215</v>
      </c>
      <c r="DZ8" s="237">
        <f>'BAR BB| Open rates'!DZ8*0.85</f>
        <v>16660</v>
      </c>
      <c r="EA8" s="237">
        <f>'BAR BB| Open rates'!EA8*0.85</f>
        <v>16660</v>
      </c>
      <c r="EB8" s="237">
        <f>'BAR BB| Open rates'!EB8*0.85</f>
        <v>16660</v>
      </c>
      <c r="EC8" s="237">
        <f>'BAR BB| Open rates'!EC8*0.85</f>
        <v>18530</v>
      </c>
      <c r="ED8" s="237">
        <f>'BAR BB| Open rates'!ED8*0.85</f>
        <v>18530</v>
      </c>
      <c r="EE8" s="237">
        <f>'BAR BB| Open rates'!EE8*0.85</f>
        <v>18530</v>
      </c>
      <c r="EF8" s="237">
        <f>'BAR BB| Open rates'!EF8*0.85</f>
        <v>18530</v>
      </c>
      <c r="EG8" s="237">
        <f>'BAR BB| Open rates'!EG8*0.85</f>
        <v>12665</v>
      </c>
      <c r="EH8" s="237">
        <f>'BAR BB| Open rates'!EH8*0.85</f>
        <v>11815</v>
      </c>
      <c r="EI8" s="237">
        <f>'BAR BB| Open rates'!EI8*0.85</f>
        <v>11815</v>
      </c>
      <c r="EJ8" s="237">
        <f>'BAR BB| Open rates'!EJ8*0.85</f>
        <v>11815</v>
      </c>
      <c r="EK8" s="237">
        <f>'BAR BB| Open rates'!EK8*0.85</f>
        <v>11815</v>
      </c>
      <c r="EL8" s="237">
        <f>'BAR BB| Open rates'!EL8*0.85</f>
        <v>12665</v>
      </c>
      <c r="EM8" s="237">
        <f>'BAR BB| Open rates'!EM8*0.85</f>
        <v>12665</v>
      </c>
      <c r="EN8" s="237">
        <f>'BAR BB| Open rates'!EN8*0.85</f>
        <v>11815</v>
      </c>
      <c r="EO8" s="237">
        <f>'BAR BB| Open rates'!EO8*0.85</f>
        <v>11815</v>
      </c>
      <c r="EP8" s="237">
        <f>'BAR BB| Open rates'!EP8*0.85</f>
        <v>11815</v>
      </c>
      <c r="EQ8" s="237">
        <f>'BAR BB| Open rates'!EQ8*0.85</f>
        <v>11815</v>
      </c>
      <c r="ER8" s="237">
        <f>'BAR BB| Open rates'!ER8*0.85</f>
        <v>11815</v>
      </c>
      <c r="ES8" s="237">
        <f>'BAR BB| Open rates'!ES8*0.85</f>
        <v>12665</v>
      </c>
      <c r="ET8" s="237">
        <f>'BAR BB| Open rates'!ET8*0.85</f>
        <v>12665</v>
      </c>
      <c r="EU8" s="237">
        <f>'BAR BB| Open rates'!EU8*0.85</f>
        <v>11815</v>
      </c>
      <c r="EV8" s="237">
        <f>'BAR BB| Open rates'!EV8*0.85</f>
        <v>11815</v>
      </c>
      <c r="EW8" s="237">
        <f>'BAR BB| Open rates'!EW8*0.85</f>
        <v>11815</v>
      </c>
      <c r="EX8" s="237">
        <f>'BAR BB| Open rates'!EX8*0.85</f>
        <v>11815</v>
      </c>
      <c r="EY8" s="237">
        <f>'BAR BB| Open rates'!EY8*0.85</f>
        <v>11815</v>
      </c>
      <c r="EZ8" s="237">
        <f>'BAR BB| Open rates'!EZ8*0.85</f>
        <v>12665</v>
      </c>
      <c r="FA8" s="237">
        <f>'BAR BB| Open rates'!FA8*0.85</f>
        <v>12665</v>
      </c>
      <c r="FB8" s="237">
        <f>'BAR BB| Open rates'!FB8*0.85</f>
        <v>11815</v>
      </c>
      <c r="FC8" s="237">
        <f>'BAR BB| Open rates'!FC8*0.85</f>
        <v>11815</v>
      </c>
      <c r="FD8" s="237">
        <f>'BAR BB| Open rates'!FD8*0.85</f>
        <v>11815</v>
      </c>
      <c r="FE8" s="237">
        <f>'BAR BB| Open rates'!FE8*0.85</f>
        <v>11815</v>
      </c>
      <c r="FF8" s="237">
        <f>'BAR BB| Open rates'!FF8*0.85</f>
        <v>11815</v>
      </c>
      <c r="FG8" s="237">
        <f>'BAR BB| Open rates'!FG8*0.85</f>
        <v>12665</v>
      </c>
      <c r="FH8" s="237">
        <f>'BAR BB| Open rates'!FH8*0.85</f>
        <v>12665</v>
      </c>
      <c r="FI8" s="237">
        <f>'BAR BB| Open rates'!FI8*0.85</f>
        <v>11815</v>
      </c>
      <c r="FJ8" s="237">
        <f>'BAR BB| Open rates'!FJ8*0.85</f>
        <v>11815</v>
      </c>
      <c r="FK8" s="237">
        <f>'BAR BB| Open rates'!FK8*0.85</f>
        <v>11815</v>
      </c>
      <c r="FL8" s="237">
        <f>'BAR BB| Open rates'!FL8*0.85</f>
        <v>11815</v>
      </c>
      <c r="FM8" s="237">
        <f>'BAR BB| Open rates'!FM8*0.85</f>
        <v>11815</v>
      </c>
      <c r="FN8" s="237">
        <f>'BAR BB| Open rates'!FN8*0.85</f>
        <v>12665</v>
      </c>
      <c r="FO8" s="237">
        <f>'BAR BB| Open rates'!FO8*0.85</f>
        <v>12665</v>
      </c>
      <c r="FP8" s="237">
        <f>'BAR BB| Open rates'!FP8*0.85</f>
        <v>11815</v>
      </c>
      <c r="FQ8" s="237">
        <f>'BAR BB| Open rates'!FQ8*0.85</f>
        <v>11815</v>
      </c>
      <c r="FR8" s="237">
        <f>'BAR BB| Open rates'!FR8*0.85</f>
        <v>11815</v>
      </c>
      <c r="FS8" s="237">
        <f>'BAR BB| Open rates'!FS8*0.85</f>
        <v>11815</v>
      </c>
      <c r="FT8" s="237">
        <f>'BAR BB| Open rates'!FT8*0.85</f>
        <v>11815</v>
      </c>
      <c r="FU8" s="237">
        <f>'BAR BB| Open rates'!FU8*0.85</f>
        <v>12665</v>
      </c>
      <c r="FV8" s="237">
        <f>'BAR BB| Open rates'!FV8*0.85</f>
        <v>12665</v>
      </c>
      <c r="FW8" s="237">
        <f>'BAR BB| Open rates'!FW8*0.85</f>
        <v>15810</v>
      </c>
      <c r="FX8" s="237">
        <f>'BAR BB| Open rates'!FX8*0.85</f>
        <v>15810</v>
      </c>
      <c r="FY8" s="237">
        <f>'BAR BB| Open rates'!FY8*0.85</f>
        <v>15810</v>
      </c>
      <c r="FZ8" s="237">
        <f>'BAR BB| Open rates'!FZ8*0.85</f>
        <v>15810</v>
      </c>
      <c r="GA8" s="237">
        <f>'BAR BB| Open rates'!GA8*0.85</f>
        <v>15810</v>
      </c>
      <c r="GB8" s="237">
        <f>'BAR BB| Open rates'!GB8*0.85</f>
        <v>17680</v>
      </c>
      <c r="GC8" s="237">
        <f>'BAR BB| Open rates'!GC8*0.85</f>
        <v>17680</v>
      </c>
      <c r="GD8" s="237">
        <f>'BAR BB| Open rates'!GD8*0.85</f>
        <v>17680</v>
      </c>
      <c r="GE8" s="237">
        <f>'BAR BB| Open rates'!GE8*0.85</f>
        <v>17680</v>
      </c>
    </row>
    <row r="9" spans="1:187" s="36" customFormat="1" ht="12" customHeight="1" x14ac:dyDescent="0.2">
      <c r="A9" s="237">
        <v>2</v>
      </c>
      <c r="B9" s="237">
        <f>'BAR BB| Open rates'!B9*0.85</f>
        <v>23375</v>
      </c>
      <c r="C9" s="237">
        <f>'BAR BB| Open rates'!C9*0.85</f>
        <v>23375</v>
      </c>
      <c r="D9" s="237">
        <f>'BAR BB| Open rates'!D9*0.85</f>
        <v>21080</v>
      </c>
      <c r="E9" s="237">
        <f>'BAR BB| Open rates'!E9*0.85</f>
        <v>21080</v>
      </c>
      <c r="F9" s="237">
        <f>'BAR BB| Open rates'!F9*0.85</f>
        <v>19210</v>
      </c>
      <c r="G9" s="237">
        <f>'BAR BB| Open rates'!G9*0.85</f>
        <v>21080</v>
      </c>
      <c r="H9" s="237">
        <f>'BAR BB| Open rates'!H9*0.85</f>
        <v>21080</v>
      </c>
      <c r="I9" s="237">
        <f>'BAR BB| Open rates'!I9*0.85</f>
        <v>22780</v>
      </c>
      <c r="J9" s="237">
        <f>'BAR BB| Open rates'!J9*0.85</f>
        <v>22780</v>
      </c>
      <c r="K9" s="237">
        <f>'BAR BB| Open rates'!K9*0.85</f>
        <v>21080</v>
      </c>
      <c r="L9" s="237">
        <f>'BAR BB| Open rates'!L9*0.85</f>
        <v>21080</v>
      </c>
      <c r="M9" s="237">
        <f>'BAR BB| Open rates'!M9*0.85</f>
        <v>21080</v>
      </c>
      <c r="N9" s="237">
        <f>'BAR BB| Open rates'!N9*0.85</f>
        <v>21080</v>
      </c>
      <c r="O9" s="237">
        <f>'BAR BB| Open rates'!O9*0.85</f>
        <v>21080</v>
      </c>
      <c r="P9" s="237">
        <f>'BAR BB| Open rates'!P9*0.85</f>
        <v>22780</v>
      </c>
      <c r="Q9" s="237">
        <f>'BAR BB| Open rates'!Q9*0.85</f>
        <v>22780</v>
      </c>
      <c r="R9" s="237">
        <f>'BAR BB| Open rates'!R9*0.85</f>
        <v>22780</v>
      </c>
      <c r="S9" s="237">
        <f>'BAR BB| Open rates'!S9*0.85</f>
        <v>22780</v>
      </c>
      <c r="T9" s="237">
        <f>'BAR BB| Open rates'!T9*0.85</f>
        <v>22780</v>
      </c>
      <c r="U9" s="237">
        <f>'BAR BB| Open rates'!U9*0.85</f>
        <v>22780</v>
      </c>
      <c r="V9" s="237">
        <f>'BAR BB| Open rates'!V9*0.85</f>
        <v>22780</v>
      </c>
      <c r="W9" s="237">
        <f>'BAR BB| Open rates'!W9*0.85</f>
        <v>24480</v>
      </c>
      <c r="X9" s="237">
        <f>'BAR BB| Open rates'!X9*0.85</f>
        <v>24480</v>
      </c>
      <c r="Y9" s="237">
        <f>'BAR BB| Open rates'!Y9*0.85</f>
        <v>22780</v>
      </c>
      <c r="Z9" s="237">
        <f>'BAR BB| Open rates'!Z9*0.85</f>
        <v>22780</v>
      </c>
      <c r="AA9" s="237">
        <f>'BAR BB| Open rates'!AA9*0.85</f>
        <v>22780</v>
      </c>
      <c r="AB9" s="237">
        <f>'BAR BB| Open rates'!AB9*0.85</f>
        <v>22780</v>
      </c>
      <c r="AC9" s="237">
        <f>'BAR BB| Open rates'!AC9*0.85</f>
        <v>22780</v>
      </c>
      <c r="AD9" s="237">
        <f>'BAR BB| Open rates'!AD9*0.85</f>
        <v>24480</v>
      </c>
      <c r="AE9" s="237">
        <f>'BAR BB| Open rates'!AE9*0.85</f>
        <v>24480</v>
      </c>
      <c r="AF9" s="237">
        <f>'BAR BB| Open rates'!AF9*0.85</f>
        <v>22780</v>
      </c>
      <c r="AG9" s="237">
        <f>'BAR BB| Open rates'!AG9*0.85</f>
        <v>22780</v>
      </c>
      <c r="AH9" s="237">
        <f>'BAR BB| Open rates'!AH9*0.85</f>
        <v>22780</v>
      </c>
      <c r="AI9" s="237">
        <f>'BAR BB| Open rates'!AI9*0.85</f>
        <v>22780</v>
      </c>
      <c r="AJ9" s="237">
        <f>'BAR BB| Open rates'!AJ9*0.85</f>
        <v>22780</v>
      </c>
      <c r="AK9" s="237">
        <f>'BAR BB| Open rates'!AK9*0.85</f>
        <v>24480</v>
      </c>
      <c r="AL9" s="237">
        <f>'BAR BB| Open rates'!AL9*0.85</f>
        <v>24480</v>
      </c>
      <c r="AM9" s="237">
        <f>'BAR BB| Open rates'!AM9*0.85</f>
        <v>22780</v>
      </c>
      <c r="AN9" s="237">
        <f>'BAR BB| Open rates'!AN9*0.85</f>
        <v>22780</v>
      </c>
      <c r="AO9" s="237">
        <f>'BAR BB| Open rates'!AO9*0.85</f>
        <v>22780</v>
      </c>
      <c r="AP9" s="237">
        <f>'BAR BB| Open rates'!AP9*0.85</f>
        <v>22780</v>
      </c>
      <c r="AQ9" s="237">
        <f>'BAR BB| Open rates'!AQ9*0.85</f>
        <v>22780</v>
      </c>
      <c r="AR9" s="237">
        <f>'BAR BB| Open rates'!AR9*0.85</f>
        <v>24480</v>
      </c>
      <c r="AS9" s="237">
        <f>'BAR BB| Open rates'!AS9*0.85</f>
        <v>24480</v>
      </c>
      <c r="AT9" s="237">
        <f>'BAR BB| Open rates'!AT9*0.85</f>
        <v>22780</v>
      </c>
      <c r="AU9" s="237">
        <f>'BAR BB| Open rates'!AU9*0.85</f>
        <v>22780</v>
      </c>
      <c r="AV9" s="237">
        <f>'BAR BB| Open rates'!AV9*0.85</f>
        <v>22780</v>
      </c>
      <c r="AW9" s="237">
        <f>'BAR BB| Open rates'!AW9*0.85</f>
        <v>22780</v>
      </c>
      <c r="AX9" s="237">
        <f>'BAR BB| Open rates'!AX9*0.85</f>
        <v>22780</v>
      </c>
      <c r="AY9" s="237">
        <f>'BAR BB| Open rates'!AY9*0.85</f>
        <v>24480</v>
      </c>
      <c r="AZ9" s="237">
        <f>'BAR BB| Open rates'!AZ9*0.85</f>
        <v>24480</v>
      </c>
      <c r="BA9" s="237">
        <f>'BAR BB| Open rates'!BA9*0.85</f>
        <v>22780</v>
      </c>
      <c r="BB9" s="237">
        <f>'BAR BB| Open rates'!BB9*0.85</f>
        <v>22780</v>
      </c>
      <c r="BC9" s="237">
        <f>'BAR BB| Open rates'!BC9*0.85</f>
        <v>22780</v>
      </c>
      <c r="BD9" s="237">
        <f>'BAR BB| Open rates'!BD9*0.85</f>
        <v>22780</v>
      </c>
      <c r="BE9" s="237">
        <f>'BAR BB| Open rates'!BE9*0.85</f>
        <v>22780</v>
      </c>
      <c r="BF9" s="237">
        <f>'BAR BB| Open rates'!BF9*0.85</f>
        <v>24480</v>
      </c>
      <c r="BG9" s="237">
        <f>'BAR BB| Open rates'!BG9*0.85</f>
        <v>24480</v>
      </c>
      <c r="BH9" s="237">
        <f>'BAR BB| Open rates'!BH9*0.85</f>
        <v>20060</v>
      </c>
      <c r="BI9" s="237">
        <f>'BAR BB| Open rates'!BI9*0.85</f>
        <v>20060</v>
      </c>
      <c r="BJ9" s="237">
        <f>'BAR BB| Open rates'!BJ9*0.85</f>
        <v>20060</v>
      </c>
      <c r="BK9" s="237">
        <f>'BAR BB| Open rates'!BK9*0.85</f>
        <v>20060</v>
      </c>
      <c r="BL9" s="237">
        <f>'BAR BB| Open rates'!BL9*0.85</f>
        <v>20060</v>
      </c>
      <c r="BM9" s="237">
        <f>'BAR BB| Open rates'!BM9*0.85</f>
        <v>21080</v>
      </c>
      <c r="BN9" s="237">
        <f>'BAR BB| Open rates'!BN9*0.85</f>
        <v>21080</v>
      </c>
      <c r="BO9" s="237">
        <f>'BAR BB| Open rates'!BO9*0.85</f>
        <v>19210</v>
      </c>
      <c r="BP9" s="237">
        <f>'BAR BB| Open rates'!BP9*0.85</f>
        <v>19210</v>
      </c>
      <c r="BQ9" s="237">
        <f>'BAR BB| Open rates'!BQ9*0.85</f>
        <v>21080</v>
      </c>
      <c r="BR9" s="237">
        <f>'BAR BB| Open rates'!BR9*0.85</f>
        <v>21080</v>
      </c>
      <c r="BS9" s="237">
        <f>'BAR BB| Open rates'!BS9*0.85</f>
        <v>21080</v>
      </c>
      <c r="BT9" s="237">
        <f>'BAR BB| Open rates'!BT9*0.85</f>
        <v>21080</v>
      </c>
      <c r="BU9" s="237">
        <f>'BAR BB| Open rates'!BU9*0.85</f>
        <v>21080</v>
      </c>
      <c r="BV9" s="237">
        <f>'BAR BB| Open rates'!BV9*0.85</f>
        <v>19210</v>
      </c>
      <c r="BW9" s="237">
        <f>'BAR BB| Open rates'!BW9*0.85</f>
        <v>19210</v>
      </c>
      <c r="BX9" s="237">
        <f>'BAR BB| Open rates'!BX9*0.85</f>
        <v>19210</v>
      </c>
      <c r="BY9" s="237">
        <f>'BAR BB| Open rates'!BY9*0.85</f>
        <v>19210</v>
      </c>
      <c r="BZ9" s="237">
        <f>'BAR BB| Open rates'!BZ9*0.85</f>
        <v>19210</v>
      </c>
      <c r="CA9" s="237">
        <f>'BAR BB| Open rates'!CA9*0.85</f>
        <v>21080</v>
      </c>
      <c r="CB9" s="237">
        <f>'BAR BB| Open rates'!CB9*0.85</f>
        <v>21080</v>
      </c>
      <c r="CC9" s="237">
        <f>'BAR BB| Open rates'!CC9*0.85</f>
        <v>19210</v>
      </c>
      <c r="CD9" s="237">
        <f>'BAR BB| Open rates'!CD9*0.85</f>
        <v>19210</v>
      </c>
      <c r="CE9" s="237">
        <f>'BAR BB| Open rates'!CE9*0.85</f>
        <v>19210</v>
      </c>
      <c r="CF9" s="237">
        <f>'BAR BB| Open rates'!CF9*0.85</f>
        <v>19210</v>
      </c>
      <c r="CG9" s="237">
        <f>'BAR BB| Open rates'!CG9*0.85</f>
        <v>19210</v>
      </c>
      <c r="CH9" s="237">
        <f>'BAR BB| Open rates'!CH9*0.85</f>
        <v>21080</v>
      </c>
      <c r="CI9" s="237">
        <f>'BAR BB| Open rates'!CI9*0.85</f>
        <v>21080</v>
      </c>
      <c r="CJ9" s="237">
        <f>'BAR BB| Open rates'!CJ9*0.85</f>
        <v>19210</v>
      </c>
      <c r="CK9" s="237">
        <f>'BAR BB| Open rates'!CK9*0.85</f>
        <v>19210</v>
      </c>
      <c r="CL9" s="237">
        <f>'BAR BB| Open rates'!CL9*0.85</f>
        <v>19210</v>
      </c>
      <c r="CM9" s="237">
        <f>'BAR BB| Open rates'!CM9*0.85</f>
        <v>19210</v>
      </c>
      <c r="CN9" s="237">
        <f>'BAR BB| Open rates'!CN9*0.85</f>
        <v>19210</v>
      </c>
      <c r="CO9" s="237">
        <f>'BAR BB| Open rates'!CO9*0.85</f>
        <v>21080</v>
      </c>
      <c r="CP9" s="237">
        <f>'BAR BB| Open rates'!CP9*0.85</f>
        <v>21080</v>
      </c>
      <c r="CQ9" s="237">
        <f>'BAR BB| Open rates'!CQ9*0.85</f>
        <v>19210</v>
      </c>
      <c r="CR9" s="237">
        <f>'BAR BB| Open rates'!CR9*0.85</f>
        <v>19210</v>
      </c>
      <c r="CS9" s="237">
        <f>'BAR BB| Open rates'!CS9*0.85</f>
        <v>19210</v>
      </c>
      <c r="CT9" s="237">
        <f>'BAR BB| Open rates'!CT9*0.85</f>
        <v>19210</v>
      </c>
      <c r="CU9" s="237">
        <f>'BAR BB| Open rates'!CU9*0.85</f>
        <v>17765</v>
      </c>
      <c r="CV9" s="237">
        <f>'BAR BB| Open rates'!CV9*0.85</f>
        <v>17765</v>
      </c>
      <c r="CW9" s="237">
        <f>'BAR BB| Open rates'!CW9*0.85</f>
        <v>17765</v>
      </c>
      <c r="CX9" s="237">
        <f>'BAR BB| Open rates'!CX9*0.85</f>
        <v>16065</v>
      </c>
      <c r="CY9" s="237">
        <f>'BAR BB| Open rates'!CY9*0.85</f>
        <v>16065</v>
      </c>
      <c r="CZ9" s="237">
        <f>'BAR BB| Open rates'!CZ9*0.85</f>
        <v>16065</v>
      </c>
      <c r="DA9" s="237">
        <f>'BAR BB| Open rates'!DA9*0.85</f>
        <v>16065</v>
      </c>
      <c r="DB9" s="237">
        <f>'BAR BB| Open rates'!DB9*0.85</f>
        <v>16065</v>
      </c>
      <c r="DC9" s="237">
        <f>'BAR BB| Open rates'!DC9*0.85</f>
        <v>17765</v>
      </c>
      <c r="DD9" s="237">
        <f>'BAR BB| Open rates'!DD9*0.85</f>
        <v>17765</v>
      </c>
      <c r="DE9" s="237">
        <f>'BAR BB| Open rates'!DE9*0.85</f>
        <v>16065</v>
      </c>
      <c r="DF9" s="237">
        <f>'BAR BB| Open rates'!DF9*0.85</f>
        <v>16065</v>
      </c>
      <c r="DG9" s="237">
        <f>'BAR BB| Open rates'!DG9*0.85</f>
        <v>16065</v>
      </c>
      <c r="DH9" s="237">
        <f>'BAR BB| Open rates'!DH9*0.85</f>
        <v>16065</v>
      </c>
      <c r="DI9" s="237">
        <f>'BAR BB| Open rates'!DI9*0.85</f>
        <v>16065</v>
      </c>
      <c r="DJ9" s="237">
        <f>'BAR BB| Open rates'!DJ9*0.85</f>
        <v>17765</v>
      </c>
      <c r="DK9" s="237">
        <f>'BAR BB| Open rates'!DK9*0.85</f>
        <v>17765</v>
      </c>
      <c r="DL9" s="237">
        <f>'BAR BB| Open rates'!DL9*0.85</f>
        <v>16065</v>
      </c>
      <c r="DM9" s="237">
        <f>'BAR BB| Open rates'!DM9*0.85</f>
        <v>16065</v>
      </c>
      <c r="DN9" s="237">
        <f>'BAR BB| Open rates'!DN9*0.85</f>
        <v>16065</v>
      </c>
      <c r="DO9" s="237">
        <f>'BAR BB| Open rates'!DO9*0.85</f>
        <v>16065</v>
      </c>
      <c r="DP9" s="237">
        <f>'BAR BB| Open rates'!DP9*0.85</f>
        <v>16065</v>
      </c>
      <c r="DQ9" s="237">
        <f>'BAR BB| Open rates'!DQ9*0.85</f>
        <v>17765</v>
      </c>
      <c r="DR9" s="237">
        <f>'BAR BB| Open rates'!DR9*0.85</f>
        <v>17765</v>
      </c>
      <c r="DS9" s="237">
        <f>'BAR BB| Open rates'!DS9*0.85</f>
        <v>16065</v>
      </c>
      <c r="DT9" s="237">
        <f>'BAR BB| Open rates'!DT9*0.85</f>
        <v>16065</v>
      </c>
      <c r="DU9" s="237">
        <f>'BAR BB| Open rates'!DU9*0.85</f>
        <v>16065</v>
      </c>
      <c r="DV9" s="237">
        <f>'BAR BB| Open rates'!DV9*0.85</f>
        <v>16065</v>
      </c>
      <c r="DW9" s="237">
        <f>'BAR BB| Open rates'!DW9*0.85</f>
        <v>16065</v>
      </c>
      <c r="DX9" s="237">
        <f>'BAR BB| Open rates'!DX9*0.85</f>
        <v>17765</v>
      </c>
      <c r="DY9" s="237">
        <f>'BAR BB| Open rates'!DY9*0.85</f>
        <v>17765</v>
      </c>
      <c r="DZ9" s="237">
        <f>'BAR BB| Open rates'!DZ9*0.85</f>
        <v>19210</v>
      </c>
      <c r="EA9" s="237">
        <f>'BAR BB| Open rates'!EA9*0.85</f>
        <v>19210</v>
      </c>
      <c r="EB9" s="237">
        <f>'BAR BB| Open rates'!EB9*0.85</f>
        <v>19210</v>
      </c>
      <c r="EC9" s="237">
        <f>'BAR BB| Open rates'!EC9*0.85</f>
        <v>21080</v>
      </c>
      <c r="ED9" s="237">
        <f>'BAR BB| Open rates'!ED9*0.85</f>
        <v>21080</v>
      </c>
      <c r="EE9" s="237">
        <f>'BAR BB| Open rates'!EE9*0.85</f>
        <v>21080</v>
      </c>
      <c r="EF9" s="237">
        <f>'BAR BB| Open rates'!EF9*0.85</f>
        <v>21080</v>
      </c>
      <c r="EG9" s="237">
        <f>'BAR BB| Open rates'!EG9*0.85</f>
        <v>15215</v>
      </c>
      <c r="EH9" s="237">
        <f>'BAR BB| Open rates'!EH9*0.85</f>
        <v>14365</v>
      </c>
      <c r="EI9" s="237">
        <f>'BAR BB| Open rates'!EI9*0.85</f>
        <v>14365</v>
      </c>
      <c r="EJ9" s="237">
        <f>'BAR BB| Open rates'!EJ9*0.85</f>
        <v>14365</v>
      </c>
      <c r="EK9" s="237">
        <f>'BAR BB| Open rates'!EK9*0.85</f>
        <v>14365</v>
      </c>
      <c r="EL9" s="237">
        <f>'BAR BB| Open rates'!EL9*0.85</f>
        <v>15215</v>
      </c>
      <c r="EM9" s="237">
        <f>'BAR BB| Open rates'!EM9*0.85</f>
        <v>15215</v>
      </c>
      <c r="EN9" s="237">
        <f>'BAR BB| Open rates'!EN9*0.85</f>
        <v>14365</v>
      </c>
      <c r="EO9" s="237">
        <f>'BAR BB| Open rates'!EO9*0.85</f>
        <v>14365</v>
      </c>
      <c r="EP9" s="237">
        <f>'BAR BB| Open rates'!EP9*0.85</f>
        <v>14365</v>
      </c>
      <c r="EQ9" s="237">
        <f>'BAR BB| Open rates'!EQ9*0.85</f>
        <v>14365</v>
      </c>
      <c r="ER9" s="237">
        <f>'BAR BB| Open rates'!ER9*0.85</f>
        <v>14365</v>
      </c>
      <c r="ES9" s="237">
        <f>'BAR BB| Open rates'!ES9*0.85</f>
        <v>15215</v>
      </c>
      <c r="ET9" s="237">
        <f>'BAR BB| Open rates'!ET9*0.85</f>
        <v>15215</v>
      </c>
      <c r="EU9" s="237">
        <f>'BAR BB| Open rates'!EU9*0.85</f>
        <v>14365</v>
      </c>
      <c r="EV9" s="237">
        <f>'BAR BB| Open rates'!EV9*0.85</f>
        <v>14365</v>
      </c>
      <c r="EW9" s="237">
        <f>'BAR BB| Open rates'!EW9*0.85</f>
        <v>14365</v>
      </c>
      <c r="EX9" s="237">
        <f>'BAR BB| Open rates'!EX9*0.85</f>
        <v>14365</v>
      </c>
      <c r="EY9" s="237">
        <f>'BAR BB| Open rates'!EY9*0.85</f>
        <v>14365</v>
      </c>
      <c r="EZ9" s="237">
        <f>'BAR BB| Open rates'!EZ9*0.85</f>
        <v>15215</v>
      </c>
      <c r="FA9" s="237">
        <f>'BAR BB| Open rates'!FA9*0.85</f>
        <v>15215</v>
      </c>
      <c r="FB9" s="237">
        <f>'BAR BB| Open rates'!FB9*0.85</f>
        <v>14365</v>
      </c>
      <c r="FC9" s="237">
        <f>'BAR BB| Open rates'!FC9*0.85</f>
        <v>14365</v>
      </c>
      <c r="FD9" s="237">
        <f>'BAR BB| Open rates'!FD9*0.85</f>
        <v>14365</v>
      </c>
      <c r="FE9" s="237">
        <f>'BAR BB| Open rates'!FE9*0.85</f>
        <v>14365</v>
      </c>
      <c r="FF9" s="237">
        <f>'BAR BB| Open rates'!FF9*0.85</f>
        <v>14365</v>
      </c>
      <c r="FG9" s="237">
        <f>'BAR BB| Open rates'!FG9*0.85</f>
        <v>15215</v>
      </c>
      <c r="FH9" s="237">
        <f>'BAR BB| Open rates'!FH9*0.85</f>
        <v>15215</v>
      </c>
      <c r="FI9" s="237">
        <f>'BAR BB| Open rates'!FI9*0.85</f>
        <v>14365</v>
      </c>
      <c r="FJ9" s="237">
        <f>'BAR BB| Open rates'!FJ9*0.85</f>
        <v>14365</v>
      </c>
      <c r="FK9" s="237">
        <f>'BAR BB| Open rates'!FK9*0.85</f>
        <v>14365</v>
      </c>
      <c r="FL9" s="237">
        <f>'BAR BB| Open rates'!FL9*0.85</f>
        <v>14365</v>
      </c>
      <c r="FM9" s="237">
        <f>'BAR BB| Open rates'!FM9*0.85</f>
        <v>14365</v>
      </c>
      <c r="FN9" s="237">
        <f>'BAR BB| Open rates'!FN9*0.85</f>
        <v>15215</v>
      </c>
      <c r="FO9" s="237">
        <f>'BAR BB| Open rates'!FO9*0.85</f>
        <v>15215</v>
      </c>
      <c r="FP9" s="237">
        <f>'BAR BB| Open rates'!FP9*0.85</f>
        <v>14365</v>
      </c>
      <c r="FQ9" s="237">
        <f>'BAR BB| Open rates'!FQ9*0.85</f>
        <v>14365</v>
      </c>
      <c r="FR9" s="237">
        <f>'BAR BB| Open rates'!FR9*0.85</f>
        <v>14365</v>
      </c>
      <c r="FS9" s="237">
        <f>'BAR BB| Open rates'!FS9*0.85</f>
        <v>14365</v>
      </c>
      <c r="FT9" s="237">
        <f>'BAR BB| Open rates'!FT9*0.85</f>
        <v>14365</v>
      </c>
      <c r="FU9" s="237">
        <f>'BAR BB| Open rates'!FU9*0.85</f>
        <v>15215</v>
      </c>
      <c r="FV9" s="237">
        <f>'BAR BB| Open rates'!FV9*0.85</f>
        <v>15215</v>
      </c>
      <c r="FW9" s="237">
        <f>'BAR BB| Open rates'!FW9*0.85</f>
        <v>18360</v>
      </c>
      <c r="FX9" s="237">
        <f>'BAR BB| Open rates'!FX9*0.85</f>
        <v>18360</v>
      </c>
      <c r="FY9" s="237">
        <f>'BAR BB| Open rates'!FY9*0.85</f>
        <v>18360</v>
      </c>
      <c r="FZ9" s="237">
        <f>'BAR BB| Open rates'!FZ9*0.85</f>
        <v>18360</v>
      </c>
      <c r="GA9" s="237">
        <f>'BAR BB| Open rates'!GA9*0.85</f>
        <v>18360</v>
      </c>
      <c r="GB9" s="237">
        <f>'BAR BB| Open rates'!GB9*0.85</f>
        <v>20230</v>
      </c>
      <c r="GC9" s="237">
        <f>'BAR BB| Open rates'!GC9*0.85</f>
        <v>20230</v>
      </c>
      <c r="GD9" s="237">
        <f>'BAR BB| Open rates'!GD9*0.85</f>
        <v>20230</v>
      </c>
      <c r="GE9" s="237">
        <f>'BAR BB| Open rates'!GE9*0.85</f>
        <v>20230</v>
      </c>
    </row>
    <row r="10" spans="1:187" s="36" customFormat="1" ht="12" customHeight="1" x14ac:dyDescent="0.2">
      <c r="A10" s="236" t="s">
        <v>176</v>
      </c>
      <c r="B10" s="236"/>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row>
    <row r="11" spans="1:187" s="36" customFormat="1" ht="12" customHeight="1" x14ac:dyDescent="0.2">
      <c r="A11" s="237">
        <v>1</v>
      </c>
      <c r="B11" s="237">
        <f>'BAR BB| Open rates'!B11*0.85</f>
        <v>24140</v>
      </c>
      <c r="C11" s="237">
        <f>'BAR BB| Open rates'!C11*0.85</f>
        <v>24140</v>
      </c>
      <c r="D11" s="237">
        <f>'BAR BB| Open rates'!D11*0.85</f>
        <v>21845</v>
      </c>
      <c r="E11" s="237">
        <f>'BAR BB| Open rates'!E11*0.85</f>
        <v>21845</v>
      </c>
      <c r="F11" s="237">
        <f>'BAR BB| Open rates'!F11*0.85</f>
        <v>19975</v>
      </c>
      <c r="G11" s="237">
        <f>'BAR BB| Open rates'!G11*0.85</f>
        <v>21845</v>
      </c>
      <c r="H11" s="237">
        <f>'BAR BB| Open rates'!H11*0.85</f>
        <v>21845</v>
      </c>
      <c r="I11" s="237">
        <f>'BAR BB| Open rates'!I11*0.85</f>
        <v>23545</v>
      </c>
      <c r="J11" s="237">
        <f>'BAR BB| Open rates'!J11*0.85</f>
        <v>23545</v>
      </c>
      <c r="K11" s="237">
        <f>'BAR BB| Open rates'!K11*0.85</f>
        <v>21845</v>
      </c>
      <c r="L11" s="237">
        <f>'BAR BB| Open rates'!L11*0.85</f>
        <v>21845</v>
      </c>
      <c r="M11" s="237">
        <f>'BAR BB| Open rates'!M11*0.85</f>
        <v>21845</v>
      </c>
      <c r="N11" s="237">
        <f>'BAR BB| Open rates'!N11*0.85</f>
        <v>21845</v>
      </c>
      <c r="O11" s="237">
        <f>'BAR BB| Open rates'!O11*0.85</f>
        <v>21845</v>
      </c>
      <c r="P11" s="237">
        <f>'BAR BB| Open rates'!P11*0.85</f>
        <v>23545</v>
      </c>
      <c r="Q11" s="237">
        <f>'BAR BB| Open rates'!Q11*0.85</f>
        <v>23545</v>
      </c>
      <c r="R11" s="237">
        <f>'BAR BB| Open rates'!R11*0.85</f>
        <v>23545</v>
      </c>
      <c r="S11" s="237">
        <f>'BAR BB| Open rates'!S11*0.85</f>
        <v>23545</v>
      </c>
      <c r="T11" s="237">
        <f>'BAR BB| Open rates'!T11*0.85</f>
        <v>23545</v>
      </c>
      <c r="U11" s="237">
        <f>'BAR BB| Open rates'!U11*0.85</f>
        <v>23545</v>
      </c>
      <c r="V11" s="237">
        <f>'BAR BB| Open rates'!V11*0.85</f>
        <v>23545</v>
      </c>
      <c r="W11" s="237">
        <f>'BAR BB| Open rates'!W11*0.85</f>
        <v>25245</v>
      </c>
      <c r="X11" s="237">
        <f>'BAR BB| Open rates'!X11*0.85</f>
        <v>25245</v>
      </c>
      <c r="Y11" s="237">
        <f>'BAR BB| Open rates'!Y11*0.85</f>
        <v>23545</v>
      </c>
      <c r="Z11" s="237">
        <f>'BAR BB| Open rates'!Z11*0.85</f>
        <v>23545</v>
      </c>
      <c r="AA11" s="237">
        <f>'BAR BB| Open rates'!AA11*0.85</f>
        <v>23545</v>
      </c>
      <c r="AB11" s="237">
        <f>'BAR BB| Open rates'!AB11*0.85</f>
        <v>23545</v>
      </c>
      <c r="AC11" s="237">
        <f>'BAR BB| Open rates'!AC11*0.85</f>
        <v>23545</v>
      </c>
      <c r="AD11" s="237">
        <f>'BAR BB| Open rates'!AD11*0.85</f>
        <v>25245</v>
      </c>
      <c r="AE11" s="237">
        <f>'BAR BB| Open rates'!AE11*0.85</f>
        <v>25245</v>
      </c>
      <c r="AF11" s="237">
        <f>'BAR BB| Open rates'!AF11*0.85</f>
        <v>23545</v>
      </c>
      <c r="AG11" s="237">
        <f>'BAR BB| Open rates'!AG11*0.85</f>
        <v>23545</v>
      </c>
      <c r="AH11" s="237">
        <f>'BAR BB| Open rates'!AH11*0.85</f>
        <v>23545</v>
      </c>
      <c r="AI11" s="237">
        <f>'BAR BB| Open rates'!AI11*0.85</f>
        <v>23545</v>
      </c>
      <c r="AJ11" s="237">
        <f>'BAR BB| Open rates'!AJ11*0.85</f>
        <v>23545</v>
      </c>
      <c r="AK11" s="237">
        <f>'BAR BB| Open rates'!AK11*0.85</f>
        <v>25245</v>
      </c>
      <c r="AL11" s="237">
        <f>'BAR BB| Open rates'!AL11*0.85</f>
        <v>25245</v>
      </c>
      <c r="AM11" s="237">
        <f>'BAR BB| Open rates'!AM11*0.85</f>
        <v>23545</v>
      </c>
      <c r="AN11" s="237">
        <f>'BAR BB| Open rates'!AN11*0.85</f>
        <v>23545</v>
      </c>
      <c r="AO11" s="237">
        <f>'BAR BB| Open rates'!AO11*0.85</f>
        <v>23545</v>
      </c>
      <c r="AP11" s="237">
        <f>'BAR BB| Open rates'!AP11*0.85</f>
        <v>23545</v>
      </c>
      <c r="AQ11" s="237">
        <f>'BAR BB| Open rates'!AQ11*0.85</f>
        <v>23545</v>
      </c>
      <c r="AR11" s="237">
        <f>'BAR BB| Open rates'!AR11*0.85</f>
        <v>25245</v>
      </c>
      <c r="AS11" s="237">
        <f>'BAR BB| Open rates'!AS11*0.85</f>
        <v>25245</v>
      </c>
      <c r="AT11" s="237">
        <f>'BAR BB| Open rates'!AT11*0.85</f>
        <v>23545</v>
      </c>
      <c r="AU11" s="237">
        <f>'BAR BB| Open rates'!AU11*0.85</f>
        <v>23545</v>
      </c>
      <c r="AV11" s="237">
        <f>'BAR BB| Open rates'!AV11*0.85</f>
        <v>23545</v>
      </c>
      <c r="AW11" s="237">
        <f>'BAR BB| Open rates'!AW11*0.85</f>
        <v>23545</v>
      </c>
      <c r="AX11" s="237">
        <f>'BAR BB| Open rates'!AX11*0.85</f>
        <v>23545</v>
      </c>
      <c r="AY11" s="237">
        <f>'BAR BB| Open rates'!AY11*0.85</f>
        <v>25245</v>
      </c>
      <c r="AZ11" s="237">
        <f>'BAR BB| Open rates'!AZ11*0.85</f>
        <v>25245</v>
      </c>
      <c r="BA11" s="237">
        <f>'BAR BB| Open rates'!BA11*0.85</f>
        <v>23545</v>
      </c>
      <c r="BB11" s="237">
        <f>'BAR BB| Open rates'!BB11*0.85</f>
        <v>23545</v>
      </c>
      <c r="BC11" s="237">
        <f>'BAR BB| Open rates'!BC11*0.85</f>
        <v>23545</v>
      </c>
      <c r="BD11" s="237">
        <f>'BAR BB| Open rates'!BD11*0.85</f>
        <v>23545</v>
      </c>
      <c r="BE11" s="237">
        <f>'BAR BB| Open rates'!BE11*0.85</f>
        <v>23545</v>
      </c>
      <c r="BF11" s="237">
        <f>'BAR BB| Open rates'!BF11*0.85</f>
        <v>25245</v>
      </c>
      <c r="BG11" s="237">
        <f>'BAR BB| Open rates'!BG11*0.85</f>
        <v>25245</v>
      </c>
      <c r="BH11" s="237">
        <f>'BAR BB| Open rates'!BH11*0.85</f>
        <v>20825</v>
      </c>
      <c r="BI11" s="237">
        <f>'BAR BB| Open rates'!BI11*0.85</f>
        <v>20825</v>
      </c>
      <c r="BJ11" s="237">
        <f>'BAR BB| Open rates'!BJ11*0.85</f>
        <v>20825</v>
      </c>
      <c r="BK11" s="237">
        <f>'BAR BB| Open rates'!BK11*0.85</f>
        <v>20825</v>
      </c>
      <c r="BL11" s="237">
        <f>'BAR BB| Open rates'!BL11*0.85</f>
        <v>20825</v>
      </c>
      <c r="BM11" s="237">
        <f>'BAR BB| Open rates'!BM11*0.85</f>
        <v>21845</v>
      </c>
      <c r="BN11" s="237">
        <f>'BAR BB| Open rates'!BN11*0.85</f>
        <v>21845</v>
      </c>
      <c r="BO11" s="237">
        <f>'BAR BB| Open rates'!BO11*0.85</f>
        <v>19975</v>
      </c>
      <c r="BP11" s="237">
        <f>'BAR BB| Open rates'!BP11*0.85</f>
        <v>19975</v>
      </c>
      <c r="BQ11" s="237">
        <f>'BAR BB| Open rates'!BQ11*0.85</f>
        <v>21845</v>
      </c>
      <c r="BR11" s="237">
        <f>'BAR BB| Open rates'!BR11*0.85</f>
        <v>21845</v>
      </c>
      <c r="BS11" s="237">
        <f>'BAR BB| Open rates'!BS11*0.85</f>
        <v>21845</v>
      </c>
      <c r="BT11" s="237">
        <f>'BAR BB| Open rates'!BT11*0.85</f>
        <v>21845</v>
      </c>
      <c r="BU11" s="237">
        <f>'BAR BB| Open rates'!BU11*0.85</f>
        <v>21845</v>
      </c>
      <c r="BV11" s="237">
        <f>'BAR BB| Open rates'!BV11*0.85</f>
        <v>19975</v>
      </c>
      <c r="BW11" s="237">
        <f>'BAR BB| Open rates'!BW11*0.85</f>
        <v>19975</v>
      </c>
      <c r="BX11" s="237">
        <f>'BAR BB| Open rates'!BX11*0.85</f>
        <v>19975</v>
      </c>
      <c r="BY11" s="237">
        <f>'BAR BB| Open rates'!BY11*0.85</f>
        <v>19975</v>
      </c>
      <c r="BZ11" s="237">
        <f>'BAR BB| Open rates'!BZ11*0.85</f>
        <v>19975</v>
      </c>
      <c r="CA11" s="237">
        <f>'BAR BB| Open rates'!CA11*0.85</f>
        <v>21845</v>
      </c>
      <c r="CB11" s="237">
        <f>'BAR BB| Open rates'!CB11*0.85</f>
        <v>21845</v>
      </c>
      <c r="CC11" s="237">
        <f>'BAR BB| Open rates'!CC11*0.85</f>
        <v>19975</v>
      </c>
      <c r="CD11" s="237">
        <f>'BAR BB| Open rates'!CD11*0.85</f>
        <v>19975</v>
      </c>
      <c r="CE11" s="237">
        <f>'BAR BB| Open rates'!CE11*0.85</f>
        <v>19975</v>
      </c>
      <c r="CF11" s="237">
        <f>'BAR BB| Open rates'!CF11*0.85</f>
        <v>19975</v>
      </c>
      <c r="CG11" s="237">
        <f>'BAR BB| Open rates'!CG11*0.85</f>
        <v>19975</v>
      </c>
      <c r="CH11" s="237">
        <f>'BAR BB| Open rates'!CH11*0.85</f>
        <v>21845</v>
      </c>
      <c r="CI11" s="237">
        <f>'BAR BB| Open rates'!CI11*0.85</f>
        <v>21845</v>
      </c>
      <c r="CJ11" s="237">
        <f>'BAR BB| Open rates'!CJ11*0.85</f>
        <v>19975</v>
      </c>
      <c r="CK11" s="237">
        <f>'BAR BB| Open rates'!CK11*0.85</f>
        <v>19975</v>
      </c>
      <c r="CL11" s="237">
        <f>'BAR BB| Open rates'!CL11*0.85</f>
        <v>19975</v>
      </c>
      <c r="CM11" s="237">
        <f>'BAR BB| Open rates'!CM11*0.85</f>
        <v>19975</v>
      </c>
      <c r="CN11" s="237">
        <f>'BAR BB| Open rates'!CN11*0.85</f>
        <v>19975</v>
      </c>
      <c r="CO11" s="237">
        <f>'BAR BB| Open rates'!CO11*0.85</f>
        <v>21845</v>
      </c>
      <c r="CP11" s="237">
        <f>'BAR BB| Open rates'!CP11*0.85</f>
        <v>21845</v>
      </c>
      <c r="CQ11" s="237">
        <f>'BAR BB| Open rates'!CQ11*0.85</f>
        <v>19975</v>
      </c>
      <c r="CR11" s="237">
        <f>'BAR BB| Open rates'!CR11*0.85</f>
        <v>19975</v>
      </c>
      <c r="CS11" s="237">
        <f>'BAR BB| Open rates'!CS11*0.85</f>
        <v>19975</v>
      </c>
      <c r="CT11" s="237">
        <f>'BAR BB| Open rates'!CT11*0.85</f>
        <v>19975</v>
      </c>
      <c r="CU11" s="237">
        <f>'BAR BB| Open rates'!CU11*0.85</f>
        <v>18530</v>
      </c>
      <c r="CV11" s="237">
        <f>'BAR BB| Open rates'!CV11*0.85</f>
        <v>18530</v>
      </c>
      <c r="CW11" s="237">
        <f>'BAR BB| Open rates'!CW11*0.85</f>
        <v>18530</v>
      </c>
      <c r="CX11" s="237">
        <f>'BAR BB| Open rates'!CX11*0.85</f>
        <v>16830</v>
      </c>
      <c r="CY11" s="237">
        <f>'BAR BB| Open rates'!CY11*0.85</f>
        <v>16830</v>
      </c>
      <c r="CZ11" s="237">
        <f>'BAR BB| Open rates'!CZ11*0.85</f>
        <v>16830</v>
      </c>
      <c r="DA11" s="237">
        <f>'BAR BB| Open rates'!DA11*0.85</f>
        <v>16830</v>
      </c>
      <c r="DB11" s="237">
        <f>'BAR BB| Open rates'!DB11*0.85</f>
        <v>16830</v>
      </c>
      <c r="DC11" s="237">
        <f>'BAR BB| Open rates'!DC11*0.85</f>
        <v>18530</v>
      </c>
      <c r="DD11" s="237">
        <f>'BAR BB| Open rates'!DD11*0.85</f>
        <v>18530</v>
      </c>
      <c r="DE11" s="237">
        <f>'BAR BB| Open rates'!DE11*0.85</f>
        <v>16830</v>
      </c>
      <c r="DF11" s="237">
        <f>'BAR BB| Open rates'!DF11*0.85</f>
        <v>16830</v>
      </c>
      <c r="DG11" s="237">
        <f>'BAR BB| Open rates'!DG11*0.85</f>
        <v>16830</v>
      </c>
      <c r="DH11" s="237">
        <f>'BAR BB| Open rates'!DH11*0.85</f>
        <v>16830</v>
      </c>
      <c r="DI11" s="237">
        <f>'BAR BB| Open rates'!DI11*0.85</f>
        <v>16830</v>
      </c>
      <c r="DJ11" s="237">
        <f>'BAR BB| Open rates'!DJ11*0.85</f>
        <v>18530</v>
      </c>
      <c r="DK11" s="237">
        <f>'BAR BB| Open rates'!DK11*0.85</f>
        <v>18530</v>
      </c>
      <c r="DL11" s="237">
        <f>'BAR BB| Open rates'!DL11*0.85</f>
        <v>16830</v>
      </c>
      <c r="DM11" s="237">
        <f>'BAR BB| Open rates'!DM11*0.85</f>
        <v>16830</v>
      </c>
      <c r="DN11" s="237">
        <f>'BAR BB| Open rates'!DN11*0.85</f>
        <v>16830</v>
      </c>
      <c r="DO11" s="237">
        <f>'BAR BB| Open rates'!DO11*0.85</f>
        <v>16830</v>
      </c>
      <c r="DP11" s="237">
        <f>'BAR BB| Open rates'!DP11*0.85</f>
        <v>16830</v>
      </c>
      <c r="DQ11" s="237">
        <f>'BAR BB| Open rates'!DQ11*0.85</f>
        <v>18530</v>
      </c>
      <c r="DR11" s="237">
        <f>'BAR BB| Open rates'!DR11*0.85</f>
        <v>18530</v>
      </c>
      <c r="DS11" s="237">
        <f>'BAR BB| Open rates'!DS11*0.85</f>
        <v>16830</v>
      </c>
      <c r="DT11" s="237">
        <f>'BAR BB| Open rates'!DT11*0.85</f>
        <v>16830</v>
      </c>
      <c r="DU11" s="237">
        <f>'BAR BB| Open rates'!DU11*0.85</f>
        <v>16830</v>
      </c>
      <c r="DV11" s="237">
        <f>'BAR BB| Open rates'!DV11*0.85</f>
        <v>16830</v>
      </c>
      <c r="DW11" s="237">
        <f>'BAR BB| Open rates'!DW11*0.85</f>
        <v>16830</v>
      </c>
      <c r="DX11" s="237">
        <f>'BAR BB| Open rates'!DX11*0.85</f>
        <v>18530</v>
      </c>
      <c r="DY11" s="237">
        <f>'BAR BB| Open rates'!DY11*0.85</f>
        <v>18530</v>
      </c>
      <c r="DZ11" s="237">
        <f>'BAR BB| Open rates'!DZ11*0.85</f>
        <v>19975</v>
      </c>
      <c r="EA11" s="237">
        <f>'BAR BB| Open rates'!EA11*0.85</f>
        <v>19975</v>
      </c>
      <c r="EB11" s="237">
        <f>'BAR BB| Open rates'!EB11*0.85</f>
        <v>19975</v>
      </c>
      <c r="EC11" s="237">
        <f>'BAR BB| Open rates'!EC11*0.85</f>
        <v>21845</v>
      </c>
      <c r="ED11" s="237">
        <f>'BAR BB| Open rates'!ED11*0.85</f>
        <v>21845</v>
      </c>
      <c r="EE11" s="237">
        <f>'BAR BB| Open rates'!EE11*0.85</f>
        <v>21845</v>
      </c>
      <c r="EF11" s="237">
        <f>'BAR BB| Open rates'!EF11*0.85</f>
        <v>21845</v>
      </c>
      <c r="EG11" s="237">
        <f>'BAR BB| Open rates'!EG11*0.85</f>
        <v>15980</v>
      </c>
      <c r="EH11" s="237">
        <f>'BAR BB| Open rates'!EH11*0.85</f>
        <v>15130</v>
      </c>
      <c r="EI11" s="237">
        <f>'BAR BB| Open rates'!EI11*0.85</f>
        <v>15130</v>
      </c>
      <c r="EJ11" s="237">
        <f>'BAR BB| Open rates'!EJ11*0.85</f>
        <v>15130</v>
      </c>
      <c r="EK11" s="237">
        <f>'BAR BB| Open rates'!EK11*0.85</f>
        <v>15130</v>
      </c>
      <c r="EL11" s="237">
        <f>'BAR BB| Open rates'!EL11*0.85</f>
        <v>15980</v>
      </c>
      <c r="EM11" s="237">
        <f>'BAR BB| Open rates'!EM11*0.85</f>
        <v>15980</v>
      </c>
      <c r="EN11" s="237">
        <f>'BAR BB| Open rates'!EN11*0.85</f>
        <v>15130</v>
      </c>
      <c r="EO11" s="237">
        <f>'BAR BB| Open rates'!EO11*0.85</f>
        <v>15130</v>
      </c>
      <c r="EP11" s="237">
        <f>'BAR BB| Open rates'!EP11*0.85</f>
        <v>15130</v>
      </c>
      <c r="EQ11" s="237">
        <f>'BAR BB| Open rates'!EQ11*0.85</f>
        <v>15130</v>
      </c>
      <c r="ER11" s="237">
        <f>'BAR BB| Open rates'!ER11*0.85</f>
        <v>15130</v>
      </c>
      <c r="ES11" s="237">
        <f>'BAR BB| Open rates'!ES11*0.85</f>
        <v>15980</v>
      </c>
      <c r="ET11" s="237">
        <f>'BAR BB| Open rates'!ET11*0.85</f>
        <v>15980</v>
      </c>
      <c r="EU11" s="237">
        <f>'BAR BB| Open rates'!EU11*0.85</f>
        <v>15130</v>
      </c>
      <c r="EV11" s="237">
        <f>'BAR BB| Open rates'!EV11*0.85</f>
        <v>15130</v>
      </c>
      <c r="EW11" s="237">
        <f>'BAR BB| Open rates'!EW11*0.85</f>
        <v>15130</v>
      </c>
      <c r="EX11" s="237">
        <f>'BAR BB| Open rates'!EX11*0.85</f>
        <v>15130</v>
      </c>
      <c r="EY11" s="237">
        <f>'BAR BB| Open rates'!EY11*0.85</f>
        <v>15130</v>
      </c>
      <c r="EZ11" s="237">
        <f>'BAR BB| Open rates'!EZ11*0.85</f>
        <v>15980</v>
      </c>
      <c r="FA11" s="237">
        <f>'BAR BB| Open rates'!FA11*0.85</f>
        <v>15980</v>
      </c>
      <c r="FB11" s="237">
        <f>'BAR BB| Open rates'!FB11*0.85</f>
        <v>15130</v>
      </c>
      <c r="FC11" s="237">
        <f>'BAR BB| Open rates'!FC11*0.85</f>
        <v>15130</v>
      </c>
      <c r="FD11" s="237">
        <f>'BAR BB| Open rates'!FD11*0.85</f>
        <v>15130</v>
      </c>
      <c r="FE11" s="237">
        <f>'BAR BB| Open rates'!FE11*0.85</f>
        <v>15130</v>
      </c>
      <c r="FF11" s="237">
        <f>'BAR BB| Open rates'!FF11*0.85</f>
        <v>15130</v>
      </c>
      <c r="FG11" s="237">
        <f>'BAR BB| Open rates'!FG11*0.85</f>
        <v>15980</v>
      </c>
      <c r="FH11" s="237">
        <f>'BAR BB| Open rates'!FH11*0.85</f>
        <v>15980</v>
      </c>
      <c r="FI11" s="237">
        <f>'BAR BB| Open rates'!FI11*0.85</f>
        <v>15130</v>
      </c>
      <c r="FJ11" s="237">
        <f>'BAR BB| Open rates'!FJ11*0.85</f>
        <v>15130</v>
      </c>
      <c r="FK11" s="237">
        <f>'BAR BB| Open rates'!FK11*0.85</f>
        <v>15130</v>
      </c>
      <c r="FL11" s="237">
        <f>'BAR BB| Open rates'!FL11*0.85</f>
        <v>15130</v>
      </c>
      <c r="FM11" s="237">
        <f>'BAR BB| Open rates'!FM11*0.85</f>
        <v>15130</v>
      </c>
      <c r="FN11" s="237">
        <f>'BAR BB| Open rates'!FN11*0.85</f>
        <v>15980</v>
      </c>
      <c r="FO11" s="237">
        <f>'BAR BB| Open rates'!FO11*0.85</f>
        <v>15980</v>
      </c>
      <c r="FP11" s="237">
        <f>'BAR BB| Open rates'!FP11*0.85</f>
        <v>15130</v>
      </c>
      <c r="FQ11" s="237">
        <f>'BAR BB| Open rates'!FQ11*0.85</f>
        <v>15130</v>
      </c>
      <c r="FR11" s="237">
        <f>'BAR BB| Open rates'!FR11*0.85</f>
        <v>15130</v>
      </c>
      <c r="FS11" s="237">
        <f>'BAR BB| Open rates'!FS11*0.85</f>
        <v>15130</v>
      </c>
      <c r="FT11" s="237">
        <f>'BAR BB| Open rates'!FT11*0.85</f>
        <v>15130</v>
      </c>
      <c r="FU11" s="237">
        <f>'BAR BB| Open rates'!FU11*0.85</f>
        <v>15980</v>
      </c>
      <c r="FV11" s="237">
        <f>'BAR BB| Open rates'!FV11*0.85</f>
        <v>15980</v>
      </c>
      <c r="FW11" s="237">
        <f>'BAR BB| Open rates'!FW11*0.85</f>
        <v>19125</v>
      </c>
      <c r="FX11" s="237">
        <f>'BAR BB| Open rates'!FX11*0.85</f>
        <v>19125</v>
      </c>
      <c r="FY11" s="237">
        <f>'BAR BB| Open rates'!FY11*0.85</f>
        <v>19125</v>
      </c>
      <c r="FZ11" s="237">
        <f>'BAR BB| Open rates'!FZ11*0.85</f>
        <v>19125</v>
      </c>
      <c r="GA11" s="237">
        <f>'BAR BB| Open rates'!GA11*0.85</f>
        <v>19125</v>
      </c>
      <c r="GB11" s="237">
        <f>'BAR BB| Open rates'!GB11*0.85</f>
        <v>20995</v>
      </c>
      <c r="GC11" s="237">
        <f>'BAR BB| Open rates'!GC11*0.85</f>
        <v>20995</v>
      </c>
      <c r="GD11" s="237">
        <f>'BAR BB| Open rates'!GD11*0.85</f>
        <v>20995</v>
      </c>
      <c r="GE11" s="237">
        <f>'BAR BB| Open rates'!GE11*0.85</f>
        <v>20995</v>
      </c>
    </row>
    <row r="12" spans="1:187" s="36" customFormat="1" ht="12" customHeight="1" x14ac:dyDescent="0.2">
      <c r="A12" s="237">
        <v>2</v>
      </c>
      <c r="B12" s="237">
        <f>'BAR BB| Open rates'!B12*0.85</f>
        <v>26690</v>
      </c>
      <c r="C12" s="237">
        <f>'BAR BB| Open rates'!C12*0.85</f>
        <v>26690</v>
      </c>
      <c r="D12" s="237">
        <f>'BAR BB| Open rates'!D12*0.85</f>
        <v>24395</v>
      </c>
      <c r="E12" s="237">
        <f>'BAR BB| Open rates'!E12*0.85</f>
        <v>24395</v>
      </c>
      <c r="F12" s="237">
        <f>'BAR BB| Open rates'!F12*0.85</f>
        <v>22525</v>
      </c>
      <c r="G12" s="237">
        <f>'BAR BB| Open rates'!G12*0.85</f>
        <v>24395</v>
      </c>
      <c r="H12" s="237">
        <f>'BAR BB| Open rates'!H12*0.85</f>
        <v>24395</v>
      </c>
      <c r="I12" s="237">
        <f>'BAR BB| Open rates'!I12*0.85</f>
        <v>26095</v>
      </c>
      <c r="J12" s="237">
        <f>'BAR BB| Open rates'!J12*0.85</f>
        <v>26095</v>
      </c>
      <c r="K12" s="237">
        <f>'BAR BB| Open rates'!K12*0.85</f>
        <v>24395</v>
      </c>
      <c r="L12" s="237">
        <f>'BAR BB| Open rates'!L12*0.85</f>
        <v>24395</v>
      </c>
      <c r="M12" s="237">
        <f>'BAR BB| Open rates'!M12*0.85</f>
        <v>24395</v>
      </c>
      <c r="N12" s="237">
        <f>'BAR BB| Open rates'!N12*0.85</f>
        <v>24395</v>
      </c>
      <c r="O12" s="237">
        <f>'BAR BB| Open rates'!O12*0.85</f>
        <v>24395</v>
      </c>
      <c r="P12" s="237">
        <f>'BAR BB| Open rates'!P12*0.85</f>
        <v>26095</v>
      </c>
      <c r="Q12" s="237">
        <f>'BAR BB| Open rates'!Q12*0.85</f>
        <v>26095</v>
      </c>
      <c r="R12" s="237">
        <f>'BAR BB| Open rates'!R12*0.85</f>
        <v>26095</v>
      </c>
      <c r="S12" s="237">
        <f>'BAR BB| Open rates'!S12*0.85</f>
        <v>26095</v>
      </c>
      <c r="T12" s="237">
        <f>'BAR BB| Open rates'!T12*0.85</f>
        <v>26095</v>
      </c>
      <c r="U12" s="237">
        <f>'BAR BB| Open rates'!U12*0.85</f>
        <v>26095</v>
      </c>
      <c r="V12" s="237">
        <f>'BAR BB| Open rates'!V12*0.85</f>
        <v>26095</v>
      </c>
      <c r="W12" s="237">
        <f>'BAR BB| Open rates'!W12*0.85</f>
        <v>27795</v>
      </c>
      <c r="X12" s="237">
        <f>'BAR BB| Open rates'!X12*0.85</f>
        <v>27795</v>
      </c>
      <c r="Y12" s="237">
        <f>'BAR BB| Open rates'!Y12*0.85</f>
        <v>26095</v>
      </c>
      <c r="Z12" s="237">
        <f>'BAR BB| Open rates'!Z12*0.85</f>
        <v>26095</v>
      </c>
      <c r="AA12" s="237">
        <f>'BAR BB| Open rates'!AA12*0.85</f>
        <v>26095</v>
      </c>
      <c r="AB12" s="237">
        <f>'BAR BB| Open rates'!AB12*0.85</f>
        <v>26095</v>
      </c>
      <c r="AC12" s="237">
        <f>'BAR BB| Open rates'!AC12*0.85</f>
        <v>26095</v>
      </c>
      <c r="AD12" s="237">
        <f>'BAR BB| Open rates'!AD12*0.85</f>
        <v>27795</v>
      </c>
      <c r="AE12" s="237">
        <f>'BAR BB| Open rates'!AE12*0.85</f>
        <v>27795</v>
      </c>
      <c r="AF12" s="237">
        <f>'BAR BB| Open rates'!AF12*0.85</f>
        <v>26095</v>
      </c>
      <c r="AG12" s="237">
        <f>'BAR BB| Open rates'!AG12*0.85</f>
        <v>26095</v>
      </c>
      <c r="AH12" s="237">
        <f>'BAR BB| Open rates'!AH12*0.85</f>
        <v>26095</v>
      </c>
      <c r="AI12" s="237">
        <f>'BAR BB| Open rates'!AI12*0.85</f>
        <v>26095</v>
      </c>
      <c r="AJ12" s="237">
        <f>'BAR BB| Open rates'!AJ12*0.85</f>
        <v>26095</v>
      </c>
      <c r="AK12" s="237">
        <f>'BAR BB| Open rates'!AK12*0.85</f>
        <v>27795</v>
      </c>
      <c r="AL12" s="237">
        <f>'BAR BB| Open rates'!AL12*0.85</f>
        <v>27795</v>
      </c>
      <c r="AM12" s="237">
        <f>'BAR BB| Open rates'!AM12*0.85</f>
        <v>26095</v>
      </c>
      <c r="AN12" s="237">
        <f>'BAR BB| Open rates'!AN12*0.85</f>
        <v>26095</v>
      </c>
      <c r="AO12" s="237">
        <f>'BAR BB| Open rates'!AO12*0.85</f>
        <v>26095</v>
      </c>
      <c r="AP12" s="237">
        <f>'BAR BB| Open rates'!AP12*0.85</f>
        <v>26095</v>
      </c>
      <c r="AQ12" s="237">
        <f>'BAR BB| Open rates'!AQ12*0.85</f>
        <v>26095</v>
      </c>
      <c r="AR12" s="237">
        <f>'BAR BB| Open rates'!AR12*0.85</f>
        <v>27795</v>
      </c>
      <c r="AS12" s="237">
        <f>'BAR BB| Open rates'!AS12*0.85</f>
        <v>27795</v>
      </c>
      <c r="AT12" s="237">
        <f>'BAR BB| Open rates'!AT12*0.85</f>
        <v>26095</v>
      </c>
      <c r="AU12" s="237">
        <f>'BAR BB| Open rates'!AU12*0.85</f>
        <v>26095</v>
      </c>
      <c r="AV12" s="237">
        <f>'BAR BB| Open rates'!AV12*0.85</f>
        <v>26095</v>
      </c>
      <c r="AW12" s="237">
        <f>'BAR BB| Open rates'!AW12*0.85</f>
        <v>26095</v>
      </c>
      <c r="AX12" s="237">
        <f>'BAR BB| Open rates'!AX12*0.85</f>
        <v>26095</v>
      </c>
      <c r="AY12" s="237">
        <f>'BAR BB| Open rates'!AY12*0.85</f>
        <v>27795</v>
      </c>
      <c r="AZ12" s="237">
        <f>'BAR BB| Open rates'!AZ12*0.85</f>
        <v>27795</v>
      </c>
      <c r="BA12" s="237">
        <f>'BAR BB| Open rates'!BA12*0.85</f>
        <v>26095</v>
      </c>
      <c r="BB12" s="237">
        <f>'BAR BB| Open rates'!BB12*0.85</f>
        <v>26095</v>
      </c>
      <c r="BC12" s="237">
        <f>'BAR BB| Open rates'!BC12*0.85</f>
        <v>26095</v>
      </c>
      <c r="BD12" s="237">
        <f>'BAR BB| Open rates'!BD12*0.85</f>
        <v>26095</v>
      </c>
      <c r="BE12" s="237">
        <f>'BAR BB| Open rates'!BE12*0.85</f>
        <v>26095</v>
      </c>
      <c r="BF12" s="237">
        <f>'BAR BB| Open rates'!BF12*0.85</f>
        <v>27795</v>
      </c>
      <c r="BG12" s="237">
        <f>'BAR BB| Open rates'!BG12*0.85</f>
        <v>27795</v>
      </c>
      <c r="BH12" s="237">
        <f>'BAR BB| Open rates'!BH12*0.85</f>
        <v>23375</v>
      </c>
      <c r="BI12" s="237">
        <f>'BAR BB| Open rates'!BI12*0.85</f>
        <v>23375</v>
      </c>
      <c r="BJ12" s="237">
        <f>'BAR BB| Open rates'!BJ12*0.85</f>
        <v>23375</v>
      </c>
      <c r="BK12" s="237">
        <f>'BAR BB| Open rates'!BK12*0.85</f>
        <v>23375</v>
      </c>
      <c r="BL12" s="237">
        <f>'BAR BB| Open rates'!BL12*0.85</f>
        <v>23375</v>
      </c>
      <c r="BM12" s="237">
        <f>'BAR BB| Open rates'!BM12*0.85</f>
        <v>24395</v>
      </c>
      <c r="BN12" s="237">
        <f>'BAR BB| Open rates'!BN12*0.85</f>
        <v>24395</v>
      </c>
      <c r="BO12" s="237">
        <f>'BAR BB| Open rates'!BO12*0.85</f>
        <v>22525</v>
      </c>
      <c r="BP12" s="237">
        <f>'BAR BB| Open rates'!BP12*0.85</f>
        <v>22525</v>
      </c>
      <c r="BQ12" s="237">
        <f>'BAR BB| Open rates'!BQ12*0.85</f>
        <v>24395</v>
      </c>
      <c r="BR12" s="237">
        <f>'BAR BB| Open rates'!BR12*0.85</f>
        <v>24395</v>
      </c>
      <c r="BS12" s="237">
        <f>'BAR BB| Open rates'!BS12*0.85</f>
        <v>24395</v>
      </c>
      <c r="BT12" s="237">
        <f>'BAR BB| Open rates'!BT12*0.85</f>
        <v>24395</v>
      </c>
      <c r="BU12" s="237">
        <f>'BAR BB| Open rates'!BU12*0.85</f>
        <v>24395</v>
      </c>
      <c r="BV12" s="237">
        <f>'BAR BB| Open rates'!BV12*0.85</f>
        <v>22525</v>
      </c>
      <c r="BW12" s="237">
        <f>'BAR BB| Open rates'!BW12*0.85</f>
        <v>22525</v>
      </c>
      <c r="BX12" s="237">
        <f>'BAR BB| Open rates'!BX12*0.85</f>
        <v>22525</v>
      </c>
      <c r="BY12" s="237">
        <f>'BAR BB| Open rates'!BY12*0.85</f>
        <v>22525</v>
      </c>
      <c r="BZ12" s="237">
        <f>'BAR BB| Open rates'!BZ12*0.85</f>
        <v>22525</v>
      </c>
      <c r="CA12" s="237">
        <f>'BAR BB| Open rates'!CA12*0.85</f>
        <v>24395</v>
      </c>
      <c r="CB12" s="237">
        <f>'BAR BB| Open rates'!CB12*0.85</f>
        <v>24395</v>
      </c>
      <c r="CC12" s="237">
        <f>'BAR BB| Open rates'!CC12*0.85</f>
        <v>22525</v>
      </c>
      <c r="CD12" s="237">
        <f>'BAR BB| Open rates'!CD12*0.85</f>
        <v>22525</v>
      </c>
      <c r="CE12" s="237">
        <f>'BAR BB| Open rates'!CE12*0.85</f>
        <v>22525</v>
      </c>
      <c r="CF12" s="237">
        <f>'BAR BB| Open rates'!CF12*0.85</f>
        <v>22525</v>
      </c>
      <c r="CG12" s="237">
        <f>'BAR BB| Open rates'!CG12*0.85</f>
        <v>22525</v>
      </c>
      <c r="CH12" s="237">
        <f>'BAR BB| Open rates'!CH12*0.85</f>
        <v>24395</v>
      </c>
      <c r="CI12" s="237">
        <f>'BAR BB| Open rates'!CI12*0.85</f>
        <v>24395</v>
      </c>
      <c r="CJ12" s="237">
        <f>'BAR BB| Open rates'!CJ12*0.85</f>
        <v>22525</v>
      </c>
      <c r="CK12" s="237">
        <f>'BAR BB| Open rates'!CK12*0.85</f>
        <v>22525</v>
      </c>
      <c r="CL12" s="237">
        <f>'BAR BB| Open rates'!CL12*0.85</f>
        <v>22525</v>
      </c>
      <c r="CM12" s="237">
        <f>'BAR BB| Open rates'!CM12*0.85</f>
        <v>22525</v>
      </c>
      <c r="CN12" s="237">
        <f>'BAR BB| Open rates'!CN12*0.85</f>
        <v>22525</v>
      </c>
      <c r="CO12" s="237">
        <f>'BAR BB| Open rates'!CO12*0.85</f>
        <v>24395</v>
      </c>
      <c r="CP12" s="237">
        <f>'BAR BB| Open rates'!CP12*0.85</f>
        <v>24395</v>
      </c>
      <c r="CQ12" s="237">
        <f>'BAR BB| Open rates'!CQ12*0.85</f>
        <v>22525</v>
      </c>
      <c r="CR12" s="237">
        <f>'BAR BB| Open rates'!CR12*0.85</f>
        <v>22525</v>
      </c>
      <c r="CS12" s="237">
        <f>'BAR BB| Open rates'!CS12*0.85</f>
        <v>22525</v>
      </c>
      <c r="CT12" s="237">
        <f>'BAR BB| Open rates'!CT12*0.85</f>
        <v>22525</v>
      </c>
      <c r="CU12" s="237">
        <f>'BAR BB| Open rates'!CU12*0.85</f>
        <v>21080</v>
      </c>
      <c r="CV12" s="237">
        <f>'BAR BB| Open rates'!CV12*0.85</f>
        <v>21080</v>
      </c>
      <c r="CW12" s="237">
        <f>'BAR BB| Open rates'!CW12*0.85</f>
        <v>21080</v>
      </c>
      <c r="CX12" s="237">
        <f>'BAR BB| Open rates'!CX12*0.85</f>
        <v>19380</v>
      </c>
      <c r="CY12" s="237">
        <f>'BAR BB| Open rates'!CY12*0.85</f>
        <v>19380</v>
      </c>
      <c r="CZ12" s="237">
        <f>'BAR BB| Open rates'!CZ12*0.85</f>
        <v>19380</v>
      </c>
      <c r="DA12" s="237">
        <f>'BAR BB| Open rates'!DA12*0.85</f>
        <v>19380</v>
      </c>
      <c r="DB12" s="237">
        <f>'BAR BB| Open rates'!DB12*0.85</f>
        <v>19380</v>
      </c>
      <c r="DC12" s="237">
        <f>'BAR BB| Open rates'!DC12*0.85</f>
        <v>21080</v>
      </c>
      <c r="DD12" s="237">
        <f>'BAR BB| Open rates'!DD12*0.85</f>
        <v>21080</v>
      </c>
      <c r="DE12" s="237">
        <f>'BAR BB| Open rates'!DE12*0.85</f>
        <v>19380</v>
      </c>
      <c r="DF12" s="237">
        <f>'BAR BB| Open rates'!DF12*0.85</f>
        <v>19380</v>
      </c>
      <c r="DG12" s="237">
        <f>'BAR BB| Open rates'!DG12*0.85</f>
        <v>19380</v>
      </c>
      <c r="DH12" s="237">
        <f>'BAR BB| Open rates'!DH12*0.85</f>
        <v>19380</v>
      </c>
      <c r="DI12" s="237">
        <f>'BAR BB| Open rates'!DI12*0.85</f>
        <v>19380</v>
      </c>
      <c r="DJ12" s="237">
        <f>'BAR BB| Open rates'!DJ12*0.85</f>
        <v>21080</v>
      </c>
      <c r="DK12" s="237">
        <f>'BAR BB| Open rates'!DK12*0.85</f>
        <v>21080</v>
      </c>
      <c r="DL12" s="237">
        <f>'BAR BB| Open rates'!DL12*0.85</f>
        <v>19380</v>
      </c>
      <c r="DM12" s="237">
        <f>'BAR BB| Open rates'!DM12*0.85</f>
        <v>19380</v>
      </c>
      <c r="DN12" s="237">
        <f>'BAR BB| Open rates'!DN12*0.85</f>
        <v>19380</v>
      </c>
      <c r="DO12" s="237">
        <f>'BAR BB| Open rates'!DO12*0.85</f>
        <v>19380</v>
      </c>
      <c r="DP12" s="237">
        <f>'BAR BB| Open rates'!DP12*0.85</f>
        <v>19380</v>
      </c>
      <c r="DQ12" s="237">
        <f>'BAR BB| Open rates'!DQ12*0.85</f>
        <v>21080</v>
      </c>
      <c r="DR12" s="237">
        <f>'BAR BB| Open rates'!DR12*0.85</f>
        <v>21080</v>
      </c>
      <c r="DS12" s="237">
        <f>'BAR BB| Open rates'!DS12*0.85</f>
        <v>19380</v>
      </c>
      <c r="DT12" s="237">
        <f>'BAR BB| Open rates'!DT12*0.85</f>
        <v>19380</v>
      </c>
      <c r="DU12" s="237">
        <f>'BAR BB| Open rates'!DU12*0.85</f>
        <v>19380</v>
      </c>
      <c r="DV12" s="237">
        <f>'BAR BB| Open rates'!DV12*0.85</f>
        <v>19380</v>
      </c>
      <c r="DW12" s="237">
        <f>'BAR BB| Open rates'!DW12*0.85</f>
        <v>19380</v>
      </c>
      <c r="DX12" s="237">
        <f>'BAR BB| Open rates'!DX12*0.85</f>
        <v>21080</v>
      </c>
      <c r="DY12" s="237">
        <f>'BAR BB| Open rates'!DY12*0.85</f>
        <v>21080</v>
      </c>
      <c r="DZ12" s="237">
        <f>'BAR BB| Open rates'!DZ12*0.85</f>
        <v>22525</v>
      </c>
      <c r="EA12" s="237">
        <f>'BAR BB| Open rates'!EA12*0.85</f>
        <v>22525</v>
      </c>
      <c r="EB12" s="237">
        <f>'BAR BB| Open rates'!EB12*0.85</f>
        <v>22525</v>
      </c>
      <c r="EC12" s="237">
        <f>'BAR BB| Open rates'!EC12*0.85</f>
        <v>24395</v>
      </c>
      <c r="ED12" s="237">
        <f>'BAR BB| Open rates'!ED12*0.85</f>
        <v>24395</v>
      </c>
      <c r="EE12" s="237">
        <f>'BAR BB| Open rates'!EE12*0.85</f>
        <v>24395</v>
      </c>
      <c r="EF12" s="237">
        <f>'BAR BB| Open rates'!EF12*0.85</f>
        <v>24395</v>
      </c>
      <c r="EG12" s="237">
        <f>'BAR BB| Open rates'!EG12*0.85</f>
        <v>18530</v>
      </c>
      <c r="EH12" s="237">
        <f>'BAR BB| Open rates'!EH12*0.85</f>
        <v>17680</v>
      </c>
      <c r="EI12" s="237">
        <f>'BAR BB| Open rates'!EI12*0.85</f>
        <v>17680</v>
      </c>
      <c r="EJ12" s="237">
        <f>'BAR BB| Open rates'!EJ12*0.85</f>
        <v>17680</v>
      </c>
      <c r="EK12" s="237">
        <f>'BAR BB| Open rates'!EK12*0.85</f>
        <v>17680</v>
      </c>
      <c r="EL12" s="237">
        <f>'BAR BB| Open rates'!EL12*0.85</f>
        <v>18530</v>
      </c>
      <c r="EM12" s="237">
        <f>'BAR BB| Open rates'!EM12*0.85</f>
        <v>18530</v>
      </c>
      <c r="EN12" s="237">
        <f>'BAR BB| Open rates'!EN12*0.85</f>
        <v>17680</v>
      </c>
      <c r="EO12" s="237">
        <f>'BAR BB| Open rates'!EO12*0.85</f>
        <v>17680</v>
      </c>
      <c r="EP12" s="237">
        <f>'BAR BB| Open rates'!EP12*0.85</f>
        <v>17680</v>
      </c>
      <c r="EQ12" s="237">
        <f>'BAR BB| Open rates'!EQ12*0.85</f>
        <v>17680</v>
      </c>
      <c r="ER12" s="237">
        <f>'BAR BB| Open rates'!ER12*0.85</f>
        <v>17680</v>
      </c>
      <c r="ES12" s="237">
        <f>'BAR BB| Open rates'!ES12*0.85</f>
        <v>18530</v>
      </c>
      <c r="ET12" s="237">
        <f>'BAR BB| Open rates'!ET12*0.85</f>
        <v>18530</v>
      </c>
      <c r="EU12" s="237">
        <f>'BAR BB| Open rates'!EU12*0.85</f>
        <v>17680</v>
      </c>
      <c r="EV12" s="237">
        <f>'BAR BB| Open rates'!EV12*0.85</f>
        <v>17680</v>
      </c>
      <c r="EW12" s="237">
        <f>'BAR BB| Open rates'!EW12*0.85</f>
        <v>17680</v>
      </c>
      <c r="EX12" s="237">
        <f>'BAR BB| Open rates'!EX12*0.85</f>
        <v>17680</v>
      </c>
      <c r="EY12" s="237">
        <f>'BAR BB| Open rates'!EY12*0.85</f>
        <v>17680</v>
      </c>
      <c r="EZ12" s="237">
        <f>'BAR BB| Open rates'!EZ12*0.85</f>
        <v>18530</v>
      </c>
      <c r="FA12" s="237">
        <f>'BAR BB| Open rates'!FA12*0.85</f>
        <v>18530</v>
      </c>
      <c r="FB12" s="237">
        <f>'BAR BB| Open rates'!FB12*0.85</f>
        <v>17680</v>
      </c>
      <c r="FC12" s="237">
        <f>'BAR BB| Open rates'!FC12*0.85</f>
        <v>17680</v>
      </c>
      <c r="FD12" s="237">
        <f>'BAR BB| Open rates'!FD12*0.85</f>
        <v>17680</v>
      </c>
      <c r="FE12" s="237">
        <f>'BAR BB| Open rates'!FE12*0.85</f>
        <v>17680</v>
      </c>
      <c r="FF12" s="237">
        <f>'BAR BB| Open rates'!FF12*0.85</f>
        <v>17680</v>
      </c>
      <c r="FG12" s="237">
        <f>'BAR BB| Open rates'!FG12*0.85</f>
        <v>18530</v>
      </c>
      <c r="FH12" s="237">
        <f>'BAR BB| Open rates'!FH12*0.85</f>
        <v>18530</v>
      </c>
      <c r="FI12" s="237">
        <f>'BAR BB| Open rates'!FI12*0.85</f>
        <v>17680</v>
      </c>
      <c r="FJ12" s="237">
        <f>'BAR BB| Open rates'!FJ12*0.85</f>
        <v>17680</v>
      </c>
      <c r="FK12" s="237">
        <f>'BAR BB| Open rates'!FK12*0.85</f>
        <v>17680</v>
      </c>
      <c r="FL12" s="237">
        <f>'BAR BB| Open rates'!FL12*0.85</f>
        <v>17680</v>
      </c>
      <c r="FM12" s="237">
        <f>'BAR BB| Open rates'!FM12*0.85</f>
        <v>17680</v>
      </c>
      <c r="FN12" s="237">
        <f>'BAR BB| Open rates'!FN12*0.85</f>
        <v>18530</v>
      </c>
      <c r="FO12" s="237">
        <f>'BAR BB| Open rates'!FO12*0.85</f>
        <v>18530</v>
      </c>
      <c r="FP12" s="237">
        <f>'BAR BB| Open rates'!FP12*0.85</f>
        <v>17680</v>
      </c>
      <c r="FQ12" s="237">
        <f>'BAR BB| Open rates'!FQ12*0.85</f>
        <v>17680</v>
      </c>
      <c r="FR12" s="237">
        <f>'BAR BB| Open rates'!FR12*0.85</f>
        <v>17680</v>
      </c>
      <c r="FS12" s="237">
        <f>'BAR BB| Open rates'!FS12*0.85</f>
        <v>17680</v>
      </c>
      <c r="FT12" s="237">
        <f>'BAR BB| Open rates'!FT12*0.85</f>
        <v>17680</v>
      </c>
      <c r="FU12" s="237">
        <f>'BAR BB| Open rates'!FU12*0.85</f>
        <v>18530</v>
      </c>
      <c r="FV12" s="237">
        <f>'BAR BB| Open rates'!FV12*0.85</f>
        <v>18530</v>
      </c>
      <c r="FW12" s="237">
        <f>'BAR BB| Open rates'!FW12*0.85</f>
        <v>21675</v>
      </c>
      <c r="FX12" s="237">
        <f>'BAR BB| Open rates'!FX12*0.85</f>
        <v>21675</v>
      </c>
      <c r="FY12" s="237">
        <f>'BAR BB| Open rates'!FY12*0.85</f>
        <v>21675</v>
      </c>
      <c r="FZ12" s="237">
        <f>'BAR BB| Open rates'!FZ12*0.85</f>
        <v>21675</v>
      </c>
      <c r="GA12" s="237">
        <f>'BAR BB| Open rates'!GA12*0.85</f>
        <v>21675</v>
      </c>
      <c r="GB12" s="237">
        <f>'BAR BB| Open rates'!GB12*0.85</f>
        <v>23545</v>
      </c>
      <c r="GC12" s="237">
        <f>'BAR BB| Open rates'!GC12*0.85</f>
        <v>23545</v>
      </c>
      <c r="GD12" s="237">
        <f>'BAR BB| Open rates'!GD12*0.85</f>
        <v>23545</v>
      </c>
      <c r="GE12" s="237">
        <f>'BAR BB| Open rates'!GE12*0.85</f>
        <v>23545</v>
      </c>
    </row>
    <row r="13" spans="1:187" s="36" customFormat="1" ht="12" customHeight="1" x14ac:dyDescent="0.2">
      <c r="A13" s="236" t="s">
        <v>177</v>
      </c>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row>
    <row r="14" spans="1:187" s="36" customFormat="1" ht="12" customHeight="1" x14ac:dyDescent="0.2">
      <c r="A14" s="237">
        <v>1</v>
      </c>
      <c r="B14" s="237">
        <f>'BAR BB| Open rates'!B14*0.85</f>
        <v>33490</v>
      </c>
      <c r="C14" s="237">
        <f>'BAR BB| Open rates'!C14*0.85</f>
        <v>33490</v>
      </c>
      <c r="D14" s="237">
        <f>'BAR BB| Open rates'!D14*0.85</f>
        <v>31195</v>
      </c>
      <c r="E14" s="237">
        <f>'BAR BB| Open rates'!E14*0.85</f>
        <v>31195</v>
      </c>
      <c r="F14" s="237">
        <f>'BAR BB| Open rates'!F14*0.85</f>
        <v>29325</v>
      </c>
      <c r="G14" s="237">
        <f>'BAR BB| Open rates'!G14*0.85</f>
        <v>31195</v>
      </c>
      <c r="H14" s="237">
        <f>'BAR BB| Open rates'!H14*0.85</f>
        <v>31195</v>
      </c>
      <c r="I14" s="237">
        <f>'BAR BB| Open rates'!I14*0.85</f>
        <v>32895</v>
      </c>
      <c r="J14" s="237">
        <f>'BAR BB| Open rates'!J14*0.85</f>
        <v>32895</v>
      </c>
      <c r="K14" s="237">
        <f>'BAR BB| Open rates'!K14*0.85</f>
        <v>31195</v>
      </c>
      <c r="L14" s="237">
        <f>'BAR BB| Open rates'!L14*0.85</f>
        <v>31195</v>
      </c>
      <c r="M14" s="237">
        <f>'BAR BB| Open rates'!M14*0.85</f>
        <v>31195</v>
      </c>
      <c r="N14" s="237">
        <f>'BAR BB| Open rates'!N14*0.85</f>
        <v>31195</v>
      </c>
      <c r="O14" s="237">
        <f>'BAR BB| Open rates'!O14*0.85</f>
        <v>31195</v>
      </c>
      <c r="P14" s="237">
        <f>'BAR BB| Open rates'!P14*0.85</f>
        <v>32895</v>
      </c>
      <c r="Q14" s="237">
        <f>'BAR BB| Open rates'!Q14*0.85</f>
        <v>32895</v>
      </c>
      <c r="R14" s="237">
        <f>'BAR BB| Open rates'!R14*0.85</f>
        <v>32895</v>
      </c>
      <c r="S14" s="237">
        <f>'BAR BB| Open rates'!S14*0.85</f>
        <v>32895</v>
      </c>
      <c r="T14" s="237">
        <f>'BAR BB| Open rates'!T14*0.85</f>
        <v>32895</v>
      </c>
      <c r="U14" s="237">
        <f>'BAR BB| Open rates'!U14*0.85</f>
        <v>32895</v>
      </c>
      <c r="V14" s="237">
        <f>'BAR BB| Open rates'!V14*0.85</f>
        <v>32895</v>
      </c>
      <c r="W14" s="237">
        <f>'BAR BB| Open rates'!W14*0.85</f>
        <v>34595</v>
      </c>
      <c r="X14" s="237">
        <f>'BAR BB| Open rates'!X14*0.85</f>
        <v>34595</v>
      </c>
      <c r="Y14" s="237">
        <f>'BAR BB| Open rates'!Y14*0.85</f>
        <v>32895</v>
      </c>
      <c r="Z14" s="237">
        <f>'BAR BB| Open rates'!Z14*0.85</f>
        <v>32895</v>
      </c>
      <c r="AA14" s="237">
        <f>'BAR BB| Open rates'!AA14*0.85</f>
        <v>32895</v>
      </c>
      <c r="AB14" s="237">
        <f>'BAR BB| Open rates'!AB14*0.85</f>
        <v>32895</v>
      </c>
      <c r="AC14" s="237">
        <f>'BAR BB| Open rates'!AC14*0.85</f>
        <v>32895</v>
      </c>
      <c r="AD14" s="237">
        <f>'BAR BB| Open rates'!AD14*0.85</f>
        <v>34595</v>
      </c>
      <c r="AE14" s="237">
        <f>'BAR BB| Open rates'!AE14*0.85</f>
        <v>34595</v>
      </c>
      <c r="AF14" s="237">
        <f>'BAR BB| Open rates'!AF14*0.85</f>
        <v>32895</v>
      </c>
      <c r="AG14" s="237">
        <f>'BAR BB| Open rates'!AG14*0.85</f>
        <v>32895</v>
      </c>
      <c r="AH14" s="237">
        <f>'BAR BB| Open rates'!AH14*0.85</f>
        <v>32895</v>
      </c>
      <c r="AI14" s="237">
        <f>'BAR BB| Open rates'!AI14*0.85</f>
        <v>32895</v>
      </c>
      <c r="AJ14" s="237">
        <f>'BAR BB| Open rates'!AJ14*0.85</f>
        <v>32895</v>
      </c>
      <c r="AK14" s="237">
        <f>'BAR BB| Open rates'!AK14*0.85</f>
        <v>34595</v>
      </c>
      <c r="AL14" s="237">
        <f>'BAR BB| Open rates'!AL14*0.85</f>
        <v>34595</v>
      </c>
      <c r="AM14" s="237">
        <f>'BAR BB| Open rates'!AM14*0.85</f>
        <v>32895</v>
      </c>
      <c r="AN14" s="237">
        <f>'BAR BB| Open rates'!AN14*0.85</f>
        <v>32895</v>
      </c>
      <c r="AO14" s="237">
        <f>'BAR BB| Open rates'!AO14*0.85</f>
        <v>32895</v>
      </c>
      <c r="AP14" s="237">
        <f>'BAR BB| Open rates'!AP14*0.85</f>
        <v>32895</v>
      </c>
      <c r="AQ14" s="237">
        <f>'BAR BB| Open rates'!AQ14*0.85</f>
        <v>32895</v>
      </c>
      <c r="AR14" s="237">
        <f>'BAR BB| Open rates'!AR14*0.85</f>
        <v>34595</v>
      </c>
      <c r="AS14" s="237">
        <f>'BAR BB| Open rates'!AS14*0.85</f>
        <v>34595</v>
      </c>
      <c r="AT14" s="237">
        <f>'BAR BB| Open rates'!AT14*0.85</f>
        <v>32895</v>
      </c>
      <c r="AU14" s="237">
        <f>'BAR BB| Open rates'!AU14*0.85</f>
        <v>32895</v>
      </c>
      <c r="AV14" s="237">
        <f>'BAR BB| Open rates'!AV14*0.85</f>
        <v>32895</v>
      </c>
      <c r="AW14" s="237">
        <f>'BAR BB| Open rates'!AW14*0.85</f>
        <v>32895</v>
      </c>
      <c r="AX14" s="237">
        <f>'BAR BB| Open rates'!AX14*0.85</f>
        <v>32895</v>
      </c>
      <c r="AY14" s="237">
        <f>'BAR BB| Open rates'!AY14*0.85</f>
        <v>34595</v>
      </c>
      <c r="AZ14" s="237">
        <f>'BAR BB| Open rates'!AZ14*0.85</f>
        <v>34595</v>
      </c>
      <c r="BA14" s="237">
        <f>'BAR BB| Open rates'!BA14*0.85</f>
        <v>32895</v>
      </c>
      <c r="BB14" s="237">
        <f>'BAR BB| Open rates'!BB14*0.85</f>
        <v>32895</v>
      </c>
      <c r="BC14" s="237">
        <f>'BAR BB| Open rates'!BC14*0.85</f>
        <v>32895</v>
      </c>
      <c r="BD14" s="237">
        <f>'BAR BB| Open rates'!BD14*0.85</f>
        <v>32895</v>
      </c>
      <c r="BE14" s="237">
        <f>'BAR BB| Open rates'!BE14*0.85</f>
        <v>32895</v>
      </c>
      <c r="BF14" s="237">
        <f>'BAR BB| Open rates'!BF14*0.85</f>
        <v>34595</v>
      </c>
      <c r="BG14" s="237">
        <f>'BAR BB| Open rates'!BG14*0.85</f>
        <v>34595</v>
      </c>
      <c r="BH14" s="237">
        <f>'BAR BB| Open rates'!BH14*0.85</f>
        <v>30175</v>
      </c>
      <c r="BI14" s="237">
        <f>'BAR BB| Open rates'!BI14*0.85</f>
        <v>30175</v>
      </c>
      <c r="BJ14" s="237">
        <f>'BAR BB| Open rates'!BJ14*0.85</f>
        <v>30175</v>
      </c>
      <c r="BK14" s="237">
        <f>'BAR BB| Open rates'!BK14*0.85</f>
        <v>30175</v>
      </c>
      <c r="BL14" s="237">
        <f>'BAR BB| Open rates'!BL14*0.85</f>
        <v>30175</v>
      </c>
      <c r="BM14" s="237">
        <f>'BAR BB| Open rates'!BM14*0.85</f>
        <v>31195</v>
      </c>
      <c r="BN14" s="237">
        <f>'BAR BB| Open rates'!BN14*0.85</f>
        <v>31195</v>
      </c>
      <c r="BO14" s="237">
        <f>'BAR BB| Open rates'!BO14*0.85</f>
        <v>29325</v>
      </c>
      <c r="BP14" s="237">
        <f>'BAR BB| Open rates'!BP14*0.85</f>
        <v>29325</v>
      </c>
      <c r="BQ14" s="237">
        <f>'BAR BB| Open rates'!BQ14*0.85</f>
        <v>31195</v>
      </c>
      <c r="BR14" s="237">
        <f>'BAR BB| Open rates'!BR14*0.85</f>
        <v>31195</v>
      </c>
      <c r="BS14" s="237">
        <f>'BAR BB| Open rates'!BS14*0.85</f>
        <v>31195</v>
      </c>
      <c r="BT14" s="237">
        <f>'BAR BB| Open rates'!BT14*0.85</f>
        <v>31195</v>
      </c>
      <c r="BU14" s="237">
        <f>'BAR BB| Open rates'!BU14*0.85</f>
        <v>31195</v>
      </c>
      <c r="BV14" s="237">
        <f>'BAR BB| Open rates'!BV14*0.85</f>
        <v>29325</v>
      </c>
      <c r="BW14" s="237">
        <f>'BAR BB| Open rates'!BW14*0.85</f>
        <v>29325</v>
      </c>
      <c r="BX14" s="237">
        <f>'BAR BB| Open rates'!BX14*0.85</f>
        <v>29325</v>
      </c>
      <c r="BY14" s="237">
        <f>'BAR BB| Open rates'!BY14*0.85</f>
        <v>29325</v>
      </c>
      <c r="BZ14" s="237">
        <f>'BAR BB| Open rates'!BZ14*0.85</f>
        <v>29325</v>
      </c>
      <c r="CA14" s="237">
        <f>'BAR BB| Open rates'!CA14*0.85</f>
        <v>31195</v>
      </c>
      <c r="CB14" s="237">
        <f>'BAR BB| Open rates'!CB14*0.85</f>
        <v>31195</v>
      </c>
      <c r="CC14" s="237">
        <f>'BAR BB| Open rates'!CC14*0.85</f>
        <v>29325</v>
      </c>
      <c r="CD14" s="237">
        <f>'BAR BB| Open rates'!CD14*0.85</f>
        <v>29325</v>
      </c>
      <c r="CE14" s="237">
        <f>'BAR BB| Open rates'!CE14*0.85</f>
        <v>29325</v>
      </c>
      <c r="CF14" s="237">
        <f>'BAR BB| Open rates'!CF14*0.85</f>
        <v>29325</v>
      </c>
      <c r="CG14" s="237">
        <f>'BAR BB| Open rates'!CG14*0.85</f>
        <v>29325</v>
      </c>
      <c r="CH14" s="237">
        <f>'BAR BB| Open rates'!CH14*0.85</f>
        <v>31195</v>
      </c>
      <c r="CI14" s="237">
        <f>'BAR BB| Open rates'!CI14*0.85</f>
        <v>31195</v>
      </c>
      <c r="CJ14" s="237">
        <f>'BAR BB| Open rates'!CJ14*0.85</f>
        <v>29325</v>
      </c>
      <c r="CK14" s="237">
        <f>'BAR BB| Open rates'!CK14*0.85</f>
        <v>29325</v>
      </c>
      <c r="CL14" s="237">
        <f>'BAR BB| Open rates'!CL14*0.85</f>
        <v>29325</v>
      </c>
      <c r="CM14" s="237">
        <f>'BAR BB| Open rates'!CM14*0.85</f>
        <v>29325</v>
      </c>
      <c r="CN14" s="237">
        <f>'BAR BB| Open rates'!CN14*0.85</f>
        <v>29325</v>
      </c>
      <c r="CO14" s="237">
        <f>'BAR BB| Open rates'!CO14*0.85</f>
        <v>31195</v>
      </c>
      <c r="CP14" s="237">
        <f>'BAR BB| Open rates'!CP14*0.85</f>
        <v>31195</v>
      </c>
      <c r="CQ14" s="237">
        <f>'BAR BB| Open rates'!CQ14*0.85</f>
        <v>29325</v>
      </c>
      <c r="CR14" s="237">
        <f>'BAR BB| Open rates'!CR14*0.85</f>
        <v>29325</v>
      </c>
      <c r="CS14" s="237">
        <f>'BAR BB| Open rates'!CS14*0.85</f>
        <v>29325</v>
      </c>
      <c r="CT14" s="237">
        <f>'BAR BB| Open rates'!CT14*0.85</f>
        <v>29325</v>
      </c>
      <c r="CU14" s="237">
        <f>'BAR BB| Open rates'!CU14*0.85</f>
        <v>27030</v>
      </c>
      <c r="CV14" s="237">
        <f>'BAR BB| Open rates'!CV14*0.85</f>
        <v>27030</v>
      </c>
      <c r="CW14" s="237">
        <f>'BAR BB| Open rates'!CW14*0.85</f>
        <v>27030</v>
      </c>
      <c r="CX14" s="237">
        <f>'BAR BB| Open rates'!CX14*0.85</f>
        <v>25330</v>
      </c>
      <c r="CY14" s="237">
        <f>'BAR BB| Open rates'!CY14*0.85</f>
        <v>25330</v>
      </c>
      <c r="CZ14" s="237">
        <f>'BAR BB| Open rates'!CZ14*0.85</f>
        <v>25330</v>
      </c>
      <c r="DA14" s="237">
        <f>'BAR BB| Open rates'!DA14*0.85</f>
        <v>25330</v>
      </c>
      <c r="DB14" s="237">
        <f>'BAR BB| Open rates'!DB14*0.85</f>
        <v>25330</v>
      </c>
      <c r="DC14" s="237">
        <f>'BAR BB| Open rates'!DC14*0.85</f>
        <v>27030</v>
      </c>
      <c r="DD14" s="237">
        <f>'BAR BB| Open rates'!DD14*0.85</f>
        <v>27030</v>
      </c>
      <c r="DE14" s="237">
        <f>'BAR BB| Open rates'!DE14*0.85</f>
        <v>25330</v>
      </c>
      <c r="DF14" s="237">
        <f>'BAR BB| Open rates'!DF14*0.85</f>
        <v>25330</v>
      </c>
      <c r="DG14" s="237">
        <f>'BAR BB| Open rates'!DG14*0.85</f>
        <v>25330</v>
      </c>
      <c r="DH14" s="237">
        <f>'BAR BB| Open rates'!DH14*0.85</f>
        <v>25330</v>
      </c>
      <c r="DI14" s="237">
        <f>'BAR BB| Open rates'!DI14*0.85</f>
        <v>25330</v>
      </c>
      <c r="DJ14" s="237">
        <f>'BAR BB| Open rates'!DJ14*0.85</f>
        <v>27030</v>
      </c>
      <c r="DK14" s="237">
        <f>'BAR BB| Open rates'!DK14*0.85</f>
        <v>27030</v>
      </c>
      <c r="DL14" s="237">
        <f>'BAR BB| Open rates'!DL14*0.85</f>
        <v>25330</v>
      </c>
      <c r="DM14" s="237">
        <f>'BAR BB| Open rates'!DM14*0.85</f>
        <v>25330</v>
      </c>
      <c r="DN14" s="237">
        <f>'BAR BB| Open rates'!DN14*0.85</f>
        <v>25330</v>
      </c>
      <c r="DO14" s="237">
        <f>'BAR BB| Open rates'!DO14*0.85</f>
        <v>25330</v>
      </c>
      <c r="DP14" s="237">
        <f>'BAR BB| Open rates'!DP14*0.85</f>
        <v>25330</v>
      </c>
      <c r="DQ14" s="237">
        <f>'BAR BB| Open rates'!DQ14*0.85</f>
        <v>27030</v>
      </c>
      <c r="DR14" s="237">
        <f>'BAR BB| Open rates'!DR14*0.85</f>
        <v>27030</v>
      </c>
      <c r="DS14" s="237">
        <f>'BAR BB| Open rates'!DS14*0.85</f>
        <v>25330</v>
      </c>
      <c r="DT14" s="237">
        <f>'BAR BB| Open rates'!DT14*0.85</f>
        <v>25330</v>
      </c>
      <c r="DU14" s="237">
        <f>'BAR BB| Open rates'!DU14*0.85</f>
        <v>25330</v>
      </c>
      <c r="DV14" s="237">
        <f>'BAR BB| Open rates'!DV14*0.85</f>
        <v>25330</v>
      </c>
      <c r="DW14" s="237">
        <f>'BAR BB| Open rates'!DW14*0.85</f>
        <v>25330</v>
      </c>
      <c r="DX14" s="237">
        <f>'BAR BB| Open rates'!DX14*0.85</f>
        <v>27030</v>
      </c>
      <c r="DY14" s="237">
        <f>'BAR BB| Open rates'!DY14*0.85</f>
        <v>27030</v>
      </c>
      <c r="DZ14" s="237">
        <f>'BAR BB| Open rates'!DZ14*0.85</f>
        <v>28475</v>
      </c>
      <c r="EA14" s="237">
        <f>'BAR BB| Open rates'!EA14*0.85</f>
        <v>28475</v>
      </c>
      <c r="EB14" s="237">
        <f>'BAR BB| Open rates'!EB14*0.85</f>
        <v>28475</v>
      </c>
      <c r="EC14" s="237">
        <f>'BAR BB| Open rates'!EC14*0.85</f>
        <v>30345</v>
      </c>
      <c r="ED14" s="237">
        <f>'BAR BB| Open rates'!ED14*0.85</f>
        <v>30345</v>
      </c>
      <c r="EE14" s="237">
        <f>'BAR BB| Open rates'!EE14*0.85</f>
        <v>30345</v>
      </c>
      <c r="EF14" s="237">
        <f>'BAR BB| Open rates'!EF14*0.85</f>
        <v>30345</v>
      </c>
      <c r="EG14" s="237">
        <f>'BAR BB| Open rates'!EG14*0.85</f>
        <v>24480</v>
      </c>
      <c r="EH14" s="237">
        <f>'BAR BB| Open rates'!EH14*0.85</f>
        <v>22780</v>
      </c>
      <c r="EI14" s="237">
        <f>'BAR BB| Open rates'!EI14*0.85</f>
        <v>22780</v>
      </c>
      <c r="EJ14" s="237">
        <f>'BAR BB| Open rates'!EJ14*0.85</f>
        <v>22780</v>
      </c>
      <c r="EK14" s="237">
        <f>'BAR BB| Open rates'!EK14*0.85</f>
        <v>22780</v>
      </c>
      <c r="EL14" s="237">
        <f>'BAR BB| Open rates'!EL14*0.85</f>
        <v>23630</v>
      </c>
      <c r="EM14" s="237">
        <f>'BAR BB| Open rates'!EM14*0.85</f>
        <v>23630</v>
      </c>
      <c r="EN14" s="237">
        <f>'BAR BB| Open rates'!EN14*0.85</f>
        <v>22780</v>
      </c>
      <c r="EO14" s="237">
        <f>'BAR BB| Open rates'!EO14*0.85</f>
        <v>22780</v>
      </c>
      <c r="EP14" s="237">
        <f>'BAR BB| Open rates'!EP14*0.85</f>
        <v>22780</v>
      </c>
      <c r="EQ14" s="237">
        <f>'BAR BB| Open rates'!EQ14*0.85</f>
        <v>22780</v>
      </c>
      <c r="ER14" s="237">
        <f>'BAR BB| Open rates'!ER14*0.85</f>
        <v>22780</v>
      </c>
      <c r="ES14" s="237">
        <f>'BAR BB| Open rates'!ES14*0.85</f>
        <v>23630</v>
      </c>
      <c r="ET14" s="237">
        <f>'BAR BB| Open rates'!ET14*0.85</f>
        <v>23630</v>
      </c>
      <c r="EU14" s="237">
        <f>'BAR BB| Open rates'!EU14*0.85</f>
        <v>22780</v>
      </c>
      <c r="EV14" s="237">
        <f>'BAR BB| Open rates'!EV14*0.85</f>
        <v>22780</v>
      </c>
      <c r="EW14" s="237">
        <f>'BAR BB| Open rates'!EW14*0.85</f>
        <v>22780</v>
      </c>
      <c r="EX14" s="237">
        <f>'BAR BB| Open rates'!EX14*0.85</f>
        <v>22780</v>
      </c>
      <c r="EY14" s="237">
        <f>'BAR BB| Open rates'!EY14*0.85</f>
        <v>22780</v>
      </c>
      <c r="EZ14" s="237">
        <f>'BAR BB| Open rates'!EZ14*0.85</f>
        <v>23630</v>
      </c>
      <c r="FA14" s="237">
        <f>'BAR BB| Open rates'!FA14*0.85</f>
        <v>23630</v>
      </c>
      <c r="FB14" s="237">
        <f>'BAR BB| Open rates'!FB14*0.85</f>
        <v>22780</v>
      </c>
      <c r="FC14" s="237">
        <f>'BAR BB| Open rates'!FC14*0.85</f>
        <v>22780</v>
      </c>
      <c r="FD14" s="237">
        <f>'BAR BB| Open rates'!FD14*0.85</f>
        <v>22780</v>
      </c>
      <c r="FE14" s="237">
        <f>'BAR BB| Open rates'!FE14*0.85</f>
        <v>22780</v>
      </c>
      <c r="FF14" s="237">
        <f>'BAR BB| Open rates'!FF14*0.85</f>
        <v>22780</v>
      </c>
      <c r="FG14" s="237">
        <f>'BAR BB| Open rates'!FG14*0.85</f>
        <v>23630</v>
      </c>
      <c r="FH14" s="237">
        <f>'BAR BB| Open rates'!FH14*0.85</f>
        <v>23630</v>
      </c>
      <c r="FI14" s="237">
        <f>'BAR BB| Open rates'!FI14*0.85</f>
        <v>22780</v>
      </c>
      <c r="FJ14" s="237">
        <f>'BAR BB| Open rates'!FJ14*0.85</f>
        <v>22780</v>
      </c>
      <c r="FK14" s="237">
        <f>'BAR BB| Open rates'!FK14*0.85</f>
        <v>22780</v>
      </c>
      <c r="FL14" s="237">
        <f>'BAR BB| Open rates'!FL14*0.85</f>
        <v>22780</v>
      </c>
      <c r="FM14" s="237">
        <f>'BAR BB| Open rates'!FM14*0.85</f>
        <v>22780</v>
      </c>
      <c r="FN14" s="237">
        <f>'BAR BB| Open rates'!FN14*0.85</f>
        <v>23630</v>
      </c>
      <c r="FO14" s="237">
        <f>'BAR BB| Open rates'!FO14*0.85</f>
        <v>23630</v>
      </c>
      <c r="FP14" s="237">
        <f>'BAR BB| Open rates'!FP14*0.85</f>
        <v>22780</v>
      </c>
      <c r="FQ14" s="237">
        <f>'BAR BB| Open rates'!FQ14*0.85</f>
        <v>22780</v>
      </c>
      <c r="FR14" s="237">
        <f>'BAR BB| Open rates'!FR14*0.85</f>
        <v>22780</v>
      </c>
      <c r="FS14" s="237">
        <f>'BAR BB| Open rates'!FS14*0.85</f>
        <v>22780</v>
      </c>
      <c r="FT14" s="237">
        <f>'BAR BB| Open rates'!FT14*0.85</f>
        <v>22780</v>
      </c>
      <c r="FU14" s="237">
        <f>'BAR BB| Open rates'!FU14*0.85</f>
        <v>23630</v>
      </c>
      <c r="FV14" s="237">
        <f>'BAR BB| Open rates'!FV14*0.85</f>
        <v>23630</v>
      </c>
      <c r="FW14" s="237">
        <f>'BAR BB| Open rates'!FW14*0.85</f>
        <v>26775</v>
      </c>
      <c r="FX14" s="237">
        <f>'BAR BB| Open rates'!FX14*0.85</f>
        <v>26775</v>
      </c>
      <c r="FY14" s="237">
        <f>'BAR BB| Open rates'!FY14*0.85</f>
        <v>26775</v>
      </c>
      <c r="FZ14" s="237">
        <f>'BAR BB| Open rates'!FZ14*0.85</f>
        <v>26775</v>
      </c>
      <c r="GA14" s="237">
        <f>'BAR BB| Open rates'!GA14*0.85</f>
        <v>26775</v>
      </c>
      <c r="GB14" s="237">
        <f>'BAR BB| Open rates'!GB14*0.85</f>
        <v>28645</v>
      </c>
      <c r="GC14" s="237">
        <f>'BAR BB| Open rates'!GC14*0.85</f>
        <v>28645</v>
      </c>
      <c r="GD14" s="237">
        <f>'BAR BB| Open rates'!GD14*0.85</f>
        <v>28645</v>
      </c>
      <c r="GE14" s="237">
        <f>'BAR BB| Open rates'!GE14*0.85</f>
        <v>28645</v>
      </c>
    </row>
    <row r="15" spans="1:187" s="36" customFormat="1" ht="12" customHeight="1" x14ac:dyDescent="0.2">
      <c r="A15" s="237">
        <v>2</v>
      </c>
      <c r="B15" s="237">
        <f>'BAR BB| Open rates'!B15*0.85</f>
        <v>36040</v>
      </c>
      <c r="C15" s="237">
        <f>'BAR BB| Open rates'!C15*0.85</f>
        <v>36040</v>
      </c>
      <c r="D15" s="237">
        <f>'BAR BB| Open rates'!D15*0.85</f>
        <v>33745</v>
      </c>
      <c r="E15" s="237">
        <f>'BAR BB| Open rates'!E15*0.85</f>
        <v>33745</v>
      </c>
      <c r="F15" s="237">
        <f>'BAR BB| Open rates'!F15*0.85</f>
        <v>31875</v>
      </c>
      <c r="G15" s="237">
        <f>'BAR BB| Open rates'!G15*0.85</f>
        <v>33745</v>
      </c>
      <c r="H15" s="237">
        <f>'BAR BB| Open rates'!H15*0.85</f>
        <v>33745</v>
      </c>
      <c r="I15" s="237">
        <f>'BAR BB| Open rates'!I15*0.85</f>
        <v>35445</v>
      </c>
      <c r="J15" s="237">
        <f>'BAR BB| Open rates'!J15*0.85</f>
        <v>35445</v>
      </c>
      <c r="K15" s="237">
        <f>'BAR BB| Open rates'!K15*0.85</f>
        <v>33745</v>
      </c>
      <c r="L15" s="237">
        <f>'BAR BB| Open rates'!L15*0.85</f>
        <v>33745</v>
      </c>
      <c r="M15" s="237">
        <f>'BAR BB| Open rates'!M15*0.85</f>
        <v>33745</v>
      </c>
      <c r="N15" s="237">
        <f>'BAR BB| Open rates'!N15*0.85</f>
        <v>33745</v>
      </c>
      <c r="O15" s="237">
        <f>'BAR BB| Open rates'!O15*0.85</f>
        <v>33745</v>
      </c>
      <c r="P15" s="237">
        <f>'BAR BB| Open rates'!P15*0.85</f>
        <v>35445</v>
      </c>
      <c r="Q15" s="237">
        <f>'BAR BB| Open rates'!Q15*0.85</f>
        <v>35445</v>
      </c>
      <c r="R15" s="237">
        <f>'BAR BB| Open rates'!R15*0.85</f>
        <v>35445</v>
      </c>
      <c r="S15" s="237">
        <f>'BAR BB| Open rates'!S15*0.85</f>
        <v>35445</v>
      </c>
      <c r="T15" s="237">
        <f>'BAR BB| Open rates'!T15*0.85</f>
        <v>35445</v>
      </c>
      <c r="U15" s="237">
        <f>'BAR BB| Open rates'!U15*0.85</f>
        <v>35445</v>
      </c>
      <c r="V15" s="237">
        <f>'BAR BB| Open rates'!V15*0.85</f>
        <v>35445</v>
      </c>
      <c r="W15" s="237">
        <f>'BAR BB| Open rates'!W15*0.85</f>
        <v>37145</v>
      </c>
      <c r="X15" s="237">
        <f>'BAR BB| Open rates'!X15*0.85</f>
        <v>37145</v>
      </c>
      <c r="Y15" s="237">
        <f>'BAR BB| Open rates'!Y15*0.85</f>
        <v>35445</v>
      </c>
      <c r="Z15" s="237">
        <f>'BAR BB| Open rates'!Z15*0.85</f>
        <v>35445</v>
      </c>
      <c r="AA15" s="237">
        <f>'BAR BB| Open rates'!AA15*0.85</f>
        <v>35445</v>
      </c>
      <c r="AB15" s="237">
        <f>'BAR BB| Open rates'!AB15*0.85</f>
        <v>35445</v>
      </c>
      <c r="AC15" s="237">
        <f>'BAR BB| Open rates'!AC15*0.85</f>
        <v>35445</v>
      </c>
      <c r="AD15" s="237">
        <f>'BAR BB| Open rates'!AD15*0.85</f>
        <v>37145</v>
      </c>
      <c r="AE15" s="237">
        <f>'BAR BB| Open rates'!AE15*0.85</f>
        <v>37145</v>
      </c>
      <c r="AF15" s="237">
        <f>'BAR BB| Open rates'!AF15*0.85</f>
        <v>35445</v>
      </c>
      <c r="AG15" s="237">
        <f>'BAR BB| Open rates'!AG15*0.85</f>
        <v>35445</v>
      </c>
      <c r="AH15" s="237">
        <f>'BAR BB| Open rates'!AH15*0.85</f>
        <v>35445</v>
      </c>
      <c r="AI15" s="237">
        <f>'BAR BB| Open rates'!AI15*0.85</f>
        <v>35445</v>
      </c>
      <c r="AJ15" s="237">
        <f>'BAR BB| Open rates'!AJ15*0.85</f>
        <v>35445</v>
      </c>
      <c r="AK15" s="237">
        <f>'BAR BB| Open rates'!AK15*0.85</f>
        <v>37145</v>
      </c>
      <c r="AL15" s="237">
        <f>'BAR BB| Open rates'!AL15*0.85</f>
        <v>37145</v>
      </c>
      <c r="AM15" s="237">
        <f>'BAR BB| Open rates'!AM15*0.85</f>
        <v>35445</v>
      </c>
      <c r="AN15" s="237">
        <f>'BAR BB| Open rates'!AN15*0.85</f>
        <v>35445</v>
      </c>
      <c r="AO15" s="237">
        <f>'BAR BB| Open rates'!AO15*0.85</f>
        <v>35445</v>
      </c>
      <c r="AP15" s="237">
        <f>'BAR BB| Open rates'!AP15*0.85</f>
        <v>35445</v>
      </c>
      <c r="AQ15" s="237">
        <f>'BAR BB| Open rates'!AQ15*0.85</f>
        <v>35445</v>
      </c>
      <c r="AR15" s="237">
        <f>'BAR BB| Open rates'!AR15*0.85</f>
        <v>37145</v>
      </c>
      <c r="AS15" s="237">
        <f>'BAR BB| Open rates'!AS15*0.85</f>
        <v>37145</v>
      </c>
      <c r="AT15" s="237">
        <f>'BAR BB| Open rates'!AT15*0.85</f>
        <v>35445</v>
      </c>
      <c r="AU15" s="237">
        <f>'BAR BB| Open rates'!AU15*0.85</f>
        <v>35445</v>
      </c>
      <c r="AV15" s="237">
        <f>'BAR BB| Open rates'!AV15*0.85</f>
        <v>35445</v>
      </c>
      <c r="AW15" s="237">
        <f>'BAR BB| Open rates'!AW15*0.85</f>
        <v>35445</v>
      </c>
      <c r="AX15" s="237">
        <f>'BAR BB| Open rates'!AX15*0.85</f>
        <v>35445</v>
      </c>
      <c r="AY15" s="237">
        <f>'BAR BB| Open rates'!AY15*0.85</f>
        <v>37145</v>
      </c>
      <c r="AZ15" s="237">
        <f>'BAR BB| Open rates'!AZ15*0.85</f>
        <v>37145</v>
      </c>
      <c r="BA15" s="237">
        <f>'BAR BB| Open rates'!BA15*0.85</f>
        <v>35445</v>
      </c>
      <c r="BB15" s="237">
        <f>'BAR BB| Open rates'!BB15*0.85</f>
        <v>35445</v>
      </c>
      <c r="BC15" s="237">
        <f>'BAR BB| Open rates'!BC15*0.85</f>
        <v>35445</v>
      </c>
      <c r="BD15" s="237">
        <f>'BAR BB| Open rates'!BD15*0.85</f>
        <v>35445</v>
      </c>
      <c r="BE15" s="237">
        <f>'BAR BB| Open rates'!BE15*0.85</f>
        <v>35445</v>
      </c>
      <c r="BF15" s="237">
        <f>'BAR BB| Open rates'!BF15*0.85</f>
        <v>37145</v>
      </c>
      <c r="BG15" s="237">
        <f>'BAR BB| Open rates'!BG15*0.85</f>
        <v>37145</v>
      </c>
      <c r="BH15" s="237">
        <f>'BAR BB| Open rates'!BH15*0.85</f>
        <v>32725</v>
      </c>
      <c r="BI15" s="237">
        <f>'BAR BB| Open rates'!BI15*0.85</f>
        <v>32725</v>
      </c>
      <c r="BJ15" s="237">
        <f>'BAR BB| Open rates'!BJ15*0.85</f>
        <v>32725</v>
      </c>
      <c r="BK15" s="237">
        <f>'BAR BB| Open rates'!BK15*0.85</f>
        <v>32725</v>
      </c>
      <c r="BL15" s="237">
        <f>'BAR BB| Open rates'!BL15*0.85</f>
        <v>32725</v>
      </c>
      <c r="BM15" s="237">
        <f>'BAR BB| Open rates'!BM15*0.85</f>
        <v>33745</v>
      </c>
      <c r="BN15" s="237">
        <f>'BAR BB| Open rates'!BN15*0.85</f>
        <v>33745</v>
      </c>
      <c r="BO15" s="237">
        <f>'BAR BB| Open rates'!BO15*0.85</f>
        <v>31875</v>
      </c>
      <c r="BP15" s="237">
        <f>'BAR BB| Open rates'!BP15*0.85</f>
        <v>31875</v>
      </c>
      <c r="BQ15" s="237">
        <f>'BAR BB| Open rates'!BQ15*0.85</f>
        <v>33745</v>
      </c>
      <c r="BR15" s="237">
        <f>'BAR BB| Open rates'!BR15*0.85</f>
        <v>33745</v>
      </c>
      <c r="BS15" s="237">
        <f>'BAR BB| Open rates'!BS15*0.85</f>
        <v>33745</v>
      </c>
      <c r="BT15" s="237">
        <f>'BAR BB| Open rates'!BT15*0.85</f>
        <v>33745</v>
      </c>
      <c r="BU15" s="237">
        <f>'BAR BB| Open rates'!BU15*0.85</f>
        <v>33745</v>
      </c>
      <c r="BV15" s="237">
        <f>'BAR BB| Open rates'!BV15*0.85</f>
        <v>31875</v>
      </c>
      <c r="BW15" s="237">
        <f>'BAR BB| Open rates'!BW15*0.85</f>
        <v>31875</v>
      </c>
      <c r="BX15" s="237">
        <f>'BAR BB| Open rates'!BX15*0.85</f>
        <v>31875</v>
      </c>
      <c r="BY15" s="237">
        <f>'BAR BB| Open rates'!BY15*0.85</f>
        <v>31875</v>
      </c>
      <c r="BZ15" s="237">
        <f>'BAR BB| Open rates'!BZ15*0.85</f>
        <v>31875</v>
      </c>
      <c r="CA15" s="237">
        <f>'BAR BB| Open rates'!CA15*0.85</f>
        <v>33745</v>
      </c>
      <c r="CB15" s="237">
        <f>'BAR BB| Open rates'!CB15*0.85</f>
        <v>33745</v>
      </c>
      <c r="CC15" s="237">
        <f>'BAR BB| Open rates'!CC15*0.85</f>
        <v>31875</v>
      </c>
      <c r="CD15" s="237">
        <f>'BAR BB| Open rates'!CD15*0.85</f>
        <v>31875</v>
      </c>
      <c r="CE15" s="237">
        <f>'BAR BB| Open rates'!CE15*0.85</f>
        <v>31875</v>
      </c>
      <c r="CF15" s="237">
        <f>'BAR BB| Open rates'!CF15*0.85</f>
        <v>31875</v>
      </c>
      <c r="CG15" s="237">
        <f>'BAR BB| Open rates'!CG15*0.85</f>
        <v>31875</v>
      </c>
      <c r="CH15" s="237">
        <f>'BAR BB| Open rates'!CH15*0.85</f>
        <v>33745</v>
      </c>
      <c r="CI15" s="237">
        <f>'BAR BB| Open rates'!CI15*0.85</f>
        <v>33745</v>
      </c>
      <c r="CJ15" s="237">
        <f>'BAR BB| Open rates'!CJ15*0.85</f>
        <v>31875</v>
      </c>
      <c r="CK15" s="237">
        <f>'BAR BB| Open rates'!CK15*0.85</f>
        <v>31875</v>
      </c>
      <c r="CL15" s="237">
        <f>'BAR BB| Open rates'!CL15*0.85</f>
        <v>31875</v>
      </c>
      <c r="CM15" s="237">
        <f>'BAR BB| Open rates'!CM15*0.85</f>
        <v>31875</v>
      </c>
      <c r="CN15" s="237">
        <f>'BAR BB| Open rates'!CN15*0.85</f>
        <v>31875</v>
      </c>
      <c r="CO15" s="237">
        <f>'BAR BB| Open rates'!CO15*0.85</f>
        <v>33745</v>
      </c>
      <c r="CP15" s="237">
        <f>'BAR BB| Open rates'!CP15*0.85</f>
        <v>33745</v>
      </c>
      <c r="CQ15" s="237">
        <f>'BAR BB| Open rates'!CQ15*0.85</f>
        <v>31875</v>
      </c>
      <c r="CR15" s="237">
        <f>'BAR BB| Open rates'!CR15*0.85</f>
        <v>31875</v>
      </c>
      <c r="CS15" s="237">
        <f>'BAR BB| Open rates'!CS15*0.85</f>
        <v>31875</v>
      </c>
      <c r="CT15" s="237">
        <f>'BAR BB| Open rates'!CT15*0.85</f>
        <v>31875</v>
      </c>
      <c r="CU15" s="237">
        <f>'BAR BB| Open rates'!CU15*0.85</f>
        <v>29580</v>
      </c>
      <c r="CV15" s="237">
        <f>'BAR BB| Open rates'!CV15*0.85</f>
        <v>29580</v>
      </c>
      <c r="CW15" s="237">
        <f>'BAR BB| Open rates'!CW15*0.85</f>
        <v>29580</v>
      </c>
      <c r="CX15" s="237">
        <f>'BAR BB| Open rates'!CX15*0.85</f>
        <v>27880</v>
      </c>
      <c r="CY15" s="237">
        <f>'BAR BB| Open rates'!CY15*0.85</f>
        <v>27880</v>
      </c>
      <c r="CZ15" s="237">
        <f>'BAR BB| Open rates'!CZ15*0.85</f>
        <v>27880</v>
      </c>
      <c r="DA15" s="237">
        <f>'BAR BB| Open rates'!DA15*0.85</f>
        <v>27880</v>
      </c>
      <c r="DB15" s="237">
        <f>'BAR BB| Open rates'!DB15*0.85</f>
        <v>27880</v>
      </c>
      <c r="DC15" s="237">
        <f>'BAR BB| Open rates'!DC15*0.85</f>
        <v>29580</v>
      </c>
      <c r="DD15" s="237">
        <f>'BAR BB| Open rates'!DD15*0.85</f>
        <v>29580</v>
      </c>
      <c r="DE15" s="237">
        <f>'BAR BB| Open rates'!DE15*0.85</f>
        <v>27880</v>
      </c>
      <c r="DF15" s="237">
        <f>'BAR BB| Open rates'!DF15*0.85</f>
        <v>27880</v>
      </c>
      <c r="DG15" s="237">
        <f>'BAR BB| Open rates'!DG15*0.85</f>
        <v>27880</v>
      </c>
      <c r="DH15" s="237">
        <f>'BAR BB| Open rates'!DH15*0.85</f>
        <v>27880</v>
      </c>
      <c r="DI15" s="237">
        <f>'BAR BB| Open rates'!DI15*0.85</f>
        <v>27880</v>
      </c>
      <c r="DJ15" s="237">
        <f>'BAR BB| Open rates'!DJ15*0.85</f>
        <v>29580</v>
      </c>
      <c r="DK15" s="237">
        <f>'BAR BB| Open rates'!DK15*0.85</f>
        <v>29580</v>
      </c>
      <c r="DL15" s="237">
        <f>'BAR BB| Open rates'!DL15*0.85</f>
        <v>27880</v>
      </c>
      <c r="DM15" s="237">
        <f>'BAR BB| Open rates'!DM15*0.85</f>
        <v>27880</v>
      </c>
      <c r="DN15" s="237">
        <f>'BAR BB| Open rates'!DN15*0.85</f>
        <v>27880</v>
      </c>
      <c r="DO15" s="237">
        <f>'BAR BB| Open rates'!DO15*0.85</f>
        <v>27880</v>
      </c>
      <c r="DP15" s="237">
        <f>'BAR BB| Open rates'!DP15*0.85</f>
        <v>27880</v>
      </c>
      <c r="DQ15" s="237">
        <f>'BAR BB| Open rates'!DQ15*0.85</f>
        <v>29580</v>
      </c>
      <c r="DR15" s="237">
        <f>'BAR BB| Open rates'!DR15*0.85</f>
        <v>29580</v>
      </c>
      <c r="DS15" s="237">
        <f>'BAR BB| Open rates'!DS15*0.85</f>
        <v>27880</v>
      </c>
      <c r="DT15" s="237">
        <f>'BAR BB| Open rates'!DT15*0.85</f>
        <v>27880</v>
      </c>
      <c r="DU15" s="237">
        <f>'BAR BB| Open rates'!DU15*0.85</f>
        <v>27880</v>
      </c>
      <c r="DV15" s="237">
        <f>'BAR BB| Open rates'!DV15*0.85</f>
        <v>27880</v>
      </c>
      <c r="DW15" s="237">
        <f>'BAR BB| Open rates'!DW15*0.85</f>
        <v>27880</v>
      </c>
      <c r="DX15" s="237">
        <f>'BAR BB| Open rates'!DX15*0.85</f>
        <v>29580</v>
      </c>
      <c r="DY15" s="237">
        <f>'BAR BB| Open rates'!DY15*0.85</f>
        <v>29580</v>
      </c>
      <c r="DZ15" s="237">
        <f>'BAR BB| Open rates'!DZ15*0.85</f>
        <v>31025</v>
      </c>
      <c r="EA15" s="237">
        <f>'BAR BB| Open rates'!EA15*0.85</f>
        <v>31025</v>
      </c>
      <c r="EB15" s="237">
        <f>'BAR BB| Open rates'!EB15*0.85</f>
        <v>31025</v>
      </c>
      <c r="EC15" s="237">
        <f>'BAR BB| Open rates'!EC15*0.85</f>
        <v>32895</v>
      </c>
      <c r="ED15" s="237">
        <f>'BAR BB| Open rates'!ED15*0.85</f>
        <v>32895</v>
      </c>
      <c r="EE15" s="237">
        <f>'BAR BB| Open rates'!EE15*0.85</f>
        <v>32895</v>
      </c>
      <c r="EF15" s="237">
        <f>'BAR BB| Open rates'!EF15*0.85</f>
        <v>32895</v>
      </c>
      <c r="EG15" s="237">
        <f>'BAR BB| Open rates'!EG15*0.85</f>
        <v>27030</v>
      </c>
      <c r="EH15" s="237">
        <f>'BAR BB| Open rates'!EH15*0.85</f>
        <v>25330</v>
      </c>
      <c r="EI15" s="237">
        <f>'BAR BB| Open rates'!EI15*0.85</f>
        <v>25330</v>
      </c>
      <c r="EJ15" s="237">
        <f>'BAR BB| Open rates'!EJ15*0.85</f>
        <v>25330</v>
      </c>
      <c r="EK15" s="237">
        <f>'BAR BB| Open rates'!EK15*0.85</f>
        <v>25330</v>
      </c>
      <c r="EL15" s="237">
        <f>'BAR BB| Open rates'!EL15*0.85</f>
        <v>26180</v>
      </c>
      <c r="EM15" s="237">
        <f>'BAR BB| Open rates'!EM15*0.85</f>
        <v>26180</v>
      </c>
      <c r="EN15" s="237">
        <f>'BAR BB| Open rates'!EN15*0.85</f>
        <v>25330</v>
      </c>
      <c r="EO15" s="237">
        <f>'BAR BB| Open rates'!EO15*0.85</f>
        <v>25330</v>
      </c>
      <c r="EP15" s="237">
        <f>'BAR BB| Open rates'!EP15*0.85</f>
        <v>25330</v>
      </c>
      <c r="EQ15" s="237">
        <f>'BAR BB| Open rates'!EQ15*0.85</f>
        <v>25330</v>
      </c>
      <c r="ER15" s="237">
        <f>'BAR BB| Open rates'!ER15*0.85</f>
        <v>25330</v>
      </c>
      <c r="ES15" s="237">
        <f>'BAR BB| Open rates'!ES15*0.85</f>
        <v>26180</v>
      </c>
      <c r="ET15" s="237">
        <f>'BAR BB| Open rates'!ET15*0.85</f>
        <v>26180</v>
      </c>
      <c r="EU15" s="237">
        <f>'BAR BB| Open rates'!EU15*0.85</f>
        <v>25330</v>
      </c>
      <c r="EV15" s="237">
        <f>'BAR BB| Open rates'!EV15*0.85</f>
        <v>25330</v>
      </c>
      <c r="EW15" s="237">
        <f>'BAR BB| Open rates'!EW15*0.85</f>
        <v>25330</v>
      </c>
      <c r="EX15" s="237">
        <f>'BAR BB| Open rates'!EX15*0.85</f>
        <v>25330</v>
      </c>
      <c r="EY15" s="237">
        <f>'BAR BB| Open rates'!EY15*0.85</f>
        <v>25330</v>
      </c>
      <c r="EZ15" s="237">
        <f>'BAR BB| Open rates'!EZ15*0.85</f>
        <v>26180</v>
      </c>
      <c r="FA15" s="237">
        <f>'BAR BB| Open rates'!FA15*0.85</f>
        <v>26180</v>
      </c>
      <c r="FB15" s="237">
        <f>'BAR BB| Open rates'!FB15*0.85</f>
        <v>25330</v>
      </c>
      <c r="FC15" s="237">
        <f>'BAR BB| Open rates'!FC15*0.85</f>
        <v>25330</v>
      </c>
      <c r="FD15" s="237">
        <f>'BAR BB| Open rates'!FD15*0.85</f>
        <v>25330</v>
      </c>
      <c r="FE15" s="237">
        <f>'BAR BB| Open rates'!FE15*0.85</f>
        <v>25330</v>
      </c>
      <c r="FF15" s="237">
        <f>'BAR BB| Open rates'!FF15*0.85</f>
        <v>25330</v>
      </c>
      <c r="FG15" s="237">
        <f>'BAR BB| Open rates'!FG15*0.85</f>
        <v>26180</v>
      </c>
      <c r="FH15" s="237">
        <f>'BAR BB| Open rates'!FH15*0.85</f>
        <v>26180</v>
      </c>
      <c r="FI15" s="237">
        <f>'BAR BB| Open rates'!FI15*0.85</f>
        <v>25330</v>
      </c>
      <c r="FJ15" s="237">
        <f>'BAR BB| Open rates'!FJ15*0.85</f>
        <v>25330</v>
      </c>
      <c r="FK15" s="237">
        <f>'BAR BB| Open rates'!FK15*0.85</f>
        <v>25330</v>
      </c>
      <c r="FL15" s="237">
        <f>'BAR BB| Open rates'!FL15*0.85</f>
        <v>25330</v>
      </c>
      <c r="FM15" s="237">
        <f>'BAR BB| Open rates'!FM15*0.85</f>
        <v>25330</v>
      </c>
      <c r="FN15" s="237">
        <f>'BAR BB| Open rates'!FN15*0.85</f>
        <v>26180</v>
      </c>
      <c r="FO15" s="237">
        <f>'BAR BB| Open rates'!FO15*0.85</f>
        <v>26180</v>
      </c>
      <c r="FP15" s="237">
        <f>'BAR BB| Open rates'!FP15*0.85</f>
        <v>25330</v>
      </c>
      <c r="FQ15" s="237">
        <f>'BAR BB| Open rates'!FQ15*0.85</f>
        <v>25330</v>
      </c>
      <c r="FR15" s="237">
        <f>'BAR BB| Open rates'!FR15*0.85</f>
        <v>25330</v>
      </c>
      <c r="FS15" s="237">
        <f>'BAR BB| Open rates'!FS15*0.85</f>
        <v>25330</v>
      </c>
      <c r="FT15" s="237">
        <f>'BAR BB| Open rates'!FT15*0.85</f>
        <v>25330</v>
      </c>
      <c r="FU15" s="237">
        <f>'BAR BB| Open rates'!FU15*0.85</f>
        <v>26180</v>
      </c>
      <c r="FV15" s="237">
        <f>'BAR BB| Open rates'!FV15*0.85</f>
        <v>26180</v>
      </c>
      <c r="FW15" s="237">
        <f>'BAR BB| Open rates'!FW15*0.85</f>
        <v>29325</v>
      </c>
      <c r="FX15" s="237">
        <f>'BAR BB| Open rates'!FX15*0.85</f>
        <v>29325</v>
      </c>
      <c r="FY15" s="237">
        <f>'BAR BB| Open rates'!FY15*0.85</f>
        <v>29325</v>
      </c>
      <c r="FZ15" s="237">
        <f>'BAR BB| Open rates'!FZ15*0.85</f>
        <v>29325</v>
      </c>
      <c r="GA15" s="237">
        <f>'BAR BB| Open rates'!GA15*0.85</f>
        <v>29325</v>
      </c>
      <c r="GB15" s="237">
        <f>'BAR BB| Open rates'!GB15*0.85</f>
        <v>31195</v>
      </c>
      <c r="GC15" s="237">
        <f>'BAR BB| Open rates'!GC15*0.85</f>
        <v>31195</v>
      </c>
      <c r="GD15" s="237">
        <f>'BAR BB| Open rates'!GD15*0.85</f>
        <v>31195</v>
      </c>
      <c r="GE15" s="237">
        <f>'BAR BB| Open rates'!GE15*0.85</f>
        <v>31195</v>
      </c>
    </row>
    <row r="16" spans="1:187" s="36" customFormat="1" ht="12" customHeight="1" x14ac:dyDescent="0.2">
      <c r="A16" s="236" t="s">
        <v>178</v>
      </c>
      <c r="B16" s="236"/>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row>
    <row r="17" spans="1:187" s="36" customFormat="1" ht="12" customHeight="1" x14ac:dyDescent="0.2">
      <c r="A17" s="237">
        <v>1</v>
      </c>
      <c r="B17" s="237">
        <f>'BAR BB| Open rates'!B17*0.85</f>
        <v>34340</v>
      </c>
      <c r="C17" s="237">
        <f>'BAR BB| Open rates'!C17*0.85</f>
        <v>34340</v>
      </c>
      <c r="D17" s="237">
        <f>'BAR BB| Open rates'!D17*0.85</f>
        <v>32045</v>
      </c>
      <c r="E17" s="237">
        <f>'BAR BB| Open rates'!E17*0.85</f>
        <v>32045</v>
      </c>
      <c r="F17" s="237">
        <f>'BAR BB| Open rates'!F17*0.85</f>
        <v>30175</v>
      </c>
      <c r="G17" s="237">
        <f>'BAR BB| Open rates'!G17*0.85</f>
        <v>32045</v>
      </c>
      <c r="H17" s="237">
        <f>'BAR BB| Open rates'!H17*0.85</f>
        <v>32045</v>
      </c>
      <c r="I17" s="237">
        <f>'BAR BB| Open rates'!I17*0.85</f>
        <v>33745</v>
      </c>
      <c r="J17" s="237">
        <f>'BAR BB| Open rates'!J17*0.85</f>
        <v>33745</v>
      </c>
      <c r="K17" s="237">
        <f>'BAR BB| Open rates'!K17*0.85</f>
        <v>32045</v>
      </c>
      <c r="L17" s="237">
        <f>'BAR BB| Open rates'!L17*0.85</f>
        <v>32045</v>
      </c>
      <c r="M17" s="237">
        <f>'BAR BB| Open rates'!M17*0.85</f>
        <v>32045</v>
      </c>
      <c r="N17" s="237">
        <f>'BAR BB| Open rates'!N17*0.85</f>
        <v>32045</v>
      </c>
      <c r="O17" s="237">
        <f>'BAR BB| Open rates'!O17*0.85</f>
        <v>32045</v>
      </c>
      <c r="P17" s="237">
        <f>'BAR BB| Open rates'!P17*0.85</f>
        <v>33745</v>
      </c>
      <c r="Q17" s="237">
        <f>'BAR BB| Open rates'!Q17*0.85</f>
        <v>33745</v>
      </c>
      <c r="R17" s="237">
        <f>'BAR BB| Open rates'!R17*0.85</f>
        <v>33745</v>
      </c>
      <c r="S17" s="237">
        <f>'BAR BB| Open rates'!S17*0.85</f>
        <v>33745</v>
      </c>
      <c r="T17" s="237">
        <f>'BAR BB| Open rates'!T17*0.85</f>
        <v>33745</v>
      </c>
      <c r="U17" s="237">
        <f>'BAR BB| Open rates'!U17*0.85</f>
        <v>33745</v>
      </c>
      <c r="V17" s="237">
        <f>'BAR BB| Open rates'!V17*0.85</f>
        <v>33745</v>
      </c>
      <c r="W17" s="237">
        <f>'BAR BB| Open rates'!W17*0.85</f>
        <v>35445</v>
      </c>
      <c r="X17" s="237">
        <f>'BAR BB| Open rates'!X17*0.85</f>
        <v>35445</v>
      </c>
      <c r="Y17" s="237">
        <f>'BAR BB| Open rates'!Y17*0.85</f>
        <v>33745</v>
      </c>
      <c r="Z17" s="237">
        <f>'BAR BB| Open rates'!Z17*0.85</f>
        <v>33745</v>
      </c>
      <c r="AA17" s="237">
        <f>'BAR BB| Open rates'!AA17*0.85</f>
        <v>33745</v>
      </c>
      <c r="AB17" s="237">
        <f>'BAR BB| Open rates'!AB17*0.85</f>
        <v>33745</v>
      </c>
      <c r="AC17" s="237">
        <f>'BAR BB| Open rates'!AC17*0.85</f>
        <v>33745</v>
      </c>
      <c r="AD17" s="237">
        <f>'BAR BB| Open rates'!AD17*0.85</f>
        <v>35445</v>
      </c>
      <c r="AE17" s="237">
        <f>'BAR BB| Open rates'!AE17*0.85</f>
        <v>35445</v>
      </c>
      <c r="AF17" s="237">
        <f>'BAR BB| Open rates'!AF17*0.85</f>
        <v>33745</v>
      </c>
      <c r="AG17" s="237">
        <f>'BAR BB| Open rates'!AG17*0.85</f>
        <v>33745</v>
      </c>
      <c r="AH17" s="237">
        <f>'BAR BB| Open rates'!AH17*0.85</f>
        <v>33745</v>
      </c>
      <c r="AI17" s="237">
        <f>'BAR BB| Open rates'!AI17*0.85</f>
        <v>33745</v>
      </c>
      <c r="AJ17" s="237">
        <f>'BAR BB| Open rates'!AJ17*0.85</f>
        <v>33745</v>
      </c>
      <c r="AK17" s="237">
        <f>'BAR BB| Open rates'!AK17*0.85</f>
        <v>35445</v>
      </c>
      <c r="AL17" s="237">
        <f>'BAR BB| Open rates'!AL17*0.85</f>
        <v>35445</v>
      </c>
      <c r="AM17" s="237">
        <f>'BAR BB| Open rates'!AM17*0.85</f>
        <v>33745</v>
      </c>
      <c r="AN17" s="237">
        <f>'BAR BB| Open rates'!AN17*0.85</f>
        <v>33745</v>
      </c>
      <c r="AO17" s="237">
        <f>'BAR BB| Open rates'!AO17*0.85</f>
        <v>33745</v>
      </c>
      <c r="AP17" s="237">
        <f>'BAR BB| Open rates'!AP17*0.85</f>
        <v>33745</v>
      </c>
      <c r="AQ17" s="237">
        <f>'BAR BB| Open rates'!AQ17*0.85</f>
        <v>33745</v>
      </c>
      <c r="AR17" s="237">
        <f>'BAR BB| Open rates'!AR17*0.85</f>
        <v>35445</v>
      </c>
      <c r="AS17" s="237">
        <f>'BAR BB| Open rates'!AS17*0.85</f>
        <v>35445</v>
      </c>
      <c r="AT17" s="237">
        <f>'BAR BB| Open rates'!AT17*0.85</f>
        <v>33745</v>
      </c>
      <c r="AU17" s="237">
        <f>'BAR BB| Open rates'!AU17*0.85</f>
        <v>33745</v>
      </c>
      <c r="AV17" s="237">
        <f>'BAR BB| Open rates'!AV17*0.85</f>
        <v>33745</v>
      </c>
      <c r="AW17" s="237">
        <f>'BAR BB| Open rates'!AW17*0.85</f>
        <v>33745</v>
      </c>
      <c r="AX17" s="237">
        <f>'BAR BB| Open rates'!AX17*0.85</f>
        <v>33745</v>
      </c>
      <c r="AY17" s="237">
        <f>'BAR BB| Open rates'!AY17*0.85</f>
        <v>35445</v>
      </c>
      <c r="AZ17" s="237">
        <f>'BAR BB| Open rates'!AZ17*0.85</f>
        <v>35445</v>
      </c>
      <c r="BA17" s="237">
        <f>'BAR BB| Open rates'!BA17*0.85</f>
        <v>33745</v>
      </c>
      <c r="BB17" s="237">
        <f>'BAR BB| Open rates'!BB17*0.85</f>
        <v>33745</v>
      </c>
      <c r="BC17" s="237">
        <f>'BAR BB| Open rates'!BC17*0.85</f>
        <v>33745</v>
      </c>
      <c r="BD17" s="237">
        <f>'BAR BB| Open rates'!BD17*0.85</f>
        <v>33745</v>
      </c>
      <c r="BE17" s="237">
        <f>'BAR BB| Open rates'!BE17*0.85</f>
        <v>33745</v>
      </c>
      <c r="BF17" s="237">
        <f>'BAR BB| Open rates'!BF17*0.85</f>
        <v>35445</v>
      </c>
      <c r="BG17" s="237">
        <f>'BAR BB| Open rates'!BG17*0.85</f>
        <v>35445</v>
      </c>
      <c r="BH17" s="237">
        <f>'BAR BB| Open rates'!BH17*0.85</f>
        <v>31025</v>
      </c>
      <c r="BI17" s="237">
        <f>'BAR BB| Open rates'!BI17*0.85</f>
        <v>31025</v>
      </c>
      <c r="BJ17" s="237">
        <f>'BAR BB| Open rates'!BJ17*0.85</f>
        <v>31025</v>
      </c>
      <c r="BK17" s="237">
        <f>'BAR BB| Open rates'!BK17*0.85</f>
        <v>31025</v>
      </c>
      <c r="BL17" s="237">
        <f>'BAR BB| Open rates'!BL17*0.85</f>
        <v>31025</v>
      </c>
      <c r="BM17" s="237">
        <f>'BAR BB| Open rates'!BM17*0.85</f>
        <v>32045</v>
      </c>
      <c r="BN17" s="237">
        <f>'BAR BB| Open rates'!BN17*0.85</f>
        <v>32045</v>
      </c>
      <c r="BO17" s="237">
        <f>'BAR BB| Open rates'!BO17*0.85</f>
        <v>30175</v>
      </c>
      <c r="BP17" s="237">
        <f>'BAR BB| Open rates'!BP17*0.85</f>
        <v>30175</v>
      </c>
      <c r="BQ17" s="237">
        <f>'BAR BB| Open rates'!BQ17*0.85</f>
        <v>32045</v>
      </c>
      <c r="BR17" s="237">
        <f>'BAR BB| Open rates'!BR17*0.85</f>
        <v>32045</v>
      </c>
      <c r="BS17" s="237">
        <f>'BAR BB| Open rates'!BS17*0.85</f>
        <v>32045</v>
      </c>
      <c r="BT17" s="237">
        <f>'BAR BB| Open rates'!BT17*0.85</f>
        <v>32045</v>
      </c>
      <c r="BU17" s="237">
        <f>'BAR BB| Open rates'!BU17*0.85</f>
        <v>32045</v>
      </c>
      <c r="BV17" s="237">
        <f>'BAR BB| Open rates'!BV17*0.85</f>
        <v>30175</v>
      </c>
      <c r="BW17" s="237">
        <f>'BAR BB| Open rates'!BW17*0.85</f>
        <v>30175</v>
      </c>
      <c r="BX17" s="237">
        <f>'BAR BB| Open rates'!BX17*0.85</f>
        <v>30175</v>
      </c>
      <c r="BY17" s="237">
        <f>'BAR BB| Open rates'!BY17*0.85</f>
        <v>30175</v>
      </c>
      <c r="BZ17" s="237">
        <f>'BAR BB| Open rates'!BZ17*0.85</f>
        <v>30175</v>
      </c>
      <c r="CA17" s="237">
        <f>'BAR BB| Open rates'!CA17*0.85</f>
        <v>32045</v>
      </c>
      <c r="CB17" s="237">
        <f>'BAR BB| Open rates'!CB17*0.85</f>
        <v>32045</v>
      </c>
      <c r="CC17" s="237">
        <f>'BAR BB| Open rates'!CC17*0.85</f>
        <v>30175</v>
      </c>
      <c r="CD17" s="237">
        <f>'BAR BB| Open rates'!CD17*0.85</f>
        <v>30175</v>
      </c>
      <c r="CE17" s="237">
        <f>'BAR BB| Open rates'!CE17*0.85</f>
        <v>30175</v>
      </c>
      <c r="CF17" s="237">
        <f>'BAR BB| Open rates'!CF17*0.85</f>
        <v>30175</v>
      </c>
      <c r="CG17" s="237">
        <f>'BAR BB| Open rates'!CG17*0.85</f>
        <v>30175</v>
      </c>
      <c r="CH17" s="237">
        <f>'BAR BB| Open rates'!CH17*0.85</f>
        <v>32045</v>
      </c>
      <c r="CI17" s="237">
        <f>'BAR BB| Open rates'!CI17*0.85</f>
        <v>32045</v>
      </c>
      <c r="CJ17" s="237">
        <f>'BAR BB| Open rates'!CJ17*0.85</f>
        <v>30175</v>
      </c>
      <c r="CK17" s="237">
        <f>'BAR BB| Open rates'!CK17*0.85</f>
        <v>30175</v>
      </c>
      <c r="CL17" s="237">
        <f>'BAR BB| Open rates'!CL17*0.85</f>
        <v>30175</v>
      </c>
      <c r="CM17" s="237">
        <f>'BAR BB| Open rates'!CM17*0.85</f>
        <v>30175</v>
      </c>
      <c r="CN17" s="237">
        <f>'BAR BB| Open rates'!CN17*0.85</f>
        <v>30175</v>
      </c>
      <c r="CO17" s="237">
        <f>'BAR BB| Open rates'!CO17*0.85</f>
        <v>32045</v>
      </c>
      <c r="CP17" s="237">
        <f>'BAR BB| Open rates'!CP17*0.85</f>
        <v>32045</v>
      </c>
      <c r="CQ17" s="237">
        <f>'BAR BB| Open rates'!CQ17*0.85</f>
        <v>30175</v>
      </c>
      <c r="CR17" s="237">
        <f>'BAR BB| Open rates'!CR17*0.85</f>
        <v>30175</v>
      </c>
      <c r="CS17" s="237">
        <f>'BAR BB| Open rates'!CS17*0.85</f>
        <v>30175</v>
      </c>
      <c r="CT17" s="237">
        <f>'BAR BB| Open rates'!CT17*0.85</f>
        <v>30175</v>
      </c>
      <c r="CU17" s="237">
        <f>'BAR BB| Open rates'!CU17*0.85</f>
        <v>27115</v>
      </c>
      <c r="CV17" s="237">
        <f>'BAR BB| Open rates'!CV17*0.85</f>
        <v>27115</v>
      </c>
      <c r="CW17" s="237">
        <f>'BAR BB| Open rates'!CW17*0.85</f>
        <v>27115</v>
      </c>
      <c r="CX17" s="237">
        <f>'BAR BB| Open rates'!CX17*0.85</f>
        <v>25415</v>
      </c>
      <c r="CY17" s="237">
        <f>'BAR BB| Open rates'!CY17*0.85</f>
        <v>25415</v>
      </c>
      <c r="CZ17" s="237">
        <f>'BAR BB| Open rates'!CZ17*0.85</f>
        <v>25415</v>
      </c>
      <c r="DA17" s="237">
        <f>'BAR BB| Open rates'!DA17*0.85</f>
        <v>25415</v>
      </c>
      <c r="DB17" s="237">
        <f>'BAR BB| Open rates'!DB17*0.85</f>
        <v>25415</v>
      </c>
      <c r="DC17" s="237">
        <f>'BAR BB| Open rates'!DC17*0.85</f>
        <v>27115</v>
      </c>
      <c r="DD17" s="237">
        <f>'BAR BB| Open rates'!DD17*0.85</f>
        <v>27115</v>
      </c>
      <c r="DE17" s="237">
        <f>'BAR BB| Open rates'!DE17*0.85</f>
        <v>25415</v>
      </c>
      <c r="DF17" s="237">
        <f>'BAR BB| Open rates'!DF17*0.85</f>
        <v>25415</v>
      </c>
      <c r="DG17" s="237">
        <f>'BAR BB| Open rates'!DG17*0.85</f>
        <v>25415</v>
      </c>
      <c r="DH17" s="237">
        <f>'BAR BB| Open rates'!DH17*0.85</f>
        <v>25415</v>
      </c>
      <c r="DI17" s="237">
        <f>'BAR BB| Open rates'!DI17*0.85</f>
        <v>25415</v>
      </c>
      <c r="DJ17" s="237">
        <f>'BAR BB| Open rates'!DJ17*0.85</f>
        <v>27115</v>
      </c>
      <c r="DK17" s="237">
        <f>'BAR BB| Open rates'!DK17*0.85</f>
        <v>27115</v>
      </c>
      <c r="DL17" s="237">
        <f>'BAR BB| Open rates'!DL17*0.85</f>
        <v>25415</v>
      </c>
      <c r="DM17" s="237">
        <f>'BAR BB| Open rates'!DM17*0.85</f>
        <v>25415</v>
      </c>
      <c r="DN17" s="237">
        <f>'BAR BB| Open rates'!DN17*0.85</f>
        <v>25415</v>
      </c>
      <c r="DO17" s="237">
        <f>'BAR BB| Open rates'!DO17*0.85</f>
        <v>25415</v>
      </c>
      <c r="DP17" s="237">
        <f>'BAR BB| Open rates'!DP17*0.85</f>
        <v>25415</v>
      </c>
      <c r="DQ17" s="237">
        <f>'BAR BB| Open rates'!DQ17*0.85</f>
        <v>27115</v>
      </c>
      <c r="DR17" s="237">
        <f>'BAR BB| Open rates'!DR17*0.85</f>
        <v>27115</v>
      </c>
      <c r="DS17" s="237">
        <f>'BAR BB| Open rates'!DS17*0.85</f>
        <v>25415</v>
      </c>
      <c r="DT17" s="237">
        <f>'BAR BB| Open rates'!DT17*0.85</f>
        <v>25415</v>
      </c>
      <c r="DU17" s="237">
        <f>'BAR BB| Open rates'!DU17*0.85</f>
        <v>25415</v>
      </c>
      <c r="DV17" s="237">
        <f>'BAR BB| Open rates'!DV17*0.85</f>
        <v>25415</v>
      </c>
      <c r="DW17" s="237">
        <f>'BAR BB| Open rates'!DW17*0.85</f>
        <v>25415</v>
      </c>
      <c r="DX17" s="237">
        <f>'BAR BB| Open rates'!DX17*0.85</f>
        <v>27115</v>
      </c>
      <c r="DY17" s="237">
        <f>'BAR BB| Open rates'!DY17*0.85</f>
        <v>27115</v>
      </c>
      <c r="DZ17" s="237">
        <f>'BAR BB| Open rates'!DZ17*0.85</f>
        <v>28560</v>
      </c>
      <c r="EA17" s="237">
        <f>'BAR BB| Open rates'!EA17*0.85</f>
        <v>28560</v>
      </c>
      <c r="EB17" s="237">
        <f>'BAR BB| Open rates'!EB17*0.85</f>
        <v>28560</v>
      </c>
      <c r="EC17" s="237">
        <f>'BAR BB| Open rates'!EC17*0.85</f>
        <v>30430</v>
      </c>
      <c r="ED17" s="237">
        <f>'BAR BB| Open rates'!ED17*0.85</f>
        <v>30430</v>
      </c>
      <c r="EE17" s="237">
        <f>'BAR BB| Open rates'!EE17*0.85</f>
        <v>30430</v>
      </c>
      <c r="EF17" s="237">
        <f>'BAR BB| Open rates'!EF17*0.85</f>
        <v>30430</v>
      </c>
      <c r="EG17" s="237">
        <f>'BAR BB| Open rates'!EG17*0.85</f>
        <v>24565</v>
      </c>
      <c r="EH17" s="237">
        <f>'BAR BB| Open rates'!EH17*0.85</f>
        <v>22865</v>
      </c>
      <c r="EI17" s="237">
        <f>'BAR BB| Open rates'!EI17*0.85</f>
        <v>22865</v>
      </c>
      <c r="EJ17" s="237">
        <f>'BAR BB| Open rates'!EJ17*0.85</f>
        <v>22865</v>
      </c>
      <c r="EK17" s="237">
        <f>'BAR BB| Open rates'!EK17*0.85</f>
        <v>22865</v>
      </c>
      <c r="EL17" s="237">
        <f>'BAR BB| Open rates'!EL17*0.85</f>
        <v>23715</v>
      </c>
      <c r="EM17" s="237">
        <f>'BAR BB| Open rates'!EM17*0.85</f>
        <v>23715</v>
      </c>
      <c r="EN17" s="237">
        <f>'BAR BB| Open rates'!EN17*0.85</f>
        <v>22865</v>
      </c>
      <c r="EO17" s="237">
        <f>'BAR BB| Open rates'!EO17*0.85</f>
        <v>22865</v>
      </c>
      <c r="EP17" s="237">
        <f>'BAR BB| Open rates'!EP17*0.85</f>
        <v>22865</v>
      </c>
      <c r="EQ17" s="237">
        <f>'BAR BB| Open rates'!EQ17*0.85</f>
        <v>22865</v>
      </c>
      <c r="ER17" s="237">
        <f>'BAR BB| Open rates'!ER17*0.85</f>
        <v>22865</v>
      </c>
      <c r="ES17" s="237">
        <f>'BAR BB| Open rates'!ES17*0.85</f>
        <v>23715</v>
      </c>
      <c r="ET17" s="237">
        <f>'BAR BB| Open rates'!ET17*0.85</f>
        <v>23715</v>
      </c>
      <c r="EU17" s="237">
        <f>'BAR BB| Open rates'!EU17*0.85</f>
        <v>22865</v>
      </c>
      <c r="EV17" s="237">
        <f>'BAR BB| Open rates'!EV17*0.85</f>
        <v>22865</v>
      </c>
      <c r="EW17" s="237">
        <f>'BAR BB| Open rates'!EW17*0.85</f>
        <v>22865</v>
      </c>
      <c r="EX17" s="237">
        <f>'BAR BB| Open rates'!EX17*0.85</f>
        <v>22865</v>
      </c>
      <c r="EY17" s="237">
        <f>'BAR BB| Open rates'!EY17*0.85</f>
        <v>22865</v>
      </c>
      <c r="EZ17" s="237">
        <f>'BAR BB| Open rates'!EZ17*0.85</f>
        <v>23715</v>
      </c>
      <c r="FA17" s="237">
        <f>'BAR BB| Open rates'!FA17*0.85</f>
        <v>23715</v>
      </c>
      <c r="FB17" s="237">
        <f>'BAR BB| Open rates'!FB17*0.85</f>
        <v>22865</v>
      </c>
      <c r="FC17" s="237">
        <f>'BAR BB| Open rates'!FC17*0.85</f>
        <v>22865</v>
      </c>
      <c r="FD17" s="237">
        <f>'BAR BB| Open rates'!FD17*0.85</f>
        <v>22865</v>
      </c>
      <c r="FE17" s="237">
        <f>'BAR BB| Open rates'!FE17*0.85</f>
        <v>22865</v>
      </c>
      <c r="FF17" s="237">
        <f>'BAR BB| Open rates'!FF17*0.85</f>
        <v>22865</v>
      </c>
      <c r="FG17" s="237">
        <f>'BAR BB| Open rates'!FG17*0.85</f>
        <v>23715</v>
      </c>
      <c r="FH17" s="237">
        <f>'BAR BB| Open rates'!FH17*0.85</f>
        <v>23715</v>
      </c>
      <c r="FI17" s="237">
        <f>'BAR BB| Open rates'!FI17*0.85</f>
        <v>22865</v>
      </c>
      <c r="FJ17" s="237">
        <f>'BAR BB| Open rates'!FJ17*0.85</f>
        <v>22865</v>
      </c>
      <c r="FK17" s="237">
        <f>'BAR BB| Open rates'!FK17*0.85</f>
        <v>22865</v>
      </c>
      <c r="FL17" s="237">
        <f>'BAR BB| Open rates'!FL17*0.85</f>
        <v>22865</v>
      </c>
      <c r="FM17" s="237">
        <f>'BAR BB| Open rates'!FM17*0.85</f>
        <v>22865</v>
      </c>
      <c r="FN17" s="237">
        <f>'BAR BB| Open rates'!FN17*0.85</f>
        <v>23715</v>
      </c>
      <c r="FO17" s="237">
        <f>'BAR BB| Open rates'!FO17*0.85</f>
        <v>23715</v>
      </c>
      <c r="FP17" s="237">
        <f>'BAR BB| Open rates'!FP17*0.85</f>
        <v>22865</v>
      </c>
      <c r="FQ17" s="237">
        <f>'BAR BB| Open rates'!FQ17*0.85</f>
        <v>22865</v>
      </c>
      <c r="FR17" s="237">
        <f>'BAR BB| Open rates'!FR17*0.85</f>
        <v>22865</v>
      </c>
      <c r="FS17" s="237">
        <f>'BAR BB| Open rates'!FS17*0.85</f>
        <v>22865</v>
      </c>
      <c r="FT17" s="237">
        <f>'BAR BB| Open rates'!FT17*0.85</f>
        <v>22865</v>
      </c>
      <c r="FU17" s="237">
        <f>'BAR BB| Open rates'!FU17*0.85</f>
        <v>23715</v>
      </c>
      <c r="FV17" s="237">
        <f>'BAR BB| Open rates'!FV17*0.85</f>
        <v>23715</v>
      </c>
      <c r="FW17" s="237">
        <f>'BAR BB| Open rates'!FW17*0.85</f>
        <v>26860</v>
      </c>
      <c r="FX17" s="237">
        <f>'BAR BB| Open rates'!FX17*0.85</f>
        <v>26860</v>
      </c>
      <c r="FY17" s="237">
        <f>'BAR BB| Open rates'!FY17*0.85</f>
        <v>26860</v>
      </c>
      <c r="FZ17" s="237">
        <f>'BAR BB| Open rates'!FZ17*0.85</f>
        <v>26860</v>
      </c>
      <c r="GA17" s="237">
        <f>'BAR BB| Open rates'!GA17*0.85</f>
        <v>26860</v>
      </c>
      <c r="GB17" s="237">
        <f>'BAR BB| Open rates'!GB17*0.85</f>
        <v>28730</v>
      </c>
      <c r="GC17" s="237">
        <f>'BAR BB| Open rates'!GC17*0.85</f>
        <v>28730</v>
      </c>
      <c r="GD17" s="237">
        <f>'BAR BB| Open rates'!GD17*0.85</f>
        <v>28730</v>
      </c>
      <c r="GE17" s="237">
        <f>'BAR BB| Open rates'!GE17*0.85</f>
        <v>28730</v>
      </c>
    </row>
    <row r="18" spans="1:187" s="36" customFormat="1" ht="12" customHeight="1" x14ac:dyDescent="0.2">
      <c r="A18" s="237">
        <v>2</v>
      </c>
      <c r="B18" s="237">
        <f>'BAR BB| Open rates'!B18*0.85</f>
        <v>36890</v>
      </c>
      <c r="C18" s="237">
        <f>'BAR BB| Open rates'!C18*0.85</f>
        <v>36890</v>
      </c>
      <c r="D18" s="237">
        <f>'BAR BB| Open rates'!D18*0.85</f>
        <v>34595</v>
      </c>
      <c r="E18" s="237">
        <f>'BAR BB| Open rates'!E18*0.85</f>
        <v>34595</v>
      </c>
      <c r="F18" s="237">
        <f>'BAR BB| Open rates'!F18*0.85</f>
        <v>32725</v>
      </c>
      <c r="G18" s="237">
        <f>'BAR BB| Open rates'!G18*0.85</f>
        <v>34595</v>
      </c>
      <c r="H18" s="237">
        <f>'BAR BB| Open rates'!H18*0.85</f>
        <v>34595</v>
      </c>
      <c r="I18" s="237">
        <f>'BAR BB| Open rates'!I18*0.85</f>
        <v>36295</v>
      </c>
      <c r="J18" s="237">
        <f>'BAR BB| Open rates'!J18*0.85</f>
        <v>36295</v>
      </c>
      <c r="K18" s="237">
        <f>'BAR BB| Open rates'!K18*0.85</f>
        <v>34595</v>
      </c>
      <c r="L18" s="237">
        <f>'BAR BB| Open rates'!L18*0.85</f>
        <v>34595</v>
      </c>
      <c r="M18" s="237">
        <f>'BAR BB| Open rates'!M18*0.85</f>
        <v>34595</v>
      </c>
      <c r="N18" s="237">
        <f>'BAR BB| Open rates'!N18*0.85</f>
        <v>34595</v>
      </c>
      <c r="O18" s="237">
        <f>'BAR BB| Open rates'!O18*0.85</f>
        <v>34595</v>
      </c>
      <c r="P18" s="237">
        <f>'BAR BB| Open rates'!P18*0.85</f>
        <v>36295</v>
      </c>
      <c r="Q18" s="237">
        <f>'BAR BB| Open rates'!Q18*0.85</f>
        <v>36295</v>
      </c>
      <c r="R18" s="237">
        <f>'BAR BB| Open rates'!R18*0.85</f>
        <v>36295</v>
      </c>
      <c r="S18" s="237">
        <f>'BAR BB| Open rates'!S18*0.85</f>
        <v>36295</v>
      </c>
      <c r="T18" s="237">
        <f>'BAR BB| Open rates'!T18*0.85</f>
        <v>36295</v>
      </c>
      <c r="U18" s="237">
        <f>'BAR BB| Open rates'!U18*0.85</f>
        <v>36295</v>
      </c>
      <c r="V18" s="237">
        <f>'BAR BB| Open rates'!V18*0.85</f>
        <v>36295</v>
      </c>
      <c r="W18" s="237">
        <f>'BAR BB| Open rates'!W18*0.85</f>
        <v>37995</v>
      </c>
      <c r="X18" s="237">
        <f>'BAR BB| Open rates'!X18*0.85</f>
        <v>37995</v>
      </c>
      <c r="Y18" s="237">
        <f>'BAR BB| Open rates'!Y18*0.85</f>
        <v>36295</v>
      </c>
      <c r="Z18" s="237">
        <f>'BAR BB| Open rates'!Z18*0.85</f>
        <v>36295</v>
      </c>
      <c r="AA18" s="237">
        <f>'BAR BB| Open rates'!AA18*0.85</f>
        <v>36295</v>
      </c>
      <c r="AB18" s="237">
        <f>'BAR BB| Open rates'!AB18*0.85</f>
        <v>36295</v>
      </c>
      <c r="AC18" s="237">
        <f>'BAR BB| Open rates'!AC18*0.85</f>
        <v>36295</v>
      </c>
      <c r="AD18" s="237">
        <f>'BAR BB| Open rates'!AD18*0.85</f>
        <v>37995</v>
      </c>
      <c r="AE18" s="237">
        <f>'BAR BB| Open rates'!AE18*0.85</f>
        <v>37995</v>
      </c>
      <c r="AF18" s="237">
        <f>'BAR BB| Open rates'!AF18*0.85</f>
        <v>36295</v>
      </c>
      <c r="AG18" s="237">
        <f>'BAR BB| Open rates'!AG18*0.85</f>
        <v>36295</v>
      </c>
      <c r="AH18" s="237">
        <f>'BAR BB| Open rates'!AH18*0.85</f>
        <v>36295</v>
      </c>
      <c r="AI18" s="237">
        <f>'BAR BB| Open rates'!AI18*0.85</f>
        <v>36295</v>
      </c>
      <c r="AJ18" s="237">
        <f>'BAR BB| Open rates'!AJ18*0.85</f>
        <v>36295</v>
      </c>
      <c r="AK18" s="237">
        <f>'BAR BB| Open rates'!AK18*0.85</f>
        <v>37995</v>
      </c>
      <c r="AL18" s="237">
        <f>'BAR BB| Open rates'!AL18*0.85</f>
        <v>37995</v>
      </c>
      <c r="AM18" s="237">
        <f>'BAR BB| Open rates'!AM18*0.85</f>
        <v>36295</v>
      </c>
      <c r="AN18" s="237">
        <f>'BAR BB| Open rates'!AN18*0.85</f>
        <v>36295</v>
      </c>
      <c r="AO18" s="237">
        <f>'BAR BB| Open rates'!AO18*0.85</f>
        <v>36295</v>
      </c>
      <c r="AP18" s="237">
        <f>'BAR BB| Open rates'!AP18*0.85</f>
        <v>36295</v>
      </c>
      <c r="AQ18" s="237">
        <f>'BAR BB| Open rates'!AQ18*0.85</f>
        <v>36295</v>
      </c>
      <c r="AR18" s="237">
        <f>'BAR BB| Open rates'!AR18*0.85</f>
        <v>37995</v>
      </c>
      <c r="AS18" s="237">
        <f>'BAR BB| Open rates'!AS18*0.85</f>
        <v>37995</v>
      </c>
      <c r="AT18" s="237">
        <f>'BAR BB| Open rates'!AT18*0.85</f>
        <v>36295</v>
      </c>
      <c r="AU18" s="237">
        <f>'BAR BB| Open rates'!AU18*0.85</f>
        <v>36295</v>
      </c>
      <c r="AV18" s="237">
        <f>'BAR BB| Open rates'!AV18*0.85</f>
        <v>36295</v>
      </c>
      <c r="AW18" s="237">
        <f>'BAR BB| Open rates'!AW18*0.85</f>
        <v>36295</v>
      </c>
      <c r="AX18" s="237">
        <f>'BAR BB| Open rates'!AX18*0.85</f>
        <v>36295</v>
      </c>
      <c r="AY18" s="237">
        <f>'BAR BB| Open rates'!AY18*0.85</f>
        <v>37995</v>
      </c>
      <c r="AZ18" s="237">
        <f>'BAR BB| Open rates'!AZ18*0.85</f>
        <v>37995</v>
      </c>
      <c r="BA18" s="237">
        <f>'BAR BB| Open rates'!BA18*0.85</f>
        <v>36295</v>
      </c>
      <c r="BB18" s="237">
        <f>'BAR BB| Open rates'!BB18*0.85</f>
        <v>36295</v>
      </c>
      <c r="BC18" s="237">
        <f>'BAR BB| Open rates'!BC18*0.85</f>
        <v>36295</v>
      </c>
      <c r="BD18" s="237">
        <f>'BAR BB| Open rates'!BD18*0.85</f>
        <v>36295</v>
      </c>
      <c r="BE18" s="237">
        <f>'BAR BB| Open rates'!BE18*0.85</f>
        <v>36295</v>
      </c>
      <c r="BF18" s="237">
        <f>'BAR BB| Open rates'!BF18*0.85</f>
        <v>37995</v>
      </c>
      <c r="BG18" s="237">
        <f>'BAR BB| Open rates'!BG18*0.85</f>
        <v>37995</v>
      </c>
      <c r="BH18" s="237">
        <f>'BAR BB| Open rates'!BH18*0.85</f>
        <v>33575</v>
      </c>
      <c r="BI18" s="237">
        <f>'BAR BB| Open rates'!BI18*0.85</f>
        <v>33575</v>
      </c>
      <c r="BJ18" s="237">
        <f>'BAR BB| Open rates'!BJ18*0.85</f>
        <v>33575</v>
      </c>
      <c r="BK18" s="237">
        <f>'BAR BB| Open rates'!BK18*0.85</f>
        <v>33575</v>
      </c>
      <c r="BL18" s="237">
        <f>'BAR BB| Open rates'!BL18*0.85</f>
        <v>33575</v>
      </c>
      <c r="BM18" s="237">
        <f>'BAR BB| Open rates'!BM18*0.85</f>
        <v>34595</v>
      </c>
      <c r="BN18" s="237">
        <f>'BAR BB| Open rates'!BN18*0.85</f>
        <v>34595</v>
      </c>
      <c r="BO18" s="237">
        <f>'BAR BB| Open rates'!BO18*0.85</f>
        <v>32725</v>
      </c>
      <c r="BP18" s="237">
        <f>'BAR BB| Open rates'!BP18*0.85</f>
        <v>32725</v>
      </c>
      <c r="BQ18" s="237">
        <f>'BAR BB| Open rates'!BQ18*0.85</f>
        <v>34595</v>
      </c>
      <c r="BR18" s="237">
        <f>'BAR BB| Open rates'!BR18*0.85</f>
        <v>34595</v>
      </c>
      <c r="BS18" s="237">
        <f>'BAR BB| Open rates'!BS18*0.85</f>
        <v>34595</v>
      </c>
      <c r="BT18" s="237">
        <f>'BAR BB| Open rates'!BT18*0.85</f>
        <v>34595</v>
      </c>
      <c r="BU18" s="237">
        <f>'BAR BB| Open rates'!BU18*0.85</f>
        <v>34595</v>
      </c>
      <c r="BV18" s="237">
        <f>'BAR BB| Open rates'!BV18*0.85</f>
        <v>32725</v>
      </c>
      <c r="BW18" s="237">
        <f>'BAR BB| Open rates'!BW18*0.85</f>
        <v>32725</v>
      </c>
      <c r="BX18" s="237">
        <f>'BAR BB| Open rates'!BX18*0.85</f>
        <v>32725</v>
      </c>
      <c r="BY18" s="237">
        <f>'BAR BB| Open rates'!BY18*0.85</f>
        <v>32725</v>
      </c>
      <c r="BZ18" s="237">
        <f>'BAR BB| Open rates'!BZ18*0.85</f>
        <v>32725</v>
      </c>
      <c r="CA18" s="237">
        <f>'BAR BB| Open rates'!CA18*0.85</f>
        <v>34595</v>
      </c>
      <c r="CB18" s="237">
        <f>'BAR BB| Open rates'!CB18*0.85</f>
        <v>34595</v>
      </c>
      <c r="CC18" s="237">
        <f>'BAR BB| Open rates'!CC18*0.85</f>
        <v>32725</v>
      </c>
      <c r="CD18" s="237">
        <f>'BAR BB| Open rates'!CD18*0.85</f>
        <v>32725</v>
      </c>
      <c r="CE18" s="237">
        <f>'BAR BB| Open rates'!CE18*0.85</f>
        <v>32725</v>
      </c>
      <c r="CF18" s="237">
        <f>'BAR BB| Open rates'!CF18*0.85</f>
        <v>32725</v>
      </c>
      <c r="CG18" s="237">
        <f>'BAR BB| Open rates'!CG18*0.85</f>
        <v>32725</v>
      </c>
      <c r="CH18" s="237">
        <f>'BAR BB| Open rates'!CH18*0.85</f>
        <v>34595</v>
      </c>
      <c r="CI18" s="237">
        <f>'BAR BB| Open rates'!CI18*0.85</f>
        <v>34595</v>
      </c>
      <c r="CJ18" s="237">
        <f>'BAR BB| Open rates'!CJ18*0.85</f>
        <v>32725</v>
      </c>
      <c r="CK18" s="237">
        <f>'BAR BB| Open rates'!CK18*0.85</f>
        <v>32725</v>
      </c>
      <c r="CL18" s="237">
        <f>'BAR BB| Open rates'!CL18*0.85</f>
        <v>32725</v>
      </c>
      <c r="CM18" s="237">
        <f>'BAR BB| Open rates'!CM18*0.85</f>
        <v>32725</v>
      </c>
      <c r="CN18" s="237">
        <f>'BAR BB| Open rates'!CN18*0.85</f>
        <v>32725</v>
      </c>
      <c r="CO18" s="237">
        <f>'BAR BB| Open rates'!CO18*0.85</f>
        <v>34595</v>
      </c>
      <c r="CP18" s="237">
        <f>'BAR BB| Open rates'!CP18*0.85</f>
        <v>34595</v>
      </c>
      <c r="CQ18" s="237">
        <f>'BAR BB| Open rates'!CQ18*0.85</f>
        <v>32725</v>
      </c>
      <c r="CR18" s="237">
        <f>'BAR BB| Open rates'!CR18*0.85</f>
        <v>32725</v>
      </c>
      <c r="CS18" s="237">
        <f>'BAR BB| Open rates'!CS18*0.85</f>
        <v>32725</v>
      </c>
      <c r="CT18" s="237">
        <f>'BAR BB| Open rates'!CT18*0.85</f>
        <v>32725</v>
      </c>
      <c r="CU18" s="237">
        <f>'BAR BB| Open rates'!CU18*0.85</f>
        <v>29665</v>
      </c>
      <c r="CV18" s="237">
        <f>'BAR BB| Open rates'!CV18*0.85</f>
        <v>29665</v>
      </c>
      <c r="CW18" s="237">
        <f>'BAR BB| Open rates'!CW18*0.85</f>
        <v>29665</v>
      </c>
      <c r="CX18" s="237">
        <f>'BAR BB| Open rates'!CX18*0.85</f>
        <v>27965</v>
      </c>
      <c r="CY18" s="237">
        <f>'BAR BB| Open rates'!CY18*0.85</f>
        <v>27965</v>
      </c>
      <c r="CZ18" s="237">
        <f>'BAR BB| Open rates'!CZ18*0.85</f>
        <v>27965</v>
      </c>
      <c r="DA18" s="237">
        <f>'BAR BB| Open rates'!DA18*0.85</f>
        <v>27965</v>
      </c>
      <c r="DB18" s="237">
        <f>'BAR BB| Open rates'!DB18*0.85</f>
        <v>27965</v>
      </c>
      <c r="DC18" s="237">
        <f>'BAR BB| Open rates'!DC18*0.85</f>
        <v>29665</v>
      </c>
      <c r="DD18" s="237">
        <f>'BAR BB| Open rates'!DD18*0.85</f>
        <v>29665</v>
      </c>
      <c r="DE18" s="237">
        <f>'BAR BB| Open rates'!DE18*0.85</f>
        <v>27965</v>
      </c>
      <c r="DF18" s="237">
        <f>'BAR BB| Open rates'!DF18*0.85</f>
        <v>27965</v>
      </c>
      <c r="DG18" s="237">
        <f>'BAR BB| Open rates'!DG18*0.85</f>
        <v>27965</v>
      </c>
      <c r="DH18" s="237">
        <f>'BAR BB| Open rates'!DH18*0.85</f>
        <v>27965</v>
      </c>
      <c r="DI18" s="237">
        <f>'BAR BB| Open rates'!DI18*0.85</f>
        <v>27965</v>
      </c>
      <c r="DJ18" s="237">
        <f>'BAR BB| Open rates'!DJ18*0.85</f>
        <v>29665</v>
      </c>
      <c r="DK18" s="237">
        <f>'BAR BB| Open rates'!DK18*0.85</f>
        <v>29665</v>
      </c>
      <c r="DL18" s="237">
        <f>'BAR BB| Open rates'!DL18*0.85</f>
        <v>27965</v>
      </c>
      <c r="DM18" s="237">
        <f>'BAR BB| Open rates'!DM18*0.85</f>
        <v>27965</v>
      </c>
      <c r="DN18" s="237">
        <f>'BAR BB| Open rates'!DN18*0.85</f>
        <v>27965</v>
      </c>
      <c r="DO18" s="237">
        <f>'BAR BB| Open rates'!DO18*0.85</f>
        <v>27965</v>
      </c>
      <c r="DP18" s="237">
        <f>'BAR BB| Open rates'!DP18*0.85</f>
        <v>27965</v>
      </c>
      <c r="DQ18" s="237">
        <f>'BAR BB| Open rates'!DQ18*0.85</f>
        <v>29665</v>
      </c>
      <c r="DR18" s="237">
        <f>'BAR BB| Open rates'!DR18*0.85</f>
        <v>29665</v>
      </c>
      <c r="DS18" s="237">
        <f>'BAR BB| Open rates'!DS18*0.85</f>
        <v>27965</v>
      </c>
      <c r="DT18" s="237">
        <f>'BAR BB| Open rates'!DT18*0.85</f>
        <v>27965</v>
      </c>
      <c r="DU18" s="237">
        <f>'BAR BB| Open rates'!DU18*0.85</f>
        <v>27965</v>
      </c>
      <c r="DV18" s="237">
        <f>'BAR BB| Open rates'!DV18*0.85</f>
        <v>27965</v>
      </c>
      <c r="DW18" s="237">
        <f>'BAR BB| Open rates'!DW18*0.85</f>
        <v>27965</v>
      </c>
      <c r="DX18" s="237">
        <f>'BAR BB| Open rates'!DX18*0.85</f>
        <v>29665</v>
      </c>
      <c r="DY18" s="237">
        <f>'BAR BB| Open rates'!DY18*0.85</f>
        <v>29665</v>
      </c>
      <c r="DZ18" s="237">
        <f>'BAR BB| Open rates'!DZ18*0.85</f>
        <v>31110</v>
      </c>
      <c r="EA18" s="237">
        <f>'BAR BB| Open rates'!EA18*0.85</f>
        <v>31110</v>
      </c>
      <c r="EB18" s="237">
        <f>'BAR BB| Open rates'!EB18*0.85</f>
        <v>31110</v>
      </c>
      <c r="EC18" s="237">
        <f>'BAR BB| Open rates'!EC18*0.85</f>
        <v>32980</v>
      </c>
      <c r="ED18" s="237">
        <f>'BAR BB| Open rates'!ED18*0.85</f>
        <v>32980</v>
      </c>
      <c r="EE18" s="237">
        <f>'BAR BB| Open rates'!EE18*0.85</f>
        <v>32980</v>
      </c>
      <c r="EF18" s="237">
        <f>'BAR BB| Open rates'!EF18*0.85</f>
        <v>32980</v>
      </c>
      <c r="EG18" s="237">
        <f>'BAR BB| Open rates'!EG18*0.85</f>
        <v>27115</v>
      </c>
      <c r="EH18" s="237">
        <f>'BAR BB| Open rates'!EH18*0.85</f>
        <v>25415</v>
      </c>
      <c r="EI18" s="237">
        <f>'BAR BB| Open rates'!EI18*0.85</f>
        <v>25415</v>
      </c>
      <c r="EJ18" s="237">
        <f>'BAR BB| Open rates'!EJ18*0.85</f>
        <v>25415</v>
      </c>
      <c r="EK18" s="237">
        <f>'BAR BB| Open rates'!EK18*0.85</f>
        <v>25415</v>
      </c>
      <c r="EL18" s="237">
        <f>'BAR BB| Open rates'!EL18*0.85</f>
        <v>26265</v>
      </c>
      <c r="EM18" s="237">
        <f>'BAR BB| Open rates'!EM18*0.85</f>
        <v>26265</v>
      </c>
      <c r="EN18" s="237">
        <f>'BAR BB| Open rates'!EN18*0.85</f>
        <v>25415</v>
      </c>
      <c r="EO18" s="237">
        <f>'BAR BB| Open rates'!EO18*0.85</f>
        <v>25415</v>
      </c>
      <c r="EP18" s="237">
        <f>'BAR BB| Open rates'!EP18*0.85</f>
        <v>25415</v>
      </c>
      <c r="EQ18" s="237">
        <f>'BAR BB| Open rates'!EQ18*0.85</f>
        <v>25415</v>
      </c>
      <c r="ER18" s="237">
        <f>'BAR BB| Open rates'!ER18*0.85</f>
        <v>25415</v>
      </c>
      <c r="ES18" s="237">
        <f>'BAR BB| Open rates'!ES18*0.85</f>
        <v>26265</v>
      </c>
      <c r="ET18" s="237">
        <f>'BAR BB| Open rates'!ET18*0.85</f>
        <v>26265</v>
      </c>
      <c r="EU18" s="237">
        <f>'BAR BB| Open rates'!EU18*0.85</f>
        <v>25415</v>
      </c>
      <c r="EV18" s="237">
        <f>'BAR BB| Open rates'!EV18*0.85</f>
        <v>25415</v>
      </c>
      <c r="EW18" s="237">
        <f>'BAR BB| Open rates'!EW18*0.85</f>
        <v>25415</v>
      </c>
      <c r="EX18" s="237">
        <f>'BAR BB| Open rates'!EX18*0.85</f>
        <v>25415</v>
      </c>
      <c r="EY18" s="237">
        <f>'BAR BB| Open rates'!EY18*0.85</f>
        <v>25415</v>
      </c>
      <c r="EZ18" s="237">
        <f>'BAR BB| Open rates'!EZ18*0.85</f>
        <v>26265</v>
      </c>
      <c r="FA18" s="237">
        <f>'BAR BB| Open rates'!FA18*0.85</f>
        <v>26265</v>
      </c>
      <c r="FB18" s="237">
        <f>'BAR BB| Open rates'!FB18*0.85</f>
        <v>25415</v>
      </c>
      <c r="FC18" s="237">
        <f>'BAR BB| Open rates'!FC18*0.85</f>
        <v>25415</v>
      </c>
      <c r="FD18" s="237">
        <f>'BAR BB| Open rates'!FD18*0.85</f>
        <v>25415</v>
      </c>
      <c r="FE18" s="237">
        <f>'BAR BB| Open rates'!FE18*0.85</f>
        <v>25415</v>
      </c>
      <c r="FF18" s="237">
        <f>'BAR BB| Open rates'!FF18*0.85</f>
        <v>25415</v>
      </c>
      <c r="FG18" s="237">
        <f>'BAR BB| Open rates'!FG18*0.85</f>
        <v>26265</v>
      </c>
      <c r="FH18" s="237">
        <f>'BAR BB| Open rates'!FH18*0.85</f>
        <v>26265</v>
      </c>
      <c r="FI18" s="237">
        <f>'BAR BB| Open rates'!FI18*0.85</f>
        <v>25415</v>
      </c>
      <c r="FJ18" s="237">
        <f>'BAR BB| Open rates'!FJ18*0.85</f>
        <v>25415</v>
      </c>
      <c r="FK18" s="237">
        <f>'BAR BB| Open rates'!FK18*0.85</f>
        <v>25415</v>
      </c>
      <c r="FL18" s="237">
        <f>'BAR BB| Open rates'!FL18*0.85</f>
        <v>25415</v>
      </c>
      <c r="FM18" s="237">
        <f>'BAR BB| Open rates'!FM18*0.85</f>
        <v>25415</v>
      </c>
      <c r="FN18" s="237">
        <f>'BAR BB| Open rates'!FN18*0.85</f>
        <v>26265</v>
      </c>
      <c r="FO18" s="237">
        <f>'BAR BB| Open rates'!FO18*0.85</f>
        <v>26265</v>
      </c>
      <c r="FP18" s="237">
        <f>'BAR BB| Open rates'!FP18*0.85</f>
        <v>25415</v>
      </c>
      <c r="FQ18" s="237">
        <f>'BAR BB| Open rates'!FQ18*0.85</f>
        <v>25415</v>
      </c>
      <c r="FR18" s="237">
        <f>'BAR BB| Open rates'!FR18*0.85</f>
        <v>25415</v>
      </c>
      <c r="FS18" s="237">
        <f>'BAR BB| Open rates'!FS18*0.85</f>
        <v>25415</v>
      </c>
      <c r="FT18" s="237">
        <f>'BAR BB| Open rates'!FT18*0.85</f>
        <v>25415</v>
      </c>
      <c r="FU18" s="237">
        <f>'BAR BB| Open rates'!FU18*0.85</f>
        <v>26265</v>
      </c>
      <c r="FV18" s="237">
        <f>'BAR BB| Open rates'!FV18*0.85</f>
        <v>26265</v>
      </c>
      <c r="FW18" s="237">
        <f>'BAR BB| Open rates'!FW18*0.85</f>
        <v>29410</v>
      </c>
      <c r="FX18" s="237">
        <f>'BAR BB| Open rates'!FX18*0.85</f>
        <v>29410</v>
      </c>
      <c r="FY18" s="237">
        <f>'BAR BB| Open rates'!FY18*0.85</f>
        <v>29410</v>
      </c>
      <c r="FZ18" s="237">
        <f>'BAR BB| Open rates'!FZ18*0.85</f>
        <v>29410</v>
      </c>
      <c r="GA18" s="237">
        <f>'BAR BB| Open rates'!GA18*0.85</f>
        <v>29410</v>
      </c>
      <c r="GB18" s="237">
        <f>'BAR BB| Open rates'!GB18*0.85</f>
        <v>31280</v>
      </c>
      <c r="GC18" s="237">
        <f>'BAR BB| Open rates'!GC18*0.85</f>
        <v>31280</v>
      </c>
      <c r="GD18" s="237">
        <f>'BAR BB| Open rates'!GD18*0.85</f>
        <v>31280</v>
      </c>
      <c r="GE18" s="237">
        <f>'BAR BB| Open rates'!GE18*0.85</f>
        <v>31280</v>
      </c>
    </row>
    <row r="19" spans="1:187" s="36" customFormat="1" ht="12" customHeight="1" x14ac:dyDescent="0.2">
      <c r="A19" s="236" t="s">
        <v>179</v>
      </c>
      <c r="B19" s="236"/>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row>
    <row r="20" spans="1:187" s="36" customFormat="1" ht="12" customHeight="1" x14ac:dyDescent="0.2">
      <c r="A20" s="237">
        <v>1</v>
      </c>
      <c r="B20" s="237">
        <f>'BAR BB| Open rates'!B20*0.85</f>
        <v>35190</v>
      </c>
      <c r="C20" s="237">
        <f>'BAR BB| Open rates'!C20*0.85</f>
        <v>35190</v>
      </c>
      <c r="D20" s="237">
        <f>'BAR BB| Open rates'!D20*0.85</f>
        <v>32895</v>
      </c>
      <c r="E20" s="237">
        <f>'BAR BB| Open rates'!E20*0.85</f>
        <v>32895</v>
      </c>
      <c r="F20" s="237">
        <f>'BAR BB| Open rates'!F20*0.85</f>
        <v>31025</v>
      </c>
      <c r="G20" s="237">
        <f>'BAR BB| Open rates'!G20*0.85</f>
        <v>32895</v>
      </c>
      <c r="H20" s="237">
        <f>'BAR BB| Open rates'!H20*0.85</f>
        <v>32895</v>
      </c>
      <c r="I20" s="237">
        <f>'BAR BB| Open rates'!I20*0.85</f>
        <v>34595</v>
      </c>
      <c r="J20" s="237">
        <f>'BAR BB| Open rates'!J20*0.85</f>
        <v>34595</v>
      </c>
      <c r="K20" s="237">
        <f>'BAR BB| Open rates'!K20*0.85</f>
        <v>32895</v>
      </c>
      <c r="L20" s="237">
        <f>'BAR BB| Open rates'!L20*0.85</f>
        <v>32895</v>
      </c>
      <c r="M20" s="237">
        <f>'BAR BB| Open rates'!M20*0.85</f>
        <v>32895</v>
      </c>
      <c r="N20" s="237">
        <f>'BAR BB| Open rates'!N20*0.85</f>
        <v>32895</v>
      </c>
      <c r="O20" s="237">
        <f>'BAR BB| Open rates'!O20*0.85</f>
        <v>32895</v>
      </c>
      <c r="P20" s="237">
        <f>'BAR BB| Open rates'!P20*0.85</f>
        <v>34595</v>
      </c>
      <c r="Q20" s="237">
        <f>'BAR BB| Open rates'!Q20*0.85</f>
        <v>34595</v>
      </c>
      <c r="R20" s="237">
        <f>'BAR BB| Open rates'!R20*0.85</f>
        <v>34595</v>
      </c>
      <c r="S20" s="237">
        <f>'BAR BB| Open rates'!S20*0.85</f>
        <v>34595</v>
      </c>
      <c r="T20" s="237">
        <f>'BAR BB| Open rates'!T20*0.85</f>
        <v>34595</v>
      </c>
      <c r="U20" s="237">
        <f>'BAR BB| Open rates'!U20*0.85</f>
        <v>34595</v>
      </c>
      <c r="V20" s="237">
        <f>'BAR BB| Open rates'!V20*0.85</f>
        <v>34595</v>
      </c>
      <c r="W20" s="237">
        <f>'BAR BB| Open rates'!W20*0.85</f>
        <v>36295</v>
      </c>
      <c r="X20" s="237">
        <f>'BAR BB| Open rates'!X20*0.85</f>
        <v>36295</v>
      </c>
      <c r="Y20" s="237">
        <f>'BAR BB| Open rates'!Y20*0.85</f>
        <v>34595</v>
      </c>
      <c r="Z20" s="237">
        <f>'BAR BB| Open rates'!Z20*0.85</f>
        <v>34595</v>
      </c>
      <c r="AA20" s="237">
        <f>'BAR BB| Open rates'!AA20*0.85</f>
        <v>34595</v>
      </c>
      <c r="AB20" s="237">
        <f>'BAR BB| Open rates'!AB20*0.85</f>
        <v>34595</v>
      </c>
      <c r="AC20" s="237">
        <f>'BAR BB| Open rates'!AC20*0.85</f>
        <v>34595</v>
      </c>
      <c r="AD20" s="237">
        <f>'BAR BB| Open rates'!AD20*0.85</f>
        <v>36295</v>
      </c>
      <c r="AE20" s="237">
        <f>'BAR BB| Open rates'!AE20*0.85</f>
        <v>36295</v>
      </c>
      <c r="AF20" s="237">
        <f>'BAR BB| Open rates'!AF20*0.85</f>
        <v>34595</v>
      </c>
      <c r="AG20" s="237">
        <f>'BAR BB| Open rates'!AG20*0.85</f>
        <v>34595</v>
      </c>
      <c r="AH20" s="237">
        <f>'BAR BB| Open rates'!AH20*0.85</f>
        <v>34595</v>
      </c>
      <c r="AI20" s="237">
        <f>'BAR BB| Open rates'!AI20*0.85</f>
        <v>34595</v>
      </c>
      <c r="AJ20" s="237">
        <f>'BAR BB| Open rates'!AJ20*0.85</f>
        <v>34595</v>
      </c>
      <c r="AK20" s="237">
        <f>'BAR BB| Open rates'!AK20*0.85</f>
        <v>36295</v>
      </c>
      <c r="AL20" s="237">
        <f>'BAR BB| Open rates'!AL20*0.85</f>
        <v>36295</v>
      </c>
      <c r="AM20" s="237">
        <f>'BAR BB| Open rates'!AM20*0.85</f>
        <v>34595</v>
      </c>
      <c r="AN20" s="237">
        <f>'BAR BB| Open rates'!AN20*0.85</f>
        <v>34595</v>
      </c>
      <c r="AO20" s="237">
        <f>'BAR BB| Open rates'!AO20*0.85</f>
        <v>34595</v>
      </c>
      <c r="AP20" s="237">
        <f>'BAR BB| Open rates'!AP20*0.85</f>
        <v>34595</v>
      </c>
      <c r="AQ20" s="237">
        <f>'BAR BB| Open rates'!AQ20*0.85</f>
        <v>34595</v>
      </c>
      <c r="AR20" s="237">
        <f>'BAR BB| Open rates'!AR20*0.85</f>
        <v>36295</v>
      </c>
      <c r="AS20" s="237">
        <f>'BAR BB| Open rates'!AS20*0.85</f>
        <v>36295</v>
      </c>
      <c r="AT20" s="237">
        <f>'BAR BB| Open rates'!AT20*0.85</f>
        <v>34595</v>
      </c>
      <c r="AU20" s="237">
        <f>'BAR BB| Open rates'!AU20*0.85</f>
        <v>34595</v>
      </c>
      <c r="AV20" s="237">
        <f>'BAR BB| Open rates'!AV20*0.85</f>
        <v>34595</v>
      </c>
      <c r="AW20" s="237">
        <f>'BAR BB| Open rates'!AW20*0.85</f>
        <v>34595</v>
      </c>
      <c r="AX20" s="237">
        <f>'BAR BB| Open rates'!AX20*0.85</f>
        <v>34595</v>
      </c>
      <c r="AY20" s="237">
        <f>'BAR BB| Open rates'!AY20*0.85</f>
        <v>36295</v>
      </c>
      <c r="AZ20" s="237">
        <f>'BAR BB| Open rates'!AZ20*0.85</f>
        <v>36295</v>
      </c>
      <c r="BA20" s="237">
        <f>'BAR BB| Open rates'!BA20*0.85</f>
        <v>34595</v>
      </c>
      <c r="BB20" s="237">
        <f>'BAR BB| Open rates'!BB20*0.85</f>
        <v>34595</v>
      </c>
      <c r="BC20" s="237">
        <f>'BAR BB| Open rates'!BC20*0.85</f>
        <v>34595</v>
      </c>
      <c r="BD20" s="237">
        <f>'BAR BB| Open rates'!BD20*0.85</f>
        <v>34595</v>
      </c>
      <c r="BE20" s="237">
        <f>'BAR BB| Open rates'!BE20*0.85</f>
        <v>34595</v>
      </c>
      <c r="BF20" s="237">
        <f>'BAR BB| Open rates'!BF20*0.85</f>
        <v>36295</v>
      </c>
      <c r="BG20" s="237">
        <f>'BAR BB| Open rates'!BG20*0.85</f>
        <v>36295</v>
      </c>
      <c r="BH20" s="237">
        <f>'BAR BB| Open rates'!BH20*0.85</f>
        <v>31875</v>
      </c>
      <c r="BI20" s="237">
        <f>'BAR BB| Open rates'!BI20*0.85</f>
        <v>31875</v>
      </c>
      <c r="BJ20" s="237">
        <f>'BAR BB| Open rates'!BJ20*0.85</f>
        <v>31875</v>
      </c>
      <c r="BK20" s="237">
        <f>'BAR BB| Open rates'!BK20*0.85</f>
        <v>31875</v>
      </c>
      <c r="BL20" s="237">
        <f>'BAR BB| Open rates'!BL20*0.85</f>
        <v>31875</v>
      </c>
      <c r="BM20" s="237">
        <f>'BAR BB| Open rates'!BM20*0.85</f>
        <v>32895</v>
      </c>
      <c r="BN20" s="237">
        <f>'BAR BB| Open rates'!BN20*0.85</f>
        <v>32895</v>
      </c>
      <c r="BO20" s="237">
        <f>'BAR BB| Open rates'!BO20*0.85</f>
        <v>31025</v>
      </c>
      <c r="BP20" s="237">
        <f>'BAR BB| Open rates'!BP20*0.85</f>
        <v>31025</v>
      </c>
      <c r="BQ20" s="237">
        <f>'BAR BB| Open rates'!BQ20*0.85</f>
        <v>32895</v>
      </c>
      <c r="BR20" s="237">
        <f>'BAR BB| Open rates'!BR20*0.85</f>
        <v>32895</v>
      </c>
      <c r="BS20" s="237">
        <f>'BAR BB| Open rates'!BS20*0.85</f>
        <v>32895</v>
      </c>
      <c r="BT20" s="237">
        <f>'BAR BB| Open rates'!BT20*0.85</f>
        <v>32895</v>
      </c>
      <c r="BU20" s="237">
        <f>'BAR BB| Open rates'!BU20*0.85</f>
        <v>32895</v>
      </c>
      <c r="BV20" s="237">
        <f>'BAR BB| Open rates'!BV20*0.85</f>
        <v>31025</v>
      </c>
      <c r="BW20" s="237">
        <f>'BAR BB| Open rates'!BW20*0.85</f>
        <v>31025</v>
      </c>
      <c r="BX20" s="237">
        <f>'BAR BB| Open rates'!BX20*0.85</f>
        <v>31025</v>
      </c>
      <c r="BY20" s="237">
        <f>'BAR BB| Open rates'!BY20*0.85</f>
        <v>31025</v>
      </c>
      <c r="BZ20" s="237">
        <f>'BAR BB| Open rates'!BZ20*0.85</f>
        <v>31025</v>
      </c>
      <c r="CA20" s="237">
        <f>'BAR BB| Open rates'!CA20*0.85</f>
        <v>32895</v>
      </c>
      <c r="CB20" s="237">
        <f>'BAR BB| Open rates'!CB20*0.85</f>
        <v>32895</v>
      </c>
      <c r="CC20" s="237">
        <f>'BAR BB| Open rates'!CC20*0.85</f>
        <v>31025</v>
      </c>
      <c r="CD20" s="237">
        <f>'BAR BB| Open rates'!CD20*0.85</f>
        <v>31025</v>
      </c>
      <c r="CE20" s="237">
        <f>'BAR BB| Open rates'!CE20*0.85</f>
        <v>31025</v>
      </c>
      <c r="CF20" s="237">
        <f>'BAR BB| Open rates'!CF20*0.85</f>
        <v>31025</v>
      </c>
      <c r="CG20" s="237">
        <f>'BAR BB| Open rates'!CG20*0.85</f>
        <v>31025</v>
      </c>
      <c r="CH20" s="237">
        <f>'BAR BB| Open rates'!CH20*0.85</f>
        <v>32895</v>
      </c>
      <c r="CI20" s="237">
        <f>'BAR BB| Open rates'!CI20*0.85</f>
        <v>32895</v>
      </c>
      <c r="CJ20" s="237">
        <f>'BAR BB| Open rates'!CJ20*0.85</f>
        <v>31025</v>
      </c>
      <c r="CK20" s="237">
        <f>'BAR BB| Open rates'!CK20*0.85</f>
        <v>31025</v>
      </c>
      <c r="CL20" s="237">
        <f>'BAR BB| Open rates'!CL20*0.85</f>
        <v>31025</v>
      </c>
      <c r="CM20" s="237">
        <f>'BAR BB| Open rates'!CM20*0.85</f>
        <v>31025</v>
      </c>
      <c r="CN20" s="237">
        <f>'BAR BB| Open rates'!CN20*0.85</f>
        <v>31025</v>
      </c>
      <c r="CO20" s="237">
        <f>'BAR BB| Open rates'!CO20*0.85</f>
        <v>32895</v>
      </c>
      <c r="CP20" s="237">
        <f>'BAR BB| Open rates'!CP20*0.85</f>
        <v>32895</v>
      </c>
      <c r="CQ20" s="237">
        <f>'BAR BB| Open rates'!CQ20*0.85</f>
        <v>31025</v>
      </c>
      <c r="CR20" s="237">
        <f>'BAR BB| Open rates'!CR20*0.85</f>
        <v>31025</v>
      </c>
      <c r="CS20" s="237">
        <f>'BAR BB| Open rates'!CS20*0.85</f>
        <v>31025</v>
      </c>
      <c r="CT20" s="237">
        <f>'BAR BB| Open rates'!CT20*0.85</f>
        <v>31025</v>
      </c>
      <c r="CU20" s="237">
        <f>'BAR BB| Open rates'!CU20*0.85</f>
        <v>27540</v>
      </c>
      <c r="CV20" s="237">
        <f>'BAR BB| Open rates'!CV20*0.85</f>
        <v>27540</v>
      </c>
      <c r="CW20" s="237">
        <f>'BAR BB| Open rates'!CW20*0.85</f>
        <v>27540</v>
      </c>
      <c r="CX20" s="237">
        <f>'BAR BB| Open rates'!CX20*0.85</f>
        <v>25840</v>
      </c>
      <c r="CY20" s="237">
        <f>'BAR BB| Open rates'!CY20*0.85</f>
        <v>25840</v>
      </c>
      <c r="CZ20" s="237">
        <f>'BAR BB| Open rates'!CZ20*0.85</f>
        <v>25840</v>
      </c>
      <c r="DA20" s="237">
        <f>'BAR BB| Open rates'!DA20*0.85</f>
        <v>25840</v>
      </c>
      <c r="DB20" s="237">
        <f>'BAR BB| Open rates'!DB20*0.85</f>
        <v>25840</v>
      </c>
      <c r="DC20" s="237">
        <f>'BAR BB| Open rates'!DC20*0.85</f>
        <v>27540</v>
      </c>
      <c r="DD20" s="237">
        <f>'BAR BB| Open rates'!DD20*0.85</f>
        <v>27540</v>
      </c>
      <c r="DE20" s="237">
        <f>'BAR BB| Open rates'!DE20*0.85</f>
        <v>25840</v>
      </c>
      <c r="DF20" s="237">
        <f>'BAR BB| Open rates'!DF20*0.85</f>
        <v>25840</v>
      </c>
      <c r="DG20" s="237">
        <f>'BAR BB| Open rates'!DG20*0.85</f>
        <v>25840</v>
      </c>
      <c r="DH20" s="237">
        <f>'BAR BB| Open rates'!DH20*0.85</f>
        <v>25840</v>
      </c>
      <c r="DI20" s="237">
        <f>'BAR BB| Open rates'!DI20*0.85</f>
        <v>25840</v>
      </c>
      <c r="DJ20" s="237">
        <f>'BAR BB| Open rates'!DJ20*0.85</f>
        <v>27540</v>
      </c>
      <c r="DK20" s="237">
        <f>'BAR BB| Open rates'!DK20*0.85</f>
        <v>27540</v>
      </c>
      <c r="DL20" s="237">
        <f>'BAR BB| Open rates'!DL20*0.85</f>
        <v>25840</v>
      </c>
      <c r="DM20" s="237">
        <f>'BAR BB| Open rates'!DM20*0.85</f>
        <v>25840</v>
      </c>
      <c r="DN20" s="237">
        <f>'BAR BB| Open rates'!DN20*0.85</f>
        <v>25840</v>
      </c>
      <c r="DO20" s="237">
        <f>'BAR BB| Open rates'!DO20*0.85</f>
        <v>25840</v>
      </c>
      <c r="DP20" s="237">
        <f>'BAR BB| Open rates'!DP20*0.85</f>
        <v>25840</v>
      </c>
      <c r="DQ20" s="237">
        <f>'BAR BB| Open rates'!DQ20*0.85</f>
        <v>27540</v>
      </c>
      <c r="DR20" s="237">
        <f>'BAR BB| Open rates'!DR20*0.85</f>
        <v>27540</v>
      </c>
      <c r="DS20" s="237">
        <f>'BAR BB| Open rates'!DS20*0.85</f>
        <v>25840</v>
      </c>
      <c r="DT20" s="237">
        <f>'BAR BB| Open rates'!DT20*0.85</f>
        <v>25840</v>
      </c>
      <c r="DU20" s="237">
        <f>'BAR BB| Open rates'!DU20*0.85</f>
        <v>25840</v>
      </c>
      <c r="DV20" s="237">
        <f>'BAR BB| Open rates'!DV20*0.85</f>
        <v>25840</v>
      </c>
      <c r="DW20" s="237">
        <f>'BAR BB| Open rates'!DW20*0.85</f>
        <v>25840</v>
      </c>
      <c r="DX20" s="237">
        <f>'BAR BB| Open rates'!DX20*0.85</f>
        <v>27540</v>
      </c>
      <c r="DY20" s="237">
        <f>'BAR BB| Open rates'!DY20*0.85</f>
        <v>27540</v>
      </c>
      <c r="DZ20" s="237">
        <f>'BAR BB| Open rates'!DZ20*0.85</f>
        <v>28985</v>
      </c>
      <c r="EA20" s="237">
        <f>'BAR BB| Open rates'!EA20*0.85</f>
        <v>28985</v>
      </c>
      <c r="EB20" s="237">
        <f>'BAR BB| Open rates'!EB20*0.85</f>
        <v>28985</v>
      </c>
      <c r="EC20" s="237">
        <f>'BAR BB| Open rates'!EC20*0.85</f>
        <v>30855</v>
      </c>
      <c r="ED20" s="237">
        <f>'BAR BB| Open rates'!ED20*0.85</f>
        <v>30855</v>
      </c>
      <c r="EE20" s="237">
        <f>'BAR BB| Open rates'!EE20*0.85</f>
        <v>30855</v>
      </c>
      <c r="EF20" s="237">
        <f>'BAR BB| Open rates'!EF20*0.85</f>
        <v>30855</v>
      </c>
      <c r="EG20" s="237">
        <f>'BAR BB| Open rates'!EG20*0.85</f>
        <v>24990</v>
      </c>
      <c r="EH20" s="237">
        <f>'BAR BB| Open rates'!EH20*0.85</f>
        <v>23290</v>
      </c>
      <c r="EI20" s="237">
        <f>'BAR BB| Open rates'!EI20*0.85</f>
        <v>23290</v>
      </c>
      <c r="EJ20" s="237">
        <f>'BAR BB| Open rates'!EJ20*0.85</f>
        <v>23290</v>
      </c>
      <c r="EK20" s="237">
        <f>'BAR BB| Open rates'!EK20*0.85</f>
        <v>23290</v>
      </c>
      <c r="EL20" s="237">
        <f>'BAR BB| Open rates'!EL20*0.85</f>
        <v>24140</v>
      </c>
      <c r="EM20" s="237">
        <f>'BAR BB| Open rates'!EM20*0.85</f>
        <v>24140</v>
      </c>
      <c r="EN20" s="237">
        <f>'BAR BB| Open rates'!EN20*0.85</f>
        <v>23290</v>
      </c>
      <c r="EO20" s="237">
        <f>'BAR BB| Open rates'!EO20*0.85</f>
        <v>23290</v>
      </c>
      <c r="EP20" s="237">
        <f>'BAR BB| Open rates'!EP20*0.85</f>
        <v>23290</v>
      </c>
      <c r="EQ20" s="237">
        <f>'BAR BB| Open rates'!EQ20*0.85</f>
        <v>23290</v>
      </c>
      <c r="ER20" s="237">
        <f>'BAR BB| Open rates'!ER20*0.85</f>
        <v>23290</v>
      </c>
      <c r="ES20" s="237">
        <f>'BAR BB| Open rates'!ES20*0.85</f>
        <v>24140</v>
      </c>
      <c r="ET20" s="237">
        <f>'BAR BB| Open rates'!ET20*0.85</f>
        <v>24140</v>
      </c>
      <c r="EU20" s="237">
        <f>'BAR BB| Open rates'!EU20*0.85</f>
        <v>23290</v>
      </c>
      <c r="EV20" s="237">
        <f>'BAR BB| Open rates'!EV20*0.85</f>
        <v>23290</v>
      </c>
      <c r="EW20" s="237">
        <f>'BAR BB| Open rates'!EW20*0.85</f>
        <v>23290</v>
      </c>
      <c r="EX20" s="237">
        <f>'BAR BB| Open rates'!EX20*0.85</f>
        <v>23290</v>
      </c>
      <c r="EY20" s="237">
        <f>'BAR BB| Open rates'!EY20*0.85</f>
        <v>23290</v>
      </c>
      <c r="EZ20" s="237">
        <f>'BAR BB| Open rates'!EZ20*0.85</f>
        <v>24140</v>
      </c>
      <c r="FA20" s="237">
        <f>'BAR BB| Open rates'!FA20*0.85</f>
        <v>24140</v>
      </c>
      <c r="FB20" s="237">
        <f>'BAR BB| Open rates'!FB20*0.85</f>
        <v>23290</v>
      </c>
      <c r="FC20" s="237">
        <f>'BAR BB| Open rates'!FC20*0.85</f>
        <v>23290</v>
      </c>
      <c r="FD20" s="237">
        <f>'BAR BB| Open rates'!FD20*0.85</f>
        <v>23290</v>
      </c>
      <c r="FE20" s="237">
        <f>'BAR BB| Open rates'!FE20*0.85</f>
        <v>23290</v>
      </c>
      <c r="FF20" s="237">
        <f>'BAR BB| Open rates'!FF20*0.85</f>
        <v>23290</v>
      </c>
      <c r="FG20" s="237">
        <f>'BAR BB| Open rates'!FG20*0.85</f>
        <v>24140</v>
      </c>
      <c r="FH20" s="237">
        <f>'BAR BB| Open rates'!FH20*0.85</f>
        <v>24140</v>
      </c>
      <c r="FI20" s="237">
        <f>'BAR BB| Open rates'!FI20*0.85</f>
        <v>23290</v>
      </c>
      <c r="FJ20" s="237">
        <f>'BAR BB| Open rates'!FJ20*0.85</f>
        <v>23290</v>
      </c>
      <c r="FK20" s="237">
        <f>'BAR BB| Open rates'!FK20*0.85</f>
        <v>23290</v>
      </c>
      <c r="FL20" s="237">
        <f>'BAR BB| Open rates'!FL20*0.85</f>
        <v>23290</v>
      </c>
      <c r="FM20" s="237">
        <f>'BAR BB| Open rates'!FM20*0.85</f>
        <v>23290</v>
      </c>
      <c r="FN20" s="237">
        <f>'BAR BB| Open rates'!FN20*0.85</f>
        <v>24140</v>
      </c>
      <c r="FO20" s="237">
        <f>'BAR BB| Open rates'!FO20*0.85</f>
        <v>24140</v>
      </c>
      <c r="FP20" s="237">
        <f>'BAR BB| Open rates'!FP20*0.85</f>
        <v>23290</v>
      </c>
      <c r="FQ20" s="237">
        <f>'BAR BB| Open rates'!FQ20*0.85</f>
        <v>23290</v>
      </c>
      <c r="FR20" s="237">
        <f>'BAR BB| Open rates'!FR20*0.85</f>
        <v>23290</v>
      </c>
      <c r="FS20" s="237">
        <f>'BAR BB| Open rates'!FS20*0.85</f>
        <v>23290</v>
      </c>
      <c r="FT20" s="237">
        <f>'BAR BB| Open rates'!FT20*0.85</f>
        <v>23290</v>
      </c>
      <c r="FU20" s="237">
        <f>'BAR BB| Open rates'!FU20*0.85</f>
        <v>24140</v>
      </c>
      <c r="FV20" s="237">
        <f>'BAR BB| Open rates'!FV20*0.85</f>
        <v>24140</v>
      </c>
      <c r="FW20" s="237">
        <f>'BAR BB| Open rates'!FW20*0.85</f>
        <v>27285</v>
      </c>
      <c r="FX20" s="237">
        <f>'BAR BB| Open rates'!FX20*0.85</f>
        <v>27285</v>
      </c>
      <c r="FY20" s="237">
        <f>'BAR BB| Open rates'!FY20*0.85</f>
        <v>27285</v>
      </c>
      <c r="FZ20" s="237">
        <f>'BAR BB| Open rates'!FZ20*0.85</f>
        <v>27285</v>
      </c>
      <c r="GA20" s="237">
        <f>'BAR BB| Open rates'!GA20*0.85</f>
        <v>27285</v>
      </c>
      <c r="GB20" s="237">
        <f>'BAR BB| Open rates'!GB20*0.85</f>
        <v>29155</v>
      </c>
      <c r="GC20" s="237">
        <f>'BAR BB| Open rates'!GC20*0.85</f>
        <v>29155</v>
      </c>
      <c r="GD20" s="237">
        <f>'BAR BB| Open rates'!GD20*0.85</f>
        <v>29155</v>
      </c>
      <c r="GE20" s="237">
        <f>'BAR BB| Open rates'!GE20*0.85</f>
        <v>29155</v>
      </c>
    </row>
    <row r="21" spans="1:187" s="36" customFormat="1" ht="12" customHeight="1" x14ac:dyDescent="0.2">
      <c r="A21" s="237">
        <v>2</v>
      </c>
      <c r="B21" s="237">
        <f>'BAR BB| Open rates'!B21*0.85</f>
        <v>37740</v>
      </c>
      <c r="C21" s="237">
        <f>'BAR BB| Open rates'!C21*0.85</f>
        <v>37740</v>
      </c>
      <c r="D21" s="237">
        <f>'BAR BB| Open rates'!D21*0.85</f>
        <v>35445</v>
      </c>
      <c r="E21" s="237">
        <f>'BAR BB| Open rates'!E21*0.85</f>
        <v>35445</v>
      </c>
      <c r="F21" s="237">
        <f>'BAR BB| Open rates'!F21*0.85</f>
        <v>33575</v>
      </c>
      <c r="G21" s="237">
        <f>'BAR BB| Open rates'!G21*0.85</f>
        <v>35445</v>
      </c>
      <c r="H21" s="237">
        <f>'BAR BB| Open rates'!H21*0.85</f>
        <v>35445</v>
      </c>
      <c r="I21" s="237">
        <f>'BAR BB| Open rates'!I21*0.85</f>
        <v>37145</v>
      </c>
      <c r="J21" s="237">
        <f>'BAR BB| Open rates'!J21*0.85</f>
        <v>37145</v>
      </c>
      <c r="K21" s="237">
        <f>'BAR BB| Open rates'!K21*0.85</f>
        <v>35445</v>
      </c>
      <c r="L21" s="237">
        <f>'BAR BB| Open rates'!L21*0.85</f>
        <v>35445</v>
      </c>
      <c r="M21" s="237">
        <f>'BAR BB| Open rates'!M21*0.85</f>
        <v>35445</v>
      </c>
      <c r="N21" s="237">
        <f>'BAR BB| Open rates'!N21*0.85</f>
        <v>35445</v>
      </c>
      <c r="O21" s="237">
        <f>'BAR BB| Open rates'!O21*0.85</f>
        <v>35445</v>
      </c>
      <c r="P21" s="237">
        <f>'BAR BB| Open rates'!P21*0.85</f>
        <v>37145</v>
      </c>
      <c r="Q21" s="237">
        <f>'BAR BB| Open rates'!Q21*0.85</f>
        <v>37145</v>
      </c>
      <c r="R21" s="237">
        <f>'BAR BB| Open rates'!R21*0.85</f>
        <v>37145</v>
      </c>
      <c r="S21" s="237">
        <f>'BAR BB| Open rates'!S21*0.85</f>
        <v>37145</v>
      </c>
      <c r="T21" s="237">
        <f>'BAR BB| Open rates'!T21*0.85</f>
        <v>37145</v>
      </c>
      <c r="U21" s="237">
        <f>'BAR BB| Open rates'!U21*0.85</f>
        <v>37145</v>
      </c>
      <c r="V21" s="237">
        <f>'BAR BB| Open rates'!V21*0.85</f>
        <v>37145</v>
      </c>
      <c r="W21" s="237">
        <f>'BAR BB| Open rates'!W21*0.85</f>
        <v>38845</v>
      </c>
      <c r="X21" s="237">
        <f>'BAR BB| Open rates'!X21*0.85</f>
        <v>38845</v>
      </c>
      <c r="Y21" s="237">
        <f>'BAR BB| Open rates'!Y21*0.85</f>
        <v>37145</v>
      </c>
      <c r="Z21" s="237">
        <f>'BAR BB| Open rates'!Z21*0.85</f>
        <v>37145</v>
      </c>
      <c r="AA21" s="237">
        <f>'BAR BB| Open rates'!AA21*0.85</f>
        <v>37145</v>
      </c>
      <c r="AB21" s="237">
        <f>'BAR BB| Open rates'!AB21*0.85</f>
        <v>37145</v>
      </c>
      <c r="AC21" s="237">
        <f>'BAR BB| Open rates'!AC21*0.85</f>
        <v>37145</v>
      </c>
      <c r="AD21" s="237">
        <f>'BAR BB| Open rates'!AD21*0.85</f>
        <v>38845</v>
      </c>
      <c r="AE21" s="237">
        <f>'BAR BB| Open rates'!AE21*0.85</f>
        <v>38845</v>
      </c>
      <c r="AF21" s="237">
        <f>'BAR BB| Open rates'!AF21*0.85</f>
        <v>37145</v>
      </c>
      <c r="AG21" s="237">
        <f>'BAR BB| Open rates'!AG21*0.85</f>
        <v>37145</v>
      </c>
      <c r="AH21" s="237">
        <f>'BAR BB| Open rates'!AH21*0.85</f>
        <v>37145</v>
      </c>
      <c r="AI21" s="237">
        <f>'BAR BB| Open rates'!AI21*0.85</f>
        <v>37145</v>
      </c>
      <c r="AJ21" s="237">
        <f>'BAR BB| Open rates'!AJ21*0.85</f>
        <v>37145</v>
      </c>
      <c r="AK21" s="237">
        <f>'BAR BB| Open rates'!AK21*0.85</f>
        <v>38845</v>
      </c>
      <c r="AL21" s="237">
        <f>'BAR BB| Open rates'!AL21*0.85</f>
        <v>38845</v>
      </c>
      <c r="AM21" s="237">
        <f>'BAR BB| Open rates'!AM21*0.85</f>
        <v>37145</v>
      </c>
      <c r="AN21" s="237">
        <f>'BAR BB| Open rates'!AN21*0.85</f>
        <v>37145</v>
      </c>
      <c r="AO21" s="237">
        <f>'BAR BB| Open rates'!AO21*0.85</f>
        <v>37145</v>
      </c>
      <c r="AP21" s="237">
        <f>'BAR BB| Open rates'!AP21*0.85</f>
        <v>37145</v>
      </c>
      <c r="AQ21" s="237">
        <f>'BAR BB| Open rates'!AQ21*0.85</f>
        <v>37145</v>
      </c>
      <c r="AR21" s="237">
        <f>'BAR BB| Open rates'!AR21*0.85</f>
        <v>38845</v>
      </c>
      <c r="AS21" s="237">
        <f>'BAR BB| Open rates'!AS21*0.85</f>
        <v>38845</v>
      </c>
      <c r="AT21" s="237">
        <f>'BAR BB| Open rates'!AT21*0.85</f>
        <v>37145</v>
      </c>
      <c r="AU21" s="237">
        <f>'BAR BB| Open rates'!AU21*0.85</f>
        <v>37145</v>
      </c>
      <c r="AV21" s="237">
        <f>'BAR BB| Open rates'!AV21*0.85</f>
        <v>37145</v>
      </c>
      <c r="AW21" s="237">
        <f>'BAR BB| Open rates'!AW21*0.85</f>
        <v>37145</v>
      </c>
      <c r="AX21" s="237">
        <f>'BAR BB| Open rates'!AX21*0.85</f>
        <v>37145</v>
      </c>
      <c r="AY21" s="237">
        <f>'BAR BB| Open rates'!AY21*0.85</f>
        <v>38845</v>
      </c>
      <c r="AZ21" s="237">
        <f>'BAR BB| Open rates'!AZ21*0.85</f>
        <v>38845</v>
      </c>
      <c r="BA21" s="237">
        <f>'BAR BB| Open rates'!BA21*0.85</f>
        <v>37145</v>
      </c>
      <c r="BB21" s="237">
        <f>'BAR BB| Open rates'!BB21*0.85</f>
        <v>37145</v>
      </c>
      <c r="BC21" s="237">
        <f>'BAR BB| Open rates'!BC21*0.85</f>
        <v>37145</v>
      </c>
      <c r="BD21" s="237">
        <f>'BAR BB| Open rates'!BD21*0.85</f>
        <v>37145</v>
      </c>
      <c r="BE21" s="237">
        <f>'BAR BB| Open rates'!BE21*0.85</f>
        <v>37145</v>
      </c>
      <c r="BF21" s="237">
        <f>'BAR BB| Open rates'!BF21*0.85</f>
        <v>38845</v>
      </c>
      <c r="BG21" s="237">
        <f>'BAR BB| Open rates'!BG21*0.85</f>
        <v>38845</v>
      </c>
      <c r="BH21" s="237">
        <f>'BAR BB| Open rates'!BH21*0.85</f>
        <v>34425</v>
      </c>
      <c r="BI21" s="237">
        <f>'BAR BB| Open rates'!BI21*0.85</f>
        <v>34425</v>
      </c>
      <c r="BJ21" s="237">
        <f>'BAR BB| Open rates'!BJ21*0.85</f>
        <v>34425</v>
      </c>
      <c r="BK21" s="237">
        <f>'BAR BB| Open rates'!BK21*0.85</f>
        <v>34425</v>
      </c>
      <c r="BL21" s="237">
        <f>'BAR BB| Open rates'!BL21*0.85</f>
        <v>34425</v>
      </c>
      <c r="BM21" s="237">
        <f>'BAR BB| Open rates'!BM21*0.85</f>
        <v>35445</v>
      </c>
      <c r="BN21" s="237">
        <f>'BAR BB| Open rates'!BN21*0.85</f>
        <v>35445</v>
      </c>
      <c r="BO21" s="237">
        <f>'BAR BB| Open rates'!BO21*0.85</f>
        <v>33575</v>
      </c>
      <c r="BP21" s="237">
        <f>'BAR BB| Open rates'!BP21*0.85</f>
        <v>33575</v>
      </c>
      <c r="BQ21" s="237">
        <f>'BAR BB| Open rates'!BQ21*0.85</f>
        <v>35445</v>
      </c>
      <c r="BR21" s="237">
        <f>'BAR BB| Open rates'!BR21*0.85</f>
        <v>35445</v>
      </c>
      <c r="BS21" s="237">
        <f>'BAR BB| Open rates'!BS21*0.85</f>
        <v>35445</v>
      </c>
      <c r="BT21" s="237">
        <f>'BAR BB| Open rates'!BT21*0.85</f>
        <v>35445</v>
      </c>
      <c r="BU21" s="237">
        <f>'BAR BB| Open rates'!BU21*0.85</f>
        <v>35445</v>
      </c>
      <c r="BV21" s="237">
        <f>'BAR BB| Open rates'!BV21*0.85</f>
        <v>33575</v>
      </c>
      <c r="BW21" s="237">
        <f>'BAR BB| Open rates'!BW21*0.85</f>
        <v>33575</v>
      </c>
      <c r="BX21" s="237">
        <f>'BAR BB| Open rates'!BX21*0.85</f>
        <v>33575</v>
      </c>
      <c r="BY21" s="237">
        <f>'BAR BB| Open rates'!BY21*0.85</f>
        <v>33575</v>
      </c>
      <c r="BZ21" s="237">
        <f>'BAR BB| Open rates'!BZ21*0.85</f>
        <v>33575</v>
      </c>
      <c r="CA21" s="237">
        <f>'BAR BB| Open rates'!CA21*0.85</f>
        <v>35445</v>
      </c>
      <c r="CB21" s="237">
        <f>'BAR BB| Open rates'!CB21*0.85</f>
        <v>35445</v>
      </c>
      <c r="CC21" s="237">
        <f>'BAR BB| Open rates'!CC21*0.85</f>
        <v>33575</v>
      </c>
      <c r="CD21" s="237">
        <f>'BAR BB| Open rates'!CD21*0.85</f>
        <v>33575</v>
      </c>
      <c r="CE21" s="237">
        <f>'BAR BB| Open rates'!CE21*0.85</f>
        <v>33575</v>
      </c>
      <c r="CF21" s="237">
        <f>'BAR BB| Open rates'!CF21*0.85</f>
        <v>33575</v>
      </c>
      <c r="CG21" s="237">
        <f>'BAR BB| Open rates'!CG21*0.85</f>
        <v>33575</v>
      </c>
      <c r="CH21" s="237">
        <f>'BAR BB| Open rates'!CH21*0.85</f>
        <v>35445</v>
      </c>
      <c r="CI21" s="237">
        <f>'BAR BB| Open rates'!CI21*0.85</f>
        <v>35445</v>
      </c>
      <c r="CJ21" s="237">
        <f>'BAR BB| Open rates'!CJ21*0.85</f>
        <v>33575</v>
      </c>
      <c r="CK21" s="237">
        <f>'BAR BB| Open rates'!CK21*0.85</f>
        <v>33575</v>
      </c>
      <c r="CL21" s="237">
        <f>'BAR BB| Open rates'!CL21*0.85</f>
        <v>33575</v>
      </c>
      <c r="CM21" s="237">
        <f>'BAR BB| Open rates'!CM21*0.85</f>
        <v>33575</v>
      </c>
      <c r="CN21" s="237">
        <f>'BAR BB| Open rates'!CN21*0.85</f>
        <v>33575</v>
      </c>
      <c r="CO21" s="237">
        <f>'BAR BB| Open rates'!CO21*0.85</f>
        <v>35445</v>
      </c>
      <c r="CP21" s="237">
        <f>'BAR BB| Open rates'!CP21*0.85</f>
        <v>35445</v>
      </c>
      <c r="CQ21" s="237">
        <f>'BAR BB| Open rates'!CQ21*0.85</f>
        <v>33575</v>
      </c>
      <c r="CR21" s="237">
        <f>'BAR BB| Open rates'!CR21*0.85</f>
        <v>33575</v>
      </c>
      <c r="CS21" s="237">
        <f>'BAR BB| Open rates'!CS21*0.85</f>
        <v>33575</v>
      </c>
      <c r="CT21" s="237">
        <f>'BAR BB| Open rates'!CT21*0.85</f>
        <v>33575</v>
      </c>
      <c r="CU21" s="237">
        <f>'BAR BB| Open rates'!CU21*0.85</f>
        <v>30090</v>
      </c>
      <c r="CV21" s="237">
        <f>'BAR BB| Open rates'!CV21*0.85</f>
        <v>30090</v>
      </c>
      <c r="CW21" s="237">
        <f>'BAR BB| Open rates'!CW21*0.85</f>
        <v>30090</v>
      </c>
      <c r="CX21" s="237">
        <f>'BAR BB| Open rates'!CX21*0.85</f>
        <v>28390</v>
      </c>
      <c r="CY21" s="237">
        <f>'BAR BB| Open rates'!CY21*0.85</f>
        <v>28390</v>
      </c>
      <c r="CZ21" s="237">
        <f>'BAR BB| Open rates'!CZ21*0.85</f>
        <v>28390</v>
      </c>
      <c r="DA21" s="237">
        <f>'BAR BB| Open rates'!DA21*0.85</f>
        <v>28390</v>
      </c>
      <c r="DB21" s="237">
        <f>'BAR BB| Open rates'!DB21*0.85</f>
        <v>28390</v>
      </c>
      <c r="DC21" s="237">
        <f>'BAR BB| Open rates'!DC21*0.85</f>
        <v>30090</v>
      </c>
      <c r="DD21" s="237">
        <f>'BAR BB| Open rates'!DD21*0.85</f>
        <v>30090</v>
      </c>
      <c r="DE21" s="237">
        <f>'BAR BB| Open rates'!DE21*0.85</f>
        <v>28390</v>
      </c>
      <c r="DF21" s="237">
        <f>'BAR BB| Open rates'!DF21*0.85</f>
        <v>28390</v>
      </c>
      <c r="DG21" s="237">
        <f>'BAR BB| Open rates'!DG21*0.85</f>
        <v>28390</v>
      </c>
      <c r="DH21" s="237">
        <f>'BAR BB| Open rates'!DH21*0.85</f>
        <v>28390</v>
      </c>
      <c r="DI21" s="237">
        <f>'BAR BB| Open rates'!DI21*0.85</f>
        <v>28390</v>
      </c>
      <c r="DJ21" s="237">
        <f>'BAR BB| Open rates'!DJ21*0.85</f>
        <v>30090</v>
      </c>
      <c r="DK21" s="237">
        <f>'BAR BB| Open rates'!DK21*0.85</f>
        <v>30090</v>
      </c>
      <c r="DL21" s="237">
        <f>'BAR BB| Open rates'!DL21*0.85</f>
        <v>28390</v>
      </c>
      <c r="DM21" s="237">
        <f>'BAR BB| Open rates'!DM21*0.85</f>
        <v>28390</v>
      </c>
      <c r="DN21" s="237">
        <f>'BAR BB| Open rates'!DN21*0.85</f>
        <v>28390</v>
      </c>
      <c r="DO21" s="237">
        <f>'BAR BB| Open rates'!DO21*0.85</f>
        <v>28390</v>
      </c>
      <c r="DP21" s="237">
        <f>'BAR BB| Open rates'!DP21*0.85</f>
        <v>28390</v>
      </c>
      <c r="DQ21" s="237">
        <f>'BAR BB| Open rates'!DQ21*0.85</f>
        <v>30090</v>
      </c>
      <c r="DR21" s="237">
        <f>'BAR BB| Open rates'!DR21*0.85</f>
        <v>30090</v>
      </c>
      <c r="DS21" s="237">
        <f>'BAR BB| Open rates'!DS21*0.85</f>
        <v>28390</v>
      </c>
      <c r="DT21" s="237">
        <f>'BAR BB| Open rates'!DT21*0.85</f>
        <v>28390</v>
      </c>
      <c r="DU21" s="237">
        <f>'BAR BB| Open rates'!DU21*0.85</f>
        <v>28390</v>
      </c>
      <c r="DV21" s="237">
        <f>'BAR BB| Open rates'!DV21*0.85</f>
        <v>28390</v>
      </c>
      <c r="DW21" s="237">
        <f>'BAR BB| Open rates'!DW21*0.85</f>
        <v>28390</v>
      </c>
      <c r="DX21" s="237">
        <f>'BAR BB| Open rates'!DX21*0.85</f>
        <v>30090</v>
      </c>
      <c r="DY21" s="237">
        <f>'BAR BB| Open rates'!DY21*0.85</f>
        <v>30090</v>
      </c>
      <c r="DZ21" s="237">
        <f>'BAR BB| Open rates'!DZ21*0.85</f>
        <v>31535</v>
      </c>
      <c r="EA21" s="237">
        <f>'BAR BB| Open rates'!EA21*0.85</f>
        <v>31535</v>
      </c>
      <c r="EB21" s="237">
        <f>'BAR BB| Open rates'!EB21*0.85</f>
        <v>31535</v>
      </c>
      <c r="EC21" s="237">
        <f>'BAR BB| Open rates'!EC21*0.85</f>
        <v>33405</v>
      </c>
      <c r="ED21" s="237">
        <f>'BAR BB| Open rates'!ED21*0.85</f>
        <v>33405</v>
      </c>
      <c r="EE21" s="237">
        <f>'BAR BB| Open rates'!EE21*0.85</f>
        <v>33405</v>
      </c>
      <c r="EF21" s="237">
        <f>'BAR BB| Open rates'!EF21*0.85</f>
        <v>33405</v>
      </c>
      <c r="EG21" s="237">
        <f>'BAR BB| Open rates'!EG21*0.85</f>
        <v>27540</v>
      </c>
      <c r="EH21" s="237">
        <f>'BAR BB| Open rates'!EH21*0.85</f>
        <v>25840</v>
      </c>
      <c r="EI21" s="237">
        <f>'BAR BB| Open rates'!EI21*0.85</f>
        <v>25840</v>
      </c>
      <c r="EJ21" s="237">
        <f>'BAR BB| Open rates'!EJ21*0.85</f>
        <v>25840</v>
      </c>
      <c r="EK21" s="237">
        <f>'BAR BB| Open rates'!EK21*0.85</f>
        <v>25840</v>
      </c>
      <c r="EL21" s="237">
        <f>'BAR BB| Open rates'!EL21*0.85</f>
        <v>26690</v>
      </c>
      <c r="EM21" s="237">
        <f>'BAR BB| Open rates'!EM21*0.85</f>
        <v>26690</v>
      </c>
      <c r="EN21" s="237">
        <f>'BAR BB| Open rates'!EN21*0.85</f>
        <v>25840</v>
      </c>
      <c r="EO21" s="237">
        <f>'BAR BB| Open rates'!EO21*0.85</f>
        <v>25840</v>
      </c>
      <c r="EP21" s="237">
        <f>'BAR BB| Open rates'!EP21*0.85</f>
        <v>25840</v>
      </c>
      <c r="EQ21" s="237">
        <f>'BAR BB| Open rates'!EQ21*0.85</f>
        <v>25840</v>
      </c>
      <c r="ER21" s="237">
        <f>'BAR BB| Open rates'!ER21*0.85</f>
        <v>25840</v>
      </c>
      <c r="ES21" s="237">
        <f>'BAR BB| Open rates'!ES21*0.85</f>
        <v>26690</v>
      </c>
      <c r="ET21" s="237">
        <f>'BAR BB| Open rates'!ET21*0.85</f>
        <v>26690</v>
      </c>
      <c r="EU21" s="237">
        <f>'BAR BB| Open rates'!EU21*0.85</f>
        <v>25840</v>
      </c>
      <c r="EV21" s="237">
        <f>'BAR BB| Open rates'!EV21*0.85</f>
        <v>25840</v>
      </c>
      <c r="EW21" s="237">
        <f>'BAR BB| Open rates'!EW21*0.85</f>
        <v>25840</v>
      </c>
      <c r="EX21" s="237">
        <f>'BAR BB| Open rates'!EX21*0.85</f>
        <v>25840</v>
      </c>
      <c r="EY21" s="237">
        <f>'BAR BB| Open rates'!EY21*0.85</f>
        <v>25840</v>
      </c>
      <c r="EZ21" s="237">
        <f>'BAR BB| Open rates'!EZ21*0.85</f>
        <v>26690</v>
      </c>
      <c r="FA21" s="237">
        <f>'BAR BB| Open rates'!FA21*0.85</f>
        <v>26690</v>
      </c>
      <c r="FB21" s="237">
        <f>'BAR BB| Open rates'!FB21*0.85</f>
        <v>25840</v>
      </c>
      <c r="FC21" s="237">
        <f>'BAR BB| Open rates'!FC21*0.85</f>
        <v>25840</v>
      </c>
      <c r="FD21" s="237">
        <f>'BAR BB| Open rates'!FD21*0.85</f>
        <v>25840</v>
      </c>
      <c r="FE21" s="237">
        <f>'BAR BB| Open rates'!FE21*0.85</f>
        <v>25840</v>
      </c>
      <c r="FF21" s="237">
        <f>'BAR BB| Open rates'!FF21*0.85</f>
        <v>25840</v>
      </c>
      <c r="FG21" s="237">
        <f>'BAR BB| Open rates'!FG21*0.85</f>
        <v>26690</v>
      </c>
      <c r="FH21" s="237">
        <f>'BAR BB| Open rates'!FH21*0.85</f>
        <v>26690</v>
      </c>
      <c r="FI21" s="237">
        <f>'BAR BB| Open rates'!FI21*0.85</f>
        <v>25840</v>
      </c>
      <c r="FJ21" s="237">
        <f>'BAR BB| Open rates'!FJ21*0.85</f>
        <v>25840</v>
      </c>
      <c r="FK21" s="237">
        <f>'BAR BB| Open rates'!FK21*0.85</f>
        <v>25840</v>
      </c>
      <c r="FL21" s="237">
        <f>'BAR BB| Open rates'!FL21*0.85</f>
        <v>25840</v>
      </c>
      <c r="FM21" s="237">
        <f>'BAR BB| Open rates'!FM21*0.85</f>
        <v>25840</v>
      </c>
      <c r="FN21" s="237">
        <f>'BAR BB| Open rates'!FN21*0.85</f>
        <v>26690</v>
      </c>
      <c r="FO21" s="237">
        <f>'BAR BB| Open rates'!FO21*0.85</f>
        <v>26690</v>
      </c>
      <c r="FP21" s="237">
        <f>'BAR BB| Open rates'!FP21*0.85</f>
        <v>25840</v>
      </c>
      <c r="FQ21" s="237">
        <f>'BAR BB| Open rates'!FQ21*0.85</f>
        <v>25840</v>
      </c>
      <c r="FR21" s="237">
        <f>'BAR BB| Open rates'!FR21*0.85</f>
        <v>25840</v>
      </c>
      <c r="FS21" s="237">
        <f>'BAR BB| Open rates'!FS21*0.85</f>
        <v>25840</v>
      </c>
      <c r="FT21" s="237">
        <f>'BAR BB| Open rates'!FT21*0.85</f>
        <v>25840</v>
      </c>
      <c r="FU21" s="237">
        <f>'BAR BB| Open rates'!FU21*0.85</f>
        <v>26690</v>
      </c>
      <c r="FV21" s="237">
        <f>'BAR BB| Open rates'!FV21*0.85</f>
        <v>26690</v>
      </c>
      <c r="FW21" s="237">
        <f>'BAR BB| Open rates'!FW21*0.85</f>
        <v>29835</v>
      </c>
      <c r="FX21" s="237">
        <f>'BAR BB| Open rates'!FX21*0.85</f>
        <v>29835</v>
      </c>
      <c r="FY21" s="237">
        <f>'BAR BB| Open rates'!FY21*0.85</f>
        <v>29835</v>
      </c>
      <c r="FZ21" s="237">
        <f>'BAR BB| Open rates'!FZ21*0.85</f>
        <v>29835</v>
      </c>
      <c r="GA21" s="237">
        <f>'BAR BB| Open rates'!GA21*0.85</f>
        <v>29835</v>
      </c>
      <c r="GB21" s="237">
        <f>'BAR BB| Open rates'!GB21*0.85</f>
        <v>31705</v>
      </c>
      <c r="GC21" s="237">
        <f>'BAR BB| Open rates'!GC21*0.85</f>
        <v>31705</v>
      </c>
      <c r="GD21" s="237">
        <f>'BAR BB| Open rates'!GD21*0.85</f>
        <v>31705</v>
      </c>
      <c r="GE21" s="237">
        <f>'BAR BB| Open rates'!GE21*0.85</f>
        <v>31705</v>
      </c>
    </row>
    <row r="22" spans="1:187" s="36" customFormat="1" ht="12" customHeight="1" x14ac:dyDescent="0.2">
      <c r="A22" s="236" t="s">
        <v>180</v>
      </c>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row>
    <row r="23" spans="1:187" s="36" customFormat="1" ht="12" customHeight="1" x14ac:dyDescent="0.2">
      <c r="A23" s="237">
        <v>1</v>
      </c>
      <c r="B23" s="237">
        <f>'BAR BB| Open rates'!B23*0.85</f>
        <v>44540</v>
      </c>
      <c r="C23" s="237">
        <f>'BAR BB| Open rates'!C23*0.85</f>
        <v>44540</v>
      </c>
      <c r="D23" s="237">
        <f>'BAR BB| Open rates'!D23*0.85</f>
        <v>42245</v>
      </c>
      <c r="E23" s="237">
        <f>'BAR BB| Open rates'!E23*0.85</f>
        <v>42245</v>
      </c>
      <c r="F23" s="237">
        <f>'BAR BB| Open rates'!F23*0.85</f>
        <v>40375</v>
      </c>
      <c r="G23" s="237">
        <f>'BAR BB| Open rates'!G23*0.85</f>
        <v>42245</v>
      </c>
      <c r="H23" s="237">
        <f>'BAR BB| Open rates'!H23*0.85</f>
        <v>42245</v>
      </c>
      <c r="I23" s="237">
        <f>'BAR BB| Open rates'!I23*0.85</f>
        <v>43945</v>
      </c>
      <c r="J23" s="237">
        <f>'BAR BB| Open rates'!J23*0.85</f>
        <v>43945</v>
      </c>
      <c r="K23" s="237">
        <f>'BAR BB| Open rates'!K23*0.85</f>
        <v>42245</v>
      </c>
      <c r="L23" s="237">
        <f>'BAR BB| Open rates'!L23*0.85</f>
        <v>42245</v>
      </c>
      <c r="M23" s="237">
        <f>'BAR BB| Open rates'!M23*0.85</f>
        <v>42245</v>
      </c>
      <c r="N23" s="237">
        <f>'BAR BB| Open rates'!N23*0.85</f>
        <v>42245</v>
      </c>
      <c r="O23" s="237">
        <f>'BAR BB| Open rates'!O23*0.85</f>
        <v>42245</v>
      </c>
      <c r="P23" s="237">
        <f>'BAR BB| Open rates'!P23*0.85</f>
        <v>43945</v>
      </c>
      <c r="Q23" s="237">
        <f>'BAR BB| Open rates'!Q23*0.85</f>
        <v>43945</v>
      </c>
      <c r="R23" s="237">
        <f>'BAR BB| Open rates'!R23*0.85</f>
        <v>43945</v>
      </c>
      <c r="S23" s="237">
        <f>'BAR BB| Open rates'!S23*0.85</f>
        <v>43945</v>
      </c>
      <c r="T23" s="237">
        <f>'BAR BB| Open rates'!T23*0.85</f>
        <v>43945</v>
      </c>
      <c r="U23" s="237">
        <f>'BAR BB| Open rates'!U23*0.85</f>
        <v>43945</v>
      </c>
      <c r="V23" s="237">
        <f>'BAR BB| Open rates'!V23*0.85</f>
        <v>43945</v>
      </c>
      <c r="W23" s="237">
        <f>'BAR BB| Open rates'!W23*0.85</f>
        <v>45645</v>
      </c>
      <c r="X23" s="237">
        <f>'BAR BB| Open rates'!X23*0.85</f>
        <v>45645</v>
      </c>
      <c r="Y23" s="237">
        <f>'BAR BB| Open rates'!Y23*0.85</f>
        <v>43945</v>
      </c>
      <c r="Z23" s="237">
        <f>'BAR BB| Open rates'!Z23*0.85</f>
        <v>43945</v>
      </c>
      <c r="AA23" s="237">
        <f>'BAR BB| Open rates'!AA23*0.85</f>
        <v>43945</v>
      </c>
      <c r="AB23" s="237">
        <f>'BAR BB| Open rates'!AB23*0.85</f>
        <v>43945</v>
      </c>
      <c r="AC23" s="237">
        <f>'BAR BB| Open rates'!AC23*0.85</f>
        <v>43945</v>
      </c>
      <c r="AD23" s="237">
        <f>'BAR BB| Open rates'!AD23*0.85</f>
        <v>45645</v>
      </c>
      <c r="AE23" s="237">
        <f>'BAR BB| Open rates'!AE23*0.85</f>
        <v>45645</v>
      </c>
      <c r="AF23" s="237">
        <f>'BAR BB| Open rates'!AF23*0.85</f>
        <v>43945</v>
      </c>
      <c r="AG23" s="237">
        <f>'BAR BB| Open rates'!AG23*0.85</f>
        <v>43945</v>
      </c>
      <c r="AH23" s="237">
        <f>'BAR BB| Open rates'!AH23*0.85</f>
        <v>43945</v>
      </c>
      <c r="AI23" s="237">
        <f>'BAR BB| Open rates'!AI23*0.85</f>
        <v>43945</v>
      </c>
      <c r="AJ23" s="237">
        <f>'BAR BB| Open rates'!AJ23*0.85</f>
        <v>43945</v>
      </c>
      <c r="AK23" s="237">
        <f>'BAR BB| Open rates'!AK23*0.85</f>
        <v>45645</v>
      </c>
      <c r="AL23" s="237">
        <f>'BAR BB| Open rates'!AL23*0.85</f>
        <v>45645</v>
      </c>
      <c r="AM23" s="237">
        <f>'BAR BB| Open rates'!AM23*0.85</f>
        <v>43945</v>
      </c>
      <c r="AN23" s="237">
        <f>'BAR BB| Open rates'!AN23*0.85</f>
        <v>43945</v>
      </c>
      <c r="AO23" s="237">
        <f>'BAR BB| Open rates'!AO23*0.85</f>
        <v>43945</v>
      </c>
      <c r="AP23" s="237">
        <f>'BAR BB| Open rates'!AP23*0.85</f>
        <v>43945</v>
      </c>
      <c r="AQ23" s="237">
        <f>'BAR BB| Open rates'!AQ23*0.85</f>
        <v>43945</v>
      </c>
      <c r="AR23" s="237">
        <f>'BAR BB| Open rates'!AR23*0.85</f>
        <v>45645</v>
      </c>
      <c r="AS23" s="237">
        <f>'BAR BB| Open rates'!AS23*0.85</f>
        <v>45645</v>
      </c>
      <c r="AT23" s="237">
        <f>'BAR BB| Open rates'!AT23*0.85</f>
        <v>43945</v>
      </c>
      <c r="AU23" s="237">
        <f>'BAR BB| Open rates'!AU23*0.85</f>
        <v>43945</v>
      </c>
      <c r="AV23" s="237">
        <f>'BAR BB| Open rates'!AV23*0.85</f>
        <v>43945</v>
      </c>
      <c r="AW23" s="237">
        <f>'BAR BB| Open rates'!AW23*0.85</f>
        <v>43945</v>
      </c>
      <c r="AX23" s="237">
        <f>'BAR BB| Open rates'!AX23*0.85</f>
        <v>43945</v>
      </c>
      <c r="AY23" s="237">
        <f>'BAR BB| Open rates'!AY23*0.85</f>
        <v>45645</v>
      </c>
      <c r="AZ23" s="237">
        <f>'BAR BB| Open rates'!AZ23*0.85</f>
        <v>45645</v>
      </c>
      <c r="BA23" s="237">
        <f>'BAR BB| Open rates'!BA23*0.85</f>
        <v>43945</v>
      </c>
      <c r="BB23" s="237">
        <f>'BAR BB| Open rates'!BB23*0.85</f>
        <v>43945</v>
      </c>
      <c r="BC23" s="237">
        <f>'BAR BB| Open rates'!BC23*0.85</f>
        <v>43945</v>
      </c>
      <c r="BD23" s="237">
        <f>'BAR BB| Open rates'!BD23*0.85</f>
        <v>43945</v>
      </c>
      <c r="BE23" s="237">
        <f>'BAR BB| Open rates'!BE23*0.85</f>
        <v>43945</v>
      </c>
      <c r="BF23" s="237">
        <f>'BAR BB| Open rates'!BF23*0.85</f>
        <v>45645</v>
      </c>
      <c r="BG23" s="237">
        <f>'BAR BB| Open rates'!BG23*0.85</f>
        <v>45645</v>
      </c>
      <c r="BH23" s="237">
        <f>'BAR BB| Open rates'!BH23*0.85</f>
        <v>41225</v>
      </c>
      <c r="BI23" s="237">
        <f>'BAR BB| Open rates'!BI23*0.85</f>
        <v>41225</v>
      </c>
      <c r="BJ23" s="237">
        <f>'BAR BB| Open rates'!BJ23*0.85</f>
        <v>41225</v>
      </c>
      <c r="BK23" s="237">
        <f>'BAR BB| Open rates'!BK23*0.85</f>
        <v>41225</v>
      </c>
      <c r="BL23" s="237">
        <f>'BAR BB| Open rates'!BL23*0.85</f>
        <v>41225</v>
      </c>
      <c r="BM23" s="237">
        <f>'BAR BB| Open rates'!BM23*0.85</f>
        <v>42245</v>
      </c>
      <c r="BN23" s="237">
        <f>'BAR BB| Open rates'!BN23*0.85</f>
        <v>42245</v>
      </c>
      <c r="BO23" s="237">
        <f>'BAR BB| Open rates'!BO23*0.85</f>
        <v>40375</v>
      </c>
      <c r="BP23" s="237">
        <f>'BAR BB| Open rates'!BP23*0.85</f>
        <v>40375</v>
      </c>
      <c r="BQ23" s="237">
        <f>'BAR BB| Open rates'!BQ23*0.85</f>
        <v>37145</v>
      </c>
      <c r="BR23" s="237">
        <f>'BAR BB| Open rates'!BR23*0.85</f>
        <v>37145</v>
      </c>
      <c r="BS23" s="237">
        <f>'BAR BB| Open rates'!BS23*0.85</f>
        <v>37145</v>
      </c>
      <c r="BT23" s="237">
        <f>'BAR BB| Open rates'!BT23*0.85</f>
        <v>37145</v>
      </c>
      <c r="BU23" s="237">
        <f>'BAR BB| Open rates'!BU23*0.85</f>
        <v>37145</v>
      </c>
      <c r="BV23" s="237">
        <f>'BAR BB| Open rates'!BV23*0.85</f>
        <v>35275</v>
      </c>
      <c r="BW23" s="237">
        <f>'BAR BB| Open rates'!BW23*0.85</f>
        <v>35275</v>
      </c>
      <c r="BX23" s="237">
        <f>'BAR BB| Open rates'!BX23*0.85</f>
        <v>35275</v>
      </c>
      <c r="BY23" s="237">
        <f>'BAR BB| Open rates'!BY23*0.85</f>
        <v>35275</v>
      </c>
      <c r="BZ23" s="237">
        <f>'BAR BB| Open rates'!BZ23*0.85</f>
        <v>35275</v>
      </c>
      <c r="CA23" s="237">
        <f>'BAR BB| Open rates'!CA23*0.85</f>
        <v>37145</v>
      </c>
      <c r="CB23" s="237">
        <f>'BAR BB| Open rates'!CB23*0.85</f>
        <v>37145</v>
      </c>
      <c r="CC23" s="237">
        <f>'BAR BB| Open rates'!CC23*0.85</f>
        <v>35275</v>
      </c>
      <c r="CD23" s="237">
        <f>'BAR BB| Open rates'!CD23*0.85</f>
        <v>35275</v>
      </c>
      <c r="CE23" s="237">
        <f>'BAR BB| Open rates'!CE23*0.85</f>
        <v>35275</v>
      </c>
      <c r="CF23" s="237">
        <f>'BAR BB| Open rates'!CF23*0.85</f>
        <v>35275</v>
      </c>
      <c r="CG23" s="237">
        <f>'BAR BB| Open rates'!CG23*0.85</f>
        <v>35275</v>
      </c>
      <c r="CH23" s="237">
        <f>'BAR BB| Open rates'!CH23*0.85</f>
        <v>37145</v>
      </c>
      <c r="CI23" s="237">
        <f>'BAR BB| Open rates'!CI23*0.85</f>
        <v>37145</v>
      </c>
      <c r="CJ23" s="237">
        <f>'BAR BB| Open rates'!CJ23*0.85</f>
        <v>35275</v>
      </c>
      <c r="CK23" s="237">
        <f>'BAR BB| Open rates'!CK23*0.85</f>
        <v>35275</v>
      </c>
      <c r="CL23" s="237">
        <f>'BAR BB| Open rates'!CL23*0.85</f>
        <v>35275</v>
      </c>
      <c r="CM23" s="237">
        <f>'BAR BB| Open rates'!CM23*0.85</f>
        <v>35275</v>
      </c>
      <c r="CN23" s="237">
        <f>'BAR BB| Open rates'!CN23*0.85</f>
        <v>35275</v>
      </c>
      <c r="CO23" s="237">
        <f>'BAR BB| Open rates'!CO23*0.85</f>
        <v>37145</v>
      </c>
      <c r="CP23" s="237">
        <f>'BAR BB| Open rates'!CP23*0.85</f>
        <v>37145</v>
      </c>
      <c r="CQ23" s="237">
        <f>'BAR BB| Open rates'!CQ23*0.85</f>
        <v>35275</v>
      </c>
      <c r="CR23" s="237">
        <f>'BAR BB| Open rates'!CR23*0.85</f>
        <v>35275</v>
      </c>
      <c r="CS23" s="237">
        <f>'BAR BB| Open rates'!CS23*0.85</f>
        <v>35275</v>
      </c>
      <c r="CT23" s="237">
        <f>'BAR BB| Open rates'!CT23*0.85</f>
        <v>35275</v>
      </c>
      <c r="CU23" s="237">
        <f>'BAR BB| Open rates'!CU23*0.85</f>
        <v>33830</v>
      </c>
      <c r="CV23" s="237">
        <f>'BAR BB| Open rates'!CV23*0.85</f>
        <v>33830</v>
      </c>
      <c r="CW23" s="237">
        <f>'BAR BB| Open rates'!CW23*0.85</f>
        <v>33830</v>
      </c>
      <c r="CX23" s="237">
        <f>'BAR BB| Open rates'!CX23*0.85</f>
        <v>32130</v>
      </c>
      <c r="CY23" s="237">
        <f>'BAR BB| Open rates'!CY23*0.85</f>
        <v>32130</v>
      </c>
      <c r="CZ23" s="237">
        <f>'BAR BB| Open rates'!CZ23*0.85</f>
        <v>32130</v>
      </c>
      <c r="DA23" s="237">
        <f>'BAR BB| Open rates'!DA23*0.85</f>
        <v>32130</v>
      </c>
      <c r="DB23" s="237">
        <f>'BAR BB| Open rates'!DB23*0.85</f>
        <v>32130</v>
      </c>
      <c r="DC23" s="237">
        <f>'BAR BB| Open rates'!DC23*0.85</f>
        <v>33830</v>
      </c>
      <c r="DD23" s="237">
        <f>'BAR BB| Open rates'!DD23*0.85</f>
        <v>33830</v>
      </c>
      <c r="DE23" s="237">
        <f>'BAR BB| Open rates'!DE23*0.85</f>
        <v>32130</v>
      </c>
      <c r="DF23" s="237">
        <f>'BAR BB| Open rates'!DF23*0.85</f>
        <v>32130</v>
      </c>
      <c r="DG23" s="237">
        <f>'BAR BB| Open rates'!DG23*0.85</f>
        <v>32130</v>
      </c>
      <c r="DH23" s="237">
        <f>'BAR BB| Open rates'!DH23*0.85</f>
        <v>32130</v>
      </c>
      <c r="DI23" s="237">
        <f>'BAR BB| Open rates'!DI23*0.85</f>
        <v>32130</v>
      </c>
      <c r="DJ23" s="237">
        <f>'BAR BB| Open rates'!DJ23*0.85</f>
        <v>33830</v>
      </c>
      <c r="DK23" s="237">
        <f>'BAR BB| Open rates'!DK23*0.85</f>
        <v>33830</v>
      </c>
      <c r="DL23" s="237">
        <f>'BAR BB| Open rates'!DL23*0.85</f>
        <v>32130</v>
      </c>
      <c r="DM23" s="237">
        <f>'BAR BB| Open rates'!DM23*0.85</f>
        <v>32130</v>
      </c>
      <c r="DN23" s="237">
        <f>'BAR BB| Open rates'!DN23*0.85</f>
        <v>32130</v>
      </c>
      <c r="DO23" s="237">
        <f>'BAR BB| Open rates'!DO23*0.85</f>
        <v>32130</v>
      </c>
      <c r="DP23" s="237">
        <f>'BAR BB| Open rates'!DP23*0.85</f>
        <v>32130</v>
      </c>
      <c r="DQ23" s="237">
        <f>'BAR BB| Open rates'!DQ23*0.85</f>
        <v>33830</v>
      </c>
      <c r="DR23" s="237">
        <f>'BAR BB| Open rates'!DR23*0.85</f>
        <v>33830</v>
      </c>
      <c r="DS23" s="237">
        <f>'BAR BB| Open rates'!DS23*0.85</f>
        <v>32130</v>
      </c>
      <c r="DT23" s="237">
        <f>'BAR BB| Open rates'!DT23*0.85</f>
        <v>32130</v>
      </c>
      <c r="DU23" s="237">
        <f>'BAR BB| Open rates'!DU23*0.85</f>
        <v>32130</v>
      </c>
      <c r="DV23" s="237">
        <f>'BAR BB| Open rates'!DV23*0.85</f>
        <v>32130</v>
      </c>
      <c r="DW23" s="237">
        <f>'BAR BB| Open rates'!DW23*0.85</f>
        <v>32130</v>
      </c>
      <c r="DX23" s="237">
        <f>'BAR BB| Open rates'!DX23*0.85</f>
        <v>33830</v>
      </c>
      <c r="DY23" s="237">
        <f>'BAR BB| Open rates'!DY23*0.85</f>
        <v>33830</v>
      </c>
      <c r="DZ23" s="237">
        <f>'BAR BB| Open rates'!DZ23*0.85</f>
        <v>35275</v>
      </c>
      <c r="EA23" s="237">
        <f>'BAR BB| Open rates'!EA23*0.85</f>
        <v>35275</v>
      </c>
      <c r="EB23" s="237">
        <f>'BAR BB| Open rates'!EB23*0.85</f>
        <v>35275</v>
      </c>
      <c r="EC23" s="237">
        <f>'BAR BB| Open rates'!EC23*0.85</f>
        <v>37145</v>
      </c>
      <c r="ED23" s="237">
        <f>'BAR BB| Open rates'!ED23*0.85</f>
        <v>37145</v>
      </c>
      <c r="EE23" s="237">
        <f>'BAR BB| Open rates'!EE23*0.85</f>
        <v>37145</v>
      </c>
      <c r="EF23" s="237">
        <f>'BAR BB| Open rates'!EF23*0.85</f>
        <v>37145</v>
      </c>
      <c r="EG23" s="237">
        <f>'BAR BB| Open rates'!EG23*0.85</f>
        <v>31280</v>
      </c>
      <c r="EH23" s="237">
        <f>'BAR BB| Open rates'!EH23*0.85</f>
        <v>29580</v>
      </c>
      <c r="EI23" s="237">
        <f>'BAR BB| Open rates'!EI23*0.85</f>
        <v>29580</v>
      </c>
      <c r="EJ23" s="237">
        <f>'BAR BB| Open rates'!EJ23*0.85</f>
        <v>29580</v>
      </c>
      <c r="EK23" s="237">
        <f>'BAR BB| Open rates'!EK23*0.85</f>
        <v>29580</v>
      </c>
      <c r="EL23" s="237">
        <f>'BAR BB| Open rates'!EL23*0.85</f>
        <v>30430</v>
      </c>
      <c r="EM23" s="237">
        <f>'BAR BB| Open rates'!EM23*0.85</f>
        <v>30430</v>
      </c>
      <c r="EN23" s="237">
        <f>'BAR BB| Open rates'!EN23*0.85</f>
        <v>29580</v>
      </c>
      <c r="EO23" s="237">
        <f>'BAR BB| Open rates'!EO23*0.85</f>
        <v>29580</v>
      </c>
      <c r="EP23" s="237">
        <f>'BAR BB| Open rates'!EP23*0.85</f>
        <v>29580</v>
      </c>
      <c r="EQ23" s="237">
        <f>'BAR BB| Open rates'!EQ23*0.85</f>
        <v>29580</v>
      </c>
      <c r="ER23" s="237">
        <f>'BAR BB| Open rates'!ER23*0.85</f>
        <v>29580</v>
      </c>
      <c r="ES23" s="237">
        <f>'BAR BB| Open rates'!ES23*0.85</f>
        <v>30430</v>
      </c>
      <c r="ET23" s="237">
        <f>'BAR BB| Open rates'!ET23*0.85</f>
        <v>30430</v>
      </c>
      <c r="EU23" s="237">
        <f>'BAR BB| Open rates'!EU23*0.85</f>
        <v>29580</v>
      </c>
      <c r="EV23" s="237">
        <f>'BAR BB| Open rates'!EV23*0.85</f>
        <v>29580</v>
      </c>
      <c r="EW23" s="237">
        <f>'BAR BB| Open rates'!EW23*0.85</f>
        <v>29580</v>
      </c>
      <c r="EX23" s="237">
        <f>'BAR BB| Open rates'!EX23*0.85</f>
        <v>29580</v>
      </c>
      <c r="EY23" s="237">
        <f>'BAR BB| Open rates'!EY23*0.85</f>
        <v>29580</v>
      </c>
      <c r="EZ23" s="237">
        <f>'BAR BB| Open rates'!EZ23*0.85</f>
        <v>30430</v>
      </c>
      <c r="FA23" s="237">
        <f>'BAR BB| Open rates'!FA23*0.85</f>
        <v>30430</v>
      </c>
      <c r="FB23" s="237">
        <f>'BAR BB| Open rates'!FB23*0.85</f>
        <v>29580</v>
      </c>
      <c r="FC23" s="237">
        <f>'BAR BB| Open rates'!FC23*0.85</f>
        <v>29580</v>
      </c>
      <c r="FD23" s="237">
        <f>'BAR BB| Open rates'!FD23*0.85</f>
        <v>29580</v>
      </c>
      <c r="FE23" s="237">
        <f>'BAR BB| Open rates'!FE23*0.85</f>
        <v>29580</v>
      </c>
      <c r="FF23" s="237">
        <f>'BAR BB| Open rates'!FF23*0.85</f>
        <v>29580</v>
      </c>
      <c r="FG23" s="237">
        <f>'BAR BB| Open rates'!FG23*0.85</f>
        <v>30430</v>
      </c>
      <c r="FH23" s="237">
        <f>'BAR BB| Open rates'!FH23*0.85</f>
        <v>30430</v>
      </c>
      <c r="FI23" s="237">
        <f>'BAR BB| Open rates'!FI23*0.85</f>
        <v>29580</v>
      </c>
      <c r="FJ23" s="237">
        <f>'BAR BB| Open rates'!FJ23*0.85</f>
        <v>29580</v>
      </c>
      <c r="FK23" s="237">
        <f>'BAR BB| Open rates'!FK23*0.85</f>
        <v>29580</v>
      </c>
      <c r="FL23" s="237">
        <f>'BAR BB| Open rates'!FL23*0.85</f>
        <v>29580</v>
      </c>
      <c r="FM23" s="237">
        <f>'BAR BB| Open rates'!FM23*0.85</f>
        <v>29580</v>
      </c>
      <c r="FN23" s="237">
        <f>'BAR BB| Open rates'!FN23*0.85</f>
        <v>30430</v>
      </c>
      <c r="FO23" s="237">
        <f>'BAR BB| Open rates'!FO23*0.85</f>
        <v>30430</v>
      </c>
      <c r="FP23" s="237">
        <f>'BAR BB| Open rates'!FP23*0.85</f>
        <v>29580</v>
      </c>
      <c r="FQ23" s="237">
        <f>'BAR BB| Open rates'!FQ23*0.85</f>
        <v>29580</v>
      </c>
      <c r="FR23" s="237">
        <f>'BAR BB| Open rates'!FR23*0.85</f>
        <v>29580</v>
      </c>
      <c r="FS23" s="237">
        <f>'BAR BB| Open rates'!FS23*0.85</f>
        <v>29580</v>
      </c>
      <c r="FT23" s="237">
        <f>'BAR BB| Open rates'!FT23*0.85</f>
        <v>29580</v>
      </c>
      <c r="FU23" s="237">
        <f>'BAR BB| Open rates'!FU23*0.85</f>
        <v>30430</v>
      </c>
      <c r="FV23" s="237">
        <f>'BAR BB| Open rates'!FV23*0.85</f>
        <v>30430</v>
      </c>
      <c r="FW23" s="237">
        <f>'BAR BB| Open rates'!FW23*0.85</f>
        <v>33575</v>
      </c>
      <c r="FX23" s="237">
        <f>'BAR BB| Open rates'!FX23*0.85</f>
        <v>33575</v>
      </c>
      <c r="FY23" s="237">
        <f>'BAR BB| Open rates'!FY23*0.85</f>
        <v>33575</v>
      </c>
      <c r="FZ23" s="237">
        <f>'BAR BB| Open rates'!FZ23*0.85</f>
        <v>33575</v>
      </c>
      <c r="GA23" s="237">
        <f>'BAR BB| Open rates'!GA23*0.85</f>
        <v>33575</v>
      </c>
      <c r="GB23" s="237">
        <f>'BAR BB| Open rates'!GB23*0.85</f>
        <v>35445</v>
      </c>
      <c r="GC23" s="237">
        <f>'BAR BB| Open rates'!GC23*0.85</f>
        <v>35445</v>
      </c>
      <c r="GD23" s="237">
        <f>'BAR BB| Open rates'!GD23*0.85</f>
        <v>35445</v>
      </c>
      <c r="GE23" s="237">
        <f>'BAR BB| Open rates'!GE23*0.85</f>
        <v>35445</v>
      </c>
    </row>
    <row r="24" spans="1:187" s="36" customFormat="1" ht="12" customHeight="1" x14ac:dyDescent="0.2">
      <c r="A24" s="237">
        <v>2</v>
      </c>
      <c r="B24" s="237">
        <f>'BAR BB| Open rates'!B24*0.85</f>
        <v>47090</v>
      </c>
      <c r="C24" s="237">
        <f>'BAR BB| Open rates'!C24*0.85</f>
        <v>47090</v>
      </c>
      <c r="D24" s="237">
        <f>'BAR BB| Open rates'!D24*0.85</f>
        <v>44795</v>
      </c>
      <c r="E24" s="237">
        <f>'BAR BB| Open rates'!E24*0.85</f>
        <v>44795</v>
      </c>
      <c r="F24" s="237">
        <f>'BAR BB| Open rates'!F24*0.85</f>
        <v>42925</v>
      </c>
      <c r="G24" s="237">
        <f>'BAR BB| Open rates'!G24*0.85</f>
        <v>44795</v>
      </c>
      <c r="H24" s="237">
        <f>'BAR BB| Open rates'!H24*0.85</f>
        <v>44795</v>
      </c>
      <c r="I24" s="237">
        <f>'BAR BB| Open rates'!I24*0.85</f>
        <v>46495</v>
      </c>
      <c r="J24" s="237">
        <f>'BAR BB| Open rates'!J24*0.85</f>
        <v>46495</v>
      </c>
      <c r="K24" s="237">
        <f>'BAR BB| Open rates'!K24*0.85</f>
        <v>44795</v>
      </c>
      <c r="L24" s="237">
        <f>'BAR BB| Open rates'!L24*0.85</f>
        <v>44795</v>
      </c>
      <c r="M24" s="237">
        <f>'BAR BB| Open rates'!M24*0.85</f>
        <v>44795</v>
      </c>
      <c r="N24" s="237">
        <f>'BAR BB| Open rates'!N24*0.85</f>
        <v>44795</v>
      </c>
      <c r="O24" s="237">
        <f>'BAR BB| Open rates'!O24*0.85</f>
        <v>44795</v>
      </c>
      <c r="P24" s="237">
        <f>'BAR BB| Open rates'!P24*0.85</f>
        <v>46495</v>
      </c>
      <c r="Q24" s="237">
        <f>'BAR BB| Open rates'!Q24*0.85</f>
        <v>46495</v>
      </c>
      <c r="R24" s="237">
        <f>'BAR BB| Open rates'!R24*0.85</f>
        <v>46495</v>
      </c>
      <c r="S24" s="237">
        <f>'BAR BB| Open rates'!S24*0.85</f>
        <v>46495</v>
      </c>
      <c r="T24" s="237">
        <f>'BAR BB| Open rates'!T24*0.85</f>
        <v>46495</v>
      </c>
      <c r="U24" s="237">
        <f>'BAR BB| Open rates'!U24*0.85</f>
        <v>46495</v>
      </c>
      <c r="V24" s="237">
        <f>'BAR BB| Open rates'!V24*0.85</f>
        <v>46495</v>
      </c>
      <c r="W24" s="237">
        <f>'BAR BB| Open rates'!W24*0.85</f>
        <v>48195</v>
      </c>
      <c r="X24" s="237">
        <f>'BAR BB| Open rates'!X24*0.85</f>
        <v>48195</v>
      </c>
      <c r="Y24" s="237">
        <f>'BAR BB| Open rates'!Y24*0.85</f>
        <v>46495</v>
      </c>
      <c r="Z24" s="237">
        <f>'BAR BB| Open rates'!Z24*0.85</f>
        <v>46495</v>
      </c>
      <c r="AA24" s="237">
        <f>'BAR BB| Open rates'!AA24*0.85</f>
        <v>46495</v>
      </c>
      <c r="AB24" s="237">
        <f>'BAR BB| Open rates'!AB24*0.85</f>
        <v>46495</v>
      </c>
      <c r="AC24" s="237">
        <f>'BAR BB| Open rates'!AC24*0.85</f>
        <v>46495</v>
      </c>
      <c r="AD24" s="237">
        <f>'BAR BB| Open rates'!AD24*0.85</f>
        <v>48195</v>
      </c>
      <c r="AE24" s="237">
        <f>'BAR BB| Open rates'!AE24*0.85</f>
        <v>48195</v>
      </c>
      <c r="AF24" s="237">
        <f>'BAR BB| Open rates'!AF24*0.85</f>
        <v>46495</v>
      </c>
      <c r="AG24" s="237">
        <f>'BAR BB| Open rates'!AG24*0.85</f>
        <v>46495</v>
      </c>
      <c r="AH24" s="237">
        <f>'BAR BB| Open rates'!AH24*0.85</f>
        <v>46495</v>
      </c>
      <c r="AI24" s="237">
        <f>'BAR BB| Open rates'!AI24*0.85</f>
        <v>46495</v>
      </c>
      <c r="AJ24" s="237">
        <f>'BAR BB| Open rates'!AJ24*0.85</f>
        <v>46495</v>
      </c>
      <c r="AK24" s="237">
        <f>'BAR BB| Open rates'!AK24*0.85</f>
        <v>48195</v>
      </c>
      <c r="AL24" s="237">
        <f>'BAR BB| Open rates'!AL24*0.85</f>
        <v>48195</v>
      </c>
      <c r="AM24" s="237">
        <f>'BAR BB| Open rates'!AM24*0.85</f>
        <v>46495</v>
      </c>
      <c r="AN24" s="237">
        <f>'BAR BB| Open rates'!AN24*0.85</f>
        <v>46495</v>
      </c>
      <c r="AO24" s="237">
        <f>'BAR BB| Open rates'!AO24*0.85</f>
        <v>46495</v>
      </c>
      <c r="AP24" s="237">
        <f>'BAR BB| Open rates'!AP24*0.85</f>
        <v>46495</v>
      </c>
      <c r="AQ24" s="237">
        <f>'BAR BB| Open rates'!AQ24*0.85</f>
        <v>46495</v>
      </c>
      <c r="AR24" s="237">
        <f>'BAR BB| Open rates'!AR24*0.85</f>
        <v>48195</v>
      </c>
      <c r="AS24" s="237">
        <f>'BAR BB| Open rates'!AS24*0.85</f>
        <v>48195</v>
      </c>
      <c r="AT24" s="237">
        <f>'BAR BB| Open rates'!AT24*0.85</f>
        <v>46495</v>
      </c>
      <c r="AU24" s="237">
        <f>'BAR BB| Open rates'!AU24*0.85</f>
        <v>46495</v>
      </c>
      <c r="AV24" s="237">
        <f>'BAR BB| Open rates'!AV24*0.85</f>
        <v>46495</v>
      </c>
      <c r="AW24" s="237">
        <f>'BAR BB| Open rates'!AW24*0.85</f>
        <v>46495</v>
      </c>
      <c r="AX24" s="237">
        <f>'BAR BB| Open rates'!AX24*0.85</f>
        <v>46495</v>
      </c>
      <c r="AY24" s="237">
        <f>'BAR BB| Open rates'!AY24*0.85</f>
        <v>48195</v>
      </c>
      <c r="AZ24" s="237">
        <f>'BAR BB| Open rates'!AZ24*0.85</f>
        <v>48195</v>
      </c>
      <c r="BA24" s="237">
        <f>'BAR BB| Open rates'!BA24*0.85</f>
        <v>46495</v>
      </c>
      <c r="BB24" s="237">
        <f>'BAR BB| Open rates'!BB24*0.85</f>
        <v>46495</v>
      </c>
      <c r="BC24" s="237">
        <f>'BAR BB| Open rates'!BC24*0.85</f>
        <v>46495</v>
      </c>
      <c r="BD24" s="237">
        <f>'BAR BB| Open rates'!BD24*0.85</f>
        <v>46495</v>
      </c>
      <c r="BE24" s="237">
        <f>'BAR BB| Open rates'!BE24*0.85</f>
        <v>46495</v>
      </c>
      <c r="BF24" s="237">
        <f>'BAR BB| Open rates'!BF24*0.85</f>
        <v>48195</v>
      </c>
      <c r="BG24" s="237">
        <f>'BAR BB| Open rates'!BG24*0.85</f>
        <v>48195</v>
      </c>
      <c r="BH24" s="237">
        <f>'BAR BB| Open rates'!BH24*0.85</f>
        <v>43775</v>
      </c>
      <c r="BI24" s="237">
        <f>'BAR BB| Open rates'!BI24*0.85</f>
        <v>43775</v>
      </c>
      <c r="BJ24" s="237">
        <f>'BAR BB| Open rates'!BJ24*0.85</f>
        <v>43775</v>
      </c>
      <c r="BK24" s="237">
        <f>'BAR BB| Open rates'!BK24*0.85</f>
        <v>43775</v>
      </c>
      <c r="BL24" s="237">
        <f>'BAR BB| Open rates'!BL24*0.85</f>
        <v>43775</v>
      </c>
      <c r="BM24" s="237">
        <f>'BAR BB| Open rates'!BM24*0.85</f>
        <v>44795</v>
      </c>
      <c r="BN24" s="237">
        <f>'BAR BB| Open rates'!BN24*0.85</f>
        <v>44795</v>
      </c>
      <c r="BO24" s="237">
        <f>'BAR BB| Open rates'!BO24*0.85</f>
        <v>42925</v>
      </c>
      <c r="BP24" s="237">
        <f>'BAR BB| Open rates'!BP24*0.85</f>
        <v>42925</v>
      </c>
      <c r="BQ24" s="237">
        <f>'BAR BB| Open rates'!BQ24*0.85</f>
        <v>39695</v>
      </c>
      <c r="BR24" s="237">
        <f>'BAR BB| Open rates'!BR24*0.85</f>
        <v>39695</v>
      </c>
      <c r="BS24" s="237">
        <f>'BAR BB| Open rates'!BS24*0.85</f>
        <v>39695</v>
      </c>
      <c r="BT24" s="237">
        <f>'BAR BB| Open rates'!BT24*0.85</f>
        <v>39695</v>
      </c>
      <c r="BU24" s="237">
        <f>'BAR BB| Open rates'!BU24*0.85</f>
        <v>39695</v>
      </c>
      <c r="BV24" s="237">
        <f>'BAR BB| Open rates'!BV24*0.85</f>
        <v>37825</v>
      </c>
      <c r="BW24" s="237">
        <f>'BAR BB| Open rates'!BW24*0.85</f>
        <v>37825</v>
      </c>
      <c r="BX24" s="237">
        <f>'BAR BB| Open rates'!BX24*0.85</f>
        <v>37825</v>
      </c>
      <c r="BY24" s="237">
        <f>'BAR BB| Open rates'!BY24*0.85</f>
        <v>37825</v>
      </c>
      <c r="BZ24" s="237">
        <f>'BAR BB| Open rates'!BZ24*0.85</f>
        <v>37825</v>
      </c>
      <c r="CA24" s="237">
        <f>'BAR BB| Open rates'!CA24*0.85</f>
        <v>39695</v>
      </c>
      <c r="CB24" s="237">
        <f>'BAR BB| Open rates'!CB24*0.85</f>
        <v>39695</v>
      </c>
      <c r="CC24" s="237">
        <f>'BAR BB| Open rates'!CC24*0.85</f>
        <v>37825</v>
      </c>
      <c r="CD24" s="237">
        <f>'BAR BB| Open rates'!CD24*0.85</f>
        <v>37825</v>
      </c>
      <c r="CE24" s="237">
        <f>'BAR BB| Open rates'!CE24*0.85</f>
        <v>37825</v>
      </c>
      <c r="CF24" s="237">
        <f>'BAR BB| Open rates'!CF24*0.85</f>
        <v>37825</v>
      </c>
      <c r="CG24" s="237">
        <f>'BAR BB| Open rates'!CG24*0.85</f>
        <v>37825</v>
      </c>
      <c r="CH24" s="237">
        <f>'BAR BB| Open rates'!CH24*0.85</f>
        <v>39695</v>
      </c>
      <c r="CI24" s="237">
        <f>'BAR BB| Open rates'!CI24*0.85</f>
        <v>39695</v>
      </c>
      <c r="CJ24" s="237">
        <f>'BAR BB| Open rates'!CJ24*0.85</f>
        <v>37825</v>
      </c>
      <c r="CK24" s="237">
        <f>'BAR BB| Open rates'!CK24*0.85</f>
        <v>37825</v>
      </c>
      <c r="CL24" s="237">
        <f>'BAR BB| Open rates'!CL24*0.85</f>
        <v>37825</v>
      </c>
      <c r="CM24" s="237">
        <f>'BAR BB| Open rates'!CM24*0.85</f>
        <v>37825</v>
      </c>
      <c r="CN24" s="237">
        <f>'BAR BB| Open rates'!CN24*0.85</f>
        <v>37825</v>
      </c>
      <c r="CO24" s="237">
        <f>'BAR BB| Open rates'!CO24*0.85</f>
        <v>39695</v>
      </c>
      <c r="CP24" s="237">
        <f>'BAR BB| Open rates'!CP24*0.85</f>
        <v>39695</v>
      </c>
      <c r="CQ24" s="237">
        <f>'BAR BB| Open rates'!CQ24*0.85</f>
        <v>37825</v>
      </c>
      <c r="CR24" s="237">
        <f>'BAR BB| Open rates'!CR24*0.85</f>
        <v>37825</v>
      </c>
      <c r="CS24" s="237">
        <f>'BAR BB| Open rates'!CS24*0.85</f>
        <v>37825</v>
      </c>
      <c r="CT24" s="237">
        <f>'BAR BB| Open rates'!CT24*0.85</f>
        <v>37825</v>
      </c>
      <c r="CU24" s="237">
        <f>'BAR BB| Open rates'!CU24*0.85</f>
        <v>36380</v>
      </c>
      <c r="CV24" s="237">
        <f>'BAR BB| Open rates'!CV24*0.85</f>
        <v>36380</v>
      </c>
      <c r="CW24" s="237">
        <f>'BAR BB| Open rates'!CW24*0.85</f>
        <v>36380</v>
      </c>
      <c r="CX24" s="237">
        <f>'BAR BB| Open rates'!CX24*0.85</f>
        <v>34680</v>
      </c>
      <c r="CY24" s="237">
        <f>'BAR BB| Open rates'!CY24*0.85</f>
        <v>34680</v>
      </c>
      <c r="CZ24" s="237">
        <f>'BAR BB| Open rates'!CZ24*0.85</f>
        <v>34680</v>
      </c>
      <c r="DA24" s="237">
        <f>'BAR BB| Open rates'!DA24*0.85</f>
        <v>34680</v>
      </c>
      <c r="DB24" s="237">
        <f>'BAR BB| Open rates'!DB24*0.85</f>
        <v>34680</v>
      </c>
      <c r="DC24" s="237">
        <f>'BAR BB| Open rates'!DC24*0.85</f>
        <v>36380</v>
      </c>
      <c r="DD24" s="237">
        <f>'BAR BB| Open rates'!DD24*0.85</f>
        <v>36380</v>
      </c>
      <c r="DE24" s="237">
        <f>'BAR BB| Open rates'!DE24*0.85</f>
        <v>34680</v>
      </c>
      <c r="DF24" s="237">
        <f>'BAR BB| Open rates'!DF24*0.85</f>
        <v>34680</v>
      </c>
      <c r="DG24" s="237">
        <f>'BAR BB| Open rates'!DG24*0.85</f>
        <v>34680</v>
      </c>
      <c r="DH24" s="237">
        <f>'BAR BB| Open rates'!DH24*0.85</f>
        <v>34680</v>
      </c>
      <c r="DI24" s="237">
        <f>'BAR BB| Open rates'!DI24*0.85</f>
        <v>34680</v>
      </c>
      <c r="DJ24" s="237">
        <f>'BAR BB| Open rates'!DJ24*0.85</f>
        <v>36380</v>
      </c>
      <c r="DK24" s="237">
        <f>'BAR BB| Open rates'!DK24*0.85</f>
        <v>36380</v>
      </c>
      <c r="DL24" s="237">
        <f>'BAR BB| Open rates'!DL24*0.85</f>
        <v>34680</v>
      </c>
      <c r="DM24" s="237">
        <f>'BAR BB| Open rates'!DM24*0.85</f>
        <v>34680</v>
      </c>
      <c r="DN24" s="237">
        <f>'BAR BB| Open rates'!DN24*0.85</f>
        <v>34680</v>
      </c>
      <c r="DO24" s="237">
        <f>'BAR BB| Open rates'!DO24*0.85</f>
        <v>34680</v>
      </c>
      <c r="DP24" s="237">
        <f>'BAR BB| Open rates'!DP24*0.85</f>
        <v>34680</v>
      </c>
      <c r="DQ24" s="237">
        <f>'BAR BB| Open rates'!DQ24*0.85</f>
        <v>36380</v>
      </c>
      <c r="DR24" s="237">
        <f>'BAR BB| Open rates'!DR24*0.85</f>
        <v>36380</v>
      </c>
      <c r="DS24" s="237">
        <f>'BAR BB| Open rates'!DS24*0.85</f>
        <v>34680</v>
      </c>
      <c r="DT24" s="237">
        <f>'BAR BB| Open rates'!DT24*0.85</f>
        <v>34680</v>
      </c>
      <c r="DU24" s="237">
        <f>'BAR BB| Open rates'!DU24*0.85</f>
        <v>34680</v>
      </c>
      <c r="DV24" s="237">
        <f>'BAR BB| Open rates'!DV24*0.85</f>
        <v>34680</v>
      </c>
      <c r="DW24" s="237">
        <f>'BAR BB| Open rates'!DW24*0.85</f>
        <v>34680</v>
      </c>
      <c r="DX24" s="237">
        <f>'BAR BB| Open rates'!DX24*0.85</f>
        <v>36380</v>
      </c>
      <c r="DY24" s="237">
        <f>'BAR BB| Open rates'!DY24*0.85</f>
        <v>36380</v>
      </c>
      <c r="DZ24" s="237">
        <f>'BAR BB| Open rates'!DZ24*0.85</f>
        <v>37825</v>
      </c>
      <c r="EA24" s="237">
        <f>'BAR BB| Open rates'!EA24*0.85</f>
        <v>37825</v>
      </c>
      <c r="EB24" s="237">
        <f>'BAR BB| Open rates'!EB24*0.85</f>
        <v>37825</v>
      </c>
      <c r="EC24" s="237">
        <f>'BAR BB| Open rates'!EC24*0.85</f>
        <v>39695</v>
      </c>
      <c r="ED24" s="237">
        <f>'BAR BB| Open rates'!ED24*0.85</f>
        <v>39695</v>
      </c>
      <c r="EE24" s="237">
        <f>'BAR BB| Open rates'!EE24*0.85</f>
        <v>39695</v>
      </c>
      <c r="EF24" s="237">
        <f>'BAR BB| Open rates'!EF24*0.85</f>
        <v>39695</v>
      </c>
      <c r="EG24" s="237">
        <f>'BAR BB| Open rates'!EG24*0.85</f>
        <v>33830</v>
      </c>
      <c r="EH24" s="237">
        <f>'BAR BB| Open rates'!EH24*0.85</f>
        <v>32130</v>
      </c>
      <c r="EI24" s="237">
        <f>'BAR BB| Open rates'!EI24*0.85</f>
        <v>32130</v>
      </c>
      <c r="EJ24" s="237">
        <f>'BAR BB| Open rates'!EJ24*0.85</f>
        <v>32130</v>
      </c>
      <c r="EK24" s="237">
        <f>'BAR BB| Open rates'!EK24*0.85</f>
        <v>32130</v>
      </c>
      <c r="EL24" s="237">
        <f>'BAR BB| Open rates'!EL24*0.85</f>
        <v>32980</v>
      </c>
      <c r="EM24" s="237">
        <f>'BAR BB| Open rates'!EM24*0.85</f>
        <v>32980</v>
      </c>
      <c r="EN24" s="237">
        <f>'BAR BB| Open rates'!EN24*0.85</f>
        <v>32130</v>
      </c>
      <c r="EO24" s="237">
        <f>'BAR BB| Open rates'!EO24*0.85</f>
        <v>32130</v>
      </c>
      <c r="EP24" s="237">
        <f>'BAR BB| Open rates'!EP24*0.85</f>
        <v>32130</v>
      </c>
      <c r="EQ24" s="237">
        <f>'BAR BB| Open rates'!EQ24*0.85</f>
        <v>32130</v>
      </c>
      <c r="ER24" s="237">
        <f>'BAR BB| Open rates'!ER24*0.85</f>
        <v>32130</v>
      </c>
      <c r="ES24" s="237">
        <f>'BAR BB| Open rates'!ES24*0.85</f>
        <v>32980</v>
      </c>
      <c r="ET24" s="237">
        <f>'BAR BB| Open rates'!ET24*0.85</f>
        <v>32980</v>
      </c>
      <c r="EU24" s="237">
        <f>'BAR BB| Open rates'!EU24*0.85</f>
        <v>32130</v>
      </c>
      <c r="EV24" s="237">
        <f>'BAR BB| Open rates'!EV24*0.85</f>
        <v>32130</v>
      </c>
      <c r="EW24" s="237">
        <f>'BAR BB| Open rates'!EW24*0.85</f>
        <v>32130</v>
      </c>
      <c r="EX24" s="237">
        <f>'BAR BB| Open rates'!EX24*0.85</f>
        <v>32130</v>
      </c>
      <c r="EY24" s="237">
        <f>'BAR BB| Open rates'!EY24*0.85</f>
        <v>32130</v>
      </c>
      <c r="EZ24" s="237">
        <f>'BAR BB| Open rates'!EZ24*0.85</f>
        <v>32980</v>
      </c>
      <c r="FA24" s="237">
        <f>'BAR BB| Open rates'!FA24*0.85</f>
        <v>32980</v>
      </c>
      <c r="FB24" s="237">
        <f>'BAR BB| Open rates'!FB24*0.85</f>
        <v>32130</v>
      </c>
      <c r="FC24" s="237">
        <f>'BAR BB| Open rates'!FC24*0.85</f>
        <v>32130</v>
      </c>
      <c r="FD24" s="237">
        <f>'BAR BB| Open rates'!FD24*0.85</f>
        <v>32130</v>
      </c>
      <c r="FE24" s="237">
        <f>'BAR BB| Open rates'!FE24*0.85</f>
        <v>32130</v>
      </c>
      <c r="FF24" s="237">
        <f>'BAR BB| Open rates'!FF24*0.85</f>
        <v>32130</v>
      </c>
      <c r="FG24" s="237">
        <f>'BAR BB| Open rates'!FG24*0.85</f>
        <v>32980</v>
      </c>
      <c r="FH24" s="237">
        <f>'BAR BB| Open rates'!FH24*0.85</f>
        <v>32980</v>
      </c>
      <c r="FI24" s="237">
        <f>'BAR BB| Open rates'!FI24*0.85</f>
        <v>32130</v>
      </c>
      <c r="FJ24" s="237">
        <f>'BAR BB| Open rates'!FJ24*0.85</f>
        <v>32130</v>
      </c>
      <c r="FK24" s="237">
        <f>'BAR BB| Open rates'!FK24*0.85</f>
        <v>32130</v>
      </c>
      <c r="FL24" s="237">
        <f>'BAR BB| Open rates'!FL24*0.85</f>
        <v>32130</v>
      </c>
      <c r="FM24" s="237">
        <f>'BAR BB| Open rates'!FM24*0.85</f>
        <v>32130</v>
      </c>
      <c r="FN24" s="237">
        <f>'BAR BB| Open rates'!FN24*0.85</f>
        <v>32980</v>
      </c>
      <c r="FO24" s="237">
        <f>'BAR BB| Open rates'!FO24*0.85</f>
        <v>32980</v>
      </c>
      <c r="FP24" s="237">
        <f>'BAR BB| Open rates'!FP24*0.85</f>
        <v>32130</v>
      </c>
      <c r="FQ24" s="237">
        <f>'BAR BB| Open rates'!FQ24*0.85</f>
        <v>32130</v>
      </c>
      <c r="FR24" s="237">
        <f>'BAR BB| Open rates'!FR24*0.85</f>
        <v>32130</v>
      </c>
      <c r="FS24" s="237">
        <f>'BAR BB| Open rates'!FS24*0.85</f>
        <v>32130</v>
      </c>
      <c r="FT24" s="237">
        <f>'BAR BB| Open rates'!FT24*0.85</f>
        <v>32130</v>
      </c>
      <c r="FU24" s="237">
        <f>'BAR BB| Open rates'!FU24*0.85</f>
        <v>32980</v>
      </c>
      <c r="FV24" s="237">
        <f>'BAR BB| Open rates'!FV24*0.85</f>
        <v>32980</v>
      </c>
      <c r="FW24" s="237">
        <f>'BAR BB| Open rates'!FW24*0.85</f>
        <v>36125</v>
      </c>
      <c r="FX24" s="237">
        <f>'BAR BB| Open rates'!FX24*0.85</f>
        <v>36125</v>
      </c>
      <c r="FY24" s="237">
        <f>'BAR BB| Open rates'!FY24*0.85</f>
        <v>36125</v>
      </c>
      <c r="FZ24" s="237">
        <f>'BAR BB| Open rates'!FZ24*0.85</f>
        <v>36125</v>
      </c>
      <c r="GA24" s="237">
        <f>'BAR BB| Open rates'!GA24*0.85</f>
        <v>36125</v>
      </c>
      <c r="GB24" s="237">
        <f>'BAR BB| Open rates'!GB24*0.85</f>
        <v>37995</v>
      </c>
      <c r="GC24" s="237">
        <f>'BAR BB| Open rates'!GC24*0.85</f>
        <v>37995</v>
      </c>
      <c r="GD24" s="237">
        <f>'BAR BB| Open rates'!GD24*0.85</f>
        <v>37995</v>
      </c>
      <c r="GE24" s="237">
        <f>'BAR BB| Open rates'!GE24*0.85</f>
        <v>37995</v>
      </c>
    </row>
    <row r="25" spans="1:187" s="36" customFormat="1" ht="12" customHeight="1" x14ac:dyDescent="0.2">
      <c r="A25" s="237">
        <v>3</v>
      </c>
      <c r="B25" s="237">
        <f>'BAR BB| Open rates'!B25*0.85</f>
        <v>49640</v>
      </c>
      <c r="C25" s="237">
        <f>'BAR BB| Open rates'!C25*0.85</f>
        <v>49640</v>
      </c>
      <c r="D25" s="237">
        <f>'BAR BB| Open rates'!D25*0.85</f>
        <v>47345</v>
      </c>
      <c r="E25" s="237">
        <f>'BAR BB| Open rates'!E25*0.85</f>
        <v>47345</v>
      </c>
      <c r="F25" s="237">
        <f>'BAR BB| Open rates'!F25*0.85</f>
        <v>45475</v>
      </c>
      <c r="G25" s="237">
        <f>'BAR BB| Open rates'!G25*0.85</f>
        <v>47345</v>
      </c>
      <c r="H25" s="237">
        <f>'BAR BB| Open rates'!H25*0.85</f>
        <v>47345</v>
      </c>
      <c r="I25" s="237">
        <f>'BAR BB| Open rates'!I25*0.85</f>
        <v>49045</v>
      </c>
      <c r="J25" s="237">
        <f>'BAR BB| Open rates'!J25*0.85</f>
        <v>49045</v>
      </c>
      <c r="K25" s="237">
        <f>'BAR BB| Open rates'!K25*0.85</f>
        <v>47345</v>
      </c>
      <c r="L25" s="237">
        <f>'BAR BB| Open rates'!L25*0.85</f>
        <v>47345</v>
      </c>
      <c r="M25" s="237">
        <f>'BAR BB| Open rates'!M25*0.85</f>
        <v>47345</v>
      </c>
      <c r="N25" s="237">
        <f>'BAR BB| Open rates'!N25*0.85</f>
        <v>47345</v>
      </c>
      <c r="O25" s="237">
        <f>'BAR BB| Open rates'!O25*0.85</f>
        <v>47345</v>
      </c>
      <c r="P25" s="237">
        <f>'BAR BB| Open rates'!P25*0.85</f>
        <v>49045</v>
      </c>
      <c r="Q25" s="237">
        <f>'BAR BB| Open rates'!Q25*0.85</f>
        <v>49045</v>
      </c>
      <c r="R25" s="237">
        <f>'BAR BB| Open rates'!R25*0.85</f>
        <v>49045</v>
      </c>
      <c r="S25" s="237">
        <f>'BAR BB| Open rates'!S25*0.85</f>
        <v>49045</v>
      </c>
      <c r="T25" s="237">
        <f>'BAR BB| Open rates'!T25*0.85</f>
        <v>49045</v>
      </c>
      <c r="U25" s="237">
        <f>'BAR BB| Open rates'!U25*0.85</f>
        <v>49045</v>
      </c>
      <c r="V25" s="237">
        <f>'BAR BB| Open rates'!V25*0.85</f>
        <v>49045</v>
      </c>
      <c r="W25" s="237">
        <f>'BAR BB| Open rates'!W25*0.85</f>
        <v>50745</v>
      </c>
      <c r="X25" s="237">
        <f>'BAR BB| Open rates'!X25*0.85</f>
        <v>50745</v>
      </c>
      <c r="Y25" s="237">
        <f>'BAR BB| Open rates'!Y25*0.85</f>
        <v>49045</v>
      </c>
      <c r="Z25" s="237">
        <f>'BAR BB| Open rates'!Z25*0.85</f>
        <v>49045</v>
      </c>
      <c r="AA25" s="237">
        <f>'BAR BB| Open rates'!AA25*0.85</f>
        <v>49045</v>
      </c>
      <c r="AB25" s="237">
        <f>'BAR BB| Open rates'!AB25*0.85</f>
        <v>49045</v>
      </c>
      <c r="AC25" s="237">
        <f>'BAR BB| Open rates'!AC25*0.85</f>
        <v>49045</v>
      </c>
      <c r="AD25" s="237">
        <f>'BAR BB| Open rates'!AD25*0.85</f>
        <v>50745</v>
      </c>
      <c r="AE25" s="237">
        <f>'BAR BB| Open rates'!AE25*0.85</f>
        <v>50745</v>
      </c>
      <c r="AF25" s="237">
        <f>'BAR BB| Open rates'!AF25*0.85</f>
        <v>49045</v>
      </c>
      <c r="AG25" s="237">
        <f>'BAR BB| Open rates'!AG25*0.85</f>
        <v>49045</v>
      </c>
      <c r="AH25" s="237">
        <f>'BAR BB| Open rates'!AH25*0.85</f>
        <v>49045</v>
      </c>
      <c r="AI25" s="237">
        <f>'BAR BB| Open rates'!AI25*0.85</f>
        <v>49045</v>
      </c>
      <c r="AJ25" s="237">
        <f>'BAR BB| Open rates'!AJ25*0.85</f>
        <v>49045</v>
      </c>
      <c r="AK25" s="237">
        <f>'BAR BB| Open rates'!AK25*0.85</f>
        <v>50745</v>
      </c>
      <c r="AL25" s="237">
        <f>'BAR BB| Open rates'!AL25*0.85</f>
        <v>50745</v>
      </c>
      <c r="AM25" s="237">
        <f>'BAR BB| Open rates'!AM25*0.85</f>
        <v>49045</v>
      </c>
      <c r="AN25" s="237">
        <f>'BAR BB| Open rates'!AN25*0.85</f>
        <v>49045</v>
      </c>
      <c r="AO25" s="237">
        <f>'BAR BB| Open rates'!AO25*0.85</f>
        <v>49045</v>
      </c>
      <c r="AP25" s="237">
        <f>'BAR BB| Open rates'!AP25*0.85</f>
        <v>49045</v>
      </c>
      <c r="AQ25" s="237">
        <f>'BAR BB| Open rates'!AQ25*0.85</f>
        <v>49045</v>
      </c>
      <c r="AR25" s="237">
        <f>'BAR BB| Open rates'!AR25*0.85</f>
        <v>50745</v>
      </c>
      <c r="AS25" s="237">
        <f>'BAR BB| Open rates'!AS25*0.85</f>
        <v>50745</v>
      </c>
      <c r="AT25" s="237">
        <f>'BAR BB| Open rates'!AT25*0.85</f>
        <v>49045</v>
      </c>
      <c r="AU25" s="237">
        <f>'BAR BB| Open rates'!AU25*0.85</f>
        <v>49045</v>
      </c>
      <c r="AV25" s="237">
        <f>'BAR BB| Open rates'!AV25*0.85</f>
        <v>49045</v>
      </c>
      <c r="AW25" s="237">
        <f>'BAR BB| Open rates'!AW25*0.85</f>
        <v>49045</v>
      </c>
      <c r="AX25" s="237">
        <f>'BAR BB| Open rates'!AX25*0.85</f>
        <v>49045</v>
      </c>
      <c r="AY25" s="237">
        <f>'BAR BB| Open rates'!AY25*0.85</f>
        <v>50745</v>
      </c>
      <c r="AZ25" s="237">
        <f>'BAR BB| Open rates'!AZ25*0.85</f>
        <v>50745</v>
      </c>
      <c r="BA25" s="237">
        <f>'BAR BB| Open rates'!BA25*0.85</f>
        <v>49045</v>
      </c>
      <c r="BB25" s="237">
        <f>'BAR BB| Open rates'!BB25*0.85</f>
        <v>49045</v>
      </c>
      <c r="BC25" s="237">
        <f>'BAR BB| Open rates'!BC25*0.85</f>
        <v>49045</v>
      </c>
      <c r="BD25" s="237">
        <f>'BAR BB| Open rates'!BD25*0.85</f>
        <v>49045</v>
      </c>
      <c r="BE25" s="237">
        <f>'BAR BB| Open rates'!BE25*0.85</f>
        <v>49045</v>
      </c>
      <c r="BF25" s="237">
        <f>'BAR BB| Open rates'!BF25*0.85</f>
        <v>50745</v>
      </c>
      <c r="BG25" s="237">
        <f>'BAR BB| Open rates'!BG25*0.85</f>
        <v>50745</v>
      </c>
      <c r="BH25" s="237">
        <f>'BAR BB| Open rates'!BH25*0.85</f>
        <v>46325</v>
      </c>
      <c r="BI25" s="237">
        <f>'BAR BB| Open rates'!BI25*0.85</f>
        <v>46325</v>
      </c>
      <c r="BJ25" s="237">
        <f>'BAR BB| Open rates'!BJ25*0.85</f>
        <v>46325</v>
      </c>
      <c r="BK25" s="237">
        <f>'BAR BB| Open rates'!BK25*0.85</f>
        <v>46325</v>
      </c>
      <c r="BL25" s="237">
        <f>'BAR BB| Open rates'!BL25*0.85</f>
        <v>46325</v>
      </c>
      <c r="BM25" s="237">
        <f>'BAR BB| Open rates'!BM25*0.85</f>
        <v>47345</v>
      </c>
      <c r="BN25" s="237">
        <f>'BAR BB| Open rates'!BN25*0.85</f>
        <v>47345</v>
      </c>
      <c r="BO25" s="237">
        <f>'BAR BB| Open rates'!BO25*0.85</f>
        <v>45475</v>
      </c>
      <c r="BP25" s="237">
        <f>'BAR BB| Open rates'!BP25*0.85</f>
        <v>45475</v>
      </c>
      <c r="BQ25" s="237">
        <f>'BAR BB| Open rates'!BQ25*0.85</f>
        <v>42245</v>
      </c>
      <c r="BR25" s="237">
        <f>'BAR BB| Open rates'!BR25*0.85</f>
        <v>42245</v>
      </c>
      <c r="BS25" s="237">
        <f>'BAR BB| Open rates'!BS25*0.85</f>
        <v>42245</v>
      </c>
      <c r="BT25" s="237">
        <f>'BAR BB| Open rates'!BT25*0.85</f>
        <v>42245</v>
      </c>
      <c r="BU25" s="237">
        <f>'BAR BB| Open rates'!BU25*0.85</f>
        <v>42245</v>
      </c>
      <c r="BV25" s="237">
        <f>'BAR BB| Open rates'!BV25*0.85</f>
        <v>40375</v>
      </c>
      <c r="BW25" s="237">
        <f>'BAR BB| Open rates'!BW25*0.85</f>
        <v>40375</v>
      </c>
      <c r="BX25" s="237">
        <f>'BAR BB| Open rates'!BX25*0.85</f>
        <v>40375</v>
      </c>
      <c r="BY25" s="237">
        <f>'BAR BB| Open rates'!BY25*0.85</f>
        <v>40375</v>
      </c>
      <c r="BZ25" s="237">
        <f>'BAR BB| Open rates'!BZ25*0.85</f>
        <v>40375</v>
      </c>
      <c r="CA25" s="237">
        <f>'BAR BB| Open rates'!CA25*0.85</f>
        <v>42245</v>
      </c>
      <c r="CB25" s="237">
        <f>'BAR BB| Open rates'!CB25*0.85</f>
        <v>42245</v>
      </c>
      <c r="CC25" s="237">
        <f>'BAR BB| Open rates'!CC25*0.85</f>
        <v>40375</v>
      </c>
      <c r="CD25" s="237">
        <f>'BAR BB| Open rates'!CD25*0.85</f>
        <v>40375</v>
      </c>
      <c r="CE25" s="237">
        <f>'BAR BB| Open rates'!CE25*0.85</f>
        <v>40375</v>
      </c>
      <c r="CF25" s="237">
        <f>'BAR BB| Open rates'!CF25*0.85</f>
        <v>40375</v>
      </c>
      <c r="CG25" s="237">
        <f>'BAR BB| Open rates'!CG25*0.85</f>
        <v>40375</v>
      </c>
      <c r="CH25" s="237">
        <f>'BAR BB| Open rates'!CH25*0.85</f>
        <v>42245</v>
      </c>
      <c r="CI25" s="237">
        <f>'BAR BB| Open rates'!CI25*0.85</f>
        <v>42245</v>
      </c>
      <c r="CJ25" s="237">
        <f>'BAR BB| Open rates'!CJ25*0.85</f>
        <v>40375</v>
      </c>
      <c r="CK25" s="237">
        <f>'BAR BB| Open rates'!CK25*0.85</f>
        <v>40375</v>
      </c>
      <c r="CL25" s="237">
        <f>'BAR BB| Open rates'!CL25*0.85</f>
        <v>40375</v>
      </c>
      <c r="CM25" s="237">
        <f>'BAR BB| Open rates'!CM25*0.85</f>
        <v>40375</v>
      </c>
      <c r="CN25" s="237">
        <f>'BAR BB| Open rates'!CN25*0.85</f>
        <v>40375</v>
      </c>
      <c r="CO25" s="237">
        <f>'BAR BB| Open rates'!CO25*0.85</f>
        <v>42245</v>
      </c>
      <c r="CP25" s="237">
        <f>'BAR BB| Open rates'!CP25*0.85</f>
        <v>42245</v>
      </c>
      <c r="CQ25" s="237">
        <f>'BAR BB| Open rates'!CQ25*0.85</f>
        <v>40375</v>
      </c>
      <c r="CR25" s="237">
        <f>'BAR BB| Open rates'!CR25*0.85</f>
        <v>40375</v>
      </c>
      <c r="CS25" s="237">
        <f>'BAR BB| Open rates'!CS25*0.85</f>
        <v>40375</v>
      </c>
      <c r="CT25" s="237">
        <f>'BAR BB| Open rates'!CT25*0.85</f>
        <v>40375</v>
      </c>
      <c r="CU25" s="237">
        <f>'BAR BB| Open rates'!CU25*0.85</f>
        <v>38930</v>
      </c>
      <c r="CV25" s="237">
        <f>'BAR BB| Open rates'!CV25*0.85</f>
        <v>38930</v>
      </c>
      <c r="CW25" s="237">
        <f>'BAR BB| Open rates'!CW25*0.85</f>
        <v>38930</v>
      </c>
      <c r="CX25" s="237">
        <f>'BAR BB| Open rates'!CX25*0.85</f>
        <v>37230</v>
      </c>
      <c r="CY25" s="237">
        <f>'BAR BB| Open rates'!CY25*0.85</f>
        <v>37230</v>
      </c>
      <c r="CZ25" s="237">
        <f>'BAR BB| Open rates'!CZ25*0.85</f>
        <v>37230</v>
      </c>
      <c r="DA25" s="237">
        <f>'BAR BB| Open rates'!DA25*0.85</f>
        <v>37230</v>
      </c>
      <c r="DB25" s="237">
        <f>'BAR BB| Open rates'!DB25*0.85</f>
        <v>37230</v>
      </c>
      <c r="DC25" s="237">
        <f>'BAR BB| Open rates'!DC25*0.85</f>
        <v>38930</v>
      </c>
      <c r="DD25" s="237">
        <f>'BAR BB| Open rates'!DD25*0.85</f>
        <v>38930</v>
      </c>
      <c r="DE25" s="237">
        <f>'BAR BB| Open rates'!DE25*0.85</f>
        <v>37230</v>
      </c>
      <c r="DF25" s="237">
        <f>'BAR BB| Open rates'!DF25*0.85</f>
        <v>37230</v>
      </c>
      <c r="DG25" s="237">
        <f>'BAR BB| Open rates'!DG25*0.85</f>
        <v>37230</v>
      </c>
      <c r="DH25" s="237">
        <f>'BAR BB| Open rates'!DH25*0.85</f>
        <v>37230</v>
      </c>
      <c r="DI25" s="237">
        <f>'BAR BB| Open rates'!DI25*0.85</f>
        <v>37230</v>
      </c>
      <c r="DJ25" s="237">
        <f>'BAR BB| Open rates'!DJ25*0.85</f>
        <v>38930</v>
      </c>
      <c r="DK25" s="237">
        <f>'BAR BB| Open rates'!DK25*0.85</f>
        <v>38930</v>
      </c>
      <c r="DL25" s="237">
        <f>'BAR BB| Open rates'!DL25*0.85</f>
        <v>37230</v>
      </c>
      <c r="DM25" s="237">
        <f>'BAR BB| Open rates'!DM25*0.85</f>
        <v>37230</v>
      </c>
      <c r="DN25" s="237">
        <f>'BAR BB| Open rates'!DN25*0.85</f>
        <v>37230</v>
      </c>
      <c r="DO25" s="237">
        <f>'BAR BB| Open rates'!DO25*0.85</f>
        <v>37230</v>
      </c>
      <c r="DP25" s="237">
        <f>'BAR BB| Open rates'!DP25*0.85</f>
        <v>37230</v>
      </c>
      <c r="DQ25" s="237">
        <f>'BAR BB| Open rates'!DQ25*0.85</f>
        <v>38930</v>
      </c>
      <c r="DR25" s="237">
        <f>'BAR BB| Open rates'!DR25*0.85</f>
        <v>38930</v>
      </c>
      <c r="DS25" s="237">
        <f>'BAR BB| Open rates'!DS25*0.85</f>
        <v>37230</v>
      </c>
      <c r="DT25" s="237">
        <f>'BAR BB| Open rates'!DT25*0.85</f>
        <v>37230</v>
      </c>
      <c r="DU25" s="237">
        <f>'BAR BB| Open rates'!DU25*0.85</f>
        <v>37230</v>
      </c>
      <c r="DV25" s="237">
        <f>'BAR BB| Open rates'!DV25*0.85</f>
        <v>37230</v>
      </c>
      <c r="DW25" s="237">
        <f>'BAR BB| Open rates'!DW25*0.85</f>
        <v>37230</v>
      </c>
      <c r="DX25" s="237">
        <f>'BAR BB| Open rates'!DX25*0.85</f>
        <v>38930</v>
      </c>
      <c r="DY25" s="237">
        <f>'BAR BB| Open rates'!DY25*0.85</f>
        <v>38930</v>
      </c>
      <c r="DZ25" s="237">
        <f>'BAR BB| Open rates'!DZ25*0.85</f>
        <v>40375</v>
      </c>
      <c r="EA25" s="237">
        <f>'BAR BB| Open rates'!EA25*0.85</f>
        <v>40375</v>
      </c>
      <c r="EB25" s="237">
        <f>'BAR BB| Open rates'!EB25*0.85</f>
        <v>40375</v>
      </c>
      <c r="EC25" s="237">
        <f>'BAR BB| Open rates'!EC25*0.85</f>
        <v>42245</v>
      </c>
      <c r="ED25" s="237">
        <f>'BAR BB| Open rates'!ED25*0.85</f>
        <v>42245</v>
      </c>
      <c r="EE25" s="237">
        <f>'BAR BB| Open rates'!EE25*0.85</f>
        <v>42245</v>
      </c>
      <c r="EF25" s="237">
        <f>'BAR BB| Open rates'!EF25*0.85</f>
        <v>42245</v>
      </c>
      <c r="EG25" s="237">
        <f>'BAR BB| Open rates'!EG25*0.85</f>
        <v>36380</v>
      </c>
      <c r="EH25" s="237">
        <f>'BAR BB| Open rates'!EH25*0.85</f>
        <v>34680</v>
      </c>
      <c r="EI25" s="237">
        <f>'BAR BB| Open rates'!EI25*0.85</f>
        <v>34680</v>
      </c>
      <c r="EJ25" s="237">
        <f>'BAR BB| Open rates'!EJ25*0.85</f>
        <v>34680</v>
      </c>
      <c r="EK25" s="237">
        <f>'BAR BB| Open rates'!EK25*0.85</f>
        <v>34680</v>
      </c>
      <c r="EL25" s="237">
        <f>'BAR BB| Open rates'!EL25*0.85</f>
        <v>35530</v>
      </c>
      <c r="EM25" s="237">
        <f>'BAR BB| Open rates'!EM25*0.85</f>
        <v>35530</v>
      </c>
      <c r="EN25" s="237">
        <f>'BAR BB| Open rates'!EN25*0.85</f>
        <v>34680</v>
      </c>
      <c r="EO25" s="237">
        <f>'BAR BB| Open rates'!EO25*0.85</f>
        <v>34680</v>
      </c>
      <c r="EP25" s="237">
        <f>'BAR BB| Open rates'!EP25*0.85</f>
        <v>34680</v>
      </c>
      <c r="EQ25" s="237">
        <f>'BAR BB| Open rates'!EQ25*0.85</f>
        <v>34680</v>
      </c>
      <c r="ER25" s="237">
        <f>'BAR BB| Open rates'!ER25*0.85</f>
        <v>34680</v>
      </c>
      <c r="ES25" s="237">
        <f>'BAR BB| Open rates'!ES25*0.85</f>
        <v>35530</v>
      </c>
      <c r="ET25" s="237">
        <f>'BAR BB| Open rates'!ET25*0.85</f>
        <v>35530</v>
      </c>
      <c r="EU25" s="237">
        <f>'BAR BB| Open rates'!EU25*0.85</f>
        <v>34680</v>
      </c>
      <c r="EV25" s="237">
        <f>'BAR BB| Open rates'!EV25*0.85</f>
        <v>34680</v>
      </c>
      <c r="EW25" s="237">
        <f>'BAR BB| Open rates'!EW25*0.85</f>
        <v>34680</v>
      </c>
      <c r="EX25" s="237">
        <f>'BAR BB| Open rates'!EX25*0.85</f>
        <v>34680</v>
      </c>
      <c r="EY25" s="237">
        <f>'BAR BB| Open rates'!EY25*0.85</f>
        <v>34680</v>
      </c>
      <c r="EZ25" s="237">
        <f>'BAR BB| Open rates'!EZ25*0.85</f>
        <v>35530</v>
      </c>
      <c r="FA25" s="237">
        <f>'BAR BB| Open rates'!FA25*0.85</f>
        <v>35530</v>
      </c>
      <c r="FB25" s="237">
        <f>'BAR BB| Open rates'!FB25*0.85</f>
        <v>34680</v>
      </c>
      <c r="FC25" s="237">
        <f>'BAR BB| Open rates'!FC25*0.85</f>
        <v>34680</v>
      </c>
      <c r="FD25" s="237">
        <f>'BAR BB| Open rates'!FD25*0.85</f>
        <v>34680</v>
      </c>
      <c r="FE25" s="237">
        <f>'BAR BB| Open rates'!FE25*0.85</f>
        <v>34680</v>
      </c>
      <c r="FF25" s="237">
        <f>'BAR BB| Open rates'!FF25*0.85</f>
        <v>34680</v>
      </c>
      <c r="FG25" s="237">
        <f>'BAR BB| Open rates'!FG25*0.85</f>
        <v>35530</v>
      </c>
      <c r="FH25" s="237">
        <f>'BAR BB| Open rates'!FH25*0.85</f>
        <v>35530</v>
      </c>
      <c r="FI25" s="237">
        <f>'BAR BB| Open rates'!FI25*0.85</f>
        <v>34680</v>
      </c>
      <c r="FJ25" s="237">
        <f>'BAR BB| Open rates'!FJ25*0.85</f>
        <v>34680</v>
      </c>
      <c r="FK25" s="237">
        <f>'BAR BB| Open rates'!FK25*0.85</f>
        <v>34680</v>
      </c>
      <c r="FL25" s="237">
        <f>'BAR BB| Open rates'!FL25*0.85</f>
        <v>34680</v>
      </c>
      <c r="FM25" s="237">
        <f>'BAR BB| Open rates'!FM25*0.85</f>
        <v>34680</v>
      </c>
      <c r="FN25" s="237">
        <f>'BAR BB| Open rates'!FN25*0.85</f>
        <v>35530</v>
      </c>
      <c r="FO25" s="237">
        <f>'BAR BB| Open rates'!FO25*0.85</f>
        <v>35530</v>
      </c>
      <c r="FP25" s="237">
        <f>'BAR BB| Open rates'!FP25*0.85</f>
        <v>34680</v>
      </c>
      <c r="FQ25" s="237">
        <f>'BAR BB| Open rates'!FQ25*0.85</f>
        <v>34680</v>
      </c>
      <c r="FR25" s="237">
        <f>'BAR BB| Open rates'!FR25*0.85</f>
        <v>34680</v>
      </c>
      <c r="FS25" s="237">
        <f>'BAR BB| Open rates'!FS25*0.85</f>
        <v>34680</v>
      </c>
      <c r="FT25" s="237">
        <f>'BAR BB| Open rates'!FT25*0.85</f>
        <v>34680</v>
      </c>
      <c r="FU25" s="237">
        <f>'BAR BB| Open rates'!FU25*0.85</f>
        <v>35530</v>
      </c>
      <c r="FV25" s="237">
        <f>'BAR BB| Open rates'!FV25*0.85</f>
        <v>35530</v>
      </c>
      <c r="FW25" s="237">
        <f>'BAR BB| Open rates'!FW25*0.85</f>
        <v>38675</v>
      </c>
      <c r="FX25" s="237">
        <f>'BAR BB| Open rates'!FX25*0.85</f>
        <v>38675</v>
      </c>
      <c r="FY25" s="237">
        <f>'BAR BB| Open rates'!FY25*0.85</f>
        <v>38675</v>
      </c>
      <c r="FZ25" s="237">
        <f>'BAR BB| Open rates'!FZ25*0.85</f>
        <v>38675</v>
      </c>
      <c r="GA25" s="237">
        <f>'BAR BB| Open rates'!GA25*0.85</f>
        <v>38675</v>
      </c>
      <c r="GB25" s="237">
        <f>'BAR BB| Open rates'!GB25*0.85</f>
        <v>40545</v>
      </c>
      <c r="GC25" s="237">
        <f>'BAR BB| Open rates'!GC25*0.85</f>
        <v>40545</v>
      </c>
      <c r="GD25" s="237">
        <f>'BAR BB| Open rates'!GD25*0.85</f>
        <v>40545</v>
      </c>
      <c r="GE25" s="237">
        <f>'BAR BB| Open rates'!GE25*0.85</f>
        <v>40545</v>
      </c>
    </row>
    <row r="26" spans="1:187" s="36" customFormat="1" ht="12" customHeight="1" x14ac:dyDescent="0.2">
      <c r="A26" s="237">
        <v>4</v>
      </c>
      <c r="B26" s="237">
        <f>'BAR BB| Open rates'!B26*0.85</f>
        <v>52190</v>
      </c>
      <c r="C26" s="237">
        <f>'BAR BB| Open rates'!C26*0.85</f>
        <v>52190</v>
      </c>
      <c r="D26" s="237">
        <f>'BAR BB| Open rates'!D26*0.85</f>
        <v>49895</v>
      </c>
      <c r="E26" s="237">
        <f>'BAR BB| Open rates'!E26*0.85</f>
        <v>49895</v>
      </c>
      <c r="F26" s="237">
        <f>'BAR BB| Open rates'!F26*0.85</f>
        <v>48025</v>
      </c>
      <c r="G26" s="237">
        <f>'BAR BB| Open rates'!G26*0.85</f>
        <v>49895</v>
      </c>
      <c r="H26" s="237">
        <f>'BAR BB| Open rates'!H26*0.85</f>
        <v>49895</v>
      </c>
      <c r="I26" s="237">
        <f>'BAR BB| Open rates'!I26*0.85</f>
        <v>51595</v>
      </c>
      <c r="J26" s="237">
        <f>'BAR BB| Open rates'!J26*0.85</f>
        <v>51595</v>
      </c>
      <c r="K26" s="237">
        <f>'BAR BB| Open rates'!K26*0.85</f>
        <v>49895</v>
      </c>
      <c r="L26" s="237">
        <f>'BAR BB| Open rates'!L26*0.85</f>
        <v>49895</v>
      </c>
      <c r="M26" s="237">
        <f>'BAR BB| Open rates'!M26*0.85</f>
        <v>49895</v>
      </c>
      <c r="N26" s="237">
        <f>'BAR BB| Open rates'!N26*0.85</f>
        <v>49895</v>
      </c>
      <c r="O26" s="237">
        <f>'BAR BB| Open rates'!O26*0.85</f>
        <v>49895</v>
      </c>
      <c r="P26" s="237">
        <f>'BAR BB| Open rates'!P26*0.85</f>
        <v>51595</v>
      </c>
      <c r="Q26" s="237">
        <f>'BAR BB| Open rates'!Q26*0.85</f>
        <v>51595</v>
      </c>
      <c r="R26" s="237">
        <f>'BAR BB| Open rates'!R26*0.85</f>
        <v>51595</v>
      </c>
      <c r="S26" s="237">
        <f>'BAR BB| Open rates'!S26*0.85</f>
        <v>51595</v>
      </c>
      <c r="T26" s="237">
        <f>'BAR BB| Open rates'!T26*0.85</f>
        <v>51595</v>
      </c>
      <c r="U26" s="237">
        <f>'BAR BB| Open rates'!U26*0.85</f>
        <v>51595</v>
      </c>
      <c r="V26" s="237">
        <f>'BAR BB| Open rates'!V26*0.85</f>
        <v>51595</v>
      </c>
      <c r="W26" s="237">
        <f>'BAR BB| Open rates'!W26*0.85</f>
        <v>53295</v>
      </c>
      <c r="X26" s="237">
        <f>'BAR BB| Open rates'!X26*0.85</f>
        <v>53295</v>
      </c>
      <c r="Y26" s="237">
        <f>'BAR BB| Open rates'!Y26*0.85</f>
        <v>51595</v>
      </c>
      <c r="Z26" s="237">
        <f>'BAR BB| Open rates'!Z26*0.85</f>
        <v>51595</v>
      </c>
      <c r="AA26" s="237">
        <f>'BAR BB| Open rates'!AA26*0.85</f>
        <v>51595</v>
      </c>
      <c r="AB26" s="237">
        <f>'BAR BB| Open rates'!AB26*0.85</f>
        <v>51595</v>
      </c>
      <c r="AC26" s="237">
        <f>'BAR BB| Open rates'!AC26*0.85</f>
        <v>51595</v>
      </c>
      <c r="AD26" s="237">
        <f>'BAR BB| Open rates'!AD26*0.85</f>
        <v>53295</v>
      </c>
      <c r="AE26" s="237">
        <f>'BAR BB| Open rates'!AE26*0.85</f>
        <v>53295</v>
      </c>
      <c r="AF26" s="237">
        <f>'BAR BB| Open rates'!AF26*0.85</f>
        <v>51595</v>
      </c>
      <c r="AG26" s="237">
        <f>'BAR BB| Open rates'!AG26*0.85</f>
        <v>51595</v>
      </c>
      <c r="AH26" s="237">
        <f>'BAR BB| Open rates'!AH26*0.85</f>
        <v>51595</v>
      </c>
      <c r="AI26" s="237">
        <f>'BAR BB| Open rates'!AI26*0.85</f>
        <v>51595</v>
      </c>
      <c r="AJ26" s="237">
        <f>'BAR BB| Open rates'!AJ26*0.85</f>
        <v>51595</v>
      </c>
      <c r="AK26" s="237">
        <f>'BAR BB| Open rates'!AK26*0.85</f>
        <v>53295</v>
      </c>
      <c r="AL26" s="237">
        <f>'BAR BB| Open rates'!AL26*0.85</f>
        <v>53295</v>
      </c>
      <c r="AM26" s="237">
        <f>'BAR BB| Open rates'!AM26*0.85</f>
        <v>51595</v>
      </c>
      <c r="AN26" s="237">
        <f>'BAR BB| Open rates'!AN26*0.85</f>
        <v>51595</v>
      </c>
      <c r="AO26" s="237">
        <f>'BAR BB| Open rates'!AO26*0.85</f>
        <v>51595</v>
      </c>
      <c r="AP26" s="237">
        <f>'BAR BB| Open rates'!AP26*0.85</f>
        <v>51595</v>
      </c>
      <c r="AQ26" s="237">
        <f>'BAR BB| Open rates'!AQ26*0.85</f>
        <v>51595</v>
      </c>
      <c r="AR26" s="237">
        <f>'BAR BB| Open rates'!AR26*0.85</f>
        <v>53295</v>
      </c>
      <c r="AS26" s="237">
        <f>'BAR BB| Open rates'!AS26*0.85</f>
        <v>53295</v>
      </c>
      <c r="AT26" s="237">
        <f>'BAR BB| Open rates'!AT26*0.85</f>
        <v>51595</v>
      </c>
      <c r="AU26" s="237">
        <f>'BAR BB| Open rates'!AU26*0.85</f>
        <v>51595</v>
      </c>
      <c r="AV26" s="237">
        <f>'BAR BB| Open rates'!AV26*0.85</f>
        <v>51595</v>
      </c>
      <c r="AW26" s="237">
        <f>'BAR BB| Open rates'!AW26*0.85</f>
        <v>51595</v>
      </c>
      <c r="AX26" s="237">
        <f>'BAR BB| Open rates'!AX26*0.85</f>
        <v>51595</v>
      </c>
      <c r="AY26" s="237">
        <f>'BAR BB| Open rates'!AY26*0.85</f>
        <v>53295</v>
      </c>
      <c r="AZ26" s="237">
        <f>'BAR BB| Open rates'!AZ26*0.85</f>
        <v>53295</v>
      </c>
      <c r="BA26" s="237">
        <f>'BAR BB| Open rates'!BA26*0.85</f>
        <v>51595</v>
      </c>
      <c r="BB26" s="237">
        <f>'BAR BB| Open rates'!BB26*0.85</f>
        <v>51595</v>
      </c>
      <c r="BC26" s="237">
        <f>'BAR BB| Open rates'!BC26*0.85</f>
        <v>51595</v>
      </c>
      <c r="BD26" s="237">
        <f>'BAR BB| Open rates'!BD26*0.85</f>
        <v>51595</v>
      </c>
      <c r="BE26" s="237">
        <f>'BAR BB| Open rates'!BE26*0.85</f>
        <v>51595</v>
      </c>
      <c r="BF26" s="237">
        <f>'BAR BB| Open rates'!BF26*0.85</f>
        <v>53295</v>
      </c>
      <c r="BG26" s="237">
        <f>'BAR BB| Open rates'!BG26*0.85</f>
        <v>53295</v>
      </c>
      <c r="BH26" s="237">
        <f>'BAR BB| Open rates'!BH26*0.85</f>
        <v>48875</v>
      </c>
      <c r="BI26" s="237">
        <f>'BAR BB| Open rates'!BI26*0.85</f>
        <v>48875</v>
      </c>
      <c r="BJ26" s="237">
        <f>'BAR BB| Open rates'!BJ26*0.85</f>
        <v>48875</v>
      </c>
      <c r="BK26" s="237">
        <f>'BAR BB| Open rates'!BK26*0.85</f>
        <v>48875</v>
      </c>
      <c r="BL26" s="237">
        <f>'BAR BB| Open rates'!BL26*0.85</f>
        <v>48875</v>
      </c>
      <c r="BM26" s="237">
        <f>'BAR BB| Open rates'!BM26*0.85</f>
        <v>49895</v>
      </c>
      <c r="BN26" s="237">
        <f>'BAR BB| Open rates'!BN26*0.85</f>
        <v>49895</v>
      </c>
      <c r="BO26" s="237">
        <f>'BAR BB| Open rates'!BO26*0.85</f>
        <v>48025</v>
      </c>
      <c r="BP26" s="237">
        <f>'BAR BB| Open rates'!BP26*0.85</f>
        <v>48025</v>
      </c>
      <c r="BQ26" s="237">
        <f>'BAR BB| Open rates'!BQ26*0.85</f>
        <v>44795</v>
      </c>
      <c r="BR26" s="237">
        <f>'BAR BB| Open rates'!BR26*0.85</f>
        <v>44795</v>
      </c>
      <c r="BS26" s="237">
        <f>'BAR BB| Open rates'!BS26*0.85</f>
        <v>44795</v>
      </c>
      <c r="BT26" s="237">
        <f>'BAR BB| Open rates'!BT26*0.85</f>
        <v>44795</v>
      </c>
      <c r="BU26" s="237">
        <f>'BAR BB| Open rates'!BU26*0.85</f>
        <v>44795</v>
      </c>
      <c r="BV26" s="237">
        <f>'BAR BB| Open rates'!BV26*0.85</f>
        <v>42925</v>
      </c>
      <c r="BW26" s="237">
        <f>'BAR BB| Open rates'!BW26*0.85</f>
        <v>42925</v>
      </c>
      <c r="BX26" s="237">
        <f>'BAR BB| Open rates'!BX26*0.85</f>
        <v>42925</v>
      </c>
      <c r="BY26" s="237">
        <f>'BAR BB| Open rates'!BY26*0.85</f>
        <v>42925</v>
      </c>
      <c r="BZ26" s="237">
        <f>'BAR BB| Open rates'!BZ26*0.85</f>
        <v>42925</v>
      </c>
      <c r="CA26" s="237">
        <f>'BAR BB| Open rates'!CA26*0.85</f>
        <v>44795</v>
      </c>
      <c r="CB26" s="237">
        <f>'BAR BB| Open rates'!CB26*0.85</f>
        <v>44795</v>
      </c>
      <c r="CC26" s="237">
        <f>'BAR BB| Open rates'!CC26*0.85</f>
        <v>42925</v>
      </c>
      <c r="CD26" s="237">
        <f>'BAR BB| Open rates'!CD26*0.85</f>
        <v>42925</v>
      </c>
      <c r="CE26" s="237">
        <f>'BAR BB| Open rates'!CE26*0.85</f>
        <v>42925</v>
      </c>
      <c r="CF26" s="237">
        <f>'BAR BB| Open rates'!CF26*0.85</f>
        <v>42925</v>
      </c>
      <c r="CG26" s="237">
        <f>'BAR BB| Open rates'!CG26*0.85</f>
        <v>42925</v>
      </c>
      <c r="CH26" s="237">
        <f>'BAR BB| Open rates'!CH26*0.85</f>
        <v>44795</v>
      </c>
      <c r="CI26" s="237">
        <f>'BAR BB| Open rates'!CI26*0.85</f>
        <v>44795</v>
      </c>
      <c r="CJ26" s="237">
        <f>'BAR BB| Open rates'!CJ26*0.85</f>
        <v>42925</v>
      </c>
      <c r="CK26" s="237">
        <f>'BAR BB| Open rates'!CK26*0.85</f>
        <v>42925</v>
      </c>
      <c r="CL26" s="237">
        <f>'BAR BB| Open rates'!CL26*0.85</f>
        <v>42925</v>
      </c>
      <c r="CM26" s="237">
        <f>'BAR BB| Open rates'!CM26*0.85</f>
        <v>42925</v>
      </c>
      <c r="CN26" s="237">
        <f>'BAR BB| Open rates'!CN26*0.85</f>
        <v>42925</v>
      </c>
      <c r="CO26" s="237">
        <f>'BAR BB| Open rates'!CO26*0.85</f>
        <v>44795</v>
      </c>
      <c r="CP26" s="237">
        <f>'BAR BB| Open rates'!CP26*0.85</f>
        <v>44795</v>
      </c>
      <c r="CQ26" s="237">
        <f>'BAR BB| Open rates'!CQ26*0.85</f>
        <v>42925</v>
      </c>
      <c r="CR26" s="237">
        <f>'BAR BB| Open rates'!CR26*0.85</f>
        <v>42925</v>
      </c>
      <c r="CS26" s="237">
        <f>'BAR BB| Open rates'!CS26*0.85</f>
        <v>42925</v>
      </c>
      <c r="CT26" s="237">
        <f>'BAR BB| Open rates'!CT26*0.85</f>
        <v>42925</v>
      </c>
      <c r="CU26" s="237">
        <f>'BAR BB| Open rates'!CU26*0.85</f>
        <v>41480</v>
      </c>
      <c r="CV26" s="237">
        <f>'BAR BB| Open rates'!CV26*0.85</f>
        <v>41480</v>
      </c>
      <c r="CW26" s="237">
        <f>'BAR BB| Open rates'!CW26*0.85</f>
        <v>41480</v>
      </c>
      <c r="CX26" s="237">
        <f>'BAR BB| Open rates'!CX26*0.85</f>
        <v>39780</v>
      </c>
      <c r="CY26" s="237">
        <f>'BAR BB| Open rates'!CY26*0.85</f>
        <v>39780</v>
      </c>
      <c r="CZ26" s="237">
        <f>'BAR BB| Open rates'!CZ26*0.85</f>
        <v>39780</v>
      </c>
      <c r="DA26" s="237">
        <f>'BAR BB| Open rates'!DA26*0.85</f>
        <v>39780</v>
      </c>
      <c r="DB26" s="237">
        <f>'BAR BB| Open rates'!DB26*0.85</f>
        <v>39780</v>
      </c>
      <c r="DC26" s="237">
        <f>'BAR BB| Open rates'!DC26*0.85</f>
        <v>41480</v>
      </c>
      <c r="DD26" s="237">
        <f>'BAR BB| Open rates'!DD26*0.85</f>
        <v>41480</v>
      </c>
      <c r="DE26" s="237">
        <f>'BAR BB| Open rates'!DE26*0.85</f>
        <v>39780</v>
      </c>
      <c r="DF26" s="237">
        <f>'BAR BB| Open rates'!DF26*0.85</f>
        <v>39780</v>
      </c>
      <c r="DG26" s="237">
        <f>'BAR BB| Open rates'!DG26*0.85</f>
        <v>39780</v>
      </c>
      <c r="DH26" s="237">
        <f>'BAR BB| Open rates'!DH26*0.85</f>
        <v>39780</v>
      </c>
      <c r="DI26" s="237">
        <f>'BAR BB| Open rates'!DI26*0.85</f>
        <v>39780</v>
      </c>
      <c r="DJ26" s="237">
        <f>'BAR BB| Open rates'!DJ26*0.85</f>
        <v>41480</v>
      </c>
      <c r="DK26" s="237">
        <f>'BAR BB| Open rates'!DK26*0.85</f>
        <v>41480</v>
      </c>
      <c r="DL26" s="237">
        <f>'BAR BB| Open rates'!DL26*0.85</f>
        <v>39780</v>
      </c>
      <c r="DM26" s="237">
        <f>'BAR BB| Open rates'!DM26*0.85</f>
        <v>39780</v>
      </c>
      <c r="DN26" s="237">
        <f>'BAR BB| Open rates'!DN26*0.85</f>
        <v>39780</v>
      </c>
      <c r="DO26" s="237">
        <f>'BAR BB| Open rates'!DO26*0.85</f>
        <v>39780</v>
      </c>
      <c r="DP26" s="237">
        <f>'BAR BB| Open rates'!DP26*0.85</f>
        <v>39780</v>
      </c>
      <c r="DQ26" s="237">
        <f>'BAR BB| Open rates'!DQ26*0.85</f>
        <v>41480</v>
      </c>
      <c r="DR26" s="237">
        <f>'BAR BB| Open rates'!DR26*0.85</f>
        <v>41480</v>
      </c>
      <c r="DS26" s="237">
        <f>'BAR BB| Open rates'!DS26*0.85</f>
        <v>39780</v>
      </c>
      <c r="DT26" s="237">
        <f>'BAR BB| Open rates'!DT26*0.85</f>
        <v>39780</v>
      </c>
      <c r="DU26" s="237">
        <f>'BAR BB| Open rates'!DU26*0.85</f>
        <v>39780</v>
      </c>
      <c r="DV26" s="237">
        <f>'BAR BB| Open rates'!DV26*0.85</f>
        <v>39780</v>
      </c>
      <c r="DW26" s="237">
        <f>'BAR BB| Open rates'!DW26*0.85</f>
        <v>39780</v>
      </c>
      <c r="DX26" s="237">
        <f>'BAR BB| Open rates'!DX26*0.85</f>
        <v>41480</v>
      </c>
      <c r="DY26" s="237">
        <f>'BAR BB| Open rates'!DY26*0.85</f>
        <v>41480</v>
      </c>
      <c r="DZ26" s="237">
        <f>'BAR BB| Open rates'!DZ26*0.85</f>
        <v>42925</v>
      </c>
      <c r="EA26" s="237">
        <f>'BAR BB| Open rates'!EA26*0.85</f>
        <v>42925</v>
      </c>
      <c r="EB26" s="237">
        <f>'BAR BB| Open rates'!EB26*0.85</f>
        <v>42925</v>
      </c>
      <c r="EC26" s="237">
        <f>'BAR BB| Open rates'!EC26*0.85</f>
        <v>44795</v>
      </c>
      <c r="ED26" s="237">
        <f>'BAR BB| Open rates'!ED26*0.85</f>
        <v>44795</v>
      </c>
      <c r="EE26" s="237">
        <f>'BAR BB| Open rates'!EE26*0.85</f>
        <v>44795</v>
      </c>
      <c r="EF26" s="237">
        <f>'BAR BB| Open rates'!EF26*0.85</f>
        <v>44795</v>
      </c>
      <c r="EG26" s="237">
        <f>'BAR BB| Open rates'!EG26*0.85</f>
        <v>38930</v>
      </c>
      <c r="EH26" s="237">
        <f>'BAR BB| Open rates'!EH26*0.85</f>
        <v>37230</v>
      </c>
      <c r="EI26" s="237">
        <f>'BAR BB| Open rates'!EI26*0.85</f>
        <v>37230</v>
      </c>
      <c r="EJ26" s="237">
        <f>'BAR BB| Open rates'!EJ26*0.85</f>
        <v>37230</v>
      </c>
      <c r="EK26" s="237">
        <f>'BAR BB| Open rates'!EK26*0.85</f>
        <v>37230</v>
      </c>
      <c r="EL26" s="237">
        <f>'BAR BB| Open rates'!EL26*0.85</f>
        <v>38080</v>
      </c>
      <c r="EM26" s="237">
        <f>'BAR BB| Open rates'!EM26*0.85</f>
        <v>38080</v>
      </c>
      <c r="EN26" s="237">
        <f>'BAR BB| Open rates'!EN26*0.85</f>
        <v>37230</v>
      </c>
      <c r="EO26" s="237">
        <f>'BAR BB| Open rates'!EO26*0.85</f>
        <v>37230</v>
      </c>
      <c r="EP26" s="237">
        <f>'BAR BB| Open rates'!EP26*0.85</f>
        <v>37230</v>
      </c>
      <c r="EQ26" s="237">
        <f>'BAR BB| Open rates'!EQ26*0.85</f>
        <v>37230</v>
      </c>
      <c r="ER26" s="237">
        <f>'BAR BB| Open rates'!ER26*0.85</f>
        <v>37230</v>
      </c>
      <c r="ES26" s="237">
        <f>'BAR BB| Open rates'!ES26*0.85</f>
        <v>38080</v>
      </c>
      <c r="ET26" s="237">
        <f>'BAR BB| Open rates'!ET26*0.85</f>
        <v>38080</v>
      </c>
      <c r="EU26" s="237">
        <f>'BAR BB| Open rates'!EU26*0.85</f>
        <v>37230</v>
      </c>
      <c r="EV26" s="237">
        <f>'BAR BB| Open rates'!EV26*0.85</f>
        <v>37230</v>
      </c>
      <c r="EW26" s="237">
        <f>'BAR BB| Open rates'!EW26*0.85</f>
        <v>37230</v>
      </c>
      <c r="EX26" s="237">
        <f>'BAR BB| Open rates'!EX26*0.85</f>
        <v>37230</v>
      </c>
      <c r="EY26" s="237">
        <f>'BAR BB| Open rates'!EY26*0.85</f>
        <v>37230</v>
      </c>
      <c r="EZ26" s="237">
        <f>'BAR BB| Open rates'!EZ26*0.85</f>
        <v>38080</v>
      </c>
      <c r="FA26" s="237">
        <f>'BAR BB| Open rates'!FA26*0.85</f>
        <v>38080</v>
      </c>
      <c r="FB26" s="237">
        <f>'BAR BB| Open rates'!FB26*0.85</f>
        <v>37230</v>
      </c>
      <c r="FC26" s="237">
        <f>'BAR BB| Open rates'!FC26*0.85</f>
        <v>37230</v>
      </c>
      <c r="FD26" s="237">
        <f>'BAR BB| Open rates'!FD26*0.85</f>
        <v>37230</v>
      </c>
      <c r="FE26" s="237">
        <f>'BAR BB| Open rates'!FE26*0.85</f>
        <v>37230</v>
      </c>
      <c r="FF26" s="237">
        <f>'BAR BB| Open rates'!FF26*0.85</f>
        <v>37230</v>
      </c>
      <c r="FG26" s="237">
        <f>'BAR BB| Open rates'!FG26*0.85</f>
        <v>38080</v>
      </c>
      <c r="FH26" s="237">
        <f>'BAR BB| Open rates'!FH26*0.85</f>
        <v>38080</v>
      </c>
      <c r="FI26" s="237">
        <f>'BAR BB| Open rates'!FI26*0.85</f>
        <v>37230</v>
      </c>
      <c r="FJ26" s="237">
        <f>'BAR BB| Open rates'!FJ26*0.85</f>
        <v>37230</v>
      </c>
      <c r="FK26" s="237">
        <f>'BAR BB| Open rates'!FK26*0.85</f>
        <v>37230</v>
      </c>
      <c r="FL26" s="237">
        <f>'BAR BB| Open rates'!FL26*0.85</f>
        <v>37230</v>
      </c>
      <c r="FM26" s="237">
        <f>'BAR BB| Open rates'!FM26*0.85</f>
        <v>37230</v>
      </c>
      <c r="FN26" s="237">
        <f>'BAR BB| Open rates'!FN26*0.85</f>
        <v>38080</v>
      </c>
      <c r="FO26" s="237">
        <f>'BAR BB| Open rates'!FO26*0.85</f>
        <v>38080</v>
      </c>
      <c r="FP26" s="237">
        <f>'BAR BB| Open rates'!FP26*0.85</f>
        <v>37230</v>
      </c>
      <c r="FQ26" s="237">
        <f>'BAR BB| Open rates'!FQ26*0.85</f>
        <v>37230</v>
      </c>
      <c r="FR26" s="237">
        <f>'BAR BB| Open rates'!FR26*0.85</f>
        <v>37230</v>
      </c>
      <c r="FS26" s="237">
        <f>'BAR BB| Open rates'!FS26*0.85</f>
        <v>37230</v>
      </c>
      <c r="FT26" s="237">
        <f>'BAR BB| Open rates'!FT26*0.85</f>
        <v>37230</v>
      </c>
      <c r="FU26" s="237">
        <f>'BAR BB| Open rates'!FU26*0.85</f>
        <v>38080</v>
      </c>
      <c r="FV26" s="237">
        <f>'BAR BB| Open rates'!FV26*0.85</f>
        <v>38080</v>
      </c>
      <c r="FW26" s="237">
        <f>'BAR BB| Open rates'!FW26*0.85</f>
        <v>41225</v>
      </c>
      <c r="FX26" s="237">
        <f>'BAR BB| Open rates'!FX26*0.85</f>
        <v>41225</v>
      </c>
      <c r="FY26" s="237">
        <f>'BAR BB| Open rates'!FY26*0.85</f>
        <v>41225</v>
      </c>
      <c r="FZ26" s="237">
        <f>'BAR BB| Open rates'!FZ26*0.85</f>
        <v>41225</v>
      </c>
      <c r="GA26" s="237">
        <f>'BAR BB| Open rates'!GA26*0.85</f>
        <v>41225</v>
      </c>
      <c r="GB26" s="237">
        <f>'BAR BB| Open rates'!GB26*0.85</f>
        <v>43095</v>
      </c>
      <c r="GC26" s="237">
        <f>'BAR BB| Open rates'!GC26*0.85</f>
        <v>43095</v>
      </c>
      <c r="GD26" s="237">
        <f>'BAR BB| Open rates'!GD26*0.85</f>
        <v>43095</v>
      </c>
      <c r="GE26" s="237">
        <f>'BAR BB| Open rates'!GE26*0.85</f>
        <v>43095</v>
      </c>
    </row>
    <row r="27" spans="1:187" s="36" customFormat="1" ht="12" customHeight="1" x14ac:dyDescent="0.2">
      <c r="A27" s="236" t="s">
        <v>181</v>
      </c>
      <c r="B27" s="236"/>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row>
    <row r="28" spans="1:187" s="36" customFormat="1" ht="12" customHeight="1" x14ac:dyDescent="0.2">
      <c r="A28" s="237">
        <v>1</v>
      </c>
      <c r="B28" s="237">
        <f>'BAR BB| Open rates'!B28*0.85</f>
        <v>46240</v>
      </c>
      <c r="C28" s="237">
        <f>'BAR BB| Open rates'!C28*0.85</f>
        <v>46240</v>
      </c>
      <c r="D28" s="237">
        <f>'BAR BB| Open rates'!D28*0.85</f>
        <v>43945</v>
      </c>
      <c r="E28" s="237">
        <f>'BAR BB| Open rates'!E28*0.85</f>
        <v>43945</v>
      </c>
      <c r="F28" s="237">
        <f>'BAR BB| Open rates'!F28*0.85</f>
        <v>42075</v>
      </c>
      <c r="G28" s="237">
        <f>'BAR BB| Open rates'!G28*0.85</f>
        <v>43945</v>
      </c>
      <c r="H28" s="237">
        <f>'BAR BB| Open rates'!H28*0.85</f>
        <v>43945</v>
      </c>
      <c r="I28" s="237">
        <f>'BAR BB| Open rates'!I28*0.85</f>
        <v>45645</v>
      </c>
      <c r="J28" s="237">
        <f>'BAR BB| Open rates'!J28*0.85</f>
        <v>45645</v>
      </c>
      <c r="K28" s="237">
        <f>'BAR BB| Open rates'!K28*0.85</f>
        <v>43945</v>
      </c>
      <c r="L28" s="237">
        <f>'BAR BB| Open rates'!L28*0.85</f>
        <v>43945</v>
      </c>
      <c r="M28" s="237">
        <f>'BAR BB| Open rates'!M28*0.85</f>
        <v>43945</v>
      </c>
      <c r="N28" s="237">
        <f>'BAR BB| Open rates'!N28*0.85</f>
        <v>43945</v>
      </c>
      <c r="O28" s="237">
        <f>'BAR BB| Open rates'!O28*0.85</f>
        <v>43945</v>
      </c>
      <c r="P28" s="237">
        <f>'BAR BB| Open rates'!P28*0.85</f>
        <v>45645</v>
      </c>
      <c r="Q28" s="237">
        <f>'BAR BB| Open rates'!Q28*0.85</f>
        <v>45645</v>
      </c>
      <c r="R28" s="237">
        <f>'BAR BB| Open rates'!R28*0.85</f>
        <v>45645</v>
      </c>
      <c r="S28" s="237">
        <f>'BAR BB| Open rates'!S28*0.85</f>
        <v>45645</v>
      </c>
      <c r="T28" s="237">
        <f>'BAR BB| Open rates'!T28*0.85</f>
        <v>45645</v>
      </c>
      <c r="U28" s="237">
        <f>'BAR BB| Open rates'!U28*0.85</f>
        <v>45645</v>
      </c>
      <c r="V28" s="237">
        <f>'BAR BB| Open rates'!V28*0.85</f>
        <v>45645</v>
      </c>
      <c r="W28" s="237">
        <f>'BAR BB| Open rates'!W28*0.85</f>
        <v>47345</v>
      </c>
      <c r="X28" s="237">
        <f>'BAR BB| Open rates'!X28*0.85</f>
        <v>47345</v>
      </c>
      <c r="Y28" s="237">
        <f>'BAR BB| Open rates'!Y28*0.85</f>
        <v>45645</v>
      </c>
      <c r="Z28" s="237">
        <f>'BAR BB| Open rates'!Z28*0.85</f>
        <v>45645</v>
      </c>
      <c r="AA28" s="237">
        <f>'BAR BB| Open rates'!AA28*0.85</f>
        <v>45645</v>
      </c>
      <c r="AB28" s="237">
        <f>'BAR BB| Open rates'!AB28*0.85</f>
        <v>45645</v>
      </c>
      <c r="AC28" s="237">
        <f>'BAR BB| Open rates'!AC28*0.85</f>
        <v>45645</v>
      </c>
      <c r="AD28" s="237">
        <f>'BAR BB| Open rates'!AD28*0.85</f>
        <v>47345</v>
      </c>
      <c r="AE28" s="237">
        <f>'BAR BB| Open rates'!AE28*0.85</f>
        <v>47345</v>
      </c>
      <c r="AF28" s="237">
        <f>'BAR BB| Open rates'!AF28*0.85</f>
        <v>45645</v>
      </c>
      <c r="AG28" s="237">
        <f>'BAR BB| Open rates'!AG28*0.85</f>
        <v>45645</v>
      </c>
      <c r="AH28" s="237">
        <f>'BAR BB| Open rates'!AH28*0.85</f>
        <v>45645</v>
      </c>
      <c r="AI28" s="237">
        <f>'BAR BB| Open rates'!AI28*0.85</f>
        <v>45645</v>
      </c>
      <c r="AJ28" s="237">
        <f>'BAR BB| Open rates'!AJ28*0.85</f>
        <v>45645</v>
      </c>
      <c r="AK28" s="237">
        <f>'BAR BB| Open rates'!AK28*0.85</f>
        <v>47345</v>
      </c>
      <c r="AL28" s="237">
        <f>'BAR BB| Open rates'!AL28*0.85</f>
        <v>47345</v>
      </c>
      <c r="AM28" s="237">
        <f>'BAR BB| Open rates'!AM28*0.85</f>
        <v>45645</v>
      </c>
      <c r="AN28" s="237">
        <f>'BAR BB| Open rates'!AN28*0.85</f>
        <v>45645</v>
      </c>
      <c r="AO28" s="237">
        <f>'BAR BB| Open rates'!AO28*0.85</f>
        <v>45645</v>
      </c>
      <c r="AP28" s="237">
        <f>'BAR BB| Open rates'!AP28*0.85</f>
        <v>45645</v>
      </c>
      <c r="AQ28" s="237">
        <f>'BAR BB| Open rates'!AQ28*0.85</f>
        <v>45645</v>
      </c>
      <c r="AR28" s="237">
        <f>'BAR BB| Open rates'!AR28*0.85</f>
        <v>47345</v>
      </c>
      <c r="AS28" s="237">
        <f>'BAR BB| Open rates'!AS28*0.85</f>
        <v>47345</v>
      </c>
      <c r="AT28" s="237">
        <f>'BAR BB| Open rates'!AT28*0.85</f>
        <v>45645</v>
      </c>
      <c r="AU28" s="237">
        <f>'BAR BB| Open rates'!AU28*0.85</f>
        <v>45645</v>
      </c>
      <c r="AV28" s="237">
        <f>'BAR BB| Open rates'!AV28*0.85</f>
        <v>45645</v>
      </c>
      <c r="AW28" s="237">
        <f>'BAR BB| Open rates'!AW28*0.85</f>
        <v>45645</v>
      </c>
      <c r="AX28" s="237">
        <f>'BAR BB| Open rates'!AX28*0.85</f>
        <v>45645</v>
      </c>
      <c r="AY28" s="237">
        <f>'BAR BB| Open rates'!AY28*0.85</f>
        <v>47345</v>
      </c>
      <c r="AZ28" s="237">
        <f>'BAR BB| Open rates'!AZ28*0.85</f>
        <v>47345</v>
      </c>
      <c r="BA28" s="237">
        <f>'BAR BB| Open rates'!BA28*0.85</f>
        <v>45645</v>
      </c>
      <c r="BB28" s="237">
        <f>'BAR BB| Open rates'!BB28*0.85</f>
        <v>45645</v>
      </c>
      <c r="BC28" s="237">
        <f>'BAR BB| Open rates'!BC28*0.85</f>
        <v>45645</v>
      </c>
      <c r="BD28" s="237">
        <f>'BAR BB| Open rates'!BD28*0.85</f>
        <v>45645</v>
      </c>
      <c r="BE28" s="237">
        <f>'BAR BB| Open rates'!BE28*0.85</f>
        <v>45645</v>
      </c>
      <c r="BF28" s="237">
        <f>'BAR BB| Open rates'!BF28*0.85</f>
        <v>47345</v>
      </c>
      <c r="BG28" s="237">
        <f>'BAR BB| Open rates'!BG28*0.85</f>
        <v>47345</v>
      </c>
      <c r="BH28" s="237">
        <f>'BAR BB| Open rates'!BH28*0.85</f>
        <v>42925</v>
      </c>
      <c r="BI28" s="237">
        <f>'BAR BB| Open rates'!BI28*0.85</f>
        <v>42925</v>
      </c>
      <c r="BJ28" s="237">
        <f>'BAR BB| Open rates'!BJ28*0.85</f>
        <v>42925</v>
      </c>
      <c r="BK28" s="237">
        <f>'BAR BB| Open rates'!BK28*0.85</f>
        <v>42925</v>
      </c>
      <c r="BL28" s="237">
        <f>'BAR BB| Open rates'!BL28*0.85</f>
        <v>42925</v>
      </c>
      <c r="BM28" s="237">
        <f>'BAR BB| Open rates'!BM28*0.85</f>
        <v>43945</v>
      </c>
      <c r="BN28" s="237">
        <f>'BAR BB| Open rates'!BN28*0.85</f>
        <v>43945</v>
      </c>
      <c r="BO28" s="237">
        <f>'BAR BB| Open rates'!BO28*0.85</f>
        <v>42075</v>
      </c>
      <c r="BP28" s="237">
        <f>'BAR BB| Open rates'!BP28*0.85</f>
        <v>42075</v>
      </c>
      <c r="BQ28" s="237">
        <f>'BAR BB| Open rates'!BQ28*0.85</f>
        <v>40545</v>
      </c>
      <c r="BR28" s="237">
        <f>'BAR BB| Open rates'!BR28*0.85</f>
        <v>40545</v>
      </c>
      <c r="BS28" s="237">
        <f>'BAR BB| Open rates'!BS28*0.85</f>
        <v>40545</v>
      </c>
      <c r="BT28" s="237">
        <f>'BAR BB| Open rates'!BT28*0.85</f>
        <v>40545</v>
      </c>
      <c r="BU28" s="237">
        <f>'BAR BB| Open rates'!BU28*0.85</f>
        <v>40545</v>
      </c>
      <c r="BV28" s="237">
        <f>'BAR BB| Open rates'!BV28*0.85</f>
        <v>38675</v>
      </c>
      <c r="BW28" s="237">
        <f>'BAR BB| Open rates'!BW28*0.85</f>
        <v>38675</v>
      </c>
      <c r="BX28" s="237">
        <f>'BAR BB| Open rates'!BX28*0.85</f>
        <v>38675</v>
      </c>
      <c r="BY28" s="237">
        <f>'BAR BB| Open rates'!BY28*0.85</f>
        <v>38675</v>
      </c>
      <c r="BZ28" s="237">
        <f>'BAR BB| Open rates'!BZ28*0.85</f>
        <v>38675</v>
      </c>
      <c r="CA28" s="237">
        <f>'BAR BB| Open rates'!CA28*0.85</f>
        <v>40545</v>
      </c>
      <c r="CB28" s="237">
        <f>'BAR BB| Open rates'!CB28*0.85</f>
        <v>40545</v>
      </c>
      <c r="CC28" s="237">
        <f>'BAR BB| Open rates'!CC28*0.85</f>
        <v>38675</v>
      </c>
      <c r="CD28" s="237">
        <f>'BAR BB| Open rates'!CD28*0.85</f>
        <v>38675</v>
      </c>
      <c r="CE28" s="237">
        <f>'BAR BB| Open rates'!CE28*0.85</f>
        <v>38675</v>
      </c>
      <c r="CF28" s="237">
        <f>'BAR BB| Open rates'!CF28*0.85</f>
        <v>38675</v>
      </c>
      <c r="CG28" s="237">
        <f>'BAR BB| Open rates'!CG28*0.85</f>
        <v>38675</v>
      </c>
      <c r="CH28" s="237">
        <f>'BAR BB| Open rates'!CH28*0.85</f>
        <v>40545</v>
      </c>
      <c r="CI28" s="237">
        <f>'BAR BB| Open rates'!CI28*0.85</f>
        <v>40545</v>
      </c>
      <c r="CJ28" s="237">
        <f>'BAR BB| Open rates'!CJ28*0.85</f>
        <v>38675</v>
      </c>
      <c r="CK28" s="237">
        <f>'BAR BB| Open rates'!CK28*0.85</f>
        <v>38675</v>
      </c>
      <c r="CL28" s="237">
        <f>'BAR BB| Open rates'!CL28*0.85</f>
        <v>38675</v>
      </c>
      <c r="CM28" s="237">
        <f>'BAR BB| Open rates'!CM28*0.85</f>
        <v>38675</v>
      </c>
      <c r="CN28" s="237">
        <f>'BAR BB| Open rates'!CN28*0.85</f>
        <v>38675</v>
      </c>
      <c r="CO28" s="237">
        <f>'BAR BB| Open rates'!CO28*0.85</f>
        <v>40545</v>
      </c>
      <c r="CP28" s="237">
        <f>'BAR BB| Open rates'!CP28*0.85</f>
        <v>40545</v>
      </c>
      <c r="CQ28" s="237">
        <f>'BAR BB| Open rates'!CQ28*0.85</f>
        <v>38675</v>
      </c>
      <c r="CR28" s="237">
        <f>'BAR BB| Open rates'!CR28*0.85</f>
        <v>38675</v>
      </c>
      <c r="CS28" s="237">
        <f>'BAR BB| Open rates'!CS28*0.85</f>
        <v>38675</v>
      </c>
      <c r="CT28" s="237">
        <f>'BAR BB| Open rates'!CT28*0.85</f>
        <v>38675</v>
      </c>
      <c r="CU28" s="237">
        <f>'BAR BB| Open rates'!CU28*0.85</f>
        <v>35530</v>
      </c>
      <c r="CV28" s="237">
        <f>'BAR BB| Open rates'!CV28*0.85</f>
        <v>35530</v>
      </c>
      <c r="CW28" s="237">
        <f>'BAR BB| Open rates'!CW28*0.85</f>
        <v>35530</v>
      </c>
      <c r="CX28" s="237">
        <f>'BAR BB| Open rates'!CX28*0.85</f>
        <v>33830</v>
      </c>
      <c r="CY28" s="237">
        <f>'BAR BB| Open rates'!CY28*0.85</f>
        <v>33830</v>
      </c>
      <c r="CZ28" s="237">
        <f>'BAR BB| Open rates'!CZ28*0.85</f>
        <v>33830</v>
      </c>
      <c r="DA28" s="237">
        <f>'BAR BB| Open rates'!DA28*0.85</f>
        <v>33830</v>
      </c>
      <c r="DB28" s="237">
        <f>'BAR BB| Open rates'!DB28*0.85</f>
        <v>33830</v>
      </c>
      <c r="DC28" s="237">
        <f>'BAR BB| Open rates'!DC28*0.85</f>
        <v>35530</v>
      </c>
      <c r="DD28" s="237">
        <f>'BAR BB| Open rates'!DD28*0.85</f>
        <v>35530</v>
      </c>
      <c r="DE28" s="237">
        <f>'BAR BB| Open rates'!DE28*0.85</f>
        <v>33830</v>
      </c>
      <c r="DF28" s="237">
        <f>'BAR BB| Open rates'!DF28*0.85</f>
        <v>33830</v>
      </c>
      <c r="DG28" s="237">
        <f>'BAR BB| Open rates'!DG28*0.85</f>
        <v>33830</v>
      </c>
      <c r="DH28" s="237">
        <f>'BAR BB| Open rates'!DH28*0.85</f>
        <v>33830</v>
      </c>
      <c r="DI28" s="237">
        <f>'BAR BB| Open rates'!DI28*0.85</f>
        <v>33830</v>
      </c>
      <c r="DJ28" s="237">
        <f>'BAR BB| Open rates'!DJ28*0.85</f>
        <v>35530</v>
      </c>
      <c r="DK28" s="237">
        <f>'BAR BB| Open rates'!DK28*0.85</f>
        <v>35530</v>
      </c>
      <c r="DL28" s="237">
        <f>'BAR BB| Open rates'!DL28*0.85</f>
        <v>33830</v>
      </c>
      <c r="DM28" s="237">
        <f>'BAR BB| Open rates'!DM28*0.85</f>
        <v>33830</v>
      </c>
      <c r="DN28" s="237">
        <f>'BAR BB| Open rates'!DN28*0.85</f>
        <v>33830</v>
      </c>
      <c r="DO28" s="237">
        <f>'BAR BB| Open rates'!DO28*0.85</f>
        <v>33830</v>
      </c>
      <c r="DP28" s="237">
        <f>'BAR BB| Open rates'!DP28*0.85</f>
        <v>33830</v>
      </c>
      <c r="DQ28" s="237">
        <f>'BAR BB| Open rates'!DQ28*0.85</f>
        <v>35530</v>
      </c>
      <c r="DR28" s="237">
        <f>'BAR BB| Open rates'!DR28*0.85</f>
        <v>35530</v>
      </c>
      <c r="DS28" s="237">
        <f>'BAR BB| Open rates'!DS28*0.85</f>
        <v>33830</v>
      </c>
      <c r="DT28" s="237">
        <f>'BAR BB| Open rates'!DT28*0.85</f>
        <v>33830</v>
      </c>
      <c r="DU28" s="237">
        <f>'BAR BB| Open rates'!DU28*0.85</f>
        <v>33830</v>
      </c>
      <c r="DV28" s="237">
        <f>'BAR BB| Open rates'!DV28*0.85</f>
        <v>33830</v>
      </c>
      <c r="DW28" s="237">
        <f>'BAR BB| Open rates'!DW28*0.85</f>
        <v>33830</v>
      </c>
      <c r="DX28" s="237">
        <f>'BAR BB| Open rates'!DX28*0.85</f>
        <v>35530</v>
      </c>
      <c r="DY28" s="237">
        <f>'BAR BB| Open rates'!DY28*0.85</f>
        <v>35530</v>
      </c>
      <c r="DZ28" s="237">
        <f>'BAR BB| Open rates'!DZ28*0.85</f>
        <v>36975</v>
      </c>
      <c r="EA28" s="237">
        <f>'BAR BB| Open rates'!EA28*0.85</f>
        <v>36975</v>
      </c>
      <c r="EB28" s="237">
        <f>'BAR BB| Open rates'!EB28*0.85</f>
        <v>36975</v>
      </c>
      <c r="EC28" s="237">
        <f>'BAR BB| Open rates'!EC28*0.85</f>
        <v>38845</v>
      </c>
      <c r="ED28" s="237">
        <f>'BAR BB| Open rates'!ED28*0.85</f>
        <v>38845</v>
      </c>
      <c r="EE28" s="237">
        <f>'BAR BB| Open rates'!EE28*0.85</f>
        <v>38845</v>
      </c>
      <c r="EF28" s="237">
        <f>'BAR BB| Open rates'!EF28*0.85</f>
        <v>38845</v>
      </c>
      <c r="EG28" s="237">
        <f>'BAR BB| Open rates'!EG28*0.85</f>
        <v>32980</v>
      </c>
      <c r="EH28" s="237">
        <f>'BAR BB| Open rates'!EH28*0.85</f>
        <v>32130</v>
      </c>
      <c r="EI28" s="237">
        <f>'BAR BB| Open rates'!EI28*0.85</f>
        <v>32130</v>
      </c>
      <c r="EJ28" s="237">
        <f>'BAR BB| Open rates'!EJ28*0.85</f>
        <v>32130</v>
      </c>
      <c r="EK28" s="237">
        <f>'BAR BB| Open rates'!EK28*0.85</f>
        <v>32130</v>
      </c>
      <c r="EL28" s="237">
        <f>'BAR BB| Open rates'!EL28*0.85</f>
        <v>32980</v>
      </c>
      <c r="EM28" s="237">
        <f>'BAR BB| Open rates'!EM28*0.85</f>
        <v>32980</v>
      </c>
      <c r="EN28" s="237">
        <f>'BAR BB| Open rates'!EN28*0.85</f>
        <v>32130</v>
      </c>
      <c r="EO28" s="237">
        <f>'BAR BB| Open rates'!EO28*0.85</f>
        <v>32130</v>
      </c>
      <c r="EP28" s="237">
        <f>'BAR BB| Open rates'!EP28*0.85</f>
        <v>32130</v>
      </c>
      <c r="EQ28" s="237">
        <f>'BAR BB| Open rates'!EQ28*0.85</f>
        <v>32130</v>
      </c>
      <c r="ER28" s="237">
        <f>'BAR BB| Open rates'!ER28*0.85</f>
        <v>32130</v>
      </c>
      <c r="ES28" s="237">
        <f>'BAR BB| Open rates'!ES28*0.85</f>
        <v>32980</v>
      </c>
      <c r="ET28" s="237">
        <f>'BAR BB| Open rates'!ET28*0.85</f>
        <v>32980</v>
      </c>
      <c r="EU28" s="237">
        <f>'BAR BB| Open rates'!EU28*0.85</f>
        <v>32130</v>
      </c>
      <c r="EV28" s="237">
        <f>'BAR BB| Open rates'!EV28*0.85</f>
        <v>32130</v>
      </c>
      <c r="EW28" s="237">
        <f>'BAR BB| Open rates'!EW28*0.85</f>
        <v>32130</v>
      </c>
      <c r="EX28" s="237">
        <f>'BAR BB| Open rates'!EX28*0.85</f>
        <v>32130</v>
      </c>
      <c r="EY28" s="237">
        <f>'BAR BB| Open rates'!EY28*0.85</f>
        <v>32130</v>
      </c>
      <c r="EZ28" s="237">
        <f>'BAR BB| Open rates'!EZ28*0.85</f>
        <v>32980</v>
      </c>
      <c r="FA28" s="237">
        <f>'BAR BB| Open rates'!FA28*0.85</f>
        <v>32980</v>
      </c>
      <c r="FB28" s="237">
        <f>'BAR BB| Open rates'!FB28*0.85</f>
        <v>32130</v>
      </c>
      <c r="FC28" s="237">
        <f>'BAR BB| Open rates'!FC28*0.85</f>
        <v>32130</v>
      </c>
      <c r="FD28" s="237">
        <f>'BAR BB| Open rates'!FD28*0.85</f>
        <v>32130</v>
      </c>
      <c r="FE28" s="237">
        <f>'BAR BB| Open rates'!FE28*0.85</f>
        <v>32130</v>
      </c>
      <c r="FF28" s="237">
        <f>'BAR BB| Open rates'!FF28*0.85</f>
        <v>32130</v>
      </c>
      <c r="FG28" s="237">
        <f>'BAR BB| Open rates'!FG28*0.85</f>
        <v>32980</v>
      </c>
      <c r="FH28" s="237">
        <f>'BAR BB| Open rates'!FH28*0.85</f>
        <v>32980</v>
      </c>
      <c r="FI28" s="237">
        <f>'BAR BB| Open rates'!FI28*0.85</f>
        <v>32130</v>
      </c>
      <c r="FJ28" s="237">
        <f>'BAR BB| Open rates'!FJ28*0.85</f>
        <v>32130</v>
      </c>
      <c r="FK28" s="237">
        <f>'BAR BB| Open rates'!FK28*0.85</f>
        <v>32130</v>
      </c>
      <c r="FL28" s="237">
        <f>'BAR BB| Open rates'!FL28*0.85</f>
        <v>32130</v>
      </c>
      <c r="FM28" s="237">
        <f>'BAR BB| Open rates'!FM28*0.85</f>
        <v>32130</v>
      </c>
      <c r="FN28" s="237">
        <f>'BAR BB| Open rates'!FN28*0.85</f>
        <v>32980</v>
      </c>
      <c r="FO28" s="237">
        <f>'BAR BB| Open rates'!FO28*0.85</f>
        <v>32980</v>
      </c>
      <c r="FP28" s="237">
        <f>'BAR BB| Open rates'!FP28*0.85</f>
        <v>32130</v>
      </c>
      <c r="FQ28" s="237">
        <f>'BAR BB| Open rates'!FQ28*0.85</f>
        <v>32130</v>
      </c>
      <c r="FR28" s="237">
        <f>'BAR BB| Open rates'!FR28*0.85</f>
        <v>32130</v>
      </c>
      <c r="FS28" s="237">
        <f>'BAR BB| Open rates'!FS28*0.85</f>
        <v>32130</v>
      </c>
      <c r="FT28" s="237">
        <f>'BAR BB| Open rates'!FT28*0.85</f>
        <v>32130</v>
      </c>
      <c r="FU28" s="237">
        <f>'BAR BB| Open rates'!FU28*0.85</f>
        <v>32980</v>
      </c>
      <c r="FV28" s="237">
        <f>'BAR BB| Open rates'!FV28*0.85</f>
        <v>32980</v>
      </c>
      <c r="FW28" s="237">
        <f>'BAR BB| Open rates'!FW28*0.85</f>
        <v>36125</v>
      </c>
      <c r="FX28" s="237">
        <f>'BAR BB| Open rates'!FX28*0.85</f>
        <v>36125</v>
      </c>
      <c r="FY28" s="237">
        <f>'BAR BB| Open rates'!FY28*0.85</f>
        <v>36125</v>
      </c>
      <c r="FZ28" s="237">
        <f>'BAR BB| Open rates'!FZ28*0.85</f>
        <v>36125</v>
      </c>
      <c r="GA28" s="237">
        <f>'BAR BB| Open rates'!GA28*0.85</f>
        <v>36125</v>
      </c>
      <c r="GB28" s="237">
        <f>'BAR BB| Open rates'!GB28*0.85</f>
        <v>37995</v>
      </c>
      <c r="GC28" s="237">
        <f>'BAR BB| Open rates'!GC28*0.85</f>
        <v>37995</v>
      </c>
      <c r="GD28" s="237">
        <f>'BAR BB| Open rates'!GD28*0.85</f>
        <v>37995</v>
      </c>
      <c r="GE28" s="237">
        <f>'BAR BB| Open rates'!GE28*0.85</f>
        <v>37995</v>
      </c>
    </row>
    <row r="29" spans="1:187" s="36" customFormat="1" ht="12" customHeight="1" x14ac:dyDescent="0.2">
      <c r="A29" s="237">
        <v>2</v>
      </c>
      <c r="B29" s="237">
        <f>'BAR BB| Open rates'!B29*0.85</f>
        <v>48790</v>
      </c>
      <c r="C29" s="237">
        <f>'BAR BB| Open rates'!C29*0.85</f>
        <v>48790</v>
      </c>
      <c r="D29" s="237">
        <f>'BAR BB| Open rates'!D29*0.85</f>
        <v>46495</v>
      </c>
      <c r="E29" s="237">
        <f>'BAR BB| Open rates'!E29*0.85</f>
        <v>46495</v>
      </c>
      <c r="F29" s="237">
        <f>'BAR BB| Open rates'!F29*0.85</f>
        <v>44625</v>
      </c>
      <c r="G29" s="237">
        <f>'BAR BB| Open rates'!G29*0.85</f>
        <v>46495</v>
      </c>
      <c r="H29" s="237">
        <f>'BAR BB| Open rates'!H29*0.85</f>
        <v>46495</v>
      </c>
      <c r="I29" s="237">
        <f>'BAR BB| Open rates'!I29*0.85</f>
        <v>48195</v>
      </c>
      <c r="J29" s="237">
        <f>'BAR BB| Open rates'!J29*0.85</f>
        <v>48195</v>
      </c>
      <c r="K29" s="237">
        <f>'BAR BB| Open rates'!K29*0.85</f>
        <v>46495</v>
      </c>
      <c r="L29" s="237">
        <f>'BAR BB| Open rates'!L29*0.85</f>
        <v>46495</v>
      </c>
      <c r="M29" s="237">
        <f>'BAR BB| Open rates'!M29*0.85</f>
        <v>46495</v>
      </c>
      <c r="N29" s="237">
        <f>'BAR BB| Open rates'!N29*0.85</f>
        <v>46495</v>
      </c>
      <c r="O29" s="237">
        <f>'BAR BB| Open rates'!O29*0.85</f>
        <v>46495</v>
      </c>
      <c r="P29" s="237">
        <f>'BAR BB| Open rates'!P29*0.85</f>
        <v>48195</v>
      </c>
      <c r="Q29" s="237">
        <f>'BAR BB| Open rates'!Q29*0.85</f>
        <v>48195</v>
      </c>
      <c r="R29" s="237">
        <f>'BAR BB| Open rates'!R29*0.85</f>
        <v>48195</v>
      </c>
      <c r="S29" s="237">
        <f>'BAR BB| Open rates'!S29*0.85</f>
        <v>48195</v>
      </c>
      <c r="T29" s="237">
        <f>'BAR BB| Open rates'!T29*0.85</f>
        <v>48195</v>
      </c>
      <c r="U29" s="237">
        <f>'BAR BB| Open rates'!U29*0.85</f>
        <v>48195</v>
      </c>
      <c r="V29" s="237">
        <f>'BAR BB| Open rates'!V29*0.85</f>
        <v>48195</v>
      </c>
      <c r="W29" s="237">
        <f>'BAR BB| Open rates'!W29*0.85</f>
        <v>49895</v>
      </c>
      <c r="X29" s="237">
        <f>'BAR BB| Open rates'!X29*0.85</f>
        <v>49895</v>
      </c>
      <c r="Y29" s="237">
        <f>'BAR BB| Open rates'!Y29*0.85</f>
        <v>48195</v>
      </c>
      <c r="Z29" s="237">
        <f>'BAR BB| Open rates'!Z29*0.85</f>
        <v>48195</v>
      </c>
      <c r="AA29" s="237">
        <f>'BAR BB| Open rates'!AA29*0.85</f>
        <v>48195</v>
      </c>
      <c r="AB29" s="237">
        <f>'BAR BB| Open rates'!AB29*0.85</f>
        <v>48195</v>
      </c>
      <c r="AC29" s="237">
        <f>'BAR BB| Open rates'!AC29*0.85</f>
        <v>48195</v>
      </c>
      <c r="AD29" s="237">
        <f>'BAR BB| Open rates'!AD29*0.85</f>
        <v>49895</v>
      </c>
      <c r="AE29" s="237">
        <f>'BAR BB| Open rates'!AE29*0.85</f>
        <v>49895</v>
      </c>
      <c r="AF29" s="237">
        <f>'BAR BB| Open rates'!AF29*0.85</f>
        <v>48195</v>
      </c>
      <c r="AG29" s="237">
        <f>'BAR BB| Open rates'!AG29*0.85</f>
        <v>48195</v>
      </c>
      <c r="AH29" s="237">
        <f>'BAR BB| Open rates'!AH29*0.85</f>
        <v>48195</v>
      </c>
      <c r="AI29" s="237">
        <f>'BAR BB| Open rates'!AI29*0.85</f>
        <v>48195</v>
      </c>
      <c r="AJ29" s="237">
        <f>'BAR BB| Open rates'!AJ29*0.85</f>
        <v>48195</v>
      </c>
      <c r="AK29" s="237">
        <f>'BAR BB| Open rates'!AK29*0.85</f>
        <v>49895</v>
      </c>
      <c r="AL29" s="237">
        <f>'BAR BB| Open rates'!AL29*0.85</f>
        <v>49895</v>
      </c>
      <c r="AM29" s="237">
        <f>'BAR BB| Open rates'!AM29*0.85</f>
        <v>48195</v>
      </c>
      <c r="AN29" s="237">
        <f>'BAR BB| Open rates'!AN29*0.85</f>
        <v>48195</v>
      </c>
      <c r="AO29" s="237">
        <f>'BAR BB| Open rates'!AO29*0.85</f>
        <v>48195</v>
      </c>
      <c r="AP29" s="237">
        <f>'BAR BB| Open rates'!AP29*0.85</f>
        <v>48195</v>
      </c>
      <c r="AQ29" s="237">
        <f>'BAR BB| Open rates'!AQ29*0.85</f>
        <v>48195</v>
      </c>
      <c r="AR29" s="237">
        <f>'BAR BB| Open rates'!AR29*0.85</f>
        <v>49895</v>
      </c>
      <c r="AS29" s="237">
        <f>'BAR BB| Open rates'!AS29*0.85</f>
        <v>49895</v>
      </c>
      <c r="AT29" s="237">
        <f>'BAR BB| Open rates'!AT29*0.85</f>
        <v>48195</v>
      </c>
      <c r="AU29" s="237">
        <f>'BAR BB| Open rates'!AU29*0.85</f>
        <v>48195</v>
      </c>
      <c r="AV29" s="237">
        <f>'BAR BB| Open rates'!AV29*0.85</f>
        <v>48195</v>
      </c>
      <c r="AW29" s="237">
        <f>'BAR BB| Open rates'!AW29*0.85</f>
        <v>48195</v>
      </c>
      <c r="AX29" s="237">
        <f>'BAR BB| Open rates'!AX29*0.85</f>
        <v>48195</v>
      </c>
      <c r="AY29" s="237">
        <f>'BAR BB| Open rates'!AY29*0.85</f>
        <v>49895</v>
      </c>
      <c r="AZ29" s="237">
        <f>'BAR BB| Open rates'!AZ29*0.85</f>
        <v>49895</v>
      </c>
      <c r="BA29" s="237">
        <f>'BAR BB| Open rates'!BA29*0.85</f>
        <v>48195</v>
      </c>
      <c r="BB29" s="237">
        <f>'BAR BB| Open rates'!BB29*0.85</f>
        <v>48195</v>
      </c>
      <c r="BC29" s="237">
        <f>'BAR BB| Open rates'!BC29*0.85</f>
        <v>48195</v>
      </c>
      <c r="BD29" s="237">
        <f>'BAR BB| Open rates'!BD29*0.85</f>
        <v>48195</v>
      </c>
      <c r="BE29" s="237">
        <f>'BAR BB| Open rates'!BE29*0.85</f>
        <v>48195</v>
      </c>
      <c r="BF29" s="237">
        <f>'BAR BB| Open rates'!BF29*0.85</f>
        <v>49895</v>
      </c>
      <c r="BG29" s="237">
        <f>'BAR BB| Open rates'!BG29*0.85</f>
        <v>49895</v>
      </c>
      <c r="BH29" s="237">
        <f>'BAR BB| Open rates'!BH29*0.85</f>
        <v>45475</v>
      </c>
      <c r="BI29" s="237">
        <f>'BAR BB| Open rates'!BI29*0.85</f>
        <v>45475</v>
      </c>
      <c r="BJ29" s="237">
        <f>'BAR BB| Open rates'!BJ29*0.85</f>
        <v>45475</v>
      </c>
      <c r="BK29" s="237">
        <f>'BAR BB| Open rates'!BK29*0.85</f>
        <v>45475</v>
      </c>
      <c r="BL29" s="237">
        <f>'BAR BB| Open rates'!BL29*0.85</f>
        <v>45475</v>
      </c>
      <c r="BM29" s="237">
        <f>'BAR BB| Open rates'!BM29*0.85</f>
        <v>46495</v>
      </c>
      <c r="BN29" s="237">
        <f>'BAR BB| Open rates'!BN29*0.85</f>
        <v>46495</v>
      </c>
      <c r="BO29" s="237">
        <f>'BAR BB| Open rates'!BO29*0.85</f>
        <v>44625</v>
      </c>
      <c r="BP29" s="237">
        <f>'BAR BB| Open rates'!BP29*0.85</f>
        <v>44625</v>
      </c>
      <c r="BQ29" s="237">
        <f>'BAR BB| Open rates'!BQ29*0.85</f>
        <v>43095</v>
      </c>
      <c r="BR29" s="237">
        <f>'BAR BB| Open rates'!BR29*0.85</f>
        <v>43095</v>
      </c>
      <c r="BS29" s="237">
        <f>'BAR BB| Open rates'!BS29*0.85</f>
        <v>43095</v>
      </c>
      <c r="BT29" s="237">
        <f>'BAR BB| Open rates'!BT29*0.85</f>
        <v>43095</v>
      </c>
      <c r="BU29" s="237">
        <f>'BAR BB| Open rates'!BU29*0.85</f>
        <v>43095</v>
      </c>
      <c r="BV29" s="237">
        <f>'BAR BB| Open rates'!BV29*0.85</f>
        <v>41225</v>
      </c>
      <c r="BW29" s="237">
        <f>'BAR BB| Open rates'!BW29*0.85</f>
        <v>41225</v>
      </c>
      <c r="BX29" s="237">
        <f>'BAR BB| Open rates'!BX29*0.85</f>
        <v>41225</v>
      </c>
      <c r="BY29" s="237">
        <f>'BAR BB| Open rates'!BY29*0.85</f>
        <v>41225</v>
      </c>
      <c r="BZ29" s="237">
        <f>'BAR BB| Open rates'!BZ29*0.85</f>
        <v>41225</v>
      </c>
      <c r="CA29" s="237">
        <f>'BAR BB| Open rates'!CA29*0.85</f>
        <v>43095</v>
      </c>
      <c r="CB29" s="237">
        <f>'BAR BB| Open rates'!CB29*0.85</f>
        <v>43095</v>
      </c>
      <c r="CC29" s="237">
        <f>'BAR BB| Open rates'!CC29*0.85</f>
        <v>41225</v>
      </c>
      <c r="CD29" s="237">
        <f>'BAR BB| Open rates'!CD29*0.85</f>
        <v>41225</v>
      </c>
      <c r="CE29" s="237">
        <f>'BAR BB| Open rates'!CE29*0.85</f>
        <v>41225</v>
      </c>
      <c r="CF29" s="237">
        <f>'BAR BB| Open rates'!CF29*0.85</f>
        <v>41225</v>
      </c>
      <c r="CG29" s="237">
        <f>'BAR BB| Open rates'!CG29*0.85</f>
        <v>41225</v>
      </c>
      <c r="CH29" s="237">
        <f>'BAR BB| Open rates'!CH29*0.85</f>
        <v>43095</v>
      </c>
      <c r="CI29" s="237">
        <f>'BAR BB| Open rates'!CI29*0.85</f>
        <v>43095</v>
      </c>
      <c r="CJ29" s="237">
        <f>'BAR BB| Open rates'!CJ29*0.85</f>
        <v>41225</v>
      </c>
      <c r="CK29" s="237">
        <f>'BAR BB| Open rates'!CK29*0.85</f>
        <v>41225</v>
      </c>
      <c r="CL29" s="237">
        <f>'BAR BB| Open rates'!CL29*0.85</f>
        <v>41225</v>
      </c>
      <c r="CM29" s="237">
        <f>'BAR BB| Open rates'!CM29*0.85</f>
        <v>41225</v>
      </c>
      <c r="CN29" s="237">
        <f>'BAR BB| Open rates'!CN29*0.85</f>
        <v>41225</v>
      </c>
      <c r="CO29" s="237">
        <f>'BAR BB| Open rates'!CO29*0.85</f>
        <v>43095</v>
      </c>
      <c r="CP29" s="237">
        <f>'BAR BB| Open rates'!CP29*0.85</f>
        <v>43095</v>
      </c>
      <c r="CQ29" s="237">
        <f>'BAR BB| Open rates'!CQ29*0.85</f>
        <v>41225</v>
      </c>
      <c r="CR29" s="237">
        <f>'BAR BB| Open rates'!CR29*0.85</f>
        <v>41225</v>
      </c>
      <c r="CS29" s="237">
        <f>'BAR BB| Open rates'!CS29*0.85</f>
        <v>41225</v>
      </c>
      <c r="CT29" s="237">
        <f>'BAR BB| Open rates'!CT29*0.85</f>
        <v>41225</v>
      </c>
      <c r="CU29" s="237">
        <f>'BAR BB| Open rates'!CU29*0.85</f>
        <v>38080</v>
      </c>
      <c r="CV29" s="237">
        <f>'BAR BB| Open rates'!CV29*0.85</f>
        <v>38080</v>
      </c>
      <c r="CW29" s="237">
        <f>'BAR BB| Open rates'!CW29*0.85</f>
        <v>38080</v>
      </c>
      <c r="CX29" s="237">
        <f>'BAR BB| Open rates'!CX29*0.85</f>
        <v>36380</v>
      </c>
      <c r="CY29" s="237">
        <f>'BAR BB| Open rates'!CY29*0.85</f>
        <v>36380</v>
      </c>
      <c r="CZ29" s="237">
        <f>'BAR BB| Open rates'!CZ29*0.85</f>
        <v>36380</v>
      </c>
      <c r="DA29" s="237">
        <f>'BAR BB| Open rates'!DA29*0.85</f>
        <v>36380</v>
      </c>
      <c r="DB29" s="237">
        <f>'BAR BB| Open rates'!DB29*0.85</f>
        <v>36380</v>
      </c>
      <c r="DC29" s="237">
        <f>'BAR BB| Open rates'!DC29*0.85</f>
        <v>38080</v>
      </c>
      <c r="DD29" s="237">
        <f>'BAR BB| Open rates'!DD29*0.85</f>
        <v>38080</v>
      </c>
      <c r="DE29" s="237">
        <f>'BAR BB| Open rates'!DE29*0.85</f>
        <v>36380</v>
      </c>
      <c r="DF29" s="237">
        <f>'BAR BB| Open rates'!DF29*0.85</f>
        <v>36380</v>
      </c>
      <c r="DG29" s="237">
        <f>'BAR BB| Open rates'!DG29*0.85</f>
        <v>36380</v>
      </c>
      <c r="DH29" s="237">
        <f>'BAR BB| Open rates'!DH29*0.85</f>
        <v>36380</v>
      </c>
      <c r="DI29" s="237">
        <f>'BAR BB| Open rates'!DI29*0.85</f>
        <v>36380</v>
      </c>
      <c r="DJ29" s="237">
        <f>'BAR BB| Open rates'!DJ29*0.85</f>
        <v>38080</v>
      </c>
      <c r="DK29" s="237">
        <f>'BAR BB| Open rates'!DK29*0.85</f>
        <v>38080</v>
      </c>
      <c r="DL29" s="237">
        <f>'BAR BB| Open rates'!DL29*0.85</f>
        <v>36380</v>
      </c>
      <c r="DM29" s="237">
        <f>'BAR BB| Open rates'!DM29*0.85</f>
        <v>36380</v>
      </c>
      <c r="DN29" s="237">
        <f>'BAR BB| Open rates'!DN29*0.85</f>
        <v>36380</v>
      </c>
      <c r="DO29" s="237">
        <f>'BAR BB| Open rates'!DO29*0.85</f>
        <v>36380</v>
      </c>
      <c r="DP29" s="237">
        <f>'BAR BB| Open rates'!DP29*0.85</f>
        <v>36380</v>
      </c>
      <c r="DQ29" s="237">
        <f>'BAR BB| Open rates'!DQ29*0.85</f>
        <v>38080</v>
      </c>
      <c r="DR29" s="237">
        <f>'BAR BB| Open rates'!DR29*0.85</f>
        <v>38080</v>
      </c>
      <c r="DS29" s="237">
        <f>'BAR BB| Open rates'!DS29*0.85</f>
        <v>36380</v>
      </c>
      <c r="DT29" s="237">
        <f>'BAR BB| Open rates'!DT29*0.85</f>
        <v>36380</v>
      </c>
      <c r="DU29" s="237">
        <f>'BAR BB| Open rates'!DU29*0.85</f>
        <v>36380</v>
      </c>
      <c r="DV29" s="237">
        <f>'BAR BB| Open rates'!DV29*0.85</f>
        <v>36380</v>
      </c>
      <c r="DW29" s="237">
        <f>'BAR BB| Open rates'!DW29*0.85</f>
        <v>36380</v>
      </c>
      <c r="DX29" s="237">
        <f>'BAR BB| Open rates'!DX29*0.85</f>
        <v>38080</v>
      </c>
      <c r="DY29" s="237">
        <f>'BAR BB| Open rates'!DY29*0.85</f>
        <v>38080</v>
      </c>
      <c r="DZ29" s="237">
        <f>'BAR BB| Open rates'!DZ29*0.85</f>
        <v>39525</v>
      </c>
      <c r="EA29" s="237">
        <f>'BAR BB| Open rates'!EA29*0.85</f>
        <v>39525</v>
      </c>
      <c r="EB29" s="237">
        <f>'BAR BB| Open rates'!EB29*0.85</f>
        <v>39525</v>
      </c>
      <c r="EC29" s="237">
        <f>'BAR BB| Open rates'!EC29*0.85</f>
        <v>41395</v>
      </c>
      <c r="ED29" s="237">
        <f>'BAR BB| Open rates'!ED29*0.85</f>
        <v>41395</v>
      </c>
      <c r="EE29" s="237">
        <f>'BAR BB| Open rates'!EE29*0.85</f>
        <v>41395</v>
      </c>
      <c r="EF29" s="237">
        <f>'BAR BB| Open rates'!EF29*0.85</f>
        <v>41395</v>
      </c>
      <c r="EG29" s="237">
        <f>'BAR BB| Open rates'!EG29*0.85</f>
        <v>35530</v>
      </c>
      <c r="EH29" s="237">
        <f>'BAR BB| Open rates'!EH29*0.85</f>
        <v>34680</v>
      </c>
      <c r="EI29" s="237">
        <f>'BAR BB| Open rates'!EI29*0.85</f>
        <v>34680</v>
      </c>
      <c r="EJ29" s="237">
        <f>'BAR BB| Open rates'!EJ29*0.85</f>
        <v>34680</v>
      </c>
      <c r="EK29" s="237">
        <f>'BAR BB| Open rates'!EK29*0.85</f>
        <v>34680</v>
      </c>
      <c r="EL29" s="237">
        <f>'BAR BB| Open rates'!EL29*0.85</f>
        <v>35530</v>
      </c>
      <c r="EM29" s="237">
        <f>'BAR BB| Open rates'!EM29*0.85</f>
        <v>35530</v>
      </c>
      <c r="EN29" s="237">
        <f>'BAR BB| Open rates'!EN29*0.85</f>
        <v>34680</v>
      </c>
      <c r="EO29" s="237">
        <f>'BAR BB| Open rates'!EO29*0.85</f>
        <v>34680</v>
      </c>
      <c r="EP29" s="237">
        <f>'BAR BB| Open rates'!EP29*0.85</f>
        <v>34680</v>
      </c>
      <c r="EQ29" s="237">
        <f>'BAR BB| Open rates'!EQ29*0.85</f>
        <v>34680</v>
      </c>
      <c r="ER29" s="237">
        <f>'BAR BB| Open rates'!ER29*0.85</f>
        <v>34680</v>
      </c>
      <c r="ES29" s="237">
        <f>'BAR BB| Open rates'!ES29*0.85</f>
        <v>35530</v>
      </c>
      <c r="ET29" s="237">
        <f>'BAR BB| Open rates'!ET29*0.85</f>
        <v>35530</v>
      </c>
      <c r="EU29" s="237">
        <f>'BAR BB| Open rates'!EU29*0.85</f>
        <v>34680</v>
      </c>
      <c r="EV29" s="237">
        <f>'BAR BB| Open rates'!EV29*0.85</f>
        <v>34680</v>
      </c>
      <c r="EW29" s="237">
        <f>'BAR BB| Open rates'!EW29*0.85</f>
        <v>34680</v>
      </c>
      <c r="EX29" s="237">
        <f>'BAR BB| Open rates'!EX29*0.85</f>
        <v>34680</v>
      </c>
      <c r="EY29" s="237">
        <f>'BAR BB| Open rates'!EY29*0.85</f>
        <v>34680</v>
      </c>
      <c r="EZ29" s="237">
        <f>'BAR BB| Open rates'!EZ29*0.85</f>
        <v>35530</v>
      </c>
      <c r="FA29" s="237">
        <f>'BAR BB| Open rates'!FA29*0.85</f>
        <v>35530</v>
      </c>
      <c r="FB29" s="237">
        <f>'BAR BB| Open rates'!FB29*0.85</f>
        <v>34680</v>
      </c>
      <c r="FC29" s="237">
        <f>'BAR BB| Open rates'!FC29*0.85</f>
        <v>34680</v>
      </c>
      <c r="FD29" s="237">
        <f>'BAR BB| Open rates'!FD29*0.85</f>
        <v>34680</v>
      </c>
      <c r="FE29" s="237">
        <f>'BAR BB| Open rates'!FE29*0.85</f>
        <v>34680</v>
      </c>
      <c r="FF29" s="237">
        <f>'BAR BB| Open rates'!FF29*0.85</f>
        <v>34680</v>
      </c>
      <c r="FG29" s="237">
        <f>'BAR BB| Open rates'!FG29*0.85</f>
        <v>35530</v>
      </c>
      <c r="FH29" s="237">
        <f>'BAR BB| Open rates'!FH29*0.85</f>
        <v>35530</v>
      </c>
      <c r="FI29" s="237">
        <f>'BAR BB| Open rates'!FI29*0.85</f>
        <v>34680</v>
      </c>
      <c r="FJ29" s="237">
        <f>'BAR BB| Open rates'!FJ29*0.85</f>
        <v>34680</v>
      </c>
      <c r="FK29" s="237">
        <f>'BAR BB| Open rates'!FK29*0.85</f>
        <v>34680</v>
      </c>
      <c r="FL29" s="237">
        <f>'BAR BB| Open rates'!FL29*0.85</f>
        <v>34680</v>
      </c>
      <c r="FM29" s="237">
        <f>'BAR BB| Open rates'!FM29*0.85</f>
        <v>34680</v>
      </c>
      <c r="FN29" s="237">
        <f>'BAR BB| Open rates'!FN29*0.85</f>
        <v>35530</v>
      </c>
      <c r="FO29" s="237">
        <f>'BAR BB| Open rates'!FO29*0.85</f>
        <v>35530</v>
      </c>
      <c r="FP29" s="237">
        <f>'BAR BB| Open rates'!FP29*0.85</f>
        <v>34680</v>
      </c>
      <c r="FQ29" s="237">
        <f>'BAR BB| Open rates'!FQ29*0.85</f>
        <v>34680</v>
      </c>
      <c r="FR29" s="237">
        <f>'BAR BB| Open rates'!FR29*0.85</f>
        <v>34680</v>
      </c>
      <c r="FS29" s="237">
        <f>'BAR BB| Open rates'!FS29*0.85</f>
        <v>34680</v>
      </c>
      <c r="FT29" s="237">
        <f>'BAR BB| Open rates'!FT29*0.85</f>
        <v>34680</v>
      </c>
      <c r="FU29" s="237">
        <f>'BAR BB| Open rates'!FU29*0.85</f>
        <v>35530</v>
      </c>
      <c r="FV29" s="237">
        <f>'BAR BB| Open rates'!FV29*0.85</f>
        <v>35530</v>
      </c>
      <c r="FW29" s="237">
        <f>'BAR BB| Open rates'!FW29*0.85</f>
        <v>38675</v>
      </c>
      <c r="FX29" s="237">
        <f>'BAR BB| Open rates'!FX29*0.85</f>
        <v>38675</v>
      </c>
      <c r="FY29" s="237">
        <f>'BAR BB| Open rates'!FY29*0.85</f>
        <v>38675</v>
      </c>
      <c r="FZ29" s="237">
        <f>'BAR BB| Open rates'!FZ29*0.85</f>
        <v>38675</v>
      </c>
      <c r="GA29" s="237">
        <f>'BAR BB| Open rates'!GA29*0.85</f>
        <v>38675</v>
      </c>
      <c r="GB29" s="237">
        <f>'BAR BB| Open rates'!GB29*0.85</f>
        <v>40545</v>
      </c>
      <c r="GC29" s="237">
        <f>'BAR BB| Open rates'!GC29*0.85</f>
        <v>40545</v>
      </c>
      <c r="GD29" s="237">
        <f>'BAR BB| Open rates'!GD29*0.85</f>
        <v>40545</v>
      </c>
      <c r="GE29" s="237">
        <f>'BAR BB| Open rates'!GE29*0.85</f>
        <v>40545</v>
      </c>
    </row>
    <row r="30" spans="1:187" s="36" customFormat="1" ht="12" customHeight="1" x14ac:dyDescent="0.2">
      <c r="A30" s="237">
        <v>3</v>
      </c>
      <c r="B30" s="237">
        <f>'BAR BB| Open rates'!B30*0.85</f>
        <v>51340</v>
      </c>
      <c r="C30" s="237">
        <f>'BAR BB| Open rates'!C30*0.85</f>
        <v>51340</v>
      </c>
      <c r="D30" s="237">
        <f>'BAR BB| Open rates'!D30*0.85</f>
        <v>49045</v>
      </c>
      <c r="E30" s="237">
        <f>'BAR BB| Open rates'!E30*0.85</f>
        <v>49045</v>
      </c>
      <c r="F30" s="237">
        <f>'BAR BB| Open rates'!F30*0.85</f>
        <v>47175</v>
      </c>
      <c r="G30" s="237">
        <f>'BAR BB| Open rates'!G30*0.85</f>
        <v>49045</v>
      </c>
      <c r="H30" s="237">
        <f>'BAR BB| Open rates'!H30*0.85</f>
        <v>49045</v>
      </c>
      <c r="I30" s="237">
        <f>'BAR BB| Open rates'!I30*0.85</f>
        <v>50745</v>
      </c>
      <c r="J30" s="237">
        <f>'BAR BB| Open rates'!J30*0.85</f>
        <v>50745</v>
      </c>
      <c r="K30" s="237">
        <f>'BAR BB| Open rates'!K30*0.85</f>
        <v>49045</v>
      </c>
      <c r="L30" s="237">
        <f>'BAR BB| Open rates'!L30*0.85</f>
        <v>49045</v>
      </c>
      <c r="M30" s="237">
        <f>'BAR BB| Open rates'!M30*0.85</f>
        <v>49045</v>
      </c>
      <c r="N30" s="237">
        <f>'BAR BB| Open rates'!N30*0.85</f>
        <v>49045</v>
      </c>
      <c r="O30" s="237">
        <f>'BAR BB| Open rates'!O30*0.85</f>
        <v>49045</v>
      </c>
      <c r="P30" s="237">
        <f>'BAR BB| Open rates'!P30*0.85</f>
        <v>50745</v>
      </c>
      <c r="Q30" s="237">
        <f>'BAR BB| Open rates'!Q30*0.85</f>
        <v>50745</v>
      </c>
      <c r="R30" s="237">
        <f>'BAR BB| Open rates'!R30*0.85</f>
        <v>50745</v>
      </c>
      <c r="S30" s="237">
        <f>'BAR BB| Open rates'!S30*0.85</f>
        <v>50745</v>
      </c>
      <c r="T30" s="237">
        <f>'BAR BB| Open rates'!T30*0.85</f>
        <v>50745</v>
      </c>
      <c r="U30" s="237">
        <f>'BAR BB| Open rates'!U30*0.85</f>
        <v>50745</v>
      </c>
      <c r="V30" s="237">
        <f>'BAR BB| Open rates'!V30*0.85</f>
        <v>50745</v>
      </c>
      <c r="W30" s="237">
        <f>'BAR BB| Open rates'!W30*0.85</f>
        <v>52445</v>
      </c>
      <c r="X30" s="237">
        <f>'BAR BB| Open rates'!X30*0.85</f>
        <v>52445</v>
      </c>
      <c r="Y30" s="237">
        <f>'BAR BB| Open rates'!Y30*0.85</f>
        <v>50745</v>
      </c>
      <c r="Z30" s="237">
        <f>'BAR BB| Open rates'!Z30*0.85</f>
        <v>50745</v>
      </c>
      <c r="AA30" s="237">
        <f>'BAR BB| Open rates'!AA30*0.85</f>
        <v>50745</v>
      </c>
      <c r="AB30" s="237">
        <f>'BAR BB| Open rates'!AB30*0.85</f>
        <v>50745</v>
      </c>
      <c r="AC30" s="237">
        <f>'BAR BB| Open rates'!AC30*0.85</f>
        <v>50745</v>
      </c>
      <c r="AD30" s="237">
        <f>'BAR BB| Open rates'!AD30*0.85</f>
        <v>52445</v>
      </c>
      <c r="AE30" s="237">
        <f>'BAR BB| Open rates'!AE30*0.85</f>
        <v>52445</v>
      </c>
      <c r="AF30" s="237">
        <f>'BAR BB| Open rates'!AF30*0.85</f>
        <v>50745</v>
      </c>
      <c r="AG30" s="237">
        <f>'BAR BB| Open rates'!AG30*0.85</f>
        <v>50745</v>
      </c>
      <c r="AH30" s="237">
        <f>'BAR BB| Open rates'!AH30*0.85</f>
        <v>50745</v>
      </c>
      <c r="AI30" s="237">
        <f>'BAR BB| Open rates'!AI30*0.85</f>
        <v>50745</v>
      </c>
      <c r="AJ30" s="237">
        <f>'BAR BB| Open rates'!AJ30*0.85</f>
        <v>50745</v>
      </c>
      <c r="AK30" s="237">
        <f>'BAR BB| Open rates'!AK30*0.85</f>
        <v>52445</v>
      </c>
      <c r="AL30" s="237">
        <f>'BAR BB| Open rates'!AL30*0.85</f>
        <v>52445</v>
      </c>
      <c r="AM30" s="237">
        <f>'BAR BB| Open rates'!AM30*0.85</f>
        <v>50745</v>
      </c>
      <c r="AN30" s="237">
        <f>'BAR BB| Open rates'!AN30*0.85</f>
        <v>50745</v>
      </c>
      <c r="AO30" s="237">
        <f>'BAR BB| Open rates'!AO30*0.85</f>
        <v>50745</v>
      </c>
      <c r="AP30" s="237">
        <f>'BAR BB| Open rates'!AP30*0.85</f>
        <v>50745</v>
      </c>
      <c r="AQ30" s="237">
        <f>'BAR BB| Open rates'!AQ30*0.85</f>
        <v>50745</v>
      </c>
      <c r="AR30" s="237">
        <f>'BAR BB| Open rates'!AR30*0.85</f>
        <v>52445</v>
      </c>
      <c r="AS30" s="237">
        <f>'BAR BB| Open rates'!AS30*0.85</f>
        <v>52445</v>
      </c>
      <c r="AT30" s="237">
        <f>'BAR BB| Open rates'!AT30*0.85</f>
        <v>50745</v>
      </c>
      <c r="AU30" s="237">
        <f>'BAR BB| Open rates'!AU30*0.85</f>
        <v>50745</v>
      </c>
      <c r="AV30" s="237">
        <f>'BAR BB| Open rates'!AV30*0.85</f>
        <v>50745</v>
      </c>
      <c r="AW30" s="237">
        <f>'BAR BB| Open rates'!AW30*0.85</f>
        <v>50745</v>
      </c>
      <c r="AX30" s="237">
        <f>'BAR BB| Open rates'!AX30*0.85</f>
        <v>50745</v>
      </c>
      <c r="AY30" s="237">
        <f>'BAR BB| Open rates'!AY30*0.85</f>
        <v>52445</v>
      </c>
      <c r="AZ30" s="237">
        <f>'BAR BB| Open rates'!AZ30*0.85</f>
        <v>52445</v>
      </c>
      <c r="BA30" s="237">
        <f>'BAR BB| Open rates'!BA30*0.85</f>
        <v>50745</v>
      </c>
      <c r="BB30" s="237">
        <f>'BAR BB| Open rates'!BB30*0.85</f>
        <v>50745</v>
      </c>
      <c r="BC30" s="237">
        <f>'BAR BB| Open rates'!BC30*0.85</f>
        <v>50745</v>
      </c>
      <c r="BD30" s="237">
        <f>'BAR BB| Open rates'!BD30*0.85</f>
        <v>50745</v>
      </c>
      <c r="BE30" s="237">
        <f>'BAR BB| Open rates'!BE30*0.85</f>
        <v>50745</v>
      </c>
      <c r="BF30" s="237">
        <f>'BAR BB| Open rates'!BF30*0.85</f>
        <v>52445</v>
      </c>
      <c r="BG30" s="237">
        <f>'BAR BB| Open rates'!BG30*0.85</f>
        <v>52445</v>
      </c>
      <c r="BH30" s="237">
        <f>'BAR BB| Open rates'!BH30*0.85</f>
        <v>48025</v>
      </c>
      <c r="BI30" s="237">
        <f>'BAR BB| Open rates'!BI30*0.85</f>
        <v>48025</v>
      </c>
      <c r="BJ30" s="237">
        <f>'BAR BB| Open rates'!BJ30*0.85</f>
        <v>48025</v>
      </c>
      <c r="BK30" s="237">
        <f>'BAR BB| Open rates'!BK30*0.85</f>
        <v>48025</v>
      </c>
      <c r="BL30" s="237">
        <f>'BAR BB| Open rates'!BL30*0.85</f>
        <v>48025</v>
      </c>
      <c r="BM30" s="237">
        <f>'BAR BB| Open rates'!BM30*0.85</f>
        <v>49045</v>
      </c>
      <c r="BN30" s="237">
        <f>'BAR BB| Open rates'!BN30*0.85</f>
        <v>49045</v>
      </c>
      <c r="BO30" s="237">
        <f>'BAR BB| Open rates'!BO30*0.85</f>
        <v>47175</v>
      </c>
      <c r="BP30" s="237">
        <f>'BAR BB| Open rates'!BP30*0.85</f>
        <v>47175</v>
      </c>
      <c r="BQ30" s="237">
        <f>'BAR BB| Open rates'!BQ30*0.85</f>
        <v>45645</v>
      </c>
      <c r="BR30" s="237">
        <f>'BAR BB| Open rates'!BR30*0.85</f>
        <v>45645</v>
      </c>
      <c r="BS30" s="237">
        <f>'BAR BB| Open rates'!BS30*0.85</f>
        <v>45645</v>
      </c>
      <c r="BT30" s="237">
        <f>'BAR BB| Open rates'!BT30*0.85</f>
        <v>45645</v>
      </c>
      <c r="BU30" s="237">
        <f>'BAR BB| Open rates'!BU30*0.85</f>
        <v>45645</v>
      </c>
      <c r="BV30" s="237">
        <f>'BAR BB| Open rates'!BV30*0.85</f>
        <v>43775</v>
      </c>
      <c r="BW30" s="237">
        <f>'BAR BB| Open rates'!BW30*0.85</f>
        <v>43775</v>
      </c>
      <c r="BX30" s="237">
        <f>'BAR BB| Open rates'!BX30*0.85</f>
        <v>43775</v>
      </c>
      <c r="BY30" s="237">
        <f>'BAR BB| Open rates'!BY30*0.85</f>
        <v>43775</v>
      </c>
      <c r="BZ30" s="237">
        <f>'BAR BB| Open rates'!BZ30*0.85</f>
        <v>43775</v>
      </c>
      <c r="CA30" s="237">
        <f>'BAR BB| Open rates'!CA30*0.85</f>
        <v>45645</v>
      </c>
      <c r="CB30" s="237">
        <f>'BAR BB| Open rates'!CB30*0.85</f>
        <v>45645</v>
      </c>
      <c r="CC30" s="237">
        <f>'BAR BB| Open rates'!CC30*0.85</f>
        <v>43775</v>
      </c>
      <c r="CD30" s="237">
        <f>'BAR BB| Open rates'!CD30*0.85</f>
        <v>43775</v>
      </c>
      <c r="CE30" s="237">
        <f>'BAR BB| Open rates'!CE30*0.85</f>
        <v>43775</v>
      </c>
      <c r="CF30" s="237">
        <f>'BAR BB| Open rates'!CF30*0.85</f>
        <v>43775</v>
      </c>
      <c r="CG30" s="237">
        <f>'BAR BB| Open rates'!CG30*0.85</f>
        <v>43775</v>
      </c>
      <c r="CH30" s="237">
        <f>'BAR BB| Open rates'!CH30*0.85</f>
        <v>45645</v>
      </c>
      <c r="CI30" s="237">
        <f>'BAR BB| Open rates'!CI30*0.85</f>
        <v>45645</v>
      </c>
      <c r="CJ30" s="237">
        <f>'BAR BB| Open rates'!CJ30*0.85</f>
        <v>43775</v>
      </c>
      <c r="CK30" s="237">
        <f>'BAR BB| Open rates'!CK30*0.85</f>
        <v>43775</v>
      </c>
      <c r="CL30" s="237">
        <f>'BAR BB| Open rates'!CL30*0.85</f>
        <v>43775</v>
      </c>
      <c r="CM30" s="237">
        <f>'BAR BB| Open rates'!CM30*0.85</f>
        <v>43775</v>
      </c>
      <c r="CN30" s="237">
        <f>'BAR BB| Open rates'!CN30*0.85</f>
        <v>43775</v>
      </c>
      <c r="CO30" s="237">
        <f>'BAR BB| Open rates'!CO30*0.85</f>
        <v>45645</v>
      </c>
      <c r="CP30" s="237">
        <f>'BAR BB| Open rates'!CP30*0.85</f>
        <v>45645</v>
      </c>
      <c r="CQ30" s="237">
        <f>'BAR BB| Open rates'!CQ30*0.85</f>
        <v>43775</v>
      </c>
      <c r="CR30" s="237">
        <f>'BAR BB| Open rates'!CR30*0.85</f>
        <v>43775</v>
      </c>
      <c r="CS30" s="237">
        <f>'BAR BB| Open rates'!CS30*0.85</f>
        <v>43775</v>
      </c>
      <c r="CT30" s="237">
        <f>'BAR BB| Open rates'!CT30*0.85</f>
        <v>43775</v>
      </c>
      <c r="CU30" s="237">
        <f>'BAR BB| Open rates'!CU30*0.85</f>
        <v>40630</v>
      </c>
      <c r="CV30" s="237">
        <f>'BAR BB| Open rates'!CV30*0.85</f>
        <v>40630</v>
      </c>
      <c r="CW30" s="237">
        <f>'BAR BB| Open rates'!CW30*0.85</f>
        <v>40630</v>
      </c>
      <c r="CX30" s="237">
        <f>'BAR BB| Open rates'!CX30*0.85</f>
        <v>38930</v>
      </c>
      <c r="CY30" s="237">
        <f>'BAR BB| Open rates'!CY30*0.85</f>
        <v>38930</v>
      </c>
      <c r="CZ30" s="237">
        <f>'BAR BB| Open rates'!CZ30*0.85</f>
        <v>38930</v>
      </c>
      <c r="DA30" s="237">
        <f>'BAR BB| Open rates'!DA30*0.85</f>
        <v>38930</v>
      </c>
      <c r="DB30" s="237">
        <f>'BAR BB| Open rates'!DB30*0.85</f>
        <v>38930</v>
      </c>
      <c r="DC30" s="237">
        <f>'BAR BB| Open rates'!DC30*0.85</f>
        <v>40630</v>
      </c>
      <c r="DD30" s="237">
        <f>'BAR BB| Open rates'!DD30*0.85</f>
        <v>40630</v>
      </c>
      <c r="DE30" s="237">
        <f>'BAR BB| Open rates'!DE30*0.85</f>
        <v>38930</v>
      </c>
      <c r="DF30" s="237">
        <f>'BAR BB| Open rates'!DF30*0.85</f>
        <v>38930</v>
      </c>
      <c r="DG30" s="237">
        <f>'BAR BB| Open rates'!DG30*0.85</f>
        <v>38930</v>
      </c>
      <c r="DH30" s="237">
        <f>'BAR BB| Open rates'!DH30*0.85</f>
        <v>38930</v>
      </c>
      <c r="DI30" s="237">
        <f>'BAR BB| Open rates'!DI30*0.85</f>
        <v>38930</v>
      </c>
      <c r="DJ30" s="237">
        <f>'BAR BB| Open rates'!DJ30*0.85</f>
        <v>40630</v>
      </c>
      <c r="DK30" s="237">
        <f>'BAR BB| Open rates'!DK30*0.85</f>
        <v>40630</v>
      </c>
      <c r="DL30" s="237">
        <f>'BAR BB| Open rates'!DL30*0.85</f>
        <v>38930</v>
      </c>
      <c r="DM30" s="237">
        <f>'BAR BB| Open rates'!DM30*0.85</f>
        <v>38930</v>
      </c>
      <c r="DN30" s="237">
        <f>'BAR BB| Open rates'!DN30*0.85</f>
        <v>38930</v>
      </c>
      <c r="DO30" s="237">
        <f>'BAR BB| Open rates'!DO30*0.85</f>
        <v>38930</v>
      </c>
      <c r="DP30" s="237">
        <f>'BAR BB| Open rates'!DP30*0.85</f>
        <v>38930</v>
      </c>
      <c r="DQ30" s="237">
        <f>'BAR BB| Open rates'!DQ30*0.85</f>
        <v>40630</v>
      </c>
      <c r="DR30" s="237">
        <f>'BAR BB| Open rates'!DR30*0.85</f>
        <v>40630</v>
      </c>
      <c r="DS30" s="237">
        <f>'BAR BB| Open rates'!DS30*0.85</f>
        <v>38930</v>
      </c>
      <c r="DT30" s="237">
        <f>'BAR BB| Open rates'!DT30*0.85</f>
        <v>38930</v>
      </c>
      <c r="DU30" s="237">
        <f>'BAR BB| Open rates'!DU30*0.85</f>
        <v>38930</v>
      </c>
      <c r="DV30" s="237">
        <f>'BAR BB| Open rates'!DV30*0.85</f>
        <v>38930</v>
      </c>
      <c r="DW30" s="237">
        <f>'BAR BB| Open rates'!DW30*0.85</f>
        <v>38930</v>
      </c>
      <c r="DX30" s="237">
        <f>'BAR BB| Open rates'!DX30*0.85</f>
        <v>40630</v>
      </c>
      <c r="DY30" s="237">
        <f>'BAR BB| Open rates'!DY30*0.85</f>
        <v>40630</v>
      </c>
      <c r="DZ30" s="237">
        <f>'BAR BB| Open rates'!DZ30*0.85</f>
        <v>42075</v>
      </c>
      <c r="EA30" s="237">
        <f>'BAR BB| Open rates'!EA30*0.85</f>
        <v>42075</v>
      </c>
      <c r="EB30" s="237">
        <f>'BAR BB| Open rates'!EB30*0.85</f>
        <v>42075</v>
      </c>
      <c r="EC30" s="237">
        <f>'BAR BB| Open rates'!EC30*0.85</f>
        <v>43945</v>
      </c>
      <c r="ED30" s="237">
        <f>'BAR BB| Open rates'!ED30*0.85</f>
        <v>43945</v>
      </c>
      <c r="EE30" s="237">
        <f>'BAR BB| Open rates'!EE30*0.85</f>
        <v>43945</v>
      </c>
      <c r="EF30" s="237">
        <f>'BAR BB| Open rates'!EF30*0.85</f>
        <v>43945</v>
      </c>
      <c r="EG30" s="237">
        <f>'BAR BB| Open rates'!EG30*0.85</f>
        <v>38080</v>
      </c>
      <c r="EH30" s="237">
        <f>'BAR BB| Open rates'!EH30*0.85</f>
        <v>37230</v>
      </c>
      <c r="EI30" s="237">
        <f>'BAR BB| Open rates'!EI30*0.85</f>
        <v>37230</v>
      </c>
      <c r="EJ30" s="237">
        <f>'BAR BB| Open rates'!EJ30*0.85</f>
        <v>37230</v>
      </c>
      <c r="EK30" s="237">
        <f>'BAR BB| Open rates'!EK30*0.85</f>
        <v>37230</v>
      </c>
      <c r="EL30" s="237">
        <f>'BAR BB| Open rates'!EL30*0.85</f>
        <v>38080</v>
      </c>
      <c r="EM30" s="237">
        <f>'BAR BB| Open rates'!EM30*0.85</f>
        <v>38080</v>
      </c>
      <c r="EN30" s="237">
        <f>'BAR BB| Open rates'!EN30*0.85</f>
        <v>37230</v>
      </c>
      <c r="EO30" s="237">
        <f>'BAR BB| Open rates'!EO30*0.85</f>
        <v>37230</v>
      </c>
      <c r="EP30" s="237">
        <f>'BAR BB| Open rates'!EP30*0.85</f>
        <v>37230</v>
      </c>
      <c r="EQ30" s="237">
        <f>'BAR BB| Open rates'!EQ30*0.85</f>
        <v>37230</v>
      </c>
      <c r="ER30" s="237">
        <f>'BAR BB| Open rates'!ER30*0.85</f>
        <v>37230</v>
      </c>
      <c r="ES30" s="237">
        <f>'BAR BB| Open rates'!ES30*0.85</f>
        <v>38080</v>
      </c>
      <c r="ET30" s="237">
        <f>'BAR BB| Open rates'!ET30*0.85</f>
        <v>38080</v>
      </c>
      <c r="EU30" s="237">
        <f>'BAR BB| Open rates'!EU30*0.85</f>
        <v>37230</v>
      </c>
      <c r="EV30" s="237">
        <f>'BAR BB| Open rates'!EV30*0.85</f>
        <v>37230</v>
      </c>
      <c r="EW30" s="237">
        <f>'BAR BB| Open rates'!EW30*0.85</f>
        <v>37230</v>
      </c>
      <c r="EX30" s="237">
        <f>'BAR BB| Open rates'!EX30*0.85</f>
        <v>37230</v>
      </c>
      <c r="EY30" s="237">
        <f>'BAR BB| Open rates'!EY30*0.85</f>
        <v>37230</v>
      </c>
      <c r="EZ30" s="237">
        <f>'BAR BB| Open rates'!EZ30*0.85</f>
        <v>38080</v>
      </c>
      <c r="FA30" s="237">
        <f>'BAR BB| Open rates'!FA30*0.85</f>
        <v>38080</v>
      </c>
      <c r="FB30" s="237">
        <f>'BAR BB| Open rates'!FB30*0.85</f>
        <v>37230</v>
      </c>
      <c r="FC30" s="237">
        <f>'BAR BB| Open rates'!FC30*0.85</f>
        <v>37230</v>
      </c>
      <c r="FD30" s="237">
        <f>'BAR BB| Open rates'!FD30*0.85</f>
        <v>37230</v>
      </c>
      <c r="FE30" s="237">
        <f>'BAR BB| Open rates'!FE30*0.85</f>
        <v>37230</v>
      </c>
      <c r="FF30" s="237">
        <f>'BAR BB| Open rates'!FF30*0.85</f>
        <v>37230</v>
      </c>
      <c r="FG30" s="237">
        <f>'BAR BB| Open rates'!FG30*0.85</f>
        <v>38080</v>
      </c>
      <c r="FH30" s="237">
        <f>'BAR BB| Open rates'!FH30*0.85</f>
        <v>38080</v>
      </c>
      <c r="FI30" s="237">
        <f>'BAR BB| Open rates'!FI30*0.85</f>
        <v>37230</v>
      </c>
      <c r="FJ30" s="237">
        <f>'BAR BB| Open rates'!FJ30*0.85</f>
        <v>37230</v>
      </c>
      <c r="FK30" s="237">
        <f>'BAR BB| Open rates'!FK30*0.85</f>
        <v>37230</v>
      </c>
      <c r="FL30" s="237">
        <f>'BAR BB| Open rates'!FL30*0.85</f>
        <v>37230</v>
      </c>
      <c r="FM30" s="237">
        <f>'BAR BB| Open rates'!FM30*0.85</f>
        <v>37230</v>
      </c>
      <c r="FN30" s="237">
        <f>'BAR BB| Open rates'!FN30*0.85</f>
        <v>38080</v>
      </c>
      <c r="FO30" s="237">
        <f>'BAR BB| Open rates'!FO30*0.85</f>
        <v>38080</v>
      </c>
      <c r="FP30" s="237">
        <f>'BAR BB| Open rates'!FP30*0.85</f>
        <v>37230</v>
      </c>
      <c r="FQ30" s="237">
        <f>'BAR BB| Open rates'!FQ30*0.85</f>
        <v>37230</v>
      </c>
      <c r="FR30" s="237">
        <f>'BAR BB| Open rates'!FR30*0.85</f>
        <v>37230</v>
      </c>
      <c r="FS30" s="237">
        <f>'BAR BB| Open rates'!FS30*0.85</f>
        <v>37230</v>
      </c>
      <c r="FT30" s="237">
        <f>'BAR BB| Open rates'!FT30*0.85</f>
        <v>37230</v>
      </c>
      <c r="FU30" s="237">
        <f>'BAR BB| Open rates'!FU30*0.85</f>
        <v>38080</v>
      </c>
      <c r="FV30" s="237">
        <f>'BAR BB| Open rates'!FV30*0.85</f>
        <v>38080</v>
      </c>
      <c r="FW30" s="237">
        <f>'BAR BB| Open rates'!FW30*0.85</f>
        <v>41225</v>
      </c>
      <c r="FX30" s="237">
        <f>'BAR BB| Open rates'!FX30*0.85</f>
        <v>41225</v>
      </c>
      <c r="FY30" s="237">
        <f>'BAR BB| Open rates'!FY30*0.85</f>
        <v>41225</v>
      </c>
      <c r="FZ30" s="237">
        <f>'BAR BB| Open rates'!FZ30*0.85</f>
        <v>41225</v>
      </c>
      <c r="GA30" s="237">
        <f>'BAR BB| Open rates'!GA30*0.85</f>
        <v>41225</v>
      </c>
      <c r="GB30" s="237">
        <f>'BAR BB| Open rates'!GB30*0.85</f>
        <v>43095</v>
      </c>
      <c r="GC30" s="237">
        <f>'BAR BB| Open rates'!GC30*0.85</f>
        <v>43095</v>
      </c>
      <c r="GD30" s="237">
        <f>'BAR BB| Open rates'!GD30*0.85</f>
        <v>43095</v>
      </c>
      <c r="GE30" s="237">
        <f>'BAR BB| Open rates'!GE30*0.85</f>
        <v>43095</v>
      </c>
    </row>
    <row r="31" spans="1:187" s="36" customFormat="1" ht="12" customHeight="1" x14ac:dyDescent="0.2">
      <c r="A31" s="237">
        <v>4</v>
      </c>
      <c r="B31" s="237">
        <f>'BAR BB| Open rates'!B31*0.85</f>
        <v>53890</v>
      </c>
      <c r="C31" s="237">
        <f>'BAR BB| Open rates'!C31*0.85</f>
        <v>53890</v>
      </c>
      <c r="D31" s="237">
        <f>'BAR BB| Open rates'!D31*0.85</f>
        <v>51595</v>
      </c>
      <c r="E31" s="237">
        <f>'BAR BB| Open rates'!E31*0.85</f>
        <v>51595</v>
      </c>
      <c r="F31" s="237">
        <f>'BAR BB| Open rates'!F31*0.85</f>
        <v>49725</v>
      </c>
      <c r="G31" s="237">
        <f>'BAR BB| Open rates'!G31*0.85</f>
        <v>51595</v>
      </c>
      <c r="H31" s="237">
        <f>'BAR BB| Open rates'!H31*0.85</f>
        <v>51595</v>
      </c>
      <c r="I31" s="237">
        <f>'BAR BB| Open rates'!I31*0.85</f>
        <v>53295</v>
      </c>
      <c r="J31" s="237">
        <f>'BAR BB| Open rates'!J31*0.85</f>
        <v>53295</v>
      </c>
      <c r="K31" s="237">
        <f>'BAR BB| Open rates'!K31*0.85</f>
        <v>51595</v>
      </c>
      <c r="L31" s="237">
        <f>'BAR BB| Open rates'!L31*0.85</f>
        <v>51595</v>
      </c>
      <c r="M31" s="237">
        <f>'BAR BB| Open rates'!M31*0.85</f>
        <v>51595</v>
      </c>
      <c r="N31" s="237">
        <f>'BAR BB| Open rates'!N31*0.85</f>
        <v>51595</v>
      </c>
      <c r="O31" s="237">
        <f>'BAR BB| Open rates'!O31*0.85</f>
        <v>51595</v>
      </c>
      <c r="P31" s="237">
        <f>'BAR BB| Open rates'!P31*0.85</f>
        <v>53295</v>
      </c>
      <c r="Q31" s="237">
        <f>'BAR BB| Open rates'!Q31*0.85</f>
        <v>53295</v>
      </c>
      <c r="R31" s="237">
        <f>'BAR BB| Open rates'!R31*0.85</f>
        <v>53295</v>
      </c>
      <c r="S31" s="237">
        <f>'BAR BB| Open rates'!S31*0.85</f>
        <v>53295</v>
      </c>
      <c r="T31" s="237">
        <f>'BAR BB| Open rates'!T31*0.85</f>
        <v>53295</v>
      </c>
      <c r="U31" s="237">
        <f>'BAR BB| Open rates'!U31*0.85</f>
        <v>53295</v>
      </c>
      <c r="V31" s="237">
        <f>'BAR BB| Open rates'!V31*0.85</f>
        <v>53295</v>
      </c>
      <c r="W31" s="237">
        <f>'BAR BB| Open rates'!W31*0.85</f>
        <v>54995</v>
      </c>
      <c r="X31" s="237">
        <f>'BAR BB| Open rates'!X31*0.85</f>
        <v>54995</v>
      </c>
      <c r="Y31" s="237">
        <f>'BAR BB| Open rates'!Y31*0.85</f>
        <v>53295</v>
      </c>
      <c r="Z31" s="237">
        <f>'BAR BB| Open rates'!Z31*0.85</f>
        <v>53295</v>
      </c>
      <c r="AA31" s="237">
        <f>'BAR BB| Open rates'!AA31*0.85</f>
        <v>53295</v>
      </c>
      <c r="AB31" s="237">
        <f>'BAR BB| Open rates'!AB31*0.85</f>
        <v>53295</v>
      </c>
      <c r="AC31" s="237">
        <f>'BAR BB| Open rates'!AC31*0.85</f>
        <v>53295</v>
      </c>
      <c r="AD31" s="237">
        <f>'BAR BB| Open rates'!AD31*0.85</f>
        <v>54995</v>
      </c>
      <c r="AE31" s="237">
        <f>'BAR BB| Open rates'!AE31*0.85</f>
        <v>54995</v>
      </c>
      <c r="AF31" s="237">
        <f>'BAR BB| Open rates'!AF31*0.85</f>
        <v>53295</v>
      </c>
      <c r="AG31" s="237">
        <f>'BAR BB| Open rates'!AG31*0.85</f>
        <v>53295</v>
      </c>
      <c r="AH31" s="237">
        <f>'BAR BB| Open rates'!AH31*0.85</f>
        <v>53295</v>
      </c>
      <c r="AI31" s="237">
        <f>'BAR BB| Open rates'!AI31*0.85</f>
        <v>53295</v>
      </c>
      <c r="AJ31" s="237">
        <f>'BAR BB| Open rates'!AJ31*0.85</f>
        <v>53295</v>
      </c>
      <c r="AK31" s="237">
        <f>'BAR BB| Open rates'!AK31*0.85</f>
        <v>54995</v>
      </c>
      <c r="AL31" s="237">
        <f>'BAR BB| Open rates'!AL31*0.85</f>
        <v>54995</v>
      </c>
      <c r="AM31" s="237">
        <f>'BAR BB| Open rates'!AM31*0.85</f>
        <v>53295</v>
      </c>
      <c r="AN31" s="237">
        <f>'BAR BB| Open rates'!AN31*0.85</f>
        <v>53295</v>
      </c>
      <c r="AO31" s="237">
        <f>'BAR BB| Open rates'!AO31*0.85</f>
        <v>53295</v>
      </c>
      <c r="AP31" s="237">
        <f>'BAR BB| Open rates'!AP31*0.85</f>
        <v>53295</v>
      </c>
      <c r="AQ31" s="237">
        <f>'BAR BB| Open rates'!AQ31*0.85</f>
        <v>53295</v>
      </c>
      <c r="AR31" s="237">
        <f>'BAR BB| Open rates'!AR31*0.85</f>
        <v>54995</v>
      </c>
      <c r="AS31" s="237">
        <f>'BAR BB| Open rates'!AS31*0.85</f>
        <v>54995</v>
      </c>
      <c r="AT31" s="237">
        <f>'BAR BB| Open rates'!AT31*0.85</f>
        <v>53295</v>
      </c>
      <c r="AU31" s="237">
        <f>'BAR BB| Open rates'!AU31*0.85</f>
        <v>53295</v>
      </c>
      <c r="AV31" s="237">
        <f>'BAR BB| Open rates'!AV31*0.85</f>
        <v>53295</v>
      </c>
      <c r="AW31" s="237">
        <f>'BAR BB| Open rates'!AW31*0.85</f>
        <v>53295</v>
      </c>
      <c r="AX31" s="237">
        <f>'BAR BB| Open rates'!AX31*0.85</f>
        <v>53295</v>
      </c>
      <c r="AY31" s="237">
        <f>'BAR BB| Open rates'!AY31*0.85</f>
        <v>54995</v>
      </c>
      <c r="AZ31" s="237">
        <f>'BAR BB| Open rates'!AZ31*0.85</f>
        <v>54995</v>
      </c>
      <c r="BA31" s="237">
        <f>'BAR BB| Open rates'!BA31*0.85</f>
        <v>53295</v>
      </c>
      <c r="BB31" s="237">
        <f>'BAR BB| Open rates'!BB31*0.85</f>
        <v>53295</v>
      </c>
      <c r="BC31" s="237">
        <f>'BAR BB| Open rates'!BC31*0.85</f>
        <v>53295</v>
      </c>
      <c r="BD31" s="237">
        <f>'BAR BB| Open rates'!BD31*0.85</f>
        <v>53295</v>
      </c>
      <c r="BE31" s="237">
        <f>'BAR BB| Open rates'!BE31*0.85</f>
        <v>53295</v>
      </c>
      <c r="BF31" s="237">
        <f>'BAR BB| Open rates'!BF31*0.85</f>
        <v>54995</v>
      </c>
      <c r="BG31" s="237">
        <f>'BAR BB| Open rates'!BG31*0.85</f>
        <v>54995</v>
      </c>
      <c r="BH31" s="237">
        <f>'BAR BB| Open rates'!BH31*0.85</f>
        <v>50575</v>
      </c>
      <c r="BI31" s="237">
        <f>'BAR BB| Open rates'!BI31*0.85</f>
        <v>50575</v>
      </c>
      <c r="BJ31" s="237">
        <f>'BAR BB| Open rates'!BJ31*0.85</f>
        <v>50575</v>
      </c>
      <c r="BK31" s="237">
        <f>'BAR BB| Open rates'!BK31*0.85</f>
        <v>50575</v>
      </c>
      <c r="BL31" s="237">
        <f>'BAR BB| Open rates'!BL31*0.85</f>
        <v>50575</v>
      </c>
      <c r="BM31" s="237">
        <f>'BAR BB| Open rates'!BM31*0.85</f>
        <v>51595</v>
      </c>
      <c r="BN31" s="237">
        <f>'BAR BB| Open rates'!BN31*0.85</f>
        <v>51595</v>
      </c>
      <c r="BO31" s="237">
        <f>'BAR BB| Open rates'!BO31*0.85</f>
        <v>49725</v>
      </c>
      <c r="BP31" s="237">
        <f>'BAR BB| Open rates'!BP31*0.85</f>
        <v>49725</v>
      </c>
      <c r="BQ31" s="237">
        <f>'BAR BB| Open rates'!BQ31*0.85</f>
        <v>48195</v>
      </c>
      <c r="BR31" s="237">
        <f>'BAR BB| Open rates'!BR31*0.85</f>
        <v>48195</v>
      </c>
      <c r="BS31" s="237">
        <f>'BAR BB| Open rates'!BS31*0.85</f>
        <v>48195</v>
      </c>
      <c r="BT31" s="237">
        <f>'BAR BB| Open rates'!BT31*0.85</f>
        <v>48195</v>
      </c>
      <c r="BU31" s="237">
        <f>'BAR BB| Open rates'!BU31*0.85</f>
        <v>48195</v>
      </c>
      <c r="BV31" s="237">
        <f>'BAR BB| Open rates'!BV31*0.85</f>
        <v>46325</v>
      </c>
      <c r="BW31" s="237">
        <f>'BAR BB| Open rates'!BW31*0.85</f>
        <v>46325</v>
      </c>
      <c r="BX31" s="237">
        <f>'BAR BB| Open rates'!BX31*0.85</f>
        <v>46325</v>
      </c>
      <c r="BY31" s="237">
        <f>'BAR BB| Open rates'!BY31*0.85</f>
        <v>46325</v>
      </c>
      <c r="BZ31" s="237">
        <f>'BAR BB| Open rates'!BZ31*0.85</f>
        <v>46325</v>
      </c>
      <c r="CA31" s="237">
        <f>'BAR BB| Open rates'!CA31*0.85</f>
        <v>48195</v>
      </c>
      <c r="CB31" s="237">
        <f>'BAR BB| Open rates'!CB31*0.85</f>
        <v>48195</v>
      </c>
      <c r="CC31" s="237">
        <f>'BAR BB| Open rates'!CC31*0.85</f>
        <v>46325</v>
      </c>
      <c r="CD31" s="237">
        <f>'BAR BB| Open rates'!CD31*0.85</f>
        <v>46325</v>
      </c>
      <c r="CE31" s="237">
        <f>'BAR BB| Open rates'!CE31*0.85</f>
        <v>46325</v>
      </c>
      <c r="CF31" s="237">
        <f>'BAR BB| Open rates'!CF31*0.85</f>
        <v>46325</v>
      </c>
      <c r="CG31" s="237">
        <f>'BAR BB| Open rates'!CG31*0.85</f>
        <v>46325</v>
      </c>
      <c r="CH31" s="237">
        <f>'BAR BB| Open rates'!CH31*0.85</f>
        <v>48195</v>
      </c>
      <c r="CI31" s="237">
        <f>'BAR BB| Open rates'!CI31*0.85</f>
        <v>48195</v>
      </c>
      <c r="CJ31" s="237">
        <f>'BAR BB| Open rates'!CJ31*0.85</f>
        <v>46325</v>
      </c>
      <c r="CK31" s="237">
        <f>'BAR BB| Open rates'!CK31*0.85</f>
        <v>46325</v>
      </c>
      <c r="CL31" s="237">
        <f>'BAR BB| Open rates'!CL31*0.85</f>
        <v>46325</v>
      </c>
      <c r="CM31" s="237">
        <f>'BAR BB| Open rates'!CM31*0.85</f>
        <v>46325</v>
      </c>
      <c r="CN31" s="237">
        <f>'BAR BB| Open rates'!CN31*0.85</f>
        <v>46325</v>
      </c>
      <c r="CO31" s="237">
        <f>'BAR BB| Open rates'!CO31*0.85</f>
        <v>48195</v>
      </c>
      <c r="CP31" s="237">
        <f>'BAR BB| Open rates'!CP31*0.85</f>
        <v>48195</v>
      </c>
      <c r="CQ31" s="237">
        <f>'BAR BB| Open rates'!CQ31*0.85</f>
        <v>46325</v>
      </c>
      <c r="CR31" s="237">
        <f>'BAR BB| Open rates'!CR31*0.85</f>
        <v>46325</v>
      </c>
      <c r="CS31" s="237">
        <f>'BAR BB| Open rates'!CS31*0.85</f>
        <v>46325</v>
      </c>
      <c r="CT31" s="237">
        <f>'BAR BB| Open rates'!CT31*0.85</f>
        <v>46325</v>
      </c>
      <c r="CU31" s="237">
        <f>'BAR BB| Open rates'!CU31*0.85</f>
        <v>43180</v>
      </c>
      <c r="CV31" s="237">
        <f>'BAR BB| Open rates'!CV31*0.85</f>
        <v>43180</v>
      </c>
      <c r="CW31" s="237">
        <f>'BAR BB| Open rates'!CW31*0.85</f>
        <v>43180</v>
      </c>
      <c r="CX31" s="237">
        <f>'BAR BB| Open rates'!CX31*0.85</f>
        <v>41480</v>
      </c>
      <c r="CY31" s="237">
        <f>'BAR BB| Open rates'!CY31*0.85</f>
        <v>41480</v>
      </c>
      <c r="CZ31" s="237">
        <f>'BAR BB| Open rates'!CZ31*0.85</f>
        <v>41480</v>
      </c>
      <c r="DA31" s="237">
        <f>'BAR BB| Open rates'!DA31*0.85</f>
        <v>41480</v>
      </c>
      <c r="DB31" s="237">
        <f>'BAR BB| Open rates'!DB31*0.85</f>
        <v>41480</v>
      </c>
      <c r="DC31" s="237">
        <f>'BAR BB| Open rates'!DC31*0.85</f>
        <v>43180</v>
      </c>
      <c r="DD31" s="237">
        <f>'BAR BB| Open rates'!DD31*0.85</f>
        <v>43180</v>
      </c>
      <c r="DE31" s="237">
        <f>'BAR BB| Open rates'!DE31*0.85</f>
        <v>41480</v>
      </c>
      <c r="DF31" s="237">
        <f>'BAR BB| Open rates'!DF31*0.85</f>
        <v>41480</v>
      </c>
      <c r="DG31" s="237">
        <f>'BAR BB| Open rates'!DG31*0.85</f>
        <v>41480</v>
      </c>
      <c r="DH31" s="237">
        <f>'BAR BB| Open rates'!DH31*0.85</f>
        <v>41480</v>
      </c>
      <c r="DI31" s="237">
        <f>'BAR BB| Open rates'!DI31*0.85</f>
        <v>41480</v>
      </c>
      <c r="DJ31" s="237">
        <f>'BAR BB| Open rates'!DJ31*0.85</f>
        <v>43180</v>
      </c>
      <c r="DK31" s="237">
        <f>'BAR BB| Open rates'!DK31*0.85</f>
        <v>43180</v>
      </c>
      <c r="DL31" s="237">
        <f>'BAR BB| Open rates'!DL31*0.85</f>
        <v>41480</v>
      </c>
      <c r="DM31" s="237">
        <f>'BAR BB| Open rates'!DM31*0.85</f>
        <v>41480</v>
      </c>
      <c r="DN31" s="237">
        <f>'BAR BB| Open rates'!DN31*0.85</f>
        <v>41480</v>
      </c>
      <c r="DO31" s="237">
        <f>'BAR BB| Open rates'!DO31*0.85</f>
        <v>41480</v>
      </c>
      <c r="DP31" s="237">
        <f>'BAR BB| Open rates'!DP31*0.85</f>
        <v>41480</v>
      </c>
      <c r="DQ31" s="237">
        <f>'BAR BB| Open rates'!DQ31*0.85</f>
        <v>43180</v>
      </c>
      <c r="DR31" s="237">
        <f>'BAR BB| Open rates'!DR31*0.85</f>
        <v>43180</v>
      </c>
      <c r="DS31" s="237">
        <f>'BAR BB| Open rates'!DS31*0.85</f>
        <v>41480</v>
      </c>
      <c r="DT31" s="237">
        <f>'BAR BB| Open rates'!DT31*0.85</f>
        <v>41480</v>
      </c>
      <c r="DU31" s="237">
        <f>'BAR BB| Open rates'!DU31*0.85</f>
        <v>41480</v>
      </c>
      <c r="DV31" s="237">
        <f>'BAR BB| Open rates'!DV31*0.85</f>
        <v>41480</v>
      </c>
      <c r="DW31" s="237">
        <f>'BAR BB| Open rates'!DW31*0.85</f>
        <v>41480</v>
      </c>
      <c r="DX31" s="237">
        <f>'BAR BB| Open rates'!DX31*0.85</f>
        <v>43180</v>
      </c>
      <c r="DY31" s="237">
        <f>'BAR BB| Open rates'!DY31*0.85</f>
        <v>43180</v>
      </c>
      <c r="DZ31" s="237">
        <f>'BAR BB| Open rates'!DZ31*0.85</f>
        <v>44625</v>
      </c>
      <c r="EA31" s="237">
        <f>'BAR BB| Open rates'!EA31*0.85</f>
        <v>44625</v>
      </c>
      <c r="EB31" s="237">
        <f>'BAR BB| Open rates'!EB31*0.85</f>
        <v>44625</v>
      </c>
      <c r="EC31" s="237">
        <f>'BAR BB| Open rates'!EC31*0.85</f>
        <v>46495</v>
      </c>
      <c r="ED31" s="237">
        <f>'BAR BB| Open rates'!ED31*0.85</f>
        <v>46495</v>
      </c>
      <c r="EE31" s="237">
        <f>'BAR BB| Open rates'!EE31*0.85</f>
        <v>46495</v>
      </c>
      <c r="EF31" s="237">
        <f>'BAR BB| Open rates'!EF31*0.85</f>
        <v>46495</v>
      </c>
      <c r="EG31" s="237">
        <f>'BAR BB| Open rates'!EG31*0.85</f>
        <v>40630</v>
      </c>
      <c r="EH31" s="237">
        <f>'BAR BB| Open rates'!EH31*0.85</f>
        <v>39780</v>
      </c>
      <c r="EI31" s="237">
        <f>'BAR BB| Open rates'!EI31*0.85</f>
        <v>39780</v>
      </c>
      <c r="EJ31" s="237">
        <f>'BAR BB| Open rates'!EJ31*0.85</f>
        <v>39780</v>
      </c>
      <c r="EK31" s="237">
        <f>'BAR BB| Open rates'!EK31*0.85</f>
        <v>39780</v>
      </c>
      <c r="EL31" s="237">
        <f>'BAR BB| Open rates'!EL31*0.85</f>
        <v>40630</v>
      </c>
      <c r="EM31" s="237">
        <f>'BAR BB| Open rates'!EM31*0.85</f>
        <v>40630</v>
      </c>
      <c r="EN31" s="237">
        <f>'BAR BB| Open rates'!EN31*0.85</f>
        <v>39780</v>
      </c>
      <c r="EO31" s="237">
        <f>'BAR BB| Open rates'!EO31*0.85</f>
        <v>39780</v>
      </c>
      <c r="EP31" s="237">
        <f>'BAR BB| Open rates'!EP31*0.85</f>
        <v>39780</v>
      </c>
      <c r="EQ31" s="237">
        <f>'BAR BB| Open rates'!EQ31*0.85</f>
        <v>39780</v>
      </c>
      <c r="ER31" s="237">
        <f>'BAR BB| Open rates'!ER31*0.85</f>
        <v>39780</v>
      </c>
      <c r="ES31" s="237">
        <f>'BAR BB| Open rates'!ES31*0.85</f>
        <v>40630</v>
      </c>
      <c r="ET31" s="237">
        <f>'BAR BB| Open rates'!ET31*0.85</f>
        <v>40630</v>
      </c>
      <c r="EU31" s="237">
        <f>'BAR BB| Open rates'!EU31*0.85</f>
        <v>39780</v>
      </c>
      <c r="EV31" s="237">
        <f>'BAR BB| Open rates'!EV31*0.85</f>
        <v>39780</v>
      </c>
      <c r="EW31" s="237">
        <f>'BAR BB| Open rates'!EW31*0.85</f>
        <v>39780</v>
      </c>
      <c r="EX31" s="237">
        <f>'BAR BB| Open rates'!EX31*0.85</f>
        <v>39780</v>
      </c>
      <c r="EY31" s="237">
        <f>'BAR BB| Open rates'!EY31*0.85</f>
        <v>39780</v>
      </c>
      <c r="EZ31" s="237">
        <f>'BAR BB| Open rates'!EZ31*0.85</f>
        <v>40630</v>
      </c>
      <c r="FA31" s="237">
        <f>'BAR BB| Open rates'!FA31*0.85</f>
        <v>40630</v>
      </c>
      <c r="FB31" s="237">
        <f>'BAR BB| Open rates'!FB31*0.85</f>
        <v>39780</v>
      </c>
      <c r="FC31" s="237">
        <f>'BAR BB| Open rates'!FC31*0.85</f>
        <v>39780</v>
      </c>
      <c r="FD31" s="237">
        <f>'BAR BB| Open rates'!FD31*0.85</f>
        <v>39780</v>
      </c>
      <c r="FE31" s="237">
        <f>'BAR BB| Open rates'!FE31*0.85</f>
        <v>39780</v>
      </c>
      <c r="FF31" s="237">
        <f>'BAR BB| Open rates'!FF31*0.85</f>
        <v>39780</v>
      </c>
      <c r="FG31" s="237">
        <f>'BAR BB| Open rates'!FG31*0.85</f>
        <v>40630</v>
      </c>
      <c r="FH31" s="237">
        <f>'BAR BB| Open rates'!FH31*0.85</f>
        <v>40630</v>
      </c>
      <c r="FI31" s="237">
        <f>'BAR BB| Open rates'!FI31*0.85</f>
        <v>39780</v>
      </c>
      <c r="FJ31" s="237">
        <f>'BAR BB| Open rates'!FJ31*0.85</f>
        <v>39780</v>
      </c>
      <c r="FK31" s="237">
        <f>'BAR BB| Open rates'!FK31*0.85</f>
        <v>39780</v>
      </c>
      <c r="FL31" s="237">
        <f>'BAR BB| Open rates'!FL31*0.85</f>
        <v>39780</v>
      </c>
      <c r="FM31" s="237">
        <f>'BAR BB| Open rates'!FM31*0.85</f>
        <v>39780</v>
      </c>
      <c r="FN31" s="237">
        <f>'BAR BB| Open rates'!FN31*0.85</f>
        <v>40630</v>
      </c>
      <c r="FO31" s="237">
        <f>'BAR BB| Open rates'!FO31*0.85</f>
        <v>40630</v>
      </c>
      <c r="FP31" s="237">
        <f>'BAR BB| Open rates'!FP31*0.85</f>
        <v>39780</v>
      </c>
      <c r="FQ31" s="237">
        <f>'BAR BB| Open rates'!FQ31*0.85</f>
        <v>39780</v>
      </c>
      <c r="FR31" s="237">
        <f>'BAR BB| Open rates'!FR31*0.85</f>
        <v>39780</v>
      </c>
      <c r="FS31" s="237">
        <f>'BAR BB| Open rates'!FS31*0.85</f>
        <v>39780</v>
      </c>
      <c r="FT31" s="237">
        <f>'BAR BB| Open rates'!FT31*0.85</f>
        <v>39780</v>
      </c>
      <c r="FU31" s="237">
        <f>'BAR BB| Open rates'!FU31*0.85</f>
        <v>40630</v>
      </c>
      <c r="FV31" s="237">
        <f>'BAR BB| Open rates'!FV31*0.85</f>
        <v>40630</v>
      </c>
      <c r="FW31" s="237">
        <f>'BAR BB| Open rates'!FW31*0.85</f>
        <v>43775</v>
      </c>
      <c r="FX31" s="237">
        <f>'BAR BB| Open rates'!FX31*0.85</f>
        <v>43775</v>
      </c>
      <c r="FY31" s="237">
        <f>'BAR BB| Open rates'!FY31*0.85</f>
        <v>43775</v>
      </c>
      <c r="FZ31" s="237">
        <f>'BAR BB| Open rates'!FZ31*0.85</f>
        <v>43775</v>
      </c>
      <c r="GA31" s="237">
        <f>'BAR BB| Open rates'!GA31*0.85</f>
        <v>43775</v>
      </c>
      <c r="GB31" s="237">
        <f>'BAR BB| Open rates'!GB31*0.85</f>
        <v>45645</v>
      </c>
      <c r="GC31" s="237">
        <f>'BAR BB| Open rates'!GC31*0.85</f>
        <v>45645</v>
      </c>
      <c r="GD31" s="237">
        <f>'BAR BB| Open rates'!GD31*0.85</f>
        <v>45645</v>
      </c>
      <c r="GE31" s="237">
        <f>'BAR BB| Open rates'!GE31*0.85</f>
        <v>45645</v>
      </c>
    </row>
    <row r="32" spans="1:187" ht="24" x14ac:dyDescent="0.2">
      <c r="A32" s="236" t="s">
        <v>182</v>
      </c>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row>
    <row r="33" spans="1:187" s="32" customFormat="1" x14ac:dyDescent="0.2">
      <c r="A33" s="237">
        <v>1</v>
      </c>
      <c r="B33" s="237">
        <f>'BAR BB| Open rates'!B33*0.85</f>
        <v>65025</v>
      </c>
      <c r="C33" s="237">
        <f>'BAR BB| Open rates'!C33*0.85</f>
        <v>65025</v>
      </c>
      <c r="D33" s="237">
        <f>'BAR BB| Open rates'!D33*0.85</f>
        <v>62730</v>
      </c>
      <c r="E33" s="237">
        <f>'BAR BB| Open rates'!E33*0.85</f>
        <v>62730</v>
      </c>
      <c r="F33" s="237">
        <f>'BAR BB| Open rates'!F33*0.85</f>
        <v>60860</v>
      </c>
      <c r="G33" s="237">
        <f>'BAR BB| Open rates'!G33*0.85</f>
        <v>62730</v>
      </c>
      <c r="H33" s="237">
        <f>'BAR BB| Open rates'!H33*0.85</f>
        <v>62730</v>
      </c>
      <c r="I33" s="237">
        <f>'BAR BB| Open rates'!I33*0.85</f>
        <v>64430</v>
      </c>
      <c r="J33" s="237">
        <f>'BAR BB| Open rates'!J33*0.85</f>
        <v>64430</v>
      </c>
      <c r="K33" s="237">
        <f>'BAR BB| Open rates'!K33*0.85</f>
        <v>62730</v>
      </c>
      <c r="L33" s="237">
        <f>'BAR BB| Open rates'!L33*0.85</f>
        <v>62730</v>
      </c>
      <c r="M33" s="237">
        <f>'BAR BB| Open rates'!M33*0.85</f>
        <v>62730</v>
      </c>
      <c r="N33" s="237">
        <f>'BAR BB| Open rates'!N33*0.85</f>
        <v>62730</v>
      </c>
      <c r="O33" s="237">
        <f>'BAR BB| Open rates'!O33*0.85</f>
        <v>62730</v>
      </c>
      <c r="P33" s="237">
        <f>'BAR BB| Open rates'!P33*0.85</f>
        <v>64430</v>
      </c>
      <c r="Q33" s="237">
        <f>'BAR BB| Open rates'!Q33*0.85</f>
        <v>64430</v>
      </c>
      <c r="R33" s="237">
        <f>'BAR BB| Open rates'!R33*0.85</f>
        <v>64430</v>
      </c>
      <c r="S33" s="237">
        <f>'BAR BB| Open rates'!S33*0.85</f>
        <v>64430</v>
      </c>
      <c r="T33" s="237">
        <f>'BAR BB| Open rates'!T33*0.85</f>
        <v>64430</v>
      </c>
      <c r="U33" s="237">
        <f>'BAR BB| Open rates'!U33*0.85</f>
        <v>64430</v>
      </c>
      <c r="V33" s="237">
        <f>'BAR BB| Open rates'!V33*0.85</f>
        <v>64430</v>
      </c>
      <c r="W33" s="237">
        <f>'BAR BB| Open rates'!W33*0.85</f>
        <v>66130</v>
      </c>
      <c r="X33" s="237">
        <f>'BAR BB| Open rates'!X33*0.85</f>
        <v>66130</v>
      </c>
      <c r="Y33" s="237">
        <f>'BAR BB| Open rates'!Y33*0.85</f>
        <v>64430</v>
      </c>
      <c r="Z33" s="237">
        <f>'BAR BB| Open rates'!Z33*0.85</f>
        <v>64430</v>
      </c>
      <c r="AA33" s="237">
        <f>'BAR BB| Open rates'!AA33*0.85</f>
        <v>64430</v>
      </c>
      <c r="AB33" s="237">
        <f>'BAR BB| Open rates'!AB33*0.85</f>
        <v>64430</v>
      </c>
      <c r="AC33" s="237">
        <f>'BAR BB| Open rates'!AC33*0.85</f>
        <v>64430</v>
      </c>
      <c r="AD33" s="237">
        <f>'BAR BB| Open rates'!AD33*0.85</f>
        <v>66130</v>
      </c>
      <c r="AE33" s="237">
        <f>'BAR BB| Open rates'!AE33*0.85</f>
        <v>66130</v>
      </c>
      <c r="AF33" s="237">
        <f>'BAR BB| Open rates'!AF33*0.85</f>
        <v>64430</v>
      </c>
      <c r="AG33" s="237">
        <f>'BAR BB| Open rates'!AG33*0.85</f>
        <v>64430</v>
      </c>
      <c r="AH33" s="237">
        <f>'BAR BB| Open rates'!AH33*0.85</f>
        <v>64430</v>
      </c>
      <c r="AI33" s="237">
        <f>'BAR BB| Open rates'!AI33*0.85</f>
        <v>64430</v>
      </c>
      <c r="AJ33" s="237">
        <f>'BAR BB| Open rates'!AJ33*0.85</f>
        <v>64430</v>
      </c>
      <c r="AK33" s="237">
        <f>'BAR BB| Open rates'!AK33*0.85</f>
        <v>66130</v>
      </c>
      <c r="AL33" s="237">
        <f>'BAR BB| Open rates'!AL33*0.85</f>
        <v>66130</v>
      </c>
      <c r="AM33" s="237">
        <f>'BAR BB| Open rates'!AM33*0.85</f>
        <v>64430</v>
      </c>
      <c r="AN33" s="237">
        <f>'BAR BB| Open rates'!AN33*0.85</f>
        <v>64430</v>
      </c>
      <c r="AO33" s="237">
        <f>'BAR BB| Open rates'!AO33*0.85</f>
        <v>64430</v>
      </c>
      <c r="AP33" s="237">
        <f>'BAR BB| Open rates'!AP33*0.85</f>
        <v>64430</v>
      </c>
      <c r="AQ33" s="237">
        <f>'BAR BB| Open rates'!AQ33*0.85</f>
        <v>64430</v>
      </c>
      <c r="AR33" s="237">
        <f>'BAR BB| Open rates'!AR33*0.85</f>
        <v>66130</v>
      </c>
      <c r="AS33" s="237">
        <f>'BAR BB| Open rates'!AS33*0.85</f>
        <v>66130</v>
      </c>
      <c r="AT33" s="237">
        <f>'BAR BB| Open rates'!AT33*0.85</f>
        <v>64430</v>
      </c>
      <c r="AU33" s="237">
        <f>'BAR BB| Open rates'!AU33*0.85</f>
        <v>64430</v>
      </c>
      <c r="AV33" s="237">
        <f>'BAR BB| Open rates'!AV33*0.85</f>
        <v>64430</v>
      </c>
      <c r="AW33" s="237">
        <f>'BAR BB| Open rates'!AW33*0.85</f>
        <v>64430</v>
      </c>
      <c r="AX33" s="237">
        <f>'BAR BB| Open rates'!AX33*0.85</f>
        <v>64430</v>
      </c>
      <c r="AY33" s="237">
        <f>'BAR BB| Open rates'!AY33*0.85</f>
        <v>66130</v>
      </c>
      <c r="AZ33" s="237">
        <f>'BAR BB| Open rates'!AZ33*0.85</f>
        <v>66130</v>
      </c>
      <c r="BA33" s="237">
        <f>'BAR BB| Open rates'!BA33*0.85</f>
        <v>64430</v>
      </c>
      <c r="BB33" s="237">
        <f>'BAR BB| Open rates'!BB33*0.85</f>
        <v>64430</v>
      </c>
      <c r="BC33" s="237">
        <f>'BAR BB| Open rates'!BC33*0.85</f>
        <v>64430</v>
      </c>
      <c r="BD33" s="237">
        <f>'BAR BB| Open rates'!BD33*0.85</f>
        <v>64430</v>
      </c>
      <c r="BE33" s="237">
        <f>'BAR BB| Open rates'!BE33*0.85</f>
        <v>64430</v>
      </c>
      <c r="BF33" s="237">
        <f>'BAR BB| Open rates'!BF33*0.85</f>
        <v>66130</v>
      </c>
      <c r="BG33" s="237">
        <f>'BAR BB| Open rates'!BG33*0.85</f>
        <v>66130</v>
      </c>
      <c r="BH33" s="237">
        <f>'BAR BB| Open rates'!BH33*0.85</f>
        <v>61710</v>
      </c>
      <c r="BI33" s="237">
        <f>'BAR BB| Open rates'!BI33*0.85</f>
        <v>61710</v>
      </c>
      <c r="BJ33" s="237">
        <f>'BAR BB| Open rates'!BJ33*0.85</f>
        <v>61710</v>
      </c>
      <c r="BK33" s="237">
        <f>'BAR BB| Open rates'!BK33*0.85</f>
        <v>61710</v>
      </c>
      <c r="BL33" s="237">
        <f>'BAR BB| Open rates'!BL33*0.85</f>
        <v>61710</v>
      </c>
      <c r="BM33" s="237">
        <f>'BAR BB| Open rates'!BM33*0.85</f>
        <v>62730</v>
      </c>
      <c r="BN33" s="237">
        <f>'BAR BB| Open rates'!BN33*0.85</f>
        <v>62730</v>
      </c>
      <c r="BO33" s="237">
        <f>'BAR BB| Open rates'!BO33*0.85</f>
        <v>60860</v>
      </c>
      <c r="BP33" s="237">
        <f>'BAR BB| Open rates'!BP33*0.85</f>
        <v>60860</v>
      </c>
      <c r="BQ33" s="237">
        <f>'BAR BB| Open rates'!BQ33*0.85</f>
        <v>46495</v>
      </c>
      <c r="BR33" s="237">
        <f>'BAR BB| Open rates'!BR33*0.85</f>
        <v>46495</v>
      </c>
      <c r="BS33" s="237">
        <f>'BAR BB| Open rates'!BS33*0.85</f>
        <v>46495</v>
      </c>
      <c r="BT33" s="237">
        <f>'BAR BB| Open rates'!BT33*0.85</f>
        <v>46495</v>
      </c>
      <c r="BU33" s="237">
        <f>'BAR BB| Open rates'!BU33*0.85</f>
        <v>46495</v>
      </c>
      <c r="BV33" s="237">
        <f>'BAR BB| Open rates'!BV33*0.85</f>
        <v>44625</v>
      </c>
      <c r="BW33" s="237">
        <f>'BAR BB| Open rates'!BW33*0.85</f>
        <v>44625</v>
      </c>
      <c r="BX33" s="237">
        <f>'BAR BB| Open rates'!BX33*0.85</f>
        <v>44625</v>
      </c>
      <c r="BY33" s="237">
        <f>'BAR BB| Open rates'!BY33*0.85</f>
        <v>44625</v>
      </c>
      <c r="BZ33" s="237">
        <f>'BAR BB| Open rates'!BZ33*0.85</f>
        <v>44625</v>
      </c>
      <c r="CA33" s="237">
        <f>'BAR BB| Open rates'!CA33*0.85</f>
        <v>46495</v>
      </c>
      <c r="CB33" s="237">
        <f>'BAR BB| Open rates'!CB33*0.85</f>
        <v>46495</v>
      </c>
      <c r="CC33" s="237">
        <f>'BAR BB| Open rates'!CC33*0.85</f>
        <v>44625</v>
      </c>
      <c r="CD33" s="237">
        <f>'BAR BB| Open rates'!CD33*0.85</f>
        <v>44625</v>
      </c>
      <c r="CE33" s="237">
        <f>'BAR BB| Open rates'!CE33*0.85</f>
        <v>44625</v>
      </c>
      <c r="CF33" s="237">
        <f>'BAR BB| Open rates'!CF33*0.85</f>
        <v>44625</v>
      </c>
      <c r="CG33" s="237">
        <f>'BAR BB| Open rates'!CG33*0.85</f>
        <v>44625</v>
      </c>
      <c r="CH33" s="237">
        <f>'BAR BB| Open rates'!CH33*0.85</f>
        <v>46495</v>
      </c>
      <c r="CI33" s="237">
        <f>'BAR BB| Open rates'!CI33*0.85</f>
        <v>46495</v>
      </c>
      <c r="CJ33" s="237">
        <f>'BAR BB| Open rates'!CJ33*0.85</f>
        <v>44625</v>
      </c>
      <c r="CK33" s="237">
        <f>'BAR BB| Open rates'!CK33*0.85</f>
        <v>44625</v>
      </c>
      <c r="CL33" s="237">
        <f>'BAR BB| Open rates'!CL33*0.85</f>
        <v>44625</v>
      </c>
      <c r="CM33" s="237">
        <f>'BAR BB| Open rates'!CM33*0.85</f>
        <v>44625</v>
      </c>
      <c r="CN33" s="237">
        <f>'BAR BB| Open rates'!CN33*0.85</f>
        <v>44625</v>
      </c>
      <c r="CO33" s="237">
        <f>'BAR BB| Open rates'!CO33*0.85</f>
        <v>46495</v>
      </c>
      <c r="CP33" s="237">
        <f>'BAR BB| Open rates'!CP33*0.85</f>
        <v>46495</v>
      </c>
      <c r="CQ33" s="237">
        <f>'BAR BB| Open rates'!CQ33*0.85</f>
        <v>44625</v>
      </c>
      <c r="CR33" s="237">
        <f>'BAR BB| Open rates'!CR33*0.85</f>
        <v>44625</v>
      </c>
      <c r="CS33" s="237">
        <f>'BAR BB| Open rates'!CS33*0.85</f>
        <v>44625</v>
      </c>
      <c r="CT33" s="237">
        <f>'BAR BB| Open rates'!CT33*0.85</f>
        <v>44625</v>
      </c>
      <c r="CU33" s="237">
        <f>'BAR BB| Open rates'!CU33*0.85</f>
        <v>43180</v>
      </c>
      <c r="CV33" s="237">
        <f>'BAR BB| Open rates'!CV33*0.85</f>
        <v>43180</v>
      </c>
      <c r="CW33" s="237">
        <f>'BAR BB| Open rates'!CW33*0.85</f>
        <v>43180</v>
      </c>
      <c r="CX33" s="237">
        <f>'BAR BB| Open rates'!CX33*0.85</f>
        <v>41480</v>
      </c>
      <c r="CY33" s="237">
        <f>'BAR BB| Open rates'!CY33*0.85</f>
        <v>41480</v>
      </c>
      <c r="CZ33" s="237">
        <f>'BAR BB| Open rates'!CZ33*0.85</f>
        <v>41480</v>
      </c>
      <c r="DA33" s="237">
        <f>'BAR BB| Open rates'!DA33*0.85</f>
        <v>41480</v>
      </c>
      <c r="DB33" s="237">
        <f>'BAR BB| Open rates'!DB33*0.85</f>
        <v>41480</v>
      </c>
      <c r="DC33" s="237">
        <f>'BAR BB| Open rates'!DC33*0.85</f>
        <v>43180</v>
      </c>
      <c r="DD33" s="237">
        <f>'BAR BB| Open rates'!DD33*0.85</f>
        <v>43180</v>
      </c>
      <c r="DE33" s="237">
        <f>'BAR BB| Open rates'!DE33*0.85</f>
        <v>41480</v>
      </c>
      <c r="DF33" s="237">
        <f>'BAR BB| Open rates'!DF33*0.85</f>
        <v>41480</v>
      </c>
      <c r="DG33" s="237">
        <f>'BAR BB| Open rates'!DG33*0.85</f>
        <v>41480</v>
      </c>
      <c r="DH33" s="237">
        <f>'BAR BB| Open rates'!DH33*0.85</f>
        <v>41480</v>
      </c>
      <c r="DI33" s="237">
        <f>'BAR BB| Open rates'!DI33*0.85</f>
        <v>41480</v>
      </c>
      <c r="DJ33" s="237">
        <f>'BAR BB| Open rates'!DJ33*0.85</f>
        <v>43180</v>
      </c>
      <c r="DK33" s="237">
        <f>'BAR BB| Open rates'!DK33*0.85</f>
        <v>43180</v>
      </c>
      <c r="DL33" s="237">
        <f>'BAR BB| Open rates'!DL33*0.85</f>
        <v>41480</v>
      </c>
      <c r="DM33" s="237">
        <f>'BAR BB| Open rates'!DM33*0.85</f>
        <v>41480</v>
      </c>
      <c r="DN33" s="237">
        <f>'BAR BB| Open rates'!DN33*0.85</f>
        <v>41480</v>
      </c>
      <c r="DO33" s="237">
        <f>'BAR BB| Open rates'!DO33*0.85</f>
        <v>41480</v>
      </c>
      <c r="DP33" s="237">
        <f>'BAR BB| Open rates'!DP33*0.85</f>
        <v>41480</v>
      </c>
      <c r="DQ33" s="237">
        <f>'BAR BB| Open rates'!DQ33*0.85</f>
        <v>43180</v>
      </c>
      <c r="DR33" s="237">
        <f>'BAR BB| Open rates'!DR33*0.85</f>
        <v>43180</v>
      </c>
      <c r="DS33" s="237">
        <f>'BAR BB| Open rates'!DS33*0.85</f>
        <v>41480</v>
      </c>
      <c r="DT33" s="237">
        <f>'BAR BB| Open rates'!DT33*0.85</f>
        <v>41480</v>
      </c>
      <c r="DU33" s="237">
        <f>'BAR BB| Open rates'!DU33*0.85</f>
        <v>41480</v>
      </c>
      <c r="DV33" s="237">
        <f>'BAR BB| Open rates'!DV33*0.85</f>
        <v>41480</v>
      </c>
      <c r="DW33" s="237">
        <f>'BAR BB| Open rates'!DW33*0.85</f>
        <v>41480</v>
      </c>
      <c r="DX33" s="237">
        <f>'BAR BB| Open rates'!DX33*0.85</f>
        <v>43180</v>
      </c>
      <c r="DY33" s="237">
        <f>'BAR BB| Open rates'!DY33*0.85</f>
        <v>43180</v>
      </c>
      <c r="DZ33" s="237">
        <f>'BAR BB| Open rates'!DZ33*0.85</f>
        <v>44625</v>
      </c>
      <c r="EA33" s="237">
        <f>'BAR BB| Open rates'!EA33*0.85</f>
        <v>44625</v>
      </c>
      <c r="EB33" s="237">
        <f>'BAR BB| Open rates'!EB33*0.85</f>
        <v>44625</v>
      </c>
      <c r="EC33" s="237">
        <f>'BAR BB| Open rates'!EC33*0.85</f>
        <v>46495</v>
      </c>
      <c r="ED33" s="237">
        <f>'BAR BB| Open rates'!ED33*0.85</f>
        <v>46495</v>
      </c>
      <c r="EE33" s="237">
        <f>'BAR BB| Open rates'!EE33*0.85</f>
        <v>46495</v>
      </c>
      <c r="EF33" s="237">
        <f>'BAR BB| Open rates'!EF33*0.85</f>
        <v>46495</v>
      </c>
      <c r="EG33" s="237">
        <f>'BAR BB| Open rates'!EG33*0.85</f>
        <v>40630</v>
      </c>
      <c r="EH33" s="237">
        <f>'BAR BB| Open rates'!EH33*0.85</f>
        <v>36380</v>
      </c>
      <c r="EI33" s="237">
        <f>'BAR BB| Open rates'!EI33*0.85</f>
        <v>36380</v>
      </c>
      <c r="EJ33" s="237">
        <f>'BAR BB| Open rates'!EJ33*0.85</f>
        <v>36380</v>
      </c>
      <c r="EK33" s="237">
        <f>'BAR BB| Open rates'!EK33*0.85</f>
        <v>36380</v>
      </c>
      <c r="EL33" s="237">
        <f>'BAR BB| Open rates'!EL33*0.85</f>
        <v>37230</v>
      </c>
      <c r="EM33" s="237">
        <f>'BAR BB| Open rates'!EM33*0.85</f>
        <v>37230</v>
      </c>
      <c r="EN33" s="237">
        <f>'BAR BB| Open rates'!EN33*0.85</f>
        <v>36380</v>
      </c>
      <c r="EO33" s="237">
        <f>'BAR BB| Open rates'!EO33*0.85</f>
        <v>36380</v>
      </c>
      <c r="EP33" s="237">
        <f>'BAR BB| Open rates'!EP33*0.85</f>
        <v>36380</v>
      </c>
      <c r="EQ33" s="237">
        <f>'BAR BB| Open rates'!EQ33*0.85</f>
        <v>36380</v>
      </c>
      <c r="ER33" s="237">
        <f>'BAR BB| Open rates'!ER33*0.85</f>
        <v>36380</v>
      </c>
      <c r="ES33" s="237">
        <f>'BAR BB| Open rates'!ES33*0.85</f>
        <v>37230</v>
      </c>
      <c r="ET33" s="237">
        <f>'BAR BB| Open rates'!ET33*0.85</f>
        <v>37230</v>
      </c>
      <c r="EU33" s="237">
        <f>'BAR BB| Open rates'!EU33*0.85</f>
        <v>36380</v>
      </c>
      <c r="EV33" s="237">
        <f>'BAR BB| Open rates'!EV33*0.85</f>
        <v>36380</v>
      </c>
      <c r="EW33" s="237">
        <f>'BAR BB| Open rates'!EW33*0.85</f>
        <v>36380</v>
      </c>
      <c r="EX33" s="237">
        <f>'BAR BB| Open rates'!EX33*0.85</f>
        <v>36380</v>
      </c>
      <c r="EY33" s="237">
        <f>'BAR BB| Open rates'!EY33*0.85</f>
        <v>36380</v>
      </c>
      <c r="EZ33" s="237">
        <f>'BAR BB| Open rates'!EZ33*0.85</f>
        <v>37230</v>
      </c>
      <c r="FA33" s="237">
        <f>'BAR BB| Open rates'!FA33*0.85</f>
        <v>37230</v>
      </c>
      <c r="FB33" s="237">
        <f>'BAR BB| Open rates'!FB33*0.85</f>
        <v>36380</v>
      </c>
      <c r="FC33" s="237">
        <f>'BAR BB| Open rates'!FC33*0.85</f>
        <v>36380</v>
      </c>
      <c r="FD33" s="237">
        <f>'BAR BB| Open rates'!FD33*0.85</f>
        <v>36380</v>
      </c>
      <c r="FE33" s="237">
        <f>'BAR BB| Open rates'!FE33*0.85</f>
        <v>36380</v>
      </c>
      <c r="FF33" s="237">
        <f>'BAR BB| Open rates'!FF33*0.85</f>
        <v>36380</v>
      </c>
      <c r="FG33" s="237">
        <f>'BAR BB| Open rates'!FG33*0.85</f>
        <v>37230</v>
      </c>
      <c r="FH33" s="237">
        <f>'BAR BB| Open rates'!FH33*0.85</f>
        <v>37230</v>
      </c>
      <c r="FI33" s="237">
        <f>'BAR BB| Open rates'!FI33*0.85</f>
        <v>36380</v>
      </c>
      <c r="FJ33" s="237">
        <f>'BAR BB| Open rates'!FJ33*0.85</f>
        <v>36380</v>
      </c>
      <c r="FK33" s="237">
        <f>'BAR BB| Open rates'!FK33*0.85</f>
        <v>36380</v>
      </c>
      <c r="FL33" s="237">
        <f>'BAR BB| Open rates'!FL33*0.85</f>
        <v>36380</v>
      </c>
      <c r="FM33" s="237">
        <f>'BAR BB| Open rates'!FM33*0.85</f>
        <v>36380</v>
      </c>
      <c r="FN33" s="237">
        <f>'BAR BB| Open rates'!FN33*0.85</f>
        <v>37230</v>
      </c>
      <c r="FO33" s="237">
        <f>'BAR BB| Open rates'!FO33*0.85</f>
        <v>37230</v>
      </c>
      <c r="FP33" s="237">
        <f>'BAR BB| Open rates'!FP33*0.85</f>
        <v>36380</v>
      </c>
      <c r="FQ33" s="237">
        <f>'BAR BB| Open rates'!FQ33*0.85</f>
        <v>36380</v>
      </c>
      <c r="FR33" s="237">
        <f>'BAR BB| Open rates'!FR33*0.85</f>
        <v>36380</v>
      </c>
      <c r="FS33" s="237">
        <f>'BAR BB| Open rates'!FS33*0.85</f>
        <v>36380</v>
      </c>
      <c r="FT33" s="237">
        <f>'BAR BB| Open rates'!FT33*0.85</f>
        <v>36380</v>
      </c>
      <c r="FU33" s="237">
        <f>'BAR BB| Open rates'!FU33*0.85</f>
        <v>37230</v>
      </c>
      <c r="FV33" s="237">
        <f>'BAR BB| Open rates'!FV33*0.85</f>
        <v>37230</v>
      </c>
      <c r="FW33" s="237">
        <f>'BAR BB| Open rates'!FW33*0.85</f>
        <v>40375</v>
      </c>
      <c r="FX33" s="237">
        <f>'BAR BB| Open rates'!FX33*0.85</f>
        <v>40375</v>
      </c>
      <c r="FY33" s="237">
        <f>'BAR BB| Open rates'!FY33*0.85</f>
        <v>40375</v>
      </c>
      <c r="FZ33" s="237">
        <f>'BAR BB| Open rates'!FZ33*0.85</f>
        <v>40375</v>
      </c>
      <c r="GA33" s="237">
        <f>'BAR BB| Open rates'!GA33*0.85</f>
        <v>40375</v>
      </c>
      <c r="GB33" s="237">
        <f>'BAR BB| Open rates'!GB33*0.85</f>
        <v>42245</v>
      </c>
      <c r="GC33" s="237">
        <f>'BAR BB| Open rates'!GC33*0.85</f>
        <v>42245</v>
      </c>
      <c r="GD33" s="237">
        <f>'BAR BB| Open rates'!GD33*0.85</f>
        <v>42245</v>
      </c>
      <c r="GE33" s="237">
        <f>'BAR BB| Open rates'!GE33*0.85</f>
        <v>42245</v>
      </c>
    </row>
    <row r="34" spans="1:187" s="32" customFormat="1" x14ac:dyDescent="0.2">
      <c r="A34" s="237">
        <v>2</v>
      </c>
      <c r="B34" s="237">
        <f>'BAR BB| Open rates'!B34*0.85</f>
        <v>67575</v>
      </c>
      <c r="C34" s="237">
        <f>'BAR BB| Open rates'!C34*0.85</f>
        <v>67575</v>
      </c>
      <c r="D34" s="237">
        <f>'BAR BB| Open rates'!D34*0.85</f>
        <v>65280</v>
      </c>
      <c r="E34" s="237">
        <f>'BAR BB| Open rates'!E34*0.85</f>
        <v>65280</v>
      </c>
      <c r="F34" s="237">
        <f>'BAR BB| Open rates'!F34*0.85</f>
        <v>63410</v>
      </c>
      <c r="G34" s="237">
        <f>'BAR BB| Open rates'!G34*0.85</f>
        <v>65280</v>
      </c>
      <c r="H34" s="237">
        <f>'BAR BB| Open rates'!H34*0.85</f>
        <v>65280</v>
      </c>
      <c r="I34" s="237">
        <f>'BAR BB| Open rates'!I34*0.85</f>
        <v>66980</v>
      </c>
      <c r="J34" s="237">
        <f>'BAR BB| Open rates'!J34*0.85</f>
        <v>66980</v>
      </c>
      <c r="K34" s="237">
        <f>'BAR BB| Open rates'!K34*0.85</f>
        <v>65280</v>
      </c>
      <c r="L34" s="237">
        <f>'BAR BB| Open rates'!L34*0.85</f>
        <v>65280</v>
      </c>
      <c r="M34" s="237">
        <f>'BAR BB| Open rates'!M34*0.85</f>
        <v>65280</v>
      </c>
      <c r="N34" s="237">
        <f>'BAR BB| Open rates'!N34*0.85</f>
        <v>65280</v>
      </c>
      <c r="O34" s="237">
        <f>'BAR BB| Open rates'!O34*0.85</f>
        <v>65280</v>
      </c>
      <c r="P34" s="237">
        <f>'BAR BB| Open rates'!P34*0.85</f>
        <v>66980</v>
      </c>
      <c r="Q34" s="237">
        <f>'BAR BB| Open rates'!Q34*0.85</f>
        <v>66980</v>
      </c>
      <c r="R34" s="237">
        <f>'BAR BB| Open rates'!R34*0.85</f>
        <v>66980</v>
      </c>
      <c r="S34" s="237">
        <f>'BAR BB| Open rates'!S34*0.85</f>
        <v>66980</v>
      </c>
      <c r="T34" s="237">
        <f>'BAR BB| Open rates'!T34*0.85</f>
        <v>66980</v>
      </c>
      <c r="U34" s="237">
        <f>'BAR BB| Open rates'!U34*0.85</f>
        <v>66980</v>
      </c>
      <c r="V34" s="237">
        <f>'BAR BB| Open rates'!V34*0.85</f>
        <v>66980</v>
      </c>
      <c r="W34" s="237">
        <f>'BAR BB| Open rates'!W34*0.85</f>
        <v>68680</v>
      </c>
      <c r="X34" s="237">
        <f>'BAR BB| Open rates'!X34*0.85</f>
        <v>68680</v>
      </c>
      <c r="Y34" s="237">
        <f>'BAR BB| Open rates'!Y34*0.85</f>
        <v>66980</v>
      </c>
      <c r="Z34" s="237">
        <f>'BAR BB| Open rates'!Z34*0.85</f>
        <v>66980</v>
      </c>
      <c r="AA34" s="237">
        <f>'BAR BB| Open rates'!AA34*0.85</f>
        <v>66980</v>
      </c>
      <c r="AB34" s="237">
        <f>'BAR BB| Open rates'!AB34*0.85</f>
        <v>66980</v>
      </c>
      <c r="AC34" s="237">
        <f>'BAR BB| Open rates'!AC34*0.85</f>
        <v>66980</v>
      </c>
      <c r="AD34" s="237">
        <f>'BAR BB| Open rates'!AD34*0.85</f>
        <v>68680</v>
      </c>
      <c r="AE34" s="237">
        <f>'BAR BB| Open rates'!AE34*0.85</f>
        <v>68680</v>
      </c>
      <c r="AF34" s="237">
        <f>'BAR BB| Open rates'!AF34*0.85</f>
        <v>66980</v>
      </c>
      <c r="AG34" s="237">
        <f>'BAR BB| Open rates'!AG34*0.85</f>
        <v>66980</v>
      </c>
      <c r="AH34" s="237">
        <f>'BAR BB| Open rates'!AH34*0.85</f>
        <v>66980</v>
      </c>
      <c r="AI34" s="237">
        <f>'BAR BB| Open rates'!AI34*0.85</f>
        <v>66980</v>
      </c>
      <c r="AJ34" s="237">
        <f>'BAR BB| Open rates'!AJ34*0.85</f>
        <v>66980</v>
      </c>
      <c r="AK34" s="237">
        <f>'BAR BB| Open rates'!AK34*0.85</f>
        <v>68680</v>
      </c>
      <c r="AL34" s="237">
        <f>'BAR BB| Open rates'!AL34*0.85</f>
        <v>68680</v>
      </c>
      <c r="AM34" s="237">
        <f>'BAR BB| Open rates'!AM34*0.85</f>
        <v>66980</v>
      </c>
      <c r="AN34" s="237">
        <f>'BAR BB| Open rates'!AN34*0.85</f>
        <v>66980</v>
      </c>
      <c r="AO34" s="237">
        <f>'BAR BB| Open rates'!AO34*0.85</f>
        <v>66980</v>
      </c>
      <c r="AP34" s="237">
        <f>'BAR BB| Open rates'!AP34*0.85</f>
        <v>66980</v>
      </c>
      <c r="AQ34" s="237">
        <f>'BAR BB| Open rates'!AQ34*0.85</f>
        <v>66980</v>
      </c>
      <c r="AR34" s="237">
        <f>'BAR BB| Open rates'!AR34*0.85</f>
        <v>68680</v>
      </c>
      <c r="AS34" s="237">
        <f>'BAR BB| Open rates'!AS34*0.85</f>
        <v>68680</v>
      </c>
      <c r="AT34" s="237">
        <f>'BAR BB| Open rates'!AT34*0.85</f>
        <v>66980</v>
      </c>
      <c r="AU34" s="237">
        <f>'BAR BB| Open rates'!AU34*0.85</f>
        <v>66980</v>
      </c>
      <c r="AV34" s="237">
        <f>'BAR BB| Open rates'!AV34*0.85</f>
        <v>66980</v>
      </c>
      <c r="AW34" s="237">
        <f>'BAR BB| Open rates'!AW34*0.85</f>
        <v>66980</v>
      </c>
      <c r="AX34" s="237">
        <f>'BAR BB| Open rates'!AX34*0.85</f>
        <v>66980</v>
      </c>
      <c r="AY34" s="237">
        <f>'BAR BB| Open rates'!AY34*0.85</f>
        <v>68680</v>
      </c>
      <c r="AZ34" s="237">
        <f>'BAR BB| Open rates'!AZ34*0.85</f>
        <v>68680</v>
      </c>
      <c r="BA34" s="237">
        <f>'BAR BB| Open rates'!BA34*0.85</f>
        <v>66980</v>
      </c>
      <c r="BB34" s="237">
        <f>'BAR BB| Open rates'!BB34*0.85</f>
        <v>66980</v>
      </c>
      <c r="BC34" s="237">
        <f>'BAR BB| Open rates'!BC34*0.85</f>
        <v>66980</v>
      </c>
      <c r="BD34" s="237">
        <f>'BAR BB| Open rates'!BD34*0.85</f>
        <v>66980</v>
      </c>
      <c r="BE34" s="237">
        <f>'BAR BB| Open rates'!BE34*0.85</f>
        <v>66980</v>
      </c>
      <c r="BF34" s="237">
        <f>'BAR BB| Open rates'!BF34*0.85</f>
        <v>68680</v>
      </c>
      <c r="BG34" s="237">
        <f>'BAR BB| Open rates'!BG34*0.85</f>
        <v>68680</v>
      </c>
      <c r="BH34" s="237">
        <f>'BAR BB| Open rates'!BH34*0.85</f>
        <v>64260</v>
      </c>
      <c r="BI34" s="237">
        <f>'BAR BB| Open rates'!BI34*0.85</f>
        <v>64260</v>
      </c>
      <c r="BJ34" s="237">
        <f>'BAR BB| Open rates'!BJ34*0.85</f>
        <v>64260</v>
      </c>
      <c r="BK34" s="237">
        <f>'BAR BB| Open rates'!BK34*0.85</f>
        <v>64260</v>
      </c>
      <c r="BL34" s="237">
        <f>'BAR BB| Open rates'!BL34*0.85</f>
        <v>64260</v>
      </c>
      <c r="BM34" s="237">
        <f>'BAR BB| Open rates'!BM34*0.85</f>
        <v>65280</v>
      </c>
      <c r="BN34" s="237">
        <f>'BAR BB| Open rates'!BN34*0.85</f>
        <v>65280</v>
      </c>
      <c r="BO34" s="237">
        <f>'BAR BB| Open rates'!BO34*0.85</f>
        <v>63410</v>
      </c>
      <c r="BP34" s="237">
        <f>'BAR BB| Open rates'!BP34*0.85</f>
        <v>63410</v>
      </c>
      <c r="BQ34" s="237">
        <f>'BAR BB| Open rates'!BQ34*0.85</f>
        <v>49045</v>
      </c>
      <c r="BR34" s="237">
        <f>'BAR BB| Open rates'!BR34*0.85</f>
        <v>49045</v>
      </c>
      <c r="BS34" s="237">
        <f>'BAR BB| Open rates'!BS34*0.85</f>
        <v>49045</v>
      </c>
      <c r="BT34" s="237">
        <f>'BAR BB| Open rates'!BT34*0.85</f>
        <v>49045</v>
      </c>
      <c r="BU34" s="237">
        <f>'BAR BB| Open rates'!BU34*0.85</f>
        <v>49045</v>
      </c>
      <c r="BV34" s="237">
        <f>'BAR BB| Open rates'!BV34*0.85</f>
        <v>47175</v>
      </c>
      <c r="BW34" s="237">
        <f>'BAR BB| Open rates'!BW34*0.85</f>
        <v>47175</v>
      </c>
      <c r="BX34" s="237">
        <f>'BAR BB| Open rates'!BX34*0.85</f>
        <v>47175</v>
      </c>
      <c r="BY34" s="237">
        <f>'BAR BB| Open rates'!BY34*0.85</f>
        <v>47175</v>
      </c>
      <c r="BZ34" s="237">
        <f>'BAR BB| Open rates'!BZ34*0.85</f>
        <v>47175</v>
      </c>
      <c r="CA34" s="237">
        <f>'BAR BB| Open rates'!CA34*0.85</f>
        <v>49045</v>
      </c>
      <c r="CB34" s="237">
        <f>'BAR BB| Open rates'!CB34*0.85</f>
        <v>49045</v>
      </c>
      <c r="CC34" s="237">
        <f>'BAR BB| Open rates'!CC34*0.85</f>
        <v>47175</v>
      </c>
      <c r="CD34" s="237">
        <f>'BAR BB| Open rates'!CD34*0.85</f>
        <v>47175</v>
      </c>
      <c r="CE34" s="237">
        <f>'BAR BB| Open rates'!CE34*0.85</f>
        <v>47175</v>
      </c>
      <c r="CF34" s="237">
        <f>'BAR BB| Open rates'!CF34*0.85</f>
        <v>47175</v>
      </c>
      <c r="CG34" s="237">
        <f>'BAR BB| Open rates'!CG34*0.85</f>
        <v>47175</v>
      </c>
      <c r="CH34" s="237">
        <f>'BAR BB| Open rates'!CH34*0.85</f>
        <v>49045</v>
      </c>
      <c r="CI34" s="237">
        <f>'BAR BB| Open rates'!CI34*0.85</f>
        <v>49045</v>
      </c>
      <c r="CJ34" s="237">
        <f>'BAR BB| Open rates'!CJ34*0.85</f>
        <v>47175</v>
      </c>
      <c r="CK34" s="237">
        <f>'BAR BB| Open rates'!CK34*0.85</f>
        <v>47175</v>
      </c>
      <c r="CL34" s="237">
        <f>'BAR BB| Open rates'!CL34*0.85</f>
        <v>47175</v>
      </c>
      <c r="CM34" s="237">
        <f>'BAR BB| Open rates'!CM34*0.85</f>
        <v>47175</v>
      </c>
      <c r="CN34" s="237">
        <f>'BAR BB| Open rates'!CN34*0.85</f>
        <v>47175</v>
      </c>
      <c r="CO34" s="237">
        <f>'BAR BB| Open rates'!CO34*0.85</f>
        <v>49045</v>
      </c>
      <c r="CP34" s="237">
        <f>'BAR BB| Open rates'!CP34*0.85</f>
        <v>49045</v>
      </c>
      <c r="CQ34" s="237">
        <f>'BAR BB| Open rates'!CQ34*0.85</f>
        <v>47175</v>
      </c>
      <c r="CR34" s="237">
        <f>'BAR BB| Open rates'!CR34*0.85</f>
        <v>47175</v>
      </c>
      <c r="CS34" s="237">
        <f>'BAR BB| Open rates'!CS34*0.85</f>
        <v>47175</v>
      </c>
      <c r="CT34" s="237">
        <f>'BAR BB| Open rates'!CT34*0.85</f>
        <v>47175</v>
      </c>
      <c r="CU34" s="237">
        <f>'BAR BB| Open rates'!CU34*0.85</f>
        <v>45730</v>
      </c>
      <c r="CV34" s="237">
        <f>'BAR BB| Open rates'!CV34*0.85</f>
        <v>45730</v>
      </c>
      <c r="CW34" s="237">
        <f>'BAR BB| Open rates'!CW34*0.85</f>
        <v>45730</v>
      </c>
      <c r="CX34" s="237">
        <f>'BAR BB| Open rates'!CX34*0.85</f>
        <v>44030</v>
      </c>
      <c r="CY34" s="237">
        <f>'BAR BB| Open rates'!CY34*0.85</f>
        <v>44030</v>
      </c>
      <c r="CZ34" s="237">
        <f>'BAR BB| Open rates'!CZ34*0.85</f>
        <v>44030</v>
      </c>
      <c r="DA34" s="237">
        <f>'BAR BB| Open rates'!DA34*0.85</f>
        <v>44030</v>
      </c>
      <c r="DB34" s="237">
        <f>'BAR BB| Open rates'!DB34*0.85</f>
        <v>44030</v>
      </c>
      <c r="DC34" s="237">
        <f>'BAR BB| Open rates'!DC34*0.85</f>
        <v>45730</v>
      </c>
      <c r="DD34" s="237">
        <f>'BAR BB| Open rates'!DD34*0.85</f>
        <v>45730</v>
      </c>
      <c r="DE34" s="237">
        <f>'BAR BB| Open rates'!DE34*0.85</f>
        <v>44030</v>
      </c>
      <c r="DF34" s="237">
        <f>'BAR BB| Open rates'!DF34*0.85</f>
        <v>44030</v>
      </c>
      <c r="DG34" s="237">
        <f>'BAR BB| Open rates'!DG34*0.85</f>
        <v>44030</v>
      </c>
      <c r="DH34" s="237">
        <f>'BAR BB| Open rates'!DH34*0.85</f>
        <v>44030</v>
      </c>
      <c r="DI34" s="237">
        <f>'BAR BB| Open rates'!DI34*0.85</f>
        <v>44030</v>
      </c>
      <c r="DJ34" s="237">
        <f>'BAR BB| Open rates'!DJ34*0.85</f>
        <v>45730</v>
      </c>
      <c r="DK34" s="237">
        <f>'BAR BB| Open rates'!DK34*0.85</f>
        <v>45730</v>
      </c>
      <c r="DL34" s="237">
        <f>'BAR BB| Open rates'!DL34*0.85</f>
        <v>44030</v>
      </c>
      <c r="DM34" s="237">
        <f>'BAR BB| Open rates'!DM34*0.85</f>
        <v>44030</v>
      </c>
      <c r="DN34" s="237">
        <f>'BAR BB| Open rates'!DN34*0.85</f>
        <v>44030</v>
      </c>
      <c r="DO34" s="237">
        <f>'BAR BB| Open rates'!DO34*0.85</f>
        <v>44030</v>
      </c>
      <c r="DP34" s="237">
        <f>'BAR BB| Open rates'!DP34*0.85</f>
        <v>44030</v>
      </c>
      <c r="DQ34" s="237">
        <f>'BAR BB| Open rates'!DQ34*0.85</f>
        <v>45730</v>
      </c>
      <c r="DR34" s="237">
        <f>'BAR BB| Open rates'!DR34*0.85</f>
        <v>45730</v>
      </c>
      <c r="DS34" s="237">
        <f>'BAR BB| Open rates'!DS34*0.85</f>
        <v>44030</v>
      </c>
      <c r="DT34" s="237">
        <f>'BAR BB| Open rates'!DT34*0.85</f>
        <v>44030</v>
      </c>
      <c r="DU34" s="237">
        <f>'BAR BB| Open rates'!DU34*0.85</f>
        <v>44030</v>
      </c>
      <c r="DV34" s="237">
        <f>'BAR BB| Open rates'!DV34*0.85</f>
        <v>44030</v>
      </c>
      <c r="DW34" s="237">
        <f>'BAR BB| Open rates'!DW34*0.85</f>
        <v>44030</v>
      </c>
      <c r="DX34" s="237">
        <f>'BAR BB| Open rates'!DX34*0.85</f>
        <v>45730</v>
      </c>
      <c r="DY34" s="237">
        <f>'BAR BB| Open rates'!DY34*0.85</f>
        <v>45730</v>
      </c>
      <c r="DZ34" s="237">
        <f>'BAR BB| Open rates'!DZ34*0.85</f>
        <v>47175</v>
      </c>
      <c r="EA34" s="237">
        <f>'BAR BB| Open rates'!EA34*0.85</f>
        <v>47175</v>
      </c>
      <c r="EB34" s="237">
        <f>'BAR BB| Open rates'!EB34*0.85</f>
        <v>47175</v>
      </c>
      <c r="EC34" s="237">
        <f>'BAR BB| Open rates'!EC34*0.85</f>
        <v>49045</v>
      </c>
      <c r="ED34" s="237">
        <f>'BAR BB| Open rates'!ED34*0.85</f>
        <v>49045</v>
      </c>
      <c r="EE34" s="237">
        <f>'BAR BB| Open rates'!EE34*0.85</f>
        <v>49045</v>
      </c>
      <c r="EF34" s="237">
        <f>'BAR BB| Open rates'!EF34*0.85</f>
        <v>49045</v>
      </c>
      <c r="EG34" s="237">
        <f>'BAR BB| Open rates'!EG34*0.85</f>
        <v>43180</v>
      </c>
      <c r="EH34" s="237">
        <f>'BAR BB| Open rates'!EH34*0.85</f>
        <v>38930</v>
      </c>
      <c r="EI34" s="237">
        <f>'BAR BB| Open rates'!EI34*0.85</f>
        <v>38930</v>
      </c>
      <c r="EJ34" s="237">
        <f>'BAR BB| Open rates'!EJ34*0.85</f>
        <v>38930</v>
      </c>
      <c r="EK34" s="237">
        <f>'BAR BB| Open rates'!EK34*0.85</f>
        <v>38930</v>
      </c>
      <c r="EL34" s="237">
        <f>'BAR BB| Open rates'!EL34*0.85</f>
        <v>39780</v>
      </c>
      <c r="EM34" s="237">
        <f>'BAR BB| Open rates'!EM34*0.85</f>
        <v>39780</v>
      </c>
      <c r="EN34" s="237">
        <f>'BAR BB| Open rates'!EN34*0.85</f>
        <v>38930</v>
      </c>
      <c r="EO34" s="237">
        <f>'BAR BB| Open rates'!EO34*0.85</f>
        <v>38930</v>
      </c>
      <c r="EP34" s="237">
        <f>'BAR BB| Open rates'!EP34*0.85</f>
        <v>38930</v>
      </c>
      <c r="EQ34" s="237">
        <f>'BAR BB| Open rates'!EQ34*0.85</f>
        <v>38930</v>
      </c>
      <c r="ER34" s="237">
        <f>'BAR BB| Open rates'!ER34*0.85</f>
        <v>38930</v>
      </c>
      <c r="ES34" s="237">
        <f>'BAR BB| Open rates'!ES34*0.85</f>
        <v>39780</v>
      </c>
      <c r="ET34" s="237">
        <f>'BAR BB| Open rates'!ET34*0.85</f>
        <v>39780</v>
      </c>
      <c r="EU34" s="237">
        <f>'BAR BB| Open rates'!EU34*0.85</f>
        <v>38930</v>
      </c>
      <c r="EV34" s="237">
        <f>'BAR BB| Open rates'!EV34*0.85</f>
        <v>38930</v>
      </c>
      <c r="EW34" s="237">
        <f>'BAR BB| Open rates'!EW34*0.85</f>
        <v>38930</v>
      </c>
      <c r="EX34" s="237">
        <f>'BAR BB| Open rates'!EX34*0.85</f>
        <v>38930</v>
      </c>
      <c r="EY34" s="237">
        <f>'BAR BB| Open rates'!EY34*0.85</f>
        <v>38930</v>
      </c>
      <c r="EZ34" s="237">
        <f>'BAR BB| Open rates'!EZ34*0.85</f>
        <v>39780</v>
      </c>
      <c r="FA34" s="237">
        <f>'BAR BB| Open rates'!FA34*0.85</f>
        <v>39780</v>
      </c>
      <c r="FB34" s="237">
        <f>'BAR BB| Open rates'!FB34*0.85</f>
        <v>38930</v>
      </c>
      <c r="FC34" s="237">
        <f>'BAR BB| Open rates'!FC34*0.85</f>
        <v>38930</v>
      </c>
      <c r="FD34" s="237">
        <f>'BAR BB| Open rates'!FD34*0.85</f>
        <v>38930</v>
      </c>
      <c r="FE34" s="237">
        <f>'BAR BB| Open rates'!FE34*0.85</f>
        <v>38930</v>
      </c>
      <c r="FF34" s="237">
        <f>'BAR BB| Open rates'!FF34*0.85</f>
        <v>38930</v>
      </c>
      <c r="FG34" s="237">
        <f>'BAR BB| Open rates'!FG34*0.85</f>
        <v>39780</v>
      </c>
      <c r="FH34" s="237">
        <f>'BAR BB| Open rates'!FH34*0.85</f>
        <v>39780</v>
      </c>
      <c r="FI34" s="237">
        <f>'BAR BB| Open rates'!FI34*0.85</f>
        <v>38930</v>
      </c>
      <c r="FJ34" s="237">
        <f>'BAR BB| Open rates'!FJ34*0.85</f>
        <v>38930</v>
      </c>
      <c r="FK34" s="237">
        <f>'BAR BB| Open rates'!FK34*0.85</f>
        <v>38930</v>
      </c>
      <c r="FL34" s="237">
        <f>'BAR BB| Open rates'!FL34*0.85</f>
        <v>38930</v>
      </c>
      <c r="FM34" s="237">
        <f>'BAR BB| Open rates'!FM34*0.85</f>
        <v>38930</v>
      </c>
      <c r="FN34" s="237">
        <f>'BAR BB| Open rates'!FN34*0.85</f>
        <v>39780</v>
      </c>
      <c r="FO34" s="237">
        <f>'BAR BB| Open rates'!FO34*0.85</f>
        <v>39780</v>
      </c>
      <c r="FP34" s="237">
        <f>'BAR BB| Open rates'!FP34*0.85</f>
        <v>38930</v>
      </c>
      <c r="FQ34" s="237">
        <f>'BAR BB| Open rates'!FQ34*0.85</f>
        <v>38930</v>
      </c>
      <c r="FR34" s="237">
        <f>'BAR BB| Open rates'!FR34*0.85</f>
        <v>38930</v>
      </c>
      <c r="FS34" s="237">
        <f>'BAR BB| Open rates'!FS34*0.85</f>
        <v>38930</v>
      </c>
      <c r="FT34" s="237">
        <f>'BAR BB| Open rates'!FT34*0.85</f>
        <v>38930</v>
      </c>
      <c r="FU34" s="237">
        <f>'BAR BB| Open rates'!FU34*0.85</f>
        <v>39780</v>
      </c>
      <c r="FV34" s="237">
        <f>'BAR BB| Open rates'!FV34*0.85</f>
        <v>39780</v>
      </c>
      <c r="FW34" s="237">
        <f>'BAR BB| Open rates'!FW34*0.85</f>
        <v>42925</v>
      </c>
      <c r="FX34" s="237">
        <f>'BAR BB| Open rates'!FX34*0.85</f>
        <v>42925</v>
      </c>
      <c r="FY34" s="237">
        <f>'BAR BB| Open rates'!FY34*0.85</f>
        <v>42925</v>
      </c>
      <c r="FZ34" s="237">
        <f>'BAR BB| Open rates'!FZ34*0.85</f>
        <v>42925</v>
      </c>
      <c r="GA34" s="237">
        <f>'BAR BB| Open rates'!GA34*0.85</f>
        <v>42925</v>
      </c>
      <c r="GB34" s="237">
        <f>'BAR BB| Open rates'!GB34*0.85</f>
        <v>44795</v>
      </c>
      <c r="GC34" s="237">
        <f>'BAR BB| Open rates'!GC34*0.85</f>
        <v>44795</v>
      </c>
      <c r="GD34" s="237">
        <f>'BAR BB| Open rates'!GD34*0.85</f>
        <v>44795</v>
      </c>
      <c r="GE34" s="237">
        <f>'BAR BB| Open rates'!GE34*0.85</f>
        <v>44795</v>
      </c>
    </row>
    <row r="35" spans="1:187" s="32" customFormat="1" x14ac:dyDescent="0.2">
      <c r="A35" s="237">
        <v>3</v>
      </c>
      <c r="B35" s="237">
        <f>'BAR BB| Open rates'!B35*0.85</f>
        <v>70125</v>
      </c>
      <c r="C35" s="237">
        <f>'BAR BB| Open rates'!C35*0.85</f>
        <v>70125</v>
      </c>
      <c r="D35" s="237">
        <f>'BAR BB| Open rates'!D35*0.85</f>
        <v>67830</v>
      </c>
      <c r="E35" s="237">
        <f>'BAR BB| Open rates'!E35*0.85</f>
        <v>67830</v>
      </c>
      <c r="F35" s="237">
        <f>'BAR BB| Open rates'!F35*0.85</f>
        <v>65960</v>
      </c>
      <c r="G35" s="237">
        <f>'BAR BB| Open rates'!G35*0.85</f>
        <v>67830</v>
      </c>
      <c r="H35" s="237">
        <f>'BAR BB| Open rates'!H35*0.85</f>
        <v>67830</v>
      </c>
      <c r="I35" s="237">
        <f>'BAR BB| Open rates'!I35*0.85</f>
        <v>69530</v>
      </c>
      <c r="J35" s="237">
        <f>'BAR BB| Open rates'!J35*0.85</f>
        <v>69530</v>
      </c>
      <c r="K35" s="237">
        <f>'BAR BB| Open rates'!K35*0.85</f>
        <v>67830</v>
      </c>
      <c r="L35" s="237">
        <f>'BAR BB| Open rates'!L35*0.85</f>
        <v>67830</v>
      </c>
      <c r="M35" s="237">
        <f>'BAR BB| Open rates'!M35*0.85</f>
        <v>67830</v>
      </c>
      <c r="N35" s="237">
        <f>'BAR BB| Open rates'!N35*0.85</f>
        <v>67830</v>
      </c>
      <c r="O35" s="237">
        <f>'BAR BB| Open rates'!O35*0.85</f>
        <v>67830</v>
      </c>
      <c r="P35" s="237">
        <f>'BAR BB| Open rates'!P35*0.85</f>
        <v>69530</v>
      </c>
      <c r="Q35" s="237">
        <f>'BAR BB| Open rates'!Q35*0.85</f>
        <v>69530</v>
      </c>
      <c r="R35" s="237">
        <f>'BAR BB| Open rates'!R35*0.85</f>
        <v>69530</v>
      </c>
      <c r="S35" s="237">
        <f>'BAR BB| Open rates'!S35*0.85</f>
        <v>69530</v>
      </c>
      <c r="T35" s="237">
        <f>'BAR BB| Open rates'!T35*0.85</f>
        <v>69530</v>
      </c>
      <c r="U35" s="237">
        <f>'BAR BB| Open rates'!U35*0.85</f>
        <v>69530</v>
      </c>
      <c r="V35" s="237">
        <f>'BAR BB| Open rates'!V35*0.85</f>
        <v>69530</v>
      </c>
      <c r="W35" s="237">
        <f>'BAR BB| Open rates'!W35*0.85</f>
        <v>71230</v>
      </c>
      <c r="X35" s="237">
        <f>'BAR BB| Open rates'!X35*0.85</f>
        <v>71230</v>
      </c>
      <c r="Y35" s="237">
        <f>'BAR BB| Open rates'!Y35*0.85</f>
        <v>69530</v>
      </c>
      <c r="Z35" s="237">
        <f>'BAR BB| Open rates'!Z35*0.85</f>
        <v>69530</v>
      </c>
      <c r="AA35" s="237">
        <f>'BAR BB| Open rates'!AA35*0.85</f>
        <v>69530</v>
      </c>
      <c r="AB35" s="237">
        <f>'BAR BB| Open rates'!AB35*0.85</f>
        <v>69530</v>
      </c>
      <c r="AC35" s="237">
        <f>'BAR BB| Open rates'!AC35*0.85</f>
        <v>69530</v>
      </c>
      <c r="AD35" s="237">
        <f>'BAR BB| Open rates'!AD35*0.85</f>
        <v>71230</v>
      </c>
      <c r="AE35" s="237">
        <f>'BAR BB| Open rates'!AE35*0.85</f>
        <v>71230</v>
      </c>
      <c r="AF35" s="237">
        <f>'BAR BB| Open rates'!AF35*0.85</f>
        <v>69530</v>
      </c>
      <c r="AG35" s="237">
        <f>'BAR BB| Open rates'!AG35*0.85</f>
        <v>69530</v>
      </c>
      <c r="AH35" s="237">
        <f>'BAR BB| Open rates'!AH35*0.85</f>
        <v>69530</v>
      </c>
      <c r="AI35" s="237">
        <f>'BAR BB| Open rates'!AI35*0.85</f>
        <v>69530</v>
      </c>
      <c r="AJ35" s="237">
        <f>'BAR BB| Open rates'!AJ35*0.85</f>
        <v>69530</v>
      </c>
      <c r="AK35" s="237">
        <f>'BAR BB| Open rates'!AK35*0.85</f>
        <v>71230</v>
      </c>
      <c r="AL35" s="237">
        <f>'BAR BB| Open rates'!AL35*0.85</f>
        <v>71230</v>
      </c>
      <c r="AM35" s="237">
        <f>'BAR BB| Open rates'!AM35*0.85</f>
        <v>69530</v>
      </c>
      <c r="AN35" s="237">
        <f>'BAR BB| Open rates'!AN35*0.85</f>
        <v>69530</v>
      </c>
      <c r="AO35" s="237">
        <f>'BAR BB| Open rates'!AO35*0.85</f>
        <v>69530</v>
      </c>
      <c r="AP35" s="237">
        <f>'BAR BB| Open rates'!AP35*0.85</f>
        <v>69530</v>
      </c>
      <c r="AQ35" s="237">
        <f>'BAR BB| Open rates'!AQ35*0.85</f>
        <v>69530</v>
      </c>
      <c r="AR35" s="237">
        <f>'BAR BB| Open rates'!AR35*0.85</f>
        <v>71230</v>
      </c>
      <c r="AS35" s="237">
        <f>'BAR BB| Open rates'!AS35*0.85</f>
        <v>71230</v>
      </c>
      <c r="AT35" s="237">
        <f>'BAR BB| Open rates'!AT35*0.85</f>
        <v>69530</v>
      </c>
      <c r="AU35" s="237">
        <f>'BAR BB| Open rates'!AU35*0.85</f>
        <v>69530</v>
      </c>
      <c r="AV35" s="237">
        <f>'BAR BB| Open rates'!AV35*0.85</f>
        <v>69530</v>
      </c>
      <c r="AW35" s="237">
        <f>'BAR BB| Open rates'!AW35*0.85</f>
        <v>69530</v>
      </c>
      <c r="AX35" s="237">
        <f>'BAR BB| Open rates'!AX35*0.85</f>
        <v>69530</v>
      </c>
      <c r="AY35" s="237">
        <f>'BAR BB| Open rates'!AY35*0.85</f>
        <v>71230</v>
      </c>
      <c r="AZ35" s="237">
        <f>'BAR BB| Open rates'!AZ35*0.85</f>
        <v>71230</v>
      </c>
      <c r="BA35" s="237">
        <f>'BAR BB| Open rates'!BA35*0.85</f>
        <v>69530</v>
      </c>
      <c r="BB35" s="237">
        <f>'BAR BB| Open rates'!BB35*0.85</f>
        <v>69530</v>
      </c>
      <c r="BC35" s="237">
        <f>'BAR BB| Open rates'!BC35*0.85</f>
        <v>69530</v>
      </c>
      <c r="BD35" s="237">
        <f>'BAR BB| Open rates'!BD35*0.85</f>
        <v>69530</v>
      </c>
      <c r="BE35" s="237">
        <f>'BAR BB| Open rates'!BE35*0.85</f>
        <v>69530</v>
      </c>
      <c r="BF35" s="237">
        <f>'BAR BB| Open rates'!BF35*0.85</f>
        <v>71230</v>
      </c>
      <c r="BG35" s="237">
        <f>'BAR BB| Open rates'!BG35*0.85</f>
        <v>71230</v>
      </c>
      <c r="BH35" s="237">
        <f>'BAR BB| Open rates'!BH35*0.85</f>
        <v>66810</v>
      </c>
      <c r="BI35" s="237">
        <f>'BAR BB| Open rates'!BI35*0.85</f>
        <v>66810</v>
      </c>
      <c r="BJ35" s="237">
        <f>'BAR BB| Open rates'!BJ35*0.85</f>
        <v>66810</v>
      </c>
      <c r="BK35" s="237">
        <f>'BAR BB| Open rates'!BK35*0.85</f>
        <v>66810</v>
      </c>
      <c r="BL35" s="237">
        <f>'BAR BB| Open rates'!BL35*0.85</f>
        <v>66810</v>
      </c>
      <c r="BM35" s="237">
        <f>'BAR BB| Open rates'!BM35*0.85</f>
        <v>67830</v>
      </c>
      <c r="BN35" s="237">
        <f>'BAR BB| Open rates'!BN35*0.85</f>
        <v>67830</v>
      </c>
      <c r="BO35" s="237">
        <f>'BAR BB| Open rates'!BO35*0.85</f>
        <v>65960</v>
      </c>
      <c r="BP35" s="237">
        <f>'BAR BB| Open rates'!BP35*0.85</f>
        <v>65960</v>
      </c>
      <c r="BQ35" s="237">
        <f>'BAR BB| Open rates'!BQ35*0.85</f>
        <v>51595</v>
      </c>
      <c r="BR35" s="237">
        <f>'BAR BB| Open rates'!BR35*0.85</f>
        <v>51595</v>
      </c>
      <c r="BS35" s="237">
        <f>'BAR BB| Open rates'!BS35*0.85</f>
        <v>51595</v>
      </c>
      <c r="BT35" s="237">
        <f>'BAR BB| Open rates'!BT35*0.85</f>
        <v>51595</v>
      </c>
      <c r="BU35" s="237">
        <f>'BAR BB| Open rates'!BU35*0.85</f>
        <v>51595</v>
      </c>
      <c r="BV35" s="237">
        <f>'BAR BB| Open rates'!BV35*0.85</f>
        <v>49725</v>
      </c>
      <c r="BW35" s="237">
        <f>'BAR BB| Open rates'!BW35*0.85</f>
        <v>49725</v>
      </c>
      <c r="BX35" s="237">
        <f>'BAR BB| Open rates'!BX35*0.85</f>
        <v>49725</v>
      </c>
      <c r="BY35" s="237">
        <f>'BAR BB| Open rates'!BY35*0.85</f>
        <v>49725</v>
      </c>
      <c r="BZ35" s="237">
        <f>'BAR BB| Open rates'!BZ35*0.85</f>
        <v>49725</v>
      </c>
      <c r="CA35" s="237">
        <f>'BAR BB| Open rates'!CA35*0.85</f>
        <v>51595</v>
      </c>
      <c r="CB35" s="237">
        <f>'BAR BB| Open rates'!CB35*0.85</f>
        <v>51595</v>
      </c>
      <c r="CC35" s="237">
        <f>'BAR BB| Open rates'!CC35*0.85</f>
        <v>49725</v>
      </c>
      <c r="CD35" s="237">
        <f>'BAR BB| Open rates'!CD35*0.85</f>
        <v>49725</v>
      </c>
      <c r="CE35" s="237">
        <f>'BAR BB| Open rates'!CE35*0.85</f>
        <v>49725</v>
      </c>
      <c r="CF35" s="237">
        <f>'BAR BB| Open rates'!CF35*0.85</f>
        <v>49725</v>
      </c>
      <c r="CG35" s="237">
        <f>'BAR BB| Open rates'!CG35*0.85</f>
        <v>49725</v>
      </c>
      <c r="CH35" s="237">
        <f>'BAR BB| Open rates'!CH35*0.85</f>
        <v>51595</v>
      </c>
      <c r="CI35" s="237">
        <f>'BAR BB| Open rates'!CI35*0.85</f>
        <v>51595</v>
      </c>
      <c r="CJ35" s="237">
        <f>'BAR BB| Open rates'!CJ35*0.85</f>
        <v>49725</v>
      </c>
      <c r="CK35" s="237">
        <f>'BAR BB| Open rates'!CK35*0.85</f>
        <v>49725</v>
      </c>
      <c r="CL35" s="237">
        <f>'BAR BB| Open rates'!CL35*0.85</f>
        <v>49725</v>
      </c>
      <c r="CM35" s="237">
        <f>'BAR BB| Open rates'!CM35*0.85</f>
        <v>49725</v>
      </c>
      <c r="CN35" s="237">
        <f>'BAR BB| Open rates'!CN35*0.85</f>
        <v>49725</v>
      </c>
      <c r="CO35" s="237">
        <f>'BAR BB| Open rates'!CO35*0.85</f>
        <v>51595</v>
      </c>
      <c r="CP35" s="237">
        <f>'BAR BB| Open rates'!CP35*0.85</f>
        <v>51595</v>
      </c>
      <c r="CQ35" s="237">
        <f>'BAR BB| Open rates'!CQ35*0.85</f>
        <v>49725</v>
      </c>
      <c r="CR35" s="237">
        <f>'BAR BB| Open rates'!CR35*0.85</f>
        <v>49725</v>
      </c>
      <c r="CS35" s="237">
        <f>'BAR BB| Open rates'!CS35*0.85</f>
        <v>49725</v>
      </c>
      <c r="CT35" s="237">
        <f>'BAR BB| Open rates'!CT35*0.85</f>
        <v>49725</v>
      </c>
      <c r="CU35" s="237">
        <f>'BAR BB| Open rates'!CU35*0.85</f>
        <v>48280</v>
      </c>
      <c r="CV35" s="237">
        <f>'BAR BB| Open rates'!CV35*0.85</f>
        <v>48280</v>
      </c>
      <c r="CW35" s="237">
        <f>'BAR BB| Open rates'!CW35*0.85</f>
        <v>48280</v>
      </c>
      <c r="CX35" s="237">
        <f>'BAR BB| Open rates'!CX35*0.85</f>
        <v>46580</v>
      </c>
      <c r="CY35" s="237">
        <f>'BAR BB| Open rates'!CY35*0.85</f>
        <v>46580</v>
      </c>
      <c r="CZ35" s="237">
        <f>'BAR BB| Open rates'!CZ35*0.85</f>
        <v>46580</v>
      </c>
      <c r="DA35" s="237">
        <f>'BAR BB| Open rates'!DA35*0.85</f>
        <v>46580</v>
      </c>
      <c r="DB35" s="237">
        <f>'BAR BB| Open rates'!DB35*0.85</f>
        <v>46580</v>
      </c>
      <c r="DC35" s="237">
        <f>'BAR BB| Open rates'!DC35*0.85</f>
        <v>48280</v>
      </c>
      <c r="DD35" s="237">
        <f>'BAR BB| Open rates'!DD35*0.85</f>
        <v>48280</v>
      </c>
      <c r="DE35" s="237">
        <f>'BAR BB| Open rates'!DE35*0.85</f>
        <v>46580</v>
      </c>
      <c r="DF35" s="237">
        <f>'BAR BB| Open rates'!DF35*0.85</f>
        <v>46580</v>
      </c>
      <c r="DG35" s="237">
        <f>'BAR BB| Open rates'!DG35*0.85</f>
        <v>46580</v>
      </c>
      <c r="DH35" s="237">
        <f>'BAR BB| Open rates'!DH35*0.85</f>
        <v>46580</v>
      </c>
      <c r="DI35" s="237">
        <f>'BAR BB| Open rates'!DI35*0.85</f>
        <v>46580</v>
      </c>
      <c r="DJ35" s="237">
        <f>'BAR BB| Open rates'!DJ35*0.85</f>
        <v>48280</v>
      </c>
      <c r="DK35" s="237">
        <f>'BAR BB| Open rates'!DK35*0.85</f>
        <v>48280</v>
      </c>
      <c r="DL35" s="237">
        <f>'BAR BB| Open rates'!DL35*0.85</f>
        <v>46580</v>
      </c>
      <c r="DM35" s="237">
        <f>'BAR BB| Open rates'!DM35*0.85</f>
        <v>46580</v>
      </c>
      <c r="DN35" s="237">
        <f>'BAR BB| Open rates'!DN35*0.85</f>
        <v>46580</v>
      </c>
      <c r="DO35" s="237">
        <f>'BAR BB| Open rates'!DO35*0.85</f>
        <v>46580</v>
      </c>
      <c r="DP35" s="237">
        <f>'BAR BB| Open rates'!DP35*0.85</f>
        <v>46580</v>
      </c>
      <c r="DQ35" s="237">
        <f>'BAR BB| Open rates'!DQ35*0.85</f>
        <v>48280</v>
      </c>
      <c r="DR35" s="237">
        <f>'BAR BB| Open rates'!DR35*0.85</f>
        <v>48280</v>
      </c>
      <c r="DS35" s="237">
        <f>'BAR BB| Open rates'!DS35*0.85</f>
        <v>46580</v>
      </c>
      <c r="DT35" s="237">
        <f>'BAR BB| Open rates'!DT35*0.85</f>
        <v>46580</v>
      </c>
      <c r="DU35" s="237">
        <f>'BAR BB| Open rates'!DU35*0.85</f>
        <v>46580</v>
      </c>
      <c r="DV35" s="237">
        <f>'BAR BB| Open rates'!DV35*0.85</f>
        <v>46580</v>
      </c>
      <c r="DW35" s="237">
        <f>'BAR BB| Open rates'!DW35*0.85</f>
        <v>46580</v>
      </c>
      <c r="DX35" s="237">
        <f>'BAR BB| Open rates'!DX35*0.85</f>
        <v>48280</v>
      </c>
      <c r="DY35" s="237">
        <f>'BAR BB| Open rates'!DY35*0.85</f>
        <v>48280</v>
      </c>
      <c r="DZ35" s="237">
        <f>'BAR BB| Open rates'!DZ35*0.85</f>
        <v>49725</v>
      </c>
      <c r="EA35" s="237">
        <f>'BAR BB| Open rates'!EA35*0.85</f>
        <v>49725</v>
      </c>
      <c r="EB35" s="237">
        <f>'BAR BB| Open rates'!EB35*0.85</f>
        <v>49725</v>
      </c>
      <c r="EC35" s="237">
        <f>'BAR BB| Open rates'!EC35*0.85</f>
        <v>51595</v>
      </c>
      <c r="ED35" s="237">
        <f>'BAR BB| Open rates'!ED35*0.85</f>
        <v>51595</v>
      </c>
      <c r="EE35" s="237">
        <f>'BAR BB| Open rates'!EE35*0.85</f>
        <v>51595</v>
      </c>
      <c r="EF35" s="237">
        <f>'BAR BB| Open rates'!EF35*0.85</f>
        <v>51595</v>
      </c>
      <c r="EG35" s="237">
        <f>'BAR BB| Open rates'!EG35*0.85</f>
        <v>45730</v>
      </c>
      <c r="EH35" s="237">
        <f>'BAR BB| Open rates'!EH35*0.85</f>
        <v>41480</v>
      </c>
      <c r="EI35" s="237">
        <f>'BAR BB| Open rates'!EI35*0.85</f>
        <v>41480</v>
      </c>
      <c r="EJ35" s="237">
        <f>'BAR BB| Open rates'!EJ35*0.85</f>
        <v>41480</v>
      </c>
      <c r="EK35" s="237">
        <f>'BAR BB| Open rates'!EK35*0.85</f>
        <v>41480</v>
      </c>
      <c r="EL35" s="237">
        <f>'BAR BB| Open rates'!EL35*0.85</f>
        <v>42330</v>
      </c>
      <c r="EM35" s="237">
        <f>'BAR BB| Open rates'!EM35*0.85</f>
        <v>42330</v>
      </c>
      <c r="EN35" s="237">
        <f>'BAR BB| Open rates'!EN35*0.85</f>
        <v>41480</v>
      </c>
      <c r="EO35" s="237">
        <f>'BAR BB| Open rates'!EO35*0.85</f>
        <v>41480</v>
      </c>
      <c r="EP35" s="237">
        <f>'BAR BB| Open rates'!EP35*0.85</f>
        <v>41480</v>
      </c>
      <c r="EQ35" s="237">
        <f>'BAR BB| Open rates'!EQ35*0.85</f>
        <v>41480</v>
      </c>
      <c r="ER35" s="237">
        <f>'BAR BB| Open rates'!ER35*0.85</f>
        <v>41480</v>
      </c>
      <c r="ES35" s="237">
        <f>'BAR BB| Open rates'!ES35*0.85</f>
        <v>42330</v>
      </c>
      <c r="ET35" s="237">
        <f>'BAR BB| Open rates'!ET35*0.85</f>
        <v>42330</v>
      </c>
      <c r="EU35" s="237">
        <f>'BAR BB| Open rates'!EU35*0.85</f>
        <v>41480</v>
      </c>
      <c r="EV35" s="237">
        <f>'BAR BB| Open rates'!EV35*0.85</f>
        <v>41480</v>
      </c>
      <c r="EW35" s="237">
        <f>'BAR BB| Open rates'!EW35*0.85</f>
        <v>41480</v>
      </c>
      <c r="EX35" s="237">
        <f>'BAR BB| Open rates'!EX35*0.85</f>
        <v>41480</v>
      </c>
      <c r="EY35" s="237">
        <f>'BAR BB| Open rates'!EY35*0.85</f>
        <v>41480</v>
      </c>
      <c r="EZ35" s="237">
        <f>'BAR BB| Open rates'!EZ35*0.85</f>
        <v>42330</v>
      </c>
      <c r="FA35" s="237">
        <f>'BAR BB| Open rates'!FA35*0.85</f>
        <v>42330</v>
      </c>
      <c r="FB35" s="237">
        <f>'BAR BB| Open rates'!FB35*0.85</f>
        <v>41480</v>
      </c>
      <c r="FC35" s="237">
        <f>'BAR BB| Open rates'!FC35*0.85</f>
        <v>41480</v>
      </c>
      <c r="FD35" s="237">
        <f>'BAR BB| Open rates'!FD35*0.85</f>
        <v>41480</v>
      </c>
      <c r="FE35" s="237">
        <f>'BAR BB| Open rates'!FE35*0.85</f>
        <v>41480</v>
      </c>
      <c r="FF35" s="237">
        <f>'BAR BB| Open rates'!FF35*0.85</f>
        <v>41480</v>
      </c>
      <c r="FG35" s="237">
        <f>'BAR BB| Open rates'!FG35*0.85</f>
        <v>42330</v>
      </c>
      <c r="FH35" s="237">
        <f>'BAR BB| Open rates'!FH35*0.85</f>
        <v>42330</v>
      </c>
      <c r="FI35" s="237">
        <f>'BAR BB| Open rates'!FI35*0.85</f>
        <v>41480</v>
      </c>
      <c r="FJ35" s="237">
        <f>'BAR BB| Open rates'!FJ35*0.85</f>
        <v>41480</v>
      </c>
      <c r="FK35" s="237">
        <f>'BAR BB| Open rates'!FK35*0.85</f>
        <v>41480</v>
      </c>
      <c r="FL35" s="237">
        <f>'BAR BB| Open rates'!FL35*0.85</f>
        <v>41480</v>
      </c>
      <c r="FM35" s="237">
        <f>'BAR BB| Open rates'!FM35*0.85</f>
        <v>41480</v>
      </c>
      <c r="FN35" s="237">
        <f>'BAR BB| Open rates'!FN35*0.85</f>
        <v>42330</v>
      </c>
      <c r="FO35" s="237">
        <f>'BAR BB| Open rates'!FO35*0.85</f>
        <v>42330</v>
      </c>
      <c r="FP35" s="237">
        <f>'BAR BB| Open rates'!FP35*0.85</f>
        <v>41480</v>
      </c>
      <c r="FQ35" s="237">
        <f>'BAR BB| Open rates'!FQ35*0.85</f>
        <v>41480</v>
      </c>
      <c r="FR35" s="237">
        <f>'BAR BB| Open rates'!FR35*0.85</f>
        <v>41480</v>
      </c>
      <c r="FS35" s="237">
        <f>'BAR BB| Open rates'!FS35*0.85</f>
        <v>41480</v>
      </c>
      <c r="FT35" s="237">
        <f>'BAR BB| Open rates'!FT35*0.85</f>
        <v>41480</v>
      </c>
      <c r="FU35" s="237">
        <f>'BAR BB| Open rates'!FU35*0.85</f>
        <v>42330</v>
      </c>
      <c r="FV35" s="237">
        <f>'BAR BB| Open rates'!FV35*0.85</f>
        <v>42330</v>
      </c>
      <c r="FW35" s="237">
        <f>'BAR BB| Open rates'!FW35*0.85</f>
        <v>45475</v>
      </c>
      <c r="FX35" s="237">
        <f>'BAR BB| Open rates'!FX35*0.85</f>
        <v>45475</v>
      </c>
      <c r="FY35" s="237">
        <f>'BAR BB| Open rates'!FY35*0.85</f>
        <v>45475</v>
      </c>
      <c r="FZ35" s="237">
        <f>'BAR BB| Open rates'!FZ35*0.85</f>
        <v>45475</v>
      </c>
      <c r="GA35" s="237">
        <f>'BAR BB| Open rates'!GA35*0.85</f>
        <v>45475</v>
      </c>
      <c r="GB35" s="237">
        <f>'BAR BB| Open rates'!GB35*0.85</f>
        <v>47345</v>
      </c>
      <c r="GC35" s="237">
        <f>'BAR BB| Open rates'!GC35*0.85</f>
        <v>47345</v>
      </c>
      <c r="GD35" s="237">
        <f>'BAR BB| Open rates'!GD35*0.85</f>
        <v>47345</v>
      </c>
      <c r="GE35" s="237">
        <f>'BAR BB| Open rates'!GE35*0.85</f>
        <v>47345</v>
      </c>
    </row>
    <row r="36" spans="1:187" s="32" customFormat="1" x14ac:dyDescent="0.2">
      <c r="A36" s="237">
        <v>4</v>
      </c>
      <c r="B36" s="237">
        <f>'BAR BB| Open rates'!B36*0.85</f>
        <v>72675</v>
      </c>
      <c r="C36" s="237">
        <f>'BAR BB| Open rates'!C36*0.85</f>
        <v>72675</v>
      </c>
      <c r="D36" s="237">
        <f>'BAR BB| Open rates'!D36*0.85</f>
        <v>70380</v>
      </c>
      <c r="E36" s="237">
        <f>'BAR BB| Open rates'!E36*0.85</f>
        <v>70380</v>
      </c>
      <c r="F36" s="237">
        <f>'BAR BB| Open rates'!F36*0.85</f>
        <v>68510</v>
      </c>
      <c r="G36" s="237">
        <f>'BAR BB| Open rates'!G36*0.85</f>
        <v>70380</v>
      </c>
      <c r="H36" s="237">
        <f>'BAR BB| Open rates'!H36*0.85</f>
        <v>70380</v>
      </c>
      <c r="I36" s="237">
        <f>'BAR BB| Open rates'!I36*0.85</f>
        <v>72080</v>
      </c>
      <c r="J36" s="237">
        <f>'BAR BB| Open rates'!J36*0.85</f>
        <v>72080</v>
      </c>
      <c r="K36" s="237">
        <f>'BAR BB| Open rates'!K36*0.85</f>
        <v>70380</v>
      </c>
      <c r="L36" s="237">
        <f>'BAR BB| Open rates'!L36*0.85</f>
        <v>70380</v>
      </c>
      <c r="M36" s="237">
        <f>'BAR BB| Open rates'!M36*0.85</f>
        <v>70380</v>
      </c>
      <c r="N36" s="237">
        <f>'BAR BB| Open rates'!N36*0.85</f>
        <v>70380</v>
      </c>
      <c r="O36" s="237">
        <f>'BAR BB| Open rates'!O36*0.85</f>
        <v>70380</v>
      </c>
      <c r="P36" s="237">
        <f>'BAR BB| Open rates'!P36*0.85</f>
        <v>72080</v>
      </c>
      <c r="Q36" s="237">
        <f>'BAR BB| Open rates'!Q36*0.85</f>
        <v>72080</v>
      </c>
      <c r="R36" s="237">
        <f>'BAR BB| Open rates'!R36*0.85</f>
        <v>72080</v>
      </c>
      <c r="S36" s="237">
        <f>'BAR BB| Open rates'!S36*0.85</f>
        <v>72080</v>
      </c>
      <c r="T36" s="237">
        <f>'BAR BB| Open rates'!T36*0.85</f>
        <v>72080</v>
      </c>
      <c r="U36" s="237">
        <f>'BAR BB| Open rates'!U36*0.85</f>
        <v>72080</v>
      </c>
      <c r="V36" s="237">
        <f>'BAR BB| Open rates'!V36*0.85</f>
        <v>72080</v>
      </c>
      <c r="W36" s="237">
        <f>'BAR BB| Open rates'!W36*0.85</f>
        <v>73780</v>
      </c>
      <c r="X36" s="237">
        <f>'BAR BB| Open rates'!X36*0.85</f>
        <v>73780</v>
      </c>
      <c r="Y36" s="237">
        <f>'BAR BB| Open rates'!Y36*0.85</f>
        <v>72080</v>
      </c>
      <c r="Z36" s="237">
        <f>'BAR BB| Open rates'!Z36*0.85</f>
        <v>72080</v>
      </c>
      <c r="AA36" s="237">
        <f>'BAR BB| Open rates'!AA36*0.85</f>
        <v>72080</v>
      </c>
      <c r="AB36" s="237">
        <f>'BAR BB| Open rates'!AB36*0.85</f>
        <v>72080</v>
      </c>
      <c r="AC36" s="237">
        <f>'BAR BB| Open rates'!AC36*0.85</f>
        <v>72080</v>
      </c>
      <c r="AD36" s="237">
        <f>'BAR BB| Open rates'!AD36*0.85</f>
        <v>73780</v>
      </c>
      <c r="AE36" s="237">
        <f>'BAR BB| Open rates'!AE36*0.85</f>
        <v>73780</v>
      </c>
      <c r="AF36" s="237">
        <f>'BAR BB| Open rates'!AF36*0.85</f>
        <v>72080</v>
      </c>
      <c r="AG36" s="237">
        <f>'BAR BB| Open rates'!AG36*0.85</f>
        <v>72080</v>
      </c>
      <c r="AH36" s="237">
        <f>'BAR BB| Open rates'!AH36*0.85</f>
        <v>72080</v>
      </c>
      <c r="AI36" s="237">
        <f>'BAR BB| Open rates'!AI36*0.85</f>
        <v>72080</v>
      </c>
      <c r="AJ36" s="237">
        <f>'BAR BB| Open rates'!AJ36*0.85</f>
        <v>72080</v>
      </c>
      <c r="AK36" s="237">
        <f>'BAR BB| Open rates'!AK36*0.85</f>
        <v>73780</v>
      </c>
      <c r="AL36" s="237">
        <f>'BAR BB| Open rates'!AL36*0.85</f>
        <v>73780</v>
      </c>
      <c r="AM36" s="237">
        <f>'BAR BB| Open rates'!AM36*0.85</f>
        <v>72080</v>
      </c>
      <c r="AN36" s="237">
        <f>'BAR BB| Open rates'!AN36*0.85</f>
        <v>72080</v>
      </c>
      <c r="AO36" s="237">
        <f>'BAR BB| Open rates'!AO36*0.85</f>
        <v>72080</v>
      </c>
      <c r="AP36" s="237">
        <f>'BAR BB| Open rates'!AP36*0.85</f>
        <v>72080</v>
      </c>
      <c r="AQ36" s="237">
        <f>'BAR BB| Open rates'!AQ36*0.85</f>
        <v>72080</v>
      </c>
      <c r="AR36" s="237">
        <f>'BAR BB| Open rates'!AR36*0.85</f>
        <v>73780</v>
      </c>
      <c r="AS36" s="237">
        <f>'BAR BB| Open rates'!AS36*0.85</f>
        <v>73780</v>
      </c>
      <c r="AT36" s="237">
        <f>'BAR BB| Open rates'!AT36*0.85</f>
        <v>72080</v>
      </c>
      <c r="AU36" s="237">
        <f>'BAR BB| Open rates'!AU36*0.85</f>
        <v>72080</v>
      </c>
      <c r="AV36" s="237">
        <f>'BAR BB| Open rates'!AV36*0.85</f>
        <v>72080</v>
      </c>
      <c r="AW36" s="237">
        <f>'BAR BB| Open rates'!AW36*0.85</f>
        <v>72080</v>
      </c>
      <c r="AX36" s="237">
        <f>'BAR BB| Open rates'!AX36*0.85</f>
        <v>72080</v>
      </c>
      <c r="AY36" s="237">
        <f>'BAR BB| Open rates'!AY36*0.85</f>
        <v>73780</v>
      </c>
      <c r="AZ36" s="237">
        <f>'BAR BB| Open rates'!AZ36*0.85</f>
        <v>73780</v>
      </c>
      <c r="BA36" s="237">
        <f>'BAR BB| Open rates'!BA36*0.85</f>
        <v>72080</v>
      </c>
      <c r="BB36" s="237">
        <f>'BAR BB| Open rates'!BB36*0.85</f>
        <v>72080</v>
      </c>
      <c r="BC36" s="237">
        <f>'BAR BB| Open rates'!BC36*0.85</f>
        <v>72080</v>
      </c>
      <c r="BD36" s="237">
        <f>'BAR BB| Open rates'!BD36*0.85</f>
        <v>72080</v>
      </c>
      <c r="BE36" s="237">
        <f>'BAR BB| Open rates'!BE36*0.85</f>
        <v>72080</v>
      </c>
      <c r="BF36" s="237">
        <f>'BAR BB| Open rates'!BF36*0.85</f>
        <v>73780</v>
      </c>
      <c r="BG36" s="237">
        <f>'BAR BB| Open rates'!BG36*0.85</f>
        <v>73780</v>
      </c>
      <c r="BH36" s="237">
        <f>'BAR BB| Open rates'!BH36*0.85</f>
        <v>69360</v>
      </c>
      <c r="BI36" s="237">
        <f>'BAR BB| Open rates'!BI36*0.85</f>
        <v>69360</v>
      </c>
      <c r="BJ36" s="237">
        <f>'BAR BB| Open rates'!BJ36*0.85</f>
        <v>69360</v>
      </c>
      <c r="BK36" s="237">
        <f>'BAR BB| Open rates'!BK36*0.85</f>
        <v>69360</v>
      </c>
      <c r="BL36" s="237">
        <f>'BAR BB| Open rates'!BL36*0.85</f>
        <v>69360</v>
      </c>
      <c r="BM36" s="237">
        <f>'BAR BB| Open rates'!BM36*0.85</f>
        <v>70380</v>
      </c>
      <c r="BN36" s="237">
        <f>'BAR BB| Open rates'!BN36*0.85</f>
        <v>70380</v>
      </c>
      <c r="BO36" s="237">
        <f>'BAR BB| Open rates'!BO36*0.85</f>
        <v>68510</v>
      </c>
      <c r="BP36" s="237">
        <f>'BAR BB| Open rates'!BP36*0.85</f>
        <v>68510</v>
      </c>
      <c r="BQ36" s="237">
        <f>'BAR BB| Open rates'!BQ36*0.85</f>
        <v>54145</v>
      </c>
      <c r="BR36" s="237">
        <f>'BAR BB| Open rates'!BR36*0.85</f>
        <v>54145</v>
      </c>
      <c r="BS36" s="237">
        <f>'BAR BB| Open rates'!BS36*0.85</f>
        <v>54145</v>
      </c>
      <c r="BT36" s="237">
        <f>'BAR BB| Open rates'!BT36*0.85</f>
        <v>54145</v>
      </c>
      <c r="BU36" s="237">
        <f>'BAR BB| Open rates'!BU36*0.85</f>
        <v>54145</v>
      </c>
      <c r="BV36" s="237">
        <f>'BAR BB| Open rates'!BV36*0.85</f>
        <v>52275</v>
      </c>
      <c r="BW36" s="237">
        <f>'BAR BB| Open rates'!BW36*0.85</f>
        <v>52275</v>
      </c>
      <c r="BX36" s="237">
        <f>'BAR BB| Open rates'!BX36*0.85</f>
        <v>52275</v>
      </c>
      <c r="BY36" s="237">
        <f>'BAR BB| Open rates'!BY36*0.85</f>
        <v>52275</v>
      </c>
      <c r="BZ36" s="237">
        <f>'BAR BB| Open rates'!BZ36*0.85</f>
        <v>52275</v>
      </c>
      <c r="CA36" s="237">
        <f>'BAR BB| Open rates'!CA36*0.85</f>
        <v>54145</v>
      </c>
      <c r="CB36" s="237">
        <f>'BAR BB| Open rates'!CB36*0.85</f>
        <v>54145</v>
      </c>
      <c r="CC36" s="237">
        <f>'BAR BB| Open rates'!CC36*0.85</f>
        <v>52275</v>
      </c>
      <c r="CD36" s="237">
        <f>'BAR BB| Open rates'!CD36*0.85</f>
        <v>52275</v>
      </c>
      <c r="CE36" s="237">
        <f>'BAR BB| Open rates'!CE36*0.85</f>
        <v>52275</v>
      </c>
      <c r="CF36" s="237">
        <f>'BAR BB| Open rates'!CF36*0.85</f>
        <v>52275</v>
      </c>
      <c r="CG36" s="237">
        <f>'BAR BB| Open rates'!CG36*0.85</f>
        <v>52275</v>
      </c>
      <c r="CH36" s="237">
        <f>'BAR BB| Open rates'!CH36*0.85</f>
        <v>54145</v>
      </c>
      <c r="CI36" s="237">
        <f>'BAR BB| Open rates'!CI36*0.85</f>
        <v>54145</v>
      </c>
      <c r="CJ36" s="237">
        <f>'BAR BB| Open rates'!CJ36*0.85</f>
        <v>52275</v>
      </c>
      <c r="CK36" s="237">
        <f>'BAR BB| Open rates'!CK36*0.85</f>
        <v>52275</v>
      </c>
      <c r="CL36" s="237">
        <f>'BAR BB| Open rates'!CL36*0.85</f>
        <v>52275</v>
      </c>
      <c r="CM36" s="237">
        <f>'BAR BB| Open rates'!CM36*0.85</f>
        <v>52275</v>
      </c>
      <c r="CN36" s="237">
        <f>'BAR BB| Open rates'!CN36*0.85</f>
        <v>52275</v>
      </c>
      <c r="CO36" s="237">
        <f>'BAR BB| Open rates'!CO36*0.85</f>
        <v>54145</v>
      </c>
      <c r="CP36" s="237">
        <f>'BAR BB| Open rates'!CP36*0.85</f>
        <v>54145</v>
      </c>
      <c r="CQ36" s="237">
        <f>'BAR BB| Open rates'!CQ36*0.85</f>
        <v>52275</v>
      </c>
      <c r="CR36" s="237">
        <f>'BAR BB| Open rates'!CR36*0.85</f>
        <v>52275</v>
      </c>
      <c r="CS36" s="237">
        <f>'BAR BB| Open rates'!CS36*0.85</f>
        <v>52275</v>
      </c>
      <c r="CT36" s="237">
        <f>'BAR BB| Open rates'!CT36*0.85</f>
        <v>52275</v>
      </c>
      <c r="CU36" s="237">
        <f>'BAR BB| Open rates'!CU36*0.85</f>
        <v>50830</v>
      </c>
      <c r="CV36" s="237">
        <f>'BAR BB| Open rates'!CV36*0.85</f>
        <v>50830</v>
      </c>
      <c r="CW36" s="237">
        <f>'BAR BB| Open rates'!CW36*0.85</f>
        <v>50830</v>
      </c>
      <c r="CX36" s="237">
        <f>'BAR BB| Open rates'!CX36*0.85</f>
        <v>49130</v>
      </c>
      <c r="CY36" s="237">
        <f>'BAR BB| Open rates'!CY36*0.85</f>
        <v>49130</v>
      </c>
      <c r="CZ36" s="237">
        <f>'BAR BB| Open rates'!CZ36*0.85</f>
        <v>49130</v>
      </c>
      <c r="DA36" s="237">
        <f>'BAR BB| Open rates'!DA36*0.85</f>
        <v>49130</v>
      </c>
      <c r="DB36" s="237">
        <f>'BAR BB| Open rates'!DB36*0.85</f>
        <v>49130</v>
      </c>
      <c r="DC36" s="237">
        <f>'BAR BB| Open rates'!DC36*0.85</f>
        <v>50830</v>
      </c>
      <c r="DD36" s="237">
        <f>'BAR BB| Open rates'!DD36*0.85</f>
        <v>50830</v>
      </c>
      <c r="DE36" s="237">
        <f>'BAR BB| Open rates'!DE36*0.85</f>
        <v>49130</v>
      </c>
      <c r="DF36" s="237">
        <f>'BAR BB| Open rates'!DF36*0.85</f>
        <v>49130</v>
      </c>
      <c r="DG36" s="237">
        <f>'BAR BB| Open rates'!DG36*0.85</f>
        <v>49130</v>
      </c>
      <c r="DH36" s="237">
        <f>'BAR BB| Open rates'!DH36*0.85</f>
        <v>49130</v>
      </c>
      <c r="DI36" s="237">
        <f>'BAR BB| Open rates'!DI36*0.85</f>
        <v>49130</v>
      </c>
      <c r="DJ36" s="237">
        <f>'BAR BB| Open rates'!DJ36*0.85</f>
        <v>50830</v>
      </c>
      <c r="DK36" s="237">
        <f>'BAR BB| Open rates'!DK36*0.85</f>
        <v>50830</v>
      </c>
      <c r="DL36" s="237">
        <f>'BAR BB| Open rates'!DL36*0.85</f>
        <v>49130</v>
      </c>
      <c r="DM36" s="237">
        <f>'BAR BB| Open rates'!DM36*0.85</f>
        <v>49130</v>
      </c>
      <c r="DN36" s="237">
        <f>'BAR BB| Open rates'!DN36*0.85</f>
        <v>49130</v>
      </c>
      <c r="DO36" s="237">
        <f>'BAR BB| Open rates'!DO36*0.85</f>
        <v>49130</v>
      </c>
      <c r="DP36" s="237">
        <f>'BAR BB| Open rates'!DP36*0.85</f>
        <v>49130</v>
      </c>
      <c r="DQ36" s="237">
        <f>'BAR BB| Open rates'!DQ36*0.85</f>
        <v>50830</v>
      </c>
      <c r="DR36" s="237">
        <f>'BAR BB| Open rates'!DR36*0.85</f>
        <v>50830</v>
      </c>
      <c r="DS36" s="237">
        <f>'BAR BB| Open rates'!DS36*0.85</f>
        <v>49130</v>
      </c>
      <c r="DT36" s="237">
        <f>'BAR BB| Open rates'!DT36*0.85</f>
        <v>49130</v>
      </c>
      <c r="DU36" s="237">
        <f>'BAR BB| Open rates'!DU36*0.85</f>
        <v>49130</v>
      </c>
      <c r="DV36" s="237">
        <f>'BAR BB| Open rates'!DV36*0.85</f>
        <v>49130</v>
      </c>
      <c r="DW36" s="237">
        <f>'BAR BB| Open rates'!DW36*0.85</f>
        <v>49130</v>
      </c>
      <c r="DX36" s="237">
        <f>'BAR BB| Open rates'!DX36*0.85</f>
        <v>50830</v>
      </c>
      <c r="DY36" s="237">
        <f>'BAR BB| Open rates'!DY36*0.85</f>
        <v>50830</v>
      </c>
      <c r="DZ36" s="237">
        <f>'BAR BB| Open rates'!DZ36*0.85</f>
        <v>52275</v>
      </c>
      <c r="EA36" s="237">
        <f>'BAR BB| Open rates'!EA36*0.85</f>
        <v>52275</v>
      </c>
      <c r="EB36" s="237">
        <f>'BAR BB| Open rates'!EB36*0.85</f>
        <v>52275</v>
      </c>
      <c r="EC36" s="237">
        <f>'BAR BB| Open rates'!EC36*0.85</f>
        <v>54145</v>
      </c>
      <c r="ED36" s="237">
        <f>'BAR BB| Open rates'!ED36*0.85</f>
        <v>54145</v>
      </c>
      <c r="EE36" s="237">
        <f>'BAR BB| Open rates'!EE36*0.85</f>
        <v>54145</v>
      </c>
      <c r="EF36" s="237">
        <f>'BAR BB| Open rates'!EF36*0.85</f>
        <v>54145</v>
      </c>
      <c r="EG36" s="237">
        <f>'BAR BB| Open rates'!EG36*0.85</f>
        <v>48280</v>
      </c>
      <c r="EH36" s="237">
        <f>'BAR BB| Open rates'!EH36*0.85</f>
        <v>44030</v>
      </c>
      <c r="EI36" s="237">
        <f>'BAR BB| Open rates'!EI36*0.85</f>
        <v>44030</v>
      </c>
      <c r="EJ36" s="237">
        <f>'BAR BB| Open rates'!EJ36*0.85</f>
        <v>44030</v>
      </c>
      <c r="EK36" s="237">
        <f>'BAR BB| Open rates'!EK36*0.85</f>
        <v>44030</v>
      </c>
      <c r="EL36" s="237">
        <f>'BAR BB| Open rates'!EL36*0.85</f>
        <v>44880</v>
      </c>
      <c r="EM36" s="237">
        <f>'BAR BB| Open rates'!EM36*0.85</f>
        <v>44880</v>
      </c>
      <c r="EN36" s="237">
        <f>'BAR BB| Open rates'!EN36*0.85</f>
        <v>44030</v>
      </c>
      <c r="EO36" s="237">
        <f>'BAR BB| Open rates'!EO36*0.85</f>
        <v>44030</v>
      </c>
      <c r="EP36" s="237">
        <f>'BAR BB| Open rates'!EP36*0.85</f>
        <v>44030</v>
      </c>
      <c r="EQ36" s="237">
        <f>'BAR BB| Open rates'!EQ36*0.85</f>
        <v>44030</v>
      </c>
      <c r="ER36" s="237">
        <f>'BAR BB| Open rates'!ER36*0.85</f>
        <v>44030</v>
      </c>
      <c r="ES36" s="237">
        <f>'BAR BB| Open rates'!ES36*0.85</f>
        <v>44880</v>
      </c>
      <c r="ET36" s="237">
        <f>'BAR BB| Open rates'!ET36*0.85</f>
        <v>44880</v>
      </c>
      <c r="EU36" s="237">
        <f>'BAR BB| Open rates'!EU36*0.85</f>
        <v>44030</v>
      </c>
      <c r="EV36" s="237">
        <f>'BAR BB| Open rates'!EV36*0.85</f>
        <v>44030</v>
      </c>
      <c r="EW36" s="237">
        <f>'BAR BB| Open rates'!EW36*0.85</f>
        <v>44030</v>
      </c>
      <c r="EX36" s="237">
        <f>'BAR BB| Open rates'!EX36*0.85</f>
        <v>44030</v>
      </c>
      <c r="EY36" s="237">
        <f>'BAR BB| Open rates'!EY36*0.85</f>
        <v>44030</v>
      </c>
      <c r="EZ36" s="237">
        <f>'BAR BB| Open rates'!EZ36*0.85</f>
        <v>44880</v>
      </c>
      <c r="FA36" s="237">
        <f>'BAR BB| Open rates'!FA36*0.85</f>
        <v>44880</v>
      </c>
      <c r="FB36" s="237">
        <f>'BAR BB| Open rates'!FB36*0.85</f>
        <v>44030</v>
      </c>
      <c r="FC36" s="237">
        <f>'BAR BB| Open rates'!FC36*0.85</f>
        <v>44030</v>
      </c>
      <c r="FD36" s="237">
        <f>'BAR BB| Open rates'!FD36*0.85</f>
        <v>44030</v>
      </c>
      <c r="FE36" s="237">
        <f>'BAR BB| Open rates'!FE36*0.85</f>
        <v>44030</v>
      </c>
      <c r="FF36" s="237">
        <f>'BAR BB| Open rates'!FF36*0.85</f>
        <v>44030</v>
      </c>
      <c r="FG36" s="237">
        <f>'BAR BB| Open rates'!FG36*0.85</f>
        <v>44880</v>
      </c>
      <c r="FH36" s="237">
        <f>'BAR BB| Open rates'!FH36*0.85</f>
        <v>44880</v>
      </c>
      <c r="FI36" s="237">
        <f>'BAR BB| Open rates'!FI36*0.85</f>
        <v>44030</v>
      </c>
      <c r="FJ36" s="237">
        <f>'BAR BB| Open rates'!FJ36*0.85</f>
        <v>44030</v>
      </c>
      <c r="FK36" s="237">
        <f>'BAR BB| Open rates'!FK36*0.85</f>
        <v>44030</v>
      </c>
      <c r="FL36" s="237">
        <f>'BAR BB| Open rates'!FL36*0.85</f>
        <v>44030</v>
      </c>
      <c r="FM36" s="237">
        <f>'BAR BB| Open rates'!FM36*0.85</f>
        <v>44030</v>
      </c>
      <c r="FN36" s="237">
        <f>'BAR BB| Open rates'!FN36*0.85</f>
        <v>44880</v>
      </c>
      <c r="FO36" s="237">
        <f>'BAR BB| Open rates'!FO36*0.85</f>
        <v>44880</v>
      </c>
      <c r="FP36" s="237">
        <f>'BAR BB| Open rates'!FP36*0.85</f>
        <v>44030</v>
      </c>
      <c r="FQ36" s="237">
        <f>'BAR BB| Open rates'!FQ36*0.85</f>
        <v>44030</v>
      </c>
      <c r="FR36" s="237">
        <f>'BAR BB| Open rates'!FR36*0.85</f>
        <v>44030</v>
      </c>
      <c r="FS36" s="237">
        <f>'BAR BB| Open rates'!FS36*0.85</f>
        <v>44030</v>
      </c>
      <c r="FT36" s="237">
        <f>'BAR BB| Open rates'!FT36*0.85</f>
        <v>44030</v>
      </c>
      <c r="FU36" s="237">
        <f>'BAR BB| Open rates'!FU36*0.85</f>
        <v>44880</v>
      </c>
      <c r="FV36" s="237">
        <f>'BAR BB| Open rates'!FV36*0.85</f>
        <v>44880</v>
      </c>
      <c r="FW36" s="237">
        <f>'BAR BB| Open rates'!FW36*0.85</f>
        <v>48025</v>
      </c>
      <c r="FX36" s="237">
        <f>'BAR BB| Open rates'!FX36*0.85</f>
        <v>48025</v>
      </c>
      <c r="FY36" s="237">
        <f>'BAR BB| Open rates'!FY36*0.85</f>
        <v>48025</v>
      </c>
      <c r="FZ36" s="237">
        <f>'BAR BB| Open rates'!FZ36*0.85</f>
        <v>48025</v>
      </c>
      <c r="GA36" s="237">
        <f>'BAR BB| Open rates'!GA36*0.85</f>
        <v>48025</v>
      </c>
      <c r="GB36" s="237">
        <f>'BAR BB| Open rates'!GB36*0.85</f>
        <v>49895</v>
      </c>
      <c r="GC36" s="237">
        <f>'BAR BB| Open rates'!GC36*0.85</f>
        <v>49895</v>
      </c>
      <c r="GD36" s="237">
        <f>'BAR BB| Open rates'!GD36*0.85</f>
        <v>49895</v>
      </c>
      <c r="GE36" s="237">
        <f>'BAR BB| Open rates'!GE36*0.85</f>
        <v>49895</v>
      </c>
    </row>
    <row r="37" spans="1:187" s="32" customFormat="1" x14ac:dyDescent="0.2">
      <c r="A37" s="237">
        <v>5</v>
      </c>
      <c r="B37" s="237">
        <f>'BAR BB| Open rates'!B37*0.85</f>
        <v>75225</v>
      </c>
      <c r="C37" s="237">
        <f>'BAR BB| Open rates'!C37*0.85</f>
        <v>75225</v>
      </c>
      <c r="D37" s="237">
        <f>'BAR BB| Open rates'!D37*0.85</f>
        <v>72930</v>
      </c>
      <c r="E37" s="237">
        <f>'BAR BB| Open rates'!E37*0.85</f>
        <v>72930</v>
      </c>
      <c r="F37" s="237">
        <f>'BAR BB| Open rates'!F37*0.85</f>
        <v>71060</v>
      </c>
      <c r="G37" s="237">
        <f>'BAR BB| Open rates'!G37*0.85</f>
        <v>72930</v>
      </c>
      <c r="H37" s="237">
        <f>'BAR BB| Open rates'!H37*0.85</f>
        <v>72930</v>
      </c>
      <c r="I37" s="237">
        <f>'BAR BB| Open rates'!I37*0.85</f>
        <v>74630</v>
      </c>
      <c r="J37" s="237">
        <f>'BAR BB| Open rates'!J37*0.85</f>
        <v>74630</v>
      </c>
      <c r="K37" s="237">
        <f>'BAR BB| Open rates'!K37*0.85</f>
        <v>72930</v>
      </c>
      <c r="L37" s="237">
        <f>'BAR BB| Open rates'!L37*0.85</f>
        <v>72930</v>
      </c>
      <c r="M37" s="237">
        <f>'BAR BB| Open rates'!M37*0.85</f>
        <v>72930</v>
      </c>
      <c r="N37" s="237">
        <f>'BAR BB| Open rates'!N37*0.85</f>
        <v>72930</v>
      </c>
      <c r="O37" s="237">
        <f>'BAR BB| Open rates'!O37*0.85</f>
        <v>72930</v>
      </c>
      <c r="P37" s="237">
        <f>'BAR BB| Open rates'!P37*0.85</f>
        <v>74630</v>
      </c>
      <c r="Q37" s="237">
        <f>'BAR BB| Open rates'!Q37*0.85</f>
        <v>74630</v>
      </c>
      <c r="R37" s="237">
        <f>'BAR BB| Open rates'!R37*0.85</f>
        <v>74630</v>
      </c>
      <c r="S37" s="237">
        <f>'BAR BB| Open rates'!S37*0.85</f>
        <v>74630</v>
      </c>
      <c r="T37" s="237">
        <f>'BAR BB| Open rates'!T37*0.85</f>
        <v>74630</v>
      </c>
      <c r="U37" s="237">
        <f>'BAR BB| Open rates'!U37*0.85</f>
        <v>74630</v>
      </c>
      <c r="V37" s="237">
        <f>'BAR BB| Open rates'!V37*0.85</f>
        <v>74630</v>
      </c>
      <c r="W37" s="237">
        <f>'BAR BB| Open rates'!W37*0.85</f>
        <v>76330</v>
      </c>
      <c r="X37" s="237">
        <f>'BAR BB| Open rates'!X37*0.85</f>
        <v>76330</v>
      </c>
      <c r="Y37" s="237">
        <f>'BAR BB| Open rates'!Y37*0.85</f>
        <v>74630</v>
      </c>
      <c r="Z37" s="237">
        <f>'BAR BB| Open rates'!Z37*0.85</f>
        <v>74630</v>
      </c>
      <c r="AA37" s="237">
        <f>'BAR BB| Open rates'!AA37*0.85</f>
        <v>74630</v>
      </c>
      <c r="AB37" s="237">
        <f>'BAR BB| Open rates'!AB37*0.85</f>
        <v>74630</v>
      </c>
      <c r="AC37" s="237">
        <f>'BAR BB| Open rates'!AC37*0.85</f>
        <v>74630</v>
      </c>
      <c r="AD37" s="237">
        <f>'BAR BB| Open rates'!AD37*0.85</f>
        <v>76330</v>
      </c>
      <c r="AE37" s="237">
        <f>'BAR BB| Open rates'!AE37*0.85</f>
        <v>76330</v>
      </c>
      <c r="AF37" s="237">
        <f>'BAR BB| Open rates'!AF37*0.85</f>
        <v>74630</v>
      </c>
      <c r="AG37" s="237">
        <f>'BAR BB| Open rates'!AG37*0.85</f>
        <v>74630</v>
      </c>
      <c r="AH37" s="237">
        <f>'BAR BB| Open rates'!AH37*0.85</f>
        <v>74630</v>
      </c>
      <c r="AI37" s="237">
        <f>'BAR BB| Open rates'!AI37*0.85</f>
        <v>74630</v>
      </c>
      <c r="AJ37" s="237">
        <f>'BAR BB| Open rates'!AJ37*0.85</f>
        <v>74630</v>
      </c>
      <c r="AK37" s="237">
        <f>'BAR BB| Open rates'!AK37*0.85</f>
        <v>76330</v>
      </c>
      <c r="AL37" s="237">
        <f>'BAR BB| Open rates'!AL37*0.85</f>
        <v>76330</v>
      </c>
      <c r="AM37" s="237">
        <f>'BAR BB| Open rates'!AM37*0.85</f>
        <v>74630</v>
      </c>
      <c r="AN37" s="237">
        <f>'BAR BB| Open rates'!AN37*0.85</f>
        <v>74630</v>
      </c>
      <c r="AO37" s="237">
        <f>'BAR BB| Open rates'!AO37*0.85</f>
        <v>74630</v>
      </c>
      <c r="AP37" s="237">
        <f>'BAR BB| Open rates'!AP37*0.85</f>
        <v>74630</v>
      </c>
      <c r="AQ37" s="237">
        <f>'BAR BB| Open rates'!AQ37*0.85</f>
        <v>74630</v>
      </c>
      <c r="AR37" s="237">
        <f>'BAR BB| Open rates'!AR37*0.85</f>
        <v>76330</v>
      </c>
      <c r="AS37" s="237">
        <f>'BAR BB| Open rates'!AS37*0.85</f>
        <v>76330</v>
      </c>
      <c r="AT37" s="237">
        <f>'BAR BB| Open rates'!AT37*0.85</f>
        <v>74630</v>
      </c>
      <c r="AU37" s="237">
        <f>'BAR BB| Open rates'!AU37*0.85</f>
        <v>74630</v>
      </c>
      <c r="AV37" s="237">
        <f>'BAR BB| Open rates'!AV37*0.85</f>
        <v>74630</v>
      </c>
      <c r="AW37" s="237">
        <f>'BAR BB| Open rates'!AW37*0.85</f>
        <v>74630</v>
      </c>
      <c r="AX37" s="237">
        <f>'BAR BB| Open rates'!AX37*0.85</f>
        <v>74630</v>
      </c>
      <c r="AY37" s="237">
        <f>'BAR BB| Open rates'!AY37*0.85</f>
        <v>76330</v>
      </c>
      <c r="AZ37" s="237">
        <f>'BAR BB| Open rates'!AZ37*0.85</f>
        <v>76330</v>
      </c>
      <c r="BA37" s="237">
        <f>'BAR BB| Open rates'!BA37*0.85</f>
        <v>74630</v>
      </c>
      <c r="BB37" s="237">
        <f>'BAR BB| Open rates'!BB37*0.85</f>
        <v>74630</v>
      </c>
      <c r="BC37" s="237">
        <f>'BAR BB| Open rates'!BC37*0.85</f>
        <v>74630</v>
      </c>
      <c r="BD37" s="237">
        <f>'BAR BB| Open rates'!BD37*0.85</f>
        <v>74630</v>
      </c>
      <c r="BE37" s="237">
        <f>'BAR BB| Open rates'!BE37*0.85</f>
        <v>74630</v>
      </c>
      <c r="BF37" s="237">
        <f>'BAR BB| Open rates'!BF37*0.85</f>
        <v>76330</v>
      </c>
      <c r="BG37" s="237">
        <f>'BAR BB| Open rates'!BG37*0.85</f>
        <v>76330</v>
      </c>
      <c r="BH37" s="237">
        <f>'BAR BB| Open rates'!BH37*0.85</f>
        <v>71910</v>
      </c>
      <c r="BI37" s="237">
        <f>'BAR BB| Open rates'!BI37*0.85</f>
        <v>71910</v>
      </c>
      <c r="BJ37" s="237">
        <f>'BAR BB| Open rates'!BJ37*0.85</f>
        <v>71910</v>
      </c>
      <c r="BK37" s="237">
        <f>'BAR BB| Open rates'!BK37*0.85</f>
        <v>71910</v>
      </c>
      <c r="BL37" s="237">
        <f>'BAR BB| Open rates'!BL37*0.85</f>
        <v>71910</v>
      </c>
      <c r="BM37" s="237">
        <f>'BAR BB| Open rates'!BM37*0.85</f>
        <v>72930</v>
      </c>
      <c r="BN37" s="237">
        <f>'BAR BB| Open rates'!BN37*0.85</f>
        <v>72930</v>
      </c>
      <c r="BO37" s="237">
        <f>'BAR BB| Open rates'!BO37*0.85</f>
        <v>71060</v>
      </c>
      <c r="BP37" s="237">
        <f>'BAR BB| Open rates'!BP37*0.85</f>
        <v>71060</v>
      </c>
      <c r="BQ37" s="237">
        <f>'BAR BB| Open rates'!BQ37*0.85</f>
        <v>56695</v>
      </c>
      <c r="BR37" s="237">
        <f>'BAR BB| Open rates'!BR37*0.85</f>
        <v>56695</v>
      </c>
      <c r="BS37" s="237">
        <f>'BAR BB| Open rates'!BS37*0.85</f>
        <v>56695</v>
      </c>
      <c r="BT37" s="237">
        <f>'BAR BB| Open rates'!BT37*0.85</f>
        <v>56695</v>
      </c>
      <c r="BU37" s="237">
        <f>'BAR BB| Open rates'!BU37*0.85</f>
        <v>56695</v>
      </c>
      <c r="BV37" s="237">
        <f>'BAR BB| Open rates'!BV37*0.85</f>
        <v>54825</v>
      </c>
      <c r="BW37" s="237">
        <f>'BAR BB| Open rates'!BW37*0.85</f>
        <v>54825</v>
      </c>
      <c r="BX37" s="237">
        <f>'BAR BB| Open rates'!BX37*0.85</f>
        <v>54825</v>
      </c>
      <c r="BY37" s="237">
        <f>'BAR BB| Open rates'!BY37*0.85</f>
        <v>54825</v>
      </c>
      <c r="BZ37" s="237">
        <f>'BAR BB| Open rates'!BZ37*0.85</f>
        <v>54825</v>
      </c>
      <c r="CA37" s="237">
        <f>'BAR BB| Open rates'!CA37*0.85</f>
        <v>56695</v>
      </c>
      <c r="CB37" s="237">
        <f>'BAR BB| Open rates'!CB37*0.85</f>
        <v>56695</v>
      </c>
      <c r="CC37" s="237">
        <f>'BAR BB| Open rates'!CC37*0.85</f>
        <v>54825</v>
      </c>
      <c r="CD37" s="237">
        <f>'BAR BB| Open rates'!CD37*0.85</f>
        <v>54825</v>
      </c>
      <c r="CE37" s="237">
        <f>'BAR BB| Open rates'!CE37*0.85</f>
        <v>54825</v>
      </c>
      <c r="CF37" s="237">
        <f>'BAR BB| Open rates'!CF37*0.85</f>
        <v>54825</v>
      </c>
      <c r="CG37" s="237">
        <f>'BAR BB| Open rates'!CG37*0.85</f>
        <v>54825</v>
      </c>
      <c r="CH37" s="237">
        <f>'BAR BB| Open rates'!CH37*0.85</f>
        <v>56695</v>
      </c>
      <c r="CI37" s="237">
        <f>'BAR BB| Open rates'!CI37*0.85</f>
        <v>56695</v>
      </c>
      <c r="CJ37" s="237">
        <f>'BAR BB| Open rates'!CJ37*0.85</f>
        <v>54825</v>
      </c>
      <c r="CK37" s="237">
        <f>'BAR BB| Open rates'!CK37*0.85</f>
        <v>54825</v>
      </c>
      <c r="CL37" s="237">
        <f>'BAR BB| Open rates'!CL37*0.85</f>
        <v>54825</v>
      </c>
      <c r="CM37" s="237">
        <f>'BAR BB| Open rates'!CM37*0.85</f>
        <v>54825</v>
      </c>
      <c r="CN37" s="237">
        <f>'BAR BB| Open rates'!CN37*0.85</f>
        <v>54825</v>
      </c>
      <c r="CO37" s="237">
        <f>'BAR BB| Open rates'!CO37*0.85</f>
        <v>56695</v>
      </c>
      <c r="CP37" s="237">
        <f>'BAR BB| Open rates'!CP37*0.85</f>
        <v>56695</v>
      </c>
      <c r="CQ37" s="237">
        <f>'BAR BB| Open rates'!CQ37*0.85</f>
        <v>54825</v>
      </c>
      <c r="CR37" s="237">
        <f>'BAR BB| Open rates'!CR37*0.85</f>
        <v>54825</v>
      </c>
      <c r="CS37" s="237">
        <f>'BAR BB| Open rates'!CS37*0.85</f>
        <v>54825</v>
      </c>
      <c r="CT37" s="237">
        <f>'BAR BB| Open rates'!CT37*0.85</f>
        <v>54825</v>
      </c>
      <c r="CU37" s="237">
        <f>'BAR BB| Open rates'!CU37*0.85</f>
        <v>53380</v>
      </c>
      <c r="CV37" s="237">
        <f>'BAR BB| Open rates'!CV37*0.85</f>
        <v>53380</v>
      </c>
      <c r="CW37" s="237">
        <f>'BAR BB| Open rates'!CW37*0.85</f>
        <v>53380</v>
      </c>
      <c r="CX37" s="237">
        <f>'BAR BB| Open rates'!CX37*0.85</f>
        <v>51680</v>
      </c>
      <c r="CY37" s="237">
        <f>'BAR BB| Open rates'!CY37*0.85</f>
        <v>51680</v>
      </c>
      <c r="CZ37" s="237">
        <f>'BAR BB| Open rates'!CZ37*0.85</f>
        <v>51680</v>
      </c>
      <c r="DA37" s="237">
        <f>'BAR BB| Open rates'!DA37*0.85</f>
        <v>51680</v>
      </c>
      <c r="DB37" s="237">
        <f>'BAR BB| Open rates'!DB37*0.85</f>
        <v>51680</v>
      </c>
      <c r="DC37" s="237">
        <f>'BAR BB| Open rates'!DC37*0.85</f>
        <v>53380</v>
      </c>
      <c r="DD37" s="237">
        <f>'BAR BB| Open rates'!DD37*0.85</f>
        <v>53380</v>
      </c>
      <c r="DE37" s="237">
        <f>'BAR BB| Open rates'!DE37*0.85</f>
        <v>51680</v>
      </c>
      <c r="DF37" s="237">
        <f>'BAR BB| Open rates'!DF37*0.85</f>
        <v>51680</v>
      </c>
      <c r="DG37" s="237">
        <f>'BAR BB| Open rates'!DG37*0.85</f>
        <v>51680</v>
      </c>
      <c r="DH37" s="237">
        <f>'BAR BB| Open rates'!DH37*0.85</f>
        <v>51680</v>
      </c>
      <c r="DI37" s="237">
        <f>'BAR BB| Open rates'!DI37*0.85</f>
        <v>51680</v>
      </c>
      <c r="DJ37" s="237">
        <f>'BAR BB| Open rates'!DJ37*0.85</f>
        <v>53380</v>
      </c>
      <c r="DK37" s="237">
        <f>'BAR BB| Open rates'!DK37*0.85</f>
        <v>53380</v>
      </c>
      <c r="DL37" s="237">
        <f>'BAR BB| Open rates'!DL37*0.85</f>
        <v>51680</v>
      </c>
      <c r="DM37" s="237">
        <f>'BAR BB| Open rates'!DM37*0.85</f>
        <v>51680</v>
      </c>
      <c r="DN37" s="237">
        <f>'BAR BB| Open rates'!DN37*0.85</f>
        <v>51680</v>
      </c>
      <c r="DO37" s="237">
        <f>'BAR BB| Open rates'!DO37*0.85</f>
        <v>51680</v>
      </c>
      <c r="DP37" s="237">
        <f>'BAR BB| Open rates'!DP37*0.85</f>
        <v>51680</v>
      </c>
      <c r="DQ37" s="237">
        <f>'BAR BB| Open rates'!DQ37*0.85</f>
        <v>53380</v>
      </c>
      <c r="DR37" s="237">
        <f>'BAR BB| Open rates'!DR37*0.85</f>
        <v>53380</v>
      </c>
      <c r="DS37" s="237">
        <f>'BAR BB| Open rates'!DS37*0.85</f>
        <v>51680</v>
      </c>
      <c r="DT37" s="237">
        <f>'BAR BB| Open rates'!DT37*0.85</f>
        <v>51680</v>
      </c>
      <c r="DU37" s="237">
        <f>'BAR BB| Open rates'!DU37*0.85</f>
        <v>51680</v>
      </c>
      <c r="DV37" s="237">
        <f>'BAR BB| Open rates'!DV37*0.85</f>
        <v>51680</v>
      </c>
      <c r="DW37" s="237">
        <f>'BAR BB| Open rates'!DW37*0.85</f>
        <v>51680</v>
      </c>
      <c r="DX37" s="237">
        <f>'BAR BB| Open rates'!DX37*0.85</f>
        <v>53380</v>
      </c>
      <c r="DY37" s="237">
        <f>'BAR BB| Open rates'!DY37*0.85</f>
        <v>53380</v>
      </c>
      <c r="DZ37" s="237">
        <f>'BAR BB| Open rates'!DZ37*0.85</f>
        <v>54825</v>
      </c>
      <c r="EA37" s="237">
        <f>'BAR BB| Open rates'!EA37*0.85</f>
        <v>54825</v>
      </c>
      <c r="EB37" s="237">
        <f>'BAR BB| Open rates'!EB37*0.85</f>
        <v>54825</v>
      </c>
      <c r="EC37" s="237">
        <f>'BAR BB| Open rates'!EC37*0.85</f>
        <v>56695</v>
      </c>
      <c r="ED37" s="237">
        <f>'BAR BB| Open rates'!ED37*0.85</f>
        <v>56695</v>
      </c>
      <c r="EE37" s="237">
        <f>'BAR BB| Open rates'!EE37*0.85</f>
        <v>56695</v>
      </c>
      <c r="EF37" s="237">
        <f>'BAR BB| Open rates'!EF37*0.85</f>
        <v>56695</v>
      </c>
      <c r="EG37" s="237">
        <f>'BAR BB| Open rates'!EG37*0.85</f>
        <v>50830</v>
      </c>
      <c r="EH37" s="237">
        <f>'BAR BB| Open rates'!EH37*0.85</f>
        <v>46580</v>
      </c>
      <c r="EI37" s="237">
        <f>'BAR BB| Open rates'!EI37*0.85</f>
        <v>46580</v>
      </c>
      <c r="EJ37" s="237">
        <f>'BAR BB| Open rates'!EJ37*0.85</f>
        <v>46580</v>
      </c>
      <c r="EK37" s="237">
        <f>'BAR BB| Open rates'!EK37*0.85</f>
        <v>46580</v>
      </c>
      <c r="EL37" s="237">
        <f>'BAR BB| Open rates'!EL37*0.85</f>
        <v>47430</v>
      </c>
      <c r="EM37" s="237">
        <f>'BAR BB| Open rates'!EM37*0.85</f>
        <v>47430</v>
      </c>
      <c r="EN37" s="237">
        <f>'BAR BB| Open rates'!EN37*0.85</f>
        <v>46580</v>
      </c>
      <c r="EO37" s="237">
        <f>'BAR BB| Open rates'!EO37*0.85</f>
        <v>46580</v>
      </c>
      <c r="EP37" s="237">
        <f>'BAR BB| Open rates'!EP37*0.85</f>
        <v>46580</v>
      </c>
      <c r="EQ37" s="237">
        <f>'BAR BB| Open rates'!EQ37*0.85</f>
        <v>46580</v>
      </c>
      <c r="ER37" s="237">
        <f>'BAR BB| Open rates'!ER37*0.85</f>
        <v>46580</v>
      </c>
      <c r="ES37" s="237">
        <f>'BAR BB| Open rates'!ES37*0.85</f>
        <v>47430</v>
      </c>
      <c r="ET37" s="237">
        <f>'BAR BB| Open rates'!ET37*0.85</f>
        <v>47430</v>
      </c>
      <c r="EU37" s="237">
        <f>'BAR BB| Open rates'!EU37*0.85</f>
        <v>46580</v>
      </c>
      <c r="EV37" s="237">
        <f>'BAR BB| Open rates'!EV37*0.85</f>
        <v>46580</v>
      </c>
      <c r="EW37" s="237">
        <f>'BAR BB| Open rates'!EW37*0.85</f>
        <v>46580</v>
      </c>
      <c r="EX37" s="237">
        <f>'BAR BB| Open rates'!EX37*0.85</f>
        <v>46580</v>
      </c>
      <c r="EY37" s="237">
        <f>'BAR BB| Open rates'!EY37*0.85</f>
        <v>46580</v>
      </c>
      <c r="EZ37" s="237">
        <f>'BAR BB| Open rates'!EZ37*0.85</f>
        <v>47430</v>
      </c>
      <c r="FA37" s="237">
        <f>'BAR BB| Open rates'!FA37*0.85</f>
        <v>47430</v>
      </c>
      <c r="FB37" s="237">
        <f>'BAR BB| Open rates'!FB37*0.85</f>
        <v>46580</v>
      </c>
      <c r="FC37" s="237">
        <f>'BAR BB| Open rates'!FC37*0.85</f>
        <v>46580</v>
      </c>
      <c r="FD37" s="237">
        <f>'BAR BB| Open rates'!FD37*0.85</f>
        <v>46580</v>
      </c>
      <c r="FE37" s="237">
        <f>'BAR BB| Open rates'!FE37*0.85</f>
        <v>46580</v>
      </c>
      <c r="FF37" s="237">
        <f>'BAR BB| Open rates'!FF37*0.85</f>
        <v>46580</v>
      </c>
      <c r="FG37" s="237">
        <f>'BAR BB| Open rates'!FG37*0.85</f>
        <v>47430</v>
      </c>
      <c r="FH37" s="237">
        <f>'BAR BB| Open rates'!FH37*0.85</f>
        <v>47430</v>
      </c>
      <c r="FI37" s="237">
        <f>'BAR BB| Open rates'!FI37*0.85</f>
        <v>46580</v>
      </c>
      <c r="FJ37" s="237">
        <f>'BAR BB| Open rates'!FJ37*0.85</f>
        <v>46580</v>
      </c>
      <c r="FK37" s="237">
        <f>'BAR BB| Open rates'!FK37*0.85</f>
        <v>46580</v>
      </c>
      <c r="FL37" s="237">
        <f>'BAR BB| Open rates'!FL37*0.85</f>
        <v>46580</v>
      </c>
      <c r="FM37" s="237">
        <f>'BAR BB| Open rates'!FM37*0.85</f>
        <v>46580</v>
      </c>
      <c r="FN37" s="237">
        <f>'BAR BB| Open rates'!FN37*0.85</f>
        <v>47430</v>
      </c>
      <c r="FO37" s="237">
        <f>'BAR BB| Open rates'!FO37*0.85</f>
        <v>47430</v>
      </c>
      <c r="FP37" s="237">
        <f>'BAR BB| Open rates'!FP37*0.85</f>
        <v>46580</v>
      </c>
      <c r="FQ37" s="237">
        <f>'BAR BB| Open rates'!FQ37*0.85</f>
        <v>46580</v>
      </c>
      <c r="FR37" s="237">
        <f>'BAR BB| Open rates'!FR37*0.85</f>
        <v>46580</v>
      </c>
      <c r="FS37" s="237">
        <f>'BAR BB| Open rates'!FS37*0.85</f>
        <v>46580</v>
      </c>
      <c r="FT37" s="237">
        <f>'BAR BB| Open rates'!FT37*0.85</f>
        <v>46580</v>
      </c>
      <c r="FU37" s="237">
        <f>'BAR BB| Open rates'!FU37*0.85</f>
        <v>47430</v>
      </c>
      <c r="FV37" s="237">
        <f>'BAR BB| Open rates'!FV37*0.85</f>
        <v>47430</v>
      </c>
      <c r="FW37" s="237">
        <f>'BAR BB| Open rates'!FW37*0.85</f>
        <v>50575</v>
      </c>
      <c r="FX37" s="237">
        <f>'BAR BB| Open rates'!FX37*0.85</f>
        <v>50575</v>
      </c>
      <c r="FY37" s="237">
        <f>'BAR BB| Open rates'!FY37*0.85</f>
        <v>50575</v>
      </c>
      <c r="FZ37" s="237">
        <f>'BAR BB| Open rates'!FZ37*0.85</f>
        <v>50575</v>
      </c>
      <c r="GA37" s="237">
        <f>'BAR BB| Open rates'!GA37*0.85</f>
        <v>50575</v>
      </c>
      <c r="GB37" s="237">
        <f>'BAR BB| Open rates'!GB37*0.85</f>
        <v>52445</v>
      </c>
      <c r="GC37" s="237">
        <f>'BAR BB| Open rates'!GC37*0.85</f>
        <v>52445</v>
      </c>
      <c r="GD37" s="237">
        <f>'BAR BB| Open rates'!GD37*0.85</f>
        <v>52445</v>
      </c>
      <c r="GE37" s="237">
        <f>'BAR BB| Open rates'!GE37*0.85</f>
        <v>52445</v>
      </c>
    </row>
    <row r="38" spans="1:187" s="32" customFormat="1" x14ac:dyDescent="0.2">
      <c r="A38" s="237">
        <v>6</v>
      </c>
      <c r="B38" s="237">
        <f>'BAR BB| Open rates'!B38*0.85</f>
        <v>77775</v>
      </c>
      <c r="C38" s="237">
        <f>'BAR BB| Open rates'!C38*0.85</f>
        <v>77775</v>
      </c>
      <c r="D38" s="237">
        <f>'BAR BB| Open rates'!D38*0.85</f>
        <v>75480</v>
      </c>
      <c r="E38" s="237">
        <f>'BAR BB| Open rates'!E38*0.85</f>
        <v>75480</v>
      </c>
      <c r="F38" s="237">
        <f>'BAR BB| Open rates'!F38*0.85</f>
        <v>73610</v>
      </c>
      <c r="G38" s="237">
        <f>'BAR BB| Open rates'!G38*0.85</f>
        <v>75480</v>
      </c>
      <c r="H38" s="237">
        <f>'BAR BB| Open rates'!H38*0.85</f>
        <v>75480</v>
      </c>
      <c r="I38" s="237">
        <f>'BAR BB| Open rates'!I38*0.85</f>
        <v>77180</v>
      </c>
      <c r="J38" s="237">
        <f>'BAR BB| Open rates'!J38*0.85</f>
        <v>77180</v>
      </c>
      <c r="K38" s="237">
        <f>'BAR BB| Open rates'!K38*0.85</f>
        <v>75480</v>
      </c>
      <c r="L38" s="237">
        <f>'BAR BB| Open rates'!L38*0.85</f>
        <v>75480</v>
      </c>
      <c r="M38" s="237">
        <f>'BAR BB| Open rates'!M38*0.85</f>
        <v>75480</v>
      </c>
      <c r="N38" s="237">
        <f>'BAR BB| Open rates'!N38*0.85</f>
        <v>75480</v>
      </c>
      <c r="O38" s="237">
        <f>'BAR BB| Open rates'!O38*0.85</f>
        <v>75480</v>
      </c>
      <c r="P38" s="237">
        <f>'BAR BB| Open rates'!P38*0.85</f>
        <v>77180</v>
      </c>
      <c r="Q38" s="237">
        <f>'BAR BB| Open rates'!Q38*0.85</f>
        <v>77180</v>
      </c>
      <c r="R38" s="237">
        <f>'BAR BB| Open rates'!R38*0.85</f>
        <v>77180</v>
      </c>
      <c r="S38" s="237">
        <f>'BAR BB| Open rates'!S38*0.85</f>
        <v>77180</v>
      </c>
      <c r="T38" s="237">
        <f>'BAR BB| Open rates'!T38*0.85</f>
        <v>77180</v>
      </c>
      <c r="U38" s="237">
        <f>'BAR BB| Open rates'!U38*0.85</f>
        <v>77180</v>
      </c>
      <c r="V38" s="237">
        <f>'BAR BB| Open rates'!V38*0.85</f>
        <v>77180</v>
      </c>
      <c r="W38" s="237">
        <f>'BAR BB| Open rates'!W38*0.85</f>
        <v>78880</v>
      </c>
      <c r="X38" s="237">
        <f>'BAR BB| Open rates'!X38*0.85</f>
        <v>78880</v>
      </c>
      <c r="Y38" s="237">
        <f>'BAR BB| Open rates'!Y38*0.85</f>
        <v>77180</v>
      </c>
      <c r="Z38" s="237">
        <f>'BAR BB| Open rates'!Z38*0.85</f>
        <v>77180</v>
      </c>
      <c r="AA38" s="237">
        <f>'BAR BB| Open rates'!AA38*0.85</f>
        <v>77180</v>
      </c>
      <c r="AB38" s="237">
        <f>'BAR BB| Open rates'!AB38*0.85</f>
        <v>77180</v>
      </c>
      <c r="AC38" s="237">
        <f>'BAR BB| Open rates'!AC38*0.85</f>
        <v>77180</v>
      </c>
      <c r="AD38" s="237">
        <f>'BAR BB| Open rates'!AD38*0.85</f>
        <v>78880</v>
      </c>
      <c r="AE38" s="237">
        <f>'BAR BB| Open rates'!AE38*0.85</f>
        <v>78880</v>
      </c>
      <c r="AF38" s="237">
        <f>'BAR BB| Open rates'!AF38*0.85</f>
        <v>77180</v>
      </c>
      <c r="AG38" s="237">
        <f>'BAR BB| Open rates'!AG38*0.85</f>
        <v>77180</v>
      </c>
      <c r="AH38" s="237">
        <f>'BAR BB| Open rates'!AH38*0.85</f>
        <v>77180</v>
      </c>
      <c r="AI38" s="237">
        <f>'BAR BB| Open rates'!AI38*0.85</f>
        <v>77180</v>
      </c>
      <c r="AJ38" s="237">
        <f>'BAR BB| Open rates'!AJ38*0.85</f>
        <v>77180</v>
      </c>
      <c r="AK38" s="237">
        <f>'BAR BB| Open rates'!AK38*0.85</f>
        <v>78880</v>
      </c>
      <c r="AL38" s="237">
        <f>'BAR BB| Open rates'!AL38*0.85</f>
        <v>78880</v>
      </c>
      <c r="AM38" s="237">
        <f>'BAR BB| Open rates'!AM38*0.85</f>
        <v>77180</v>
      </c>
      <c r="AN38" s="237">
        <f>'BAR BB| Open rates'!AN38*0.85</f>
        <v>77180</v>
      </c>
      <c r="AO38" s="237">
        <f>'BAR BB| Open rates'!AO38*0.85</f>
        <v>77180</v>
      </c>
      <c r="AP38" s="237">
        <f>'BAR BB| Open rates'!AP38*0.85</f>
        <v>77180</v>
      </c>
      <c r="AQ38" s="237">
        <f>'BAR BB| Open rates'!AQ38*0.85</f>
        <v>77180</v>
      </c>
      <c r="AR38" s="237">
        <f>'BAR BB| Open rates'!AR38*0.85</f>
        <v>78880</v>
      </c>
      <c r="AS38" s="237">
        <f>'BAR BB| Open rates'!AS38*0.85</f>
        <v>78880</v>
      </c>
      <c r="AT38" s="237">
        <f>'BAR BB| Open rates'!AT38*0.85</f>
        <v>77180</v>
      </c>
      <c r="AU38" s="237">
        <f>'BAR BB| Open rates'!AU38*0.85</f>
        <v>77180</v>
      </c>
      <c r="AV38" s="237">
        <f>'BAR BB| Open rates'!AV38*0.85</f>
        <v>77180</v>
      </c>
      <c r="AW38" s="237">
        <f>'BAR BB| Open rates'!AW38*0.85</f>
        <v>77180</v>
      </c>
      <c r="AX38" s="237">
        <f>'BAR BB| Open rates'!AX38*0.85</f>
        <v>77180</v>
      </c>
      <c r="AY38" s="237">
        <f>'BAR BB| Open rates'!AY38*0.85</f>
        <v>78880</v>
      </c>
      <c r="AZ38" s="237">
        <f>'BAR BB| Open rates'!AZ38*0.85</f>
        <v>78880</v>
      </c>
      <c r="BA38" s="237">
        <f>'BAR BB| Open rates'!BA38*0.85</f>
        <v>77180</v>
      </c>
      <c r="BB38" s="237">
        <f>'BAR BB| Open rates'!BB38*0.85</f>
        <v>77180</v>
      </c>
      <c r="BC38" s="237">
        <f>'BAR BB| Open rates'!BC38*0.85</f>
        <v>77180</v>
      </c>
      <c r="BD38" s="237">
        <f>'BAR BB| Open rates'!BD38*0.85</f>
        <v>77180</v>
      </c>
      <c r="BE38" s="237">
        <f>'BAR BB| Open rates'!BE38*0.85</f>
        <v>77180</v>
      </c>
      <c r="BF38" s="237">
        <f>'BAR BB| Open rates'!BF38*0.85</f>
        <v>78880</v>
      </c>
      <c r="BG38" s="237">
        <f>'BAR BB| Open rates'!BG38*0.85</f>
        <v>78880</v>
      </c>
      <c r="BH38" s="237">
        <f>'BAR BB| Open rates'!BH38*0.85</f>
        <v>74460</v>
      </c>
      <c r="BI38" s="237">
        <f>'BAR BB| Open rates'!BI38*0.85</f>
        <v>74460</v>
      </c>
      <c r="BJ38" s="237">
        <f>'BAR BB| Open rates'!BJ38*0.85</f>
        <v>74460</v>
      </c>
      <c r="BK38" s="237">
        <f>'BAR BB| Open rates'!BK38*0.85</f>
        <v>74460</v>
      </c>
      <c r="BL38" s="237">
        <f>'BAR BB| Open rates'!BL38*0.85</f>
        <v>74460</v>
      </c>
      <c r="BM38" s="237">
        <f>'BAR BB| Open rates'!BM38*0.85</f>
        <v>75480</v>
      </c>
      <c r="BN38" s="237">
        <f>'BAR BB| Open rates'!BN38*0.85</f>
        <v>75480</v>
      </c>
      <c r="BO38" s="237">
        <f>'BAR BB| Open rates'!BO38*0.85</f>
        <v>73610</v>
      </c>
      <c r="BP38" s="237">
        <f>'BAR BB| Open rates'!BP38*0.85</f>
        <v>73610</v>
      </c>
      <c r="BQ38" s="237">
        <f>'BAR BB| Open rates'!BQ38*0.85</f>
        <v>59245</v>
      </c>
      <c r="BR38" s="237">
        <f>'BAR BB| Open rates'!BR38*0.85</f>
        <v>59245</v>
      </c>
      <c r="BS38" s="237">
        <f>'BAR BB| Open rates'!BS38*0.85</f>
        <v>59245</v>
      </c>
      <c r="BT38" s="237">
        <f>'BAR BB| Open rates'!BT38*0.85</f>
        <v>59245</v>
      </c>
      <c r="BU38" s="237">
        <f>'BAR BB| Open rates'!BU38*0.85</f>
        <v>59245</v>
      </c>
      <c r="BV38" s="237">
        <f>'BAR BB| Open rates'!BV38*0.85</f>
        <v>57375</v>
      </c>
      <c r="BW38" s="237">
        <f>'BAR BB| Open rates'!BW38*0.85</f>
        <v>57375</v>
      </c>
      <c r="BX38" s="237">
        <f>'BAR BB| Open rates'!BX38*0.85</f>
        <v>57375</v>
      </c>
      <c r="BY38" s="237">
        <f>'BAR BB| Open rates'!BY38*0.85</f>
        <v>57375</v>
      </c>
      <c r="BZ38" s="237">
        <f>'BAR BB| Open rates'!BZ38*0.85</f>
        <v>57375</v>
      </c>
      <c r="CA38" s="237">
        <f>'BAR BB| Open rates'!CA38*0.85</f>
        <v>59245</v>
      </c>
      <c r="CB38" s="237">
        <f>'BAR BB| Open rates'!CB38*0.85</f>
        <v>59245</v>
      </c>
      <c r="CC38" s="237">
        <f>'BAR BB| Open rates'!CC38*0.85</f>
        <v>57375</v>
      </c>
      <c r="CD38" s="237">
        <f>'BAR BB| Open rates'!CD38*0.85</f>
        <v>57375</v>
      </c>
      <c r="CE38" s="237">
        <f>'BAR BB| Open rates'!CE38*0.85</f>
        <v>57375</v>
      </c>
      <c r="CF38" s="237">
        <f>'BAR BB| Open rates'!CF38*0.85</f>
        <v>57375</v>
      </c>
      <c r="CG38" s="237">
        <f>'BAR BB| Open rates'!CG38*0.85</f>
        <v>57375</v>
      </c>
      <c r="CH38" s="237">
        <f>'BAR BB| Open rates'!CH38*0.85</f>
        <v>59245</v>
      </c>
      <c r="CI38" s="237">
        <f>'BAR BB| Open rates'!CI38*0.85</f>
        <v>59245</v>
      </c>
      <c r="CJ38" s="237">
        <f>'BAR BB| Open rates'!CJ38*0.85</f>
        <v>57375</v>
      </c>
      <c r="CK38" s="237">
        <f>'BAR BB| Open rates'!CK38*0.85</f>
        <v>57375</v>
      </c>
      <c r="CL38" s="237">
        <f>'BAR BB| Open rates'!CL38*0.85</f>
        <v>57375</v>
      </c>
      <c r="CM38" s="237">
        <f>'BAR BB| Open rates'!CM38*0.85</f>
        <v>57375</v>
      </c>
      <c r="CN38" s="237">
        <f>'BAR BB| Open rates'!CN38*0.85</f>
        <v>57375</v>
      </c>
      <c r="CO38" s="237">
        <f>'BAR BB| Open rates'!CO38*0.85</f>
        <v>59245</v>
      </c>
      <c r="CP38" s="237">
        <f>'BAR BB| Open rates'!CP38*0.85</f>
        <v>59245</v>
      </c>
      <c r="CQ38" s="237">
        <f>'BAR BB| Open rates'!CQ38*0.85</f>
        <v>57375</v>
      </c>
      <c r="CR38" s="237">
        <f>'BAR BB| Open rates'!CR38*0.85</f>
        <v>57375</v>
      </c>
      <c r="CS38" s="237">
        <f>'BAR BB| Open rates'!CS38*0.85</f>
        <v>57375</v>
      </c>
      <c r="CT38" s="237">
        <f>'BAR BB| Open rates'!CT38*0.85</f>
        <v>57375</v>
      </c>
      <c r="CU38" s="237">
        <f>'BAR BB| Open rates'!CU38*0.85</f>
        <v>55930</v>
      </c>
      <c r="CV38" s="237">
        <f>'BAR BB| Open rates'!CV38*0.85</f>
        <v>55930</v>
      </c>
      <c r="CW38" s="237">
        <f>'BAR BB| Open rates'!CW38*0.85</f>
        <v>55930</v>
      </c>
      <c r="CX38" s="237">
        <f>'BAR BB| Open rates'!CX38*0.85</f>
        <v>54230</v>
      </c>
      <c r="CY38" s="237">
        <f>'BAR BB| Open rates'!CY38*0.85</f>
        <v>54230</v>
      </c>
      <c r="CZ38" s="237">
        <f>'BAR BB| Open rates'!CZ38*0.85</f>
        <v>54230</v>
      </c>
      <c r="DA38" s="237">
        <f>'BAR BB| Open rates'!DA38*0.85</f>
        <v>54230</v>
      </c>
      <c r="DB38" s="237">
        <f>'BAR BB| Open rates'!DB38*0.85</f>
        <v>54230</v>
      </c>
      <c r="DC38" s="237">
        <f>'BAR BB| Open rates'!DC38*0.85</f>
        <v>55930</v>
      </c>
      <c r="DD38" s="237">
        <f>'BAR BB| Open rates'!DD38*0.85</f>
        <v>55930</v>
      </c>
      <c r="DE38" s="237">
        <f>'BAR BB| Open rates'!DE38*0.85</f>
        <v>54230</v>
      </c>
      <c r="DF38" s="237">
        <f>'BAR BB| Open rates'!DF38*0.85</f>
        <v>54230</v>
      </c>
      <c r="DG38" s="237">
        <f>'BAR BB| Open rates'!DG38*0.85</f>
        <v>54230</v>
      </c>
      <c r="DH38" s="237">
        <f>'BAR BB| Open rates'!DH38*0.85</f>
        <v>54230</v>
      </c>
      <c r="DI38" s="237">
        <f>'BAR BB| Open rates'!DI38*0.85</f>
        <v>54230</v>
      </c>
      <c r="DJ38" s="237">
        <f>'BAR BB| Open rates'!DJ38*0.85</f>
        <v>55930</v>
      </c>
      <c r="DK38" s="237">
        <f>'BAR BB| Open rates'!DK38*0.85</f>
        <v>55930</v>
      </c>
      <c r="DL38" s="237">
        <f>'BAR BB| Open rates'!DL38*0.85</f>
        <v>54230</v>
      </c>
      <c r="DM38" s="237">
        <f>'BAR BB| Open rates'!DM38*0.85</f>
        <v>54230</v>
      </c>
      <c r="DN38" s="237">
        <f>'BAR BB| Open rates'!DN38*0.85</f>
        <v>54230</v>
      </c>
      <c r="DO38" s="237">
        <f>'BAR BB| Open rates'!DO38*0.85</f>
        <v>54230</v>
      </c>
      <c r="DP38" s="237">
        <f>'BAR BB| Open rates'!DP38*0.85</f>
        <v>54230</v>
      </c>
      <c r="DQ38" s="237">
        <f>'BAR BB| Open rates'!DQ38*0.85</f>
        <v>55930</v>
      </c>
      <c r="DR38" s="237">
        <f>'BAR BB| Open rates'!DR38*0.85</f>
        <v>55930</v>
      </c>
      <c r="DS38" s="237">
        <f>'BAR BB| Open rates'!DS38*0.85</f>
        <v>54230</v>
      </c>
      <c r="DT38" s="237">
        <f>'BAR BB| Open rates'!DT38*0.85</f>
        <v>54230</v>
      </c>
      <c r="DU38" s="237">
        <f>'BAR BB| Open rates'!DU38*0.85</f>
        <v>54230</v>
      </c>
      <c r="DV38" s="237">
        <f>'BAR BB| Open rates'!DV38*0.85</f>
        <v>54230</v>
      </c>
      <c r="DW38" s="237">
        <f>'BAR BB| Open rates'!DW38*0.85</f>
        <v>54230</v>
      </c>
      <c r="DX38" s="237">
        <f>'BAR BB| Open rates'!DX38*0.85</f>
        <v>55930</v>
      </c>
      <c r="DY38" s="237">
        <f>'BAR BB| Open rates'!DY38*0.85</f>
        <v>55930</v>
      </c>
      <c r="DZ38" s="237">
        <f>'BAR BB| Open rates'!DZ38*0.85</f>
        <v>57375</v>
      </c>
      <c r="EA38" s="237">
        <f>'BAR BB| Open rates'!EA38*0.85</f>
        <v>57375</v>
      </c>
      <c r="EB38" s="237">
        <f>'BAR BB| Open rates'!EB38*0.85</f>
        <v>57375</v>
      </c>
      <c r="EC38" s="237">
        <f>'BAR BB| Open rates'!EC38*0.85</f>
        <v>59245</v>
      </c>
      <c r="ED38" s="237">
        <f>'BAR BB| Open rates'!ED38*0.85</f>
        <v>59245</v>
      </c>
      <c r="EE38" s="237">
        <f>'BAR BB| Open rates'!EE38*0.85</f>
        <v>59245</v>
      </c>
      <c r="EF38" s="237">
        <f>'BAR BB| Open rates'!EF38*0.85</f>
        <v>59245</v>
      </c>
      <c r="EG38" s="237">
        <f>'BAR BB| Open rates'!EG38*0.85</f>
        <v>53380</v>
      </c>
      <c r="EH38" s="237">
        <f>'BAR BB| Open rates'!EH38*0.85</f>
        <v>49130</v>
      </c>
      <c r="EI38" s="237">
        <f>'BAR BB| Open rates'!EI38*0.85</f>
        <v>49130</v>
      </c>
      <c r="EJ38" s="237">
        <f>'BAR BB| Open rates'!EJ38*0.85</f>
        <v>49130</v>
      </c>
      <c r="EK38" s="237">
        <f>'BAR BB| Open rates'!EK38*0.85</f>
        <v>49130</v>
      </c>
      <c r="EL38" s="237">
        <f>'BAR BB| Open rates'!EL38*0.85</f>
        <v>49980</v>
      </c>
      <c r="EM38" s="237">
        <f>'BAR BB| Open rates'!EM38*0.85</f>
        <v>49980</v>
      </c>
      <c r="EN38" s="237">
        <f>'BAR BB| Open rates'!EN38*0.85</f>
        <v>49130</v>
      </c>
      <c r="EO38" s="237">
        <f>'BAR BB| Open rates'!EO38*0.85</f>
        <v>49130</v>
      </c>
      <c r="EP38" s="237">
        <f>'BAR BB| Open rates'!EP38*0.85</f>
        <v>49130</v>
      </c>
      <c r="EQ38" s="237">
        <f>'BAR BB| Open rates'!EQ38*0.85</f>
        <v>49130</v>
      </c>
      <c r="ER38" s="237">
        <f>'BAR BB| Open rates'!ER38*0.85</f>
        <v>49130</v>
      </c>
      <c r="ES38" s="237">
        <f>'BAR BB| Open rates'!ES38*0.85</f>
        <v>49980</v>
      </c>
      <c r="ET38" s="237">
        <f>'BAR BB| Open rates'!ET38*0.85</f>
        <v>49980</v>
      </c>
      <c r="EU38" s="237">
        <f>'BAR BB| Open rates'!EU38*0.85</f>
        <v>49130</v>
      </c>
      <c r="EV38" s="237">
        <f>'BAR BB| Open rates'!EV38*0.85</f>
        <v>49130</v>
      </c>
      <c r="EW38" s="237">
        <f>'BAR BB| Open rates'!EW38*0.85</f>
        <v>49130</v>
      </c>
      <c r="EX38" s="237">
        <f>'BAR BB| Open rates'!EX38*0.85</f>
        <v>49130</v>
      </c>
      <c r="EY38" s="237">
        <f>'BAR BB| Open rates'!EY38*0.85</f>
        <v>49130</v>
      </c>
      <c r="EZ38" s="237">
        <f>'BAR BB| Open rates'!EZ38*0.85</f>
        <v>49980</v>
      </c>
      <c r="FA38" s="237">
        <f>'BAR BB| Open rates'!FA38*0.85</f>
        <v>49980</v>
      </c>
      <c r="FB38" s="237">
        <f>'BAR BB| Open rates'!FB38*0.85</f>
        <v>49130</v>
      </c>
      <c r="FC38" s="237">
        <f>'BAR BB| Open rates'!FC38*0.85</f>
        <v>49130</v>
      </c>
      <c r="FD38" s="237">
        <f>'BAR BB| Open rates'!FD38*0.85</f>
        <v>49130</v>
      </c>
      <c r="FE38" s="237">
        <f>'BAR BB| Open rates'!FE38*0.85</f>
        <v>49130</v>
      </c>
      <c r="FF38" s="237">
        <f>'BAR BB| Open rates'!FF38*0.85</f>
        <v>49130</v>
      </c>
      <c r="FG38" s="237">
        <f>'BAR BB| Open rates'!FG38*0.85</f>
        <v>49980</v>
      </c>
      <c r="FH38" s="237">
        <f>'BAR BB| Open rates'!FH38*0.85</f>
        <v>49980</v>
      </c>
      <c r="FI38" s="237">
        <f>'BAR BB| Open rates'!FI38*0.85</f>
        <v>49130</v>
      </c>
      <c r="FJ38" s="237">
        <f>'BAR BB| Open rates'!FJ38*0.85</f>
        <v>49130</v>
      </c>
      <c r="FK38" s="237">
        <f>'BAR BB| Open rates'!FK38*0.85</f>
        <v>49130</v>
      </c>
      <c r="FL38" s="237">
        <f>'BAR BB| Open rates'!FL38*0.85</f>
        <v>49130</v>
      </c>
      <c r="FM38" s="237">
        <f>'BAR BB| Open rates'!FM38*0.85</f>
        <v>49130</v>
      </c>
      <c r="FN38" s="237">
        <f>'BAR BB| Open rates'!FN38*0.85</f>
        <v>49980</v>
      </c>
      <c r="FO38" s="237">
        <f>'BAR BB| Open rates'!FO38*0.85</f>
        <v>49980</v>
      </c>
      <c r="FP38" s="237">
        <f>'BAR BB| Open rates'!FP38*0.85</f>
        <v>49130</v>
      </c>
      <c r="FQ38" s="237">
        <f>'BAR BB| Open rates'!FQ38*0.85</f>
        <v>49130</v>
      </c>
      <c r="FR38" s="237">
        <f>'BAR BB| Open rates'!FR38*0.85</f>
        <v>49130</v>
      </c>
      <c r="FS38" s="237">
        <f>'BAR BB| Open rates'!FS38*0.85</f>
        <v>49130</v>
      </c>
      <c r="FT38" s="237">
        <f>'BAR BB| Open rates'!FT38*0.85</f>
        <v>49130</v>
      </c>
      <c r="FU38" s="237">
        <f>'BAR BB| Open rates'!FU38*0.85</f>
        <v>49980</v>
      </c>
      <c r="FV38" s="237">
        <f>'BAR BB| Open rates'!FV38*0.85</f>
        <v>49980</v>
      </c>
      <c r="FW38" s="237">
        <f>'BAR BB| Open rates'!FW38*0.85</f>
        <v>53125</v>
      </c>
      <c r="FX38" s="237">
        <f>'BAR BB| Open rates'!FX38*0.85</f>
        <v>53125</v>
      </c>
      <c r="FY38" s="237">
        <f>'BAR BB| Open rates'!FY38*0.85</f>
        <v>53125</v>
      </c>
      <c r="FZ38" s="237">
        <f>'BAR BB| Open rates'!FZ38*0.85</f>
        <v>53125</v>
      </c>
      <c r="GA38" s="237">
        <f>'BAR BB| Open rates'!GA38*0.85</f>
        <v>53125</v>
      </c>
      <c r="GB38" s="237">
        <f>'BAR BB| Open rates'!GB38*0.85</f>
        <v>54995</v>
      </c>
      <c r="GC38" s="237">
        <f>'BAR BB| Open rates'!GC38*0.85</f>
        <v>54995</v>
      </c>
      <c r="GD38" s="237">
        <f>'BAR BB| Open rates'!GD38*0.85</f>
        <v>54995</v>
      </c>
      <c r="GE38" s="237">
        <f>'BAR BB| Open rates'!GE38*0.85</f>
        <v>54995</v>
      </c>
    </row>
    <row r="39" spans="1:187" s="32" customFormat="1" ht="24" x14ac:dyDescent="0.2">
      <c r="A39" s="236" t="s">
        <v>183</v>
      </c>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row>
    <row r="40" spans="1:187" s="32" customFormat="1" x14ac:dyDescent="0.2">
      <c r="A40" s="237">
        <v>1</v>
      </c>
      <c r="B40" s="237">
        <f>'BAR BB| Open rates'!B40*0.85</f>
        <v>73525</v>
      </c>
      <c r="C40" s="237">
        <f>'BAR BB| Open rates'!C40*0.85</f>
        <v>73525</v>
      </c>
      <c r="D40" s="237">
        <f>'BAR BB| Open rates'!D40*0.85</f>
        <v>71230</v>
      </c>
      <c r="E40" s="237">
        <f>'BAR BB| Open rates'!E40*0.85</f>
        <v>71230</v>
      </c>
      <c r="F40" s="237">
        <f>'BAR BB| Open rates'!F40*0.85</f>
        <v>69360</v>
      </c>
      <c r="G40" s="237">
        <f>'BAR BB| Open rates'!G40*0.85</f>
        <v>71230</v>
      </c>
      <c r="H40" s="237">
        <f>'BAR BB| Open rates'!H40*0.85</f>
        <v>71230</v>
      </c>
      <c r="I40" s="237">
        <f>'BAR BB| Open rates'!I40*0.85</f>
        <v>72930</v>
      </c>
      <c r="J40" s="237">
        <f>'BAR BB| Open rates'!J40*0.85</f>
        <v>72930</v>
      </c>
      <c r="K40" s="237">
        <f>'BAR BB| Open rates'!K40*0.85</f>
        <v>71230</v>
      </c>
      <c r="L40" s="237">
        <f>'BAR BB| Open rates'!L40*0.85</f>
        <v>71230</v>
      </c>
      <c r="M40" s="237">
        <f>'BAR BB| Open rates'!M40*0.85</f>
        <v>71230</v>
      </c>
      <c r="N40" s="237">
        <f>'BAR BB| Open rates'!N40*0.85</f>
        <v>71230</v>
      </c>
      <c r="O40" s="237">
        <f>'BAR BB| Open rates'!O40*0.85</f>
        <v>71230</v>
      </c>
      <c r="P40" s="237">
        <f>'BAR BB| Open rates'!P40*0.85</f>
        <v>72930</v>
      </c>
      <c r="Q40" s="237">
        <f>'BAR BB| Open rates'!Q40*0.85</f>
        <v>72930</v>
      </c>
      <c r="R40" s="237">
        <f>'BAR BB| Open rates'!R40*0.85</f>
        <v>72930</v>
      </c>
      <c r="S40" s="237">
        <f>'BAR BB| Open rates'!S40*0.85</f>
        <v>72930</v>
      </c>
      <c r="T40" s="237">
        <f>'BAR BB| Open rates'!T40*0.85</f>
        <v>72930</v>
      </c>
      <c r="U40" s="237">
        <f>'BAR BB| Open rates'!U40*0.85</f>
        <v>72930</v>
      </c>
      <c r="V40" s="237">
        <f>'BAR BB| Open rates'!V40*0.85</f>
        <v>72930</v>
      </c>
      <c r="W40" s="237">
        <f>'BAR BB| Open rates'!W40*0.85</f>
        <v>74630</v>
      </c>
      <c r="X40" s="237">
        <f>'BAR BB| Open rates'!X40*0.85</f>
        <v>74630</v>
      </c>
      <c r="Y40" s="237">
        <f>'BAR BB| Open rates'!Y40*0.85</f>
        <v>72930</v>
      </c>
      <c r="Z40" s="237">
        <f>'BAR BB| Open rates'!Z40*0.85</f>
        <v>72930</v>
      </c>
      <c r="AA40" s="237">
        <f>'BAR BB| Open rates'!AA40*0.85</f>
        <v>72930</v>
      </c>
      <c r="AB40" s="237">
        <f>'BAR BB| Open rates'!AB40*0.85</f>
        <v>72930</v>
      </c>
      <c r="AC40" s="237">
        <f>'BAR BB| Open rates'!AC40*0.85</f>
        <v>72930</v>
      </c>
      <c r="AD40" s="237">
        <f>'BAR BB| Open rates'!AD40*0.85</f>
        <v>74630</v>
      </c>
      <c r="AE40" s="237">
        <f>'BAR BB| Open rates'!AE40*0.85</f>
        <v>74630</v>
      </c>
      <c r="AF40" s="237">
        <f>'BAR BB| Open rates'!AF40*0.85</f>
        <v>72930</v>
      </c>
      <c r="AG40" s="237">
        <f>'BAR BB| Open rates'!AG40*0.85</f>
        <v>72930</v>
      </c>
      <c r="AH40" s="237">
        <f>'BAR BB| Open rates'!AH40*0.85</f>
        <v>72930</v>
      </c>
      <c r="AI40" s="237">
        <f>'BAR BB| Open rates'!AI40*0.85</f>
        <v>72930</v>
      </c>
      <c r="AJ40" s="237">
        <f>'BAR BB| Open rates'!AJ40*0.85</f>
        <v>72930</v>
      </c>
      <c r="AK40" s="237">
        <f>'BAR BB| Open rates'!AK40*0.85</f>
        <v>74630</v>
      </c>
      <c r="AL40" s="237">
        <f>'BAR BB| Open rates'!AL40*0.85</f>
        <v>74630</v>
      </c>
      <c r="AM40" s="237">
        <f>'BAR BB| Open rates'!AM40*0.85</f>
        <v>72930</v>
      </c>
      <c r="AN40" s="237">
        <f>'BAR BB| Open rates'!AN40*0.85</f>
        <v>72930</v>
      </c>
      <c r="AO40" s="237">
        <f>'BAR BB| Open rates'!AO40*0.85</f>
        <v>72930</v>
      </c>
      <c r="AP40" s="237">
        <f>'BAR BB| Open rates'!AP40*0.85</f>
        <v>72930</v>
      </c>
      <c r="AQ40" s="237">
        <f>'BAR BB| Open rates'!AQ40*0.85</f>
        <v>72930</v>
      </c>
      <c r="AR40" s="237">
        <f>'BAR BB| Open rates'!AR40*0.85</f>
        <v>74630</v>
      </c>
      <c r="AS40" s="237">
        <f>'BAR BB| Open rates'!AS40*0.85</f>
        <v>74630</v>
      </c>
      <c r="AT40" s="237">
        <f>'BAR BB| Open rates'!AT40*0.85</f>
        <v>72930</v>
      </c>
      <c r="AU40" s="237">
        <f>'BAR BB| Open rates'!AU40*0.85</f>
        <v>72930</v>
      </c>
      <c r="AV40" s="237">
        <f>'BAR BB| Open rates'!AV40*0.85</f>
        <v>72930</v>
      </c>
      <c r="AW40" s="237">
        <f>'BAR BB| Open rates'!AW40*0.85</f>
        <v>72930</v>
      </c>
      <c r="AX40" s="237">
        <f>'BAR BB| Open rates'!AX40*0.85</f>
        <v>72930</v>
      </c>
      <c r="AY40" s="237">
        <f>'BAR BB| Open rates'!AY40*0.85</f>
        <v>74630</v>
      </c>
      <c r="AZ40" s="237">
        <f>'BAR BB| Open rates'!AZ40*0.85</f>
        <v>74630</v>
      </c>
      <c r="BA40" s="237">
        <f>'BAR BB| Open rates'!BA40*0.85</f>
        <v>72930</v>
      </c>
      <c r="BB40" s="237">
        <f>'BAR BB| Open rates'!BB40*0.85</f>
        <v>72930</v>
      </c>
      <c r="BC40" s="237">
        <f>'BAR BB| Open rates'!BC40*0.85</f>
        <v>72930</v>
      </c>
      <c r="BD40" s="237">
        <f>'BAR BB| Open rates'!BD40*0.85</f>
        <v>72930</v>
      </c>
      <c r="BE40" s="237">
        <f>'BAR BB| Open rates'!BE40*0.85</f>
        <v>72930</v>
      </c>
      <c r="BF40" s="237">
        <f>'BAR BB| Open rates'!BF40*0.85</f>
        <v>74630</v>
      </c>
      <c r="BG40" s="237">
        <f>'BAR BB| Open rates'!BG40*0.85</f>
        <v>74630</v>
      </c>
      <c r="BH40" s="237">
        <f>'BAR BB| Open rates'!BH40*0.85</f>
        <v>70210</v>
      </c>
      <c r="BI40" s="237">
        <f>'BAR BB| Open rates'!BI40*0.85</f>
        <v>70210</v>
      </c>
      <c r="BJ40" s="237">
        <f>'BAR BB| Open rates'!BJ40*0.85</f>
        <v>70210</v>
      </c>
      <c r="BK40" s="237">
        <f>'BAR BB| Open rates'!BK40*0.85</f>
        <v>70210</v>
      </c>
      <c r="BL40" s="237">
        <f>'BAR BB| Open rates'!BL40*0.85</f>
        <v>70210</v>
      </c>
      <c r="BM40" s="237">
        <f>'BAR BB| Open rates'!BM40*0.85</f>
        <v>71230</v>
      </c>
      <c r="BN40" s="237">
        <f>'BAR BB| Open rates'!BN40*0.85</f>
        <v>71230</v>
      </c>
      <c r="BO40" s="237">
        <f>'BAR BB| Open rates'!BO40*0.85</f>
        <v>69360</v>
      </c>
      <c r="BP40" s="237">
        <f>'BAR BB| Open rates'!BP40*0.85</f>
        <v>69360</v>
      </c>
      <c r="BQ40" s="237">
        <f>'BAR BB| Open rates'!BQ40*0.85</f>
        <v>58480</v>
      </c>
      <c r="BR40" s="237">
        <f>'BAR BB| Open rates'!BR40*0.85</f>
        <v>58480</v>
      </c>
      <c r="BS40" s="237">
        <f>'BAR BB| Open rates'!BS40*0.85</f>
        <v>58480</v>
      </c>
      <c r="BT40" s="237">
        <f>'BAR BB| Open rates'!BT40*0.85</f>
        <v>58480</v>
      </c>
      <c r="BU40" s="237">
        <f>'BAR BB| Open rates'!BU40*0.85</f>
        <v>58480</v>
      </c>
      <c r="BV40" s="237">
        <f>'BAR BB| Open rates'!BV40*0.85</f>
        <v>56610</v>
      </c>
      <c r="BW40" s="237">
        <f>'BAR BB| Open rates'!BW40*0.85</f>
        <v>56610</v>
      </c>
      <c r="BX40" s="237">
        <f>'BAR BB| Open rates'!BX40*0.85</f>
        <v>56610</v>
      </c>
      <c r="BY40" s="237">
        <f>'BAR BB| Open rates'!BY40*0.85</f>
        <v>56610</v>
      </c>
      <c r="BZ40" s="237">
        <f>'BAR BB| Open rates'!BZ40*0.85</f>
        <v>56610</v>
      </c>
      <c r="CA40" s="237">
        <f>'BAR BB| Open rates'!CA40*0.85</f>
        <v>58480</v>
      </c>
      <c r="CB40" s="237">
        <f>'BAR BB| Open rates'!CB40*0.85</f>
        <v>58480</v>
      </c>
      <c r="CC40" s="237">
        <f>'BAR BB| Open rates'!CC40*0.85</f>
        <v>56610</v>
      </c>
      <c r="CD40" s="237">
        <f>'BAR BB| Open rates'!CD40*0.85</f>
        <v>56610</v>
      </c>
      <c r="CE40" s="237">
        <f>'BAR BB| Open rates'!CE40*0.85</f>
        <v>56610</v>
      </c>
      <c r="CF40" s="237">
        <f>'BAR BB| Open rates'!CF40*0.85</f>
        <v>56610</v>
      </c>
      <c r="CG40" s="237">
        <f>'BAR BB| Open rates'!CG40*0.85</f>
        <v>56610</v>
      </c>
      <c r="CH40" s="237">
        <f>'BAR BB| Open rates'!CH40*0.85</f>
        <v>58480</v>
      </c>
      <c r="CI40" s="237">
        <f>'BAR BB| Open rates'!CI40*0.85</f>
        <v>58480</v>
      </c>
      <c r="CJ40" s="237">
        <f>'BAR BB| Open rates'!CJ40*0.85</f>
        <v>56610</v>
      </c>
      <c r="CK40" s="237">
        <f>'BAR BB| Open rates'!CK40*0.85</f>
        <v>56610</v>
      </c>
      <c r="CL40" s="237">
        <f>'BAR BB| Open rates'!CL40*0.85</f>
        <v>56610</v>
      </c>
      <c r="CM40" s="237">
        <f>'BAR BB| Open rates'!CM40*0.85</f>
        <v>56610</v>
      </c>
      <c r="CN40" s="237">
        <f>'BAR BB| Open rates'!CN40*0.85</f>
        <v>56610</v>
      </c>
      <c r="CO40" s="237">
        <f>'BAR BB| Open rates'!CO40*0.85</f>
        <v>58480</v>
      </c>
      <c r="CP40" s="237">
        <f>'BAR BB| Open rates'!CP40*0.85</f>
        <v>58480</v>
      </c>
      <c r="CQ40" s="237">
        <f>'BAR BB| Open rates'!CQ40*0.85</f>
        <v>56610</v>
      </c>
      <c r="CR40" s="237">
        <f>'BAR BB| Open rates'!CR40*0.85</f>
        <v>56610</v>
      </c>
      <c r="CS40" s="237">
        <f>'BAR BB| Open rates'!CS40*0.85</f>
        <v>56610</v>
      </c>
      <c r="CT40" s="237">
        <f>'BAR BB| Open rates'!CT40*0.85</f>
        <v>56610</v>
      </c>
      <c r="CU40" s="237">
        <f>'BAR BB| Open rates'!CU40*0.85</f>
        <v>49725</v>
      </c>
      <c r="CV40" s="237">
        <f>'BAR BB| Open rates'!CV40*0.85</f>
        <v>49725</v>
      </c>
      <c r="CW40" s="237">
        <f>'BAR BB| Open rates'!CW40*0.85</f>
        <v>49725</v>
      </c>
      <c r="CX40" s="237">
        <f>'BAR BB| Open rates'!CX40*0.85</f>
        <v>48025</v>
      </c>
      <c r="CY40" s="237">
        <f>'BAR BB| Open rates'!CY40*0.85</f>
        <v>48025</v>
      </c>
      <c r="CZ40" s="237">
        <f>'BAR BB| Open rates'!CZ40*0.85</f>
        <v>48025</v>
      </c>
      <c r="DA40" s="237">
        <f>'BAR BB| Open rates'!DA40*0.85</f>
        <v>48025</v>
      </c>
      <c r="DB40" s="237">
        <f>'BAR BB| Open rates'!DB40*0.85</f>
        <v>48025</v>
      </c>
      <c r="DC40" s="237">
        <f>'BAR BB| Open rates'!DC40*0.85</f>
        <v>49725</v>
      </c>
      <c r="DD40" s="237">
        <f>'BAR BB| Open rates'!DD40*0.85</f>
        <v>49725</v>
      </c>
      <c r="DE40" s="237">
        <f>'BAR BB| Open rates'!DE40*0.85</f>
        <v>48025</v>
      </c>
      <c r="DF40" s="237">
        <f>'BAR BB| Open rates'!DF40*0.85</f>
        <v>48025</v>
      </c>
      <c r="DG40" s="237">
        <f>'BAR BB| Open rates'!DG40*0.85</f>
        <v>48025</v>
      </c>
      <c r="DH40" s="237">
        <f>'BAR BB| Open rates'!DH40*0.85</f>
        <v>48025</v>
      </c>
      <c r="DI40" s="237">
        <f>'BAR BB| Open rates'!DI40*0.85</f>
        <v>48025</v>
      </c>
      <c r="DJ40" s="237">
        <f>'BAR BB| Open rates'!DJ40*0.85</f>
        <v>49725</v>
      </c>
      <c r="DK40" s="237">
        <f>'BAR BB| Open rates'!DK40*0.85</f>
        <v>49725</v>
      </c>
      <c r="DL40" s="237">
        <f>'BAR BB| Open rates'!DL40*0.85</f>
        <v>48025</v>
      </c>
      <c r="DM40" s="237">
        <f>'BAR BB| Open rates'!DM40*0.85</f>
        <v>48025</v>
      </c>
      <c r="DN40" s="237">
        <f>'BAR BB| Open rates'!DN40*0.85</f>
        <v>48025</v>
      </c>
      <c r="DO40" s="237">
        <f>'BAR BB| Open rates'!DO40*0.85</f>
        <v>48025</v>
      </c>
      <c r="DP40" s="237">
        <f>'BAR BB| Open rates'!DP40*0.85</f>
        <v>48025</v>
      </c>
      <c r="DQ40" s="237">
        <f>'BAR BB| Open rates'!DQ40*0.85</f>
        <v>49725</v>
      </c>
      <c r="DR40" s="237">
        <f>'BAR BB| Open rates'!DR40*0.85</f>
        <v>49725</v>
      </c>
      <c r="DS40" s="237">
        <f>'BAR BB| Open rates'!DS40*0.85</f>
        <v>48025</v>
      </c>
      <c r="DT40" s="237">
        <f>'BAR BB| Open rates'!DT40*0.85</f>
        <v>48025</v>
      </c>
      <c r="DU40" s="237">
        <f>'BAR BB| Open rates'!DU40*0.85</f>
        <v>48025</v>
      </c>
      <c r="DV40" s="237">
        <f>'BAR BB| Open rates'!DV40*0.85</f>
        <v>48025</v>
      </c>
      <c r="DW40" s="237">
        <f>'BAR BB| Open rates'!DW40*0.85</f>
        <v>48025</v>
      </c>
      <c r="DX40" s="237">
        <f>'BAR BB| Open rates'!DX40*0.85</f>
        <v>49725</v>
      </c>
      <c r="DY40" s="237">
        <f>'BAR BB| Open rates'!DY40*0.85</f>
        <v>49725</v>
      </c>
      <c r="DZ40" s="237">
        <f>'BAR BB| Open rates'!DZ40*0.85</f>
        <v>51170</v>
      </c>
      <c r="EA40" s="237">
        <f>'BAR BB| Open rates'!EA40*0.85</f>
        <v>51170</v>
      </c>
      <c r="EB40" s="237">
        <f>'BAR BB| Open rates'!EB40*0.85</f>
        <v>51170</v>
      </c>
      <c r="EC40" s="237">
        <f>'BAR BB| Open rates'!EC40*0.85</f>
        <v>53040</v>
      </c>
      <c r="ED40" s="237">
        <f>'BAR BB| Open rates'!ED40*0.85</f>
        <v>53040</v>
      </c>
      <c r="EE40" s="237">
        <f>'BAR BB| Open rates'!EE40*0.85</f>
        <v>53040</v>
      </c>
      <c r="EF40" s="237">
        <f>'BAR BB| Open rates'!EF40*0.85</f>
        <v>53040</v>
      </c>
      <c r="EG40" s="237">
        <f>'BAR BB| Open rates'!EG40*0.85</f>
        <v>47175</v>
      </c>
      <c r="EH40" s="237">
        <f>'BAR BB| Open rates'!EH40*0.85</f>
        <v>47175</v>
      </c>
      <c r="EI40" s="237">
        <f>'BAR BB| Open rates'!EI40*0.85</f>
        <v>47175</v>
      </c>
      <c r="EJ40" s="237">
        <f>'BAR BB| Open rates'!EJ40*0.85</f>
        <v>47175</v>
      </c>
      <c r="EK40" s="237">
        <f>'BAR BB| Open rates'!EK40*0.85</f>
        <v>47175</v>
      </c>
      <c r="EL40" s="237">
        <f>'BAR BB| Open rates'!EL40*0.85</f>
        <v>48025</v>
      </c>
      <c r="EM40" s="237">
        <f>'BAR BB| Open rates'!EM40*0.85</f>
        <v>48025</v>
      </c>
      <c r="EN40" s="237">
        <f>'BAR BB| Open rates'!EN40*0.85</f>
        <v>47175</v>
      </c>
      <c r="EO40" s="237">
        <f>'BAR BB| Open rates'!EO40*0.85</f>
        <v>47175</v>
      </c>
      <c r="EP40" s="237">
        <f>'BAR BB| Open rates'!EP40*0.85</f>
        <v>47175</v>
      </c>
      <c r="EQ40" s="237">
        <f>'BAR BB| Open rates'!EQ40*0.85</f>
        <v>47175</v>
      </c>
      <c r="ER40" s="237">
        <f>'BAR BB| Open rates'!ER40*0.85</f>
        <v>47175</v>
      </c>
      <c r="ES40" s="237">
        <f>'BAR BB| Open rates'!ES40*0.85</f>
        <v>48025</v>
      </c>
      <c r="ET40" s="237">
        <f>'BAR BB| Open rates'!ET40*0.85</f>
        <v>48025</v>
      </c>
      <c r="EU40" s="237">
        <f>'BAR BB| Open rates'!EU40*0.85</f>
        <v>47175</v>
      </c>
      <c r="EV40" s="237">
        <f>'BAR BB| Open rates'!EV40*0.85</f>
        <v>47175</v>
      </c>
      <c r="EW40" s="237">
        <f>'BAR BB| Open rates'!EW40*0.85</f>
        <v>47175</v>
      </c>
      <c r="EX40" s="237">
        <f>'BAR BB| Open rates'!EX40*0.85</f>
        <v>47175</v>
      </c>
      <c r="EY40" s="237">
        <f>'BAR BB| Open rates'!EY40*0.85</f>
        <v>47175</v>
      </c>
      <c r="EZ40" s="237">
        <f>'BAR BB| Open rates'!EZ40*0.85</f>
        <v>48025</v>
      </c>
      <c r="FA40" s="237">
        <f>'BAR BB| Open rates'!FA40*0.85</f>
        <v>48025</v>
      </c>
      <c r="FB40" s="237">
        <f>'BAR BB| Open rates'!FB40*0.85</f>
        <v>47175</v>
      </c>
      <c r="FC40" s="237">
        <f>'BAR BB| Open rates'!FC40*0.85</f>
        <v>47175</v>
      </c>
      <c r="FD40" s="237">
        <f>'BAR BB| Open rates'!FD40*0.85</f>
        <v>47175</v>
      </c>
      <c r="FE40" s="237">
        <f>'BAR BB| Open rates'!FE40*0.85</f>
        <v>47175</v>
      </c>
      <c r="FF40" s="237">
        <f>'BAR BB| Open rates'!FF40*0.85</f>
        <v>47175</v>
      </c>
      <c r="FG40" s="237">
        <f>'BAR BB| Open rates'!FG40*0.85</f>
        <v>48025</v>
      </c>
      <c r="FH40" s="237">
        <f>'BAR BB| Open rates'!FH40*0.85</f>
        <v>48025</v>
      </c>
      <c r="FI40" s="237">
        <f>'BAR BB| Open rates'!FI40*0.85</f>
        <v>47175</v>
      </c>
      <c r="FJ40" s="237">
        <f>'BAR BB| Open rates'!FJ40*0.85</f>
        <v>47175</v>
      </c>
      <c r="FK40" s="237">
        <f>'BAR BB| Open rates'!FK40*0.85</f>
        <v>47175</v>
      </c>
      <c r="FL40" s="237">
        <f>'BAR BB| Open rates'!FL40*0.85</f>
        <v>47175</v>
      </c>
      <c r="FM40" s="237">
        <f>'BAR BB| Open rates'!FM40*0.85</f>
        <v>47175</v>
      </c>
      <c r="FN40" s="237">
        <f>'BAR BB| Open rates'!FN40*0.85</f>
        <v>48025</v>
      </c>
      <c r="FO40" s="237">
        <f>'BAR BB| Open rates'!FO40*0.85</f>
        <v>48025</v>
      </c>
      <c r="FP40" s="237">
        <f>'BAR BB| Open rates'!FP40*0.85</f>
        <v>47175</v>
      </c>
      <c r="FQ40" s="237">
        <f>'BAR BB| Open rates'!FQ40*0.85</f>
        <v>47175</v>
      </c>
      <c r="FR40" s="237">
        <f>'BAR BB| Open rates'!FR40*0.85</f>
        <v>47175</v>
      </c>
      <c r="FS40" s="237">
        <f>'BAR BB| Open rates'!FS40*0.85</f>
        <v>47175</v>
      </c>
      <c r="FT40" s="237">
        <f>'BAR BB| Open rates'!FT40*0.85</f>
        <v>47175</v>
      </c>
      <c r="FU40" s="237">
        <f>'BAR BB| Open rates'!FU40*0.85</f>
        <v>48025</v>
      </c>
      <c r="FV40" s="237">
        <f>'BAR BB| Open rates'!FV40*0.85</f>
        <v>48025</v>
      </c>
      <c r="FW40" s="237">
        <f>'BAR BB| Open rates'!FW40*0.85</f>
        <v>51170</v>
      </c>
      <c r="FX40" s="237">
        <f>'BAR BB| Open rates'!FX40*0.85</f>
        <v>51170</v>
      </c>
      <c r="FY40" s="237">
        <f>'BAR BB| Open rates'!FY40*0.85</f>
        <v>51170</v>
      </c>
      <c r="FZ40" s="237">
        <f>'BAR BB| Open rates'!FZ40*0.85</f>
        <v>51170</v>
      </c>
      <c r="GA40" s="237">
        <f>'BAR BB| Open rates'!GA40*0.85</f>
        <v>51170</v>
      </c>
      <c r="GB40" s="237">
        <f>'BAR BB| Open rates'!GB40*0.85</f>
        <v>53040</v>
      </c>
      <c r="GC40" s="237">
        <f>'BAR BB| Open rates'!GC40*0.85</f>
        <v>53040</v>
      </c>
      <c r="GD40" s="237">
        <f>'BAR BB| Open rates'!GD40*0.85</f>
        <v>53040</v>
      </c>
      <c r="GE40" s="237">
        <f>'BAR BB| Open rates'!GE40*0.85</f>
        <v>53040</v>
      </c>
    </row>
    <row r="41" spans="1:187" s="32" customFormat="1" x14ac:dyDescent="0.2">
      <c r="A41" s="237">
        <v>2</v>
      </c>
      <c r="B41" s="237">
        <f>'BAR BB| Open rates'!B41*0.85</f>
        <v>76075</v>
      </c>
      <c r="C41" s="237">
        <f>'BAR BB| Open rates'!C41*0.85</f>
        <v>76075</v>
      </c>
      <c r="D41" s="237">
        <f>'BAR BB| Open rates'!D41*0.85</f>
        <v>73780</v>
      </c>
      <c r="E41" s="237">
        <f>'BAR BB| Open rates'!E41*0.85</f>
        <v>73780</v>
      </c>
      <c r="F41" s="237">
        <f>'BAR BB| Open rates'!F41*0.85</f>
        <v>71910</v>
      </c>
      <c r="G41" s="237">
        <f>'BAR BB| Open rates'!G41*0.85</f>
        <v>73780</v>
      </c>
      <c r="H41" s="237">
        <f>'BAR BB| Open rates'!H41*0.85</f>
        <v>73780</v>
      </c>
      <c r="I41" s="237">
        <f>'BAR BB| Open rates'!I41*0.85</f>
        <v>75480</v>
      </c>
      <c r="J41" s="237">
        <f>'BAR BB| Open rates'!J41*0.85</f>
        <v>75480</v>
      </c>
      <c r="K41" s="237">
        <f>'BAR BB| Open rates'!K41*0.85</f>
        <v>73780</v>
      </c>
      <c r="L41" s="237">
        <f>'BAR BB| Open rates'!L41*0.85</f>
        <v>73780</v>
      </c>
      <c r="M41" s="237">
        <f>'BAR BB| Open rates'!M41*0.85</f>
        <v>73780</v>
      </c>
      <c r="N41" s="237">
        <f>'BAR BB| Open rates'!N41*0.85</f>
        <v>73780</v>
      </c>
      <c r="O41" s="237">
        <f>'BAR BB| Open rates'!O41*0.85</f>
        <v>73780</v>
      </c>
      <c r="P41" s="237">
        <f>'BAR BB| Open rates'!P41*0.85</f>
        <v>75480</v>
      </c>
      <c r="Q41" s="237">
        <f>'BAR BB| Open rates'!Q41*0.85</f>
        <v>75480</v>
      </c>
      <c r="R41" s="237">
        <f>'BAR BB| Open rates'!R41*0.85</f>
        <v>75480</v>
      </c>
      <c r="S41" s="237">
        <f>'BAR BB| Open rates'!S41*0.85</f>
        <v>75480</v>
      </c>
      <c r="T41" s="237">
        <f>'BAR BB| Open rates'!T41*0.85</f>
        <v>75480</v>
      </c>
      <c r="U41" s="237">
        <f>'BAR BB| Open rates'!U41*0.85</f>
        <v>75480</v>
      </c>
      <c r="V41" s="237">
        <f>'BAR BB| Open rates'!V41*0.85</f>
        <v>75480</v>
      </c>
      <c r="W41" s="237">
        <f>'BAR BB| Open rates'!W41*0.85</f>
        <v>77180</v>
      </c>
      <c r="X41" s="237">
        <f>'BAR BB| Open rates'!X41*0.85</f>
        <v>77180</v>
      </c>
      <c r="Y41" s="237">
        <f>'BAR BB| Open rates'!Y41*0.85</f>
        <v>75480</v>
      </c>
      <c r="Z41" s="237">
        <f>'BAR BB| Open rates'!Z41*0.85</f>
        <v>75480</v>
      </c>
      <c r="AA41" s="237">
        <f>'BAR BB| Open rates'!AA41*0.85</f>
        <v>75480</v>
      </c>
      <c r="AB41" s="237">
        <f>'BAR BB| Open rates'!AB41*0.85</f>
        <v>75480</v>
      </c>
      <c r="AC41" s="237">
        <f>'BAR BB| Open rates'!AC41*0.85</f>
        <v>75480</v>
      </c>
      <c r="AD41" s="237">
        <f>'BAR BB| Open rates'!AD41*0.85</f>
        <v>77180</v>
      </c>
      <c r="AE41" s="237">
        <f>'BAR BB| Open rates'!AE41*0.85</f>
        <v>77180</v>
      </c>
      <c r="AF41" s="237">
        <f>'BAR BB| Open rates'!AF41*0.85</f>
        <v>75480</v>
      </c>
      <c r="AG41" s="237">
        <f>'BAR BB| Open rates'!AG41*0.85</f>
        <v>75480</v>
      </c>
      <c r="AH41" s="237">
        <f>'BAR BB| Open rates'!AH41*0.85</f>
        <v>75480</v>
      </c>
      <c r="AI41" s="237">
        <f>'BAR BB| Open rates'!AI41*0.85</f>
        <v>75480</v>
      </c>
      <c r="AJ41" s="237">
        <f>'BAR BB| Open rates'!AJ41*0.85</f>
        <v>75480</v>
      </c>
      <c r="AK41" s="237">
        <f>'BAR BB| Open rates'!AK41*0.85</f>
        <v>77180</v>
      </c>
      <c r="AL41" s="237">
        <f>'BAR BB| Open rates'!AL41*0.85</f>
        <v>77180</v>
      </c>
      <c r="AM41" s="237">
        <f>'BAR BB| Open rates'!AM41*0.85</f>
        <v>75480</v>
      </c>
      <c r="AN41" s="237">
        <f>'BAR BB| Open rates'!AN41*0.85</f>
        <v>75480</v>
      </c>
      <c r="AO41" s="237">
        <f>'BAR BB| Open rates'!AO41*0.85</f>
        <v>75480</v>
      </c>
      <c r="AP41" s="237">
        <f>'BAR BB| Open rates'!AP41*0.85</f>
        <v>75480</v>
      </c>
      <c r="AQ41" s="237">
        <f>'BAR BB| Open rates'!AQ41*0.85</f>
        <v>75480</v>
      </c>
      <c r="AR41" s="237">
        <f>'BAR BB| Open rates'!AR41*0.85</f>
        <v>77180</v>
      </c>
      <c r="AS41" s="237">
        <f>'BAR BB| Open rates'!AS41*0.85</f>
        <v>77180</v>
      </c>
      <c r="AT41" s="237">
        <f>'BAR BB| Open rates'!AT41*0.85</f>
        <v>75480</v>
      </c>
      <c r="AU41" s="237">
        <f>'BAR BB| Open rates'!AU41*0.85</f>
        <v>75480</v>
      </c>
      <c r="AV41" s="237">
        <f>'BAR BB| Open rates'!AV41*0.85</f>
        <v>75480</v>
      </c>
      <c r="AW41" s="237">
        <f>'BAR BB| Open rates'!AW41*0.85</f>
        <v>75480</v>
      </c>
      <c r="AX41" s="237">
        <f>'BAR BB| Open rates'!AX41*0.85</f>
        <v>75480</v>
      </c>
      <c r="AY41" s="237">
        <f>'BAR BB| Open rates'!AY41*0.85</f>
        <v>77180</v>
      </c>
      <c r="AZ41" s="237">
        <f>'BAR BB| Open rates'!AZ41*0.85</f>
        <v>77180</v>
      </c>
      <c r="BA41" s="237">
        <f>'BAR BB| Open rates'!BA41*0.85</f>
        <v>75480</v>
      </c>
      <c r="BB41" s="237">
        <f>'BAR BB| Open rates'!BB41*0.85</f>
        <v>75480</v>
      </c>
      <c r="BC41" s="237">
        <f>'BAR BB| Open rates'!BC41*0.85</f>
        <v>75480</v>
      </c>
      <c r="BD41" s="237">
        <f>'BAR BB| Open rates'!BD41*0.85</f>
        <v>75480</v>
      </c>
      <c r="BE41" s="237">
        <f>'BAR BB| Open rates'!BE41*0.85</f>
        <v>75480</v>
      </c>
      <c r="BF41" s="237">
        <f>'BAR BB| Open rates'!BF41*0.85</f>
        <v>77180</v>
      </c>
      <c r="BG41" s="237">
        <f>'BAR BB| Open rates'!BG41*0.85</f>
        <v>77180</v>
      </c>
      <c r="BH41" s="237">
        <f>'BAR BB| Open rates'!BH41*0.85</f>
        <v>72760</v>
      </c>
      <c r="BI41" s="237">
        <f>'BAR BB| Open rates'!BI41*0.85</f>
        <v>72760</v>
      </c>
      <c r="BJ41" s="237">
        <f>'BAR BB| Open rates'!BJ41*0.85</f>
        <v>72760</v>
      </c>
      <c r="BK41" s="237">
        <f>'BAR BB| Open rates'!BK41*0.85</f>
        <v>72760</v>
      </c>
      <c r="BL41" s="237">
        <f>'BAR BB| Open rates'!BL41*0.85</f>
        <v>72760</v>
      </c>
      <c r="BM41" s="237">
        <f>'BAR BB| Open rates'!BM41*0.85</f>
        <v>73780</v>
      </c>
      <c r="BN41" s="237">
        <f>'BAR BB| Open rates'!BN41*0.85</f>
        <v>73780</v>
      </c>
      <c r="BO41" s="237">
        <f>'BAR BB| Open rates'!BO41*0.85</f>
        <v>71910</v>
      </c>
      <c r="BP41" s="237">
        <f>'BAR BB| Open rates'!BP41*0.85</f>
        <v>71910</v>
      </c>
      <c r="BQ41" s="237">
        <f>'BAR BB| Open rates'!BQ41*0.85</f>
        <v>61030</v>
      </c>
      <c r="BR41" s="237">
        <f>'BAR BB| Open rates'!BR41*0.85</f>
        <v>61030</v>
      </c>
      <c r="BS41" s="237">
        <f>'BAR BB| Open rates'!BS41*0.85</f>
        <v>61030</v>
      </c>
      <c r="BT41" s="237">
        <f>'BAR BB| Open rates'!BT41*0.85</f>
        <v>61030</v>
      </c>
      <c r="BU41" s="237">
        <f>'BAR BB| Open rates'!BU41*0.85</f>
        <v>61030</v>
      </c>
      <c r="BV41" s="237">
        <f>'BAR BB| Open rates'!BV41*0.85</f>
        <v>59160</v>
      </c>
      <c r="BW41" s="237">
        <f>'BAR BB| Open rates'!BW41*0.85</f>
        <v>59160</v>
      </c>
      <c r="BX41" s="237">
        <f>'BAR BB| Open rates'!BX41*0.85</f>
        <v>59160</v>
      </c>
      <c r="BY41" s="237">
        <f>'BAR BB| Open rates'!BY41*0.85</f>
        <v>59160</v>
      </c>
      <c r="BZ41" s="237">
        <f>'BAR BB| Open rates'!BZ41*0.85</f>
        <v>59160</v>
      </c>
      <c r="CA41" s="237">
        <f>'BAR BB| Open rates'!CA41*0.85</f>
        <v>61030</v>
      </c>
      <c r="CB41" s="237">
        <f>'BAR BB| Open rates'!CB41*0.85</f>
        <v>61030</v>
      </c>
      <c r="CC41" s="237">
        <f>'BAR BB| Open rates'!CC41*0.85</f>
        <v>59160</v>
      </c>
      <c r="CD41" s="237">
        <f>'BAR BB| Open rates'!CD41*0.85</f>
        <v>59160</v>
      </c>
      <c r="CE41" s="237">
        <f>'BAR BB| Open rates'!CE41*0.85</f>
        <v>59160</v>
      </c>
      <c r="CF41" s="237">
        <f>'BAR BB| Open rates'!CF41*0.85</f>
        <v>59160</v>
      </c>
      <c r="CG41" s="237">
        <f>'BAR BB| Open rates'!CG41*0.85</f>
        <v>59160</v>
      </c>
      <c r="CH41" s="237">
        <f>'BAR BB| Open rates'!CH41*0.85</f>
        <v>61030</v>
      </c>
      <c r="CI41" s="237">
        <f>'BAR BB| Open rates'!CI41*0.85</f>
        <v>61030</v>
      </c>
      <c r="CJ41" s="237">
        <f>'BAR BB| Open rates'!CJ41*0.85</f>
        <v>59160</v>
      </c>
      <c r="CK41" s="237">
        <f>'BAR BB| Open rates'!CK41*0.85</f>
        <v>59160</v>
      </c>
      <c r="CL41" s="237">
        <f>'BAR BB| Open rates'!CL41*0.85</f>
        <v>59160</v>
      </c>
      <c r="CM41" s="237">
        <f>'BAR BB| Open rates'!CM41*0.85</f>
        <v>59160</v>
      </c>
      <c r="CN41" s="237">
        <f>'BAR BB| Open rates'!CN41*0.85</f>
        <v>59160</v>
      </c>
      <c r="CO41" s="237">
        <f>'BAR BB| Open rates'!CO41*0.85</f>
        <v>61030</v>
      </c>
      <c r="CP41" s="237">
        <f>'BAR BB| Open rates'!CP41*0.85</f>
        <v>61030</v>
      </c>
      <c r="CQ41" s="237">
        <f>'BAR BB| Open rates'!CQ41*0.85</f>
        <v>59160</v>
      </c>
      <c r="CR41" s="237">
        <f>'BAR BB| Open rates'!CR41*0.85</f>
        <v>59160</v>
      </c>
      <c r="CS41" s="237">
        <f>'BAR BB| Open rates'!CS41*0.85</f>
        <v>59160</v>
      </c>
      <c r="CT41" s="237">
        <f>'BAR BB| Open rates'!CT41*0.85</f>
        <v>59160</v>
      </c>
      <c r="CU41" s="237">
        <f>'BAR BB| Open rates'!CU41*0.85</f>
        <v>52275</v>
      </c>
      <c r="CV41" s="237">
        <f>'BAR BB| Open rates'!CV41*0.85</f>
        <v>52275</v>
      </c>
      <c r="CW41" s="237">
        <f>'BAR BB| Open rates'!CW41*0.85</f>
        <v>52275</v>
      </c>
      <c r="CX41" s="237">
        <f>'BAR BB| Open rates'!CX41*0.85</f>
        <v>50575</v>
      </c>
      <c r="CY41" s="237">
        <f>'BAR BB| Open rates'!CY41*0.85</f>
        <v>50575</v>
      </c>
      <c r="CZ41" s="237">
        <f>'BAR BB| Open rates'!CZ41*0.85</f>
        <v>50575</v>
      </c>
      <c r="DA41" s="237">
        <f>'BAR BB| Open rates'!DA41*0.85</f>
        <v>50575</v>
      </c>
      <c r="DB41" s="237">
        <f>'BAR BB| Open rates'!DB41*0.85</f>
        <v>50575</v>
      </c>
      <c r="DC41" s="237">
        <f>'BAR BB| Open rates'!DC41*0.85</f>
        <v>52275</v>
      </c>
      <c r="DD41" s="237">
        <f>'BAR BB| Open rates'!DD41*0.85</f>
        <v>52275</v>
      </c>
      <c r="DE41" s="237">
        <f>'BAR BB| Open rates'!DE41*0.85</f>
        <v>50575</v>
      </c>
      <c r="DF41" s="237">
        <f>'BAR BB| Open rates'!DF41*0.85</f>
        <v>50575</v>
      </c>
      <c r="DG41" s="237">
        <f>'BAR BB| Open rates'!DG41*0.85</f>
        <v>50575</v>
      </c>
      <c r="DH41" s="237">
        <f>'BAR BB| Open rates'!DH41*0.85</f>
        <v>50575</v>
      </c>
      <c r="DI41" s="237">
        <f>'BAR BB| Open rates'!DI41*0.85</f>
        <v>50575</v>
      </c>
      <c r="DJ41" s="237">
        <f>'BAR BB| Open rates'!DJ41*0.85</f>
        <v>52275</v>
      </c>
      <c r="DK41" s="237">
        <f>'BAR BB| Open rates'!DK41*0.85</f>
        <v>52275</v>
      </c>
      <c r="DL41" s="237">
        <f>'BAR BB| Open rates'!DL41*0.85</f>
        <v>50575</v>
      </c>
      <c r="DM41" s="237">
        <f>'BAR BB| Open rates'!DM41*0.85</f>
        <v>50575</v>
      </c>
      <c r="DN41" s="237">
        <f>'BAR BB| Open rates'!DN41*0.85</f>
        <v>50575</v>
      </c>
      <c r="DO41" s="237">
        <f>'BAR BB| Open rates'!DO41*0.85</f>
        <v>50575</v>
      </c>
      <c r="DP41" s="237">
        <f>'BAR BB| Open rates'!DP41*0.85</f>
        <v>50575</v>
      </c>
      <c r="DQ41" s="237">
        <f>'BAR BB| Open rates'!DQ41*0.85</f>
        <v>52275</v>
      </c>
      <c r="DR41" s="237">
        <f>'BAR BB| Open rates'!DR41*0.85</f>
        <v>52275</v>
      </c>
      <c r="DS41" s="237">
        <f>'BAR BB| Open rates'!DS41*0.85</f>
        <v>50575</v>
      </c>
      <c r="DT41" s="237">
        <f>'BAR BB| Open rates'!DT41*0.85</f>
        <v>50575</v>
      </c>
      <c r="DU41" s="237">
        <f>'BAR BB| Open rates'!DU41*0.85</f>
        <v>50575</v>
      </c>
      <c r="DV41" s="237">
        <f>'BAR BB| Open rates'!DV41*0.85</f>
        <v>50575</v>
      </c>
      <c r="DW41" s="237">
        <f>'BAR BB| Open rates'!DW41*0.85</f>
        <v>50575</v>
      </c>
      <c r="DX41" s="237">
        <f>'BAR BB| Open rates'!DX41*0.85</f>
        <v>52275</v>
      </c>
      <c r="DY41" s="237">
        <f>'BAR BB| Open rates'!DY41*0.85</f>
        <v>52275</v>
      </c>
      <c r="DZ41" s="237">
        <f>'BAR BB| Open rates'!DZ41*0.85</f>
        <v>53720</v>
      </c>
      <c r="EA41" s="237">
        <f>'BAR BB| Open rates'!EA41*0.85</f>
        <v>53720</v>
      </c>
      <c r="EB41" s="237">
        <f>'BAR BB| Open rates'!EB41*0.85</f>
        <v>53720</v>
      </c>
      <c r="EC41" s="237">
        <f>'BAR BB| Open rates'!EC41*0.85</f>
        <v>55590</v>
      </c>
      <c r="ED41" s="237">
        <f>'BAR BB| Open rates'!ED41*0.85</f>
        <v>55590</v>
      </c>
      <c r="EE41" s="237">
        <f>'BAR BB| Open rates'!EE41*0.85</f>
        <v>55590</v>
      </c>
      <c r="EF41" s="237">
        <f>'BAR BB| Open rates'!EF41*0.85</f>
        <v>55590</v>
      </c>
      <c r="EG41" s="237">
        <f>'BAR BB| Open rates'!EG41*0.85</f>
        <v>49725</v>
      </c>
      <c r="EH41" s="237">
        <f>'BAR BB| Open rates'!EH41*0.85</f>
        <v>49725</v>
      </c>
      <c r="EI41" s="237">
        <f>'BAR BB| Open rates'!EI41*0.85</f>
        <v>49725</v>
      </c>
      <c r="EJ41" s="237">
        <f>'BAR BB| Open rates'!EJ41*0.85</f>
        <v>49725</v>
      </c>
      <c r="EK41" s="237">
        <f>'BAR BB| Open rates'!EK41*0.85</f>
        <v>49725</v>
      </c>
      <c r="EL41" s="237">
        <f>'BAR BB| Open rates'!EL41*0.85</f>
        <v>50575</v>
      </c>
      <c r="EM41" s="237">
        <f>'BAR BB| Open rates'!EM41*0.85</f>
        <v>50575</v>
      </c>
      <c r="EN41" s="237">
        <f>'BAR BB| Open rates'!EN41*0.85</f>
        <v>49725</v>
      </c>
      <c r="EO41" s="237">
        <f>'BAR BB| Open rates'!EO41*0.85</f>
        <v>49725</v>
      </c>
      <c r="EP41" s="237">
        <f>'BAR BB| Open rates'!EP41*0.85</f>
        <v>49725</v>
      </c>
      <c r="EQ41" s="237">
        <f>'BAR BB| Open rates'!EQ41*0.85</f>
        <v>49725</v>
      </c>
      <c r="ER41" s="237">
        <f>'BAR BB| Open rates'!ER41*0.85</f>
        <v>49725</v>
      </c>
      <c r="ES41" s="237">
        <f>'BAR BB| Open rates'!ES41*0.85</f>
        <v>50575</v>
      </c>
      <c r="ET41" s="237">
        <f>'BAR BB| Open rates'!ET41*0.85</f>
        <v>50575</v>
      </c>
      <c r="EU41" s="237">
        <f>'BAR BB| Open rates'!EU41*0.85</f>
        <v>49725</v>
      </c>
      <c r="EV41" s="237">
        <f>'BAR BB| Open rates'!EV41*0.85</f>
        <v>49725</v>
      </c>
      <c r="EW41" s="237">
        <f>'BAR BB| Open rates'!EW41*0.85</f>
        <v>49725</v>
      </c>
      <c r="EX41" s="237">
        <f>'BAR BB| Open rates'!EX41*0.85</f>
        <v>49725</v>
      </c>
      <c r="EY41" s="237">
        <f>'BAR BB| Open rates'!EY41*0.85</f>
        <v>49725</v>
      </c>
      <c r="EZ41" s="237">
        <f>'BAR BB| Open rates'!EZ41*0.85</f>
        <v>50575</v>
      </c>
      <c r="FA41" s="237">
        <f>'BAR BB| Open rates'!FA41*0.85</f>
        <v>50575</v>
      </c>
      <c r="FB41" s="237">
        <f>'BAR BB| Open rates'!FB41*0.85</f>
        <v>49725</v>
      </c>
      <c r="FC41" s="237">
        <f>'BAR BB| Open rates'!FC41*0.85</f>
        <v>49725</v>
      </c>
      <c r="FD41" s="237">
        <f>'BAR BB| Open rates'!FD41*0.85</f>
        <v>49725</v>
      </c>
      <c r="FE41" s="237">
        <f>'BAR BB| Open rates'!FE41*0.85</f>
        <v>49725</v>
      </c>
      <c r="FF41" s="237">
        <f>'BAR BB| Open rates'!FF41*0.85</f>
        <v>49725</v>
      </c>
      <c r="FG41" s="237">
        <f>'BAR BB| Open rates'!FG41*0.85</f>
        <v>50575</v>
      </c>
      <c r="FH41" s="237">
        <f>'BAR BB| Open rates'!FH41*0.85</f>
        <v>50575</v>
      </c>
      <c r="FI41" s="237">
        <f>'BAR BB| Open rates'!FI41*0.85</f>
        <v>49725</v>
      </c>
      <c r="FJ41" s="237">
        <f>'BAR BB| Open rates'!FJ41*0.85</f>
        <v>49725</v>
      </c>
      <c r="FK41" s="237">
        <f>'BAR BB| Open rates'!FK41*0.85</f>
        <v>49725</v>
      </c>
      <c r="FL41" s="237">
        <f>'BAR BB| Open rates'!FL41*0.85</f>
        <v>49725</v>
      </c>
      <c r="FM41" s="237">
        <f>'BAR BB| Open rates'!FM41*0.85</f>
        <v>49725</v>
      </c>
      <c r="FN41" s="237">
        <f>'BAR BB| Open rates'!FN41*0.85</f>
        <v>50575</v>
      </c>
      <c r="FO41" s="237">
        <f>'BAR BB| Open rates'!FO41*0.85</f>
        <v>50575</v>
      </c>
      <c r="FP41" s="237">
        <f>'BAR BB| Open rates'!FP41*0.85</f>
        <v>49725</v>
      </c>
      <c r="FQ41" s="237">
        <f>'BAR BB| Open rates'!FQ41*0.85</f>
        <v>49725</v>
      </c>
      <c r="FR41" s="237">
        <f>'BAR BB| Open rates'!FR41*0.85</f>
        <v>49725</v>
      </c>
      <c r="FS41" s="237">
        <f>'BAR BB| Open rates'!FS41*0.85</f>
        <v>49725</v>
      </c>
      <c r="FT41" s="237">
        <f>'BAR BB| Open rates'!FT41*0.85</f>
        <v>49725</v>
      </c>
      <c r="FU41" s="237">
        <f>'BAR BB| Open rates'!FU41*0.85</f>
        <v>50575</v>
      </c>
      <c r="FV41" s="237">
        <f>'BAR BB| Open rates'!FV41*0.85</f>
        <v>50575</v>
      </c>
      <c r="FW41" s="237">
        <f>'BAR BB| Open rates'!FW41*0.85</f>
        <v>53720</v>
      </c>
      <c r="FX41" s="237">
        <f>'BAR BB| Open rates'!FX41*0.85</f>
        <v>53720</v>
      </c>
      <c r="FY41" s="237">
        <f>'BAR BB| Open rates'!FY41*0.85</f>
        <v>53720</v>
      </c>
      <c r="FZ41" s="237">
        <f>'BAR BB| Open rates'!FZ41*0.85</f>
        <v>53720</v>
      </c>
      <c r="GA41" s="237">
        <f>'BAR BB| Open rates'!GA41*0.85</f>
        <v>53720</v>
      </c>
      <c r="GB41" s="237">
        <f>'BAR BB| Open rates'!GB41*0.85</f>
        <v>55590</v>
      </c>
      <c r="GC41" s="237">
        <f>'BAR BB| Open rates'!GC41*0.85</f>
        <v>55590</v>
      </c>
      <c r="GD41" s="237">
        <f>'BAR BB| Open rates'!GD41*0.85</f>
        <v>55590</v>
      </c>
      <c r="GE41" s="237">
        <f>'BAR BB| Open rates'!GE41*0.85</f>
        <v>55590</v>
      </c>
    </row>
    <row r="42" spans="1:187" s="32" customFormat="1" x14ac:dyDescent="0.2">
      <c r="A42" s="237">
        <v>3</v>
      </c>
      <c r="B42" s="237">
        <f>'BAR BB| Open rates'!B42*0.85</f>
        <v>78625</v>
      </c>
      <c r="C42" s="237">
        <f>'BAR BB| Open rates'!C42*0.85</f>
        <v>78625</v>
      </c>
      <c r="D42" s="237">
        <f>'BAR BB| Open rates'!D42*0.85</f>
        <v>76330</v>
      </c>
      <c r="E42" s="237">
        <f>'BAR BB| Open rates'!E42*0.85</f>
        <v>76330</v>
      </c>
      <c r="F42" s="237">
        <f>'BAR BB| Open rates'!F42*0.85</f>
        <v>74460</v>
      </c>
      <c r="G42" s="237">
        <f>'BAR BB| Open rates'!G42*0.85</f>
        <v>76330</v>
      </c>
      <c r="H42" s="237">
        <f>'BAR BB| Open rates'!H42*0.85</f>
        <v>76330</v>
      </c>
      <c r="I42" s="237">
        <f>'BAR BB| Open rates'!I42*0.85</f>
        <v>78030</v>
      </c>
      <c r="J42" s="237">
        <f>'BAR BB| Open rates'!J42*0.85</f>
        <v>78030</v>
      </c>
      <c r="K42" s="237">
        <f>'BAR BB| Open rates'!K42*0.85</f>
        <v>76330</v>
      </c>
      <c r="L42" s="237">
        <f>'BAR BB| Open rates'!L42*0.85</f>
        <v>76330</v>
      </c>
      <c r="M42" s="237">
        <f>'BAR BB| Open rates'!M42*0.85</f>
        <v>76330</v>
      </c>
      <c r="N42" s="237">
        <f>'BAR BB| Open rates'!N42*0.85</f>
        <v>76330</v>
      </c>
      <c r="O42" s="237">
        <f>'BAR BB| Open rates'!O42*0.85</f>
        <v>76330</v>
      </c>
      <c r="P42" s="237">
        <f>'BAR BB| Open rates'!P42*0.85</f>
        <v>78030</v>
      </c>
      <c r="Q42" s="237">
        <f>'BAR BB| Open rates'!Q42*0.85</f>
        <v>78030</v>
      </c>
      <c r="R42" s="237">
        <f>'BAR BB| Open rates'!R42*0.85</f>
        <v>78030</v>
      </c>
      <c r="S42" s="237">
        <f>'BAR BB| Open rates'!S42*0.85</f>
        <v>78030</v>
      </c>
      <c r="T42" s="237">
        <f>'BAR BB| Open rates'!T42*0.85</f>
        <v>78030</v>
      </c>
      <c r="U42" s="237">
        <f>'BAR BB| Open rates'!U42*0.85</f>
        <v>78030</v>
      </c>
      <c r="V42" s="237">
        <f>'BAR BB| Open rates'!V42*0.85</f>
        <v>78030</v>
      </c>
      <c r="W42" s="237">
        <f>'BAR BB| Open rates'!W42*0.85</f>
        <v>79730</v>
      </c>
      <c r="X42" s="237">
        <f>'BAR BB| Open rates'!X42*0.85</f>
        <v>79730</v>
      </c>
      <c r="Y42" s="237">
        <f>'BAR BB| Open rates'!Y42*0.85</f>
        <v>78030</v>
      </c>
      <c r="Z42" s="237">
        <f>'BAR BB| Open rates'!Z42*0.85</f>
        <v>78030</v>
      </c>
      <c r="AA42" s="237">
        <f>'BAR BB| Open rates'!AA42*0.85</f>
        <v>78030</v>
      </c>
      <c r="AB42" s="237">
        <f>'BAR BB| Open rates'!AB42*0.85</f>
        <v>78030</v>
      </c>
      <c r="AC42" s="237">
        <f>'BAR BB| Open rates'!AC42*0.85</f>
        <v>78030</v>
      </c>
      <c r="AD42" s="237">
        <f>'BAR BB| Open rates'!AD42*0.85</f>
        <v>79730</v>
      </c>
      <c r="AE42" s="237">
        <f>'BAR BB| Open rates'!AE42*0.85</f>
        <v>79730</v>
      </c>
      <c r="AF42" s="237">
        <f>'BAR BB| Open rates'!AF42*0.85</f>
        <v>78030</v>
      </c>
      <c r="AG42" s="237">
        <f>'BAR BB| Open rates'!AG42*0.85</f>
        <v>78030</v>
      </c>
      <c r="AH42" s="237">
        <f>'BAR BB| Open rates'!AH42*0.85</f>
        <v>78030</v>
      </c>
      <c r="AI42" s="237">
        <f>'BAR BB| Open rates'!AI42*0.85</f>
        <v>78030</v>
      </c>
      <c r="AJ42" s="237">
        <f>'BAR BB| Open rates'!AJ42*0.85</f>
        <v>78030</v>
      </c>
      <c r="AK42" s="237">
        <f>'BAR BB| Open rates'!AK42*0.85</f>
        <v>79730</v>
      </c>
      <c r="AL42" s="237">
        <f>'BAR BB| Open rates'!AL42*0.85</f>
        <v>79730</v>
      </c>
      <c r="AM42" s="237">
        <f>'BAR BB| Open rates'!AM42*0.85</f>
        <v>78030</v>
      </c>
      <c r="AN42" s="237">
        <f>'BAR BB| Open rates'!AN42*0.85</f>
        <v>78030</v>
      </c>
      <c r="AO42" s="237">
        <f>'BAR BB| Open rates'!AO42*0.85</f>
        <v>78030</v>
      </c>
      <c r="AP42" s="237">
        <f>'BAR BB| Open rates'!AP42*0.85</f>
        <v>78030</v>
      </c>
      <c r="AQ42" s="237">
        <f>'BAR BB| Open rates'!AQ42*0.85</f>
        <v>78030</v>
      </c>
      <c r="AR42" s="237">
        <f>'BAR BB| Open rates'!AR42*0.85</f>
        <v>79730</v>
      </c>
      <c r="AS42" s="237">
        <f>'BAR BB| Open rates'!AS42*0.85</f>
        <v>79730</v>
      </c>
      <c r="AT42" s="237">
        <f>'BAR BB| Open rates'!AT42*0.85</f>
        <v>78030</v>
      </c>
      <c r="AU42" s="237">
        <f>'BAR BB| Open rates'!AU42*0.85</f>
        <v>78030</v>
      </c>
      <c r="AV42" s="237">
        <f>'BAR BB| Open rates'!AV42*0.85</f>
        <v>78030</v>
      </c>
      <c r="AW42" s="237">
        <f>'BAR BB| Open rates'!AW42*0.85</f>
        <v>78030</v>
      </c>
      <c r="AX42" s="237">
        <f>'BAR BB| Open rates'!AX42*0.85</f>
        <v>78030</v>
      </c>
      <c r="AY42" s="237">
        <f>'BAR BB| Open rates'!AY42*0.85</f>
        <v>79730</v>
      </c>
      <c r="AZ42" s="237">
        <f>'BAR BB| Open rates'!AZ42*0.85</f>
        <v>79730</v>
      </c>
      <c r="BA42" s="237">
        <f>'BAR BB| Open rates'!BA42*0.85</f>
        <v>78030</v>
      </c>
      <c r="BB42" s="237">
        <f>'BAR BB| Open rates'!BB42*0.85</f>
        <v>78030</v>
      </c>
      <c r="BC42" s="237">
        <f>'BAR BB| Open rates'!BC42*0.85</f>
        <v>78030</v>
      </c>
      <c r="BD42" s="237">
        <f>'BAR BB| Open rates'!BD42*0.85</f>
        <v>78030</v>
      </c>
      <c r="BE42" s="237">
        <f>'BAR BB| Open rates'!BE42*0.85</f>
        <v>78030</v>
      </c>
      <c r="BF42" s="237">
        <f>'BAR BB| Open rates'!BF42*0.85</f>
        <v>79730</v>
      </c>
      <c r="BG42" s="237">
        <f>'BAR BB| Open rates'!BG42*0.85</f>
        <v>79730</v>
      </c>
      <c r="BH42" s="237">
        <f>'BAR BB| Open rates'!BH42*0.85</f>
        <v>75310</v>
      </c>
      <c r="BI42" s="237">
        <f>'BAR BB| Open rates'!BI42*0.85</f>
        <v>75310</v>
      </c>
      <c r="BJ42" s="237">
        <f>'BAR BB| Open rates'!BJ42*0.85</f>
        <v>75310</v>
      </c>
      <c r="BK42" s="237">
        <f>'BAR BB| Open rates'!BK42*0.85</f>
        <v>75310</v>
      </c>
      <c r="BL42" s="237">
        <f>'BAR BB| Open rates'!BL42*0.85</f>
        <v>75310</v>
      </c>
      <c r="BM42" s="237">
        <f>'BAR BB| Open rates'!BM42*0.85</f>
        <v>76330</v>
      </c>
      <c r="BN42" s="237">
        <f>'BAR BB| Open rates'!BN42*0.85</f>
        <v>76330</v>
      </c>
      <c r="BO42" s="237">
        <f>'BAR BB| Open rates'!BO42*0.85</f>
        <v>74460</v>
      </c>
      <c r="BP42" s="237">
        <f>'BAR BB| Open rates'!BP42*0.85</f>
        <v>74460</v>
      </c>
      <c r="BQ42" s="237">
        <f>'BAR BB| Open rates'!BQ42*0.85</f>
        <v>63580</v>
      </c>
      <c r="BR42" s="237">
        <f>'BAR BB| Open rates'!BR42*0.85</f>
        <v>63580</v>
      </c>
      <c r="BS42" s="237">
        <f>'BAR BB| Open rates'!BS42*0.85</f>
        <v>63580</v>
      </c>
      <c r="BT42" s="237">
        <f>'BAR BB| Open rates'!BT42*0.85</f>
        <v>63580</v>
      </c>
      <c r="BU42" s="237">
        <f>'BAR BB| Open rates'!BU42*0.85</f>
        <v>63580</v>
      </c>
      <c r="BV42" s="237">
        <f>'BAR BB| Open rates'!BV42*0.85</f>
        <v>61710</v>
      </c>
      <c r="BW42" s="237">
        <f>'BAR BB| Open rates'!BW42*0.85</f>
        <v>61710</v>
      </c>
      <c r="BX42" s="237">
        <f>'BAR BB| Open rates'!BX42*0.85</f>
        <v>61710</v>
      </c>
      <c r="BY42" s="237">
        <f>'BAR BB| Open rates'!BY42*0.85</f>
        <v>61710</v>
      </c>
      <c r="BZ42" s="237">
        <f>'BAR BB| Open rates'!BZ42*0.85</f>
        <v>61710</v>
      </c>
      <c r="CA42" s="237">
        <f>'BAR BB| Open rates'!CA42*0.85</f>
        <v>63580</v>
      </c>
      <c r="CB42" s="237">
        <f>'BAR BB| Open rates'!CB42*0.85</f>
        <v>63580</v>
      </c>
      <c r="CC42" s="237">
        <f>'BAR BB| Open rates'!CC42*0.85</f>
        <v>61710</v>
      </c>
      <c r="CD42" s="237">
        <f>'BAR BB| Open rates'!CD42*0.85</f>
        <v>61710</v>
      </c>
      <c r="CE42" s="237">
        <f>'BAR BB| Open rates'!CE42*0.85</f>
        <v>61710</v>
      </c>
      <c r="CF42" s="237">
        <f>'BAR BB| Open rates'!CF42*0.85</f>
        <v>61710</v>
      </c>
      <c r="CG42" s="237">
        <f>'BAR BB| Open rates'!CG42*0.85</f>
        <v>61710</v>
      </c>
      <c r="CH42" s="237">
        <f>'BAR BB| Open rates'!CH42*0.85</f>
        <v>63580</v>
      </c>
      <c r="CI42" s="237">
        <f>'BAR BB| Open rates'!CI42*0.85</f>
        <v>63580</v>
      </c>
      <c r="CJ42" s="237">
        <f>'BAR BB| Open rates'!CJ42*0.85</f>
        <v>61710</v>
      </c>
      <c r="CK42" s="237">
        <f>'BAR BB| Open rates'!CK42*0.85</f>
        <v>61710</v>
      </c>
      <c r="CL42" s="237">
        <f>'BAR BB| Open rates'!CL42*0.85</f>
        <v>61710</v>
      </c>
      <c r="CM42" s="237">
        <f>'BAR BB| Open rates'!CM42*0.85</f>
        <v>61710</v>
      </c>
      <c r="CN42" s="237">
        <f>'BAR BB| Open rates'!CN42*0.85</f>
        <v>61710</v>
      </c>
      <c r="CO42" s="237">
        <f>'BAR BB| Open rates'!CO42*0.85</f>
        <v>63580</v>
      </c>
      <c r="CP42" s="237">
        <f>'BAR BB| Open rates'!CP42*0.85</f>
        <v>63580</v>
      </c>
      <c r="CQ42" s="237">
        <f>'BAR BB| Open rates'!CQ42*0.85</f>
        <v>61710</v>
      </c>
      <c r="CR42" s="237">
        <f>'BAR BB| Open rates'!CR42*0.85</f>
        <v>61710</v>
      </c>
      <c r="CS42" s="237">
        <f>'BAR BB| Open rates'!CS42*0.85</f>
        <v>61710</v>
      </c>
      <c r="CT42" s="237">
        <f>'BAR BB| Open rates'!CT42*0.85</f>
        <v>61710</v>
      </c>
      <c r="CU42" s="237">
        <f>'BAR BB| Open rates'!CU42*0.85</f>
        <v>54825</v>
      </c>
      <c r="CV42" s="237">
        <f>'BAR BB| Open rates'!CV42*0.85</f>
        <v>54825</v>
      </c>
      <c r="CW42" s="237">
        <f>'BAR BB| Open rates'!CW42*0.85</f>
        <v>54825</v>
      </c>
      <c r="CX42" s="237">
        <f>'BAR BB| Open rates'!CX42*0.85</f>
        <v>53125</v>
      </c>
      <c r="CY42" s="237">
        <f>'BAR BB| Open rates'!CY42*0.85</f>
        <v>53125</v>
      </c>
      <c r="CZ42" s="237">
        <f>'BAR BB| Open rates'!CZ42*0.85</f>
        <v>53125</v>
      </c>
      <c r="DA42" s="237">
        <f>'BAR BB| Open rates'!DA42*0.85</f>
        <v>53125</v>
      </c>
      <c r="DB42" s="237">
        <f>'BAR BB| Open rates'!DB42*0.85</f>
        <v>53125</v>
      </c>
      <c r="DC42" s="237">
        <f>'BAR BB| Open rates'!DC42*0.85</f>
        <v>54825</v>
      </c>
      <c r="DD42" s="237">
        <f>'BAR BB| Open rates'!DD42*0.85</f>
        <v>54825</v>
      </c>
      <c r="DE42" s="237">
        <f>'BAR BB| Open rates'!DE42*0.85</f>
        <v>53125</v>
      </c>
      <c r="DF42" s="237">
        <f>'BAR BB| Open rates'!DF42*0.85</f>
        <v>53125</v>
      </c>
      <c r="DG42" s="237">
        <f>'BAR BB| Open rates'!DG42*0.85</f>
        <v>53125</v>
      </c>
      <c r="DH42" s="237">
        <f>'BAR BB| Open rates'!DH42*0.85</f>
        <v>53125</v>
      </c>
      <c r="DI42" s="237">
        <f>'BAR BB| Open rates'!DI42*0.85</f>
        <v>53125</v>
      </c>
      <c r="DJ42" s="237">
        <f>'BAR BB| Open rates'!DJ42*0.85</f>
        <v>54825</v>
      </c>
      <c r="DK42" s="237">
        <f>'BAR BB| Open rates'!DK42*0.85</f>
        <v>54825</v>
      </c>
      <c r="DL42" s="237">
        <f>'BAR BB| Open rates'!DL42*0.85</f>
        <v>53125</v>
      </c>
      <c r="DM42" s="237">
        <f>'BAR BB| Open rates'!DM42*0.85</f>
        <v>53125</v>
      </c>
      <c r="DN42" s="237">
        <f>'BAR BB| Open rates'!DN42*0.85</f>
        <v>53125</v>
      </c>
      <c r="DO42" s="237">
        <f>'BAR BB| Open rates'!DO42*0.85</f>
        <v>53125</v>
      </c>
      <c r="DP42" s="237">
        <f>'BAR BB| Open rates'!DP42*0.85</f>
        <v>53125</v>
      </c>
      <c r="DQ42" s="237">
        <f>'BAR BB| Open rates'!DQ42*0.85</f>
        <v>54825</v>
      </c>
      <c r="DR42" s="237">
        <f>'BAR BB| Open rates'!DR42*0.85</f>
        <v>54825</v>
      </c>
      <c r="DS42" s="237">
        <f>'BAR BB| Open rates'!DS42*0.85</f>
        <v>53125</v>
      </c>
      <c r="DT42" s="237">
        <f>'BAR BB| Open rates'!DT42*0.85</f>
        <v>53125</v>
      </c>
      <c r="DU42" s="237">
        <f>'BAR BB| Open rates'!DU42*0.85</f>
        <v>53125</v>
      </c>
      <c r="DV42" s="237">
        <f>'BAR BB| Open rates'!DV42*0.85</f>
        <v>53125</v>
      </c>
      <c r="DW42" s="237">
        <f>'BAR BB| Open rates'!DW42*0.85</f>
        <v>53125</v>
      </c>
      <c r="DX42" s="237">
        <f>'BAR BB| Open rates'!DX42*0.85</f>
        <v>54825</v>
      </c>
      <c r="DY42" s="237">
        <f>'BAR BB| Open rates'!DY42*0.85</f>
        <v>54825</v>
      </c>
      <c r="DZ42" s="237">
        <f>'BAR BB| Open rates'!DZ42*0.85</f>
        <v>56270</v>
      </c>
      <c r="EA42" s="237">
        <f>'BAR BB| Open rates'!EA42*0.85</f>
        <v>56270</v>
      </c>
      <c r="EB42" s="237">
        <f>'BAR BB| Open rates'!EB42*0.85</f>
        <v>56270</v>
      </c>
      <c r="EC42" s="237">
        <f>'BAR BB| Open rates'!EC42*0.85</f>
        <v>58140</v>
      </c>
      <c r="ED42" s="237">
        <f>'BAR BB| Open rates'!ED42*0.85</f>
        <v>58140</v>
      </c>
      <c r="EE42" s="237">
        <f>'BAR BB| Open rates'!EE42*0.85</f>
        <v>58140</v>
      </c>
      <c r="EF42" s="237">
        <f>'BAR BB| Open rates'!EF42*0.85</f>
        <v>58140</v>
      </c>
      <c r="EG42" s="237">
        <f>'BAR BB| Open rates'!EG42*0.85</f>
        <v>52275</v>
      </c>
      <c r="EH42" s="237">
        <f>'BAR BB| Open rates'!EH42*0.85</f>
        <v>52275</v>
      </c>
      <c r="EI42" s="237">
        <f>'BAR BB| Open rates'!EI42*0.85</f>
        <v>52275</v>
      </c>
      <c r="EJ42" s="237">
        <f>'BAR BB| Open rates'!EJ42*0.85</f>
        <v>52275</v>
      </c>
      <c r="EK42" s="237">
        <f>'BAR BB| Open rates'!EK42*0.85</f>
        <v>52275</v>
      </c>
      <c r="EL42" s="237">
        <f>'BAR BB| Open rates'!EL42*0.85</f>
        <v>53125</v>
      </c>
      <c r="EM42" s="237">
        <f>'BAR BB| Open rates'!EM42*0.85</f>
        <v>53125</v>
      </c>
      <c r="EN42" s="237">
        <f>'BAR BB| Open rates'!EN42*0.85</f>
        <v>52275</v>
      </c>
      <c r="EO42" s="237">
        <f>'BAR BB| Open rates'!EO42*0.85</f>
        <v>52275</v>
      </c>
      <c r="EP42" s="237">
        <f>'BAR BB| Open rates'!EP42*0.85</f>
        <v>52275</v>
      </c>
      <c r="EQ42" s="237">
        <f>'BAR BB| Open rates'!EQ42*0.85</f>
        <v>52275</v>
      </c>
      <c r="ER42" s="237">
        <f>'BAR BB| Open rates'!ER42*0.85</f>
        <v>52275</v>
      </c>
      <c r="ES42" s="237">
        <f>'BAR BB| Open rates'!ES42*0.85</f>
        <v>53125</v>
      </c>
      <c r="ET42" s="237">
        <f>'BAR BB| Open rates'!ET42*0.85</f>
        <v>53125</v>
      </c>
      <c r="EU42" s="237">
        <f>'BAR BB| Open rates'!EU42*0.85</f>
        <v>52275</v>
      </c>
      <c r="EV42" s="237">
        <f>'BAR BB| Open rates'!EV42*0.85</f>
        <v>52275</v>
      </c>
      <c r="EW42" s="237">
        <f>'BAR BB| Open rates'!EW42*0.85</f>
        <v>52275</v>
      </c>
      <c r="EX42" s="237">
        <f>'BAR BB| Open rates'!EX42*0.85</f>
        <v>52275</v>
      </c>
      <c r="EY42" s="237">
        <f>'BAR BB| Open rates'!EY42*0.85</f>
        <v>52275</v>
      </c>
      <c r="EZ42" s="237">
        <f>'BAR BB| Open rates'!EZ42*0.85</f>
        <v>53125</v>
      </c>
      <c r="FA42" s="237">
        <f>'BAR BB| Open rates'!FA42*0.85</f>
        <v>53125</v>
      </c>
      <c r="FB42" s="237">
        <f>'BAR BB| Open rates'!FB42*0.85</f>
        <v>52275</v>
      </c>
      <c r="FC42" s="237">
        <f>'BAR BB| Open rates'!FC42*0.85</f>
        <v>52275</v>
      </c>
      <c r="FD42" s="237">
        <f>'BAR BB| Open rates'!FD42*0.85</f>
        <v>52275</v>
      </c>
      <c r="FE42" s="237">
        <f>'BAR BB| Open rates'!FE42*0.85</f>
        <v>52275</v>
      </c>
      <c r="FF42" s="237">
        <f>'BAR BB| Open rates'!FF42*0.85</f>
        <v>52275</v>
      </c>
      <c r="FG42" s="237">
        <f>'BAR BB| Open rates'!FG42*0.85</f>
        <v>53125</v>
      </c>
      <c r="FH42" s="237">
        <f>'BAR BB| Open rates'!FH42*0.85</f>
        <v>53125</v>
      </c>
      <c r="FI42" s="237">
        <f>'BAR BB| Open rates'!FI42*0.85</f>
        <v>52275</v>
      </c>
      <c r="FJ42" s="237">
        <f>'BAR BB| Open rates'!FJ42*0.85</f>
        <v>52275</v>
      </c>
      <c r="FK42" s="237">
        <f>'BAR BB| Open rates'!FK42*0.85</f>
        <v>52275</v>
      </c>
      <c r="FL42" s="237">
        <f>'BAR BB| Open rates'!FL42*0.85</f>
        <v>52275</v>
      </c>
      <c r="FM42" s="237">
        <f>'BAR BB| Open rates'!FM42*0.85</f>
        <v>52275</v>
      </c>
      <c r="FN42" s="237">
        <f>'BAR BB| Open rates'!FN42*0.85</f>
        <v>53125</v>
      </c>
      <c r="FO42" s="237">
        <f>'BAR BB| Open rates'!FO42*0.85</f>
        <v>53125</v>
      </c>
      <c r="FP42" s="237">
        <f>'BAR BB| Open rates'!FP42*0.85</f>
        <v>52275</v>
      </c>
      <c r="FQ42" s="237">
        <f>'BAR BB| Open rates'!FQ42*0.85</f>
        <v>52275</v>
      </c>
      <c r="FR42" s="237">
        <f>'BAR BB| Open rates'!FR42*0.85</f>
        <v>52275</v>
      </c>
      <c r="FS42" s="237">
        <f>'BAR BB| Open rates'!FS42*0.85</f>
        <v>52275</v>
      </c>
      <c r="FT42" s="237">
        <f>'BAR BB| Open rates'!FT42*0.85</f>
        <v>52275</v>
      </c>
      <c r="FU42" s="237">
        <f>'BAR BB| Open rates'!FU42*0.85</f>
        <v>53125</v>
      </c>
      <c r="FV42" s="237">
        <f>'BAR BB| Open rates'!FV42*0.85</f>
        <v>53125</v>
      </c>
      <c r="FW42" s="237">
        <f>'BAR BB| Open rates'!FW42*0.85</f>
        <v>56270</v>
      </c>
      <c r="FX42" s="237">
        <f>'BAR BB| Open rates'!FX42*0.85</f>
        <v>56270</v>
      </c>
      <c r="FY42" s="237">
        <f>'BAR BB| Open rates'!FY42*0.85</f>
        <v>56270</v>
      </c>
      <c r="FZ42" s="237">
        <f>'BAR BB| Open rates'!FZ42*0.85</f>
        <v>56270</v>
      </c>
      <c r="GA42" s="237">
        <f>'BAR BB| Open rates'!GA42*0.85</f>
        <v>56270</v>
      </c>
      <c r="GB42" s="237">
        <f>'BAR BB| Open rates'!GB42*0.85</f>
        <v>58140</v>
      </c>
      <c r="GC42" s="237">
        <f>'BAR BB| Open rates'!GC42*0.85</f>
        <v>58140</v>
      </c>
      <c r="GD42" s="237">
        <f>'BAR BB| Open rates'!GD42*0.85</f>
        <v>58140</v>
      </c>
      <c r="GE42" s="237">
        <f>'BAR BB| Open rates'!GE42*0.85</f>
        <v>58140</v>
      </c>
    </row>
    <row r="43" spans="1:187" s="32" customFormat="1" x14ac:dyDescent="0.2">
      <c r="A43" s="237">
        <v>4</v>
      </c>
      <c r="B43" s="237">
        <f>'BAR BB| Open rates'!B43*0.85</f>
        <v>81175</v>
      </c>
      <c r="C43" s="237">
        <f>'BAR BB| Open rates'!C43*0.85</f>
        <v>81175</v>
      </c>
      <c r="D43" s="237">
        <f>'BAR BB| Open rates'!D43*0.85</f>
        <v>78880</v>
      </c>
      <c r="E43" s="237">
        <f>'BAR BB| Open rates'!E43*0.85</f>
        <v>78880</v>
      </c>
      <c r="F43" s="237">
        <f>'BAR BB| Open rates'!F43*0.85</f>
        <v>77010</v>
      </c>
      <c r="G43" s="237">
        <f>'BAR BB| Open rates'!G43*0.85</f>
        <v>78880</v>
      </c>
      <c r="H43" s="237">
        <f>'BAR BB| Open rates'!H43*0.85</f>
        <v>78880</v>
      </c>
      <c r="I43" s="237">
        <f>'BAR BB| Open rates'!I43*0.85</f>
        <v>80580</v>
      </c>
      <c r="J43" s="237">
        <f>'BAR BB| Open rates'!J43*0.85</f>
        <v>80580</v>
      </c>
      <c r="K43" s="237">
        <f>'BAR BB| Open rates'!K43*0.85</f>
        <v>78880</v>
      </c>
      <c r="L43" s="237">
        <f>'BAR BB| Open rates'!L43*0.85</f>
        <v>78880</v>
      </c>
      <c r="M43" s="237">
        <f>'BAR BB| Open rates'!M43*0.85</f>
        <v>78880</v>
      </c>
      <c r="N43" s="237">
        <f>'BAR BB| Open rates'!N43*0.85</f>
        <v>78880</v>
      </c>
      <c r="O43" s="237">
        <f>'BAR BB| Open rates'!O43*0.85</f>
        <v>78880</v>
      </c>
      <c r="P43" s="237">
        <f>'BAR BB| Open rates'!P43*0.85</f>
        <v>80580</v>
      </c>
      <c r="Q43" s="237">
        <f>'BAR BB| Open rates'!Q43*0.85</f>
        <v>80580</v>
      </c>
      <c r="R43" s="237">
        <f>'BAR BB| Open rates'!R43*0.85</f>
        <v>80580</v>
      </c>
      <c r="S43" s="237">
        <f>'BAR BB| Open rates'!S43*0.85</f>
        <v>80580</v>
      </c>
      <c r="T43" s="237">
        <f>'BAR BB| Open rates'!T43*0.85</f>
        <v>80580</v>
      </c>
      <c r="U43" s="237">
        <f>'BAR BB| Open rates'!U43*0.85</f>
        <v>80580</v>
      </c>
      <c r="V43" s="237">
        <f>'BAR BB| Open rates'!V43*0.85</f>
        <v>80580</v>
      </c>
      <c r="W43" s="237">
        <f>'BAR BB| Open rates'!W43*0.85</f>
        <v>82280</v>
      </c>
      <c r="X43" s="237">
        <f>'BAR BB| Open rates'!X43*0.85</f>
        <v>82280</v>
      </c>
      <c r="Y43" s="237">
        <f>'BAR BB| Open rates'!Y43*0.85</f>
        <v>80580</v>
      </c>
      <c r="Z43" s="237">
        <f>'BAR BB| Open rates'!Z43*0.85</f>
        <v>80580</v>
      </c>
      <c r="AA43" s="237">
        <f>'BAR BB| Open rates'!AA43*0.85</f>
        <v>80580</v>
      </c>
      <c r="AB43" s="237">
        <f>'BAR BB| Open rates'!AB43*0.85</f>
        <v>80580</v>
      </c>
      <c r="AC43" s="237">
        <f>'BAR BB| Open rates'!AC43*0.85</f>
        <v>80580</v>
      </c>
      <c r="AD43" s="237">
        <f>'BAR BB| Open rates'!AD43*0.85</f>
        <v>82280</v>
      </c>
      <c r="AE43" s="237">
        <f>'BAR BB| Open rates'!AE43*0.85</f>
        <v>82280</v>
      </c>
      <c r="AF43" s="237">
        <f>'BAR BB| Open rates'!AF43*0.85</f>
        <v>80580</v>
      </c>
      <c r="AG43" s="237">
        <f>'BAR BB| Open rates'!AG43*0.85</f>
        <v>80580</v>
      </c>
      <c r="AH43" s="237">
        <f>'BAR BB| Open rates'!AH43*0.85</f>
        <v>80580</v>
      </c>
      <c r="AI43" s="237">
        <f>'BAR BB| Open rates'!AI43*0.85</f>
        <v>80580</v>
      </c>
      <c r="AJ43" s="237">
        <f>'BAR BB| Open rates'!AJ43*0.85</f>
        <v>80580</v>
      </c>
      <c r="AK43" s="237">
        <f>'BAR BB| Open rates'!AK43*0.85</f>
        <v>82280</v>
      </c>
      <c r="AL43" s="237">
        <f>'BAR BB| Open rates'!AL43*0.85</f>
        <v>82280</v>
      </c>
      <c r="AM43" s="237">
        <f>'BAR BB| Open rates'!AM43*0.85</f>
        <v>80580</v>
      </c>
      <c r="AN43" s="237">
        <f>'BAR BB| Open rates'!AN43*0.85</f>
        <v>80580</v>
      </c>
      <c r="AO43" s="237">
        <f>'BAR BB| Open rates'!AO43*0.85</f>
        <v>80580</v>
      </c>
      <c r="AP43" s="237">
        <f>'BAR BB| Open rates'!AP43*0.85</f>
        <v>80580</v>
      </c>
      <c r="AQ43" s="237">
        <f>'BAR BB| Open rates'!AQ43*0.85</f>
        <v>80580</v>
      </c>
      <c r="AR43" s="237">
        <f>'BAR BB| Open rates'!AR43*0.85</f>
        <v>82280</v>
      </c>
      <c r="AS43" s="237">
        <f>'BAR BB| Open rates'!AS43*0.85</f>
        <v>82280</v>
      </c>
      <c r="AT43" s="237">
        <f>'BAR BB| Open rates'!AT43*0.85</f>
        <v>80580</v>
      </c>
      <c r="AU43" s="237">
        <f>'BAR BB| Open rates'!AU43*0.85</f>
        <v>80580</v>
      </c>
      <c r="AV43" s="237">
        <f>'BAR BB| Open rates'!AV43*0.85</f>
        <v>80580</v>
      </c>
      <c r="AW43" s="237">
        <f>'BAR BB| Open rates'!AW43*0.85</f>
        <v>80580</v>
      </c>
      <c r="AX43" s="237">
        <f>'BAR BB| Open rates'!AX43*0.85</f>
        <v>80580</v>
      </c>
      <c r="AY43" s="237">
        <f>'BAR BB| Open rates'!AY43*0.85</f>
        <v>82280</v>
      </c>
      <c r="AZ43" s="237">
        <f>'BAR BB| Open rates'!AZ43*0.85</f>
        <v>82280</v>
      </c>
      <c r="BA43" s="237">
        <f>'BAR BB| Open rates'!BA43*0.85</f>
        <v>80580</v>
      </c>
      <c r="BB43" s="237">
        <f>'BAR BB| Open rates'!BB43*0.85</f>
        <v>80580</v>
      </c>
      <c r="BC43" s="237">
        <f>'BAR BB| Open rates'!BC43*0.85</f>
        <v>80580</v>
      </c>
      <c r="BD43" s="237">
        <f>'BAR BB| Open rates'!BD43*0.85</f>
        <v>80580</v>
      </c>
      <c r="BE43" s="237">
        <f>'BAR BB| Open rates'!BE43*0.85</f>
        <v>80580</v>
      </c>
      <c r="BF43" s="237">
        <f>'BAR BB| Open rates'!BF43*0.85</f>
        <v>82280</v>
      </c>
      <c r="BG43" s="237">
        <f>'BAR BB| Open rates'!BG43*0.85</f>
        <v>82280</v>
      </c>
      <c r="BH43" s="237">
        <f>'BAR BB| Open rates'!BH43*0.85</f>
        <v>77860</v>
      </c>
      <c r="BI43" s="237">
        <f>'BAR BB| Open rates'!BI43*0.85</f>
        <v>77860</v>
      </c>
      <c r="BJ43" s="237">
        <f>'BAR BB| Open rates'!BJ43*0.85</f>
        <v>77860</v>
      </c>
      <c r="BK43" s="237">
        <f>'BAR BB| Open rates'!BK43*0.85</f>
        <v>77860</v>
      </c>
      <c r="BL43" s="237">
        <f>'BAR BB| Open rates'!BL43*0.85</f>
        <v>77860</v>
      </c>
      <c r="BM43" s="237">
        <f>'BAR BB| Open rates'!BM43*0.85</f>
        <v>78880</v>
      </c>
      <c r="BN43" s="237">
        <f>'BAR BB| Open rates'!BN43*0.85</f>
        <v>78880</v>
      </c>
      <c r="BO43" s="237">
        <f>'BAR BB| Open rates'!BO43*0.85</f>
        <v>77010</v>
      </c>
      <c r="BP43" s="237">
        <f>'BAR BB| Open rates'!BP43*0.85</f>
        <v>77010</v>
      </c>
      <c r="BQ43" s="237">
        <f>'BAR BB| Open rates'!BQ43*0.85</f>
        <v>66130</v>
      </c>
      <c r="BR43" s="237">
        <f>'BAR BB| Open rates'!BR43*0.85</f>
        <v>66130</v>
      </c>
      <c r="BS43" s="237">
        <f>'BAR BB| Open rates'!BS43*0.85</f>
        <v>66130</v>
      </c>
      <c r="BT43" s="237">
        <f>'BAR BB| Open rates'!BT43*0.85</f>
        <v>66130</v>
      </c>
      <c r="BU43" s="237">
        <f>'BAR BB| Open rates'!BU43*0.85</f>
        <v>66130</v>
      </c>
      <c r="BV43" s="237">
        <f>'BAR BB| Open rates'!BV43*0.85</f>
        <v>64260</v>
      </c>
      <c r="BW43" s="237">
        <f>'BAR BB| Open rates'!BW43*0.85</f>
        <v>64260</v>
      </c>
      <c r="BX43" s="237">
        <f>'BAR BB| Open rates'!BX43*0.85</f>
        <v>64260</v>
      </c>
      <c r="BY43" s="237">
        <f>'BAR BB| Open rates'!BY43*0.85</f>
        <v>64260</v>
      </c>
      <c r="BZ43" s="237">
        <f>'BAR BB| Open rates'!BZ43*0.85</f>
        <v>64260</v>
      </c>
      <c r="CA43" s="237">
        <f>'BAR BB| Open rates'!CA43*0.85</f>
        <v>66130</v>
      </c>
      <c r="CB43" s="237">
        <f>'BAR BB| Open rates'!CB43*0.85</f>
        <v>66130</v>
      </c>
      <c r="CC43" s="237">
        <f>'BAR BB| Open rates'!CC43*0.85</f>
        <v>64260</v>
      </c>
      <c r="CD43" s="237">
        <f>'BAR BB| Open rates'!CD43*0.85</f>
        <v>64260</v>
      </c>
      <c r="CE43" s="237">
        <f>'BAR BB| Open rates'!CE43*0.85</f>
        <v>64260</v>
      </c>
      <c r="CF43" s="237">
        <f>'BAR BB| Open rates'!CF43*0.85</f>
        <v>64260</v>
      </c>
      <c r="CG43" s="237">
        <f>'BAR BB| Open rates'!CG43*0.85</f>
        <v>64260</v>
      </c>
      <c r="CH43" s="237">
        <f>'BAR BB| Open rates'!CH43*0.85</f>
        <v>66130</v>
      </c>
      <c r="CI43" s="237">
        <f>'BAR BB| Open rates'!CI43*0.85</f>
        <v>66130</v>
      </c>
      <c r="CJ43" s="237">
        <f>'BAR BB| Open rates'!CJ43*0.85</f>
        <v>64260</v>
      </c>
      <c r="CK43" s="237">
        <f>'BAR BB| Open rates'!CK43*0.85</f>
        <v>64260</v>
      </c>
      <c r="CL43" s="237">
        <f>'BAR BB| Open rates'!CL43*0.85</f>
        <v>64260</v>
      </c>
      <c r="CM43" s="237">
        <f>'BAR BB| Open rates'!CM43*0.85</f>
        <v>64260</v>
      </c>
      <c r="CN43" s="237">
        <f>'BAR BB| Open rates'!CN43*0.85</f>
        <v>64260</v>
      </c>
      <c r="CO43" s="237">
        <f>'BAR BB| Open rates'!CO43*0.85</f>
        <v>66130</v>
      </c>
      <c r="CP43" s="237">
        <f>'BAR BB| Open rates'!CP43*0.85</f>
        <v>66130</v>
      </c>
      <c r="CQ43" s="237">
        <f>'BAR BB| Open rates'!CQ43*0.85</f>
        <v>64260</v>
      </c>
      <c r="CR43" s="237">
        <f>'BAR BB| Open rates'!CR43*0.85</f>
        <v>64260</v>
      </c>
      <c r="CS43" s="237">
        <f>'BAR BB| Open rates'!CS43*0.85</f>
        <v>64260</v>
      </c>
      <c r="CT43" s="237">
        <f>'BAR BB| Open rates'!CT43*0.85</f>
        <v>64260</v>
      </c>
      <c r="CU43" s="237">
        <f>'BAR BB| Open rates'!CU43*0.85</f>
        <v>57375</v>
      </c>
      <c r="CV43" s="237">
        <f>'BAR BB| Open rates'!CV43*0.85</f>
        <v>57375</v>
      </c>
      <c r="CW43" s="237">
        <f>'BAR BB| Open rates'!CW43*0.85</f>
        <v>57375</v>
      </c>
      <c r="CX43" s="237">
        <f>'BAR BB| Open rates'!CX43*0.85</f>
        <v>55675</v>
      </c>
      <c r="CY43" s="237">
        <f>'BAR BB| Open rates'!CY43*0.85</f>
        <v>55675</v>
      </c>
      <c r="CZ43" s="237">
        <f>'BAR BB| Open rates'!CZ43*0.85</f>
        <v>55675</v>
      </c>
      <c r="DA43" s="237">
        <f>'BAR BB| Open rates'!DA43*0.85</f>
        <v>55675</v>
      </c>
      <c r="DB43" s="237">
        <f>'BAR BB| Open rates'!DB43*0.85</f>
        <v>55675</v>
      </c>
      <c r="DC43" s="237">
        <f>'BAR BB| Open rates'!DC43*0.85</f>
        <v>57375</v>
      </c>
      <c r="DD43" s="237">
        <f>'BAR BB| Open rates'!DD43*0.85</f>
        <v>57375</v>
      </c>
      <c r="DE43" s="237">
        <f>'BAR BB| Open rates'!DE43*0.85</f>
        <v>55675</v>
      </c>
      <c r="DF43" s="237">
        <f>'BAR BB| Open rates'!DF43*0.85</f>
        <v>55675</v>
      </c>
      <c r="DG43" s="237">
        <f>'BAR BB| Open rates'!DG43*0.85</f>
        <v>55675</v>
      </c>
      <c r="DH43" s="237">
        <f>'BAR BB| Open rates'!DH43*0.85</f>
        <v>55675</v>
      </c>
      <c r="DI43" s="237">
        <f>'BAR BB| Open rates'!DI43*0.85</f>
        <v>55675</v>
      </c>
      <c r="DJ43" s="237">
        <f>'BAR BB| Open rates'!DJ43*0.85</f>
        <v>57375</v>
      </c>
      <c r="DK43" s="237">
        <f>'BAR BB| Open rates'!DK43*0.85</f>
        <v>57375</v>
      </c>
      <c r="DL43" s="237">
        <f>'BAR BB| Open rates'!DL43*0.85</f>
        <v>55675</v>
      </c>
      <c r="DM43" s="237">
        <f>'BAR BB| Open rates'!DM43*0.85</f>
        <v>55675</v>
      </c>
      <c r="DN43" s="237">
        <f>'BAR BB| Open rates'!DN43*0.85</f>
        <v>55675</v>
      </c>
      <c r="DO43" s="237">
        <f>'BAR BB| Open rates'!DO43*0.85</f>
        <v>55675</v>
      </c>
      <c r="DP43" s="237">
        <f>'BAR BB| Open rates'!DP43*0.85</f>
        <v>55675</v>
      </c>
      <c r="DQ43" s="237">
        <f>'BAR BB| Open rates'!DQ43*0.85</f>
        <v>57375</v>
      </c>
      <c r="DR43" s="237">
        <f>'BAR BB| Open rates'!DR43*0.85</f>
        <v>57375</v>
      </c>
      <c r="DS43" s="237">
        <f>'BAR BB| Open rates'!DS43*0.85</f>
        <v>55675</v>
      </c>
      <c r="DT43" s="237">
        <f>'BAR BB| Open rates'!DT43*0.85</f>
        <v>55675</v>
      </c>
      <c r="DU43" s="237">
        <f>'BAR BB| Open rates'!DU43*0.85</f>
        <v>55675</v>
      </c>
      <c r="DV43" s="237">
        <f>'BAR BB| Open rates'!DV43*0.85</f>
        <v>55675</v>
      </c>
      <c r="DW43" s="237">
        <f>'BAR BB| Open rates'!DW43*0.85</f>
        <v>55675</v>
      </c>
      <c r="DX43" s="237">
        <f>'BAR BB| Open rates'!DX43*0.85</f>
        <v>57375</v>
      </c>
      <c r="DY43" s="237">
        <f>'BAR BB| Open rates'!DY43*0.85</f>
        <v>57375</v>
      </c>
      <c r="DZ43" s="237">
        <f>'BAR BB| Open rates'!DZ43*0.85</f>
        <v>58820</v>
      </c>
      <c r="EA43" s="237">
        <f>'BAR BB| Open rates'!EA43*0.85</f>
        <v>58820</v>
      </c>
      <c r="EB43" s="237">
        <f>'BAR BB| Open rates'!EB43*0.85</f>
        <v>58820</v>
      </c>
      <c r="EC43" s="237">
        <f>'BAR BB| Open rates'!EC43*0.85</f>
        <v>60690</v>
      </c>
      <c r="ED43" s="237">
        <f>'BAR BB| Open rates'!ED43*0.85</f>
        <v>60690</v>
      </c>
      <c r="EE43" s="237">
        <f>'BAR BB| Open rates'!EE43*0.85</f>
        <v>60690</v>
      </c>
      <c r="EF43" s="237">
        <f>'BAR BB| Open rates'!EF43*0.85</f>
        <v>60690</v>
      </c>
      <c r="EG43" s="237">
        <f>'BAR BB| Open rates'!EG43*0.85</f>
        <v>54825</v>
      </c>
      <c r="EH43" s="237">
        <f>'BAR BB| Open rates'!EH43*0.85</f>
        <v>54825</v>
      </c>
      <c r="EI43" s="237">
        <f>'BAR BB| Open rates'!EI43*0.85</f>
        <v>54825</v>
      </c>
      <c r="EJ43" s="237">
        <f>'BAR BB| Open rates'!EJ43*0.85</f>
        <v>54825</v>
      </c>
      <c r="EK43" s="237">
        <f>'BAR BB| Open rates'!EK43*0.85</f>
        <v>54825</v>
      </c>
      <c r="EL43" s="237">
        <f>'BAR BB| Open rates'!EL43*0.85</f>
        <v>55675</v>
      </c>
      <c r="EM43" s="237">
        <f>'BAR BB| Open rates'!EM43*0.85</f>
        <v>55675</v>
      </c>
      <c r="EN43" s="237">
        <f>'BAR BB| Open rates'!EN43*0.85</f>
        <v>54825</v>
      </c>
      <c r="EO43" s="237">
        <f>'BAR BB| Open rates'!EO43*0.85</f>
        <v>54825</v>
      </c>
      <c r="EP43" s="237">
        <f>'BAR BB| Open rates'!EP43*0.85</f>
        <v>54825</v>
      </c>
      <c r="EQ43" s="237">
        <f>'BAR BB| Open rates'!EQ43*0.85</f>
        <v>54825</v>
      </c>
      <c r="ER43" s="237">
        <f>'BAR BB| Open rates'!ER43*0.85</f>
        <v>54825</v>
      </c>
      <c r="ES43" s="237">
        <f>'BAR BB| Open rates'!ES43*0.85</f>
        <v>55675</v>
      </c>
      <c r="ET43" s="237">
        <f>'BAR BB| Open rates'!ET43*0.85</f>
        <v>55675</v>
      </c>
      <c r="EU43" s="237">
        <f>'BAR BB| Open rates'!EU43*0.85</f>
        <v>54825</v>
      </c>
      <c r="EV43" s="237">
        <f>'BAR BB| Open rates'!EV43*0.85</f>
        <v>54825</v>
      </c>
      <c r="EW43" s="237">
        <f>'BAR BB| Open rates'!EW43*0.85</f>
        <v>54825</v>
      </c>
      <c r="EX43" s="237">
        <f>'BAR BB| Open rates'!EX43*0.85</f>
        <v>54825</v>
      </c>
      <c r="EY43" s="237">
        <f>'BAR BB| Open rates'!EY43*0.85</f>
        <v>54825</v>
      </c>
      <c r="EZ43" s="237">
        <f>'BAR BB| Open rates'!EZ43*0.85</f>
        <v>55675</v>
      </c>
      <c r="FA43" s="237">
        <f>'BAR BB| Open rates'!FA43*0.85</f>
        <v>55675</v>
      </c>
      <c r="FB43" s="237">
        <f>'BAR BB| Open rates'!FB43*0.85</f>
        <v>54825</v>
      </c>
      <c r="FC43" s="237">
        <f>'BAR BB| Open rates'!FC43*0.85</f>
        <v>54825</v>
      </c>
      <c r="FD43" s="237">
        <f>'BAR BB| Open rates'!FD43*0.85</f>
        <v>54825</v>
      </c>
      <c r="FE43" s="237">
        <f>'BAR BB| Open rates'!FE43*0.85</f>
        <v>54825</v>
      </c>
      <c r="FF43" s="237">
        <f>'BAR BB| Open rates'!FF43*0.85</f>
        <v>54825</v>
      </c>
      <c r="FG43" s="237">
        <f>'BAR BB| Open rates'!FG43*0.85</f>
        <v>55675</v>
      </c>
      <c r="FH43" s="237">
        <f>'BAR BB| Open rates'!FH43*0.85</f>
        <v>55675</v>
      </c>
      <c r="FI43" s="237">
        <f>'BAR BB| Open rates'!FI43*0.85</f>
        <v>54825</v>
      </c>
      <c r="FJ43" s="237">
        <f>'BAR BB| Open rates'!FJ43*0.85</f>
        <v>54825</v>
      </c>
      <c r="FK43" s="237">
        <f>'BAR BB| Open rates'!FK43*0.85</f>
        <v>54825</v>
      </c>
      <c r="FL43" s="237">
        <f>'BAR BB| Open rates'!FL43*0.85</f>
        <v>54825</v>
      </c>
      <c r="FM43" s="237">
        <f>'BAR BB| Open rates'!FM43*0.85</f>
        <v>54825</v>
      </c>
      <c r="FN43" s="237">
        <f>'BAR BB| Open rates'!FN43*0.85</f>
        <v>55675</v>
      </c>
      <c r="FO43" s="237">
        <f>'BAR BB| Open rates'!FO43*0.85</f>
        <v>55675</v>
      </c>
      <c r="FP43" s="237">
        <f>'BAR BB| Open rates'!FP43*0.85</f>
        <v>54825</v>
      </c>
      <c r="FQ43" s="237">
        <f>'BAR BB| Open rates'!FQ43*0.85</f>
        <v>54825</v>
      </c>
      <c r="FR43" s="237">
        <f>'BAR BB| Open rates'!FR43*0.85</f>
        <v>54825</v>
      </c>
      <c r="FS43" s="237">
        <f>'BAR BB| Open rates'!FS43*0.85</f>
        <v>54825</v>
      </c>
      <c r="FT43" s="237">
        <f>'BAR BB| Open rates'!FT43*0.85</f>
        <v>54825</v>
      </c>
      <c r="FU43" s="237">
        <f>'BAR BB| Open rates'!FU43*0.85</f>
        <v>55675</v>
      </c>
      <c r="FV43" s="237">
        <f>'BAR BB| Open rates'!FV43*0.85</f>
        <v>55675</v>
      </c>
      <c r="FW43" s="237">
        <f>'BAR BB| Open rates'!FW43*0.85</f>
        <v>58820</v>
      </c>
      <c r="FX43" s="237">
        <f>'BAR BB| Open rates'!FX43*0.85</f>
        <v>58820</v>
      </c>
      <c r="FY43" s="237">
        <f>'BAR BB| Open rates'!FY43*0.85</f>
        <v>58820</v>
      </c>
      <c r="FZ43" s="237">
        <f>'BAR BB| Open rates'!FZ43*0.85</f>
        <v>58820</v>
      </c>
      <c r="GA43" s="237">
        <f>'BAR BB| Open rates'!GA43*0.85</f>
        <v>58820</v>
      </c>
      <c r="GB43" s="237">
        <f>'BAR BB| Open rates'!GB43*0.85</f>
        <v>60690</v>
      </c>
      <c r="GC43" s="237">
        <f>'BAR BB| Open rates'!GC43*0.85</f>
        <v>60690</v>
      </c>
      <c r="GD43" s="237">
        <f>'BAR BB| Open rates'!GD43*0.85</f>
        <v>60690</v>
      </c>
      <c r="GE43" s="237">
        <f>'BAR BB| Open rates'!GE43*0.85</f>
        <v>60690</v>
      </c>
    </row>
    <row r="44" spans="1:187" s="32" customFormat="1" x14ac:dyDescent="0.2">
      <c r="A44" s="237">
        <v>5</v>
      </c>
      <c r="B44" s="237">
        <f>'BAR BB| Open rates'!B44*0.85</f>
        <v>83725</v>
      </c>
      <c r="C44" s="237">
        <f>'BAR BB| Open rates'!C44*0.85</f>
        <v>83725</v>
      </c>
      <c r="D44" s="237">
        <f>'BAR BB| Open rates'!D44*0.85</f>
        <v>81430</v>
      </c>
      <c r="E44" s="237">
        <f>'BAR BB| Open rates'!E44*0.85</f>
        <v>81430</v>
      </c>
      <c r="F44" s="237">
        <f>'BAR BB| Open rates'!F44*0.85</f>
        <v>79560</v>
      </c>
      <c r="G44" s="237">
        <f>'BAR BB| Open rates'!G44*0.85</f>
        <v>81430</v>
      </c>
      <c r="H44" s="237">
        <f>'BAR BB| Open rates'!H44*0.85</f>
        <v>81430</v>
      </c>
      <c r="I44" s="237">
        <f>'BAR BB| Open rates'!I44*0.85</f>
        <v>83130</v>
      </c>
      <c r="J44" s="237">
        <f>'BAR BB| Open rates'!J44*0.85</f>
        <v>83130</v>
      </c>
      <c r="K44" s="237">
        <f>'BAR BB| Open rates'!K44*0.85</f>
        <v>81430</v>
      </c>
      <c r="L44" s="237">
        <f>'BAR BB| Open rates'!L44*0.85</f>
        <v>81430</v>
      </c>
      <c r="M44" s="237">
        <f>'BAR BB| Open rates'!M44*0.85</f>
        <v>81430</v>
      </c>
      <c r="N44" s="237">
        <f>'BAR BB| Open rates'!N44*0.85</f>
        <v>81430</v>
      </c>
      <c r="O44" s="237">
        <f>'BAR BB| Open rates'!O44*0.85</f>
        <v>81430</v>
      </c>
      <c r="P44" s="237">
        <f>'BAR BB| Open rates'!P44*0.85</f>
        <v>83130</v>
      </c>
      <c r="Q44" s="237">
        <f>'BAR BB| Open rates'!Q44*0.85</f>
        <v>83130</v>
      </c>
      <c r="R44" s="237">
        <f>'BAR BB| Open rates'!R44*0.85</f>
        <v>83130</v>
      </c>
      <c r="S44" s="237">
        <f>'BAR BB| Open rates'!S44*0.85</f>
        <v>83130</v>
      </c>
      <c r="T44" s="237">
        <f>'BAR BB| Open rates'!T44*0.85</f>
        <v>83130</v>
      </c>
      <c r="U44" s="237">
        <f>'BAR BB| Open rates'!U44*0.85</f>
        <v>83130</v>
      </c>
      <c r="V44" s="237">
        <f>'BAR BB| Open rates'!V44*0.85</f>
        <v>83130</v>
      </c>
      <c r="W44" s="237">
        <f>'BAR BB| Open rates'!W44*0.85</f>
        <v>84830</v>
      </c>
      <c r="X44" s="237">
        <f>'BAR BB| Open rates'!X44*0.85</f>
        <v>84830</v>
      </c>
      <c r="Y44" s="237">
        <f>'BAR BB| Open rates'!Y44*0.85</f>
        <v>83130</v>
      </c>
      <c r="Z44" s="237">
        <f>'BAR BB| Open rates'!Z44*0.85</f>
        <v>83130</v>
      </c>
      <c r="AA44" s="237">
        <f>'BAR BB| Open rates'!AA44*0.85</f>
        <v>83130</v>
      </c>
      <c r="AB44" s="237">
        <f>'BAR BB| Open rates'!AB44*0.85</f>
        <v>83130</v>
      </c>
      <c r="AC44" s="237">
        <f>'BAR BB| Open rates'!AC44*0.85</f>
        <v>83130</v>
      </c>
      <c r="AD44" s="237">
        <f>'BAR BB| Open rates'!AD44*0.85</f>
        <v>84830</v>
      </c>
      <c r="AE44" s="237">
        <f>'BAR BB| Open rates'!AE44*0.85</f>
        <v>84830</v>
      </c>
      <c r="AF44" s="237">
        <f>'BAR BB| Open rates'!AF44*0.85</f>
        <v>83130</v>
      </c>
      <c r="AG44" s="237">
        <f>'BAR BB| Open rates'!AG44*0.85</f>
        <v>83130</v>
      </c>
      <c r="AH44" s="237">
        <f>'BAR BB| Open rates'!AH44*0.85</f>
        <v>83130</v>
      </c>
      <c r="AI44" s="237">
        <f>'BAR BB| Open rates'!AI44*0.85</f>
        <v>83130</v>
      </c>
      <c r="AJ44" s="237">
        <f>'BAR BB| Open rates'!AJ44*0.85</f>
        <v>83130</v>
      </c>
      <c r="AK44" s="237">
        <f>'BAR BB| Open rates'!AK44*0.85</f>
        <v>84830</v>
      </c>
      <c r="AL44" s="237">
        <f>'BAR BB| Open rates'!AL44*0.85</f>
        <v>84830</v>
      </c>
      <c r="AM44" s="237">
        <f>'BAR BB| Open rates'!AM44*0.85</f>
        <v>83130</v>
      </c>
      <c r="AN44" s="237">
        <f>'BAR BB| Open rates'!AN44*0.85</f>
        <v>83130</v>
      </c>
      <c r="AO44" s="237">
        <f>'BAR BB| Open rates'!AO44*0.85</f>
        <v>83130</v>
      </c>
      <c r="AP44" s="237">
        <f>'BAR BB| Open rates'!AP44*0.85</f>
        <v>83130</v>
      </c>
      <c r="AQ44" s="237">
        <f>'BAR BB| Open rates'!AQ44*0.85</f>
        <v>83130</v>
      </c>
      <c r="AR44" s="237">
        <f>'BAR BB| Open rates'!AR44*0.85</f>
        <v>84830</v>
      </c>
      <c r="AS44" s="237">
        <f>'BAR BB| Open rates'!AS44*0.85</f>
        <v>84830</v>
      </c>
      <c r="AT44" s="237">
        <f>'BAR BB| Open rates'!AT44*0.85</f>
        <v>83130</v>
      </c>
      <c r="AU44" s="237">
        <f>'BAR BB| Open rates'!AU44*0.85</f>
        <v>83130</v>
      </c>
      <c r="AV44" s="237">
        <f>'BAR BB| Open rates'!AV44*0.85</f>
        <v>83130</v>
      </c>
      <c r="AW44" s="237">
        <f>'BAR BB| Open rates'!AW44*0.85</f>
        <v>83130</v>
      </c>
      <c r="AX44" s="237">
        <f>'BAR BB| Open rates'!AX44*0.85</f>
        <v>83130</v>
      </c>
      <c r="AY44" s="237">
        <f>'BAR BB| Open rates'!AY44*0.85</f>
        <v>84830</v>
      </c>
      <c r="AZ44" s="237">
        <f>'BAR BB| Open rates'!AZ44*0.85</f>
        <v>84830</v>
      </c>
      <c r="BA44" s="237">
        <f>'BAR BB| Open rates'!BA44*0.85</f>
        <v>83130</v>
      </c>
      <c r="BB44" s="237">
        <f>'BAR BB| Open rates'!BB44*0.85</f>
        <v>83130</v>
      </c>
      <c r="BC44" s="237">
        <f>'BAR BB| Open rates'!BC44*0.85</f>
        <v>83130</v>
      </c>
      <c r="BD44" s="237">
        <f>'BAR BB| Open rates'!BD44*0.85</f>
        <v>83130</v>
      </c>
      <c r="BE44" s="237">
        <f>'BAR BB| Open rates'!BE44*0.85</f>
        <v>83130</v>
      </c>
      <c r="BF44" s="237">
        <f>'BAR BB| Open rates'!BF44*0.85</f>
        <v>84830</v>
      </c>
      <c r="BG44" s="237">
        <f>'BAR BB| Open rates'!BG44*0.85</f>
        <v>84830</v>
      </c>
      <c r="BH44" s="237">
        <f>'BAR BB| Open rates'!BH44*0.85</f>
        <v>80410</v>
      </c>
      <c r="BI44" s="237">
        <f>'BAR BB| Open rates'!BI44*0.85</f>
        <v>80410</v>
      </c>
      <c r="BJ44" s="237">
        <f>'BAR BB| Open rates'!BJ44*0.85</f>
        <v>80410</v>
      </c>
      <c r="BK44" s="237">
        <f>'BAR BB| Open rates'!BK44*0.85</f>
        <v>80410</v>
      </c>
      <c r="BL44" s="237">
        <f>'BAR BB| Open rates'!BL44*0.85</f>
        <v>80410</v>
      </c>
      <c r="BM44" s="237">
        <f>'BAR BB| Open rates'!BM44*0.85</f>
        <v>81430</v>
      </c>
      <c r="BN44" s="237">
        <f>'BAR BB| Open rates'!BN44*0.85</f>
        <v>81430</v>
      </c>
      <c r="BO44" s="237">
        <f>'BAR BB| Open rates'!BO44*0.85</f>
        <v>79560</v>
      </c>
      <c r="BP44" s="237">
        <f>'BAR BB| Open rates'!BP44*0.85</f>
        <v>79560</v>
      </c>
      <c r="BQ44" s="237">
        <f>'BAR BB| Open rates'!BQ44*0.85</f>
        <v>68680</v>
      </c>
      <c r="BR44" s="237">
        <f>'BAR BB| Open rates'!BR44*0.85</f>
        <v>68680</v>
      </c>
      <c r="BS44" s="237">
        <f>'BAR BB| Open rates'!BS44*0.85</f>
        <v>68680</v>
      </c>
      <c r="BT44" s="237">
        <f>'BAR BB| Open rates'!BT44*0.85</f>
        <v>68680</v>
      </c>
      <c r="BU44" s="237">
        <f>'BAR BB| Open rates'!BU44*0.85</f>
        <v>68680</v>
      </c>
      <c r="BV44" s="237">
        <f>'BAR BB| Open rates'!BV44*0.85</f>
        <v>66810</v>
      </c>
      <c r="BW44" s="237">
        <f>'BAR BB| Open rates'!BW44*0.85</f>
        <v>66810</v>
      </c>
      <c r="BX44" s="237">
        <f>'BAR BB| Open rates'!BX44*0.85</f>
        <v>66810</v>
      </c>
      <c r="BY44" s="237">
        <f>'BAR BB| Open rates'!BY44*0.85</f>
        <v>66810</v>
      </c>
      <c r="BZ44" s="237">
        <f>'BAR BB| Open rates'!BZ44*0.85</f>
        <v>66810</v>
      </c>
      <c r="CA44" s="237">
        <f>'BAR BB| Open rates'!CA44*0.85</f>
        <v>68680</v>
      </c>
      <c r="CB44" s="237">
        <f>'BAR BB| Open rates'!CB44*0.85</f>
        <v>68680</v>
      </c>
      <c r="CC44" s="237">
        <f>'BAR BB| Open rates'!CC44*0.85</f>
        <v>66810</v>
      </c>
      <c r="CD44" s="237">
        <f>'BAR BB| Open rates'!CD44*0.85</f>
        <v>66810</v>
      </c>
      <c r="CE44" s="237">
        <f>'BAR BB| Open rates'!CE44*0.85</f>
        <v>66810</v>
      </c>
      <c r="CF44" s="237">
        <f>'BAR BB| Open rates'!CF44*0.85</f>
        <v>66810</v>
      </c>
      <c r="CG44" s="237">
        <f>'BAR BB| Open rates'!CG44*0.85</f>
        <v>66810</v>
      </c>
      <c r="CH44" s="237">
        <f>'BAR BB| Open rates'!CH44*0.85</f>
        <v>68680</v>
      </c>
      <c r="CI44" s="237">
        <f>'BAR BB| Open rates'!CI44*0.85</f>
        <v>68680</v>
      </c>
      <c r="CJ44" s="237">
        <f>'BAR BB| Open rates'!CJ44*0.85</f>
        <v>66810</v>
      </c>
      <c r="CK44" s="237">
        <f>'BAR BB| Open rates'!CK44*0.85</f>
        <v>66810</v>
      </c>
      <c r="CL44" s="237">
        <f>'BAR BB| Open rates'!CL44*0.85</f>
        <v>66810</v>
      </c>
      <c r="CM44" s="237">
        <f>'BAR BB| Open rates'!CM44*0.85</f>
        <v>66810</v>
      </c>
      <c r="CN44" s="237">
        <f>'BAR BB| Open rates'!CN44*0.85</f>
        <v>66810</v>
      </c>
      <c r="CO44" s="237">
        <f>'BAR BB| Open rates'!CO44*0.85</f>
        <v>68680</v>
      </c>
      <c r="CP44" s="237">
        <f>'BAR BB| Open rates'!CP44*0.85</f>
        <v>68680</v>
      </c>
      <c r="CQ44" s="237">
        <f>'BAR BB| Open rates'!CQ44*0.85</f>
        <v>66810</v>
      </c>
      <c r="CR44" s="237">
        <f>'BAR BB| Open rates'!CR44*0.85</f>
        <v>66810</v>
      </c>
      <c r="CS44" s="237">
        <f>'BAR BB| Open rates'!CS44*0.85</f>
        <v>66810</v>
      </c>
      <c r="CT44" s="237">
        <f>'BAR BB| Open rates'!CT44*0.85</f>
        <v>66810</v>
      </c>
      <c r="CU44" s="237">
        <f>'BAR BB| Open rates'!CU44*0.85</f>
        <v>59925</v>
      </c>
      <c r="CV44" s="237">
        <f>'BAR BB| Open rates'!CV44*0.85</f>
        <v>59925</v>
      </c>
      <c r="CW44" s="237">
        <f>'BAR BB| Open rates'!CW44*0.85</f>
        <v>59925</v>
      </c>
      <c r="CX44" s="237">
        <f>'BAR BB| Open rates'!CX44*0.85</f>
        <v>58225</v>
      </c>
      <c r="CY44" s="237">
        <f>'BAR BB| Open rates'!CY44*0.85</f>
        <v>58225</v>
      </c>
      <c r="CZ44" s="237">
        <f>'BAR BB| Open rates'!CZ44*0.85</f>
        <v>58225</v>
      </c>
      <c r="DA44" s="237">
        <f>'BAR BB| Open rates'!DA44*0.85</f>
        <v>58225</v>
      </c>
      <c r="DB44" s="237">
        <f>'BAR BB| Open rates'!DB44*0.85</f>
        <v>58225</v>
      </c>
      <c r="DC44" s="237">
        <f>'BAR BB| Open rates'!DC44*0.85</f>
        <v>59925</v>
      </c>
      <c r="DD44" s="237">
        <f>'BAR BB| Open rates'!DD44*0.85</f>
        <v>59925</v>
      </c>
      <c r="DE44" s="237">
        <f>'BAR BB| Open rates'!DE44*0.85</f>
        <v>58225</v>
      </c>
      <c r="DF44" s="237">
        <f>'BAR BB| Open rates'!DF44*0.85</f>
        <v>58225</v>
      </c>
      <c r="DG44" s="237">
        <f>'BAR BB| Open rates'!DG44*0.85</f>
        <v>58225</v>
      </c>
      <c r="DH44" s="237">
        <f>'BAR BB| Open rates'!DH44*0.85</f>
        <v>58225</v>
      </c>
      <c r="DI44" s="237">
        <f>'BAR BB| Open rates'!DI44*0.85</f>
        <v>58225</v>
      </c>
      <c r="DJ44" s="237">
        <f>'BAR BB| Open rates'!DJ44*0.85</f>
        <v>59925</v>
      </c>
      <c r="DK44" s="237">
        <f>'BAR BB| Open rates'!DK44*0.85</f>
        <v>59925</v>
      </c>
      <c r="DL44" s="237">
        <f>'BAR BB| Open rates'!DL44*0.85</f>
        <v>58225</v>
      </c>
      <c r="DM44" s="237">
        <f>'BAR BB| Open rates'!DM44*0.85</f>
        <v>58225</v>
      </c>
      <c r="DN44" s="237">
        <f>'BAR BB| Open rates'!DN44*0.85</f>
        <v>58225</v>
      </c>
      <c r="DO44" s="237">
        <f>'BAR BB| Open rates'!DO44*0.85</f>
        <v>58225</v>
      </c>
      <c r="DP44" s="237">
        <f>'BAR BB| Open rates'!DP44*0.85</f>
        <v>58225</v>
      </c>
      <c r="DQ44" s="237">
        <f>'BAR BB| Open rates'!DQ44*0.85</f>
        <v>59925</v>
      </c>
      <c r="DR44" s="237">
        <f>'BAR BB| Open rates'!DR44*0.85</f>
        <v>59925</v>
      </c>
      <c r="DS44" s="237">
        <f>'BAR BB| Open rates'!DS44*0.85</f>
        <v>58225</v>
      </c>
      <c r="DT44" s="237">
        <f>'BAR BB| Open rates'!DT44*0.85</f>
        <v>58225</v>
      </c>
      <c r="DU44" s="237">
        <f>'BAR BB| Open rates'!DU44*0.85</f>
        <v>58225</v>
      </c>
      <c r="DV44" s="237">
        <f>'BAR BB| Open rates'!DV44*0.85</f>
        <v>58225</v>
      </c>
      <c r="DW44" s="237">
        <f>'BAR BB| Open rates'!DW44*0.85</f>
        <v>58225</v>
      </c>
      <c r="DX44" s="237">
        <f>'BAR BB| Open rates'!DX44*0.85</f>
        <v>59925</v>
      </c>
      <c r="DY44" s="237">
        <f>'BAR BB| Open rates'!DY44*0.85</f>
        <v>59925</v>
      </c>
      <c r="DZ44" s="237">
        <f>'BAR BB| Open rates'!DZ44*0.85</f>
        <v>61370</v>
      </c>
      <c r="EA44" s="237">
        <f>'BAR BB| Open rates'!EA44*0.85</f>
        <v>61370</v>
      </c>
      <c r="EB44" s="237">
        <f>'BAR BB| Open rates'!EB44*0.85</f>
        <v>61370</v>
      </c>
      <c r="EC44" s="237">
        <f>'BAR BB| Open rates'!EC44*0.85</f>
        <v>63240</v>
      </c>
      <c r="ED44" s="237">
        <f>'BAR BB| Open rates'!ED44*0.85</f>
        <v>63240</v>
      </c>
      <c r="EE44" s="237">
        <f>'BAR BB| Open rates'!EE44*0.85</f>
        <v>63240</v>
      </c>
      <c r="EF44" s="237">
        <f>'BAR BB| Open rates'!EF44*0.85</f>
        <v>63240</v>
      </c>
      <c r="EG44" s="237">
        <f>'BAR BB| Open rates'!EG44*0.85</f>
        <v>57375</v>
      </c>
      <c r="EH44" s="237">
        <f>'BAR BB| Open rates'!EH44*0.85</f>
        <v>57375</v>
      </c>
      <c r="EI44" s="237">
        <f>'BAR BB| Open rates'!EI44*0.85</f>
        <v>57375</v>
      </c>
      <c r="EJ44" s="237">
        <f>'BAR BB| Open rates'!EJ44*0.85</f>
        <v>57375</v>
      </c>
      <c r="EK44" s="237">
        <f>'BAR BB| Open rates'!EK44*0.85</f>
        <v>57375</v>
      </c>
      <c r="EL44" s="237">
        <f>'BAR BB| Open rates'!EL44*0.85</f>
        <v>58225</v>
      </c>
      <c r="EM44" s="237">
        <f>'BAR BB| Open rates'!EM44*0.85</f>
        <v>58225</v>
      </c>
      <c r="EN44" s="237">
        <f>'BAR BB| Open rates'!EN44*0.85</f>
        <v>57375</v>
      </c>
      <c r="EO44" s="237">
        <f>'BAR BB| Open rates'!EO44*0.85</f>
        <v>57375</v>
      </c>
      <c r="EP44" s="237">
        <f>'BAR BB| Open rates'!EP44*0.85</f>
        <v>57375</v>
      </c>
      <c r="EQ44" s="237">
        <f>'BAR BB| Open rates'!EQ44*0.85</f>
        <v>57375</v>
      </c>
      <c r="ER44" s="237">
        <f>'BAR BB| Open rates'!ER44*0.85</f>
        <v>57375</v>
      </c>
      <c r="ES44" s="237">
        <f>'BAR BB| Open rates'!ES44*0.85</f>
        <v>58225</v>
      </c>
      <c r="ET44" s="237">
        <f>'BAR BB| Open rates'!ET44*0.85</f>
        <v>58225</v>
      </c>
      <c r="EU44" s="237">
        <f>'BAR BB| Open rates'!EU44*0.85</f>
        <v>57375</v>
      </c>
      <c r="EV44" s="237">
        <f>'BAR BB| Open rates'!EV44*0.85</f>
        <v>57375</v>
      </c>
      <c r="EW44" s="237">
        <f>'BAR BB| Open rates'!EW44*0.85</f>
        <v>57375</v>
      </c>
      <c r="EX44" s="237">
        <f>'BAR BB| Open rates'!EX44*0.85</f>
        <v>57375</v>
      </c>
      <c r="EY44" s="237">
        <f>'BAR BB| Open rates'!EY44*0.85</f>
        <v>57375</v>
      </c>
      <c r="EZ44" s="237">
        <f>'BAR BB| Open rates'!EZ44*0.85</f>
        <v>58225</v>
      </c>
      <c r="FA44" s="237">
        <f>'BAR BB| Open rates'!FA44*0.85</f>
        <v>58225</v>
      </c>
      <c r="FB44" s="237">
        <f>'BAR BB| Open rates'!FB44*0.85</f>
        <v>57375</v>
      </c>
      <c r="FC44" s="237">
        <f>'BAR BB| Open rates'!FC44*0.85</f>
        <v>57375</v>
      </c>
      <c r="FD44" s="237">
        <f>'BAR BB| Open rates'!FD44*0.85</f>
        <v>57375</v>
      </c>
      <c r="FE44" s="237">
        <f>'BAR BB| Open rates'!FE44*0.85</f>
        <v>57375</v>
      </c>
      <c r="FF44" s="237">
        <f>'BAR BB| Open rates'!FF44*0.85</f>
        <v>57375</v>
      </c>
      <c r="FG44" s="237">
        <f>'BAR BB| Open rates'!FG44*0.85</f>
        <v>58225</v>
      </c>
      <c r="FH44" s="237">
        <f>'BAR BB| Open rates'!FH44*0.85</f>
        <v>58225</v>
      </c>
      <c r="FI44" s="237">
        <f>'BAR BB| Open rates'!FI44*0.85</f>
        <v>57375</v>
      </c>
      <c r="FJ44" s="237">
        <f>'BAR BB| Open rates'!FJ44*0.85</f>
        <v>57375</v>
      </c>
      <c r="FK44" s="237">
        <f>'BAR BB| Open rates'!FK44*0.85</f>
        <v>57375</v>
      </c>
      <c r="FL44" s="237">
        <f>'BAR BB| Open rates'!FL44*0.85</f>
        <v>57375</v>
      </c>
      <c r="FM44" s="237">
        <f>'BAR BB| Open rates'!FM44*0.85</f>
        <v>57375</v>
      </c>
      <c r="FN44" s="237">
        <f>'BAR BB| Open rates'!FN44*0.85</f>
        <v>58225</v>
      </c>
      <c r="FO44" s="237">
        <f>'BAR BB| Open rates'!FO44*0.85</f>
        <v>58225</v>
      </c>
      <c r="FP44" s="237">
        <f>'BAR BB| Open rates'!FP44*0.85</f>
        <v>57375</v>
      </c>
      <c r="FQ44" s="237">
        <f>'BAR BB| Open rates'!FQ44*0.85</f>
        <v>57375</v>
      </c>
      <c r="FR44" s="237">
        <f>'BAR BB| Open rates'!FR44*0.85</f>
        <v>57375</v>
      </c>
      <c r="FS44" s="237">
        <f>'BAR BB| Open rates'!FS44*0.85</f>
        <v>57375</v>
      </c>
      <c r="FT44" s="237">
        <f>'BAR BB| Open rates'!FT44*0.85</f>
        <v>57375</v>
      </c>
      <c r="FU44" s="237">
        <f>'BAR BB| Open rates'!FU44*0.85</f>
        <v>58225</v>
      </c>
      <c r="FV44" s="237">
        <f>'BAR BB| Open rates'!FV44*0.85</f>
        <v>58225</v>
      </c>
      <c r="FW44" s="237">
        <f>'BAR BB| Open rates'!FW44*0.85</f>
        <v>61370</v>
      </c>
      <c r="FX44" s="237">
        <f>'BAR BB| Open rates'!FX44*0.85</f>
        <v>61370</v>
      </c>
      <c r="FY44" s="237">
        <f>'BAR BB| Open rates'!FY44*0.85</f>
        <v>61370</v>
      </c>
      <c r="FZ44" s="237">
        <f>'BAR BB| Open rates'!FZ44*0.85</f>
        <v>61370</v>
      </c>
      <c r="GA44" s="237">
        <f>'BAR BB| Open rates'!GA44*0.85</f>
        <v>61370</v>
      </c>
      <c r="GB44" s="237">
        <f>'BAR BB| Open rates'!GB44*0.85</f>
        <v>63240</v>
      </c>
      <c r="GC44" s="237">
        <f>'BAR BB| Open rates'!GC44*0.85</f>
        <v>63240</v>
      </c>
      <c r="GD44" s="237">
        <f>'BAR BB| Open rates'!GD44*0.85</f>
        <v>63240</v>
      </c>
      <c r="GE44" s="237">
        <f>'BAR BB| Open rates'!GE44*0.85</f>
        <v>63240</v>
      </c>
    </row>
    <row r="45" spans="1:187" s="32" customFormat="1" x14ac:dyDescent="0.2">
      <c r="A45" s="237">
        <v>6</v>
      </c>
      <c r="B45" s="237">
        <f>'BAR BB| Open rates'!B45*0.85</f>
        <v>86275</v>
      </c>
      <c r="C45" s="237">
        <f>'BAR BB| Open rates'!C45*0.85</f>
        <v>86275</v>
      </c>
      <c r="D45" s="237">
        <f>'BAR BB| Open rates'!D45*0.85</f>
        <v>83980</v>
      </c>
      <c r="E45" s="237">
        <f>'BAR BB| Open rates'!E45*0.85</f>
        <v>83980</v>
      </c>
      <c r="F45" s="237">
        <f>'BAR BB| Open rates'!F45*0.85</f>
        <v>82110</v>
      </c>
      <c r="G45" s="237">
        <f>'BAR BB| Open rates'!G45*0.85</f>
        <v>83980</v>
      </c>
      <c r="H45" s="237">
        <f>'BAR BB| Open rates'!H45*0.85</f>
        <v>83980</v>
      </c>
      <c r="I45" s="237">
        <f>'BAR BB| Open rates'!I45*0.85</f>
        <v>85680</v>
      </c>
      <c r="J45" s="237">
        <f>'BAR BB| Open rates'!J45*0.85</f>
        <v>85680</v>
      </c>
      <c r="K45" s="237">
        <f>'BAR BB| Open rates'!K45*0.85</f>
        <v>83980</v>
      </c>
      <c r="L45" s="237">
        <f>'BAR BB| Open rates'!L45*0.85</f>
        <v>83980</v>
      </c>
      <c r="M45" s="237">
        <f>'BAR BB| Open rates'!M45*0.85</f>
        <v>83980</v>
      </c>
      <c r="N45" s="237">
        <f>'BAR BB| Open rates'!N45*0.85</f>
        <v>83980</v>
      </c>
      <c r="O45" s="237">
        <f>'BAR BB| Open rates'!O45*0.85</f>
        <v>83980</v>
      </c>
      <c r="P45" s="237">
        <f>'BAR BB| Open rates'!P45*0.85</f>
        <v>85680</v>
      </c>
      <c r="Q45" s="237">
        <f>'BAR BB| Open rates'!Q45*0.85</f>
        <v>85680</v>
      </c>
      <c r="R45" s="237">
        <f>'BAR BB| Open rates'!R45*0.85</f>
        <v>85680</v>
      </c>
      <c r="S45" s="237">
        <f>'BAR BB| Open rates'!S45*0.85</f>
        <v>85680</v>
      </c>
      <c r="T45" s="237">
        <f>'BAR BB| Open rates'!T45*0.85</f>
        <v>85680</v>
      </c>
      <c r="U45" s="237">
        <f>'BAR BB| Open rates'!U45*0.85</f>
        <v>85680</v>
      </c>
      <c r="V45" s="237">
        <f>'BAR BB| Open rates'!V45*0.85</f>
        <v>85680</v>
      </c>
      <c r="W45" s="237">
        <f>'BAR BB| Open rates'!W45*0.85</f>
        <v>87380</v>
      </c>
      <c r="X45" s="237">
        <f>'BAR BB| Open rates'!X45*0.85</f>
        <v>87380</v>
      </c>
      <c r="Y45" s="237">
        <f>'BAR BB| Open rates'!Y45*0.85</f>
        <v>85680</v>
      </c>
      <c r="Z45" s="237">
        <f>'BAR BB| Open rates'!Z45*0.85</f>
        <v>85680</v>
      </c>
      <c r="AA45" s="237">
        <f>'BAR BB| Open rates'!AA45*0.85</f>
        <v>85680</v>
      </c>
      <c r="AB45" s="237">
        <f>'BAR BB| Open rates'!AB45*0.85</f>
        <v>85680</v>
      </c>
      <c r="AC45" s="237">
        <f>'BAR BB| Open rates'!AC45*0.85</f>
        <v>85680</v>
      </c>
      <c r="AD45" s="237">
        <f>'BAR BB| Open rates'!AD45*0.85</f>
        <v>87380</v>
      </c>
      <c r="AE45" s="237">
        <f>'BAR BB| Open rates'!AE45*0.85</f>
        <v>87380</v>
      </c>
      <c r="AF45" s="237">
        <f>'BAR BB| Open rates'!AF45*0.85</f>
        <v>85680</v>
      </c>
      <c r="AG45" s="237">
        <f>'BAR BB| Open rates'!AG45*0.85</f>
        <v>85680</v>
      </c>
      <c r="AH45" s="237">
        <f>'BAR BB| Open rates'!AH45*0.85</f>
        <v>85680</v>
      </c>
      <c r="AI45" s="237">
        <f>'BAR BB| Open rates'!AI45*0.85</f>
        <v>85680</v>
      </c>
      <c r="AJ45" s="237">
        <f>'BAR BB| Open rates'!AJ45*0.85</f>
        <v>85680</v>
      </c>
      <c r="AK45" s="237">
        <f>'BAR BB| Open rates'!AK45*0.85</f>
        <v>87380</v>
      </c>
      <c r="AL45" s="237">
        <f>'BAR BB| Open rates'!AL45*0.85</f>
        <v>87380</v>
      </c>
      <c r="AM45" s="237">
        <f>'BAR BB| Open rates'!AM45*0.85</f>
        <v>85680</v>
      </c>
      <c r="AN45" s="237">
        <f>'BAR BB| Open rates'!AN45*0.85</f>
        <v>85680</v>
      </c>
      <c r="AO45" s="237">
        <f>'BAR BB| Open rates'!AO45*0.85</f>
        <v>85680</v>
      </c>
      <c r="AP45" s="237">
        <f>'BAR BB| Open rates'!AP45*0.85</f>
        <v>85680</v>
      </c>
      <c r="AQ45" s="237">
        <f>'BAR BB| Open rates'!AQ45*0.85</f>
        <v>85680</v>
      </c>
      <c r="AR45" s="237">
        <f>'BAR BB| Open rates'!AR45*0.85</f>
        <v>87380</v>
      </c>
      <c r="AS45" s="237">
        <f>'BAR BB| Open rates'!AS45*0.85</f>
        <v>87380</v>
      </c>
      <c r="AT45" s="237">
        <f>'BAR BB| Open rates'!AT45*0.85</f>
        <v>85680</v>
      </c>
      <c r="AU45" s="237">
        <f>'BAR BB| Open rates'!AU45*0.85</f>
        <v>85680</v>
      </c>
      <c r="AV45" s="237">
        <f>'BAR BB| Open rates'!AV45*0.85</f>
        <v>85680</v>
      </c>
      <c r="AW45" s="237">
        <f>'BAR BB| Open rates'!AW45*0.85</f>
        <v>85680</v>
      </c>
      <c r="AX45" s="237">
        <f>'BAR BB| Open rates'!AX45*0.85</f>
        <v>85680</v>
      </c>
      <c r="AY45" s="237">
        <f>'BAR BB| Open rates'!AY45*0.85</f>
        <v>87380</v>
      </c>
      <c r="AZ45" s="237">
        <f>'BAR BB| Open rates'!AZ45*0.85</f>
        <v>87380</v>
      </c>
      <c r="BA45" s="237">
        <f>'BAR BB| Open rates'!BA45*0.85</f>
        <v>85680</v>
      </c>
      <c r="BB45" s="237">
        <f>'BAR BB| Open rates'!BB45*0.85</f>
        <v>85680</v>
      </c>
      <c r="BC45" s="237">
        <f>'BAR BB| Open rates'!BC45*0.85</f>
        <v>85680</v>
      </c>
      <c r="BD45" s="237">
        <f>'BAR BB| Open rates'!BD45*0.85</f>
        <v>85680</v>
      </c>
      <c r="BE45" s="237">
        <f>'BAR BB| Open rates'!BE45*0.85</f>
        <v>85680</v>
      </c>
      <c r="BF45" s="237">
        <f>'BAR BB| Open rates'!BF45*0.85</f>
        <v>87380</v>
      </c>
      <c r="BG45" s="237">
        <f>'BAR BB| Open rates'!BG45*0.85</f>
        <v>87380</v>
      </c>
      <c r="BH45" s="237">
        <f>'BAR BB| Open rates'!BH45*0.85</f>
        <v>82960</v>
      </c>
      <c r="BI45" s="237">
        <f>'BAR BB| Open rates'!BI45*0.85</f>
        <v>82960</v>
      </c>
      <c r="BJ45" s="237">
        <f>'BAR BB| Open rates'!BJ45*0.85</f>
        <v>82960</v>
      </c>
      <c r="BK45" s="237">
        <f>'BAR BB| Open rates'!BK45*0.85</f>
        <v>82960</v>
      </c>
      <c r="BL45" s="237">
        <f>'BAR BB| Open rates'!BL45*0.85</f>
        <v>82960</v>
      </c>
      <c r="BM45" s="237">
        <f>'BAR BB| Open rates'!BM45*0.85</f>
        <v>83980</v>
      </c>
      <c r="BN45" s="237">
        <f>'BAR BB| Open rates'!BN45*0.85</f>
        <v>83980</v>
      </c>
      <c r="BO45" s="237">
        <f>'BAR BB| Open rates'!BO45*0.85</f>
        <v>82110</v>
      </c>
      <c r="BP45" s="237">
        <f>'BAR BB| Open rates'!BP45*0.85</f>
        <v>82110</v>
      </c>
      <c r="BQ45" s="237">
        <f>'BAR BB| Open rates'!BQ45*0.85</f>
        <v>71230</v>
      </c>
      <c r="BR45" s="237">
        <f>'BAR BB| Open rates'!BR45*0.85</f>
        <v>71230</v>
      </c>
      <c r="BS45" s="237">
        <f>'BAR BB| Open rates'!BS45*0.85</f>
        <v>71230</v>
      </c>
      <c r="BT45" s="237">
        <f>'BAR BB| Open rates'!BT45*0.85</f>
        <v>71230</v>
      </c>
      <c r="BU45" s="237">
        <f>'BAR BB| Open rates'!BU45*0.85</f>
        <v>71230</v>
      </c>
      <c r="BV45" s="237">
        <f>'BAR BB| Open rates'!BV45*0.85</f>
        <v>69360</v>
      </c>
      <c r="BW45" s="237">
        <f>'BAR BB| Open rates'!BW45*0.85</f>
        <v>69360</v>
      </c>
      <c r="BX45" s="237">
        <f>'BAR BB| Open rates'!BX45*0.85</f>
        <v>69360</v>
      </c>
      <c r="BY45" s="237">
        <f>'BAR BB| Open rates'!BY45*0.85</f>
        <v>69360</v>
      </c>
      <c r="BZ45" s="237">
        <f>'BAR BB| Open rates'!BZ45*0.85</f>
        <v>69360</v>
      </c>
      <c r="CA45" s="237">
        <f>'BAR BB| Open rates'!CA45*0.85</f>
        <v>71230</v>
      </c>
      <c r="CB45" s="237">
        <f>'BAR BB| Open rates'!CB45*0.85</f>
        <v>71230</v>
      </c>
      <c r="CC45" s="237">
        <f>'BAR BB| Open rates'!CC45*0.85</f>
        <v>69360</v>
      </c>
      <c r="CD45" s="237">
        <f>'BAR BB| Open rates'!CD45*0.85</f>
        <v>69360</v>
      </c>
      <c r="CE45" s="237">
        <f>'BAR BB| Open rates'!CE45*0.85</f>
        <v>69360</v>
      </c>
      <c r="CF45" s="237">
        <f>'BAR BB| Open rates'!CF45*0.85</f>
        <v>69360</v>
      </c>
      <c r="CG45" s="237">
        <f>'BAR BB| Open rates'!CG45*0.85</f>
        <v>69360</v>
      </c>
      <c r="CH45" s="237">
        <f>'BAR BB| Open rates'!CH45*0.85</f>
        <v>71230</v>
      </c>
      <c r="CI45" s="237">
        <f>'BAR BB| Open rates'!CI45*0.85</f>
        <v>71230</v>
      </c>
      <c r="CJ45" s="237">
        <f>'BAR BB| Open rates'!CJ45*0.85</f>
        <v>69360</v>
      </c>
      <c r="CK45" s="237">
        <f>'BAR BB| Open rates'!CK45*0.85</f>
        <v>69360</v>
      </c>
      <c r="CL45" s="237">
        <f>'BAR BB| Open rates'!CL45*0.85</f>
        <v>69360</v>
      </c>
      <c r="CM45" s="237">
        <f>'BAR BB| Open rates'!CM45*0.85</f>
        <v>69360</v>
      </c>
      <c r="CN45" s="237">
        <f>'BAR BB| Open rates'!CN45*0.85</f>
        <v>69360</v>
      </c>
      <c r="CO45" s="237">
        <f>'BAR BB| Open rates'!CO45*0.85</f>
        <v>71230</v>
      </c>
      <c r="CP45" s="237">
        <f>'BAR BB| Open rates'!CP45*0.85</f>
        <v>71230</v>
      </c>
      <c r="CQ45" s="237">
        <f>'BAR BB| Open rates'!CQ45*0.85</f>
        <v>69360</v>
      </c>
      <c r="CR45" s="237">
        <f>'BAR BB| Open rates'!CR45*0.85</f>
        <v>69360</v>
      </c>
      <c r="CS45" s="237">
        <f>'BAR BB| Open rates'!CS45*0.85</f>
        <v>69360</v>
      </c>
      <c r="CT45" s="237">
        <f>'BAR BB| Open rates'!CT45*0.85</f>
        <v>69360</v>
      </c>
      <c r="CU45" s="237">
        <f>'BAR BB| Open rates'!CU45*0.85</f>
        <v>62475</v>
      </c>
      <c r="CV45" s="237">
        <f>'BAR BB| Open rates'!CV45*0.85</f>
        <v>62475</v>
      </c>
      <c r="CW45" s="237">
        <f>'BAR BB| Open rates'!CW45*0.85</f>
        <v>62475</v>
      </c>
      <c r="CX45" s="237">
        <f>'BAR BB| Open rates'!CX45*0.85</f>
        <v>60775</v>
      </c>
      <c r="CY45" s="237">
        <f>'BAR BB| Open rates'!CY45*0.85</f>
        <v>60775</v>
      </c>
      <c r="CZ45" s="237">
        <f>'BAR BB| Open rates'!CZ45*0.85</f>
        <v>60775</v>
      </c>
      <c r="DA45" s="237">
        <f>'BAR BB| Open rates'!DA45*0.85</f>
        <v>60775</v>
      </c>
      <c r="DB45" s="237">
        <f>'BAR BB| Open rates'!DB45*0.85</f>
        <v>60775</v>
      </c>
      <c r="DC45" s="237">
        <f>'BAR BB| Open rates'!DC45*0.85</f>
        <v>62475</v>
      </c>
      <c r="DD45" s="237">
        <f>'BAR BB| Open rates'!DD45*0.85</f>
        <v>62475</v>
      </c>
      <c r="DE45" s="237">
        <f>'BAR BB| Open rates'!DE45*0.85</f>
        <v>60775</v>
      </c>
      <c r="DF45" s="237">
        <f>'BAR BB| Open rates'!DF45*0.85</f>
        <v>60775</v>
      </c>
      <c r="DG45" s="237">
        <f>'BAR BB| Open rates'!DG45*0.85</f>
        <v>60775</v>
      </c>
      <c r="DH45" s="237">
        <f>'BAR BB| Open rates'!DH45*0.85</f>
        <v>60775</v>
      </c>
      <c r="DI45" s="237">
        <f>'BAR BB| Open rates'!DI45*0.85</f>
        <v>60775</v>
      </c>
      <c r="DJ45" s="237">
        <f>'BAR BB| Open rates'!DJ45*0.85</f>
        <v>62475</v>
      </c>
      <c r="DK45" s="237">
        <f>'BAR BB| Open rates'!DK45*0.85</f>
        <v>62475</v>
      </c>
      <c r="DL45" s="237">
        <f>'BAR BB| Open rates'!DL45*0.85</f>
        <v>60775</v>
      </c>
      <c r="DM45" s="237">
        <f>'BAR BB| Open rates'!DM45*0.85</f>
        <v>60775</v>
      </c>
      <c r="DN45" s="237">
        <f>'BAR BB| Open rates'!DN45*0.85</f>
        <v>60775</v>
      </c>
      <c r="DO45" s="237">
        <f>'BAR BB| Open rates'!DO45*0.85</f>
        <v>60775</v>
      </c>
      <c r="DP45" s="237">
        <f>'BAR BB| Open rates'!DP45*0.85</f>
        <v>60775</v>
      </c>
      <c r="DQ45" s="237">
        <f>'BAR BB| Open rates'!DQ45*0.85</f>
        <v>62475</v>
      </c>
      <c r="DR45" s="237">
        <f>'BAR BB| Open rates'!DR45*0.85</f>
        <v>62475</v>
      </c>
      <c r="DS45" s="237">
        <f>'BAR BB| Open rates'!DS45*0.85</f>
        <v>60775</v>
      </c>
      <c r="DT45" s="237">
        <f>'BAR BB| Open rates'!DT45*0.85</f>
        <v>60775</v>
      </c>
      <c r="DU45" s="237">
        <f>'BAR BB| Open rates'!DU45*0.85</f>
        <v>60775</v>
      </c>
      <c r="DV45" s="237">
        <f>'BAR BB| Open rates'!DV45*0.85</f>
        <v>60775</v>
      </c>
      <c r="DW45" s="237">
        <f>'BAR BB| Open rates'!DW45*0.85</f>
        <v>60775</v>
      </c>
      <c r="DX45" s="237">
        <f>'BAR BB| Open rates'!DX45*0.85</f>
        <v>62475</v>
      </c>
      <c r="DY45" s="237">
        <f>'BAR BB| Open rates'!DY45*0.85</f>
        <v>62475</v>
      </c>
      <c r="DZ45" s="237">
        <f>'BAR BB| Open rates'!DZ45*0.85</f>
        <v>63920</v>
      </c>
      <c r="EA45" s="237">
        <f>'BAR BB| Open rates'!EA45*0.85</f>
        <v>63920</v>
      </c>
      <c r="EB45" s="237">
        <f>'BAR BB| Open rates'!EB45*0.85</f>
        <v>63920</v>
      </c>
      <c r="EC45" s="237">
        <f>'BAR BB| Open rates'!EC45*0.85</f>
        <v>65790</v>
      </c>
      <c r="ED45" s="237">
        <f>'BAR BB| Open rates'!ED45*0.85</f>
        <v>65790</v>
      </c>
      <c r="EE45" s="237">
        <f>'BAR BB| Open rates'!EE45*0.85</f>
        <v>65790</v>
      </c>
      <c r="EF45" s="237">
        <f>'BAR BB| Open rates'!EF45*0.85</f>
        <v>65790</v>
      </c>
      <c r="EG45" s="237">
        <f>'BAR BB| Open rates'!EG45*0.85</f>
        <v>59925</v>
      </c>
      <c r="EH45" s="237">
        <f>'BAR BB| Open rates'!EH45*0.85</f>
        <v>59925</v>
      </c>
      <c r="EI45" s="237">
        <f>'BAR BB| Open rates'!EI45*0.85</f>
        <v>59925</v>
      </c>
      <c r="EJ45" s="237">
        <f>'BAR BB| Open rates'!EJ45*0.85</f>
        <v>59925</v>
      </c>
      <c r="EK45" s="237">
        <f>'BAR BB| Open rates'!EK45*0.85</f>
        <v>59925</v>
      </c>
      <c r="EL45" s="237">
        <f>'BAR BB| Open rates'!EL45*0.85</f>
        <v>60775</v>
      </c>
      <c r="EM45" s="237">
        <f>'BAR BB| Open rates'!EM45*0.85</f>
        <v>60775</v>
      </c>
      <c r="EN45" s="237">
        <f>'BAR BB| Open rates'!EN45*0.85</f>
        <v>59925</v>
      </c>
      <c r="EO45" s="237">
        <f>'BAR BB| Open rates'!EO45*0.85</f>
        <v>59925</v>
      </c>
      <c r="EP45" s="237">
        <f>'BAR BB| Open rates'!EP45*0.85</f>
        <v>59925</v>
      </c>
      <c r="EQ45" s="237">
        <f>'BAR BB| Open rates'!EQ45*0.85</f>
        <v>59925</v>
      </c>
      <c r="ER45" s="237">
        <f>'BAR BB| Open rates'!ER45*0.85</f>
        <v>59925</v>
      </c>
      <c r="ES45" s="237">
        <f>'BAR BB| Open rates'!ES45*0.85</f>
        <v>60775</v>
      </c>
      <c r="ET45" s="237">
        <f>'BAR BB| Open rates'!ET45*0.85</f>
        <v>60775</v>
      </c>
      <c r="EU45" s="237">
        <f>'BAR BB| Open rates'!EU45*0.85</f>
        <v>59925</v>
      </c>
      <c r="EV45" s="237">
        <f>'BAR BB| Open rates'!EV45*0.85</f>
        <v>59925</v>
      </c>
      <c r="EW45" s="237">
        <f>'BAR BB| Open rates'!EW45*0.85</f>
        <v>59925</v>
      </c>
      <c r="EX45" s="237">
        <f>'BAR BB| Open rates'!EX45*0.85</f>
        <v>59925</v>
      </c>
      <c r="EY45" s="237">
        <f>'BAR BB| Open rates'!EY45*0.85</f>
        <v>59925</v>
      </c>
      <c r="EZ45" s="237">
        <f>'BAR BB| Open rates'!EZ45*0.85</f>
        <v>60775</v>
      </c>
      <c r="FA45" s="237">
        <f>'BAR BB| Open rates'!FA45*0.85</f>
        <v>60775</v>
      </c>
      <c r="FB45" s="237">
        <f>'BAR BB| Open rates'!FB45*0.85</f>
        <v>59925</v>
      </c>
      <c r="FC45" s="237">
        <f>'BAR BB| Open rates'!FC45*0.85</f>
        <v>59925</v>
      </c>
      <c r="FD45" s="237">
        <f>'BAR BB| Open rates'!FD45*0.85</f>
        <v>59925</v>
      </c>
      <c r="FE45" s="237">
        <f>'BAR BB| Open rates'!FE45*0.85</f>
        <v>59925</v>
      </c>
      <c r="FF45" s="237">
        <f>'BAR BB| Open rates'!FF45*0.85</f>
        <v>59925</v>
      </c>
      <c r="FG45" s="237">
        <f>'BAR BB| Open rates'!FG45*0.85</f>
        <v>60775</v>
      </c>
      <c r="FH45" s="237">
        <f>'BAR BB| Open rates'!FH45*0.85</f>
        <v>60775</v>
      </c>
      <c r="FI45" s="237">
        <f>'BAR BB| Open rates'!FI45*0.85</f>
        <v>59925</v>
      </c>
      <c r="FJ45" s="237">
        <f>'BAR BB| Open rates'!FJ45*0.85</f>
        <v>59925</v>
      </c>
      <c r="FK45" s="237">
        <f>'BAR BB| Open rates'!FK45*0.85</f>
        <v>59925</v>
      </c>
      <c r="FL45" s="237">
        <f>'BAR BB| Open rates'!FL45*0.85</f>
        <v>59925</v>
      </c>
      <c r="FM45" s="237">
        <f>'BAR BB| Open rates'!FM45*0.85</f>
        <v>59925</v>
      </c>
      <c r="FN45" s="237">
        <f>'BAR BB| Open rates'!FN45*0.85</f>
        <v>60775</v>
      </c>
      <c r="FO45" s="237">
        <f>'BAR BB| Open rates'!FO45*0.85</f>
        <v>60775</v>
      </c>
      <c r="FP45" s="237">
        <f>'BAR BB| Open rates'!FP45*0.85</f>
        <v>59925</v>
      </c>
      <c r="FQ45" s="237">
        <f>'BAR BB| Open rates'!FQ45*0.85</f>
        <v>59925</v>
      </c>
      <c r="FR45" s="237">
        <f>'BAR BB| Open rates'!FR45*0.85</f>
        <v>59925</v>
      </c>
      <c r="FS45" s="237">
        <f>'BAR BB| Open rates'!FS45*0.85</f>
        <v>59925</v>
      </c>
      <c r="FT45" s="237">
        <f>'BAR BB| Open rates'!FT45*0.85</f>
        <v>59925</v>
      </c>
      <c r="FU45" s="237">
        <f>'BAR BB| Open rates'!FU45*0.85</f>
        <v>60775</v>
      </c>
      <c r="FV45" s="237">
        <f>'BAR BB| Open rates'!FV45*0.85</f>
        <v>60775</v>
      </c>
      <c r="FW45" s="237">
        <f>'BAR BB| Open rates'!FW45*0.85</f>
        <v>63920</v>
      </c>
      <c r="FX45" s="237">
        <f>'BAR BB| Open rates'!FX45*0.85</f>
        <v>63920</v>
      </c>
      <c r="FY45" s="237">
        <f>'BAR BB| Open rates'!FY45*0.85</f>
        <v>63920</v>
      </c>
      <c r="FZ45" s="237">
        <f>'BAR BB| Open rates'!FZ45*0.85</f>
        <v>63920</v>
      </c>
      <c r="GA45" s="237">
        <f>'BAR BB| Open rates'!GA45*0.85</f>
        <v>63920</v>
      </c>
      <c r="GB45" s="237">
        <f>'BAR BB| Open rates'!GB45*0.85</f>
        <v>65790</v>
      </c>
      <c r="GC45" s="237">
        <f>'BAR BB| Open rates'!GC45*0.85</f>
        <v>65790</v>
      </c>
      <c r="GD45" s="237">
        <f>'BAR BB| Open rates'!GD45*0.85</f>
        <v>65790</v>
      </c>
      <c r="GE45" s="237">
        <f>'BAR BB| Open rates'!GE45*0.85</f>
        <v>65790</v>
      </c>
    </row>
    <row r="46" spans="1:187" s="32" customFormat="1" x14ac:dyDescent="0.2">
      <c r="A46" s="237">
        <v>7</v>
      </c>
      <c r="B46" s="237">
        <f>'BAR BB| Open rates'!B46*0.85</f>
        <v>88825</v>
      </c>
      <c r="C46" s="237">
        <f>'BAR BB| Open rates'!C46*0.85</f>
        <v>88825</v>
      </c>
      <c r="D46" s="237">
        <f>'BAR BB| Open rates'!D46*0.85</f>
        <v>86530</v>
      </c>
      <c r="E46" s="237">
        <f>'BAR BB| Open rates'!E46*0.85</f>
        <v>86530</v>
      </c>
      <c r="F46" s="237">
        <f>'BAR BB| Open rates'!F46*0.85</f>
        <v>84660</v>
      </c>
      <c r="G46" s="237">
        <f>'BAR BB| Open rates'!G46*0.85</f>
        <v>86530</v>
      </c>
      <c r="H46" s="237">
        <f>'BAR BB| Open rates'!H46*0.85</f>
        <v>86530</v>
      </c>
      <c r="I46" s="237">
        <f>'BAR BB| Open rates'!I46*0.85</f>
        <v>88230</v>
      </c>
      <c r="J46" s="237">
        <f>'BAR BB| Open rates'!J46*0.85</f>
        <v>88230</v>
      </c>
      <c r="K46" s="237">
        <f>'BAR BB| Open rates'!K46*0.85</f>
        <v>86530</v>
      </c>
      <c r="L46" s="237">
        <f>'BAR BB| Open rates'!L46*0.85</f>
        <v>86530</v>
      </c>
      <c r="M46" s="237">
        <f>'BAR BB| Open rates'!M46*0.85</f>
        <v>86530</v>
      </c>
      <c r="N46" s="237">
        <f>'BAR BB| Open rates'!N46*0.85</f>
        <v>86530</v>
      </c>
      <c r="O46" s="237">
        <f>'BAR BB| Open rates'!O46*0.85</f>
        <v>86530</v>
      </c>
      <c r="P46" s="237">
        <f>'BAR BB| Open rates'!P46*0.85</f>
        <v>88230</v>
      </c>
      <c r="Q46" s="237">
        <f>'BAR BB| Open rates'!Q46*0.85</f>
        <v>88230</v>
      </c>
      <c r="R46" s="237">
        <f>'BAR BB| Open rates'!R46*0.85</f>
        <v>88230</v>
      </c>
      <c r="S46" s="237">
        <f>'BAR BB| Open rates'!S46*0.85</f>
        <v>88230</v>
      </c>
      <c r="T46" s="237">
        <f>'BAR BB| Open rates'!T46*0.85</f>
        <v>88230</v>
      </c>
      <c r="U46" s="237">
        <f>'BAR BB| Open rates'!U46*0.85</f>
        <v>88230</v>
      </c>
      <c r="V46" s="237">
        <f>'BAR BB| Open rates'!V46*0.85</f>
        <v>88230</v>
      </c>
      <c r="W46" s="237">
        <f>'BAR BB| Open rates'!W46*0.85</f>
        <v>89930</v>
      </c>
      <c r="X46" s="237">
        <f>'BAR BB| Open rates'!X46*0.85</f>
        <v>89930</v>
      </c>
      <c r="Y46" s="237">
        <f>'BAR BB| Open rates'!Y46*0.85</f>
        <v>88230</v>
      </c>
      <c r="Z46" s="237">
        <f>'BAR BB| Open rates'!Z46*0.85</f>
        <v>88230</v>
      </c>
      <c r="AA46" s="237">
        <f>'BAR BB| Open rates'!AA46*0.85</f>
        <v>88230</v>
      </c>
      <c r="AB46" s="237">
        <f>'BAR BB| Open rates'!AB46*0.85</f>
        <v>88230</v>
      </c>
      <c r="AC46" s="237">
        <f>'BAR BB| Open rates'!AC46*0.85</f>
        <v>88230</v>
      </c>
      <c r="AD46" s="237">
        <f>'BAR BB| Open rates'!AD46*0.85</f>
        <v>89930</v>
      </c>
      <c r="AE46" s="237">
        <f>'BAR BB| Open rates'!AE46*0.85</f>
        <v>89930</v>
      </c>
      <c r="AF46" s="237">
        <f>'BAR BB| Open rates'!AF46*0.85</f>
        <v>88230</v>
      </c>
      <c r="AG46" s="237">
        <f>'BAR BB| Open rates'!AG46*0.85</f>
        <v>88230</v>
      </c>
      <c r="AH46" s="237">
        <f>'BAR BB| Open rates'!AH46*0.85</f>
        <v>88230</v>
      </c>
      <c r="AI46" s="237">
        <f>'BAR BB| Open rates'!AI46*0.85</f>
        <v>88230</v>
      </c>
      <c r="AJ46" s="237">
        <f>'BAR BB| Open rates'!AJ46*0.85</f>
        <v>88230</v>
      </c>
      <c r="AK46" s="237">
        <f>'BAR BB| Open rates'!AK46*0.85</f>
        <v>89930</v>
      </c>
      <c r="AL46" s="237">
        <f>'BAR BB| Open rates'!AL46*0.85</f>
        <v>89930</v>
      </c>
      <c r="AM46" s="237">
        <f>'BAR BB| Open rates'!AM46*0.85</f>
        <v>88230</v>
      </c>
      <c r="AN46" s="237">
        <f>'BAR BB| Open rates'!AN46*0.85</f>
        <v>88230</v>
      </c>
      <c r="AO46" s="237">
        <f>'BAR BB| Open rates'!AO46*0.85</f>
        <v>88230</v>
      </c>
      <c r="AP46" s="237">
        <f>'BAR BB| Open rates'!AP46*0.85</f>
        <v>88230</v>
      </c>
      <c r="AQ46" s="237">
        <f>'BAR BB| Open rates'!AQ46*0.85</f>
        <v>88230</v>
      </c>
      <c r="AR46" s="237">
        <f>'BAR BB| Open rates'!AR46*0.85</f>
        <v>89930</v>
      </c>
      <c r="AS46" s="237">
        <f>'BAR BB| Open rates'!AS46*0.85</f>
        <v>89930</v>
      </c>
      <c r="AT46" s="237">
        <f>'BAR BB| Open rates'!AT46*0.85</f>
        <v>88230</v>
      </c>
      <c r="AU46" s="237">
        <f>'BAR BB| Open rates'!AU46*0.85</f>
        <v>88230</v>
      </c>
      <c r="AV46" s="237">
        <f>'BAR BB| Open rates'!AV46*0.85</f>
        <v>88230</v>
      </c>
      <c r="AW46" s="237">
        <f>'BAR BB| Open rates'!AW46*0.85</f>
        <v>88230</v>
      </c>
      <c r="AX46" s="237">
        <f>'BAR BB| Open rates'!AX46*0.85</f>
        <v>88230</v>
      </c>
      <c r="AY46" s="237">
        <f>'BAR BB| Open rates'!AY46*0.85</f>
        <v>89930</v>
      </c>
      <c r="AZ46" s="237">
        <f>'BAR BB| Open rates'!AZ46*0.85</f>
        <v>89930</v>
      </c>
      <c r="BA46" s="237">
        <f>'BAR BB| Open rates'!BA46*0.85</f>
        <v>88230</v>
      </c>
      <c r="BB46" s="237">
        <f>'BAR BB| Open rates'!BB46*0.85</f>
        <v>88230</v>
      </c>
      <c r="BC46" s="237">
        <f>'BAR BB| Open rates'!BC46*0.85</f>
        <v>88230</v>
      </c>
      <c r="BD46" s="237">
        <f>'BAR BB| Open rates'!BD46*0.85</f>
        <v>88230</v>
      </c>
      <c r="BE46" s="237">
        <f>'BAR BB| Open rates'!BE46*0.85</f>
        <v>88230</v>
      </c>
      <c r="BF46" s="237">
        <f>'BAR BB| Open rates'!BF46*0.85</f>
        <v>89930</v>
      </c>
      <c r="BG46" s="237">
        <f>'BAR BB| Open rates'!BG46*0.85</f>
        <v>89930</v>
      </c>
      <c r="BH46" s="237">
        <f>'BAR BB| Open rates'!BH46*0.85</f>
        <v>85510</v>
      </c>
      <c r="BI46" s="237">
        <f>'BAR BB| Open rates'!BI46*0.85</f>
        <v>85510</v>
      </c>
      <c r="BJ46" s="237">
        <f>'BAR BB| Open rates'!BJ46*0.85</f>
        <v>85510</v>
      </c>
      <c r="BK46" s="237">
        <f>'BAR BB| Open rates'!BK46*0.85</f>
        <v>85510</v>
      </c>
      <c r="BL46" s="237">
        <f>'BAR BB| Open rates'!BL46*0.85</f>
        <v>85510</v>
      </c>
      <c r="BM46" s="237">
        <f>'BAR BB| Open rates'!BM46*0.85</f>
        <v>86530</v>
      </c>
      <c r="BN46" s="237">
        <f>'BAR BB| Open rates'!BN46*0.85</f>
        <v>86530</v>
      </c>
      <c r="BO46" s="237">
        <f>'BAR BB| Open rates'!BO46*0.85</f>
        <v>84660</v>
      </c>
      <c r="BP46" s="237">
        <f>'BAR BB| Open rates'!BP46*0.85</f>
        <v>84660</v>
      </c>
      <c r="BQ46" s="237">
        <f>'BAR BB| Open rates'!BQ46*0.85</f>
        <v>73780</v>
      </c>
      <c r="BR46" s="237">
        <f>'BAR BB| Open rates'!BR46*0.85</f>
        <v>73780</v>
      </c>
      <c r="BS46" s="237">
        <f>'BAR BB| Open rates'!BS46*0.85</f>
        <v>73780</v>
      </c>
      <c r="BT46" s="237">
        <f>'BAR BB| Open rates'!BT46*0.85</f>
        <v>73780</v>
      </c>
      <c r="BU46" s="237">
        <f>'BAR BB| Open rates'!BU46*0.85</f>
        <v>73780</v>
      </c>
      <c r="BV46" s="237">
        <f>'BAR BB| Open rates'!BV46*0.85</f>
        <v>71910</v>
      </c>
      <c r="BW46" s="237">
        <f>'BAR BB| Open rates'!BW46*0.85</f>
        <v>71910</v>
      </c>
      <c r="BX46" s="237">
        <f>'BAR BB| Open rates'!BX46*0.85</f>
        <v>71910</v>
      </c>
      <c r="BY46" s="237">
        <f>'BAR BB| Open rates'!BY46*0.85</f>
        <v>71910</v>
      </c>
      <c r="BZ46" s="237">
        <f>'BAR BB| Open rates'!BZ46*0.85</f>
        <v>71910</v>
      </c>
      <c r="CA46" s="237">
        <f>'BAR BB| Open rates'!CA46*0.85</f>
        <v>73780</v>
      </c>
      <c r="CB46" s="237">
        <f>'BAR BB| Open rates'!CB46*0.85</f>
        <v>73780</v>
      </c>
      <c r="CC46" s="237">
        <f>'BAR BB| Open rates'!CC46*0.85</f>
        <v>71910</v>
      </c>
      <c r="CD46" s="237">
        <f>'BAR BB| Open rates'!CD46*0.85</f>
        <v>71910</v>
      </c>
      <c r="CE46" s="237">
        <f>'BAR BB| Open rates'!CE46*0.85</f>
        <v>71910</v>
      </c>
      <c r="CF46" s="237">
        <f>'BAR BB| Open rates'!CF46*0.85</f>
        <v>71910</v>
      </c>
      <c r="CG46" s="237">
        <f>'BAR BB| Open rates'!CG46*0.85</f>
        <v>71910</v>
      </c>
      <c r="CH46" s="237">
        <f>'BAR BB| Open rates'!CH46*0.85</f>
        <v>73780</v>
      </c>
      <c r="CI46" s="237">
        <f>'BAR BB| Open rates'!CI46*0.85</f>
        <v>73780</v>
      </c>
      <c r="CJ46" s="237">
        <f>'BAR BB| Open rates'!CJ46*0.85</f>
        <v>71910</v>
      </c>
      <c r="CK46" s="237">
        <f>'BAR BB| Open rates'!CK46*0.85</f>
        <v>71910</v>
      </c>
      <c r="CL46" s="237">
        <f>'BAR BB| Open rates'!CL46*0.85</f>
        <v>71910</v>
      </c>
      <c r="CM46" s="237">
        <f>'BAR BB| Open rates'!CM46*0.85</f>
        <v>71910</v>
      </c>
      <c r="CN46" s="237">
        <f>'BAR BB| Open rates'!CN46*0.85</f>
        <v>71910</v>
      </c>
      <c r="CO46" s="237">
        <f>'BAR BB| Open rates'!CO46*0.85</f>
        <v>73780</v>
      </c>
      <c r="CP46" s="237">
        <f>'BAR BB| Open rates'!CP46*0.85</f>
        <v>73780</v>
      </c>
      <c r="CQ46" s="237">
        <f>'BAR BB| Open rates'!CQ46*0.85</f>
        <v>71910</v>
      </c>
      <c r="CR46" s="237">
        <f>'BAR BB| Open rates'!CR46*0.85</f>
        <v>71910</v>
      </c>
      <c r="CS46" s="237">
        <f>'BAR BB| Open rates'!CS46*0.85</f>
        <v>71910</v>
      </c>
      <c r="CT46" s="237">
        <f>'BAR BB| Open rates'!CT46*0.85</f>
        <v>71910</v>
      </c>
      <c r="CU46" s="237">
        <f>'BAR BB| Open rates'!CU46*0.85</f>
        <v>65025</v>
      </c>
      <c r="CV46" s="237">
        <f>'BAR BB| Open rates'!CV46*0.85</f>
        <v>65025</v>
      </c>
      <c r="CW46" s="237">
        <f>'BAR BB| Open rates'!CW46*0.85</f>
        <v>65025</v>
      </c>
      <c r="CX46" s="237">
        <f>'BAR BB| Open rates'!CX46*0.85</f>
        <v>63325</v>
      </c>
      <c r="CY46" s="237">
        <f>'BAR BB| Open rates'!CY46*0.85</f>
        <v>63325</v>
      </c>
      <c r="CZ46" s="237">
        <f>'BAR BB| Open rates'!CZ46*0.85</f>
        <v>63325</v>
      </c>
      <c r="DA46" s="237">
        <f>'BAR BB| Open rates'!DA46*0.85</f>
        <v>63325</v>
      </c>
      <c r="DB46" s="237">
        <f>'BAR BB| Open rates'!DB46*0.85</f>
        <v>63325</v>
      </c>
      <c r="DC46" s="237">
        <f>'BAR BB| Open rates'!DC46*0.85</f>
        <v>65025</v>
      </c>
      <c r="DD46" s="237">
        <f>'BAR BB| Open rates'!DD46*0.85</f>
        <v>65025</v>
      </c>
      <c r="DE46" s="237">
        <f>'BAR BB| Open rates'!DE46*0.85</f>
        <v>63325</v>
      </c>
      <c r="DF46" s="237">
        <f>'BAR BB| Open rates'!DF46*0.85</f>
        <v>63325</v>
      </c>
      <c r="DG46" s="237">
        <f>'BAR BB| Open rates'!DG46*0.85</f>
        <v>63325</v>
      </c>
      <c r="DH46" s="237">
        <f>'BAR BB| Open rates'!DH46*0.85</f>
        <v>63325</v>
      </c>
      <c r="DI46" s="237">
        <f>'BAR BB| Open rates'!DI46*0.85</f>
        <v>63325</v>
      </c>
      <c r="DJ46" s="237">
        <f>'BAR BB| Open rates'!DJ46*0.85</f>
        <v>65025</v>
      </c>
      <c r="DK46" s="237">
        <f>'BAR BB| Open rates'!DK46*0.85</f>
        <v>65025</v>
      </c>
      <c r="DL46" s="237">
        <f>'BAR BB| Open rates'!DL46*0.85</f>
        <v>63325</v>
      </c>
      <c r="DM46" s="237">
        <f>'BAR BB| Open rates'!DM46*0.85</f>
        <v>63325</v>
      </c>
      <c r="DN46" s="237">
        <f>'BAR BB| Open rates'!DN46*0.85</f>
        <v>63325</v>
      </c>
      <c r="DO46" s="237">
        <f>'BAR BB| Open rates'!DO46*0.85</f>
        <v>63325</v>
      </c>
      <c r="DP46" s="237">
        <f>'BAR BB| Open rates'!DP46*0.85</f>
        <v>63325</v>
      </c>
      <c r="DQ46" s="237">
        <f>'BAR BB| Open rates'!DQ46*0.85</f>
        <v>65025</v>
      </c>
      <c r="DR46" s="237">
        <f>'BAR BB| Open rates'!DR46*0.85</f>
        <v>65025</v>
      </c>
      <c r="DS46" s="237">
        <f>'BAR BB| Open rates'!DS46*0.85</f>
        <v>63325</v>
      </c>
      <c r="DT46" s="237">
        <f>'BAR BB| Open rates'!DT46*0.85</f>
        <v>63325</v>
      </c>
      <c r="DU46" s="237">
        <f>'BAR BB| Open rates'!DU46*0.85</f>
        <v>63325</v>
      </c>
      <c r="DV46" s="237">
        <f>'BAR BB| Open rates'!DV46*0.85</f>
        <v>63325</v>
      </c>
      <c r="DW46" s="237">
        <f>'BAR BB| Open rates'!DW46*0.85</f>
        <v>63325</v>
      </c>
      <c r="DX46" s="237">
        <f>'BAR BB| Open rates'!DX46*0.85</f>
        <v>65025</v>
      </c>
      <c r="DY46" s="237">
        <f>'BAR BB| Open rates'!DY46*0.85</f>
        <v>65025</v>
      </c>
      <c r="DZ46" s="237">
        <f>'BAR BB| Open rates'!DZ46*0.85</f>
        <v>66470</v>
      </c>
      <c r="EA46" s="237">
        <f>'BAR BB| Open rates'!EA46*0.85</f>
        <v>66470</v>
      </c>
      <c r="EB46" s="237">
        <f>'BAR BB| Open rates'!EB46*0.85</f>
        <v>66470</v>
      </c>
      <c r="EC46" s="237">
        <f>'BAR BB| Open rates'!EC46*0.85</f>
        <v>68340</v>
      </c>
      <c r="ED46" s="237">
        <f>'BAR BB| Open rates'!ED46*0.85</f>
        <v>68340</v>
      </c>
      <c r="EE46" s="237">
        <f>'BAR BB| Open rates'!EE46*0.85</f>
        <v>68340</v>
      </c>
      <c r="EF46" s="237">
        <f>'BAR BB| Open rates'!EF46*0.85</f>
        <v>68340</v>
      </c>
      <c r="EG46" s="237">
        <f>'BAR BB| Open rates'!EG46*0.85</f>
        <v>62475</v>
      </c>
      <c r="EH46" s="237">
        <f>'BAR BB| Open rates'!EH46*0.85</f>
        <v>62475</v>
      </c>
      <c r="EI46" s="237">
        <f>'BAR BB| Open rates'!EI46*0.85</f>
        <v>62475</v>
      </c>
      <c r="EJ46" s="237">
        <f>'BAR BB| Open rates'!EJ46*0.85</f>
        <v>62475</v>
      </c>
      <c r="EK46" s="237">
        <f>'BAR BB| Open rates'!EK46*0.85</f>
        <v>62475</v>
      </c>
      <c r="EL46" s="237">
        <f>'BAR BB| Open rates'!EL46*0.85</f>
        <v>63325</v>
      </c>
      <c r="EM46" s="237">
        <f>'BAR BB| Open rates'!EM46*0.85</f>
        <v>63325</v>
      </c>
      <c r="EN46" s="237">
        <f>'BAR BB| Open rates'!EN46*0.85</f>
        <v>62475</v>
      </c>
      <c r="EO46" s="237">
        <f>'BAR BB| Open rates'!EO46*0.85</f>
        <v>62475</v>
      </c>
      <c r="EP46" s="237">
        <f>'BAR BB| Open rates'!EP46*0.85</f>
        <v>62475</v>
      </c>
      <c r="EQ46" s="237">
        <f>'BAR BB| Open rates'!EQ46*0.85</f>
        <v>62475</v>
      </c>
      <c r="ER46" s="237">
        <f>'BAR BB| Open rates'!ER46*0.85</f>
        <v>62475</v>
      </c>
      <c r="ES46" s="237">
        <f>'BAR BB| Open rates'!ES46*0.85</f>
        <v>63325</v>
      </c>
      <c r="ET46" s="237">
        <f>'BAR BB| Open rates'!ET46*0.85</f>
        <v>63325</v>
      </c>
      <c r="EU46" s="237">
        <f>'BAR BB| Open rates'!EU46*0.85</f>
        <v>62475</v>
      </c>
      <c r="EV46" s="237">
        <f>'BAR BB| Open rates'!EV46*0.85</f>
        <v>62475</v>
      </c>
      <c r="EW46" s="237">
        <f>'BAR BB| Open rates'!EW46*0.85</f>
        <v>62475</v>
      </c>
      <c r="EX46" s="237">
        <f>'BAR BB| Open rates'!EX46*0.85</f>
        <v>62475</v>
      </c>
      <c r="EY46" s="237">
        <f>'BAR BB| Open rates'!EY46*0.85</f>
        <v>62475</v>
      </c>
      <c r="EZ46" s="237">
        <f>'BAR BB| Open rates'!EZ46*0.85</f>
        <v>63325</v>
      </c>
      <c r="FA46" s="237">
        <f>'BAR BB| Open rates'!FA46*0.85</f>
        <v>63325</v>
      </c>
      <c r="FB46" s="237">
        <f>'BAR BB| Open rates'!FB46*0.85</f>
        <v>62475</v>
      </c>
      <c r="FC46" s="237">
        <f>'BAR BB| Open rates'!FC46*0.85</f>
        <v>62475</v>
      </c>
      <c r="FD46" s="237">
        <f>'BAR BB| Open rates'!FD46*0.85</f>
        <v>62475</v>
      </c>
      <c r="FE46" s="237">
        <f>'BAR BB| Open rates'!FE46*0.85</f>
        <v>62475</v>
      </c>
      <c r="FF46" s="237">
        <f>'BAR BB| Open rates'!FF46*0.85</f>
        <v>62475</v>
      </c>
      <c r="FG46" s="237">
        <f>'BAR BB| Open rates'!FG46*0.85</f>
        <v>63325</v>
      </c>
      <c r="FH46" s="237">
        <f>'BAR BB| Open rates'!FH46*0.85</f>
        <v>63325</v>
      </c>
      <c r="FI46" s="237">
        <f>'BAR BB| Open rates'!FI46*0.85</f>
        <v>62475</v>
      </c>
      <c r="FJ46" s="237">
        <f>'BAR BB| Open rates'!FJ46*0.85</f>
        <v>62475</v>
      </c>
      <c r="FK46" s="237">
        <f>'BAR BB| Open rates'!FK46*0.85</f>
        <v>62475</v>
      </c>
      <c r="FL46" s="237">
        <f>'BAR BB| Open rates'!FL46*0.85</f>
        <v>62475</v>
      </c>
      <c r="FM46" s="237">
        <f>'BAR BB| Open rates'!FM46*0.85</f>
        <v>62475</v>
      </c>
      <c r="FN46" s="237">
        <f>'BAR BB| Open rates'!FN46*0.85</f>
        <v>63325</v>
      </c>
      <c r="FO46" s="237">
        <f>'BAR BB| Open rates'!FO46*0.85</f>
        <v>63325</v>
      </c>
      <c r="FP46" s="237">
        <f>'BAR BB| Open rates'!FP46*0.85</f>
        <v>62475</v>
      </c>
      <c r="FQ46" s="237">
        <f>'BAR BB| Open rates'!FQ46*0.85</f>
        <v>62475</v>
      </c>
      <c r="FR46" s="237">
        <f>'BAR BB| Open rates'!FR46*0.85</f>
        <v>62475</v>
      </c>
      <c r="FS46" s="237">
        <f>'BAR BB| Open rates'!FS46*0.85</f>
        <v>62475</v>
      </c>
      <c r="FT46" s="237">
        <f>'BAR BB| Open rates'!FT46*0.85</f>
        <v>62475</v>
      </c>
      <c r="FU46" s="237">
        <f>'BAR BB| Open rates'!FU46*0.85</f>
        <v>63325</v>
      </c>
      <c r="FV46" s="237">
        <f>'BAR BB| Open rates'!FV46*0.85</f>
        <v>63325</v>
      </c>
      <c r="FW46" s="237">
        <f>'BAR BB| Open rates'!FW46*0.85</f>
        <v>66470</v>
      </c>
      <c r="FX46" s="237">
        <f>'BAR BB| Open rates'!FX46*0.85</f>
        <v>66470</v>
      </c>
      <c r="FY46" s="237">
        <f>'BAR BB| Open rates'!FY46*0.85</f>
        <v>66470</v>
      </c>
      <c r="FZ46" s="237">
        <f>'BAR BB| Open rates'!FZ46*0.85</f>
        <v>66470</v>
      </c>
      <c r="GA46" s="237">
        <f>'BAR BB| Open rates'!GA46*0.85</f>
        <v>66470</v>
      </c>
      <c r="GB46" s="237">
        <f>'BAR BB| Open rates'!GB46*0.85</f>
        <v>68340</v>
      </c>
      <c r="GC46" s="237">
        <f>'BAR BB| Open rates'!GC46*0.85</f>
        <v>68340</v>
      </c>
      <c r="GD46" s="237">
        <f>'BAR BB| Open rates'!GD46*0.85</f>
        <v>68340</v>
      </c>
      <c r="GE46" s="237">
        <f>'BAR BB| Open rates'!GE46*0.85</f>
        <v>68340</v>
      </c>
    </row>
    <row r="47" spans="1:187" s="32" customFormat="1" x14ac:dyDescent="0.2">
      <c r="A47" s="237">
        <v>8</v>
      </c>
      <c r="B47" s="237">
        <f>'BAR BB| Open rates'!B47*0.85</f>
        <v>91375</v>
      </c>
      <c r="C47" s="237">
        <f>'BAR BB| Open rates'!C47*0.85</f>
        <v>91375</v>
      </c>
      <c r="D47" s="237">
        <f>'BAR BB| Open rates'!D47*0.85</f>
        <v>89080</v>
      </c>
      <c r="E47" s="237">
        <f>'BAR BB| Open rates'!E47*0.85</f>
        <v>89080</v>
      </c>
      <c r="F47" s="237">
        <f>'BAR BB| Open rates'!F47*0.85</f>
        <v>87210</v>
      </c>
      <c r="G47" s="237">
        <f>'BAR BB| Open rates'!G47*0.85</f>
        <v>89080</v>
      </c>
      <c r="H47" s="237">
        <f>'BAR BB| Open rates'!H47*0.85</f>
        <v>89080</v>
      </c>
      <c r="I47" s="237">
        <f>'BAR BB| Open rates'!I47*0.85</f>
        <v>90780</v>
      </c>
      <c r="J47" s="237">
        <f>'BAR BB| Open rates'!J47*0.85</f>
        <v>90780</v>
      </c>
      <c r="K47" s="237">
        <f>'BAR BB| Open rates'!K47*0.85</f>
        <v>89080</v>
      </c>
      <c r="L47" s="237">
        <f>'BAR BB| Open rates'!L47*0.85</f>
        <v>89080</v>
      </c>
      <c r="M47" s="237">
        <f>'BAR BB| Open rates'!M47*0.85</f>
        <v>89080</v>
      </c>
      <c r="N47" s="237">
        <f>'BAR BB| Open rates'!N47*0.85</f>
        <v>89080</v>
      </c>
      <c r="O47" s="237">
        <f>'BAR BB| Open rates'!O47*0.85</f>
        <v>89080</v>
      </c>
      <c r="P47" s="237">
        <f>'BAR BB| Open rates'!P47*0.85</f>
        <v>90780</v>
      </c>
      <c r="Q47" s="237">
        <f>'BAR BB| Open rates'!Q47*0.85</f>
        <v>90780</v>
      </c>
      <c r="R47" s="237">
        <f>'BAR BB| Open rates'!R47*0.85</f>
        <v>90780</v>
      </c>
      <c r="S47" s="237">
        <f>'BAR BB| Open rates'!S47*0.85</f>
        <v>90780</v>
      </c>
      <c r="T47" s="237">
        <f>'BAR BB| Open rates'!T47*0.85</f>
        <v>90780</v>
      </c>
      <c r="U47" s="237">
        <f>'BAR BB| Open rates'!U47*0.85</f>
        <v>90780</v>
      </c>
      <c r="V47" s="237">
        <f>'BAR BB| Open rates'!V47*0.85</f>
        <v>90780</v>
      </c>
      <c r="W47" s="237">
        <f>'BAR BB| Open rates'!W47*0.85</f>
        <v>92480</v>
      </c>
      <c r="X47" s="237">
        <f>'BAR BB| Open rates'!X47*0.85</f>
        <v>92480</v>
      </c>
      <c r="Y47" s="237">
        <f>'BAR BB| Open rates'!Y47*0.85</f>
        <v>90780</v>
      </c>
      <c r="Z47" s="237">
        <f>'BAR BB| Open rates'!Z47*0.85</f>
        <v>90780</v>
      </c>
      <c r="AA47" s="237">
        <f>'BAR BB| Open rates'!AA47*0.85</f>
        <v>90780</v>
      </c>
      <c r="AB47" s="237">
        <f>'BAR BB| Open rates'!AB47*0.85</f>
        <v>90780</v>
      </c>
      <c r="AC47" s="237">
        <f>'BAR BB| Open rates'!AC47*0.85</f>
        <v>90780</v>
      </c>
      <c r="AD47" s="237">
        <f>'BAR BB| Open rates'!AD47*0.85</f>
        <v>92480</v>
      </c>
      <c r="AE47" s="237">
        <f>'BAR BB| Open rates'!AE47*0.85</f>
        <v>92480</v>
      </c>
      <c r="AF47" s="237">
        <f>'BAR BB| Open rates'!AF47*0.85</f>
        <v>90780</v>
      </c>
      <c r="AG47" s="237">
        <f>'BAR BB| Open rates'!AG47*0.85</f>
        <v>90780</v>
      </c>
      <c r="AH47" s="237">
        <f>'BAR BB| Open rates'!AH47*0.85</f>
        <v>90780</v>
      </c>
      <c r="AI47" s="237">
        <f>'BAR BB| Open rates'!AI47*0.85</f>
        <v>90780</v>
      </c>
      <c r="AJ47" s="237">
        <f>'BAR BB| Open rates'!AJ47*0.85</f>
        <v>90780</v>
      </c>
      <c r="AK47" s="237">
        <f>'BAR BB| Open rates'!AK47*0.85</f>
        <v>92480</v>
      </c>
      <c r="AL47" s="237">
        <f>'BAR BB| Open rates'!AL47*0.85</f>
        <v>92480</v>
      </c>
      <c r="AM47" s="237">
        <f>'BAR BB| Open rates'!AM47*0.85</f>
        <v>90780</v>
      </c>
      <c r="AN47" s="237">
        <f>'BAR BB| Open rates'!AN47*0.85</f>
        <v>90780</v>
      </c>
      <c r="AO47" s="237">
        <f>'BAR BB| Open rates'!AO47*0.85</f>
        <v>90780</v>
      </c>
      <c r="AP47" s="237">
        <f>'BAR BB| Open rates'!AP47*0.85</f>
        <v>90780</v>
      </c>
      <c r="AQ47" s="237">
        <f>'BAR BB| Open rates'!AQ47*0.85</f>
        <v>90780</v>
      </c>
      <c r="AR47" s="237">
        <f>'BAR BB| Open rates'!AR47*0.85</f>
        <v>92480</v>
      </c>
      <c r="AS47" s="237">
        <f>'BAR BB| Open rates'!AS47*0.85</f>
        <v>92480</v>
      </c>
      <c r="AT47" s="237">
        <f>'BAR BB| Open rates'!AT47*0.85</f>
        <v>90780</v>
      </c>
      <c r="AU47" s="237">
        <f>'BAR BB| Open rates'!AU47*0.85</f>
        <v>90780</v>
      </c>
      <c r="AV47" s="237">
        <f>'BAR BB| Open rates'!AV47*0.85</f>
        <v>90780</v>
      </c>
      <c r="AW47" s="237">
        <f>'BAR BB| Open rates'!AW47*0.85</f>
        <v>90780</v>
      </c>
      <c r="AX47" s="237">
        <f>'BAR BB| Open rates'!AX47*0.85</f>
        <v>90780</v>
      </c>
      <c r="AY47" s="237">
        <f>'BAR BB| Open rates'!AY47*0.85</f>
        <v>92480</v>
      </c>
      <c r="AZ47" s="237">
        <f>'BAR BB| Open rates'!AZ47*0.85</f>
        <v>92480</v>
      </c>
      <c r="BA47" s="237">
        <f>'BAR BB| Open rates'!BA47*0.85</f>
        <v>90780</v>
      </c>
      <c r="BB47" s="237">
        <f>'BAR BB| Open rates'!BB47*0.85</f>
        <v>90780</v>
      </c>
      <c r="BC47" s="237">
        <f>'BAR BB| Open rates'!BC47*0.85</f>
        <v>90780</v>
      </c>
      <c r="BD47" s="237">
        <f>'BAR BB| Open rates'!BD47*0.85</f>
        <v>90780</v>
      </c>
      <c r="BE47" s="237">
        <f>'BAR BB| Open rates'!BE47*0.85</f>
        <v>90780</v>
      </c>
      <c r="BF47" s="237">
        <f>'BAR BB| Open rates'!BF47*0.85</f>
        <v>92480</v>
      </c>
      <c r="BG47" s="237">
        <f>'BAR BB| Open rates'!BG47*0.85</f>
        <v>92480</v>
      </c>
      <c r="BH47" s="237">
        <f>'BAR BB| Open rates'!BH47*0.85</f>
        <v>88060</v>
      </c>
      <c r="BI47" s="237">
        <f>'BAR BB| Open rates'!BI47*0.85</f>
        <v>88060</v>
      </c>
      <c r="BJ47" s="237">
        <f>'BAR BB| Open rates'!BJ47*0.85</f>
        <v>88060</v>
      </c>
      <c r="BK47" s="237">
        <f>'BAR BB| Open rates'!BK47*0.85</f>
        <v>88060</v>
      </c>
      <c r="BL47" s="237">
        <f>'BAR BB| Open rates'!BL47*0.85</f>
        <v>88060</v>
      </c>
      <c r="BM47" s="237">
        <f>'BAR BB| Open rates'!BM47*0.85</f>
        <v>89080</v>
      </c>
      <c r="BN47" s="237">
        <f>'BAR BB| Open rates'!BN47*0.85</f>
        <v>89080</v>
      </c>
      <c r="BO47" s="237">
        <f>'BAR BB| Open rates'!BO47*0.85</f>
        <v>87210</v>
      </c>
      <c r="BP47" s="237">
        <f>'BAR BB| Open rates'!BP47*0.85</f>
        <v>87210</v>
      </c>
      <c r="BQ47" s="237">
        <f>'BAR BB| Open rates'!BQ47*0.85</f>
        <v>76330</v>
      </c>
      <c r="BR47" s="237">
        <f>'BAR BB| Open rates'!BR47*0.85</f>
        <v>76330</v>
      </c>
      <c r="BS47" s="237">
        <f>'BAR BB| Open rates'!BS47*0.85</f>
        <v>76330</v>
      </c>
      <c r="BT47" s="237">
        <f>'BAR BB| Open rates'!BT47*0.85</f>
        <v>76330</v>
      </c>
      <c r="BU47" s="237">
        <f>'BAR BB| Open rates'!BU47*0.85</f>
        <v>76330</v>
      </c>
      <c r="BV47" s="237">
        <f>'BAR BB| Open rates'!BV47*0.85</f>
        <v>74460</v>
      </c>
      <c r="BW47" s="237">
        <f>'BAR BB| Open rates'!BW47*0.85</f>
        <v>74460</v>
      </c>
      <c r="BX47" s="237">
        <f>'BAR BB| Open rates'!BX47*0.85</f>
        <v>74460</v>
      </c>
      <c r="BY47" s="237">
        <f>'BAR BB| Open rates'!BY47*0.85</f>
        <v>74460</v>
      </c>
      <c r="BZ47" s="237">
        <f>'BAR BB| Open rates'!BZ47*0.85</f>
        <v>74460</v>
      </c>
      <c r="CA47" s="237">
        <f>'BAR BB| Open rates'!CA47*0.85</f>
        <v>76330</v>
      </c>
      <c r="CB47" s="237">
        <f>'BAR BB| Open rates'!CB47*0.85</f>
        <v>76330</v>
      </c>
      <c r="CC47" s="237">
        <f>'BAR BB| Open rates'!CC47*0.85</f>
        <v>74460</v>
      </c>
      <c r="CD47" s="237">
        <f>'BAR BB| Open rates'!CD47*0.85</f>
        <v>74460</v>
      </c>
      <c r="CE47" s="237">
        <f>'BAR BB| Open rates'!CE47*0.85</f>
        <v>74460</v>
      </c>
      <c r="CF47" s="237">
        <f>'BAR BB| Open rates'!CF47*0.85</f>
        <v>74460</v>
      </c>
      <c r="CG47" s="237">
        <f>'BAR BB| Open rates'!CG47*0.85</f>
        <v>74460</v>
      </c>
      <c r="CH47" s="237">
        <f>'BAR BB| Open rates'!CH47*0.85</f>
        <v>76330</v>
      </c>
      <c r="CI47" s="237">
        <f>'BAR BB| Open rates'!CI47*0.85</f>
        <v>76330</v>
      </c>
      <c r="CJ47" s="237">
        <f>'BAR BB| Open rates'!CJ47*0.85</f>
        <v>74460</v>
      </c>
      <c r="CK47" s="237">
        <f>'BAR BB| Open rates'!CK47*0.85</f>
        <v>74460</v>
      </c>
      <c r="CL47" s="237">
        <f>'BAR BB| Open rates'!CL47*0.85</f>
        <v>74460</v>
      </c>
      <c r="CM47" s="237">
        <f>'BAR BB| Open rates'!CM47*0.85</f>
        <v>74460</v>
      </c>
      <c r="CN47" s="237">
        <f>'BAR BB| Open rates'!CN47*0.85</f>
        <v>74460</v>
      </c>
      <c r="CO47" s="237">
        <f>'BAR BB| Open rates'!CO47*0.85</f>
        <v>76330</v>
      </c>
      <c r="CP47" s="237">
        <f>'BAR BB| Open rates'!CP47*0.85</f>
        <v>76330</v>
      </c>
      <c r="CQ47" s="237">
        <f>'BAR BB| Open rates'!CQ47*0.85</f>
        <v>74460</v>
      </c>
      <c r="CR47" s="237">
        <f>'BAR BB| Open rates'!CR47*0.85</f>
        <v>74460</v>
      </c>
      <c r="CS47" s="237">
        <f>'BAR BB| Open rates'!CS47*0.85</f>
        <v>74460</v>
      </c>
      <c r="CT47" s="237">
        <f>'BAR BB| Open rates'!CT47*0.85</f>
        <v>74460</v>
      </c>
      <c r="CU47" s="237">
        <f>'BAR BB| Open rates'!CU47*0.85</f>
        <v>67575</v>
      </c>
      <c r="CV47" s="237">
        <f>'BAR BB| Open rates'!CV47*0.85</f>
        <v>67575</v>
      </c>
      <c r="CW47" s="237">
        <f>'BAR BB| Open rates'!CW47*0.85</f>
        <v>67575</v>
      </c>
      <c r="CX47" s="237">
        <f>'BAR BB| Open rates'!CX47*0.85</f>
        <v>65875</v>
      </c>
      <c r="CY47" s="237">
        <f>'BAR BB| Open rates'!CY47*0.85</f>
        <v>65875</v>
      </c>
      <c r="CZ47" s="237">
        <f>'BAR BB| Open rates'!CZ47*0.85</f>
        <v>65875</v>
      </c>
      <c r="DA47" s="237">
        <f>'BAR BB| Open rates'!DA47*0.85</f>
        <v>65875</v>
      </c>
      <c r="DB47" s="237">
        <f>'BAR BB| Open rates'!DB47*0.85</f>
        <v>65875</v>
      </c>
      <c r="DC47" s="237">
        <f>'BAR BB| Open rates'!DC47*0.85</f>
        <v>67575</v>
      </c>
      <c r="DD47" s="237">
        <f>'BAR BB| Open rates'!DD47*0.85</f>
        <v>67575</v>
      </c>
      <c r="DE47" s="237">
        <f>'BAR BB| Open rates'!DE47*0.85</f>
        <v>65875</v>
      </c>
      <c r="DF47" s="237">
        <f>'BAR BB| Open rates'!DF47*0.85</f>
        <v>65875</v>
      </c>
      <c r="DG47" s="237">
        <f>'BAR BB| Open rates'!DG47*0.85</f>
        <v>65875</v>
      </c>
      <c r="DH47" s="237">
        <f>'BAR BB| Open rates'!DH47*0.85</f>
        <v>65875</v>
      </c>
      <c r="DI47" s="237">
        <f>'BAR BB| Open rates'!DI47*0.85</f>
        <v>65875</v>
      </c>
      <c r="DJ47" s="237">
        <f>'BAR BB| Open rates'!DJ47*0.85</f>
        <v>67575</v>
      </c>
      <c r="DK47" s="237">
        <f>'BAR BB| Open rates'!DK47*0.85</f>
        <v>67575</v>
      </c>
      <c r="DL47" s="237">
        <f>'BAR BB| Open rates'!DL47*0.85</f>
        <v>65875</v>
      </c>
      <c r="DM47" s="237">
        <f>'BAR BB| Open rates'!DM47*0.85</f>
        <v>65875</v>
      </c>
      <c r="DN47" s="237">
        <f>'BAR BB| Open rates'!DN47*0.85</f>
        <v>65875</v>
      </c>
      <c r="DO47" s="237">
        <f>'BAR BB| Open rates'!DO47*0.85</f>
        <v>65875</v>
      </c>
      <c r="DP47" s="237">
        <f>'BAR BB| Open rates'!DP47*0.85</f>
        <v>65875</v>
      </c>
      <c r="DQ47" s="237">
        <f>'BAR BB| Open rates'!DQ47*0.85</f>
        <v>67575</v>
      </c>
      <c r="DR47" s="237">
        <f>'BAR BB| Open rates'!DR47*0.85</f>
        <v>67575</v>
      </c>
      <c r="DS47" s="237">
        <f>'BAR BB| Open rates'!DS47*0.85</f>
        <v>65875</v>
      </c>
      <c r="DT47" s="237">
        <f>'BAR BB| Open rates'!DT47*0.85</f>
        <v>65875</v>
      </c>
      <c r="DU47" s="237">
        <f>'BAR BB| Open rates'!DU47*0.85</f>
        <v>65875</v>
      </c>
      <c r="DV47" s="237">
        <f>'BAR BB| Open rates'!DV47*0.85</f>
        <v>65875</v>
      </c>
      <c r="DW47" s="237">
        <f>'BAR BB| Open rates'!DW47*0.85</f>
        <v>65875</v>
      </c>
      <c r="DX47" s="237">
        <f>'BAR BB| Open rates'!DX47*0.85</f>
        <v>67575</v>
      </c>
      <c r="DY47" s="237">
        <f>'BAR BB| Open rates'!DY47*0.85</f>
        <v>67575</v>
      </c>
      <c r="DZ47" s="237">
        <f>'BAR BB| Open rates'!DZ47*0.85</f>
        <v>69020</v>
      </c>
      <c r="EA47" s="237">
        <f>'BAR BB| Open rates'!EA47*0.85</f>
        <v>69020</v>
      </c>
      <c r="EB47" s="237">
        <f>'BAR BB| Open rates'!EB47*0.85</f>
        <v>69020</v>
      </c>
      <c r="EC47" s="237">
        <f>'BAR BB| Open rates'!EC47*0.85</f>
        <v>70890</v>
      </c>
      <c r="ED47" s="237">
        <f>'BAR BB| Open rates'!ED47*0.85</f>
        <v>70890</v>
      </c>
      <c r="EE47" s="237">
        <f>'BAR BB| Open rates'!EE47*0.85</f>
        <v>70890</v>
      </c>
      <c r="EF47" s="237">
        <f>'BAR BB| Open rates'!EF47*0.85</f>
        <v>70890</v>
      </c>
      <c r="EG47" s="237">
        <f>'BAR BB| Open rates'!EG47*0.85</f>
        <v>65025</v>
      </c>
      <c r="EH47" s="237">
        <f>'BAR BB| Open rates'!EH47*0.85</f>
        <v>65025</v>
      </c>
      <c r="EI47" s="237">
        <f>'BAR BB| Open rates'!EI47*0.85</f>
        <v>65025</v>
      </c>
      <c r="EJ47" s="237">
        <f>'BAR BB| Open rates'!EJ47*0.85</f>
        <v>65025</v>
      </c>
      <c r="EK47" s="237">
        <f>'BAR BB| Open rates'!EK47*0.85</f>
        <v>65025</v>
      </c>
      <c r="EL47" s="237">
        <f>'BAR BB| Open rates'!EL47*0.85</f>
        <v>65875</v>
      </c>
      <c r="EM47" s="237">
        <f>'BAR BB| Open rates'!EM47*0.85</f>
        <v>65875</v>
      </c>
      <c r="EN47" s="237">
        <f>'BAR BB| Open rates'!EN47*0.85</f>
        <v>65025</v>
      </c>
      <c r="EO47" s="237">
        <f>'BAR BB| Open rates'!EO47*0.85</f>
        <v>65025</v>
      </c>
      <c r="EP47" s="237">
        <f>'BAR BB| Open rates'!EP47*0.85</f>
        <v>65025</v>
      </c>
      <c r="EQ47" s="237">
        <f>'BAR BB| Open rates'!EQ47*0.85</f>
        <v>65025</v>
      </c>
      <c r="ER47" s="237">
        <f>'BAR BB| Open rates'!ER47*0.85</f>
        <v>65025</v>
      </c>
      <c r="ES47" s="237">
        <f>'BAR BB| Open rates'!ES47*0.85</f>
        <v>65875</v>
      </c>
      <c r="ET47" s="237">
        <f>'BAR BB| Open rates'!ET47*0.85</f>
        <v>65875</v>
      </c>
      <c r="EU47" s="237">
        <f>'BAR BB| Open rates'!EU47*0.85</f>
        <v>65025</v>
      </c>
      <c r="EV47" s="237">
        <f>'BAR BB| Open rates'!EV47*0.85</f>
        <v>65025</v>
      </c>
      <c r="EW47" s="237">
        <f>'BAR BB| Open rates'!EW47*0.85</f>
        <v>65025</v>
      </c>
      <c r="EX47" s="237">
        <f>'BAR BB| Open rates'!EX47*0.85</f>
        <v>65025</v>
      </c>
      <c r="EY47" s="237">
        <f>'BAR BB| Open rates'!EY47*0.85</f>
        <v>65025</v>
      </c>
      <c r="EZ47" s="237">
        <f>'BAR BB| Open rates'!EZ47*0.85</f>
        <v>65875</v>
      </c>
      <c r="FA47" s="237">
        <f>'BAR BB| Open rates'!FA47*0.85</f>
        <v>65875</v>
      </c>
      <c r="FB47" s="237">
        <f>'BAR BB| Open rates'!FB47*0.85</f>
        <v>65025</v>
      </c>
      <c r="FC47" s="237">
        <f>'BAR BB| Open rates'!FC47*0.85</f>
        <v>65025</v>
      </c>
      <c r="FD47" s="237">
        <f>'BAR BB| Open rates'!FD47*0.85</f>
        <v>65025</v>
      </c>
      <c r="FE47" s="237">
        <f>'BAR BB| Open rates'!FE47*0.85</f>
        <v>65025</v>
      </c>
      <c r="FF47" s="237">
        <f>'BAR BB| Open rates'!FF47*0.85</f>
        <v>65025</v>
      </c>
      <c r="FG47" s="237">
        <f>'BAR BB| Open rates'!FG47*0.85</f>
        <v>65875</v>
      </c>
      <c r="FH47" s="237">
        <f>'BAR BB| Open rates'!FH47*0.85</f>
        <v>65875</v>
      </c>
      <c r="FI47" s="237">
        <f>'BAR BB| Open rates'!FI47*0.85</f>
        <v>65025</v>
      </c>
      <c r="FJ47" s="237">
        <f>'BAR BB| Open rates'!FJ47*0.85</f>
        <v>65025</v>
      </c>
      <c r="FK47" s="237">
        <f>'BAR BB| Open rates'!FK47*0.85</f>
        <v>65025</v>
      </c>
      <c r="FL47" s="237">
        <f>'BAR BB| Open rates'!FL47*0.85</f>
        <v>65025</v>
      </c>
      <c r="FM47" s="237">
        <f>'BAR BB| Open rates'!FM47*0.85</f>
        <v>65025</v>
      </c>
      <c r="FN47" s="237">
        <f>'BAR BB| Open rates'!FN47*0.85</f>
        <v>65875</v>
      </c>
      <c r="FO47" s="237">
        <f>'BAR BB| Open rates'!FO47*0.85</f>
        <v>65875</v>
      </c>
      <c r="FP47" s="237">
        <f>'BAR BB| Open rates'!FP47*0.85</f>
        <v>65025</v>
      </c>
      <c r="FQ47" s="237">
        <f>'BAR BB| Open rates'!FQ47*0.85</f>
        <v>65025</v>
      </c>
      <c r="FR47" s="237">
        <f>'BAR BB| Open rates'!FR47*0.85</f>
        <v>65025</v>
      </c>
      <c r="FS47" s="237">
        <f>'BAR BB| Open rates'!FS47*0.85</f>
        <v>65025</v>
      </c>
      <c r="FT47" s="237">
        <f>'BAR BB| Open rates'!FT47*0.85</f>
        <v>65025</v>
      </c>
      <c r="FU47" s="237">
        <f>'BAR BB| Open rates'!FU47*0.85</f>
        <v>65875</v>
      </c>
      <c r="FV47" s="237">
        <f>'BAR BB| Open rates'!FV47*0.85</f>
        <v>65875</v>
      </c>
      <c r="FW47" s="237">
        <f>'BAR BB| Open rates'!FW47*0.85</f>
        <v>69020</v>
      </c>
      <c r="FX47" s="237">
        <f>'BAR BB| Open rates'!FX47*0.85</f>
        <v>69020</v>
      </c>
      <c r="FY47" s="237">
        <f>'BAR BB| Open rates'!FY47*0.85</f>
        <v>69020</v>
      </c>
      <c r="FZ47" s="237">
        <f>'BAR BB| Open rates'!FZ47*0.85</f>
        <v>69020</v>
      </c>
      <c r="GA47" s="237">
        <f>'BAR BB| Open rates'!GA47*0.85</f>
        <v>69020</v>
      </c>
      <c r="GB47" s="237">
        <f>'BAR BB| Open rates'!GB47*0.85</f>
        <v>70890</v>
      </c>
      <c r="GC47" s="237">
        <f>'BAR BB| Open rates'!GC47*0.85</f>
        <v>70890</v>
      </c>
      <c r="GD47" s="237">
        <f>'BAR BB| Open rates'!GD47*0.85</f>
        <v>70890</v>
      </c>
      <c r="GE47" s="237">
        <f>'BAR BB| Open rates'!GE47*0.85</f>
        <v>70890</v>
      </c>
    </row>
    <row r="48" spans="1:187" s="32" customFormat="1" x14ac:dyDescent="0.2">
      <c r="A48" s="236" t="s">
        <v>72</v>
      </c>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row>
    <row r="49" spans="1:187" s="32" customFormat="1" x14ac:dyDescent="0.2">
      <c r="A49" s="237">
        <v>1</v>
      </c>
      <c r="B49" s="237">
        <f>'BAR BB| Open rates'!B49*0.85</f>
        <v>76500</v>
      </c>
      <c r="C49" s="237">
        <f>'BAR BB| Open rates'!C49*0.85</f>
        <v>76500</v>
      </c>
      <c r="D49" s="237">
        <f>'BAR BB| Open rates'!D49*0.85</f>
        <v>76500</v>
      </c>
      <c r="E49" s="237">
        <f>'BAR BB| Open rates'!E49*0.85</f>
        <v>76500</v>
      </c>
      <c r="F49" s="237">
        <f>'BAR BB| Open rates'!F49*0.85</f>
        <v>76500</v>
      </c>
      <c r="G49" s="237">
        <f>'BAR BB| Open rates'!G49*0.85</f>
        <v>76500</v>
      </c>
      <c r="H49" s="237">
        <f>'BAR BB| Open rates'!H49*0.85</f>
        <v>76500</v>
      </c>
      <c r="I49" s="237">
        <f>'BAR BB| Open rates'!I49*0.85</f>
        <v>76500</v>
      </c>
      <c r="J49" s="237">
        <f>'BAR BB| Open rates'!J49*0.85</f>
        <v>76500</v>
      </c>
      <c r="K49" s="237">
        <f>'BAR BB| Open rates'!K49*0.85</f>
        <v>76500</v>
      </c>
      <c r="L49" s="237">
        <f>'BAR BB| Open rates'!L49*0.85</f>
        <v>76500</v>
      </c>
      <c r="M49" s="237">
        <f>'BAR BB| Open rates'!M49*0.85</f>
        <v>76500</v>
      </c>
      <c r="N49" s="237">
        <f>'BAR BB| Open rates'!N49*0.85</f>
        <v>76500</v>
      </c>
      <c r="O49" s="237">
        <f>'BAR BB| Open rates'!O49*0.85</f>
        <v>76500</v>
      </c>
      <c r="P49" s="237">
        <f>'BAR BB| Open rates'!P49*0.85</f>
        <v>76500</v>
      </c>
      <c r="Q49" s="237">
        <f>'BAR BB| Open rates'!Q49*0.85</f>
        <v>76500</v>
      </c>
      <c r="R49" s="237">
        <f>'BAR BB| Open rates'!R49*0.85</f>
        <v>76500</v>
      </c>
      <c r="S49" s="237">
        <f>'BAR BB| Open rates'!S49*0.85</f>
        <v>76500</v>
      </c>
      <c r="T49" s="237">
        <f>'BAR BB| Open rates'!T49*0.85</f>
        <v>76500</v>
      </c>
      <c r="U49" s="237">
        <f>'BAR BB| Open rates'!U49*0.85</f>
        <v>76500</v>
      </c>
      <c r="V49" s="237">
        <f>'BAR BB| Open rates'!V49*0.85</f>
        <v>76500</v>
      </c>
      <c r="W49" s="237">
        <f>'BAR BB| Open rates'!W49*0.85</f>
        <v>76500</v>
      </c>
      <c r="X49" s="237">
        <f>'BAR BB| Open rates'!X49*0.85</f>
        <v>76500</v>
      </c>
      <c r="Y49" s="237">
        <f>'BAR BB| Open rates'!Y49*0.85</f>
        <v>76500</v>
      </c>
      <c r="Z49" s="237">
        <f>'BAR BB| Open rates'!Z49*0.85</f>
        <v>76500</v>
      </c>
      <c r="AA49" s="237">
        <f>'BAR BB| Open rates'!AA49*0.85</f>
        <v>76500</v>
      </c>
      <c r="AB49" s="237">
        <f>'BAR BB| Open rates'!AB49*0.85</f>
        <v>76500</v>
      </c>
      <c r="AC49" s="237">
        <f>'BAR BB| Open rates'!AC49*0.85</f>
        <v>76500</v>
      </c>
      <c r="AD49" s="237">
        <f>'BAR BB| Open rates'!AD49*0.85</f>
        <v>76500</v>
      </c>
      <c r="AE49" s="237">
        <f>'BAR BB| Open rates'!AE49*0.85</f>
        <v>76500</v>
      </c>
      <c r="AF49" s="237">
        <f>'BAR BB| Open rates'!AF49*0.85</f>
        <v>76500</v>
      </c>
      <c r="AG49" s="237">
        <f>'BAR BB| Open rates'!AG49*0.85</f>
        <v>76500</v>
      </c>
      <c r="AH49" s="237">
        <f>'BAR BB| Open rates'!AH49*0.85</f>
        <v>76500</v>
      </c>
      <c r="AI49" s="237">
        <f>'BAR BB| Open rates'!AI49*0.85</f>
        <v>76500</v>
      </c>
      <c r="AJ49" s="237">
        <f>'BAR BB| Open rates'!AJ49*0.85</f>
        <v>76500</v>
      </c>
      <c r="AK49" s="237">
        <f>'BAR BB| Open rates'!AK49*0.85</f>
        <v>76500</v>
      </c>
      <c r="AL49" s="237">
        <f>'BAR BB| Open rates'!AL49*0.85</f>
        <v>76500</v>
      </c>
      <c r="AM49" s="237">
        <f>'BAR BB| Open rates'!AM49*0.85</f>
        <v>76500</v>
      </c>
      <c r="AN49" s="237">
        <f>'BAR BB| Open rates'!AN49*0.85</f>
        <v>76500</v>
      </c>
      <c r="AO49" s="237">
        <f>'BAR BB| Open rates'!AO49*0.85</f>
        <v>76500</v>
      </c>
      <c r="AP49" s="237">
        <f>'BAR BB| Open rates'!AP49*0.85</f>
        <v>76500</v>
      </c>
      <c r="AQ49" s="237">
        <f>'BAR BB| Open rates'!AQ49*0.85</f>
        <v>76500</v>
      </c>
      <c r="AR49" s="237">
        <f>'BAR BB| Open rates'!AR49*0.85</f>
        <v>76500</v>
      </c>
      <c r="AS49" s="237">
        <f>'BAR BB| Open rates'!AS49*0.85</f>
        <v>76500</v>
      </c>
      <c r="AT49" s="237">
        <f>'BAR BB| Open rates'!AT49*0.85</f>
        <v>76500</v>
      </c>
      <c r="AU49" s="237">
        <f>'BAR BB| Open rates'!AU49*0.85</f>
        <v>76500</v>
      </c>
      <c r="AV49" s="237">
        <f>'BAR BB| Open rates'!AV49*0.85</f>
        <v>76500</v>
      </c>
      <c r="AW49" s="237">
        <f>'BAR BB| Open rates'!AW49*0.85</f>
        <v>76500</v>
      </c>
      <c r="AX49" s="237">
        <f>'BAR BB| Open rates'!AX49*0.85</f>
        <v>76500</v>
      </c>
      <c r="AY49" s="237">
        <f>'BAR BB| Open rates'!AY49*0.85</f>
        <v>76500</v>
      </c>
      <c r="AZ49" s="237">
        <f>'BAR BB| Open rates'!AZ49*0.85</f>
        <v>76500</v>
      </c>
      <c r="BA49" s="237">
        <f>'BAR BB| Open rates'!BA49*0.85</f>
        <v>76500</v>
      </c>
      <c r="BB49" s="237">
        <f>'BAR BB| Open rates'!BB49*0.85</f>
        <v>76500</v>
      </c>
      <c r="BC49" s="237">
        <f>'BAR BB| Open rates'!BC49*0.85</f>
        <v>76500</v>
      </c>
      <c r="BD49" s="237">
        <f>'BAR BB| Open rates'!BD49*0.85</f>
        <v>76500</v>
      </c>
      <c r="BE49" s="237">
        <f>'BAR BB| Open rates'!BE49*0.85</f>
        <v>76500</v>
      </c>
      <c r="BF49" s="237">
        <f>'BAR BB| Open rates'!BF49*0.85</f>
        <v>76500</v>
      </c>
      <c r="BG49" s="237">
        <f>'BAR BB| Open rates'!BG49*0.85</f>
        <v>76500</v>
      </c>
      <c r="BH49" s="237">
        <f>'BAR BB| Open rates'!BH49*0.85</f>
        <v>76500</v>
      </c>
      <c r="BI49" s="237">
        <f>'BAR BB| Open rates'!BI49*0.85</f>
        <v>76500</v>
      </c>
      <c r="BJ49" s="237">
        <f>'BAR BB| Open rates'!BJ49*0.85</f>
        <v>76500</v>
      </c>
      <c r="BK49" s="237">
        <f>'BAR BB| Open rates'!BK49*0.85</f>
        <v>76500</v>
      </c>
      <c r="BL49" s="237">
        <f>'BAR BB| Open rates'!BL49*0.85</f>
        <v>76500</v>
      </c>
      <c r="BM49" s="237">
        <f>'BAR BB| Open rates'!BM49*0.85</f>
        <v>76500</v>
      </c>
      <c r="BN49" s="237">
        <f>'BAR BB| Open rates'!BN49*0.85</f>
        <v>76500</v>
      </c>
      <c r="BO49" s="237">
        <f>'BAR BB| Open rates'!BO49*0.85</f>
        <v>76500</v>
      </c>
      <c r="BP49" s="237">
        <f>'BAR BB| Open rates'!BP49*0.85</f>
        <v>76500</v>
      </c>
      <c r="BQ49" s="237">
        <f>'BAR BB| Open rates'!BQ49*0.85</f>
        <v>76500</v>
      </c>
      <c r="BR49" s="237">
        <f>'BAR BB| Open rates'!BR49*0.85</f>
        <v>76500</v>
      </c>
      <c r="BS49" s="237">
        <f>'BAR BB| Open rates'!BS49*0.85</f>
        <v>76500</v>
      </c>
      <c r="BT49" s="237">
        <f>'BAR BB| Open rates'!BT49*0.85</f>
        <v>76500</v>
      </c>
      <c r="BU49" s="237">
        <f>'BAR BB| Open rates'!BU49*0.85</f>
        <v>76500</v>
      </c>
      <c r="BV49" s="237">
        <f>'BAR BB| Open rates'!BV49*0.85</f>
        <v>76500</v>
      </c>
      <c r="BW49" s="237">
        <f>'BAR BB| Open rates'!BW49*0.85</f>
        <v>76500</v>
      </c>
      <c r="BX49" s="237">
        <f>'BAR BB| Open rates'!BX49*0.85</f>
        <v>76500</v>
      </c>
      <c r="BY49" s="237">
        <f>'BAR BB| Open rates'!BY49*0.85</f>
        <v>76500</v>
      </c>
      <c r="BZ49" s="237">
        <f>'BAR BB| Open rates'!BZ49*0.85</f>
        <v>76500</v>
      </c>
      <c r="CA49" s="237">
        <f>'BAR BB| Open rates'!CA49*0.85</f>
        <v>76500</v>
      </c>
      <c r="CB49" s="237">
        <f>'BAR BB| Open rates'!CB49*0.85</f>
        <v>76500</v>
      </c>
      <c r="CC49" s="237">
        <f>'BAR BB| Open rates'!CC49*0.85</f>
        <v>76500</v>
      </c>
      <c r="CD49" s="237">
        <f>'BAR BB| Open rates'!CD49*0.85</f>
        <v>76500</v>
      </c>
      <c r="CE49" s="237">
        <f>'BAR BB| Open rates'!CE49*0.85</f>
        <v>76500</v>
      </c>
      <c r="CF49" s="237">
        <f>'BAR BB| Open rates'!CF49*0.85</f>
        <v>76500</v>
      </c>
      <c r="CG49" s="237">
        <f>'BAR BB| Open rates'!CG49*0.85</f>
        <v>76500</v>
      </c>
      <c r="CH49" s="237">
        <f>'BAR BB| Open rates'!CH49*0.85</f>
        <v>76500</v>
      </c>
      <c r="CI49" s="237">
        <f>'BAR BB| Open rates'!CI49*0.85</f>
        <v>76500</v>
      </c>
      <c r="CJ49" s="237">
        <f>'BAR BB| Open rates'!CJ49*0.85</f>
        <v>76500</v>
      </c>
      <c r="CK49" s="237">
        <f>'BAR BB| Open rates'!CK49*0.85</f>
        <v>76500</v>
      </c>
      <c r="CL49" s="237">
        <f>'BAR BB| Open rates'!CL49*0.85</f>
        <v>76500</v>
      </c>
      <c r="CM49" s="237">
        <f>'BAR BB| Open rates'!CM49*0.85</f>
        <v>76500</v>
      </c>
      <c r="CN49" s="237">
        <f>'BAR BB| Open rates'!CN49*0.85</f>
        <v>76500</v>
      </c>
      <c r="CO49" s="237">
        <f>'BAR BB| Open rates'!CO49*0.85</f>
        <v>76500</v>
      </c>
      <c r="CP49" s="237">
        <f>'BAR BB| Open rates'!CP49*0.85</f>
        <v>76500</v>
      </c>
      <c r="CQ49" s="237">
        <f>'BAR BB| Open rates'!CQ49*0.85</f>
        <v>76500</v>
      </c>
      <c r="CR49" s="237">
        <f>'BAR BB| Open rates'!CR49*0.85</f>
        <v>76500</v>
      </c>
      <c r="CS49" s="237">
        <f>'BAR BB| Open rates'!CS49*0.85</f>
        <v>76500</v>
      </c>
      <c r="CT49" s="237">
        <f>'BAR BB| Open rates'!CT49*0.85</f>
        <v>76500</v>
      </c>
      <c r="CU49" s="237">
        <f>'BAR BB| Open rates'!CU49*0.85</f>
        <v>76500</v>
      </c>
      <c r="CV49" s="237">
        <f>'BAR BB| Open rates'!CV49*0.85</f>
        <v>76500</v>
      </c>
      <c r="CW49" s="237">
        <f>'BAR BB| Open rates'!CW49*0.85</f>
        <v>76500</v>
      </c>
      <c r="CX49" s="237">
        <f>'BAR BB| Open rates'!CX49*0.85</f>
        <v>76500</v>
      </c>
      <c r="CY49" s="237">
        <f>'BAR BB| Open rates'!CY49*0.85</f>
        <v>76500</v>
      </c>
      <c r="CZ49" s="237">
        <f>'BAR BB| Open rates'!CZ49*0.85</f>
        <v>76500</v>
      </c>
      <c r="DA49" s="237">
        <f>'BAR BB| Open rates'!DA49*0.85</f>
        <v>76500</v>
      </c>
      <c r="DB49" s="237">
        <f>'BAR BB| Open rates'!DB49*0.85</f>
        <v>76500</v>
      </c>
      <c r="DC49" s="237">
        <f>'BAR BB| Open rates'!DC49*0.85</f>
        <v>76500</v>
      </c>
      <c r="DD49" s="237">
        <f>'BAR BB| Open rates'!DD49*0.85</f>
        <v>76500</v>
      </c>
      <c r="DE49" s="237">
        <f>'BAR BB| Open rates'!DE49*0.85</f>
        <v>76500</v>
      </c>
      <c r="DF49" s="237">
        <f>'BAR BB| Open rates'!DF49*0.85</f>
        <v>76500</v>
      </c>
      <c r="DG49" s="237">
        <f>'BAR BB| Open rates'!DG49*0.85</f>
        <v>76500</v>
      </c>
      <c r="DH49" s="237">
        <f>'BAR BB| Open rates'!DH49*0.85</f>
        <v>76500</v>
      </c>
      <c r="DI49" s="237">
        <f>'BAR BB| Open rates'!DI49*0.85</f>
        <v>76500</v>
      </c>
      <c r="DJ49" s="237">
        <f>'BAR BB| Open rates'!DJ49*0.85</f>
        <v>76500</v>
      </c>
      <c r="DK49" s="237">
        <f>'BAR BB| Open rates'!DK49*0.85</f>
        <v>76500</v>
      </c>
      <c r="DL49" s="237">
        <f>'BAR BB| Open rates'!DL49*0.85</f>
        <v>76500</v>
      </c>
      <c r="DM49" s="237">
        <f>'BAR BB| Open rates'!DM49*0.85</f>
        <v>76500</v>
      </c>
      <c r="DN49" s="237">
        <f>'BAR BB| Open rates'!DN49*0.85</f>
        <v>76500</v>
      </c>
      <c r="DO49" s="237">
        <f>'BAR BB| Open rates'!DO49*0.85</f>
        <v>76500</v>
      </c>
      <c r="DP49" s="237">
        <f>'BAR BB| Open rates'!DP49*0.85</f>
        <v>76500</v>
      </c>
      <c r="DQ49" s="237">
        <f>'BAR BB| Open rates'!DQ49*0.85</f>
        <v>76500</v>
      </c>
      <c r="DR49" s="237">
        <f>'BAR BB| Open rates'!DR49*0.85</f>
        <v>76500</v>
      </c>
      <c r="DS49" s="237">
        <f>'BAR BB| Open rates'!DS49*0.85</f>
        <v>76500</v>
      </c>
      <c r="DT49" s="237">
        <f>'BAR BB| Open rates'!DT49*0.85</f>
        <v>76500</v>
      </c>
      <c r="DU49" s="237">
        <f>'BAR BB| Open rates'!DU49*0.85</f>
        <v>76500</v>
      </c>
      <c r="DV49" s="237">
        <f>'BAR BB| Open rates'!DV49*0.85</f>
        <v>76500</v>
      </c>
      <c r="DW49" s="237">
        <f>'BAR BB| Open rates'!DW49*0.85</f>
        <v>76500</v>
      </c>
      <c r="DX49" s="237">
        <f>'BAR BB| Open rates'!DX49*0.85</f>
        <v>76500</v>
      </c>
      <c r="DY49" s="237">
        <f>'BAR BB| Open rates'!DY49*0.85</f>
        <v>76500</v>
      </c>
      <c r="DZ49" s="237">
        <f>'BAR BB| Open rates'!DZ49*0.85</f>
        <v>76500</v>
      </c>
      <c r="EA49" s="237">
        <f>'BAR BB| Open rates'!EA49*0.85</f>
        <v>76500</v>
      </c>
      <c r="EB49" s="237">
        <f>'BAR BB| Open rates'!EB49*0.85</f>
        <v>76500</v>
      </c>
      <c r="EC49" s="237">
        <f>'BAR BB| Open rates'!EC49*0.85</f>
        <v>76500</v>
      </c>
      <c r="ED49" s="237">
        <f>'BAR BB| Open rates'!ED49*0.85</f>
        <v>76500</v>
      </c>
      <c r="EE49" s="237">
        <f>'BAR BB| Open rates'!EE49*0.85</f>
        <v>76500</v>
      </c>
      <c r="EF49" s="237">
        <f>'BAR BB| Open rates'!EF49*0.85</f>
        <v>76500</v>
      </c>
      <c r="EG49" s="237">
        <f>'BAR BB| Open rates'!EG49*0.85</f>
        <v>76500</v>
      </c>
      <c r="EH49" s="237">
        <f>'BAR BB| Open rates'!EH49*0.85</f>
        <v>76500</v>
      </c>
      <c r="EI49" s="237">
        <f>'BAR BB| Open rates'!EI49*0.85</f>
        <v>76500</v>
      </c>
      <c r="EJ49" s="237">
        <f>'BAR BB| Open rates'!EJ49*0.85</f>
        <v>76500</v>
      </c>
      <c r="EK49" s="237">
        <f>'BAR BB| Open rates'!EK49*0.85</f>
        <v>76500</v>
      </c>
      <c r="EL49" s="237">
        <f>'BAR BB| Open rates'!EL49*0.85</f>
        <v>76500</v>
      </c>
      <c r="EM49" s="237">
        <f>'BAR BB| Open rates'!EM49*0.85</f>
        <v>76500</v>
      </c>
      <c r="EN49" s="237">
        <f>'BAR BB| Open rates'!EN49*0.85</f>
        <v>76500</v>
      </c>
      <c r="EO49" s="237">
        <f>'BAR BB| Open rates'!EO49*0.85</f>
        <v>76500</v>
      </c>
      <c r="EP49" s="237">
        <f>'BAR BB| Open rates'!EP49*0.85</f>
        <v>76500</v>
      </c>
      <c r="EQ49" s="237">
        <f>'BAR BB| Open rates'!EQ49*0.85</f>
        <v>76500</v>
      </c>
      <c r="ER49" s="237">
        <f>'BAR BB| Open rates'!ER49*0.85</f>
        <v>76500</v>
      </c>
      <c r="ES49" s="237">
        <f>'BAR BB| Open rates'!ES49*0.85</f>
        <v>76500</v>
      </c>
      <c r="ET49" s="237">
        <f>'BAR BB| Open rates'!ET49*0.85</f>
        <v>76500</v>
      </c>
      <c r="EU49" s="237">
        <f>'BAR BB| Open rates'!EU49*0.85</f>
        <v>76500</v>
      </c>
      <c r="EV49" s="237">
        <f>'BAR BB| Open rates'!EV49*0.85</f>
        <v>76500</v>
      </c>
      <c r="EW49" s="237">
        <f>'BAR BB| Open rates'!EW49*0.85</f>
        <v>76500</v>
      </c>
      <c r="EX49" s="237">
        <f>'BAR BB| Open rates'!EX49*0.85</f>
        <v>76500</v>
      </c>
      <c r="EY49" s="237">
        <f>'BAR BB| Open rates'!EY49*0.85</f>
        <v>76500</v>
      </c>
      <c r="EZ49" s="237">
        <f>'BAR BB| Open rates'!EZ49*0.85</f>
        <v>76500</v>
      </c>
      <c r="FA49" s="237">
        <f>'BAR BB| Open rates'!FA49*0.85</f>
        <v>76500</v>
      </c>
      <c r="FB49" s="237">
        <f>'BAR BB| Open rates'!FB49*0.85</f>
        <v>76500</v>
      </c>
      <c r="FC49" s="237">
        <f>'BAR BB| Open rates'!FC49*0.85</f>
        <v>76500</v>
      </c>
      <c r="FD49" s="237">
        <f>'BAR BB| Open rates'!FD49*0.85</f>
        <v>76500</v>
      </c>
      <c r="FE49" s="237">
        <f>'BAR BB| Open rates'!FE49*0.85</f>
        <v>76500</v>
      </c>
      <c r="FF49" s="237">
        <f>'BAR BB| Open rates'!FF49*0.85</f>
        <v>76500</v>
      </c>
      <c r="FG49" s="237">
        <f>'BAR BB| Open rates'!FG49*0.85</f>
        <v>76500</v>
      </c>
      <c r="FH49" s="237">
        <f>'BAR BB| Open rates'!FH49*0.85</f>
        <v>76500</v>
      </c>
      <c r="FI49" s="237">
        <f>'BAR BB| Open rates'!FI49*0.85</f>
        <v>76500</v>
      </c>
      <c r="FJ49" s="237">
        <f>'BAR BB| Open rates'!FJ49*0.85</f>
        <v>76500</v>
      </c>
      <c r="FK49" s="237">
        <f>'BAR BB| Open rates'!FK49*0.85</f>
        <v>76500</v>
      </c>
      <c r="FL49" s="237">
        <f>'BAR BB| Open rates'!FL49*0.85</f>
        <v>76500</v>
      </c>
      <c r="FM49" s="237">
        <f>'BAR BB| Open rates'!FM49*0.85</f>
        <v>76500</v>
      </c>
      <c r="FN49" s="237">
        <f>'BAR BB| Open rates'!FN49*0.85</f>
        <v>76500</v>
      </c>
      <c r="FO49" s="237">
        <f>'BAR BB| Open rates'!FO49*0.85</f>
        <v>76500</v>
      </c>
      <c r="FP49" s="237">
        <f>'BAR BB| Open rates'!FP49*0.85</f>
        <v>76500</v>
      </c>
      <c r="FQ49" s="237">
        <f>'BAR BB| Open rates'!FQ49*0.85</f>
        <v>76500</v>
      </c>
      <c r="FR49" s="237">
        <f>'BAR BB| Open rates'!FR49*0.85</f>
        <v>76500</v>
      </c>
      <c r="FS49" s="237">
        <f>'BAR BB| Open rates'!FS49*0.85</f>
        <v>76500</v>
      </c>
      <c r="FT49" s="237">
        <f>'BAR BB| Open rates'!FT49*0.85</f>
        <v>76500</v>
      </c>
      <c r="FU49" s="237">
        <f>'BAR BB| Open rates'!FU49*0.85</f>
        <v>76500</v>
      </c>
      <c r="FV49" s="237">
        <f>'BAR BB| Open rates'!FV49*0.85</f>
        <v>76500</v>
      </c>
      <c r="FW49" s="237">
        <f>'BAR BB| Open rates'!FW49*0.85</f>
        <v>76500</v>
      </c>
      <c r="FX49" s="237">
        <f>'BAR BB| Open rates'!FX49*0.85</f>
        <v>76500</v>
      </c>
      <c r="FY49" s="237">
        <f>'BAR BB| Open rates'!FY49*0.85</f>
        <v>76500</v>
      </c>
      <c r="FZ49" s="237">
        <f>'BAR BB| Open rates'!FZ49*0.85</f>
        <v>76500</v>
      </c>
      <c r="GA49" s="237">
        <f>'BAR BB| Open rates'!GA49*0.85</f>
        <v>76500</v>
      </c>
      <c r="GB49" s="237">
        <f>'BAR BB| Open rates'!GB49*0.85</f>
        <v>76500</v>
      </c>
      <c r="GC49" s="237">
        <f>'BAR BB| Open rates'!GC49*0.85</f>
        <v>76500</v>
      </c>
      <c r="GD49" s="237">
        <f>'BAR BB| Open rates'!GD49*0.85</f>
        <v>76500</v>
      </c>
      <c r="GE49" s="237">
        <f>'BAR BB| Open rates'!GE49*0.85</f>
        <v>76500</v>
      </c>
    </row>
    <row r="50" spans="1:187" s="32" customFormat="1" x14ac:dyDescent="0.2">
      <c r="A50" s="237">
        <v>2</v>
      </c>
      <c r="B50" s="237">
        <f>'BAR BB| Open rates'!B50*0.85</f>
        <v>79050</v>
      </c>
      <c r="C50" s="237">
        <f>'BAR BB| Open rates'!C50*0.85</f>
        <v>79050</v>
      </c>
      <c r="D50" s="237">
        <f>'BAR BB| Open rates'!D50*0.85</f>
        <v>79050</v>
      </c>
      <c r="E50" s="237">
        <f>'BAR BB| Open rates'!E50*0.85</f>
        <v>79050</v>
      </c>
      <c r="F50" s="237">
        <f>'BAR BB| Open rates'!F50*0.85</f>
        <v>79050</v>
      </c>
      <c r="G50" s="237">
        <f>'BAR BB| Open rates'!G50*0.85</f>
        <v>79050</v>
      </c>
      <c r="H50" s="237">
        <f>'BAR BB| Open rates'!H50*0.85</f>
        <v>79050</v>
      </c>
      <c r="I50" s="237">
        <f>'BAR BB| Open rates'!I50*0.85</f>
        <v>79050</v>
      </c>
      <c r="J50" s="237">
        <f>'BAR BB| Open rates'!J50*0.85</f>
        <v>79050</v>
      </c>
      <c r="K50" s="237">
        <f>'BAR BB| Open rates'!K50*0.85</f>
        <v>79050</v>
      </c>
      <c r="L50" s="237">
        <f>'BAR BB| Open rates'!L50*0.85</f>
        <v>79050</v>
      </c>
      <c r="M50" s="237">
        <f>'BAR BB| Open rates'!M50*0.85</f>
        <v>79050</v>
      </c>
      <c r="N50" s="237">
        <f>'BAR BB| Open rates'!N50*0.85</f>
        <v>79050</v>
      </c>
      <c r="O50" s="237">
        <f>'BAR BB| Open rates'!O50*0.85</f>
        <v>79050</v>
      </c>
      <c r="P50" s="237">
        <f>'BAR BB| Open rates'!P50*0.85</f>
        <v>79050</v>
      </c>
      <c r="Q50" s="237">
        <f>'BAR BB| Open rates'!Q50*0.85</f>
        <v>79050</v>
      </c>
      <c r="R50" s="237">
        <f>'BAR BB| Open rates'!R50*0.85</f>
        <v>79050</v>
      </c>
      <c r="S50" s="237">
        <f>'BAR BB| Open rates'!S50*0.85</f>
        <v>79050</v>
      </c>
      <c r="T50" s="237">
        <f>'BAR BB| Open rates'!T50*0.85</f>
        <v>79050</v>
      </c>
      <c r="U50" s="237">
        <f>'BAR BB| Open rates'!U50*0.85</f>
        <v>79050</v>
      </c>
      <c r="V50" s="237">
        <f>'BAR BB| Open rates'!V50*0.85</f>
        <v>79050</v>
      </c>
      <c r="W50" s="237">
        <f>'BAR BB| Open rates'!W50*0.85</f>
        <v>79050</v>
      </c>
      <c r="X50" s="237">
        <f>'BAR BB| Open rates'!X50*0.85</f>
        <v>79050</v>
      </c>
      <c r="Y50" s="237">
        <f>'BAR BB| Open rates'!Y50*0.85</f>
        <v>79050</v>
      </c>
      <c r="Z50" s="237">
        <f>'BAR BB| Open rates'!Z50*0.85</f>
        <v>79050</v>
      </c>
      <c r="AA50" s="237">
        <f>'BAR BB| Open rates'!AA50*0.85</f>
        <v>79050</v>
      </c>
      <c r="AB50" s="237">
        <f>'BAR BB| Open rates'!AB50*0.85</f>
        <v>79050</v>
      </c>
      <c r="AC50" s="237">
        <f>'BAR BB| Open rates'!AC50*0.85</f>
        <v>79050</v>
      </c>
      <c r="AD50" s="237">
        <f>'BAR BB| Open rates'!AD50*0.85</f>
        <v>79050</v>
      </c>
      <c r="AE50" s="237">
        <f>'BAR BB| Open rates'!AE50*0.85</f>
        <v>79050</v>
      </c>
      <c r="AF50" s="237">
        <f>'BAR BB| Open rates'!AF50*0.85</f>
        <v>79050</v>
      </c>
      <c r="AG50" s="237">
        <f>'BAR BB| Open rates'!AG50*0.85</f>
        <v>79050</v>
      </c>
      <c r="AH50" s="237">
        <f>'BAR BB| Open rates'!AH50*0.85</f>
        <v>79050</v>
      </c>
      <c r="AI50" s="237">
        <f>'BAR BB| Open rates'!AI50*0.85</f>
        <v>79050</v>
      </c>
      <c r="AJ50" s="237">
        <f>'BAR BB| Open rates'!AJ50*0.85</f>
        <v>79050</v>
      </c>
      <c r="AK50" s="237">
        <f>'BAR BB| Open rates'!AK50*0.85</f>
        <v>79050</v>
      </c>
      <c r="AL50" s="237">
        <f>'BAR BB| Open rates'!AL50*0.85</f>
        <v>79050</v>
      </c>
      <c r="AM50" s="237">
        <f>'BAR BB| Open rates'!AM50*0.85</f>
        <v>79050</v>
      </c>
      <c r="AN50" s="237">
        <f>'BAR BB| Open rates'!AN50*0.85</f>
        <v>79050</v>
      </c>
      <c r="AO50" s="237">
        <f>'BAR BB| Open rates'!AO50*0.85</f>
        <v>79050</v>
      </c>
      <c r="AP50" s="237">
        <f>'BAR BB| Open rates'!AP50*0.85</f>
        <v>79050</v>
      </c>
      <c r="AQ50" s="237">
        <f>'BAR BB| Open rates'!AQ50*0.85</f>
        <v>79050</v>
      </c>
      <c r="AR50" s="237">
        <f>'BAR BB| Open rates'!AR50*0.85</f>
        <v>79050</v>
      </c>
      <c r="AS50" s="237">
        <f>'BAR BB| Open rates'!AS50*0.85</f>
        <v>79050</v>
      </c>
      <c r="AT50" s="237">
        <f>'BAR BB| Open rates'!AT50*0.85</f>
        <v>79050</v>
      </c>
      <c r="AU50" s="237">
        <f>'BAR BB| Open rates'!AU50*0.85</f>
        <v>79050</v>
      </c>
      <c r="AV50" s="237">
        <f>'BAR BB| Open rates'!AV50*0.85</f>
        <v>79050</v>
      </c>
      <c r="AW50" s="237">
        <f>'BAR BB| Open rates'!AW50*0.85</f>
        <v>79050</v>
      </c>
      <c r="AX50" s="237">
        <f>'BAR BB| Open rates'!AX50*0.85</f>
        <v>79050</v>
      </c>
      <c r="AY50" s="237">
        <f>'BAR BB| Open rates'!AY50*0.85</f>
        <v>79050</v>
      </c>
      <c r="AZ50" s="237">
        <f>'BAR BB| Open rates'!AZ50*0.85</f>
        <v>79050</v>
      </c>
      <c r="BA50" s="237">
        <f>'BAR BB| Open rates'!BA50*0.85</f>
        <v>79050</v>
      </c>
      <c r="BB50" s="237">
        <f>'BAR BB| Open rates'!BB50*0.85</f>
        <v>79050</v>
      </c>
      <c r="BC50" s="237">
        <f>'BAR BB| Open rates'!BC50*0.85</f>
        <v>79050</v>
      </c>
      <c r="BD50" s="237">
        <f>'BAR BB| Open rates'!BD50*0.85</f>
        <v>79050</v>
      </c>
      <c r="BE50" s="237">
        <f>'BAR BB| Open rates'!BE50*0.85</f>
        <v>79050</v>
      </c>
      <c r="BF50" s="237">
        <f>'BAR BB| Open rates'!BF50*0.85</f>
        <v>79050</v>
      </c>
      <c r="BG50" s="237">
        <f>'BAR BB| Open rates'!BG50*0.85</f>
        <v>79050</v>
      </c>
      <c r="BH50" s="237">
        <f>'BAR BB| Open rates'!BH50*0.85</f>
        <v>79050</v>
      </c>
      <c r="BI50" s="237">
        <f>'BAR BB| Open rates'!BI50*0.85</f>
        <v>79050</v>
      </c>
      <c r="BJ50" s="237">
        <f>'BAR BB| Open rates'!BJ50*0.85</f>
        <v>79050</v>
      </c>
      <c r="BK50" s="237">
        <f>'BAR BB| Open rates'!BK50*0.85</f>
        <v>79050</v>
      </c>
      <c r="BL50" s="237">
        <f>'BAR BB| Open rates'!BL50*0.85</f>
        <v>79050</v>
      </c>
      <c r="BM50" s="237">
        <f>'BAR BB| Open rates'!BM50*0.85</f>
        <v>79050</v>
      </c>
      <c r="BN50" s="237">
        <f>'BAR BB| Open rates'!BN50*0.85</f>
        <v>79050</v>
      </c>
      <c r="BO50" s="237">
        <f>'BAR BB| Open rates'!BO50*0.85</f>
        <v>79050</v>
      </c>
      <c r="BP50" s="237">
        <f>'BAR BB| Open rates'!BP50*0.85</f>
        <v>79050</v>
      </c>
      <c r="BQ50" s="237">
        <f>'BAR BB| Open rates'!BQ50*0.85</f>
        <v>79050</v>
      </c>
      <c r="BR50" s="237">
        <f>'BAR BB| Open rates'!BR50*0.85</f>
        <v>79050</v>
      </c>
      <c r="BS50" s="237">
        <f>'BAR BB| Open rates'!BS50*0.85</f>
        <v>79050</v>
      </c>
      <c r="BT50" s="237">
        <f>'BAR BB| Open rates'!BT50*0.85</f>
        <v>79050</v>
      </c>
      <c r="BU50" s="237">
        <f>'BAR BB| Open rates'!BU50*0.85</f>
        <v>79050</v>
      </c>
      <c r="BV50" s="237">
        <f>'BAR BB| Open rates'!BV50*0.85</f>
        <v>79050</v>
      </c>
      <c r="BW50" s="237">
        <f>'BAR BB| Open rates'!BW50*0.85</f>
        <v>79050</v>
      </c>
      <c r="BX50" s="237">
        <f>'BAR BB| Open rates'!BX50*0.85</f>
        <v>79050</v>
      </c>
      <c r="BY50" s="237">
        <f>'BAR BB| Open rates'!BY50*0.85</f>
        <v>79050</v>
      </c>
      <c r="BZ50" s="237">
        <f>'BAR BB| Open rates'!BZ50*0.85</f>
        <v>79050</v>
      </c>
      <c r="CA50" s="237">
        <f>'BAR BB| Open rates'!CA50*0.85</f>
        <v>79050</v>
      </c>
      <c r="CB50" s="237">
        <f>'BAR BB| Open rates'!CB50*0.85</f>
        <v>79050</v>
      </c>
      <c r="CC50" s="237">
        <f>'BAR BB| Open rates'!CC50*0.85</f>
        <v>79050</v>
      </c>
      <c r="CD50" s="237">
        <f>'BAR BB| Open rates'!CD50*0.85</f>
        <v>79050</v>
      </c>
      <c r="CE50" s="237">
        <f>'BAR BB| Open rates'!CE50*0.85</f>
        <v>79050</v>
      </c>
      <c r="CF50" s="237">
        <f>'BAR BB| Open rates'!CF50*0.85</f>
        <v>79050</v>
      </c>
      <c r="CG50" s="237">
        <f>'BAR BB| Open rates'!CG50*0.85</f>
        <v>79050</v>
      </c>
      <c r="CH50" s="237">
        <f>'BAR BB| Open rates'!CH50*0.85</f>
        <v>79050</v>
      </c>
      <c r="CI50" s="237">
        <f>'BAR BB| Open rates'!CI50*0.85</f>
        <v>79050</v>
      </c>
      <c r="CJ50" s="237">
        <f>'BAR BB| Open rates'!CJ50*0.85</f>
        <v>79050</v>
      </c>
      <c r="CK50" s="237">
        <f>'BAR BB| Open rates'!CK50*0.85</f>
        <v>79050</v>
      </c>
      <c r="CL50" s="237">
        <f>'BAR BB| Open rates'!CL50*0.85</f>
        <v>79050</v>
      </c>
      <c r="CM50" s="237">
        <f>'BAR BB| Open rates'!CM50*0.85</f>
        <v>79050</v>
      </c>
      <c r="CN50" s="237">
        <f>'BAR BB| Open rates'!CN50*0.85</f>
        <v>79050</v>
      </c>
      <c r="CO50" s="237">
        <f>'BAR BB| Open rates'!CO50*0.85</f>
        <v>79050</v>
      </c>
      <c r="CP50" s="237">
        <f>'BAR BB| Open rates'!CP50*0.85</f>
        <v>79050</v>
      </c>
      <c r="CQ50" s="237">
        <f>'BAR BB| Open rates'!CQ50*0.85</f>
        <v>79050</v>
      </c>
      <c r="CR50" s="237">
        <f>'BAR BB| Open rates'!CR50*0.85</f>
        <v>79050</v>
      </c>
      <c r="CS50" s="237">
        <f>'BAR BB| Open rates'!CS50*0.85</f>
        <v>79050</v>
      </c>
      <c r="CT50" s="237">
        <f>'BAR BB| Open rates'!CT50*0.85</f>
        <v>79050</v>
      </c>
      <c r="CU50" s="237">
        <f>'BAR BB| Open rates'!CU50*0.85</f>
        <v>79050</v>
      </c>
      <c r="CV50" s="237">
        <f>'BAR BB| Open rates'!CV50*0.85</f>
        <v>79050</v>
      </c>
      <c r="CW50" s="237">
        <f>'BAR BB| Open rates'!CW50*0.85</f>
        <v>79050</v>
      </c>
      <c r="CX50" s="237">
        <f>'BAR BB| Open rates'!CX50*0.85</f>
        <v>79050</v>
      </c>
      <c r="CY50" s="237">
        <f>'BAR BB| Open rates'!CY50*0.85</f>
        <v>79050</v>
      </c>
      <c r="CZ50" s="237">
        <f>'BAR BB| Open rates'!CZ50*0.85</f>
        <v>79050</v>
      </c>
      <c r="DA50" s="237">
        <f>'BAR BB| Open rates'!DA50*0.85</f>
        <v>79050</v>
      </c>
      <c r="DB50" s="237">
        <f>'BAR BB| Open rates'!DB50*0.85</f>
        <v>79050</v>
      </c>
      <c r="DC50" s="237">
        <f>'BAR BB| Open rates'!DC50*0.85</f>
        <v>79050</v>
      </c>
      <c r="DD50" s="237">
        <f>'BAR BB| Open rates'!DD50*0.85</f>
        <v>79050</v>
      </c>
      <c r="DE50" s="237">
        <f>'BAR BB| Open rates'!DE50*0.85</f>
        <v>79050</v>
      </c>
      <c r="DF50" s="237">
        <f>'BAR BB| Open rates'!DF50*0.85</f>
        <v>79050</v>
      </c>
      <c r="DG50" s="237">
        <f>'BAR BB| Open rates'!DG50*0.85</f>
        <v>79050</v>
      </c>
      <c r="DH50" s="237">
        <f>'BAR BB| Open rates'!DH50*0.85</f>
        <v>79050</v>
      </c>
      <c r="DI50" s="237">
        <f>'BAR BB| Open rates'!DI50*0.85</f>
        <v>79050</v>
      </c>
      <c r="DJ50" s="237">
        <f>'BAR BB| Open rates'!DJ50*0.85</f>
        <v>79050</v>
      </c>
      <c r="DK50" s="237">
        <f>'BAR BB| Open rates'!DK50*0.85</f>
        <v>79050</v>
      </c>
      <c r="DL50" s="237">
        <f>'BAR BB| Open rates'!DL50*0.85</f>
        <v>79050</v>
      </c>
      <c r="DM50" s="237">
        <f>'BAR BB| Open rates'!DM50*0.85</f>
        <v>79050</v>
      </c>
      <c r="DN50" s="237">
        <f>'BAR BB| Open rates'!DN50*0.85</f>
        <v>79050</v>
      </c>
      <c r="DO50" s="237">
        <f>'BAR BB| Open rates'!DO50*0.85</f>
        <v>79050</v>
      </c>
      <c r="DP50" s="237">
        <f>'BAR BB| Open rates'!DP50*0.85</f>
        <v>79050</v>
      </c>
      <c r="DQ50" s="237">
        <f>'BAR BB| Open rates'!DQ50*0.85</f>
        <v>79050</v>
      </c>
      <c r="DR50" s="237">
        <f>'BAR BB| Open rates'!DR50*0.85</f>
        <v>79050</v>
      </c>
      <c r="DS50" s="237">
        <f>'BAR BB| Open rates'!DS50*0.85</f>
        <v>79050</v>
      </c>
      <c r="DT50" s="237">
        <f>'BAR BB| Open rates'!DT50*0.85</f>
        <v>79050</v>
      </c>
      <c r="DU50" s="237">
        <f>'BAR BB| Open rates'!DU50*0.85</f>
        <v>79050</v>
      </c>
      <c r="DV50" s="237">
        <f>'BAR BB| Open rates'!DV50*0.85</f>
        <v>79050</v>
      </c>
      <c r="DW50" s="237">
        <f>'BAR BB| Open rates'!DW50*0.85</f>
        <v>79050</v>
      </c>
      <c r="DX50" s="237">
        <f>'BAR BB| Open rates'!DX50*0.85</f>
        <v>79050</v>
      </c>
      <c r="DY50" s="237">
        <f>'BAR BB| Open rates'!DY50*0.85</f>
        <v>79050</v>
      </c>
      <c r="DZ50" s="237">
        <f>'BAR BB| Open rates'!DZ50*0.85</f>
        <v>79050</v>
      </c>
      <c r="EA50" s="237">
        <f>'BAR BB| Open rates'!EA50*0.85</f>
        <v>79050</v>
      </c>
      <c r="EB50" s="237">
        <f>'BAR BB| Open rates'!EB50*0.85</f>
        <v>79050</v>
      </c>
      <c r="EC50" s="237">
        <f>'BAR BB| Open rates'!EC50*0.85</f>
        <v>79050</v>
      </c>
      <c r="ED50" s="237">
        <f>'BAR BB| Open rates'!ED50*0.85</f>
        <v>79050</v>
      </c>
      <c r="EE50" s="237">
        <f>'BAR BB| Open rates'!EE50*0.85</f>
        <v>79050</v>
      </c>
      <c r="EF50" s="237">
        <f>'BAR BB| Open rates'!EF50*0.85</f>
        <v>79050</v>
      </c>
      <c r="EG50" s="237">
        <f>'BAR BB| Open rates'!EG50*0.85</f>
        <v>79050</v>
      </c>
      <c r="EH50" s="237">
        <f>'BAR BB| Open rates'!EH50*0.85</f>
        <v>79050</v>
      </c>
      <c r="EI50" s="237">
        <f>'BAR BB| Open rates'!EI50*0.85</f>
        <v>79050</v>
      </c>
      <c r="EJ50" s="237">
        <f>'BAR BB| Open rates'!EJ50*0.85</f>
        <v>79050</v>
      </c>
      <c r="EK50" s="237">
        <f>'BAR BB| Open rates'!EK50*0.85</f>
        <v>79050</v>
      </c>
      <c r="EL50" s="237">
        <f>'BAR BB| Open rates'!EL50*0.85</f>
        <v>79050</v>
      </c>
      <c r="EM50" s="237">
        <f>'BAR BB| Open rates'!EM50*0.85</f>
        <v>79050</v>
      </c>
      <c r="EN50" s="237">
        <f>'BAR BB| Open rates'!EN50*0.85</f>
        <v>79050</v>
      </c>
      <c r="EO50" s="237">
        <f>'BAR BB| Open rates'!EO50*0.85</f>
        <v>79050</v>
      </c>
      <c r="EP50" s="237">
        <f>'BAR BB| Open rates'!EP50*0.85</f>
        <v>79050</v>
      </c>
      <c r="EQ50" s="237">
        <f>'BAR BB| Open rates'!EQ50*0.85</f>
        <v>79050</v>
      </c>
      <c r="ER50" s="237">
        <f>'BAR BB| Open rates'!ER50*0.85</f>
        <v>79050</v>
      </c>
      <c r="ES50" s="237">
        <f>'BAR BB| Open rates'!ES50*0.85</f>
        <v>79050</v>
      </c>
      <c r="ET50" s="237">
        <f>'BAR BB| Open rates'!ET50*0.85</f>
        <v>79050</v>
      </c>
      <c r="EU50" s="237">
        <f>'BAR BB| Open rates'!EU50*0.85</f>
        <v>79050</v>
      </c>
      <c r="EV50" s="237">
        <f>'BAR BB| Open rates'!EV50*0.85</f>
        <v>79050</v>
      </c>
      <c r="EW50" s="237">
        <f>'BAR BB| Open rates'!EW50*0.85</f>
        <v>79050</v>
      </c>
      <c r="EX50" s="237">
        <f>'BAR BB| Open rates'!EX50*0.85</f>
        <v>79050</v>
      </c>
      <c r="EY50" s="237">
        <f>'BAR BB| Open rates'!EY50*0.85</f>
        <v>79050</v>
      </c>
      <c r="EZ50" s="237">
        <f>'BAR BB| Open rates'!EZ50*0.85</f>
        <v>79050</v>
      </c>
      <c r="FA50" s="237">
        <f>'BAR BB| Open rates'!FA50*0.85</f>
        <v>79050</v>
      </c>
      <c r="FB50" s="237">
        <f>'BAR BB| Open rates'!FB50*0.85</f>
        <v>79050</v>
      </c>
      <c r="FC50" s="237">
        <f>'BAR BB| Open rates'!FC50*0.85</f>
        <v>79050</v>
      </c>
      <c r="FD50" s="237">
        <f>'BAR BB| Open rates'!FD50*0.85</f>
        <v>79050</v>
      </c>
      <c r="FE50" s="237">
        <f>'BAR BB| Open rates'!FE50*0.85</f>
        <v>79050</v>
      </c>
      <c r="FF50" s="237">
        <f>'BAR BB| Open rates'!FF50*0.85</f>
        <v>79050</v>
      </c>
      <c r="FG50" s="237">
        <f>'BAR BB| Open rates'!FG50*0.85</f>
        <v>79050</v>
      </c>
      <c r="FH50" s="237">
        <f>'BAR BB| Open rates'!FH50*0.85</f>
        <v>79050</v>
      </c>
      <c r="FI50" s="237">
        <f>'BAR BB| Open rates'!FI50*0.85</f>
        <v>79050</v>
      </c>
      <c r="FJ50" s="237">
        <f>'BAR BB| Open rates'!FJ50*0.85</f>
        <v>79050</v>
      </c>
      <c r="FK50" s="237">
        <f>'BAR BB| Open rates'!FK50*0.85</f>
        <v>79050</v>
      </c>
      <c r="FL50" s="237">
        <f>'BAR BB| Open rates'!FL50*0.85</f>
        <v>79050</v>
      </c>
      <c r="FM50" s="237">
        <f>'BAR BB| Open rates'!FM50*0.85</f>
        <v>79050</v>
      </c>
      <c r="FN50" s="237">
        <f>'BAR BB| Open rates'!FN50*0.85</f>
        <v>79050</v>
      </c>
      <c r="FO50" s="237">
        <f>'BAR BB| Open rates'!FO50*0.85</f>
        <v>79050</v>
      </c>
      <c r="FP50" s="237">
        <f>'BAR BB| Open rates'!FP50*0.85</f>
        <v>79050</v>
      </c>
      <c r="FQ50" s="237">
        <f>'BAR BB| Open rates'!FQ50*0.85</f>
        <v>79050</v>
      </c>
      <c r="FR50" s="237">
        <f>'BAR BB| Open rates'!FR50*0.85</f>
        <v>79050</v>
      </c>
      <c r="FS50" s="237">
        <f>'BAR BB| Open rates'!FS50*0.85</f>
        <v>79050</v>
      </c>
      <c r="FT50" s="237">
        <f>'BAR BB| Open rates'!FT50*0.85</f>
        <v>79050</v>
      </c>
      <c r="FU50" s="237">
        <f>'BAR BB| Open rates'!FU50*0.85</f>
        <v>79050</v>
      </c>
      <c r="FV50" s="237">
        <f>'BAR BB| Open rates'!FV50*0.85</f>
        <v>79050</v>
      </c>
      <c r="FW50" s="237">
        <f>'BAR BB| Open rates'!FW50*0.85</f>
        <v>79050</v>
      </c>
      <c r="FX50" s="237">
        <f>'BAR BB| Open rates'!FX50*0.85</f>
        <v>79050</v>
      </c>
      <c r="FY50" s="237">
        <f>'BAR BB| Open rates'!FY50*0.85</f>
        <v>79050</v>
      </c>
      <c r="FZ50" s="237">
        <f>'BAR BB| Open rates'!FZ50*0.85</f>
        <v>79050</v>
      </c>
      <c r="GA50" s="237">
        <f>'BAR BB| Open rates'!GA50*0.85</f>
        <v>79050</v>
      </c>
      <c r="GB50" s="237">
        <f>'BAR BB| Open rates'!GB50*0.85</f>
        <v>79050</v>
      </c>
      <c r="GC50" s="237">
        <f>'BAR BB| Open rates'!GC50*0.85</f>
        <v>79050</v>
      </c>
      <c r="GD50" s="237">
        <f>'BAR BB| Open rates'!GD50*0.85</f>
        <v>79050</v>
      </c>
      <c r="GE50" s="237">
        <f>'BAR BB| Open rates'!GE50*0.85</f>
        <v>79050</v>
      </c>
    </row>
    <row r="51" spans="1:187" s="32" customFormat="1" ht="24" x14ac:dyDescent="0.2">
      <c r="A51" s="236" t="s">
        <v>184</v>
      </c>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row>
    <row r="52" spans="1:187" s="32" customFormat="1" x14ac:dyDescent="0.2">
      <c r="A52" s="237">
        <v>1</v>
      </c>
      <c r="B52" s="237">
        <f>'BAR BB| Open rates'!B52*0.85</f>
        <v>85000</v>
      </c>
      <c r="C52" s="237">
        <f>'BAR BB| Open rates'!C52*0.85</f>
        <v>85000</v>
      </c>
      <c r="D52" s="237">
        <f>'BAR BB| Open rates'!D52*0.85</f>
        <v>85000</v>
      </c>
      <c r="E52" s="237">
        <f>'BAR BB| Open rates'!E52*0.85</f>
        <v>85000</v>
      </c>
      <c r="F52" s="237">
        <f>'BAR BB| Open rates'!F52*0.85</f>
        <v>85000</v>
      </c>
      <c r="G52" s="237">
        <f>'BAR BB| Open rates'!G52*0.85</f>
        <v>85000</v>
      </c>
      <c r="H52" s="237">
        <f>'BAR BB| Open rates'!H52*0.85</f>
        <v>85000</v>
      </c>
      <c r="I52" s="237">
        <f>'BAR BB| Open rates'!I52*0.85</f>
        <v>85000</v>
      </c>
      <c r="J52" s="237">
        <f>'BAR BB| Open rates'!J52*0.85</f>
        <v>85000</v>
      </c>
      <c r="K52" s="237">
        <f>'BAR BB| Open rates'!K52*0.85</f>
        <v>85000</v>
      </c>
      <c r="L52" s="237">
        <f>'BAR BB| Open rates'!L52*0.85</f>
        <v>85000</v>
      </c>
      <c r="M52" s="237">
        <f>'BAR BB| Open rates'!M52*0.85</f>
        <v>85000</v>
      </c>
      <c r="N52" s="237">
        <f>'BAR BB| Open rates'!N52*0.85</f>
        <v>85000</v>
      </c>
      <c r="O52" s="237">
        <f>'BAR BB| Open rates'!O52*0.85</f>
        <v>85000</v>
      </c>
      <c r="P52" s="237">
        <f>'BAR BB| Open rates'!P52*0.85</f>
        <v>85000</v>
      </c>
      <c r="Q52" s="237">
        <f>'BAR BB| Open rates'!Q52*0.85</f>
        <v>85000</v>
      </c>
      <c r="R52" s="237">
        <f>'BAR BB| Open rates'!R52*0.85</f>
        <v>85000</v>
      </c>
      <c r="S52" s="237">
        <f>'BAR BB| Open rates'!S52*0.85</f>
        <v>85000</v>
      </c>
      <c r="T52" s="237">
        <f>'BAR BB| Open rates'!T52*0.85</f>
        <v>85000</v>
      </c>
      <c r="U52" s="237">
        <f>'BAR BB| Open rates'!U52*0.85</f>
        <v>85000</v>
      </c>
      <c r="V52" s="237">
        <f>'BAR BB| Open rates'!V52*0.85</f>
        <v>85000</v>
      </c>
      <c r="W52" s="237">
        <f>'BAR BB| Open rates'!W52*0.85</f>
        <v>85000</v>
      </c>
      <c r="X52" s="237">
        <f>'BAR BB| Open rates'!X52*0.85</f>
        <v>85000</v>
      </c>
      <c r="Y52" s="237">
        <f>'BAR BB| Open rates'!Y52*0.85</f>
        <v>85000</v>
      </c>
      <c r="Z52" s="237">
        <f>'BAR BB| Open rates'!Z52*0.85</f>
        <v>85000</v>
      </c>
      <c r="AA52" s="237">
        <f>'BAR BB| Open rates'!AA52*0.85</f>
        <v>85000</v>
      </c>
      <c r="AB52" s="237">
        <f>'BAR BB| Open rates'!AB52*0.85</f>
        <v>85000</v>
      </c>
      <c r="AC52" s="237">
        <f>'BAR BB| Open rates'!AC52*0.85</f>
        <v>85000</v>
      </c>
      <c r="AD52" s="237">
        <f>'BAR BB| Open rates'!AD52*0.85</f>
        <v>85000</v>
      </c>
      <c r="AE52" s="237">
        <f>'BAR BB| Open rates'!AE52*0.85</f>
        <v>85000</v>
      </c>
      <c r="AF52" s="237">
        <f>'BAR BB| Open rates'!AF52*0.85</f>
        <v>85000</v>
      </c>
      <c r="AG52" s="237">
        <f>'BAR BB| Open rates'!AG52*0.85</f>
        <v>85000</v>
      </c>
      <c r="AH52" s="237">
        <f>'BAR BB| Open rates'!AH52*0.85</f>
        <v>85000</v>
      </c>
      <c r="AI52" s="237">
        <f>'BAR BB| Open rates'!AI52*0.85</f>
        <v>85000</v>
      </c>
      <c r="AJ52" s="237">
        <f>'BAR BB| Open rates'!AJ52*0.85</f>
        <v>85000</v>
      </c>
      <c r="AK52" s="237">
        <f>'BAR BB| Open rates'!AK52*0.85</f>
        <v>85000</v>
      </c>
      <c r="AL52" s="237">
        <f>'BAR BB| Open rates'!AL52*0.85</f>
        <v>85000</v>
      </c>
      <c r="AM52" s="237">
        <f>'BAR BB| Open rates'!AM52*0.85</f>
        <v>85000</v>
      </c>
      <c r="AN52" s="237">
        <f>'BAR BB| Open rates'!AN52*0.85</f>
        <v>85000</v>
      </c>
      <c r="AO52" s="237">
        <f>'BAR BB| Open rates'!AO52*0.85</f>
        <v>85000</v>
      </c>
      <c r="AP52" s="237">
        <f>'BAR BB| Open rates'!AP52*0.85</f>
        <v>85000</v>
      </c>
      <c r="AQ52" s="237">
        <f>'BAR BB| Open rates'!AQ52*0.85</f>
        <v>85000</v>
      </c>
      <c r="AR52" s="237">
        <f>'BAR BB| Open rates'!AR52*0.85</f>
        <v>85000</v>
      </c>
      <c r="AS52" s="237">
        <f>'BAR BB| Open rates'!AS52*0.85</f>
        <v>85000</v>
      </c>
      <c r="AT52" s="237">
        <f>'BAR BB| Open rates'!AT52*0.85</f>
        <v>85000</v>
      </c>
      <c r="AU52" s="237">
        <f>'BAR BB| Open rates'!AU52*0.85</f>
        <v>85000</v>
      </c>
      <c r="AV52" s="237">
        <f>'BAR BB| Open rates'!AV52*0.85</f>
        <v>85000</v>
      </c>
      <c r="AW52" s="237">
        <f>'BAR BB| Open rates'!AW52*0.85</f>
        <v>85000</v>
      </c>
      <c r="AX52" s="237">
        <f>'BAR BB| Open rates'!AX52*0.85</f>
        <v>85000</v>
      </c>
      <c r="AY52" s="237">
        <f>'BAR BB| Open rates'!AY52*0.85</f>
        <v>85000</v>
      </c>
      <c r="AZ52" s="237">
        <f>'BAR BB| Open rates'!AZ52*0.85</f>
        <v>85000</v>
      </c>
      <c r="BA52" s="237">
        <f>'BAR BB| Open rates'!BA52*0.85</f>
        <v>85000</v>
      </c>
      <c r="BB52" s="237">
        <f>'BAR BB| Open rates'!BB52*0.85</f>
        <v>85000</v>
      </c>
      <c r="BC52" s="237">
        <f>'BAR BB| Open rates'!BC52*0.85</f>
        <v>85000</v>
      </c>
      <c r="BD52" s="237">
        <f>'BAR BB| Open rates'!BD52*0.85</f>
        <v>85000</v>
      </c>
      <c r="BE52" s="237">
        <f>'BAR BB| Open rates'!BE52*0.85</f>
        <v>85000</v>
      </c>
      <c r="BF52" s="237">
        <f>'BAR BB| Open rates'!BF52*0.85</f>
        <v>85000</v>
      </c>
      <c r="BG52" s="237">
        <f>'BAR BB| Open rates'!BG52*0.85</f>
        <v>85000</v>
      </c>
      <c r="BH52" s="237">
        <f>'BAR BB| Open rates'!BH52*0.85</f>
        <v>85000</v>
      </c>
      <c r="BI52" s="237">
        <f>'BAR BB| Open rates'!BI52*0.85</f>
        <v>85000</v>
      </c>
      <c r="BJ52" s="237">
        <f>'BAR BB| Open rates'!BJ52*0.85</f>
        <v>85000</v>
      </c>
      <c r="BK52" s="237">
        <f>'BAR BB| Open rates'!BK52*0.85</f>
        <v>85000</v>
      </c>
      <c r="BL52" s="237">
        <f>'BAR BB| Open rates'!BL52*0.85</f>
        <v>85000</v>
      </c>
      <c r="BM52" s="237">
        <f>'BAR BB| Open rates'!BM52*0.85</f>
        <v>85000</v>
      </c>
      <c r="BN52" s="237">
        <f>'BAR BB| Open rates'!BN52*0.85</f>
        <v>85000</v>
      </c>
      <c r="BO52" s="237">
        <f>'BAR BB| Open rates'!BO52*0.85</f>
        <v>85000</v>
      </c>
      <c r="BP52" s="237">
        <f>'BAR BB| Open rates'!BP52*0.85</f>
        <v>85000</v>
      </c>
      <c r="BQ52" s="237">
        <f>'BAR BB| Open rates'!BQ52*0.85</f>
        <v>68000</v>
      </c>
      <c r="BR52" s="237">
        <f>'BAR BB| Open rates'!BR52*0.85</f>
        <v>68000</v>
      </c>
      <c r="BS52" s="237">
        <f>'BAR BB| Open rates'!BS52*0.85</f>
        <v>68000</v>
      </c>
      <c r="BT52" s="237">
        <f>'BAR BB| Open rates'!BT52*0.85</f>
        <v>68000</v>
      </c>
      <c r="BU52" s="237">
        <f>'BAR BB| Open rates'!BU52*0.85</f>
        <v>68000</v>
      </c>
      <c r="BV52" s="237">
        <f>'BAR BB| Open rates'!BV52*0.85</f>
        <v>68000</v>
      </c>
      <c r="BW52" s="237">
        <f>'BAR BB| Open rates'!BW52*0.85</f>
        <v>68000</v>
      </c>
      <c r="BX52" s="237">
        <f>'BAR BB| Open rates'!BX52*0.85</f>
        <v>68000</v>
      </c>
      <c r="BY52" s="237">
        <f>'BAR BB| Open rates'!BY52*0.85</f>
        <v>68000</v>
      </c>
      <c r="BZ52" s="237">
        <f>'BAR BB| Open rates'!BZ52*0.85</f>
        <v>68000</v>
      </c>
      <c r="CA52" s="237">
        <f>'BAR BB| Open rates'!CA52*0.85</f>
        <v>68000</v>
      </c>
      <c r="CB52" s="237">
        <f>'BAR BB| Open rates'!CB52*0.85</f>
        <v>68000</v>
      </c>
      <c r="CC52" s="237">
        <f>'BAR BB| Open rates'!CC52*0.85</f>
        <v>68000</v>
      </c>
      <c r="CD52" s="237">
        <f>'BAR BB| Open rates'!CD52*0.85</f>
        <v>68000</v>
      </c>
      <c r="CE52" s="237">
        <f>'BAR BB| Open rates'!CE52*0.85</f>
        <v>68000</v>
      </c>
      <c r="CF52" s="237">
        <f>'BAR BB| Open rates'!CF52*0.85</f>
        <v>68000</v>
      </c>
      <c r="CG52" s="237">
        <f>'BAR BB| Open rates'!CG52*0.85</f>
        <v>68000</v>
      </c>
      <c r="CH52" s="237">
        <f>'BAR BB| Open rates'!CH52*0.85</f>
        <v>68000</v>
      </c>
      <c r="CI52" s="237">
        <f>'BAR BB| Open rates'!CI52*0.85</f>
        <v>68000</v>
      </c>
      <c r="CJ52" s="237">
        <f>'BAR BB| Open rates'!CJ52*0.85</f>
        <v>68000</v>
      </c>
      <c r="CK52" s="237">
        <f>'BAR BB| Open rates'!CK52*0.85</f>
        <v>68000</v>
      </c>
      <c r="CL52" s="237">
        <f>'BAR BB| Open rates'!CL52*0.85</f>
        <v>68000</v>
      </c>
      <c r="CM52" s="237">
        <f>'BAR BB| Open rates'!CM52*0.85</f>
        <v>68000</v>
      </c>
      <c r="CN52" s="237">
        <f>'BAR BB| Open rates'!CN52*0.85</f>
        <v>68000</v>
      </c>
      <c r="CO52" s="237">
        <f>'BAR BB| Open rates'!CO52*0.85</f>
        <v>68000</v>
      </c>
      <c r="CP52" s="237">
        <f>'BAR BB| Open rates'!CP52*0.85</f>
        <v>68000</v>
      </c>
      <c r="CQ52" s="237">
        <f>'BAR BB| Open rates'!CQ52*0.85</f>
        <v>68000</v>
      </c>
      <c r="CR52" s="237">
        <f>'BAR BB| Open rates'!CR52*0.85</f>
        <v>68000</v>
      </c>
      <c r="CS52" s="237">
        <f>'BAR BB| Open rates'!CS52*0.85</f>
        <v>68000</v>
      </c>
      <c r="CT52" s="237">
        <f>'BAR BB| Open rates'!CT52*0.85</f>
        <v>68000</v>
      </c>
      <c r="CU52" s="237">
        <f>'BAR BB| Open rates'!CU52*0.85</f>
        <v>68000</v>
      </c>
      <c r="CV52" s="237">
        <f>'BAR BB| Open rates'!CV52*0.85</f>
        <v>68000</v>
      </c>
      <c r="CW52" s="237">
        <f>'BAR BB| Open rates'!CW52*0.85</f>
        <v>68000</v>
      </c>
      <c r="CX52" s="237">
        <f>'BAR BB| Open rates'!CX52*0.85</f>
        <v>68000</v>
      </c>
      <c r="CY52" s="237">
        <f>'BAR BB| Open rates'!CY52*0.85</f>
        <v>68000</v>
      </c>
      <c r="CZ52" s="237">
        <f>'BAR BB| Open rates'!CZ52*0.85</f>
        <v>68000</v>
      </c>
      <c r="DA52" s="237">
        <f>'BAR BB| Open rates'!DA52*0.85</f>
        <v>68000</v>
      </c>
      <c r="DB52" s="237">
        <f>'BAR BB| Open rates'!DB52*0.85</f>
        <v>68000</v>
      </c>
      <c r="DC52" s="237">
        <f>'BAR BB| Open rates'!DC52*0.85</f>
        <v>68000</v>
      </c>
      <c r="DD52" s="237">
        <f>'BAR BB| Open rates'!DD52*0.85</f>
        <v>68000</v>
      </c>
      <c r="DE52" s="237">
        <f>'BAR BB| Open rates'!DE52*0.85</f>
        <v>68000</v>
      </c>
      <c r="DF52" s="237">
        <f>'BAR BB| Open rates'!DF52*0.85</f>
        <v>68000</v>
      </c>
      <c r="DG52" s="237">
        <f>'BAR BB| Open rates'!DG52*0.85</f>
        <v>68000</v>
      </c>
      <c r="DH52" s="237">
        <f>'BAR BB| Open rates'!DH52*0.85</f>
        <v>68000</v>
      </c>
      <c r="DI52" s="237">
        <f>'BAR BB| Open rates'!DI52*0.85</f>
        <v>68000</v>
      </c>
      <c r="DJ52" s="237">
        <f>'BAR BB| Open rates'!DJ52*0.85</f>
        <v>68000</v>
      </c>
      <c r="DK52" s="237">
        <f>'BAR BB| Open rates'!DK52*0.85</f>
        <v>68000</v>
      </c>
      <c r="DL52" s="237">
        <f>'BAR BB| Open rates'!DL52*0.85</f>
        <v>68000</v>
      </c>
      <c r="DM52" s="237">
        <f>'BAR BB| Open rates'!DM52*0.85</f>
        <v>68000</v>
      </c>
      <c r="DN52" s="237">
        <f>'BAR BB| Open rates'!DN52*0.85</f>
        <v>68000</v>
      </c>
      <c r="DO52" s="237">
        <f>'BAR BB| Open rates'!DO52*0.85</f>
        <v>68000</v>
      </c>
      <c r="DP52" s="237">
        <f>'BAR BB| Open rates'!DP52*0.85</f>
        <v>68000</v>
      </c>
      <c r="DQ52" s="237">
        <f>'BAR BB| Open rates'!DQ52*0.85</f>
        <v>68000</v>
      </c>
      <c r="DR52" s="237">
        <f>'BAR BB| Open rates'!DR52*0.85</f>
        <v>68000</v>
      </c>
      <c r="DS52" s="237">
        <f>'BAR BB| Open rates'!DS52*0.85</f>
        <v>68000</v>
      </c>
      <c r="DT52" s="237">
        <f>'BAR BB| Open rates'!DT52*0.85</f>
        <v>68000</v>
      </c>
      <c r="DU52" s="237">
        <f>'BAR BB| Open rates'!DU52*0.85</f>
        <v>68000</v>
      </c>
      <c r="DV52" s="237">
        <f>'BAR BB| Open rates'!DV52*0.85</f>
        <v>68000</v>
      </c>
      <c r="DW52" s="237">
        <f>'BAR BB| Open rates'!DW52*0.85</f>
        <v>68000</v>
      </c>
      <c r="DX52" s="237">
        <f>'BAR BB| Open rates'!DX52*0.85</f>
        <v>68000</v>
      </c>
      <c r="DY52" s="237">
        <f>'BAR BB| Open rates'!DY52*0.85</f>
        <v>68000</v>
      </c>
      <c r="DZ52" s="237">
        <f>'BAR BB| Open rates'!DZ52*0.85</f>
        <v>68000</v>
      </c>
      <c r="EA52" s="237">
        <f>'BAR BB| Open rates'!EA52*0.85</f>
        <v>68000</v>
      </c>
      <c r="EB52" s="237">
        <f>'BAR BB| Open rates'!EB52*0.85</f>
        <v>68000</v>
      </c>
      <c r="EC52" s="237">
        <f>'BAR BB| Open rates'!EC52*0.85</f>
        <v>68000</v>
      </c>
      <c r="ED52" s="237">
        <f>'BAR BB| Open rates'!ED52*0.85</f>
        <v>68000</v>
      </c>
      <c r="EE52" s="237">
        <f>'BAR BB| Open rates'!EE52*0.85</f>
        <v>68000</v>
      </c>
      <c r="EF52" s="237">
        <f>'BAR BB| Open rates'!EF52*0.85</f>
        <v>68000</v>
      </c>
      <c r="EG52" s="237">
        <f>'BAR BB| Open rates'!EG52*0.85</f>
        <v>68000</v>
      </c>
      <c r="EH52" s="237">
        <f>'BAR BB| Open rates'!EH52*0.85</f>
        <v>68000</v>
      </c>
      <c r="EI52" s="237">
        <f>'BAR BB| Open rates'!EI52*0.85</f>
        <v>68000</v>
      </c>
      <c r="EJ52" s="237">
        <f>'BAR BB| Open rates'!EJ52*0.85</f>
        <v>68000</v>
      </c>
      <c r="EK52" s="237">
        <f>'BAR BB| Open rates'!EK52*0.85</f>
        <v>68000</v>
      </c>
      <c r="EL52" s="237">
        <f>'BAR BB| Open rates'!EL52*0.85</f>
        <v>68000</v>
      </c>
      <c r="EM52" s="237">
        <f>'BAR BB| Open rates'!EM52*0.85</f>
        <v>68000</v>
      </c>
      <c r="EN52" s="237">
        <f>'BAR BB| Open rates'!EN52*0.85</f>
        <v>68000</v>
      </c>
      <c r="EO52" s="237">
        <f>'BAR BB| Open rates'!EO52*0.85</f>
        <v>68000</v>
      </c>
      <c r="EP52" s="237">
        <f>'BAR BB| Open rates'!EP52*0.85</f>
        <v>68000</v>
      </c>
      <c r="EQ52" s="237">
        <f>'BAR BB| Open rates'!EQ52*0.85</f>
        <v>68000</v>
      </c>
      <c r="ER52" s="237">
        <f>'BAR BB| Open rates'!ER52*0.85</f>
        <v>68000</v>
      </c>
      <c r="ES52" s="237">
        <f>'BAR BB| Open rates'!ES52*0.85</f>
        <v>68000</v>
      </c>
      <c r="ET52" s="237">
        <f>'BAR BB| Open rates'!ET52*0.85</f>
        <v>68000</v>
      </c>
      <c r="EU52" s="237">
        <f>'BAR BB| Open rates'!EU52*0.85</f>
        <v>68000</v>
      </c>
      <c r="EV52" s="237">
        <f>'BAR BB| Open rates'!EV52*0.85</f>
        <v>68000</v>
      </c>
      <c r="EW52" s="237">
        <f>'BAR BB| Open rates'!EW52*0.85</f>
        <v>68000</v>
      </c>
      <c r="EX52" s="237">
        <f>'BAR BB| Open rates'!EX52*0.85</f>
        <v>68000</v>
      </c>
      <c r="EY52" s="237">
        <f>'BAR BB| Open rates'!EY52*0.85</f>
        <v>68000</v>
      </c>
      <c r="EZ52" s="237">
        <f>'BAR BB| Open rates'!EZ52*0.85</f>
        <v>68000</v>
      </c>
      <c r="FA52" s="237">
        <f>'BAR BB| Open rates'!FA52*0.85</f>
        <v>68000</v>
      </c>
      <c r="FB52" s="237">
        <f>'BAR BB| Open rates'!FB52*0.85</f>
        <v>68000</v>
      </c>
      <c r="FC52" s="237">
        <f>'BAR BB| Open rates'!FC52*0.85</f>
        <v>68000</v>
      </c>
      <c r="FD52" s="237">
        <f>'BAR BB| Open rates'!FD52*0.85</f>
        <v>68000</v>
      </c>
      <c r="FE52" s="237">
        <f>'BAR BB| Open rates'!FE52*0.85</f>
        <v>68000</v>
      </c>
      <c r="FF52" s="237">
        <f>'BAR BB| Open rates'!FF52*0.85</f>
        <v>68000</v>
      </c>
      <c r="FG52" s="237">
        <f>'BAR BB| Open rates'!FG52*0.85</f>
        <v>68000</v>
      </c>
      <c r="FH52" s="237">
        <f>'BAR BB| Open rates'!FH52*0.85</f>
        <v>68000</v>
      </c>
      <c r="FI52" s="237">
        <f>'BAR BB| Open rates'!FI52*0.85</f>
        <v>68000</v>
      </c>
      <c r="FJ52" s="237">
        <f>'BAR BB| Open rates'!FJ52*0.85</f>
        <v>68000</v>
      </c>
      <c r="FK52" s="237">
        <f>'BAR BB| Open rates'!FK52*0.85</f>
        <v>68000</v>
      </c>
      <c r="FL52" s="237">
        <f>'BAR BB| Open rates'!FL52*0.85</f>
        <v>68000</v>
      </c>
      <c r="FM52" s="237">
        <f>'BAR BB| Open rates'!FM52*0.85</f>
        <v>68000</v>
      </c>
      <c r="FN52" s="237">
        <f>'BAR BB| Open rates'!FN52*0.85</f>
        <v>68000</v>
      </c>
      <c r="FO52" s="237">
        <f>'BAR BB| Open rates'!FO52*0.85</f>
        <v>68000</v>
      </c>
      <c r="FP52" s="237">
        <f>'BAR BB| Open rates'!FP52*0.85</f>
        <v>68000</v>
      </c>
      <c r="FQ52" s="237">
        <f>'BAR BB| Open rates'!FQ52*0.85</f>
        <v>68000</v>
      </c>
      <c r="FR52" s="237">
        <f>'BAR BB| Open rates'!FR52*0.85</f>
        <v>68000</v>
      </c>
      <c r="FS52" s="237">
        <f>'BAR BB| Open rates'!FS52*0.85</f>
        <v>68000</v>
      </c>
      <c r="FT52" s="237">
        <f>'BAR BB| Open rates'!FT52*0.85</f>
        <v>68000</v>
      </c>
      <c r="FU52" s="237">
        <f>'BAR BB| Open rates'!FU52*0.85</f>
        <v>68000</v>
      </c>
      <c r="FV52" s="237">
        <f>'BAR BB| Open rates'!FV52*0.85</f>
        <v>68000</v>
      </c>
      <c r="FW52" s="237">
        <f>'BAR BB| Open rates'!FW52*0.85</f>
        <v>68000</v>
      </c>
      <c r="FX52" s="237">
        <f>'BAR BB| Open rates'!FX52*0.85</f>
        <v>68000</v>
      </c>
      <c r="FY52" s="237">
        <f>'BAR BB| Open rates'!FY52*0.85</f>
        <v>68000</v>
      </c>
      <c r="FZ52" s="237">
        <f>'BAR BB| Open rates'!FZ52*0.85</f>
        <v>68000</v>
      </c>
      <c r="GA52" s="237">
        <f>'BAR BB| Open rates'!GA52*0.85</f>
        <v>68000</v>
      </c>
      <c r="GB52" s="237">
        <f>'BAR BB| Open rates'!GB52*0.85</f>
        <v>68000</v>
      </c>
      <c r="GC52" s="237">
        <f>'BAR BB| Open rates'!GC52*0.85</f>
        <v>68000</v>
      </c>
      <c r="GD52" s="237">
        <f>'BAR BB| Open rates'!GD52*0.85</f>
        <v>68000</v>
      </c>
      <c r="GE52" s="237">
        <f>'BAR BB| Open rates'!GE52*0.85</f>
        <v>68000</v>
      </c>
    </row>
    <row r="53" spans="1:187" s="32" customFormat="1" x14ac:dyDescent="0.2">
      <c r="A53" s="237">
        <v>2</v>
      </c>
      <c r="B53" s="237">
        <f>'BAR BB| Open rates'!B53*0.85</f>
        <v>87550</v>
      </c>
      <c r="C53" s="237">
        <f>'BAR BB| Open rates'!C53*0.85</f>
        <v>87550</v>
      </c>
      <c r="D53" s="237">
        <f>'BAR BB| Open rates'!D53*0.85</f>
        <v>87550</v>
      </c>
      <c r="E53" s="237">
        <f>'BAR BB| Open rates'!E53*0.85</f>
        <v>87550</v>
      </c>
      <c r="F53" s="237">
        <f>'BAR BB| Open rates'!F53*0.85</f>
        <v>87550</v>
      </c>
      <c r="G53" s="237">
        <f>'BAR BB| Open rates'!G53*0.85</f>
        <v>87550</v>
      </c>
      <c r="H53" s="237">
        <f>'BAR BB| Open rates'!H53*0.85</f>
        <v>87550</v>
      </c>
      <c r="I53" s="237">
        <f>'BAR BB| Open rates'!I53*0.85</f>
        <v>87550</v>
      </c>
      <c r="J53" s="237">
        <f>'BAR BB| Open rates'!J53*0.85</f>
        <v>87550</v>
      </c>
      <c r="K53" s="237">
        <f>'BAR BB| Open rates'!K53*0.85</f>
        <v>87550</v>
      </c>
      <c r="L53" s="237">
        <f>'BAR BB| Open rates'!L53*0.85</f>
        <v>87550</v>
      </c>
      <c r="M53" s="237">
        <f>'BAR BB| Open rates'!M53*0.85</f>
        <v>87550</v>
      </c>
      <c r="N53" s="237">
        <f>'BAR BB| Open rates'!N53*0.85</f>
        <v>87550</v>
      </c>
      <c r="O53" s="237">
        <f>'BAR BB| Open rates'!O53*0.85</f>
        <v>87550</v>
      </c>
      <c r="P53" s="237">
        <f>'BAR BB| Open rates'!P53*0.85</f>
        <v>87550</v>
      </c>
      <c r="Q53" s="237">
        <f>'BAR BB| Open rates'!Q53*0.85</f>
        <v>87550</v>
      </c>
      <c r="R53" s="237">
        <f>'BAR BB| Open rates'!R53*0.85</f>
        <v>87550</v>
      </c>
      <c r="S53" s="237">
        <f>'BAR BB| Open rates'!S53*0.85</f>
        <v>87550</v>
      </c>
      <c r="T53" s="237">
        <f>'BAR BB| Open rates'!T53*0.85</f>
        <v>87550</v>
      </c>
      <c r="U53" s="237">
        <f>'BAR BB| Open rates'!U53*0.85</f>
        <v>87550</v>
      </c>
      <c r="V53" s="237">
        <f>'BAR BB| Open rates'!V53*0.85</f>
        <v>87550</v>
      </c>
      <c r="W53" s="237">
        <f>'BAR BB| Open rates'!W53*0.85</f>
        <v>87550</v>
      </c>
      <c r="X53" s="237">
        <f>'BAR BB| Open rates'!X53*0.85</f>
        <v>87550</v>
      </c>
      <c r="Y53" s="237">
        <f>'BAR BB| Open rates'!Y53*0.85</f>
        <v>87550</v>
      </c>
      <c r="Z53" s="237">
        <f>'BAR BB| Open rates'!Z53*0.85</f>
        <v>87550</v>
      </c>
      <c r="AA53" s="237">
        <f>'BAR BB| Open rates'!AA53*0.85</f>
        <v>87550</v>
      </c>
      <c r="AB53" s="237">
        <f>'BAR BB| Open rates'!AB53*0.85</f>
        <v>87550</v>
      </c>
      <c r="AC53" s="237">
        <f>'BAR BB| Open rates'!AC53*0.85</f>
        <v>87550</v>
      </c>
      <c r="AD53" s="237">
        <f>'BAR BB| Open rates'!AD53*0.85</f>
        <v>87550</v>
      </c>
      <c r="AE53" s="237">
        <f>'BAR BB| Open rates'!AE53*0.85</f>
        <v>87550</v>
      </c>
      <c r="AF53" s="237">
        <f>'BAR BB| Open rates'!AF53*0.85</f>
        <v>87550</v>
      </c>
      <c r="AG53" s="237">
        <f>'BAR BB| Open rates'!AG53*0.85</f>
        <v>87550</v>
      </c>
      <c r="AH53" s="237">
        <f>'BAR BB| Open rates'!AH53*0.85</f>
        <v>87550</v>
      </c>
      <c r="AI53" s="237">
        <f>'BAR BB| Open rates'!AI53*0.85</f>
        <v>87550</v>
      </c>
      <c r="AJ53" s="237">
        <f>'BAR BB| Open rates'!AJ53*0.85</f>
        <v>87550</v>
      </c>
      <c r="AK53" s="237">
        <f>'BAR BB| Open rates'!AK53*0.85</f>
        <v>87550</v>
      </c>
      <c r="AL53" s="237">
        <f>'BAR BB| Open rates'!AL53*0.85</f>
        <v>87550</v>
      </c>
      <c r="AM53" s="237">
        <f>'BAR BB| Open rates'!AM53*0.85</f>
        <v>87550</v>
      </c>
      <c r="AN53" s="237">
        <f>'BAR BB| Open rates'!AN53*0.85</f>
        <v>87550</v>
      </c>
      <c r="AO53" s="237">
        <f>'BAR BB| Open rates'!AO53*0.85</f>
        <v>87550</v>
      </c>
      <c r="AP53" s="237">
        <f>'BAR BB| Open rates'!AP53*0.85</f>
        <v>87550</v>
      </c>
      <c r="AQ53" s="237">
        <f>'BAR BB| Open rates'!AQ53*0.85</f>
        <v>87550</v>
      </c>
      <c r="AR53" s="237">
        <f>'BAR BB| Open rates'!AR53*0.85</f>
        <v>87550</v>
      </c>
      <c r="AS53" s="237">
        <f>'BAR BB| Open rates'!AS53*0.85</f>
        <v>87550</v>
      </c>
      <c r="AT53" s="237">
        <f>'BAR BB| Open rates'!AT53*0.85</f>
        <v>87550</v>
      </c>
      <c r="AU53" s="237">
        <f>'BAR BB| Open rates'!AU53*0.85</f>
        <v>87550</v>
      </c>
      <c r="AV53" s="237">
        <f>'BAR BB| Open rates'!AV53*0.85</f>
        <v>87550</v>
      </c>
      <c r="AW53" s="237">
        <f>'BAR BB| Open rates'!AW53*0.85</f>
        <v>87550</v>
      </c>
      <c r="AX53" s="237">
        <f>'BAR BB| Open rates'!AX53*0.85</f>
        <v>87550</v>
      </c>
      <c r="AY53" s="237">
        <f>'BAR BB| Open rates'!AY53*0.85</f>
        <v>87550</v>
      </c>
      <c r="AZ53" s="237">
        <f>'BAR BB| Open rates'!AZ53*0.85</f>
        <v>87550</v>
      </c>
      <c r="BA53" s="237">
        <f>'BAR BB| Open rates'!BA53*0.85</f>
        <v>87550</v>
      </c>
      <c r="BB53" s="237">
        <f>'BAR BB| Open rates'!BB53*0.85</f>
        <v>87550</v>
      </c>
      <c r="BC53" s="237">
        <f>'BAR BB| Open rates'!BC53*0.85</f>
        <v>87550</v>
      </c>
      <c r="BD53" s="237">
        <f>'BAR BB| Open rates'!BD53*0.85</f>
        <v>87550</v>
      </c>
      <c r="BE53" s="237">
        <f>'BAR BB| Open rates'!BE53*0.85</f>
        <v>87550</v>
      </c>
      <c r="BF53" s="237">
        <f>'BAR BB| Open rates'!BF53*0.85</f>
        <v>87550</v>
      </c>
      <c r="BG53" s="237">
        <f>'BAR BB| Open rates'!BG53*0.85</f>
        <v>87550</v>
      </c>
      <c r="BH53" s="237">
        <f>'BAR BB| Open rates'!BH53*0.85</f>
        <v>87550</v>
      </c>
      <c r="BI53" s="237">
        <f>'BAR BB| Open rates'!BI53*0.85</f>
        <v>87550</v>
      </c>
      <c r="BJ53" s="237">
        <f>'BAR BB| Open rates'!BJ53*0.85</f>
        <v>87550</v>
      </c>
      <c r="BK53" s="237">
        <f>'BAR BB| Open rates'!BK53*0.85</f>
        <v>87550</v>
      </c>
      <c r="BL53" s="237">
        <f>'BAR BB| Open rates'!BL53*0.85</f>
        <v>87550</v>
      </c>
      <c r="BM53" s="237">
        <f>'BAR BB| Open rates'!BM53*0.85</f>
        <v>87550</v>
      </c>
      <c r="BN53" s="237">
        <f>'BAR BB| Open rates'!BN53*0.85</f>
        <v>87550</v>
      </c>
      <c r="BO53" s="237">
        <f>'BAR BB| Open rates'!BO53*0.85</f>
        <v>87550</v>
      </c>
      <c r="BP53" s="237">
        <f>'BAR BB| Open rates'!BP53*0.85</f>
        <v>87550</v>
      </c>
      <c r="BQ53" s="237">
        <f>'BAR BB| Open rates'!BQ53*0.85</f>
        <v>70550</v>
      </c>
      <c r="BR53" s="237">
        <f>'BAR BB| Open rates'!BR53*0.85</f>
        <v>70550</v>
      </c>
      <c r="BS53" s="237">
        <f>'BAR BB| Open rates'!BS53*0.85</f>
        <v>70550</v>
      </c>
      <c r="BT53" s="237">
        <f>'BAR BB| Open rates'!BT53*0.85</f>
        <v>70550</v>
      </c>
      <c r="BU53" s="237">
        <f>'BAR BB| Open rates'!BU53*0.85</f>
        <v>70550</v>
      </c>
      <c r="BV53" s="237">
        <f>'BAR BB| Open rates'!BV53*0.85</f>
        <v>70550</v>
      </c>
      <c r="BW53" s="237">
        <f>'BAR BB| Open rates'!BW53*0.85</f>
        <v>70550</v>
      </c>
      <c r="BX53" s="237">
        <f>'BAR BB| Open rates'!BX53*0.85</f>
        <v>70550</v>
      </c>
      <c r="BY53" s="237">
        <f>'BAR BB| Open rates'!BY53*0.85</f>
        <v>70550</v>
      </c>
      <c r="BZ53" s="237">
        <f>'BAR BB| Open rates'!BZ53*0.85</f>
        <v>70550</v>
      </c>
      <c r="CA53" s="237">
        <f>'BAR BB| Open rates'!CA53*0.85</f>
        <v>70550</v>
      </c>
      <c r="CB53" s="237">
        <f>'BAR BB| Open rates'!CB53*0.85</f>
        <v>70550</v>
      </c>
      <c r="CC53" s="237">
        <f>'BAR BB| Open rates'!CC53*0.85</f>
        <v>70550</v>
      </c>
      <c r="CD53" s="237">
        <f>'BAR BB| Open rates'!CD53*0.85</f>
        <v>70550</v>
      </c>
      <c r="CE53" s="237">
        <f>'BAR BB| Open rates'!CE53*0.85</f>
        <v>70550</v>
      </c>
      <c r="CF53" s="237">
        <f>'BAR BB| Open rates'!CF53*0.85</f>
        <v>70550</v>
      </c>
      <c r="CG53" s="237">
        <f>'BAR BB| Open rates'!CG53*0.85</f>
        <v>70550</v>
      </c>
      <c r="CH53" s="237">
        <f>'BAR BB| Open rates'!CH53*0.85</f>
        <v>70550</v>
      </c>
      <c r="CI53" s="237">
        <f>'BAR BB| Open rates'!CI53*0.85</f>
        <v>70550</v>
      </c>
      <c r="CJ53" s="237">
        <f>'BAR BB| Open rates'!CJ53*0.85</f>
        <v>70550</v>
      </c>
      <c r="CK53" s="237">
        <f>'BAR BB| Open rates'!CK53*0.85</f>
        <v>70550</v>
      </c>
      <c r="CL53" s="237">
        <f>'BAR BB| Open rates'!CL53*0.85</f>
        <v>70550</v>
      </c>
      <c r="CM53" s="237">
        <f>'BAR BB| Open rates'!CM53*0.85</f>
        <v>70550</v>
      </c>
      <c r="CN53" s="237">
        <f>'BAR BB| Open rates'!CN53*0.85</f>
        <v>70550</v>
      </c>
      <c r="CO53" s="237">
        <f>'BAR BB| Open rates'!CO53*0.85</f>
        <v>70550</v>
      </c>
      <c r="CP53" s="237">
        <f>'BAR BB| Open rates'!CP53*0.85</f>
        <v>70550</v>
      </c>
      <c r="CQ53" s="237">
        <f>'BAR BB| Open rates'!CQ53*0.85</f>
        <v>70550</v>
      </c>
      <c r="CR53" s="237">
        <f>'BAR BB| Open rates'!CR53*0.85</f>
        <v>70550</v>
      </c>
      <c r="CS53" s="237">
        <f>'BAR BB| Open rates'!CS53*0.85</f>
        <v>70550</v>
      </c>
      <c r="CT53" s="237">
        <f>'BAR BB| Open rates'!CT53*0.85</f>
        <v>70550</v>
      </c>
      <c r="CU53" s="237">
        <f>'BAR BB| Open rates'!CU53*0.85</f>
        <v>70550</v>
      </c>
      <c r="CV53" s="237">
        <f>'BAR BB| Open rates'!CV53*0.85</f>
        <v>70550</v>
      </c>
      <c r="CW53" s="237">
        <f>'BAR BB| Open rates'!CW53*0.85</f>
        <v>70550</v>
      </c>
      <c r="CX53" s="237">
        <f>'BAR BB| Open rates'!CX53*0.85</f>
        <v>70550</v>
      </c>
      <c r="CY53" s="237">
        <f>'BAR BB| Open rates'!CY53*0.85</f>
        <v>70550</v>
      </c>
      <c r="CZ53" s="237">
        <f>'BAR BB| Open rates'!CZ53*0.85</f>
        <v>70550</v>
      </c>
      <c r="DA53" s="237">
        <f>'BAR BB| Open rates'!DA53*0.85</f>
        <v>70550</v>
      </c>
      <c r="DB53" s="237">
        <f>'BAR BB| Open rates'!DB53*0.85</f>
        <v>70550</v>
      </c>
      <c r="DC53" s="237">
        <f>'BAR BB| Open rates'!DC53*0.85</f>
        <v>70550</v>
      </c>
      <c r="DD53" s="237">
        <f>'BAR BB| Open rates'!DD53*0.85</f>
        <v>70550</v>
      </c>
      <c r="DE53" s="237">
        <f>'BAR BB| Open rates'!DE53*0.85</f>
        <v>70550</v>
      </c>
      <c r="DF53" s="237">
        <f>'BAR BB| Open rates'!DF53*0.85</f>
        <v>70550</v>
      </c>
      <c r="DG53" s="237">
        <f>'BAR BB| Open rates'!DG53*0.85</f>
        <v>70550</v>
      </c>
      <c r="DH53" s="237">
        <f>'BAR BB| Open rates'!DH53*0.85</f>
        <v>70550</v>
      </c>
      <c r="DI53" s="237">
        <f>'BAR BB| Open rates'!DI53*0.85</f>
        <v>70550</v>
      </c>
      <c r="DJ53" s="237">
        <f>'BAR BB| Open rates'!DJ53*0.85</f>
        <v>70550</v>
      </c>
      <c r="DK53" s="237">
        <f>'BAR BB| Open rates'!DK53*0.85</f>
        <v>70550</v>
      </c>
      <c r="DL53" s="237">
        <f>'BAR BB| Open rates'!DL53*0.85</f>
        <v>70550</v>
      </c>
      <c r="DM53" s="237">
        <f>'BAR BB| Open rates'!DM53*0.85</f>
        <v>70550</v>
      </c>
      <c r="DN53" s="237">
        <f>'BAR BB| Open rates'!DN53*0.85</f>
        <v>70550</v>
      </c>
      <c r="DO53" s="237">
        <f>'BAR BB| Open rates'!DO53*0.85</f>
        <v>70550</v>
      </c>
      <c r="DP53" s="237">
        <f>'BAR BB| Open rates'!DP53*0.85</f>
        <v>70550</v>
      </c>
      <c r="DQ53" s="237">
        <f>'BAR BB| Open rates'!DQ53*0.85</f>
        <v>70550</v>
      </c>
      <c r="DR53" s="237">
        <f>'BAR BB| Open rates'!DR53*0.85</f>
        <v>70550</v>
      </c>
      <c r="DS53" s="237">
        <f>'BAR BB| Open rates'!DS53*0.85</f>
        <v>70550</v>
      </c>
      <c r="DT53" s="237">
        <f>'BAR BB| Open rates'!DT53*0.85</f>
        <v>70550</v>
      </c>
      <c r="DU53" s="237">
        <f>'BAR BB| Open rates'!DU53*0.85</f>
        <v>70550</v>
      </c>
      <c r="DV53" s="237">
        <f>'BAR BB| Open rates'!DV53*0.85</f>
        <v>70550</v>
      </c>
      <c r="DW53" s="237">
        <f>'BAR BB| Open rates'!DW53*0.85</f>
        <v>70550</v>
      </c>
      <c r="DX53" s="237">
        <f>'BAR BB| Open rates'!DX53*0.85</f>
        <v>70550</v>
      </c>
      <c r="DY53" s="237">
        <f>'BAR BB| Open rates'!DY53*0.85</f>
        <v>70550</v>
      </c>
      <c r="DZ53" s="237">
        <f>'BAR BB| Open rates'!DZ53*0.85</f>
        <v>70550</v>
      </c>
      <c r="EA53" s="237">
        <f>'BAR BB| Open rates'!EA53*0.85</f>
        <v>70550</v>
      </c>
      <c r="EB53" s="237">
        <f>'BAR BB| Open rates'!EB53*0.85</f>
        <v>70550</v>
      </c>
      <c r="EC53" s="237">
        <f>'BAR BB| Open rates'!EC53*0.85</f>
        <v>70550</v>
      </c>
      <c r="ED53" s="237">
        <f>'BAR BB| Open rates'!ED53*0.85</f>
        <v>70550</v>
      </c>
      <c r="EE53" s="237">
        <f>'BAR BB| Open rates'!EE53*0.85</f>
        <v>70550</v>
      </c>
      <c r="EF53" s="237">
        <f>'BAR BB| Open rates'!EF53*0.85</f>
        <v>70550</v>
      </c>
      <c r="EG53" s="237">
        <f>'BAR BB| Open rates'!EG53*0.85</f>
        <v>70550</v>
      </c>
      <c r="EH53" s="237">
        <f>'BAR BB| Open rates'!EH53*0.85</f>
        <v>70550</v>
      </c>
      <c r="EI53" s="237">
        <f>'BAR BB| Open rates'!EI53*0.85</f>
        <v>70550</v>
      </c>
      <c r="EJ53" s="237">
        <f>'BAR BB| Open rates'!EJ53*0.85</f>
        <v>70550</v>
      </c>
      <c r="EK53" s="237">
        <f>'BAR BB| Open rates'!EK53*0.85</f>
        <v>70550</v>
      </c>
      <c r="EL53" s="237">
        <f>'BAR BB| Open rates'!EL53*0.85</f>
        <v>70550</v>
      </c>
      <c r="EM53" s="237">
        <f>'BAR BB| Open rates'!EM53*0.85</f>
        <v>70550</v>
      </c>
      <c r="EN53" s="237">
        <f>'BAR BB| Open rates'!EN53*0.85</f>
        <v>70550</v>
      </c>
      <c r="EO53" s="237">
        <f>'BAR BB| Open rates'!EO53*0.85</f>
        <v>70550</v>
      </c>
      <c r="EP53" s="237">
        <f>'BAR BB| Open rates'!EP53*0.85</f>
        <v>70550</v>
      </c>
      <c r="EQ53" s="237">
        <f>'BAR BB| Open rates'!EQ53*0.85</f>
        <v>70550</v>
      </c>
      <c r="ER53" s="237">
        <f>'BAR BB| Open rates'!ER53*0.85</f>
        <v>70550</v>
      </c>
      <c r="ES53" s="237">
        <f>'BAR BB| Open rates'!ES53*0.85</f>
        <v>70550</v>
      </c>
      <c r="ET53" s="237">
        <f>'BAR BB| Open rates'!ET53*0.85</f>
        <v>70550</v>
      </c>
      <c r="EU53" s="237">
        <f>'BAR BB| Open rates'!EU53*0.85</f>
        <v>70550</v>
      </c>
      <c r="EV53" s="237">
        <f>'BAR BB| Open rates'!EV53*0.85</f>
        <v>70550</v>
      </c>
      <c r="EW53" s="237">
        <f>'BAR BB| Open rates'!EW53*0.85</f>
        <v>70550</v>
      </c>
      <c r="EX53" s="237">
        <f>'BAR BB| Open rates'!EX53*0.85</f>
        <v>70550</v>
      </c>
      <c r="EY53" s="237">
        <f>'BAR BB| Open rates'!EY53*0.85</f>
        <v>70550</v>
      </c>
      <c r="EZ53" s="237">
        <f>'BAR BB| Open rates'!EZ53*0.85</f>
        <v>70550</v>
      </c>
      <c r="FA53" s="237">
        <f>'BAR BB| Open rates'!FA53*0.85</f>
        <v>70550</v>
      </c>
      <c r="FB53" s="237">
        <f>'BAR BB| Open rates'!FB53*0.85</f>
        <v>70550</v>
      </c>
      <c r="FC53" s="237">
        <f>'BAR BB| Open rates'!FC53*0.85</f>
        <v>70550</v>
      </c>
      <c r="FD53" s="237">
        <f>'BAR BB| Open rates'!FD53*0.85</f>
        <v>70550</v>
      </c>
      <c r="FE53" s="237">
        <f>'BAR BB| Open rates'!FE53*0.85</f>
        <v>70550</v>
      </c>
      <c r="FF53" s="237">
        <f>'BAR BB| Open rates'!FF53*0.85</f>
        <v>70550</v>
      </c>
      <c r="FG53" s="237">
        <f>'BAR BB| Open rates'!FG53*0.85</f>
        <v>70550</v>
      </c>
      <c r="FH53" s="237">
        <f>'BAR BB| Open rates'!FH53*0.85</f>
        <v>70550</v>
      </c>
      <c r="FI53" s="237">
        <f>'BAR BB| Open rates'!FI53*0.85</f>
        <v>70550</v>
      </c>
      <c r="FJ53" s="237">
        <f>'BAR BB| Open rates'!FJ53*0.85</f>
        <v>70550</v>
      </c>
      <c r="FK53" s="237">
        <f>'BAR BB| Open rates'!FK53*0.85</f>
        <v>70550</v>
      </c>
      <c r="FL53" s="237">
        <f>'BAR BB| Open rates'!FL53*0.85</f>
        <v>70550</v>
      </c>
      <c r="FM53" s="237">
        <f>'BAR BB| Open rates'!FM53*0.85</f>
        <v>70550</v>
      </c>
      <c r="FN53" s="237">
        <f>'BAR BB| Open rates'!FN53*0.85</f>
        <v>70550</v>
      </c>
      <c r="FO53" s="237">
        <f>'BAR BB| Open rates'!FO53*0.85</f>
        <v>70550</v>
      </c>
      <c r="FP53" s="237">
        <f>'BAR BB| Open rates'!FP53*0.85</f>
        <v>70550</v>
      </c>
      <c r="FQ53" s="237">
        <f>'BAR BB| Open rates'!FQ53*0.85</f>
        <v>70550</v>
      </c>
      <c r="FR53" s="237">
        <f>'BAR BB| Open rates'!FR53*0.85</f>
        <v>70550</v>
      </c>
      <c r="FS53" s="237">
        <f>'BAR BB| Open rates'!FS53*0.85</f>
        <v>70550</v>
      </c>
      <c r="FT53" s="237">
        <f>'BAR BB| Open rates'!FT53*0.85</f>
        <v>70550</v>
      </c>
      <c r="FU53" s="237">
        <f>'BAR BB| Open rates'!FU53*0.85</f>
        <v>70550</v>
      </c>
      <c r="FV53" s="237">
        <f>'BAR BB| Open rates'!FV53*0.85</f>
        <v>70550</v>
      </c>
      <c r="FW53" s="237">
        <f>'BAR BB| Open rates'!FW53*0.85</f>
        <v>70550</v>
      </c>
      <c r="FX53" s="237">
        <f>'BAR BB| Open rates'!FX53*0.85</f>
        <v>70550</v>
      </c>
      <c r="FY53" s="237">
        <f>'BAR BB| Open rates'!FY53*0.85</f>
        <v>70550</v>
      </c>
      <c r="FZ53" s="237">
        <f>'BAR BB| Open rates'!FZ53*0.85</f>
        <v>70550</v>
      </c>
      <c r="GA53" s="237">
        <f>'BAR BB| Open rates'!GA53*0.85</f>
        <v>70550</v>
      </c>
      <c r="GB53" s="237">
        <f>'BAR BB| Open rates'!GB53*0.85</f>
        <v>70550</v>
      </c>
      <c r="GC53" s="237">
        <f>'BAR BB| Open rates'!GC53*0.85</f>
        <v>70550</v>
      </c>
      <c r="GD53" s="237">
        <f>'BAR BB| Open rates'!GD53*0.85</f>
        <v>70550</v>
      </c>
      <c r="GE53" s="237">
        <f>'BAR BB| Open rates'!GE53*0.85</f>
        <v>70550</v>
      </c>
    </row>
    <row r="54" spans="1:187" s="32" customFormat="1" x14ac:dyDescent="0.2">
      <c r="A54" s="237">
        <v>3</v>
      </c>
      <c r="B54" s="237">
        <f>'BAR BB| Open rates'!B54*0.85</f>
        <v>90100</v>
      </c>
      <c r="C54" s="237">
        <f>'BAR BB| Open rates'!C54*0.85</f>
        <v>90100</v>
      </c>
      <c r="D54" s="237">
        <f>'BAR BB| Open rates'!D54*0.85</f>
        <v>90100</v>
      </c>
      <c r="E54" s="237">
        <f>'BAR BB| Open rates'!E54*0.85</f>
        <v>90100</v>
      </c>
      <c r="F54" s="237">
        <f>'BAR BB| Open rates'!F54*0.85</f>
        <v>90100</v>
      </c>
      <c r="G54" s="237">
        <f>'BAR BB| Open rates'!G54*0.85</f>
        <v>90100</v>
      </c>
      <c r="H54" s="237">
        <f>'BAR BB| Open rates'!H54*0.85</f>
        <v>90100</v>
      </c>
      <c r="I54" s="237">
        <f>'BAR BB| Open rates'!I54*0.85</f>
        <v>90100</v>
      </c>
      <c r="J54" s="237">
        <f>'BAR BB| Open rates'!J54*0.85</f>
        <v>90100</v>
      </c>
      <c r="K54" s="237">
        <f>'BAR BB| Open rates'!K54*0.85</f>
        <v>90100</v>
      </c>
      <c r="L54" s="237">
        <f>'BAR BB| Open rates'!L54*0.85</f>
        <v>90100</v>
      </c>
      <c r="M54" s="237">
        <f>'BAR BB| Open rates'!M54*0.85</f>
        <v>90100</v>
      </c>
      <c r="N54" s="237">
        <f>'BAR BB| Open rates'!N54*0.85</f>
        <v>90100</v>
      </c>
      <c r="O54" s="237">
        <f>'BAR BB| Open rates'!O54*0.85</f>
        <v>90100</v>
      </c>
      <c r="P54" s="237">
        <f>'BAR BB| Open rates'!P54*0.85</f>
        <v>90100</v>
      </c>
      <c r="Q54" s="237">
        <f>'BAR BB| Open rates'!Q54*0.85</f>
        <v>90100</v>
      </c>
      <c r="R54" s="237">
        <f>'BAR BB| Open rates'!R54*0.85</f>
        <v>90100</v>
      </c>
      <c r="S54" s="237">
        <f>'BAR BB| Open rates'!S54*0.85</f>
        <v>90100</v>
      </c>
      <c r="T54" s="237">
        <f>'BAR BB| Open rates'!T54*0.85</f>
        <v>90100</v>
      </c>
      <c r="U54" s="237">
        <f>'BAR BB| Open rates'!U54*0.85</f>
        <v>90100</v>
      </c>
      <c r="V54" s="237">
        <f>'BAR BB| Open rates'!V54*0.85</f>
        <v>90100</v>
      </c>
      <c r="W54" s="237">
        <f>'BAR BB| Open rates'!W54*0.85</f>
        <v>90100</v>
      </c>
      <c r="X54" s="237">
        <f>'BAR BB| Open rates'!X54*0.85</f>
        <v>90100</v>
      </c>
      <c r="Y54" s="237">
        <f>'BAR BB| Open rates'!Y54*0.85</f>
        <v>90100</v>
      </c>
      <c r="Z54" s="237">
        <f>'BAR BB| Open rates'!Z54*0.85</f>
        <v>90100</v>
      </c>
      <c r="AA54" s="237">
        <f>'BAR BB| Open rates'!AA54*0.85</f>
        <v>90100</v>
      </c>
      <c r="AB54" s="237">
        <f>'BAR BB| Open rates'!AB54*0.85</f>
        <v>90100</v>
      </c>
      <c r="AC54" s="237">
        <f>'BAR BB| Open rates'!AC54*0.85</f>
        <v>90100</v>
      </c>
      <c r="AD54" s="237">
        <f>'BAR BB| Open rates'!AD54*0.85</f>
        <v>90100</v>
      </c>
      <c r="AE54" s="237">
        <f>'BAR BB| Open rates'!AE54*0.85</f>
        <v>90100</v>
      </c>
      <c r="AF54" s="237">
        <f>'BAR BB| Open rates'!AF54*0.85</f>
        <v>90100</v>
      </c>
      <c r="AG54" s="237">
        <f>'BAR BB| Open rates'!AG54*0.85</f>
        <v>90100</v>
      </c>
      <c r="AH54" s="237">
        <f>'BAR BB| Open rates'!AH54*0.85</f>
        <v>90100</v>
      </c>
      <c r="AI54" s="237">
        <f>'BAR BB| Open rates'!AI54*0.85</f>
        <v>90100</v>
      </c>
      <c r="AJ54" s="237">
        <f>'BAR BB| Open rates'!AJ54*0.85</f>
        <v>90100</v>
      </c>
      <c r="AK54" s="237">
        <f>'BAR BB| Open rates'!AK54*0.85</f>
        <v>90100</v>
      </c>
      <c r="AL54" s="237">
        <f>'BAR BB| Open rates'!AL54*0.85</f>
        <v>90100</v>
      </c>
      <c r="AM54" s="237">
        <f>'BAR BB| Open rates'!AM54*0.85</f>
        <v>90100</v>
      </c>
      <c r="AN54" s="237">
        <f>'BAR BB| Open rates'!AN54*0.85</f>
        <v>90100</v>
      </c>
      <c r="AO54" s="237">
        <f>'BAR BB| Open rates'!AO54*0.85</f>
        <v>90100</v>
      </c>
      <c r="AP54" s="237">
        <f>'BAR BB| Open rates'!AP54*0.85</f>
        <v>90100</v>
      </c>
      <c r="AQ54" s="237">
        <f>'BAR BB| Open rates'!AQ54*0.85</f>
        <v>90100</v>
      </c>
      <c r="AR54" s="237">
        <f>'BAR BB| Open rates'!AR54*0.85</f>
        <v>90100</v>
      </c>
      <c r="AS54" s="237">
        <f>'BAR BB| Open rates'!AS54*0.85</f>
        <v>90100</v>
      </c>
      <c r="AT54" s="237">
        <f>'BAR BB| Open rates'!AT54*0.85</f>
        <v>90100</v>
      </c>
      <c r="AU54" s="237">
        <f>'BAR BB| Open rates'!AU54*0.85</f>
        <v>90100</v>
      </c>
      <c r="AV54" s="237">
        <f>'BAR BB| Open rates'!AV54*0.85</f>
        <v>90100</v>
      </c>
      <c r="AW54" s="237">
        <f>'BAR BB| Open rates'!AW54*0.85</f>
        <v>90100</v>
      </c>
      <c r="AX54" s="237">
        <f>'BAR BB| Open rates'!AX54*0.85</f>
        <v>90100</v>
      </c>
      <c r="AY54" s="237">
        <f>'BAR BB| Open rates'!AY54*0.85</f>
        <v>90100</v>
      </c>
      <c r="AZ54" s="237">
        <f>'BAR BB| Open rates'!AZ54*0.85</f>
        <v>90100</v>
      </c>
      <c r="BA54" s="237">
        <f>'BAR BB| Open rates'!BA54*0.85</f>
        <v>90100</v>
      </c>
      <c r="BB54" s="237">
        <f>'BAR BB| Open rates'!BB54*0.85</f>
        <v>90100</v>
      </c>
      <c r="BC54" s="237">
        <f>'BAR BB| Open rates'!BC54*0.85</f>
        <v>90100</v>
      </c>
      <c r="BD54" s="237">
        <f>'BAR BB| Open rates'!BD54*0.85</f>
        <v>90100</v>
      </c>
      <c r="BE54" s="237">
        <f>'BAR BB| Open rates'!BE54*0.85</f>
        <v>90100</v>
      </c>
      <c r="BF54" s="237">
        <f>'BAR BB| Open rates'!BF54*0.85</f>
        <v>90100</v>
      </c>
      <c r="BG54" s="237">
        <f>'BAR BB| Open rates'!BG54*0.85</f>
        <v>90100</v>
      </c>
      <c r="BH54" s="237">
        <f>'BAR BB| Open rates'!BH54*0.85</f>
        <v>90100</v>
      </c>
      <c r="BI54" s="237">
        <f>'BAR BB| Open rates'!BI54*0.85</f>
        <v>90100</v>
      </c>
      <c r="BJ54" s="237">
        <f>'BAR BB| Open rates'!BJ54*0.85</f>
        <v>90100</v>
      </c>
      <c r="BK54" s="237">
        <f>'BAR BB| Open rates'!BK54*0.85</f>
        <v>90100</v>
      </c>
      <c r="BL54" s="237">
        <f>'BAR BB| Open rates'!BL54*0.85</f>
        <v>90100</v>
      </c>
      <c r="BM54" s="237">
        <f>'BAR BB| Open rates'!BM54*0.85</f>
        <v>90100</v>
      </c>
      <c r="BN54" s="237">
        <f>'BAR BB| Open rates'!BN54*0.85</f>
        <v>90100</v>
      </c>
      <c r="BO54" s="237">
        <f>'BAR BB| Open rates'!BO54*0.85</f>
        <v>90100</v>
      </c>
      <c r="BP54" s="237">
        <f>'BAR BB| Open rates'!BP54*0.85</f>
        <v>90100</v>
      </c>
      <c r="BQ54" s="237">
        <f>'BAR BB| Open rates'!BQ54*0.85</f>
        <v>73100</v>
      </c>
      <c r="BR54" s="237">
        <f>'BAR BB| Open rates'!BR54*0.85</f>
        <v>73100</v>
      </c>
      <c r="BS54" s="237">
        <f>'BAR BB| Open rates'!BS54*0.85</f>
        <v>73100</v>
      </c>
      <c r="BT54" s="237">
        <f>'BAR BB| Open rates'!BT54*0.85</f>
        <v>73100</v>
      </c>
      <c r="BU54" s="237">
        <f>'BAR BB| Open rates'!BU54*0.85</f>
        <v>73100</v>
      </c>
      <c r="BV54" s="237">
        <f>'BAR BB| Open rates'!BV54*0.85</f>
        <v>73100</v>
      </c>
      <c r="BW54" s="237">
        <f>'BAR BB| Open rates'!BW54*0.85</f>
        <v>73100</v>
      </c>
      <c r="BX54" s="237">
        <f>'BAR BB| Open rates'!BX54*0.85</f>
        <v>73100</v>
      </c>
      <c r="BY54" s="237">
        <f>'BAR BB| Open rates'!BY54*0.85</f>
        <v>73100</v>
      </c>
      <c r="BZ54" s="237">
        <f>'BAR BB| Open rates'!BZ54*0.85</f>
        <v>73100</v>
      </c>
      <c r="CA54" s="237">
        <f>'BAR BB| Open rates'!CA54*0.85</f>
        <v>73100</v>
      </c>
      <c r="CB54" s="237">
        <f>'BAR BB| Open rates'!CB54*0.85</f>
        <v>73100</v>
      </c>
      <c r="CC54" s="237">
        <f>'BAR BB| Open rates'!CC54*0.85</f>
        <v>73100</v>
      </c>
      <c r="CD54" s="237">
        <f>'BAR BB| Open rates'!CD54*0.85</f>
        <v>73100</v>
      </c>
      <c r="CE54" s="237">
        <f>'BAR BB| Open rates'!CE54*0.85</f>
        <v>73100</v>
      </c>
      <c r="CF54" s="237">
        <f>'BAR BB| Open rates'!CF54*0.85</f>
        <v>73100</v>
      </c>
      <c r="CG54" s="237">
        <f>'BAR BB| Open rates'!CG54*0.85</f>
        <v>73100</v>
      </c>
      <c r="CH54" s="237">
        <f>'BAR BB| Open rates'!CH54*0.85</f>
        <v>73100</v>
      </c>
      <c r="CI54" s="237">
        <f>'BAR BB| Open rates'!CI54*0.85</f>
        <v>73100</v>
      </c>
      <c r="CJ54" s="237">
        <f>'BAR BB| Open rates'!CJ54*0.85</f>
        <v>73100</v>
      </c>
      <c r="CK54" s="237">
        <f>'BAR BB| Open rates'!CK54*0.85</f>
        <v>73100</v>
      </c>
      <c r="CL54" s="237">
        <f>'BAR BB| Open rates'!CL54*0.85</f>
        <v>73100</v>
      </c>
      <c r="CM54" s="237">
        <f>'BAR BB| Open rates'!CM54*0.85</f>
        <v>73100</v>
      </c>
      <c r="CN54" s="237">
        <f>'BAR BB| Open rates'!CN54*0.85</f>
        <v>73100</v>
      </c>
      <c r="CO54" s="237">
        <f>'BAR BB| Open rates'!CO54*0.85</f>
        <v>73100</v>
      </c>
      <c r="CP54" s="237">
        <f>'BAR BB| Open rates'!CP54*0.85</f>
        <v>73100</v>
      </c>
      <c r="CQ54" s="237">
        <f>'BAR BB| Open rates'!CQ54*0.85</f>
        <v>73100</v>
      </c>
      <c r="CR54" s="237">
        <f>'BAR BB| Open rates'!CR54*0.85</f>
        <v>73100</v>
      </c>
      <c r="CS54" s="237">
        <f>'BAR BB| Open rates'!CS54*0.85</f>
        <v>73100</v>
      </c>
      <c r="CT54" s="237">
        <f>'BAR BB| Open rates'!CT54*0.85</f>
        <v>73100</v>
      </c>
      <c r="CU54" s="237">
        <f>'BAR BB| Open rates'!CU54*0.85</f>
        <v>73100</v>
      </c>
      <c r="CV54" s="237">
        <f>'BAR BB| Open rates'!CV54*0.85</f>
        <v>73100</v>
      </c>
      <c r="CW54" s="237">
        <f>'BAR BB| Open rates'!CW54*0.85</f>
        <v>73100</v>
      </c>
      <c r="CX54" s="237">
        <f>'BAR BB| Open rates'!CX54*0.85</f>
        <v>73100</v>
      </c>
      <c r="CY54" s="237">
        <f>'BAR BB| Open rates'!CY54*0.85</f>
        <v>73100</v>
      </c>
      <c r="CZ54" s="237">
        <f>'BAR BB| Open rates'!CZ54*0.85</f>
        <v>73100</v>
      </c>
      <c r="DA54" s="237">
        <f>'BAR BB| Open rates'!DA54*0.85</f>
        <v>73100</v>
      </c>
      <c r="DB54" s="237">
        <f>'BAR BB| Open rates'!DB54*0.85</f>
        <v>73100</v>
      </c>
      <c r="DC54" s="237">
        <f>'BAR BB| Open rates'!DC54*0.85</f>
        <v>73100</v>
      </c>
      <c r="DD54" s="237">
        <f>'BAR BB| Open rates'!DD54*0.85</f>
        <v>73100</v>
      </c>
      <c r="DE54" s="237">
        <f>'BAR BB| Open rates'!DE54*0.85</f>
        <v>73100</v>
      </c>
      <c r="DF54" s="237">
        <f>'BAR BB| Open rates'!DF54*0.85</f>
        <v>73100</v>
      </c>
      <c r="DG54" s="237">
        <f>'BAR BB| Open rates'!DG54*0.85</f>
        <v>73100</v>
      </c>
      <c r="DH54" s="237">
        <f>'BAR BB| Open rates'!DH54*0.85</f>
        <v>73100</v>
      </c>
      <c r="DI54" s="237">
        <f>'BAR BB| Open rates'!DI54*0.85</f>
        <v>73100</v>
      </c>
      <c r="DJ54" s="237">
        <f>'BAR BB| Open rates'!DJ54*0.85</f>
        <v>73100</v>
      </c>
      <c r="DK54" s="237">
        <f>'BAR BB| Open rates'!DK54*0.85</f>
        <v>73100</v>
      </c>
      <c r="DL54" s="237">
        <f>'BAR BB| Open rates'!DL54*0.85</f>
        <v>73100</v>
      </c>
      <c r="DM54" s="237">
        <f>'BAR BB| Open rates'!DM54*0.85</f>
        <v>73100</v>
      </c>
      <c r="DN54" s="237">
        <f>'BAR BB| Open rates'!DN54*0.85</f>
        <v>73100</v>
      </c>
      <c r="DO54" s="237">
        <f>'BAR BB| Open rates'!DO54*0.85</f>
        <v>73100</v>
      </c>
      <c r="DP54" s="237">
        <f>'BAR BB| Open rates'!DP54*0.85</f>
        <v>73100</v>
      </c>
      <c r="DQ54" s="237">
        <f>'BAR BB| Open rates'!DQ54*0.85</f>
        <v>73100</v>
      </c>
      <c r="DR54" s="237">
        <f>'BAR BB| Open rates'!DR54*0.85</f>
        <v>73100</v>
      </c>
      <c r="DS54" s="237">
        <f>'BAR BB| Open rates'!DS54*0.85</f>
        <v>73100</v>
      </c>
      <c r="DT54" s="237">
        <f>'BAR BB| Open rates'!DT54*0.85</f>
        <v>73100</v>
      </c>
      <c r="DU54" s="237">
        <f>'BAR BB| Open rates'!DU54*0.85</f>
        <v>73100</v>
      </c>
      <c r="DV54" s="237">
        <f>'BAR BB| Open rates'!DV54*0.85</f>
        <v>73100</v>
      </c>
      <c r="DW54" s="237">
        <f>'BAR BB| Open rates'!DW54*0.85</f>
        <v>73100</v>
      </c>
      <c r="DX54" s="237">
        <f>'BAR BB| Open rates'!DX54*0.85</f>
        <v>73100</v>
      </c>
      <c r="DY54" s="237">
        <f>'BAR BB| Open rates'!DY54*0.85</f>
        <v>73100</v>
      </c>
      <c r="DZ54" s="237">
        <f>'BAR BB| Open rates'!DZ54*0.85</f>
        <v>73100</v>
      </c>
      <c r="EA54" s="237">
        <f>'BAR BB| Open rates'!EA54*0.85</f>
        <v>73100</v>
      </c>
      <c r="EB54" s="237">
        <f>'BAR BB| Open rates'!EB54*0.85</f>
        <v>73100</v>
      </c>
      <c r="EC54" s="237">
        <f>'BAR BB| Open rates'!EC54*0.85</f>
        <v>73100</v>
      </c>
      <c r="ED54" s="237">
        <f>'BAR BB| Open rates'!ED54*0.85</f>
        <v>73100</v>
      </c>
      <c r="EE54" s="237">
        <f>'BAR BB| Open rates'!EE54*0.85</f>
        <v>73100</v>
      </c>
      <c r="EF54" s="237">
        <f>'BAR BB| Open rates'!EF54*0.85</f>
        <v>73100</v>
      </c>
      <c r="EG54" s="237">
        <f>'BAR BB| Open rates'!EG54*0.85</f>
        <v>73100</v>
      </c>
      <c r="EH54" s="237">
        <f>'BAR BB| Open rates'!EH54*0.85</f>
        <v>73100</v>
      </c>
      <c r="EI54" s="237">
        <f>'BAR BB| Open rates'!EI54*0.85</f>
        <v>73100</v>
      </c>
      <c r="EJ54" s="237">
        <f>'BAR BB| Open rates'!EJ54*0.85</f>
        <v>73100</v>
      </c>
      <c r="EK54" s="237">
        <f>'BAR BB| Open rates'!EK54*0.85</f>
        <v>73100</v>
      </c>
      <c r="EL54" s="237">
        <f>'BAR BB| Open rates'!EL54*0.85</f>
        <v>73100</v>
      </c>
      <c r="EM54" s="237">
        <f>'BAR BB| Open rates'!EM54*0.85</f>
        <v>73100</v>
      </c>
      <c r="EN54" s="237">
        <f>'BAR BB| Open rates'!EN54*0.85</f>
        <v>73100</v>
      </c>
      <c r="EO54" s="237">
        <f>'BAR BB| Open rates'!EO54*0.85</f>
        <v>73100</v>
      </c>
      <c r="EP54" s="237">
        <f>'BAR BB| Open rates'!EP54*0.85</f>
        <v>73100</v>
      </c>
      <c r="EQ54" s="237">
        <f>'BAR BB| Open rates'!EQ54*0.85</f>
        <v>73100</v>
      </c>
      <c r="ER54" s="237">
        <f>'BAR BB| Open rates'!ER54*0.85</f>
        <v>73100</v>
      </c>
      <c r="ES54" s="237">
        <f>'BAR BB| Open rates'!ES54*0.85</f>
        <v>73100</v>
      </c>
      <c r="ET54" s="237">
        <f>'BAR BB| Open rates'!ET54*0.85</f>
        <v>73100</v>
      </c>
      <c r="EU54" s="237">
        <f>'BAR BB| Open rates'!EU54*0.85</f>
        <v>73100</v>
      </c>
      <c r="EV54" s="237">
        <f>'BAR BB| Open rates'!EV54*0.85</f>
        <v>73100</v>
      </c>
      <c r="EW54" s="237">
        <f>'BAR BB| Open rates'!EW54*0.85</f>
        <v>73100</v>
      </c>
      <c r="EX54" s="237">
        <f>'BAR BB| Open rates'!EX54*0.85</f>
        <v>73100</v>
      </c>
      <c r="EY54" s="237">
        <f>'BAR BB| Open rates'!EY54*0.85</f>
        <v>73100</v>
      </c>
      <c r="EZ54" s="237">
        <f>'BAR BB| Open rates'!EZ54*0.85</f>
        <v>73100</v>
      </c>
      <c r="FA54" s="237">
        <f>'BAR BB| Open rates'!FA54*0.85</f>
        <v>73100</v>
      </c>
      <c r="FB54" s="237">
        <f>'BAR BB| Open rates'!FB54*0.85</f>
        <v>73100</v>
      </c>
      <c r="FC54" s="237">
        <f>'BAR BB| Open rates'!FC54*0.85</f>
        <v>73100</v>
      </c>
      <c r="FD54" s="237">
        <f>'BAR BB| Open rates'!FD54*0.85</f>
        <v>73100</v>
      </c>
      <c r="FE54" s="237">
        <f>'BAR BB| Open rates'!FE54*0.85</f>
        <v>73100</v>
      </c>
      <c r="FF54" s="237">
        <f>'BAR BB| Open rates'!FF54*0.85</f>
        <v>73100</v>
      </c>
      <c r="FG54" s="237">
        <f>'BAR BB| Open rates'!FG54*0.85</f>
        <v>73100</v>
      </c>
      <c r="FH54" s="237">
        <f>'BAR BB| Open rates'!FH54*0.85</f>
        <v>73100</v>
      </c>
      <c r="FI54" s="237">
        <f>'BAR BB| Open rates'!FI54*0.85</f>
        <v>73100</v>
      </c>
      <c r="FJ54" s="237">
        <f>'BAR BB| Open rates'!FJ54*0.85</f>
        <v>73100</v>
      </c>
      <c r="FK54" s="237">
        <f>'BAR BB| Open rates'!FK54*0.85</f>
        <v>73100</v>
      </c>
      <c r="FL54" s="237">
        <f>'BAR BB| Open rates'!FL54*0.85</f>
        <v>73100</v>
      </c>
      <c r="FM54" s="237">
        <f>'BAR BB| Open rates'!FM54*0.85</f>
        <v>73100</v>
      </c>
      <c r="FN54" s="237">
        <f>'BAR BB| Open rates'!FN54*0.85</f>
        <v>73100</v>
      </c>
      <c r="FO54" s="237">
        <f>'BAR BB| Open rates'!FO54*0.85</f>
        <v>73100</v>
      </c>
      <c r="FP54" s="237">
        <f>'BAR BB| Open rates'!FP54*0.85</f>
        <v>73100</v>
      </c>
      <c r="FQ54" s="237">
        <f>'BAR BB| Open rates'!FQ54*0.85</f>
        <v>73100</v>
      </c>
      <c r="FR54" s="237">
        <f>'BAR BB| Open rates'!FR54*0.85</f>
        <v>73100</v>
      </c>
      <c r="FS54" s="237">
        <f>'BAR BB| Open rates'!FS54*0.85</f>
        <v>73100</v>
      </c>
      <c r="FT54" s="237">
        <f>'BAR BB| Open rates'!FT54*0.85</f>
        <v>73100</v>
      </c>
      <c r="FU54" s="237">
        <f>'BAR BB| Open rates'!FU54*0.85</f>
        <v>73100</v>
      </c>
      <c r="FV54" s="237">
        <f>'BAR BB| Open rates'!FV54*0.85</f>
        <v>73100</v>
      </c>
      <c r="FW54" s="237">
        <f>'BAR BB| Open rates'!FW54*0.85</f>
        <v>73100</v>
      </c>
      <c r="FX54" s="237">
        <f>'BAR BB| Open rates'!FX54*0.85</f>
        <v>73100</v>
      </c>
      <c r="FY54" s="237">
        <f>'BAR BB| Open rates'!FY54*0.85</f>
        <v>73100</v>
      </c>
      <c r="FZ54" s="237">
        <f>'BAR BB| Open rates'!FZ54*0.85</f>
        <v>73100</v>
      </c>
      <c r="GA54" s="237">
        <f>'BAR BB| Open rates'!GA54*0.85</f>
        <v>73100</v>
      </c>
      <c r="GB54" s="237">
        <f>'BAR BB| Open rates'!GB54*0.85</f>
        <v>73100</v>
      </c>
      <c r="GC54" s="237">
        <f>'BAR BB| Open rates'!GC54*0.85</f>
        <v>73100</v>
      </c>
      <c r="GD54" s="237">
        <f>'BAR BB| Open rates'!GD54*0.85</f>
        <v>73100</v>
      </c>
      <c r="GE54" s="237">
        <f>'BAR BB| Open rates'!GE54*0.85</f>
        <v>73100</v>
      </c>
    </row>
    <row r="55" spans="1:187" s="32" customFormat="1" x14ac:dyDescent="0.2">
      <c r="A55" s="237">
        <v>4</v>
      </c>
      <c r="B55" s="237">
        <f>'BAR BB| Open rates'!B55*0.85</f>
        <v>92650</v>
      </c>
      <c r="C55" s="237">
        <f>'BAR BB| Open rates'!C55*0.85</f>
        <v>92650</v>
      </c>
      <c r="D55" s="237">
        <f>'BAR BB| Open rates'!D55*0.85</f>
        <v>92650</v>
      </c>
      <c r="E55" s="237">
        <f>'BAR BB| Open rates'!E55*0.85</f>
        <v>92650</v>
      </c>
      <c r="F55" s="237">
        <f>'BAR BB| Open rates'!F55*0.85</f>
        <v>92650</v>
      </c>
      <c r="G55" s="237">
        <f>'BAR BB| Open rates'!G55*0.85</f>
        <v>92650</v>
      </c>
      <c r="H55" s="237">
        <f>'BAR BB| Open rates'!H55*0.85</f>
        <v>92650</v>
      </c>
      <c r="I55" s="237">
        <f>'BAR BB| Open rates'!I55*0.85</f>
        <v>92650</v>
      </c>
      <c r="J55" s="237">
        <f>'BAR BB| Open rates'!J55*0.85</f>
        <v>92650</v>
      </c>
      <c r="K55" s="237">
        <f>'BAR BB| Open rates'!K55*0.85</f>
        <v>92650</v>
      </c>
      <c r="L55" s="237">
        <f>'BAR BB| Open rates'!L55*0.85</f>
        <v>92650</v>
      </c>
      <c r="M55" s="237">
        <f>'BAR BB| Open rates'!M55*0.85</f>
        <v>92650</v>
      </c>
      <c r="N55" s="237">
        <f>'BAR BB| Open rates'!N55*0.85</f>
        <v>92650</v>
      </c>
      <c r="O55" s="237">
        <f>'BAR BB| Open rates'!O55*0.85</f>
        <v>92650</v>
      </c>
      <c r="P55" s="237">
        <f>'BAR BB| Open rates'!P55*0.85</f>
        <v>92650</v>
      </c>
      <c r="Q55" s="237">
        <f>'BAR BB| Open rates'!Q55*0.85</f>
        <v>92650</v>
      </c>
      <c r="R55" s="237">
        <f>'BAR BB| Open rates'!R55*0.85</f>
        <v>92650</v>
      </c>
      <c r="S55" s="237">
        <f>'BAR BB| Open rates'!S55*0.85</f>
        <v>92650</v>
      </c>
      <c r="T55" s="237">
        <f>'BAR BB| Open rates'!T55*0.85</f>
        <v>92650</v>
      </c>
      <c r="U55" s="237">
        <f>'BAR BB| Open rates'!U55*0.85</f>
        <v>92650</v>
      </c>
      <c r="V55" s="237">
        <f>'BAR BB| Open rates'!V55*0.85</f>
        <v>92650</v>
      </c>
      <c r="W55" s="237">
        <f>'BAR BB| Open rates'!W55*0.85</f>
        <v>92650</v>
      </c>
      <c r="X55" s="237">
        <f>'BAR BB| Open rates'!X55*0.85</f>
        <v>92650</v>
      </c>
      <c r="Y55" s="237">
        <f>'BAR BB| Open rates'!Y55*0.85</f>
        <v>92650</v>
      </c>
      <c r="Z55" s="237">
        <f>'BAR BB| Open rates'!Z55*0.85</f>
        <v>92650</v>
      </c>
      <c r="AA55" s="237">
        <f>'BAR BB| Open rates'!AA55*0.85</f>
        <v>92650</v>
      </c>
      <c r="AB55" s="237">
        <f>'BAR BB| Open rates'!AB55*0.85</f>
        <v>92650</v>
      </c>
      <c r="AC55" s="237">
        <f>'BAR BB| Open rates'!AC55*0.85</f>
        <v>92650</v>
      </c>
      <c r="AD55" s="237">
        <f>'BAR BB| Open rates'!AD55*0.85</f>
        <v>92650</v>
      </c>
      <c r="AE55" s="237">
        <f>'BAR BB| Open rates'!AE55*0.85</f>
        <v>92650</v>
      </c>
      <c r="AF55" s="237">
        <f>'BAR BB| Open rates'!AF55*0.85</f>
        <v>92650</v>
      </c>
      <c r="AG55" s="237">
        <f>'BAR BB| Open rates'!AG55*0.85</f>
        <v>92650</v>
      </c>
      <c r="AH55" s="237">
        <f>'BAR BB| Open rates'!AH55*0.85</f>
        <v>92650</v>
      </c>
      <c r="AI55" s="237">
        <f>'BAR BB| Open rates'!AI55*0.85</f>
        <v>92650</v>
      </c>
      <c r="AJ55" s="237">
        <f>'BAR BB| Open rates'!AJ55*0.85</f>
        <v>92650</v>
      </c>
      <c r="AK55" s="237">
        <f>'BAR BB| Open rates'!AK55*0.85</f>
        <v>92650</v>
      </c>
      <c r="AL55" s="237">
        <f>'BAR BB| Open rates'!AL55*0.85</f>
        <v>92650</v>
      </c>
      <c r="AM55" s="237">
        <f>'BAR BB| Open rates'!AM55*0.85</f>
        <v>92650</v>
      </c>
      <c r="AN55" s="237">
        <f>'BAR BB| Open rates'!AN55*0.85</f>
        <v>92650</v>
      </c>
      <c r="AO55" s="237">
        <f>'BAR BB| Open rates'!AO55*0.85</f>
        <v>92650</v>
      </c>
      <c r="AP55" s="237">
        <f>'BAR BB| Open rates'!AP55*0.85</f>
        <v>92650</v>
      </c>
      <c r="AQ55" s="237">
        <f>'BAR BB| Open rates'!AQ55*0.85</f>
        <v>92650</v>
      </c>
      <c r="AR55" s="237">
        <f>'BAR BB| Open rates'!AR55*0.85</f>
        <v>92650</v>
      </c>
      <c r="AS55" s="237">
        <f>'BAR BB| Open rates'!AS55*0.85</f>
        <v>92650</v>
      </c>
      <c r="AT55" s="237">
        <f>'BAR BB| Open rates'!AT55*0.85</f>
        <v>92650</v>
      </c>
      <c r="AU55" s="237">
        <f>'BAR BB| Open rates'!AU55*0.85</f>
        <v>92650</v>
      </c>
      <c r="AV55" s="237">
        <f>'BAR BB| Open rates'!AV55*0.85</f>
        <v>92650</v>
      </c>
      <c r="AW55" s="237">
        <f>'BAR BB| Open rates'!AW55*0.85</f>
        <v>92650</v>
      </c>
      <c r="AX55" s="237">
        <f>'BAR BB| Open rates'!AX55*0.85</f>
        <v>92650</v>
      </c>
      <c r="AY55" s="237">
        <f>'BAR BB| Open rates'!AY55*0.85</f>
        <v>92650</v>
      </c>
      <c r="AZ55" s="237">
        <f>'BAR BB| Open rates'!AZ55*0.85</f>
        <v>92650</v>
      </c>
      <c r="BA55" s="237">
        <f>'BAR BB| Open rates'!BA55*0.85</f>
        <v>92650</v>
      </c>
      <c r="BB55" s="237">
        <f>'BAR BB| Open rates'!BB55*0.85</f>
        <v>92650</v>
      </c>
      <c r="BC55" s="237">
        <f>'BAR BB| Open rates'!BC55*0.85</f>
        <v>92650</v>
      </c>
      <c r="BD55" s="237">
        <f>'BAR BB| Open rates'!BD55*0.85</f>
        <v>92650</v>
      </c>
      <c r="BE55" s="237">
        <f>'BAR BB| Open rates'!BE55*0.85</f>
        <v>92650</v>
      </c>
      <c r="BF55" s="237">
        <f>'BAR BB| Open rates'!BF55*0.85</f>
        <v>92650</v>
      </c>
      <c r="BG55" s="237">
        <f>'BAR BB| Open rates'!BG55*0.85</f>
        <v>92650</v>
      </c>
      <c r="BH55" s="237">
        <f>'BAR BB| Open rates'!BH55*0.85</f>
        <v>92650</v>
      </c>
      <c r="BI55" s="237">
        <f>'BAR BB| Open rates'!BI55*0.85</f>
        <v>92650</v>
      </c>
      <c r="BJ55" s="237">
        <f>'BAR BB| Open rates'!BJ55*0.85</f>
        <v>92650</v>
      </c>
      <c r="BK55" s="237">
        <f>'BAR BB| Open rates'!BK55*0.85</f>
        <v>92650</v>
      </c>
      <c r="BL55" s="237">
        <f>'BAR BB| Open rates'!BL55*0.85</f>
        <v>92650</v>
      </c>
      <c r="BM55" s="237">
        <f>'BAR BB| Open rates'!BM55*0.85</f>
        <v>92650</v>
      </c>
      <c r="BN55" s="237">
        <f>'BAR BB| Open rates'!BN55*0.85</f>
        <v>92650</v>
      </c>
      <c r="BO55" s="237">
        <f>'BAR BB| Open rates'!BO55*0.85</f>
        <v>92650</v>
      </c>
      <c r="BP55" s="237">
        <f>'BAR BB| Open rates'!BP55*0.85</f>
        <v>92650</v>
      </c>
      <c r="BQ55" s="237">
        <f>'BAR BB| Open rates'!BQ55*0.85</f>
        <v>75650</v>
      </c>
      <c r="BR55" s="237">
        <f>'BAR BB| Open rates'!BR55*0.85</f>
        <v>75650</v>
      </c>
      <c r="BS55" s="237">
        <f>'BAR BB| Open rates'!BS55*0.85</f>
        <v>75650</v>
      </c>
      <c r="BT55" s="237">
        <f>'BAR BB| Open rates'!BT55*0.85</f>
        <v>75650</v>
      </c>
      <c r="BU55" s="237">
        <f>'BAR BB| Open rates'!BU55*0.85</f>
        <v>75650</v>
      </c>
      <c r="BV55" s="237">
        <f>'BAR BB| Open rates'!BV55*0.85</f>
        <v>75650</v>
      </c>
      <c r="BW55" s="237">
        <f>'BAR BB| Open rates'!BW55*0.85</f>
        <v>75650</v>
      </c>
      <c r="BX55" s="237">
        <f>'BAR BB| Open rates'!BX55*0.85</f>
        <v>75650</v>
      </c>
      <c r="BY55" s="237">
        <f>'BAR BB| Open rates'!BY55*0.85</f>
        <v>75650</v>
      </c>
      <c r="BZ55" s="237">
        <f>'BAR BB| Open rates'!BZ55*0.85</f>
        <v>75650</v>
      </c>
      <c r="CA55" s="237">
        <f>'BAR BB| Open rates'!CA55*0.85</f>
        <v>75650</v>
      </c>
      <c r="CB55" s="237">
        <f>'BAR BB| Open rates'!CB55*0.85</f>
        <v>75650</v>
      </c>
      <c r="CC55" s="237">
        <f>'BAR BB| Open rates'!CC55*0.85</f>
        <v>75650</v>
      </c>
      <c r="CD55" s="237">
        <f>'BAR BB| Open rates'!CD55*0.85</f>
        <v>75650</v>
      </c>
      <c r="CE55" s="237">
        <f>'BAR BB| Open rates'!CE55*0.85</f>
        <v>75650</v>
      </c>
      <c r="CF55" s="237">
        <f>'BAR BB| Open rates'!CF55*0.85</f>
        <v>75650</v>
      </c>
      <c r="CG55" s="237">
        <f>'BAR BB| Open rates'!CG55*0.85</f>
        <v>75650</v>
      </c>
      <c r="CH55" s="237">
        <f>'BAR BB| Open rates'!CH55*0.85</f>
        <v>75650</v>
      </c>
      <c r="CI55" s="237">
        <f>'BAR BB| Open rates'!CI55*0.85</f>
        <v>75650</v>
      </c>
      <c r="CJ55" s="237">
        <f>'BAR BB| Open rates'!CJ55*0.85</f>
        <v>75650</v>
      </c>
      <c r="CK55" s="237">
        <f>'BAR BB| Open rates'!CK55*0.85</f>
        <v>75650</v>
      </c>
      <c r="CL55" s="237">
        <f>'BAR BB| Open rates'!CL55*0.85</f>
        <v>75650</v>
      </c>
      <c r="CM55" s="237">
        <f>'BAR BB| Open rates'!CM55*0.85</f>
        <v>75650</v>
      </c>
      <c r="CN55" s="237">
        <f>'BAR BB| Open rates'!CN55*0.85</f>
        <v>75650</v>
      </c>
      <c r="CO55" s="237">
        <f>'BAR BB| Open rates'!CO55*0.85</f>
        <v>75650</v>
      </c>
      <c r="CP55" s="237">
        <f>'BAR BB| Open rates'!CP55*0.85</f>
        <v>75650</v>
      </c>
      <c r="CQ55" s="237">
        <f>'BAR BB| Open rates'!CQ55*0.85</f>
        <v>75650</v>
      </c>
      <c r="CR55" s="237">
        <f>'BAR BB| Open rates'!CR55*0.85</f>
        <v>75650</v>
      </c>
      <c r="CS55" s="237">
        <f>'BAR BB| Open rates'!CS55*0.85</f>
        <v>75650</v>
      </c>
      <c r="CT55" s="237">
        <f>'BAR BB| Open rates'!CT55*0.85</f>
        <v>75650</v>
      </c>
      <c r="CU55" s="237">
        <f>'BAR BB| Open rates'!CU55*0.85</f>
        <v>75650</v>
      </c>
      <c r="CV55" s="237">
        <f>'BAR BB| Open rates'!CV55*0.85</f>
        <v>75650</v>
      </c>
      <c r="CW55" s="237">
        <f>'BAR BB| Open rates'!CW55*0.85</f>
        <v>75650</v>
      </c>
      <c r="CX55" s="237">
        <f>'BAR BB| Open rates'!CX55*0.85</f>
        <v>75650</v>
      </c>
      <c r="CY55" s="237">
        <f>'BAR BB| Open rates'!CY55*0.85</f>
        <v>75650</v>
      </c>
      <c r="CZ55" s="237">
        <f>'BAR BB| Open rates'!CZ55*0.85</f>
        <v>75650</v>
      </c>
      <c r="DA55" s="237">
        <f>'BAR BB| Open rates'!DA55*0.85</f>
        <v>75650</v>
      </c>
      <c r="DB55" s="237">
        <f>'BAR BB| Open rates'!DB55*0.85</f>
        <v>75650</v>
      </c>
      <c r="DC55" s="237">
        <f>'BAR BB| Open rates'!DC55*0.85</f>
        <v>75650</v>
      </c>
      <c r="DD55" s="237">
        <f>'BAR BB| Open rates'!DD55*0.85</f>
        <v>75650</v>
      </c>
      <c r="DE55" s="237">
        <f>'BAR BB| Open rates'!DE55*0.85</f>
        <v>75650</v>
      </c>
      <c r="DF55" s="237">
        <f>'BAR BB| Open rates'!DF55*0.85</f>
        <v>75650</v>
      </c>
      <c r="DG55" s="237">
        <f>'BAR BB| Open rates'!DG55*0.85</f>
        <v>75650</v>
      </c>
      <c r="DH55" s="237">
        <f>'BAR BB| Open rates'!DH55*0.85</f>
        <v>75650</v>
      </c>
      <c r="DI55" s="237">
        <f>'BAR BB| Open rates'!DI55*0.85</f>
        <v>75650</v>
      </c>
      <c r="DJ55" s="237">
        <f>'BAR BB| Open rates'!DJ55*0.85</f>
        <v>75650</v>
      </c>
      <c r="DK55" s="237">
        <f>'BAR BB| Open rates'!DK55*0.85</f>
        <v>75650</v>
      </c>
      <c r="DL55" s="237">
        <f>'BAR BB| Open rates'!DL55*0.85</f>
        <v>75650</v>
      </c>
      <c r="DM55" s="237">
        <f>'BAR BB| Open rates'!DM55*0.85</f>
        <v>75650</v>
      </c>
      <c r="DN55" s="237">
        <f>'BAR BB| Open rates'!DN55*0.85</f>
        <v>75650</v>
      </c>
      <c r="DO55" s="237">
        <f>'BAR BB| Open rates'!DO55*0.85</f>
        <v>75650</v>
      </c>
      <c r="DP55" s="237">
        <f>'BAR BB| Open rates'!DP55*0.85</f>
        <v>75650</v>
      </c>
      <c r="DQ55" s="237">
        <f>'BAR BB| Open rates'!DQ55*0.85</f>
        <v>75650</v>
      </c>
      <c r="DR55" s="237">
        <f>'BAR BB| Open rates'!DR55*0.85</f>
        <v>75650</v>
      </c>
      <c r="DS55" s="237">
        <f>'BAR BB| Open rates'!DS55*0.85</f>
        <v>75650</v>
      </c>
      <c r="DT55" s="237">
        <f>'BAR BB| Open rates'!DT55*0.85</f>
        <v>75650</v>
      </c>
      <c r="DU55" s="237">
        <f>'BAR BB| Open rates'!DU55*0.85</f>
        <v>75650</v>
      </c>
      <c r="DV55" s="237">
        <f>'BAR BB| Open rates'!DV55*0.85</f>
        <v>75650</v>
      </c>
      <c r="DW55" s="237">
        <f>'BAR BB| Open rates'!DW55*0.85</f>
        <v>75650</v>
      </c>
      <c r="DX55" s="237">
        <f>'BAR BB| Open rates'!DX55*0.85</f>
        <v>75650</v>
      </c>
      <c r="DY55" s="237">
        <f>'BAR BB| Open rates'!DY55*0.85</f>
        <v>75650</v>
      </c>
      <c r="DZ55" s="237">
        <f>'BAR BB| Open rates'!DZ55*0.85</f>
        <v>75650</v>
      </c>
      <c r="EA55" s="237">
        <f>'BAR BB| Open rates'!EA55*0.85</f>
        <v>75650</v>
      </c>
      <c r="EB55" s="237">
        <f>'BAR BB| Open rates'!EB55*0.85</f>
        <v>75650</v>
      </c>
      <c r="EC55" s="237">
        <f>'BAR BB| Open rates'!EC55*0.85</f>
        <v>75650</v>
      </c>
      <c r="ED55" s="237">
        <f>'BAR BB| Open rates'!ED55*0.85</f>
        <v>75650</v>
      </c>
      <c r="EE55" s="237">
        <f>'BAR BB| Open rates'!EE55*0.85</f>
        <v>75650</v>
      </c>
      <c r="EF55" s="237">
        <f>'BAR BB| Open rates'!EF55*0.85</f>
        <v>75650</v>
      </c>
      <c r="EG55" s="237">
        <f>'BAR BB| Open rates'!EG55*0.85</f>
        <v>75650</v>
      </c>
      <c r="EH55" s="237">
        <f>'BAR BB| Open rates'!EH55*0.85</f>
        <v>75650</v>
      </c>
      <c r="EI55" s="237">
        <f>'BAR BB| Open rates'!EI55*0.85</f>
        <v>75650</v>
      </c>
      <c r="EJ55" s="237">
        <f>'BAR BB| Open rates'!EJ55*0.85</f>
        <v>75650</v>
      </c>
      <c r="EK55" s="237">
        <f>'BAR BB| Open rates'!EK55*0.85</f>
        <v>75650</v>
      </c>
      <c r="EL55" s="237">
        <f>'BAR BB| Open rates'!EL55*0.85</f>
        <v>75650</v>
      </c>
      <c r="EM55" s="237">
        <f>'BAR BB| Open rates'!EM55*0.85</f>
        <v>75650</v>
      </c>
      <c r="EN55" s="237">
        <f>'BAR BB| Open rates'!EN55*0.85</f>
        <v>75650</v>
      </c>
      <c r="EO55" s="237">
        <f>'BAR BB| Open rates'!EO55*0.85</f>
        <v>75650</v>
      </c>
      <c r="EP55" s="237">
        <f>'BAR BB| Open rates'!EP55*0.85</f>
        <v>75650</v>
      </c>
      <c r="EQ55" s="237">
        <f>'BAR BB| Open rates'!EQ55*0.85</f>
        <v>75650</v>
      </c>
      <c r="ER55" s="237">
        <f>'BAR BB| Open rates'!ER55*0.85</f>
        <v>75650</v>
      </c>
      <c r="ES55" s="237">
        <f>'BAR BB| Open rates'!ES55*0.85</f>
        <v>75650</v>
      </c>
      <c r="ET55" s="237">
        <f>'BAR BB| Open rates'!ET55*0.85</f>
        <v>75650</v>
      </c>
      <c r="EU55" s="237">
        <f>'BAR BB| Open rates'!EU55*0.85</f>
        <v>75650</v>
      </c>
      <c r="EV55" s="237">
        <f>'BAR BB| Open rates'!EV55*0.85</f>
        <v>75650</v>
      </c>
      <c r="EW55" s="237">
        <f>'BAR BB| Open rates'!EW55*0.85</f>
        <v>75650</v>
      </c>
      <c r="EX55" s="237">
        <f>'BAR BB| Open rates'!EX55*0.85</f>
        <v>75650</v>
      </c>
      <c r="EY55" s="237">
        <f>'BAR BB| Open rates'!EY55*0.85</f>
        <v>75650</v>
      </c>
      <c r="EZ55" s="237">
        <f>'BAR BB| Open rates'!EZ55*0.85</f>
        <v>75650</v>
      </c>
      <c r="FA55" s="237">
        <f>'BAR BB| Open rates'!FA55*0.85</f>
        <v>75650</v>
      </c>
      <c r="FB55" s="237">
        <f>'BAR BB| Open rates'!FB55*0.85</f>
        <v>75650</v>
      </c>
      <c r="FC55" s="237">
        <f>'BAR BB| Open rates'!FC55*0.85</f>
        <v>75650</v>
      </c>
      <c r="FD55" s="237">
        <f>'BAR BB| Open rates'!FD55*0.85</f>
        <v>75650</v>
      </c>
      <c r="FE55" s="237">
        <f>'BAR BB| Open rates'!FE55*0.85</f>
        <v>75650</v>
      </c>
      <c r="FF55" s="237">
        <f>'BAR BB| Open rates'!FF55*0.85</f>
        <v>75650</v>
      </c>
      <c r="FG55" s="237">
        <f>'BAR BB| Open rates'!FG55*0.85</f>
        <v>75650</v>
      </c>
      <c r="FH55" s="237">
        <f>'BAR BB| Open rates'!FH55*0.85</f>
        <v>75650</v>
      </c>
      <c r="FI55" s="237">
        <f>'BAR BB| Open rates'!FI55*0.85</f>
        <v>75650</v>
      </c>
      <c r="FJ55" s="237">
        <f>'BAR BB| Open rates'!FJ55*0.85</f>
        <v>75650</v>
      </c>
      <c r="FK55" s="237">
        <f>'BAR BB| Open rates'!FK55*0.85</f>
        <v>75650</v>
      </c>
      <c r="FL55" s="237">
        <f>'BAR BB| Open rates'!FL55*0.85</f>
        <v>75650</v>
      </c>
      <c r="FM55" s="237">
        <f>'BAR BB| Open rates'!FM55*0.85</f>
        <v>75650</v>
      </c>
      <c r="FN55" s="237">
        <f>'BAR BB| Open rates'!FN55*0.85</f>
        <v>75650</v>
      </c>
      <c r="FO55" s="237">
        <f>'BAR BB| Open rates'!FO55*0.85</f>
        <v>75650</v>
      </c>
      <c r="FP55" s="237">
        <f>'BAR BB| Open rates'!FP55*0.85</f>
        <v>75650</v>
      </c>
      <c r="FQ55" s="237">
        <f>'BAR BB| Open rates'!FQ55*0.85</f>
        <v>75650</v>
      </c>
      <c r="FR55" s="237">
        <f>'BAR BB| Open rates'!FR55*0.85</f>
        <v>75650</v>
      </c>
      <c r="FS55" s="237">
        <f>'BAR BB| Open rates'!FS55*0.85</f>
        <v>75650</v>
      </c>
      <c r="FT55" s="237">
        <f>'BAR BB| Open rates'!FT55*0.85</f>
        <v>75650</v>
      </c>
      <c r="FU55" s="237">
        <f>'BAR BB| Open rates'!FU55*0.85</f>
        <v>75650</v>
      </c>
      <c r="FV55" s="237">
        <f>'BAR BB| Open rates'!FV55*0.85</f>
        <v>75650</v>
      </c>
      <c r="FW55" s="237">
        <f>'BAR BB| Open rates'!FW55*0.85</f>
        <v>75650</v>
      </c>
      <c r="FX55" s="237">
        <f>'BAR BB| Open rates'!FX55*0.85</f>
        <v>75650</v>
      </c>
      <c r="FY55" s="237">
        <f>'BAR BB| Open rates'!FY55*0.85</f>
        <v>75650</v>
      </c>
      <c r="FZ55" s="237">
        <f>'BAR BB| Open rates'!FZ55*0.85</f>
        <v>75650</v>
      </c>
      <c r="GA55" s="237">
        <f>'BAR BB| Open rates'!GA55*0.85</f>
        <v>75650</v>
      </c>
      <c r="GB55" s="237">
        <f>'BAR BB| Open rates'!GB55*0.85</f>
        <v>75650</v>
      </c>
      <c r="GC55" s="237">
        <f>'BAR BB| Open rates'!GC55*0.85</f>
        <v>75650</v>
      </c>
      <c r="GD55" s="237">
        <f>'BAR BB| Open rates'!GD55*0.85</f>
        <v>75650</v>
      </c>
      <c r="GE55" s="237">
        <f>'BAR BB| Open rates'!GE55*0.85</f>
        <v>75650</v>
      </c>
    </row>
    <row r="56" spans="1:187" s="32" customFormat="1" x14ac:dyDescent="0.2">
      <c r="A56" s="237">
        <v>5</v>
      </c>
      <c r="B56" s="237">
        <f>'BAR BB| Open rates'!B56*0.85</f>
        <v>95200</v>
      </c>
      <c r="C56" s="237">
        <f>'BAR BB| Open rates'!C56*0.85</f>
        <v>95200</v>
      </c>
      <c r="D56" s="237">
        <f>'BAR BB| Open rates'!D56*0.85</f>
        <v>95200</v>
      </c>
      <c r="E56" s="237">
        <f>'BAR BB| Open rates'!E56*0.85</f>
        <v>95200</v>
      </c>
      <c r="F56" s="237">
        <f>'BAR BB| Open rates'!F56*0.85</f>
        <v>95200</v>
      </c>
      <c r="G56" s="237">
        <f>'BAR BB| Open rates'!G56*0.85</f>
        <v>95200</v>
      </c>
      <c r="H56" s="237">
        <f>'BAR BB| Open rates'!H56*0.85</f>
        <v>95200</v>
      </c>
      <c r="I56" s="237">
        <f>'BAR BB| Open rates'!I56*0.85</f>
        <v>95200</v>
      </c>
      <c r="J56" s="237">
        <f>'BAR BB| Open rates'!J56*0.85</f>
        <v>95200</v>
      </c>
      <c r="K56" s="237">
        <f>'BAR BB| Open rates'!K56*0.85</f>
        <v>95200</v>
      </c>
      <c r="L56" s="237">
        <f>'BAR BB| Open rates'!L56*0.85</f>
        <v>95200</v>
      </c>
      <c r="M56" s="237">
        <f>'BAR BB| Open rates'!M56*0.85</f>
        <v>95200</v>
      </c>
      <c r="N56" s="237">
        <f>'BAR BB| Open rates'!N56*0.85</f>
        <v>95200</v>
      </c>
      <c r="O56" s="237">
        <f>'BAR BB| Open rates'!O56*0.85</f>
        <v>95200</v>
      </c>
      <c r="P56" s="237">
        <f>'BAR BB| Open rates'!P56*0.85</f>
        <v>95200</v>
      </c>
      <c r="Q56" s="237">
        <f>'BAR BB| Open rates'!Q56*0.85</f>
        <v>95200</v>
      </c>
      <c r="R56" s="237">
        <f>'BAR BB| Open rates'!R56*0.85</f>
        <v>95200</v>
      </c>
      <c r="S56" s="237">
        <f>'BAR BB| Open rates'!S56*0.85</f>
        <v>95200</v>
      </c>
      <c r="T56" s="237">
        <f>'BAR BB| Open rates'!T56*0.85</f>
        <v>95200</v>
      </c>
      <c r="U56" s="237">
        <f>'BAR BB| Open rates'!U56*0.85</f>
        <v>95200</v>
      </c>
      <c r="V56" s="237">
        <f>'BAR BB| Open rates'!V56*0.85</f>
        <v>95200</v>
      </c>
      <c r="W56" s="237">
        <f>'BAR BB| Open rates'!W56*0.85</f>
        <v>95200</v>
      </c>
      <c r="X56" s="237">
        <f>'BAR BB| Open rates'!X56*0.85</f>
        <v>95200</v>
      </c>
      <c r="Y56" s="237">
        <f>'BAR BB| Open rates'!Y56*0.85</f>
        <v>95200</v>
      </c>
      <c r="Z56" s="237">
        <f>'BAR BB| Open rates'!Z56*0.85</f>
        <v>95200</v>
      </c>
      <c r="AA56" s="237">
        <f>'BAR BB| Open rates'!AA56*0.85</f>
        <v>95200</v>
      </c>
      <c r="AB56" s="237">
        <f>'BAR BB| Open rates'!AB56*0.85</f>
        <v>95200</v>
      </c>
      <c r="AC56" s="237">
        <f>'BAR BB| Open rates'!AC56*0.85</f>
        <v>95200</v>
      </c>
      <c r="AD56" s="237">
        <f>'BAR BB| Open rates'!AD56*0.85</f>
        <v>95200</v>
      </c>
      <c r="AE56" s="237">
        <f>'BAR BB| Open rates'!AE56*0.85</f>
        <v>95200</v>
      </c>
      <c r="AF56" s="237">
        <f>'BAR BB| Open rates'!AF56*0.85</f>
        <v>95200</v>
      </c>
      <c r="AG56" s="237">
        <f>'BAR BB| Open rates'!AG56*0.85</f>
        <v>95200</v>
      </c>
      <c r="AH56" s="237">
        <f>'BAR BB| Open rates'!AH56*0.85</f>
        <v>95200</v>
      </c>
      <c r="AI56" s="237">
        <f>'BAR BB| Open rates'!AI56*0.85</f>
        <v>95200</v>
      </c>
      <c r="AJ56" s="237">
        <f>'BAR BB| Open rates'!AJ56*0.85</f>
        <v>95200</v>
      </c>
      <c r="AK56" s="237">
        <f>'BAR BB| Open rates'!AK56*0.85</f>
        <v>95200</v>
      </c>
      <c r="AL56" s="237">
        <f>'BAR BB| Open rates'!AL56*0.85</f>
        <v>95200</v>
      </c>
      <c r="AM56" s="237">
        <f>'BAR BB| Open rates'!AM56*0.85</f>
        <v>95200</v>
      </c>
      <c r="AN56" s="237">
        <f>'BAR BB| Open rates'!AN56*0.85</f>
        <v>95200</v>
      </c>
      <c r="AO56" s="237">
        <f>'BAR BB| Open rates'!AO56*0.85</f>
        <v>95200</v>
      </c>
      <c r="AP56" s="237">
        <f>'BAR BB| Open rates'!AP56*0.85</f>
        <v>95200</v>
      </c>
      <c r="AQ56" s="237">
        <f>'BAR BB| Open rates'!AQ56*0.85</f>
        <v>95200</v>
      </c>
      <c r="AR56" s="237">
        <f>'BAR BB| Open rates'!AR56*0.85</f>
        <v>95200</v>
      </c>
      <c r="AS56" s="237">
        <f>'BAR BB| Open rates'!AS56*0.85</f>
        <v>95200</v>
      </c>
      <c r="AT56" s="237">
        <f>'BAR BB| Open rates'!AT56*0.85</f>
        <v>95200</v>
      </c>
      <c r="AU56" s="237">
        <f>'BAR BB| Open rates'!AU56*0.85</f>
        <v>95200</v>
      </c>
      <c r="AV56" s="237">
        <f>'BAR BB| Open rates'!AV56*0.85</f>
        <v>95200</v>
      </c>
      <c r="AW56" s="237">
        <f>'BAR BB| Open rates'!AW56*0.85</f>
        <v>95200</v>
      </c>
      <c r="AX56" s="237">
        <f>'BAR BB| Open rates'!AX56*0.85</f>
        <v>95200</v>
      </c>
      <c r="AY56" s="237">
        <f>'BAR BB| Open rates'!AY56*0.85</f>
        <v>95200</v>
      </c>
      <c r="AZ56" s="237">
        <f>'BAR BB| Open rates'!AZ56*0.85</f>
        <v>95200</v>
      </c>
      <c r="BA56" s="237">
        <f>'BAR BB| Open rates'!BA56*0.85</f>
        <v>95200</v>
      </c>
      <c r="BB56" s="237">
        <f>'BAR BB| Open rates'!BB56*0.85</f>
        <v>95200</v>
      </c>
      <c r="BC56" s="237">
        <f>'BAR BB| Open rates'!BC56*0.85</f>
        <v>95200</v>
      </c>
      <c r="BD56" s="237">
        <f>'BAR BB| Open rates'!BD56*0.85</f>
        <v>95200</v>
      </c>
      <c r="BE56" s="237">
        <f>'BAR BB| Open rates'!BE56*0.85</f>
        <v>95200</v>
      </c>
      <c r="BF56" s="237">
        <f>'BAR BB| Open rates'!BF56*0.85</f>
        <v>95200</v>
      </c>
      <c r="BG56" s="237">
        <f>'BAR BB| Open rates'!BG56*0.85</f>
        <v>95200</v>
      </c>
      <c r="BH56" s="237">
        <f>'BAR BB| Open rates'!BH56*0.85</f>
        <v>95200</v>
      </c>
      <c r="BI56" s="237">
        <f>'BAR BB| Open rates'!BI56*0.85</f>
        <v>95200</v>
      </c>
      <c r="BJ56" s="237">
        <f>'BAR BB| Open rates'!BJ56*0.85</f>
        <v>95200</v>
      </c>
      <c r="BK56" s="237">
        <f>'BAR BB| Open rates'!BK56*0.85</f>
        <v>95200</v>
      </c>
      <c r="BL56" s="237">
        <f>'BAR BB| Open rates'!BL56*0.85</f>
        <v>95200</v>
      </c>
      <c r="BM56" s="237">
        <f>'BAR BB| Open rates'!BM56*0.85</f>
        <v>95200</v>
      </c>
      <c r="BN56" s="237">
        <f>'BAR BB| Open rates'!BN56*0.85</f>
        <v>95200</v>
      </c>
      <c r="BO56" s="237">
        <f>'BAR BB| Open rates'!BO56*0.85</f>
        <v>95200</v>
      </c>
      <c r="BP56" s="237">
        <f>'BAR BB| Open rates'!BP56*0.85</f>
        <v>95200</v>
      </c>
      <c r="BQ56" s="237">
        <f>'BAR BB| Open rates'!BQ56*0.85</f>
        <v>78200</v>
      </c>
      <c r="BR56" s="237">
        <f>'BAR BB| Open rates'!BR56*0.85</f>
        <v>78200</v>
      </c>
      <c r="BS56" s="237">
        <f>'BAR BB| Open rates'!BS56*0.85</f>
        <v>78200</v>
      </c>
      <c r="BT56" s="237">
        <f>'BAR BB| Open rates'!BT56*0.85</f>
        <v>78200</v>
      </c>
      <c r="BU56" s="237">
        <f>'BAR BB| Open rates'!BU56*0.85</f>
        <v>78200</v>
      </c>
      <c r="BV56" s="237">
        <f>'BAR BB| Open rates'!BV56*0.85</f>
        <v>78200</v>
      </c>
      <c r="BW56" s="237">
        <f>'BAR BB| Open rates'!BW56*0.85</f>
        <v>78200</v>
      </c>
      <c r="BX56" s="237">
        <f>'BAR BB| Open rates'!BX56*0.85</f>
        <v>78200</v>
      </c>
      <c r="BY56" s="237">
        <f>'BAR BB| Open rates'!BY56*0.85</f>
        <v>78200</v>
      </c>
      <c r="BZ56" s="237">
        <f>'BAR BB| Open rates'!BZ56*0.85</f>
        <v>78200</v>
      </c>
      <c r="CA56" s="237">
        <f>'BAR BB| Open rates'!CA56*0.85</f>
        <v>78200</v>
      </c>
      <c r="CB56" s="237">
        <f>'BAR BB| Open rates'!CB56*0.85</f>
        <v>78200</v>
      </c>
      <c r="CC56" s="237">
        <f>'BAR BB| Open rates'!CC56*0.85</f>
        <v>78200</v>
      </c>
      <c r="CD56" s="237">
        <f>'BAR BB| Open rates'!CD56*0.85</f>
        <v>78200</v>
      </c>
      <c r="CE56" s="237">
        <f>'BAR BB| Open rates'!CE56*0.85</f>
        <v>78200</v>
      </c>
      <c r="CF56" s="237">
        <f>'BAR BB| Open rates'!CF56*0.85</f>
        <v>78200</v>
      </c>
      <c r="CG56" s="237">
        <f>'BAR BB| Open rates'!CG56*0.85</f>
        <v>78200</v>
      </c>
      <c r="CH56" s="237">
        <f>'BAR BB| Open rates'!CH56*0.85</f>
        <v>78200</v>
      </c>
      <c r="CI56" s="237">
        <f>'BAR BB| Open rates'!CI56*0.85</f>
        <v>78200</v>
      </c>
      <c r="CJ56" s="237">
        <f>'BAR BB| Open rates'!CJ56*0.85</f>
        <v>78200</v>
      </c>
      <c r="CK56" s="237">
        <f>'BAR BB| Open rates'!CK56*0.85</f>
        <v>78200</v>
      </c>
      <c r="CL56" s="237">
        <f>'BAR BB| Open rates'!CL56*0.85</f>
        <v>78200</v>
      </c>
      <c r="CM56" s="237">
        <f>'BAR BB| Open rates'!CM56*0.85</f>
        <v>78200</v>
      </c>
      <c r="CN56" s="237">
        <f>'BAR BB| Open rates'!CN56*0.85</f>
        <v>78200</v>
      </c>
      <c r="CO56" s="237">
        <f>'BAR BB| Open rates'!CO56*0.85</f>
        <v>78200</v>
      </c>
      <c r="CP56" s="237">
        <f>'BAR BB| Open rates'!CP56*0.85</f>
        <v>78200</v>
      </c>
      <c r="CQ56" s="237">
        <f>'BAR BB| Open rates'!CQ56*0.85</f>
        <v>78200</v>
      </c>
      <c r="CR56" s="237">
        <f>'BAR BB| Open rates'!CR56*0.85</f>
        <v>78200</v>
      </c>
      <c r="CS56" s="237">
        <f>'BAR BB| Open rates'!CS56*0.85</f>
        <v>78200</v>
      </c>
      <c r="CT56" s="237">
        <f>'BAR BB| Open rates'!CT56*0.85</f>
        <v>78200</v>
      </c>
      <c r="CU56" s="237">
        <f>'BAR BB| Open rates'!CU56*0.85</f>
        <v>78200</v>
      </c>
      <c r="CV56" s="237">
        <f>'BAR BB| Open rates'!CV56*0.85</f>
        <v>78200</v>
      </c>
      <c r="CW56" s="237">
        <f>'BAR BB| Open rates'!CW56*0.85</f>
        <v>78200</v>
      </c>
      <c r="CX56" s="237">
        <f>'BAR BB| Open rates'!CX56*0.85</f>
        <v>78200</v>
      </c>
      <c r="CY56" s="237">
        <f>'BAR BB| Open rates'!CY56*0.85</f>
        <v>78200</v>
      </c>
      <c r="CZ56" s="237">
        <f>'BAR BB| Open rates'!CZ56*0.85</f>
        <v>78200</v>
      </c>
      <c r="DA56" s="237">
        <f>'BAR BB| Open rates'!DA56*0.85</f>
        <v>78200</v>
      </c>
      <c r="DB56" s="237">
        <f>'BAR BB| Open rates'!DB56*0.85</f>
        <v>78200</v>
      </c>
      <c r="DC56" s="237">
        <f>'BAR BB| Open rates'!DC56*0.85</f>
        <v>78200</v>
      </c>
      <c r="DD56" s="237">
        <f>'BAR BB| Open rates'!DD56*0.85</f>
        <v>78200</v>
      </c>
      <c r="DE56" s="237">
        <f>'BAR BB| Open rates'!DE56*0.85</f>
        <v>78200</v>
      </c>
      <c r="DF56" s="237">
        <f>'BAR BB| Open rates'!DF56*0.85</f>
        <v>78200</v>
      </c>
      <c r="DG56" s="237">
        <f>'BAR BB| Open rates'!DG56*0.85</f>
        <v>78200</v>
      </c>
      <c r="DH56" s="237">
        <f>'BAR BB| Open rates'!DH56*0.85</f>
        <v>78200</v>
      </c>
      <c r="DI56" s="237">
        <f>'BAR BB| Open rates'!DI56*0.85</f>
        <v>78200</v>
      </c>
      <c r="DJ56" s="237">
        <f>'BAR BB| Open rates'!DJ56*0.85</f>
        <v>78200</v>
      </c>
      <c r="DK56" s="237">
        <f>'BAR BB| Open rates'!DK56*0.85</f>
        <v>78200</v>
      </c>
      <c r="DL56" s="237">
        <f>'BAR BB| Open rates'!DL56*0.85</f>
        <v>78200</v>
      </c>
      <c r="DM56" s="237">
        <f>'BAR BB| Open rates'!DM56*0.85</f>
        <v>78200</v>
      </c>
      <c r="DN56" s="237">
        <f>'BAR BB| Open rates'!DN56*0.85</f>
        <v>78200</v>
      </c>
      <c r="DO56" s="237">
        <f>'BAR BB| Open rates'!DO56*0.85</f>
        <v>78200</v>
      </c>
      <c r="DP56" s="237">
        <f>'BAR BB| Open rates'!DP56*0.85</f>
        <v>78200</v>
      </c>
      <c r="DQ56" s="237">
        <f>'BAR BB| Open rates'!DQ56*0.85</f>
        <v>78200</v>
      </c>
      <c r="DR56" s="237">
        <f>'BAR BB| Open rates'!DR56*0.85</f>
        <v>78200</v>
      </c>
      <c r="DS56" s="237">
        <f>'BAR BB| Open rates'!DS56*0.85</f>
        <v>78200</v>
      </c>
      <c r="DT56" s="237">
        <f>'BAR BB| Open rates'!DT56*0.85</f>
        <v>78200</v>
      </c>
      <c r="DU56" s="237">
        <f>'BAR BB| Open rates'!DU56*0.85</f>
        <v>78200</v>
      </c>
      <c r="DV56" s="237">
        <f>'BAR BB| Open rates'!DV56*0.85</f>
        <v>78200</v>
      </c>
      <c r="DW56" s="237">
        <f>'BAR BB| Open rates'!DW56*0.85</f>
        <v>78200</v>
      </c>
      <c r="DX56" s="237">
        <f>'BAR BB| Open rates'!DX56*0.85</f>
        <v>78200</v>
      </c>
      <c r="DY56" s="237">
        <f>'BAR BB| Open rates'!DY56*0.85</f>
        <v>78200</v>
      </c>
      <c r="DZ56" s="237">
        <f>'BAR BB| Open rates'!DZ56*0.85</f>
        <v>78200</v>
      </c>
      <c r="EA56" s="237">
        <f>'BAR BB| Open rates'!EA56*0.85</f>
        <v>78200</v>
      </c>
      <c r="EB56" s="237">
        <f>'BAR BB| Open rates'!EB56*0.85</f>
        <v>78200</v>
      </c>
      <c r="EC56" s="237">
        <f>'BAR BB| Open rates'!EC56*0.85</f>
        <v>78200</v>
      </c>
      <c r="ED56" s="237">
        <f>'BAR BB| Open rates'!ED56*0.85</f>
        <v>78200</v>
      </c>
      <c r="EE56" s="237">
        <f>'BAR BB| Open rates'!EE56*0.85</f>
        <v>78200</v>
      </c>
      <c r="EF56" s="237">
        <f>'BAR BB| Open rates'!EF56*0.85</f>
        <v>78200</v>
      </c>
      <c r="EG56" s="237">
        <f>'BAR BB| Open rates'!EG56*0.85</f>
        <v>78200</v>
      </c>
      <c r="EH56" s="237">
        <f>'BAR BB| Open rates'!EH56*0.85</f>
        <v>78200</v>
      </c>
      <c r="EI56" s="237">
        <f>'BAR BB| Open rates'!EI56*0.85</f>
        <v>78200</v>
      </c>
      <c r="EJ56" s="237">
        <f>'BAR BB| Open rates'!EJ56*0.85</f>
        <v>78200</v>
      </c>
      <c r="EK56" s="237">
        <f>'BAR BB| Open rates'!EK56*0.85</f>
        <v>78200</v>
      </c>
      <c r="EL56" s="237">
        <f>'BAR BB| Open rates'!EL56*0.85</f>
        <v>78200</v>
      </c>
      <c r="EM56" s="237">
        <f>'BAR BB| Open rates'!EM56*0.85</f>
        <v>78200</v>
      </c>
      <c r="EN56" s="237">
        <f>'BAR BB| Open rates'!EN56*0.85</f>
        <v>78200</v>
      </c>
      <c r="EO56" s="237">
        <f>'BAR BB| Open rates'!EO56*0.85</f>
        <v>78200</v>
      </c>
      <c r="EP56" s="237">
        <f>'BAR BB| Open rates'!EP56*0.85</f>
        <v>78200</v>
      </c>
      <c r="EQ56" s="237">
        <f>'BAR BB| Open rates'!EQ56*0.85</f>
        <v>78200</v>
      </c>
      <c r="ER56" s="237">
        <f>'BAR BB| Open rates'!ER56*0.85</f>
        <v>78200</v>
      </c>
      <c r="ES56" s="237">
        <f>'BAR BB| Open rates'!ES56*0.85</f>
        <v>78200</v>
      </c>
      <c r="ET56" s="237">
        <f>'BAR BB| Open rates'!ET56*0.85</f>
        <v>78200</v>
      </c>
      <c r="EU56" s="237">
        <f>'BAR BB| Open rates'!EU56*0.85</f>
        <v>78200</v>
      </c>
      <c r="EV56" s="237">
        <f>'BAR BB| Open rates'!EV56*0.85</f>
        <v>78200</v>
      </c>
      <c r="EW56" s="237">
        <f>'BAR BB| Open rates'!EW56*0.85</f>
        <v>78200</v>
      </c>
      <c r="EX56" s="237">
        <f>'BAR BB| Open rates'!EX56*0.85</f>
        <v>78200</v>
      </c>
      <c r="EY56" s="237">
        <f>'BAR BB| Open rates'!EY56*0.85</f>
        <v>78200</v>
      </c>
      <c r="EZ56" s="237">
        <f>'BAR BB| Open rates'!EZ56*0.85</f>
        <v>78200</v>
      </c>
      <c r="FA56" s="237">
        <f>'BAR BB| Open rates'!FA56*0.85</f>
        <v>78200</v>
      </c>
      <c r="FB56" s="237">
        <f>'BAR BB| Open rates'!FB56*0.85</f>
        <v>78200</v>
      </c>
      <c r="FC56" s="237">
        <f>'BAR BB| Open rates'!FC56*0.85</f>
        <v>78200</v>
      </c>
      <c r="FD56" s="237">
        <f>'BAR BB| Open rates'!FD56*0.85</f>
        <v>78200</v>
      </c>
      <c r="FE56" s="237">
        <f>'BAR BB| Open rates'!FE56*0.85</f>
        <v>78200</v>
      </c>
      <c r="FF56" s="237">
        <f>'BAR BB| Open rates'!FF56*0.85</f>
        <v>78200</v>
      </c>
      <c r="FG56" s="237">
        <f>'BAR BB| Open rates'!FG56*0.85</f>
        <v>78200</v>
      </c>
      <c r="FH56" s="237">
        <f>'BAR BB| Open rates'!FH56*0.85</f>
        <v>78200</v>
      </c>
      <c r="FI56" s="237">
        <f>'BAR BB| Open rates'!FI56*0.85</f>
        <v>78200</v>
      </c>
      <c r="FJ56" s="237">
        <f>'BAR BB| Open rates'!FJ56*0.85</f>
        <v>78200</v>
      </c>
      <c r="FK56" s="237">
        <f>'BAR BB| Open rates'!FK56*0.85</f>
        <v>78200</v>
      </c>
      <c r="FL56" s="237">
        <f>'BAR BB| Open rates'!FL56*0.85</f>
        <v>78200</v>
      </c>
      <c r="FM56" s="237">
        <f>'BAR BB| Open rates'!FM56*0.85</f>
        <v>78200</v>
      </c>
      <c r="FN56" s="237">
        <f>'BAR BB| Open rates'!FN56*0.85</f>
        <v>78200</v>
      </c>
      <c r="FO56" s="237">
        <f>'BAR BB| Open rates'!FO56*0.85</f>
        <v>78200</v>
      </c>
      <c r="FP56" s="237">
        <f>'BAR BB| Open rates'!FP56*0.85</f>
        <v>78200</v>
      </c>
      <c r="FQ56" s="237">
        <f>'BAR BB| Open rates'!FQ56*0.85</f>
        <v>78200</v>
      </c>
      <c r="FR56" s="237">
        <f>'BAR BB| Open rates'!FR56*0.85</f>
        <v>78200</v>
      </c>
      <c r="FS56" s="237">
        <f>'BAR BB| Open rates'!FS56*0.85</f>
        <v>78200</v>
      </c>
      <c r="FT56" s="237">
        <f>'BAR BB| Open rates'!FT56*0.85</f>
        <v>78200</v>
      </c>
      <c r="FU56" s="237">
        <f>'BAR BB| Open rates'!FU56*0.85</f>
        <v>78200</v>
      </c>
      <c r="FV56" s="237">
        <f>'BAR BB| Open rates'!FV56*0.85</f>
        <v>78200</v>
      </c>
      <c r="FW56" s="237">
        <f>'BAR BB| Open rates'!FW56*0.85</f>
        <v>78200</v>
      </c>
      <c r="FX56" s="237">
        <f>'BAR BB| Open rates'!FX56*0.85</f>
        <v>78200</v>
      </c>
      <c r="FY56" s="237">
        <f>'BAR BB| Open rates'!FY56*0.85</f>
        <v>78200</v>
      </c>
      <c r="FZ56" s="237">
        <f>'BAR BB| Open rates'!FZ56*0.85</f>
        <v>78200</v>
      </c>
      <c r="GA56" s="237">
        <f>'BAR BB| Open rates'!GA56*0.85</f>
        <v>78200</v>
      </c>
      <c r="GB56" s="237">
        <f>'BAR BB| Open rates'!GB56*0.85</f>
        <v>78200</v>
      </c>
      <c r="GC56" s="237">
        <f>'BAR BB| Open rates'!GC56*0.85</f>
        <v>78200</v>
      </c>
      <c r="GD56" s="237">
        <f>'BAR BB| Open rates'!GD56*0.85</f>
        <v>78200</v>
      </c>
      <c r="GE56" s="237">
        <f>'BAR BB| Open rates'!GE56*0.85</f>
        <v>78200</v>
      </c>
    </row>
    <row r="57" spans="1:187" s="32" customFormat="1" x14ac:dyDescent="0.2">
      <c r="A57" s="237">
        <v>6</v>
      </c>
      <c r="B57" s="237">
        <f>'BAR BB| Open rates'!B57*0.85</f>
        <v>97750</v>
      </c>
      <c r="C57" s="237">
        <f>'BAR BB| Open rates'!C57*0.85</f>
        <v>97750</v>
      </c>
      <c r="D57" s="237">
        <f>'BAR BB| Open rates'!D57*0.85</f>
        <v>97750</v>
      </c>
      <c r="E57" s="237">
        <f>'BAR BB| Open rates'!E57*0.85</f>
        <v>97750</v>
      </c>
      <c r="F57" s="237">
        <f>'BAR BB| Open rates'!F57*0.85</f>
        <v>97750</v>
      </c>
      <c r="G57" s="237">
        <f>'BAR BB| Open rates'!G57*0.85</f>
        <v>97750</v>
      </c>
      <c r="H57" s="237">
        <f>'BAR BB| Open rates'!H57*0.85</f>
        <v>97750</v>
      </c>
      <c r="I57" s="237">
        <f>'BAR BB| Open rates'!I57*0.85</f>
        <v>97750</v>
      </c>
      <c r="J57" s="237">
        <f>'BAR BB| Open rates'!J57*0.85</f>
        <v>97750</v>
      </c>
      <c r="K57" s="237">
        <f>'BAR BB| Open rates'!K57*0.85</f>
        <v>97750</v>
      </c>
      <c r="L57" s="237">
        <f>'BAR BB| Open rates'!L57*0.85</f>
        <v>97750</v>
      </c>
      <c r="M57" s="237">
        <f>'BAR BB| Open rates'!M57*0.85</f>
        <v>97750</v>
      </c>
      <c r="N57" s="237">
        <f>'BAR BB| Open rates'!N57*0.85</f>
        <v>97750</v>
      </c>
      <c r="O57" s="237">
        <f>'BAR BB| Open rates'!O57*0.85</f>
        <v>97750</v>
      </c>
      <c r="P57" s="237">
        <f>'BAR BB| Open rates'!P57*0.85</f>
        <v>97750</v>
      </c>
      <c r="Q57" s="237">
        <f>'BAR BB| Open rates'!Q57*0.85</f>
        <v>97750</v>
      </c>
      <c r="R57" s="237">
        <f>'BAR BB| Open rates'!R57*0.85</f>
        <v>97750</v>
      </c>
      <c r="S57" s="237">
        <f>'BAR BB| Open rates'!S57*0.85</f>
        <v>97750</v>
      </c>
      <c r="T57" s="237">
        <f>'BAR BB| Open rates'!T57*0.85</f>
        <v>97750</v>
      </c>
      <c r="U57" s="237">
        <f>'BAR BB| Open rates'!U57*0.85</f>
        <v>97750</v>
      </c>
      <c r="V57" s="237">
        <f>'BAR BB| Open rates'!V57*0.85</f>
        <v>97750</v>
      </c>
      <c r="W57" s="237">
        <f>'BAR BB| Open rates'!W57*0.85</f>
        <v>97750</v>
      </c>
      <c r="X57" s="237">
        <f>'BAR BB| Open rates'!X57*0.85</f>
        <v>97750</v>
      </c>
      <c r="Y57" s="237">
        <f>'BAR BB| Open rates'!Y57*0.85</f>
        <v>97750</v>
      </c>
      <c r="Z57" s="237">
        <f>'BAR BB| Open rates'!Z57*0.85</f>
        <v>97750</v>
      </c>
      <c r="AA57" s="237">
        <f>'BAR BB| Open rates'!AA57*0.85</f>
        <v>97750</v>
      </c>
      <c r="AB57" s="237">
        <f>'BAR BB| Open rates'!AB57*0.85</f>
        <v>97750</v>
      </c>
      <c r="AC57" s="237">
        <f>'BAR BB| Open rates'!AC57*0.85</f>
        <v>97750</v>
      </c>
      <c r="AD57" s="237">
        <f>'BAR BB| Open rates'!AD57*0.85</f>
        <v>97750</v>
      </c>
      <c r="AE57" s="237">
        <f>'BAR BB| Open rates'!AE57*0.85</f>
        <v>97750</v>
      </c>
      <c r="AF57" s="237">
        <f>'BAR BB| Open rates'!AF57*0.85</f>
        <v>97750</v>
      </c>
      <c r="AG57" s="237">
        <f>'BAR BB| Open rates'!AG57*0.85</f>
        <v>97750</v>
      </c>
      <c r="AH57" s="237">
        <f>'BAR BB| Open rates'!AH57*0.85</f>
        <v>97750</v>
      </c>
      <c r="AI57" s="237">
        <f>'BAR BB| Open rates'!AI57*0.85</f>
        <v>97750</v>
      </c>
      <c r="AJ57" s="237">
        <f>'BAR BB| Open rates'!AJ57*0.85</f>
        <v>97750</v>
      </c>
      <c r="AK57" s="237">
        <f>'BAR BB| Open rates'!AK57*0.85</f>
        <v>97750</v>
      </c>
      <c r="AL57" s="237">
        <f>'BAR BB| Open rates'!AL57*0.85</f>
        <v>97750</v>
      </c>
      <c r="AM57" s="237">
        <f>'BAR BB| Open rates'!AM57*0.85</f>
        <v>97750</v>
      </c>
      <c r="AN57" s="237">
        <f>'BAR BB| Open rates'!AN57*0.85</f>
        <v>97750</v>
      </c>
      <c r="AO57" s="237">
        <f>'BAR BB| Open rates'!AO57*0.85</f>
        <v>97750</v>
      </c>
      <c r="AP57" s="237">
        <f>'BAR BB| Open rates'!AP57*0.85</f>
        <v>97750</v>
      </c>
      <c r="AQ57" s="237">
        <f>'BAR BB| Open rates'!AQ57*0.85</f>
        <v>97750</v>
      </c>
      <c r="AR57" s="237">
        <f>'BAR BB| Open rates'!AR57*0.85</f>
        <v>97750</v>
      </c>
      <c r="AS57" s="237">
        <f>'BAR BB| Open rates'!AS57*0.85</f>
        <v>97750</v>
      </c>
      <c r="AT57" s="237">
        <f>'BAR BB| Open rates'!AT57*0.85</f>
        <v>97750</v>
      </c>
      <c r="AU57" s="237">
        <f>'BAR BB| Open rates'!AU57*0.85</f>
        <v>97750</v>
      </c>
      <c r="AV57" s="237">
        <f>'BAR BB| Open rates'!AV57*0.85</f>
        <v>97750</v>
      </c>
      <c r="AW57" s="237">
        <f>'BAR BB| Open rates'!AW57*0.85</f>
        <v>97750</v>
      </c>
      <c r="AX57" s="237">
        <f>'BAR BB| Open rates'!AX57*0.85</f>
        <v>97750</v>
      </c>
      <c r="AY57" s="237">
        <f>'BAR BB| Open rates'!AY57*0.85</f>
        <v>97750</v>
      </c>
      <c r="AZ57" s="237">
        <f>'BAR BB| Open rates'!AZ57*0.85</f>
        <v>97750</v>
      </c>
      <c r="BA57" s="237">
        <f>'BAR BB| Open rates'!BA57*0.85</f>
        <v>97750</v>
      </c>
      <c r="BB57" s="237">
        <f>'BAR BB| Open rates'!BB57*0.85</f>
        <v>97750</v>
      </c>
      <c r="BC57" s="237">
        <f>'BAR BB| Open rates'!BC57*0.85</f>
        <v>97750</v>
      </c>
      <c r="BD57" s="237">
        <f>'BAR BB| Open rates'!BD57*0.85</f>
        <v>97750</v>
      </c>
      <c r="BE57" s="237">
        <f>'BAR BB| Open rates'!BE57*0.85</f>
        <v>97750</v>
      </c>
      <c r="BF57" s="237">
        <f>'BAR BB| Open rates'!BF57*0.85</f>
        <v>97750</v>
      </c>
      <c r="BG57" s="237">
        <f>'BAR BB| Open rates'!BG57*0.85</f>
        <v>97750</v>
      </c>
      <c r="BH57" s="237">
        <f>'BAR BB| Open rates'!BH57*0.85</f>
        <v>97750</v>
      </c>
      <c r="BI57" s="237">
        <f>'BAR BB| Open rates'!BI57*0.85</f>
        <v>97750</v>
      </c>
      <c r="BJ57" s="237">
        <f>'BAR BB| Open rates'!BJ57*0.85</f>
        <v>97750</v>
      </c>
      <c r="BK57" s="237">
        <f>'BAR BB| Open rates'!BK57*0.85</f>
        <v>97750</v>
      </c>
      <c r="BL57" s="237">
        <f>'BAR BB| Open rates'!BL57*0.85</f>
        <v>97750</v>
      </c>
      <c r="BM57" s="237">
        <f>'BAR BB| Open rates'!BM57*0.85</f>
        <v>97750</v>
      </c>
      <c r="BN57" s="237">
        <f>'BAR BB| Open rates'!BN57*0.85</f>
        <v>97750</v>
      </c>
      <c r="BO57" s="237">
        <f>'BAR BB| Open rates'!BO57*0.85</f>
        <v>97750</v>
      </c>
      <c r="BP57" s="237">
        <f>'BAR BB| Open rates'!BP57*0.85</f>
        <v>97750</v>
      </c>
      <c r="BQ57" s="237">
        <f>'BAR BB| Open rates'!BQ57*0.85</f>
        <v>80750</v>
      </c>
      <c r="BR57" s="237">
        <f>'BAR BB| Open rates'!BR57*0.85</f>
        <v>80750</v>
      </c>
      <c r="BS57" s="237">
        <f>'BAR BB| Open rates'!BS57*0.85</f>
        <v>80750</v>
      </c>
      <c r="BT57" s="237">
        <f>'BAR BB| Open rates'!BT57*0.85</f>
        <v>80750</v>
      </c>
      <c r="BU57" s="237">
        <f>'BAR BB| Open rates'!BU57*0.85</f>
        <v>80750</v>
      </c>
      <c r="BV57" s="237">
        <f>'BAR BB| Open rates'!BV57*0.85</f>
        <v>80750</v>
      </c>
      <c r="BW57" s="237">
        <f>'BAR BB| Open rates'!BW57*0.85</f>
        <v>80750</v>
      </c>
      <c r="BX57" s="237">
        <f>'BAR BB| Open rates'!BX57*0.85</f>
        <v>80750</v>
      </c>
      <c r="BY57" s="237">
        <f>'BAR BB| Open rates'!BY57*0.85</f>
        <v>80750</v>
      </c>
      <c r="BZ57" s="237">
        <f>'BAR BB| Open rates'!BZ57*0.85</f>
        <v>80750</v>
      </c>
      <c r="CA57" s="237">
        <f>'BAR BB| Open rates'!CA57*0.85</f>
        <v>80750</v>
      </c>
      <c r="CB57" s="237">
        <f>'BAR BB| Open rates'!CB57*0.85</f>
        <v>80750</v>
      </c>
      <c r="CC57" s="237">
        <f>'BAR BB| Open rates'!CC57*0.85</f>
        <v>80750</v>
      </c>
      <c r="CD57" s="237">
        <f>'BAR BB| Open rates'!CD57*0.85</f>
        <v>80750</v>
      </c>
      <c r="CE57" s="237">
        <f>'BAR BB| Open rates'!CE57*0.85</f>
        <v>80750</v>
      </c>
      <c r="CF57" s="237">
        <f>'BAR BB| Open rates'!CF57*0.85</f>
        <v>80750</v>
      </c>
      <c r="CG57" s="237">
        <f>'BAR BB| Open rates'!CG57*0.85</f>
        <v>80750</v>
      </c>
      <c r="CH57" s="237">
        <f>'BAR BB| Open rates'!CH57*0.85</f>
        <v>80750</v>
      </c>
      <c r="CI57" s="237">
        <f>'BAR BB| Open rates'!CI57*0.85</f>
        <v>80750</v>
      </c>
      <c r="CJ57" s="237">
        <f>'BAR BB| Open rates'!CJ57*0.85</f>
        <v>80750</v>
      </c>
      <c r="CK57" s="237">
        <f>'BAR BB| Open rates'!CK57*0.85</f>
        <v>80750</v>
      </c>
      <c r="CL57" s="237">
        <f>'BAR BB| Open rates'!CL57*0.85</f>
        <v>80750</v>
      </c>
      <c r="CM57" s="237">
        <f>'BAR BB| Open rates'!CM57*0.85</f>
        <v>80750</v>
      </c>
      <c r="CN57" s="237">
        <f>'BAR BB| Open rates'!CN57*0.85</f>
        <v>80750</v>
      </c>
      <c r="CO57" s="237">
        <f>'BAR BB| Open rates'!CO57*0.85</f>
        <v>80750</v>
      </c>
      <c r="CP57" s="237">
        <f>'BAR BB| Open rates'!CP57*0.85</f>
        <v>80750</v>
      </c>
      <c r="CQ57" s="237">
        <f>'BAR BB| Open rates'!CQ57*0.85</f>
        <v>80750</v>
      </c>
      <c r="CR57" s="237">
        <f>'BAR BB| Open rates'!CR57*0.85</f>
        <v>80750</v>
      </c>
      <c r="CS57" s="237">
        <f>'BAR BB| Open rates'!CS57*0.85</f>
        <v>80750</v>
      </c>
      <c r="CT57" s="237">
        <f>'BAR BB| Open rates'!CT57*0.85</f>
        <v>80750</v>
      </c>
      <c r="CU57" s="237">
        <f>'BAR BB| Open rates'!CU57*0.85</f>
        <v>80750</v>
      </c>
      <c r="CV57" s="237">
        <f>'BAR BB| Open rates'!CV57*0.85</f>
        <v>80750</v>
      </c>
      <c r="CW57" s="237">
        <f>'BAR BB| Open rates'!CW57*0.85</f>
        <v>80750</v>
      </c>
      <c r="CX57" s="237">
        <f>'BAR BB| Open rates'!CX57*0.85</f>
        <v>80750</v>
      </c>
      <c r="CY57" s="237">
        <f>'BAR BB| Open rates'!CY57*0.85</f>
        <v>80750</v>
      </c>
      <c r="CZ57" s="237">
        <f>'BAR BB| Open rates'!CZ57*0.85</f>
        <v>80750</v>
      </c>
      <c r="DA57" s="237">
        <f>'BAR BB| Open rates'!DA57*0.85</f>
        <v>80750</v>
      </c>
      <c r="DB57" s="237">
        <f>'BAR BB| Open rates'!DB57*0.85</f>
        <v>80750</v>
      </c>
      <c r="DC57" s="237">
        <f>'BAR BB| Open rates'!DC57*0.85</f>
        <v>80750</v>
      </c>
      <c r="DD57" s="237">
        <f>'BAR BB| Open rates'!DD57*0.85</f>
        <v>80750</v>
      </c>
      <c r="DE57" s="237">
        <f>'BAR BB| Open rates'!DE57*0.85</f>
        <v>80750</v>
      </c>
      <c r="DF57" s="237">
        <f>'BAR BB| Open rates'!DF57*0.85</f>
        <v>80750</v>
      </c>
      <c r="DG57" s="237">
        <f>'BAR BB| Open rates'!DG57*0.85</f>
        <v>80750</v>
      </c>
      <c r="DH57" s="237">
        <f>'BAR BB| Open rates'!DH57*0.85</f>
        <v>80750</v>
      </c>
      <c r="DI57" s="237">
        <f>'BAR BB| Open rates'!DI57*0.85</f>
        <v>80750</v>
      </c>
      <c r="DJ57" s="237">
        <f>'BAR BB| Open rates'!DJ57*0.85</f>
        <v>80750</v>
      </c>
      <c r="DK57" s="237">
        <f>'BAR BB| Open rates'!DK57*0.85</f>
        <v>80750</v>
      </c>
      <c r="DL57" s="237">
        <f>'BAR BB| Open rates'!DL57*0.85</f>
        <v>80750</v>
      </c>
      <c r="DM57" s="237">
        <f>'BAR BB| Open rates'!DM57*0.85</f>
        <v>80750</v>
      </c>
      <c r="DN57" s="237">
        <f>'BAR BB| Open rates'!DN57*0.85</f>
        <v>80750</v>
      </c>
      <c r="DO57" s="237">
        <f>'BAR BB| Open rates'!DO57*0.85</f>
        <v>80750</v>
      </c>
      <c r="DP57" s="237">
        <f>'BAR BB| Open rates'!DP57*0.85</f>
        <v>80750</v>
      </c>
      <c r="DQ57" s="237">
        <f>'BAR BB| Open rates'!DQ57*0.85</f>
        <v>80750</v>
      </c>
      <c r="DR57" s="237">
        <f>'BAR BB| Open rates'!DR57*0.85</f>
        <v>80750</v>
      </c>
      <c r="DS57" s="237">
        <f>'BAR BB| Open rates'!DS57*0.85</f>
        <v>80750</v>
      </c>
      <c r="DT57" s="237">
        <f>'BAR BB| Open rates'!DT57*0.85</f>
        <v>80750</v>
      </c>
      <c r="DU57" s="237">
        <f>'BAR BB| Open rates'!DU57*0.85</f>
        <v>80750</v>
      </c>
      <c r="DV57" s="237">
        <f>'BAR BB| Open rates'!DV57*0.85</f>
        <v>80750</v>
      </c>
      <c r="DW57" s="237">
        <f>'BAR BB| Open rates'!DW57*0.85</f>
        <v>80750</v>
      </c>
      <c r="DX57" s="237">
        <f>'BAR BB| Open rates'!DX57*0.85</f>
        <v>80750</v>
      </c>
      <c r="DY57" s="237">
        <f>'BAR BB| Open rates'!DY57*0.85</f>
        <v>80750</v>
      </c>
      <c r="DZ57" s="237">
        <f>'BAR BB| Open rates'!DZ57*0.85</f>
        <v>80750</v>
      </c>
      <c r="EA57" s="237">
        <f>'BAR BB| Open rates'!EA57*0.85</f>
        <v>80750</v>
      </c>
      <c r="EB57" s="237">
        <f>'BAR BB| Open rates'!EB57*0.85</f>
        <v>80750</v>
      </c>
      <c r="EC57" s="237">
        <f>'BAR BB| Open rates'!EC57*0.85</f>
        <v>80750</v>
      </c>
      <c r="ED57" s="237">
        <f>'BAR BB| Open rates'!ED57*0.85</f>
        <v>80750</v>
      </c>
      <c r="EE57" s="237">
        <f>'BAR BB| Open rates'!EE57*0.85</f>
        <v>80750</v>
      </c>
      <c r="EF57" s="237">
        <f>'BAR BB| Open rates'!EF57*0.85</f>
        <v>80750</v>
      </c>
      <c r="EG57" s="237">
        <f>'BAR BB| Open rates'!EG57*0.85</f>
        <v>80750</v>
      </c>
      <c r="EH57" s="237">
        <f>'BAR BB| Open rates'!EH57*0.85</f>
        <v>80750</v>
      </c>
      <c r="EI57" s="237">
        <f>'BAR BB| Open rates'!EI57*0.85</f>
        <v>80750</v>
      </c>
      <c r="EJ57" s="237">
        <f>'BAR BB| Open rates'!EJ57*0.85</f>
        <v>80750</v>
      </c>
      <c r="EK57" s="237">
        <f>'BAR BB| Open rates'!EK57*0.85</f>
        <v>80750</v>
      </c>
      <c r="EL57" s="237">
        <f>'BAR BB| Open rates'!EL57*0.85</f>
        <v>80750</v>
      </c>
      <c r="EM57" s="237">
        <f>'BAR BB| Open rates'!EM57*0.85</f>
        <v>80750</v>
      </c>
      <c r="EN57" s="237">
        <f>'BAR BB| Open rates'!EN57*0.85</f>
        <v>80750</v>
      </c>
      <c r="EO57" s="237">
        <f>'BAR BB| Open rates'!EO57*0.85</f>
        <v>80750</v>
      </c>
      <c r="EP57" s="237">
        <f>'BAR BB| Open rates'!EP57*0.85</f>
        <v>80750</v>
      </c>
      <c r="EQ57" s="237">
        <f>'BAR BB| Open rates'!EQ57*0.85</f>
        <v>80750</v>
      </c>
      <c r="ER57" s="237">
        <f>'BAR BB| Open rates'!ER57*0.85</f>
        <v>80750</v>
      </c>
      <c r="ES57" s="237">
        <f>'BAR BB| Open rates'!ES57*0.85</f>
        <v>80750</v>
      </c>
      <c r="ET57" s="237">
        <f>'BAR BB| Open rates'!ET57*0.85</f>
        <v>80750</v>
      </c>
      <c r="EU57" s="237">
        <f>'BAR BB| Open rates'!EU57*0.85</f>
        <v>80750</v>
      </c>
      <c r="EV57" s="237">
        <f>'BAR BB| Open rates'!EV57*0.85</f>
        <v>80750</v>
      </c>
      <c r="EW57" s="237">
        <f>'BAR BB| Open rates'!EW57*0.85</f>
        <v>80750</v>
      </c>
      <c r="EX57" s="237">
        <f>'BAR BB| Open rates'!EX57*0.85</f>
        <v>80750</v>
      </c>
      <c r="EY57" s="237">
        <f>'BAR BB| Open rates'!EY57*0.85</f>
        <v>80750</v>
      </c>
      <c r="EZ57" s="237">
        <f>'BAR BB| Open rates'!EZ57*0.85</f>
        <v>80750</v>
      </c>
      <c r="FA57" s="237">
        <f>'BAR BB| Open rates'!FA57*0.85</f>
        <v>80750</v>
      </c>
      <c r="FB57" s="237">
        <f>'BAR BB| Open rates'!FB57*0.85</f>
        <v>80750</v>
      </c>
      <c r="FC57" s="237">
        <f>'BAR BB| Open rates'!FC57*0.85</f>
        <v>80750</v>
      </c>
      <c r="FD57" s="237">
        <f>'BAR BB| Open rates'!FD57*0.85</f>
        <v>80750</v>
      </c>
      <c r="FE57" s="237">
        <f>'BAR BB| Open rates'!FE57*0.85</f>
        <v>80750</v>
      </c>
      <c r="FF57" s="237">
        <f>'BAR BB| Open rates'!FF57*0.85</f>
        <v>80750</v>
      </c>
      <c r="FG57" s="237">
        <f>'BAR BB| Open rates'!FG57*0.85</f>
        <v>80750</v>
      </c>
      <c r="FH57" s="237">
        <f>'BAR BB| Open rates'!FH57*0.85</f>
        <v>80750</v>
      </c>
      <c r="FI57" s="237">
        <f>'BAR BB| Open rates'!FI57*0.85</f>
        <v>80750</v>
      </c>
      <c r="FJ57" s="237">
        <f>'BAR BB| Open rates'!FJ57*0.85</f>
        <v>80750</v>
      </c>
      <c r="FK57" s="237">
        <f>'BAR BB| Open rates'!FK57*0.85</f>
        <v>80750</v>
      </c>
      <c r="FL57" s="237">
        <f>'BAR BB| Open rates'!FL57*0.85</f>
        <v>80750</v>
      </c>
      <c r="FM57" s="237">
        <f>'BAR BB| Open rates'!FM57*0.85</f>
        <v>80750</v>
      </c>
      <c r="FN57" s="237">
        <f>'BAR BB| Open rates'!FN57*0.85</f>
        <v>80750</v>
      </c>
      <c r="FO57" s="237">
        <f>'BAR BB| Open rates'!FO57*0.85</f>
        <v>80750</v>
      </c>
      <c r="FP57" s="237">
        <f>'BAR BB| Open rates'!FP57*0.85</f>
        <v>80750</v>
      </c>
      <c r="FQ57" s="237">
        <f>'BAR BB| Open rates'!FQ57*0.85</f>
        <v>80750</v>
      </c>
      <c r="FR57" s="237">
        <f>'BAR BB| Open rates'!FR57*0.85</f>
        <v>80750</v>
      </c>
      <c r="FS57" s="237">
        <f>'BAR BB| Open rates'!FS57*0.85</f>
        <v>80750</v>
      </c>
      <c r="FT57" s="237">
        <f>'BAR BB| Open rates'!FT57*0.85</f>
        <v>80750</v>
      </c>
      <c r="FU57" s="237">
        <f>'BAR BB| Open rates'!FU57*0.85</f>
        <v>80750</v>
      </c>
      <c r="FV57" s="237">
        <f>'BAR BB| Open rates'!FV57*0.85</f>
        <v>80750</v>
      </c>
      <c r="FW57" s="237">
        <f>'BAR BB| Open rates'!FW57*0.85</f>
        <v>80750</v>
      </c>
      <c r="FX57" s="237">
        <f>'BAR BB| Open rates'!FX57*0.85</f>
        <v>80750</v>
      </c>
      <c r="FY57" s="237">
        <f>'BAR BB| Open rates'!FY57*0.85</f>
        <v>80750</v>
      </c>
      <c r="FZ57" s="237">
        <f>'BAR BB| Open rates'!FZ57*0.85</f>
        <v>80750</v>
      </c>
      <c r="GA57" s="237">
        <f>'BAR BB| Open rates'!GA57*0.85</f>
        <v>80750</v>
      </c>
      <c r="GB57" s="237">
        <f>'BAR BB| Open rates'!GB57*0.85</f>
        <v>80750</v>
      </c>
      <c r="GC57" s="237">
        <f>'BAR BB| Open rates'!GC57*0.85</f>
        <v>80750</v>
      </c>
      <c r="GD57" s="237">
        <f>'BAR BB| Open rates'!GD57*0.85</f>
        <v>80750</v>
      </c>
      <c r="GE57" s="237">
        <f>'BAR BB| Open rates'!GE57*0.85</f>
        <v>80750</v>
      </c>
    </row>
    <row r="58" spans="1:187" x14ac:dyDescent="0.2">
      <c r="A58" s="32"/>
    </row>
    <row r="59" spans="1:187" s="32" customFormat="1" x14ac:dyDescent="0.2">
      <c r="A59" s="371" t="s">
        <v>172</v>
      </c>
    </row>
    <row r="60" spans="1:187" s="32" customFormat="1" x14ac:dyDescent="0.2">
      <c r="A60" s="371"/>
    </row>
    <row r="61" spans="1:187" s="32" customFormat="1" x14ac:dyDescent="0.2"/>
    <row r="62" spans="1:187" s="6" customFormat="1" ht="12.75" customHeight="1" x14ac:dyDescent="0.2">
      <c r="A62" s="282" t="s">
        <v>74</v>
      </c>
    </row>
    <row r="63" spans="1:187" s="6" customFormat="1" ht="12.75" customHeight="1" x14ac:dyDescent="0.2">
      <c r="A63" s="280" t="s">
        <v>75</v>
      </c>
    </row>
    <row r="64" spans="1:187" s="6" customFormat="1" ht="28.5" customHeight="1" x14ac:dyDescent="0.2">
      <c r="A64" s="281" t="s">
        <v>76</v>
      </c>
    </row>
    <row r="65" spans="1:1" s="6" customFormat="1" ht="24" customHeight="1" x14ac:dyDescent="0.2">
      <c r="A65" s="281" t="s">
        <v>77</v>
      </c>
    </row>
    <row r="66" spans="1:1" s="6" customFormat="1" ht="20.25" customHeight="1" x14ac:dyDescent="0.2">
      <c r="A66" s="281" t="s">
        <v>78</v>
      </c>
    </row>
    <row r="67" spans="1:1" s="6" customFormat="1" ht="21.75" customHeight="1" x14ac:dyDescent="0.2">
      <c r="A67" s="281" t="s">
        <v>439</v>
      </c>
    </row>
    <row r="68" spans="1:1" s="6" customFormat="1" ht="21.75" customHeight="1" x14ac:dyDescent="0.2">
      <c r="A68" s="281" t="s">
        <v>79</v>
      </c>
    </row>
    <row r="69" spans="1:1" s="6" customFormat="1" ht="23.25" customHeight="1" x14ac:dyDescent="0.2">
      <c r="A69" s="281" t="s">
        <v>187</v>
      </c>
    </row>
    <row r="70" spans="1:1" s="6" customFormat="1" ht="12.75" customHeight="1" x14ac:dyDescent="0.2"/>
    <row r="71" spans="1:1" s="6" customFormat="1" ht="13.5" thickBot="1" x14ac:dyDescent="0.25">
      <c r="A71" s="238" t="s">
        <v>81</v>
      </c>
    </row>
    <row r="72" spans="1:1" s="36" customFormat="1" ht="108" customHeight="1" x14ac:dyDescent="0.2">
      <c r="A72" s="375" t="s">
        <v>460</v>
      </c>
    </row>
    <row r="73" spans="1:1" s="32" customFormat="1" ht="9" customHeight="1" x14ac:dyDescent="0.2">
      <c r="A73" s="376"/>
    </row>
    <row r="74" spans="1:1" s="32" customFormat="1" ht="16.5" hidden="1" customHeight="1" x14ac:dyDescent="0.2">
      <c r="A74" s="376"/>
    </row>
    <row r="75" spans="1:1" ht="193.5" hidden="1" customHeight="1" x14ac:dyDescent="0.2">
      <c r="A75" s="376"/>
    </row>
    <row r="76" spans="1:1" ht="47.25" hidden="1" customHeight="1" thickBot="1" x14ac:dyDescent="0.25">
      <c r="A76" s="377"/>
    </row>
    <row r="78" spans="1:1" ht="13.5" thickBot="1" x14ac:dyDescent="0.25">
      <c r="A78" s="320"/>
    </row>
    <row r="79" spans="1:1" ht="144.75" thickBot="1" x14ac:dyDescent="0.25">
      <c r="A79" s="321" t="s">
        <v>467</v>
      </c>
    </row>
  </sheetData>
  <mergeCells count="2">
    <mergeCell ref="A59:A60"/>
    <mergeCell ref="A72:A76"/>
  </mergeCells>
  <pageMargins left="0.75" right="0.75" top="1" bottom="1" header="0.5" footer="0.5"/>
  <pageSetup paperSize="9" orientation="portrait" horizontalDpi="4294967295" verticalDpi="4294967295"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51</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D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D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G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 t="shared" si="50"/>
        <v>#REF!</v>
      </c>
      <c r="BG86" s="57" t="e">
        <f t="shared" si="50"/>
        <v>#REF!</v>
      </c>
      <c r="BH86" s="57" t="e">
        <f>BH6*0.87*0.85</f>
        <v>#REF!</v>
      </c>
      <c r="BI86" s="57" t="e">
        <f t="shared" ref="BI86:BK101" si="51">BI6*0.87*0.85</f>
        <v>#REF!</v>
      </c>
      <c r="BJ86" s="57" t="e">
        <f t="shared" si="51"/>
        <v>#REF!</v>
      </c>
      <c r="BK86" s="57" t="e">
        <f t="shared" si="51"/>
        <v>#REF!</v>
      </c>
      <c r="BL86" s="57" t="e">
        <f t="shared" ref="BL86:CD86" si="52">BL6*0.87*0.85</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 t="shared" si="50"/>
        <v>#REF!</v>
      </c>
      <c r="BG87" s="57" t="e">
        <f t="shared" si="50"/>
        <v>#REF!</v>
      </c>
      <c r="BH87" s="57" t="e">
        <f>BH7*0.87*0.85</f>
        <v>#REF!</v>
      </c>
      <c r="BI87" s="57" t="e">
        <f>BI7*0.87*0.85</f>
        <v>#REF!</v>
      </c>
      <c r="BJ87" s="57" t="e">
        <f>BJ7*0.87*0.85</f>
        <v>#REF!</v>
      </c>
      <c r="BK87" s="57" t="e">
        <f>BK7*0.87*0.85</f>
        <v>#REF!</v>
      </c>
      <c r="BL87" s="57" t="e">
        <f t="shared" ref="BL87:CD87" si="54">BL7*0.87*0.85</f>
        <v>#REF!</v>
      </c>
      <c r="BM87" s="57" t="e">
        <f t="shared" si="54"/>
        <v>#REF!</v>
      </c>
      <c r="BN87" s="57" t="e">
        <f t="shared" si="54"/>
        <v>#REF!</v>
      </c>
      <c r="BO87" s="57" t="e">
        <f t="shared" si="54"/>
        <v>#REF!</v>
      </c>
      <c r="BP87" s="57" t="e">
        <f t="shared" si="54"/>
        <v>#REF!</v>
      </c>
      <c r="BQ87" s="57" t="e">
        <f t="shared" si="54"/>
        <v>#REF!</v>
      </c>
      <c r="BR87" s="57" t="e">
        <f t="shared" si="54"/>
        <v>#REF!</v>
      </c>
      <c r="BS87" s="57" t="e">
        <f t="shared" si="54"/>
        <v>#REF!</v>
      </c>
      <c r="BT87" s="57" t="e">
        <f t="shared" si="54"/>
        <v>#REF!</v>
      </c>
      <c r="BU87" s="57" t="e">
        <f t="shared" si="54"/>
        <v>#REF!</v>
      </c>
      <c r="BV87" s="57" t="e">
        <f t="shared" si="54"/>
        <v>#REF!</v>
      </c>
      <c r="BW87" s="57" t="e">
        <f t="shared" si="54"/>
        <v>#REF!</v>
      </c>
      <c r="BX87" s="57" t="e">
        <f t="shared" si="54"/>
        <v>#REF!</v>
      </c>
      <c r="BY87" s="57" t="e">
        <f t="shared" si="54"/>
        <v>#REF!</v>
      </c>
      <c r="BZ87" s="57" t="e">
        <f t="shared" si="54"/>
        <v>#REF!</v>
      </c>
      <c r="CA87" s="57" t="e">
        <f t="shared" si="54"/>
        <v>#REF!</v>
      </c>
      <c r="CB87" s="57" t="e">
        <f t="shared" si="54"/>
        <v>#REF!</v>
      </c>
      <c r="CC87" s="57" t="e">
        <f t="shared" si="54"/>
        <v>#REF!</v>
      </c>
      <c r="CD87" s="57" t="e">
        <f t="shared" si="54"/>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5">R9*0.8*0.9</f>
        <v>#REF!</v>
      </c>
      <c r="S89" s="43" t="e">
        <f t="shared" si="55"/>
        <v>#REF!</v>
      </c>
      <c r="T89" s="43" t="e">
        <f t="shared" si="55"/>
        <v>#REF!</v>
      </c>
      <c r="U89" s="43" t="e">
        <f t="shared" si="55"/>
        <v>#REF!</v>
      </c>
      <c r="V89" s="43" t="e">
        <f t="shared" si="55"/>
        <v>#REF!</v>
      </c>
      <c r="W89" s="43" t="e">
        <f t="shared" si="55"/>
        <v>#REF!</v>
      </c>
      <c r="X89" s="43" t="e">
        <f t="shared" si="55"/>
        <v>#REF!</v>
      </c>
      <c r="Y89" s="43" t="e">
        <f t="shared" si="55"/>
        <v>#REF!</v>
      </c>
      <c r="Z89" s="43" t="e">
        <f t="shared" si="55"/>
        <v>#REF!</v>
      </c>
      <c r="AA89" s="43" t="e">
        <f t="shared" si="55"/>
        <v>#REF!</v>
      </c>
      <c r="AB89" s="43" t="e">
        <f t="shared" si="55"/>
        <v>#REF!</v>
      </c>
      <c r="AC89" s="43" t="e">
        <f t="shared" si="55"/>
        <v>#REF!</v>
      </c>
      <c r="AD89" s="43" t="e">
        <f t="shared" si="55"/>
        <v>#REF!</v>
      </c>
      <c r="AE89" s="43" t="e">
        <f t="shared" si="55"/>
        <v>#REF!</v>
      </c>
      <c r="AF89" s="43" t="e">
        <f t="shared" si="55"/>
        <v>#REF!</v>
      </c>
      <c r="AG89" s="43" t="e">
        <f t="shared" si="55"/>
        <v>#REF!</v>
      </c>
      <c r="AH89" s="43" t="e">
        <f t="shared" si="55"/>
        <v>#REF!</v>
      </c>
      <c r="AI89" s="43" t="e">
        <f t="shared" si="55"/>
        <v>#REF!</v>
      </c>
      <c r="AJ89" s="43" t="e">
        <f t="shared" si="55"/>
        <v>#REF!</v>
      </c>
      <c r="AK89" s="43" t="e">
        <f t="shared" si="55"/>
        <v>#REF!</v>
      </c>
      <c r="AL89" s="43" t="e">
        <f t="shared" si="55"/>
        <v>#REF!</v>
      </c>
      <c r="AM89" s="43" t="e">
        <f t="shared" si="55"/>
        <v>#REF!</v>
      </c>
      <c r="AN89" s="43" t="e">
        <f t="shared" si="55"/>
        <v>#REF!</v>
      </c>
      <c r="AO89" s="43" t="e">
        <f t="shared" si="55"/>
        <v>#REF!</v>
      </c>
      <c r="AP89" s="43" t="e">
        <f t="shared" si="55"/>
        <v>#REF!</v>
      </c>
      <c r="AQ89" s="43" t="e">
        <f t="shared" si="55"/>
        <v>#REF!</v>
      </c>
      <c r="AR89" s="43" t="e">
        <f t="shared" si="55"/>
        <v>#REF!</v>
      </c>
      <c r="AS89" s="43" t="e">
        <f t="shared" si="55"/>
        <v>#REF!</v>
      </c>
      <c r="AT89" s="43" t="e">
        <f t="shared" si="55"/>
        <v>#REF!</v>
      </c>
      <c r="AU89" s="43" t="e">
        <f t="shared" si="55"/>
        <v>#REF!</v>
      </c>
      <c r="AV89" s="43" t="e">
        <f t="shared" si="55"/>
        <v>#REF!</v>
      </c>
      <c r="AW89" s="148" t="e">
        <f t="shared" ref="AW89:BG99" si="56">AW9*0.87*0.9</f>
        <v>#REF!</v>
      </c>
      <c r="AX89" s="148" t="e">
        <f t="shared" si="56"/>
        <v>#REF!</v>
      </c>
      <c r="AY89" s="57" t="e">
        <f t="shared" si="56"/>
        <v>#REF!</v>
      </c>
      <c r="AZ89" s="57" t="e">
        <f t="shared" si="56"/>
        <v>#REF!</v>
      </c>
      <c r="BA89" s="57" t="e">
        <f t="shared" si="56"/>
        <v>#REF!</v>
      </c>
      <c r="BB89" s="57" t="e">
        <f t="shared" si="56"/>
        <v>#REF!</v>
      </c>
      <c r="BC89" s="57" t="e">
        <f t="shared" si="56"/>
        <v>#REF!</v>
      </c>
      <c r="BD89" s="57" t="e">
        <f t="shared" si="56"/>
        <v>#REF!</v>
      </c>
      <c r="BE89" s="57" t="e">
        <f t="shared" si="56"/>
        <v>#REF!</v>
      </c>
      <c r="BF89" s="57" t="e">
        <f t="shared" si="56"/>
        <v>#REF!</v>
      </c>
      <c r="BG89" s="57" t="e">
        <f t="shared" si="56"/>
        <v>#REF!</v>
      </c>
      <c r="BH89" s="57" t="e">
        <f>BH9*0.87*0.85</f>
        <v>#REF!</v>
      </c>
      <c r="BI89" s="57" t="e">
        <f t="shared" si="51"/>
        <v>#REF!</v>
      </c>
      <c r="BJ89" s="57" t="e">
        <f t="shared" si="51"/>
        <v>#REF!</v>
      </c>
      <c r="BK89" s="57" t="e">
        <f t="shared" si="51"/>
        <v>#REF!</v>
      </c>
      <c r="BL89" s="57" t="e">
        <f t="shared" ref="BL89:CD89" si="57">BL9*0.87*0.85</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5"/>
        <v>#REF!</v>
      </c>
      <c r="S90" s="43" t="e">
        <f t="shared" si="55"/>
        <v>#REF!</v>
      </c>
      <c r="T90" s="43" t="e">
        <f t="shared" si="55"/>
        <v>#REF!</v>
      </c>
      <c r="U90" s="43" t="e">
        <f t="shared" si="55"/>
        <v>#REF!</v>
      </c>
      <c r="V90" s="43" t="e">
        <f t="shared" si="55"/>
        <v>#REF!</v>
      </c>
      <c r="W90" s="43" t="e">
        <f t="shared" si="55"/>
        <v>#REF!</v>
      </c>
      <c r="X90" s="43" t="e">
        <f t="shared" si="55"/>
        <v>#REF!</v>
      </c>
      <c r="Y90" s="43" t="e">
        <f t="shared" si="55"/>
        <v>#REF!</v>
      </c>
      <c r="Z90" s="43" t="e">
        <f t="shared" si="55"/>
        <v>#REF!</v>
      </c>
      <c r="AA90" s="43" t="e">
        <f t="shared" si="55"/>
        <v>#REF!</v>
      </c>
      <c r="AB90" s="43" t="e">
        <f t="shared" si="55"/>
        <v>#REF!</v>
      </c>
      <c r="AC90" s="43" t="e">
        <f t="shared" si="55"/>
        <v>#REF!</v>
      </c>
      <c r="AD90" s="43" t="e">
        <f t="shared" si="55"/>
        <v>#REF!</v>
      </c>
      <c r="AE90" s="43" t="e">
        <f t="shared" si="55"/>
        <v>#REF!</v>
      </c>
      <c r="AF90" s="43" t="e">
        <f t="shared" si="55"/>
        <v>#REF!</v>
      </c>
      <c r="AG90" s="43" t="e">
        <f t="shared" si="55"/>
        <v>#REF!</v>
      </c>
      <c r="AH90" s="43" t="e">
        <f t="shared" si="55"/>
        <v>#REF!</v>
      </c>
      <c r="AI90" s="43" t="e">
        <f t="shared" si="55"/>
        <v>#REF!</v>
      </c>
      <c r="AJ90" s="43" t="e">
        <f t="shared" si="55"/>
        <v>#REF!</v>
      </c>
      <c r="AK90" s="43" t="e">
        <f t="shared" si="55"/>
        <v>#REF!</v>
      </c>
      <c r="AL90" s="43" t="e">
        <f t="shared" si="55"/>
        <v>#REF!</v>
      </c>
      <c r="AM90" s="43" t="e">
        <f t="shared" si="55"/>
        <v>#REF!</v>
      </c>
      <c r="AN90" s="43" t="e">
        <f t="shared" si="55"/>
        <v>#REF!</v>
      </c>
      <c r="AO90" s="43" t="e">
        <f t="shared" si="55"/>
        <v>#REF!</v>
      </c>
      <c r="AP90" s="43" t="e">
        <f t="shared" si="55"/>
        <v>#REF!</v>
      </c>
      <c r="AQ90" s="43" t="e">
        <f t="shared" si="55"/>
        <v>#REF!</v>
      </c>
      <c r="AR90" s="43" t="e">
        <f t="shared" si="55"/>
        <v>#REF!</v>
      </c>
      <c r="AS90" s="43" t="e">
        <f t="shared" si="55"/>
        <v>#REF!</v>
      </c>
      <c r="AT90" s="43" t="e">
        <f t="shared" si="55"/>
        <v>#REF!</v>
      </c>
      <c r="AU90" s="43" t="e">
        <f t="shared" si="55"/>
        <v>#REF!</v>
      </c>
      <c r="AV90" s="43" t="e">
        <f t="shared" si="55"/>
        <v>#REF!</v>
      </c>
      <c r="AW90" s="148" t="e">
        <f t="shared" si="56"/>
        <v>#REF!</v>
      </c>
      <c r="AX90" s="148" t="e">
        <f t="shared" si="56"/>
        <v>#REF!</v>
      </c>
      <c r="AY90" s="57" t="e">
        <f t="shared" si="56"/>
        <v>#REF!</v>
      </c>
      <c r="AZ90" s="57" t="e">
        <f t="shared" si="56"/>
        <v>#REF!</v>
      </c>
      <c r="BA90" s="57" t="e">
        <f t="shared" si="56"/>
        <v>#REF!</v>
      </c>
      <c r="BB90" s="57" t="e">
        <f t="shared" si="56"/>
        <v>#REF!</v>
      </c>
      <c r="BC90" s="57" t="e">
        <f t="shared" si="56"/>
        <v>#REF!</v>
      </c>
      <c r="BD90" s="57" t="e">
        <f t="shared" si="56"/>
        <v>#REF!</v>
      </c>
      <c r="BE90" s="57" t="e">
        <f t="shared" si="56"/>
        <v>#REF!</v>
      </c>
      <c r="BF90" s="57" t="e">
        <f t="shared" si="56"/>
        <v>#REF!</v>
      </c>
      <c r="BG90" s="57" t="e">
        <f t="shared" si="56"/>
        <v>#REF!</v>
      </c>
      <c r="BH90" s="57" t="e">
        <f>BH10*0.87*0.85</f>
        <v>#REF!</v>
      </c>
      <c r="BI90" s="57" t="e">
        <f t="shared" si="51"/>
        <v>#REF!</v>
      </c>
      <c r="BJ90" s="57" t="e">
        <f t="shared" si="51"/>
        <v>#REF!</v>
      </c>
      <c r="BK90" s="57" t="e">
        <f t="shared" si="51"/>
        <v>#REF!</v>
      </c>
      <c r="BL90" s="57" t="e">
        <f t="shared" ref="BL90:CD90" si="58">BL10*0.87*0.85</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148" t="e">
        <f t="shared" si="56"/>
        <v>#REF!</v>
      </c>
      <c r="AX92" s="148" t="e">
        <f t="shared" si="56"/>
        <v>#REF!</v>
      </c>
      <c r="AY92" s="57" t="e">
        <f t="shared" si="56"/>
        <v>#REF!</v>
      </c>
      <c r="AZ92" s="57" t="e">
        <f t="shared" si="56"/>
        <v>#REF!</v>
      </c>
      <c r="BA92" s="57" t="e">
        <f t="shared" si="56"/>
        <v>#REF!</v>
      </c>
      <c r="BB92" s="57" t="e">
        <f t="shared" si="56"/>
        <v>#REF!</v>
      </c>
      <c r="BC92" s="57" t="e">
        <f t="shared" si="56"/>
        <v>#REF!</v>
      </c>
      <c r="BD92" s="57" t="e">
        <f t="shared" si="56"/>
        <v>#REF!</v>
      </c>
      <c r="BE92" s="57" t="e">
        <f t="shared" si="56"/>
        <v>#REF!</v>
      </c>
      <c r="BF92" s="57" t="e">
        <f t="shared" si="56"/>
        <v>#REF!</v>
      </c>
      <c r="BG92" s="57" t="e">
        <f t="shared" si="56"/>
        <v>#REF!</v>
      </c>
      <c r="BH92" s="57" t="e">
        <f>BH12*0.87*0.85</f>
        <v>#REF!</v>
      </c>
      <c r="BI92" s="57" t="e">
        <f t="shared" si="51"/>
        <v>#REF!</v>
      </c>
      <c r="BJ92" s="57" t="e">
        <f t="shared" si="51"/>
        <v>#REF!</v>
      </c>
      <c r="BK92" s="57" t="e">
        <f t="shared" si="51"/>
        <v>#REF!</v>
      </c>
      <c r="BL92" s="57" t="e">
        <f t="shared" ref="BL92:CD92" si="60">BL12*0.87*0.85</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148" t="e">
        <f t="shared" si="56"/>
        <v>#REF!</v>
      </c>
      <c r="AX93" s="148" t="e">
        <f t="shared" si="56"/>
        <v>#REF!</v>
      </c>
      <c r="AY93" s="57" t="e">
        <f t="shared" si="56"/>
        <v>#REF!</v>
      </c>
      <c r="AZ93" s="57" t="e">
        <f t="shared" si="56"/>
        <v>#REF!</v>
      </c>
      <c r="BA93" s="57" t="e">
        <f t="shared" si="56"/>
        <v>#REF!</v>
      </c>
      <c r="BB93" s="57" t="e">
        <f t="shared" si="56"/>
        <v>#REF!</v>
      </c>
      <c r="BC93" s="57" t="e">
        <f t="shared" si="56"/>
        <v>#REF!</v>
      </c>
      <c r="BD93" s="57" t="e">
        <f t="shared" si="56"/>
        <v>#REF!</v>
      </c>
      <c r="BE93" s="57" t="e">
        <f t="shared" si="56"/>
        <v>#REF!</v>
      </c>
      <c r="BF93" s="57" t="e">
        <f t="shared" si="56"/>
        <v>#REF!</v>
      </c>
      <c r="BG93" s="57" t="e">
        <f t="shared" si="56"/>
        <v>#REF!</v>
      </c>
      <c r="BH93" s="57" t="e">
        <f>BH13*0.87*0.85</f>
        <v>#REF!</v>
      </c>
      <c r="BI93" s="57" t="e">
        <f t="shared" si="51"/>
        <v>#REF!</v>
      </c>
      <c r="BJ93" s="57" t="e">
        <f t="shared" si="51"/>
        <v>#REF!</v>
      </c>
      <c r="BK93" s="57" t="e">
        <f t="shared" si="51"/>
        <v>#REF!</v>
      </c>
      <c r="BL93" s="57" t="e">
        <f t="shared" ref="BL93:CD93" si="61">BL13*0.87*0.85</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148" t="e">
        <f t="shared" si="56"/>
        <v>#REF!</v>
      </c>
      <c r="AX95" s="148" t="e">
        <f t="shared" si="56"/>
        <v>#REF!</v>
      </c>
      <c r="AY95" s="57" t="e">
        <f t="shared" si="56"/>
        <v>#REF!</v>
      </c>
      <c r="AZ95" s="57" t="e">
        <f t="shared" si="56"/>
        <v>#REF!</v>
      </c>
      <c r="BA95" s="57" t="e">
        <f t="shared" si="56"/>
        <v>#REF!</v>
      </c>
      <c r="BB95" s="57" t="e">
        <f t="shared" si="56"/>
        <v>#REF!</v>
      </c>
      <c r="BC95" s="57" t="e">
        <f t="shared" si="56"/>
        <v>#REF!</v>
      </c>
      <c r="BD95" s="57" t="e">
        <f t="shared" si="56"/>
        <v>#REF!</v>
      </c>
      <c r="BE95" s="57" t="e">
        <f t="shared" si="56"/>
        <v>#REF!</v>
      </c>
      <c r="BF95" s="57" t="e">
        <f t="shared" si="56"/>
        <v>#REF!</v>
      </c>
      <c r="BG95" s="57" t="e">
        <f t="shared" si="56"/>
        <v>#REF!</v>
      </c>
      <c r="BH95" s="57" t="e">
        <f>BH15*0.87*0.85</f>
        <v>#REF!</v>
      </c>
      <c r="BI95" s="57" t="e">
        <f t="shared" si="51"/>
        <v>#REF!</v>
      </c>
      <c r="BJ95" s="57" t="e">
        <f t="shared" si="51"/>
        <v>#REF!</v>
      </c>
      <c r="BK95" s="57" t="e">
        <f t="shared" si="51"/>
        <v>#REF!</v>
      </c>
      <c r="BL95" s="57" t="e">
        <f t="shared" ref="BL95:CD95" si="63">BL15*0.87*0.85</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148" t="e">
        <f t="shared" si="56"/>
        <v>#REF!</v>
      </c>
      <c r="AX96" s="148" t="e">
        <f t="shared" si="56"/>
        <v>#REF!</v>
      </c>
      <c r="AY96" s="57" t="e">
        <f t="shared" si="56"/>
        <v>#REF!</v>
      </c>
      <c r="AZ96" s="57" t="e">
        <f t="shared" si="56"/>
        <v>#REF!</v>
      </c>
      <c r="BA96" s="57" t="e">
        <f t="shared" si="56"/>
        <v>#REF!</v>
      </c>
      <c r="BB96" s="57" t="e">
        <f t="shared" si="56"/>
        <v>#REF!</v>
      </c>
      <c r="BC96" s="57" t="e">
        <f t="shared" si="56"/>
        <v>#REF!</v>
      </c>
      <c r="BD96" s="57" t="e">
        <f t="shared" si="56"/>
        <v>#REF!</v>
      </c>
      <c r="BE96" s="57" t="e">
        <f t="shared" si="56"/>
        <v>#REF!</v>
      </c>
      <c r="BF96" s="57" t="e">
        <f t="shared" si="56"/>
        <v>#REF!</v>
      </c>
      <c r="BG96" s="57" t="e">
        <f t="shared" si="56"/>
        <v>#REF!</v>
      </c>
      <c r="BH96" s="57" t="e">
        <f>BH16*0.87*0.85</f>
        <v>#REF!</v>
      </c>
      <c r="BI96" s="57" t="e">
        <f t="shared" si="51"/>
        <v>#REF!</v>
      </c>
      <c r="BJ96" s="57" t="e">
        <f t="shared" si="51"/>
        <v>#REF!</v>
      </c>
      <c r="BK96" s="57" t="e">
        <f t="shared" si="51"/>
        <v>#REF!</v>
      </c>
      <c r="BL96" s="57" t="e">
        <f t="shared" ref="BL96:CD96" si="64">BL16*0.87*0.85</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148" t="e">
        <f t="shared" si="56"/>
        <v>#REF!</v>
      </c>
      <c r="AX98" s="148" t="e">
        <f t="shared" si="56"/>
        <v>#REF!</v>
      </c>
      <c r="AY98" s="57" t="e">
        <f t="shared" si="56"/>
        <v>#REF!</v>
      </c>
      <c r="AZ98" s="57" t="e">
        <f t="shared" si="56"/>
        <v>#REF!</v>
      </c>
      <c r="BA98" s="57" t="e">
        <f t="shared" si="56"/>
        <v>#REF!</v>
      </c>
      <c r="BB98" s="57" t="e">
        <f t="shared" si="56"/>
        <v>#REF!</v>
      </c>
      <c r="BC98" s="57" t="e">
        <f t="shared" si="56"/>
        <v>#REF!</v>
      </c>
      <c r="BD98" s="57" t="e">
        <f t="shared" si="56"/>
        <v>#REF!</v>
      </c>
      <c r="BE98" s="57" t="e">
        <f t="shared" si="56"/>
        <v>#REF!</v>
      </c>
      <c r="BF98" s="57" t="e">
        <f t="shared" si="56"/>
        <v>#REF!</v>
      </c>
      <c r="BG98" s="57" t="e">
        <f t="shared" si="56"/>
        <v>#REF!</v>
      </c>
      <c r="BH98" s="57" t="e">
        <f>BH18*0.87*0.85</f>
        <v>#REF!</v>
      </c>
      <c r="BI98" s="57" t="e">
        <f t="shared" si="51"/>
        <v>#REF!</v>
      </c>
      <c r="BJ98" s="57" t="e">
        <f t="shared" si="51"/>
        <v>#REF!</v>
      </c>
      <c r="BK98" s="57" t="e">
        <f t="shared" si="51"/>
        <v>#REF!</v>
      </c>
      <c r="BL98" s="57" t="e">
        <f t="shared" ref="BL98:CD98" si="66">BL18*0.87*0.85</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148" t="e">
        <f t="shared" si="56"/>
        <v>#REF!</v>
      </c>
      <c r="AX99" s="148" t="e">
        <f t="shared" si="56"/>
        <v>#REF!</v>
      </c>
      <c r="AY99" s="57" t="e">
        <f t="shared" si="56"/>
        <v>#REF!</v>
      </c>
      <c r="AZ99" s="57" t="e">
        <f t="shared" si="56"/>
        <v>#REF!</v>
      </c>
      <c r="BA99" s="57" t="e">
        <f t="shared" si="56"/>
        <v>#REF!</v>
      </c>
      <c r="BB99" s="57" t="e">
        <f t="shared" si="56"/>
        <v>#REF!</v>
      </c>
      <c r="BC99" s="57" t="e">
        <f t="shared" si="56"/>
        <v>#REF!</v>
      </c>
      <c r="BD99" s="57" t="e">
        <f t="shared" si="56"/>
        <v>#REF!</v>
      </c>
      <c r="BE99" s="57" t="e">
        <f t="shared" si="56"/>
        <v>#REF!</v>
      </c>
      <c r="BF99" s="57" t="e">
        <f t="shared" si="56"/>
        <v>#REF!</v>
      </c>
      <c r="BG99" s="57" t="e">
        <f t="shared" si="56"/>
        <v>#REF!</v>
      </c>
      <c r="BH99" s="57" t="e">
        <f>BH19*0.87*0.85</f>
        <v>#REF!</v>
      </c>
      <c r="BI99" s="57" t="e">
        <f t="shared" si="51"/>
        <v>#REF!</v>
      </c>
      <c r="BJ99" s="57" t="e">
        <f t="shared" si="51"/>
        <v>#REF!</v>
      </c>
      <c r="BK99" s="57" t="e">
        <f t="shared" si="51"/>
        <v>#REF!</v>
      </c>
      <c r="BL99" s="57" t="e">
        <f t="shared" ref="BL99:CD99" si="67">BL19*0.87*0.85</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148" t="e">
        <f t="shared" ref="AW101:BG105" si="68">AW21*0.87*0.9</f>
        <v>#REF!</v>
      </c>
      <c r="AX101" s="148" t="e">
        <f t="shared" si="68"/>
        <v>#REF!</v>
      </c>
      <c r="AY101" s="57" t="e">
        <f t="shared" si="68"/>
        <v>#REF!</v>
      </c>
      <c r="AZ101" s="57" t="e">
        <f t="shared" si="68"/>
        <v>#REF!</v>
      </c>
      <c r="BA101" s="57" t="e">
        <f t="shared" si="68"/>
        <v>#REF!</v>
      </c>
      <c r="BB101" s="57" t="e">
        <f t="shared" si="68"/>
        <v>#REF!</v>
      </c>
      <c r="BC101" s="57" t="e">
        <f t="shared" si="68"/>
        <v>#REF!</v>
      </c>
      <c r="BD101" s="57" t="e">
        <f t="shared" si="68"/>
        <v>#REF!</v>
      </c>
      <c r="BE101" s="57" t="e">
        <f t="shared" si="68"/>
        <v>#REF!</v>
      </c>
      <c r="BF101" s="57" t="e">
        <f t="shared" si="68"/>
        <v>#REF!</v>
      </c>
      <c r="BG101" s="57" t="e">
        <f t="shared" si="68"/>
        <v>#REF!</v>
      </c>
      <c r="BH101" s="57" t="e">
        <f>BH21*0.87*0.85</f>
        <v>#REF!</v>
      </c>
      <c r="BI101" s="57" t="e">
        <f t="shared" si="51"/>
        <v>#REF!</v>
      </c>
      <c r="BJ101" s="57" t="e">
        <f t="shared" si="51"/>
        <v>#REF!</v>
      </c>
      <c r="BK101" s="57" t="e">
        <f t="shared" si="51"/>
        <v>#REF!</v>
      </c>
      <c r="BL101" s="57" t="e">
        <f t="shared" ref="BL101:CD101" si="69">BL21*0.87*0.85</f>
        <v>#REF!</v>
      </c>
      <c r="BM101" s="57" t="e">
        <f t="shared" si="69"/>
        <v>#REF!</v>
      </c>
      <c r="BN101" s="57" t="e">
        <f t="shared" si="69"/>
        <v>#REF!</v>
      </c>
      <c r="BO101" s="57" t="e">
        <f t="shared" si="69"/>
        <v>#REF!</v>
      </c>
      <c r="BP101" s="57" t="e">
        <f t="shared" si="69"/>
        <v>#REF!</v>
      </c>
      <c r="BQ101" s="57" t="e">
        <f t="shared" si="69"/>
        <v>#REF!</v>
      </c>
      <c r="BR101" s="57" t="e">
        <f t="shared" si="69"/>
        <v>#REF!</v>
      </c>
      <c r="BS101" s="57" t="e">
        <f t="shared" si="69"/>
        <v>#REF!</v>
      </c>
      <c r="BT101" s="57" t="e">
        <f t="shared" si="69"/>
        <v>#REF!</v>
      </c>
      <c r="BU101" s="57" t="e">
        <f t="shared" si="69"/>
        <v>#REF!</v>
      </c>
      <c r="BV101" s="57" t="e">
        <f t="shared" si="69"/>
        <v>#REF!</v>
      </c>
      <c r="BW101" s="57" t="e">
        <f t="shared" si="69"/>
        <v>#REF!</v>
      </c>
      <c r="BX101" s="57" t="e">
        <f t="shared" si="69"/>
        <v>#REF!</v>
      </c>
      <c r="BY101" s="57" t="e">
        <f t="shared" si="69"/>
        <v>#REF!</v>
      </c>
      <c r="BZ101" s="57" t="e">
        <f t="shared" si="69"/>
        <v>#REF!</v>
      </c>
      <c r="CA101" s="57" t="e">
        <f t="shared" si="69"/>
        <v>#REF!</v>
      </c>
      <c r="CB101" s="57" t="e">
        <f t="shared" si="69"/>
        <v>#REF!</v>
      </c>
      <c r="CC101" s="57" t="e">
        <f t="shared" si="69"/>
        <v>#REF!</v>
      </c>
      <c r="CD101" s="57" t="e">
        <f t="shared" si="69"/>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148" t="e">
        <f t="shared" si="68"/>
        <v>#REF!</v>
      </c>
      <c r="AX103" s="148" t="e">
        <f t="shared" si="68"/>
        <v>#REF!</v>
      </c>
      <c r="AY103" s="57" t="e">
        <f t="shared" si="68"/>
        <v>#REF!</v>
      </c>
      <c r="AZ103" s="57" t="e">
        <f t="shared" si="68"/>
        <v>#REF!</v>
      </c>
      <c r="BA103" s="57" t="e">
        <f t="shared" si="68"/>
        <v>#REF!</v>
      </c>
      <c r="BB103" s="57" t="e">
        <f t="shared" si="68"/>
        <v>#REF!</v>
      </c>
      <c r="BC103" s="57" t="e">
        <f t="shared" si="68"/>
        <v>#REF!</v>
      </c>
      <c r="BD103" s="57" t="e">
        <f t="shared" si="68"/>
        <v>#REF!</v>
      </c>
      <c r="BE103" s="57" t="e">
        <f t="shared" si="68"/>
        <v>#REF!</v>
      </c>
      <c r="BF103" s="57" t="e">
        <f t="shared" si="68"/>
        <v>#REF!</v>
      </c>
      <c r="BG103" s="57" t="e">
        <f t="shared" si="68"/>
        <v>#REF!</v>
      </c>
      <c r="BH103" s="57" t="e">
        <f>BH23*0.87*0.85</f>
        <v>#REF!</v>
      </c>
      <c r="BI103" s="57" t="e">
        <f t="shared" ref="BI103:BK105" si="70">BI23*0.87*0.85</f>
        <v>#REF!</v>
      </c>
      <c r="BJ103" s="57" t="e">
        <f t="shared" si="70"/>
        <v>#REF!</v>
      </c>
      <c r="BK103" s="57" t="e">
        <f t="shared" si="70"/>
        <v>#REF!</v>
      </c>
      <c r="BL103" s="57" t="e">
        <f t="shared" ref="BL103:CD103" si="71">BL23*0.87*0.85</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148" t="e">
        <f t="shared" si="68"/>
        <v>#REF!</v>
      </c>
      <c r="AX105" s="148" t="e">
        <f t="shared" si="68"/>
        <v>#REF!</v>
      </c>
      <c r="AY105" s="57" t="e">
        <f t="shared" si="68"/>
        <v>#REF!</v>
      </c>
      <c r="AZ105" s="57" t="e">
        <f t="shared" si="68"/>
        <v>#REF!</v>
      </c>
      <c r="BA105" s="57" t="e">
        <f t="shared" si="68"/>
        <v>#REF!</v>
      </c>
      <c r="BB105" s="57" t="e">
        <f t="shared" si="68"/>
        <v>#REF!</v>
      </c>
      <c r="BC105" s="57" t="e">
        <f t="shared" si="68"/>
        <v>#REF!</v>
      </c>
      <c r="BD105" s="57" t="e">
        <f t="shared" si="68"/>
        <v>#REF!</v>
      </c>
      <c r="BE105" s="57" t="e">
        <f t="shared" si="68"/>
        <v>#REF!</v>
      </c>
      <c r="BF105" s="57" t="e">
        <f t="shared" si="68"/>
        <v>#REF!</v>
      </c>
      <c r="BG105" s="57" t="e">
        <f t="shared" si="68"/>
        <v>#REF!</v>
      </c>
      <c r="BH105" s="57" t="e">
        <f>BH25*0.87*0.85</f>
        <v>#REF!</v>
      </c>
      <c r="BI105" s="57" t="e">
        <f t="shared" si="70"/>
        <v>#REF!</v>
      </c>
      <c r="BJ105" s="57" t="e">
        <f t="shared" si="70"/>
        <v>#REF!</v>
      </c>
      <c r="BK105" s="57" t="e">
        <f t="shared" si="70"/>
        <v>#REF!</v>
      </c>
      <c r="BL105" s="57" t="e">
        <f t="shared" ref="BL105:CD105" si="72">BL25*0.87*0.85</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G71" sqref="G7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9" customFormat="1" ht="12" hidden="1" customHeight="1" x14ac:dyDescent="0.2">
      <c r="A23" s="8" t="s">
        <v>37</v>
      </c>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6"/>
      <c r="AK23" s="6"/>
      <c r="AL23" s="6"/>
      <c r="AM23" s="6"/>
      <c r="AN23" s="6"/>
      <c r="AO23" s="6"/>
      <c r="AP23" s="6"/>
      <c r="AQ23" s="6"/>
    </row>
    <row r="24" spans="1:43" s="9" customFormat="1" ht="12" hidden="1" customHeight="1" x14ac:dyDescent="0.2">
      <c r="A24" s="8">
        <v>2</v>
      </c>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6"/>
      <c r="AK24" s="6"/>
      <c r="AL24" s="6"/>
      <c r="AM24" s="6"/>
      <c r="AN24" s="6"/>
      <c r="AO24" s="6"/>
      <c r="AP24" s="6"/>
      <c r="AQ24" s="6"/>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25</v>
      </c>
    </row>
    <row r="41" spans="1:43" s="2" customFormat="1" ht="26.25" customHeight="1" x14ac:dyDescent="0.2">
      <c r="A41" s="12" t="s">
        <v>0</v>
      </c>
      <c r="B41" s="44" t="s">
        <v>53</v>
      </c>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53" t="s">
        <v>36</v>
      </c>
    </row>
    <row r="98" spans="1:1" x14ac:dyDescent="0.2">
      <c r="A98" s="354"/>
    </row>
    <row r="99" spans="1:1" x14ac:dyDescent="0.2">
      <c r="A99" s="354"/>
    </row>
    <row r="100" spans="1:1" x14ac:dyDescent="0.2">
      <c r="A100" s="354"/>
    </row>
    <row r="101" spans="1:1" x14ac:dyDescent="0.2">
      <c r="A101" s="354"/>
    </row>
    <row r="102" spans="1:1" ht="13.5" thickBot="1" x14ac:dyDescent="0.25">
      <c r="A102" s="355"/>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K48"/>
  <sheetViews>
    <sheetView showGridLines="0" zoomScaleNormal="100" workbookViewId="0">
      <pane xSplit="1" ySplit="3" topLeftCell="B4" activePane="bottomRight" state="frozen"/>
      <selection pane="topRight" activeCell="B1" sqref="B1"/>
      <selection pane="bottomLeft" activeCell="A3" sqref="A3"/>
      <selection pane="bottomRight" activeCell="D18" sqref="D18"/>
    </sheetView>
  </sheetViews>
  <sheetFormatPr defaultColWidth="9.140625" defaultRowHeight="12.75" x14ac:dyDescent="0.2"/>
  <cols>
    <col min="1" max="1" width="50.42578125" style="1" customWidth="1"/>
    <col min="2" max="4" width="10" style="1" customWidth="1"/>
    <col min="5" max="16384" width="9.140625" style="1"/>
  </cols>
  <sheetData>
    <row r="1" spans="1:37" x14ac:dyDescent="0.2">
      <c r="A1" s="10" t="s">
        <v>12</v>
      </c>
      <c r="B1" s="5"/>
      <c r="C1" s="5"/>
      <c r="D1" s="5"/>
      <c r="E1" s="5"/>
      <c r="F1" s="5"/>
      <c r="G1" s="5"/>
      <c r="H1" s="5"/>
      <c r="I1" s="5"/>
      <c r="J1" s="5"/>
      <c r="K1" s="5"/>
      <c r="L1" s="5"/>
      <c r="M1" s="5"/>
    </row>
    <row r="2" spans="1:37" x14ac:dyDescent="0.2">
      <c r="A2" s="11" t="s">
        <v>38</v>
      </c>
    </row>
    <row r="3" spans="1:37" s="2" customFormat="1" ht="26.25" customHeight="1" x14ac:dyDescent="0.2">
      <c r="A3" s="12" t="s">
        <v>0</v>
      </c>
      <c r="B3" s="38" t="e">
        <f>'BAR BB| Open rates'!#REF!</f>
        <v>#REF!</v>
      </c>
      <c r="C3" s="38" t="e">
        <f>'BAR BB| Open rates'!#REF!</f>
        <v>#REF!</v>
      </c>
      <c r="D3" s="38" t="s">
        <v>60</v>
      </c>
    </row>
    <row r="4" spans="1:37" s="7" customFormat="1" ht="12"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x14ac:dyDescent="0.2">
      <c r="B13" s="32"/>
      <c r="C13" s="32"/>
      <c r="D13" s="32"/>
    </row>
    <row r="14" spans="1:37" x14ac:dyDescent="0.2">
      <c r="B14" s="32"/>
      <c r="C14" s="32"/>
      <c r="D14" s="32"/>
    </row>
    <row r="15" spans="1:37" x14ac:dyDescent="0.2">
      <c r="A15" s="11" t="s">
        <v>39</v>
      </c>
      <c r="B15" s="39"/>
      <c r="C15" s="39"/>
      <c r="D15" s="39"/>
    </row>
    <row r="16" spans="1:37" s="33" customFormat="1" ht="26.25" customHeight="1" x14ac:dyDescent="0.2">
      <c r="A16" s="40" t="s">
        <v>0</v>
      </c>
      <c r="B16" s="82" t="e">
        <f>B3</f>
        <v>#REF!</v>
      </c>
      <c r="C16" s="82" t="e">
        <f>C3</f>
        <v>#REF!</v>
      </c>
      <c r="D16" s="82" t="str">
        <f>D3</f>
        <v>10.12.202-15.12.2020</v>
      </c>
    </row>
    <row r="17" spans="1:37" s="36" customFormat="1" ht="12" customHeight="1" x14ac:dyDescent="0.2">
      <c r="A17" s="43" t="s">
        <v>26</v>
      </c>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B5*0.87+25</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4" t="s">
        <v>27</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B8*0.87+25</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4" t="s">
        <v>3</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B11*0.87+25</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ht="15" x14ac:dyDescent="0.25">
      <c r="A27" s="20" t="s">
        <v>43</v>
      </c>
    </row>
    <row r="28" spans="1:37" customFormat="1" ht="15" x14ac:dyDescent="0.25">
      <c r="A28" s="20"/>
    </row>
    <row r="29" spans="1:37" customFormat="1" ht="15" x14ac:dyDescent="0.2">
      <c r="A29" s="47" t="s">
        <v>44</v>
      </c>
    </row>
    <row r="30" spans="1:37" customFormat="1" ht="15" x14ac:dyDescent="0.2">
      <c r="A30" s="47" t="s">
        <v>40</v>
      </c>
    </row>
    <row r="31" spans="1:37" customFormat="1" ht="15" x14ac:dyDescent="0.25">
      <c r="A31" s="20"/>
    </row>
    <row r="32" spans="1:37" customFormat="1" ht="15" x14ac:dyDescent="0.25">
      <c r="A32" s="20" t="s">
        <v>41</v>
      </c>
    </row>
    <row r="33" spans="1:1" customFormat="1" x14ac:dyDescent="0.2"/>
    <row r="34" spans="1:1" customFormat="1" ht="15" customHeight="1" x14ac:dyDescent="0.2">
      <c r="A34" s="379" t="s">
        <v>42</v>
      </c>
    </row>
    <row r="35" spans="1:1" customFormat="1" x14ac:dyDescent="0.2">
      <c r="A35" s="380"/>
    </row>
    <row r="36" spans="1:1" customFormat="1" x14ac:dyDescent="0.2">
      <c r="A36" s="380"/>
    </row>
    <row r="37" spans="1:1" customFormat="1" x14ac:dyDescent="0.2">
      <c r="A37" s="380"/>
    </row>
    <row r="38" spans="1:1" customFormat="1" x14ac:dyDescent="0.2">
      <c r="A38" s="380"/>
    </row>
    <row r="39" spans="1:1" customFormat="1" x14ac:dyDescent="0.2">
      <c r="A39" s="380"/>
    </row>
    <row r="40" spans="1:1" customFormat="1" x14ac:dyDescent="0.2">
      <c r="A40" s="380"/>
    </row>
    <row r="41" spans="1:1" customFormat="1" x14ac:dyDescent="0.2">
      <c r="A41" s="380"/>
    </row>
    <row r="42" spans="1:1" customFormat="1" x14ac:dyDescent="0.2">
      <c r="A42" s="380"/>
    </row>
    <row r="43" spans="1:1" customFormat="1" x14ac:dyDescent="0.2">
      <c r="A43" s="380"/>
    </row>
    <row r="44" spans="1:1" customFormat="1" x14ac:dyDescent="0.2">
      <c r="A44" s="380"/>
    </row>
    <row r="45" spans="1:1" customFormat="1" x14ac:dyDescent="0.2">
      <c r="A45" s="380"/>
    </row>
    <row r="46" spans="1:1" customFormat="1" x14ac:dyDescent="0.2">
      <c r="A46" s="380"/>
    </row>
    <row r="47" spans="1:1" customFormat="1" x14ac:dyDescent="0.2">
      <c r="A47" s="380"/>
    </row>
    <row r="48" spans="1:1" customFormat="1" x14ac:dyDescent="0.2">
      <c r="A48" s="380"/>
    </row>
  </sheetData>
  <mergeCells count="1">
    <mergeCell ref="A34:A48"/>
  </mergeCells>
  <pageMargins left="0.75" right="0.75" top="1" bottom="1" header="0.5" footer="0.5"/>
  <pageSetup paperSize="9" orientation="portrait" horizontalDpi="4294967295" verticalDpi="4294967295"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Y67"/>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50.42578125" style="1" customWidth="1"/>
    <col min="2" max="2" width="11.7109375" style="1" customWidth="1"/>
    <col min="3" max="3" width="9.85546875" style="1" customWidth="1"/>
    <col min="4" max="4" width="11.28515625" style="1" customWidth="1"/>
    <col min="5" max="16384" width="9.140625" style="1"/>
  </cols>
  <sheetData>
    <row r="1" spans="1:25" hidden="1" x14ac:dyDescent="0.2">
      <c r="A1" s="10" t="s">
        <v>12</v>
      </c>
    </row>
    <row r="2" spans="1:25" hidden="1" x14ac:dyDescent="0.2">
      <c r="A2" s="11" t="s">
        <v>45</v>
      </c>
    </row>
    <row r="3" spans="1:25" s="2" customFormat="1" ht="26.25" hidden="1" customHeight="1" x14ac:dyDescent="0.2">
      <c r="A3" s="12" t="s">
        <v>0</v>
      </c>
      <c r="B3" s="38" t="e">
        <f>'BAR BB| Open rates'!#REF!</f>
        <v>#REF!</v>
      </c>
      <c r="C3" s="38" t="e">
        <f>'BAR BB| Open rates'!#REF!</f>
        <v>#REF!</v>
      </c>
      <c r="D3" s="38" t="s">
        <v>59</v>
      </c>
    </row>
    <row r="4" spans="1:25" s="7" customFormat="1" ht="12" hidden="1" customHeight="1" x14ac:dyDescent="0.2">
      <c r="A4" s="4" t="s">
        <v>26</v>
      </c>
      <c r="B4" s="35"/>
      <c r="C4" s="35"/>
      <c r="D4" s="1"/>
      <c r="E4" s="1"/>
      <c r="F4" s="1"/>
      <c r="G4" s="1"/>
      <c r="H4" s="1"/>
      <c r="I4" s="1"/>
      <c r="J4" s="1"/>
      <c r="K4" s="1"/>
      <c r="L4" s="1"/>
      <c r="M4" s="1"/>
      <c r="N4" s="1"/>
      <c r="O4" s="1"/>
      <c r="P4" s="1"/>
      <c r="Q4" s="1"/>
      <c r="R4" s="6"/>
      <c r="S4" s="6"/>
      <c r="T4" s="6"/>
      <c r="U4" s="6"/>
      <c r="V4" s="6"/>
      <c r="W4" s="6"/>
      <c r="X4" s="6"/>
      <c r="Y4" s="6"/>
    </row>
    <row r="5" spans="1:25" s="9" customFormat="1" ht="12" hidden="1" customHeight="1" x14ac:dyDescent="0.2">
      <c r="A5" s="8">
        <v>1</v>
      </c>
      <c r="B5" s="34" t="e">
        <f>'BAR BB| Open rates'!#REF!*0.95</f>
        <v>#REF!</v>
      </c>
      <c r="C5" s="34" t="e">
        <f>'BAR BB| Open rates'!#REF!*0.95</f>
        <v>#REF!</v>
      </c>
      <c r="D5" s="34" t="e">
        <f>'BAR BB| Open rates'!#REF!*0.95</f>
        <v>#REF!</v>
      </c>
      <c r="E5" s="1"/>
      <c r="F5" s="1"/>
      <c r="G5" s="1"/>
      <c r="H5" s="1"/>
      <c r="I5" s="1"/>
      <c r="J5" s="1"/>
      <c r="K5" s="1"/>
      <c r="L5" s="1"/>
      <c r="M5" s="1"/>
      <c r="N5" s="1"/>
      <c r="O5" s="1"/>
      <c r="P5" s="1"/>
      <c r="Q5" s="1"/>
      <c r="R5" s="6"/>
      <c r="S5" s="6"/>
      <c r="T5" s="6"/>
      <c r="U5" s="6"/>
      <c r="V5" s="6"/>
      <c r="W5" s="6"/>
      <c r="X5" s="6"/>
      <c r="Y5" s="6"/>
    </row>
    <row r="6" spans="1:25" s="9" customFormat="1" ht="12" hidden="1" customHeight="1" x14ac:dyDescent="0.2">
      <c r="A6" s="8">
        <v>2</v>
      </c>
      <c r="B6" s="34" t="e">
        <f>'BAR BB| Open rates'!#REF!*0.95</f>
        <v>#REF!</v>
      </c>
      <c r="C6" s="34" t="e">
        <f>'BAR BB| Open rates'!#REF!*0.95</f>
        <v>#REF!</v>
      </c>
      <c r="D6" s="34" t="e">
        <f>'BAR BB| Open rates'!#REF!*0.95</f>
        <v>#REF!</v>
      </c>
      <c r="E6" s="1"/>
      <c r="F6" s="1"/>
      <c r="G6" s="1"/>
      <c r="H6" s="1"/>
      <c r="I6" s="1"/>
      <c r="J6" s="1"/>
      <c r="K6" s="1"/>
      <c r="L6" s="1"/>
      <c r="M6" s="1"/>
      <c r="N6" s="1"/>
      <c r="O6" s="1"/>
      <c r="P6" s="1"/>
      <c r="Q6" s="1"/>
      <c r="R6" s="6"/>
      <c r="S6" s="6"/>
      <c r="T6" s="6"/>
      <c r="U6" s="6"/>
      <c r="V6" s="6"/>
      <c r="W6" s="6"/>
      <c r="X6" s="6"/>
      <c r="Y6" s="6"/>
    </row>
    <row r="7" spans="1:25" s="7" customFormat="1" ht="12" hidden="1" customHeight="1" x14ac:dyDescent="0.2">
      <c r="A7" s="4" t="s">
        <v>27</v>
      </c>
      <c r="B7" s="35"/>
      <c r="C7" s="35"/>
      <c r="D7" s="35"/>
      <c r="E7" s="1"/>
      <c r="F7" s="1"/>
      <c r="G7" s="1"/>
      <c r="H7" s="1"/>
      <c r="I7" s="1"/>
      <c r="J7" s="1"/>
      <c r="K7" s="1"/>
      <c r="L7" s="1"/>
      <c r="M7" s="1"/>
      <c r="N7" s="1"/>
      <c r="O7" s="1"/>
      <c r="P7" s="1"/>
      <c r="Q7" s="1"/>
      <c r="R7" s="6"/>
      <c r="S7" s="6"/>
      <c r="T7" s="6"/>
      <c r="U7" s="6"/>
      <c r="V7" s="6"/>
      <c r="W7" s="6"/>
      <c r="X7" s="6"/>
      <c r="Y7" s="6"/>
    </row>
    <row r="8" spans="1:25"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1"/>
      <c r="N8" s="1"/>
      <c r="O8" s="1"/>
      <c r="P8" s="1"/>
      <c r="Q8" s="1"/>
      <c r="R8" s="6"/>
      <c r="S8" s="6"/>
      <c r="T8" s="6"/>
      <c r="U8" s="6"/>
      <c r="V8" s="6"/>
      <c r="W8" s="6"/>
      <c r="X8" s="6"/>
      <c r="Y8" s="6"/>
    </row>
    <row r="9" spans="1:25"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1"/>
      <c r="N9" s="1"/>
      <c r="O9" s="1"/>
      <c r="P9" s="1"/>
      <c r="Q9" s="1"/>
      <c r="R9" s="6"/>
      <c r="S9" s="6"/>
      <c r="T9" s="6"/>
      <c r="U9" s="6"/>
      <c r="V9" s="6"/>
      <c r="W9" s="6"/>
      <c r="X9" s="6"/>
      <c r="Y9" s="6"/>
    </row>
    <row r="10" spans="1:25" s="7" customFormat="1" ht="12" hidden="1" customHeight="1" x14ac:dyDescent="0.2">
      <c r="A10" s="4" t="s">
        <v>3</v>
      </c>
      <c r="B10" s="35"/>
      <c r="C10" s="35"/>
      <c r="D10" s="35"/>
      <c r="E10" s="1"/>
      <c r="F10" s="1"/>
      <c r="G10" s="1"/>
      <c r="H10" s="1"/>
      <c r="I10" s="1"/>
      <c r="J10" s="1"/>
      <c r="K10" s="1"/>
      <c r="L10" s="1"/>
      <c r="M10" s="1"/>
      <c r="N10" s="1"/>
      <c r="O10" s="1"/>
      <c r="P10" s="1"/>
      <c r="Q10" s="1"/>
      <c r="R10" s="6"/>
      <c r="S10" s="6"/>
      <c r="T10" s="6"/>
      <c r="U10" s="6"/>
      <c r="V10" s="6"/>
      <c r="W10" s="6"/>
      <c r="X10" s="6"/>
      <c r="Y10" s="6"/>
    </row>
    <row r="11" spans="1:25"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1"/>
      <c r="N11" s="1"/>
      <c r="O11" s="1"/>
      <c r="P11" s="1"/>
      <c r="Q11" s="1"/>
      <c r="R11" s="6"/>
      <c r="S11" s="6"/>
      <c r="T11" s="6"/>
      <c r="U11" s="6"/>
      <c r="V11" s="6"/>
      <c r="W11" s="6"/>
      <c r="X11" s="6"/>
      <c r="Y11" s="6"/>
    </row>
    <row r="12" spans="1:25"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1"/>
      <c r="N12" s="1"/>
      <c r="O12" s="1"/>
      <c r="P12" s="1"/>
      <c r="Q12" s="1"/>
      <c r="R12" s="6"/>
      <c r="S12" s="6"/>
      <c r="T12" s="6"/>
      <c r="U12" s="6"/>
      <c r="V12" s="6"/>
      <c r="W12" s="6"/>
      <c r="X12" s="6"/>
      <c r="Y12" s="6"/>
    </row>
    <row r="13" spans="1:25" hidden="1" x14ac:dyDescent="0.2">
      <c r="B13" s="32"/>
      <c r="C13" s="32"/>
    </row>
    <row r="14" spans="1:25" x14ac:dyDescent="0.2">
      <c r="B14" s="32"/>
      <c r="C14" s="32"/>
    </row>
    <row r="15" spans="1:25" x14ac:dyDescent="0.2">
      <c r="A15" s="11" t="s">
        <v>46</v>
      </c>
      <c r="B15" s="39"/>
      <c r="C15" s="39"/>
    </row>
    <row r="16" spans="1:25" s="33" customFormat="1" ht="26.25" customHeight="1" x14ac:dyDescent="0.2">
      <c r="A16" s="40" t="s">
        <v>0</v>
      </c>
      <c r="B16" s="50" t="e">
        <f>B3</f>
        <v>#REF!</v>
      </c>
      <c r="C16" s="50" t="e">
        <f>C3</f>
        <v>#REF!</v>
      </c>
      <c r="D16" s="50" t="str">
        <f>D3</f>
        <v>29.11.2020-30.11.2020</v>
      </c>
    </row>
    <row r="17" spans="1:25" s="36" customFormat="1" ht="12" customHeight="1" x14ac:dyDescent="0.2">
      <c r="A17" s="43" t="s">
        <v>26</v>
      </c>
      <c r="D17" s="33"/>
      <c r="E17" s="33"/>
      <c r="F17" s="33"/>
      <c r="G17" s="33"/>
      <c r="H17" s="33"/>
      <c r="I17" s="33"/>
      <c r="J17" s="33"/>
      <c r="K17" s="33"/>
      <c r="L17" s="33"/>
      <c r="M17" s="33"/>
      <c r="N17" s="33"/>
      <c r="O17" s="33"/>
      <c r="P17" s="33"/>
      <c r="Q17" s="33"/>
    </row>
    <row r="18" spans="1:25" s="9" customFormat="1" ht="12" customHeight="1" x14ac:dyDescent="0.2">
      <c r="A18" s="8">
        <v>1</v>
      </c>
      <c r="B18" s="19" t="e">
        <f t="shared" ref="B18:D19" si="0">B5*0.85+25</f>
        <v>#REF!</v>
      </c>
      <c r="C18" s="19" t="e">
        <f t="shared" si="0"/>
        <v>#REF!</v>
      </c>
      <c r="D18" s="19" t="e">
        <f t="shared" si="0"/>
        <v>#REF!</v>
      </c>
      <c r="E18" s="1"/>
      <c r="F18" s="1"/>
      <c r="G18" s="1"/>
      <c r="H18" s="1"/>
      <c r="I18" s="1"/>
      <c r="J18" s="1"/>
      <c r="K18" s="1"/>
      <c r="L18" s="1"/>
      <c r="M18" s="1"/>
      <c r="N18" s="1"/>
      <c r="O18" s="1"/>
      <c r="P18" s="1"/>
      <c r="Q18" s="1"/>
      <c r="R18" s="6"/>
      <c r="S18" s="6"/>
      <c r="T18" s="6"/>
      <c r="U18" s="6"/>
      <c r="V18" s="6"/>
      <c r="W18" s="6"/>
      <c r="X18" s="6"/>
      <c r="Y18" s="6"/>
    </row>
    <row r="19" spans="1:25"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6"/>
      <c r="S19" s="6"/>
      <c r="T19" s="6"/>
      <c r="U19" s="6"/>
      <c r="V19" s="6"/>
      <c r="W19" s="6"/>
      <c r="X19" s="6"/>
      <c r="Y19" s="6"/>
    </row>
    <row r="20" spans="1:25" s="7" customFormat="1" ht="12" hidden="1" customHeight="1" x14ac:dyDescent="0.2">
      <c r="A20" s="4" t="s">
        <v>1</v>
      </c>
      <c r="B20" s="19" t="e">
        <f>#REF!*0.85+25</f>
        <v>#REF!</v>
      </c>
      <c r="C20" s="19" t="e">
        <f>#REF!*0.85+25</f>
        <v>#REF!</v>
      </c>
      <c r="D20" s="19" t="e">
        <f>#REF!*0.85+25</f>
        <v>#REF!</v>
      </c>
      <c r="E20" s="1"/>
      <c r="F20" s="1"/>
      <c r="G20" s="1"/>
      <c r="H20" s="1"/>
      <c r="I20" s="1"/>
      <c r="J20" s="1"/>
      <c r="K20" s="1"/>
      <c r="L20" s="1"/>
      <c r="M20" s="1"/>
      <c r="N20" s="1"/>
      <c r="O20" s="1"/>
      <c r="P20" s="1"/>
      <c r="Q20" s="1"/>
      <c r="R20" s="6"/>
      <c r="S20" s="6"/>
      <c r="T20" s="6"/>
      <c r="U20" s="6"/>
      <c r="V20" s="6"/>
      <c r="W20" s="6"/>
      <c r="X20" s="6"/>
      <c r="Y20" s="6"/>
    </row>
    <row r="21" spans="1:25" s="9" customFormat="1" ht="12" hidden="1" customHeight="1" x14ac:dyDescent="0.2">
      <c r="A21" s="8">
        <v>1</v>
      </c>
      <c r="B21" s="19" t="e">
        <f>#REF!*0.85+25</f>
        <v>#REF!</v>
      </c>
      <c r="C21" s="19" t="e">
        <f>#REF!*0.85+25</f>
        <v>#REF!</v>
      </c>
      <c r="D21" s="19" t="e">
        <f>#REF!*0.85+25</f>
        <v>#REF!</v>
      </c>
      <c r="E21" s="1"/>
      <c r="F21" s="1"/>
      <c r="G21" s="1"/>
      <c r="H21" s="1"/>
      <c r="I21" s="1"/>
      <c r="J21" s="1"/>
      <c r="K21" s="1"/>
      <c r="L21" s="1"/>
      <c r="M21" s="1"/>
      <c r="N21" s="1"/>
      <c r="O21" s="1"/>
      <c r="P21" s="1"/>
      <c r="Q21" s="1"/>
      <c r="R21" s="6"/>
      <c r="S21" s="6"/>
      <c r="T21" s="6"/>
      <c r="U21" s="6"/>
      <c r="V21" s="6"/>
      <c r="W21" s="6"/>
      <c r="X21" s="6"/>
      <c r="Y21" s="6"/>
    </row>
    <row r="22" spans="1:25" s="9" customFormat="1" ht="12" hidden="1" customHeight="1" x14ac:dyDescent="0.2">
      <c r="A22" s="8">
        <v>2</v>
      </c>
      <c r="B22" s="19" t="e">
        <f>#REF!*0.85+25</f>
        <v>#REF!</v>
      </c>
      <c r="C22" s="19" t="e">
        <f>#REF!*0.85+25</f>
        <v>#REF!</v>
      </c>
      <c r="D22" s="19" t="e">
        <f>#REF!*0.85+25</f>
        <v>#REF!</v>
      </c>
      <c r="E22" s="1"/>
      <c r="F22" s="1"/>
      <c r="G22" s="1"/>
      <c r="H22" s="1"/>
      <c r="I22" s="1"/>
      <c r="J22" s="1"/>
      <c r="K22" s="1"/>
      <c r="L22" s="1"/>
      <c r="M22" s="1"/>
      <c r="N22" s="1"/>
      <c r="O22" s="1"/>
      <c r="P22" s="1"/>
      <c r="Q22" s="1"/>
      <c r="R22" s="6"/>
      <c r="S22" s="6"/>
      <c r="T22" s="6"/>
      <c r="U22" s="6"/>
      <c r="V22" s="6"/>
      <c r="W22" s="6"/>
      <c r="X22" s="6"/>
      <c r="Y22" s="6"/>
    </row>
    <row r="23" spans="1:25" s="7" customFormat="1" ht="12" customHeight="1" x14ac:dyDescent="0.2">
      <c r="A23" s="4" t="s">
        <v>27</v>
      </c>
      <c r="B23" s="19"/>
      <c r="C23" s="19"/>
      <c r="D23" s="19"/>
      <c r="E23" s="1"/>
      <c r="F23" s="1"/>
      <c r="G23" s="1"/>
      <c r="H23" s="1"/>
      <c r="I23" s="1"/>
      <c r="J23" s="1"/>
      <c r="K23" s="1"/>
      <c r="L23" s="1"/>
      <c r="M23" s="1"/>
      <c r="N23" s="1"/>
      <c r="O23" s="1"/>
      <c r="P23" s="1"/>
      <c r="Q23" s="1"/>
      <c r="R23" s="6"/>
      <c r="S23" s="6"/>
      <c r="T23" s="6"/>
      <c r="U23" s="6"/>
      <c r="V23" s="6"/>
      <c r="W23" s="6"/>
      <c r="X23" s="6"/>
      <c r="Y23" s="6"/>
    </row>
    <row r="24" spans="1:25" s="9" customFormat="1" ht="12" customHeight="1" x14ac:dyDescent="0.2">
      <c r="A24" s="8">
        <v>1</v>
      </c>
      <c r="B24" s="19" t="e">
        <f t="shared" ref="B24:D25" si="1">B8*0.85+25</f>
        <v>#REF!</v>
      </c>
      <c r="C24" s="19" t="e">
        <f t="shared" si="1"/>
        <v>#REF!</v>
      </c>
      <c r="D24" s="19" t="e">
        <f t="shared" si="1"/>
        <v>#REF!</v>
      </c>
      <c r="E24" s="1"/>
      <c r="F24" s="1"/>
      <c r="G24" s="1"/>
      <c r="H24" s="1"/>
      <c r="I24" s="1"/>
      <c r="J24" s="1"/>
      <c r="K24" s="1"/>
      <c r="L24" s="1"/>
      <c r="M24" s="1"/>
      <c r="N24" s="1"/>
      <c r="O24" s="1"/>
      <c r="P24" s="1"/>
      <c r="Q24" s="1"/>
      <c r="R24" s="6"/>
      <c r="S24" s="6"/>
      <c r="T24" s="6"/>
      <c r="U24" s="6"/>
      <c r="V24" s="6"/>
      <c r="W24" s="6"/>
      <c r="X24" s="6"/>
      <c r="Y24" s="6"/>
    </row>
    <row r="25" spans="1:25" s="9" customFormat="1" ht="12" customHeight="1" x14ac:dyDescent="0.2">
      <c r="A25" s="8">
        <v>2</v>
      </c>
      <c r="B25" s="19" t="e">
        <f t="shared" si="1"/>
        <v>#REF!</v>
      </c>
      <c r="C25" s="19" t="e">
        <f t="shared" si="1"/>
        <v>#REF!</v>
      </c>
      <c r="D25" s="19" t="e">
        <f t="shared" si="1"/>
        <v>#REF!</v>
      </c>
      <c r="E25" s="1"/>
      <c r="F25" s="1"/>
      <c r="G25" s="1"/>
      <c r="H25" s="1"/>
      <c r="I25" s="1"/>
      <c r="J25" s="1"/>
      <c r="K25" s="1"/>
      <c r="L25" s="1"/>
      <c r="M25" s="1"/>
      <c r="N25" s="1"/>
      <c r="O25" s="1"/>
      <c r="P25" s="1"/>
      <c r="Q25" s="1"/>
      <c r="R25" s="6"/>
      <c r="S25" s="6"/>
      <c r="T25" s="6"/>
      <c r="U25" s="6"/>
      <c r="V25" s="6"/>
      <c r="W25" s="6"/>
      <c r="X25" s="6"/>
      <c r="Y25" s="6"/>
    </row>
    <row r="26" spans="1:25" s="7" customFormat="1" ht="12" hidden="1" customHeight="1" x14ac:dyDescent="0.2">
      <c r="A26" s="4" t="s">
        <v>2</v>
      </c>
      <c r="B26" s="19" t="e">
        <f>#REF!*0.85+25</f>
        <v>#REF!</v>
      </c>
      <c r="C26" s="19" t="e">
        <f>#REF!*0.85+25</f>
        <v>#REF!</v>
      </c>
      <c r="D26" s="19" t="e">
        <f>#REF!*0.85+25</f>
        <v>#REF!</v>
      </c>
      <c r="E26" s="1"/>
      <c r="F26" s="1"/>
      <c r="G26" s="1"/>
      <c r="H26" s="1"/>
      <c r="I26" s="1"/>
      <c r="J26" s="1"/>
      <c r="K26" s="1"/>
      <c r="L26" s="1"/>
      <c r="M26" s="1"/>
      <c r="N26" s="1"/>
      <c r="O26" s="1"/>
      <c r="P26" s="1"/>
      <c r="Q26" s="1"/>
      <c r="R26" s="6"/>
      <c r="S26" s="6"/>
      <c r="T26" s="6"/>
      <c r="U26" s="6"/>
      <c r="V26" s="6"/>
      <c r="W26" s="6"/>
      <c r="X26" s="6"/>
      <c r="Y26" s="6"/>
    </row>
    <row r="27" spans="1:25" s="9" customFormat="1" ht="12" hidden="1" customHeight="1" x14ac:dyDescent="0.2">
      <c r="A27" s="8">
        <v>1</v>
      </c>
      <c r="B27" s="19" t="e">
        <f>#REF!*0.85+25</f>
        <v>#REF!</v>
      </c>
      <c r="C27" s="19" t="e">
        <f>#REF!*0.85+25</f>
        <v>#REF!</v>
      </c>
      <c r="D27" s="19" t="e">
        <f>#REF!*0.85+25</f>
        <v>#REF!</v>
      </c>
      <c r="E27" s="1"/>
      <c r="F27" s="1"/>
      <c r="G27" s="1"/>
      <c r="H27" s="1"/>
      <c r="I27" s="1"/>
      <c r="J27" s="1"/>
      <c r="K27" s="1"/>
      <c r="L27" s="1"/>
      <c r="M27" s="1"/>
      <c r="N27" s="1"/>
      <c r="O27" s="1"/>
      <c r="P27" s="1"/>
      <c r="Q27" s="1"/>
      <c r="R27" s="6"/>
      <c r="S27" s="6"/>
      <c r="T27" s="6"/>
      <c r="U27" s="6"/>
      <c r="V27" s="6"/>
      <c r="W27" s="6"/>
      <c r="X27" s="6"/>
      <c r="Y27" s="6"/>
    </row>
    <row r="28" spans="1:25" s="9" customFormat="1" ht="12" hidden="1" customHeight="1" x14ac:dyDescent="0.2">
      <c r="A28" s="8">
        <v>2</v>
      </c>
      <c r="B28" s="19" t="e">
        <f>#REF!*0.85+25</f>
        <v>#REF!</v>
      </c>
      <c r="C28" s="19" t="e">
        <f>#REF!*0.85+25</f>
        <v>#REF!</v>
      </c>
      <c r="D28" s="19" t="e">
        <f>#REF!*0.85+25</f>
        <v>#REF!</v>
      </c>
      <c r="E28" s="1"/>
      <c r="F28" s="1"/>
      <c r="G28" s="1"/>
      <c r="H28" s="1"/>
      <c r="I28" s="1"/>
      <c r="J28" s="1"/>
      <c r="K28" s="1"/>
      <c r="L28" s="1"/>
      <c r="M28" s="1"/>
      <c r="N28" s="1"/>
      <c r="O28" s="1"/>
      <c r="P28" s="1"/>
      <c r="Q28" s="1"/>
      <c r="R28" s="6"/>
      <c r="S28" s="6"/>
      <c r="T28" s="6"/>
      <c r="U28" s="6"/>
      <c r="V28" s="6"/>
      <c r="W28" s="6"/>
      <c r="X28" s="6"/>
      <c r="Y28" s="6"/>
    </row>
    <row r="29" spans="1:25" s="7" customFormat="1" ht="12" customHeight="1" x14ac:dyDescent="0.2">
      <c r="A29" s="4" t="s">
        <v>3</v>
      </c>
      <c r="B29" s="19"/>
      <c r="C29" s="19"/>
      <c r="D29" s="19"/>
      <c r="E29" s="1"/>
      <c r="F29" s="1"/>
      <c r="G29" s="1"/>
      <c r="H29" s="1"/>
      <c r="I29" s="1"/>
      <c r="J29" s="1"/>
      <c r="K29" s="1"/>
      <c r="L29" s="1"/>
      <c r="M29" s="1"/>
      <c r="N29" s="1"/>
      <c r="O29" s="1"/>
      <c r="P29" s="1"/>
      <c r="Q29" s="1"/>
      <c r="R29" s="6"/>
      <c r="S29" s="6"/>
      <c r="T29" s="6"/>
      <c r="U29" s="6"/>
      <c r="V29" s="6"/>
      <c r="W29" s="6"/>
      <c r="X29" s="6"/>
      <c r="Y29" s="6"/>
    </row>
    <row r="30" spans="1:25" s="9" customFormat="1" ht="12" customHeight="1" x14ac:dyDescent="0.2">
      <c r="A30" s="8">
        <v>1</v>
      </c>
      <c r="B30" s="19" t="e">
        <f t="shared" ref="B30:D31" si="2">B11*0.85+25</f>
        <v>#REF!</v>
      </c>
      <c r="C30" s="19" t="e">
        <f t="shared" si="2"/>
        <v>#REF!</v>
      </c>
      <c r="D30" s="19" t="e">
        <f t="shared" si="2"/>
        <v>#REF!</v>
      </c>
      <c r="E30" s="1"/>
      <c r="F30" s="1"/>
      <c r="G30" s="1"/>
      <c r="H30" s="1"/>
      <c r="I30" s="1"/>
      <c r="J30" s="1"/>
      <c r="K30" s="1"/>
      <c r="L30" s="1"/>
      <c r="M30" s="1"/>
      <c r="N30" s="1"/>
      <c r="O30" s="1"/>
      <c r="P30" s="1"/>
      <c r="Q30" s="1"/>
      <c r="R30" s="6"/>
      <c r="S30" s="6"/>
      <c r="T30" s="6"/>
      <c r="U30" s="6"/>
      <c r="V30" s="6"/>
      <c r="W30" s="6"/>
      <c r="X30" s="6"/>
      <c r="Y30" s="6"/>
    </row>
    <row r="31" spans="1:25" s="9" customFormat="1" ht="12" customHeight="1" x14ac:dyDescent="0.2">
      <c r="A31" s="8">
        <v>2</v>
      </c>
      <c r="B31" s="19" t="e">
        <f t="shared" si="2"/>
        <v>#REF!</v>
      </c>
      <c r="C31" s="19" t="e">
        <f t="shared" si="2"/>
        <v>#REF!</v>
      </c>
      <c r="D31" s="19" t="e">
        <f t="shared" si="2"/>
        <v>#REF!</v>
      </c>
      <c r="E31" s="1"/>
      <c r="F31" s="1"/>
      <c r="G31" s="1"/>
      <c r="H31" s="1"/>
      <c r="I31" s="1"/>
      <c r="J31" s="1"/>
      <c r="K31" s="1"/>
      <c r="L31" s="1"/>
      <c r="M31" s="1"/>
      <c r="N31" s="1"/>
      <c r="O31" s="1"/>
      <c r="P31" s="1"/>
      <c r="Q31" s="1"/>
      <c r="R31" s="6"/>
      <c r="S31" s="6"/>
      <c r="T31" s="6"/>
      <c r="U31" s="6"/>
      <c r="V31" s="6"/>
      <c r="W31" s="6"/>
      <c r="X31" s="6"/>
      <c r="Y31" s="6"/>
    </row>
    <row r="32" spans="1:25" s="7" customFormat="1" ht="12" hidden="1" customHeight="1" x14ac:dyDescent="0.2">
      <c r="A32" s="4" t="s">
        <v>4</v>
      </c>
      <c r="B32" s="1"/>
      <c r="C32" s="1"/>
      <c r="D32" s="1"/>
      <c r="E32" s="1"/>
      <c r="F32" s="1"/>
      <c r="G32" s="1"/>
      <c r="H32" s="1"/>
      <c r="I32" s="1"/>
      <c r="J32" s="1"/>
      <c r="K32" s="1"/>
      <c r="L32" s="1"/>
      <c r="M32" s="1"/>
      <c r="N32" s="1"/>
      <c r="O32" s="1"/>
      <c r="P32" s="1"/>
      <c r="Q32" s="1"/>
      <c r="R32" s="6"/>
      <c r="S32" s="6"/>
      <c r="T32" s="6"/>
      <c r="U32" s="6"/>
      <c r="V32" s="6"/>
      <c r="W32" s="6"/>
      <c r="X32" s="6"/>
      <c r="Y32" s="6"/>
    </row>
    <row r="33" spans="1:25" s="9" customFormat="1" ht="12" hidden="1" customHeight="1" x14ac:dyDescent="0.2">
      <c r="A33" s="8" t="s">
        <v>37</v>
      </c>
      <c r="B33" s="1"/>
      <c r="C33" s="1"/>
      <c r="D33" s="1"/>
      <c r="E33" s="1"/>
      <c r="F33" s="1"/>
      <c r="G33" s="1"/>
      <c r="H33" s="1"/>
      <c r="I33" s="1"/>
      <c r="J33" s="1"/>
      <c r="K33" s="1"/>
      <c r="L33" s="1"/>
      <c r="M33" s="1"/>
      <c r="N33" s="1"/>
      <c r="O33" s="1"/>
      <c r="P33" s="1"/>
      <c r="Q33" s="1"/>
      <c r="R33" s="6"/>
      <c r="S33" s="6"/>
      <c r="T33" s="6"/>
      <c r="U33" s="6"/>
      <c r="V33" s="6"/>
      <c r="W33" s="6"/>
      <c r="X33" s="6"/>
      <c r="Y33" s="6"/>
    </row>
    <row r="34" spans="1:25" s="9" customFormat="1" ht="12" hidden="1" customHeight="1" x14ac:dyDescent="0.2">
      <c r="A34" s="8">
        <v>2</v>
      </c>
      <c r="B34" s="1"/>
      <c r="C34" s="1"/>
      <c r="D34" s="1"/>
      <c r="E34" s="1"/>
      <c r="F34" s="1"/>
      <c r="G34" s="1"/>
      <c r="H34" s="1"/>
      <c r="I34" s="1"/>
      <c r="J34" s="1"/>
      <c r="K34" s="1"/>
      <c r="L34" s="1"/>
      <c r="M34" s="1"/>
      <c r="N34" s="1"/>
      <c r="O34" s="1"/>
      <c r="P34" s="1"/>
      <c r="Q34" s="1"/>
      <c r="R34" s="6"/>
      <c r="S34" s="6"/>
      <c r="T34" s="6"/>
      <c r="U34" s="6"/>
      <c r="V34" s="6"/>
      <c r="W34" s="6"/>
      <c r="X34" s="6"/>
      <c r="Y34" s="6"/>
    </row>
    <row r="35" spans="1:25" s="7" customFormat="1" ht="12" hidden="1" customHeight="1" x14ac:dyDescent="0.2">
      <c r="A35" s="4" t="s">
        <v>5</v>
      </c>
      <c r="B35" s="1"/>
      <c r="C35" s="1"/>
      <c r="D35" s="1"/>
      <c r="E35" s="1"/>
      <c r="F35" s="1"/>
      <c r="G35" s="1"/>
      <c r="H35" s="1"/>
      <c r="I35" s="1"/>
      <c r="J35" s="1"/>
      <c r="K35" s="1"/>
      <c r="L35" s="1"/>
      <c r="M35" s="1"/>
      <c r="N35" s="1"/>
      <c r="O35" s="1"/>
      <c r="P35" s="1"/>
      <c r="Q35" s="1"/>
      <c r="R35" s="6"/>
      <c r="S35" s="6"/>
      <c r="T35" s="6"/>
      <c r="U35" s="6"/>
      <c r="V35" s="6"/>
      <c r="W35" s="6"/>
      <c r="X35" s="6"/>
      <c r="Y35" s="6"/>
    </row>
    <row r="36" spans="1:25" s="9" customFormat="1" ht="12" hidden="1" customHeight="1" x14ac:dyDescent="0.2">
      <c r="A36" s="8" t="s">
        <v>37</v>
      </c>
      <c r="B36" s="1"/>
      <c r="C36" s="1"/>
      <c r="D36" s="1"/>
      <c r="E36" s="1"/>
      <c r="F36" s="1"/>
      <c r="G36" s="1"/>
      <c r="H36" s="1"/>
      <c r="I36" s="1"/>
      <c r="J36" s="1"/>
      <c r="K36" s="1"/>
      <c r="L36" s="1"/>
      <c r="M36" s="1"/>
      <c r="N36" s="1"/>
      <c r="O36" s="1"/>
      <c r="P36" s="1"/>
      <c r="Q36" s="1"/>
      <c r="R36" s="6"/>
      <c r="S36" s="6"/>
      <c r="T36" s="6"/>
      <c r="U36" s="6"/>
      <c r="V36" s="6"/>
      <c r="W36" s="6"/>
      <c r="X36" s="6"/>
      <c r="Y36" s="6"/>
    </row>
    <row r="37" spans="1:25" s="9" customFormat="1" ht="12" hidden="1" customHeight="1" x14ac:dyDescent="0.2">
      <c r="A37" s="8">
        <v>2</v>
      </c>
      <c r="B37" s="1"/>
      <c r="C37" s="1"/>
      <c r="D37" s="1"/>
      <c r="E37" s="1"/>
      <c r="F37" s="1"/>
      <c r="G37" s="1"/>
      <c r="H37" s="1"/>
      <c r="I37" s="1"/>
      <c r="J37" s="1"/>
      <c r="K37" s="1"/>
      <c r="L37" s="1"/>
      <c r="M37" s="1"/>
      <c r="N37" s="1"/>
      <c r="O37" s="1"/>
      <c r="P37" s="1"/>
      <c r="Q37" s="1"/>
      <c r="R37" s="6"/>
      <c r="S37" s="6"/>
      <c r="T37" s="6"/>
      <c r="U37" s="6"/>
      <c r="V37" s="6"/>
      <c r="W37" s="6"/>
      <c r="X37" s="6"/>
      <c r="Y37" s="6"/>
    </row>
    <row r="38" spans="1:25" s="7" customFormat="1" ht="12" hidden="1" customHeight="1" x14ac:dyDescent="0.2">
      <c r="A38" s="4" t="s">
        <v>6</v>
      </c>
      <c r="B38" s="1"/>
      <c r="C38" s="1"/>
      <c r="D38" s="1"/>
      <c r="E38" s="1"/>
      <c r="F38" s="1"/>
      <c r="G38" s="1"/>
      <c r="H38" s="1"/>
      <c r="I38" s="1"/>
      <c r="J38" s="1"/>
      <c r="K38" s="1"/>
      <c r="L38" s="1"/>
      <c r="M38" s="1"/>
      <c r="N38" s="1"/>
      <c r="O38" s="1"/>
      <c r="P38" s="1"/>
      <c r="Q38" s="1"/>
      <c r="R38" s="6"/>
      <c r="S38" s="6"/>
      <c r="T38" s="6"/>
      <c r="U38" s="6"/>
      <c r="V38" s="6"/>
      <c r="W38" s="6"/>
      <c r="X38" s="6"/>
      <c r="Y38" s="6"/>
    </row>
    <row r="39" spans="1:25" s="9" customFormat="1" ht="12" hidden="1" customHeight="1" x14ac:dyDescent="0.2">
      <c r="A39" s="8" t="s">
        <v>14</v>
      </c>
      <c r="B39" s="1"/>
      <c r="C39" s="1"/>
      <c r="D39" s="1"/>
      <c r="E39" s="1"/>
      <c r="F39" s="1"/>
      <c r="G39" s="1"/>
      <c r="H39" s="1"/>
      <c r="I39" s="1"/>
      <c r="J39" s="1"/>
      <c r="K39" s="1"/>
      <c r="L39" s="1"/>
      <c r="M39" s="1"/>
      <c r="N39" s="1"/>
      <c r="O39" s="1"/>
      <c r="P39" s="1"/>
      <c r="Q39" s="1"/>
      <c r="R39" s="6"/>
      <c r="S39" s="6"/>
      <c r="T39" s="6"/>
      <c r="U39" s="6"/>
      <c r="V39" s="6"/>
      <c r="W39" s="6"/>
      <c r="X39" s="6"/>
      <c r="Y39" s="6"/>
    </row>
    <row r="40" spans="1:25" s="7" customFormat="1" ht="12" hidden="1" customHeight="1" x14ac:dyDescent="0.2">
      <c r="A40" s="4" t="s">
        <v>7</v>
      </c>
      <c r="B40" s="1"/>
      <c r="C40" s="1"/>
      <c r="D40" s="1"/>
      <c r="E40" s="1"/>
      <c r="F40" s="1"/>
      <c r="G40" s="1"/>
      <c r="H40" s="1"/>
      <c r="I40" s="1"/>
      <c r="J40" s="1"/>
      <c r="K40" s="1"/>
      <c r="L40" s="1"/>
      <c r="M40" s="1"/>
      <c r="N40" s="1"/>
      <c r="O40" s="1"/>
      <c r="P40" s="1"/>
      <c r="Q40" s="1"/>
      <c r="R40" s="6"/>
      <c r="S40" s="6"/>
      <c r="T40" s="6"/>
      <c r="U40" s="6"/>
      <c r="V40" s="6"/>
      <c r="W40" s="6"/>
      <c r="X40" s="6"/>
      <c r="Y40" s="6"/>
    </row>
    <row r="41" spans="1:25" s="9" customFormat="1" ht="12" hidden="1" customHeight="1" x14ac:dyDescent="0.2">
      <c r="A41" s="8" t="s">
        <v>14</v>
      </c>
      <c r="B41" s="1"/>
      <c r="C41" s="1"/>
      <c r="D41" s="1"/>
      <c r="E41" s="1"/>
      <c r="F41" s="1"/>
      <c r="G41" s="1"/>
      <c r="H41" s="1"/>
      <c r="I41" s="1"/>
      <c r="J41" s="1"/>
      <c r="K41" s="1"/>
      <c r="L41" s="1"/>
      <c r="M41" s="1"/>
      <c r="N41" s="1"/>
      <c r="O41" s="1"/>
      <c r="P41" s="1"/>
      <c r="Q41" s="1"/>
      <c r="R41" s="6"/>
      <c r="S41" s="6"/>
      <c r="T41" s="6"/>
      <c r="U41" s="6"/>
      <c r="V41" s="6"/>
      <c r="W41" s="6"/>
      <c r="X41" s="6"/>
      <c r="Y41" s="6"/>
    </row>
    <row r="42" spans="1:25" s="7" customFormat="1" ht="12" hidden="1" customHeight="1" x14ac:dyDescent="0.2">
      <c r="A42" s="4" t="s">
        <v>8</v>
      </c>
      <c r="B42" s="1"/>
      <c r="C42" s="1"/>
      <c r="D42" s="1"/>
      <c r="E42" s="1"/>
      <c r="F42" s="1"/>
      <c r="G42" s="1"/>
      <c r="H42" s="1"/>
      <c r="I42" s="1"/>
      <c r="J42" s="1"/>
      <c r="K42" s="1"/>
      <c r="L42" s="1"/>
      <c r="M42" s="1"/>
      <c r="N42" s="1"/>
      <c r="O42" s="1"/>
      <c r="P42" s="1"/>
      <c r="Q42" s="1"/>
      <c r="R42" s="6"/>
      <c r="S42" s="6"/>
      <c r="T42" s="6"/>
      <c r="U42" s="6"/>
      <c r="V42" s="6"/>
      <c r="W42" s="6"/>
      <c r="X42" s="6"/>
      <c r="Y42" s="6"/>
    </row>
    <row r="43" spans="1:25" s="9" customFormat="1" ht="12" hidden="1" customHeight="1" x14ac:dyDescent="0.2">
      <c r="A43" s="8" t="s">
        <v>13</v>
      </c>
      <c r="B43" s="1"/>
      <c r="C43" s="1"/>
      <c r="D43" s="1"/>
      <c r="E43" s="1"/>
      <c r="F43" s="1"/>
      <c r="G43" s="1"/>
      <c r="H43" s="1"/>
      <c r="I43" s="1"/>
      <c r="J43" s="1"/>
      <c r="K43" s="1"/>
      <c r="L43" s="1"/>
      <c r="M43" s="1"/>
      <c r="N43" s="1"/>
      <c r="O43" s="1"/>
      <c r="P43" s="1"/>
      <c r="Q43" s="1"/>
      <c r="R43" s="6"/>
      <c r="S43" s="6"/>
      <c r="T43" s="6"/>
      <c r="U43" s="6"/>
      <c r="V43" s="6"/>
      <c r="W43" s="6"/>
      <c r="X43" s="6"/>
      <c r="Y43" s="6"/>
    </row>
    <row r="44" spans="1:25" s="7" customFormat="1" ht="12" hidden="1" customHeight="1" x14ac:dyDescent="0.2">
      <c r="A44" s="4" t="s">
        <v>9</v>
      </c>
      <c r="B44" s="1"/>
      <c r="C44" s="1"/>
      <c r="D44" s="1"/>
      <c r="E44" s="1"/>
      <c r="F44" s="1"/>
      <c r="G44" s="1"/>
      <c r="H44" s="1"/>
      <c r="I44" s="1"/>
      <c r="J44" s="1"/>
      <c r="K44" s="1"/>
      <c r="L44" s="1"/>
      <c r="M44" s="1"/>
      <c r="N44" s="1"/>
      <c r="O44" s="1"/>
      <c r="P44" s="1"/>
      <c r="Q44" s="1"/>
      <c r="R44" s="6"/>
      <c r="S44" s="6"/>
      <c r="T44" s="6"/>
      <c r="U44" s="6"/>
      <c r="V44" s="6"/>
      <c r="W44" s="6"/>
      <c r="X44" s="6"/>
      <c r="Y44" s="6"/>
    </row>
    <row r="45" spans="1:25" s="9" customFormat="1" ht="12" hidden="1" customHeight="1" x14ac:dyDescent="0.2">
      <c r="A45" s="8" t="s">
        <v>15</v>
      </c>
      <c r="B45" s="1"/>
      <c r="C45" s="1"/>
      <c r="D45" s="1"/>
      <c r="E45" s="1"/>
      <c r="F45" s="1"/>
      <c r="G45" s="1"/>
      <c r="H45" s="1"/>
      <c r="I45" s="1"/>
      <c r="J45" s="1"/>
      <c r="K45" s="1"/>
      <c r="L45" s="1"/>
      <c r="M45" s="1"/>
      <c r="N45" s="1"/>
      <c r="O45" s="1"/>
      <c r="P45" s="1"/>
      <c r="Q45" s="1"/>
      <c r="R45" s="6"/>
      <c r="S45" s="6"/>
      <c r="T45" s="6"/>
      <c r="U45" s="6"/>
      <c r="V45" s="6"/>
      <c r="W45" s="6"/>
      <c r="X45" s="6"/>
      <c r="Y45" s="6"/>
    </row>
    <row r="46" spans="1:25" s="7" customFormat="1" ht="12" hidden="1" customHeight="1" x14ac:dyDescent="0.2">
      <c r="A46" s="4" t="s">
        <v>11</v>
      </c>
      <c r="B46" s="1"/>
      <c r="C46" s="1"/>
      <c r="D46" s="1"/>
      <c r="E46" s="1"/>
      <c r="F46" s="1"/>
      <c r="G46" s="1"/>
      <c r="H46" s="1"/>
      <c r="I46" s="1"/>
      <c r="J46" s="1"/>
      <c r="K46" s="1"/>
      <c r="L46" s="1"/>
      <c r="M46" s="1"/>
      <c r="N46" s="1"/>
      <c r="O46" s="1"/>
      <c r="P46" s="1"/>
      <c r="Q46" s="1"/>
      <c r="R46" s="6"/>
      <c r="S46" s="6"/>
      <c r="T46" s="6"/>
      <c r="U46" s="6"/>
      <c r="V46" s="6"/>
      <c r="W46" s="6"/>
      <c r="X46" s="6"/>
      <c r="Y46" s="6"/>
    </row>
    <row r="47" spans="1:25" s="9" customFormat="1" ht="12" hidden="1" customHeight="1" x14ac:dyDescent="0.2">
      <c r="A47" s="8" t="s">
        <v>37</v>
      </c>
      <c r="B47" s="1"/>
      <c r="C47" s="1"/>
      <c r="D47" s="1"/>
      <c r="E47" s="1"/>
      <c r="F47" s="1"/>
      <c r="G47" s="1"/>
      <c r="H47" s="1"/>
      <c r="I47" s="1"/>
      <c r="J47" s="1"/>
      <c r="K47" s="1"/>
      <c r="L47" s="1"/>
      <c r="M47" s="1"/>
      <c r="N47" s="1"/>
      <c r="O47" s="1"/>
      <c r="P47" s="1"/>
      <c r="Q47" s="1"/>
      <c r="R47" s="6"/>
      <c r="S47" s="6"/>
      <c r="T47" s="6"/>
      <c r="U47" s="6"/>
      <c r="V47" s="6"/>
      <c r="W47" s="6"/>
      <c r="X47" s="6"/>
      <c r="Y47" s="6"/>
    </row>
    <row r="48" spans="1:25" s="9" customFormat="1" ht="12" hidden="1" customHeight="1" x14ac:dyDescent="0.2">
      <c r="A48" s="8">
        <v>2</v>
      </c>
      <c r="B48" s="1"/>
      <c r="C48" s="1"/>
      <c r="D48" s="1"/>
      <c r="E48" s="1"/>
      <c r="F48" s="1"/>
      <c r="G48" s="1"/>
      <c r="H48" s="1"/>
      <c r="I48" s="1"/>
      <c r="J48" s="1"/>
      <c r="K48" s="1"/>
      <c r="L48" s="1"/>
      <c r="M48" s="1"/>
      <c r="N48" s="1"/>
      <c r="O48" s="1"/>
      <c r="P48" s="1"/>
      <c r="Q48" s="1"/>
      <c r="R48" s="6"/>
      <c r="S48" s="6"/>
      <c r="T48" s="6"/>
      <c r="U48" s="6"/>
      <c r="V48" s="6"/>
      <c r="W48" s="6"/>
      <c r="X48" s="6"/>
      <c r="Y48" s="6"/>
    </row>
    <row r="49" spans="1:25" s="7" customFormat="1" ht="12" hidden="1" customHeight="1" x14ac:dyDescent="0.2">
      <c r="A49" s="4" t="s">
        <v>10</v>
      </c>
      <c r="B49" s="1"/>
      <c r="C49" s="1"/>
      <c r="D49" s="1"/>
      <c r="E49" s="1"/>
      <c r="F49" s="1"/>
      <c r="G49" s="1"/>
      <c r="H49" s="1"/>
      <c r="I49" s="1"/>
      <c r="J49" s="1"/>
      <c r="K49" s="1"/>
      <c r="L49" s="1"/>
      <c r="M49" s="1"/>
      <c r="N49" s="1"/>
      <c r="O49" s="1"/>
      <c r="P49" s="1"/>
      <c r="Q49" s="1"/>
      <c r="R49" s="6"/>
      <c r="S49" s="6"/>
      <c r="T49" s="6"/>
      <c r="U49" s="6"/>
      <c r="V49" s="6"/>
      <c r="W49" s="6"/>
      <c r="X49" s="6"/>
      <c r="Y49" s="6"/>
    </row>
    <row r="50" spans="1:25" s="9" customFormat="1" ht="12" hidden="1" customHeight="1" x14ac:dyDescent="0.2">
      <c r="A50" s="8" t="s">
        <v>13</v>
      </c>
      <c r="B50" s="1"/>
      <c r="C50" s="1"/>
      <c r="D50" s="1"/>
      <c r="E50" s="1"/>
      <c r="F50" s="1"/>
      <c r="G50" s="1"/>
      <c r="H50" s="1"/>
      <c r="I50" s="1"/>
      <c r="J50" s="1"/>
      <c r="K50" s="1"/>
      <c r="L50" s="1"/>
      <c r="M50" s="1"/>
      <c r="N50" s="1"/>
      <c r="O50" s="1"/>
      <c r="P50" s="1"/>
      <c r="Q50" s="1"/>
      <c r="R50" s="6"/>
      <c r="S50" s="6"/>
      <c r="T50" s="6"/>
      <c r="U50" s="6"/>
      <c r="V50" s="6"/>
      <c r="W50" s="6"/>
      <c r="X50" s="6"/>
      <c r="Y50" s="6"/>
    </row>
    <row r="51" spans="1:25" s="9" customFormat="1" ht="12" hidden="1" customHeight="1" x14ac:dyDescent="0.2">
      <c r="A51" s="8"/>
      <c r="B51" s="1"/>
      <c r="C51" s="1"/>
      <c r="D51" s="1"/>
      <c r="E51" s="1"/>
      <c r="F51" s="1"/>
      <c r="G51" s="1"/>
      <c r="H51" s="1"/>
      <c r="I51" s="1"/>
      <c r="J51" s="1"/>
      <c r="K51" s="1"/>
      <c r="L51" s="1"/>
      <c r="M51" s="1"/>
      <c r="N51" s="1"/>
      <c r="O51" s="1"/>
      <c r="P51" s="1"/>
      <c r="Q51" s="1"/>
      <c r="R51" s="6"/>
      <c r="S51" s="6"/>
      <c r="T51" s="6"/>
      <c r="U51" s="6"/>
      <c r="V51" s="6"/>
      <c r="W51" s="6"/>
      <c r="X51" s="6"/>
      <c r="Y51" s="6"/>
    </row>
    <row r="53" spans="1:25" customFormat="1" ht="15" x14ac:dyDescent="0.25">
      <c r="A53" s="20" t="s">
        <v>49</v>
      </c>
    </row>
    <row r="54" spans="1:25" customFormat="1" ht="15" x14ac:dyDescent="0.25">
      <c r="A54" s="20"/>
    </row>
    <row r="55" spans="1:25" customFormat="1" ht="15" x14ac:dyDescent="0.2">
      <c r="A55" s="47" t="s">
        <v>47</v>
      </c>
    </row>
    <row r="56" spans="1:25" customFormat="1" ht="15" x14ac:dyDescent="0.2">
      <c r="A56" s="47" t="s">
        <v>48</v>
      </c>
    </row>
    <row r="57" spans="1:25" customFormat="1" ht="15" x14ac:dyDescent="0.25">
      <c r="A57" s="20"/>
    </row>
    <row r="58" spans="1:25" customFormat="1" ht="15" x14ac:dyDescent="0.25">
      <c r="A58" s="20"/>
    </row>
    <row r="59" spans="1:25" customFormat="1" ht="15" customHeight="1" x14ac:dyDescent="0.2"/>
    <row r="60" spans="1:25" customFormat="1" x14ac:dyDescent="0.2">
      <c r="A60" s="356" t="s">
        <v>50</v>
      </c>
      <c r="B60" s="357"/>
      <c r="C60" s="357"/>
      <c r="D60" s="357"/>
    </row>
    <row r="61" spans="1:25" customFormat="1" x14ac:dyDescent="0.2">
      <c r="A61" s="357"/>
      <c r="B61" s="357"/>
      <c r="C61" s="357"/>
      <c r="D61" s="357"/>
    </row>
    <row r="62" spans="1:25" customFormat="1" x14ac:dyDescent="0.2">
      <c r="A62" s="357"/>
      <c r="B62" s="357"/>
      <c r="C62" s="357"/>
      <c r="D62" s="357"/>
    </row>
    <row r="63" spans="1:25" customFormat="1" x14ac:dyDescent="0.2">
      <c r="A63" s="357"/>
      <c r="B63" s="357"/>
      <c r="C63" s="357"/>
      <c r="D63" s="357"/>
    </row>
    <row r="64" spans="1:25" customFormat="1" x14ac:dyDescent="0.2">
      <c r="A64" s="357"/>
      <c r="B64" s="357"/>
      <c r="C64" s="357"/>
      <c r="D64" s="357"/>
    </row>
    <row r="65" spans="1:4" customFormat="1" x14ac:dyDescent="0.2">
      <c r="A65" s="357"/>
      <c r="B65" s="357"/>
      <c r="C65" s="357"/>
      <c r="D65" s="357"/>
    </row>
    <row r="66" spans="1:4" customFormat="1" x14ac:dyDescent="0.2">
      <c r="A66" s="357"/>
      <c r="B66" s="357"/>
      <c r="C66" s="357"/>
      <c r="D66" s="357"/>
    </row>
    <row r="67" spans="1:4" customFormat="1" ht="270.75" customHeight="1" x14ac:dyDescent="0.2">
      <c r="A67" s="357"/>
      <c r="B67" s="357"/>
      <c r="C67" s="357"/>
      <c r="D67" s="357"/>
    </row>
  </sheetData>
  <mergeCells count="1">
    <mergeCell ref="A60:D67"/>
  </mergeCells>
  <pageMargins left="0.75" right="0.75" top="1" bottom="1" header="0.5" footer="0.5"/>
  <pageSetup paperSize="9" orientation="portrait"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L37"/>
  <sheetViews>
    <sheetView showGridLines="0" zoomScaleNormal="100" workbookViewId="0">
      <pane xSplit="1" ySplit="1" topLeftCell="AG2" activePane="bottomRight" state="frozen"/>
      <selection pane="topRight" activeCell="B1" sqref="B1"/>
      <selection pane="bottomLeft" activeCell="A3" sqref="A3"/>
      <selection pane="bottomRight" activeCell="A19" sqref="A19"/>
    </sheetView>
  </sheetViews>
  <sheetFormatPr defaultColWidth="9.140625" defaultRowHeight="12.75" x14ac:dyDescent="0.2"/>
  <cols>
    <col min="1" max="1" width="57.42578125" style="32" customWidth="1"/>
    <col min="2" max="2" width="11.7109375" style="32" hidden="1" customWidth="1"/>
    <col min="3" max="22" width="10" style="32" hidden="1" customWidth="1"/>
    <col min="23" max="23" width="2" style="32" hidden="1" customWidth="1"/>
    <col min="24" max="28" width="10" style="32" hidden="1" customWidth="1"/>
    <col min="29" max="29" width="11.85546875" style="32" hidden="1" customWidth="1"/>
    <col min="30" max="35" width="9.85546875" style="32" hidden="1" customWidth="1"/>
    <col min="36" max="38" width="9.85546875" style="32" customWidth="1"/>
    <col min="39" max="16384" width="9.140625" style="32"/>
  </cols>
  <sheetData>
    <row r="1" spans="1:38" x14ac:dyDescent="0.2">
      <c r="A1" s="63" t="s">
        <v>61</v>
      </c>
    </row>
    <row r="2" spans="1:38" x14ac:dyDescent="0.2">
      <c r="A2" s="364" t="s">
        <v>92</v>
      </c>
      <c r="B2" s="364"/>
      <c r="C2" s="364"/>
      <c r="D2" s="364"/>
    </row>
    <row r="3" spans="1:38" x14ac:dyDescent="0.2">
      <c r="A3" s="11" t="s">
        <v>57</v>
      </c>
      <c r="B3" s="39"/>
      <c r="C3" s="39"/>
      <c r="D3" s="39"/>
      <c r="E3" s="39"/>
      <c r="F3" s="39"/>
      <c r="G3" s="39"/>
      <c r="H3" s="39"/>
      <c r="I3" s="39"/>
      <c r="J3" s="39"/>
      <c r="K3" s="39"/>
      <c r="L3" s="39"/>
      <c r="M3" s="39"/>
      <c r="N3" s="39"/>
      <c r="O3" s="39"/>
      <c r="P3" s="39"/>
      <c r="Q3" s="39"/>
      <c r="R3" s="39"/>
      <c r="S3" s="39"/>
      <c r="T3" s="39"/>
      <c r="U3" s="39"/>
      <c r="V3" s="39"/>
      <c r="W3" s="39"/>
      <c r="X3" s="39"/>
      <c r="Y3" s="39"/>
      <c r="Z3" s="39"/>
      <c r="AA3" s="39"/>
      <c r="AB3" s="39"/>
    </row>
    <row r="4" spans="1:38" s="33" customFormat="1" ht="26.25" customHeight="1" x14ac:dyDescent="0.2">
      <c r="A4" s="40"/>
      <c r="B4" s="83" t="e">
        <f>'Отдыхай и катай| Rest &amp; Ski '!L35</f>
        <v>#REF!</v>
      </c>
      <c r="C4" s="83" t="e">
        <f>'Отдыхай и катай| Rest &amp; Ski '!M35</f>
        <v>#REF!</v>
      </c>
      <c r="D4" s="83" t="e">
        <f>'Отдыхай и катай| Rest &amp; Ski '!N35</f>
        <v>#REF!</v>
      </c>
      <c r="E4" s="83" t="e">
        <f>'Отдыхай и катай| Rest &amp; Ski '!O35</f>
        <v>#REF!</v>
      </c>
      <c r="F4" s="83" t="e">
        <f>'Отдыхай и катай| Rest &amp; Ski '!P35</f>
        <v>#REF!</v>
      </c>
      <c r="G4" s="83" t="e">
        <f>'Отдыхай и катай| Rest &amp; Ski '!Q35</f>
        <v>#REF!</v>
      </c>
      <c r="H4" s="83" t="e">
        <f>'Отдыхай и катай| Rest &amp; Ski '!R35</f>
        <v>#REF!</v>
      </c>
      <c r="I4" s="83" t="e">
        <f>'Отдыхай и катай| Rest &amp; Ski '!S35</f>
        <v>#REF!</v>
      </c>
      <c r="J4" s="83" t="e">
        <f>'Отдыхай и катай| Rest &amp; Ski '!T35</f>
        <v>#REF!</v>
      </c>
      <c r="K4" s="83" t="e">
        <f>'Отдыхай и катай| Rest &amp; Ski '!U35</f>
        <v>#REF!</v>
      </c>
      <c r="L4" s="83" t="e">
        <f>'Отдыхай и катай| Rest &amp; Ski '!V35</f>
        <v>#REF!</v>
      </c>
      <c r="M4" s="83" t="e">
        <f>'Отдыхай и катай| Rest &amp; Ski '!W35</f>
        <v>#REF!</v>
      </c>
      <c r="N4" s="83" t="e">
        <f>'Отдыхай и катай| Rest &amp; Ski '!X35</f>
        <v>#REF!</v>
      </c>
      <c r="O4" s="83" t="e">
        <f>'Отдыхай и катай| Rest &amp; Ski '!Y35</f>
        <v>#REF!</v>
      </c>
      <c r="P4" s="83" t="e">
        <f>'Отдыхай и катай| Rest &amp; Ski '!Z35</f>
        <v>#REF!</v>
      </c>
      <c r="Q4" s="83" t="e">
        <f>'Отдыхай и катай| Rest &amp; Ski '!AA35</f>
        <v>#REF!</v>
      </c>
      <c r="R4" s="83" t="e">
        <f>'Отдыхай и катай| Rest &amp; Ski '!AB35</f>
        <v>#REF!</v>
      </c>
      <c r="S4" s="83" t="e">
        <f>'Отдыхай и катай| Rest &amp; Ski '!AC35</f>
        <v>#REF!</v>
      </c>
      <c r="T4" s="83" t="e">
        <f>'Отдыхай и катай| Rest &amp; Ski '!AD35</f>
        <v>#REF!</v>
      </c>
      <c r="U4" s="83" t="e">
        <f>'Отдыхай и катай| Rest &amp; Ski '!AE35</f>
        <v>#REF!</v>
      </c>
      <c r="V4" s="83" t="e">
        <f>'Отдыхай и катай| Rest &amp; Ski '!AF35</f>
        <v>#REF!</v>
      </c>
      <c r="W4" s="83" t="e">
        <f>'Отдыхай и катай| Rest &amp; Ski '!AG35</f>
        <v>#REF!</v>
      </c>
      <c r="X4" s="83" t="e">
        <f>'Отдыхай и катай| Rest &amp; Ski '!AH35</f>
        <v>#REF!</v>
      </c>
      <c r="Y4" s="83" t="e">
        <f>'Отдыхай и катай| Rest &amp; Ski '!AI35</f>
        <v>#REF!</v>
      </c>
      <c r="Z4" s="83" t="e">
        <f>'Отдыхай и катай| Rest &amp; Ski '!AJ35</f>
        <v>#REF!</v>
      </c>
      <c r="AA4" s="83" t="e">
        <f>'Отдыхай и катай| Rest &amp; Ski '!AK35</f>
        <v>#REF!</v>
      </c>
      <c r="AB4" s="83" t="e">
        <f>'Отдыхай и катай| Rest &amp; Ski '!AL35</f>
        <v>#REF!</v>
      </c>
      <c r="AC4" s="113" t="e">
        <f>'BAR BB| Open rates'!#REF!</f>
        <v>#REF!</v>
      </c>
      <c r="AD4" s="113" t="e">
        <f>'BAR BB| Open rates'!#REF!</f>
        <v>#REF!</v>
      </c>
      <c r="AE4" s="113" t="e">
        <f>'BAR BB| Open rates'!#REF!</f>
        <v>#REF!</v>
      </c>
      <c r="AF4" s="113" t="e">
        <f>'BAR BB| Open rates'!#REF!</f>
        <v>#REF!</v>
      </c>
      <c r="AG4" s="113" t="e">
        <f>'BAR BB| Open rates'!#REF!</f>
        <v>#REF!</v>
      </c>
      <c r="AH4" s="113" t="e">
        <f>'BAR BB| Open rates'!#REF!</f>
        <v>#REF!</v>
      </c>
      <c r="AI4" s="113" t="e">
        <f>'BAR BB| Open rates'!#REF!</f>
        <v>#REF!</v>
      </c>
      <c r="AJ4" s="113" t="e">
        <f>'BAR BB| Open rates'!#REF!</f>
        <v>#REF!</v>
      </c>
      <c r="AK4" s="113" t="e">
        <f>'BAR BB| Open rates'!#REF!</f>
        <v>#REF!</v>
      </c>
      <c r="AL4" s="113" t="e">
        <f>'BAR BB| Open rates'!#REF!</f>
        <v>#REF!</v>
      </c>
    </row>
    <row r="5" spans="1:38" s="33" customFormat="1" ht="26.25" customHeight="1" x14ac:dyDescent="0.2">
      <c r="A5" s="49"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113" t="e">
        <f>'BAR BB| Open rates'!#REF!</f>
        <v>#REF!</v>
      </c>
      <c r="AD5" s="113" t="e">
        <f>'BAR BB| Open rates'!#REF!</f>
        <v>#REF!</v>
      </c>
      <c r="AE5" s="113" t="e">
        <f>'BAR BB| Open rates'!#REF!</f>
        <v>#REF!</v>
      </c>
      <c r="AF5" s="113" t="e">
        <f>'BAR BB| Open rates'!#REF!</f>
        <v>#REF!</v>
      </c>
      <c r="AG5" s="113" t="e">
        <f>'BAR BB| Open rates'!#REF!</f>
        <v>#REF!</v>
      </c>
      <c r="AH5" s="113" t="e">
        <f>'BAR BB| Open rates'!#REF!</f>
        <v>#REF!</v>
      </c>
      <c r="AI5" s="113" t="e">
        <f>'BAR BB| Open rates'!#REF!</f>
        <v>#REF!</v>
      </c>
      <c r="AJ5" s="113" t="e">
        <f>'BAR BB| Open rates'!#REF!</f>
        <v>#REF!</v>
      </c>
      <c r="AK5" s="113" t="e">
        <f>'BAR BB| Open rates'!#REF!</f>
        <v>#REF!</v>
      </c>
      <c r="AL5" s="113" t="e">
        <f>'BAR BB| Open rates'!#REF!</f>
        <v>#REF!</v>
      </c>
    </row>
    <row r="6" spans="1:38" s="36" customFormat="1" ht="12" customHeight="1" x14ac:dyDescent="0.2">
      <c r="A6" s="65" t="s">
        <v>63</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row>
    <row r="7" spans="1:38" s="36" customFormat="1" ht="12" customHeight="1" x14ac:dyDescent="0.2">
      <c r="A7" s="52">
        <v>1</v>
      </c>
      <c r="B7" s="60" t="e">
        <f>'Отдыхай и катай| Rest &amp; Ski '!L38+25</f>
        <v>#REF!</v>
      </c>
      <c r="C7" s="60" t="e">
        <f>'Отдыхай и катай| Rest &amp; Ski '!M38+25</f>
        <v>#REF!</v>
      </c>
      <c r="D7" s="60" t="e">
        <f>'Отдыхай и катай| Rest &amp; Ski '!N38+25</f>
        <v>#REF!</v>
      </c>
      <c r="E7" s="60" t="e">
        <f>'Отдыхай и катай| Rest &amp; Ski '!O38+25</f>
        <v>#REF!</v>
      </c>
      <c r="F7" s="60" t="e">
        <f>'Отдыхай и катай| Rest &amp; Ski '!P38+25</f>
        <v>#REF!</v>
      </c>
      <c r="G7" s="60" t="e">
        <f>'Отдыхай и катай| Rest &amp; Ski '!Q38+25</f>
        <v>#REF!</v>
      </c>
      <c r="H7" s="60" t="e">
        <f>'Отдыхай и катай| Rest &amp; Ski '!R38+25</f>
        <v>#REF!</v>
      </c>
      <c r="I7" s="60" t="e">
        <f>'Отдыхай и катай| Rest &amp; Ski '!S38+25</f>
        <v>#REF!</v>
      </c>
      <c r="J7" s="60" t="e">
        <f>'Отдыхай и катай| Rest &amp; Ski '!T38+25</f>
        <v>#REF!</v>
      </c>
      <c r="K7" s="60" t="e">
        <f>'Отдыхай и катай| Rest &amp; Ski '!U38+25</f>
        <v>#REF!</v>
      </c>
      <c r="L7" s="60" t="e">
        <f>'Отдыхай и катай| Rest &amp; Ski '!V38+25</f>
        <v>#REF!</v>
      </c>
      <c r="M7" s="60" t="e">
        <f>'Отдыхай и катай| Rest &amp; Ski '!W38+25</f>
        <v>#REF!</v>
      </c>
      <c r="N7" s="60" t="e">
        <f>'Отдыхай и катай| Rest &amp; Ski '!X38+25</f>
        <v>#REF!</v>
      </c>
      <c r="O7" s="60" t="e">
        <f>'Отдыхай и катай| Rest &amp; Ski '!Y38+25</f>
        <v>#REF!</v>
      </c>
      <c r="P7" s="60" t="e">
        <f>'Отдыхай и катай| Rest &amp; Ski '!Z38+25</f>
        <v>#REF!</v>
      </c>
      <c r="Q7" s="60" t="e">
        <f>'Отдыхай и катай| Rest &amp; Ski '!AA38+25</f>
        <v>#REF!</v>
      </c>
      <c r="R7" s="60" t="e">
        <f>'Отдыхай и катай| Rest &amp; Ski '!AB38+25</f>
        <v>#REF!</v>
      </c>
      <c r="S7" s="60" t="e">
        <f>'Отдыхай и катай| Rest &amp; Ski '!AC38+25</f>
        <v>#REF!</v>
      </c>
      <c r="T7" s="60" t="e">
        <f>'Отдыхай и катай| Rest &amp; Ski '!AD38+25</f>
        <v>#REF!</v>
      </c>
      <c r="U7" s="60" t="e">
        <f>'Отдыхай и катай| Rest &amp; Ski '!AE38+25</f>
        <v>#REF!</v>
      </c>
      <c r="V7" s="60" t="e">
        <f>'Отдыхай и катай| Rest &amp; Ski '!AF38+25</f>
        <v>#REF!</v>
      </c>
      <c r="W7" s="60" t="e">
        <f>'Отдыхай и катай| Rest &amp; Ski '!AG38+25</f>
        <v>#REF!</v>
      </c>
      <c r="X7" s="60" t="e">
        <f>'Отдыхай и катай| Rest &amp; Ski '!AH38+25</f>
        <v>#REF!</v>
      </c>
      <c r="Y7" s="60" t="e">
        <f>'Отдыхай и катай| Rest &amp; Ski '!AI38+25</f>
        <v>#REF!</v>
      </c>
      <c r="Z7" s="60" t="e">
        <f>'Отдыхай и катай| Rest &amp; Ski '!AJ38+25</f>
        <v>#REF!</v>
      </c>
      <c r="AA7" s="60" t="e">
        <f>'Отдыхай и катай| Rest &amp; Ski '!AK38+25</f>
        <v>#REF!</v>
      </c>
      <c r="AB7" s="60" t="e">
        <f>'Отдыхай и катай| Rest &amp; Ski '!AL38+25</f>
        <v>#REF!</v>
      </c>
      <c r="AC7" s="60" t="e">
        <f>'Отдыхай и катай| Rest &amp; Ski '!AM38+25</f>
        <v>#REF!</v>
      </c>
      <c r="AD7" s="60" t="e">
        <f>'Отдыхай и катай| Rest &amp; Ski '!AN38+25</f>
        <v>#REF!</v>
      </c>
      <c r="AE7" s="60" t="e">
        <f>'Отдыхай и катай| Rest &amp; Ski '!AO38+25</f>
        <v>#REF!</v>
      </c>
      <c r="AF7" s="60" t="e">
        <f>'Отдыхай и катай| Rest &amp; Ski '!AP38+25</f>
        <v>#REF!</v>
      </c>
      <c r="AG7" s="60" t="e">
        <f>'Отдыхай и катай| Rest &amp; Ski '!AQ38+25</f>
        <v>#REF!</v>
      </c>
      <c r="AH7" s="60" t="e">
        <f>'Отдыхай и катай| Rest &amp; Ski '!AR38+25</f>
        <v>#REF!</v>
      </c>
      <c r="AI7" s="60" t="e">
        <f>'Отдыхай и катай| Rest &amp; Ski '!AS38+25</f>
        <v>#REF!</v>
      </c>
      <c r="AJ7" s="60" t="e">
        <f>'Отдыхай и катай| Rest &amp; Ski '!AT38+25</f>
        <v>#REF!</v>
      </c>
      <c r="AK7" s="60" t="e">
        <f>'Отдыхай и катай| Rest &amp; Ski '!AU38+25</f>
        <v>#REF!</v>
      </c>
      <c r="AL7" s="60" t="e">
        <f>'Отдыхай и катай| Rest &amp; Ski '!AV38+25</f>
        <v>#REF!</v>
      </c>
    </row>
    <row r="8" spans="1:38" s="36" customFormat="1" ht="12" customHeight="1" x14ac:dyDescent="0.2">
      <c r="A8" s="52">
        <v>2</v>
      </c>
      <c r="B8" s="60" t="e">
        <f>'Отдыхай и катай| Rest &amp; Ski '!L39+25</f>
        <v>#REF!</v>
      </c>
      <c r="C8" s="60" t="e">
        <f>'Отдыхай и катай| Rest &amp; Ski '!M39+25</f>
        <v>#REF!</v>
      </c>
      <c r="D8" s="60" t="e">
        <f>'Отдыхай и катай| Rest &amp; Ski '!N39+25</f>
        <v>#REF!</v>
      </c>
      <c r="E8" s="60" t="e">
        <f>'Отдыхай и катай| Rest &amp; Ski '!O39+25</f>
        <v>#REF!</v>
      </c>
      <c r="F8" s="60" t="e">
        <f>'Отдыхай и катай| Rest &amp; Ski '!P39+25</f>
        <v>#REF!</v>
      </c>
      <c r="G8" s="60" t="e">
        <f>'Отдыхай и катай| Rest &amp; Ski '!Q39+25</f>
        <v>#REF!</v>
      </c>
      <c r="H8" s="60" t="e">
        <f>'Отдыхай и катай| Rest &amp; Ski '!R39+25</f>
        <v>#REF!</v>
      </c>
      <c r="I8" s="60" t="e">
        <f>'Отдыхай и катай| Rest &amp; Ski '!S39+25</f>
        <v>#REF!</v>
      </c>
      <c r="J8" s="60" t="e">
        <f>'Отдыхай и катай| Rest &amp; Ski '!T39+25</f>
        <v>#REF!</v>
      </c>
      <c r="K8" s="60" t="e">
        <f>'Отдыхай и катай| Rest &amp; Ski '!U39+25</f>
        <v>#REF!</v>
      </c>
      <c r="L8" s="60" t="e">
        <f>'Отдыхай и катай| Rest &amp; Ski '!V39+25</f>
        <v>#REF!</v>
      </c>
      <c r="M8" s="60" t="e">
        <f>'Отдыхай и катай| Rest &amp; Ski '!W39+25</f>
        <v>#REF!</v>
      </c>
      <c r="N8" s="60" t="e">
        <f>'Отдыхай и катай| Rest &amp; Ski '!X39+25</f>
        <v>#REF!</v>
      </c>
      <c r="O8" s="60" t="e">
        <f>'Отдыхай и катай| Rest &amp; Ski '!Y39+25</f>
        <v>#REF!</v>
      </c>
      <c r="P8" s="60" t="e">
        <f>'Отдыхай и катай| Rest &amp; Ski '!Z39+25</f>
        <v>#REF!</v>
      </c>
      <c r="Q8" s="60" t="e">
        <f>'Отдыхай и катай| Rest &amp; Ski '!AA39+25</f>
        <v>#REF!</v>
      </c>
      <c r="R8" s="60" t="e">
        <f>'Отдыхай и катай| Rest &amp; Ski '!AB39+25</f>
        <v>#REF!</v>
      </c>
      <c r="S8" s="60" t="e">
        <f>'Отдыхай и катай| Rest &amp; Ski '!AC39+25</f>
        <v>#REF!</v>
      </c>
      <c r="T8" s="60" t="e">
        <f>'Отдыхай и катай| Rest &amp; Ski '!AD39+25</f>
        <v>#REF!</v>
      </c>
      <c r="U8" s="60" t="e">
        <f>'Отдыхай и катай| Rest &amp; Ski '!AE39+25</f>
        <v>#REF!</v>
      </c>
      <c r="V8" s="60" t="e">
        <f>'Отдыхай и катай| Rest &amp; Ski '!AF39+25</f>
        <v>#REF!</v>
      </c>
      <c r="W8" s="60" t="e">
        <f>'Отдыхай и катай| Rest &amp; Ski '!AG39+25</f>
        <v>#REF!</v>
      </c>
      <c r="X8" s="60" t="e">
        <f>'Отдыхай и катай| Rest &amp; Ski '!AH39+25</f>
        <v>#REF!</v>
      </c>
      <c r="Y8" s="60" t="e">
        <f>'Отдыхай и катай| Rest &amp; Ski '!AI39+25</f>
        <v>#REF!</v>
      </c>
      <c r="Z8" s="60" t="e">
        <f>'Отдыхай и катай| Rest &amp; Ski '!AJ39+25</f>
        <v>#REF!</v>
      </c>
      <c r="AA8" s="60" t="e">
        <f>'Отдыхай и катай| Rest &amp; Ski '!AK39+25</f>
        <v>#REF!</v>
      </c>
      <c r="AB8" s="60" t="e">
        <f>'Отдыхай и катай| Rest &amp; Ski '!AL39+25</f>
        <v>#REF!</v>
      </c>
      <c r="AC8" s="60" t="e">
        <f>'Отдыхай и катай| Rest &amp; Ski '!AM39+25</f>
        <v>#REF!</v>
      </c>
      <c r="AD8" s="60" t="e">
        <f>'Отдыхай и катай| Rest &amp; Ski '!AN39+25</f>
        <v>#REF!</v>
      </c>
      <c r="AE8" s="60" t="e">
        <f>'Отдыхай и катай| Rest &amp; Ski '!AO39+25</f>
        <v>#REF!</v>
      </c>
      <c r="AF8" s="60" t="e">
        <f>'Отдыхай и катай| Rest &amp; Ski '!AP39+25</f>
        <v>#REF!</v>
      </c>
      <c r="AG8" s="60" t="e">
        <f>'Отдыхай и катай| Rest &amp; Ski '!AQ39+25</f>
        <v>#REF!</v>
      </c>
      <c r="AH8" s="60" t="e">
        <f>'Отдыхай и катай| Rest &amp; Ski '!AR39+25</f>
        <v>#REF!</v>
      </c>
      <c r="AI8" s="60" t="e">
        <f>'Отдыхай и катай| Rest &amp; Ski '!AS39+25</f>
        <v>#REF!</v>
      </c>
      <c r="AJ8" s="60" t="e">
        <f>'Отдыхай и катай| Rest &amp; Ski '!AT39+25</f>
        <v>#REF!</v>
      </c>
      <c r="AK8" s="60" t="e">
        <f>'Отдыхай и катай| Rest &amp; Ski '!AU39+25</f>
        <v>#REF!</v>
      </c>
      <c r="AL8" s="60" t="e">
        <f>'Отдыхай и катай| Rest &amp; Ski '!AV39+25</f>
        <v>#REF!</v>
      </c>
    </row>
    <row r="9" spans="1:38" s="36" customFormat="1" ht="12" customHeight="1" x14ac:dyDescent="0.2">
      <c r="A9" s="66" t="s">
        <v>64</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row>
    <row r="10" spans="1:38" s="36" customFormat="1" ht="12" customHeight="1" x14ac:dyDescent="0.2">
      <c r="A10" s="52">
        <v>1</v>
      </c>
      <c r="B10" s="60" t="e">
        <f>'Отдыхай и катай| Rest &amp; Ski '!L41+25</f>
        <v>#REF!</v>
      </c>
      <c r="C10" s="60" t="e">
        <f>'Отдыхай и катай| Rest &amp; Ski '!M41+25</f>
        <v>#REF!</v>
      </c>
      <c r="D10" s="60" t="e">
        <f>'Отдыхай и катай| Rest &amp; Ski '!N41+25</f>
        <v>#REF!</v>
      </c>
      <c r="E10" s="60" t="e">
        <f>'Отдыхай и катай| Rest &amp; Ski '!O41+25</f>
        <v>#REF!</v>
      </c>
      <c r="F10" s="60" t="e">
        <f>'Отдыхай и катай| Rest &amp; Ski '!P41+25</f>
        <v>#REF!</v>
      </c>
      <c r="G10" s="60" t="e">
        <f>'Отдыхай и катай| Rest &amp; Ski '!Q41+25</f>
        <v>#REF!</v>
      </c>
      <c r="H10" s="60" t="e">
        <f>'Отдыхай и катай| Rest &amp; Ski '!R41+25</f>
        <v>#REF!</v>
      </c>
      <c r="I10" s="60" t="e">
        <f>'Отдыхай и катай| Rest &amp; Ski '!S41+25</f>
        <v>#REF!</v>
      </c>
      <c r="J10" s="60" t="e">
        <f>'Отдыхай и катай| Rest &amp; Ski '!T41+25</f>
        <v>#REF!</v>
      </c>
      <c r="K10" s="60" t="e">
        <f>'Отдыхай и катай| Rest &amp; Ski '!U41+25</f>
        <v>#REF!</v>
      </c>
      <c r="L10" s="60" t="e">
        <f>'Отдыхай и катай| Rest &amp; Ski '!V41+25</f>
        <v>#REF!</v>
      </c>
      <c r="M10" s="60" t="e">
        <f>'Отдыхай и катай| Rest &amp; Ski '!W41+25</f>
        <v>#REF!</v>
      </c>
      <c r="N10" s="60" t="e">
        <f>'Отдыхай и катай| Rest &amp; Ski '!X41+25</f>
        <v>#REF!</v>
      </c>
      <c r="O10" s="60" t="e">
        <f>'Отдыхай и катай| Rest &amp; Ski '!Y41+25</f>
        <v>#REF!</v>
      </c>
      <c r="P10" s="60" t="e">
        <f>'Отдыхай и катай| Rest &amp; Ski '!Z41+25</f>
        <v>#REF!</v>
      </c>
      <c r="Q10" s="60" t="e">
        <f>'Отдыхай и катай| Rest &amp; Ski '!AA41+25</f>
        <v>#REF!</v>
      </c>
      <c r="R10" s="60" t="e">
        <f>'Отдыхай и катай| Rest &amp; Ski '!AB41+25</f>
        <v>#REF!</v>
      </c>
      <c r="S10" s="60" t="e">
        <f>'Отдыхай и катай| Rest &amp; Ski '!AC41+25</f>
        <v>#REF!</v>
      </c>
      <c r="T10" s="60" t="e">
        <f>'Отдыхай и катай| Rest &amp; Ski '!AD41+25</f>
        <v>#REF!</v>
      </c>
      <c r="U10" s="60" t="e">
        <f>'Отдыхай и катай| Rest &amp; Ski '!AE41+25</f>
        <v>#REF!</v>
      </c>
      <c r="V10" s="60" t="e">
        <f>'Отдыхай и катай| Rest &amp; Ski '!AF41+25</f>
        <v>#REF!</v>
      </c>
      <c r="W10" s="60" t="e">
        <f>'Отдыхай и катай| Rest &amp; Ski '!AG41+25</f>
        <v>#REF!</v>
      </c>
      <c r="X10" s="60" t="e">
        <f>'Отдыхай и катай| Rest &amp; Ski '!AH41+25</f>
        <v>#REF!</v>
      </c>
      <c r="Y10" s="60" t="e">
        <f>'Отдыхай и катай| Rest &amp; Ski '!AI41+25</f>
        <v>#REF!</v>
      </c>
      <c r="Z10" s="60" t="e">
        <f>'Отдыхай и катай| Rest &amp; Ski '!AJ41+25</f>
        <v>#REF!</v>
      </c>
      <c r="AA10" s="60" t="e">
        <f>'Отдыхай и катай| Rest &amp; Ski '!AK41+25</f>
        <v>#REF!</v>
      </c>
      <c r="AB10" s="60" t="e">
        <f>'Отдыхай и катай| Rest &amp; Ski '!AL41+25</f>
        <v>#REF!</v>
      </c>
      <c r="AC10" s="60" t="e">
        <f>'Отдыхай и катай| Rest &amp; Ski '!AM41+25</f>
        <v>#REF!</v>
      </c>
      <c r="AD10" s="60" t="e">
        <f>'Отдыхай и катай| Rest &amp; Ski '!AN41+25</f>
        <v>#REF!</v>
      </c>
      <c r="AE10" s="60" t="e">
        <f>'Отдыхай и катай| Rest &amp; Ski '!AO41+25</f>
        <v>#REF!</v>
      </c>
      <c r="AF10" s="60" t="e">
        <f>'Отдыхай и катай| Rest &amp; Ski '!AP41+25</f>
        <v>#REF!</v>
      </c>
      <c r="AG10" s="60" t="e">
        <f>'Отдыхай и катай| Rest &amp; Ski '!AQ41+25</f>
        <v>#REF!</v>
      </c>
      <c r="AH10" s="60" t="e">
        <f>'Отдыхай и катай| Rest &amp; Ski '!AR41+25</f>
        <v>#REF!</v>
      </c>
      <c r="AI10" s="60" t="e">
        <f>'Отдыхай и катай| Rest &amp; Ski '!AS41+25</f>
        <v>#REF!</v>
      </c>
      <c r="AJ10" s="60" t="e">
        <f>'Отдыхай и катай| Rest &amp; Ski '!AT41+25</f>
        <v>#REF!</v>
      </c>
      <c r="AK10" s="60" t="e">
        <f>'Отдыхай и катай| Rest &amp; Ski '!AU41+25</f>
        <v>#REF!</v>
      </c>
      <c r="AL10" s="60" t="e">
        <f>'Отдыхай и катай| Rest &amp; Ski '!AV41+25</f>
        <v>#REF!</v>
      </c>
    </row>
    <row r="11" spans="1:38" s="36" customFormat="1" ht="12" customHeight="1" x14ac:dyDescent="0.2">
      <c r="A11" s="52">
        <v>2</v>
      </c>
      <c r="B11" s="60" t="e">
        <f>'Отдыхай и катай| Rest &amp; Ski '!L42+25</f>
        <v>#REF!</v>
      </c>
      <c r="C11" s="60" t="e">
        <f>'Отдыхай и катай| Rest &amp; Ski '!M42+25</f>
        <v>#REF!</v>
      </c>
      <c r="D11" s="60" t="e">
        <f>'Отдыхай и катай| Rest &amp; Ski '!N42+25</f>
        <v>#REF!</v>
      </c>
      <c r="E11" s="60" t="e">
        <f>'Отдыхай и катай| Rest &amp; Ski '!O42+25</f>
        <v>#REF!</v>
      </c>
      <c r="F11" s="60" t="e">
        <f>'Отдыхай и катай| Rest &amp; Ski '!P42+25</f>
        <v>#REF!</v>
      </c>
      <c r="G11" s="60" t="e">
        <f>'Отдыхай и катай| Rest &amp; Ski '!Q42+25</f>
        <v>#REF!</v>
      </c>
      <c r="H11" s="60" t="e">
        <f>'Отдыхай и катай| Rest &amp; Ski '!R42+25</f>
        <v>#REF!</v>
      </c>
      <c r="I11" s="60" t="e">
        <f>'Отдыхай и катай| Rest &amp; Ski '!S42+25</f>
        <v>#REF!</v>
      </c>
      <c r="J11" s="60" t="e">
        <f>'Отдыхай и катай| Rest &amp; Ski '!T42+25</f>
        <v>#REF!</v>
      </c>
      <c r="K11" s="60" t="e">
        <f>'Отдыхай и катай| Rest &amp; Ski '!U42+25</f>
        <v>#REF!</v>
      </c>
      <c r="L11" s="60" t="e">
        <f>'Отдыхай и катай| Rest &amp; Ski '!V42+25</f>
        <v>#REF!</v>
      </c>
      <c r="M11" s="60" t="e">
        <f>'Отдыхай и катай| Rest &amp; Ski '!W42+25</f>
        <v>#REF!</v>
      </c>
      <c r="N11" s="60" t="e">
        <f>'Отдыхай и катай| Rest &amp; Ski '!X42+25</f>
        <v>#REF!</v>
      </c>
      <c r="O11" s="60" t="e">
        <f>'Отдыхай и катай| Rest &amp; Ski '!Y42+25</f>
        <v>#REF!</v>
      </c>
      <c r="P11" s="60" t="e">
        <f>'Отдыхай и катай| Rest &amp; Ski '!Z42+25</f>
        <v>#REF!</v>
      </c>
      <c r="Q11" s="60" t="e">
        <f>'Отдыхай и катай| Rest &amp; Ski '!AA42+25</f>
        <v>#REF!</v>
      </c>
      <c r="R11" s="60" t="e">
        <f>'Отдыхай и катай| Rest &amp; Ski '!AB42+25</f>
        <v>#REF!</v>
      </c>
      <c r="S11" s="60" t="e">
        <f>'Отдыхай и катай| Rest &amp; Ski '!AC42+25</f>
        <v>#REF!</v>
      </c>
      <c r="T11" s="60" t="e">
        <f>'Отдыхай и катай| Rest &amp; Ski '!AD42+25</f>
        <v>#REF!</v>
      </c>
      <c r="U11" s="60" t="e">
        <f>'Отдыхай и катай| Rest &amp; Ski '!AE42+25</f>
        <v>#REF!</v>
      </c>
      <c r="V11" s="60" t="e">
        <f>'Отдыхай и катай| Rest &amp; Ski '!AF42+25</f>
        <v>#REF!</v>
      </c>
      <c r="W11" s="60" t="e">
        <f>'Отдыхай и катай| Rest &amp; Ski '!AG42+25</f>
        <v>#REF!</v>
      </c>
      <c r="X11" s="60" t="e">
        <f>'Отдыхай и катай| Rest &amp; Ski '!AH42+25</f>
        <v>#REF!</v>
      </c>
      <c r="Y11" s="60" t="e">
        <f>'Отдыхай и катай| Rest &amp; Ski '!AI42+25</f>
        <v>#REF!</v>
      </c>
      <c r="Z11" s="60" t="e">
        <f>'Отдыхай и катай| Rest &amp; Ski '!AJ42+25</f>
        <v>#REF!</v>
      </c>
      <c r="AA11" s="60" t="e">
        <f>'Отдыхай и катай| Rest &amp; Ski '!AK42+25</f>
        <v>#REF!</v>
      </c>
      <c r="AB11" s="60" t="e">
        <f>'Отдыхай и катай| Rest &amp; Ski '!AL42+25</f>
        <v>#REF!</v>
      </c>
      <c r="AC11" s="60" t="e">
        <f>'Отдыхай и катай| Rest &amp; Ski '!AM42+25</f>
        <v>#REF!</v>
      </c>
      <c r="AD11" s="60" t="e">
        <f>'Отдыхай и катай| Rest &amp; Ski '!AN42+25</f>
        <v>#REF!</v>
      </c>
      <c r="AE11" s="60" t="e">
        <f>'Отдыхай и катай| Rest &amp; Ski '!AO42+25</f>
        <v>#REF!</v>
      </c>
      <c r="AF11" s="60" t="e">
        <f>'Отдыхай и катай| Rest &amp; Ski '!AP42+25</f>
        <v>#REF!</v>
      </c>
      <c r="AG11" s="60" t="e">
        <f>'Отдыхай и катай| Rest &amp; Ski '!AQ42+25</f>
        <v>#REF!</v>
      </c>
      <c r="AH11" s="60" t="e">
        <f>'Отдыхай и катай| Rest &amp; Ski '!AR42+25</f>
        <v>#REF!</v>
      </c>
      <c r="AI11" s="60" t="e">
        <f>'Отдыхай и катай| Rest &amp; Ski '!AS42+25</f>
        <v>#REF!</v>
      </c>
      <c r="AJ11" s="60" t="e">
        <f>'Отдыхай и катай| Rest &amp; Ski '!AT42+25</f>
        <v>#REF!</v>
      </c>
      <c r="AK11" s="60" t="e">
        <f>'Отдыхай и катай| Rest &amp; Ski '!AU42+25</f>
        <v>#REF!</v>
      </c>
      <c r="AL11" s="60" t="e">
        <f>'Отдыхай и катай| Rest &amp; Ski '!AV42+25</f>
        <v>#REF!</v>
      </c>
    </row>
    <row r="12" spans="1:38" s="36" customFormat="1" ht="12" customHeight="1" x14ac:dyDescent="0.2">
      <c r="A12" s="66" t="s">
        <v>65</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row>
    <row r="13" spans="1:38" s="36" customFormat="1" ht="12" customHeight="1" x14ac:dyDescent="0.2">
      <c r="A13" s="52">
        <v>1</v>
      </c>
      <c r="B13" s="60" t="e">
        <f>'Отдыхай и катай| Rest &amp; Ski '!L44+25</f>
        <v>#REF!</v>
      </c>
      <c r="C13" s="60" t="e">
        <f>'Отдыхай и катай| Rest &amp; Ski '!M44+25</f>
        <v>#REF!</v>
      </c>
      <c r="D13" s="60" t="e">
        <f>'Отдыхай и катай| Rest &amp; Ski '!N44+25</f>
        <v>#REF!</v>
      </c>
      <c r="E13" s="60" t="e">
        <f>'Отдыхай и катай| Rest &amp; Ski '!O44+25</f>
        <v>#REF!</v>
      </c>
      <c r="F13" s="60" t="e">
        <f>'Отдыхай и катай| Rest &amp; Ski '!P44+25</f>
        <v>#REF!</v>
      </c>
      <c r="G13" s="60" t="e">
        <f>'Отдыхай и катай| Rest &amp; Ski '!Q44+25</f>
        <v>#REF!</v>
      </c>
      <c r="H13" s="60" t="e">
        <f>'Отдыхай и катай| Rest &amp; Ski '!R44+25</f>
        <v>#REF!</v>
      </c>
      <c r="I13" s="60" t="e">
        <f>'Отдыхай и катай| Rest &amp; Ski '!S44+25</f>
        <v>#REF!</v>
      </c>
      <c r="J13" s="60" t="e">
        <f>'Отдыхай и катай| Rest &amp; Ski '!T44+25</f>
        <v>#REF!</v>
      </c>
      <c r="K13" s="60" t="e">
        <f>'Отдыхай и катай| Rest &amp; Ski '!U44+25</f>
        <v>#REF!</v>
      </c>
      <c r="L13" s="60" t="e">
        <f>'Отдыхай и катай| Rest &amp; Ski '!V44+25</f>
        <v>#REF!</v>
      </c>
      <c r="M13" s="60" t="e">
        <f>'Отдыхай и катай| Rest &amp; Ski '!W44+25</f>
        <v>#REF!</v>
      </c>
      <c r="N13" s="60" t="e">
        <f>'Отдыхай и катай| Rest &amp; Ski '!X44+25</f>
        <v>#REF!</v>
      </c>
      <c r="O13" s="60" t="e">
        <f>'Отдыхай и катай| Rest &amp; Ski '!Y44+25</f>
        <v>#REF!</v>
      </c>
      <c r="P13" s="60" t="e">
        <f>'Отдыхай и катай| Rest &amp; Ski '!Z44+25</f>
        <v>#REF!</v>
      </c>
      <c r="Q13" s="60" t="e">
        <f>'Отдыхай и катай| Rest &amp; Ski '!AA44+25</f>
        <v>#REF!</v>
      </c>
      <c r="R13" s="60" t="e">
        <f>'Отдыхай и катай| Rest &amp; Ski '!AB44+25</f>
        <v>#REF!</v>
      </c>
      <c r="S13" s="60" t="e">
        <f>'Отдыхай и катай| Rest &amp; Ski '!AC44+25</f>
        <v>#REF!</v>
      </c>
      <c r="T13" s="60" t="e">
        <f>'Отдыхай и катай| Rest &amp; Ski '!AD44+25</f>
        <v>#REF!</v>
      </c>
      <c r="U13" s="60" t="e">
        <f>'Отдыхай и катай| Rest &amp; Ski '!AE44+25</f>
        <v>#REF!</v>
      </c>
      <c r="V13" s="60" t="e">
        <f>'Отдыхай и катай| Rest &amp; Ski '!AF44+25</f>
        <v>#REF!</v>
      </c>
      <c r="W13" s="60" t="e">
        <f>'Отдыхай и катай| Rest &amp; Ski '!AG44+25</f>
        <v>#REF!</v>
      </c>
      <c r="X13" s="60" t="e">
        <f>'Отдыхай и катай| Rest &amp; Ski '!AH44+25</f>
        <v>#REF!</v>
      </c>
      <c r="Y13" s="60" t="e">
        <f>'Отдыхай и катай| Rest &amp; Ski '!AI44+25</f>
        <v>#REF!</v>
      </c>
      <c r="Z13" s="60" t="e">
        <f>'Отдыхай и катай| Rest &amp; Ski '!AJ44+25</f>
        <v>#REF!</v>
      </c>
      <c r="AA13" s="60" t="e">
        <f>'Отдыхай и катай| Rest &amp; Ski '!AK44+25</f>
        <v>#REF!</v>
      </c>
      <c r="AB13" s="60" t="e">
        <f>'Отдыхай и катай| Rest &amp; Ski '!AL44+25</f>
        <v>#REF!</v>
      </c>
      <c r="AC13" s="60" t="e">
        <f>'Отдыхай и катай| Rest &amp; Ski '!AM44+25</f>
        <v>#REF!</v>
      </c>
      <c r="AD13" s="60" t="e">
        <f>'Отдыхай и катай| Rest &amp; Ski '!AN44+25</f>
        <v>#REF!</v>
      </c>
      <c r="AE13" s="60" t="e">
        <f>'Отдыхай и катай| Rest &amp; Ski '!AO44+25</f>
        <v>#REF!</v>
      </c>
      <c r="AF13" s="60" t="e">
        <f>'Отдыхай и катай| Rest &amp; Ski '!AP44+25</f>
        <v>#REF!</v>
      </c>
      <c r="AG13" s="60" t="e">
        <f>'Отдыхай и катай| Rest &amp; Ski '!AQ44+25</f>
        <v>#REF!</v>
      </c>
      <c r="AH13" s="60" t="e">
        <f>'Отдыхай и катай| Rest &amp; Ski '!AR44+25</f>
        <v>#REF!</v>
      </c>
      <c r="AI13" s="60" t="e">
        <f>'Отдыхай и катай| Rest &amp; Ski '!AS44+25</f>
        <v>#REF!</v>
      </c>
      <c r="AJ13" s="60" t="e">
        <f>'Отдыхай и катай| Rest &amp; Ski '!AT44+25</f>
        <v>#REF!</v>
      </c>
      <c r="AK13" s="60" t="e">
        <f>'Отдыхай и катай| Rest &amp; Ski '!AU44+25</f>
        <v>#REF!</v>
      </c>
      <c r="AL13" s="60" t="e">
        <f>'Отдыхай и катай| Rest &amp; Ski '!AV44+25</f>
        <v>#REF!</v>
      </c>
    </row>
    <row r="14" spans="1:38" s="36" customFormat="1" ht="12" customHeight="1" x14ac:dyDescent="0.2">
      <c r="A14" s="52">
        <v>2</v>
      </c>
      <c r="B14" s="60" t="e">
        <f>'Отдыхай и катай| Rest &amp; Ski '!L45+25</f>
        <v>#REF!</v>
      </c>
      <c r="C14" s="60" t="e">
        <f>'Отдыхай и катай| Rest &amp; Ski '!M45+25</f>
        <v>#REF!</v>
      </c>
      <c r="D14" s="60" t="e">
        <f>'Отдыхай и катай| Rest &amp; Ski '!N45+25</f>
        <v>#REF!</v>
      </c>
      <c r="E14" s="60" t="e">
        <f>'Отдыхай и катай| Rest &amp; Ski '!O45+25</f>
        <v>#REF!</v>
      </c>
      <c r="F14" s="60" t="e">
        <f>'Отдыхай и катай| Rest &amp; Ski '!P45+25</f>
        <v>#REF!</v>
      </c>
      <c r="G14" s="60" t="e">
        <f>'Отдыхай и катай| Rest &amp; Ski '!Q45+25</f>
        <v>#REF!</v>
      </c>
      <c r="H14" s="60" t="e">
        <f>'Отдыхай и катай| Rest &amp; Ski '!R45+25</f>
        <v>#REF!</v>
      </c>
      <c r="I14" s="60" t="e">
        <f>'Отдыхай и катай| Rest &amp; Ski '!S45+25</f>
        <v>#REF!</v>
      </c>
      <c r="J14" s="60" t="e">
        <f>'Отдыхай и катай| Rest &amp; Ski '!T45+25</f>
        <v>#REF!</v>
      </c>
      <c r="K14" s="60" t="e">
        <f>'Отдыхай и катай| Rest &amp; Ski '!U45+25</f>
        <v>#REF!</v>
      </c>
      <c r="L14" s="60" t="e">
        <f>'Отдыхай и катай| Rest &amp; Ski '!V45+25</f>
        <v>#REF!</v>
      </c>
      <c r="M14" s="60" t="e">
        <f>'Отдыхай и катай| Rest &amp; Ski '!W45+25</f>
        <v>#REF!</v>
      </c>
      <c r="N14" s="60" t="e">
        <f>'Отдыхай и катай| Rest &amp; Ski '!X45+25</f>
        <v>#REF!</v>
      </c>
      <c r="O14" s="60" t="e">
        <f>'Отдыхай и катай| Rest &amp; Ski '!Y45+25</f>
        <v>#REF!</v>
      </c>
      <c r="P14" s="60" t="e">
        <f>'Отдыхай и катай| Rest &amp; Ski '!Z45+25</f>
        <v>#REF!</v>
      </c>
      <c r="Q14" s="60" t="e">
        <f>'Отдыхай и катай| Rest &amp; Ski '!AA45+25</f>
        <v>#REF!</v>
      </c>
      <c r="R14" s="60" t="e">
        <f>'Отдыхай и катай| Rest &amp; Ski '!AB45+25</f>
        <v>#REF!</v>
      </c>
      <c r="S14" s="60" t="e">
        <f>'Отдыхай и катай| Rest &amp; Ski '!AC45+25</f>
        <v>#REF!</v>
      </c>
      <c r="T14" s="60" t="e">
        <f>'Отдыхай и катай| Rest &amp; Ski '!AD45+25</f>
        <v>#REF!</v>
      </c>
      <c r="U14" s="60" t="e">
        <f>'Отдыхай и катай| Rest &amp; Ski '!AE45+25</f>
        <v>#REF!</v>
      </c>
      <c r="V14" s="60" t="e">
        <f>'Отдыхай и катай| Rest &amp; Ski '!AF45+25</f>
        <v>#REF!</v>
      </c>
      <c r="W14" s="60" t="e">
        <f>'Отдыхай и катай| Rest &amp; Ski '!AG45+25</f>
        <v>#REF!</v>
      </c>
      <c r="X14" s="60" t="e">
        <f>'Отдыхай и катай| Rest &amp; Ski '!AH45+25</f>
        <v>#REF!</v>
      </c>
      <c r="Y14" s="60" t="e">
        <f>'Отдыхай и катай| Rest &amp; Ski '!AI45+25</f>
        <v>#REF!</v>
      </c>
      <c r="Z14" s="60" t="e">
        <f>'Отдыхай и катай| Rest &amp; Ski '!AJ45+25</f>
        <v>#REF!</v>
      </c>
      <c r="AA14" s="60" t="e">
        <f>'Отдыхай и катай| Rest &amp; Ski '!AK45+25</f>
        <v>#REF!</v>
      </c>
      <c r="AB14" s="60" t="e">
        <f>'Отдыхай и катай| Rest &amp; Ski '!AL45+25</f>
        <v>#REF!</v>
      </c>
      <c r="AC14" s="60" t="e">
        <f>'Отдыхай и катай| Rest &amp; Ski '!AM45+25</f>
        <v>#REF!</v>
      </c>
      <c r="AD14" s="60" t="e">
        <f>'Отдыхай и катай| Rest &amp; Ski '!AN45+25</f>
        <v>#REF!</v>
      </c>
      <c r="AE14" s="60" t="e">
        <f>'Отдыхай и катай| Rest &amp; Ski '!AO45+25</f>
        <v>#REF!</v>
      </c>
      <c r="AF14" s="60" t="e">
        <f>'Отдыхай и катай| Rest &amp; Ski '!AP45+25</f>
        <v>#REF!</v>
      </c>
      <c r="AG14" s="60" t="e">
        <f>'Отдыхай и катай| Rest &amp; Ski '!AQ45+25</f>
        <v>#REF!</v>
      </c>
      <c r="AH14" s="60" t="e">
        <f>'Отдыхай и катай| Rest &amp; Ski '!AR45+25</f>
        <v>#REF!</v>
      </c>
      <c r="AI14" s="60" t="e">
        <f>'Отдыхай и катай| Rest &amp; Ski '!AS45+25</f>
        <v>#REF!</v>
      </c>
      <c r="AJ14" s="60" t="e">
        <f>'Отдыхай и катай| Rest &amp; Ski '!AT45+25</f>
        <v>#REF!</v>
      </c>
      <c r="AK14" s="60" t="e">
        <f>'Отдыхай и катай| Rest &amp; Ski '!AU45+25</f>
        <v>#REF!</v>
      </c>
      <c r="AL14" s="60" t="e">
        <f>'Отдыхай и катай| Rest &amp; Ski '!AV45+25</f>
        <v>#REF!</v>
      </c>
    </row>
    <row r="17" spans="1:29" x14ac:dyDescent="0.2">
      <c r="A17" s="97" t="s">
        <v>83</v>
      </c>
    </row>
    <row r="18" spans="1:29" x14ac:dyDescent="0.2">
      <c r="A18" s="132" t="s">
        <v>120</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row>
    <row r="19" spans="1:29" x14ac:dyDescent="0.2">
      <c r="A19" s="132" t="s">
        <v>144</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row>
    <row r="20" spans="1:29" x14ac:dyDescent="0.2">
      <c r="A20" s="6"/>
    </row>
    <row r="21" spans="1:29" x14ac:dyDescent="0.2">
      <c r="A21" s="94" t="s">
        <v>74</v>
      </c>
    </row>
    <row r="22" spans="1:29" ht="12.75" customHeight="1" x14ac:dyDescent="0.2">
      <c r="A22" s="68" t="s">
        <v>75</v>
      </c>
      <c r="B22" s="102"/>
      <c r="C22" s="102"/>
      <c r="D22" s="102"/>
      <c r="E22" s="102"/>
    </row>
    <row r="23" spans="1:29" x14ac:dyDescent="0.2">
      <c r="A23" s="69" t="s">
        <v>76</v>
      </c>
      <c r="B23" s="102"/>
      <c r="C23" s="102"/>
      <c r="D23" s="102"/>
      <c r="E23" s="102"/>
    </row>
    <row r="24" spans="1:29" x14ac:dyDescent="0.2">
      <c r="A24" s="69" t="s">
        <v>89</v>
      </c>
      <c r="B24" s="102"/>
      <c r="C24" s="102"/>
      <c r="D24" s="102"/>
      <c r="E24" s="102"/>
    </row>
    <row r="25" spans="1:29" x14ac:dyDescent="0.2">
      <c r="A25" s="69" t="s">
        <v>78</v>
      </c>
      <c r="B25" s="102"/>
      <c r="C25" s="102"/>
      <c r="D25" s="102"/>
      <c r="E25" s="102"/>
    </row>
    <row r="26" spans="1:29" x14ac:dyDescent="0.2">
      <c r="A26" s="69" t="s">
        <v>79</v>
      </c>
      <c r="B26" s="102"/>
      <c r="C26" s="102"/>
      <c r="D26" s="102"/>
      <c r="E26" s="102"/>
    </row>
    <row r="27" spans="1:29" x14ac:dyDescent="0.2">
      <c r="A27" s="69" t="s">
        <v>90</v>
      </c>
      <c r="B27" s="102"/>
      <c r="C27" s="102"/>
      <c r="D27" s="102"/>
      <c r="E27" s="102"/>
    </row>
    <row r="28" spans="1:29" x14ac:dyDescent="0.2">
      <c r="A28" s="6" t="s">
        <v>93</v>
      </c>
      <c r="B28" s="102"/>
      <c r="C28" s="102"/>
      <c r="D28" s="102"/>
      <c r="E28" s="102"/>
    </row>
    <row r="29" spans="1:29" ht="108" x14ac:dyDescent="0.2">
      <c r="A29" s="75" t="s">
        <v>94</v>
      </c>
      <c r="B29" s="102"/>
      <c r="C29" s="102"/>
      <c r="D29" s="102"/>
      <c r="E29" s="102"/>
    </row>
    <row r="30" spans="1:29" x14ac:dyDescent="0.2">
      <c r="A30" s="101"/>
      <c r="B30" s="102"/>
      <c r="C30" s="102"/>
      <c r="D30" s="102"/>
      <c r="E30" s="102"/>
    </row>
    <row r="31" spans="1:29" ht="24" x14ac:dyDescent="0.2">
      <c r="A31" s="99" t="s">
        <v>95</v>
      </c>
      <c r="B31" s="102"/>
      <c r="C31" s="102"/>
      <c r="D31" s="102"/>
      <c r="E31" s="102"/>
    </row>
    <row r="32" spans="1:29" ht="24" x14ac:dyDescent="0.2">
      <c r="A32" s="131" t="s">
        <v>119</v>
      </c>
      <c r="B32" s="102"/>
      <c r="C32" s="102"/>
      <c r="D32" s="102"/>
      <c r="E32" s="102"/>
    </row>
    <row r="33" spans="1:5" ht="24" x14ac:dyDescent="0.2">
      <c r="A33" s="131" t="s">
        <v>118</v>
      </c>
      <c r="B33" s="102"/>
      <c r="C33" s="102"/>
      <c r="D33" s="102"/>
      <c r="E33" s="102"/>
    </row>
    <row r="34" spans="1:5" x14ac:dyDescent="0.2">
      <c r="A34" s="98" t="s">
        <v>81</v>
      </c>
    </row>
    <row r="35" spans="1:5" ht="33" x14ac:dyDescent="0.2">
      <c r="A35" s="143" t="s">
        <v>142</v>
      </c>
    </row>
    <row r="36" spans="1:5" ht="15" x14ac:dyDescent="0.2">
      <c r="A36" s="103"/>
    </row>
    <row r="37" spans="1:5" ht="15" x14ac:dyDescent="0.2">
      <c r="A37" s="103"/>
    </row>
  </sheetData>
  <mergeCells count="1">
    <mergeCell ref="A2:D2"/>
  </mergeCells>
  <pageMargins left="0.75" right="0.75" top="1" bottom="1" header="0.5" footer="0.5"/>
  <pageSetup paperSize="9" orientation="portrait" horizontalDpi="4294967295" verticalDpi="4294967295"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F53"/>
  <sheetViews>
    <sheetView topLeftCell="A7" workbookViewId="0">
      <selection activeCell="A32" sqref="A32"/>
    </sheetView>
  </sheetViews>
  <sheetFormatPr defaultRowHeight="12.75" x14ac:dyDescent="0.2"/>
  <cols>
    <col min="1" max="1" width="69.140625" style="32" customWidth="1"/>
    <col min="2" max="2" width="11.85546875" style="32" hidden="1" customWidth="1"/>
    <col min="3" max="3" width="11" style="32" hidden="1" customWidth="1"/>
    <col min="4" max="4" width="10.5703125" style="32" hidden="1" customWidth="1"/>
    <col min="5" max="5" width="10.42578125" style="31" hidden="1" customWidth="1"/>
    <col min="6" max="6" width="10.42578125" style="31" customWidth="1"/>
  </cols>
  <sheetData>
    <row r="1" spans="1:6" x14ac:dyDescent="0.2">
      <c r="A1" s="63" t="s">
        <v>61</v>
      </c>
      <c r="B1" s="35"/>
      <c r="C1" s="35"/>
    </row>
    <row r="2" spans="1:6" x14ac:dyDescent="0.2">
      <c r="A2" s="93" t="s">
        <v>117</v>
      </c>
    </row>
    <row r="3" spans="1:6" x14ac:dyDescent="0.2">
      <c r="A3" s="11" t="s">
        <v>57</v>
      </c>
      <c r="B3" s="39"/>
      <c r="C3" s="39"/>
    </row>
    <row r="4" spans="1:6" x14ac:dyDescent="0.2">
      <c r="A4" s="64" t="s">
        <v>62</v>
      </c>
      <c r="B4" s="83" t="e">
        <f>'Осенние каникулы FIT20'!#REF!</f>
        <v>#REF!</v>
      </c>
      <c r="C4" s="112" t="e">
        <f>'BAR BB| Open rates'!#REF!</f>
        <v>#REF!</v>
      </c>
      <c r="D4" s="112" t="e">
        <f>'BAR BB| Open rates'!#REF!</f>
        <v>#REF!</v>
      </c>
      <c r="E4" s="112" t="e">
        <f>'BAR BB| Open rates'!#REF!</f>
        <v>#REF!</v>
      </c>
      <c r="F4" s="112" t="e">
        <f>'BAR BB| Open rates'!#REF!</f>
        <v>#REF!</v>
      </c>
    </row>
    <row r="5" spans="1:6" s="31" customFormat="1" x14ac:dyDescent="0.2">
      <c r="A5" s="107"/>
      <c r="B5" s="83"/>
      <c r="C5" s="112" t="e">
        <f>'BAR BB| Open rates'!#REF!</f>
        <v>#REF!</v>
      </c>
      <c r="D5" s="112" t="e">
        <f>'BAR BB| Open rates'!#REF!</f>
        <v>#REF!</v>
      </c>
      <c r="E5" s="112" t="e">
        <f>'BAR BB| Open rates'!#REF!</f>
        <v>#REF!</v>
      </c>
      <c r="F5" s="112" t="e">
        <f>'BAR BB| Open rates'!#REF!</f>
        <v>#REF!</v>
      </c>
    </row>
    <row r="6" spans="1:6" x14ac:dyDescent="0.2">
      <c r="A6" s="65" t="s">
        <v>63</v>
      </c>
      <c r="B6" s="92"/>
      <c r="C6" s="92"/>
      <c r="D6" s="92"/>
      <c r="E6" s="92"/>
      <c r="F6" s="92"/>
    </row>
    <row r="7" spans="1:6" x14ac:dyDescent="0.2">
      <c r="A7" s="52">
        <v>1</v>
      </c>
      <c r="B7" s="92" t="e">
        <f>'Осенние каникулы FIT20'!#REF!+25</f>
        <v>#REF!</v>
      </c>
      <c r="C7" s="92" t="e">
        <f>'Осенние каникулы FIT20'!#REF!+25</f>
        <v>#REF!</v>
      </c>
      <c r="D7" s="92" t="e">
        <f>'Осенние каникулы FIT20'!#REF!+25</f>
        <v>#REF!</v>
      </c>
      <c r="E7" s="92" t="e">
        <f>'Осенние каникулы FIT20'!#REF!+25</f>
        <v>#REF!</v>
      </c>
      <c r="F7" s="92" t="e">
        <f>'Осенние каникулы FIT20'!#REF!+25</f>
        <v>#REF!</v>
      </c>
    </row>
    <row r="8" spans="1:6" x14ac:dyDescent="0.2">
      <c r="A8" s="52">
        <v>2</v>
      </c>
      <c r="B8" s="92" t="e">
        <f>'Осенние каникулы FIT20'!#REF!+25</f>
        <v>#REF!</v>
      </c>
      <c r="C8" s="92" t="e">
        <f>'Осенние каникулы FIT20'!#REF!+25</f>
        <v>#REF!</v>
      </c>
      <c r="D8" s="92" t="e">
        <f>'Осенние каникулы FIT20'!#REF!+25</f>
        <v>#REF!</v>
      </c>
      <c r="E8" s="92" t="e">
        <f>'Осенние каникулы FIT20'!#REF!+25</f>
        <v>#REF!</v>
      </c>
      <c r="F8" s="92" t="e">
        <f>'Осенние каникулы FIT20'!#REF!+25</f>
        <v>#REF!</v>
      </c>
    </row>
    <row r="9" spans="1:6" x14ac:dyDescent="0.2">
      <c r="A9" s="66" t="s">
        <v>64</v>
      </c>
      <c r="B9" s="92"/>
      <c r="C9" s="92"/>
      <c r="D9" s="92"/>
      <c r="E9" s="92"/>
      <c r="F9" s="92"/>
    </row>
    <row r="10" spans="1:6" x14ac:dyDescent="0.2">
      <c r="A10" s="52">
        <v>1</v>
      </c>
      <c r="B10" s="92" t="e">
        <f>'Осенние каникулы FIT20'!#REF!+25</f>
        <v>#REF!</v>
      </c>
      <c r="C10" s="92" t="e">
        <f>'Осенние каникулы FIT20'!#REF!+25</f>
        <v>#REF!</v>
      </c>
      <c r="D10" s="92" t="e">
        <f>'Осенние каникулы FIT20'!#REF!+25</f>
        <v>#REF!</v>
      </c>
      <c r="E10" s="92" t="e">
        <f>'Осенние каникулы FIT20'!#REF!+25</f>
        <v>#REF!</v>
      </c>
      <c r="F10" s="92" t="e">
        <f>'Осенние каникулы FIT20'!#REF!+25</f>
        <v>#REF!</v>
      </c>
    </row>
    <row r="11" spans="1:6" x14ac:dyDescent="0.2">
      <c r="A11" s="52">
        <v>2</v>
      </c>
      <c r="B11" s="92" t="e">
        <f>'Осенние каникулы FIT20'!#REF!+25</f>
        <v>#REF!</v>
      </c>
      <c r="C11" s="92" t="e">
        <f>'Осенние каникулы FIT20'!#REF!+25</f>
        <v>#REF!</v>
      </c>
      <c r="D11" s="92" t="e">
        <f>'Осенние каникулы FIT20'!#REF!+25</f>
        <v>#REF!</v>
      </c>
      <c r="E11" s="92" t="e">
        <f>'Осенние каникулы FIT20'!#REF!+25</f>
        <v>#REF!</v>
      </c>
      <c r="F11" s="92" t="e">
        <f>'Осенние каникулы FIT20'!#REF!+25</f>
        <v>#REF!</v>
      </c>
    </row>
    <row r="12" spans="1:6" x14ac:dyDescent="0.2">
      <c r="A12" s="66" t="s">
        <v>65</v>
      </c>
      <c r="B12" s="92"/>
      <c r="C12" s="92"/>
      <c r="D12" s="92"/>
      <c r="E12" s="92"/>
      <c r="F12" s="92"/>
    </row>
    <row r="13" spans="1:6" x14ac:dyDescent="0.2">
      <c r="A13" s="52">
        <v>1</v>
      </c>
      <c r="B13" s="92" t="e">
        <f>'Осенние каникулы FIT20'!#REF!+25</f>
        <v>#REF!</v>
      </c>
      <c r="C13" s="92" t="e">
        <f>'Осенние каникулы FIT20'!#REF!+25</f>
        <v>#REF!</v>
      </c>
      <c r="D13" s="92" t="e">
        <f>'Осенние каникулы FIT20'!#REF!+25</f>
        <v>#REF!</v>
      </c>
      <c r="E13" s="92" t="e">
        <f>'Осенние каникулы FIT20'!#REF!+25</f>
        <v>#REF!</v>
      </c>
      <c r="F13" s="92" t="e">
        <f>'Осенние каникулы FIT20'!#REF!+25</f>
        <v>#REF!</v>
      </c>
    </row>
    <row r="14" spans="1:6" x14ac:dyDescent="0.2">
      <c r="A14" s="52">
        <v>2</v>
      </c>
      <c r="B14" s="92" t="e">
        <f>'Осенние каникулы FIT20'!#REF!+25</f>
        <v>#REF!</v>
      </c>
      <c r="C14" s="92" t="e">
        <f>'Осенние каникулы FIT20'!#REF!+25</f>
        <v>#REF!</v>
      </c>
      <c r="D14" s="92" t="e">
        <f>'Осенние каникулы FIT20'!#REF!+25</f>
        <v>#REF!</v>
      </c>
      <c r="E14" s="92" t="e">
        <f>'Осенние каникулы FIT20'!#REF!+25</f>
        <v>#REF!</v>
      </c>
      <c r="F14" s="92" t="e">
        <f>'Осенние каникулы FIT20'!#REF!+25</f>
        <v>#REF!</v>
      </c>
    </row>
    <row r="17" spans="1:5" ht="15" x14ac:dyDescent="0.25">
      <c r="A17" s="90" t="s">
        <v>98</v>
      </c>
      <c r="B17" s="90"/>
      <c r="C17" s="90"/>
      <c r="D17" s="90"/>
      <c r="E17" s="21"/>
    </row>
    <row r="18" spans="1:5" ht="15" x14ac:dyDescent="0.25">
      <c r="A18" s="20"/>
      <c r="B18" s="20"/>
      <c r="C18" s="20"/>
      <c r="D18" s="20"/>
    </row>
    <row r="19" spans="1:5" x14ac:dyDescent="0.2">
      <c r="A19" s="97" t="s">
        <v>83</v>
      </c>
    </row>
    <row r="20" spans="1:5" x14ac:dyDescent="0.2">
      <c r="A20" s="6" t="s">
        <v>99</v>
      </c>
    </row>
    <row r="21" spans="1:5" x14ac:dyDescent="0.2">
      <c r="A21" s="6" t="s">
        <v>100</v>
      </c>
    </row>
    <row r="23" spans="1:5" x14ac:dyDescent="0.2">
      <c r="A23" s="6"/>
    </row>
    <row r="24" spans="1:5" x14ac:dyDescent="0.2">
      <c r="A24" s="94" t="s">
        <v>74</v>
      </c>
    </row>
    <row r="25" spans="1:5" x14ac:dyDescent="0.2">
      <c r="A25" s="68" t="s">
        <v>75</v>
      </c>
    </row>
    <row r="26" spans="1:5" x14ac:dyDescent="0.2">
      <c r="A26" s="69" t="s">
        <v>76</v>
      </c>
    </row>
    <row r="27" spans="1:5" x14ac:dyDescent="0.2">
      <c r="A27" s="69" t="s">
        <v>89</v>
      </c>
    </row>
    <row r="28" spans="1:5" x14ac:dyDescent="0.2">
      <c r="A28" s="69" t="s">
        <v>78</v>
      </c>
    </row>
    <row r="29" spans="1:5" x14ac:dyDescent="0.2">
      <c r="A29" s="69" t="s">
        <v>79</v>
      </c>
    </row>
    <row r="30" spans="1:5" x14ac:dyDescent="0.2">
      <c r="A30" s="69" t="s">
        <v>90</v>
      </c>
    </row>
    <row r="31" spans="1:5" x14ac:dyDescent="0.2">
      <c r="A31" s="69" t="s">
        <v>105</v>
      </c>
    </row>
    <row r="32" spans="1:5" s="31" customFormat="1" x14ac:dyDescent="0.2">
      <c r="A32" s="69" t="s">
        <v>143</v>
      </c>
      <c r="B32" s="32"/>
      <c r="C32" s="32"/>
      <c r="D32" s="32"/>
    </row>
    <row r="33" spans="1:4" x14ac:dyDescent="0.2">
      <c r="A33" s="119" t="s">
        <v>121</v>
      </c>
      <c r="B33" s="21"/>
      <c r="C33" s="84"/>
      <c r="D33" s="84"/>
    </row>
    <row r="34" spans="1:4" ht="60" x14ac:dyDescent="0.2">
      <c r="A34" s="75" t="s">
        <v>101</v>
      </c>
    </row>
    <row r="35" spans="1:4" x14ac:dyDescent="0.2">
      <c r="A35" s="6"/>
    </row>
    <row r="36" spans="1:4" ht="24" x14ac:dyDescent="0.2">
      <c r="A36" s="98" t="s">
        <v>95</v>
      </c>
    </row>
    <row r="37" spans="1:4" x14ac:dyDescent="0.2">
      <c r="A37" s="76" t="s">
        <v>103</v>
      </c>
    </row>
    <row r="38" spans="1:4" x14ac:dyDescent="0.2">
      <c r="A38" s="77"/>
    </row>
    <row r="39" spans="1:4" x14ac:dyDescent="0.2">
      <c r="A39" s="98" t="s">
        <v>81</v>
      </c>
    </row>
    <row r="40" spans="1:4" ht="24" x14ac:dyDescent="0.2">
      <c r="A40" s="76" t="s">
        <v>102</v>
      </c>
    </row>
    <row r="41" spans="1:4" ht="25.5" x14ac:dyDescent="0.2">
      <c r="A41" s="78" t="s">
        <v>104</v>
      </c>
    </row>
    <row r="43" spans="1:4" ht="25.5" x14ac:dyDescent="0.2">
      <c r="A43" s="100" t="s">
        <v>115</v>
      </c>
    </row>
    <row r="44" spans="1:4" x14ac:dyDescent="0.2">
      <c r="A44" s="91" t="s">
        <v>106</v>
      </c>
    </row>
    <row r="45" spans="1:4" x14ac:dyDescent="0.2">
      <c r="A45" s="91" t="s">
        <v>107</v>
      </c>
    </row>
    <row r="46" spans="1:4" x14ac:dyDescent="0.2">
      <c r="A46" s="91" t="s">
        <v>108</v>
      </c>
    </row>
    <row r="47" spans="1:4" x14ac:dyDescent="0.2">
      <c r="A47" s="91" t="s">
        <v>109</v>
      </c>
    </row>
    <row r="48" spans="1:4" x14ac:dyDescent="0.2">
      <c r="A48" s="91" t="s">
        <v>110</v>
      </c>
    </row>
    <row r="49" spans="1:1" x14ac:dyDescent="0.2">
      <c r="A49" s="91" t="s">
        <v>111</v>
      </c>
    </row>
    <row r="50" spans="1:1" x14ac:dyDescent="0.2">
      <c r="A50" s="91" t="s">
        <v>112</v>
      </c>
    </row>
    <row r="51" spans="1:1" x14ac:dyDescent="0.2">
      <c r="A51" s="91" t="s">
        <v>113</v>
      </c>
    </row>
    <row r="52" spans="1:1" ht="25.5" x14ac:dyDescent="0.2">
      <c r="A52" s="91" t="s">
        <v>114</v>
      </c>
    </row>
    <row r="53" spans="1:1" x14ac:dyDescent="0.2">
      <c r="A53" s="91" t="s">
        <v>116</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48"/>
  <sheetViews>
    <sheetView workbookViewId="0">
      <selection activeCell="F1" sqref="F1:F1048576"/>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6384" width="9.140625" style="31"/>
  </cols>
  <sheetData>
    <row r="1" spans="1:10" x14ac:dyDescent="0.2">
      <c r="A1" s="63" t="s">
        <v>61</v>
      </c>
      <c r="B1" s="35"/>
      <c r="C1" s="35"/>
      <c r="D1" s="35"/>
      <c r="E1" s="35"/>
      <c r="F1" s="35"/>
      <c r="G1" s="35"/>
      <c r="H1" s="35"/>
      <c r="I1" s="35"/>
      <c r="J1" s="32"/>
    </row>
    <row r="2" spans="1:10" x14ac:dyDescent="0.2">
      <c r="A2" s="121"/>
      <c r="B2" s="105"/>
      <c r="C2" s="105"/>
      <c r="D2" s="105"/>
      <c r="E2" s="105"/>
      <c r="F2" s="105"/>
      <c r="G2" s="105"/>
      <c r="H2" s="105"/>
      <c r="I2" s="105"/>
      <c r="J2" s="33"/>
    </row>
    <row r="3" spans="1:10" x14ac:dyDescent="0.2">
      <c r="A3" s="11" t="s">
        <v>137</v>
      </c>
      <c r="B3" s="105"/>
      <c r="C3" s="105"/>
      <c r="D3" s="105"/>
      <c r="E3" s="105"/>
      <c r="F3" s="105"/>
      <c r="G3" s="105"/>
      <c r="H3" s="105"/>
      <c r="I3" s="105"/>
      <c r="J3" s="33"/>
    </row>
    <row r="4" spans="1:10" ht="14.25" customHeight="1" x14ac:dyDescent="0.2">
      <c r="A4" s="64"/>
      <c r="B4" s="130">
        <f>'Горный Детокс'!B3</f>
        <v>44287</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33"/>
    </row>
    <row r="5" spans="1:10" x14ac:dyDescent="0.2">
      <c r="A5" s="107"/>
      <c r="B5" s="130">
        <f>'Горный Детокс'!B4</f>
        <v>44289</v>
      </c>
      <c r="C5" s="129" t="e">
        <f>'BAR BB| Open rates'!#REF!</f>
        <v>#REF!</v>
      </c>
      <c r="D5" s="129" t="e">
        <f>'BAR BB| Open rates'!#REF!</f>
        <v>#REF!</v>
      </c>
      <c r="E5" s="129" t="e">
        <f>'BAR BB| Open rates'!#REF!</f>
        <v>#REF!</v>
      </c>
      <c r="F5" s="129" t="e">
        <f>'BAR BB| Open rates'!#REF!</f>
        <v>#REF!</v>
      </c>
      <c r="G5" s="129" t="e">
        <f>'BAR BB| Open rates'!#REF!</f>
        <v>#REF!</v>
      </c>
      <c r="H5" s="129" t="e">
        <f>'BAR BB| Open rates'!#REF!</f>
        <v>#REF!</v>
      </c>
      <c r="I5" s="129" t="e">
        <f>'BAR BB| Open rates'!#REF!</f>
        <v>#REF!</v>
      </c>
      <c r="J5" s="33"/>
    </row>
    <row r="6" spans="1:10" x14ac:dyDescent="0.2">
      <c r="A6" s="65" t="s">
        <v>63</v>
      </c>
      <c r="B6" s="129"/>
      <c r="C6" s="129"/>
      <c r="D6" s="129"/>
      <c r="E6" s="129"/>
      <c r="F6" s="129"/>
      <c r="G6" s="129"/>
      <c r="H6" s="129"/>
      <c r="I6" s="129"/>
      <c r="J6" s="33"/>
    </row>
    <row r="7" spans="1:10" x14ac:dyDescent="0.2">
      <c r="A7" s="52">
        <v>1</v>
      </c>
      <c r="B7" s="120" t="e">
        <f>'Горный Детокс'!B20+25</f>
        <v>#REF!</v>
      </c>
      <c r="C7" s="120" t="e">
        <f>'Горный Детокс'!C20+25</f>
        <v>#REF!</v>
      </c>
      <c r="D7" s="120" t="e">
        <f>'Горный Детокс'!D20+25</f>
        <v>#REF!</v>
      </c>
      <c r="E7" s="120" t="e">
        <f>'Горный Детокс'!E20+25</f>
        <v>#REF!</v>
      </c>
      <c r="F7" s="120" t="e">
        <f>'Горный Детокс'!F20+25</f>
        <v>#REF!</v>
      </c>
      <c r="G7" s="120" t="e">
        <f>'Горный Детокс'!G20+25</f>
        <v>#REF!</v>
      </c>
      <c r="H7" s="120" t="e">
        <f>'Горный Детокс'!H20+25</f>
        <v>#REF!</v>
      </c>
      <c r="I7" s="120" t="e">
        <f>'Горный Детокс'!I20+25</f>
        <v>#REF!</v>
      </c>
      <c r="J7" s="33"/>
    </row>
    <row r="8" spans="1:10" x14ac:dyDescent="0.2">
      <c r="A8" s="52">
        <v>2</v>
      </c>
      <c r="B8" s="60" t="e">
        <f>'Горный Детокс'!B21+25</f>
        <v>#REF!</v>
      </c>
      <c r="C8" s="60" t="e">
        <f>'Горный Детокс'!C21+25</f>
        <v>#REF!</v>
      </c>
      <c r="D8" s="60" t="e">
        <f>'Горный Детокс'!D21+25</f>
        <v>#REF!</v>
      </c>
      <c r="E8" s="60" t="e">
        <f>'Горный Детокс'!E21+25</f>
        <v>#REF!</v>
      </c>
      <c r="F8" s="60" t="e">
        <f>'Горный Детокс'!F21+25</f>
        <v>#REF!</v>
      </c>
      <c r="G8" s="60" t="e">
        <f>'Горный Детокс'!G21+25</f>
        <v>#REF!</v>
      </c>
      <c r="H8" s="60" t="e">
        <f>'Горный Детокс'!H21+25</f>
        <v>#REF!</v>
      </c>
      <c r="I8" s="60" t="e">
        <f>'Горный Детокс'!I21+25</f>
        <v>#REF!</v>
      </c>
      <c r="J8" s="33"/>
    </row>
    <row r="9" spans="1:10" x14ac:dyDescent="0.2">
      <c r="A9" s="89"/>
      <c r="B9" s="105"/>
      <c r="C9" s="105"/>
      <c r="D9" s="105"/>
      <c r="E9" s="105"/>
      <c r="F9" s="105"/>
      <c r="G9" s="105"/>
      <c r="H9" s="105"/>
      <c r="I9" s="105"/>
      <c r="J9" s="33"/>
    </row>
    <row r="10" spans="1:10" ht="15" x14ac:dyDescent="0.25">
      <c r="A10" s="90" t="s">
        <v>134</v>
      </c>
      <c r="B10" s="90"/>
      <c r="C10" s="90"/>
      <c r="D10" s="90"/>
      <c r="E10" s="21"/>
      <c r="F10" s="21"/>
      <c r="G10" s="21"/>
      <c r="H10" s="21"/>
      <c r="I10" s="106"/>
      <c r="J10" s="33"/>
    </row>
    <row r="11" spans="1:10" x14ac:dyDescent="0.2">
      <c r="A11" s="89"/>
      <c r="B11" s="105"/>
      <c r="C11" s="105"/>
      <c r="D11" s="105"/>
      <c r="E11" s="105"/>
      <c r="F11" s="105"/>
      <c r="G11" s="105"/>
      <c r="H11" s="105"/>
      <c r="I11" s="105"/>
      <c r="J11"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39.5" customHeight="1" x14ac:dyDescent="0.2">
      <c r="A17" s="381" t="s">
        <v>133</v>
      </c>
      <c r="B17" s="381"/>
      <c r="C17" s="381"/>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82"/>
      <c r="E19" s="382"/>
      <c r="F19" s="382"/>
      <c r="G19" s="382"/>
      <c r="H19" s="382"/>
      <c r="I19" s="382"/>
      <c r="J19" s="382"/>
      <c r="K19" s="382"/>
      <c r="L19" s="382"/>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23" t="s">
        <v>130</v>
      </c>
      <c r="B29" s="97"/>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83" t="s">
        <v>131</v>
      </c>
      <c r="B33" s="383"/>
      <c r="C33" s="383"/>
      <c r="D33" s="122"/>
    </row>
    <row r="34" spans="1:4" x14ac:dyDescent="0.2">
      <c r="A34" s="383"/>
      <c r="B34" s="383"/>
      <c r="C34" s="383"/>
      <c r="D34" s="122"/>
    </row>
    <row r="35" spans="1:4" ht="31.5" customHeight="1" x14ac:dyDescent="0.2">
      <c r="A35" s="384" t="s">
        <v>132</v>
      </c>
      <c r="B35" s="384"/>
      <c r="C35" s="384"/>
      <c r="D35" s="122"/>
    </row>
    <row r="36" spans="1:4" ht="21" customHeight="1" x14ac:dyDescent="0.2">
      <c r="A36" s="384"/>
      <c r="B36" s="384"/>
      <c r="C36" s="384"/>
      <c r="D36" s="122"/>
    </row>
    <row r="37" spans="1:4" ht="31.5" customHeight="1" x14ac:dyDescent="0.2">
      <c r="A37" s="384"/>
      <c r="B37" s="384"/>
      <c r="C37" s="384"/>
    </row>
    <row r="38" spans="1:4" ht="31.5" customHeight="1" x14ac:dyDescent="0.2">
      <c r="A38" s="384"/>
      <c r="B38" s="384"/>
      <c r="C38" s="384"/>
    </row>
    <row r="39" spans="1:4" ht="31.5" customHeight="1" x14ac:dyDescent="0.2">
      <c r="A39" s="384"/>
      <c r="B39" s="384"/>
      <c r="C39" s="384"/>
    </row>
    <row r="40" spans="1:4" ht="31.5" customHeight="1" x14ac:dyDescent="0.2">
      <c r="A40" s="384"/>
      <c r="B40" s="384"/>
      <c r="C40" s="384"/>
    </row>
    <row r="41" spans="1:4" ht="31.5" customHeight="1" x14ac:dyDescent="0.2">
      <c r="A41" s="384"/>
      <c r="B41" s="384"/>
      <c r="C41" s="384"/>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43"/>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7"/>
    </sheetView>
  </sheetViews>
  <sheetFormatPr defaultColWidth="9.140625" defaultRowHeight="12.75" x14ac:dyDescent="0.2"/>
  <cols>
    <col min="1" max="1" width="75" style="1" customWidth="1"/>
    <col min="2" max="4" width="9.5703125" style="1" customWidth="1"/>
    <col min="5" max="16384" width="9.140625" style="1"/>
  </cols>
  <sheetData>
    <row r="1" spans="1:37" x14ac:dyDescent="0.2">
      <c r="A1" s="10" t="s">
        <v>12</v>
      </c>
      <c r="B1" s="5"/>
      <c r="C1" s="5"/>
      <c r="D1" s="5"/>
      <c r="E1" s="5"/>
      <c r="F1" s="5"/>
      <c r="G1" s="5"/>
      <c r="H1" s="5"/>
      <c r="I1" s="5"/>
      <c r="J1" s="5"/>
      <c r="K1" s="5"/>
      <c r="L1" s="5"/>
      <c r="M1" s="5"/>
    </row>
    <row r="2" spans="1:37" hidden="1" x14ac:dyDescent="0.2">
      <c r="A2" s="11" t="s">
        <v>38</v>
      </c>
    </row>
    <row r="3" spans="1:37" s="2" customFormat="1" ht="26.25" hidden="1" customHeight="1" x14ac:dyDescent="0.2">
      <c r="A3" s="12" t="s">
        <v>0</v>
      </c>
      <c r="B3" s="38" t="e">
        <f>'BAR BB| Open rates'!#REF!</f>
        <v>#REF!</v>
      </c>
      <c r="C3" s="38" t="e">
        <f>'BAR BB| Open rates'!#REF!</f>
        <v>#REF!</v>
      </c>
      <c r="D3" s="38" t="s">
        <v>58</v>
      </c>
    </row>
    <row r="4" spans="1:37" s="7" customFormat="1" ht="12" hidden="1"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hidden="1"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hidden="1"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hidden="1"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hidden="1"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hidden="1"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hidden="1"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hidden="1"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hidden="1"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hidden="1" x14ac:dyDescent="0.2">
      <c r="B13" s="32"/>
      <c r="C13" s="32"/>
      <c r="D13" s="32"/>
    </row>
    <row r="14" spans="1:37" hidden="1" x14ac:dyDescent="0.2">
      <c r="B14" s="32"/>
      <c r="C14" s="32"/>
      <c r="D14" s="32"/>
    </row>
    <row r="15" spans="1:37" x14ac:dyDescent="0.2">
      <c r="A15" s="79" t="s">
        <v>82</v>
      </c>
      <c r="B15" s="39"/>
      <c r="C15" s="39"/>
      <c r="D15" s="39"/>
    </row>
    <row r="16" spans="1:37" s="33" customFormat="1" ht="26.25" customHeight="1" x14ac:dyDescent="0.2">
      <c r="A16" s="40" t="s">
        <v>0</v>
      </c>
      <c r="B16" s="81" t="e">
        <f>B3</f>
        <v>#REF!</v>
      </c>
      <c r="C16" s="81" t="e">
        <f>C3</f>
        <v>#REF!</v>
      </c>
      <c r="D16" s="81" t="str">
        <f>D3</f>
        <v>10.12.2020-15.12.2020</v>
      </c>
    </row>
    <row r="17" spans="1:37" s="36" customFormat="1" ht="12" customHeight="1" x14ac:dyDescent="0.2">
      <c r="A17" s="65" t="s">
        <v>63</v>
      </c>
      <c r="B17" s="35"/>
      <c r="C17" s="35"/>
      <c r="D17" s="35"/>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66" t="s">
        <v>64</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66" t="s">
        <v>65</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x14ac:dyDescent="0.2">
      <c r="A27" s="72" t="s">
        <v>83</v>
      </c>
    </row>
    <row r="28" spans="1:37" customFormat="1" ht="120" x14ac:dyDescent="0.2">
      <c r="A28" s="73" t="s">
        <v>84</v>
      </c>
    </row>
    <row r="29" spans="1:37" customFormat="1" x14ac:dyDescent="0.2">
      <c r="A29" s="74" t="s">
        <v>85</v>
      </c>
    </row>
    <row r="30" spans="1:37" customFormat="1" x14ac:dyDescent="0.2">
      <c r="A30" s="74" t="s">
        <v>86</v>
      </c>
    </row>
    <row r="31" spans="1:37" customFormat="1" x14ac:dyDescent="0.2">
      <c r="A31" s="74" t="s">
        <v>87</v>
      </c>
    </row>
    <row r="32" spans="1:37" customFormat="1" ht="15" x14ac:dyDescent="0.25">
      <c r="A32" s="20"/>
    </row>
    <row r="33" spans="1:1" customFormat="1" x14ac:dyDescent="0.2">
      <c r="A33" s="67" t="s">
        <v>74</v>
      </c>
    </row>
    <row r="34" spans="1:1" x14ac:dyDescent="0.2">
      <c r="A34" s="68" t="s">
        <v>75</v>
      </c>
    </row>
    <row r="35" spans="1:1" x14ac:dyDescent="0.2">
      <c r="A35" s="68" t="s">
        <v>88</v>
      </c>
    </row>
    <row r="36" spans="1:1" x14ac:dyDescent="0.2">
      <c r="A36" s="69" t="s">
        <v>76</v>
      </c>
    </row>
    <row r="37" spans="1:1" x14ac:dyDescent="0.2">
      <c r="A37" s="69" t="s">
        <v>89</v>
      </c>
    </row>
    <row r="38" spans="1:1" x14ac:dyDescent="0.2">
      <c r="A38" s="69" t="s">
        <v>78</v>
      </c>
    </row>
    <row r="39" spans="1:1" x14ac:dyDescent="0.2">
      <c r="A39" s="69" t="s">
        <v>79</v>
      </c>
    </row>
    <row r="40" spans="1:1" x14ac:dyDescent="0.2">
      <c r="A40" s="69" t="s">
        <v>90</v>
      </c>
    </row>
    <row r="42" spans="1:1" x14ac:dyDescent="0.2">
      <c r="A42" s="70" t="s">
        <v>81</v>
      </c>
    </row>
    <row r="43" spans="1:1" ht="48" x14ac:dyDescent="0.2">
      <c r="A43" s="71" t="s">
        <v>91</v>
      </c>
    </row>
  </sheetData>
  <pageMargins left="0.75" right="0.75" top="1" bottom="1" header="0.5" footer="0.5"/>
  <pageSetup paperSize="9" orientation="portrait" horizontalDpi="4294967295" verticalDpi="4294967295"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60"/>
  <sheetViews>
    <sheetView workbookViewId="0">
      <selection activeCell="H14" sqref="H14"/>
    </sheetView>
  </sheetViews>
  <sheetFormatPr defaultRowHeight="12.75" x14ac:dyDescent="0.2"/>
  <cols>
    <col min="1" max="1" width="28" customWidth="1"/>
    <col min="2" max="2" width="12.28515625" hidden="1" customWidth="1"/>
    <col min="3" max="3" width="13.28515625" hidden="1" customWidth="1"/>
    <col min="4" max="4" width="10.7109375" hidden="1" customWidth="1"/>
    <col min="5" max="5" width="11.140625" hidden="1" customWidth="1"/>
    <col min="6" max="6" width="12.5703125" hidden="1" customWidth="1"/>
    <col min="7" max="7" width="10.28515625" customWidth="1"/>
    <col min="8" max="8" width="11.5703125" customWidth="1"/>
    <col min="9" max="9" width="10.7109375" customWidth="1"/>
    <col min="10" max="10" width="10.85546875" customWidth="1"/>
  </cols>
  <sheetData>
    <row r="1" spans="1:10" x14ac:dyDescent="0.2">
      <c r="A1" s="63" t="s">
        <v>61</v>
      </c>
      <c r="B1" s="35"/>
      <c r="C1" s="35"/>
      <c r="D1" s="35"/>
      <c r="E1" s="35"/>
      <c r="F1" s="35"/>
      <c r="G1" s="35"/>
      <c r="H1" s="35"/>
      <c r="I1" s="35"/>
      <c r="J1" s="32"/>
    </row>
    <row r="2" spans="1:10" x14ac:dyDescent="0.2">
      <c r="A2" s="11" t="s">
        <v>16</v>
      </c>
      <c r="B2" s="39"/>
      <c r="C2" s="39"/>
      <c r="D2" s="39"/>
      <c r="E2" s="39"/>
      <c r="F2" s="39"/>
      <c r="G2" s="39"/>
      <c r="H2" s="39"/>
      <c r="I2" s="39"/>
      <c r="J2" s="32"/>
    </row>
    <row r="3" spans="1:10" x14ac:dyDescent="0.2">
      <c r="A3" s="64" t="s">
        <v>62</v>
      </c>
      <c r="B3" s="129">
        <v>44287</v>
      </c>
      <c r="C3" s="129" t="e">
        <f>'BAR BB| Open rates'!#REF!</f>
        <v>#REF!</v>
      </c>
      <c r="D3" s="129" t="e">
        <f>'BAR BB| Open rates'!#REF!</f>
        <v>#REF!</v>
      </c>
      <c r="E3" s="129" t="e">
        <f>'BAR BB| Open rates'!#REF!</f>
        <v>#REF!</v>
      </c>
      <c r="F3" s="129" t="e">
        <f>'BAR BB| Open rates'!#REF!</f>
        <v>#REF!</v>
      </c>
      <c r="G3" s="129" t="e">
        <f>'BAR BB| Open rates'!#REF!</f>
        <v>#REF!</v>
      </c>
      <c r="H3" s="129" t="e">
        <f>'BAR BB| Open rates'!#REF!</f>
        <v>#REF!</v>
      </c>
      <c r="I3" s="129" t="e">
        <f>'BAR BB| Open rates'!#REF!</f>
        <v>#REF!</v>
      </c>
      <c r="J3" s="129" t="e">
        <f>'BAR BB| Open rates'!#REF!</f>
        <v>#REF!</v>
      </c>
    </row>
    <row r="4" spans="1:10" s="31" customFormat="1" x14ac:dyDescent="0.2">
      <c r="A4" s="107"/>
      <c r="B4" s="129">
        <v>44289</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129" t="e">
        <f>'BAR BB| Open rates'!#REF!</f>
        <v>#REF!</v>
      </c>
    </row>
    <row r="5" spans="1:10" x14ac:dyDescent="0.2">
      <c r="A5" s="65" t="s">
        <v>63</v>
      </c>
      <c r="B5" s="38"/>
      <c r="C5" s="38"/>
      <c r="D5" s="38"/>
      <c r="E5" s="38"/>
      <c r="F5" s="38"/>
      <c r="G5" s="38"/>
      <c r="H5" s="38"/>
      <c r="I5" s="38"/>
      <c r="J5" s="38"/>
    </row>
    <row r="6" spans="1:10" x14ac:dyDescent="0.2">
      <c r="A6" s="52">
        <v>1</v>
      </c>
      <c r="B6" s="51" t="e">
        <f>'BAR BB| Open rates'!#REF!</f>
        <v>#REF!</v>
      </c>
      <c r="C6" s="51" t="e">
        <f>'BAR BB| Open rates'!#REF!</f>
        <v>#REF!</v>
      </c>
      <c r="D6" s="51" t="e">
        <f>'BAR BB| Open rates'!#REF!</f>
        <v>#REF!</v>
      </c>
      <c r="E6" s="51" t="e">
        <f>'BAR BB| Open rates'!#REF!</f>
        <v>#REF!</v>
      </c>
      <c r="F6" s="51" t="e">
        <f>'BAR BB| Open rates'!#REF!</f>
        <v>#REF!</v>
      </c>
      <c r="G6" s="51" t="e">
        <f>'BAR BB| Open rates'!#REF!</f>
        <v>#REF!</v>
      </c>
      <c r="H6" s="51" t="e">
        <f>'BAR BB| Open rates'!#REF!</f>
        <v>#REF!</v>
      </c>
      <c r="I6" s="51" t="e">
        <f>'BAR BB| Open rates'!#REF!</f>
        <v>#REF!</v>
      </c>
      <c r="J6" s="51" t="e">
        <f>'BAR BB| Open rates'!#REF!</f>
        <v>#REF!</v>
      </c>
    </row>
    <row r="7" spans="1:10" x14ac:dyDescent="0.2">
      <c r="A7" s="52">
        <v>2</v>
      </c>
      <c r="B7" s="51" t="e">
        <f>B6+1200</f>
        <v>#REF!</v>
      </c>
      <c r="C7" s="51" t="e">
        <f>C6+1200</f>
        <v>#REF!</v>
      </c>
      <c r="D7" s="51" t="e">
        <f>'BAR BB| Open rates'!#REF!</f>
        <v>#REF!</v>
      </c>
      <c r="E7" s="51" t="e">
        <f>'BAR BB| Open rates'!#REF!</f>
        <v>#REF!</v>
      </c>
      <c r="F7" s="51" t="e">
        <f>'BAR BB| Open rates'!#REF!</f>
        <v>#REF!</v>
      </c>
      <c r="G7" s="51" t="e">
        <f>'BAR BB| Open rates'!#REF!</f>
        <v>#REF!</v>
      </c>
      <c r="H7" s="51" t="e">
        <f>'BAR BB| Open rates'!#REF!</f>
        <v>#REF!</v>
      </c>
      <c r="I7" s="51" t="e">
        <f>'BAR BB| Open rates'!#REF!</f>
        <v>#REF!</v>
      </c>
      <c r="J7" s="51" t="e">
        <f>'BAR BB| Open rates'!#REF!</f>
        <v>#REF!</v>
      </c>
    </row>
    <row r="8" spans="1:10" x14ac:dyDescent="0.2">
      <c r="A8" s="32"/>
      <c r="B8" s="32"/>
      <c r="C8" s="32"/>
      <c r="D8" s="32"/>
      <c r="E8" s="32"/>
      <c r="F8" s="32"/>
      <c r="G8" s="32"/>
      <c r="H8" s="32"/>
      <c r="I8" s="32"/>
      <c r="J8" s="32"/>
    </row>
    <row r="9" spans="1:10" x14ac:dyDescent="0.2">
      <c r="A9" s="31"/>
      <c r="B9" s="31"/>
      <c r="C9" s="31"/>
      <c r="D9" s="31"/>
      <c r="E9" s="31"/>
      <c r="F9" s="31"/>
      <c r="G9" s="31"/>
      <c r="H9" s="31"/>
      <c r="I9" s="31"/>
      <c r="J9" s="31"/>
    </row>
    <row r="10" spans="1:10" x14ac:dyDescent="0.2">
      <c r="A10" s="144" t="s">
        <v>129</v>
      </c>
      <c r="B10" s="129">
        <f t="shared" ref="B10:J10" si="0">B3</f>
        <v>44287</v>
      </c>
      <c r="C10" s="129" t="e">
        <f t="shared" si="0"/>
        <v>#REF!</v>
      </c>
      <c r="D10" s="129" t="e">
        <f t="shared" si="0"/>
        <v>#REF!</v>
      </c>
      <c r="E10" s="129" t="e">
        <f t="shared" si="0"/>
        <v>#REF!</v>
      </c>
      <c r="F10" s="129" t="e">
        <f t="shared" si="0"/>
        <v>#REF!</v>
      </c>
      <c r="G10" s="129" t="e">
        <f t="shared" si="0"/>
        <v>#REF!</v>
      </c>
      <c r="H10" s="129" t="e">
        <f t="shared" si="0"/>
        <v>#REF!</v>
      </c>
      <c r="I10" s="129" t="e">
        <f t="shared" si="0"/>
        <v>#REF!</v>
      </c>
      <c r="J10" s="129" t="e">
        <f t="shared" si="0"/>
        <v>#REF!</v>
      </c>
    </row>
    <row r="11" spans="1:10" s="31" customFormat="1" x14ac:dyDescent="0.2">
      <c r="A11" s="107"/>
      <c r="B11" s="129">
        <f t="shared" ref="B11:J11" si="1">B4</f>
        <v>44289</v>
      </c>
      <c r="C11" s="129" t="e">
        <f t="shared" si="1"/>
        <v>#REF!</v>
      </c>
      <c r="D11" s="129" t="e">
        <f t="shared" si="1"/>
        <v>#REF!</v>
      </c>
      <c r="E11" s="129" t="e">
        <f t="shared" si="1"/>
        <v>#REF!</v>
      </c>
      <c r="F11" s="129" t="e">
        <f t="shared" si="1"/>
        <v>#REF!</v>
      </c>
      <c r="G11" s="129" t="e">
        <f t="shared" si="1"/>
        <v>#REF!</v>
      </c>
      <c r="H11" s="129" t="e">
        <f t="shared" si="1"/>
        <v>#REF!</v>
      </c>
      <c r="I11" s="129" t="e">
        <f t="shared" si="1"/>
        <v>#REF!</v>
      </c>
      <c r="J11" s="129" t="e">
        <f t="shared" si="1"/>
        <v>#REF!</v>
      </c>
    </row>
    <row r="12" spans="1:10" x14ac:dyDescent="0.2">
      <c r="A12" s="65"/>
      <c r="B12" s="38"/>
      <c r="C12" s="38"/>
      <c r="D12" s="38"/>
      <c r="E12" s="38"/>
      <c r="F12" s="38"/>
      <c r="G12" s="38"/>
      <c r="H12" s="38"/>
      <c r="I12" s="38"/>
      <c r="J12" s="38"/>
    </row>
    <row r="13" spans="1:10" x14ac:dyDescent="0.2">
      <c r="A13" s="52">
        <v>1</v>
      </c>
      <c r="B13" s="51" t="e">
        <f t="shared" ref="B13:J13" si="2">B6*0.9</f>
        <v>#REF!</v>
      </c>
      <c r="C13" s="51" t="e">
        <f t="shared" si="2"/>
        <v>#REF!</v>
      </c>
      <c r="D13" s="51" t="e">
        <f t="shared" si="2"/>
        <v>#REF!</v>
      </c>
      <c r="E13" s="51" t="e">
        <f t="shared" si="2"/>
        <v>#REF!</v>
      </c>
      <c r="F13" s="51" t="e">
        <f t="shared" si="2"/>
        <v>#REF!</v>
      </c>
      <c r="G13" s="51" t="e">
        <f t="shared" si="2"/>
        <v>#REF!</v>
      </c>
      <c r="H13" s="51" t="e">
        <f t="shared" si="2"/>
        <v>#REF!</v>
      </c>
      <c r="I13" s="51" t="e">
        <f t="shared" si="2"/>
        <v>#REF!</v>
      </c>
      <c r="J13" s="51" t="e">
        <f t="shared" si="2"/>
        <v>#REF!</v>
      </c>
    </row>
    <row r="14" spans="1:10" x14ac:dyDescent="0.2">
      <c r="A14" s="52">
        <v>2</v>
      </c>
      <c r="B14" s="51" t="e">
        <f t="shared" ref="B14:J14" si="3">B7*0.9</f>
        <v>#REF!</v>
      </c>
      <c r="C14" s="51" t="e">
        <f t="shared" si="3"/>
        <v>#REF!</v>
      </c>
      <c r="D14" s="51" t="e">
        <f t="shared" si="3"/>
        <v>#REF!</v>
      </c>
      <c r="E14" s="51" t="e">
        <f t="shared" si="3"/>
        <v>#REF!</v>
      </c>
      <c r="F14" s="51" t="e">
        <f t="shared" si="3"/>
        <v>#REF!</v>
      </c>
      <c r="G14" s="51" t="e">
        <f t="shared" si="3"/>
        <v>#REF!</v>
      </c>
      <c r="H14" s="51" t="e">
        <f t="shared" si="3"/>
        <v>#REF!</v>
      </c>
      <c r="I14" s="51" t="e">
        <f t="shared" si="3"/>
        <v>#REF!</v>
      </c>
      <c r="J14" s="51" t="e">
        <f t="shared" si="3"/>
        <v>#REF!</v>
      </c>
    </row>
    <row r="15" spans="1:10" s="31" customFormat="1" x14ac:dyDescent="0.2">
      <c r="A15" s="121"/>
      <c r="B15" s="105"/>
      <c r="C15" s="105"/>
      <c r="D15" s="105"/>
      <c r="E15" s="105"/>
      <c r="F15" s="105"/>
      <c r="G15" s="105"/>
      <c r="H15" s="105"/>
      <c r="I15" s="105"/>
      <c r="J15" s="33"/>
    </row>
    <row r="16" spans="1:10" s="31" customFormat="1" x14ac:dyDescent="0.2">
      <c r="A16" s="11" t="s">
        <v>136</v>
      </c>
      <c r="B16" s="105"/>
      <c r="C16" s="105"/>
      <c r="D16" s="105"/>
      <c r="E16" s="105"/>
      <c r="F16" s="105"/>
      <c r="G16" s="105"/>
      <c r="H16" s="105"/>
      <c r="I16" s="105"/>
      <c r="J16" s="33"/>
    </row>
    <row r="17" spans="1:35" s="31" customFormat="1" x14ac:dyDescent="0.2">
      <c r="A17" s="64"/>
      <c r="B17" s="130">
        <f t="shared" ref="B17:G18" si="4">B3</f>
        <v>44287</v>
      </c>
      <c r="C17" s="129" t="e">
        <f t="shared" si="4"/>
        <v>#REF!</v>
      </c>
      <c r="D17" s="129" t="e">
        <f t="shared" si="4"/>
        <v>#REF!</v>
      </c>
      <c r="E17" s="129" t="e">
        <f t="shared" si="4"/>
        <v>#REF!</v>
      </c>
      <c r="F17" s="129" t="e">
        <f t="shared" si="4"/>
        <v>#REF!</v>
      </c>
      <c r="G17" s="129" t="e">
        <f t="shared" si="4"/>
        <v>#REF!</v>
      </c>
      <c r="H17" s="129" t="e">
        <f t="shared" ref="H17:J18" si="5">H3</f>
        <v>#REF!</v>
      </c>
      <c r="I17" s="129" t="e">
        <f t="shared" si="5"/>
        <v>#REF!</v>
      </c>
      <c r="J17" s="129" t="e">
        <f t="shared" si="5"/>
        <v>#REF!</v>
      </c>
    </row>
    <row r="18" spans="1:35" s="31" customFormat="1" x14ac:dyDescent="0.2">
      <c r="A18" s="107"/>
      <c r="B18" s="130">
        <f t="shared" si="4"/>
        <v>44289</v>
      </c>
      <c r="C18" s="129" t="e">
        <f t="shared" si="4"/>
        <v>#REF!</v>
      </c>
      <c r="D18" s="129" t="e">
        <f t="shared" si="4"/>
        <v>#REF!</v>
      </c>
      <c r="E18" s="129" t="e">
        <f t="shared" si="4"/>
        <v>#REF!</v>
      </c>
      <c r="F18" s="129" t="e">
        <f t="shared" si="4"/>
        <v>#REF!</v>
      </c>
      <c r="G18" s="129" t="e">
        <f t="shared" si="4"/>
        <v>#REF!</v>
      </c>
      <c r="H18" s="129" t="e">
        <f t="shared" si="5"/>
        <v>#REF!</v>
      </c>
      <c r="I18" s="129" t="e">
        <f t="shared" si="5"/>
        <v>#REF!</v>
      </c>
      <c r="J18" s="129" t="e">
        <f t="shared" si="5"/>
        <v>#REF!</v>
      </c>
    </row>
    <row r="19" spans="1:35" s="31" customFormat="1" x14ac:dyDescent="0.2">
      <c r="A19" s="65" t="s">
        <v>63</v>
      </c>
      <c r="B19" s="38"/>
      <c r="C19" s="38"/>
      <c r="D19" s="38"/>
      <c r="E19" s="38"/>
      <c r="F19" s="38"/>
      <c r="G19" s="38"/>
      <c r="H19" s="38"/>
      <c r="I19" s="38"/>
      <c r="J19" s="38"/>
    </row>
    <row r="20" spans="1:35" s="31" customFormat="1" x14ac:dyDescent="0.2">
      <c r="A20" s="52">
        <f>A13</f>
        <v>1</v>
      </c>
      <c r="B20" s="120" t="e">
        <f>B13*0.87</f>
        <v>#REF!</v>
      </c>
      <c r="C20" s="120" t="e">
        <f t="shared" ref="C20:G21" si="6">C13*0.87</f>
        <v>#REF!</v>
      </c>
      <c r="D20" s="120" t="e">
        <f t="shared" si="6"/>
        <v>#REF!</v>
      </c>
      <c r="E20" s="120" t="e">
        <f t="shared" si="6"/>
        <v>#REF!</v>
      </c>
      <c r="F20" s="120" t="e">
        <f t="shared" si="6"/>
        <v>#REF!</v>
      </c>
      <c r="G20" s="120" t="e">
        <f t="shared" si="6"/>
        <v>#REF!</v>
      </c>
      <c r="H20" s="120" t="e">
        <f t="shared" ref="H20:J21" si="7">H13*0.87</f>
        <v>#REF!</v>
      </c>
      <c r="I20" s="120" t="e">
        <f t="shared" si="7"/>
        <v>#REF!</v>
      </c>
      <c r="J20" s="120" t="e">
        <f t="shared" si="7"/>
        <v>#REF!</v>
      </c>
    </row>
    <row r="21" spans="1:35" s="31" customFormat="1" x14ac:dyDescent="0.2">
      <c r="A21" s="52">
        <f>A14</f>
        <v>2</v>
      </c>
      <c r="B21" s="60" t="e">
        <f>B14*0.87</f>
        <v>#REF!</v>
      </c>
      <c r="C21" s="60" t="e">
        <f t="shared" si="6"/>
        <v>#REF!</v>
      </c>
      <c r="D21" s="60" t="e">
        <f t="shared" si="6"/>
        <v>#REF!</v>
      </c>
      <c r="E21" s="60" t="e">
        <f t="shared" si="6"/>
        <v>#REF!</v>
      </c>
      <c r="F21" s="60" t="e">
        <f t="shared" si="6"/>
        <v>#REF!</v>
      </c>
      <c r="G21" s="60" t="e">
        <f t="shared" si="6"/>
        <v>#REF!</v>
      </c>
      <c r="H21" s="60" t="e">
        <f t="shared" si="7"/>
        <v>#REF!</v>
      </c>
      <c r="I21" s="60" t="e">
        <f t="shared" si="7"/>
        <v>#REF!</v>
      </c>
      <c r="J21" s="60" t="e">
        <f t="shared" si="7"/>
        <v>#REF!</v>
      </c>
    </row>
    <row r="22" spans="1:35" s="31" customFormat="1" ht="11.25" customHeight="1" x14ac:dyDescent="0.2">
      <c r="A22" s="89"/>
      <c r="B22" s="105"/>
      <c r="C22" s="105"/>
      <c r="D22" s="105"/>
      <c r="E22" s="105"/>
      <c r="F22" s="105"/>
      <c r="G22" s="105"/>
      <c r="H22" s="105"/>
      <c r="I22" s="105"/>
      <c r="J22" s="33"/>
    </row>
    <row r="23" spans="1:35" s="31" customFormat="1" x14ac:dyDescent="0.2">
      <c r="A23" s="89"/>
      <c r="B23" s="105"/>
      <c r="C23" s="105"/>
      <c r="D23" s="105"/>
      <c r="E23" s="105"/>
      <c r="F23" s="105"/>
      <c r="G23" s="105"/>
      <c r="H23" s="105"/>
      <c r="I23" s="105"/>
      <c r="J23" s="33"/>
    </row>
    <row r="24" spans="1:35" s="31" customFormat="1" ht="15" x14ac:dyDescent="0.25">
      <c r="A24" s="90" t="s">
        <v>134</v>
      </c>
      <c r="B24" s="90"/>
      <c r="C24" s="90"/>
      <c r="D24" s="90"/>
      <c r="E24" s="21"/>
      <c r="F24" s="21"/>
      <c r="G24" s="21"/>
      <c r="H24" s="21"/>
      <c r="I24" s="106"/>
      <c r="J24" s="56"/>
      <c r="K24" s="21"/>
      <c r="L24" s="21"/>
    </row>
    <row r="25" spans="1:35" hidden="1" x14ac:dyDescent="0.2">
      <c r="A25" s="33"/>
      <c r="B25" s="80">
        <f t="shared" ref="B25:I25" si="8">B10</f>
        <v>44287</v>
      </c>
      <c r="C25" s="80" t="e">
        <f t="shared" si="8"/>
        <v>#REF!</v>
      </c>
      <c r="D25" s="80" t="e">
        <f t="shared" si="8"/>
        <v>#REF!</v>
      </c>
      <c r="E25" s="80" t="e">
        <f t="shared" si="8"/>
        <v>#REF!</v>
      </c>
      <c r="F25" s="80" t="e">
        <f t="shared" si="8"/>
        <v>#REF!</v>
      </c>
      <c r="G25" s="80" t="e">
        <f t="shared" si="8"/>
        <v>#REF!</v>
      </c>
      <c r="H25" s="80" t="e">
        <f t="shared" si="8"/>
        <v>#REF!</v>
      </c>
      <c r="I25" s="80" t="e">
        <f t="shared" si="8"/>
        <v>#REF!</v>
      </c>
      <c r="J25" s="33"/>
    </row>
    <row r="26" spans="1:35" hidden="1" x14ac:dyDescent="0.2">
      <c r="A26" s="65">
        <f t="shared" ref="A26:I26" si="9">A12</f>
        <v>0</v>
      </c>
      <c r="B26" s="38">
        <f t="shared" si="9"/>
        <v>0</v>
      </c>
      <c r="C26" s="38">
        <f t="shared" si="9"/>
        <v>0</v>
      </c>
      <c r="D26" s="38">
        <f t="shared" si="9"/>
        <v>0</v>
      </c>
      <c r="E26" s="38">
        <f t="shared" si="9"/>
        <v>0</v>
      </c>
      <c r="F26" s="38">
        <f t="shared" si="9"/>
        <v>0</v>
      </c>
      <c r="G26" s="38">
        <f t="shared" si="9"/>
        <v>0</v>
      </c>
      <c r="H26" s="38">
        <f t="shared" si="9"/>
        <v>0</v>
      </c>
      <c r="I26" s="38">
        <f t="shared" si="9"/>
        <v>0</v>
      </c>
      <c r="J26" s="32"/>
    </row>
    <row r="27" spans="1:35" hidden="1" x14ac:dyDescent="0.2">
      <c r="A27" s="52">
        <f>A13</f>
        <v>1</v>
      </c>
      <c r="B27" s="38" t="e">
        <f>B13+2500</f>
        <v>#REF!</v>
      </c>
      <c r="C27" s="38" t="e">
        <f t="shared" ref="C27:I27" si="10">C13+2500</f>
        <v>#REF!</v>
      </c>
      <c r="D27" s="38" t="e">
        <f t="shared" si="10"/>
        <v>#REF!</v>
      </c>
      <c r="E27" s="38" t="e">
        <f t="shared" si="10"/>
        <v>#REF!</v>
      </c>
      <c r="F27" s="38" t="e">
        <f t="shared" si="10"/>
        <v>#REF!</v>
      </c>
      <c r="G27" s="38" t="e">
        <f t="shared" si="10"/>
        <v>#REF!</v>
      </c>
      <c r="H27" s="38" t="e">
        <f t="shared" si="10"/>
        <v>#REF!</v>
      </c>
      <c r="I27" s="38" t="e">
        <f t="shared" si="10"/>
        <v>#REF!</v>
      </c>
      <c r="J27" s="33"/>
    </row>
    <row r="28" spans="1:35" hidden="1" x14ac:dyDescent="0.2">
      <c r="A28" s="52">
        <f>A14</f>
        <v>2</v>
      </c>
      <c r="B28" s="38" t="e">
        <f>B14+5000</f>
        <v>#REF!</v>
      </c>
      <c r="C28" s="38" t="e">
        <f t="shared" ref="C28:I28" si="11">C14+5000</f>
        <v>#REF!</v>
      </c>
      <c r="D28" s="38" t="e">
        <f t="shared" si="11"/>
        <v>#REF!</v>
      </c>
      <c r="E28" s="38" t="e">
        <f t="shared" si="11"/>
        <v>#REF!</v>
      </c>
      <c r="F28" s="38" t="e">
        <f t="shared" si="11"/>
        <v>#REF!</v>
      </c>
      <c r="G28" s="38" t="e">
        <f t="shared" si="11"/>
        <v>#REF!</v>
      </c>
      <c r="H28" s="38" t="e">
        <f t="shared" si="11"/>
        <v>#REF!</v>
      </c>
      <c r="I28" s="38" t="e">
        <f t="shared" si="11"/>
        <v>#REF!</v>
      </c>
      <c r="J28" s="33"/>
    </row>
    <row r="29" spans="1:35" hidden="1" x14ac:dyDescent="0.2">
      <c r="A29" s="31"/>
      <c r="B29" s="31"/>
      <c r="C29" s="31"/>
      <c r="D29" s="31"/>
      <c r="E29" s="31"/>
      <c r="F29" s="31"/>
      <c r="G29" s="31"/>
      <c r="H29" s="31"/>
      <c r="I29" s="31"/>
      <c r="J29" s="31"/>
    </row>
    <row r="30" spans="1:35" ht="132.75" customHeight="1" x14ac:dyDescent="0.2">
      <c r="A30" s="385" t="s">
        <v>133</v>
      </c>
      <c r="B30" s="385"/>
      <c r="C30" s="385"/>
      <c r="D30" s="128" t="s">
        <v>135</v>
      </c>
      <c r="E30" s="128"/>
      <c r="F30" s="128"/>
      <c r="G30" s="128"/>
      <c r="H30" s="128"/>
      <c r="I30" s="128"/>
      <c r="J30" s="128"/>
      <c r="K30" s="128"/>
      <c r="L30" s="128"/>
      <c r="M30" s="128"/>
    </row>
    <row r="31" spans="1:35" x14ac:dyDescent="0.2">
      <c r="A31" s="127"/>
      <c r="B31" s="127"/>
      <c r="C31" s="127"/>
      <c r="D31" s="127"/>
      <c r="E31" s="31"/>
      <c r="F31" s="31"/>
      <c r="G31" s="31"/>
      <c r="H31" s="31"/>
      <c r="I31" s="31"/>
      <c r="J31" s="31"/>
    </row>
    <row r="32" spans="1:35" ht="12.75" customHeight="1" x14ac:dyDescent="0.2">
      <c r="A32" s="94" t="s">
        <v>74</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row>
    <row r="33" spans="1:35" x14ac:dyDescent="0.2">
      <c r="A33" s="68" t="s">
        <v>75</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row>
    <row r="34" spans="1:35" x14ac:dyDescent="0.2">
      <c r="A34" s="69" t="s">
        <v>76</v>
      </c>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row>
    <row r="35" spans="1:35" x14ac:dyDescent="0.2">
      <c r="A35" s="69" t="s">
        <v>77</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row>
    <row r="36" spans="1:35" x14ac:dyDescent="0.2">
      <c r="A36" s="69" t="s">
        <v>78</v>
      </c>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row>
    <row r="37" spans="1:35" ht="21" customHeight="1" x14ac:dyDescent="0.2">
      <c r="A37" s="69" t="s">
        <v>79</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row>
    <row r="38" spans="1:35" x14ac:dyDescent="0.2">
      <c r="A38" s="69" t="s">
        <v>80</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row>
    <row r="39" spans="1:35" s="137" customFormat="1" x14ac:dyDescent="0.2">
      <c r="B39" s="135"/>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row>
    <row r="40" spans="1:35" x14ac:dyDescent="0.2">
      <c r="A40" s="97" t="s">
        <v>83</v>
      </c>
      <c r="B40" s="97"/>
    </row>
    <row r="41" spans="1:35" x14ac:dyDescent="0.2">
      <c r="A41" s="139" t="s">
        <v>130</v>
      </c>
      <c r="B41" s="139"/>
      <c r="C41" s="139"/>
      <c r="D41" s="122"/>
    </row>
    <row r="42" spans="1:35" s="31" customFormat="1" x14ac:dyDescent="0.2">
      <c r="A42" s="139" t="s">
        <v>139</v>
      </c>
      <c r="B42" s="140"/>
      <c r="C42" s="140"/>
      <c r="D42" s="140"/>
    </row>
    <row r="43" spans="1:35" s="31" customFormat="1" x14ac:dyDescent="0.2">
      <c r="A43" s="139" t="s">
        <v>140</v>
      </c>
      <c r="B43" s="140"/>
      <c r="C43" s="140"/>
      <c r="D43" s="141"/>
      <c r="E43" s="142"/>
    </row>
    <row r="44" spans="1:35" ht="31.5" customHeight="1" x14ac:dyDescent="0.2">
      <c r="A44" s="96" t="s">
        <v>81</v>
      </c>
      <c r="B44" s="96"/>
      <c r="C44" s="96"/>
      <c r="D44" s="122"/>
    </row>
    <row r="45" spans="1:35" ht="31.5" customHeight="1" x14ac:dyDescent="0.2">
      <c r="A45" s="383" t="s">
        <v>131</v>
      </c>
      <c r="B45" s="383"/>
      <c r="C45" s="383"/>
      <c r="D45" s="122"/>
    </row>
    <row r="46" spans="1:35" x14ac:dyDescent="0.2">
      <c r="A46" s="383"/>
      <c r="B46" s="383"/>
      <c r="C46" s="383"/>
      <c r="D46" s="122"/>
    </row>
    <row r="47" spans="1:35" ht="31.5" customHeight="1" x14ac:dyDescent="0.2">
      <c r="A47" s="384" t="s">
        <v>132</v>
      </c>
      <c r="B47" s="384"/>
      <c r="C47" s="384"/>
      <c r="D47" s="122"/>
    </row>
    <row r="48" spans="1:35" ht="21" customHeight="1" x14ac:dyDescent="0.2">
      <c r="A48" s="384"/>
      <c r="B48" s="384"/>
      <c r="C48" s="384"/>
      <c r="D48" s="122"/>
    </row>
    <row r="49" spans="1:3" ht="31.5" customHeight="1" x14ac:dyDescent="0.2">
      <c r="A49" s="384"/>
      <c r="B49" s="384"/>
      <c r="C49" s="384"/>
    </row>
    <row r="50" spans="1:3" ht="31.5" customHeight="1" x14ac:dyDescent="0.2">
      <c r="A50" s="384"/>
      <c r="B50" s="384"/>
      <c r="C50" s="384"/>
    </row>
    <row r="51" spans="1:3" ht="31.5" customHeight="1" x14ac:dyDescent="0.2">
      <c r="A51" s="384"/>
      <c r="B51" s="384"/>
      <c r="C51" s="384"/>
    </row>
    <row r="52" spans="1:3" ht="31.5" customHeight="1" x14ac:dyDescent="0.2">
      <c r="A52" s="384"/>
      <c r="B52" s="384"/>
      <c r="C52" s="384"/>
    </row>
    <row r="53" spans="1:3" ht="31.5" customHeight="1" x14ac:dyDescent="0.2">
      <c r="A53" s="384"/>
      <c r="B53" s="384"/>
      <c r="C53" s="384"/>
    </row>
    <row r="54" spans="1:3" ht="21" customHeight="1" x14ac:dyDescent="0.2">
      <c r="A54" s="126"/>
      <c r="B54" s="126"/>
      <c r="C54" s="126"/>
    </row>
    <row r="55" spans="1:3" x14ac:dyDescent="0.2">
      <c r="A55" s="126"/>
      <c r="B55" s="126"/>
      <c r="C55" s="126"/>
    </row>
    <row r="56" spans="1:3" ht="52.5" customHeight="1" x14ac:dyDescent="0.2">
      <c r="A56" s="126"/>
      <c r="B56" s="126"/>
      <c r="C56" s="126"/>
    </row>
    <row r="57" spans="1:3" x14ac:dyDescent="0.2">
      <c r="A57" s="125"/>
      <c r="B57" s="125"/>
      <c r="C57" s="125"/>
    </row>
    <row r="58" spans="1:3" ht="52.5" customHeight="1" x14ac:dyDescent="0.2">
      <c r="A58" s="125"/>
      <c r="B58" s="125"/>
      <c r="C58" s="125"/>
    </row>
    <row r="59" spans="1:3" x14ac:dyDescent="0.2">
      <c r="A59" s="125"/>
      <c r="B59" s="125"/>
      <c r="C59" s="125"/>
    </row>
    <row r="60" spans="1:3" ht="42" customHeight="1" x14ac:dyDescent="0.2">
      <c r="A60" s="125"/>
      <c r="B60" s="125"/>
      <c r="C60" s="125"/>
    </row>
  </sheetData>
  <mergeCells count="3">
    <mergeCell ref="A30:C30"/>
    <mergeCell ref="A45:C46"/>
    <mergeCell ref="A47:C53"/>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I48"/>
  <sheetViews>
    <sheetView workbookViewId="0">
      <selection activeCell="G6" sqref="G6:J7"/>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0" width="10.42578125" style="31" customWidth="1"/>
    <col min="11" max="16384" width="9.140625" style="31"/>
  </cols>
  <sheetData>
    <row r="1" spans="1:10" x14ac:dyDescent="0.2">
      <c r="A1" s="63" t="s">
        <v>61</v>
      </c>
      <c r="B1" s="35"/>
      <c r="C1" s="35"/>
      <c r="D1" s="35"/>
      <c r="E1" s="35"/>
      <c r="F1" s="35"/>
      <c r="G1" s="35"/>
      <c r="H1" s="35"/>
      <c r="I1" s="35"/>
      <c r="J1" s="32"/>
    </row>
    <row r="2" spans="1:10" x14ac:dyDescent="0.2">
      <c r="B2" s="105"/>
      <c r="C2" s="105"/>
      <c r="D2" s="105"/>
      <c r="E2" s="105"/>
      <c r="F2" s="105"/>
      <c r="G2" s="105"/>
      <c r="H2" s="105"/>
      <c r="I2" s="105"/>
      <c r="J2" s="33"/>
    </row>
    <row r="3" spans="1:10" x14ac:dyDescent="0.2">
      <c r="A3" s="11" t="s">
        <v>138</v>
      </c>
      <c r="B3" s="130">
        <f>'Горный Детокс'!B3</f>
        <v>44287</v>
      </c>
      <c r="C3" s="129" t="e">
        <f>'Горный Детокс'!C3</f>
        <v>#REF!</v>
      </c>
      <c r="D3" s="129" t="e">
        <f>'Горный Детокс'!D3</f>
        <v>#REF!</v>
      </c>
      <c r="E3" s="129" t="e">
        <f>'Горный Детокс'!E3</f>
        <v>#REF!</v>
      </c>
      <c r="F3" s="129" t="e">
        <f>'Горный Детокс'!F3</f>
        <v>#REF!</v>
      </c>
      <c r="G3" s="129" t="e">
        <f>'Горный Детокс'!G3</f>
        <v>#REF!</v>
      </c>
      <c r="H3" s="129" t="e">
        <f>'Горный Детокс'!H3</f>
        <v>#REF!</v>
      </c>
      <c r="I3" s="129" t="e">
        <f>'Горный Детокс'!I3</f>
        <v>#REF!</v>
      </c>
      <c r="J3" s="129" t="e">
        <f>'Горный Детокс'!J3</f>
        <v>#REF!</v>
      </c>
    </row>
    <row r="4" spans="1:10" x14ac:dyDescent="0.2">
      <c r="A4" s="107"/>
      <c r="B4" s="130">
        <f>'Горный Детокс'!B4</f>
        <v>44289</v>
      </c>
      <c r="C4" s="129" t="e">
        <f>'Горный Детокс'!C4</f>
        <v>#REF!</v>
      </c>
      <c r="D4" s="129" t="e">
        <f>'Горный Детокс'!D4</f>
        <v>#REF!</v>
      </c>
      <c r="E4" s="129" t="e">
        <f>'Горный Детокс'!E4</f>
        <v>#REF!</v>
      </c>
      <c r="F4" s="129" t="e">
        <f>'Горный Детокс'!F4</f>
        <v>#REF!</v>
      </c>
      <c r="G4" s="129" t="e">
        <f>'Горный Детокс'!G4</f>
        <v>#REF!</v>
      </c>
      <c r="H4" s="129" t="e">
        <f>'Горный Детокс'!H4</f>
        <v>#REF!</v>
      </c>
      <c r="I4" s="129" t="e">
        <f>'Горный Детокс'!I4</f>
        <v>#REF!</v>
      </c>
      <c r="J4" s="129" t="e">
        <f>'Горный Детокс'!J4</f>
        <v>#REF!</v>
      </c>
    </row>
    <row r="5" spans="1:10" x14ac:dyDescent="0.2">
      <c r="A5" s="65" t="s">
        <v>63</v>
      </c>
      <c r="B5" s="38"/>
      <c r="C5" s="38"/>
      <c r="D5" s="38"/>
      <c r="E5" s="38"/>
      <c r="F5" s="38"/>
      <c r="G5" s="38"/>
      <c r="H5" s="38"/>
      <c r="I5" s="38"/>
      <c r="J5" s="38"/>
    </row>
    <row r="6" spans="1:10" x14ac:dyDescent="0.2">
      <c r="A6" s="52">
        <v>1</v>
      </c>
      <c r="B6" s="120" t="e">
        <f>'Горный Детокс'!B6*0.85</f>
        <v>#REF!</v>
      </c>
      <c r="C6" s="120" t="e">
        <f>'Горный Детокс'!C6*0.85</f>
        <v>#REF!</v>
      </c>
      <c r="D6" s="120" t="e">
        <f>'Горный Детокс'!D6*0.85</f>
        <v>#REF!</v>
      </c>
      <c r="E6" s="120" t="e">
        <f>'Горный Детокс'!E6*0.85</f>
        <v>#REF!</v>
      </c>
      <c r="F6" s="120" t="e">
        <f>'Горный Детокс'!F6*0.85</f>
        <v>#REF!</v>
      </c>
      <c r="G6" s="60" t="e">
        <f>'Горный Детокс'!G13*0.9</f>
        <v>#REF!</v>
      </c>
      <c r="H6" s="60" t="e">
        <f>'Горный Детокс'!H13*0.9</f>
        <v>#REF!</v>
      </c>
      <c r="I6" s="60" t="e">
        <f>'Горный Детокс'!I13*0.9</f>
        <v>#REF!</v>
      </c>
      <c r="J6" s="60" t="e">
        <f>'Горный Детокс'!J13*0.9</f>
        <v>#REF!</v>
      </c>
    </row>
    <row r="7" spans="1:10" x14ac:dyDescent="0.2">
      <c r="A7" s="52">
        <v>2</v>
      </c>
      <c r="B7" s="60" t="e">
        <f>'Горный Детокс'!B7*0.85</f>
        <v>#REF!</v>
      </c>
      <c r="C7" s="60" t="e">
        <f>'Горный Детокс'!C7*0.85</f>
        <v>#REF!</v>
      </c>
      <c r="D7" s="60" t="e">
        <f>'Горный Детокс'!D7*0.85</f>
        <v>#REF!</v>
      </c>
      <c r="E7" s="60" t="e">
        <f>'Горный Детокс'!E7*0.85</f>
        <v>#REF!</v>
      </c>
      <c r="F7" s="60" t="e">
        <f>'Горный Детокс'!F7*0.85</f>
        <v>#REF!</v>
      </c>
      <c r="G7" s="60" t="e">
        <f>'Горный Детокс'!G14*0.9</f>
        <v>#REF!</v>
      </c>
      <c r="H7" s="60" t="e">
        <f>'Горный Детокс'!H14*0.9</f>
        <v>#REF!</v>
      </c>
      <c r="I7" s="60" t="e">
        <f>'Горный Детокс'!I14*0.9</f>
        <v>#REF!</v>
      </c>
      <c r="J7" s="60" t="e">
        <f>'Горный Детокс'!J14*0.9</f>
        <v>#REF!</v>
      </c>
    </row>
    <row r="8" spans="1:10" x14ac:dyDescent="0.2">
      <c r="A8" s="89"/>
      <c r="B8" s="105"/>
      <c r="C8" s="105"/>
      <c r="D8" s="105"/>
      <c r="E8" s="105"/>
      <c r="F8" s="105"/>
      <c r="G8" s="105"/>
      <c r="H8" s="105"/>
      <c r="I8" s="105"/>
      <c r="J8" s="33"/>
    </row>
    <row r="9" spans="1:10" ht="15" x14ac:dyDescent="0.25">
      <c r="A9" s="90" t="s">
        <v>134</v>
      </c>
      <c r="B9" s="90"/>
      <c r="C9" s="90"/>
      <c r="D9" s="90"/>
      <c r="E9" s="21"/>
      <c r="F9" s="21"/>
      <c r="G9" s="21"/>
      <c r="H9" s="21"/>
      <c r="I9" s="106"/>
      <c r="J9" s="33"/>
    </row>
    <row r="10" spans="1:10" x14ac:dyDescent="0.2">
      <c r="A10" s="89"/>
      <c r="B10" s="105"/>
      <c r="C10" s="105"/>
      <c r="D10" s="105"/>
      <c r="E10" s="105"/>
      <c r="F10" s="105"/>
      <c r="G10" s="105"/>
      <c r="H10" s="105"/>
      <c r="I10" s="105"/>
      <c r="J10"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42.5" customHeight="1" x14ac:dyDescent="0.2">
      <c r="A17" s="381" t="s">
        <v>133</v>
      </c>
      <c r="B17" s="381"/>
      <c r="C17" s="381"/>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82"/>
      <c r="E19" s="382"/>
      <c r="F19" s="382"/>
      <c r="G19" s="382"/>
      <c r="H19" s="382"/>
      <c r="I19" s="382"/>
      <c r="J19" s="382"/>
      <c r="K19" s="382"/>
      <c r="L19" s="382"/>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39" t="s">
        <v>130</v>
      </c>
      <c r="B29" s="139"/>
      <c r="C29" s="139"/>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83" t="s">
        <v>131</v>
      </c>
      <c r="B33" s="383"/>
      <c r="C33" s="383"/>
      <c r="D33" s="122"/>
    </row>
    <row r="34" spans="1:4" x14ac:dyDescent="0.2">
      <c r="A34" s="383"/>
      <c r="B34" s="383"/>
      <c r="C34" s="383"/>
      <c r="D34" s="122"/>
    </row>
    <row r="35" spans="1:4" ht="31.5" customHeight="1" x14ac:dyDescent="0.2">
      <c r="A35" s="384" t="s">
        <v>132</v>
      </c>
      <c r="B35" s="384"/>
      <c r="C35" s="384"/>
      <c r="D35" s="122"/>
    </row>
    <row r="36" spans="1:4" ht="21" customHeight="1" x14ac:dyDescent="0.2">
      <c r="A36" s="384"/>
      <c r="B36" s="384"/>
      <c r="C36" s="384"/>
      <c r="D36" s="122"/>
    </row>
    <row r="37" spans="1:4" ht="31.5" customHeight="1" x14ac:dyDescent="0.2">
      <c r="A37" s="384"/>
      <c r="B37" s="384"/>
      <c r="C37" s="384"/>
    </row>
    <row r="38" spans="1:4" ht="31.5" customHeight="1" x14ac:dyDescent="0.2">
      <c r="A38" s="384"/>
      <c r="B38" s="384"/>
      <c r="C38" s="384"/>
    </row>
    <row r="39" spans="1:4" ht="31.5" customHeight="1" x14ac:dyDescent="0.2">
      <c r="A39" s="384"/>
      <c r="B39" s="384"/>
      <c r="C39" s="384"/>
    </row>
    <row r="40" spans="1:4" ht="31.5" customHeight="1" x14ac:dyDescent="0.2">
      <c r="A40" s="384"/>
      <c r="B40" s="384"/>
      <c r="C40" s="384"/>
    </row>
    <row r="41" spans="1:4" ht="31.5" customHeight="1" x14ac:dyDescent="0.2">
      <c r="A41" s="384"/>
      <c r="B41" s="384"/>
      <c r="C41" s="384"/>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147</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34" t="e">
        <f t="shared" si="46"/>
        <v>#REF!</v>
      </c>
      <c r="AX83" s="134" t="e">
        <f t="shared" si="46"/>
        <v>#REF!</v>
      </c>
      <c r="AY83" s="115" t="e">
        <f t="shared" si="46"/>
        <v>#REF!</v>
      </c>
      <c r="AZ83" s="115" t="e">
        <f t="shared" si="46"/>
        <v>#REF!</v>
      </c>
      <c r="BA83" s="115" t="e">
        <f t="shared" si="46"/>
        <v>#REF!</v>
      </c>
      <c r="BB83" s="115" t="e">
        <f t="shared" si="46"/>
        <v>#REF!</v>
      </c>
      <c r="BC83" s="115" t="e">
        <f t="shared" si="46"/>
        <v>#REF!</v>
      </c>
      <c r="BD83" s="115" t="e">
        <f t="shared" si="46"/>
        <v>#REF!</v>
      </c>
      <c r="BE83" s="115" t="e">
        <f t="shared" si="46"/>
        <v>#REF!</v>
      </c>
      <c r="BF83" s="115" t="e">
        <f t="shared" si="46"/>
        <v>#REF!</v>
      </c>
      <c r="BG83" s="115" t="e">
        <f t="shared" si="46"/>
        <v>#REF!</v>
      </c>
      <c r="BH83" s="115" t="e">
        <f t="shared" si="46"/>
        <v>#REF!</v>
      </c>
      <c r="BI83" s="115" t="e">
        <f t="shared" si="46"/>
        <v>#REF!</v>
      </c>
      <c r="BJ83" s="115" t="e">
        <f t="shared" si="46"/>
        <v>#REF!</v>
      </c>
      <c r="BK83" s="115" t="e">
        <f t="shared" si="46"/>
        <v>#REF!</v>
      </c>
      <c r="BL83" s="115" t="e">
        <f t="shared" ref="BL83:CD83" si="47">BL3</f>
        <v>#REF!</v>
      </c>
      <c r="BM83" s="115" t="e">
        <f t="shared" si="47"/>
        <v>#REF!</v>
      </c>
      <c r="BN83" s="115" t="e">
        <f t="shared" si="47"/>
        <v>#REF!</v>
      </c>
      <c r="BO83" s="115" t="e">
        <f t="shared" si="47"/>
        <v>#REF!</v>
      </c>
      <c r="BP83" s="115" t="e">
        <f t="shared" si="47"/>
        <v>#REF!</v>
      </c>
      <c r="BQ83" s="115" t="e">
        <f t="shared" si="47"/>
        <v>#REF!</v>
      </c>
      <c r="BR83" s="115" t="e">
        <f t="shared" si="47"/>
        <v>#REF!</v>
      </c>
      <c r="BS83" s="115" t="e">
        <f t="shared" si="47"/>
        <v>#REF!</v>
      </c>
      <c r="BT83" s="115" t="e">
        <f t="shared" si="47"/>
        <v>#REF!</v>
      </c>
      <c r="BU83" s="115" t="e">
        <f t="shared" si="47"/>
        <v>#REF!</v>
      </c>
      <c r="BV83" s="115" t="e">
        <f t="shared" si="47"/>
        <v>#REF!</v>
      </c>
      <c r="BW83" s="115" t="e">
        <f t="shared" si="47"/>
        <v>#REF!</v>
      </c>
      <c r="BX83" s="115" t="e">
        <f t="shared" si="47"/>
        <v>#REF!</v>
      </c>
      <c r="BY83" s="115" t="e">
        <f t="shared" si="47"/>
        <v>#REF!</v>
      </c>
      <c r="BZ83" s="115" t="e">
        <f t="shared" si="47"/>
        <v>#REF!</v>
      </c>
      <c r="CA83" s="115" t="e">
        <f t="shared" si="47"/>
        <v>#REF!</v>
      </c>
      <c r="CB83" s="115" t="e">
        <f t="shared" si="47"/>
        <v>#REF!</v>
      </c>
      <c r="CC83" s="115" t="e">
        <f t="shared" si="47"/>
        <v>#REF!</v>
      </c>
      <c r="CD83" s="115"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34" t="e">
        <f t="shared" si="46"/>
        <v>#REF!</v>
      </c>
      <c r="AX84" s="134" t="e">
        <f t="shared" si="46"/>
        <v>#REF!</v>
      </c>
      <c r="AY84" s="115" t="e">
        <f t="shared" si="46"/>
        <v>#REF!</v>
      </c>
      <c r="AZ84" s="115" t="e">
        <f t="shared" si="46"/>
        <v>#REF!</v>
      </c>
      <c r="BA84" s="115" t="e">
        <f t="shared" si="46"/>
        <v>#REF!</v>
      </c>
      <c r="BB84" s="115" t="e">
        <f t="shared" si="46"/>
        <v>#REF!</v>
      </c>
      <c r="BC84" s="115" t="e">
        <f t="shared" si="46"/>
        <v>#REF!</v>
      </c>
      <c r="BD84" s="115" t="e">
        <f t="shared" si="46"/>
        <v>#REF!</v>
      </c>
      <c r="BE84" s="115" t="e">
        <f t="shared" si="46"/>
        <v>#REF!</v>
      </c>
      <c r="BF84" s="115" t="e">
        <f t="shared" si="46"/>
        <v>#REF!</v>
      </c>
      <c r="BG84" s="115" t="e">
        <f t="shared" si="46"/>
        <v>#REF!</v>
      </c>
      <c r="BH84" s="115" t="e">
        <f t="shared" si="46"/>
        <v>#REF!</v>
      </c>
      <c r="BI84" s="115" t="e">
        <f t="shared" si="46"/>
        <v>#REF!</v>
      </c>
      <c r="BJ84" s="115" t="e">
        <f t="shared" si="46"/>
        <v>#REF!</v>
      </c>
      <c r="BK84" s="115" t="e">
        <f t="shared" si="46"/>
        <v>#REF!</v>
      </c>
      <c r="BL84" s="115" t="e">
        <f t="shared" ref="BL84:CD84" si="48">BL4</f>
        <v>#REF!</v>
      </c>
      <c r="BM84" s="115" t="e">
        <f t="shared" si="48"/>
        <v>#REF!</v>
      </c>
      <c r="BN84" s="115" t="e">
        <f t="shared" si="48"/>
        <v>#REF!</v>
      </c>
      <c r="BO84" s="115" t="e">
        <f t="shared" si="48"/>
        <v>#REF!</v>
      </c>
      <c r="BP84" s="115" t="e">
        <f t="shared" si="48"/>
        <v>#REF!</v>
      </c>
      <c r="BQ84" s="115" t="e">
        <f t="shared" si="48"/>
        <v>#REF!</v>
      </c>
      <c r="BR84" s="115" t="e">
        <f t="shared" si="48"/>
        <v>#REF!</v>
      </c>
      <c r="BS84" s="115" t="e">
        <f t="shared" si="48"/>
        <v>#REF!</v>
      </c>
      <c r="BT84" s="115" t="e">
        <f t="shared" si="48"/>
        <v>#REF!</v>
      </c>
      <c r="BU84" s="115" t="e">
        <f t="shared" si="48"/>
        <v>#REF!</v>
      </c>
      <c r="BV84" s="115" t="e">
        <f t="shared" si="48"/>
        <v>#REF!</v>
      </c>
      <c r="BW84" s="115" t="e">
        <f t="shared" si="48"/>
        <v>#REF!</v>
      </c>
      <c r="BX84" s="115" t="e">
        <f t="shared" si="48"/>
        <v>#REF!</v>
      </c>
      <c r="BY84" s="115" t="e">
        <f t="shared" si="48"/>
        <v>#REF!</v>
      </c>
      <c r="BZ84" s="115" t="e">
        <f t="shared" si="48"/>
        <v>#REF!</v>
      </c>
      <c r="CA84" s="115" t="e">
        <f t="shared" si="48"/>
        <v>#REF!</v>
      </c>
      <c r="CB84" s="115" t="e">
        <f t="shared" si="48"/>
        <v>#REF!</v>
      </c>
      <c r="CC84" s="115" t="e">
        <f t="shared" si="48"/>
        <v>#REF!</v>
      </c>
      <c r="CD84" s="115"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43" t="e">
        <f>AW6*0.9*0.9</f>
        <v>#REF!</v>
      </c>
      <c r="AX86" s="43" t="e">
        <f t="shared" ref="AX86:BG87" si="50">AX6*0.9*0.9</f>
        <v>#REF!</v>
      </c>
      <c r="AY86" s="43" t="e">
        <f t="shared" si="50"/>
        <v>#REF!</v>
      </c>
      <c r="AZ86" s="43" t="e">
        <f t="shared" si="50"/>
        <v>#REF!</v>
      </c>
      <c r="BA86" s="43" t="e">
        <f t="shared" si="50"/>
        <v>#REF!</v>
      </c>
      <c r="BB86" s="43" t="e">
        <f t="shared" si="50"/>
        <v>#REF!</v>
      </c>
      <c r="BC86" s="43" t="e">
        <f t="shared" si="50"/>
        <v>#REF!</v>
      </c>
      <c r="BD86" s="43" t="e">
        <f t="shared" si="50"/>
        <v>#REF!</v>
      </c>
      <c r="BE86" s="43" t="e">
        <f t="shared" si="50"/>
        <v>#REF!</v>
      </c>
      <c r="BF86" s="43" t="e">
        <f t="shared" si="50"/>
        <v>#REF!</v>
      </c>
      <c r="BG86" s="43" t="e">
        <f t="shared" si="50"/>
        <v>#REF!</v>
      </c>
      <c r="BH86" s="57" t="e">
        <f>BH6*0.85*0.9</f>
        <v>#REF!</v>
      </c>
      <c r="BI86" s="57" t="e">
        <f t="shared" ref="BI86:BK101" si="51">BI6*0.85*0.9</f>
        <v>#REF!</v>
      </c>
      <c r="BJ86" s="57" t="e">
        <f t="shared" si="51"/>
        <v>#REF!</v>
      </c>
      <c r="BK86" s="57" t="e">
        <f t="shared" si="51"/>
        <v>#REF!</v>
      </c>
      <c r="BL86" s="57" t="e">
        <f t="shared" ref="BL86:CD86" si="52">BL6*0.85*0.9</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43" t="e">
        <f t="shared" ref="AW87:BG101" si="54">AW7*0.9*0.9</f>
        <v>#REF!</v>
      </c>
      <c r="AX87" s="43" t="e">
        <f t="shared" si="50"/>
        <v>#REF!</v>
      </c>
      <c r="AY87" s="43" t="e">
        <f t="shared" si="50"/>
        <v>#REF!</v>
      </c>
      <c r="AZ87" s="43" t="e">
        <f t="shared" si="50"/>
        <v>#REF!</v>
      </c>
      <c r="BA87" s="43" t="e">
        <f t="shared" si="50"/>
        <v>#REF!</v>
      </c>
      <c r="BB87" s="43" t="e">
        <f t="shared" si="50"/>
        <v>#REF!</v>
      </c>
      <c r="BC87" s="43" t="e">
        <f t="shared" si="50"/>
        <v>#REF!</v>
      </c>
      <c r="BD87" s="43" t="e">
        <f t="shared" si="50"/>
        <v>#REF!</v>
      </c>
      <c r="BE87" s="43" t="e">
        <f t="shared" si="50"/>
        <v>#REF!</v>
      </c>
      <c r="BF87" s="43" t="e">
        <f t="shared" si="50"/>
        <v>#REF!</v>
      </c>
      <c r="BG87" s="43" t="e">
        <f t="shared" si="50"/>
        <v>#REF!</v>
      </c>
      <c r="BH87" s="57" t="e">
        <f>BH7*0.85*0.9</f>
        <v>#REF!</v>
      </c>
      <c r="BI87" s="57" t="e">
        <f>BI7*0.85*0.9</f>
        <v>#REF!</v>
      </c>
      <c r="BJ87" s="57" t="e">
        <f>BJ7*0.85*0.9</f>
        <v>#REF!</v>
      </c>
      <c r="BK87" s="57" t="e">
        <f>BK7*0.85*0.9</f>
        <v>#REF!</v>
      </c>
      <c r="BL87" s="57" t="e">
        <f t="shared" ref="BL87:CD87" si="55">BL7*0.85*0.9</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43" t="e">
        <f t="shared" si="54"/>
        <v>#REF!</v>
      </c>
      <c r="AX89" s="43" t="e">
        <f t="shared" si="54"/>
        <v>#REF!</v>
      </c>
      <c r="AY89" s="43" t="e">
        <f t="shared" si="54"/>
        <v>#REF!</v>
      </c>
      <c r="AZ89" s="43" t="e">
        <f t="shared" si="54"/>
        <v>#REF!</v>
      </c>
      <c r="BA89" s="43" t="e">
        <f t="shared" si="54"/>
        <v>#REF!</v>
      </c>
      <c r="BB89" s="43" t="e">
        <f t="shared" si="54"/>
        <v>#REF!</v>
      </c>
      <c r="BC89" s="43" t="e">
        <f t="shared" si="54"/>
        <v>#REF!</v>
      </c>
      <c r="BD89" s="43" t="e">
        <f t="shared" si="54"/>
        <v>#REF!</v>
      </c>
      <c r="BE89" s="43" t="e">
        <f t="shared" si="54"/>
        <v>#REF!</v>
      </c>
      <c r="BF89" s="43" t="e">
        <f t="shared" si="54"/>
        <v>#REF!</v>
      </c>
      <c r="BG89" s="43" t="e">
        <f t="shared" si="54"/>
        <v>#REF!</v>
      </c>
      <c r="BH89" s="57" t="e">
        <f>BH9*0.85*0.9</f>
        <v>#REF!</v>
      </c>
      <c r="BI89" s="57" t="e">
        <f t="shared" si="51"/>
        <v>#REF!</v>
      </c>
      <c r="BJ89" s="57" t="e">
        <f t="shared" si="51"/>
        <v>#REF!</v>
      </c>
      <c r="BK89" s="57" t="e">
        <f t="shared" si="51"/>
        <v>#REF!</v>
      </c>
      <c r="BL89" s="57" t="e">
        <f t="shared" ref="BL89:CD89" si="57">BL9*0.85*0.9</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43" t="e">
        <f t="shared" si="54"/>
        <v>#REF!</v>
      </c>
      <c r="AX90" s="43" t="e">
        <f t="shared" si="54"/>
        <v>#REF!</v>
      </c>
      <c r="AY90" s="43" t="e">
        <f t="shared" si="54"/>
        <v>#REF!</v>
      </c>
      <c r="AZ90" s="43" t="e">
        <f t="shared" si="54"/>
        <v>#REF!</v>
      </c>
      <c r="BA90" s="43" t="e">
        <f t="shared" si="54"/>
        <v>#REF!</v>
      </c>
      <c r="BB90" s="43" t="e">
        <f t="shared" si="54"/>
        <v>#REF!</v>
      </c>
      <c r="BC90" s="43" t="e">
        <f t="shared" si="54"/>
        <v>#REF!</v>
      </c>
      <c r="BD90" s="43" t="e">
        <f t="shared" si="54"/>
        <v>#REF!</v>
      </c>
      <c r="BE90" s="43" t="e">
        <f t="shared" si="54"/>
        <v>#REF!</v>
      </c>
      <c r="BF90" s="43" t="e">
        <f t="shared" si="54"/>
        <v>#REF!</v>
      </c>
      <c r="BG90" s="43" t="e">
        <f t="shared" si="54"/>
        <v>#REF!</v>
      </c>
      <c r="BH90" s="57" t="e">
        <f>BH10*0.85*0.9</f>
        <v>#REF!</v>
      </c>
      <c r="BI90" s="57" t="e">
        <f t="shared" si="51"/>
        <v>#REF!</v>
      </c>
      <c r="BJ90" s="57" t="e">
        <f t="shared" si="51"/>
        <v>#REF!</v>
      </c>
      <c r="BK90" s="57" t="e">
        <f t="shared" si="51"/>
        <v>#REF!</v>
      </c>
      <c r="BL90" s="57" t="e">
        <f t="shared" ref="BL90:CD90" si="58">BL10*0.85*0.9</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43" t="e">
        <f t="shared" si="54"/>
        <v>#REF!</v>
      </c>
      <c r="AX92" s="43" t="e">
        <f t="shared" si="54"/>
        <v>#REF!</v>
      </c>
      <c r="AY92" s="43" t="e">
        <f t="shared" si="54"/>
        <v>#REF!</v>
      </c>
      <c r="AZ92" s="43" t="e">
        <f t="shared" si="54"/>
        <v>#REF!</v>
      </c>
      <c r="BA92" s="43" t="e">
        <f t="shared" si="54"/>
        <v>#REF!</v>
      </c>
      <c r="BB92" s="43" t="e">
        <f t="shared" si="54"/>
        <v>#REF!</v>
      </c>
      <c r="BC92" s="43" t="e">
        <f t="shared" si="54"/>
        <v>#REF!</v>
      </c>
      <c r="BD92" s="43" t="e">
        <f t="shared" si="54"/>
        <v>#REF!</v>
      </c>
      <c r="BE92" s="43" t="e">
        <f t="shared" si="54"/>
        <v>#REF!</v>
      </c>
      <c r="BF92" s="43" t="e">
        <f t="shared" si="54"/>
        <v>#REF!</v>
      </c>
      <c r="BG92" s="43" t="e">
        <f t="shared" si="54"/>
        <v>#REF!</v>
      </c>
      <c r="BH92" s="57" t="e">
        <f>BH12*0.85*0.9</f>
        <v>#REF!</v>
      </c>
      <c r="BI92" s="57" t="e">
        <f t="shared" si="51"/>
        <v>#REF!</v>
      </c>
      <c r="BJ92" s="57" t="e">
        <f t="shared" si="51"/>
        <v>#REF!</v>
      </c>
      <c r="BK92" s="57" t="e">
        <f t="shared" si="51"/>
        <v>#REF!</v>
      </c>
      <c r="BL92" s="57" t="e">
        <f t="shared" ref="BL92:CD92" si="60">BL12*0.85*0.9</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43" t="e">
        <f t="shared" si="54"/>
        <v>#REF!</v>
      </c>
      <c r="AX93" s="43" t="e">
        <f t="shared" si="54"/>
        <v>#REF!</v>
      </c>
      <c r="AY93" s="43" t="e">
        <f t="shared" si="54"/>
        <v>#REF!</v>
      </c>
      <c r="AZ93" s="43" t="e">
        <f t="shared" si="54"/>
        <v>#REF!</v>
      </c>
      <c r="BA93" s="43" t="e">
        <f t="shared" si="54"/>
        <v>#REF!</v>
      </c>
      <c r="BB93" s="43" t="e">
        <f t="shared" si="54"/>
        <v>#REF!</v>
      </c>
      <c r="BC93" s="43" t="e">
        <f t="shared" si="54"/>
        <v>#REF!</v>
      </c>
      <c r="BD93" s="43" t="e">
        <f t="shared" si="54"/>
        <v>#REF!</v>
      </c>
      <c r="BE93" s="43" t="e">
        <f t="shared" si="54"/>
        <v>#REF!</v>
      </c>
      <c r="BF93" s="43" t="e">
        <f t="shared" si="54"/>
        <v>#REF!</v>
      </c>
      <c r="BG93" s="43" t="e">
        <f t="shared" si="54"/>
        <v>#REF!</v>
      </c>
      <c r="BH93" s="57" t="e">
        <f>BH13*0.85*0.9</f>
        <v>#REF!</v>
      </c>
      <c r="BI93" s="57" t="e">
        <f t="shared" si="51"/>
        <v>#REF!</v>
      </c>
      <c r="BJ93" s="57" t="e">
        <f t="shared" si="51"/>
        <v>#REF!</v>
      </c>
      <c r="BK93" s="57" t="e">
        <f t="shared" si="51"/>
        <v>#REF!</v>
      </c>
      <c r="BL93" s="57" t="e">
        <f t="shared" ref="BL93:CD93" si="61">BL13*0.85*0.9</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43"/>
      <c r="AX94" s="43"/>
      <c r="AY94" s="43"/>
      <c r="AZ94" s="43"/>
      <c r="BA94" s="43"/>
      <c r="BB94" s="43"/>
      <c r="BC94" s="43"/>
      <c r="BD94" s="43"/>
      <c r="BE94" s="43"/>
      <c r="BF94" s="43"/>
      <c r="BG94" s="43"/>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43" t="e">
        <f t="shared" si="54"/>
        <v>#REF!</v>
      </c>
      <c r="AX95" s="43" t="e">
        <f t="shared" si="54"/>
        <v>#REF!</v>
      </c>
      <c r="AY95" s="43" t="e">
        <f t="shared" si="54"/>
        <v>#REF!</v>
      </c>
      <c r="AZ95" s="43" t="e">
        <f t="shared" si="54"/>
        <v>#REF!</v>
      </c>
      <c r="BA95" s="43" t="e">
        <f t="shared" si="54"/>
        <v>#REF!</v>
      </c>
      <c r="BB95" s="43" t="e">
        <f t="shared" si="54"/>
        <v>#REF!</v>
      </c>
      <c r="BC95" s="43" t="e">
        <f t="shared" si="54"/>
        <v>#REF!</v>
      </c>
      <c r="BD95" s="43" t="e">
        <f t="shared" si="54"/>
        <v>#REF!</v>
      </c>
      <c r="BE95" s="43" t="e">
        <f t="shared" si="54"/>
        <v>#REF!</v>
      </c>
      <c r="BF95" s="43" t="e">
        <f t="shared" si="54"/>
        <v>#REF!</v>
      </c>
      <c r="BG95" s="43" t="e">
        <f t="shared" si="54"/>
        <v>#REF!</v>
      </c>
      <c r="BH95" s="57" t="e">
        <f>BH15*0.85*0.9</f>
        <v>#REF!</v>
      </c>
      <c r="BI95" s="57" t="e">
        <f t="shared" si="51"/>
        <v>#REF!</v>
      </c>
      <c r="BJ95" s="57" t="e">
        <f t="shared" si="51"/>
        <v>#REF!</v>
      </c>
      <c r="BK95" s="57" t="e">
        <f t="shared" si="51"/>
        <v>#REF!</v>
      </c>
      <c r="BL95" s="57" t="e">
        <f t="shared" ref="BL95:CD95" si="63">BL15*0.85*0.9</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43" t="e">
        <f t="shared" si="54"/>
        <v>#REF!</v>
      </c>
      <c r="AX96" s="43" t="e">
        <f t="shared" si="54"/>
        <v>#REF!</v>
      </c>
      <c r="AY96" s="43" t="e">
        <f t="shared" si="54"/>
        <v>#REF!</v>
      </c>
      <c r="AZ96" s="43" t="e">
        <f t="shared" si="54"/>
        <v>#REF!</v>
      </c>
      <c r="BA96" s="43" t="e">
        <f t="shared" si="54"/>
        <v>#REF!</v>
      </c>
      <c r="BB96" s="43" t="e">
        <f t="shared" si="54"/>
        <v>#REF!</v>
      </c>
      <c r="BC96" s="43" t="e">
        <f t="shared" si="54"/>
        <v>#REF!</v>
      </c>
      <c r="BD96" s="43" t="e">
        <f t="shared" si="54"/>
        <v>#REF!</v>
      </c>
      <c r="BE96" s="43" t="e">
        <f t="shared" si="54"/>
        <v>#REF!</v>
      </c>
      <c r="BF96" s="43" t="e">
        <f t="shared" si="54"/>
        <v>#REF!</v>
      </c>
      <c r="BG96" s="43" t="e">
        <f t="shared" si="54"/>
        <v>#REF!</v>
      </c>
      <c r="BH96" s="57" t="e">
        <f>BH16*0.85*0.9</f>
        <v>#REF!</v>
      </c>
      <c r="BI96" s="57" t="e">
        <f t="shared" si="51"/>
        <v>#REF!</v>
      </c>
      <c r="BJ96" s="57" t="e">
        <f t="shared" si="51"/>
        <v>#REF!</v>
      </c>
      <c r="BK96" s="57" t="e">
        <f t="shared" si="51"/>
        <v>#REF!</v>
      </c>
      <c r="BL96" s="57" t="e">
        <f t="shared" ref="BL96:CD96" si="64">BL16*0.85*0.9</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43"/>
      <c r="AX97" s="43"/>
      <c r="AY97" s="43"/>
      <c r="AZ97" s="43"/>
      <c r="BA97" s="43"/>
      <c r="BB97" s="43"/>
      <c r="BC97" s="43"/>
      <c r="BD97" s="43"/>
      <c r="BE97" s="43"/>
      <c r="BF97" s="43"/>
      <c r="BG97" s="43"/>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43" t="e">
        <f t="shared" si="54"/>
        <v>#REF!</v>
      </c>
      <c r="AX98" s="43" t="e">
        <f t="shared" si="54"/>
        <v>#REF!</v>
      </c>
      <c r="AY98" s="43" t="e">
        <f t="shared" si="54"/>
        <v>#REF!</v>
      </c>
      <c r="AZ98" s="43" t="e">
        <f t="shared" si="54"/>
        <v>#REF!</v>
      </c>
      <c r="BA98" s="43" t="e">
        <f t="shared" si="54"/>
        <v>#REF!</v>
      </c>
      <c r="BB98" s="43" t="e">
        <f t="shared" si="54"/>
        <v>#REF!</v>
      </c>
      <c r="BC98" s="43" t="e">
        <f t="shared" si="54"/>
        <v>#REF!</v>
      </c>
      <c r="BD98" s="43" t="e">
        <f t="shared" si="54"/>
        <v>#REF!</v>
      </c>
      <c r="BE98" s="43" t="e">
        <f t="shared" si="54"/>
        <v>#REF!</v>
      </c>
      <c r="BF98" s="43" t="e">
        <f t="shared" si="54"/>
        <v>#REF!</v>
      </c>
      <c r="BG98" s="43" t="e">
        <f t="shared" si="54"/>
        <v>#REF!</v>
      </c>
      <c r="BH98" s="57" t="e">
        <f>BH18*0.85*0.9</f>
        <v>#REF!</v>
      </c>
      <c r="BI98" s="57" t="e">
        <f t="shared" si="51"/>
        <v>#REF!</v>
      </c>
      <c r="BJ98" s="57" t="e">
        <f t="shared" si="51"/>
        <v>#REF!</v>
      </c>
      <c r="BK98" s="57" t="e">
        <f t="shared" si="51"/>
        <v>#REF!</v>
      </c>
      <c r="BL98" s="57" t="e">
        <f t="shared" ref="BL98:CD98" si="66">BL18*0.85*0.9</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43" t="e">
        <f t="shared" si="54"/>
        <v>#REF!</v>
      </c>
      <c r="AX99" s="43" t="e">
        <f t="shared" si="54"/>
        <v>#REF!</v>
      </c>
      <c r="AY99" s="43" t="e">
        <f t="shared" si="54"/>
        <v>#REF!</v>
      </c>
      <c r="AZ99" s="43" t="e">
        <f t="shared" si="54"/>
        <v>#REF!</v>
      </c>
      <c r="BA99" s="43" t="e">
        <f t="shared" si="54"/>
        <v>#REF!</v>
      </c>
      <c r="BB99" s="43" t="e">
        <f t="shared" si="54"/>
        <v>#REF!</v>
      </c>
      <c r="BC99" s="43" t="e">
        <f t="shared" si="54"/>
        <v>#REF!</v>
      </c>
      <c r="BD99" s="43" t="e">
        <f t="shared" si="54"/>
        <v>#REF!</v>
      </c>
      <c r="BE99" s="43" t="e">
        <f t="shared" si="54"/>
        <v>#REF!</v>
      </c>
      <c r="BF99" s="43" t="e">
        <f t="shared" si="54"/>
        <v>#REF!</v>
      </c>
      <c r="BG99" s="43" t="e">
        <f t="shared" si="54"/>
        <v>#REF!</v>
      </c>
      <c r="BH99" s="57" t="e">
        <f>BH19*0.85*0.9</f>
        <v>#REF!</v>
      </c>
      <c r="BI99" s="57" t="e">
        <f t="shared" si="51"/>
        <v>#REF!</v>
      </c>
      <c r="BJ99" s="57" t="e">
        <f t="shared" si="51"/>
        <v>#REF!</v>
      </c>
      <c r="BK99" s="57" t="e">
        <f t="shared" si="51"/>
        <v>#REF!</v>
      </c>
      <c r="BL99" s="57" t="e">
        <f t="shared" ref="BL99:CD99" si="67">BL19*0.85*0.9</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43"/>
      <c r="AX100" s="43"/>
      <c r="AY100" s="43"/>
      <c r="AZ100" s="43"/>
      <c r="BA100" s="43"/>
      <c r="BB100" s="43"/>
      <c r="BC100" s="43"/>
      <c r="BD100" s="43"/>
      <c r="BE100" s="43"/>
      <c r="BF100" s="43"/>
      <c r="BG100" s="43"/>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43" t="e">
        <f t="shared" si="54"/>
        <v>#REF!</v>
      </c>
      <c r="AX101" s="43" t="e">
        <f t="shared" si="54"/>
        <v>#REF!</v>
      </c>
      <c r="AY101" s="43" t="e">
        <f t="shared" si="54"/>
        <v>#REF!</v>
      </c>
      <c r="AZ101" s="43" t="e">
        <f t="shared" si="54"/>
        <v>#REF!</v>
      </c>
      <c r="BA101" s="43" t="e">
        <f t="shared" si="54"/>
        <v>#REF!</v>
      </c>
      <c r="BB101" s="43" t="e">
        <f t="shared" si="54"/>
        <v>#REF!</v>
      </c>
      <c r="BC101" s="43" t="e">
        <f t="shared" si="54"/>
        <v>#REF!</v>
      </c>
      <c r="BD101" s="43" t="e">
        <f t="shared" si="54"/>
        <v>#REF!</v>
      </c>
      <c r="BE101" s="43" t="e">
        <f t="shared" si="54"/>
        <v>#REF!</v>
      </c>
      <c r="BF101" s="43" t="e">
        <f t="shared" si="54"/>
        <v>#REF!</v>
      </c>
      <c r="BG101" s="43" t="e">
        <f t="shared" si="54"/>
        <v>#REF!</v>
      </c>
      <c r="BH101" s="57" t="e">
        <f>BH21*0.85*0.9</f>
        <v>#REF!</v>
      </c>
      <c r="BI101" s="57" t="e">
        <f t="shared" si="51"/>
        <v>#REF!</v>
      </c>
      <c r="BJ101" s="57" t="e">
        <f t="shared" si="51"/>
        <v>#REF!</v>
      </c>
      <c r="BK101" s="57" t="e">
        <f t="shared" si="51"/>
        <v>#REF!</v>
      </c>
      <c r="BL101" s="57" t="e">
        <f t="shared" ref="BL101:CD101" si="68">BL21*0.85*0.9</f>
        <v>#REF!</v>
      </c>
      <c r="BM101" s="57" t="e">
        <f t="shared" si="68"/>
        <v>#REF!</v>
      </c>
      <c r="BN101" s="57" t="e">
        <f t="shared" si="68"/>
        <v>#REF!</v>
      </c>
      <c r="BO101" s="57" t="e">
        <f t="shared" si="68"/>
        <v>#REF!</v>
      </c>
      <c r="BP101" s="57" t="e">
        <f t="shared" si="68"/>
        <v>#REF!</v>
      </c>
      <c r="BQ101" s="57" t="e">
        <f t="shared" si="68"/>
        <v>#REF!</v>
      </c>
      <c r="BR101" s="57" t="e">
        <f t="shared" si="68"/>
        <v>#REF!</v>
      </c>
      <c r="BS101" s="57" t="e">
        <f t="shared" si="68"/>
        <v>#REF!</v>
      </c>
      <c r="BT101" s="57" t="e">
        <f t="shared" si="68"/>
        <v>#REF!</v>
      </c>
      <c r="BU101" s="57" t="e">
        <f t="shared" si="68"/>
        <v>#REF!</v>
      </c>
      <c r="BV101" s="57" t="e">
        <f t="shared" si="68"/>
        <v>#REF!</v>
      </c>
      <c r="BW101" s="57" t="e">
        <f t="shared" si="68"/>
        <v>#REF!</v>
      </c>
      <c r="BX101" s="57" t="e">
        <f t="shared" si="68"/>
        <v>#REF!</v>
      </c>
      <c r="BY101" s="57" t="e">
        <f t="shared" si="68"/>
        <v>#REF!</v>
      </c>
      <c r="BZ101" s="57" t="e">
        <f t="shared" si="68"/>
        <v>#REF!</v>
      </c>
      <c r="CA101" s="57" t="e">
        <f t="shared" si="68"/>
        <v>#REF!</v>
      </c>
      <c r="CB101" s="57" t="e">
        <f t="shared" si="68"/>
        <v>#REF!</v>
      </c>
      <c r="CC101" s="57" t="e">
        <f t="shared" si="68"/>
        <v>#REF!</v>
      </c>
      <c r="CD101" s="57" t="e">
        <f t="shared" si="68"/>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43"/>
      <c r="AX102" s="43"/>
      <c r="AY102" s="43"/>
      <c r="AZ102" s="43"/>
      <c r="BA102" s="43"/>
      <c r="BB102" s="43"/>
      <c r="BC102" s="43"/>
      <c r="BD102" s="43"/>
      <c r="BE102" s="43"/>
      <c r="BF102" s="43"/>
      <c r="BG102" s="43"/>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43" t="e">
        <f t="shared" ref="AW103:BG105" si="69">AW23*0.9*0.9</f>
        <v>#REF!</v>
      </c>
      <c r="AX103" s="43" t="e">
        <f t="shared" si="69"/>
        <v>#REF!</v>
      </c>
      <c r="AY103" s="43" t="e">
        <f t="shared" si="69"/>
        <v>#REF!</v>
      </c>
      <c r="AZ103" s="43" t="e">
        <f t="shared" si="69"/>
        <v>#REF!</v>
      </c>
      <c r="BA103" s="43" t="e">
        <f t="shared" si="69"/>
        <v>#REF!</v>
      </c>
      <c r="BB103" s="43" t="e">
        <f t="shared" si="69"/>
        <v>#REF!</v>
      </c>
      <c r="BC103" s="43" t="e">
        <f t="shared" si="69"/>
        <v>#REF!</v>
      </c>
      <c r="BD103" s="43" t="e">
        <f t="shared" si="69"/>
        <v>#REF!</v>
      </c>
      <c r="BE103" s="43" t="e">
        <f t="shared" si="69"/>
        <v>#REF!</v>
      </c>
      <c r="BF103" s="43" t="e">
        <f t="shared" si="69"/>
        <v>#REF!</v>
      </c>
      <c r="BG103" s="43" t="e">
        <f t="shared" si="69"/>
        <v>#REF!</v>
      </c>
      <c r="BH103" s="57" t="e">
        <f>BH23*0.85*0.9</f>
        <v>#REF!</v>
      </c>
      <c r="BI103" s="57" t="e">
        <f t="shared" ref="BI103:BK105" si="70">BI23*0.85*0.9</f>
        <v>#REF!</v>
      </c>
      <c r="BJ103" s="57" t="e">
        <f t="shared" si="70"/>
        <v>#REF!</v>
      </c>
      <c r="BK103" s="57" t="e">
        <f t="shared" si="70"/>
        <v>#REF!</v>
      </c>
      <c r="BL103" s="57" t="e">
        <f t="shared" ref="BL103:CD103" si="71">BL23*0.85*0.9</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43"/>
      <c r="AX104" s="43"/>
      <c r="AY104" s="43"/>
      <c r="AZ104" s="43"/>
      <c r="BA104" s="43"/>
      <c r="BB104" s="43"/>
      <c r="BC104" s="43"/>
      <c r="BD104" s="43"/>
      <c r="BE104" s="43"/>
      <c r="BF104" s="43"/>
      <c r="BG104" s="43"/>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43" t="e">
        <f t="shared" si="69"/>
        <v>#REF!</v>
      </c>
      <c r="AX105" s="43" t="e">
        <f t="shared" si="69"/>
        <v>#REF!</v>
      </c>
      <c r="AY105" s="43" t="e">
        <f t="shared" si="69"/>
        <v>#REF!</v>
      </c>
      <c r="AZ105" s="43" t="e">
        <f t="shared" si="69"/>
        <v>#REF!</v>
      </c>
      <c r="BA105" s="43" t="e">
        <f t="shared" si="69"/>
        <v>#REF!</v>
      </c>
      <c r="BB105" s="43" t="e">
        <f t="shared" si="69"/>
        <v>#REF!</v>
      </c>
      <c r="BC105" s="43" t="e">
        <f t="shared" si="69"/>
        <v>#REF!</v>
      </c>
      <c r="BD105" s="43" t="e">
        <f t="shared" si="69"/>
        <v>#REF!</v>
      </c>
      <c r="BE105" s="43" t="e">
        <f t="shared" si="69"/>
        <v>#REF!</v>
      </c>
      <c r="BF105" s="43" t="e">
        <f t="shared" si="69"/>
        <v>#REF!</v>
      </c>
      <c r="BG105" s="43" t="e">
        <f t="shared" si="69"/>
        <v>#REF!</v>
      </c>
      <c r="BH105" s="57" t="e">
        <f>BH25*0.85*0.9</f>
        <v>#REF!</v>
      </c>
      <c r="BI105" s="57" t="e">
        <f t="shared" si="70"/>
        <v>#REF!</v>
      </c>
      <c r="BJ105" s="57" t="e">
        <f t="shared" si="70"/>
        <v>#REF!</v>
      </c>
      <c r="BK105" s="57" t="e">
        <f t="shared" si="70"/>
        <v>#REF!</v>
      </c>
      <c r="BL105" s="57" t="e">
        <f t="shared" ref="BL105:CD105" si="72">BL25*0.85*0.9</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99FF"/>
  </sheetPr>
  <dimension ref="A1:GE79"/>
  <sheetViews>
    <sheetView showGridLines="0" zoomScaleNormal="100"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7109375" defaultRowHeight="12.75" x14ac:dyDescent="0.2"/>
  <cols>
    <col min="1" max="1" width="36.42578125" style="32" customWidth="1"/>
    <col min="2" max="16384" width="9.7109375" style="32"/>
  </cols>
  <sheetData>
    <row r="1" spans="1:187" ht="24.75" customHeight="1" x14ac:dyDescent="0.2">
      <c r="A1" s="180" t="s">
        <v>61</v>
      </c>
    </row>
    <row r="2" spans="1:187" x14ac:dyDescent="0.2">
      <c r="A2" s="11" t="s">
        <v>145</v>
      </c>
    </row>
    <row r="3" spans="1:187" s="33" customFormat="1" ht="22.5" customHeight="1" x14ac:dyDescent="0.2">
      <c r="A3" s="64" t="s">
        <v>62</v>
      </c>
      <c r="B3" s="108">
        <f>'BAR BB| Open rates'!B3</f>
        <v>46199</v>
      </c>
      <c r="C3" s="108">
        <f>'BAR BB| Open rates'!C3</f>
        <v>46200</v>
      </c>
      <c r="D3" s="108">
        <f>'BAR BB| Open rates'!D3</f>
        <v>46201</v>
      </c>
      <c r="E3" s="108">
        <f>'BAR BB| Open rates'!E3</f>
        <v>46202</v>
      </c>
      <c r="F3" s="108">
        <f>'BAR BB| Open rates'!F3</f>
        <v>46203</v>
      </c>
      <c r="G3" s="108">
        <f>'BAR BB| Open rates'!G3</f>
        <v>46204</v>
      </c>
      <c r="H3" s="108">
        <f>'BAR BB| Open rates'!H3</f>
        <v>46205</v>
      </c>
      <c r="I3" s="108">
        <f>'BAR BB| Open rates'!I3</f>
        <v>46206</v>
      </c>
      <c r="J3" s="108">
        <f>'BAR BB| Open rates'!J3</f>
        <v>46207</v>
      </c>
      <c r="K3" s="108">
        <f>'BAR BB| Open rates'!K3</f>
        <v>46208</v>
      </c>
      <c r="L3" s="108">
        <f>'BAR BB| Open rates'!L3</f>
        <v>46209</v>
      </c>
      <c r="M3" s="108">
        <f>'BAR BB| Open rates'!M3</f>
        <v>46210</v>
      </c>
      <c r="N3" s="108">
        <f>'BAR BB| Open rates'!N3</f>
        <v>46211</v>
      </c>
      <c r="O3" s="108">
        <f>'BAR BB| Open rates'!O3</f>
        <v>46212</v>
      </c>
      <c r="P3" s="108">
        <f>'BAR BB| Open rates'!P3</f>
        <v>46213</v>
      </c>
      <c r="Q3" s="108">
        <f>'BAR BB| Open rates'!Q3</f>
        <v>46214</v>
      </c>
      <c r="R3" s="108">
        <f>'BAR BB| Open rates'!R3</f>
        <v>46215</v>
      </c>
      <c r="S3" s="108">
        <f>'BAR BB| Open rates'!S3</f>
        <v>46216</v>
      </c>
      <c r="T3" s="108">
        <f>'BAR BB| Open rates'!T3</f>
        <v>46217</v>
      </c>
      <c r="U3" s="108">
        <f>'BAR BB| Open rates'!U3</f>
        <v>46218</v>
      </c>
      <c r="V3" s="108">
        <f>'BAR BB| Open rates'!V3</f>
        <v>46219</v>
      </c>
      <c r="W3" s="108">
        <f>'BAR BB| Open rates'!W3</f>
        <v>46220</v>
      </c>
      <c r="X3" s="108">
        <f>'BAR BB| Open rates'!X3</f>
        <v>46221</v>
      </c>
      <c r="Y3" s="108">
        <f>'BAR BB| Open rates'!Y3</f>
        <v>46222</v>
      </c>
      <c r="Z3" s="108">
        <f>'BAR BB| Open rates'!Z3</f>
        <v>46223</v>
      </c>
      <c r="AA3" s="108">
        <f>'BAR BB| Open rates'!AA3</f>
        <v>46224</v>
      </c>
      <c r="AB3" s="108">
        <f>'BAR BB| Open rates'!AB3</f>
        <v>46225</v>
      </c>
      <c r="AC3" s="108">
        <f>'BAR BB| Open rates'!AC3</f>
        <v>46226</v>
      </c>
      <c r="AD3" s="108">
        <f>'BAR BB| Open rates'!AD3</f>
        <v>46227</v>
      </c>
      <c r="AE3" s="108">
        <f>'BAR BB| Open rates'!AE3</f>
        <v>46228</v>
      </c>
      <c r="AF3" s="108">
        <f>'BAR BB| Open rates'!AF3</f>
        <v>46229</v>
      </c>
      <c r="AG3" s="108">
        <f>'BAR BB| Open rates'!AG3</f>
        <v>46230</v>
      </c>
      <c r="AH3" s="108">
        <f>'BAR BB| Open rates'!AH3</f>
        <v>46231</v>
      </c>
      <c r="AI3" s="108">
        <f>'BAR BB| Open rates'!AI3</f>
        <v>46232</v>
      </c>
      <c r="AJ3" s="108">
        <f>'BAR BB| Open rates'!AJ3</f>
        <v>46233</v>
      </c>
      <c r="AK3" s="108">
        <f>'BAR BB| Open rates'!AK3</f>
        <v>46234</v>
      </c>
      <c r="AL3" s="108">
        <f>'BAR BB| Open rates'!AL3</f>
        <v>46235</v>
      </c>
      <c r="AM3" s="108">
        <f>'BAR BB| Open rates'!AM3</f>
        <v>46236</v>
      </c>
      <c r="AN3" s="108">
        <f>'BAR BB| Open rates'!AN3</f>
        <v>46237</v>
      </c>
      <c r="AO3" s="108">
        <f>'BAR BB| Open rates'!AO3</f>
        <v>46238</v>
      </c>
      <c r="AP3" s="108">
        <f>'BAR BB| Open rates'!AP3</f>
        <v>46239</v>
      </c>
      <c r="AQ3" s="108">
        <f>'BAR BB| Open rates'!AQ3</f>
        <v>46240</v>
      </c>
      <c r="AR3" s="108">
        <f>'BAR BB| Open rates'!AR3</f>
        <v>46241</v>
      </c>
      <c r="AS3" s="108">
        <f>'BAR BB| Open rates'!AS3</f>
        <v>46242</v>
      </c>
      <c r="AT3" s="108">
        <f>'BAR BB| Open rates'!AT3</f>
        <v>46243</v>
      </c>
      <c r="AU3" s="108">
        <f>'BAR BB| Open rates'!AU3</f>
        <v>46244</v>
      </c>
      <c r="AV3" s="108">
        <f>'BAR BB| Open rates'!AV3</f>
        <v>46245</v>
      </c>
      <c r="AW3" s="108">
        <f>'BAR BB| Open rates'!AW3</f>
        <v>46246</v>
      </c>
      <c r="AX3" s="108">
        <f>'BAR BB| Open rates'!AX3</f>
        <v>46247</v>
      </c>
      <c r="AY3" s="108">
        <f>'BAR BB| Open rates'!AY3</f>
        <v>46248</v>
      </c>
      <c r="AZ3" s="108">
        <f>'BAR BB| Open rates'!AZ3</f>
        <v>46249</v>
      </c>
      <c r="BA3" s="108">
        <f>'BAR BB| Open rates'!BA3</f>
        <v>46250</v>
      </c>
      <c r="BB3" s="108">
        <f>'BAR BB| Open rates'!BB3</f>
        <v>46251</v>
      </c>
      <c r="BC3" s="108">
        <f>'BAR BB| Open rates'!BC3</f>
        <v>46252</v>
      </c>
      <c r="BD3" s="108">
        <f>'BAR BB| Open rates'!BD3</f>
        <v>46253</v>
      </c>
      <c r="BE3" s="108">
        <f>'BAR BB| Open rates'!BE3</f>
        <v>46254</v>
      </c>
      <c r="BF3" s="108">
        <f>'BAR BB| Open rates'!BF3</f>
        <v>46255</v>
      </c>
      <c r="BG3" s="108">
        <f>'BAR BB| Open rates'!BG3</f>
        <v>46256</v>
      </c>
      <c r="BH3" s="108">
        <f>'BAR BB| Open rates'!BH3</f>
        <v>46257</v>
      </c>
      <c r="BI3" s="108">
        <f>'BAR BB| Open rates'!BI3</f>
        <v>46258</v>
      </c>
      <c r="BJ3" s="108">
        <f>'BAR BB| Open rates'!BJ3</f>
        <v>46259</v>
      </c>
      <c r="BK3" s="108">
        <f>'BAR BB| Open rates'!BK3</f>
        <v>46260</v>
      </c>
      <c r="BL3" s="108">
        <f>'BAR BB| Open rates'!BL3</f>
        <v>46261</v>
      </c>
      <c r="BM3" s="108">
        <f>'BAR BB| Open rates'!BM3</f>
        <v>46262</v>
      </c>
      <c r="BN3" s="108">
        <f>'BAR BB| Open rates'!BN3</f>
        <v>46263</v>
      </c>
      <c r="BO3" s="108">
        <f>'BAR BB| Open rates'!BO3</f>
        <v>46264</v>
      </c>
      <c r="BP3" s="108">
        <f>'BAR BB| Open rates'!BP3</f>
        <v>46265</v>
      </c>
      <c r="BQ3" s="108">
        <f>'BAR BB| Open rates'!BQ3</f>
        <v>46266</v>
      </c>
      <c r="BR3" s="108">
        <f>'BAR BB| Open rates'!BR3</f>
        <v>46267</v>
      </c>
      <c r="BS3" s="108">
        <f>'BAR BB| Open rates'!BS3</f>
        <v>46268</v>
      </c>
      <c r="BT3" s="108">
        <f>'BAR BB| Open rates'!BT3</f>
        <v>46269</v>
      </c>
      <c r="BU3" s="108">
        <f>'BAR BB| Open rates'!BU3</f>
        <v>46270</v>
      </c>
      <c r="BV3" s="108">
        <f>'BAR BB| Open rates'!BV3</f>
        <v>46271</v>
      </c>
      <c r="BW3" s="108">
        <f>'BAR BB| Open rates'!BW3</f>
        <v>46272</v>
      </c>
      <c r="BX3" s="108">
        <f>'BAR BB| Open rates'!BX3</f>
        <v>46273</v>
      </c>
      <c r="BY3" s="108">
        <f>'BAR BB| Open rates'!BY3</f>
        <v>46274</v>
      </c>
      <c r="BZ3" s="108">
        <f>'BAR BB| Open rates'!BZ3</f>
        <v>46275</v>
      </c>
      <c r="CA3" s="108">
        <f>'BAR BB| Open rates'!CA3</f>
        <v>46276</v>
      </c>
      <c r="CB3" s="108">
        <f>'BAR BB| Open rates'!CB3</f>
        <v>46277</v>
      </c>
      <c r="CC3" s="108">
        <f>'BAR BB| Open rates'!CC3</f>
        <v>46278</v>
      </c>
      <c r="CD3" s="108">
        <f>'BAR BB| Open rates'!CD3</f>
        <v>46279</v>
      </c>
      <c r="CE3" s="108">
        <f>'BAR BB| Open rates'!CE3</f>
        <v>46280</v>
      </c>
      <c r="CF3" s="108">
        <f>'BAR BB| Open rates'!CF3</f>
        <v>46281</v>
      </c>
      <c r="CG3" s="108">
        <f>'BAR BB| Open rates'!CG3</f>
        <v>46282</v>
      </c>
      <c r="CH3" s="108">
        <f>'BAR BB| Open rates'!CH3</f>
        <v>46283</v>
      </c>
      <c r="CI3" s="108">
        <f>'BAR BB| Open rates'!CI3</f>
        <v>46284</v>
      </c>
      <c r="CJ3" s="108">
        <f>'BAR BB| Open rates'!CJ3</f>
        <v>46285</v>
      </c>
      <c r="CK3" s="108">
        <f>'BAR BB| Open rates'!CK3</f>
        <v>46286</v>
      </c>
      <c r="CL3" s="108">
        <f>'BAR BB| Open rates'!CL3</f>
        <v>46287</v>
      </c>
      <c r="CM3" s="108">
        <f>'BAR BB| Open rates'!CM3</f>
        <v>46288</v>
      </c>
      <c r="CN3" s="108">
        <f>'BAR BB| Open rates'!CN3</f>
        <v>46289</v>
      </c>
      <c r="CO3" s="108">
        <f>'BAR BB| Open rates'!CO3</f>
        <v>46290</v>
      </c>
      <c r="CP3" s="108">
        <f>'BAR BB| Open rates'!CP3</f>
        <v>46291</v>
      </c>
      <c r="CQ3" s="108">
        <f>'BAR BB| Open rates'!CQ3</f>
        <v>46292</v>
      </c>
      <c r="CR3" s="108">
        <f>'BAR BB| Open rates'!CR3</f>
        <v>46293</v>
      </c>
      <c r="CS3" s="108">
        <f>'BAR BB| Open rates'!CS3</f>
        <v>46294</v>
      </c>
      <c r="CT3" s="108">
        <f>'BAR BB| Open rates'!CT3</f>
        <v>46295</v>
      </c>
      <c r="CU3" s="108">
        <f>'BAR BB| Open rates'!CU3</f>
        <v>46296</v>
      </c>
      <c r="CV3" s="108">
        <f>'BAR BB| Open rates'!CV3</f>
        <v>46297</v>
      </c>
      <c r="CW3" s="108">
        <f>'BAR BB| Open rates'!CW3</f>
        <v>46298</v>
      </c>
      <c r="CX3" s="108">
        <f>'BAR BB| Open rates'!CX3</f>
        <v>46299</v>
      </c>
      <c r="CY3" s="108">
        <f>'BAR BB| Open rates'!CY3</f>
        <v>46300</v>
      </c>
      <c r="CZ3" s="108">
        <f>'BAR BB| Open rates'!CZ3</f>
        <v>46301</v>
      </c>
      <c r="DA3" s="108">
        <f>'BAR BB| Open rates'!DA3</f>
        <v>46302</v>
      </c>
      <c r="DB3" s="108">
        <f>'BAR BB| Open rates'!DB3</f>
        <v>46303</v>
      </c>
      <c r="DC3" s="108">
        <f>'BAR BB| Open rates'!DC3</f>
        <v>46304</v>
      </c>
      <c r="DD3" s="108">
        <f>'BAR BB| Open rates'!DD3</f>
        <v>46305</v>
      </c>
      <c r="DE3" s="108">
        <f>'BAR BB| Open rates'!DE3</f>
        <v>46306</v>
      </c>
      <c r="DF3" s="108">
        <f>'BAR BB| Open rates'!DF3</f>
        <v>46307</v>
      </c>
      <c r="DG3" s="108">
        <f>'BAR BB| Open rates'!DG3</f>
        <v>46308</v>
      </c>
      <c r="DH3" s="108">
        <f>'BAR BB| Open rates'!DH3</f>
        <v>46309</v>
      </c>
      <c r="DI3" s="108">
        <f>'BAR BB| Open rates'!DI3</f>
        <v>46310</v>
      </c>
      <c r="DJ3" s="108">
        <f>'BAR BB| Open rates'!DJ3</f>
        <v>46311</v>
      </c>
      <c r="DK3" s="108">
        <f>'BAR BB| Open rates'!DK3</f>
        <v>46312</v>
      </c>
      <c r="DL3" s="108">
        <f>'BAR BB| Open rates'!DL3</f>
        <v>46313</v>
      </c>
      <c r="DM3" s="108">
        <f>'BAR BB| Open rates'!DM3</f>
        <v>46314</v>
      </c>
      <c r="DN3" s="108">
        <f>'BAR BB| Open rates'!DN3</f>
        <v>46315</v>
      </c>
      <c r="DO3" s="108">
        <f>'BAR BB| Open rates'!DO3</f>
        <v>46316</v>
      </c>
      <c r="DP3" s="108">
        <f>'BAR BB| Open rates'!DP3</f>
        <v>46317</v>
      </c>
      <c r="DQ3" s="108">
        <f>'BAR BB| Open rates'!DQ3</f>
        <v>46318</v>
      </c>
      <c r="DR3" s="108">
        <f>'BAR BB| Open rates'!DR3</f>
        <v>46319</v>
      </c>
      <c r="DS3" s="108">
        <f>'BAR BB| Open rates'!DS3</f>
        <v>46320</v>
      </c>
      <c r="DT3" s="108">
        <f>'BAR BB| Open rates'!DT3</f>
        <v>46321</v>
      </c>
      <c r="DU3" s="108">
        <f>'BAR BB| Open rates'!DU3</f>
        <v>46322</v>
      </c>
      <c r="DV3" s="108">
        <f>'BAR BB| Open rates'!DV3</f>
        <v>46323</v>
      </c>
      <c r="DW3" s="108">
        <f>'BAR BB| Open rates'!DW3</f>
        <v>46324</v>
      </c>
      <c r="DX3" s="108">
        <f>'BAR BB| Open rates'!DX3</f>
        <v>46325</v>
      </c>
      <c r="DY3" s="108">
        <f>'BAR BB| Open rates'!DY3</f>
        <v>46326</v>
      </c>
      <c r="DZ3" s="108">
        <f>'BAR BB| Open rates'!DZ3</f>
        <v>46327</v>
      </c>
      <c r="EA3" s="108">
        <f>'BAR BB| Open rates'!EA3</f>
        <v>46328</v>
      </c>
      <c r="EB3" s="108">
        <f>'BAR BB| Open rates'!EB3</f>
        <v>46329</v>
      </c>
      <c r="EC3" s="108">
        <f>'BAR BB| Open rates'!EC3</f>
        <v>46330</v>
      </c>
      <c r="ED3" s="108">
        <f>'BAR BB| Open rates'!ED3</f>
        <v>46331</v>
      </c>
      <c r="EE3" s="108">
        <f>'BAR BB| Open rates'!EE3</f>
        <v>46332</v>
      </c>
      <c r="EF3" s="108">
        <f>'BAR BB| Open rates'!EF3</f>
        <v>46333</v>
      </c>
      <c r="EG3" s="108">
        <f>'BAR BB| Open rates'!EG3</f>
        <v>46334</v>
      </c>
      <c r="EH3" s="108">
        <f>'BAR BB| Open rates'!EH3</f>
        <v>46335</v>
      </c>
      <c r="EI3" s="108">
        <f>'BAR BB| Open rates'!EI3</f>
        <v>46336</v>
      </c>
      <c r="EJ3" s="108">
        <f>'BAR BB| Open rates'!EJ3</f>
        <v>46337</v>
      </c>
      <c r="EK3" s="108">
        <f>'BAR BB| Open rates'!EK3</f>
        <v>46338</v>
      </c>
      <c r="EL3" s="108">
        <f>'BAR BB| Open rates'!EL3</f>
        <v>46339</v>
      </c>
      <c r="EM3" s="108">
        <f>'BAR BB| Open rates'!EM3</f>
        <v>46340</v>
      </c>
      <c r="EN3" s="108">
        <f>'BAR BB| Open rates'!EN3</f>
        <v>46341</v>
      </c>
      <c r="EO3" s="108">
        <f>'BAR BB| Open rates'!EO3</f>
        <v>46342</v>
      </c>
      <c r="EP3" s="108">
        <f>'BAR BB| Open rates'!EP3</f>
        <v>46343</v>
      </c>
      <c r="EQ3" s="108">
        <f>'BAR BB| Open rates'!EQ3</f>
        <v>46344</v>
      </c>
      <c r="ER3" s="108">
        <f>'BAR BB| Open rates'!ER3</f>
        <v>46345</v>
      </c>
      <c r="ES3" s="108">
        <f>'BAR BB| Open rates'!ES3</f>
        <v>46346</v>
      </c>
      <c r="ET3" s="108">
        <f>'BAR BB| Open rates'!ET3</f>
        <v>46347</v>
      </c>
      <c r="EU3" s="108">
        <f>'BAR BB| Open rates'!EU3</f>
        <v>46348</v>
      </c>
      <c r="EV3" s="108">
        <f>'BAR BB| Open rates'!EV3</f>
        <v>46349</v>
      </c>
      <c r="EW3" s="108">
        <f>'BAR BB| Open rates'!EW3</f>
        <v>46350</v>
      </c>
      <c r="EX3" s="108">
        <f>'BAR BB| Open rates'!EX3</f>
        <v>46351</v>
      </c>
      <c r="EY3" s="108">
        <f>'BAR BB| Open rates'!EY3</f>
        <v>46352</v>
      </c>
      <c r="EZ3" s="108">
        <f>'BAR BB| Open rates'!EZ3</f>
        <v>46353</v>
      </c>
      <c r="FA3" s="108">
        <f>'BAR BB| Open rates'!FA3</f>
        <v>46354</v>
      </c>
      <c r="FB3" s="108">
        <f>'BAR BB| Open rates'!FB3</f>
        <v>46355</v>
      </c>
      <c r="FC3" s="108">
        <f>'BAR BB| Open rates'!FC3</f>
        <v>46356</v>
      </c>
      <c r="FD3" s="108">
        <f>'BAR BB| Open rates'!FD3</f>
        <v>46357</v>
      </c>
      <c r="FE3" s="108">
        <f>'BAR BB| Open rates'!FE3</f>
        <v>46358</v>
      </c>
      <c r="FF3" s="108">
        <f>'BAR BB| Open rates'!FF3</f>
        <v>46359</v>
      </c>
      <c r="FG3" s="108">
        <f>'BAR BB| Open rates'!FG3</f>
        <v>46360</v>
      </c>
      <c r="FH3" s="108">
        <f>'BAR BB| Open rates'!FH3</f>
        <v>46361</v>
      </c>
      <c r="FI3" s="108">
        <f>'BAR BB| Open rates'!FI3</f>
        <v>46362</v>
      </c>
      <c r="FJ3" s="108">
        <f>'BAR BB| Open rates'!FJ3</f>
        <v>46363</v>
      </c>
      <c r="FK3" s="108">
        <f>'BAR BB| Open rates'!FK3</f>
        <v>46364</v>
      </c>
      <c r="FL3" s="108">
        <f>'BAR BB| Open rates'!FL3</f>
        <v>46365</v>
      </c>
      <c r="FM3" s="108">
        <f>'BAR BB| Open rates'!FM3</f>
        <v>46366</v>
      </c>
      <c r="FN3" s="108">
        <f>'BAR BB| Open rates'!FN3</f>
        <v>46367</v>
      </c>
      <c r="FO3" s="108">
        <f>'BAR BB| Open rates'!FO3</f>
        <v>46368</v>
      </c>
      <c r="FP3" s="108">
        <f>'BAR BB| Open rates'!FP3</f>
        <v>46369</v>
      </c>
      <c r="FQ3" s="108">
        <f>'BAR BB| Open rates'!FQ3</f>
        <v>46370</v>
      </c>
      <c r="FR3" s="108">
        <f>'BAR BB| Open rates'!FR3</f>
        <v>46371</v>
      </c>
      <c r="FS3" s="108">
        <f>'BAR BB| Open rates'!FS3</f>
        <v>46372</v>
      </c>
      <c r="FT3" s="108">
        <f>'BAR BB| Open rates'!FT3</f>
        <v>46373</v>
      </c>
      <c r="FU3" s="108">
        <f>'BAR BB| Open rates'!FU3</f>
        <v>46374</v>
      </c>
      <c r="FV3" s="108">
        <f>'BAR BB| Open rates'!FV3</f>
        <v>46375</v>
      </c>
      <c r="FW3" s="108">
        <f>'BAR BB| Open rates'!FW3</f>
        <v>46376</v>
      </c>
      <c r="FX3" s="108">
        <f>'BAR BB| Open rates'!FX3</f>
        <v>46377</v>
      </c>
      <c r="FY3" s="108">
        <f>'BAR BB| Open rates'!FY3</f>
        <v>46378</v>
      </c>
      <c r="FZ3" s="108">
        <f>'BAR BB| Open rates'!FZ3</f>
        <v>46379</v>
      </c>
      <c r="GA3" s="108">
        <f>'BAR BB| Open rates'!GA3</f>
        <v>46380</v>
      </c>
      <c r="GB3" s="108">
        <f>'BAR BB| Open rates'!GB3</f>
        <v>46381</v>
      </c>
      <c r="GC3" s="108">
        <f>'BAR BB| Open rates'!GC3</f>
        <v>46382</v>
      </c>
      <c r="GD3" s="108">
        <f>'BAR BB| Open rates'!GD3</f>
        <v>46383</v>
      </c>
      <c r="GE3" s="108">
        <f>'BAR BB| Open rates'!GE3</f>
        <v>46384</v>
      </c>
    </row>
    <row r="4" spans="1:187" s="36" customFormat="1" ht="12" customHeight="1" x14ac:dyDescent="0.2">
      <c r="A4" s="184" t="s">
        <v>63</v>
      </c>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64"/>
      <c r="CG4" s="164"/>
      <c r="CH4" s="164"/>
      <c r="CI4" s="164"/>
      <c r="CJ4" s="164"/>
      <c r="CK4" s="164"/>
      <c r="CL4" s="164"/>
      <c r="CM4" s="164"/>
      <c r="CN4" s="164"/>
      <c r="CO4" s="164"/>
      <c r="CP4" s="164"/>
      <c r="CQ4" s="164"/>
      <c r="CR4" s="164"/>
      <c r="CS4" s="164"/>
      <c r="CT4" s="164"/>
      <c r="CU4" s="164"/>
      <c r="CV4" s="164"/>
      <c r="CW4" s="164"/>
      <c r="CX4" s="164"/>
      <c r="CY4" s="164"/>
      <c r="CZ4" s="164"/>
      <c r="DA4" s="164"/>
      <c r="DB4" s="164"/>
      <c r="DC4" s="164"/>
      <c r="DD4" s="164"/>
      <c r="DE4" s="164"/>
      <c r="DF4" s="164"/>
      <c r="DG4" s="164"/>
      <c r="DH4" s="164"/>
      <c r="DI4" s="164"/>
      <c r="DJ4" s="164"/>
      <c r="DK4" s="164"/>
      <c r="DL4" s="164"/>
      <c r="DM4" s="164"/>
      <c r="DN4" s="164"/>
      <c r="DO4" s="164"/>
      <c r="DP4" s="164"/>
      <c r="DQ4" s="164"/>
      <c r="DR4" s="164"/>
      <c r="DS4" s="164"/>
      <c r="DT4" s="164"/>
      <c r="DU4" s="164"/>
      <c r="DV4" s="164"/>
      <c r="DW4" s="164"/>
      <c r="DX4" s="164"/>
      <c r="DY4" s="164"/>
      <c r="DZ4" s="164"/>
      <c r="EA4" s="164"/>
      <c r="EB4" s="164"/>
      <c r="EC4" s="164"/>
      <c r="ED4" s="164"/>
      <c r="EE4" s="164"/>
      <c r="EF4" s="164"/>
      <c r="EG4" s="164"/>
      <c r="EH4" s="164"/>
      <c r="EI4" s="164"/>
      <c r="EJ4" s="164"/>
      <c r="EK4" s="164"/>
      <c r="EL4" s="164"/>
      <c r="EM4" s="164"/>
      <c r="EN4" s="164"/>
      <c r="EO4" s="164"/>
      <c r="EP4" s="164"/>
      <c r="EQ4" s="164"/>
      <c r="ER4" s="164"/>
      <c r="ES4" s="164"/>
      <c r="ET4" s="164"/>
      <c r="EU4" s="164"/>
      <c r="EV4" s="164"/>
      <c r="EW4" s="164"/>
      <c r="EX4" s="164"/>
      <c r="EY4" s="164"/>
      <c r="EZ4" s="164"/>
      <c r="FA4" s="164"/>
      <c r="FB4" s="164"/>
      <c r="FC4" s="164"/>
      <c r="FD4" s="164"/>
      <c r="FE4" s="164"/>
      <c r="FF4" s="164"/>
      <c r="FG4" s="164"/>
      <c r="FH4" s="164"/>
      <c r="FI4" s="164"/>
      <c r="FJ4" s="164"/>
      <c r="FK4" s="164"/>
      <c r="FL4" s="164"/>
      <c r="FM4" s="164"/>
      <c r="FN4" s="164"/>
      <c r="FO4" s="164"/>
      <c r="FP4" s="164"/>
      <c r="FQ4" s="164"/>
      <c r="FR4" s="164"/>
      <c r="FS4" s="164"/>
      <c r="FT4" s="164"/>
      <c r="FU4" s="164"/>
      <c r="FV4" s="164"/>
      <c r="FW4" s="164"/>
      <c r="FX4" s="164"/>
      <c r="FY4" s="164"/>
      <c r="FZ4" s="164"/>
      <c r="GA4" s="164"/>
      <c r="GB4" s="164"/>
      <c r="GC4" s="164"/>
      <c r="GD4" s="164"/>
      <c r="GE4" s="164"/>
    </row>
    <row r="5" spans="1:187" s="36" customFormat="1" ht="12" customHeight="1" x14ac:dyDescent="0.2">
      <c r="A5" s="183">
        <v>1</v>
      </c>
      <c r="B5" s="183">
        <f>'BAR BB| Open rates'!B5*0.85+25</f>
        <v>18300</v>
      </c>
      <c r="C5" s="183">
        <f>'BAR BB| Open rates'!C5*0.85+25</f>
        <v>18300</v>
      </c>
      <c r="D5" s="183">
        <f>'BAR BB| Open rates'!D5*0.85+25</f>
        <v>16005</v>
      </c>
      <c r="E5" s="183">
        <f>'BAR BB| Open rates'!E5*0.85+25</f>
        <v>16005</v>
      </c>
      <c r="F5" s="183">
        <f>'BAR BB| Open rates'!F5*0.85+25</f>
        <v>14135</v>
      </c>
      <c r="G5" s="183">
        <f>'BAR BB| Open rates'!G5*0.85+25</f>
        <v>16005</v>
      </c>
      <c r="H5" s="183">
        <f>'BAR BB| Open rates'!H5*0.85+25</f>
        <v>16005</v>
      </c>
      <c r="I5" s="183">
        <f>'BAR BB| Open rates'!I5*0.85+25</f>
        <v>17705</v>
      </c>
      <c r="J5" s="183">
        <f>'BAR BB| Open rates'!J5*0.85+25</f>
        <v>17705</v>
      </c>
      <c r="K5" s="183">
        <f>'BAR BB| Open rates'!K5*0.85+25</f>
        <v>16005</v>
      </c>
      <c r="L5" s="183">
        <f>'BAR BB| Open rates'!L5*0.85+25</f>
        <v>16005</v>
      </c>
      <c r="M5" s="183">
        <f>'BAR BB| Open rates'!M5*0.85+25</f>
        <v>16005</v>
      </c>
      <c r="N5" s="183">
        <f>'BAR BB| Open rates'!N5*0.85+25</f>
        <v>16005</v>
      </c>
      <c r="O5" s="183">
        <f>'BAR BB| Open rates'!O5*0.85+25</f>
        <v>16005</v>
      </c>
      <c r="P5" s="183">
        <f>'BAR BB| Open rates'!P5*0.85+25</f>
        <v>17705</v>
      </c>
      <c r="Q5" s="183">
        <f>'BAR BB| Open rates'!Q5*0.85+25</f>
        <v>17705</v>
      </c>
      <c r="R5" s="183">
        <f>'BAR BB| Open rates'!R5*0.85+25</f>
        <v>17705</v>
      </c>
      <c r="S5" s="183">
        <f>'BAR BB| Open rates'!S5*0.85+25</f>
        <v>17705</v>
      </c>
      <c r="T5" s="183">
        <f>'BAR BB| Open rates'!T5*0.85+25</f>
        <v>17705</v>
      </c>
      <c r="U5" s="183">
        <f>'BAR BB| Open rates'!U5*0.85+25</f>
        <v>17705</v>
      </c>
      <c r="V5" s="183">
        <f>'BAR BB| Open rates'!V5*0.85+25</f>
        <v>17705</v>
      </c>
      <c r="W5" s="183">
        <f>'BAR BB| Open rates'!W5*0.85+25</f>
        <v>19405</v>
      </c>
      <c r="X5" s="183">
        <f>'BAR BB| Open rates'!X5*0.85+25</f>
        <v>19405</v>
      </c>
      <c r="Y5" s="183">
        <f>'BAR BB| Open rates'!Y5*0.85+25</f>
        <v>17705</v>
      </c>
      <c r="Z5" s="183">
        <f>'BAR BB| Open rates'!Z5*0.85+25</f>
        <v>17705</v>
      </c>
      <c r="AA5" s="183">
        <f>'BAR BB| Open rates'!AA5*0.85+25</f>
        <v>17705</v>
      </c>
      <c r="AB5" s="183">
        <f>'BAR BB| Open rates'!AB5*0.85+25</f>
        <v>17705</v>
      </c>
      <c r="AC5" s="183">
        <f>'BAR BB| Open rates'!AC5*0.85+25</f>
        <v>17705</v>
      </c>
      <c r="AD5" s="183">
        <f>'BAR BB| Open rates'!AD5*0.85+25</f>
        <v>19405</v>
      </c>
      <c r="AE5" s="183">
        <f>'BAR BB| Open rates'!AE5*0.85+25</f>
        <v>19405</v>
      </c>
      <c r="AF5" s="183">
        <f>'BAR BB| Open rates'!AF5*0.85+25</f>
        <v>17705</v>
      </c>
      <c r="AG5" s="183">
        <f>'BAR BB| Open rates'!AG5*0.85+25</f>
        <v>17705</v>
      </c>
      <c r="AH5" s="183">
        <f>'BAR BB| Open rates'!AH5*0.85+25</f>
        <v>17705</v>
      </c>
      <c r="AI5" s="183">
        <f>'BAR BB| Open rates'!AI5*0.85+25</f>
        <v>17705</v>
      </c>
      <c r="AJ5" s="183">
        <f>'BAR BB| Open rates'!AJ5*0.85+25</f>
        <v>17705</v>
      </c>
      <c r="AK5" s="183">
        <f>'BAR BB| Open rates'!AK5*0.85+25</f>
        <v>19405</v>
      </c>
      <c r="AL5" s="183">
        <f>'BAR BB| Open rates'!AL5*0.85+25</f>
        <v>19405</v>
      </c>
      <c r="AM5" s="183">
        <f>'BAR BB| Open rates'!AM5*0.85+25</f>
        <v>17705</v>
      </c>
      <c r="AN5" s="183">
        <f>'BAR BB| Open rates'!AN5*0.85+25</f>
        <v>17705</v>
      </c>
      <c r="AO5" s="183">
        <f>'BAR BB| Open rates'!AO5*0.85+25</f>
        <v>17705</v>
      </c>
      <c r="AP5" s="183">
        <f>'BAR BB| Open rates'!AP5*0.85+25</f>
        <v>17705</v>
      </c>
      <c r="AQ5" s="183">
        <f>'BAR BB| Open rates'!AQ5*0.85+25</f>
        <v>17705</v>
      </c>
      <c r="AR5" s="183">
        <f>'BAR BB| Open rates'!AR5*0.85+25</f>
        <v>19405</v>
      </c>
      <c r="AS5" s="183">
        <f>'BAR BB| Open rates'!AS5*0.85+25</f>
        <v>19405</v>
      </c>
      <c r="AT5" s="183">
        <f>'BAR BB| Open rates'!AT5*0.85+25</f>
        <v>17705</v>
      </c>
      <c r="AU5" s="183">
        <f>'BAR BB| Open rates'!AU5*0.85+25</f>
        <v>17705</v>
      </c>
      <c r="AV5" s="183">
        <f>'BAR BB| Open rates'!AV5*0.85+25</f>
        <v>17705</v>
      </c>
      <c r="AW5" s="183">
        <f>'BAR BB| Open rates'!AW5*0.85+25</f>
        <v>17705</v>
      </c>
      <c r="AX5" s="183">
        <f>'BAR BB| Open rates'!AX5*0.85+25</f>
        <v>17705</v>
      </c>
      <c r="AY5" s="183">
        <f>'BAR BB| Open rates'!AY5*0.85+25</f>
        <v>19405</v>
      </c>
      <c r="AZ5" s="183">
        <f>'BAR BB| Open rates'!AZ5*0.85+25</f>
        <v>19405</v>
      </c>
      <c r="BA5" s="183">
        <f>'BAR BB| Open rates'!BA5*0.85+25</f>
        <v>17705</v>
      </c>
      <c r="BB5" s="183">
        <f>'BAR BB| Open rates'!BB5*0.85+25</f>
        <v>17705</v>
      </c>
      <c r="BC5" s="183">
        <f>'BAR BB| Open rates'!BC5*0.85+25</f>
        <v>17705</v>
      </c>
      <c r="BD5" s="183">
        <f>'BAR BB| Open rates'!BD5*0.85+25</f>
        <v>17705</v>
      </c>
      <c r="BE5" s="183">
        <f>'BAR BB| Open rates'!BE5*0.85+25</f>
        <v>17705</v>
      </c>
      <c r="BF5" s="183">
        <f>'BAR BB| Open rates'!BF5*0.85+25</f>
        <v>19405</v>
      </c>
      <c r="BG5" s="183">
        <f>'BAR BB| Open rates'!BG5*0.85+25</f>
        <v>19405</v>
      </c>
      <c r="BH5" s="183">
        <f>'BAR BB| Open rates'!BH5*0.85+25</f>
        <v>14985</v>
      </c>
      <c r="BI5" s="183">
        <f>'BAR BB| Open rates'!BI5*0.85+25</f>
        <v>14985</v>
      </c>
      <c r="BJ5" s="183">
        <f>'BAR BB| Open rates'!BJ5*0.85+25</f>
        <v>14985</v>
      </c>
      <c r="BK5" s="183">
        <f>'BAR BB| Open rates'!BK5*0.85+25</f>
        <v>14985</v>
      </c>
      <c r="BL5" s="183">
        <f>'BAR BB| Open rates'!BL5*0.85+25</f>
        <v>14985</v>
      </c>
      <c r="BM5" s="183">
        <f>'BAR BB| Open rates'!BM5*0.85+25</f>
        <v>16005</v>
      </c>
      <c r="BN5" s="183">
        <f>'BAR BB| Open rates'!BN5*0.85+25</f>
        <v>16005</v>
      </c>
      <c r="BO5" s="183">
        <f>'BAR BB| Open rates'!BO5*0.85+25</f>
        <v>14135</v>
      </c>
      <c r="BP5" s="183">
        <f>'BAR BB| Open rates'!BP5*0.85+25</f>
        <v>14135</v>
      </c>
      <c r="BQ5" s="183">
        <f>'BAR BB| Open rates'!BQ5*0.85+25</f>
        <v>16005</v>
      </c>
      <c r="BR5" s="183">
        <f>'BAR BB| Open rates'!BR5*0.85+25</f>
        <v>16005</v>
      </c>
      <c r="BS5" s="183">
        <f>'BAR BB| Open rates'!BS5*0.85+25</f>
        <v>16005</v>
      </c>
      <c r="BT5" s="183">
        <f>'BAR BB| Open rates'!BT5*0.85+25</f>
        <v>16005</v>
      </c>
      <c r="BU5" s="183">
        <f>'BAR BB| Open rates'!BU5*0.85+25</f>
        <v>16005</v>
      </c>
      <c r="BV5" s="183">
        <f>'BAR BB| Open rates'!BV5*0.85+25</f>
        <v>14135</v>
      </c>
      <c r="BW5" s="183">
        <f>'BAR BB| Open rates'!BW5*0.85+25</f>
        <v>14135</v>
      </c>
      <c r="BX5" s="183">
        <f>'BAR BB| Open rates'!BX5*0.85+25</f>
        <v>14135</v>
      </c>
      <c r="BY5" s="183">
        <f>'BAR BB| Open rates'!BY5*0.85+25</f>
        <v>14135</v>
      </c>
      <c r="BZ5" s="183">
        <f>'BAR BB| Open rates'!BZ5*0.85+25</f>
        <v>14135</v>
      </c>
      <c r="CA5" s="183">
        <f>'BAR BB| Open rates'!CA5*0.85+25</f>
        <v>16005</v>
      </c>
      <c r="CB5" s="183">
        <f>'BAR BB| Open rates'!CB5*0.85+25</f>
        <v>16005</v>
      </c>
      <c r="CC5" s="183">
        <f>'BAR BB| Open rates'!CC5*0.85+25</f>
        <v>14135</v>
      </c>
      <c r="CD5" s="183">
        <f>'BAR BB| Open rates'!CD5*0.85+25</f>
        <v>14135</v>
      </c>
      <c r="CE5" s="183">
        <f>'BAR BB| Open rates'!CE5*0.85+25</f>
        <v>14135</v>
      </c>
      <c r="CF5" s="183">
        <f>'BAR BB| Open rates'!CF5*0.85+25</f>
        <v>14135</v>
      </c>
      <c r="CG5" s="183">
        <f>'BAR BB| Open rates'!CG5*0.85+25</f>
        <v>14135</v>
      </c>
      <c r="CH5" s="183">
        <f>'BAR BB| Open rates'!CH5*0.85+25</f>
        <v>16005</v>
      </c>
      <c r="CI5" s="183">
        <f>'BAR BB| Open rates'!CI5*0.85+25</f>
        <v>16005</v>
      </c>
      <c r="CJ5" s="183">
        <f>'BAR BB| Open rates'!CJ5*0.85+25</f>
        <v>14135</v>
      </c>
      <c r="CK5" s="183">
        <f>'BAR BB| Open rates'!CK5*0.85+25</f>
        <v>14135</v>
      </c>
      <c r="CL5" s="183">
        <f>'BAR BB| Open rates'!CL5*0.85+25</f>
        <v>14135</v>
      </c>
      <c r="CM5" s="183">
        <f>'BAR BB| Open rates'!CM5*0.85+25</f>
        <v>14135</v>
      </c>
      <c r="CN5" s="183">
        <f>'BAR BB| Open rates'!CN5*0.85+25</f>
        <v>14135</v>
      </c>
      <c r="CO5" s="183">
        <f>'BAR BB| Open rates'!CO5*0.85+25</f>
        <v>16005</v>
      </c>
      <c r="CP5" s="183">
        <f>'BAR BB| Open rates'!CP5*0.85+25</f>
        <v>16005</v>
      </c>
      <c r="CQ5" s="183">
        <f>'BAR BB| Open rates'!CQ5*0.85+25</f>
        <v>14135</v>
      </c>
      <c r="CR5" s="183">
        <f>'BAR BB| Open rates'!CR5*0.85+25</f>
        <v>14135</v>
      </c>
      <c r="CS5" s="183">
        <f>'BAR BB| Open rates'!CS5*0.85+25</f>
        <v>14135</v>
      </c>
      <c r="CT5" s="183">
        <f>'BAR BB| Open rates'!CT5*0.85+25</f>
        <v>14135</v>
      </c>
      <c r="CU5" s="183">
        <f>'BAR BB| Open rates'!CU5*0.85+25</f>
        <v>12690</v>
      </c>
      <c r="CV5" s="183">
        <f>'BAR BB| Open rates'!CV5*0.85+25</f>
        <v>12690</v>
      </c>
      <c r="CW5" s="183">
        <f>'BAR BB| Open rates'!CW5*0.85+25</f>
        <v>12690</v>
      </c>
      <c r="CX5" s="183">
        <f>'BAR BB| Open rates'!CX5*0.85+25</f>
        <v>10990</v>
      </c>
      <c r="CY5" s="183">
        <f>'BAR BB| Open rates'!CY5*0.85+25</f>
        <v>10990</v>
      </c>
      <c r="CZ5" s="183">
        <f>'BAR BB| Open rates'!CZ5*0.85+25</f>
        <v>10990</v>
      </c>
      <c r="DA5" s="183">
        <f>'BAR BB| Open rates'!DA5*0.85+25</f>
        <v>10990</v>
      </c>
      <c r="DB5" s="183">
        <f>'BAR BB| Open rates'!DB5*0.85+25</f>
        <v>10990</v>
      </c>
      <c r="DC5" s="183">
        <f>'BAR BB| Open rates'!DC5*0.85+25</f>
        <v>12690</v>
      </c>
      <c r="DD5" s="183">
        <f>'BAR BB| Open rates'!DD5*0.85+25</f>
        <v>12690</v>
      </c>
      <c r="DE5" s="183">
        <f>'BAR BB| Open rates'!DE5*0.85+25</f>
        <v>10990</v>
      </c>
      <c r="DF5" s="183">
        <f>'BAR BB| Open rates'!DF5*0.85+25</f>
        <v>10990</v>
      </c>
      <c r="DG5" s="183">
        <f>'BAR BB| Open rates'!DG5*0.85+25</f>
        <v>10990</v>
      </c>
      <c r="DH5" s="183">
        <f>'BAR BB| Open rates'!DH5*0.85+25</f>
        <v>10990</v>
      </c>
      <c r="DI5" s="183">
        <f>'BAR BB| Open rates'!DI5*0.85+25</f>
        <v>10990</v>
      </c>
      <c r="DJ5" s="183">
        <f>'BAR BB| Open rates'!DJ5*0.85+25</f>
        <v>12690</v>
      </c>
      <c r="DK5" s="183">
        <f>'BAR BB| Open rates'!DK5*0.85+25</f>
        <v>12690</v>
      </c>
      <c r="DL5" s="183">
        <f>'BAR BB| Open rates'!DL5*0.85+25</f>
        <v>10990</v>
      </c>
      <c r="DM5" s="183">
        <f>'BAR BB| Open rates'!DM5*0.85+25</f>
        <v>10990</v>
      </c>
      <c r="DN5" s="183">
        <f>'BAR BB| Open rates'!DN5*0.85+25</f>
        <v>10990</v>
      </c>
      <c r="DO5" s="183">
        <f>'BAR BB| Open rates'!DO5*0.85+25</f>
        <v>10990</v>
      </c>
      <c r="DP5" s="183">
        <f>'BAR BB| Open rates'!DP5*0.85+25</f>
        <v>10990</v>
      </c>
      <c r="DQ5" s="183">
        <f>'BAR BB| Open rates'!DQ5*0.85+25</f>
        <v>12690</v>
      </c>
      <c r="DR5" s="183">
        <f>'BAR BB| Open rates'!DR5*0.85+25</f>
        <v>12690</v>
      </c>
      <c r="DS5" s="183">
        <f>'BAR BB| Open rates'!DS5*0.85+25</f>
        <v>10990</v>
      </c>
      <c r="DT5" s="183">
        <f>'BAR BB| Open rates'!DT5*0.85+25</f>
        <v>10990</v>
      </c>
      <c r="DU5" s="183">
        <f>'BAR BB| Open rates'!DU5*0.85+25</f>
        <v>10990</v>
      </c>
      <c r="DV5" s="183">
        <f>'BAR BB| Open rates'!DV5*0.85+25</f>
        <v>10990</v>
      </c>
      <c r="DW5" s="183">
        <f>'BAR BB| Open rates'!DW5*0.85+25</f>
        <v>10990</v>
      </c>
      <c r="DX5" s="183">
        <f>'BAR BB| Open rates'!DX5*0.85+25</f>
        <v>12690</v>
      </c>
      <c r="DY5" s="183">
        <f>'BAR BB| Open rates'!DY5*0.85+25</f>
        <v>12690</v>
      </c>
      <c r="DZ5" s="183">
        <f>'BAR BB| Open rates'!DZ5*0.85+25</f>
        <v>14135</v>
      </c>
      <c r="EA5" s="183">
        <f>'BAR BB| Open rates'!EA5*0.85+25</f>
        <v>14135</v>
      </c>
      <c r="EB5" s="183">
        <f>'BAR BB| Open rates'!EB5*0.85+25</f>
        <v>14135</v>
      </c>
      <c r="EC5" s="183">
        <f>'BAR BB| Open rates'!EC5*0.85+25</f>
        <v>16005</v>
      </c>
      <c r="ED5" s="183">
        <f>'BAR BB| Open rates'!ED5*0.85+25</f>
        <v>16005</v>
      </c>
      <c r="EE5" s="183">
        <f>'BAR BB| Open rates'!EE5*0.85+25</f>
        <v>16005</v>
      </c>
      <c r="EF5" s="183">
        <f>'BAR BB| Open rates'!EF5*0.85+25</f>
        <v>16005</v>
      </c>
      <c r="EG5" s="183">
        <f>'BAR BB| Open rates'!EG5*0.85+25</f>
        <v>10140</v>
      </c>
      <c r="EH5" s="183">
        <f>'BAR BB| Open rates'!EH5*0.85+25</f>
        <v>10140</v>
      </c>
      <c r="EI5" s="183">
        <f>'BAR BB| Open rates'!EI5*0.85+25</f>
        <v>10140</v>
      </c>
      <c r="EJ5" s="183">
        <f>'BAR BB| Open rates'!EJ5*0.85+25</f>
        <v>10140</v>
      </c>
      <c r="EK5" s="183">
        <f>'BAR BB| Open rates'!EK5*0.85+25</f>
        <v>10140</v>
      </c>
      <c r="EL5" s="183">
        <f>'BAR BB| Open rates'!EL5*0.85+25</f>
        <v>10990</v>
      </c>
      <c r="EM5" s="183">
        <f>'BAR BB| Open rates'!EM5*0.85+25</f>
        <v>10990</v>
      </c>
      <c r="EN5" s="183">
        <f>'BAR BB| Open rates'!EN5*0.85+25</f>
        <v>10140</v>
      </c>
      <c r="EO5" s="183">
        <f>'BAR BB| Open rates'!EO5*0.85+25</f>
        <v>10140</v>
      </c>
      <c r="EP5" s="183">
        <f>'BAR BB| Open rates'!EP5*0.85+25</f>
        <v>10140</v>
      </c>
      <c r="EQ5" s="183">
        <f>'BAR BB| Open rates'!EQ5*0.85+25</f>
        <v>10140</v>
      </c>
      <c r="ER5" s="183">
        <f>'BAR BB| Open rates'!ER5*0.85+25</f>
        <v>10140</v>
      </c>
      <c r="ES5" s="183">
        <f>'BAR BB| Open rates'!ES5*0.85+25</f>
        <v>10990</v>
      </c>
      <c r="ET5" s="183">
        <f>'BAR BB| Open rates'!ET5*0.85+25</f>
        <v>10990</v>
      </c>
      <c r="EU5" s="183">
        <f>'BAR BB| Open rates'!EU5*0.85+25</f>
        <v>10140</v>
      </c>
      <c r="EV5" s="183">
        <f>'BAR BB| Open rates'!EV5*0.85+25</f>
        <v>10140</v>
      </c>
      <c r="EW5" s="183">
        <f>'BAR BB| Open rates'!EW5*0.85+25</f>
        <v>10140</v>
      </c>
      <c r="EX5" s="183">
        <f>'BAR BB| Open rates'!EX5*0.85+25</f>
        <v>10140</v>
      </c>
      <c r="EY5" s="183">
        <f>'BAR BB| Open rates'!EY5*0.85+25</f>
        <v>10140</v>
      </c>
      <c r="EZ5" s="183">
        <f>'BAR BB| Open rates'!EZ5*0.85+25</f>
        <v>10990</v>
      </c>
      <c r="FA5" s="183">
        <f>'BAR BB| Open rates'!FA5*0.85+25</f>
        <v>10990</v>
      </c>
      <c r="FB5" s="183">
        <f>'BAR BB| Open rates'!FB5*0.85+25</f>
        <v>10140</v>
      </c>
      <c r="FC5" s="183">
        <f>'BAR BB| Open rates'!FC5*0.85+25</f>
        <v>10140</v>
      </c>
      <c r="FD5" s="183">
        <f>'BAR BB| Open rates'!FD5*0.85+25</f>
        <v>10140</v>
      </c>
      <c r="FE5" s="183">
        <f>'BAR BB| Open rates'!FE5*0.85+25</f>
        <v>10140</v>
      </c>
      <c r="FF5" s="183">
        <f>'BAR BB| Open rates'!FF5*0.85+25</f>
        <v>10140</v>
      </c>
      <c r="FG5" s="183">
        <f>'BAR BB| Open rates'!FG5*0.85+25</f>
        <v>10990</v>
      </c>
      <c r="FH5" s="183">
        <f>'BAR BB| Open rates'!FH5*0.85+25</f>
        <v>10990</v>
      </c>
      <c r="FI5" s="183">
        <f>'BAR BB| Open rates'!FI5*0.85+25</f>
        <v>10140</v>
      </c>
      <c r="FJ5" s="183">
        <f>'BAR BB| Open rates'!FJ5*0.85+25</f>
        <v>10140</v>
      </c>
      <c r="FK5" s="183">
        <f>'BAR BB| Open rates'!FK5*0.85+25</f>
        <v>10140</v>
      </c>
      <c r="FL5" s="183">
        <f>'BAR BB| Open rates'!FL5*0.85+25</f>
        <v>10140</v>
      </c>
      <c r="FM5" s="183">
        <f>'BAR BB| Open rates'!FM5*0.85+25</f>
        <v>10140</v>
      </c>
      <c r="FN5" s="183">
        <f>'BAR BB| Open rates'!FN5*0.85+25</f>
        <v>10990</v>
      </c>
      <c r="FO5" s="183">
        <f>'BAR BB| Open rates'!FO5*0.85+25</f>
        <v>10990</v>
      </c>
      <c r="FP5" s="183">
        <f>'BAR BB| Open rates'!FP5*0.85+25</f>
        <v>10140</v>
      </c>
      <c r="FQ5" s="183">
        <f>'BAR BB| Open rates'!FQ5*0.85+25</f>
        <v>10140</v>
      </c>
      <c r="FR5" s="183">
        <f>'BAR BB| Open rates'!FR5*0.85+25</f>
        <v>10140</v>
      </c>
      <c r="FS5" s="183">
        <f>'BAR BB| Open rates'!FS5*0.85+25</f>
        <v>10140</v>
      </c>
      <c r="FT5" s="183">
        <f>'BAR BB| Open rates'!FT5*0.85+25</f>
        <v>10140</v>
      </c>
      <c r="FU5" s="183">
        <f>'BAR BB| Open rates'!FU5*0.85+25</f>
        <v>10990</v>
      </c>
      <c r="FV5" s="183">
        <f>'BAR BB| Open rates'!FV5*0.85+25</f>
        <v>10990</v>
      </c>
      <c r="FW5" s="183">
        <f>'BAR BB| Open rates'!FW5*0.85+25</f>
        <v>14135</v>
      </c>
      <c r="FX5" s="183">
        <f>'BAR BB| Open rates'!FX5*0.85+25</f>
        <v>14135</v>
      </c>
      <c r="FY5" s="183">
        <f>'BAR BB| Open rates'!FY5*0.85+25</f>
        <v>14135</v>
      </c>
      <c r="FZ5" s="183">
        <f>'BAR BB| Open rates'!FZ5*0.85+25</f>
        <v>14135</v>
      </c>
      <c r="GA5" s="183">
        <f>'BAR BB| Open rates'!GA5*0.85+25</f>
        <v>14135</v>
      </c>
      <c r="GB5" s="183">
        <f>'BAR BB| Open rates'!GB5*0.85+25</f>
        <v>16005</v>
      </c>
      <c r="GC5" s="183">
        <f>'BAR BB| Open rates'!GC5*0.85+25</f>
        <v>16005</v>
      </c>
      <c r="GD5" s="183">
        <f>'BAR BB| Open rates'!GD5*0.85+25</f>
        <v>16005</v>
      </c>
      <c r="GE5" s="183">
        <f>'BAR BB| Open rates'!GE5*0.85+25</f>
        <v>16005</v>
      </c>
    </row>
    <row r="6" spans="1:187" s="36" customFormat="1" ht="12" customHeight="1" x14ac:dyDescent="0.2">
      <c r="A6" s="183">
        <v>2</v>
      </c>
      <c r="B6" s="183">
        <f>'BAR BB| Open rates'!B6*0.85+25</f>
        <v>20850</v>
      </c>
      <c r="C6" s="183">
        <f>'BAR BB| Open rates'!C6*0.85+25</f>
        <v>20850</v>
      </c>
      <c r="D6" s="183">
        <f>'BAR BB| Open rates'!D6*0.85+25</f>
        <v>18555</v>
      </c>
      <c r="E6" s="183">
        <f>'BAR BB| Open rates'!E6*0.85+25</f>
        <v>18555</v>
      </c>
      <c r="F6" s="183">
        <f>'BAR BB| Open rates'!F6*0.85+25</f>
        <v>16685</v>
      </c>
      <c r="G6" s="183">
        <f>'BAR BB| Open rates'!G6*0.85+25</f>
        <v>18555</v>
      </c>
      <c r="H6" s="183">
        <f>'BAR BB| Open rates'!H6*0.85+25</f>
        <v>18555</v>
      </c>
      <c r="I6" s="183">
        <f>'BAR BB| Open rates'!I6*0.85+25</f>
        <v>20255</v>
      </c>
      <c r="J6" s="183">
        <f>'BAR BB| Open rates'!J6*0.85+25</f>
        <v>20255</v>
      </c>
      <c r="K6" s="183">
        <f>'BAR BB| Open rates'!K6*0.85+25</f>
        <v>18555</v>
      </c>
      <c r="L6" s="183">
        <f>'BAR BB| Open rates'!L6*0.85+25</f>
        <v>18555</v>
      </c>
      <c r="M6" s="183">
        <f>'BAR BB| Open rates'!M6*0.85+25</f>
        <v>18555</v>
      </c>
      <c r="N6" s="183">
        <f>'BAR BB| Open rates'!N6*0.85+25</f>
        <v>18555</v>
      </c>
      <c r="O6" s="183">
        <f>'BAR BB| Open rates'!O6*0.85+25</f>
        <v>18555</v>
      </c>
      <c r="P6" s="183">
        <f>'BAR BB| Open rates'!P6*0.85+25</f>
        <v>20255</v>
      </c>
      <c r="Q6" s="183">
        <f>'BAR BB| Open rates'!Q6*0.85+25</f>
        <v>20255</v>
      </c>
      <c r="R6" s="183">
        <f>'BAR BB| Open rates'!R6*0.85+25</f>
        <v>20255</v>
      </c>
      <c r="S6" s="183">
        <f>'BAR BB| Open rates'!S6*0.85+25</f>
        <v>20255</v>
      </c>
      <c r="T6" s="183">
        <f>'BAR BB| Open rates'!T6*0.85+25</f>
        <v>20255</v>
      </c>
      <c r="U6" s="183">
        <f>'BAR BB| Open rates'!U6*0.85+25</f>
        <v>20255</v>
      </c>
      <c r="V6" s="183">
        <f>'BAR BB| Open rates'!V6*0.85+25</f>
        <v>20255</v>
      </c>
      <c r="W6" s="183">
        <f>'BAR BB| Open rates'!W6*0.85+25</f>
        <v>21955</v>
      </c>
      <c r="X6" s="183">
        <f>'BAR BB| Open rates'!X6*0.85+25</f>
        <v>21955</v>
      </c>
      <c r="Y6" s="183">
        <f>'BAR BB| Open rates'!Y6*0.85+25</f>
        <v>20255</v>
      </c>
      <c r="Z6" s="183">
        <f>'BAR BB| Open rates'!Z6*0.85+25</f>
        <v>20255</v>
      </c>
      <c r="AA6" s="183">
        <f>'BAR BB| Open rates'!AA6*0.85+25</f>
        <v>20255</v>
      </c>
      <c r="AB6" s="183">
        <f>'BAR BB| Open rates'!AB6*0.85+25</f>
        <v>20255</v>
      </c>
      <c r="AC6" s="183">
        <f>'BAR BB| Open rates'!AC6*0.85+25</f>
        <v>20255</v>
      </c>
      <c r="AD6" s="183">
        <f>'BAR BB| Open rates'!AD6*0.85+25</f>
        <v>21955</v>
      </c>
      <c r="AE6" s="183">
        <f>'BAR BB| Open rates'!AE6*0.85+25</f>
        <v>21955</v>
      </c>
      <c r="AF6" s="183">
        <f>'BAR BB| Open rates'!AF6*0.85+25</f>
        <v>20255</v>
      </c>
      <c r="AG6" s="183">
        <f>'BAR BB| Open rates'!AG6*0.85+25</f>
        <v>20255</v>
      </c>
      <c r="AH6" s="183">
        <f>'BAR BB| Open rates'!AH6*0.85+25</f>
        <v>20255</v>
      </c>
      <c r="AI6" s="183">
        <f>'BAR BB| Open rates'!AI6*0.85+25</f>
        <v>20255</v>
      </c>
      <c r="AJ6" s="183">
        <f>'BAR BB| Open rates'!AJ6*0.85+25</f>
        <v>20255</v>
      </c>
      <c r="AK6" s="183">
        <f>'BAR BB| Open rates'!AK6*0.85+25</f>
        <v>21955</v>
      </c>
      <c r="AL6" s="183">
        <f>'BAR BB| Open rates'!AL6*0.85+25</f>
        <v>21955</v>
      </c>
      <c r="AM6" s="183">
        <f>'BAR BB| Open rates'!AM6*0.85+25</f>
        <v>20255</v>
      </c>
      <c r="AN6" s="183">
        <f>'BAR BB| Open rates'!AN6*0.85+25</f>
        <v>20255</v>
      </c>
      <c r="AO6" s="183">
        <f>'BAR BB| Open rates'!AO6*0.85+25</f>
        <v>20255</v>
      </c>
      <c r="AP6" s="183">
        <f>'BAR BB| Open rates'!AP6*0.85+25</f>
        <v>20255</v>
      </c>
      <c r="AQ6" s="183">
        <f>'BAR BB| Open rates'!AQ6*0.85+25</f>
        <v>20255</v>
      </c>
      <c r="AR6" s="183">
        <f>'BAR BB| Open rates'!AR6*0.85+25</f>
        <v>21955</v>
      </c>
      <c r="AS6" s="183">
        <f>'BAR BB| Open rates'!AS6*0.85+25</f>
        <v>21955</v>
      </c>
      <c r="AT6" s="183">
        <f>'BAR BB| Open rates'!AT6*0.85+25</f>
        <v>20255</v>
      </c>
      <c r="AU6" s="183">
        <f>'BAR BB| Open rates'!AU6*0.85+25</f>
        <v>20255</v>
      </c>
      <c r="AV6" s="183">
        <f>'BAR BB| Open rates'!AV6*0.85+25</f>
        <v>20255</v>
      </c>
      <c r="AW6" s="183">
        <f>'BAR BB| Open rates'!AW6*0.85+25</f>
        <v>20255</v>
      </c>
      <c r="AX6" s="183">
        <f>'BAR BB| Open rates'!AX6*0.85+25</f>
        <v>20255</v>
      </c>
      <c r="AY6" s="183">
        <f>'BAR BB| Open rates'!AY6*0.85+25</f>
        <v>21955</v>
      </c>
      <c r="AZ6" s="183">
        <f>'BAR BB| Open rates'!AZ6*0.85+25</f>
        <v>21955</v>
      </c>
      <c r="BA6" s="183">
        <f>'BAR BB| Open rates'!BA6*0.85+25</f>
        <v>20255</v>
      </c>
      <c r="BB6" s="183">
        <f>'BAR BB| Open rates'!BB6*0.85+25</f>
        <v>20255</v>
      </c>
      <c r="BC6" s="183">
        <f>'BAR BB| Open rates'!BC6*0.85+25</f>
        <v>20255</v>
      </c>
      <c r="BD6" s="183">
        <f>'BAR BB| Open rates'!BD6*0.85+25</f>
        <v>20255</v>
      </c>
      <c r="BE6" s="183">
        <f>'BAR BB| Open rates'!BE6*0.85+25</f>
        <v>20255</v>
      </c>
      <c r="BF6" s="183">
        <f>'BAR BB| Open rates'!BF6*0.85+25</f>
        <v>21955</v>
      </c>
      <c r="BG6" s="183">
        <f>'BAR BB| Open rates'!BG6*0.85+25</f>
        <v>21955</v>
      </c>
      <c r="BH6" s="183">
        <f>'BAR BB| Open rates'!BH6*0.85+25</f>
        <v>17535</v>
      </c>
      <c r="BI6" s="183">
        <f>'BAR BB| Open rates'!BI6*0.85+25</f>
        <v>17535</v>
      </c>
      <c r="BJ6" s="183">
        <f>'BAR BB| Open rates'!BJ6*0.85+25</f>
        <v>17535</v>
      </c>
      <c r="BK6" s="183">
        <f>'BAR BB| Open rates'!BK6*0.85+25</f>
        <v>17535</v>
      </c>
      <c r="BL6" s="183">
        <f>'BAR BB| Open rates'!BL6*0.85+25</f>
        <v>17535</v>
      </c>
      <c r="BM6" s="183">
        <f>'BAR BB| Open rates'!BM6*0.85+25</f>
        <v>18555</v>
      </c>
      <c r="BN6" s="183">
        <f>'BAR BB| Open rates'!BN6*0.85+25</f>
        <v>18555</v>
      </c>
      <c r="BO6" s="183">
        <f>'BAR BB| Open rates'!BO6*0.85+25</f>
        <v>16685</v>
      </c>
      <c r="BP6" s="183">
        <f>'BAR BB| Open rates'!BP6*0.85+25</f>
        <v>16685</v>
      </c>
      <c r="BQ6" s="183">
        <f>'BAR BB| Open rates'!BQ6*0.85+25</f>
        <v>18555</v>
      </c>
      <c r="BR6" s="183">
        <f>'BAR BB| Open rates'!BR6*0.85+25</f>
        <v>18555</v>
      </c>
      <c r="BS6" s="183">
        <f>'BAR BB| Open rates'!BS6*0.85+25</f>
        <v>18555</v>
      </c>
      <c r="BT6" s="183">
        <f>'BAR BB| Open rates'!BT6*0.85+25</f>
        <v>18555</v>
      </c>
      <c r="BU6" s="183">
        <f>'BAR BB| Open rates'!BU6*0.85+25</f>
        <v>18555</v>
      </c>
      <c r="BV6" s="183">
        <f>'BAR BB| Open rates'!BV6*0.85+25</f>
        <v>16685</v>
      </c>
      <c r="BW6" s="183">
        <f>'BAR BB| Open rates'!BW6*0.85+25</f>
        <v>16685</v>
      </c>
      <c r="BX6" s="183">
        <f>'BAR BB| Open rates'!BX6*0.85+25</f>
        <v>16685</v>
      </c>
      <c r="BY6" s="183">
        <f>'BAR BB| Open rates'!BY6*0.85+25</f>
        <v>16685</v>
      </c>
      <c r="BZ6" s="183">
        <f>'BAR BB| Open rates'!BZ6*0.85+25</f>
        <v>16685</v>
      </c>
      <c r="CA6" s="183">
        <f>'BAR BB| Open rates'!CA6*0.85+25</f>
        <v>18555</v>
      </c>
      <c r="CB6" s="183">
        <f>'BAR BB| Open rates'!CB6*0.85+25</f>
        <v>18555</v>
      </c>
      <c r="CC6" s="183">
        <f>'BAR BB| Open rates'!CC6*0.85+25</f>
        <v>16685</v>
      </c>
      <c r="CD6" s="183">
        <f>'BAR BB| Open rates'!CD6*0.85+25</f>
        <v>16685</v>
      </c>
      <c r="CE6" s="183">
        <f>'BAR BB| Open rates'!CE6*0.85+25</f>
        <v>16685</v>
      </c>
      <c r="CF6" s="183">
        <f>'BAR BB| Open rates'!CF6*0.85+25</f>
        <v>16685</v>
      </c>
      <c r="CG6" s="183">
        <f>'BAR BB| Open rates'!CG6*0.85+25</f>
        <v>16685</v>
      </c>
      <c r="CH6" s="183">
        <f>'BAR BB| Open rates'!CH6*0.85+25</f>
        <v>18555</v>
      </c>
      <c r="CI6" s="183">
        <f>'BAR BB| Open rates'!CI6*0.85+25</f>
        <v>18555</v>
      </c>
      <c r="CJ6" s="183">
        <f>'BAR BB| Open rates'!CJ6*0.85+25</f>
        <v>16685</v>
      </c>
      <c r="CK6" s="183">
        <f>'BAR BB| Open rates'!CK6*0.85+25</f>
        <v>16685</v>
      </c>
      <c r="CL6" s="183">
        <f>'BAR BB| Open rates'!CL6*0.85+25</f>
        <v>16685</v>
      </c>
      <c r="CM6" s="183">
        <f>'BAR BB| Open rates'!CM6*0.85+25</f>
        <v>16685</v>
      </c>
      <c r="CN6" s="183">
        <f>'BAR BB| Open rates'!CN6*0.85+25</f>
        <v>16685</v>
      </c>
      <c r="CO6" s="183">
        <f>'BAR BB| Open rates'!CO6*0.85+25</f>
        <v>18555</v>
      </c>
      <c r="CP6" s="183">
        <f>'BAR BB| Open rates'!CP6*0.85+25</f>
        <v>18555</v>
      </c>
      <c r="CQ6" s="183">
        <f>'BAR BB| Open rates'!CQ6*0.85+25</f>
        <v>16685</v>
      </c>
      <c r="CR6" s="183">
        <f>'BAR BB| Open rates'!CR6*0.85+25</f>
        <v>16685</v>
      </c>
      <c r="CS6" s="183">
        <f>'BAR BB| Open rates'!CS6*0.85+25</f>
        <v>16685</v>
      </c>
      <c r="CT6" s="183">
        <f>'BAR BB| Open rates'!CT6*0.85+25</f>
        <v>16685</v>
      </c>
      <c r="CU6" s="183">
        <f>'BAR BB| Open rates'!CU6*0.85+25</f>
        <v>15240</v>
      </c>
      <c r="CV6" s="183">
        <f>'BAR BB| Open rates'!CV6*0.85+25</f>
        <v>15240</v>
      </c>
      <c r="CW6" s="183">
        <f>'BAR BB| Open rates'!CW6*0.85+25</f>
        <v>15240</v>
      </c>
      <c r="CX6" s="183">
        <f>'BAR BB| Open rates'!CX6*0.85+25</f>
        <v>13540</v>
      </c>
      <c r="CY6" s="183">
        <f>'BAR BB| Open rates'!CY6*0.85+25</f>
        <v>13540</v>
      </c>
      <c r="CZ6" s="183">
        <f>'BAR BB| Open rates'!CZ6*0.85+25</f>
        <v>13540</v>
      </c>
      <c r="DA6" s="183">
        <f>'BAR BB| Open rates'!DA6*0.85+25</f>
        <v>13540</v>
      </c>
      <c r="DB6" s="183">
        <f>'BAR BB| Open rates'!DB6*0.85+25</f>
        <v>13540</v>
      </c>
      <c r="DC6" s="183">
        <f>'BAR BB| Open rates'!DC6*0.85+25</f>
        <v>15240</v>
      </c>
      <c r="DD6" s="183">
        <f>'BAR BB| Open rates'!DD6*0.85+25</f>
        <v>15240</v>
      </c>
      <c r="DE6" s="183">
        <f>'BAR BB| Open rates'!DE6*0.85+25</f>
        <v>13540</v>
      </c>
      <c r="DF6" s="183">
        <f>'BAR BB| Open rates'!DF6*0.85+25</f>
        <v>13540</v>
      </c>
      <c r="DG6" s="183">
        <f>'BAR BB| Open rates'!DG6*0.85+25</f>
        <v>13540</v>
      </c>
      <c r="DH6" s="183">
        <f>'BAR BB| Open rates'!DH6*0.85+25</f>
        <v>13540</v>
      </c>
      <c r="DI6" s="183">
        <f>'BAR BB| Open rates'!DI6*0.85+25</f>
        <v>13540</v>
      </c>
      <c r="DJ6" s="183">
        <f>'BAR BB| Open rates'!DJ6*0.85+25</f>
        <v>15240</v>
      </c>
      <c r="DK6" s="183">
        <f>'BAR BB| Open rates'!DK6*0.85+25</f>
        <v>15240</v>
      </c>
      <c r="DL6" s="183">
        <f>'BAR BB| Open rates'!DL6*0.85+25</f>
        <v>13540</v>
      </c>
      <c r="DM6" s="183">
        <f>'BAR BB| Open rates'!DM6*0.85+25</f>
        <v>13540</v>
      </c>
      <c r="DN6" s="183">
        <f>'BAR BB| Open rates'!DN6*0.85+25</f>
        <v>13540</v>
      </c>
      <c r="DO6" s="183">
        <f>'BAR BB| Open rates'!DO6*0.85+25</f>
        <v>13540</v>
      </c>
      <c r="DP6" s="183">
        <f>'BAR BB| Open rates'!DP6*0.85+25</f>
        <v>13540</v>
      </c>
      <c r="DQ6" s="183">
        <f>'BAR BB| Open rates'!DQ6*0.85+25</f>
        <v>15240</v>
      </c>
      <c r="DR6" s="183">
        <f>'BAR BB| Open rates'!DR6*0.85+25</f>
        <v>15240</v>
      </c>
      <c r="DS6" s="183">
        <f>'BAR BB| Open rates'!DS6*0.85+25</f>
        <v>13540</v>
      </c>
      <c r="DT6" s="183">
        <f>'BAR BB| Open rates'!DT6*0.85+25</f>
        <v>13540</v>
      </c>
      <c r="DU6" s="183">
        <f>'BAR BB| Open rates'!DU6*0.85+25</f>
        <v>13540</v>
      </c>
      <c r="DV6" s="183">
        <f>'BAR BB| Open rates'!DV6*0.85+25</f>
        <v>13540</v>
      </c>
      <c r="DW6" s="183">
        <f>'BAR BB| Open rates'!DW6*0.85+25</f>
        <v>13540</v>
      </c>
      <c r="DX6" s="183">
        <f>'BAR BB| Open rates'!DX6*0.85+25</f>
        <v>15240</v>
      </c>
      <c r="DY6" s="183">
        <f>'BAR BB| Open rates'!DY6*0.85+25</f>
        <v>15240</v>
      </c>
      <c r="DZ6" s="183">
        <f>'BAR BB| Open rates'!DZ6*0.85+25</f>
        <v>16685</v>
      </c>
      <c r="EA6" s="183">
        <f>'BAR BB| Open rates'!EA6*0.85+25</f>
        <v>16685</v>
      </c>
      <c r="EB6" s="183">
        <f>'BAR BB| Open rates'!EB6*0.85+25</f>
        <v>16685</v>
      </c>
      <c r="EC6" s="183">
        <f>'BAR BB| Open rates'!EC6*0.85+25</f>
        <v>18555</v>
      </c>
      <c r="ED6" s="183">
        <f>'BAR BB| Open rates'!ED6*0.85+25</f>
        <v>18555</v>
      </c>
      <c r="EE6" s="183">
        <f>'BAR BB| Open rates'!EE6*0.85+25</f>
        <v>18555</v>
      </c>
      <c r="EF6" s="183">
        <f>'BAR BB| Open rates'!EF6*0.85+25</f>
        <v>18555</v>
      </c>
      <c r="EG6" s="183">
        <f>'BAR BB| Open rates'!EG6*0.85+25</f>
        <v>12690</v>
      </c>
      <c r="EH6" s="183">
        <f>'BAR BB| Open rates'!EH6*0.85+25</f>
        <v>12690</v>
      </c>
      <c r="EI6" s="183">
        <f>'BAR BB| Open rates'!EI6*0.85+25</f>
        <v>12690</v>
      </c>
      <c r="EJ6" s="183">
        <f>'BAR BB| Open rates'!EJ6*0.85+25</f>
        <v>12690</v>
      </c>
      <c r="EK6" s="183">
        <f>'BAR BB| Open rates'!EK6*0.85+25</f>
        <v>12690</v>
      </c>
      <c r="EL6" s="183">
        <f>'BAR BB| Open rates'!EL6*0.85+25</f>
        <v>13540</v>
      </c>
      <c r="EM6" s="183">
        <f>'BAR BB| Open rates'!EM6*0.85+25</f>
        <v>13540</v>
      </c>
      <c r="EN6" s="183">
        <f>'BAR BB| Open rates'!EN6*0.85+25</f>
        <v>12690</v>
      </c>
      <c r="EO6" s="183">
        <f>'BAR BB| Open rates'!EO6*0.85+25</f>
        <v>12690</v>
      </c>
      <c r="EP6" s="183">
        <f>'BAR BB| Open rates'!EP6*0.85+25</f>
        <v>12690</v>
      </c>
      <c r="EQ6" s="183">
        <f>'BAR BB| Open rates'!EQ6*0.85+25</f>
        <v>12690</v>
      </c>
      <c r="ER6" s="183">
        <f>'BAR BB| Open rates'!ER6*0.85+25</f>
        <v>12690</v>
      </c>
      <c r="ES6" s="183">
        <f>'BAR BB| Open rates'!ES6*0.85+25</f>
        <v>13540</v>
      </c>
      <c r="ET6" s="183">
        <f>'BAR BB| Open rates'!ET6*0.85+25</f>
        <v>13540</v>
      </c>
      <c r="EU6" s="183">
        <f>'BAR BB| Open rates'!EU6*0.85+25</f>
        <v>12690</v>
      </c>
      <c r="EV6" s="183">
        <f>'BAR BB| Open rates'!EV6*0.85+25</f>
        <v>12690</v>
      </c>
      <c r="EW6" s="183">
        <f>'BAR BB| Open rates'!EW6*0.85+25</f>
        <v>12690</v>
      </c>
      <c r="EX6" s="183">
        <f>'BAR BB| Open rates'!EX6*0.85+25</f>
        <v>12690</v>
      </c>
      <c r="EY6" s="183">
        <f>'BAR BB| Open rates'!EY6*0.85+25</f>
        <v>12690</v>
      </c>
      <c r="EZ6" s="183">
        <f>'BAR BB| Open rates'!EZ6*0.85+25</f>
        <v>13540</v>
      </c>
      <c r="FA6" s="183">
        <f>'BAR BB| Open rates'!FA6*0.85+25</f>
        <v>13540</v>
      </c>
      <c r="FB6" s="183">
        <f>'BAR BB| Open rates'!FB6*0.85+25</f>
        <v>12690</v>
      </c>
      <c r="FC6" s="183">
        <f>'BAR BB| Open rates'!FC6*0.85+25</f>
        <v>12690</v>
      </c>
      <c r="FD6" s="183">
        <f>'BAR BB| Open rates'!FD6*0.85+25</f>
        <v>12690</v>
      </c>
      <c r="FE6" s="183">
        <f>'BAR BB| Open rates'!FE6*0.85+25</f>
        <v>12690</v>
      </c>
      <c r="FF6" s="183">
        <f>'BAR BB| Open rates'!FF6*0.85+25</f>
        <v>12690</v>
      </c>
      <c r="FG6" s="183">
        <f>'BAR BB| Open rates'!FG6*0.85+25</f>
        <v>13540</v>
      </c>
      <c r="FH6" s="183">
        <f>'BAR BB| Open rates'!FH6*0.85+25</f>
        <v>13540</v>
      </c>
      <c r="FI6" s="183">
        <f>'BAR BB| Open rates'!FI6*0.85+25</f>
        <v>12690</v>
      </c>
      <c r="FJ6" s="183">
        <f>'BAR BB| Open rates'!FJ6*0.85+25</f>
        <v>12690</v>
      </c>
      <c r="FK6" s="183">
        <f>'BAR BB| Open rates'!FK6*0.85+25</f>
        <v>12690</v>
      </c>
      <c r="FL6" s="183">
        <f>'BAR BB| Open rates'!FL6*0.85+25</f>
        <v>12690</v>
      </c>
      <c r="FM6" s="183">
        <f>'BAR BB| Open rates'!FM6*0.85+25</f>
        <v>12690</v>
      </c>
      <c r="FN6" s="183">
        <f>'BAR BB| Open rates'!FN6*0.85+25</f>
        <v>13540</v>
      </c>
      <c r="FO6" s="183">
        <f>'BAR BB| Open rates'!FO6*0.85+25</f>
        <v>13540</v>
      </c>
      <c r="FP6" s="183">
        <f>'BAR BB| Open rates'!FP6*0.85+25</f>
        <v>12690</v>
      </c>
      <c r="FQ6" s="183">
        <f>'BAR BB| Open rates'!FQ6*0.85+25</f>
        <v>12690</v>
      </c>
      <c r="FR6" s="183">
        <f>'BAR BB| Open rates'!FR6*0.85+25</f>
        <v>12690</v>
      </c>
      <c r="FS6" s="183">
        <f>'BAR BB| Open rates'!FS6*0.85+25</f>
        <v>12690</v>
      </c>
      <c r="FT6" s="183">
        <f>'BAR BB| Open rates'!FT6*0.85+25</f>
        <v>12690</v>
      </c>
      <c r="FU6" s="183">
        <f>'BAR BB| Open rates'!FU6*0.85+25</f>
        <v>13540</v>
      </c>
      <c r="FV6" s="183">
        <f>'BAR BB| Open rates'!FV6*0.85+25</f>
        <v>13540</v>
      </c>
      <c r="FW6" s="183">
        <f>'BAR BB| Open rates'!FW6*0.85+25</f>
        <v>16685</v>
      </c>
      <c r="FX6" s="183">
        <f>'BAR BB| Open rates'!FX6*0.85+25</f>
        <v>16685</v>
      </c>
      <c r="FY6" s="183">
        <f>'BAR BB| Open rates'!FY6*0.85+25</f>
        <v>16685</v>
      </c>
      <c r="FZ6" s="183">
        <f>'BAR BB| Open rates'!FZ6*0.85+25</f>
        <v>16685</v>
      </c>
      <c r="GA6" s="183">
        <f>'BAR BB| Open rates'!GA6*0.85+25</f>
        <v>16685</v>
      </c>
      <c r="GB6" s="183">
        <f>'BAR BB| Open rates'!GB6*0.85+25</f>
        <v>18555</v>
      </c>
      <c r="GC6" s="183">
        <f>'BAR BB| Open rates'!GC6*0.85+25</f>
        <v>18555</v>
      </c>
      <c r="GD6" s="183">
        <f>'BAR BB| Open rates'!GD6*0.85+25</f>
        <v>18555</v>
      </c>
      <c r="GE6" s="183">
        <f>'BAR BB| Open rates'!GE6*0.85+25</f>
        <v>18555</v>
      </c>
    </row>
    <row r="7" spans="1:187" s="36" customFormat="1" ht="12" customHeight="1" x14ac:dyDescent="0.2">
      <c r="A7" s="236" t="s">
        <v>175</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row>
    <row r="8" spans="1:187" s="36" customFormat="1" ht="12" customHeight="1" x14ac:dyDescent="0.2">
      <c r="A8" s="237">
        <v>1</v>
      </c>
      <c r="B8" s="237">
        <f>'BAR BB| Open rates'!B8*0.85+25</f>
        <v>20850</v>
      </c>
      <c r="C8" s="237">
        <f>'BAR BB| Open rates'!C8*0.85+25</f>
        <v>20850</v>
      </c>
      <c r="D8" s="237">
        <f>'BAR BB| Open rates'!D8*0.85+25</f>
        <v>18555</v>
      </c>
      <c r="E8" s="237">
        <f>'BAR BB| Open rates'!E8*0.85+25</f>
        <v>18555</v>
      </c>
      <c r="F8" s="237">
        <f>'BAR BB| Open rates'!F8*0.85+25</f>
        <v>16685</v>
      </c>
      <c r="G8" s="237">
        <f>'BAR BB| Open rates'!G8*0.85+25</f>
        <v>18555</v>
      </c>
      <c r="H8" s="237">
        <f>'BAR BB| Open rates'!H8*0.85+25</f>
        <v>18555</v>
      </c>
      <c r="I8" s="237">
        <f>'BAR BB| Open rates'!I8*0.85+25</f>
        <v>20255</v>
      </c>
      <c r="J8" s="237">
        <f>'BAR BB| Open rates'!J8*0.85+25</f>
        <v>20255</v>
      </c>
      <c r="K8" s="237">
        <f>'BAR BB| Open rates'!K8*0.85+25</f>
        <v>18555</v>
      </c>
      <c r="L8" s="237">
        <f>'BAR BB| Open rates'!L8*0.85+25</f>
        <v>18555</v>
      </c>
      <c r="M8" s="237">
        <f>'BAR BB| Open rates'!M8*0.85+25</f>
        <v>18555</v>
      </c>
      <c r="N8" s="237">
        <f>'BAR BB| Open rates'!N8*0.85+25</f>
        <v>18555</v>
      </c>
      <c r="O8" s="237">
        <f>'BAR BB| Open rates'!O8*0.85+25</f>
        <v>18555</v>
      </c>
      <c r="P8" s="237">
        <f>'BAR BB| Open rates'!P8*0.85+25</f>
        <v>20255</v>
      </c>
      <c r="Q8" s="237">
        <f>'BAR BB| Open rates'!Q8*0.85+25</f>
        <v>20255</v>
      </c>
      <c r="R8" s="237">
        <f>'BAR BB| Open rates'!R8*0.85+25</f>
        <v>20255</v>
      </c>
      <c r="S8" s="237">
        <f>'BAR BB| Open rates'!S8*0.85+25</f>
        <v>20255</v>
      </c>
      <c r="T8" s="237">
        <f>'BAR BB| Open rates'!T8*0.85+25</f>
        <v>20255</v>
      </c>
      <c r="U8" s="237">
        <f>'BAR BB| Open rates'!U8*0.85+25</f>
        <v>20255</v>
      </c>
      <c r="V8" s="237">
        <f>'BAR BB| Open rates'!V8*0.85+25</f>
        <v>20255</v>
      </c>
      <c r="W8" s="237">
        <f>'BAR BB| Open rates'!W8*0.85+25</f>
        <v>21955</v>
      </c>
      <c r="X8" s="237">
        <f>'BAR BB| Open rates'!X8*0.85+25</f>
        <v>21955</v>
      </c>
      <c r="Y8" s="237">
        <f>'BAR BB| Open rates'!Y8*0.85+25</f>
        <v>20255</v>
      </c>
      <c r="Z8" s="237">
        <f>'BAR BB| Open rates'!Z8*0.85+25</f>
        <v>20255</v>
      </c>
      <c r="AA8" s="237">
        <f>'BAR BB| Open rates'!AA8*0.85+25</f>
        <v>20255</v>
      </c>
      <c r="AB8" s="237">
        <f>'BAR BB| Open rates'!AB8*0.85+25</f>
        <v>20255</v>
      </c>
      <c r="AC8" s="237">
        <f>'BAR BB| Open rates'!AC8*0.85+25</f>
        <v>20255</v>
      </c>
      <c r="AD8" s="237">
        <f>'BAR BB| Open rates'!AD8*0.85+25</f>
        <v>21955</v>
      </c>
      <c r="AE8" s="237">
        <f>'BAR BB| Open rates'!AE8*0.85+25</f>
        <v>21955</v>
      </c>
      <c r="AF8" s="237">
        <f>'BAR BB| Open rates'!AF8*0.85+25</f>
        <v>20255</v>
      </c>
      <c r="AG8" s="237">
        <f>'BAR BB| Open rates'!AG8*0.85+25</f>
        <v>20255</v>
      </c>
      <c r="AH8" s="237">
        <f>'BAR BB| Open rates'!AH8*0.85+25</f>
        <v>20255</v>
      </c>
      <c r="AI8" s="237">
        <f>'BAR BB| Open rates'!AI8*0.85+25</f>
        <v>20255</v>
      </c>
      <c r="AJ8" s="237">
        <f>'BAR BB| Open rates'!AJ8*0.85+25</f>
        <v>20255</v>
      </c>
      <c r="AK8" s="237">
        <f>'BAR BB| Open rates'!AK8*0.85+25</f>
        <v>21955</v>
      </c>
      <c r="AL8" s="237">
        <f>'BAR BB| Open rates'!AL8*0.85+25</f>
        <v>21955</v>
      </c>
      <c r="AM8" s="237">
        <f>'BAR BB| Open rates'!AM8*0.85+25</f>
        <v>20255</v>
      </c>
      <c r="AN8" s="237">
        <f>'BAR BB| Open rates'!AN8*0.85+25</f>
        <v>20255</v>
      </c>
      <c r="AO8" s="237">
        <f>'BAR BB| Open rates'!AO8*0.85+25</f>
        <v>20255</v>
      </c>
      <c r="AP8" s="237">
        <f>'BAR BB| Open rates'!AP8*0.85+25</f>
        <v>20255</v>
      </c>
      <c r="AQ8" s="237">
        <f>'BAR BB| Open rates'!AQ8*0.85+25</f>
        <v>20255</v>
      </c>
      <c r="AR8" s="237">
        <f>'BAR BB| Open rates'!AR8*0.85+25</f>
        <v>21955</v>
      </c>
      <c r="AS8" s="237">
        <f>'BAR BB| Open rates'!AS8*0.85+25</f>
        <v>21955</v>
      </c>
      <c r="AT8" s="237">
        <f>'BAR BB| Open rates'!AT8*0.85+25</f>
        <v>20255</v>
      </c>
      <c r="AU8" s="237">
        <f>'BAR BB| Open rates'!AU8*0.85+25</f>
        <v>20255</v>
      </c>
      <c r="AV8" s="237">
        <f>'BAR BB| Open rates'!AV8*0.85+25</f>
        <v>20255</v>
      </c>
      <c r="AW8" s="237">
        <f>'BAR BB| Open rates'!AW8*0.85+25</f>
        <v>20255</v>
      </c>
      <c r="AX8" s="237">
        <f>'BAR BB| Open rates'!AX8*0.85+25</f>
        <v>20255</v>
      </c>
      <c r="AY8" s="237">
        <f>'BAR BB| Open rates'!AY8*0.85+25</f>
        <v>21955</v>
      </c>
      <c r="AZ8" s="237">
        <f>'BAR BB| Open rates'!AZ8*0.85+25</f>
        <v>21955</v>
      </c>
      <c r="BA8" s="237">
        <f>'BAR BB| Open rates'!BA8*0.85+25</f>
        <v>20255</v>
      </c>
      <c r="BB8" s="237">
        <f>'BAR BB| Open rates'!BB8*0.85+25</f>
        <v>20255</v>
      </c>
      <c r="BC8" s="237">
        <f>'BAR BB| Open rates'!BC8*0.85+25</f>
        <v>20255</v>
      </c>
      <c r="BD8" s="237">
        <f>'BAR BB| Open rates'!BD8*0.85+25</f>
        <v>20255</v>
      </c>
      <c r="BE8" s="237">
        <f>'BAR BB| Open rates'!BE8*0.85+25</f>
        <v>20255</v>
      </c>
      <c r="BF8" s="237">
        <f>'BAR BB| Open rates'!BF8*0.85+25</f>
        <v>21955</v>
      </c>
      <c r="BG8" s="237">
        <f>'BAR BB| Open rates'!BG8*0.85+25</f>
        <v>21955</v>
      </c>
      <c r="BH8" s="237">
        <f>'BAR BB| Open rates'!BH8*0.85+25</f>
        <v>17535</v>
      </c>
      <c r="BI8" s="237">
        <f>'BAR BB| Open rates'!BI8*0.85+25</f>
        <v>17535</v>
      </c>
      <c r="BJ8" s="237">
        <f>'BAR BB| Open rates'!BJ8*0.85+25</f>
        <v>17535</v>
      </c>
      <c r="BK8" s="237">
        <f>'BAR BB| Open rates'!BK8*0.85+25</f>
        <v>17535</v>
      </c>
      <c r="BL8" s="237">
        <f>'BAR BB| Open rates'!BL8*0.85+25</f>
        <v>17535</v>
      </c>
      <c r="BM8" s="237">
        <f>'BAR BB| Open rates'!BM8*0.85+25</f>
        <v>18555</v>
      </c>
      <c r="BN8" s="237">
        <f>'BAR BB| Open rates'!BN8*0.85+25</f>
        <v>18555</v>
      </c>
      <c r="BO8" s="237">
        <f>'BAR BB| Open rates'!BO8*0.85+25</f>
        <v>16685</v>
      </c>
      <c r="BP8" s="237">
        <f>'BAR BB| Open rates'!BP8*0.85+25</f>
        <v>16685</v>
      </c>
      <c r="BQ8" s="237">
        <f>'BAR BB| Open rates'!BQ8*0.85+25</f>
        <v>18555</v>
      </c>
      <c r="BR8" s="237">
        <f>'BAR BB| Open rates'!BR8*0.85+25</f>
        <v>18555</v>
      </c>
      <c r="BS8" s="237">
        <f>'BAR BB| Open rates'!BS8*0.85+25</f>
        <v>18555</v>
      </c>
      <c r="BT8" s="237">
        <f>'BAR BB| Open rates'!BT8*0.85+25</f>
        <v>18555</v>
      </c>
      <c r="BU8" s="237">
        <f>'BAR BB| Open rates'!BU8*0.85+25</f>
        <v>18555</v>
      </c>
      <c r="BV8" s="237">
        <f>'BAR BB| Open rates'!BV8*0.85+25</f>
        <v>16685</v>
      </c>
      <c r="BW8" s="237">
        <f>'BAR BB| Open rates'!BW8*0.85+25</f>
        <v>16685</v>
      </c>
      <c r="BX8" s="237">
        <f>'BAR BB| Open rates'!BX8*0.85+25</f>
        <v>16685</v>
      </c>
      <c r="BY8" s="237">
        <f>'BAR BB| Open rates'!BY8*0.85+25</f>
        <v>16685</v>
      </c>
      <c r="BZ8" s="237">
        <f>'BAR BB| Open rates'!BZ8*0.85+25</f>
        <v>16685</v>
      </c>
      <c r="CA8" s="237">
        <f>'BAR BB| Open rates'!CA8*0.85+25</f>
        <v>18555</v>
      </c>
      <c r="CB8" s="237">
        <f>'BAR BB| Open rates'!CB8*0.85+25</f>
        <v>18555</v>
      </c>
      <c r="CC8" s="237">
        <f>'BAR BB| Open rates'!CC8*0.85+25</f>
        <v>16685</v>
      </c>
      <c r="CD8" s="237">
        <f>'BAR BB| Open rates'!CD8*0.85+25</f>
        <v>16685</v>
      </c>
      <c r="CE8" s="237">
        <f>'BAR BB| Open rates'!CE8*0.85+25</f>
        <v>16685</v>
      </c>
      <c r="CF8" s="237">
        <f>'BAR BB| Open rates'!CF8*0.85+25</f>
        <v>16685</v>
      </c>
      <c r="CG8" s="237">
        <f>'BAR BB| Open rates'!CG8*0.85+25</f>
        <v>16685</v>
      </c>
      <c r="CH8" s="237">
        <f>'BAR BB| Open rates'!CH8*0.85+25</f>
        <v>18555</v>
      </c>
      <c r="CI8" s="237">
        <f>'BAR BB| Open rates'!CI8*0.85+25</f>
        <v>18555</v>
      </c>
      <c r="CJ8" s="237">
        <f>'BAR BB| Open rates'!CJ8*0.85+25</f>
        <v>16685</v>
      </c>
      <c r="CK8" s="237">
        <f>'BAR BB| Open rates'!CK8*0.85+25</f>
        <v>16685</v>
      </c>
      <c r="CL8" s="237">
        <f>'BAR BB| Open rates'!CL8*0.85+25</f>
        <v>16685</v>
      </c>
      <c r="CM8" s="237">
        <f>'BAR BB| Open rates'!CM8*0.85+25</f>
        <v>16685</v>
      </c>
      <c r="CN8" s="237">
        <f>'BAR BB| Open rates'!CN8*0.85+25</f>
        <v>16685</v>
      </c>
      <c r="CO8" s="237">
        <f>'BAR BB| Open rates'!CO8*0.85+25</f>
        <v>18555</v>
      </c>
      <c r="CP8" s="237">
        <f>'BAR BB| Open rates'!CP8*0.85+25</f>
        <v>18555</v>
      </c>
      <c r="CQ8" s="237">
        <f>'BAR BB| Open rates'!CQ8*0.85+25</f>
        <v>16685</v>
      </c>
      <c r="CR8" s="237">
        <f>'BAR BB| Open rates'!CR8*0.85+25</f>
        <v>16685</v>
      </c>
      <c r="CS8" s="237">
        <f>'BAR BB| Open rates'!CS8*0.85+25</f>
        <v>16685</v>
      </c>
      <c r="CT8" s="237">
        <f>'BAR BB| Open rates'!CT8*0.85+25</f>
        <v>16685</v>
      </c>
      <c r="CU8" s="237">
        <f>'BAR BB| Open rates'!CU8*0.85+25</f>
        <v>15240</v>
      </c>
      <c r="CV8" s="237">
        <f>'BAR BB| Open rates'!CV8*0.85+25</f>
        <v>15240</v>
      </c>
      <c r="CW8" s="237">
        <f>'BAR BB| Open rates'!CW8*0.85+25</f>
        <v>15240</v>
      </c>
      <c r="CX8" s="237">
        <f>'BAR BB| Open rates'!CX8*0.85+25</f>
        <v>13540</v>
      </c>
      <c r="CY8" s="237">
        <f>'BAR BB| Open rates'!CY8*0.85+25</f>
        <v>13540</v>
      </c>
      <c r="CZ8" s="237">
        <f>'BAR BB| Open rates'!CZ8*0.85+25</f>
        <v>13540</v>
      </c>
      <c r="DA8" s="237">
        <f>'BAR BB| Open rates'!DA8*0.85+25</f>
        <v>13540</v>
      </c>
      <c r="DB8" s="237">
        <f>'BAR BB| Open rates'!DB8*0.85+25</f>
        <v>13540</v>
      </c>
      <c r="DC8" s="237">
        <f>'BAR BB| Open rates'!DC8*0.85+25</f>
        <v>15240</v>
      </c>
      <c r="DD8" s="237">
        <f>'BAR BB| Open rates'!DD8*0.85+25</f>
        <v>15240</v>
      </c>
      <c r="DE8" s="237">
        <f>'BAR BB| Open rates'!DE8*0.85+25</f>
        <v>13540</v>
      </c>
      <c r="DF8" s="237">
        <f>'BAR BB| Open rates'!DF8*0.85+25</f>
        <v>13540</v>
      </c>
      <c r="DG8" s="237">
        <f>'BAR BB| Open rates'!DG8*0.85+25</f>
        <v>13540</v>
      </c>
      <c r="DH8" s="237">
        <f>'BAR BB| Open rates'!DH8*0.85+25</f>
        <v>13540</v>
      </c>
      <c r="DI8" s="237">
        <f>'BAR BB| Open rates'!DI8*0.85+25</f>
        <v>13540</v>
      </c>
      <c r="DJ8" s="237">
        <f>'BAR BB| Open rates'!DJ8*0.85+25</f>
        <v>15240</v>
      </c>
      <c r="DK8" s="237">
        <f>'BAR BB| Open rates'!DK8*0.85+25</f>
        <v>15240</v>
      </c>
      <c r="DL8" s="237">
        <f>'BAR BB| Open rates'!DL8*0.85+25</f>
        <v>13540</v>
      </c>
      <c r="DM8" s="237">
        <f>'BAR BB| Open rates'!DM8*0.85+25</f>
        <v>13540</v>
      </c>
      <c r="DN8" s="237">
        <f>'BAR BB| Open rates'!DN8*0.85+25</f>
        <v>13540</v>
      </c>
      <c r="DO8" s="237">
        <f>'BAR BB| Open rates'!DO8*0.85+25</f>
        <v>13540</v>
      </c>
      <c r="DP8" s="237">
        <f>'BAR BB| Open rates'!DP8*0.85+25</f>
        <v>13540</v>
      </c>
      <c r="DQ8" s="237">
        <f>'BAR BB| Open rates'!DQ8*0.85+25</f>
        <v>15240</v>
      </c>
      <c r="DR8" s="237">
        <f>'BAR BB| Open rates'!DR8*0.85+25</f>
        <v>15240</v>
      </c>
      <c r="DS8" s="237">
        <f>'BAR BB| Open rates'!DS8*0.85+25</f>
        <v>13540</v>
      </c>
      <c r="DT8" s="237">
        <f>'BAR BB| Open rates'!DT8*0.85+25</f>
        <v>13540</v>
      </c>
      <c r="DU8" s="237">
        <f>'BAR BB| Open rates'!DU8*0.85+25</f>
        <v>13540</v>
      </c>
      <c r="DV8" s="237">
        <f>'BAR BB| Open rates'!DV8*0.85+25</f>
        <v>13540</v>
      </c>
      <c r="DW8" s="237">
        <f>'BAR BB| Open rates'!DW8*0.85+25</f>
        <v>13540</v>
      </c>
      <c r="DX8" s="237">
        <f>'BAR BB| Open rates'!DX8*0.85+25</f>
        <v>15240</v>
      </c>
      <c r="DY8" s="237">
        <f>'BAR BB| Open rates'!DY8*0.85+25</f>
        <v>15240</v>
      </c>
      <c r="DZ8" s="237">
        <f>'BAR BB| Open rates'!DZ8*0.85+25</f>
        <v>16685</v>
      </c>
      <c r="EA8" s="237">
        <f>'BAR BB| Open rates'!EA8*0.85+25</f>
        <v>16685</v>
      </c>
      <c r="EB8" s="237">
        <f>'BAR BB| Open rates'!EB8*0.85+25</f>
        <v>16685</v>
      </c>
      <c r="EC8" s="237">
        <f>'BAR BB| Open rates'!EC8*0.85+25</f>
        <v>18555</v>
      </c>
      <c r="ED8" s="237">
        <f>'BAR BB| Open rates'!ED8*0.85+25</f>
        <v>18555</v>
      </c>
      <c r="EE8" s="237">
        <f>'BAR BB| Open rates'!EE8*0.85+25</f>
        <v>18555</v>
      </c>
      <c r="EF8" s="237">
        <f>'BAR BB| Open rates'!EF8*0.85+25</f>
        <v>18555</v>
      </c>
      <c r="EG8" s="237">
        <f>'BAR BB| Open rates'!EG8*0.85+25</f>
        <v>12690</v>
      </c>
      <c r="EH8" s="237">
        <f>'BAR BB| Open rates'!EH8*0.85+25</f>
        <v>11840</v>
      </c>
      <c r="EI8" s="237">
        <f>'BAR BB| Open rates'!EI8*0.85+25</f>
        <v>11840</v>
      </c>
      <c r="EJ8" s="237">
        <f>'BAR BB| Open rates'!EJ8*0.85+25</f>
        <v>11840</v>
      </c>
      <c r="EK8" s="237">
        <f>'BAR BB| Open rates'!EK8*0.85+25</f>
        <v>11840</v>
      </c>
      <c r="EL8" s="237">
        <f>'BAR BB| Open rates'!EL8*0.85+25</f>
        <v>12690</v>
      </c>
      <c r="EM8" s="237">
        <f>'BAR BB| Open rates'!EM8*0.85+25</f>
        <v>12690</v>
      </c>
      <c r="EN8" s="237">
        <f>'BAR BB| Open rates'!EN8*0.85+25</f>
        <v>11840</v>
      </c>
      <c r="EO8" s="237">
        <f>'BAR BB| Open rates'!EO8*0.85+25</f>
        <v>11840</v>
      </c>
      <c r="EP8" s="237">
        <f>'BAR BB| Open rates'!EP8*0.85+25</f>
        <v>11840</v>
      </c>
      <c r="EQ8" s="237">
        <f>'BAR BB| Open rates'!EQ8*0.85+25</f>
        <v>11840</v>
      </c>
      <c r="ER8" s="237">
        <f>'BAR BB| Open rates'!ER8*0.85+25</f>
        <v>11840</v>
      </c>
      <c r="ES8" s="237">
        <f>'BAR BB| Open rates'!ES8*0.85+25</f>
        <v>12690</v>
      </c>
      <c r="ET8" s="237">
        <f>'BAR BB| Open rates'!ET8*0.85+25</f>
        <v>12690</v>
      </c>
      <c r="EU8" s="237">
        <f>'BAR BB| Open rates'!EU8*0.85+25</f>
        <v>11840</v>
      </c>
      <c r="EV8" s="237">
        <f>'BAR BB| Open rates'!EV8*0.85+25</f>
        <v>11840</v>
      </c>
      <c r="EW8" s="237">
        <f>'BAR BB| Open rates'!EW8*0.85+25</f>
        <v>11840</v>
      </c>
      <c r="EX8" s="237">
        <f>'BAR BB| Open rates'!EX8*0.85+25</f>
        <v>11840</v>
      </c>
      <c r="EY8" s="237">
        <f>'BAR BB| Open rates'!EY8*0.85+25</f>
        <v>11840</v>
      </c>
      <c r="EZ8" s="237">
        <f>'BAR BB| Open rates'!EZ8*0.85+25</f>
        <v>12690</v>
      </c>
      <c r="FA8" s="237">
        <f>'BAR BB| Open rates'!FA8*0.85+25</f>
        <v>12690</v>
      </c>
      <c r="FB8" s="237">
        <f>'BAR BB| Open rates'!FB8*0.85+25</f>
        <v>11840</v>
      </c>
      <c r="FC8" s="237">
        <f>'BAR BB| Open rates'!FC8*0.85+25</f>
        <v>11840</v>
      </c>
      <c r="FD8" s="237">
        <f>'BAR BB| Open rates'!FD8*0.85+25</f>
        <v>11840</v>
      </c>
      <c r="FE8" s="237">
        <f>'BAR BB| Open rates'!FE8*0.85+25</f>
        <v>11840</v>
      </c>
      <c r="FF8" s="237">
        <f>'BAR BB| Open rates'!FF8*0.85+25</f>
        <v>11840</v>
      </c>
      <c r="FG8" s="237">
        <f>'BAR BB| Open rates'!FG8*0.85+25</f>
        <v>12690</v>
      </c>
      <c r="FH8" s="237">
        <f>'BAR BB| Open rates'!FH8*0.85+25</f>
        <v>12690</v>
      </c>
      <c r="FI8" s="237">
        <f>'BAR BB| Open rates'!FI8*0.85+25</f>
        <v>11840</v>
      </c>
      <c r="FJ8" s="237">
        <f>'BAR BB| Open rates'!FJ8*0.85+25</f>
        <v>11840</v>
      </c>
      <c r="FK8" s="237">
        <f>'BAR BB| Open rates'!FK8*0.85+25</f>
        <v>11840</v>
      </c>
      <c r="FL8" s="237">
        <f>'BAR BB| Open rates'!FL8*0.85+25</f>
        <v>11840</v>
      </c>
      <c r="FM8" s="237">
        <f>'BAR BB| Open rates'!FM8*0.85+25</f>
        <v>11840</v>
      </c>
      <c r="FN8" s="237">
        <f>'BAR BB| Open rates'!FN8*0.85+25</f>
        <v>12690</v>
      </c>
      <c r="FO8" s="237">
        <f>'BAR BB| Open rates'!FO8*0.85+25</f>
        <v>12690</v>
      </c>
      <c r="FP8" s="237">
        <f>'BAR BB| Open rates'!FP8*0.85+25</f>
        <v>11840</v>
      </c>
      <c r="FQ8" s="237">
        <f>'BAR BB| Open rates'!FQ8*0.85+25</f>
        <v>11840</v>
      </c>
      <c r="FR8" s="237">
        <f>'BAR BB| Open rates'!FR8*0.85+25</f>
        <v>11840</v>
      </c>
      <c r="FS8" s="237">
        <f>'BAR BB| Open rates'!FS8*0.85+25</f>
        <v>11840</v>
      </c>
      <c r="FT8" s="237">
        <f>'BAR BB| Open rates'!FT8*0.85+25</f>
        <v>11840</v>
      </c>
      <c r="FU8" s="237">
        <f>'BAR BB| Open rates'!FU8*0.85+25</f>
        <v>12690</v>
      </c>
      <c r="FV8" s="237">
        <f>'BAR BB| Open rates'!FV8*0.85+25</f>
        <v>12690</v>
      </c>
      <c r="FW8" s="237">
        <f>'BAR BB| Open rates'!FW8*0.85+25</f>
        <v>15835</v>
      </c>
      <c r="FX8" s="237">
        <f>'BAR BB| Open rates'!FX8*0.85+25</f>
        <v>15835</v>
      </c>
      <c r="FY8" s="237">
        <f>'BAR BB| Open rates'!FY8*0.85+25</f>
        <v>15835</v>
      </c>
      <c r="FZ8" s="237">
        <f>'BAR BB| Open rates'!FZ8*0.85+25</f>
        <v>15835</v>
      </c>
      <c r="GA8" s="237">
        <f>'BAR BB| Open rates'!GA8*0.85+25</f>
        <v>15835</v>
      </c>
      <c r="GB8" s="237">
        <f>'BAR BB| Open rates'!GB8*0.85+25</f>
        <v>17705</v>
      </c>
      <c r="GC8" s="237">
        <f>'BAR BB| Open rates'!GC8*0.85+25</f>
        <v>17705</v>
      </c>
      <c r="GD8" s="237">
        <f>'BAR BB| Open rates'!GD8*0.85+25</f>
        <v>17705</v>
      </c>
      <c r="GE8" s="237">
        <f>'BAR BB| Open rates'!GE8*0.85+25</f>
        <v>17705</v>
      </c>
    </row>
    <row r="9" spans="1:187" s="36" customFormat="1" ht="12" customHeight="1" x14ac:dyDescent="0.2">
      <c r="A9" s="237">
        <v>2</v>
      </c>
      <c r="B9" s="237">
        <f>'BAR BB| Open rates'!B9*0.85+25</f>
        <v>23400</v>
      </c>
      <c r="C9" s="237">
        <f>'BAR BB| Open rates'!C9*0.85+25</f>
        <v>23400</v>
      </c>
      <c r="D9" s="237">
        <f>'BAR BB| Open rates'!D9*0.85+25</f>
        <v>21105</v>
      </c>
      <c r="E9" s="237">
        <f>'BAR BB| Open rates'!E9*0.85+25</f>
        <v>21105</v>
      </c>
      <c r="F9" s="237">
        <f>'BAR BB| Open rates'!F9*0.85+25</f>
        <v>19235</v>
      </c>
      <c r="G9" s="237">
        <f>'BAR BB| Open rates'!G9*0.85+25</f>
        <v>21105</v>
      </c>
      <c r="H9" s="237">
        <f>'BAR BB| Open rates'!H9*0.85+25</f>
        <v>21105</v>
      </c>
      <c r="I9" s="237">
        <f>'BAR BB| Open rates'!I9*0.85+25</f>
        <v>22805</v>
      </c>
      <c r="J9" s="237">
        <f>'BAR BB| Open rates'!J9*0.85+25</f>
        <v>22805</v>
      </c>
      <c r="K9" s="237">
        <f>'BAR BB| Open rates'!K9*0.85+25</f>
        <v>21105</v>
      </c>
      <c r="L9" s="237">
        <f>'BAR BB| Open rates'!L9*0.85+25</f>
        <v>21105</v>
      </c>
      <c r="M9" s="237">
        <f>'BAR BB| Open rates'!M9*0.85+25</f>
        <v>21105</v>
      </c>
      <c r="N9" s="237">
        <f>'BAR BB| Open rates'!N9*0.85+25</f>
        <v>21105</v>
      </c>
      <c r="O9" s="237">
        <f>'BAR BB| Open rates'!O9*0.85+25</f>
        <v>21105</v>
      </c>
      <c r="P9" s="237">
        <f>'BAR BB| Open rates'!P9*0.85+25</f>
        <v>22805</v>
      </c>
      <c r="Q9" s="237">
        <f>'BAR BB| Open rates'!Q9*0.85+25</f>
        <v>22805</v>
      </c>
      <c r="R9" s="237">
        <f>'BAR BB| Open rates'!R9*0.85+25</f>
        <v>22805</v>
      </c>
      <c r="S9" s="237">
        <f>'BAR BB| Open rates'!S9*0.85+25</f>
        <v>22805</v>
      </c>
      <c r="T9" s="237">
        <f>'BAR BB| Open rates'!T9*0.85+25</f>
        <v>22805</v>
      </c>
      <c r="U9" s="237">
        <f>'BAR BB| Open rates'!U9*0.85+25</f>
        <v>22805</v>
      </c>
      <c r="V9" s="237">
        <f>'BAR BB| Open rates'!V9*0.85+25</f>
        <v>22805</v>
      </c>
      <c r="W9" s="237">
        <f>'BAR BB| Open rates'!W9*0.85+25</f>
        <v>24505</v>
      </c>
      <c r="X9" s="237">
        <f>'BAR BB| Open rates'!X9*0.85+25</f>
        <v>24505</v>
      </c>
      <c r="Y9" s="237">
        <f>'BAR BB| Open rates'!Y9*0.85+25</f>
        <v>22805</v>
      </c>
      <c r="Z9" s="237">
        <f>'BAR BB| Open rates'!Z9*0.85+25</f>
        <v>22805</v>
      </c>
      <c r="AA9" s="237">
        <f>'BAR BB| Open rates'!AA9*0.85+25</f>
        <v>22805</v>
      </c>
      <c r="AB9" s="237">
        <f>'BAR BB| Open rates'!AB9*0.85+25</f>
        <v>22805</v>
      </c>
      <c r="AC9" s="237">
        <f>'BAR BB| Open rates'!AC9*0.85+25</f>
        <v>22805</v>
      </c>
      <c r="AD9" s="237">
        <f>'BAR BB| Open rates'!AD9*0.85+25</f>
        <v>24505</v>
      </c>
      <c r="AE9" s="237">
        <f>'BAR BB| Open rates'!AE9*0.85+25</f>
        <v>24505</v>
      </c>
      <c r="AF9" s="237">
        <f>'BAR BB| Open rates'!AF9*0.85+25</f>
        <v>22805</v>
      </c>
      <c r="AG9" s="237">
        <f>'BAR BB| Open rates'!AG9*0.85+25</f>
        <v>22805</v>
      </c>
      <c r="AH9" s="237">
        <f>'BAR BB| Open rates'!AH9*0.85+25</f>
        <v>22805</v>
      </c>
      <c r="AI9" s="237">
        <f>'BAR BB| Open rates'!AI9*0.85+25</f>
        <v>22805</v>
      </c>
      <c r="AJ9" s="237">
        <f>'BAR BB| Open rates'!AJ9*0.85+25</f>
        <v>22805</v>
      </c>
      <c r="AK9" s="237">
        <f>'BAR BB| Open rates'!AK9*0.85+25</f>
        <v>24505</v>
      </c>
      <c r="AL9" s="237">
        <f>'BAR BB| Open rates'!AL9*0.85+25</f>
        <v>24505</v>
      </c>
      <c r="AM9" s="237">
        <f>'BAR BB| Open rates'!AM9*0.85+25</f>
        <v>22805</v>
      </c>
      <c r="AN9" s="237">
        <f>'BAR BB| Open rates'!AN9*0.85+25</f>
        <v>22805</v>
      </c>
      <c r="AO9" s="237">
        <f>'BAR BB| Open rates'!AO9*0.85+25</f>
        <v>22805</v>
      </c>
      <c r="AP9" s="237">
        <f>'BAR BB| Open rates'!AP9*0.85+25</f>
        <v>22805</v>
      </c>
      <c r="AQ9" s="237">
        <f>'BAR BB| Open rates'!AQ9*0.85+25</f>
        <v>22805</v>
      </c>
      <c r="AR9" s="237">
        <f>'BAR BB| Open rates'!AR9*0.85+25</f>
        <v>24505</v>
      </c>
      <c r="AS9" s="237">
        <f>'BAR BB| Open rates'!AS9*0.85+25</f>
        <v>24505</v>
      </c>
      <c r="AT9" s="237">
        <f>'BAR BB| Open rates'!AT9*0.85+25</f>
        <v>22805</v>
      </c>
      <c r="AU9" s="237">
        <f>'BAR BB| Open rates'!AU9*0.85+25</f>
        <v>22805</v>
      </c>
      <c r="AV9" s="237">
        <f>'BAR BB| Open rates'!AV9*0.85+25</f>
        <v>22805</v>
      </c>
      <c r="AW9" s="237">
        <f>'BAR BB| Open rates'!AW9*0.85+25</f>
        <v>22805</v>
      </c>
      <c r="AX9" s="237">
        <f>'BAR BB| Open rates'!AX9*0.85+25</f>
        <v>22805</v>
      </c>
      <c r="AY9" s="237">
        <f>'BAR BB| Open rates'!AY9*0.85+25</f>
        <v>24505</v>
      </c>
      <c r="AZ9" s="237">
        <f>'BAR BB| Open rates'!AZ9*0.85+25</f>
        <v>24505</v>
      </c>
      <c r="BA9" s="237">
        <f>'BAR BB| Open rates'!BA9*0.85+25</f>
        <v>22805</v>
      </c>
      <c r="BB9" s="237">
        <f>'BAR BB| Open rates'!BB9*0.85+25</f>
        <v>22805</v>
      </c>
      <c r="BC9" s="237">
        <f>'BAR BB| Open rates'!BC9*0.85+25</f>
        <v>22805</v>
      </c>
      <c r="BD9" s="237">
        <f>'BAR BB| Open rates'!BD9*0.85+25</f>
        <v>22805</v>
      </c>
      <c r="BE9" s="237">
        <f>'BAR BB| Open rates'!BE9*0.85+25</f>
        <v>22805</v>
      </c>
      <c r="BF9" s="237">
        <f>'BAR BB| Open rates'!BF9*0.85+25</f>
        <v>24505</v>
      </c>
      <c r="BG9" s="237">
        <f>'BAR BB| Open rates'!BG9*0.85+25</f>
        <v>24505</v>
      </c>
      <c r="BH9" s="237">
        <f>'BAR BB| Open rates'!BH9*0.85+25</f>
        <v>20085</v>
      </c>
      <c r="BI9" s="237">
        <f>'BAR BB| Open rates'!BI9*0.85+25</f>
        <v>20085</v>
      </c>
      <c r="BJ9" s="237">
        <f>'BAR BB| Open rates'!BJ9*0.85+25</f>
        <v>20085</v>
      </c>
      <c r="BK9" s="237">
        <f>'BAR BB| Open rates'!BK9*0.85+25</f>
        <v>20085</v>
      </c>
      <c r="BL9" s="237">
        <f>'BAR BB| Open rates'!BL9*0.85+25</f>
        <v>20085</v>
      </c>
      <c r="BM9" s="237">
        <f>'BAR BB| Open rates'!BM9*0.85+25</f>
        <v>21105</v>
      </c>
      <c r="BN9" s="237">
        <f>'BAR BB| Open rates'!BN9*0.85+25</f>
        <v>21105</v>
      </c>
      <c r="BO9" s="237">
        <f>'BAR BB| Open rates'!BO9*0.85+25</f>
        <v>19235</v>
      </c>
      <c r="BP9" s="237">
        <f>'BAR BB| Open rates'!BP9*0.85+25</f>
        <v>19235</v>
      </c>
      <c r="BQ9" s="237">
        <f>'BAR BB| Open rates'!BQ9*0.85+25</f>
        <v>21105</v>
      </c>
      <c r="BR9" s="237">
        <f>'BAR BB| Open rates'!BR9*0.85+25</f>
        <v>21105</v>
      </c>
      <c r="BS9" s="237">
        <f>'BAR BB| Open rates'!BS9*0.85+25</f>
        <v>21105</v>
      </c>
      <c r="BT9" s="237">
        <f>'BAR BB| Open rates'!BT9*0.85+25</f>
        <v>21105</v>
      </c>
      <c r="BU9" s="237">
        <f>'BAR BB| Open rates'!BU9*0.85+25</f>
        <v>21105</v>
      </c>
      <c r="BV9" s="237">
        <f>'BAR BB| Open rates'!BV9*0.85+25</f>
        <v>19235</v>
      </c>
      <c r="BW9" s="237">
        <f>'BAR BB| Open rates'!BW9*0.85+25</f>
        <v>19235</v>
      </c>
      <c r="BX9" s="237">
        <f>'BAR BB| Open rates'!BX9*0.85+25</f>
        <v>19235</v>
      </c>
      <c r="BY9" s="237">
        <f>'BAR BB| Open rates'!BY9*0.85+25</f>
        <v>19235</v>
      </c>
      <c r="BZ9" s="237">
        <f>'BAR BB| Open rates'!BZ9*0.85+25</f>
        <v>19235</v>
      </c>
      <c r="CA9" s="237">
        <f>'BAR BB| Open rates'!CA9*0.85+25</f>
        <v>21105</v>
      </c>
      <c r="CB9" s="237">
        <f>'BAR BB| Open rates'!CB9*0.85+25</f>
        <v>21105</v>
      </c>
      <c r="CC9" s="237">
        <f>'BAR BB| Open rates'!CC9*0.85+25</f>
        <v>19235</v>
      </c>
      <c r="CD9" s="237">
        <f>'BAR BB| Open rates'!CD9*0.85+25</f>
        <v>19235</v>
      </c>
      <c r="CE9" s="237">
        <f>'BAR BB| Open rates'!CE9*0.85+25</f>
        <v>19235</v>
      </c>
      <c r="CF9" s="237">
        <f>'BAR BB| Open rates'!CF9*0.85+25</f>
        <v>19235</v>
      </c>
      <c r="CG9" s="237">
        <f>'BAR BB| Open rates'!CG9*0.85+25</f>
        <v>19235</v>
      </c>
      <c r="CH9" s="237">
        <f>'BAR BB| Open rates'!CH9*0.85+25</f>
        <v>21105</v>
      </c>
      <c r="CI9" s="237">
        <f>'BAR BB| Open rates'!CI9*0.85+25</f>
        <v>21105</v>
      </c>
      <c r="CJ9" s="237">
        <f>'BAR BB| Open rates'!CJ9*0.85+25</f>
        <v>19235</v>
      </c>
      <c r="CK9" s="237">
        <f>'BAR BB| Open rates'!CK9*0.85+25</f>
        <v>19235</v>
      </c>
      <c r="CL9" s="237">
        <f>'BAR BB| Open rates'!CL9*0.85+25</f>
        <v>19235</v>
      </c>
      <c r="CM9" s="237">
        <f>'BAR BB| Open rates'!CM9*0.85+25</f>
        <v>19235</v>
      </c>
      <c r="CN9" s="237">
        <f>'BAR BB| Open rates'!CN9*0.85+25</f>
        <v>19235</v>
      </c>
      <c r="CO9" s="237">
        <f>'BAR BB| Open rates'!CO9*0.85+25</f>
        <v>21105</v>
      </c>
      <c r="CP9" s="237">
        <f>'BAR BB| Open rates'!CP9*0.85+25</f>
        <v>21105</v>
      </c>
      <c r="CQ9" s="237">
        <f>'BAR BB| Open rates'!CQ9*0.85+25</f>
        <v>19235</v>
      </c>
      <c r="CR9" s="237">
        <f>'BAR BB| Open rates'!CR9*0.85+25</f>
        <v>19235</v>
      </c>
      <c r="CS9" s="237">
        <f>'BAR BB| Open rates'!CS9*0.85+25</f>
        <v>19235</v>
      </c>
      <c r="CT9" s="237">
        <f>'BAR BB| Open rates'!CT9*0.85+25</f>
        <v>19235</v>
      </c>
      <c r="CU9" s="237">
        <f>'BAR BB| Open rates'!CU9*0.85+25</f>
        <v>17790</v>
      </c>
      <c r="CV9" s="237">
        <f>'BAR BB| Open rates'!CV9*0.85+25</f>
        <v>17790</v>
      </c>
      <c r="CW9" s="237">
        <f>'BAR BB| Open rates'!CW9*0.85+25</f>
        <v>17790</v>
      </c>
      <c r="CX9" s="237">
        <f>'BAR BB| Open rates'!CX9*0.85+25</f>
        <v>16090</v>
      </c>
      <c r="CY9" s="237">
        <f>'BAR BB| Open rates'!CY9*0.85+25</f>
        <v>16090</v>
      </c>
      <c r="CZ9" s="237">
        <f>'BAR BB| Open rates'!CZ9*0.85+25</f>
        <v>16090</v>
      </c>
      <c r="DA9" s="237">
        <f>'BAR BB| Open rates'!DA9*0.85+25</f>
        <v>16090</v>
      </c>
      <c r="DB9" s="237">
        <f>'BAR BB| Open rates'!DB9*0.85+25</f>
        <v>16090</v>
      </c>
      <c r="DC9" s="237">
        <f>'BAR BB| Open rates'!DC9*0.85+25</f>
        <v>17790</v>
      </c>
      <c r="DD9" s="237">
        <f>'BAR BB| Open rates'!DD9*0.85+25</f>
        <v>17790</v>
      </c>
      <c r="DE9" s="237">
        <f>'BAR BB| Open rates'!DE9*0.85+25</f>
        <v>16090</v>
      </c>
      <c r="DF9" s="237">
        <f>'BAR BB| Open rates'!DF9*0.85+25</f>
        <v>16090</v>
      </c>
      <c r="DG9" s="237">
        <f>'BAR BB| Open rates'!DG9*0.85+25</f>
        <v>16090</v>
      </c>
      <c r="DH9" s="237">
        <f>'BAR BB| Open rates'!DH9*0.85+25</f>
        <v>16090</v>
      </c>
      <c r="DI9" s="237">
        <f>'BAR BB| Open rates'!DI9*0.85+25</f>
        <v>16090</v>
      </c>
      <c r="DJ9" s="237">
        <f>'BAR BB| Open rates'!DJ9*0.85+25</f>
        <v>17790</v>
      </c>
      <c r="DK9" s="237">
        <f>'BAR BB| Open rates'!DK9*0.85+25</f>
        <v>17790</v>
      </c>
      <c r="DL9" s="237">
        <f>'BAR BB| Open rates'!DL9*0.85+25</f>
        <v>16090</v>
      </c>
      <c r="DM9" s="237">
        <f>'BAR BB| Open rates'!DM9*0.85+25</f>
        <v>16090</v>
      </c>
      <c r="DN9" s="237">
        <f>'BAR BB| Open rates'!DN9*0.85+25</f>
        <v>16090</v>
      </c>
      <c r="DO9" s="237">
        <f>'BAR BB| Open rates'!DO9*0.85+25</f>
        <v>16090</v>
      </c>
      <c r="DP9" s="237">
        <f>'BAR BB| Open rates'!DP9*0.85+25</f>
        <v>16090</v>
      </c>
      <c r="DQ9" s="237">
        <f>'BAR BB| Open rates'!DQ9*0.85+25</f>
        <v>17790</v>
      </c>
      <c r="DR9" s="237">
        <f>'BAR BB| Open rates'!DR9*0.85+25</f>
        <v>17790</v>
      </c>
      <c r="DS9" s="237">
        <f>'BAR BB| Open rates'!DS9*0.85+25</f>
        <v>16090</v>
      </c>
      <c r="DT9" s="237">
        <f>'BAR BB| Open rates'!DT9*0.85+25</f>
        <v>16090</v>
      </c>
      <c r="DU9" s="237">
        <f>'BAR BB| Open rates'!DU9*0.85+25</f>
        <v>16090</v>
      </c>
      <c r="DV9" s="237">
        <f>'BAR BB| Open rates'!DV9*0.85+25</f>
        <v>16090</v>
      </c>
      <c r="DW9" s="237">
        <f>'BAR BB| Open rates'!DW9*0.85+25</f>
        <v>16090</v>
      </c>
      <c r="DX9" s="237">
        <f>'BAR BB| Open rates'!DX9*0.85+25</f>
        <v>17790</v>
      </c>
      <c r="DY9" s="237">
        <f>'BAR BB| Open rates'!DY9*0.85+25</f>
        <v>17790</v>
      </c>
      <c r="DZ9" s="237">
        <f>'BAR BB| Open rates'!DZ9*0.85+25</f>
        <v>19235</v>
      </c>
      <c r="EA9" s="237">
        <f>'BAR BB| Open rates'!EA9*0.85+25</f>
        <v>19235</v>
      </c>
      <c r="EB9" s="237">
        <f>'BAR BB| Open rates'!EB9*0.85+25</f>
        <v>19235</v>
      </c>
      <c r="EC9" s="237">
        <f>'BAR BB| Open rates'!EC9*0.85+25</f>
        <v>21105</v>
      </c>
      <c r="ED9" s="237">
        <f>'BAR BB| Open rates'!ED9*0.85+25</f>
        <v>21105</v>
      </c>
      <c r="EE9" s="237">
        <f>'BAR BB| Open rates'!EE9*0.85+25</f>
        <v>21105</v>
      </c>
      <c r="EF9" s="237">
        <f>'BAR BB| Open rates'!EF9*0.85+25</f>
        <v>21105</v>
      </c>
      <c r="EG9" s="237">
        <f>'BAR BB| Open rates'!EG9*0.85+25</f>
        <v>15240</v>
      </c>
      <c r="EH9" s="237">
        <f>'BAR BB| Open rates'!EH9*0.85+25</f>
        <v>14390</v>
      </c>
      <c r="EI9" s="237">
        <f>'BAR BB| Open rates'!EI9*0.85+25</f>
        <v>14390</v>
      </c>
      <c r="EJ9" s="237">
        <f>'BAR BB| Open rates'!EJ9*0.85+25</f>
        <v>14390</v>
      </c>
      <c r="EK9" s="237">
        <f>'BAR BB| Open rates'!EK9*0.85+25</f>
        <v>14390</v>
      </c>
      <c r="EL9" s="237">
        <f>'BAR BB| Open rates'!EL9*0.85+25</f>
        <v>15240</v>
      </c>
      <c r="EM9" s="237">
        <f>'BAR BB| Open rates'!EM9*0.85+25</f>
        <v>15240</v>
      </c>
      <c r="EN9" s="237">
        <f>'BAR BB| Open rates'!EN9*0.85+25</f>
        <v>14390</v>
      </c>
      <c r="EO9" s="237">
        <f>'BAR BB| Open rates'!EO9*0.85+25</f>
        <v>14390</v>
      </c>
      <c r="EP9" s="237">
        <f>'BAR BB| Open rates'!EP9*0.85+25</f>
        <v>14390</v>
      </c>
      <c r="EQ9" s="237">
        <f>'BAR BB| Open rates'!EQ9*0.85+25</f>
        <v>14390</v>
      </c>
      <c r="ER9" s="237">
        <f>'BAR BB| Open rates'!ER9*0.85+25</f>
        <v>14390</v>
      </c>
      <c r="ES9" s="237">
        <f>'BAR BB| Open rates'!ES9*0.85+25</f>
        <v>15240</v>
      </c>
      <c r="ET9" s="237">
        <f>'BAR BB| Open rates'!ET9*0.85+25</f>
        <v>15240</v>
      </c>
      <c r="EU9" s="237">
        <f>'BAR BB| Open rates'!EU9*0.85+25</f>
        <v>14390</v>
      </c>
      <c r="EV9" s="237">
        <f>'BAR BB| Open rates'!EV9*0.85+25</f>
        <v>14390</v>
      </c>
      <c r="EW9" s="237">
        <f>'BAR BB| Open rates'!EW9*0.85+25</f>
        <v>14390</v>
      </c>
      <c r="EX9" s="237">
        <f>'BAR BB| Open rates'!EX9*0.85+25</f>
        <v>14390</v>
      </c>
      <c r="EY9" s="237">
        <f>'BAR BB| Open rates'!EY9*0.85+25</f>
        <v>14390</v>
      </c>
      <c r="EZ9" s="237">
        <f>'BAR BB| Open rates'!EZ9*0.85+25</f>
        <v>15240</v>
      </c>
      <c r="FA9" s="237">
        <f>'BAR BB| Open rates'!FA9*0.85+25</f>
        <v>15240</v>
      </c>
      <c r="FB9" s="237">
        <f>'BAR BB| Open rates'!FB9*0.85+25</f>
        <v>14390</v>
      </c>
      <c r="FC9" s="237">
        <f>'BAR BB| Open rates'!FC9*0.85+25</f>
        <v>14390</v>
      </c>
      <c r="FD9" s="237">
        <f>'BAR BB| Open rates'!FD9*0.85+25</f>
        <v>14390</v>
      </c>
      <c r="FE9" s="237">
        <f>'BAR BB| Open rates'!FE9*0.85+25</f>
        <v>14390</v>
      </c>
      <c r="FF9" s="237">
        <f>'BAR BB| Open rates'!FF9*0.85+25</f>
        <v>14390</v>
      </c>
      <c r="FG9" s="237">
        <f>'BAR BB| Open rates'!FG9*0.85+25</f>
        <v>15240</v>
      </c>
      <c r="FH9" s="237">
        <f>'BAR BB| Open rates'!FH9*0.85+25</f>
        <v>15240</v>
      </c>
      <c r="FI9" s="237">
        <f>'BAR BB| Open rates'!FI9*0.85+25</f>
        <v>14390</v>
      </c>
      <c r="FJ9" s="237">
        <f>'BAR BB| Open rates'!FJ9*0.85+25</f>
        <v>14390</v>
      </c>
      <c r="FK9" s="237">
        <f>'BAR BB| Open rates'!FK9*0.85+25</f>
        <v>14390</v>
      </c>
      <c r="FL9" s="237">
        <f>'BAR BB| Open rates'!FL9*0.85+25</f>
        <v>14390</v>
      </c>
      <c r="FM9" s="237">
        <f>'BAR BB| Open rates'!FM9*0.85+25</f>
        <v>14390</v>
      </c>
      <c r="FN9" s="237">
        <f>'BAR BB| Open rates'!FN9*0.85+25</f>
        <v>15240</v>
      </c>
      <c r="FO9" s="237">
        <f>'BAR BB| Open rates'!FO9*0.85+25</f>
        <v>15240</v>
      </c>
      <c r="FP9" s="237">
        <f>'BAR BB| Open rates'!FP9*0.85+25</f>
        <v>14390</v>
      </c>
      <c r="FQ9" s="237">
        <f>'BAR BB| Open rates'!FQ9*0.85+25</f>
        <v>14390</v>
      </c>
      <c r="FR9" s="237">
        <f>'BAR BB| Open rates'!FR9*0.85+25</f>
        <v>14390</v>
      </c>
      <c r="FS9" s="237">
        <f>'BAR BB| Open rates'!FS9*0.85+25</f>
        <v>14390</v>
      </c>
      <c r="FT9" s="237">
        <f>'BAR BB| Open rates'!FT9*0.85+25</f>
        <v>14390</v>
      </c>
      <c r="FU9" s="237">
        <f>'BAR BB| Open rates'!FU9*0.85+25</f>
        <v>15240</v>
      </c>
      <c r="FV9" s="237">
        <f>'BAR BB| Open rates'!FV9*0.85+25</f>
        <v>15240</v>
      </c>
      <c r="FW9" s="237">
        <f>'BAR BB| Open rates'!FW9*0.85+25</f>
        <v>18385</v>
      </c>
      <c r="FX9" s="237">
        <f>'BAR BB| Open rates'!FX9*0.85+25</f>
        <v>18385</v>
      </c>
      <c r="FY9" s="237">
        <f>'BAR BB| Open rates'!FY9*0.85+25</f>
        <v>18385</v>
      </c>
      <c r="FZ9" s="237">
        <f>'BAR BB| Open rates'!FZ9*0.85+25</f>
        <v>18385</v>
      </c>
      <c r="GA9" s="237">
        <f>'BAR BB| Open rates'!GA9*0.85+25</f>
        <v>18385</v>
      </c>
      <c r="GB9" s="237">
        <f>'BAR BB| Open rates'!GB9*0.85+25</f>
        <v>20255</v>
      </c>
      <c r="GC9" s="237">
        <f>'BAR BB| Open rates'!GC9*0.85+25</f>
        <v>20255</v>
      </c>
      <c r="GD9" s="237">
        <f>'BAR BB| Open rates'!GD9*0.85+25</f>
        <v>20255</v>
      </c>
      <c r="GE9" s="237">
        <f>'BAR BB| Open rates'!GE9*0.85+25</f>
        <v>20255</v>
      </c>
    </row>
    <row r="10" spans="1:187" s="36" customFormat="1" ht="12" customHeight="1" x14ac:dyDescent="0.2">
      <c r="A10" s="236" t="s">
        <v>176</v>
      </c>
      <c r="B10" s="236"/>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row>
    <row r="11" spans="1:187" s="36" customFormat="1" ht="12" customHeight="1" x14ac:dyDescent="0.2">
      <c r="A11" s="237">
        <v>1</v>
      </c>
      <c r="B11" s="237">
        <f>'BAR BB| Open rates'!B11*0.85+25</f>
        <v>24165</v>
      </c>
      <c r="C11" s="237">
        <f>'BAR BB| Open rates'!C11*0.85+25</f>
        <v>24165</v>
      </c>
      <c r="D11" s="237">
        <f>'BAR BB| Open rates'!D11*0.85+25</f>
        <v>21870</v>
      </c>
      <c r="E11" s="237">
        <f>'BAR BB| Open rates'!E11*0.85+25</f>
        <v>21870</v>
      </c>
      <c r="F11" s="237">
        <f>'BAR BB| Open rates'!F11*0.85+25</f>
        <v>20000</v>
      </c>
      <c r="G11" s="237">
        <f>'BAR BB| Open rates'!G11*0.85+25</f>
        <v>21870</v>
      </c>
      <c r="H11" s="237">
        <f>'BAR BB| Open rates'!H11*0.85+25</f>
        <v>21870</v>
      </c>
      <c r="I11" s="237">
        <f>'BAR BB| Open rates'!I11*0.85+25</f>
        <v>23570</v>
      </c>
      <c r="J11" s="237">
        <f>'BAR BB| Open rates'!J11*0.85+25</f>
        <v>23570</v>
      </c>
      <c r="K11" s="237">
        <f>'BAR BB| Open rates'!K11*0.85+25</f>
        <v>21870</v>
      </c>
      <c r="L11" s="237">
        <f>'BAR BB| Open rates'!L11*0.85+25</f>
        <v>21870</v>
      </c>
      <c r="M11" s="237">
        <f>'BAR BB| Open rates'!M11*0.85+25</f>
        <v>21870</v>
      </c>
      <c r="N11" s="237">
        <f>'BAR BB| Open rates'!N11*0.85+25</f>
        <v>21870</v>
      </c>
      <c r="O11" s="237">
        <f>'BAR BB| Open rates'!O11*0.85+25</f>
        <v>21870</v>
      </c>
      <c r="P11" s="237">
        <f>'BAR BB| Open rates'!P11*0.85+25</f>
        <v>23570</v>
      </c>
      <c r="Q11" s="237">
        <f>'BAR BB| Open rates'!Q11*0.85+25</f>
        <v>23570</v>
      </c>
      <c r="R11" s="237">
        <f>'BAR BB| Open rates'!R11*0.85+25</f>
        <v>23570</v>
      </c>
      <c r="S11" s="237">
        <f>'BAR BB| Open rates'!S11*0.85+25</f>
        <v>23570</v>
      </c>
      <c r="T11" s="237">
        <f>'BAR BB| Open rates'!T11*0.85+25</f>
        <v>23570</v>
      </c>
      <c r="U11" s="237">
        <f>'BAR BB| Open rates'!U11*0.85+25</f>
        <v>23570</v>
      </c>
      <c r="V11" s="237">
        <f>'BAR BB| Open rates'!V11*0.85+25</f>
        <v>23570</v>
      </c>
      <c r="W11" s="237">
        <f>'BAR BB| Open rates'!W11*0.85+25</f>
        <v>25270</v>
      </c>
      <c r="X11" s="237">
        <f>'BAR BB| Open rates'!X11*0.85+25</f>
        <v>25270</v>
      </c>
      <c r="Y11" s="237">
        <f>'BAR BB| Open rates'!Y11*0.85+25</f>
        <v>23570</v>
      </c>
      <c r="Z11" s="237">
        <f>'BAR BB| Open rates'!Z11*0.85+25</f>
        <v>23570</v>
      </c>
      <c r="AA11" s="237">
        <f>'BAR BB| Open rates'!AA11*0.85+25</f>
        <v>23570</v>
      </c>
      <c r="AB11" s="237">
        <f>'BAR BB| Open rates'!AB11*0.85+25</f>
        <v>23570</v>
      </c>
      <c r="AC11" s="237">
        <f>'BAR BB| Open rates'!AC11*0.85+25</f>
        <v>23570</v>
      </c>
      <c r="AD11" s="237">
        <f>'BAR BB| Open rates'!AD11*0.85+25</f>
        <v>25270</v>
      </c>
      <c r="AE11" s="237">
        <f>'BAR BB| Open rates'!AE11*0.85+25</f>
        <v>25270</v>
      </c>
      <c r="AF11" s="237">
        <f>'BAR BB| Open rates'!AF11*0.85+25</f>
        <v>23570</v>
      </c>
      <c r="AG11" s="237">
        <f>'BAR BB| Open rates'!AG11*0.85+25</f>
        <v>23570</v>
      </c>
      <c r="AH11" s="237">
        <f>'BAR BB| Open rates'!AH11*0.85+25</f>
        <v>23570</v>
      </c>
      <c r="AI11" s="237">
        <f>'BAR BB| Open rates'!AI11*0.85+25</f>
        <v>23570</v>
      </c>
      <c r="AJ11" s="237">
        <f>'BAR BB| Open rates'!AJ11*0.85+25</f>
        <v>23570</v>
      </c>
      <c r="AK11" s="237">
        <f>'BAR BB| Open rates'!AK11*0.85+25</f>
        <v>25270</v>
      </c>
      <c r="AL11" s="237">
        <f>'BAR BB| Open rates'!AL11*0.85+25</f>
        <v>25270</v>
      </c>
      <c r="AM11" s="237">
        <f>'BAR BB| Open rates'!AM11*0.85+25</f>
        <v>23570</v>
      </c>
      <c r="AN11" s="237">
        <f>'BAR BB| Open rates'!AN11*0.85+25</f>
        <v>23570</v>
      </c>
      <c r="AO11" s="237">
        <f>'BAR BB| Open rates'!AO11*0.85+25</f>
        <v>23570</v>
      </c>
      <c r="AP11" s="237">
        <f>'BAR BB| Open rates'!AP11*0.85+25</f>
        <v>23570</v>
      </c>
      <c r="AQ11" s="237">
        <f>'BAR BB| Open rates'!AQ11*0.85+25</f>
        <v>23570</v>
      </c>
      <c r="AR11" s="237">
        <f>'BAR BB| Open rates'!AR11*0.85+25</f>
        <v>25270</v>
      </c>
      <c r="AS11" s="237">
        <f>'BAR BB| Open rates'!AS11*0.85+25</f>
        <v>25270</v>
      </c>
      <c r="AT11" s="237">
        <f>'BAR BB| Open rates'!AT11*0.85+25</f>
        <v>23570</v>
      </c>
      <c r="AU11" s="237">
        <f>'BAR BB| Open rates'!AU11*0.85+25</f>
        <v>23570</v>
      </c>
      <c r="AV11" s="237">
        <f>'BAR BB| Open rates'!AV11*0.85+25</f>
        <v>23570</v>
      </c>
      <c r="AW11" s="237">
        <f>'BAR BB| Open rates'!AW11*0.85+25</f>
        <v>23570</v>
      </c>
      <c r="AX11" s="237">
        <f>'BAR BB| Open rates'!AX11*0.85+25</f>
        <v>23570</v>
      </c>
      <c r="AY11" s="237">
        <f>'BAR BB| Open rates'!AY11*0.85+25</f>
        <v>25270</v>
      </c>
      <c r="AZ11" s="237">
        <f>'BAR BB| Open rates'!AZ11*0.85+25</f>
        <v>25270</v>
      </c>
      <c r="BA11" s="237">
        <f>'BAR BB| Open rates'!BA11*0.85+25</f>
        <v>23570</v>
      </c>
      <c r="BB11" s="237">
        <f>'BAR BB| Open rates'!BB11*0.85+25</f>
        <v>23570</v>
      </c>
      <c r="BC11" s="237">
        <f>'BAR BB| Open rates'!BC11*0.85+25</f>
        <v>23570</v>
      </c>
      <c r="BD11" s="237">
        <f>'BAR BB| Open rates'!BD11*0.85+25</f>
        <v>23570</v>
      </c>
      <c r="BE11" s="237">
        <f>'BAR BB| Open rates'!BE11*0.85+25</f>
        <v>23570</v>
      </c>
      <c r="BF11" s="237">
        <f>'BAR BB| Open rates'!BF11*0.85+25</f>
        <v>25270</v>
      </c>
      <c r="BG11" s="237">
        <f>'BAR BB| Open rates'!BG11*0.85+25</f>
        <v>25270</v>
      </c>
      <c r="BH11" s="237">
        <f>'BAR BB| Open rates'!BH11*0.85+25</f>
        <v>20850</v>
      </c>
      <c r="BI11" s="237">
        <f>'BAR BB| Open rates'!BI11*0.85+25</f>
        <v>20850</v>
      </c>
      <c r="BJ11" s="237">
        <f>'BAR BB| Open rates'!BJ11*0.85+25</f>
        <v>20850</v>
      </c>
      <c r="BK11" s="237">
        <f>'BAR BB| Open rates'!BK11*0.85+25</f>
        <v>20850</v>
      </c>
      <c r="BL11" s="237">
        <f>'BAR BB| Open rates'!BL11*0.85+25</f>
        <v>20850</v>
      </c>
      <c r="BM11" s="237">
        <f>'BAR BB| Open rates'!BM11*0.85+25</f>
        <v>21870</v>
      </c>
      <c r="BN11" s="237">
        <f>'BAR BB| Open rates'!BN11*0.85+25</f>
        <v>21870</v>
      </c>
      <c r="BO11" s="237">
        <f>'BAR BB| Open rates'!BO11*0.85+25</f>
        <v>20000</v>
      </c>
      <c r="BP11" s="237">
        <f>'BAR BB| Open rates'!BP11*0.85+25</f>
        <v>20000</v>
      </c>
      <c r="BQ11" s="237">
        <f>'BAR BB| Open rates'!BQ11*0.85+25</f>
        <v>21870</v>
      </c>
      <c r="BR11" s="237">
        <f>'BAR BB| Open rates'!BR11*0.85+25</f>
        <v>21870</v>
      </c>
      <c r="BS11" s="237">
        <f>'BAR BB| Open rates'!BS11*0.85+25</f>
        <v>21870</v>
      </c>
      <c r="BT11" s="237">
        <f>'BAR BB| Open rates'!BT11*0.85+25</f>
        <v>21870</v>
      </c>
      <c r="BU11" s="237">
        <f>'BAR BB| Open rates'!BU11*0.85+25</f>
        <v>21870</v>
      </c>
      <c r="BV11" s="237">
        <f>'BAR BB| Open rates'!BV11*0.85+25</f>
        <v>20000</v>
      </c>
      <c r="BW11" s="237">
        <f>'BAR BB| Open rates'!BW11*0.85+25</f>
        <v>20000</v>
      </c>
      <c r="BX11" s="237">
        <f>'BAR BB| Open rates'!BX11*0.85+25</f>
        <v>20000</v>
      </c>
      <c r="BY11" s="237">
        <f>'BAR BB| Open rates'!BY11*0.85+25</f>
        <v>20000</v>
      </c>
      <c r="BZ11" s="237">
        <f>'BAR BB| Open rates'!BZ11*0.85+25</f>
        <v>20000</v>
      </c>
      <c r="CA11" s="237">
        <f>'BAR BB| Open rates'!CA11*0.85+25</f>
        <v>21870</v>
      </c>
      <c r="CB11" s="237">
        <f>'BAR BB| Open rates'!CB11*0.85+25</f>
        <v>21870</v>
      </c>
      <c r="CC11" s="237">
        <f>'BAR BB| Open rates'!CC11*0.85+25</f>
        <v>20000</v>
      </c>
      <c r="CD11" s="237">
        <f>'BAR BB| Open rates'!CD11*0.85+25</f>
        <v>20000</v>
      </c>
      <c r="CE11" s="237">
        <f>'BAR BB| Open rates'!CE11*0.85+25</f>
        <v>20000</v>
      </c>
      <c r="CF11" s="237">
        <f>'BAR BB| Open rates'!CF11*0.85+25</f>
        <v>20000</v>
      </c>
      <c r="CG11" s="237">
        <f>'BAR BB| Open rates'!CG11*0.85+25</f>
        <v>20000</v>
      </c>
      <c r="CH11" s="237">
        <f>'BAR BB| Open rates'!CH11*0.85+25</f>
        <v>21870</v>
      </c>
      <c r="CI11" s="237">
        <f>'BAR BB| Open rates'!CI11*0.85+25</f>
        <v>21870</v>
      </c>
      <c r="CJ11" s="237">
        <f>'BAR BB| Open rates'!CJ11*0.85+25</f>
        <v>20000</v>
      </c>
      <c r="CK11" s="237">
        <f>'BAR BB| Open rates'!CK11*0.85+25</f>
        <v>20000</v>
      </c>
      <c r="CL11" s="237">
        <f>'BAR BB| Open rates'!CL11*0.85+25</f>
        <v>20000</v>
      </c>
      <c r="CM11" s="237">
        <f>'BAR BB| Open rates'!CM11*0.85+25</f>
        <v>20000</v>
      </c>
      <c r="CN11" s="237">
        <f>'BAR BB| Open rates'!CN11*0.85+25</f>
        <v>20000</v>
      </c>
      <c r="CO11" s="237">
        <f>'BAR BB| Open rates'!CO11*0.85+25</f>
        <v>21870</v>
      </c>
      <c r="CP11" s="237">
        <f>'BAR BB| Open rates'!CP11*0.85+25</f>
        <v>21870</v>
      </c>
      <c r="CQ11" s="237">
        <f>'BAR BB| Open rates'!CQ11*0.85+25</f>
        <v>20000</v>
      </c>
      <c r="CR11" s="237">
        <f>'BAR BB| Open rates'!CR11*0.85+25</f>
        <v>20000</v>
      </c>
      <c r="CS11" s="237">
        <f>'BAR BB| Open rates'!CS11*0.85+25</f>
        <v>20000</v>
      </c>
      <c r="CT11" s="237">
        <f>'BAR BB| Open rates'!CT11*0.85+25</f>
        <v>20000</v>
      </c>
      <c r="CU11" s="237">
        <f>'BAR BB| Open rates'!CU11*0.85+25</f>
        <v>18555</v>
      </c>
      <c r="CV11" s="237">
        <f>'BAR BB| Open rates'!CV11*0.85+25</f>
        <v>18555</v>
      </c>
      <c r="CW11" s="237">
        <f>'BAR BB| Open rates'!CW11*0.85+25</f>
        <v>18555</v>
      </c>
      <c r="CX11" s="237">
        <f>'BAR BB| Open rates'!CX11*0.85+25</f>
        <v>16855</v>
      </c>
      <c r="CY11" s="237">
        <f>'BAR BB| Open rates'!CY11*0.85+25</f>
        <v>16855</v>
      </c>
      <c r="CZ11" s="237">
        <f>'BAR BB| Open rates'!CZ11*0.85+25</f>
        <v>16855</v>
      </c>
      <c r="DA11" s="237">
        <f>'BAR BB| Open rates'!DA11*0.85+25</f>
        <v>16855</v>
      </c>
      <c r="DB11" s="237">
        <f>'BAR BB| Open rates'!DB11*0.85+25</f>
        <v>16855</v>
      </c>
      <c r="DC11" s="237">
        <f>'BAR BB| Open rates'!DC11*0.85+25</f>
        <v>18555</v>
      </c>
      <c r="DD11" s="237">
        <f>'BAR BB| Open rates'!DD11*0.85+25</f>
        <v>18555</v>
      </c>
      <c r="DE11" s="237">
        <f>'BAR BB| Open rates'!DE11*0.85+25</f>
        <v>16855</v>
      </c>
      <c r="DF11" s="237">
        <f>'BAR BB| Open rates'!DF11*0.85+25</f>
        <v>16855</v>
      </c>
      <c r="DG11" s="237">
        <f>'BAR BB| Open rates'!DG11*0.85+25</f>
        <v>16855</v>
      </c>
      <c r="DH11" s="237">
        <f>'BAR BB| Open rates'!DH11*0.85+25</f>
        <v>16855</v>
      </c>
      <c r="DI11" s="237">
        <f>'BAR BB| Open rates'!DI11*0.85+25</f>
        <v>16855</v>
      </c>
      <c r="DJ11" s="237">
        <f>'BAR BB| Open rates'!DJ11*0.85+25</f>
        <v>18555</v>
      </c>
      <c r="DK11" s="237">
        <f>'BAR BB| Open rates'!DK11*0.85+25</f>
        <v>18555</v>
      </c>
      <c r="DL11" s="237">
        <f>'BAR BB| Open rates'!DL11*0.85+25</f>
        <v>16855</v>
      </c>
      <c r="DM11" s="237">
        <f>'BAR BB| Open rates'!DM11*0.85+25</f>
        <v>16855</v>
      </c>
      <c r="DN11" s="237">
        <f>'BAR BB| Open rates'!DN11*0.85+25</f>
        <v>16855</v>
      </c>
      <c r="DO11" s="237">
        <f>'BAR BB| Open rates'!DO11*0.85+25</f>
        <v>16855</v>
      </c>
      <c r="DP11" s="237">
        <f>'BAR BB| Open rates'!DP11*0.85+25</f>
        <v>16855</v>
      </c>
      <c r="DQ11" s="237">
        <f>'BAR BB| Open rates'!DQ11*0.85+25</f>
        <v>18555</v>
      </c>
      <c r="DR11" s="237">
        <f>'BAR BB| Open rates'!DR11*0.85+25</f>
        <v>18555</v>
      </c>
      <c r="DS11" s="237">
        <f>'BAR BB| Open rates'!DS11*0.85+25</f>
        <v>16855</v>
      </c>
      <c r="DT11" s="237">
        <f>'BAR BB| Open rates'!DT11*0.85+25</f>
        <v>16855</v>
      </c>
      <c r="DU11" s="237">
        <f>'BAR BB| Open rates'!DU11*0.85+25</f>
        <v>16855</v>
      </c>
      <c r="DV11" s="237">
        <f>'BAR BB| Open rates'!DV11*0.85+25</f>
        <v>16855</v>
      </c>
      <c r="DW11" s="237">
        <f>'BAR BB| Open rates'!DW11*0.85+25</f>
        <v>16855</v>
      </c>
      <c r="DX11" s="237">
        <f>'BAR BB| Open rates'!DX11*0.85+25</f>
        <v>18555</v>
      </c>
      <c r="DY11" s="237">
        <f>'BAR BB| Open rates'!DY11*0.85+25</f>
        <v>18555</v>
      </c>
      <c r="DZ11" s="237">
        <f>'BAR BB| Open rates'!DZ11*0.85+25</f>
        <v>20000</v>
      </c>
      <c r="EA11" s="237">
        <f>'BAR BB| Open rates'!EA11*0.85+25</f>
        <v>20000</v>
      </c>
      <c r="EB11" s="237">
        <f>'BAR BB| Open rates'!EB11*0.85+25</f>
        <v>20000</v>
      </c>
      <c r="EC11" s="237">
        <f>'BAR BB| Open rates'!EC11*0.85+25</f>
        <v>21870</v>
      </c>
      <c r="ED11" s="237">
        <f>'BAR BB| Open rates'!ED11*0.85+25</f>
        <v>21870</v>
      </c>
      <c r="EE11" s="237">
        <f>'BAR BB| Open rates'!EE11*0.85+25</f>
        <v>21870</v>
      </c>
      <c r="EF11" s="237">
        <f>'BAR BB| Open rates'!EF11*0.85+25</f>
        <v>21870</v>
      </c>
      <c r="EG11" s="237">
        <f>'BAR BB| Open rates'!EG11*0.85+25</f>
        <v>16005</v>
      </c>
      <c r="EH11" s="237">
        <f>'BAR BB| Open rates'!EH11*0.85+25</f>
        <v>15155</v>
      </c>
      <c r="EI11" s="237">
        <f>'BAR BB| Open rates'!EI11*0.85+25</f>
        <v>15155</v>
      </c>
      <c r="EJ11" s="237">
        <f>'BAR BB| Open rates'!EJ11*0.85+25</f>
        <v>15155</v>
      </c>
      <c r="EK11" s="237">
        <f>'BAR BB| Open rates'!EK11*0.85+25</f>
        <v>15155</v>
      </c>
      <c r="EL11" s="237">
        <f>'BAR BB| Open rates'!EL11*0.85+25</f>
        <v>16005</v>
      </c>
      <c r="EM11" s="237">
        <f>'BAR BB| Open rates'!EM11*0.85+25</f>
        <v>16005</v>
      </c>
      <c r="EN11" s="237">
        <f>'BAR BB| Open rates'!EN11*0.85+25</f>
        <v>15155</v>
      </c>
      <c r="EO11" s="237">
        <f>'BAR BB| Open rates'!EO11*0.85+25</f>
        <v>15155</v>
      </c>
      <c r="EP11" s="237">
        <f>'BAR BB| Open rates'!EP11*0.85+25</f>
        <v>15155</v>
      </c>
      <c r="EQ11" s="237">
        <f>'BAR BB| Open rates'!EQ11*0.85+25</f>
        <v>15155</v>
      </c>
      <c r="ER11" s="237">
        <f>'BAR BB| Open rates'!ER11*0.85+25</f>
        <v>15155</v>
      </c>
      <c r="ES11" s="237">
        <f>'BAR BB| Open rates'!ES11*0.85+25</f>
        <v>16005</v>
      </c>
      <c r="ET11" s="237">
        <f>'BAR BB| Open rates'!ET11*0.85+25</f>
        <v>16005</v>
      </c>
      <c r="EU11" s="237">
        <f>'BAR BB| Open rates'!EU11*0.85+25</f>
        <v>15155</v>
      </c>
      <c r="EV11" s="237">
        <f>'BAR BB| Open rates'!EV11*0.85+25</f>
        <v>15155</v>
      </c>
      <c r="EW11" s="237">
        <f>'BAR BB| Open rates'!EW11*0.85+25</f>
        <v>15155</v>
      </c>
      <c r="EX11" s="237">
        <f>'BAR BB| Open rates'!EX11*0.85+25</f>
        <v>15155</v>
      </c>
      <c r="EY11" s="237">
        <f>'BAR BB| Open rates'!EY11*0.85+25</f>
        <v>15155</v>
      </c>
      <c r="EZ11" s="237">
        <f>'BAR BB| Open rates'!EZ11*0.85+25</f>
        <v>16005</v>
      </c>
      <c r="FA11" s="237">
        <f>'BAR BB| Open rates'!FA11*0.85+25</f>
        <v>16005</v>
      </c>
      <c r="FB11" s="237">
        <f>'BAR BB| Open rates'!FB11*0.85+25</f>
        <v>15155</v>
      </c>
      <c r="FC11" s="237">
        <f>'BAR BB| Open rates'!FC11*0.85+25</f>
        <v>15155</v>
      </c>
      <c r="FD11" s="237">
        <f>'BAR BB| Open rates'!FD11*0.85+25</f>
        <v>15155</v>
      </c>
      <c r="FE11" s="237">
        <f>'BAR BB| Open rates'!FE11*0.85+25</f>
        <v>15155</v>
      </c>
      <c r="FF11" s="237">
        <f>'BAR BB| Open rates'!FF11*0.85+25</f>
        <v>15155</v>
      </c>
      <c r="FG11" s="237">
        <f>'BAR BB| Open rates'!FG11*0.85+25</f>
        <v>16005</v>
      </c>
      <c r="FH11" s="237">
        <f>'BAR BB| Open rates'!FH11*0.85+25</f>
        <v>16005</v>
      </c>
      <c r="FI11" s="237">
        <f>'BAR BB| Open rates'!FI11*0.85+25</f>
        <v>15155</v>
      </c>
      <c r="FJ11" s="237">
        <f>'BAR BB| Open rates'!FJ11*0.85+25</f>
        <v>15155</v>
      </c>
      <c r="FK11" s="237">
        <f>'BAR BB| Open rates'!FK11*0.85+25</f>
        <v>15155</v>
      </c>
      <c r="FL11" s="237">
        <f>'BAR BB| Open rates'!FL11*0.85+25</f>
        <v>15155</v>
      </c>
      <c r="FM11" s="237">
        <f>'BAR BB| Open rates'!FM11*0.85+25</f>
        <v>15155</v>
      </c>
      <c r="FN11" s="237">
        <f>'BAR BB| Open rates'!FN11*0.85+25</f>
        <v>16005</v>
      </c>
      <c r="FO11" s="237">
        <f>'BAR BB| Open rates'!FO11*0.85+25</f>
        <v>16005</v>
      </c>
      <c r="FP11" s="237">
        <f>'BAR BB| Open rates'!FP11*0.85+25</f>
        <v>15155</v>
      </c>
      <c r="FQ11" s="237">
        <f>'BAR BB| Open rates'!FQ11*0.85+25</f>
        <v>15155</v>
      </c>
      <c r="FR11" s="237">
        <f>'BAR BB| Open rates'!FR11*0.85+25</f>
        <v>15155</v>
      </c>
      <c r="FS11" s="237">
        <f>'BAR BB| Open rates'!FS11*0.85+25</f>
        <v>15155</v>
      </c>
      <c r="FT11" s="237">
        <f>'BAR BB| Open rates'!FT11*0.85+25</f>
        <v>15155</v>
      </c>
      <c r="FU11" s="237">
        <f>'BAR BB| Open rates'!FU11*0.85+25</f>
        <v>16005</v>
      </c>
      <c r="FV11" s="237">
        <f>'BAR BB| Open rates'!FV11*0.85+25</f>
        <v>16005</v>
      </c>
      <c r="FW11" s="237">
        <f>'BAR BB| Open rates'!FW11*0.85+25</f>
        <v>19150</v>
      </c>
      <c r="FX11" s="237">
        <f>'BAR BB| Open rates'!FX11*0.85+25</f>
        <v>19150</v>
      </c>
      <c r="FY11" s="237">
        <f>'BAR BB| Open rates'!FY11*0.85+25</f>
        <v>19150</v>
      </c>
      <c r="FZ11" s="237">
        <f>'BAR BB| Open rates'!FZ11*0.85+25</f>
        <v>19150</v>
      </c>
      <c r="GA11" s="237">
        <f>'BAR BB| Open rates'!GA11*0.85+25</f>
        <v>19150</v>
      </c>
      <c r="GB11" s="237">
        <f>'BAR BB| Open rates'!GB11*0.85+25</f>
        <v>21020</v>
      </c>
      <c r="GC11" s="237">
        <f>'BAR BB| Open rates'!GC11*0.85+25</f>
        <v>21020</v>
      </c>
      <c r="GD11" s="237">
        <f>'BAR BB| Open rates'!GD11*0.85+25</f>
        <v>21020</v>
      </c>
      <c r="GE11" s="237">
        <f>'BAR BB| Open rates'!GE11*0.85+25</f>
        <v>21020</v>
      </c>
    </row>
    <row r="12" spans="1:187" s="36" customFormat="1" ht="12" customHeight="1" x14ac:dyDescent="0.2">
      <c r="A12" s="237">
        <v>2</v>
      </c>
      <c r="B12" s="237">
        <f>'BAR BB| Open rates'!B12*0.85+25</f>
        <v>26715</v>
      </c>
      <c r="C12" s="237">
        <f>'BAR BB| Open rates'!C12*0.85+25</f>
        <v>26715</v>
      </c>
      <c r="D12" s="237">
        <f>'BAR BB| Open rates'!D12*0.85+25</f>
        <v>24420</v>
      </c>
      <c r="E12" s="237">
        <f>'BAR BB| Open rates'!E12*0.85+25</f>
        <v>24420</v>
      </c>
      <c r="F12" s="237">
        <f>'BAR BB| Open rates'!F12*0.85+25</f>
        <v>22550</v>
      </c>
      <c r="G12" s="237">
        <f>'BAR BB| Open rates'!G12*0.85+25</f>
        <v>24420</v>
      </c>
      <c r="H12" s="237">
        <f>'BAR BB| Open rates'!H12*0.85+25</f>
        <v>24420</v>
      </c>
      <c r="I12" s="237">
        <f>'BAR BB| Open rates'!I12*0.85+25</f>
        <v>26120</v>
      </c>
      <c r="J12" s="237">
        <f>'BAR BB| Open rates'!J12*0.85+25</f>
        <v>26120</v>
      </c>
      <c r="K12" s="237">
        <f>'BAR BB| Open rates'!K12*0.85+25</f>
        <v>24420</v>
      </c>
      <c r="L12" s="237">
        <f>'BAR BB| Open rates'!L12*0.85+25</f>
        <v>24420</v>
      </c>
      <c r="M12" s="237">
        <f>'BAR BB| Open rates'!M12*0.85+25</f>
        <v>24420</v>
      </c>
      <c r="N12" s="237">
        <f>'BAR BB| Open rates'!N12*0.85+25</f>
        <v>24420</v>
      </c>
      <c r="O12" s="237">
        <f>'BAR BB| Open rates'!O12*0.85+25</f>
        <v>24420</v>
      </c>
      <c r="P12" s="237">
        <f>'BAR BB| Open rates'!P12*0.85+25</f>
        <v>26120</v>
      </c>
      <c r="Q12" s="237">
        <f>'BAR BB| Open rates'!Q12*0.85+25</f>
        <v>26120</v>
      </c>
      <c r="R12" s="237">
        <f>'BAR BB| Open rates'!R12*0.85+25</f>
        <v>26120</v>
      </c>
      <c r="S12" s="237">
        <f>'BAR BB| Open rates'!S12*0.85+25</f>
        <v>26120</v>
      </c>
      <c r="T12" s="237">
        <f>'BAR BB| Open rates'!T12*0.85+25</f>
        <v>26120</v>
      </c>
      <c r="U12" s="237">
        <f>'BAR BB| Open rates'!U12*0.85+25</f>
        <v>26120</v>
      </c>
      <c r="V12" s="237">
        <f>'BAR BB| Open rates'!V12*0.85+25</f>
        <v>26120</v>
      </c>
      <c r="W12" s="237">
        <f>'BAR BB| Open rates'!W12*0.85+25</f>
        <v>27820</v>
      </c>
      <c r="X12" s="237">
        <f>'BAR BB| Open rates'!X12*0.85+25</f>
        <v>27820</v>
      </c>
      <c r="Y12" s="237">
        <f>'BAR BB| Open rates'!Y12*0.85+25</f>
        <v>26120</v>
      </c>
      <c r="Z12" s="237">
        <f>'BAR BB| Open rates'!Z12*0.85+25</f>
        <v>26120</v>
      </c>
      <c r="AA12" s="237">
        <f>'BAR BB| Open rates'!AA12*0.85+25</f>
        <v>26120</v>
      </c>
      <c r="AB12" s="237">
        <f>'BAR BB| Open rates'!AB12*0.85+25</f>
        <v>26120</v>
      </c>
      <c r="AC12" s="237">
        <f>'BAR BB| Open rates'!AC12*0.85+25</f>
        <v>26120</v>
      </c>
      <c r="AD12" s="237">
        <f>'BAR BB| Open rates'!AD12*0.85+25</f>
        <v>27820</v>
      </c>
      <c r="AE12" s="237">
        <f>'BAR BB| Open rates'!AE12*0.85+25</f>
        <v>27820</v>
      </c>
      <c r="AF12" s="237">
        <f>'BAR BB| Open rates'!AF12*0.85+25</f>
        <v>26120</v>
      </c>
      <c r="AG12" s="237">
        <f>'BAR BB| Open rates'!AG12*0.85+25</f>
        <v>26120</v>
      </c>
      <c r="AH12" s="237">
        <f>'BAR BB| Open rates'!AH12*0.85+25</f>
        <v>26120</v>
      </c>
      <c r="AI12" s="237">
        <f>'BAR BB| Open rates'!AI12*0.85+25</f>
        <v>26120</v>
      </c>
      <c r="AJ12" s="237">
        <f>'BAR BB| Open rates'!AJ12*0.85+25</f>
        <v>26120</v>
      </c>
      <c r="AK12" s="237">
        <f>'BAR BB| Open rates'!AK12*0.85+25</f>
        <v>27820</v>
      </c>
      <c r="AL12" s="237">
        <f>'BAR BB| Open rates'!AL12*0.85+25</f>
        <v>27820</v>
      </c>
      <c r="AM12" s="237">
        <f>'BAR BB| Open rates'!AM12*0.85+25</f>
        <v>26120</v>
      </c>
      <c r="AN12" s="237">
        <f>'BAR BB| Open rates'!AN12*0.85+25</f>
        <v>26120</v>
      </c>
      <c r="AO12" s="237">
        <f>'BAR BB| Open rates'!AO12*0.85+25</f>
        <v>26120</v>
      </c>
      <c r="AP12" s="237">
        <f>'BAR BB| Open rates'!AP12*0.85+25</f>
        <v>26120</v>
      </c>
      <c r="AQ12" s="237">
        <f>'BAR BB| Open rates'!AQ12*0.85+25</f>
        <v>26120</v>
      </c>
      <c r="AR12" s="237">
        <f>'BAR BB| Open rates'!AR12*0.85+25</f>
        <v>27820</v>
      </c>
      <c r="AS12" s="237">
        <f>'BAR BB| Open rates'!AS12*0.85+25</f>
        <v>27820</v>
      </c>
      <c r="AT12" s="237">
        <f>'BAR BB| Open rates'!AT12*0.85+25</f>
        <v>26120</v>
      </c>
      <c r="AU12" s="237">
        <f>'BAR BB| Open rates'!AU12*0.85+25</f>
        <v>26120</v>
      </c>
      <c r="AV12" s="237">
        <f>'BAR BB| Open rates'!AV12*0.85+25</f>
        <v>26120</v>
      </c>
      <c r="AW12" s="237">
        <f>'BAR BB| Open rates'!AW12*0.85+25</f>
        <v>26120</v>
      </c>
      <c r="AX12" s="237">
        <f>'BAR BB| Open rates'!AX12*0.85+25</f>
        <v>26120</v>
      </c>
      <c r="AY12" s="237">
        <f>'BAR BB| Open rates'!AY12*0.85+25</f>
        <v>27820</v>
      </c>
      <c r="AZ12" s="237">
        <f>'BAR BB| Open rates'!AZ12*0.85+25</f>
        <v>27820</v>
      </c>
      <c r="BA12" s="237">
        <f>'BAR BB| Open rates'!BA12*0.85+25</f>
        <v>26120</v>
      </c>
      <c r="BB12" s="237">
        <f>'BAR BB| Open rates'!BB12*0.85+25</f>
        <v>26120</v>
      </c>
      <c r="BC12" s="237">
        <f>'BAR BB| Open rates'!BC12*0.85+25</f>
        <v>26120</v>
      </c>
      <c r="BD12" s="237">
        <f>'BAR BB| Open rates'!BD12*0.85+25</f>
        <v>26120</v>
      </c>
      <c r="BE12" s="237">
        <f>'BAR BB| Open rates'!BE12*0.85+25</f>
        <v>26120</v>
      </c>
      <c r="BF12" s="237">
        <f>'BAR BB| Open rates'!BF12*0.85+25</f>
        <v>27820</v>
      </c>
      <c r="BG12" s="237">
        <f>'BAR BB| Open rates'!BG12*0.85+25</f>
        <v>27820</v>
      </c>
      <c r="BH12" s="237">
        <f>'BAR BB| Open rates'!BH12*0.85+25</f>
        <v>23400</v>
      </c>
      <c r="BI12" s="237">
        <f>'BAR BB| Open rates'!BI12*0.85+25</f>
        <v>23400</v>
      </c>
      <c r="BJ12" s="237">
        <f>'BAR BB| Open rates'!BJ12*0.85+25</f>
        <v>23400</v>
      </c>
      <c r="BK12" s="237">
        <f>'BAR BB| Open rates'!BK12*0.85+25</f>
        <v>23400</v>
      </c>
      <c r="BL12" s="237">
        <f>'BAR BB| Open rates'!BL12*0.85+25</f>
        <v>23400</v>
      </c>
      <c r="BM12" s="237">
        <f>'BAR BB| Open rates'!BM12*0.85+25</f>
        <v>24420</v>
      </c>
      <c r="BN12" s="237">
        <f>'BAR BB| Open rates'!BN12*0.85+25</f>
        <v>24420</v>
      </c>
      <c r="BO12" s="237">
        <f>'BAR BB| Open rates'!BO12*0.85+25</f>
        <v>22550</v>
      </c>
      <c r="BP12" s="237">
        <f>'BAR BB| Open rates'!BP12*0.85+25</f>
        <v>22550</v>
      </c>
      <c r="BQ12" s="237">
        <f>'BAR BB| Open rates'!BQ12*0.85+25</f>
        <v>24420</v>
      </c>
      <c r="BR12" s="237">
        <f>'BAR BB| Open rates'!BR12*0.85+25</f>
        <v>24420</v>
      </c>
      <c r="BS12" s="237">
        <f>'BAR BB| Open rates'!BS12*0.85+25</f>
        <v>24420</v>
      </c>
      <c r="BT12" s="237">
        <f>'BAR BB| Open rates'!BT12*0.85+25</f>
        <v>24420</v>
      </c>
      <c r="BU12" s="237">
        <f>'BAR BB| Open rates'!BU12*0.85+25</f>
        <v>24420</v>
      </c>
      <c r="BV12" s="237">
        <f>'BAR BB| Open rates'!BV12*0.85+25</f>
        <v>22550</v>
      </c>
      <c r="BW12" s="237">
        <f>'BAR BB| Open rates'!BW12*0.85+25</f>
        <v>22550</v>
      </c>
      <c r="BX12" s="237">
        <f>'BAR BB| Open rates'!BX12*0.85+25</f>
        <v>22550</v>
      </c>
      <c r="BY12" s="237">
        <f>'BAR BB| Open rates'!BY12*0.85+25</f>
        <v>22550</v>
      </c>
      <c r="BZ12" s="237">
        <f>'BAR BB| Open rates'!BZ12*0.85+25</f>
        <v>22550</v>
      </c>
      <c r="CA12" s="237">
        <f>'BAR BB| Open rates'!CA12*0.85+25</f>
        <v>24420</v>
      </c>
      <c r="CB12" s="237">
        <f>'BAR BB| Open rates'!CB12*0.85+25</f>
        <v>24420</v>
      </c>
      <c r="CC12" s="237">
        <f>'BAR BB| Open rates'!CC12*0.85+25</f>
        <v>22550</v>
      </c>
      <c r="CD12" s="237">
        <f>'BAR BB| Open rates'!CD12*0.85+25</f>
        <v>22550</v>
      </c>
      <c r="CE12" s="237">
        <f>'BAR BB| Open rates'!CE12*0.85+25</f>
        <v>22550</v>
      </c>
      <c r="CF12" s="237">
        <f>'BAR BB| Open rates'!CF12*0.85+25</f>
        <v>22550</v>
      </c>
      <c r="CG12" s="237">
        <f>'BAR BB| Open rates'!CG12*0.85+25</f>
        <v>22550</v>
      </c>
      <c r="CH12" s="237">
        <f>'BAR BB| Open rates'!CH12*0.85+25</f>
        <v>24420</v>
      </c>
      <c r="CI12" s="237">
        <f>'BAR BB| Open rates'!CI12*0.85+25</f>
        <v>24420</v>
      </c>
      <c r="CJ12" s="237">
        <f>'BAR BB| Open rates'!CJ12*0.85+25</f>
        <v>22550</v>
      </c>
      <c r="CK12" s="237">
        <f>'BAR BB| Open rates'!CK12*0.85+25</f>
        <v>22550</v>
      </c>
      <c r="CL12" s="237">
        <f>'BAR BB| Open rates'!CL12*0.85+25</f>
        <v>22550</v>
      </c>
      <c r="CM12" s="237">
        <f>'BAR BB| Open rates'!CM12*0.85+25</f>
        <v>22550</v>
      </c>
      <c r="CN12" s="237">
        <f>'BAR BB| Open rates'!CN12*0.85+25</f>
        <v>22550</v>
      </c>
      <c r="CO12" s="237">
        <f>'BAR BB| Open rates'!CO12*0.85+25</f>
        <v>24420</v>
      </c>
      <c r="CP12" s="237">
        <f>'BAR BB| Open rates'!CP12*0.85+25</f>
        <v>24420</v>
      </c>
      <c r="CQ12" s="237">
        <f>'BAR BB| Open rates'!CQ12*0.85+25</f>
        <v>22550</v>
      </c>
      <c r="CR12" s="237">
        <f>'BAR BB| Open rates'!CR12*0.85+25</f>
        <v>22550</v>
      </c>
      <c r="CS12" s="237">
        <f>'BAR BB| Open rates'!CS12*0.85+25</f>
        <v>22550</v>
      </c>
      <c r="CT12" s="237">
        <f>'BAR BB| Open rates'!CT12*0.85+25</f>
        <v>22550</v>
      </c>
      <c r="CU12" s="237">
        <f>'BAR BB| Open rates'!CU12*0.85+25</f>
        <v>21105</v>
      </c>
      <c r="CV12" s="237">
        <f>'BAR BB| Open rates'!CV12*0.85+25</f>
        <v>21105</v>
      </c>
      <c r="CW12" s="237">
        <f>'BAR BB| Open rates'!CW12*0.85+25</f>
        <v>21105</v>
      </c>
      <c r="CX12" s="237">
        <f>'BAR BB| Open rates'!CX12*0.85+25</f>
        <v>19405</v>
      </c>
      <c r="CY12" s="237">
        <f>'BAR BB| Open rates'!CY12*0.85+25</f>
        <v>19405</v>
      </c>
      <c r="CZ12" s="237">
        <f>'BAR BB| Open rates'!CZ12*0.85+25</f>
        <v>19405</v>
      </c>
      <c r="DA12" s="237">
        <f>'BAR BB| Open rates'!DA12*0.85+25</f>
        <v>19405</v>
      </c>
      <c r="DB12" s="237">
        <f>'BAR BB| Open rates'!DB12*0.85+25</f>
        <v>19405</v>
      </c>
      <c r="DC12" s="237">
        <f>'BAR BB| Open rates'!DC12*0.85+25</f>
        <v>21105</v>
      </c>
      <c r="DD12" s="237">
        <f>'BAR BB| Open rates'!DD12*0.85+25</f>
        <v>21105</v>
      </c>
      <c r="DE12" s="237">
        <f>'BAR BB| Open rates'!DE12*0.85+25</f>
        <v>19405</v>
      </c>
      <c r="DF12" s="237">
        <f>'BAR BB| Open rates'!DF12*0.85+25</f>
        <v>19405</v>
      </c>
      <c r="DG12" s="237">
        <f>'BAR BB| Open rates'!DG12*0.85+25</f>
        <v>19405</v>
      </c>
      <c r="DH12" s="237">
        <f>'BAR BB| Open rates'!DH12*0.85+25</f>
        <v>19405</v>
      </c>
      <c r="DI12" s="237">
        <f>'BAR BB| Open rates'!DI12*0.85+25</f>
        <v>19405</v>
      </c>
      <c r="DJ12" s="237">
        <f>'BAR BB| Open rates'!DJ12*0.85+25</f>
        <v>21105</v>
      </c>
      <c r="DK12" s="237">
        <f>'BAR BB| Open rates'!DK12*0.85+25</f>
        <v>21105</v>
      </c>
      <c r="DL12" s="237">
        <f>'BAR BB| Open rates'!DL12*0.85+25</f>
        <v>19405</v>
      </c>
      <c r="DM12" s="237">
        <f>'BAR BB| Open rates'!DM12*0.85+25</f>
        <v>19405</v>
      </c>
      <c r="DN12" s="237">
        <f>'BAR BB| Open rates'!DN12*0.85+25</f>
        <v>19405</v>
      </c>
      <c r="DO12" s="237">
        <f>'BAR BB| Open rates'!DO12*0.85+25</f>
        <v>19405</v>
      </c>
      <c r="DP12" s="237">
        <f>'BAR BB| Open rates'!DP12*0.85+25</f>
        <v>19405</v>
      </c>
      <c r="DQ12" s="237">
        <f>'BAR BB| Open rates'!DQ12*0.85+25</f>
        <v>21105</v>
      </c>
      <c r="DR12" s="237">
        <f>'BAR BB| Open rates'!DR12*0.85+25</f>
        <v>21105</v>
      </c>
      <c r="DS12" s="237">
        <f>'BAR BB| Open rates'!DS12*0.85+25</f>
        <v>19405</v>
      </c>
      <c r="DT12" s="237">
        <f>'BAR BB| Open rates'!DT12*0.85+25</f>
        <v>19405</v>
      </c>
      <c r="DU12" s="237">
        <f>'BAR BB| Open rates'!DU12*0.85+25</f>
        <v>19405</v>
      </c>
      <c r="DV12" s="237">
        <f>'BAR BB| Open rates'!DV12*0.85+25</f>
        <v>19405</v>
      </c>
      <c r="DW12" s="237">
        <f>'BAR BB| Open rates'!DW12*0.85+25</f>
        <v>19405</v>
      </c>
      <c r="DX12" s="237">
        <f>'BAR BB| Open rates'!DX12*0.85+25</f>
        <v>21105</v>
      </c>
      <c r="DY12" s="237">
        <f>'BAR BB| Open rates'!DY12*0.85+25</f>
        <v>21105</v>
      </c>
      <c r="DZ12" s="237">
        <f>'BAR BB| Open rates'!DZ12*0.85+25</f>
        <v>22550</v>
      </c>
      <c r="EA12" s="237">
        <f>'BAR BB| Open rates'!EA12*0.85+25</f>
        <v>22550</v>
      </c>
      <c r="EB12" s="237">
        <f>'BAR BB| Open rates'!EB12*0.85+25</f>
        <v>22550</v>
      </c>
      <c r="EC12" s="237">
        <f>'BAR BB| Open rates'!EC12*0.85+25</f>
        <v>24420</v>
      </c>
      <c r="ED12" s="237">
        <f>'BAR BB| Open rates'!ED12*0.85+25</f>
        <v>24420</v>
      </c>
      <c r="EE12" s="237">
        <f>'BAR BB| Open rates'!EE12*0.85+25</f>
        <v>24420</v>
      </c>
      <c r="EF12" s="237">
        <f>'BAR BB| Open rates'!EF12*0.85+25</f>
        <v>24420</v>
      </c>
      <c r="EG12" s="237">
        <f>'BAR BB| Open rates'!EG12*0.85+25</f>
        <v>18555</v>
      </c>
      <c r="EH12" s="237">
        <f>'BAR BB| Open rates'!EH12*0.85+25</f>
        <v>17705</v>
      </c>
      <c r="EI12" s="237">
        <f>'BAR BB| Open rates'!EI12*0.85+25</f>
        <v>17705</v>
      </c>
      <c r="EJ12" s="237">
        <f>'BAR BB| Open rates'!EJ12*0.85+25</f>
        <v>17705</v>
      </c>
      <c r="EK12" s="237">
        <f>'BAR BB| Open rates'!EK12*0.85+25</f>
        <v>17705</v>
      </c>
      <c r="EL12" s="237">
        <f>'BAR BB| Open rates'!EL12*0.85+25</f>
        <v>18555</v>
      </c>
      <c r="EM12" s="237">
        <f>'BAR BB| Open rates'!EM12*0.85+25</f>
        <v>18555</v>
      </c>
      <c r="EN12" s="237">
        <f>'BAR BB| Open rates'!EN12*0.85+25</f>
        <v>17705</v>
      </c>
      <c r="EO12" s="237">
        <f>'BAR BB| Open rates'!EO12*0.85+25</f>
        <v>17705</v>
      </c>
      <c r="EP12" s="237">
        <f>'BAR BB| Open rates'!EP12*0.85+25</f>
        <v>17705</v>
      </c>
      <c r="EQ12" s="237">
        <f>'BAR BB| Open rates'!EQ12*0.85+25</f>
        <v>17705</v>
      </c>
      <c r="ER12" s="237">
        <f>'BAR BB| Open rates'!ER12*0.85+25</f>
        <v>17705</v>
      </c>
      <c r="ES12" s="237">
        <f>'BAR BB| Open rates'!ES12*0.85+25</f>
        <v>18555</v>
      </c>
      <c r="ET12" s="237">
        <f>'BAR BB| Open rates'!ET12*0.85+25</f>
        <v>18555</v>
      </c>
      <c r="EU12" s="237">
        <f>'BAR BB| Open rates'!EU12*0.85+25</f>
        <v>17705</v>
      </c>
      <c r="EV12" s="237">
        <f>'BAR BB| Open rates'!EV12*0.85+25</f>
        <v>17705</v>
      </c>
      <c r="EW12" s="237">
        <f>'BAR BB| Open rates'!EW12*0.85+25</f>
        <v>17705</v>
      </c>
      <c r="EX12" s="237">
        <f>'BAR BB| Open rates'!EX12*0.85+25</f>
        <v>17705</v>
      </c>
      <c r="EY12" s="237">
        <f>'BAR BB| Open rates'!EY12*0.85+25</f>
        <v>17705</v>
      </c>
      <c r="EZ12" s="237">
        <f>'BAR BB| Open rates'!EZ12*0.85+25</f>
        <v>18555</v>
      </c>
      <c r="FA12" s="237">
        <f>'BAR BB| Open rates'!FA12*0.85+25</f>
        <v>18555</v>
      </c>
      <c r="FB12" s="237">
        <f>'BAR BB| Open rates'!FB12*0.85+25</f>
        <v>17705</v>
      </c>
      <c r="FC12" s="237">
        <f>'BAR BB| Open rates'!FC12*0.85+25</f>
        <v>17705</v>
      </c>
      <c r="FD12" s="237">
        <f>'BAR BB| Open rates'!FD12*0.85+25</f>
        <v>17705</v>
      </c>
      <c r="FE12" s="237">
        <f>'BAR BB| Open rates'!FE12*0.85+25</f>
        <v>17705</v>
      </c>
      <c r="FF12" s="237">
        <f>'BAR BB| Open rates'!FF12*0.85+25</f>
        <v>17705</v>
      </c>
      <c r="FG12" s="237">
        <f>'BAR BB| Open rates'!FG12*0.85+25</f>
        <v>18555</v>
      </c>
      <c r="FH12" s="237">
        <f>'BAR BB| Open rates'!FH12*0.85+25</f>
        <v>18555</v>
      </c>
      <c r="FI12" s="237">
        <f>'BAR BB| Open rates'!FI12*0.85+25</f>
        <v>17705</v>
      </c>
      <c r="FJ12" s="237">
        <f>'BAR BB| Open rates'!FJ12*0.85+25</f>
        <v>17705</v>
      </c>
      <c r="FK12" s="237">
        <f>'BAR BB| Open rates'!FK12*0.85+25</f>
        <v>17705</v>
      </c>
      <c r="FL12" s="237">
        <f>'BAR BB| Open rates'!FL12*0.85+25</f>
        <v>17705</v>
      </c>
      <c r="FM12" s="237">
        <f>'BAR BB| Open rates'!FM12*0.85+25</f>
        <v>17705</v>
      </c>
      <c r="FN12" s="237">
        <f>'BAR BB| Open rates'!FN12*0.85+25</f>
        <v>18555</v>
      </c>
      <c r="FO12" s="237">
        <f>'BAR BB| Open rates'!FO12*0.85+25</f>
        <v>18555</v>
      </c>
      <c r="FP12" s="237">
        <f>'BAR BB| Open rates'!FP12*0.85+25</f>
        <v>17705</v>
      </c>
      <c r="FQ12" s="237">
        <f>'BAR BB| Open rates'!FQ12*0.85+25</f>
        <v>17705</v>
      </c>
      <c r="FR12" s="237">
        <f>'BAR BB| Open rates'!FR12*0.85+25</f>
        <v>17705</v>
      </c>
      <c r="FS12" s="237">
        <f>'BAR BB| Open rates'!FS12*0.85+25</f>
        <v>17705</v>
      </c>
      <c r="FT12" s="237">
        <f>'BAR BB| Open rates'!FT12*0.85+25</f>
        <v>17705</v>
      </c>
      <c r="FU12" s="237">
        <f>'BAR BB| Open rates'!FU12*0.85+25</f>
        <v>18555</v>
      </c>
      <c r="FV12" s="237">
        <f>'BAR BB| Open rates'!FV12*0.85+25</f>
        <v>18555</v>
      </c>
      <c r="FW12" s="237">
        <f>'BAR BB| Open rates'!FW12*0.85+25</f>
        <v>21700</v>
      </c>
      <c r="FX12" s="237">
        <f>'BAR BB| Open rates'!FX12*0.85+25</f>
        <v>21700</v>
      </c>
      <c r="FY12" s="237">
        <f>'BAR BB| Open rates'!FY12*0.85+25</f>
        <v>21700</v>
      </c>
      <c r="FZ12" s="237">
        <f>'BAR BB| Open rates'!FZ12*0.85+25</f>
        <v>21700</v>
      </c>
      <c r="GA12" s="237">
        <f>'BAR BB| Open rates'!GA12*0.85+25</f>
        <v>21700</v>
      </c>
      <c r="GB12" s="237">
        <f>'BAR BB| Open rates'!GB12*0.85+25</f>
        <v>23570</v>
      </c>
      <c r="GC12" s="237">
        <f>'BAR BB| Open rates'!GC12*0.85+25</f>
        <v>23570</v>
      </c>
      <c r="GD12" s="237">
        <f>'BAR BB| Open rates'!GD12*0.85+25</f>
        <v>23570</v>
      </c>
      <c r="GE12" s="237">
        <f>'BAR BB| Open rates'!GE12*0.85+25</f>
        <v>23570</v>
      </c>
    </row>
    <row r="13" spans="1:187" s="36" customFormat="1" ht="12" customHeight="1" x14ac:dyDescent="0.2">
      <c r="A13" s="236" t="s">
        <v>177</v>
      </c>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row>
    <row r="14" spans="1:187" s="36" customFormat="1" ht="12" customHeight="1" x14ac:dyDescent="0.2">
      <c r="A14" s="237">
        <v>1</v>
      </c>
      <c r="B14" s="237">
        <f>'BAR BB| Open rates'!B14*0.85+25</f>
        <v>33515</v>
      </c>
      <c r="C14" s="237">
        <f>'BAR BB| Open rates'!C14*0.85+25</f>
        <v>33515</v>
      </c>
      <c r="D14" s="237">
        <f>'BAR BB| Open rates'!D14*0.85+25</f>
        <v>31220</v>
      </c>
      <c r="E14" s="237">
        <f>'BAR BB| Open rates'!E14*0.85+25</f>
        <v>31220</v>
      </c>
      <c r="F14" s="237">
        <f>'BAR BB| Open rates'!F14*0.85+25</f>
        <v>29350</v>
      </c>
      <c r="G14" s="237">
        <f>'BAR BB| Open rates'!G14*0.85+25</f>
        <v>31220</v>
      </c>
      <c r="H14" s="237">
        <f>'BAR BB| Open rates'!H14*0.85+25</f>
        <v>31220</v>
      </c>
      <c r="I14" s="237">
        <f>'BAR BB| Open rates'!I14*0.85+25</f>
        <v>32920</v>
      </c>
      <c r="J14" s="237">
        <f>'BAR BB| Open rates'!J14*0.85+25</f>
        <v>32920</v>
      </c>
      <c r="K14" s="237">
        <f>'BAR BB| Open rates'!K14*0.85+25</f>
        <v>31220</v>
      </c>
      <c r="L14" s="237">
        <f>'BAR BB| Open rates'!L14*0.85+25</f>
        <v>31220</v>
      </c>
      <c r="M14" s="237">
        <f>'BAR BB| Open rates'!M14*0.85+25</f>
        <v>31220</v>
      </c>
      <c r="N14" s="237">
        <f>'BAR BB| Open rates'!N14*0.85+25</f>
        <v>31220</v>
      </c>
      <c r="O14" s="237">
        <f>'BAR BB| Open rates'!O14*0.85+25</f>
        <v>31220</v>
      </c>
      <c r="P14" s="237">
        <f>'BAR BB| Open rates'!P14*0.85+25</f>
        <v>32920</v>
      </c>
      <c r="Q14" s="237">
        <f>'BAR BB| Open rates'!Q14*0.85+25</f>
        <v>32920</v>
      </c>
      <c r="R14" s="237">
        <f>'BAR BB| Open rates'!R14*0.85+25</f>
        <v>32920</v>
      </c>
      <c r="S14" s="237">
        <f>'BAR BB| Open rates'!S14*0.85+25</f>
        <v>32920</v>
      </c>
      <c r="T14" s="237">
        <f>'BAR BB| Open rates'!T14*0.85+25</f>
        <v>32920</v>
      </c>
      <c r="U14" s="237">
        <f>'BAR BB| Open rates'!U14*0.85+25</f>
        <v>32920</v>
      </c>
      <c r="V14" s="237">
        <f>'BAR BB| Open rates'!V14*0.85+25</f>
        <v>32920</v>
      </c>
      <c r="W14" s="237">
        <f>'BAR BB| Open rates'!W14*0.85+25</f>
        <v>34620</v>
      </c>
      <c r="X14" s="237">
        <f>'BAR BB| Open rates'!X14*0.85+25</f>
        <v>34620</v>
      </c>
      <c r="Y14" s="237">
        <f>'BAR BB| Open rates'!Y14*0.85+25</f>
        <v>32920</v>
      </c>
      <c r="Z14" s="237">
        <f>'BAR BB| Open rates'!Z14*0.85+25</f>
        <v>32920</v>
      </c>
      <c r="AA14" s="237">
        <f>'BAR BB| Open rates'!AA14*0.85+25</f>
        <v>32920</v>
      </c>
      <c r="AB14" s="237">
        <f>'BAR BB| Open rates'!AB14*0.85+25</f>
        <v>32920</v>
      </c>
      <c r="AC14" s="237">
        <f>'BAR BB| Open rates'!AC14*0.85+25</f>
        <v>32920</v>
      </c>
      <c r="AD14" s="237">
        <f>'BAR BB| Open rates'!AD14*0.85+25</f>
        <v>34620</v>
      </c>
      <c r="AE14" s="237">
        <f>'BAR BB| Open rates'!AE14*0.85+25</f>
        <v>34620</v>
      </c>
      <c r="AF14" s="237">
        <f>'BAR BB| Open rates'!AF14*0.85+25</f>
        <v>32920</v>
      </c>
      <c r="AG14" s="237">
        <f>'BAR BB| Open rates'!AG14*0.85+25</f>
        <v>32920</v>
      </c>
      <c r="AH14" s="237">
        <f>'BAR BB| Open rates'!AH14*0.85+25</f>
        <v>32920</v>
      </c>
      <c r="AI14" s="237">
        <f>'BAR BB| Open rates'!AI14*0.85+25</f>
        <v>32920</v>
      </c>
      <c r="AJ14" s="237">
        <f>'BAR BB| Open rates'!AJ14*0.85+25</f>
        <v>32920</v>
      </c>
      <c r="AK14" s="237">
        <f>'BAR BB| Open rates'!AK14*0.85+25</f>
        <v>34620</v>
      </c>
      <c r="AL14" s="237">
        <f>'BAR BB| Open rates'!AL14*0.85+25</f>
        <v>34620</v>
      </c>
      <c r="AM14" s="237">
        <f>'BAR BB| Open rates'!AM14*0.85+25</f>
        <v>32920</v>
      </c>
      <c r="AN14" s="237">
        <f>'BAR BB| Open rates'!AN14*0.85+25</f>
        <v>32920</v>
      </c>
      <c r="AO14" s="237">
        <f>'BAR BB| Open rates'!AO14*0.85+25</f>
        <v>32920</v>
      </c>
      <c r="AP14" s="237">
        <f>'BAR BB| Open rates'!AP14*0.85+25</f>
        <v>32920</v>
      </c>
      <c r="AQ14" s="237">
        <f>'BAR BB| Open rates'!AQ14*0.85+25</f>
        <v>32920</v>
      </c>
      <c r="AR14" s="237">
        <f>'BAR BB| Open rates'!AR14*0.85+25</f>
        <v>34620</v>
      </c>
      <c r="AS14" s="237">
        <f>'BAR BB| Open rates'!AS14*0.85+25</f>
        <v>34620</v>
      </c>
      <c r="AT14" s="237">
        <f>'BAR BB| Open rates'!AT14*0.85+25</f>
        <v>32920</v>
      </c>
      <c r="AU14" s="237">
        <f>'BAR BB| Open rates'!AU14*0.85+25</f>
        <v>32920</v>
      </c>
      <c r="AV14" s="237">
        <f>'BAR BB| Open rates'!AV14*0.85+25</f>
        <v>32920</v>
      </c>
      <c r="AW14" s="237">
        <f>'BAR BB| Open rates'!AW14*0.85+25</f>
        <v>32920</v>
      </c>
      <c r="AX14" s="237">
        <f>'BAR BB| Open rates'!AX14*0.85+25</f>
        <v>32920</v>
      </c>
      <c r="AY14" s="237">
        <f>'BAR BB| Open rates'!AY14*0.85+25</f>
        <v>34620</v>
      </c>
      <c r="AZ14" s="237">
        <f>'BAR BB| Open rates'!AZ14*0.85+25</f>
        <v>34620</v>
      </c>
      <c r="BA14" s="237">
        <f>'BAR BB| Open rates'!BA14*0.85+25</f>
        <v>32920</v>
      </c>
      <c r="BB14" s="237">
        <f>'BAR BB| Open rates'!BB14*0.85+25</f>
        <v>32920</v>
      </c>
      <c r="BC14" s="237">
        <f>'BAR BB| Open rates'!BC14*0.85+25</f>
        <v>32920</v>
      </c>
      <c r="BD14" s="237">
        <f>'BAR BB| Open rates'!BD14*0.85+25</f>
        <v>32920</v>
      </c>
      <c r="BE14" s="237">
        <f>'BAR BB| Open rates'!BE14*0.85+25</f>
        <v>32920</v>
      </c>
      <c r="BF14" s="237">
        <f>'BAR BB| Open rates'!BF14*0.85+25</f>
        <v>34620</v>
      </c>
      <c r="BG14" s="237">
        <f>'BAR BB| Open rates'!BG14*0.85+25</f>
        <v>34620</v>
      </c>
      <c r="BH14" s="237">
        <f>'BAR BB| Open rates'!BH14*0.85+25</f>
        <v>30200</v>
      </c>
      <c r="BI14" s="237">
        <f>'BAR BB| Open rates'!BI14*0.85+25</f>
        <v>30200</v>
      </c>
      <c r="BJ14" s="237">
        <f>'BAR BB| Open rates'!BJ14*0.85+25</f>
        <v>30200</v>
      </c>
      <c r="BK14" s="237">
        <f>'BAR BB| Open rates'!BK14*0.85+25</f>
        <v>30200</v>
      </c>
      <c r="BL14" s="237">
        <f>'BAR BB| Open rates'!BL14*0.85+25</f>
        <v>30200</v>
      </c>
      <c r="BM14" s="237">
        <f>'BAR BB| Open rates'!BM14*0.85+25</f>
        <v>31220</v>
      </c>
      <c r="BN14" s="237">
        <f>'BAR BB| Open rates'!BN14*0.85+25</f>
        <v>31220</v>
      </c>
      <c r="BO14" s="237">
        <f>'BAR BB| Open rates'!BO14*0.85+25</f>
        <v>29350</v>
      </c>
      <c r="BP14" s="237">
        <f>'BAR BB| Open rates'!BP14*0.85+25</f>
        <v>29350</v>
      </c>
      <c r="BQ14" s="237">
        <f>'BAR BB| Open rates'!BQ14*0.85+25</f>
        <v>31220</v>
      </c>
      <c r="BR14" s="237">
        <f>'BAR BB| Open rates'!BR14*0.85+25</f>
        <v>31220</v>
      </c>
      <c r="BS14" s="237">
        <f>'BAR BB| Open rates'!BS14*0.85+25</f>
        <v>31220</v>
      </c>
      <c r="BT14" s="237">
        <f>'BAR BB| Open rates'!BT14*0.85+25</f>
        <v>31220</v>
      </c>
      <c r="BU14" s="237">
        <f>'BAR BB| Open rates'!BU14*0.85+25</f>
        <v>31220</v>
      </c>
      <c r="BV14" s="237">
        <f>'BAR BB| Open rates'!BV14*0.85+25</f>
        <v>29350</v>
      </c>
      <c r="BW14" s="237">
        <f>'BAR BB| Open rates'!BW14*0.85+25</f>
        <v>29350</v>
      </c>
      <c r="BX14" s="237">
        <f>'BAR BB| Open rates'!BX14*0.85+25</f>
        <v>29350</v>
      </c>
      <c r="BY14" s="237">
        <f>'BAR BB| Open rates'!BY14*0.85+25</f>
        <v>29350</v>
      </c>
      <c r="BZ14" s="237">
        <f>'BAR BB| Open rates'!BZ14*0.85+25</f>
        <v>29350</v>
      </c>
      <c r="CA14" s="237">
        <f>'BAR BB| Open rates'!CA14*0.85+25</f>
        <v>31220</v>
      </c>
      <c r="CB14" s="237">
        <f>'BAR BB| Open rates'!CB14*0.85+25</f>
        <v>31220</v>
      </c>
      <c r="CC14" s="237">
        <f>'BAR BB| Open rates'!CC14*0.85+25</f>
        <v>29350</v>
      </c>
      <c r="CD14" s="237">
        <f>'BAR BB| Open rates'!CD14*0.85+25</f>
        <v>29350</v>
      </c>
      <c r="CE14" s="237">
        <f>'BAR BB| Open rates'!CE14*0.85+25</f>
        <v>29350</v>
      </c>
      <c r="CF14" s="237">
        <f>'BAR BB| Open rates'!CF14*0.85+25</f>
        <v>29350</v>
      </c>
      <c r="CG14" s="237">
        <f>'BAR BB| Open rates'!CG14*0.85+25</f>
        <v>29350</v>
      </c>
      <c r="CH14" s="237">
        <f>'BAR BB| Open rates'!CH14*0.85+25</f>
        <v>31220</v>
      </c>
      <c r="CI14" s="237">
        <f>'BAR BB| Open rates'!CI14*0.85+25</f>
        <v>31220</v>
      </c>
      <c r="CJ14" s="237">
        <f>'BAR BB| Open rates'!CJ14*0.85+25</f>
        <v>29350</v>
      </c>
      <c r="CK14" s="237">
        <f>'BAR BB| Open rates'!CK14*0.85+25</f>
        <v>29350</v>
      </c>
      <c r="CL14" s="237">
        <f>'BAR BB| Open rates'!CL14*0.85+25</f>
        <v>29350</v>
      </c>
      <c r="CM14" s="237">
        <f>'BAR BB| Open rates'!CM14*0.85+25</f>
        <v>29350</v>
      </c>
      <c r="CN14" s="237">
        <f>'BAR BB| Open rates'!CN14*0.85+25</f>
        <v>29350</v>
      </c>
      <c r="CO14" s="237">
        <f>'BAR BB| Open rates'!CO14*0.85+25</f>
        <v>31220</v>
      </c>
      <c r="CP14" s="237">
        <f>'BAR BB| Open rates'!CP14*0.85+25</f>
        <v>31220</v>
      </c>
      <c r="CQ14" s="237">
        <f>'BAR BB| Open rates'!CQ14*0.85+25</f>
        <v>29350</v>
      </c>
      <c r="CR14" s="237">
        <f>'BAR BB| Open rates'!CR14*0.85+25</f>
        <v>29350</v>
      </c>
      <c r="CS14" s="237">
        <f>'BAR BB| Open rates'!CS14*0.85+25</f>
        <v>29350</v>
      </c>
      <c r="CT14" s="237">
        <f>'BAR BB| Open rates'!CT14*0.85+25</f>
        <v>29350</v>
      </c>
      <c r="CU14" s="237">
        <f>'BAR BB| Open rates'!CU14*0.85+25</f>
        <v>27055</v>
      </c>
      <c r="CV14" s="237">
        <f>'BAR BB| Open rates'!CV14*0.85+25</f>
        <v>27055</v>
      </c>
      <c r="CW14" s="237">
        <f>'BAR BB| Open rates'!CW14*0.85+25</f>
        <v>27055</v>
      </c>
      <c r="CX14" s="237">
        <f>'BAR BB| Open rates'!CX14*0.85+25</f>
        <v>25355</v>
      </c>
      <c r="CY14" s="237">
        <f>'BAR BB| Open rates'!CY14*0.85+25</f>
        <v>25355</v>
      </c>
      <c r="CZ14" s="237">
        <f>'BAR BB| Open rates'!CZ14*0.85+25</f>
        <v>25355</v>
      </c>
      <c r="DA14" s="237">
        <f>'BAR BB| Open rates'!DA14*0.85+25</f>
        <v>25355</v>
      </c>
      <c r="DB14" s="237">
        <f>'BAR BB| Open rates'!DB14*0.85+25</f>
        <v>25355</v>
      </c>
      <c r="DC14" s="237">
        <f>'BAR BB| Open rates'!DC14*0.85+25</f>
        <v>27055</v>
      </c>
      <c r="DD14" s="237">
        <f>'BAR BB| Open rates'!DD14*0.85+25</f>
        <v>27055</v>
      </c>
      <c r="DE14" s="237">
        <f>'BAR BB| Open rates'!DE14*0.85+25</f>
        <v>25355</v>
      </c>
      <c r="DF14" s="237">
        <f>'BAR BB| Open rates'!DF14*0.85+25</f>
        <v>25355</v>
      </c>
      <c r="DG14" s="237">
        <f>'BAR BB| Open rates'!DG14*0.85+25</f>
        <v>25355</v>
      </c>
      <c r="DH14" s="237">
        <f>'BAR BB| Open rates'!DH14*0.85+25</f>
        <v>25355</v>
      </c>
      <c r="DI14" s="237">
        <f>'BAR BB| Open rates'!DI14*0.85+25</f>
        <v>25355</v>
      </c>
      <c r="DJ14" s="237">
        <f>'BAR BB| Open rates'!DJ14*0.85+25</f>
        <v>27055</v>
      </c>
      <c r="DK14" s="237">
        <f>'BAR BB| Open rates'!DK14*0.85+25</f>
        <v>27055</v>
      </c>
      <c r="DL14" s="237">
        <f>'BAR BB| Open rates'!DL14*0.85+25</f>
        <v>25355</v>
      </c>
      <c r="DM14" s="237">
        <f>'BAR BB| Open rates'!DM14*0.85+25</f>
        <v>25355</v>
      </c>
      <c r="DN14" s="237">
        <f>'BAR BB| Open rates'!DN14*0.85+25</f>
        <v>25355</v>
      </c>
      <c r="DO14" s="237">
        <f>'BAR BB| Open rates'!DO14*0.85+25</f>
        <v>25355</v>
      </c>
      <c r="DP14" s="237">
        <f>'BAR BB| Open rates'!DP14*0.85+25</f>
        <v>25355</v>
      </c>
      <c r="DQ14" s="237">
        <f>'BAR BB| Open rates'!DQ14*0.85+25</f>
        <v>27055</v>
      </c>
      <c r="DR14" s="237">
        <f>'BAR BB| Open rates'!DR14*0.85+25</f>
        <v>27055</v>
      </c>
      <c r="DS14" s="237">
        <f>'BAR BB| Open rates'!DS14*0.85+25</f>
        <v>25355</v>
      </c>
      <c r="DT14" s="237">
        <f>'BAR BB| Open rates'!DT14*0.85+25</f>
        <v>25355</v>
      </c>
      <c r="DU14" s="237">
        <f>'BAR BB| Open rates'!DU14*0.85+25</f>
        <v>25355</v>
      </c>
      <c r="DV14" s="237">
        <f>'BAR BB| Open rates'!DV14*0.85+25</f>
        <v>25355</v>
      </c>
      <c r="DW14" s="237">
        <f>'BAR BB| Open rates'!DW14*0.85+25</f>
        <v>25355</v>
      </c>
      <c r="DX14" s="237">
        <f>'BAR BB| Open rates'!DX14*0.85+25</f>
        <v>27055</v>
      </c>
      <c r="DY14" s="237">
        <f>'BAR BB| Open rates'!DY14*0.85+25</f>
        <v>27055</v>
      </c>
      <c r="DZ14" s="237">
        <f>'BAR BB| Open rates'!DZ14*0.85+25</f>
        <v>28500</v>
      </c>
      <c r="EA14" s="237">
        <f>'BAR BB| Open rates'!EA14*0.85+25</f>
        <v>28500</v>
      </c>
      <c r="EB14" s="237">
        <f>'BAR BB| Open rates'!EB14*0.85+25</f>
        <v>28500</v>
      </c>
      <c r="EC14" s="237">
        <f>'BAR BB| Open rates'!EC14*0.85+25</f>
        <v>30370</v>
      </c>
      <c r="ED14" s="237">
        <f>'BAR BB| Open rates'!ED14*0.85+25</f>
        <v>30370</v>
      </c>
      <c r="EE14" s="237">
        <f>'BAR BB| Open rates'!EE14*0.85+25</f>
        <v>30370</v>
      </c>
      <c r="EF14" s="237">
        <f>'BAR BB| Open rates'!EF14*0.85+25</f>
        <v>30370</v>
      </c>
      <c r="EG14" s="237">
        <f>'BAR BB| Open rates'!EG14*0.85+25</f>
        <v>24505</v>
      </c>
      <c r="EH14" s="237">
        <f>'BAR BB| Open rates'!EH14*0.85+25</f>
        <v>22805</v>
      </c>
      <c r="EI14" s="237">
        <f>'BAR BB| Open rates'!EI14*0.85+25</f>
        <v>22805</v>
      </c>
      <c r="EJ14" s="237">
        <f>'BAR BB| Open rates'!EJ14*0.85+25</f>
        <v>22805</v>
      </c>
      <c r="EK14" s="237">
        <f>'BAR BB| Open rates'!EK14*0.85+25</f>
        <v>22805</v>
      </c>
      <c r="EL14" s="237">
        <f>'BAR BB| Open rates'!EL14*0.85+25</f>
        <v>23655</v>
      </c>
      <c r="EM14" s="237">
        <f>'BAR BB| Open rates'!EM14*0.85+25</f>
        <v>23655</v>
      </c>
      <c r="EN14" s="237">
        <f>'BAR BB| Open rates'!EN14*0.85+25</f>
        <v>22805</v>
      </c>
      <c r="EO14" s="237">
        <f>'BAR BB| Open rates'!EO14*0.85+25</f>
        <v>22805</v>
      </c>
      <c r="EP14" s="237">
        <f>'BAR BB| Open rates'!EP14*0.85+25</f>
        <v>22805</v>
      </c>
      <c r="EQ14" s="237">
        <f>'BAR BB| Open rates'!EQ14*0.85+25</f>
        <v>22805</v>
      </c>
      <c r="ER14" s="237">
        <f>'BAR BB| Open rates'!ER14*0.85+25</f>
        <v>22805</v>
      </c>
      <c r="ES14" s="237">
        <f>'BAR BB| Open rates'!ES14*0.85+25</f>
        <v>23655</v>
      </c>
      <c r="ET14" s="237">
        <f>'BAR BB| Open rates'!ET14*0.85+25</f>
        <v>23655</v>
      </c>
      <c r="EU14" s="237">
        <f>'BAR BB| Open rates'!EU14*0.85+25</f>
        <v>22805</v>
      </c>
      <c r="EV14" s="237">
        <f>'BAR BB| Open rates'!EV14*0.85+25</f>
        <v>22805</v>
      </c>
      <c r="EW14" s="237">
        <f>'BAR BB| Open rates'!EW14*0.85+25</f>
        <v>22805</v>
      </c>
      <c r="EX14" s="237">
        <f>'BAR BB| Open rates'!EX14*0.85+25</f>
        <v>22805</v>
      </c>
      <c r="EY14" s="237">
        <f>'BAR BB| Open rates'!EY14*0.85+25</f>
        <v>22805</v>
      </c>
      <c r="EZ14" s="237">
        <f>'BAR BB| Open rates'!EZ14*0.85+25</f>
        <v>23655</v>
      </c>
      <c r="FA14" s="237">
        <f>'BAR BB| Open rates'!FA14*0.85+25</f>
        <v>23655</v>
      </c>
      <c r="FB14" s="237">
        <f>'BAR BB| Open rates'!FB14*0.85+25</f>
        <v>22805</v>
      </c>
      <c r="FC14" s="237">
        <f>'BAR BB| Open rates'!FC14*0.85+25</f>
        <v>22805</v>
      </c>
      <c r="FD14" s="237">
        <f>'BAR BB| Open rates'!FD14*0.85+25</f>
        <v>22805</v>
      </c>
      <c r="FE14" s="237">
        <f>'BAR BB| Open rates'!FE14*0.85+25</f>
        <v>22805</v>
      </c>
      <c r="FF14" s="237">
        <f>'BAR BB| Open rates'!FF14*0.85+25</f>
        <v>22805</v>
      </c>
      <c r="FG14" s="237">
        <f>'BAR BB| Open rates'!FG14*0.85+25</f>
        <v>23655</v>
      </c>
      <c r="FH14" s="237">
        <f>'BAR BB| Open rates'!FH14*0.85+25</f>
        <v>23655</v>
      </c>
      <c r="FI14" s="237">
        <f>'BAR BB| Open rates'!FI14*0.85+25</f>
        <v>22805</v>
      </c>
      <c r="FJ14" s="237">
        <f>'BAR BB| Open rates'!FJ14*0.85+25</f>
        <v>22805</v>
      </c>
      <c r="FK14" s="237">
        <f>'BAR BB| Open rates'!FK14*0.85+25</f>
        <v>22805</v>
      </c>
      <c r="FL14" s="237">
        <f>'BAR BB| Open rates'!FL14*0.85+25</f>
        <v>22805</v>
      </c>
      <c r="FM14" s="237">
        <f>'BAR BB| Open rates'!FM14*0.85+25</f>
        <v>22805</v>
      </c>
      <c r="FN14" s="237">
        <f>'BAR BB| Open rates'!FN14*0.85+25</f>
        <v>23655</v>
      </c>
      <c r="FO14" s="237">
        <f>'BAR BB| Open rates'!FO14*0.85+25</f>
        <v>23655</v>
      </c>
      <c r="FP14" s="237">
        <f>'BAR BB| Open rates'!FP14*0.85+25</f>
        <v>22805</v>
      </c>
      <c r="FQ14" s="237">
        <f>'BAR BB| Open rates'!FQ14*0.85+25</f>
        <v>22805</v>
      </c>
      <c r="FR14" s="237">
        <f>'BAR BB| Open rates'!FR14*0.85+25</f>
        <v>22805</v>
      </c>
      <c r="FS14" s="237">
        <f>'BAR BB| Open rates'!FS14*0.85+25</f>
        <v>22805</v>
      </c>
      <c r="FT14" s="237">
        <f>'BAR BB| Open rates'!FT14*0.85+25</f>
        <v>22805</v>
      </c>
      <c r="FU14" s="237">
        <f>'BAR BB| Open rates'!FU14*0.85+25</f>
        <v>23655</v>
      </c>
      <c r="FV14" s="237">
        <f>'BAR BB| Open rates'!FV14*0.85+25</f>
        <v>23655</v>
      </c>
      <c r="FW14" s="237">
        <f>'BAR BB| Open rates'!FW14*0.85+25</f>
        <v>26800</v>
      </c>
      <c r="FX14" s="237">
        <f>'BAR BB| Open rates'!FX14*0.85+25</f>
        <v>26800</v>
      </c>
      <c r="FY14" s="237">
        <f>'BAR BB| Open rates'!FY14*0.85+25</f>
        <v>26800</v>
      </c>
      <c r="FZ14" s="237">
        <f>'BAR BB| Open rates'!FZ14*0.85+25</f>
        <v>26800</v>
      </c>
      <c r="GA14" s="237">
        <f>'BAR BB| Open rates'!GA14*0.85+25</f>
        <v>26800</v>
      </c>
      <c r="GB14" s="237">
        <f>'BAR BB| Open rates'!GB14*0.85+25</f>
        <v>28670</v>
      </c>
      <c r="GC14" s="237">
        <f>'BAR BB| Open rates'!GC14*0.85+25</f>
        <v>28670</v>
      </c>
      <c r="GD14" s="237">
        <f>'BAR BB| Open rates'!GD14*0.85+25</f>
        <v>28670</v>
      </c>
      <c r="GE14" s="237">
        <f>'BAR BB| Open rates'!GE14*0.85+25</f>
        <v>28670</v>
      </c>
    </row>
    <row r="15" spans="1:187" s="36" customFormat="1" ht="12" customHeight="1" x14ac:dyDescent="0.2">
      <c r="A15" s="237">
        <v>2</v>
      </c>
      <c r="B15" s="237">
        <f>'BAR BB| Open rates'!B15*0.85+25</f>
        <v>36065</v>
      </c>
      <c r="C15" s="237">
        <f>'BAR BB| Open rates'!C15*0.85+25</f>
        <v>36065</v>
      </c>
      <c r="D15" s="237">
        <f>'BAR BB| Open rates'!D15*0.85+25</f>
        <v>33770</v>
      </c>
      <c r="E15" s="237">
        <f>'BAR BB| Open rates'!E15*0.85+25</f>
        <v>33770</v>
      </c>
      <c r="F15" s="237">
        <f>'BAR BB| Open rates'!F15*0.85+25</f>
        <v>31900</v>
      </c>
      <c r="G15" s="237">
        <f>'BAR BB| Open rates'!G15*0.85+25</f>
        <v>33770</v>
      </c>
      <c r="H15" s="237">
        <f>'BAR BB| Open rates'!H15*0.85+25</f>
        <v>33770</v>
      </c>
      <c r="I15" s="237">
        <f>'BAR BB| Open rates'!I15*0.85+25</f>
        <v>35470</v>
      </c>
      <c r="J15" s="237">
        <f>'BAR BB| Open rates'!J15*0.85+25</f>
        <v>35470</v>
      </c>
      <c r="K15" s="237">
        <f>'BAR BB| Open rates'!K15*0.85+25</f>
        <v>33770</v>
      </c>
      <c r="L15" s="237">
        <f>'BAR BB| Open rates'!L15*0.85+25</f>
        <v>33770</v>
      </c>
      <c r="M15" s="237">
        <f>'BAR BB| Open rates'!M15*0.85+25</f>
        <v>33770</v>
      </c>
      <c r="N15" s="237">
        <f>'BAR BB| Open rates'!N15*0.85+25</f>
        <v>33770</v>
      </c>
      <c r="O15" s="237">
        <f>'BAR BB| Open rates'!O15*0.85+25</f>
        <v>33770</v>
      </c>
      <c r="P15" s="237">
        <f>'BAR BB| Open rates'!P15*0.85+25</f>
        <v>35470</v>
      </c>
      <c r="Q15" s="237">
        <f>'BAR BB| Open rates'!Q15*0.85+25</f>
        <v>35470</v>
      </c>
      <c r="R15" s="237">
        <f>'BAR BB| Open rates'!R15*0.85+25</f>
        <v>35470</v>
      </c>
      <c r="S15" s="237">
        <f>'BAR BB| Open rates'!S15*0.85+25</f>
        <v>35470</v>
      </c>
      <c r="T15" s="237">
        <f>'BAR BB| Open rates'!T15*0.85+25</f>
        <v>35470</v>
      </c>
      <c r="U15" s="237">
        <f>'BAR BB| Open rates'!U15*0.85+25</f>
        <v>35470</v>
      </c>
      <c r="V15" s="237">
        <f>'BAR BB| Open rates'!V15*0.85+25</f>
        <v>35470</v>
      </c>
      <c r="W15" s="237">
        <f>'BAR BB| Open rates'!W15*0.85+25</f>
        <v>37170</v>
      </c>
      <c r="X15" s="237">
        <f>'BAR BB| Open rates'!X15*0.85+25</f>
        <v>37170</v>
      </c>
      <c r="Y15" s="237">
        <f>'BAR BB| Open rates'!Y15*0.85+25</f>
        <v>35470</v>
      </c>
      <c r="Z15" s="237">
        <f>'BAR BB| Open rates'!Z15*0.85+25</f>
        <v>35470</v>
      </c>
      <c r="AA15" s="237">
        <f>'BAR BB| Open rates'!AA15*0.85+25</f>
        <v>35470</v>
      </c>
      <c r="AB15" s="237">
        <f>'BAR BB| Open rates'!AB15*0.85+25</f>
        <v>35470</v>
      </c>
      <c r="AC15" s="237">
        <f>'BAR BB| Open rates'!AC15*0.85+25</f>
        <v>35470</v>
      </c>
      <c r="AD15" s="237">
        <f>'BAR BB| Open rates'!AD15*0.85+25</f>
        <v>37170</v>
      </c>
      <c r="AE15" s="237">
        <f>'BAR BB| Open rates'!AE15*0.85+25</f>
        <v>37170</v>
      </c>
      <c r="AF15" s="237">
        <f>'BAR BB| Open rates'!AF15*0.85+25</f>
        <v>35470</v>
      </c>
      <c r="AG15" s="237">
        <f>'BAR BB| Open rates'!AG15*0.85+25</f>
        <v>35470</v>
      </c>
      <c r="AH15" s="237">
        <f>'BAR BB| Open rates'!AH15*0.85+25</f>
        <v>35470</v>
      </c>
      <c r="AI15" s="237">
        <f>'BAR BB| Open rates'!AI15*0.85+25</f>
        <v>35470</v>
      </c>
      <c r="AJ15" s="237">
        <f>'BAR BB| Open rates'!AJ15*0.85+25</f>
        <v>35470</v>
      </c>
      <c r="AK15" s="237">
        <f>'BAR BB| Open rates'!AK15*0.85+25</f>
        <v>37170</v>
      </c>
      <c r="AL15" s="237">
        <f>'BAR BB| Open rates'!AL15*0.85+25</f>
        <v>37170</v>
      </c>
      <c r="AM15" s="237">
        <f>'BAR BB| Open rates'!AM15*0.85+25</f>
        <v>35470</v>
      </c>
      <c r="AN15" s="237">
        <f>'BAR BB| Open rates'!AN15*0.85+25</f>
        <v>35470</v>
      </c>
      <c r="AO15" s="237">
        <f>'BAR BB| Open rates'!AO15*0.85+25</f>
        <v>35470</v>
      </c>
      <c r="AP15" s="237">
        <f>'BAR BB| Open rates'!AP15*0.85+25</f>
        <v>35470</v>
      </c>
      <c r="AQ15" s="237">
        <f>'BAR BB| Open rates'!AQ15*0.85+25</f>
        <v>35470</v>
      </c>
      <c r="AR15" s="237">
        <f>'BAR BB| Open rates'!AR15*0.85+25</f>
        <v>37170</v>
      </c>
      <c r="AS15" s="237">
        <f>'BAR BB| Open rates'!AS15*0.85+25</f>
        <v>37170</v>
      </c>
      <c r="AT15" s="237">
        <f>'BAR BB| Open rates'!AT15*0.85+25</f>
        <v>35470</v>
      </c>
      <c r="AU15" s="237">
        <f>'BAR BB| Open rates'!AU15*0.85+25</f>
        <v>35470</v>
      </c>
      <c r="AV15" s="237">
        <f>'BAR BB| Open rates'!AV15*0.85+25</f>
        <v>35470</v>
      </c>
      <c r="AW15" s="237">
        <f>'BAR BB| Open rates'!AW15*0.85+25</f>
        <v>35470</v>
      </c>
      <c r="AX15" s="237">
        <f>'BAR BB| Open rates'!AX15*0.85+25</f>
        <v>35470</v>
      </c>
      <c r="AY15" s="237">
        <f>'BAR BB| Open rates'!AY15*0.85+25</f>
        <v>37170</v>
      </c>
      <c r="AZ15" s="237">
        <f>'BAR BB| Open rates'!AZ15*0.85+25</f>
        <v>37170</v>
      </c>
      <c r="BA15" s="237">
        <f>'BAR BB| Open rates'!BA15*0.85+25</f>
        <v>35470</v>
      </c>
      <c r="BB15" s="237">
        <f>'BAR BB| Open rates'!BB15*0.85+25</f>
        <v>35470</v>
      </c>
      <c r="BC15" s="237">
        <f>'BAR BB| Open rates'!BC15*0.85+25</f>
        <v>35470</v>
      </c>
      <c r="BD15" s="237">
        <f>'BAR BB| Open rates'!BD15*0.85+25</f>
        <v>35470</v>
      </c>
      <c r="BE15" s="237">
        <f>'BAR BB| Open rates'!BE15*0.85+25</f>
        <v>35470</v>
      </c>
      <c r="BF15" s="237">
        <f>'BAR BB| Open rates'!BF15*0.85+25</f>
        <v>37170</v>
      </c>
      <c r="BG15" s="237">
        <f>'BAR BB| Open rates'!BG15*0.85+25</f>
        <v>37170</v>
      </c>
      <c r="BH15" s="237">
        <f>'BAR BB| Open rates'!BH15*0.85+25</f>
        <v>32750</v>
      </c>
      <c r="BI15" s="237">
        <f>'BAR BB| Open rates'!BI15*0.85+25</f>
        <v>32750</v>
      </c>
      <c r="BJ15" s="237">
        <f>'BAR BB| Open rates'!BJ15*0.85+25</f>
        <v>32750</v>
      </c>
      <c r="BK15" s="237">
        <f>'BAR BB| Open rates'!BK15*0.85+25</f>
        <v>32750</v>
      </c>
      <c r="BL15" s="237">
        <f>'BAR BB| Open rates'!BL15*0.85+25</f>
        <v>32750</v>
      </c>
      <c r="BM15" s="237">
        <f>'BAR BB| Open rates'!BM15*0.85+25</f>
        <v>33770</v>
      </c>
      <c r="BN15" s="237">
        <f>'BAR BB| Open rates'!BN15*0.85+25</f>
        <v>33770</v>
      </c>
      <c r="BO15" s="237">
        <f>'BAR BB| Open rates'!BO15*0.85+25</f>
        <v>31900</v>
      </c>
      <c r="BP15" s="237">
        <f>'BAR BB| Open rates'!BP15*0.85+25</f>
        <v>31900</v>
      </c>
      <c r="BQ15" s="237">
        <f>'BAR BB| Open rates'!BQ15*0.85+25</f>
        <v>33770</v>
      </c>
      <c r="BR15" s="237">
        <f>'BAR BB| Open rates'!BR15*0.85+25</f>
        <v>33770</v>
      </c>
      <c r="BS15" s="237">
        <f>'BAR BB| Open rates'!BS15*0.85+25</f>
        <v>33770</v>
      </c>
      <c r="BT15" s="237">
        <f>'BAR BB| Open rates'!BT15*0.85+25</f>
        <v>33770</v>
      </c>
      <c r="BU15" s="237">
        <f>'BAR BB| Open rates'!BU15*0.85+25</f>
        <v>33770</v>
      </c>
      <c r="BV15" s="237">
        <f>'BAR BB| Open rates'!BV15*0.85+25</f>
        <v>31900</v>
      </c>
      <c r="BW15" s="237">
        <f>'BAR BB| Open rates'!BW15*0.85+25</f>
        <v>31900</v>
      </c>
      <c r="BX15" s="237">
        <f>'BAR BB| Open rates'!BX15*0.85+25</f>
        <v>31900</v>
      </c>
      <c r="BY15" s="237">
        <f>'BAR BB| Open rates'!BY15*0.85+25</f>
        <v>31900</v>
      </c>
      <c r="BZ15" s="237">
        <f>'BAR BB| Open rates'!BZ15*0.85+25</f>
        <v>31900</v>
      </c>
      <c r="CA15" s="237">
        <f>'BAR BB| Open rates'!CA15*0.85+25</f>
        <v>33770</v>
      </c>
      <c r="CB15" s="237">
        <f>'BAR BB| Open rates'!CB15*0.85+25</f>
        <v>33770</v>
      </c>
      <c r="CC15" s="237">
        <f>'BAR BB| Open rates'!CC15*0.85+25</f>
        <v>31900</v>
      </c>
      <c r="CD15" s="237">
        <f>'BAR BB| Open rates'!CD15*0.85+25</f>
        <v>31900</v>
      </c>
      <c r="CE15" s="237">
        <f>'BAR BB| Open rates'!CE15*0.85+25</f>
        <v>31900</v>
      </c>
      <c r="CF15" s="237">
        <f>'BAR BB| Open rates'!CF15*0.85+25</f>
        <v>31900</v>
      </c>
      <c r="CG15" s="237">
        <f>'BAR BB| Open rates'!CG15*0.85+25</f>
        <v>31900</v>
      </c>
      <c r="CH15" s="237">
        <f>'BAR BB| Open rates'!CH15*0.85+25</f>
        <v>33770</v>
      </c>
      <c r="CI15" s="237">
        <f>'BAR BB| Open rates'!CI15*0.85+25</f>
        <v>33770</v>
      </c>
      <c r="CJ15" s="237">
        <f>'BAR BB| Open rates'!CJ15*0.85+25</f>
        <v>31900</v>
      </c>
      <c r="CK15" s="237">
        <f>'BAR BB| Open rates'!CK15*0.85+25</f>
        <v>31900</v>
      </c>
      <c r="CL15" s="237">
        <f>'BAR BB| Open rates'!CL15*0.85+25</f>
        <v>31900</v>
      </c>
      <c r="CM15" s="237">
        <f>'BAR BB| Open rates'!CM15*0.85+25</f>
        <v>31900</v>
      </c>
      <c r="CN15" s="237">
        <f>'BAR BB| Open rates'!CN15*0.85+25</f>
        <v>31900</v>
      </c>
      <c r="CO15" s="237">
        <f>'BAR BB| Open rates'!CO15*0.85+25</f>
        <v>33770</v>
      </c>
      <c r="CP15" s="237">
        <f>'BAR BB| Open rates'!CP15*0.85+25</f>
        <v>33770</v>
      </c>
      <c r="CQ15" s="237">
        <f>'BAR BB| Open rates'!CQ15*0.85+25</f>
        <v>31900</v>
      </c>
      <c r="CR15" s="237">
        <f>'BAR BB| Open rates'!CR15*0.85+25</f>
        <v>31900</v>
      </c>
      <c r="CS15" s="237">
        <f>'BAR BB| Open rates'!CS15*0.85+25</f>
        <v>31900</v>
      </c>
      <c r="CT15" s="237">
        <f>'BAR BB| Open rates'!CT15*0.85+25</f>
        <v>31900</v>
      </c>
      <c r="CU15" s="237">
        <f>'BAR BB| Open rates'!CU15*0.85+25</f>
        <v>29605</v>
      </c>
      <c r="CV15" s="237">
        <f>'BAR BB| Open rates'!CV15*0.85+25</f>
        <v>29605</v>
      </c>
      <c r="CW15" s="237">
        <f>'BAR BB| Open rates'!CW15*0.85+25</f>
        <v>29605</v>
      </c>
      <c r="CX15" s="237">
        <f>'BAR BB| Open rates'!CX15*0.85+25</f>
        <v>27905</v>
      </c>
      <c r="CY15" s="237">
        <f>'BAR BB| Open rates'!CY15*0.85+25</f>
        <v>27905</v>
      </c>
      <c r="CZ15" s="237">
        <f>'BAR BB| Open rates'!CZ15*0.85+25</f>
        <v>27905</v>
      </c>
      <c r="DA15" s="237">
        <f>'BAR BB| Open rates'!DA15*0.85+25</f>
        <v>27905</v>
      </c>
      <c r="DB15" s="237">
        <f>'BAR BB| Open rates'!DB15*0.85+25</f>
        <v>27905</v>
      </c>
      <c r="DC15" s="237">
        <f>'BAR BB| Open rates'!DC15*0.85+25</f>
        <v>29605</v>
      </c>
      <c r="DD15" s="237">
        <f>'BAR BB| Open rates'!DD15*0.85+25</f>
        <v>29605</v>
      </c>
      <c r="DE15" s="237">
        <f>'BAR BB| Open rates'!DE15*0.85+25</f>
        <v>27905</v>
      </c>
      <c r="DF15" s="237">
        <f>'BAR BB| Open rates'!DF15*0.85+25</f>
        <v>27905</v>
      </c>
      <c r="DG15" s="237">
        <f>'BAR BB| Open rates'!DG15*0.85+25</f>
        <v>27905</v>
      </c>
      <c r="DH15" s="237">
        <f>'BAR BB| Open rates'!DH15*0.85+25</f>
        <v>27905</v>
      </c>
      <c r="DI15" s="237">
        <f>'BAR BB| Open rates'!DI15*0.85+25</f>
        <v>27905</v>
      </c>
      <c r="DJ15" s="237">
        <f>'BAR BB| Open rates'!DJ15*0.85+25</f>
        <v>29605</v>
      </c>
      <c r="DK15" s="237">
        <f>'BAR BB| Open rates'!DK15*0.85+25</f>
        <v>29605</v>
      </c>
      <c r="DL15" s="237">
        <f>'BAR BB| Open rates'!DL15*0.85+25</f>
        <v>27905</v>
      </c>
      <c r="DM15" s="237">
        <f>'BAR BB| Open rates'!DM15*0.85+25</f>
        <v>27905</v>
      </c>
      <c r="DN15" s="237">
        <f>'BAR BB| Open rates'!DN15*0.85+25</f>
        <v>27905</v>
      </c>
      <c r="DO15" s="237">
        <f>'BAR BB| Open rates'!DO15*0.85+25</f>
        <v>27905</v>
      </c>
      <c r="DP15" s="237">
        <f>'BAR BB| Open rates'!DP15*0.85+25</f>
        <v>27905</v>
      </c>
      <c r="DQ15" s="237">
        <f>'BAR BB| Open rates'!DQ15*0.85+25</f>
        <v>29605</v>
      </c>
      <c r="DR15" s="237">
        <f>'BAR BB| Open rates'!DR15*0.85+25</f>
        <v>29605</v>
      </c>
      <c r="DS15" s="237">
        <f>'BAR BB| Open rates'!DS15*0.85+25</f>
        <v>27905</v>
      </c>
      <c r="DT15" s="237">
        <f>'BAR BB| Open rates'!DT15*0.85+25</f>
        <v>27905</v>
      </c>
      <c r="DU15" s="237">
        <f>'BAR BB| Open rates'!DU15*0.85+25</f>
        <v>27905</v>
      </c>
      <c r="DV15" s="237">
        <f>'BAR BB| Open rates'!DV15*0.85+25</f>
        <v>27905</v>
      </c>
      <c r="DW15" s="237">
        <f>'BAR BB| Open rates'!DW15*0.85+25</f>
        <v>27905</v>
      </c>
      <c r="DX15" s="237">
        <f>'BAR BB| Open rates'!DX15*0.85+25</f>
        <v>29605</v>
      </c>
      <c r="DY15" s="237">
        <f>'BAR BB| Open rates'!DY15*0.85+25</f>
        <v>29605</v>
      </c>
      <c r="DZ15" s="237">
        <f>'BAR BB| Open rates'!DZ15*0.85+25</f>
        <v>31050</v>
      </c>
      <c r="EA15" s="237">
        <f>'BAR BB| Open rates'!EA15*0.85+25</f>
        <v>31050</v>
      </c>
      <c r="EB15" s="237">
        <f>'BAR BB| Open rates'!EB15*0.85+25</f>
        <v>31050</v>
      </c>
      <c r="EC15" s="237">
        <f>'BAR BB| Open rates'!EC15*0.85+25</f>
        <v>32920</v>
      </c>
      <c r="ED15" s="237">
        <f>'BAR BB| Open rates'!ED15*0.85+25</f>
        <v>32920</v>
      </c>
      <c r="EE15" s="237">
        <f>'BAR BB| Open rates'!EE15*0.85+25</f>
        <v>32920</v>
      </c>
      <c r="EF15" s="237">
        <f>'BAR BB| Open rates'!EF15*0.85+25</f>
        <v>32920</v>
      </c>
      <c r="EG15" s="237">
        <f>'BAR BB| Open rates'!EG15*0.85+25</f>
        <v>27055</v>
      </c>
      <c r="EH15" s="237">
        <f>'BAR BB| Open rates'!EH15*0.85+25</f>
        <v>25355</v>
      </c>
      <c r="EI15" s="237">
        <f>'BAR BB| Open rates'!EI15*0.85+25</f>
        <v>25355</v>
      </c>
      <c r="EJ15" s="237">
        <f>'BAR BB| Open rates'!EJ15*0.85+25</f>
        <v>25355</v>
      </c>
      <c r="EK15" s="237">
        <f>'BAR BB| Open rates'!EK15*0.85+25</f>
        <v>25355</v>
      </c>
      <c r="EL15" s="237">
        <f>'BAR BB| Open rates'!EL15*0.85+25</f>
        <v>26205</v>
      </c>
      <c r="EM15" s="237">
        <f>'BAR BB| Open rates'!EM15*0.85+25</f>
        <v>26205</v>
      </c>
      <c r="EN15" s="237">
        <f>'BAR BB| Open rates'!EN15*0.85+25</f>
        <v>25355</v>
      </c>
      <c r="EO15" s="237">
        <f>'BAR BB| Open rates'!EO15*0.85+25</f>
        <v>25355</v>
      </c>
      <c r="EP15" s="237">
        <f>'BAR BB| Open rates'!EP15*0.85+25</f>
        <v>25355</v>
      </c>
      <c r="EQ15" s="237">
        <f>'BAR BB| Open rates'!EQ15*0.85+25</f>
        <v>25355</v>
      </c>
      <c r="ER15" s="237">
        <f>'BAR BB| Open rates'!ER15*0.85+25</f>
        <v>25355</v>
      </c>
      <c r="ES15" s="237">
        <f>'BAR BB| Open rates'!ES15*0.85+25</f>
        <v>26205</v>
      </c>
      <c r="ET15" s="237">
        <f>'BAR BB| Open rates'!ET15*0.85+25</f>
        <v>26205</v>
      </c>
      <c r="EU15" s="237">
        <f>'BAR BB| Open rates'!EU15*0.85+25</f>
        <v>25355</v>
      </c>
      <c r="EV15" s="237">
        <f>'BAR BB| Open rates'!EV15*0.85+25</f>
        <v>25355</v>
      </c>
      <c r="EW15" s="237">
        <f>'BAR BB| Open rates'!EW15*0.85+25</f>
        <v>25355</v>
      </c>
      <c r="EX15" s="237">
        <f>'BAR BB| Open rates'!EX15*0.85+25</f>
        <v>25355</v>
      </c>
      <c r="EY15" s="237">
        <f>'BAR BB| Open rates'!EY15*0.85+25</f>
        <v>25355</v>
      </c>
      <c r="EZ15" s="237">
        <f>'BAR BB| Open rates'!EZ15*0.85+25</f>
        <v>26205</v>
      </c>
      <c r="FA15" s="237">
        <f>'BAR BB| Open rates'!FA15*0.85+25</f>
        <v>26205</v>
      </c>
      <c r="FB15" s="237">
        <f>'BAR BB| Open rates'!FB15*0.85+25</f>
        <v>25355</v>
      </c>
      <c r="FC15" s="237">
        <f>'BAR BB| Open rates'!FC15*0.85+25</f>
        <v>25355</v>
      </c>
      <c r="FD15" s="237">
        <f>'BAR BB| Open rates'!FD15*0.85+25</f>
        <v>25355</v>
      </c>
      <c r="FE15" s="237">
        <f>'BAR BB| Open rates'!FE15*0.85+25</f>
        <v>25355</v>
      </c>
      <c r="FF15" s="237">
        <f>'BAR BB| Open rates'!FF15*0.85+25</f>
        <v>25355</v>
      </c>
      <c r="FG15" s="237">
        <f>'BAR BB| Open rates'!FG15*0.85+25</f>
        <v>26205</v>
      </c>
      <c r="FH15" s="237">
        <f>'BAR BB| Open rates'!FH15*0.85+25</f>
        <v>26205</v>
      </c>
      <c r="FI15" s="237">
        <f>'BAR BB| Open rates'!FI15*0.85+25</f>
        <v>25355</v>
      </c>
      <c r="FJ15" s="237">
        <f>'BAR BB| Open rates'!FJ15*0.85+25</f>
        <v>25355</v>
      </c>
      <c r="FK15" s="237">
        <f>'BAR BB| Open rates'!FK15*0.85+25</f>
        <v>25355</v>
      </c>
      <c r="FL15" s="237">
        <f>'BAR BB| Open rates'!FL15*0.85+25</f>
        <v>25355</v>
      </c>
      <c r="FM15" s="237">
        <f>'BAR BB| Open rates'!FM15*0.85+25</f>
        <v>25355</v>
      </c>
      <c r="FN15" s="237">
        <f>'BAR BB| Open rates'!FN15*0.85+25</f>
        <v>26205</v>
      </c>
      <c r="FO15" s="237">
        <f>'BAR BB| Open rates'!FO15*0.85+25</f>
        <v>26205</v>
      </c>
      <c r="FP15" s="237">
        <f>'BAR BB| Open rates'!FP15*0.85+25</f>
        <v>25355</v>
      </c>
      <c r="FQ15" s="237">
        <f>'BAR BB| Open rates'!FQ15*0.85+25</f>
        <v>25355</v>
      </c>
      <c r="FR15" s="237">
        <f>'BAR BB| Open rates'!FR15*0.85+25</f>
        <v>25355</v>
      </c>
      <c r="FS15" s="237">
        <f>'BAR BB| Open rates'!FS15*0.85+25</f>
        <v>25355</v>
      </c>
      <c r="FT15" s="237">
        <f>'BAR BB| Open rates'!FT15*0.85+25</f>
        <v>25355</v>
      </c>
      <c r="FU15" s="237">
        <f>'BAR BB| Open rates'!FU15*0.85+25</f>
        <v>26205</v>
      </c>
      <c r="FV15" s="237">
        <f>'BAR BB| Open rates'!FV15*0.85+25</f>
        <v>26205</v>
      </c>
      <c r="FW15" s="237">
        <f>'BAR BB| Open rates'!FW15*0.85+25</f>
        <v>29350</v>
      </c>
      <c r="FX15" s="237">
        <f>'BAR BB| Open rates'!FX15*0.85+25</f>
        <v>29350</v>
      </c>
      <c r="FY15" s="237">
        <f>'BAR BB| Open rates'!FY15*0.85+25</f>
        <v>29350</v>
      </c>
      <c r="FZ15" s="237">
        <f>'BAR BB| Open rates'!FZ15*0.85+25</f>
        <v>29350</v>
      </c>
      <c r="GA15" s="237">
        <f>'BAR BB| Open rates'!GA15*0.85+25</f>
        <v>29350</v>
      </c>
      <c r="GB15" s="237">
        <f>'BAR BB| Open rates'!GB15*0.85+25</f>
        <v>31220</v>
      </c>
      <c r="GC15" s="237">
        <f>'BAR BB| Open rates'!GC15*0.85+25</f>
        <v>31220</v>
      </c>
      <c r="GD15" s="237">
        <f>'BAR BB| Open rates'!GD15*0.85+25</f>
        <v>31220</v>
      </c>
      <c r="GE15" s="237">
        <f>'BAR BB| Open rates'!GE15*0.85+25</f>
        <v>31220</v>
      </c>
    </row>
    <row r="16" spans="1:187" s="36" customFormat="1" ht="12" customHeight="1" x14ac:dyDescent="0.2">
      <c r="A16" s="236" t="s">
        <v>178</v>
      </c>
      <c r="B16" s="236"/>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row>
    <row r="17" spans="1:187" s="36" customFormat="1" ht="12" customHeight="1" x14ac:dyDescent="0.2">
      <c r="A17" s="237">
        <v>1</v>
      </c>
      <c r="B17" s="237">
        <f>'BAR BB| Open rates'!B17*0.85+25</f>
        <v>34365</v>
      </c>
      <c r="C17" s="237">
        <f>'BAR BB| Open rates'!C17*0.85+25</f>
        <v>34365</v>
      </c>
      <c r="D17" s="237">
        <f>'BAR BB| Open rates'!D17*0.85+25</f>
        <v>32070</v>
      </c>
      <c r="E17" s="237">
        <f>'BAR BB| Open rates'!E17*0.85+25</f>
        <v>32070</v>
      </c>
      <c r="F17" s="237">
        <f>'BAR BB| Open rates'!F17*0.85+25</f>
        <v>30200</v>
      </c>
      <c r="G17" s="237">
        <f>'BAR BB| Open rates'!G17*0.85+25</f>
        <v>32070</v>
      </c>
      <c r="H17" s="237">
        <f>'BAR BB| Open rates'!H17*0.85+25</f>
        <v>32070</v>
      </c>
      <c r="I17" s="237">
        <f>'BAR BB| Open rates'!I17*0.85+25</f>
        <v>33770</v>
      </c>
      <c r="J17" s="237">
        <f>'BAR BB| Open rates'!J17*0.85+25</f>
        <v>33770</v>
      </c>
      <c r="K17" s="237">
        <f>'BAR BB| Open rates'!K17*0.85+25</f>
        <v>32070</v>
      </c>
      <c r="L17" s="237">
        <f>'BAR BB| Open rates'!L17*0.85+25</f>
        <v>32070</v>
      </c>
      <c r="M17" s="237">
        <f>'BAR BB| Open rates'!M17*0.85+25</f>
        <v>32070</v>
      </c>
      <c r="N17" s="237">
        <f>'BAR BB| Open rates'!N17*0.85+25</f>
        <v>32070</v>
      </c>
      <c r="O17" s="237">
        <f>'BAR BB| Open rates'!O17*0.85+25</f>
        <v>32070</v>
      </c>
      <c r="P17" s="237">
        <f>'BAR BB| Open rates'!P17*0.85+25</f>
        <v>33770</v>
      </c>
      <c r="Q17" s="237">
        <f>'BAR BB| Open rates'!Q17*0.85+25</f>
        <v>33770</v>
      </c>
      <c r="R17" s="237">
        <f>'BAR BB| Open rates'!R17*0.85+25</f>
        <v>33770</v>
      </c>
      <c r="S17" s="237">
        <f>'BAR BB| Open rates'!S17*0.85+25</f>
        <v>33770</v>
      </c>
      <c r="T17" s="237">
        <f>'BAR BB| Open rates'!T17*0.85+25</f>
        <v>33770</v>
      </c>
      <c r="U17" s="237">
        <f>'BAR BB| Open rates'!U17*0.85+25</f>
        <v>33770</v>
      </c>
      <c r="V17" s="237">
        <f>'BAR BB| Open rates'!V17*0.85+25</f>
        <v>33770</v>
      </c>
      <c r="W17" s="237">
        <f>'BAR BB| Open rates'!W17*0.85+25</f>
        <v>35470</v>
      </c>
      <c r="X17" s="237">
        <f>'BAR BB| Open rates'!X17*0.85+25</f>
        <v>35470</v>
      </c>
      <c r="Y17" s="237">
        <f>'BAR BB| Open rates'!Y17*0.85+25</f>
        <v>33770</v>
      </c>
      <c r="Z17" s="237">
        <f>'BAR BB| Open rates'!Z17*0.85+25</f>
        <v>33770</v>
      </c>
      <c r="AA17" s="237">
        <f>'BAR BB| Open rates'!AA17*0.85+25</f>
        <v>33770</v>
      </c>
      <c r="AB17" s="237">
        <f>'BAR BB| Open rates'!AB17*0.85+25</f>
        <v>33770</v>
      </c>
      <c r="AC17" s="237">
        <f>'BAR BB| Open rates'!AC17*0.85+25</f>
        <v>33770</v>
      </c>
      <c r="AD17" s="237">
        <f>'BAR BB| Open rates'!AD17*0.85+25</f>
        <v>35470</v>
      </c>
      <c r="AE17" s="237">
        <f>'BAR BB| Open rates'!AE17*0.85+25</f>
        <v>35470</v>
      </c>
      <c r="AF17" s="237">
        <f>'BAR BB| Open rates'!AF17*0.85+25</f>
        <v>33770</v>
      </c>
      <c r="AG17" s="237">
        <f>'BAR BB| Open rates'!AG17*0.85+25</f>
        <v>33770</v>
      </c>
      <c r="AH17" s="237">
        <f>'BAR BB| Open rates'!AH17*0.85+25</f>
        <v>33770</v>
      </c>
      <c r="AI17" s="237">
        <f>'BAR BB| Open rates'!AI17*0.85+25</f>
        <v>33770</v>
      </c>
      <c r="AJ17" s="237">
        <f>'BAR BB| Open rates'!AJ17*0.85+25</f>
        <v>33770</v>
      </c>
      <c r="AK17" s="237">
        <f>'BAR BB| Open rates'!AK17*0.85+25</f>
        <v>35470</v>
      </c>
      <c r="AL17" s="237">
        <f>'BAR BB| Open rates'!AL17*0.85+25</f>
        <v>35470</v>
      </c>
      <c r="AM17" s="237">
        <f>'BAR BB| Open rates'!AM17*0.85+25</f>
        <v>33770</v>
      </c>
      <c r="AN17" s="237">
        <f>'BAR BB| Open rates'!AN17*0.85+25</f>
        <v>33770</v>
      </c>
      <c r="AO17" s="237">
        <f>'BAR BB| Open rates'!AO17*0.85+25</f>
        <v>33770</v>
      </c>
      <c r="AP17" s="237">
        <f>'BAR BB| Open rates'!AP17*0.85+25</f>
        <v>33770</v>
      </c>
      <c r="AQ17" s="237">
        <f>'BAR BB| Open rates'!AQ17*0.85+25</f>
        <v>33770</v>
      </c>
      <c r="AR17" s="237">
        <f>'BAR BB| Open rates'!AR17*0.85+25</f>
        <v>35470</v>
      </c>
      <c r="AS17" s="237">
        <f>'BAR BB| Open rates'!AS17*0.85+25</f>
        <v>35470</v>
      </c>
      <c r="AT17" s="237">
        <f>'BAR BB| Open rates'!AT17*0.85+25</f>
        <v>33770</v>
      </c>
      <c r="AU17" s="237">
        <f>'BAR BB| Open rates'!AU17*0.85+25</f>
        <v>33770</v>
      </c>
      <c r="AV17" s="237">
        <f>'BAR BB| Open rates'!AV17*0.85+25</f>
        <v>33770</v>
      </c>
      <c r="AW17" s="237">
        <f>'BAR BB| Open rates'!AW17*0.85+25</f>
        <v>33770</v>
      </c>
      <c r="AX17" s="237">
        <f>'BAR BB| Open rates'!AX17*0.85+25</f>
        <v>33770</v>
      </c>
      <c r="AY17" s="237">
        <f>'BAR BB| Open rates'!AY17*0.85+25</f>
        <v>35470</v>
      </c>
      <c r="AZ17" s="237">
        <f>'BAR BB| Open rates'!AZ17*0.85+25</f>
        <v>35470</v>
      </c>
      <c r="BA17" s="237">
        <f>'BAR BB| Open rates'!BA17*0.85+25</f>
        <v>33770</v>
      </c>
      <c r="BB17" s="237">
        <f>'BAR BB| Open rates'!BB17*0.85+25</f>
        <v>33770</v>
      </c>
      <c r="BC17" s="237">
        <f>'BAR BB| Open rates'!BC17*0.85+25</f>
        <v>33770</v>
      </c>
      <c r="BD17" s="237">
        <f>'BAR BB| Open rates'!BD17*0.85+25</f>
        <v>33770</v>
      </c>
      <c r="BE17" s="237">
        <f>'BAR BB| Open rates'!BE17*0.85+25</f>
        <v>33770</v>
      </c>
      <c r="BF17" s="237">
        <f>'BAR BB| Open rates'!BF17*0.85+25</f>
        <v>35470</v>
      </c>
      <c r="BG17" s="237">
        <f>'BAR BB| Open rates'!BG17*0.85+25</f>
        <v>35470</v>
      </c>
      <c r="BH17" s="237">
        <f>'BAR BB| Open rates'!BH17*0.85+25</f>
        <v>31050</v>
      </c>
      <c r="BI17" s="237">
        <f>'BAR BB| Open rates'!BI17*0.85+25</f>
        <v>31050</v>
      </c>
      <c r="BJ17" s="237">
        <f>'BAR BB| Open rates'!BJ17*0.85+25</f>
        <v>31050</v>
      </c>
      <c r="BK17" s="237">
        <f>'BAR BB| Open rates'!BK17*0.85+25</f>
        <v>31050</v>
      </c>
      <c r="BL17" s="237">
        <f>'BAR BB| Open rates'!BL17*0.85+25</f>
        <v>31050</v>
      </c>
      <c r="BM17" s="237">
        <f>'BAR BB| Open rates'!BM17*0.85+25</f>
        <v>32070</v>
      </c>
      <c r="BN17" s="237">
        <f>'BAR BB| Open rates'!BN17*0.85+25</f>
        <v>32070</v>
      </c>
      <c r="BO17" s="237">
        <f>'BAR BB| Open rates'!BO17*0.85+25</f>
        <v>30200</v>
      </c>
      <c r="BP17" s="237">
        <f>'BAR BB| Open rates'!BP17*0.85+25</f>
        <v>30200</v>
      </c>
      <c r="BQ17" s="237">
        <f>'BAR BB| Open rates'!BQ17*0.85+25</f>
        <v>32070</v>
      </c>
      <c r="BR17" s="237">
        <f>'BAR BB| Open rates'!BR17*0.85+25</f>
        <v>32070</v>
      </c>
      <c r="BS17" s="237">
        <f>'BAR BB| Open rates'!BS17*0.85+25</f>
        <v>32070</v>
      </c>
      <c r="BT17" s="237">
        <f>'BAR BB| Open rates'!BT17*0.85+25</f>
        <v>32070</v>
      </c>
      <c r="BU17" s="237">
        <f>'BAR BB| Open rates'!BU17*0.85+25</f>
        <v>32070</v>
      </c>
      <c r="BV17" s="237">
        <f>'BAR BB| Open rates'!BV17*0.85+25</f>
        <v>30200</v>
      </c>
      <c r="BW17" s="237">
        <f>'BAR BB| Open rates'!BW17*0.85+25</f>
        <v>30200</v>
      </c>
      <c r="BX17" s="237">
        <f>'BAR BB| Open rates'!BX17*0.85+25</f>
        <v>30200</v>
      </c>
      <c r="BY17" s="237">
        <f>'BAR BB| Open rates'!BY17*0.85+25</f>
        <v>30200</v>
      </c>
      <c r="BZ17" s="237">
        <f>'BAR BB| Open rates'!BZ17*0.85+25</f>
        <v>30200</v>
      </c>
      <c r="CA17" s="237">
        <f>'BAR BB| Open rates'!CA17*0.85+25</f>
        <v>32070</v>
      </c>
      <c r="CB17" s="237">
        <f>'BAR BB| Open rates'!CB17*0.85+25</f>
        <v>32070</v>
      </c>
      <c r="CC17" s="237">
        <f>'BAR BB| Open rates'!CC17*0.85+25</f>
        <v>30200</v>
      </c>
      <c r="CD17" s="237">
        <f>'BAR BB| Open rates'!CD17*0.85+25</f>
        <v>30200</v>
      </c>
      <c r="CE17" s="237">
        <f>'BAR BB| Open rates'!CE17*0.85+25</f>
        <v>30200</v>
      </c>
      <c r="CF17" s="237">
        <f>'BAR BB| Open rates'!CF17*0.85+25</f>
        <v>30200</v>
      </c>
      <c r="CG17" s="237">
        <f>'BAR BB| Open rates'!CG17*0.85+25</f>
        <v>30200</v>
      </c>
      <c r="CH17" s="237">
        <f>'BAR BB| Open rates'!CH17*0.85+25</f>
        <v>32070</v>
      </c>
      <c r="CI17" s="237">
        <f>'BAR BB| Open rates'!CI17*0.85+25</f>
        <v>32070</v>
      </c>
      <c r="CJ17" s="237">
        <f>'BAR BB| Open rates'!CJ17*0.85+25</f>
        <v>30200</v>
      </c>
      <c r="CK17" s="237">
        <f>'BAR BB| Open rates'!CK17*0.85+25</f>
        <v>30200</v>
      </c>
      <c r="CL17" s="237">
        <f>'BAR BB| Open rates'!CL17*0.85+25</f>
        <v>30200</v>
      </c>
      <c r="CM17" s="237">
        <f>'BAR BB| Open rates'!CM17*0.85+25</f>
        <v>30200</v>
      </c>
      <c r="CN17" s="237">
        <f>'BAR BB| Open rates'!CN17*0.85+25</f>
        <v>30200</v>
      </c>
      <c r="CO17" s="237">
        <f>'BAR BB| Open rates'!CO17*0.85+25</f>
        <v>32070</v>
      </c>
      <c r="CP17" s="237">
        <f>'BAR BB| Open rates'!CP17*0.85+25</f>
        <v>32070</v>
      </c>
      <c r="CQ17" s="237">
        <f>'BAR BB| Open rates'!CQ17*0.85+25</f>
        <v>30200</v>
      </c>
      <c r="CR17" s="237">
        <f>'BAR BB| Open rates'!CR17*0.85+25</f>
        <v>30200</v>
      </c>
      <c r="CS17" s="237">
        <f>'BAR BB| Open rates'!CS17*0.85+25</f>
        <v>30200</v>
      </c>
      <c r="CT17" s="237">
        <f>'BAR BB| Open rates'!CT17*0.85+25</f>
        <v>30200</v>
      </c>
      <c r="CU17" s="237">
        <f>'BAR BB| Open rates'!CU17*0.85+25</f>
        <v>27140</v>
      </c>
      <c r="CV17" s="237">
        <f>'BAR BB| Open rates'!CV17*0.85+25</f>
        <v>27140</v>
      </c>
      <c r="CW17" s="237">
        <f>'BAR BB| Open rates'!CW17*0.85+25</f>
        <v>27140</v>
      </c>
      <c r="CX17" s="237">
        <f>'BAR BB| Open rates'!CX17*0.85+25</f>
        <v>25440</v>
      </c>
      <c r="CY17" s="237">
        <f>'BAR BB| Open rates'!CY17*0.85+25</f>
        <v>25440</v>
      </c>
      <c r="CZ17" s="237">
        <f>'BAR BB| Open rates'!CZ17*0.85+25</f>
        <v>25440</v>
      </c>
      <c r="DA17" s="237">
        <f>'BAR BB| Open rates'!DA17*0.85+25</f>
        <v>25440</v>
      </c>
      <c r="DB17" s="237">
        <f>'BAR BB| Open rates'!DB17*0.85+25</f>
        <v>25440</v>
      </c>
      <c r="DC17" s="237">
        <f>'BAR BB| Open rates'!DC17*0.85+25</f>
        <v>27140</v>
      </c>
      <c r="DD17" s="237">
        <f>'BAR BB| Open rates'!DD17*0.85+25</f>
        <v>27140</v>
      </c>
      <c r="DE17" s="237">
        <f>'BAR BB| Open rates'!DE17*0.85+25</f>
        <v>25440</v>
      </c>
      <c r="DF17" s="237">
        <f>'BAR BB| Open rates'!DF17*0.85+25</f>
        <v>25440</v>
      </c>
      <c r="DG17" s="237">
        <f>'BAR BB| Open rates'!DG17*0.85+25</f>
        <v>25440</v>
      </c>
      <c r="DH17" s="237">
        <f>'BAR BB| Open rates'!DH17*0.85+25</f>
        <v>25440</v>
      </c>
      <c r="DI17" s="237">
        <f>'BAR BB| Open rates'!DI17*0.85+25</f>
        <v>25440</v>
      </c>
      <c r="DJ17" s="237">
        <f>'BAR BB| Open rates'!DJ17*0.85+25</f>
        <v>27140</v>
      </c>
      <c r="DK17" s="237">
        <f>'BAR BB| Open rates'!DK17*0.85+25</f>
        <v>27140</v>
      </c>
      <c r="DL17" s="237">
        <f>'BAR BB| Open rates'!DL17*0.85+25</f>
        <v>25440</v>
      </c>
      <c r="DM17" s="237">
        <f>'BAR BB| Open rates'!DM17*0.85+25</f>
        <v>25440</v>
      </c>
      <c r="DN17" s="237">
        <f>'BAR BB| Open rates'!DN17*0.85+25</f>
        <v>25440</v>
      </c>
      <c r="DO17" s="237">
        <f>'BAR BB| Open rates'!DO17*0.85+25</f>
        <v>25440</v>
      </c>
      <c r="DP17" s="237">
        <f>'BAR BB| Open rates'!DP17*0.85+25</f>
        <v>25440</v>
      </c>
      <c r="DQ17" s="237">
        <f>'BAR BB| Open rates'!DQ17*0.85+25</f>
        <v>27140</v>
      </c>
      <c r="DR17" s="237">
        <f>'BAR BB| Open rates'!DR17*0.85+25</f>
        <v>27140</v>
      </c>
      <c r="DS17" s="237">
        <f>'BAR BB| Open rates'!DS17*0.85+25</f>
        <v>25440</v>
      </c>
      <c r="DT17" s="237">
        <f>'BAR BB| Open rates'!DT17*0.85+25</f>
        <v>25440</v>
      </c>
      <c r="DU17" s="237">
        <f>'BAR BB| Open rates'!DU17*0.85+25</f>
        <v>25440</v>
      </c>
      <c r="DV17" s="237">
        <f>'BAR BB| Open rates'!DV17*0.85+25</f>
        <v>25440</v>
      </c>
      <c r="DW17" s="237">
        <f>'BAR BB| Open rates'!DW17*0.85+25</f>
        <v>25440</v>
      </c>
      <c r="DX17" s="237">
        <f>'BAR BB| Open rates'!DX17*0.85+25</f>
        <v>27140</v>
      </c>
      <c r="DY17" s="237">
        <f>'BAR BB| Open rates'!DY17*0.85+25</f>
        <v>27140</v>
      </c>
      <c r="DZ17" s="237">
        <f>'BAR BB| Open rates'!DZ17*0.85+25</f>
        <v>28585</v>
      </c>
      <c r="EA17" s="237">
        <f>'BAR BB| Open rates'!EA17*0.85+25</f>
        <v>28585</v>
      </c>
      <c r="EB17" s="237">
        <f>'BAR BB| Open rates'!EB17*0.85+25</f>
        <v>28585</v>
      </c>
      <c r="EC17" s="237">
        <f>'BAR BB| Open rates'!EC17*0.85+25</f>
        <v>30455</v>
      </c>
      <c r="ED17" s="237">
        <f>'BAR BB| Open rates'!ED17*0.85+25</f>
        <v>30455</v>
      </c>
      <c r="EE17" s="237">
        <f>'BAR BB| Open rates'!EE17*0.85+25</f>
        <v>30455</v>
      </c>
      <c r="EF17" s="237">
        <f>'BAR BB| Open rates'!EF17*0.85+25</f>
        <v>30455</v>
      </c>
      <c r="EG17" s="237">
        <f>'BAR BB| Open rates'!EG17*0.85+25</f>
        <v>24590</v>
      </c>
      <c r="EH17" s="237">
        <f>'BAR BB| Open rates'!EH17*0.85+25</f>
        <v>22890</v>
      </c>
      <c r="EI17" s="237">
        <f>'BAR BB| Open rates'!EI17*0.85+25</f>
        <v>22890</v>
      </c>
      <c r="EJ17" s="237">
        <f>'BAR BB| Open rates'!EJ17*0.85+25</f>
        <v>22890</v>
      </c>
      <c r="EK17" s="237">
        <f>'BAR BB| Open rates'!EK17*0.85+25</f>
        <v>22890</v>
      </c>
      <c r="EL17" s="237">
        <f>'BAR BB| Open rates'!EL17*0.85+25</f>
        <v>23740</v>
      </c>
      <c r="EM17" s="237">
        <f>'BAR BB| Open rates'!EM17*0.85+25</f>
        <v>23740</v>
      </c>
      <c r="EN17" s="237">
        <f>'BAR BB| Open rates'!EN17*0.85+25</f>
        <v>22890</v>
      </c>
      <c r="EO17" s="237">
        <f>'BAR BB| Open rates'!EO17*0.85+25</f>
        <v>22890</v>
      </c>
      <c r="EP17" s="237">
        <f>'BAR BB| Open rates'!EP17*0.85+25</f>
        <v>22890</v>
      </c>
      <c r="EQ17" s="237">
        <f>'BAR BB| Open rates'!EQ17*0.85+25</f>
        <v>22890</v>
      </c>
      <c r="ER17" s="237">
        <f>'BAR BB| Open rates'!ER17*0.85+25</f>
        <v>22890</v>
      </c>
      <c r="ES17" s="237">
        <f>'BAR BB| Open rates'!ES17*0.85+25</f>
        <v>23740</v>
      </c>
      <c r="ET17" s="237">
        <f>'BAR BB| Open rates'!ET17*0.85+25</f>
        <v>23740</v>
      </c>
      <c r="EU17" s="237">
        <f>'BAR BB| Open rates'!EU17*0.85+25</f>
        <v>22890</v>
      </c>
      <c r="EV17" s="237">
        <f>'BAR BB| Open rates'!EV17*0.85+25</f>
        <v>22890</v>
      </c>
      <c r="EW17" s="237">
        <f>'BAR BB| Open rates'!EW17*0.85+25</f>
        <v>22890</v>
      </c>
      <c r="EX17" s="237">
        <f>'BAR BB| Open rates'!EX17*0.85+25</f>
        <v>22890</v>
      </c>
      <c r="EY17" s="237">
        <f>'BAR BB| Open rates'!EY17*0.85+25</f>
        <v>22890</v>
      </c>
      <c r="EZ17" s="237">
        <f>'BAR BB| Open rates'!EZ17*0.85+25</f>
        <v>23740</v>
      </c>
      <c r="FA17" s="237">
        <f>'BAR BB| Open rates'!FA17*0.85+25</f>
        <v>23740</v>
      </c>
      <c r="FB17" s="237">
        <f>'BAR BB| Open rates'!FB17*0.85+25</f>
        <v>22890</v>
      </c>
      <c r="FC17" s="237">
        <f>'BAR BB| Open rates'!FC17*0.85+25</f>
        <v>22890</v>
      </c>
      <c r="FD17" s="237">
        <f>'BAR BB| Open rates'!FD17*0.85+25</f>
        <v>22890</v>
      </c>
      <c r="FE17" s="237">
        <f>'BAR BB| Open rates'!FE17*0.85+25</f>
        <v>22890</v>
      </c>
      <c r="FF17" s="237">
        <f>'BAR BB| Open rates'!FF17*0.85+25</f>
        <v>22890</v>
      </c>
      <c r="FG17" s="237">
        <f>'BAR BB| Open rates'!FG17*0.85+25</f>
        <v>23740</v>
      </c>
      <c r="FH17" s="237">
        <f>'BAR BB| Open rates'!FH17*0.85+25</f>
        <v>23740</v>
      </c>
      <c r="FI17" s="237">
        <f>'BAR BB| Open rates'!FI17*0.85+25</f>
        <v>22890</v>
      </c>
      <c r="FJ17" s="237">
        <f>'BAR BB| Open rates'!FJ17*0.85+25</f>
        <v>22890</v>
      </c>
      <c r="FK17" s="237">
        <f>'BAR BB| Open rates'!FK17*0.85+25</f>
        <v>22890</v>
      </c>
      <c r="FL17" s="237">
        <f>'BAR BB| Open rates'!FL17*0.85+25</f>
        <v>22890</v>
      </c>
      <c r="FM17" s="237">
        <f>'BAR BB| Open rates'!FM17*0.85+25</f>
        <v>22890</v>
      </c>
      <c r="FN17" s="237">
        <f>'BAR BB| Open rates'!FN17*0.85+25</f>
        <v>23740</v>
      </c>
      <c r="FO17" s="237">
        <f>'BAR BB| Open rates'!FO17*0.85+25</f>
        <v>23740</v>
      </c>
      <c r="FP17" s="237">
        <f>'BAR BB| Open rates'!FP17*0.85+25</f>
        <v>22890</v>
      </c>
      <c r="FQ17" s="237">
        <f>'BAR BB| Open rates'!FQ17*0.85+25</f>
        <v>22890</v>
      </c>
      <c r="FR17" s="237">
        <f>'BAR BB| Open rates'!FR17*0.85+25</f>
        <v>22890</v>
      </c>
      <c r="FS17" s="237">
        <f>'BAR BB| Open rates'!FS17*0.85+25</f>
        <v>22890</v>
      </c>
      <c r="FT17" s="237">
        <f>'BAR BB| Open rates'!FT17*0.85+25</f>
        <v>22890</v>
      </c>
      <c r="FU17" s="237">
        <f>'BAR BB| Open rates'!FU17*0.85+25</f>
        <v>23740</v>
      </c>
      <c r="FV17" s="237">
        <f>'BAR BB| Open rates'!FV17*0.85+25</f>
        <v>23740</v>
      </c>
      <c r="FW17" s="237">
        <f>'BAR BB| Open rates'!FW17*0.85+25</f>
        <v>26885</v>
      </c>
      <c r="FX17" s="237">
        <f>'BAR BB| Open rates'!FX17*0.85+25</f>
        <v>26885</v>
      </c>
      <c r="FY17" s="237">
        <f>'BAR BB| Open rates'!FY17*0.85+25</f>
        <v>26885</v>
      </c>
      <c r="FZ17" s="237">
        <f>'BAR BB| Open rates'!FZ17*0.85+25</f>
        <v>26885</v>
      </c>
      <c r="GA17" s="237">
        <f>'BAR BB| Open rates'!GA17*0.85+25</f>
        <v>26885</v>
      </c>
      <c r="GB17" s="237">
        <f>'BAR BB| Open rates'!GB17*0.85+25</f>
        <v>28755</v>
      </c>
      <c r="GC17" s="237">
        <f>'BAR BB| Open rates'!GC17*0.85+25</f>
        <v>28755</v>
      </c>
      <c r="GD17" s="237">
        <f>'BAR BB| Open rates'!GD17*0.85+25</f>
        <v>28755</v>
      </c>
      <c r="GE17" s="237">
        <f>'BAR BB| Open rates'!GE17*0.85+25</f>
        <v>28755</v>
      </c>
    </row>
    <row r="18" spans="1:187" s="36" customFormat="1" ht="12" customHeight="1" x14ac:dyDescent="0.2">
      <c r="A18" s="237">
        <v>2</v>
      </c>
      <c r="B18" s="237">
        <f>'BAR BB| Open rates'!B18*0.85+25</f>
        <v>36915</v>
      </c>
      <c r="C18" s="237">
        <f>'BAR BB| Open rates'!C18*0.85+25</f>
        <v>36915</v>
      </c>
      <c r="D18" s="237">
        <f>'BAR BB| Open rates'!D18*0.85+25</f>
        <v>34620</v>
      </c>
      <c r="E18" s="237">
        <f>'BAR BB| Open rates'!E18*0.85+25</f>
        <v>34620</v>
      </c>
      <c r="F18" s="237">
        <f>'BAR BB| Open rates'!F18*0.85+25</f>
        <v>32750</v>
      </c>
      <c r="G18" s="237">
        <f>'BAR BB| Open rates'!G18*0.85+25</f>
        <v>34620</v>
      </c>
      <c r="H18" s="237">
        <f>'BAR BB| Open rates'!H18*0.85+25</f>
        <v>34620</v>
      </c>
      <c r="I18" s="237">
        <f>'BAR BB| Open rates'!I18*0.85+25</f>
        <v>36320</v>
      </c>
      <c r="J18" s="237">
        <f>'BAR BB| Open rates'!J18*0.85+25</f>
        <v>36320</v>
      </c>
      <c r="K18" s="237">
        <f>'BAR BB| Open rates'!K18*0.85+25</f>
        <v>34620</v>
      </c>
      <c r="L18" s="237">
        <f>'BAR BB| Open rates'!L18*0.85+25</f>
        <v>34620</v>
      </c>
      <c r="M18" s="237">
        <f>'BAR BB| Open rates'!M18*0.85+25</f>
        <v>34620</v>
      </c>
      <c r="N18" s="237">
        <f>'BAR BB| Open rates'!N18*0.85+25</f>
        <v>34620</v>
      </c>
      <c r="O18" s="237">
        <f>'BAR BB| Open rates'!O18*0.85+25</f>
        <v>34620</v>
      </c>
      <c r="P18" s="237">
        <f>'BAR BB| Open rates'!P18*0.85+25</f>
        <v>36320</v>
      </c>
      <c r="Q18" s="237">
        <f>'BAR BB| Open rates'!Q18*0.85+25</f>
        <v>36320</v>
      </c>
      <c r="R18" s="237">
        <f>'BAR BB| Open rates'!R18*0.85+25</f>
        <v>36320</v>
      </c>
      <c r="S18" s="237">
        <f>'BAR BB| Open rates'!S18*0.85+25</f>
        <v>36320</v>
      </c>
      <c r="T18" s="237">
        <f>'BAR BB| Open rates'!T18*0.85+25</f>
        <v>36320</v>
      </c>
      <c r="U18" s="237">
        <f>'BAR BB| Open rates'!U18*0.85+25</f>
        <v>36320</v>
      </c>
      <c r="V18" s="237">
        <f>'BAR BB| Open rates'!V18*0.85+25</f>
        <v>36320</v>
      </c>
      <c r="W18" s="237">
        <f>'BAR BB| Open rates'!W18*0.85+25</f>
        <v>38020</v>
      </c>
      <c r="X18" s="237">
        <f>'BAR BB| Open rates'!X18*0.85+25</f>
        <v>38020</v>
      </c>
      <c r="Y18" s="237">
        <f>'BAR BB| Open rates'!Y18*0.85+25</f>
        <v>36320</v>
      </c>
      <c r="Z18" s="237">
        <f>'BAR BB| Open rates'!Z18*0.85+25</f>
        <v>36320</v>
      </c>
      <c r="AA18" s="237">
        <f>'BAR BB| Open rates'!AA18*0.85+25</f>
        <v>36320</v>
      </c>
      <c r="AB18" s="237">
        <f>'BAR BB| Open rates'!AB18*0.85+25</f>
        <v>36320</v>
      </c>
      <c r="AC18" s="237">
        <f>'BAR BB| Open rates'!AC18*0.85+25</f>
        <v>36320</v>
      </c>
      <c r="AD18" s="237">
        <f>'BAR BB| Open rates'!AD18*0.85+25</f>
        <v>38020</v>
      </c>
      <c r="AE18" s="237">
        <f>'BAR BB| Open rates'!AE18*0.85+25</f>
        <v>38020</v>
      </c>
      <c r="AF18" s="237">
        <f>'BAR BB| Open rates'!AF18*0.85+25</f>
        <v>36320</v>
      </c>
      <c r="AG18" s="237">
        <f>'BAR BB| Open rates'!AG18*0.85+25</f>
        <v>36320</v>
      </c>
      <c r="AH18" s="237">
        <f>'BAR BB| Open rates'!AH18*0.85+25</f>
        <v>36320</v>
      </c>
      <c r="AI18" s="237">
        <f>'BAR BB| Open rates'!AI18*0.85+25</f>
        <v>36320</v>
      </c>
      <c r="AJ18" s="237">
        <f>'BAR BB| Open rates'!AJ18*0.85+25</f>
        <v>36320</v>
      </c>
      <c r="AK18" s="237">
        <f>'BAR BB| Open rates'!AK18*0.85+25</f>
        <v>38020</v>
      </c>
      <c r="AL18" s="237">
        <f>'BAR BB| Open rates'!AL18*0.85+25</f>
        <v>38020</v>
      </c>
      <c r="AM18" s="237">
        <f>'BAR BB| Open rates'!AM18*0.85+25</f>
        <v>36320</v>
      </c>
      <c r="AN18" s="237">
        <f>'BAR BB| Open rates'!AN18*0.85+25</f>
        <v>36320</v>
      </c>
      <c r="AO18" s="237">
        <f>'BAR BB| Open rates'!AO18*0.85+25</f>
        <v>36320</v>
      </c>
      <c r="AP18" s="237">
        <f>'BAR BB| Open rates'!AP18*0.85+25</f>
        <v>36320</v>
      </c>
      <c r="AQ18" s="237">
        <f>'BAR BB| Open rates'!AQ18*0.85+25</f>
        <v>36320</v>
      </c>
      <c r="AR18" s="237">
        <f>'BAR BB| Open rates'!AR18*0.85+25</f>
        <v>38020</v>
      </c>
      <c r="AS18" s="237">
        <f>'BAR BB| Open rates'!AS18*0.85+25</f>
        <v>38020</v>
      </c>
      <c r="AT18" s="237">
        <f>'BAR BB| Open rates'!AT18*0.85+25</f>
        <v>36320</v>
      </c>
      <c r="AU18" s="237">
        <f>'BAR BB| Open rates'!AU18*0.85+25</f>
        <v>36320</v>
      </c>
      <c r="AV18" s="237">
        <f>'BAR BB| Open rates'!AV18*0.85+25</f>
        <v>36320</v>
      </c>
      <c r="AW18" s="237">
        <f>'BAR BB| Open rates'!AW18*0.85+25</f>
        <v>36320</v>
      </c>
      <c r="AX18" s="237">
        <f>'BAR BB| Open rates'!AX18*0.85+25</f>
        <v>36320</v>
      </c>
      <c r="AY18" s="237">
        <f>'BAR BB| Open rates'!AY18*0.85+25</f>
        <v>38020</v>
      </c>
      <c r="AZ18" s="237">
        <f>'BAR BB| Open rates'!AZ18*0.85+25</f>
        <v>38020</v>
      </c>
      <c r="BA18" s="237">
        <f>'BAR BB| Open rates'!BA18*0.85+25</f>
        <v>36320</v>
      </c>
      <c r="BB18" s="237">
        <f>'BAR BB| Open rates'!BB18*0.85+25</f>
        <v>36320</v>
      </c>
      <c r="BC18" s="237">
        <f>'BAR BB| Open rates'!BC18*0.85+25</f>
        <v>36320</v>
      </c>
      <c r="BD18" s="237">
        <f>'BAR BB| Open rates'!BD18*0.85+25</f>
        <v>36320</v>
      </c>
      <c r="BE18" s="237">
        <f>'BAR BB| Open rates'!BE18*0.85+25</f>
        <v>36320</v>
      </c>
      <c r="BF18" s="237">
        <f>'BAR BB| Open rates'!BF18*0.85+25</f>
        <v>38020</v>
      </c>
      <c r="BG18" s="237">
        <f>'BAR BB| Open rates'!BG18*0.85+25</f>
        <v>38020</v>
      </c>
      <c r="BH18" s="237">
        <f>'BAR BB| Open rates'!BH18*0.85+25</f>
        <v>33600</v>
      </c>
      <c r="BI18" s="237">
        <f>'BAR BB| Open rates'!BI18*0.85+25</f>
        <v>33600</v>
      </c>
      <c r="BJ18" s="237">
        <f>'BAR BB| Open rates'!BJ18*0.85+25</f>
        <v>33600</v>
      </c>
      <c r="BK18" s="237">
        <f>'BAR BB| Open rates'!BK18*0.85+25</f>
        <v>33600</v>
      </c>
      <c r="BL18" s="237">
        <f>'BAR BB| Open rates'!BL18*0.85+25</f>
        <v>33600</v>
      </c>
      <c r="BM18" s="237">
        <f>'BAR BB| Open rates'!BM18*0.85+25</f>
        <v>34620</v>
      </c>
      <c r="BN18" s="237">
        <f>'BAR BB| Open rates'!BN18*0.85+25</f>
        <v>34620</v>
      </c>
      <c r="BO18" s="237">
        <f>'BAR BB| Open rates'!BO18*0.85+25</f>
        <v>32750</v>
      </c>
      <c r="BP18" s="237">
        <f>'BAR BB| Open rates'!BP18*0.85+25</f>
        <v>32750</v>
      </c>
      <c r="BQ18" s="237">
        <f>'BAR BB| Open rates'!BQ18*0.85+25</f>
        <v>34620</v>
      </c>
      <c r="BR18" s="237">
        <f>'BAR BB| Open rates'!BR18*0.85+25</f>
        <v>34620</v>
      </c>
      <c r="BS18" s="237">
        <f>'BAR BB| Open rates'!BS18*0.85+25</f>
        <v>34620</v>
      </c>
      <c r="BT18" s="237">
        <f>'BAR BB| Open rates'!BT18*0.85+25</f>
        <v>34620</v>
      </c>
      <c r="BU18" s="237">
        <f>'BAR BB| Open rates'!BU18*0.85+25</f>
        <v>34620</v>
      </c>
      <c r="BV18" s="237">
        <f>'BAR BB| Open rates'!BV18*0.85+25</f>
        <v>32750</v>
      </c>
      <c r="BW18" s="237">
        <f>'BAR BB| Open rates'!BW18*0.85+25</f>
        <v>32750</v>
      </c>
      <c r="BX18" s="237">
        <f>'BAR BB| Open rates'!BX18*0.85+25</f>
        <v>32750</v>
      </c>
      <c r="BY18" s="237">
        <f>'BAR BB| Open rates'!BY18*0.85+25</f>
        <v>32750</v>
      </c>
      <c r="BZ18" s="237">
        <f>'BAR BB| Open rates'!BZ18*0.85+25</f>
        <v>32750</v>
      </c>
      <c r="CA18" s="237">
        <f>'BAR BB| Open rates'!CA18*0.85+25</f>
        <v>34620</v>
      </c>
      <c r="CB18" s="237">
        <f>'BAR BB| Open rates'!CB18*0.85+25</f>
        <v>34620</v>
      </c>
      <c r="CC18" s="237">
        <f>'BAR BB| Open rates'!CC18*0.85+25</f>
        <v>32750</v>
      </c>
      <c r="CD18" s="237">
        <f>'BAR BB| Open rates'!CD18*0.85+25</f>
        <v>32750</v>
      </c>
      <c r="CE18" s="237">
        <f>'BAR BB| Open rates'!CE18*0.85+25</f>
        <v>32750</v>
      </c>
      <c r="CF18" s="237">
        <f>'BAR BB| Open rates'!CF18*0.85+25</f>
        <v>32750</v>
      </c>
      <c r="CG18" s="237">
        <f>'BAR BB| Open rates'!CG18*0.85+25</f>
        <v>32750</v>
      </c>
      <c r="CH18" s="237">
        <f>'BAR BB| Open rates'!CH18*0.85+25</f>
        <v>34620</v>
      </c>
      <c r="CI18" s="237">
        <f>'BAR BB| Open rates'!CI18*0.85+25</f>
        <v>34620</v>
      </c>
      <c r="CJ18" s="237">
        <f>'BAR BB| Open rates'!CJ18*0.85+25</f>
        <v>32750</v>
      </c>
      <c r="CK18" s="237">
        <f>'BAR BB| Open rates'!CK18*0.85+25</f>
        <v>32750</v>
      </c>
      <c r="CL18" s="237">
        <f>'BAR BB| Open rates'!CL18*0.85+25</f>
        <v>32750</v>
      </c>
      <c r="CM18" s="237">
        <f>'BAR BB| Open rates'!CM18*0.85+25</f>
        <v>32750</v>
      </c>
      <c r="CN18" s="237">
        <f>'BAR BB| Open rates'!CN18*0.85+25</f>
        <v>32750</v>
      </c>
      <c r="CO18" s="237">
        <f>'BAR BB| Open rates'!CO18*0.85+25</f>
        <v>34620</v>
      </c>
      <c r="CP18" s="237">
        <f>'BAR BB| Open rates'!CP18*0.85+25</f>
        <v>34620</v>
      </c>
      <c r="CQ18" s="237">
        <f>'BAR BB| Open rates'!CQ18*0.85+25</f>
        <v>32750</v>
      </c>
      <c r="CR18" s="237">
        <f>'BAR BB| Open rates'!CR18*0.85+25</f>
        <v>32750</v>
      </c>
      <c r="CS18" s="237">
        <f>'BAR BB| Open rates'!CS18*0.85+25</f>
        <v>32750</v>
      </c>
      <c r="CT18" s="237">
        <f>'BAR BB| Open rates'!CT18*0.85+25</f>
        <v>32750</v>
      </c>
      <c r="CU18" s="237">
        <f>'BAR BB| Open rates'!CU18*0.85+25</f>
        <v>29690</v>
      </c>
      <c r="CV18" s="237">
        <f>'BAR BB| Open rates'!CV18*0.85+25</f>
        <v>29690</v>
      </c>
      <c r="CW18" s="237">
        <f>'BAR BB| Open rates'!CW18*0.85+25</f>
        <v>29690</v>
      </c>
      <c r="CX18" s="237">
        <f>'BAR BB| Open rates'!CX18*0.85+25</f>
        <v>27990</v>
      </c>
      <c r="CY18" s="237">
        <f>'BAR BB| Open rates'!CY18*0.85+25</f>
        <v>27990</v>
      </c>
      <c r="CZ18" s="237">
        <f>'BAR BB| Open rates'!CZ18*0.85+25</f>
        <v>27990</v>
      </c>
      <c r="DA18" s="237">
        <f>'BAR BB| Open rates'!DA18*0.85+25</f>
        <v>27990</v>
      </c>
      <c r="DB18" s="237">
        <f>'BAR BB| Open rates'!DB18*0.85+25</f>
        <v>27990</v>
      </c>
      <c r="DC18" s="237">
        <f>'BAR BB| Open rates'!DC18*0.85+25</f>
        <v>29690</v>
      </c>
      <c r="DD18" s="237">
        <f>'BAR BB| Open rates'!DD18*0.85+25</f>
        <v>29690</v>
      </c>
      <c r="DE18" s="237">
        <f>'BAR BB| Open rates'!DE18*0.85+25</f>
        <v>27990</v>
      </c>
      <c r="DF18" s="237">
        <f>'BAR BB| Open rates'!DF18*0.85+25</f>
        <v>27990</v>
      </c>
      <c r="DG18" s="237">
        <f>'BAR BB| Open rates'!DG18*0.85+25</f>
        <v>27990</v>
      </c>
      <c r="DH18" s="237">
        <f>'BAR BB| Open rates'!DH18*0.85+25</f>
        <v>27990</v>
      </c>
      <c r="DI18" s="237">
        <f>'BAR BB| Open rates'!DI18*0.85+25</f>
        <v>27990</v>
      </c>
      <c r="DJ18" s="237">
        <f>'BAR BB| Open rates'!DJ18*0.85+25</f>
        <v>29690</v>
      </c>
      <c r="DK18" s="237">
        <f>'BAR BB| Open rates'!DK18*0.85+25</f>
        <v>29690</v>
      </c>
      <c r="DL18" s="237">
        <f>'BAR BB| Open rates'!DL18*0.85+25</f>
        <v>27990</v>
      </c>
      <c r="DM18" s="237">
        <f>'BAR BB| Open rates'!DM18*0.85+25</f>
        <v>27990</v>
      </c>
      <c r="DN18" s="237">
        <f>'BAR BB| Open rates'!DN18*0.85+25</f>
        <v>27990</v>
      </c>
      <c r="DO18" s="237">
        <f>'BAR BB| Open rates'!DO18*0.85+25</f>
        <v>27990</v>
      </c>
      <c r="DP18" s="237">
        <f>'BAR BB| Open rates'!DP18*0.85+25</f>
        <v>27990</v>
      </c>
      <c r="DQ18" s="237">
        <f>'BAR BB| Open rates'!DQ18*0.85+25</f>
        <v>29690</v>
      </c>
      <c r="DR18" s="237">
        <f>'BAR BB| Open rates'!DR18*0.85+25</f>
        <v>29690</v>
      </c>
      <c r="DS18" s="237">
        <f>'BAR BB| Open rates'!DS18*0.85+25</f>
        <v>27990</v>
      </c>
      <c r="DT18" s="237">
        <f>'BAR BB| Open rates'!DT18*0.85+25</f>
        <v>27990</v>
      </c>
      <c r="DU18" s="237">
        <f>'BAR BB| Open rates'!DU18*0.85+25</f>
        <v>27990</v>
      </c>
      <c r="DV18" s="237">
        <f>'BAR BB| Open rates'!DV18*0.85+25</f>
        <v>27990</v>
      </c>
      <c r="DW18" s="237">
        <f>'BAR BB| Open rates'!DW18*0.85+25</f>
        <v>27990</v>
      </c>
      <c r="DX18" s="237">
        <f>'BAR BB| Open rates'!DX18*0.85+25</f>
        <v>29690</v>
      </c>
      <c r="DY18" s="237">
        <f>'BAR BB| Open rates'!DY18*0.85+25</f>
        <v>29690</v>
      </c>
      <c r="DZ18" s="237">
        <f>'BAR BB| Open rates'!DZ18*0.85+25</f>
        <v>31135</v>
      </c>
      <c r="EA18" s="237">
        <f>'BAR BB| Open rates'!EA18*0.85+25</f>
        <v>31135</v>
      </c>
      <c r="EB18" s="237">
        <f>'BAR BB| Open rates'!EB18*0.85+25</f>
        <v>31135</v>
      </c>
      <c r="EC18" s="237">
        <f>'BAR BB| Open rates'!EC18*0.85+25</f>
        <v>33005</v>
      </c>
      <c r="ED18" s="237">
        <f>'BAR BB| Open rates'!ED18*0.85+25</f>
        <v>33005</v>
      </c>
      <c r="EE18" s="237">
        <f>'BAR BB| Open rates'!EE18*0.85+25</f>
        <v>33005</v>
      </c>
      <c r="EF18" s="237">
        <f>'BAR BB| Open rates'!EF18*0.85+25</f>
        <v>33005</v>
      </c>
      <c r="EG18" s="237">
        <f>'BAR BB| Open rates'!EG18*0.85+25</f>
        <v>27140</v>
      </c>
      <c r="EH18" s="237">
        <f>'BAR BB| Open rates'!EH18*0.85+25</f>
        <v>25440</v>
      </c>
      <c r="EI18" s="237">
        <f>'BAR BB| Open rates'!EI18*0.85+25</f>
        <v>25440</v>
      </c>
      <c r="EJ18" s="237">
        <f>'BAR BB| Open rates'!EJ18*0.85+25</f>
        <v>25440</v>
      </c>
      <c r="EK18" s="237">
        <f>'BAR BB| Open rates'!EK18*0.85+25</f>
        <v>25440</v>
      </c>
      <c r="EL18" s="237">
        <f>'BAR BB| Open rates'!EL18*0.85+25</f>
        <v>26290</v>
      </c>
      <c r="EM18" s="237">
        <f>'BAR BB| Open rates'!EM18*0.85+25</f>
        <v>26290</v>
      </c>
      <c r="EN18" s="237">
        <f>'BAR BB| Open rates'!EN18*0.85+25</f>
        <v>25440</v>
      </c>
      <c r="EO18" s="237">
        <f>'BAR BB| Open rates'!EO18*0.85+25</f>
        <v>25440</v>
      </c>
      <c r="EP18" s="237">
        <f>'BAR BB| Open rates'!EP18*0.85+25</f>
        <v>25440</v>
      </c>
      <c r="EQ18" s="237">
        <f>'BAR BB| Open rates'!EQ18*0.85+25</f>
        <v>25440</v>
      </c>
      <c r="ER18" s="237">
        <f>'BAR BB| Open rates'!ER18*0.85+25</f>
        <v>25440</v>
      </c>
      <c r="ES18" s="237">
        <f>'BAR BB| Open rates'!ES18*0.85+25</f>
        <v>26290</v>
      </c>
      <c r="ET18" s="237">
        <f>'BAR BB| Open rates'!ET18*0.85+25</f>
        <v>26290</v>
      </c>
      <c r="EU18" s="237">
        <f>'BAR BB| Open rates'!EU18*0.85+25</f>
        <v>25440</v>
      </c>
      <c r="EV18" s="237">
        <f>'BAR BB| Open rates'!EV18*0.85+25</f>
        <v>25440</v>
      </c>
      <c r="EW18" s="237">
        <f>'BAR BB| Open rates'!EW18*0.85+25</f>
        <v>25440</v>
      </c>
      <c r="EX18" s="237">
        <f>'BAR BB| Open rates'!EX18*0.85+25</f>
        <v>25440</v>
      </c>
      <c r="EY18" s="237">
        <f>'BAR BB| Open rates'!EY18*0.85+25</f>
        <v>25440</v>
      </c>
      <c r="EZ18" s="237">
        <f>'BAR BB| Open rates'!EZ18*0.85+25</f>
        <v>26290</v>
      </c>
      <c r="FA18" s="237">
        <f>'BAR BB| Open rates'!FA18*0.85+25</f>
        <v>26290</v>
      </c>
      <c r="FB18" s="237">
        <f>'BAR BB| Open rates'!FB18*0.85+25</f>
        <v>25440</v>
      </c>
      <c r="FC18" s="237">
        <f>'BAR BB| Open rates'!FC18*0.85+25</f>
        <v>25440</v>
      </c>
      <c r="FD18" s="237">
        <f>'BAR BB| Open rates'!FD18*0.85+25</f>
        <v>25440</v>
      </c>
      <c r="FE18" s="237">
        <f>'BAR BB| Open rates'!FE18*0.85+25</f>
        <v>25440</v>
      </c>
      <c r="FF18" s="237">
        <f>'BAR BB| Open rates'!FF18*0.85+25</f>
        <v>25440</v>
      </c>
      <c r="FG18" s="237">
        <f>'BAR BB| Open rates'!FG18*0.85+25</f>
        <v>26290</v>
      </c>
      <c r="FH18" s="237">
        <f>'BAR BB| Open rates'!FH18*0.85+25</f>
        <v>26290</v>
      </c>
      <c r="FI18" s="237">
        <f>'BAR BB| Open rates'!FI18*0.85+25</f>
        <v>25440</v>
      </c>
      <c r="FJ18" s="237">
        <f>'BAR BB| Open rates'!FJ18*0.85+25</f>
        <v>25440</v>
      </c>
      <c r="FK18" s="237">
        <f>'BAR BB| Open rates'!FK18*0.85+25</f>
        <v>25440</v>
      </c>
      <c r="FL18" s="237">
        <f>'BAR BB| Open rates'!FL18*0.85+25</f>
        <v>25440</v>
      </c>
      <c r="FM18" s="237">
        <f>'BAR BB| Open rates'!FM18*0.85+25</f>
        <v>25440</v>
      </c>
      <c r="FN18" s="237">
        <f>'BAR BB| Open rates'!FN18*0.85+25</f>
        <v>26290</v>
      </c>
      <c r="FO18" s="237">
        <f>'BAR BB| Open rates'!FO18*0.85+25</f>
        <v>26290</v>
      </c>
      <c r="FP18" s="237">
        <f>'BAR BB| Open rates'!FP18*0.85+25</f>
        <v>25440</v>
      </c>
      <c r="FQ18" s="237">
        <f>'BAR BB| Open rates'!FQ18*0.85+25</f>
        <v>25440</v>
      </c>
      <c r="FR18" s="237">
        <f>'BAR BB| Open rates'!FR18*0.85+25</f>
        <v>25440</v>
      </c>
      <c r="FS18" s="237">
        <f>'BAR BB| Open rates'!FS18*0.85+25</f>
        <v>25440</v>
      </c>
      <c r="FT18" s="237">
        <f>'BAR BB| Open rates'!FT18*0.85+25</f>
        <v>25440</v>
      </c>
      <c r="FU18" s="237">
        <f>'BAR BB| Open rates'!FU18*0.85+25</f>
        <v>26290</v>
      </c>
      <c r="FV18" s="237">
        <f>'BAR BB| Open rates'!FV18*0.85+25</f>
        <v>26290</v>
      </c>
      <c r="FW18" s="237">
        <f>'BAR BB| Open rates'!FW18*0.85+25</f>
        <v>29435</v>
      </c>
      <c r="FX18" s="237">
        <f>'BAR BB| Open rates'!FX18*0.85+25</f>
        <v>29435</v>
      </c>
      <c r="FY18" s="237">
        <f>'BAR BB| Open rates'!FY18*0.85+25</f>
        <v>29435</v>
      </c>
      <c r="FZ18" s="237">
        <f>'BAR BB| Open rates'!FZ18*0.85+25</f>
        <v>29435</v>
      </c>
      <c r="GA18" s="237">
        <f>'BAR BB| Open rates'!GA18*0.85+25</f>
        <v>29435</v>
      </c>
      <c r="GB18" s="237">
        <f>'BAR BB| Open rates'!GB18*0.85+25</f>
        <v>31305</v>
      </c>
      <c r="GC18" s="237">
        <f>'BAR BB| Open rates'!GC18*0.85+25</f>
        <v>31305</v>
      </c>
      <c r="GD18" s="237">
        <f>'BAR BB| Open rates'!GD18*0.85+25</f>
        <v>31305</v>
      </c>
      <c r="GE18" s="237">
        <f>'BAR BB| Open rates'!GE18*0.85+25</f>
        <v>31305</v>
      </c>
    </row>
    <row r="19" spans="1:187" s="36" customFormat="1" ht="12" customHeight="1" x14ac:dyDescent="0.2">
      <c r="A19" s="236" t="s">
        <v>179</v>
      </c>
      <c r="B19" s="236"/>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row>
    <row r="20" spans="1:187" s="36" customFormat="1" ht="12" customHeight="1" x14ac:dyDescent="0.2">
      <c r="A20" s="237">
        <v>1</v>
      </c>
      <c r="B20" s="237">
        <f>'BAR BB| Open rates'!B20*0.85+25</f>
        <v>35215</v>
      </c>
      <c r="C20" s="237">
        <f>'BAR BB| Open rates'!C20*0.85+25</f>
        <v>35215</v>
      </c>
      <c r="D20" s="237">
        <f>'BAR BB| Open rates'!D20*0.85+25</f>
        <v>32920</v>
      </c>
      <c r="E20" s="237">
        <f>'BAR BB| Open rates'!E20*0.85+25</f>
        <v>32920</v>
      </c>
      <c r="F20" s="237">
        <f>'BAR BB| Open rates'!F20*0.85+25</f>
        <v>31050</v>
      </c>
      <c r="G20" s="237">
        <f>'BAR BB| Open rates'!G20*0.85+25</f>
        <v>32920</v>
      </c>
      <c r="H20" s="237">
        <f>'BAR BB| Open rates'!H20*0.85+25</f>
        <v>32920</v>
      </c>
      <c r="I20" s="237">
        <f>'BAR BB| Open rates'!I20*0.85+25</f>
        <v>34620</v>
      </c>
      <c r="J20" s="237">
        <f>'BAR BB| Open rates'!J20*0.85+25</f>
        <v>34620</v>
      </c>
      <c r="K20" s="237">
        <f>'BAR BB| Open rates'!K20*0.85+25</f>
        <v>32920</v>
      </c>
      <c r="L20" s="237">
        <f>'BAR BB| Open rates'!L20*0.85+25</f>
        <v>32920</v>
      </c>
      <c r="M20" s="237">
        <f>'BAR BB| Open rates'!M20*0.85+25</f>
        <v>32920</v>
      </c>
      <c r="N20" s="237">
        <f>'BAR BB| Open rates'!N20*0.85+25</f>
        <v>32920</v>
      </c>
      <c r="O20" s="237">
        <f>'BAR BB| Open rates'!O20*0.85+25</f>
        <v>32920</v>
      </c>
      <c r="P20" s="237">
        <f>'BAR BB| Open rates'!P20*0.85+25</f>
        <v>34620</v>
      </c>
      <c r="Q20" s="237">
        <f>'BAR BB| Open rates'!Q20*0.85+25</f>
        <v>34620</v>
      </c>
      <c r="R20" s="237">
        <f>'BAR BB| Open rates'!R20*0.85+25</f>
        <v>34620</v>
      </c>
      <c r="S20" s="237">
        <f>'BAR BB| Open rates'!S20*0.85+25</f>
        <v>34620</v>
      </c>
      <c r="T20" s="237">
        <f>'BAR BB| Open rates'!T20*0.85+25</f>
        <v>34620</v>
      </c>
      <c r="U20" s="237">
        <f>'BAR BB| Open rates'!U20*0.85+25</f>
        <v>34620</v>
      </c>
      <c r="V20" s="237">
        <f>'BAR BB| Open rates'!V20*0.85+25</f>
        <v>34620</v>
      </c>
      <c r="W20" s="237">
        <f>'BAR BB| Open rates'!W20*0.85+25</f>
        <v>36320</v>
      </c>
      <c r="X20" s="237">
        <f>'BAR BB| Open rates'!X20*0.85+25</f>
        <v>36320</v>
      </c>
      <c r="Y20" s="237">
        <f>'BAR BB| Open rates'!Y20*0.85+25</f>
        <v>34620</v>
      </c>
      <c r="Z20" s="237">
        <f>'BAR BB| Open rates'!Z20*0.85+25</f>
        <v>34620</v>
      </c>
      <c r="AA20" s="237">
        <f>'BAR BB| Open rates'!AA20*0.85+25</f>
        <v>34620</v>
      </c>
      <c r="AB20" s="237">
        <f>'BAR BB| Open rates'!AB20*0.85+25</f>
        <v>34620</v>
      </c>
      <c r="AC20" s="237">
        <f>'BAR BB| Open rates'!AC20*0.85+25</f>
        <v>34620</v>
      </c>
      <c r="AD20" s="237">
        <f>'BAR BB| Open rates'!AD20*0.85+25</f>
        <v>36320</v>
      </c>
      <c r="AE20" s="237">
        <f>'BAR BB| Open rates'!AE20*0.85+25</f>
        <v>36320</v>
      </c>
      <c r="AF20" s="237">
        <f>'BAR BB| Open rates'!AF20*0.85+25</f>
        <v>34620</v>
      </c>
      <c r="AG20" s="237">
        <f>'BAR BB| Open rates'!AG20*0.85+25</f>
        <v>34620</v>
      </c>
      <c r="AH20" s="237">
        <f>'BAR BB| Open rates'!AH20*0.85+25</f>
        <v>34620</v>
      </c>
      <c r="AI20" s="237">
        <f>'BAR BB| Open rates'!AI20*0.85+25</f>
        <v>34620</v>
      </c>
      <c r="AJ20" s="237">
        <f>'BAR BB| Open rates'!AJ20*0.85+25</f>
        <v>34620</v>
      </c>
      <c r="AK20" s="237">
        <f>'BAR BB| Open rates'!AK20*0.85+25</f>
        <v>36320</v>
      </c>
      <c r="AL20" s="237">
        <f>'BAR BB| Open rates'!AL20*0.85+25</f>
        <v>36320</v>
      </c>
      <c r="AM20" s="237">
        <f>'BAR BB| Open rates'!AM20*0.85+25</f>
        <v>34620</v>
      </c>
      <c r="AN20" s="237">
        <f>'BAR BB| Open rates'!AN20*0.85+25</f>
        <v>34620</v>
      </c>
      <c r="AO20" s="237">
        <f>'BAR BB| Open rates'!AO20*0.85+25</f>
        <v>34620</v>
      </c>
      <c r="AP20" s="237">
        <f>'BAR BB| Open rates'!AP20*0.85+25</f>
        <v>34620</v>
      </c>
      <c r="AQ20" s="237">
        <f>'BAR BB| Open rates'!AQ20*0.85+25</f>
        <v>34620</v>
      </c>
      <c r="AR20" s="237">
        <f>'BAR BB| Open rates'!AR20*0.85+25</f>
        <v>36320</v>
      </c>
      <c r="AS20" s="237">
        <f>'BAR BB| Open rates'!AS20*0.85+25</f>
        <v>36320</v>
      </c>
      <c r="AT20" s="237">
        <f>'BAR BB| Open rates'!AT20*0.85+25</f>
        <v>34620</v>
      </c>
      <c r="AU20" s="237">
        <f>'BAR BB| Open rates'!AU20*0.85+25</f>
        <v>34620</v>
      </c>
      <c r="AV20" s="237">
        <f>'BAR BB| Open rates'!AV20*0.85+25</f>
        <v>34620</v>
      </c>
      <c r="AW20" s="237">
        <f>'BAR BB| Open rates'!AW20*0.85+25</f>
        <v>34620</v>
      </c>
      <c r="AX20" s="237">
        <f>'BAR BB| Open rates'!AX20*0.85+25</f>
        <v>34620</v>
      </c>
      <c r="AY20" s="237">
        <f>'BAR BB| Open rates'!AY20*0.85+25</f>
        <v>36320</v>
      </c>
      <c r="AZ20" s="237">
        <f>'BAR BB| Open rates'!AZ20*0.85+25</f>
        <v>36320</v>
      </c>
      <c r="BA20" s="237">
        <f>'BAR BB| Open rates'!BA20*0.85+25</f>
        <v>34620</v>
      </c>
      <c r="BB20" s="237">
        <f>'BAR BB| Open rates'!BB20*0.85+25</f>
        <v>34620</v>
      </c>
      <c r="BC20" s="237">
        <f>'BAR BB| Open rates'!BC20*0.85+25</f>
        <v>34620</v>
      </c>
      <c r="BD20" s="237">
        <f>'BAR BB| Open rates'!BD20*0.85+25</f>
        <v>34620</v>
      </c>
      <c r="BE20" s="237">
        <f>'BAR BB| Open rates'!BE20*0.85+25</f>
        <v>34620</v>
      </c>
      <c r="BF20" s="237">
        <f>'BAR BB| Open rates'!BF20*0.85+25</f>
        <v>36320</v>
      </c>
      <c r="BG20" s="237">
        <f>'BAR BB| Open rates'!BG20*0.85+25</f>
        <v>36320</v>
      </c>
      <c r="BH20" s="237">
        <f>'BAR BB| Open rates'!BH20*0.85+25</f>
        <v>31900</v>
      </c>
      <c r="BI20" s="237">
        <f>'BAR BB| Open rates'!BI20*0.85+25</f>
        <v>31900</v>
      </c>
      <c r="BJ20" s="237">
        <f>'BAR BB| Open rates'!BJ20*0.85+25</f>
        <v>31900</v>
      </c>
      <c r="BK20" s="237">
        <f>'BAR BB| Open rates'!BK20*0.85+25</f>
        <v>31900</v>
      </c>
      <c r="BL20" s="237">
        <f>'BAR BB| Open rates'!BL20*0.85+25</f>
        <v>31900</v>
      </c>
      <c r="BM20" s="237">
        <f>'BAR BB| Open rates'!BM20*0.85+25</f>
        <v>32920</v>
      </c>
      <c r="BN20" s="237">
        <f>'BAR BB| Open rates'!BN20*0.85+25</f>
        <v>32920</v>
      </c>
      <c r="BO20" s="237">
        <f>'BAR BB| Open rates'!BO20*0.85+25</f>
        <v>31050</v>
      </c>
      <c r="BP20" s="237">
        <f>'BAR BB| Open rates'!BP20*0.85+25</f>
        <v>31050</v>
      </c>
      <c r="BQ20" s="237">
        <f>'BAR BB| Open rates'!BQ20*0.85+25</f>
        <v>32920</v>
      </c>
      <c r="BR20" s="237">
        <f>'BAR BB| Open rates'!BR20*0.85+25</f>
        <v>32920</v>
      </c>
      <c r="BS20" s="237">
        <f>'BAR BB| Open rates'!BS20*0.85+25</f>
        <v>32920</v>
      </c>
      <c r="BT20" s="237">
        <f>'BAR BB| Open rates'!BT20*0.85+25</f>
        <v>32920</v>
      </c>
      <c r="BU20" s="237">
        <f>'BAR BB| Open rates'!BU20*0.85+25</f>
        <v>32920</v>
      </c>
      <c r="BV20" s="237">
        <f>'BAR BB| Open rates'!BV20*0.85+25</f>
        <v>31050</v>
      </c>
      <c r="BW20" s="237">
        <f>'BAR BB| Open rates'!BW20*0.85+25</f>
        <v>31050</v>
      </c>
      <c r="BX20" s="237">
        <f>'BAR BB| Open rates'!BX20*0.85+25</f>
        <v>31050</v>
      </c>
      <c r="BY20" s="237">
        <f>'BAR BB| Open rates'!BY20*0.85+25</f>
        <v>31050</v>
      </c>
      <c r="BZ20" s="237">
        <f>'BAR BB| Open rates'!BZ20*0.85+25</f>
        <v>31050</v>
      </c>
      <c r="CA20" s="237">
        <f>'BAR BB| Open rates'!CA20*0.85+25</f>
        <v>32920</v>
      </c>
      <c r="CB20" s="237">
        <f>'BAR BB| Open rates'!CB20*0.85+25</f>
        <v>32920</v>
      </c>
      <c r="CC20" s="237">
        <f>'BAR BB| Open rates'!CC20*0.85+25</f>
        <v>31050</v>
      </c>
      <c r="CD20" s="237">
        <f>'BAR BB| Open rates'!CD20*0.85+25</f>
        <v>31050</v>
      </c>
      <c r="CE20" s="237">
        <f>'BAR BB| Open rates'!CE20*0.85+25</f>
        <v>31050</v>
      </c>
      <c r="CF20" s="237">
        <f>'BAR BB| Open rates'!CF20*0.85+25</f>
        <v>31050</v>
      </c>
      <c r="CG20" s="237">
        <f>'BAR BB| Open rates'!CG20*0.85+25</f>
        <v>31050</v>
      </c>
      <c r="CH20" s="237">
        <f>'BAR BB| Open rates'!CH20*0.85+25</f>
        <v>32920</v>
      </c>
      <c r="CI20" s="237">
        <f>'BAR BB| Open rates'!CI20*0.85+25</f>
        <v>32920</v>
      </c>
      <c r="CJ20" s="237">
        <f>'BAR BB| Open rates'!CJ20*0.85+25</f>
        <v>31050</v>
      </c>
      <c r="CK20" s="237">
        <f>'BAR BB| Open rates'!CK20*0.85+25</f>
        <v>31050</v>
      </c>
      <c r="CL20" s="237">
        <f>'BAR BB| Open rates'!CL20*0.85+25</f>
        <v>31050</v>
      </c>
      <c r="CM20" s="237">
        <f>'BAR BB| Open rates'!CM20*0.85+25</f>
        <v>31050</v>
      </c>
      <c r="CN20" s="237">
        <f>'BAR BB| Open rates'!CN20*0.85+25</f>
        <v>31050</v>
      </c>
      <c r="CO20" s="237">
        <f>'BAR BB| Open rates'!CO20*0.85+25</f>
        <v>32920</v>
      </c>
      <c r="CP20" s="237">
        <f>'BAR BB| Open rates'!CP20*0.85+25</f>
        <v>32920</v>
      </c>
      <c r="CQ20" s="237">
        <f>'BAR BB| Open rates'!CQ20*0.85+25</f>
        <v>31050</v>
      </c>
      <c r="CR20" s="237">
        <f>'BAR BB| Open rates'!CR20*0.85+25</f>
        <v>31050</v>
      </c>
      <c r="CS20" s="237">
        <f>'BAR BB| Open rates'!CS20*0.85+25</f>
        <v>31050</v>
      </c>
      <c r="CT20" s="237">
        <f>'BAR BB| Open rates'!CT20*0.85+25</f>
        <v>31050</v>
      </c>
      <c r="CU20" s="237">
        <f>'BAR BB| Open rates'!CU20*0.85+25</f>
        <v>27565</v>
      </c>
      <c r="CV20" s="237">
        <f>'BAR BB| Open rates'!CV20*0.85+25</f>
        <v>27565</v>
      </c>
      <c r="CW20" s="237">
        <f>'BAR BB| Open rates'!CW20*0.85+25</f>
        <v>27565</v>
      </c>
      <c r="CX20" s="237">
        <f>'BAR BB| Open rates'!CX20*0.85+25</f>
        <v>25865</v>
      </c>
      <c r="CY20" s="237">
        <f>'BAR BB| Open rates'!CY20*0.85+25</f>
        <v>25865</v>
      </c>
      <c r="CZ20" s="237">
        <f>'BAR BB| Open rates'!CZ20*0.85+25</f>
        <v>25865</v>
      </c>
      <c r="DA20" s="237">
        <f>'BAR BB| Open rates'!DA20*0.85+25</f>
        <v>25865</v>
      </c>
      <c r="DB20" s="237">
        <f>'BAR BB| Open rates'!DB20*0.85+25</f>
        <v>25865</v>
      </c>
      <c r="DC20" s="237">
        <f>'BAR BB| Open rates'!DC20*0.85+25</f>
        <v>27565</v>
      </c>
      <c r="DD20" s="237">
        <f>'BAR BB| Open rates'!DD20*0.85+25</f>
        <v>27565</v>
      </c>
      <c r="DE20" s="237">
        <f>'BAR BB| Open rates'!DE20*0.85+25</f>
        <v>25865</v>
      </c>
      <c r="DF20" s="237">
        <f>'BAR BB| Open rates'!DF20*0.85+25</f>
        <v>25865</v>
      </c>
      <c r="DG20" s="237">
        <f>'BAR BB| Open rates'!DG20*0.85+25</f>
        <v>25865</v>
      </c>
      <c r="DH20" s="237">
        <f>'BAR BB| Open rates'!DH20*0.85+25</f>
        <v>25865</v>
      </c>
      <c r="DI20" s="237">
        <f>'BAR BB| Open rates'!DI20*0.85+25</f>
        <v>25865</v>
      </c>
      <c r="DJ20" s="237">
        <f>'BAR BB| Open rates'!DJ20*0.85+25</f>
        <v>27565</v>
      </c>
      <c r="DK20" s="237">
        <f>'BAR BB| Open rates'!DK20*0.85+25</f>
        <v>27565</v>
      </c>
      <c r="DL20" s="237">
        <f>'BAR BB| Open rates'!DL20*0.85+25</f>
        <v>25865</v>
      </c>
      <c r="DM20" s="237">
        <f>'BAR BB| Open rates'!DM20*0.85+25</f>
        <v>25865</v>
      </c>
      <c r="DN20" s="237">
        <f>'BAR BB| Open rates'!DN20*0.85+25</f>
        <v>25865</v>
      </c>
      <c r="DO20" s="237">
        <f>'BAR BB| Open rates'!DO20*0.85+25</f>
        <v>25865</v>
      </c>
      <c r="DP20" s="237">
        <f>'BAR BB| Open rates'!DP20*0.85+25</f>
        <v>25865</v>
      </c>
      <c r="DQ20" s="237">
        <f>'BAR BB| Open rates'!DQ20*0.85+25</f>
        <v>27565</v>
      </c>
      <c r="DR20" s="237">
        <f>'BAR BB| Open rates'!DR20*0.85+25</f>
        <v>27565</v>
      </c>
      <c r="DS20" s="237">
        <f>'BAR BB| Open rates'!DS20*0.85+25</f>
        <v>25865</v>
      </c>
      <c r="DT20" s="237">
        <f>'BAR BB| Open rates'!DT20*0.85+25</f>
        <v>25865</v>
      </c>
      <c r="DU20" s="237">
        <f>'BAR BB| Open rates'!DU20*0.85+25</f>
        <v>25865</v>
      </c>
      <c r="DV20" s="237">
        <f>'BAR BB| Open rates'!DV20*0.85+25</f>
        <v>25865</v>
      </c>
      <c r="DW20" s="237">
        <f>'BAR BB| Open rates'!DW20*0.85+25</f>
        <v>25865</v>
      </c>
      <c r="DX20" s="237">
        <f>'BAR BB| Open rates'!DX20*0.85+25</f>
        <v>27565</v>
      </c>
      <c r="DY20" s="237">
        <f>'BAR BB| Open rates'!DY20*0.85+25</f>
        <v>27565</v>
      </c>
      <c r="DZ20" s="237">
        <f>'BAR BB| Open rates'!DZ20*0.85+25</f>
        <v>29010</v>
      </c>
      <c r="EA20" s="237">
        <f>'BAR BB| Open rates'!EA20*0.85+25</f>
        <v>29010</v>
      </c>
      <c r="EB20" s="237">
        <f>'BAR BB| Open rates'!EB20*0.85+25</f>
        <v>29010</v>
      </c>
      <c r="EC20" s="237">
        <f>'BAR BB| Open rates'!EC20*0.85+25</f>
        <v>30880</v>
      </c>
      <c r="ED20" s="237">
        <f>'BAR BB| Open rates'!ED20*0.85+25</f>
        <v>30880</v>
      </c>
      <c r="EE20" s="237">
        <f>'BAR BB| Open rates'!EE20*0.85+25</f>
        <v>30880</v>
      </c>
      <c r="EF20" s="237">
        <f>'BAR BB| Open rates'!EF20*0.85+25</f>
        <v>30880</v>
      </c>
      <c r="EG20" s="237">
        <f>'BAR BB| Open rates'!EG20*0.85+25</f>
        <v>25015</v>
      </c>
      <c r="EH20" s="237">
        <f>'BAR BB| Open rates'!EH20*0.85+25</f>
        <v>23315</v>
      </c>
      <c r="EI20" s="237">
        <f>'BAR BB| Open rates'!EI20*0.85+25</f>
        <v>23315</v>
      </c>
      <c r="EJ20" s="237">
        <f>'BAR BB| Open rates'!EJ20*0.85+25</f>
        <v>23315</v>
      </c>
      <c r="EK20" s="237">
        <f>'BAR BB| Open rates'!EK20*0.85+25</f>
        <v>23315</v>
      </c>
      <c r="EL20" s="237">
        <f>'BAR BB| Open rates'!EL20*0.85+25</f>
        <v>24165</v>
      </c>
      <c r="EM20" s="237">
        <f>'BAR BB| Open rates'!EM20*0.85+25</f>
        <v>24165</v>
      </c>
      <c r="EN20" s="237">
        <f>'BAR BB| Open rates'!EN20*0.85+25</f>
        <v>23315</v>
      </c>
      <c r="EO20" s="237">
        <f>'BAR BB| Open rates'!EO20*0.85+25</f>
        <v>23315</v>
      </c>
      <c r="EP20" s="237">
        <f>'BAR BB| Open rates'!EP20*0.85+25</f>
        <v>23315</v>
      </c>
      <c r="EQ20" s="237">
        <f>'BAR BB| Open rates'!EQ20*0.85+25</f>
        <v>23315</v>
      </c>
      <c r="ER20" s="237">
        <f>'BAR BB| Open rates'!ER20*0.85+25</f>
        <v>23315</v>
      </c>
      <c r="ES20" s="237">
        <f>'BAR BB| Open rates'!ES20*0.85+25</f>
        <v>24165</v>
      </c>
      <c r="ET20" s="237">
        <f>'BAR BB| Open rates'!ET20*0.85+25</f>
        <v>24165</v>
      </c>
      <c r="EU20" s="237">
        <f>'BAR BB| Open rates'!EU20*0.85+25</f>
        <v>23315</v>
      </c>
      <c r="EV20" s="237">
        <f>'BAR BB| Open rates'!EV20*0.85+25</f>
        <v>23315</v>
      </c>
      <c r="EW20" s="237">
        <f>'BAR BB| Open rates'!EW20*0.85+25</f>
        <v>23315</v>
      </c>
      <c r="EX20" s="237">
        <f>'BAR BB| Open rates'!EX20*0.85+25</f>
        <v>23315</v>
      </c>
      <c r="EY20" s="237">
        <f>'BAR BB| Open rates'!EY20*0.85+25</f>
        <v>23315</v>
      </c>
      <c r="EZ20" s="237">
        <f>'BAR BB| Open rates'!EZ20*0.85+25</f>
        <v>24165</v>
      </c>
      <c r="FA20" s="237">
        <f>'BAR BB| Open rates'!FA20*0.85+25</f>
        <v>24165</v>
      </c>
      <c r="FB20" s="237">
        <f>'BAR BB| Open rates'!FB20*0.85+25</f>
        <v>23315</v>
      </c>
      <c r="FC20" s="237">
        <f>'BAR BB| Open rates'!FC20*0.85+25</f>
        <v>23315</v>
      </c>
      <c r="FD20" s="237">
        <f>'BAR BB| Open rates'!FD20*0.85+25</f>
        <v>23315</v>
      </c>
      <c r="FE20" s="237">
        <f>'BAR BB| Open rates'!FE20*0.85+25</f>
        <v>23315</v>
      </c>
      <c r="FF20" s="237">
        <f>'BAR BB| Open rates'!FF20*0.85+25</f>
        <v>23315</v>
      </c>
      <c r="FG20" s="237">
        <f>'BAR BB| Open rates'!FG20*0.85+25</f>
        <v>24165</v>
      </c>
      <c r="FH20" s="237">
        <f>'BAR BB| Open rates'!FH20*0.85+25</f>
        <v>24165</v>
      </c>
      <c r="FI20" s="237">
        <f>'BAR BB| Open rates'!FI20*0.85+25</f>
        <v>23315</v>
      </c>
      <c r="FJ20" s="237">
        <f>'BAR BB| Open rates'!FJ20*0.85+25</f>
        <v>23315</v>
      </c>
      <c r="FK20" s="237">
        <f>'BAR BB| Open rates'!FK20*0.85+25</f>
        <v>23315</v>
      </c>
      <c r="FL20" s="237">
        <f>'BAR BB| Open rates'!FL20*0.85+25</f>
        <v>23315</v>
      </c>
      <c r="FM20" s="237">
        <f>'BAR BB| Open rates'!FM20*0.85+25</f>
        <v>23315</v>
      </c>
      <c r="FN20" s="237">
        <f>'BAR BB| Open rates'!FN20*0.85+25</f>
        <v>24165</v>
      </c>
      <c r="FO20" s="237">
        <f>'BAR BB| Open rates'!FO20*0.85+25</f>
        <v>24165</v>
      </c>
      <c r="FP20" s="237">
        <f>'BAR BB| Open rates'!FP20*0.85+25</f>
        <v>23315</v>
      </c>
      <c r="FQ20" s="237">
        <f>'BAR BB| Open rates'!FQ20*0.85+25</f>
        <v>23315</v>
      </c>
      <c r="FR20" s="237">
        <f>'BAR BB| Open rates'!FR20*0.85+25</f>
        <v>23315</v>
      </c>
      <c r="FS20" s="237">
        <f>'BAR BB| Open rates'!FS20*0.85+25</f>
        <v>23315</v>
      </c>
      <c r="FT20" s="237">
        <f>'BAR BB| Open rates'!FT20*0.85+25</f>
        <v>23315</v>
      </c>
      <c r="FU20" s="237">
        <f>'BAR BB| Open rates'!FU20*0.85+25</f>
        <v>24165</v>
      </c>
      <c r="FV20" s="237">
        <f>'BAR BB| Open rates'!FV20*0.85+25</f>
        <v>24165</v>
      </c>
      <c r="FW20" s="237">
        <f>'BAR BB| Open rates'!FW20*0.85+25</f>
        <v>27310</v>
      </c>
      <c r="FX20" s="237">
        <f>'BAR BB| Open rates'!FX20*0.85+25</f>
        <v>27310</v>
      </c>
      <c r="FY20" s="237">
        <f>'BAR BB| Open rates'!FY20*0.85+25</f>
        <v>27310</v>
      </c>
      <c r="FZ20" s="237">
        <f>'BAR BB| Open rates'!FZ20*0.85+25</f>
        <v>27310</v>
      </c>
      <c r="GA20" s="237">
        <f>'BAR BB| Open rates'!GA20*0.85+25</f>
        <v>27310</v>
      </c>
      <c r="GB20" s="237">
        <f>'BAR BB| Open rates'!GB20*0.85+25</f>
        <v>29180</v>
      </c>
      <c r="GC20" s="237">
        <f>'BAR BB| Open rates'!GC20*0.85+25</f>
        <v>29180</v>
      </c>
      <c r="GD20" s="237">
        <f>'BAR BB| Open rates'!GD20*0.85+25</f>
        <v>29180</v>
      </c>
      <c r="GE20" s="237">
        <f>'BAR BB| Open rates'!GE20*0.85+25</f>
        <v>29180</v>
      </c>
    </row>
    <row r="21" spans="1:187" s="36" customFormat="1" ht="12" customHeight="1" x14ac:dyDescent="0.2">
      <c r="A21" s="237">
        <v>2</v>
      </c>
      <c r="B21" s="237">
        <f>'BAR BB| Open rates'!B21*0.85+25</f>
        <v>37765</v>
      </c>
      <c r="C21" s="237">
        <f>'BAR BB| Open rates'!C21*0.85+25</f>
        <v>37765</v>
      </c>
      <c r="D21" s="237">
        <f>'BAR BB| Open rates'!D21*0.85+25</f>
        <v>35470</v>
      </c>
      <c r="E21" s="237">
        <f>'BAR BB| Open rates'!E21*0.85+25</f>
        <v>35470</v>
      </c>
      <c r="F21" s="237">
        <f>'BAR BB| Open rates'!F21*0.85+25</f>
        <v>33600</v>
      </c>
      <c r="G21" s="237">
        <f>'BAR BB| Open rates'!G21*0.85+25</f>
        <v>35470</v>
      </c>
      <c r="H21" s="237">
        <f>'BAR BB| Open rates'!H21*0.85+25</f>
        <v>35470</v>
      </c>
      <c r="I21" s="237">
        <f>'BAR BB| Open rates'!I21*0.85+25</f>
        <v>37170</v>
      </c>
      <c r="J21" s="237">
        <f>'BAR BB| Open rates'!J21*0.85+25</f>
        <v>37170</v>
      </c>
      <c r="K21" s="237">
        <f>'BAR BB| Open rates'!K21*0.85+25</f>
        <v>35470</v>
      </c>
      <c r="L21" s="237">
        <f>'BAR BB| Open rates'!L21*0.85+25</f>
        <v>35470</v>
      </c>
      <c r="M21" s="237">
        <f>'BAR BB| Open rates'!M21*0.85+25</f>
        <v>35470</v>
      </c>
      <c r="N21" s="237">
        <f>'BAR BB| Open rates'!N21*0.85+25</f>
        <v>35470</v>
      </c>
      <c r="O21" s="237">
        <f>'BAR BB| Open rates'!O21*0.85+25</f>
        <v>35470</v>
      </c>
      <c r="P21" s="237">
        <f>'BAR BB| Open rates'!P21*0.85+25</f>
        <v>37170</v>
      </c>
      <c r="Q21" s="237">
        <f>'BAR BB| Open rates'!Q21*0.85+25</f>
        <v>37170</v>
      </c>
      <c r="R21" s="237">
        <f>'BAR BB| Open rates'!R21*0.85+25</f>
        <v>37170</v>
      </c>
      <c r="S21" s="237">
        <f>'BAR BB| Open rates'!S21*0.85+25</f>
        <v>37170</v>
      </c>
      <c r="T21" s="237">
        <f>'BAR BB| Open rates'!T21*0.85+25</f>
        <v>37170</v>
      </c>
      <c r="U21" s="237">
        <f>'BAR BB| Open rates'!U21*0.85+25</f>
        <v>37170</v>
      </c>
      <c r="V21" s="237">
        <f>'BAR BB| Open rates'!V21*0.85+25</f>
        <v>37170</v>
      </c>
      <c r="W21" s="237">
        <f>'BAR BB| Open rates'!W21*0.85+25</f>
        <v>38870</v>
      </c>
      <c r="X21" s="237">
        <f>'BAR BB| Open rates'!X21*0.85+25</f>
        <v>38870</v>
      </c>
      <c r="Y21" s="237">
        <f>'BAR BB| Open rates'!Y21*0.85+25</f>
        <v>37170</v>
      </c>
      <c r="Z21" s="237">
        <f>'BAR BB| Open rates'!Z21*0.85+25</f>
        <v>37170</v>
      </c>
      <c r="AA21" s="237">
        <f>'BAR BB| Open rates'!AA21*0.85+25</f>
        <v>37170</v>
      </c>
      <c r="AB21" s="237">
        <f>'BAR BB| Open rates'!AB21*0.85+25</f>
        <v>37170</v>
      </c>
      <c r="AC21" s="237">
        <f>'BAR BB| Open rates'!AC21*0.85+25</f>
        <v>37170</v>
      </c>
      <c r="AD21" s="237">
        <f>'BAR BB| Open rates'!AD21*0.85+25</f>
        <v>38870</v>
      </c>
      <c r="AE21" s="237">
        <f>'BAR BB| Open rates'!AE21*0.85+25</f>
        <v>38870</v>
      </c>
      <c r="AF21" s="237">
        <f>'BAR BB| Open rates'!AF21*0.85+25</f>
        <v>37170</v>
      </c>
      <c r="AG21" s="237">
        <f>'BAR BB| Open rates'!AG21*0.85+25</f>
        <v>37170</v>
      </c>
      <c r="AH21" s="237">
        <f>'BAR BB| Open rates'!AH21*0.85+25</f>
        <v>37170</v>
      </c>
      <c r="AI21" s="237">
        <f>'BAR BB| Open rates'!AI21*0.85+25</f>
        <v>37170</v>
      </c>
      <c r="AJ21" s="237">
        <f>'BAR BB| Open rates'!AJ21*0.85+25</f>
        <v>37170</v>
      </c>
      <c r="AK21" s="237">
        <f>'BAR BB| Open rates'!AK21*0.85+25</f>
        <v>38870</v>
      </c>
      <c r="AL21" s="237">
        <f>'BAR BB| Open rates'!AL21*0.85+25</f>
        <v>38870</v>
      </c>
      <c r="AM21" s="237">
        <f>'BAR BB| Open rates'!AM21*0.85+25</f>
        <v>37170</v>
      </c>
      <c r="AN21" s="237">
        <f>'BAR BB| Open rates'!AN21*0.85+25</f>
        <v>37170</v>
      </c>
      <c r="AO21" s="237">
        <f>'BAR BB| Open rates'!AO21*0.85+25</f>
        <v>37170</v>
      </c>
      <c r="AP21" s="237">
        <f>'BAR BB| Open rates'!AP21*0.85+25</f>
        <v>37170</v>
      </c>
      <c r="AQ21" s="237">
        <f>'BAR BB| Open rates'!AQ21*0.85+25</f>
        <v>37170</v>
      </c>
      <c r="AR21" s="237">
        <f>'BAR BB| Open rates'!AR21*0.85+25</f>
        <v>38870</v>
      </c>
      <c r="AS21" s="237">
        <f>'BAR BB| Open rates'!AS21*0.85+25</f>
        <v>38870</v>
      </c>
      <c r="AT21" s="237">
        <f>'BAR BB| Open rates'!AT21*0.85+25</f>
        <v>37170</v>
      </c>
      <c r="AU21" s="237">
        <f>'BAR BB| Open rates'!AU21*0.85+25</f>
        <v>37170</v>
      </c>
      <c r="AV21" s="237">
        <f>'BAR BB| Open rates'!AV21*0.85+25</f>
        <v>37170</v>
      </c>
      <c r="AW21" s="237">
        <f>'BAR BB| Open rates'!AW21*0.85+25</f>
        <v>37170</v>
      </c>
      <c r="AX21" s="237">
        <f>'BAR BB| Open rates'!AX21*0.85+25</f>
        <v>37170</v>
      </c>
      <c r="AY21" s="237">
        <f>'BAR BB| Open rates'!AY21*0.85+25</f>
        <v>38870</v>
      </c>
      <c r="AZ21" s="237">
        <f>'BAR BB| Open rates'!AZ21*0.85+25</f>
        <v>38870</v>
      </c>
      <c r="BA21" s="237">
        <f>'BAR BB| Open rates'!BA21*0.85+25</f>
        <v>37170</v>
      </c>
      <c r="BB21" s="237">
        <f>'BAR BB| Open rates'!BB21*0.85+25</f>
        <v>37170</v>
      </c>
      <c r="BC21" s="237">
        <f>'BAR BB| Open rates'!BC21*0.85+25</f>
        <v>37170</v>
      </c>
      <c r="BD21" s="237">
        <f>'BAR BB| Open rates'!BD21*0.85+25</f>
        <v>37170</v>
      </c>
      <c r="BE21" s="237">
        <f>'BAR BB| Open rates'!BE21*0.85+25</f>
        <v>37170</v>
      </c>
      <c r="BF21" s="237">
        <f>'BAR BB| Open rates'!BF21*0.85+25</f>
        <v>38870</v>
      </c>
      <c r="BG21" s="237">
        <f>'BAR BB| Open rates'!BG21*0.85+25</f>
        <v>38870</v>
      </c>
      <c r="BH21" s="237">
        <f>'BAR BB| Open rates'!BH21*0.85+25</f>
        <v>34450</v>
      </c>
      <c r="BI21" s="237">
        <f>'BAR BB| Open rates'!BI21*0.85+25</f>
        <v>34450</v>
      </c>
      <c r="BJ21" s="237">
        <f>'BAR BB| Open rates'!BJ21*0.85+25</f>
        <v>34450</v>
      </c>
      <c r="BK21" s="237">
        <f>'BAR BB| Open rates'!BK21*0.85+25</f>
        <v>34450</v>
      </c>
      <c r="BL21" s="237">
        <f>'BAR BB| Open rates'!BL21*0.85+25</f>
        <v>34450</v>
      </c>
      <c r="BM21" s="237">
        <f>'BAR BB| Open rates'!BM21*0.85+25</f>
        <v>35470</v>
      </c>
      <c r="BN21" s="237">
        <f>'BAR BB| Open rates'!BN21*0.85+25</f>
        <v>35470</v>
      </c>
      <c r="BO21" s="237">
        <f>'BAR BB| Open rates'!BO21*0.85+25</f>
        <v>33600</v>
      </c>
      <c r="BP21" s="237">
        <f>'BAR BB| Open rates'!BP21*0.85+25</f>
        <v>33600</v>
      </c>
      <c r="BQ21" s="237">
        <f>'BAR BB| Open rates'!BQ21*0.85+25</f>
        <v>35470</v>
      </c>
      <c r="BR21" s="237">
        <f>'BAR BB| Open rates'!BR21*0.85+25</f>
        <v>35470</v>
      </c>
      <c r="BS21" s="237">
        <f>'BAR BB| Open rates'!BS21*0.85+25</f>
        <v>35470</v>
      </c>
      <c r="BT21" s="237">
        <f>'BAR BB| Open rates'!BT21*0.85+25</f>
        <v>35470</v>
      </c>
      <c r="BU21" s="237">
        <f>'BAR BB| Open rates'!BU21*0.85+25</f>
        <v>35470</v>
      </c>
      <c r="BV21" s="237">
        <f>'BAR BB| Open rates'!BV21*0.85+25</f>
        <v>33600</v>
      </c>
      <c r="BW21" s="237">
        <f>'BAR BB| Open rates'!BW21*0.85+25</f>
        <v>33600</v>
      </c>
      <c r="BX21" s="237">
        <f>'BAR BB| Open rates'!BX21*0.85+25</f>
        <v>33600</v>
      </c>
      <c r="BY21" s="237">
        <f>'BAR BB| Open rates'!BY21*0.85+25</f>
        <v>33600</v>
      </c>
      <c r="BZ21" s="237">
        <f>'BAR BB| Open rates'!BZ21*0.85+25</f>
        <v>33600</v>
      </c>
      <c r="CA21" s="237">
        <f>'BAR BB| Open rates'!CA21*0.85+25</f>
        <v>35470</v>
      </c>
      <c r="CB21" s="237">
        <f>'BAR BB| Open rates'!CB21*0.85+25</f>
        <v>35470</v>
      </c>
      <c r="CC21" s="237">
        <f>'BAR BB| Open rates'!CC21*0.85+25</f>
        <v>33600</v>
      </c>
      <c r="CD21" s="237">
        <f>'BAR BB| Open rates'!CD21*0.85+25</f>
        <v>33600</v>
      </c>
      <c r="CE21" s="237">
        <f>'BAR BB| Open rates'!CE21*0.85+25</f>
        <v>33600</v>
      </c>
      <c r="CF21" s="237">
        <f>'BAR BB| Open rates'!CF21*0.85+25</f>
        <v>33600</v>
      </c>
      <c r="CG21" s="237">
        <f>'BAR BB| Open rates'!CG21*0.85+25</f>
        <v>33600</v>
      </c>
      <c r="CH21" s="237">
        <f>'BAR BB| Open rates'!CH21*0.85+25</f>
        <v>35470</v>
      </c>
      <c r="CI21" s="237">
        <f>'BAR BB| Open rates'!CI21*0.85+25</f>
        <v>35470</v>
      </c>
      <c r="CJ21" s="237">
        <f>'BAR BB| Open rates'!CJ21*0.85+25</f>
        <v>33600</v>
      </c>
      <c r="CK21" s="237">
        <f>'BAR BB| Open rates'!CK21*0.85+25</f>
        <v>33600</v>
      </c>
      <c r="CL21" s="237">
        <f>'BAR BB| Open rates'!CL21*0.85+25</f>
        <v>33600</v>
      </c>
      <c r="CM21" s="237">
        <f>'BAR BB| Open rates'!CM21*0.85+25</f>
        <v>33600</v>
      </c>
      <c r="CN21" s="237">
        <f>'BAR BB| Open rates'!CN21*0.85+25</f>
        <v>33600</v>
      </c>
      <c r="CO21" s="237">
        <f>'BAR BB| Open rates'!CO21*0.85+25</f>
        <v>35470</v>
      </c>
      <c r="CP21" s="237">
        <f>'BAR BB| Open rates'!CP21*0.85+25</f>
        <v>35470</v>
      </c>
      <c r="CQ21" s="237">
        <f>'BAR BB| Open rates'!CQ21*0.85+25</f>
        <v>33600</v>
      </c>
      <c r="CR21" s="237">
        <f>'BAR BB| Open rates'!CR21*0.85+25</f>
        <v>33600</v>
      </c>
      <c r="CS21" s="237">
        <f>'BAR BB| Open rates'!CS21*0.85+25</f>
        <v>33600</v>
      </c>
      <c r="CT21" s="237">
        <f>'BAR BB| Open rates'!CT21*0.85+25</f>
        <v>33600</v>
      </c>
      <c r="CU21" s="237">
        <f>'BAR BB| Open rates'!CU21*0.85+25</f>
        <v>30115</v>
      </c>
      <c r="CV21" s="237">
        <f>'BAR BB| Open rates'!CV21*0.85+25</f>
        <v>30115</v>
      </c>
      <c r="CW21" s="237">
        <f>'BAR BB| Open rates'!CW21*0.85+25</f>
        <v>30115</v>
      </c>
      <c r="CX21" s="237">
        <f>'BAR BB| Open rates'!CX21*0.85+25</f>
        <v>28415</v>
      </c>
      <c r="CY21" s="237">
        <f>'BAR BB| Open rates'!CY21*0.85+25</f>
        <v>28415</v>
      </c>
      <c r="CZ21" s="237">
        <f>'BAR BB| Open rates'!CZ21*0.85+25</f>
        <v>28415</v>
      </c>
      <c r="DA21" s="237">
        <f>'BAR BB| Open rates'!DA21*0.85+25</f>
        <v>28415</v>
      </c>
      <c r="DB21" s="237">
        <f>'BAR BB| Open rates'!DB21*0.85+25</f>
        <v>28415</v>
      </c>
      <c r="DC21" s="237">
        <f>'BAR BB| Open rates'!DC21*0.85+25</f>
        <v>30115</v>
      </c>
      <c r="DD21" s="237">
        <f>'BAR BB| Open rates'!DD21*0.85+25</f>
        <v>30115</v>
      </c>
      <c r="DE21" s="237">
        <f>'BAR BB| Open rates'!DE21*0.85+25</f>
        <v>28415</v>
      </c>
      <c r="DF21" s="237">
        <f>'BAR BB| Open rates'!DF21*0.85+25</f>
        <v>28415</v>
      </c>
      <c r="DG21" s="237">
        <f>'BAR BB| Open rates'!DG21*0.85+25</f>
        <v>28415</v>
      </c>
      <c r="DH21" s="237">
        <f>'BAR BB| Open rates'!DH21*0.85+25</f>
        <v>28415</v>
      </c>
      <c r="DI21" s="237">
        <f>'BAR BB| Open rates'!DI21*0.85+25</f>
        <v>28415</v>
      </c>
      <c r="DJ21" s="237">
        <f>'BAR BB| Open rates'!DJ21*0.85+25</f>
        <v>30115</v>
      </c>
      <c r="DK21" s="237">
        <f>'BAR BB| Open rates'!DK21*0.85+25</f>
        <v>30115</v>
      </c>
      <c r="DL21" s="237">
        <f>'BAR BB| Open rates'!DL21*0.85+25</f>
        <v>28415</v>
      </c>
      <c r="DM21" s="237">
        <f>'BAR BB| Open rates'!DM21*0.85+25</f>
        <v>28415</v>
      </c>
      <c r="DN21" s="237">
        <f>'BAR BB| Open rates'!DN21*0.85+25</f>
        <v>28415</v>
      </c>
      <c r="DO21" s="237">
        <f>'BAR BB| Open rates'!DO21*0.85+25</f>
        <v>28415</v>
      </c>
      <c r="DP21" s="237">
        <f>'BAR BB| Open rates'!DP21*0.85+25</f>
        <v>28415</v>
      </c>
      <c r="DQ21" s="237">
        <f>'BAR BB| Open rates'!DQ21*0.85+25</f>
        <v>30115</v>
      </c>
      <c r="DR21" s="237">
        <f>'BAR BB| Open rates'!DR21*0.85+25</f>
        <v>30115</v>
      </c>
      <c r="DS21" s="237">
        <f>'BAR BB| Open rates'!DS21*0.85+25</f>
        <v>28415</v>
      </c>
      <c r="DT21" s="237">
        <f>'BAR BB| Open rates'!DT21*0.85+25</f>
        <v>28415</v>
      </c>
      <c r="DU21" s="237">
        <f>'BAR BB| Open rates'!DU21*0.85+25</f>
        <v>28415</v>
      </c>
      <c r="DV21" s="237">
        <f>'BAR BB| Open rates'!DV21*0.85+25</f>
        <v>28415</v>
      </c>
      <c r="DW21" s="237">
        <f>'BAR BB| Open rates'!DW21*0.85+25</f>
        <v>28415</v>
      </c>
      <c r="DX21" s="237">
        <f>'BAR BB| Open rates'!DX21*0.85+25</f>
        <v>30115</v>
      </c>
      <c r="DY21" s="237">
        <f>'BAR BB| Open rates'!DY21*0.85+25</f>
        <v>30115</v>
      </c>
      <c r="DZ21" s="237">
        <f>'BAR BB| Open rates'!DZ21*0.85+25</f>
        <v>31560</v>
      </c>
      <c r="EA21" s="237">
        <f>'BAR BB| Open rates'!EA21*0.85+25</f>
        <v>31560</v>
      </c>
      <c r="EB21" s="237">
        <f>'BAR BB| Open rates'!EB21*0.85+25</f>
        <v>31560</v>
      </c>
      <c r="EC21" s="237">
        <f>'BAR BB| Open rates'!EC21*0.85+25</f>
        <v>33430</v>
      </c>
      <c r="ED21" s="237">
        <f>'BAR BB| Open rates'!ED21*0.85+25</f>
        <v>33430</v>
      </c>
      <c r="EE21" s="237">
        <f>'BAR BB| Open rates'!EE21*0.85+25</f>
        <v>33430</v>
      </c>
      <c r="EF21" s="237">
        <f>'BAR BB| Open rates'!EF21*0.85+25</f>
        <v>33430</v>
      </c>
      <c r="EG21" s="237">
        <f>'BAR BB| Open rates'!EG21*0.85+25</f>
        <v>27565</v>
      </c>
      <c r="EH21" s="237">
        <f>'BAR BB| Open rates'!EH21*0.85+25</f>
        <v>25865</v>
      </c>
      <c r="EI21" s="237">
        <f>'BAR BB| Open rates'!EI21*0.85+25</f>
        <v>25865</v>
      </c>
      <c r="EJ21" s="237">
        <f>'BAR BB| Open rates'!EJ21*0.85+25</f>
        <v>25865</v>
      </c>
      <c r="EK21" s="237">
        <f>'BAR BB| Open rates'!EK21*0.85+25</f>
        <v>25865</v>
      </c>
      <c r="EL21" s="237">
        <f>'BAR BB| Open rates'!EL21*0.85+25</f>
        <v>26715</v>
      </c>
      <c r="EM21" s="237">
        <f>'BAR BB| Open rates'!EM21*0.85+25</f>
        <v>26715</v>
      </c>
      <c r="EN21" s="237">
        <f>'BAR BB| Open rates'!EN21*0.85+25</f>
        <v>25865</v>
      </c>
      <c r="EO21" s="237">
        <f>'BAR BB| Open rates'!EO21*0.85+25</f>
        <v>25865</v>
      </c>
      <c r="EP21" s="237">
        <f>'BAR BB| Open rates'!EP21*0.85+25</f>
        <v>25865</v>
      </c>
      <c r="EQ21" s="237">
        <f>'BAR BB| Open rates'!EQ21*0.85+25</f>
        <v>25865</v>
      </c>
      <c r="ER21" s="237">
        <f>'BAR BB| Open rates'!ER21*0.85+25</f>
        <v>25865</v>
      </c>
      <c r="ES21" s="237">
        <f>'BAR BB| Open rates'!ES21*0.85+25</f>
        <v>26715</v>
      </c>
      <c r="ET21" s="237">
        <f>'BAR BB| Open rates'!ET21*0.85+25</f>
        <v>26715</v>
      </c>
      <c r="EU21" s="237">
        <f>'BAR BB| Open rates'!EU21*0.85+25</f>
        <v>25865</v>
      </c>
      <c r="EV21" s="237">
        <f>'BAR BB| Open rates'!EV21*0.85+25</f>
        <v>25865</v>
      </c>
      <c r="EW21" s="237">
        <f>'BAR BB| Open rates'!EW21*0.85+25</f>
        <v>25865</v>
      </c>
      <c r="EX21" s="237">
        <f>'BAR BB| Open rates'!EX21*0.85+25</f>
        <v>25865</v>
      </c>
      <c r="EY21" s="237">
        <f>'BAR BB| Open rates'!EY21*0.85+25</f>
        <v>25865</v>
      </c>
      <c r="EZ21" s="237">
        <f>'BAR BB| Open rates'!EZ21*0.85+25</f>
        <v>26715</v>
      </c>
      <c r="FA21" s="237">
        <f>'BAR BB| Open rates'!FA21*0.85+25</f>
        <v>26715</v>
      </c>
      <c r="FB21" s="237">
        <f>'BAR BB| Open rates'!FB21*0.85+25</f>
        <v>25865</v>
      </c>
      <c r="FC21" s="237">
        <f>'BAR BB| Open rates'!FC21*0.85+25</f>
        <v>25865</v>
      </c>
      <c r="FD21" s="237">
        <f>'BAR BB| Open rates'!FD21*0.85+25</f>
        <v>25865</v>
      </c>
      <c r="FE21" s="237">
        <f>'BAR BB| Open rates'!FE21*0.85+25</f>
        <v>25865</v>
      </c>
      <c r="FF21" s="237">
        <f>'BAR BB| Open rates'!FF21*0.85+25</f>
        <v>25865</v>
      </c>
      <c r="FG21" s="237">
        <f>'BAR BB| Open rates'!FG21*0.85+25</f>
        <v>26715</v>
      </c>
      <c r="FH21" s="237">
        <f>'BAR BB| Open rates'!FH21*0.85+25</f>
        <v>26715</v>
      </c>
      <c r="FI21" s="237">
        <f>'BAR BB| Open rates'!FI21*0.85+25</f>
        <v>25865</v>
      </c>
      <c r="FJ21" s="237">
        <f>'BAR BB| Open rates'!FJ21*0.85+25</f>
        <v>25865</v>
      </c>
      <c r="FK21" s="237">
        <f>'BAR BB| Open rates'!FK21*0.85+25</f>
        <v>25865</v>
      </c>
      <c r="FL21" s="237">
        <f>'BAR BB| Open rates'!FL21*0.85+25</f>
        <v>25865</v>
      </c>
      <c r="FM21" s="237">
        <f>'BAR BB| Open rates'!FM21*0.85+25</f>
        <v>25865</v>
      </c>
      <c r="FN21" s="237">
        <f>'BAR BB| Open rates'!FN21*0.85+25</f>
        <v>26715</v>
      </c>
      <c r="FO21" s="237">
        <f>'BAR BB| Open rates'!FO21*0.85+25</f>
        <v>26715</v>
      </c>
      <c r="FP21" s="237">
        <f>'BAR BB| Open rates'!FP21*0.85+25</f>
        <v>25865</v>
      </c>
      <c r="FQ21" s="237">
        <f>'BAR BB| Open rates'!FQ21*0.85+25</f>
        <v>25865</v>
      </c>
      <c r="FR21" s="237">
        <f>'BAR BB| Open rates'!FR21*0.85+25</f>
        <v>25865</v>
      </c>
      <c r="FS21" s="237">
        <f>'BAR BB| Open rates'!FS21*0.85+25</f>
        <v>25865</v>
      </c>
      <c r="FT21" s="237">
        <f>'BAR BB| Open rates'!FT21*0.85+25</f>
        <v>25865</v>
      </c>
      <c r="FU21" s="237">
        <f>'BAR BB| Open rates'!FU21*0.85+25</f>
        <v>26715</v>
      </c>
      <c r="FV21" s="237">
        <f>'BAR BB| Open rates'!FV21*0.85+25</f>
        <v>26715</v>
      </c>
      <c r="FW21" s="237">
        <f>'BAR BB| Open rates'!FW21*0.85+25</f>
        <v>29860</v>
      </c>
      <c r="FX21" s="237">
        <f>'BAR BB| Open rates'!FX21*0.85+25</f>
        <v>29860</v>
      </c>
      <c r="FY21" s="237">
        <f>'BAR BB| Open rates'!FY21*0.85+25</f>
        <v>29860</v>
      </c>
      <c r="FZ21" s="237">
        <f>'BAR BB| Open rates'!FZ21*0.85+25</f>
        <v>29860</v>
      </c>
      <c r="GA21" s="237">
        <f>'BAR BB| Open rates'!GA21*0.85+25</f>
        <v>29860</v>
      </c>
      <c r="GB21" s="237">
        <f>'BAR BB| Open rates'!GB21*0.85+25</f>
        <v>31730</v>
      </c>
      <c r="GC21" s="237">
        <f>'BAR BB| Open rates'!GC21*0.85+25</f>
        <v>31730</v>
      </c>
      <c r="GD21" s="237">
        <f>'BAR BB| Open rates'!GD21*0.85+25</f>
        <v>31730</v>
      </c>
      <c r="GE21" s="237">
        <f>'BAR BB| Open rates'!GE21*0.85+25</f>
        <v>31730</v>
      </c>
    </row>
    <row r="22" spans="1:187" s="36" customFormat="1" ht="12" customHeight="1" x14ac:dyDescent="0.2">
      <c r="A22" s="236" t="s">
        <v>180</v>
      </c>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row>
    <row r="23" spans="1:187" s="36" customFormat="1" ht="12" customHeight="1" x14ac:dyDescent="0.2">
      <c r="A23" s="237">
        <v>1</v>
      </c>
      <c r="B23" s="237">
        <f>'BAR BB| Open rates'!B23*0.85+25</f>
        <v>44565</v>
      </c>
      <c r="C23" s="237">
        <f>'BAR BB| Open rates'!C23*0.85+25</f>
        <v>44565</v>
      </c>
      <c r="D23" s="237">
        <f>'BAR BB| Open rates'!D23*0.85+25</f>
        <v>42270</v>
      </c>
      <c r="E23" s="237">
        <f>'BAR BB| Open rates'!E23*0.85+25</f>
        <v>42270</v>
      </c>
      <c r="F23" s="237">
        <f>'BAR BB| Open rates'!F23*0.85+25</f>
        <v>40400</v>
      </c>
      <c r="G23" s="237">
        <f>'BAR BB| Open rates'!G23*0.85+25</f>
        <v>42270</v>
      </c>
      <c r="H23" s="237">
        <f>'BAR BB| Open rates'!H23*0.85+25</f>
        <v>42270</v>
      </c>
      <c r="I23" s="237">
        <f>'BAR BB| Open rates'!I23*0.85+25</f>
        <v>43970</v>
      </c>
      <c r="J23" s="237">
        <f>'BAR BB| Open rates'!J23*0.85+25</f>
        <v>43970</v>
      </c>
      <c r="K23" s="237">
        <f>'BAR BB| Open rates'!K23*0.85+25</f>
        <v>42270</v>
      </c>
      <c r="L23" s="237">
        <f>'BAR BB| Open rates'!L23*0.85+25</f>
        <v>42270</v>
      </c>
      <c r="M23" s="237">
        <f>'BAR BB| Open rates'!M23*0.85+25</f>
        <v>42270</v>
      </c>
      <c r="N23" s="237">
        <f>'BAR BB| Open rates'!N23*0.85+25</f>
        <v>42270</v>
      </c>
      <c r="O23" s="237">
        <f>'BAR BB| Open rates'!O23*0.85+25</f>
        <v>42270</v>
      </c>
      <c r="P23" s="237">
        <f>'BAR BB| Open rates'!P23*0.85+25</f>
        <v>43970</v>
      </c>
      <c r="Q23" s="237">
        <f>'BAR BB| Open rates'!Q23*0.85+25</f>
        <v>43970</v>
      </c>
      <c r="R23" s="237">
        <f>'BAR BB| Open rates'!R23*0.85+25</f>
        <v>43970</v>
      </c>
      <c r="S23" s="237">
        <f>'BAR BB| Open rates'!S23*0.85+25</f>
        <v>43970</v>
      </c>
      <c r="T23" s="237">
        <f>'BAR BB| Open rates'!T23*0.85+25</f>
        <v>43970</v>
      </c>
      <c r="U23" s="237">
        <f>'BAR BB| Open rates'!U23*0.85+25</f>
        <v>43970</v>
      </c>
      <c r="V23" s="237">
        <f>'BAR BB| Open rates'!V23*0.85+25</f>
        <v>43970</v>
      </c>
      <c r="W23" s="237">
        <f>'BAR BB| Open rates'!W23*0.85+25</f>
        <v>45670</v>
      </c>
      <c r="X23" s="237">
        <f>'BAR BB| Open rates'!X23*0.85+25</f>
        <v>45670</v>
      </c>
      <c r="Y23" s="237">
        <f>'BAR BB| Open rates'!Y23*0.85+25</f>
        <v>43970</v>
      </c>
      <c r="Z23" s="237">
        <f>'BAR BB| Open rates'!Z23*0.85+25</f>
        <v>43970</v>
      </c>
      <c r="AA23" s="237">
        <f>'BAR BB| Open rates'!AA23*0.85+25</f>
        <v>43970</v>
      </c>
      <c r="AB23" s="237">
        <f>'BAR BB| Open rates'!AB23*0.85+25</f>
        <v>43970</v>
      </c>
      <c r="AC23" s="237">
        <f>'BAR BB| Open rates'!AC23*0.85+25</f>
        <v>43970</v>
      </c>
      <c r="AD23" s="237">
        <f>'BAR BB| Open rates'!AD23*0.85+25</f>
        <v>45670</v>
      </c>
      <c r="AE23" s="237">
        <f>'BAR BB| Open rates'!AE23*0.85+25</f>
        <v>45670</v>
      </c>
      <c r="AF23" s="237">
        <f>'BAR BB| Open rates'!AF23*0.85+25</f>
        <v>43970</v>
      </c>
      <c r="AG23" s="237">
        <f>'BAR BB| Open rates'!AG23*0.85+25</f>
        <v>43970</v>
      </c>
      <c r="AH23" s="237">
        <f>'BAR BB| Open rates'!AH23*0.85+25</f>
        <v>43970</v>
      </c>
      <c r="AI23" s="237">
        <f>'BAR BB| Open rates'!AI23*0.85+25</f>
        <v>43970</v>
      </c>
      <c r="AJ23" s="237">
        <f>'BAR BB| Open rates'!AJ23*0.85+25</f>
        <v>43970</v>
      </c>
      <c r="AK23" s="237">
        <f>'BAR BB| Open rates'!AK23*0.85+25</f>
        <v>45670</v>
      </c>
      <c r="AL23" s="237">
        <f>'BAR BB| Open rates'!AL23*0.85+25</f>
        <v>45670</v>
      </c>
      <c r="AM23" s="237">
        <f>'BAR BB| Open rates'!AM23*0.85+25</f>
        <v>43970</v>
      </c>
      <c r="AN23" s="237">
        <f>'BAR BB| Open rates'!AN23*0.85+25</f>
        <v>43970</v>
      </c>
      <c r="AO23" s="237">
        <f>'BAR BB| Open rates'!AO23*0.85+25</f>
        <v>43970</v>
      </c>
      <c r="AP23" s="237">
        <f>'BAR BB| Open rates'!AP23*0.85+25</f>
        <v>43970</v>
      </c>
      <c r="AQ23" s="237">
        <f>'BAR BB| Open rates'!AQ23*0.85+25</f>
        <v>43970</v>
      </c>
      <c r="AR23" s="237">
        <f>'BAR BB| Open rates'!AR23*0.85+25</f>
        <v>45670</v>
      </c>
      <c r="AS23" s="237">
        <f>'BAR BB| Open rates'!AS23*0.85+25</f>
        <v>45670</v>
      </c>
      <c r="AT23" s="237">
        <f>'BAR BB| Open rates'!AT23*0.85+25</f>
        <v>43970</v>
      </c>
      <c r="AU23" s="237">
        <f>'BAR BB| Open rates'!AU23*0.85+25</f>
        <v>43970</v>
      </c>
      <c r="AV23" s="237">
        <f>'BAR BB| Open rates'!AV23*0.85+25</f>
        <v>43970</v>
      </c>
      <c r="AW23" s="237">
        <f>'BAR BB| Open rates'!AW23*0.85+25</f>
        <v>43970</v>
      </c>
      <c r="AX23" s="237">
        <f>'BAR BB| Open rates'!AX23*0.85+25</f>
        <v>43970</v>
      </c>
      <c r="AY23" s="237">
        <f>'BAR BB| Open rates'!AY23*0.85+25</f>
        <v>45670</v>
      </c>
      <c r="AZ23" s="237">
        <f>'BAR BB| Open rates'!AZ23*0.85+25</f>
        <v>45670</v>
      </c>
      <c r="BA23" s="237">
        <f>'BAR BB| Open rates'!BA23*0.85+25</f>
        <v>43970</v>
      </c>
      <c r="BB23" s="237">
        <f>'BAR BB| Open rates'!BB23*0.85+25</f>
        <v>43970</v>
      </c>
      <c r="BC23" s="237">
        <f>'BAR BB| Open rates'!BC23*0.85+25</f>
        <v>43970</v>
      </c>
      <c r="BD23" s="237">
        <f>'BAR BB| Open rates'!BD23*0.85+25</f>
        <v>43970</v>
      </c>
      <c r="BE23" s="237">
        <f>'BAR BB| Open rates'!BE23*0.85+25</f>
        <v>43970</v>
      </c>
      <c r="BF23" s="237">
        <f>'BAR BB| Open rates'!BF23*0.85+25</f>
        <v>45670</v>
      </c>
      <c r="BG23" s="237">
        <f>'BAR BB| Open rates'!BG23*0.85+25</f>
        <v>45670</v>
      </c>
      <c r="BH23" s="237">
        <f>'BAR BB| Open rates'!BH23*0.85+25</f>
        <v>41250</v>
      </c>
      <c r="BI23" s="237">
        <f>'BAR BB| Open rates'!BI23*0.85+25</f>
        <v>41250</v>
      </c>
      <c r="BJ23" s="237">
        <f>'BAR BB| Open rates'!BJ23*0.85+25</f>
        <v>41250</v>
      </c>
      <c r="BK23" s="237">
        <f>'BAR BB| Open rates'!BK23*0.85+25</f>
        <v>41250</v>
      </c>
      <c r="BL23" s="237">
        <f>'BAR BB| Open rates'!BL23*0.85+25</f>
        <v>41250</v>
      </c>
      <c r="BM23" s="237">
        <f>'BAR BB| Open rates'!BM23*0.85+25</f>
        <v>42270</v>
      </c>
      <c r="BN23" s="237">
        <f>'BAR BB| Open rates'!BN23*0.85+25</f>
        <v>42270</v>
      </c>
      <c r="BO23" s="237">
        <f>'BAR BB| Open rates'!BO23*0.85+25</f>
        <v>40400</v>
      </c>
      <c r="BP23" s="237">
        <f>'BAR BB| Open rates'!BP23*0.85+25</f>
        <v>40400</v>
      </c>
      <c r="BQ23" s="237">
        <f>'BAR BB| Open rates'!BQ23*0.85+25</f>
        <v>37170</v>
      </c>
      <c r="BR23" s="237">
        <f>'BAR BB| Open rates'!BR23*0.85+25</f>
        <v>37170</v>
      </c>
      <c r="BS23" s="237">
        <f>'BAR BB| Open rates'!BS23*0.85+25</f>
        <v>37170</v>
      </c>
      <c r="BT23" s="237">
        <f>'BAR BB| Open rates'!BT23*0.85+25</f>
        <v>37170</v>
      </c>
      <c r="BU23" s="237">
        <f>'BAR BB| Open rates'!BU23*0.85+25</f>
        <v>37170</v>
      </c>
      <c r="BV23" s="237">
        <f>'BAR BB| Open rates'!BV23*0.85+25</f>
        <v>35300</v>
      </c>
      <c r="BW23" s="237">
        <f>'BAR BB| Open rates'!BW23*0.85+25</f>
        <v>35300</v>
      </c>
      <c r="BX23" s="237">
        <f>'BAR BB| Open rates'!BX23*0.85+25</f>
        <v>35300</v>
      </c>
      <c r="BY23" s="237">
        <f>'BAR BB| Open rates'!BY23*0.85+25</f>
        <v>35300</v>
      </c>
      <c r="BZ23" s="237">
        <f>'BAR BB| Open rates'!BZ23*0.85+25</f>
        <v>35300</v>
      </c>
      <c r="CA23" s="237">
        <f>'BAR BB| Open rates'!CA23*0.85+25</f>
        <v>37170</v>
      </c>
      <c r="CB23" s="237">
        <f>'BAR BB| Open rates'!CB23*0.85+25</f>
        <v>37170</v>
      </c>
      <c r="CC23" s="237">
        <f>'BAR BB| Open rates'!CC23*0.85+25</f>
        <v>35300</v>
      </c>
      <c r="CD23" s="237">
        <f>'BAR BB| Open rates'!CD23*0.85+25</f>
        <v>35300</v>
      </c>
      <c r="CE23" s="237">
        <f>'BAR BB| Open rates'!CE23*0.85+25</f>
        <v>35300</v>
      </c>
      <c r="CF23" s="237">
        <f>'BAR BB| Open rates'!CF23*0.85+25</f>
        <v>35300</v>
      </c>
      <c r="CG23" s="237">
        <f>'BAR BB| Open rates'!CG23*0.85+25</f>
        <v>35300</v>
      </c>
      <c r="CH23" s="237">
        <f>'BAR BB| Open rates'!CH23*0.85+25</f>
        <v>37170</v>
      </c>
      <c r="CI23" s="237">
        <f>'BAR BB| Open rates'!CI23*0.85+25</f>
        <v>37170</v>
      </c>
      <c r="CJ23" s="237">
        <f>'BAR BB| Open rates'!CJ23*0.85+25</f>
        <v>35300</v>
      </c>
      <c r="CK23" s="237">
        <f>'BAR BB| Open rates'!CK23*0.85+25</f>
        <v>35300</v>
      </c>
      <c r="CL23" s="237">
        <f>'BAR BB| Open rates'!CL23*0.85+25</f>
        <v>35300</v>
      </c>
      <c r="CM23" s="237">
        <f>'BAR BB| Open rates'!CM23*0.85+25</f>
        <v>35300</v>
      </c>
      <c r="CN23" s="237">
        <f>'BAR BB| Open rates'!CN23*0.85+25</f>
        <v>35300</v>
      </c>
      <c r="CO23" s="237">
        <f>'BAR BB| Open rates'!CO23*0.85+25</f>
        <v>37170</v>
      </c>
      <c r="CP23" s="237">
        <f>'BAR BB| Open rates'!CP23*0.85+25</f>
        <v>37170</v>
      </c>
      <c r="CQ23" s="237">
        <f>'BAR BB| Open rates'!CQ23*0.85+25</f>
        <v>35300</v>
      </c>
      <c r="CR23" s="237">
        <f>'BAR BB| Open rates'!CR23*0.85+25</f>
        <v>35300</v>
      </c>
      <c r="CS23" s="237">
        <f>'BAR BB| Open rates'!CS23*0.85+25</f>
        <v>35300</v>
      </c>
      <c r="CT23" s="237">
        <f>'BAR BB| Open rates'!CT23*0.85+25</f>
        <v>35300</v>
      </c>
      <c r="CU23" s="237">
        <f>'BAR BB| Open rates'!CU23*0.85+25</f>
        <v>33855</v>
      </c>
      <c r="CV23" s="237">
        <f>'BAR BB| Open rates'!CV23*0.85+25</f>
        <v>33855</v>
      </c>
      <c r="CW23" s="237">
        <f>'BAR BB| Open rates'!CW23*0.85+25</f>
        <v>33855</v>
      </c>
      <c r="CX23" s="237">
        <f>'BAR BB| Open rates'!CX23*0.85+25</f>
        <v>32155</v>
      </c>
      <c r="CY23" s="237">
        <f>'BAR BB| Open rates'!CY23*0.85+25</f>
        <v>32155</v>
      </c>
      <c r="CZ23" s="237">
        <f>'BAR BB| Open rates'!CZ23*0.85+25</f>
        <v>32155</v>
      </c>
      <c r="DA23" s="237">
        <f>'BAR BB| Open rates'!DA23*0.85+25</f>
        <v>32155</v>
      </c>
      <c r="DB23" s="237">
        <f>'BAR BB| Open rates'!DB23*0.85+25</f>
        <v>32155</v>
      </c>
      <c r="DC23" s="237">
        <f>'BAR BB| Open rates'!DC23*0.85+25</f>
        <v>33855</v>
      </c>
      <c r="DD23" s="237">
        <f>'BAR BB| Open rates'!DD23*0.85+25</f>
        <v>33855</v>
      </c>
      <c r="DE23" s="237">
        <f>'BAR BB| Open rates'!DE23*0.85+25</f>
        <v>32155</v>
      </c>
      <c r="DF23" s="237">
        <f>'BAR BB| Open rates'!DF23*0.85+25</f>
        <v>32155</v>
      </c>
      <c r="DG23" s="237">
        <f>'BAR BB| Open rates'!DG23*0.85+25</f>
        <v>32155</v>
      </c>
      <c r="DH23" s="237">
        <f>'BAR BB| Open rates'!DH23*0.85+25</f>
        <v>32155</v>
      </c>
      <c r="DI23" s="237">
        <f>'BAR BB| Open rates'!DI23*0.85+25</f>
        <v>32155</v>
      </c>
      <c r="DJ23" s="237">
        <f>'BAR BB| Open rates'!DJ23*0.85+25</f>
        <v>33855</v>
      </c>
      <c r="DK23" s="237">
        <f>'BAR BB| Open rates'!DK23*0.85+25</f>
        <v>33855</v>
      </c>
      <c r="DL23" s="237">
        <f>'BAR BB| Open rates'!DL23*0.85+25</f>
        <v>32155</v>
      </c>
      <c r="DM23" s="237">
        <f>'BAR BB| Open rates'!DM23*0.85+25</f>
        <v>32155</v>
      </c>
      <c r="DN23" s="237">
        <f>'BAR BB| Open rates'!DN23*0.85+25</f>
        <v>32155</v>
      </c>
      <c r="DO23" s="237">
        <f>'BAR BB| Open rates'!DO23*0.85+25</f>
        <v>32155</v>
      </c>
      <c r="DP23" s="237">
        <f>'BAR BB| Open rates'!DP23*0.85+25</f>
        <v>32155</v>
      </c>
      <c r="DQ23" s="237">
        <f>'BAR BB| Open rates'!DQ23*0.85+25</f>
        <v>33855</v>
      </c>
      <c r="DR23" s="237">
        <f>'BAR BB| Open rates'!DR23*0.85+25</f>
        <v>33855</v>
      </c>
      <c r="DS23" s="237">
        <f>'BAR BB| Open rates'!DS23*0.85+25</f>
        <v>32155</v>
      </c>
      <c r="DT23" s="237">
        <f>'BAR BB| Open rates'!DT23*0.85+25</f>
        <v>32155</v>
      </c>
      <c r="DU23" s="237">
        <f>'BAR BB| Open rates'!DU23*0.85+25</f>
        <v>32155</v>
      </c>
      <c r="DV23" s="237">
        <f>'BAR BB| Open rates'!DV23*0.85+25</f>
        <v>32155</v>
      </c>
      <c r="DW23" s="237">
        <f>'BAR BB| Open rates'!DW23*0.85+25</f>
        <v>32155</v>
      </c>
      <c r="DX23" s="237">
        <f>'BAR BB| Open rates'!DX23*0.85+25</f>
        <v>33855</v>
      </c>
      <c r="DY23" s="237">
        <f>'BAR BB| Open rates'!DY23*0.85+25</f>
        <v>33855</v>
      </c>
      <c r="DZ23" s="237">
        <f>'BAR BB| Open rates'!DZ23*0.85+25</f>
        <v>35300</v>
      </c>
      <c r="EA23" s="237">
        <f>'BAR BB| Open rates'!EA23*0.85+25</f>
        <v>35300</v>
      </c>
      <c r="EB23" s="237">
        <f>'BAR BB| Open rates'!EB23*0.85+25</f>
        <v>35300</v>
      </c>
      <c r="EC23" s="237">
        <f>'BAR BB| Open rates'!EC23*0.85+25</f>
        <v>37170</v>
      </c>
      <c r="ED23" s="237">
        <f>'BAR BB| Open rates'!ED23*0.85+25</f>
        <v>37170</v>
      </c>
      <c r="EE23" s="237">
        <f>'BAR BB| Open rates'!EE23*0.85+25</f>
        <v>37170</v>
      </c>
      <c r="EF23" s="237">
        <f>'BAR BB| Open rates'!EF23*0.85+25</f>
        <v>37170</v>
      </c>
      <c r="EG23" s="237">
        <f>'BAR BB| Open rates'!EG23*0.85+25</f>
        <v>31305</v>
      </c>
      <c r="EH23" s="237">
        <f>'BAR BB| Open rates'!EH23*0.85+25</f>
        <v>29605</v>
      </c>
      <c r="EI23" s="237">
        <f>'BAR BB| Open rates'!EI23*0.85+25</f>
        <v>29605</v>
      </c>
      <c r="EJ23" s="237">
        <f>'BAR BB| Open rates'!EJ23*0.85+25</f>
        <v>29605</v>
      </c>
      <c r="EK23" s="237">
        <f>'BAR BB| Open rates'!EK23*0.85+25</f>
        <v>29605</v>
      </c>
      <c r="EL23" s="237">
        <f>'BAR BB| Open rates'!EL23*0.85+25</f>
        <v>30455</v>
      </c>
      <c r="EM23" s="237">
        <f>'BAR BB| Open rates'!EM23*0.85+25</f>
        <v>30455</v>
      </c>
      <c r="EN23" s="237">
        <f>'BAR BB| Open rates'!EN23*0.85+25</f>
        <v>29605</v>
      </c>
      <c r="EO23" s="237">
        <f>'BAR BB| Open rates'!EO23*0.85+25</f>
        <v>29605</v>
      </c>
      <c r="EP23" s="237">
        <f>'BAR BB| Open rates'!EP23*0.85+25</f>
        <v>29605</v>
      </c>
      <c r="EQ23" s="237">
        <f>'BAR BB| Open rates'!EQ23*0.85+25</f>
        <v>29605</v>
      </c>
      <c r="ER23" s="237">
        <f>'BAR BB| Open rates'!ER23*0.85+25</f>
        <v>29605</v>
      </c>
      <c r="ES23" s="237">
        <f>'BAR BB| Open rates'!ES23*0.85+25</f>
        <v>30455</v>
      </c>
      <c r="ET23" s="237">
        <f>'BAR BB| Open rates'!ET23*0.85+25</f>
        <v>30455</v>
      </c>
      <c r="EU23" s="237">
        <f>'BAR BB| Open rates'!EU23*0.85+25</f>
        <v>29605</v>
      </c>
      <c r="EV23" s="237">
        <f>'BAR BB| Open rates'!EV23*0.85+25</f>
        <v>29605</v>
      </c>
      <c r="EW23" s="237">
        <f>'BAR BB| Open rates'!EW23*0.85+25</f>
        <v>29605</v>
      </c>
      <c r="EX23" s="237">
        <f>'BAR BB| Open rates'!EX23*0.85+25</f>
        <v>29605</v>
      </c>
      <c r="EY23" s="237">
        <f>'BAR BB| Open rates'!EY23*0.85+25</f>
        <v>29605</v>
      </c>
      <c r="EZ23" s="237">
        <f>'BAR BB| Open rates'!EZ23*0.85+25</f>
        <v>30455</v>
      </c>
      <c r="FA23" s="237">
        <f>'BAR BB| Open rates'!FA23*0.85+25</f>
        <v>30455</v>
      </c>
      <c r="FB23" s="237">
        <f>'BAR BB| Open rates'!FB23*0.85+25</f>
        <v>29605</v>
      </c>
      <c r="FC23" s="237">
        <f>'BAR BB| Open rates'!FC23*0.85+25</f>
        <v>29605</v>
      </c>
      <c r="FD23" s="237">
        <f>'BAR BB| Open rates'!FD23*0.85+25</f>
        <v>29605</v>
      </c>
      <c r="FE23" s="237">
        <f>'BAR BB| Open rates'!FE23*0.85+25</f>
        <v>29605</v>
      </c>
      <c r="FF23" s="237">
        <f>'BAR BB| Open rates'!FF23*0.85+25</f>
        <v>29605</v>
      </c>
      <c r="FG23" s="237">
        <f>'BAR BB| Open rates'!FG23*0.85+25</f>
        <v>30455</v>
      </c>
      <c r="FH23" s="237">
        <f>'BAR BB| Open rates'!FH23*0.85+25</f>
        <v>30455</v>
      </c>
      <c r="FI23" s="237">
        <f>'BAR BB| Open rates'!FI23*0.85+25</f>
        <v>29605</v>
      </c>
      <c r="FJ23" s="237">
        <f>'BAR BB| Open rates'!FJ23*0.85+25</f>
        <v>29605</v>
      </c>
      <c r="FK23" s="237">
        <f>'BAR BB| Open rates'!FK23*0.85+25</f>
        <v>29605</v>
      </c>
      <c r="FL23" s="237">
        <f>'BAR BB| Open rates'!FL23*0.85+25</f>
        <v>29605</v>
      </c>
      <c r="FM23" s="237">
        <f>'BAR BB| Open rates'!FM23*0.85+25</f>
        <v>29605</v>
      </c>
      <c r="FN23" s="237">
        <f>'BAR BB| Open rates'!FN23*0.85+25</f>
        <v>30455</v>
      </c>
      <c r="FO23" s="237">
        <f>'BAR BB| Open rates'!FO23*0.85+25</f>
        <v>30455</v>
      </c>
      <c r="FP23" s="237">
        <f>'BAR BB| Open rates'!FP23*0.85+25</f>
        <v>29605</v>
      </c>
      <c r="FQ23" s="237">
        <f>'BAR BB| Open rates'!FQ23*0.85+25</f>
        <v>29605</v>
      </c>
      <c r="FR23" s="237">
        <f>'BAR BB| Open rates'!FR23*0.85+25</f>
        <v>29605</v>
      </c>
      <c r="FS23" s="237">
        <f>'BAR BB| Open rates'!FS23*0.85+25</f>
        <v>29605</v>
      </c>
      <c r="FT23" s="237">
        <f>'BAR BB| Open rates'!FT23*0.85+25</f>
        <v>29605</v>
      </c>
      <c r="FU23" s="237">
        <f>'BAR BB| Open rates'!FU23*0.85+25</f>
        <v>30455</v>
      </c>
      <c r="FV23" s="237">
        <f>'BAR BB| Open rates'!FV23*0.85+25</f>
        <v>30455</v>
      </c>
      <c r="FW23" s="237">
        <f>'BAR BB| Open rates'!FW23*0.85+25</f>
        <v>33600</v>
      </c>
      <c r="FX23" s="237">
        <f>'BAR BB| Open rates'!FX23*0.85+25</f>
        <v>33600</v>
      </c>
      <c r="FY23" s="237">
        <f>'BAR BB| Open rates'!FY23*0.85+25</f>
        <v>33600</v>
      </c>
      <c r="FZ23" s="237">
        <f>'BAR BB| Open rates'!FZ23*0.85+25</f>
        <v>33600</v>
      </c>
      <c r="GA23" s="237">
        <f>'BAR BB| Open rates'!GA23*0.85+25</f>
        <v>33600</v>
      </c>
      <c r="GB23" s="237">
        <f>'BAR BB| Open rates'!GB23*0.85+25</f>
        <v>35470</v>
      </c>
      <c r="GC23" s="237">
        <f>'BAR BB| Open rates'!GC23*0.85+25</f>
        <v>35470</v>
      </c>
      <c r="GD23" s="237">
        <f>'BAR BB| Open rates'!GD23*0.85+25</f>
        <v>35470</v>
      </c>
      <c r="GE23" s="237">
        <f>'BAR BB| Open rates'!GE23*0.85+25</f>
        <v>35470</v>
      </c>
    </row>
    <row r="24" spans="1:187" s="36" customFormat="1" ht="12" customHeight="1" x14ac:dyDescent="0.2">
      <c r="A24" s="237">
        <v>2</v>
      </c>
      <c r="B24" s="237">
        <f>'BAR BB| Open rates'!B24*0.85+25</f>
        <v>47115</v>
      </c>
      <c r="C24" s="237">
        <f>'BAR BB| Open rates'!C24*0.85+25</f>
        <v>47115</v>
      </c>
      <c r="D24" s="237">
        <f>'BAR BB| Open rates'!D24*0.85+25</f>
        <v>44820</v>
      </c>
      <c r="E24" s="237">
        <f>'BAR BB| Open rates'!E24*0.85+25</f>
        <v>44820</v>
      </c>
      <c r="F24" s="237">
        <f>'BAR BB| Open rates'!F24*0.85+25</f>
        <v>42950</v>
      </c>
      <c r="G24" s="237">
        <f>'BAR BB| Open rates'!G24*0.85+25</f>
        <v>44820</v>
      </c>
      <c r="H24" s="237">
        <f>'BAR BB| Open rates'!H24*0.85+25</f>
        <v>44820</v>
      </c>
      <c r="I24" s="237">
        <f>'BAR BB| Open rates'!I24*0.85+25</f>
        <v>46520</v>
      </c>
      <c r="J24" s="237">
        <f>'BAR BB| Open rates'!J24*0.85+25</f>
        <v>46520</v>
      </c>
      <c r="K24" s="237">
        <f>'BAR BB| Open rates'!K24*0.85+25</f>
        <v>44820</v>
      </c>
      <c r="L24" s="237">
        <f>'BAR BB| Open rates'!L24*0.85+25</f>
        <v>44820</v>
      </c>
      <c r="M24" s="237">
        <f>'BAR BB| Open rates'!M24*0.85+25</f>
        <v>44820</v>
      </c>
      <c r="N24" s="237">
        <f>'BAR BB| Open rates'!N24*0.85+25</f>
        <v>44820</v>
      </c>
      <c r="O24" s="237">
        <f>'BAR BB| Open rates'!O24*0.85+25</f>
        <v>44820</v>
      </c>
      <c r="P24" s="237">
        <f>'BAR BB| Open rates'!P24*0.85+25</f>
        <v>46520</v>
      </c>
      <c r="Q24" s="237">
        <f>'BAR BB| Open rates'!Q24*0.85+25</f>
        <v>46520</v>
      </c>
      <c r="R24" s="237">
        <f>'BAR BB| Open rates'!R24*0.85+25</f>
        <v>46520</v>
      </c>
      <c r="S24" s="237">
        <f>'BAR BB| Open rates'!S24*0.85+25</f>
        <v>46520</v>
      </c>
      <c r="T24" s="237">
        <f>'BAR BB| Open rates'!T24*0.85+25</f>
        <v>46520</v>
      </c>
      <c r="U24" s="237">
        <f>'BAR BB| Open rates'!U24*0.85+25</f>
        <v>46520</v>
      </c>
      <c r="V24" s="237">
        <f>'BAR BB| Open rates'!V24*0.85+25</f>
        <v>46520</v>
      </c>
      <c r="W24" s="237">
        <f>'BAR BB| Open rates'!W24*0.85+25</f>
        <v>48220</v>
      </c>
      <c r="X24" s="237">
        <f>'BAR BB| Open rates'!X24*0.85+25</f>
        <v>48220</v>
      </c>
      <c r="Y24" s="237">
        <f>'BAR BB| Open rates'!Y24*0.85+25</f>
        <v>46520</v>
      </c>
      <c r="Z24" s="237">
        <f>'BAR BB| Open rates'!Z24*0.85+25</f>
        <v>46520</v>
      </c>
      <c r="AA24" s="237">
        <f>'BAR BB| Open rates'!AA24*0.85+25</f>
        <v>46520</v>
      </c>
      <c r="AB24" s="237">
        <f>'BAR BB| Open rates'!AB24*0.85+25</f>
        <v>46520</v>
      </c>
      <c r="AC24" s="237">
        <f>'BAR BB| Open rates'!AC24*0.85+25</f>
        <v>46520</v>
      </c>
      <c r="AD24" s="237">
        <f>'BAR BB| Open rates'!AD24*0.85+25</f>
        <v>48220</v>
      </c>
      <c r="AE24" s="237">
        <f>'BAR BB| Open rates'!AE24*0.85+25</f>
        <v>48220</v>
      </c>
      <c r="AF24" s="237">
        <f>'BAR BB| Open rates'!AF24*0.85+25</f>
        <v>46520</v>
      </c>
      <c r="AG24" s="237">
        <f>'BAR BB| Open rates'!AG24*0.85+25</f>
        <v>46520</v>
      </c>
      <c r="AH24" s="237">
        <f>'BAR BB| Open rates'!AH24*0.85+25</f>
        <v>46520</v>
      </c>
      <c r="AI24" s="237">
        <f>'BAR BB| Open rates'!AI24*0.85+25</f>
        <v>46520</v>
      </c>
      <c r="AJ24" s="237">
        <f>'BAR BB| Open rates'!AJ24*0.85+25</f>
        <v>46520</v>
      </c>
      <c r="AK24" s="237">
        <f>'BAR BB| Open rates'!AK24*0.85+25</f>
        <v>48220</v>
      </c>
      <c r="AL24" s="237">
        <f>'BAR BB| Open rates'!AL24*0.85+25</f>
        <v>48220</v>
      </c>
      <c r="AM24" s="237">
        <f>'BAR BB| Open rates'!AM24*0.85+25</f>
        <v>46520</v>
      </c>
      <c r="AN24" s="237">
        <f>'BAR BB| Open rates'!AN24*0.85+25</f>
        <v>46520</v>
      </c>
      <c r="AO24" s="237">
        <f>'BAR BB| Open rates'!AO24*0.85+25</f>
        <v>46520</v>
      </c>
      <c r="AP24" s="237">
        <f>'BAR BB| Open rates'!AP24*0.85+25</f>
        <v>46520</v>
      </c>
      <c r="AQ24" s="237">
        <f>'BAR BB| Open rates'!AQ24*0.85+25</f>
        <v>46520</v>
      </c>
      <c r="AR24" s="237">
        <f>'BAR BB| Open rates'!AR24*0.85+25</f>
        <v>48220</v>
      </c>
      <c r="AS24" s="237">
        <f>'BAR BB| Open rates'!AS24*0.85+25</f>
        <v>48220</v>
      </c>
      <c r="AT24" s="237">
        <f>'BAR BB| Open rates'!AT24*0.85+25</f>
        <v>46520</v>
      </c>
      <c r="AU24" s="237">
        <f>'BAR BB| Open rates'!AU24*0.85+25</f>
        <v>46520</v>
      </c>
      <c r="AV24" s="237">
        <f>'BAR BB| Open rates'!AV24*0.85+25</f>
        <v>46520</v>
      </c>
      <c r="AW24" s="237">
        <f>'BAR BB| Open rates'!AW24*0.85+25</f>
        <v>46520</v>
      </c>
      <c r="AX24" s="237">
        <f>'BAR BB| Open rates'!AX24*0.85+25</f>
        <v>46520</v>
      </c>
      <c r="AY24" s="237">
        <f>'BAR BB| Open rates'!AY24*0.85+25</f>
        <v>48220</v>
      </c>
      <c r="AZ24" s="237">
        <f>'BAR BB| Open rates'!AZ24*0.85+25</f>
        <v>48220</v>
      </c>
      <c r="BA24" s="237">
        <f>'BAR BB| Open rates'!BA24*0.85+25</f>
        <v>46520</v>
      </c>
      <c r="BB24" s="237">
        <f>'BAR BB| Open rates'!BB24*0.85+25</f>
        <v>46520</v>
      </c>
      <c r="BC24" s="237">
        <f>'BAR BB| Open rates'!BC24*0.85+25</f>
        <v>46520</v>
      </c>
      <c r="BD24" s="237">
        <f>'BAR BB| Open rates'!BD24*0.85+25</f>
        <v>46520</v>
      </c>
      <c r="BE24" s="237">
        <f>'BAR BB| Open rates'!BE24*0.85+25</f>
        <v>46520</v>
      </c>
      <c r="BF24" s="237">
        <f>'BAR BB| Open rates'!BF24*0.85+25</f>
        <v>48220</v>
      </c>
      <c r="BG24" s="237">
        <f>'BAR BB| Open rates'!BG24*0.85+25</f>
        <v>48220</v>
      </c>
      <c r="BH24" s="237">
        <f>'BAR BB| Open rates'!BH24*0.85+25</f>
        <v>43800</v>
      </c>
      <c r="BI24" s="237">
        <f>'BAR BB| Open rates'!BI24*0.85+25</f>
        <v>43800</v>
      </c>
      <c r="BJ24" s="237">
        <f>'BAR BB| Open rates'!BJ24*0.85+25</f>
        <v>43800</v>
      </c>
      <c r="BK24" s="237">
        <f>'BAR BB| Open rates'!BK24*0.85+25</f>
        <v>43800</v>
      </c>
      <c r="BL24" s="237">
        <f>'BAR BB| Open rates'!BL24*0.85+25</f>
        <v>43800</v>
      </c>
      <c r="BM24" s="237">
        <f>'BAR BB| Open rates'!BM24*0.85+25</f>
        <v>44820</v>
      </c>
      <c r="BN24" s="237">
        <f>'BAR BB| Open rates'!BN24*0.85+25</f>
        <v>44820</v>
      </c>
      <c r="BO24" s="237">
        <f>'BAR BB| Open rates'!BO24*0.85+25</f>
        <v>42950</v>
      </c>
      <c r="BP24" s="237">
        <f>'BAR BB| Open rates'!BP24*0.85+25</f>
        <v>42950</v>
      </c>
      <c r="BQ24" s="237">
        <f>'BAR BB| Open rates'!BQ24*0.85+25</f>
        <v>39720</v>
      </c>
      <c r="BR24" s="237">
        <f>'BAR BB| Open rates'!BR24*0.85+25</f>
        <v>39720</v>
      </c>
      <c r="BS24" s="237">
        <f>'BAR BB| Open rates'!BS24*0.85+25</f>
        <v>39720</v>
      </c>
      <c r="BT24" s="237">
        <f>'BAR BB| Open rates'!BT24*0.85+25</f>
        <v>39720</v>
      </c>
      <c r="BU24" s="237">
        <f>'BAR BB| Open rates'!BU24*0.85+25</f>
        <v>39720</v>
      </c>
      <c r="BV24" s="237">
        <f>'BAR BB| Open rates'!BV24*0.85+25</f>
        <v>37850</v>
      </c>
      <c r="BW24" s="237">
        <f>'BAR BB| Open rates'!BW24*0.85+25</f>
        <v>37850</v>
      </c>
      <c r="BX24" s="237">
        <f>'BAR BB| Open rates'!BX24*0.85+25</f>
        <v>37850</v>
      </c>
      <c r="BY24" s="237">
        <f>'BAR BB| Open rates'!BY24*0.85+25</f>
        <v>37850</v>
      </c>
      <c r="BZ24" s="237">
        <f>'BAR BB| Open rates'!BZ24*0.85+25</f>
        <v>37850</v>
      </c>
      <c r="CA24" s="237">
        <f>'BAR BB| Open rates'!CA24*0.85+25</f>
        <v>39720</v>
      </c>
      <c r="CB24" s="237">
        <f>'BAR BB| Open rates'!CB24*0.85+25</f>
        <v>39720</v>
      </c>
      <c r="CC24" s="237">
        <f>'BAR BB| Open rates'!CC24*0.85+25</f>
        <v>37850</v>
      </c>
      <c r="CD24" s="237">
        <f>'BAR BB| Open rates'!CD24*0.85+25</f>
        <v>37850</v>
      </c>
      <c r="CE24" s="237">
        <f>'BAR BB| Open rates'!CE24*0.85+25</f>
        <v>37850</v>
      </c>
      <c r="CF24" s="237">
        <f>'BAR BB| Open rates'!CF24*0.85+25</f>
        <v>37850</v>
      </c>
      <c r="CG24" s="237">
        <f>'BAR BB| Open rates'!CG24*0.85+25</f>
        <v>37850</v>
      </c>
      <c r="CH24" s="237">
        <f>'BAR BB| Open rates'!CH24*0.85+25</f>
        <v>39720</v>
      </c>
      <c r="CI24" s="237">
        <f>'BAR BB| Open rates'!CI24*0.85+25</f>
        <v>39720</v>
      </c>
      <c r="CJ24" s="237">
        <f>'BAR BB| Open rates'!CJ24*0.85+25</f>
        <v>37850</v>
      </c>
      <c r="CK24" s="237">
        <f>'BAR BB| Open rates'!CK24*0.85+25</f>
        <v>37850</v>
      </c>
      <c r="CL24" s="237">
        <f>'BAR BB| Open rates'!CL24*0.85+25</f>
        <v>37850</v>
      </c>
      <c r="CM24" s="237">
        <f>'BAR BB| Open rates'!CM24*0.85+25</f>
        <v>37850</v>
      </c>
      <c r="CN24" s="237">
        <f>'BAR BB| Open rates'!CN24*0.85+25</f>
        <v>37850</v>
      </c>
      <c r="CO24" s="237">
        <f>'BAR BB| Open rates'!CO24*0.85+25</f>
        <v>39720</v>
      </c>
      <c r="CP24" s="237">
        <f>'BAR BB| Open rates'!CP24*0.85+25</f>
        <v>39720</v>
      </c>
      <c r="CQ24" s="237">
        <f>'BAR BB| Open rates'!CQ24*0.85+25</f>
        <v>37850</v>
      </c>
      <c r="CR24" s="237">
        <f>'BAR BB| Open rates'!CR24*0.85+25</f>
        <v>37850</v>
      </c>
      <c r="CS24" s="237">
        <f>'BAR BB| Open rates'!CS24*0.85+25</f>
        <v>37850</v>
      </c>
      <c r="CT24" s="237">
        <f>'BAR BB| Open rates'!CT24*0.85+25</f>
        <v>37850</v>
      </c>
      <c r="CU24" s="237">
        <f>'BAR BB| Open rates'!CU24*0.85+25</f>
        <v>36405</v>
      </c>
      <c r="CV24" s="237">
        <f>'BAR BB| Open rates'!CV24*0.85+25</f>
        <v>36405</v>
      </c>
      <c r="CW24" s="237">
        <f>'BAR BB| Open rates'!CW24*0.85+25</f>
        <v>36405</v>
      </c>
      <c r="CX24" s="237">
        <f>'BAR BB| Open rates'!CX24*0.85+25</f>
        <v>34705</v>
      </c>
      <c r="CY24" s="237">
        <f>'BAR BB| Open rates'!CY24*0.85+25</f>
        <v>34705</v>
      </c>
      <c r="CZ24" s="237">
        <f>'BAR BB| Open rates'!CZ24*0.85+25</f>
        <v>34705</v>
      </c>
      <c r="DA24" s="237">
        <f>'BAR BB| Open rates'!DA24*0.85+25</f>
        <v>34705</v>
      </c>
      <c r="DB24" s="237">
        <f>'BAR BB| Open rates'!DB24*0.85+25</f>
        <v>34705</v>
      </c>
      <c r="DC24" s="237">
        <f>'BAR BB| Open rates'!DC24*0.85+25</f>
        <v>36405</v>
      </c>
      <c r="DD24" s="237">
        <f>'BAR BB| Open rates'!DD24*0.85+25</f>
        <v>36405</v>
      </c>
      <c r="DE24" s="237">
        <f>'BAR BB| Open rates'!DE24*0.85+25</f>
        <v>34705</v>
      </c>
      <c r="DF24" s="237">
        <f>'BAR BB| Open rates'!DF24*0.85+25</f>
        <v>34705</v>
      </c>
      <c r="DG24" s="237">
        <f>'BAR BB| Open rates'!DG24*0.85+25</f>
        <v>34705</v>
      </c>
      <c r="DH24" s="237">
        <f>'BAR BB| Open rates'!DH24*0.85+25</f>
        <v>34705</v>
      </c>
      <c r="DI24" s="237">
        <f>'BAR BB| Open rates'!DI24*0.85+25</f>
        <v>34705</v>
      </c>
      <c r="DJ24" s="237">
        <f>'BAR BB| Open rates'!DJ24*0.85+25</f>
        <v>36405</v>
      </c>
      <c r="DK24" s="237">
        <f>'BAR BB| Open rates'!DK24*0.85+25</f>
        <v>36405</v>
      </c>
      <c r="DL24" s="237">
        <f>'BAR BB| Open rates'!DL24*0.85+25</f>
        <v>34705</v>
      </c>
      <c r="DM24" s="237">
        <f>'BAR BB| Open rates'!DM24*0.85+25</f>
        <v>34705</v>
      </c>
      <c r="DN24" s="237">
        <f>'BAR BB| Open rates'!DN24*0.85+25</f>
        <v>34705</v>
      </c>
      <c r="DO24" s="237">
        <f>'BAR BB| Open rates'!DO24*0.85+25</f>
        <v>34705</v>
      </c>
      <c r="DP24" s="237">
        <f>'BAR BB| Open rates'!DP24*0.85+25</f>
        <v>34705</v>
      </c>
      <c r="DQ24" s="237">
        <f>'BAR BB| Open rates'!DQ24*0.85+25</f>
        <v>36405</v>
      </c>
      <c r="DR24" s="237">
        <f>'BAR BB| Open rates'!DR24*0.85+25</f>
        <v>36405</v>
      </c>
      <c r="DS24" s="237">
        <f>'BAR BB| Open rates'!DS24*0.85+25</f>
        <v>34705</v>
      </c>
      <c r="DT24" s="237">
        <f>'BAR BB| Open rates'!DT24*0.85+25</f>
        <v>34705</v>
      </c>
      <c r="DU24" s="237">
        <f>'BAR BB| Open rates'!DU24*0.85+25</f>
        <v>34705</v>
      </c>
      <c r="DV24" s="237">
        <f>'BAR BB| Open rates'!DV24*0.85+25</f>
        <v>34705</v>
      </c>
      <c r="DW24" s="237">
        <f>'BAR BB| Open rates'!DW24*0.85+25</f>
        <v>34705</v>
      </c>
      <c r="DX24" s="237">
        <f>'BAR BB| Open rates'!DX24*0.85+25</f>
        <v>36405</v>
      </c>
      <c r="DY24" s="237">
        <f>'BAR BB| Open rates'!DY24*0.85+25</f>
        <v>36405</v>
      </c>
      <c r="DZ24" s="237">
        <f>'BAR BB| Open rates'!DZ24*0.85+25</f>
        <v>37850</v>
      </c>
      <c r="EA24" s="237">
        <f>'BAR BB| Open rates'!EA24*0.85+25</f>
        <v>37850</v>
      </c>
      <c r="EB24" s="237">
        <f>'BAR BB| Open rates'!EB24*0.85+25</f>
        <v>37850</v>
      </c>
      <c r="EC24" s="237">
        <f>'BAR BB| Open rates'!EC24*0.85+25</f>
        <v>39720</v>
      </c>
      <c r="ED24" s="237">
        <f>'BAR BB| Open rates'!ED24*0.85+25</f>
        <v>39720</v>
      </c>
      <c r="EE24" s="237">
        <f>'BAR BB| Open rates'!EE24*0.85+25</f>
        <v>39720</v>
      </c>
      <c r="EF24" s="237">
        <f>'BAR BB| Open rates'!EF24*0.85+25</f>
        <v>39720</v>
      </c>
      <c r="EG24" s="237">
        <f>'BAR BB| Open rates'!EG24*0.85+25</f>
        <v>33855</v>
      </c>
      <c r="EH24" s="237">
        <f>'BAR BB| Open rates'!EH24*0.85+25</f>
        <v>32155</v>
      </c>
      <c r="EI24" s="237">
        <f>'BAR BB| Open rates'!EI24*0.85+25</f>
        <v>32155</v>
      </c>
      <c r="EJ24" s="237">
        <f>'BAR BB| Open rates'!EJ24*0.85+25</f>
        <v>32155</v>
      </c>
      <c r="EK24" s="237">
        <f>'BAR BB| Open rates'!EK24*0.85+25</f>
        <v>32155</v>
      </c>
      <c r="EL24" s="237">
        <f>'BAR BB| Open rates'!EL24*0.85+25</f>
        <v>33005</v>
      </c>
      <c r="EM24" s="237">
        <f>'BAR BB| Open rates'!EM24*0.85+25</f>
        <v>33005</v>
      </c>
      <c r="EN24" s="237">
        <f>'BAR BB| Open rates'!EN24*0.85+25</f>
        <v>32155</v>
      </c>
      <c r="EO24" s="237">
        <f>'BAR BB| Open rates'!EO24*0.85+25</f>
        <v>32155</v>
      </c>
      <c r="EP24" s="237">
        <f>'BAR BB| Open rates'!EP24*0.85+25</f>
        <v>32155</v>
      </c>
      <c r="EQ24" s="237">
        <f>'BAR BB| Open rates'!EQ24*0.85+25</f>
        <v>32155</v>
      </c>
      <c r="ER24" s="237">
        <f>'BAR BB| Open rates'!ER24*0.85+25</f>
        <v>32155</v>
      </c>
      <c r="ES24" s="237">
        <f>'BAR BB| Open rates'!ES24*0.85+25</f>
        <v>33005</v>
      </c>
      <c r="ET24" s="237">
        <f>'BAR BB| Open rates'!ET24*0.85+25</f>
        <v>33005</v>
      </c>
      <c r="EU24" s="237">
        <f>'BAR BB| Open rates'!EU24*0.85+25</f>
        <v>32155</v>
      </c>
      <c r="EV24" s="237">
        <f>'BAR BB| Open rates'!EV24*0.85+25</f>
        <v>32155</v>
      </c>
      <c r="EW24" s="237">
        <f>'BAR BB| Open rates'!EW24*0.85+25</f>
        <v>32155</v>
      </c>
      <c r="EX24" s="237">
        <f>'BAR BB| Open rates'!EX24*0.85+25</f>
        <v>32155</v>
      </c>
      <c r="EY24" s="237">
        <f>'BAR BB| Open rates'!EY24*0.85+25</f>
        <v>32155</v>
      </c>
      <c r="EZ24" s="237">
        <f>'BAR BB| Open rates'!EZ24*0.85+25</f>
        <v>33005</v>
      </c>
      <c r="FA24" s="237">
        <f>'BAR BB| Open rates'!FA24*0.85+25</f>
        <v>33005</v>
      </c>
      <c r="FB24" s="237">
        <f>'BAR BB| Open rates'!FB24*0.85+25</f>
        <v>32155</v>
      </c>
      <c r="FC24" s="237">
        <f>'BAR BB| Open rates'!FC24*0.85+25</f>
        <v>32155</v>
      </c>
      <c r="FD24" s="237">
        <f>'BAR BB| Open rates'!FD24*0.85+25</f>
        <v>32155</v>
      </c>
      <c r="FE24" s="237">
        <f>'BAR BB| Open rates'!FE24*0.85+25</f>
        <v>32155</v>
      </c>
      <c r="FF24" s="237">
        <f>'BAR BB| Open rates'!FF24*0.85+25</f>
        <v>32155</v>
      </c>
      <c r="FG24" s="237">
        <f>'BAR BB| Open rates'!FG24*0.85+25</f>
        <v>33005</v>
      </c>
      <c r="FH24" s="237">
        <f>'BAR BB| Open rates'!FH24*0.85+25</f>
        <v>33005</v>
      </c>
      <c r="FI24" s="237">
        <f>'BAR BB| Open rates'!FI24*0.85+25</f>
        <v>32155</v>
      </c>
      <c r="FJ24" s="237">
        <f>'BAR BB| Open rates'!FJ24*0.85+25</f>
        <v>32155</v>
      </c>
      <c r="FK24" s="237">
        <f>'BAR BB| Open rates'!FK24*0.85+25</f>
        <v>32155</v>
      </c>
      <c r="FL24" s="237">
        <f>'BAR BB| Open rates'!FL24*0.85+25</f>
        <v>32155</v>
      </c>
      <c r="FM24" s="237">
        <f>'BAR BB| Open rates'!FM24*0.85+25</f>
        <v>32155</v>
      </c>
      <c r="FN24" s="237">
        <f>'BAR BB| Open rates'!FN24*0.85+25</f>
        <v>33005</v>
      </c>
      <c r="FO24" s="237">
        <f>'BAR BB| Open rates'!FO24*0.85+25</f>
        <v>33005</v>
      </c>
      <c r="FP24" s="237">
        <f>'BAR BB| Open rates'!FP24*0.85+25</f>
        <v>32155</v>
      </c>
      <c r="FQ24" s="237">
        <f>'BAR BB| Open rates'!FQ24*0.85+25</f>
        <v>32155</v>
      </c>
      <c r="FR24" s="237">
        <f>'BAR BB| Open rates'!FR24*0.85+25</f>
        <v>32155</v>
      </c>
      <c r="FS24" s="237">
        <f>'BAR BB| Open rates'!FS24*0.85+25</f>
        <v>32155</v>
      </c>
      <c r="FT24" s="237">
        <f>'BAR BB| Open rates'!FT24*0.85+25</f>
        <v>32155</v>
      </c>
      <c r="FU24" s="237">
        <f>'BAR BB| Open rates'!FU24*0.85+25</f>
        <v>33005</v>
      </c>
      <c r="FV24" s="237">
        <f>'BAR BB| Open rates'!FV24*0.85+25</f>
        <v>33005</v>
      </c>
      <c r="FW24" s="237">
        <f>'BAR BB| Open rates'!FW24*0.85+25</f>
        <v>36150</v>
      </c>
      <c r="FX24" s="237">
        <f>'BAR BB| Open rates'!FX24*0.85+25</f>
        <v>36150</v>
      </c>
      <c r="FY24" s="237">
        <f>'BAR BB| Open rates'!FY24*0.85+25</f>
        <v>36150</v>
      </c>
      <c r="FZ24" s="237">
        <f>'BAR BB| Open rates'!FZ24*0.85+25</f>
        <v>36150</v>
      </c>
      <c r="GA24" s="237">
        <f>'BAR BB| Open rates'!GA24*0.85+25</f>
        <v>36150</v>
      </c>
      <c r="GB24" s="237">
        <f>'BAR BB| Open rates'!GB24*0.85+25</f>
        <v>38020</v>
      </c>
      <c r="GC24" s="237">
        <f>'BAR BB| Open rates'!GC24*0.85+25</f>
        <v>38020</v>
      </c>
      <c r="GD24" s="237">
        <f>'BAR BB| Open rates'!GD24*0.85+25</f>
        <v>38020</v>
      </c>
      <c r="GE24" s="237">
        <f>'BAR BB| Open rates'!GE24*0.85+25</f>
        <v>38020</v>
      </c>
    </row>
    <row r="25" spans="1:187" s="36" customFormat="1" ht="12" customHeight="1" x14ac:dyDescent="0.2">
      <c r="A25" s="237">
        <v>3</v>
      </c>
      <c r="B25" s="237">
        <f>'BAR BB| Open rates'!B25*0.85+25</f>
        <v>49665</v>
      </c>
      <c r="C25" s="237">
        <f>'BAR BB| Open rates'!C25*0.85+25</f>
        <v>49665</v>
      </c>
      <c r="D25" s="237">
        <f>'BAR BB| Open rates'!D25*0.85+25</f>
        <v>47370</v>
      </c>
      <c r="E25" s="237">
        <f>'BAR BB| Open rates'!E25*0.85+25</f>
        <v>47370</v>
      </c>
      <c r="F25" s="237">
        <f>'BAR BB| Open rates'!F25*0.85+25</f>
        <v>45500</v>
      </c>
      <c r="G25" s="237">
        <f>'BAR BB| Open rates'!G25*0.85+25</f>
        <v>47370</v>
      </c>
      <c r="H25" s="237">
        <f>'BAR BB| Open rates'!H25*0.85+25</f>
        <v>47370</v>
      </c>
      <c r="I25" s="237">
        <f>'BAR BB| Open rates'!I25*0.85+25</f>
        <v>49070</v>
      </c>
      <c r="J25" s="237">
        <f>'BAR BB| Open rates'!J25*0.85+25</f>
        <v>49070</v>
      </c>
      <c r="K25" s="237">
        <f>'BAR BB| Open rates'!K25*0.85+25</f>
        <v>47370</v>
      </c>
      <c r="L25" s="237">
        <f>'BAR BB| Open rates'!L25*0.85+25</f>
        <v>47370</v>
      </c>
      <c r="M25" s="237">
        <f>'BAR BB| Open rates'!M25*0.85+25</f>
        <v>47370</v>
      </c>
      <c r="N25" s="237">
        <f>'BAR BB| Open rates'!N25*0.85+25</f>
        <v>47370</v>
      </c>
      <c r="O25" s="237">
        <f>'BAR BB| Open rates'!O25*0.85+25</f>
        <v>47370</v>
      </c>
      <c r="P25" s="237">
        <f>'BAR BB| Open rates'!P25*0.85+25</f>
        <v>49070</v>
      </c>
      <c r="Q25" s="237">
        <f>'BAR BB| Open rates'!Q25*0.85+25</f>
        <v>49070</v>
      </c>
      <c r="R25" s="237">
        <f>'BAR BB| Open rates'!R25*0.85+25</f>
        <v>49070</v>
      </c>
      <c r="S25" s="237">
        <f>'BAR BB| Open rates'!S25*0.85+25</f>
        <v>49070</v>
      </c>
      <c r="T25" s="237">
        <f>'BAR BB| Open rates'!T25*0.85+25</f>
        <v>49070</v>
      </c>
      <c r="U25" s="237">
        <f>'BAR BB| Open rates'!U25*0.85+25</f>
        <v>49070</v>
      </c>
      <c r="V25" s="237">
        <f>'BAR BB| Open rates'!V25*0.85+25</f>
        <v>49070</v>
      </c>
      <c r="W25" s="237">
        <f>'BAR BB| Open rates'!W25*0.85+25</f>
        <v>50770</v>
      </c>
      <c r="X25" s="237">
        <f>'BAR BB| Open rates'!X25*0.85+25</f>
        <v>50770</v>
      </c>
      <c r="Y25" s="237">
        <f>'BAR BB| Open rates'!Y25*0.85+25</f>
        <v>49070</v>
      </c>
      <c r="Z25" s="237">
        <f>'BAR BB| Open rates'!Z25*0.85+25</f>
        <v>49070</v>
      </c>
      <c r="AA25" s="237">
        <f>'BAR BB| Open rates'!AA25*0.85+25</f>
        <v>49070</v>
      </c>
      <c r="AB25" s="237">
        <f>'BAR BB| Open rates'!AB25*0.85+25</f>
        <v>49070</v>
      </c>
      <c r="AC25" s="237">
        <f>'BAR BB| Open rates'!AC25*0.85+25</f>
        <v>49070</v>
      </c>
      <c r="AD25" s="237">
        <f>'BAR BB| Open rates'!AD25*0.85+25</f>
        <v>50770</v>
      </c>
      <c r="AE25" s="237">
        <f>'BAR BB| Open rates'!AE25*0.85+25</f>
        <v>50770</v>
      </c>
      <c r="AF25" s="237">
        <f>'BAR BB| Open rates'!AF25*0.85+25</f>
        <v>49070</v>
      </c>
      <c r="AG25" s="237">
        <f>'BAR BB| Open rates'!AG25*0.85+25</f>
        <v>49070</v>
      </c>
      <c r="AH25" s="237">
        <f>'BAR BB| Open rates'!AH25*0.85+25</f>
        <v>49070</v>
      </c>
      <c r="AI25" s="237">
        <f>'BAR BB| Open rates'!AI25*0.85+25</f>
        <v>49070</v>
      </c>
      <c r="AJ25" s="237">
        <f>'BAR BB| Open rates'!AJ25*0.85+25</f>
        <v>49070</v>
      </c>
      <c r="AK25" s="237">
        <f>'BAR BB| Open rates'!AK25*0.85+25</f>
        <v>50770</v>
      </c>
      <c r="AL25" s="237">
        <f>'BAR BB| Open rates'!AL25*0.85+25</f>
        <v>50770</v>
      </c>
      <c r="AM25" s="237">
        <f>'BAR BB| Open rates'!AM25*0.85+25</f>
        <v>49070</v>
      </c>
      <c r="AN25" s="237">
        <f>'BAR BB| Open rates'!AN25*0.85+25</f>
        <v>49070</v>
      </c>
      <c r="AO25" s="237">
        <f>'BAR BB| Open rates'!AO25*0.85+25</f>
        <v>49070</v>
      </c>
      <c r="AP25" s="237">
        <f>'BAR BB| Open rates'!AP25*0.85+25</f>
        <v>49070</v>
      </c>
      <c r="AQ25" s="237">
        <f>'BAR BB| Open rates'!AQ25*0.85+25</f>
        <v>49070</v>
      </c>
      <c r="AR25" s="237">
        <f>'BAR BB| Open rates'!AR25*0.85+25</f>
        <v>50770</v>
      </c>
      <c r="AS25" s="237">
        <f>'BAR BB| Open rates'!AS25*0.85+25</f>
        <v>50770</v>
      </c>
      <c r="AT25" s="237">
        <f>'BAR BB| Open rates'!AT25*0.85+25</f>
        <v>49070</v>
      </c>
      <c r="AU25" s="237">
        <f>'BAR BB| Open rates'!AU25*0.85+25</f>
        <v>49070</v>
      </c>
      <c r="AV25" s="237">
        <f>'BAR BB| Open rates'!AV25*0.85+25</f>
        <v>49070</v>
      </c>
      <c r="AW25" s="237">
        <f>'BAR BB| Open rates'!AW25*0.85+25</f>
        <v>49070</v>
      </c>
      <c r="AX25" s="237">
        <f>'BAR BB| Open rates'!AX25*0.85+25</f>
        <v>49070</v>
      </c>
      <c r="AY25" s="237">
        <f>'BAR BB| Open rates'!AY25*0.85+25</f>
        <v>50770</v>
      </c>
      <c r="AZ25" s="237">
        <f>'BAR BB| Open rates'!AZ25*0.85+25</f>
        <v>50770</v>
      </c>
      <c r="BA25" s="237">
        <f>'BAR BB| Open rates'!BA25*0.85+25</f>
        <v>49070</v>
      </c>
      <c r="BB25" s="237">
        <f>'BAR BB| Open rates'!BB25*0.85+25</f>
        <v>49070</v>
      </c>
      <c r="BC25" s="237">
        <f>'BAR BB| Open rates'!BC25*0.85+25</f>
        <v>49070</v>
      </c>
      <c r="BD25" s="237">
        <f>'BAR BB| Open rates'!BD25*0.85+25</f>
        <v>49070</v>
      </c>
      <c r="BE25" s="237">
        <f>'BAR BB| Open rates'!BE25*0.85+25</f>
        <v>49070</v>
      </c>
      <c r="BF25" s="237">
        <f>'BAR BB| Open rates'!BF25*0.85+25</f>
        <v>50770</v>
      </c>
      <c r="BG25" s="237">
        <f>'BAR BB| Open rates'!BG25*0.85+25</f>
        <v>50770</v>
      </c>
      <c r="BH25" s="237">
        <f>'BAR BB| Open rates'!BH25*0.85+25</f>
        <v>46350</v>
      </c>
      <c r="BI25" s="237">
        <f>'BAR BB| Open rates'!BI25*0.85+25</f>
        <v>46350</v>
      </c>
      <c r="BJ25" s="237">
        <f>'BAR BB| Open rates'!BJ25*0.85+25</f>
        <v>46350</v>
      </c>
      <c r="BK25" s="237">
        <f>'BAR BB| Open rates'!BK25*0.85+25</f>
        <v>46350</v>
      </c>
      <c r="BL25" s="237">
        <f>'BAR BB| Open rates'!BL25*0.85+25</f>
        <v>46350</v>
      </c>
      <c r="BM25" s="237">
        <f>'BAR BB| Open rates'!BM25*0.85+25</f>
        <v>47370</v>
      </c>
      <c r="BN25" s="237">
        <f>'BAR BB| Open rates'!BN25*0.85+25</f>
        <v>47370</v>
      </c>
      <c r="BO25" s="237">
        <f>'BAR BB| Open rates'!BO25*0.85+25</f>
        <v>45500</v>
      </c>
      <c r="BP25" s="237">
        <f>'BAR BB| Open rates'!BP25*0.85+25</f>
        <v>45500</v>
      </c>
      <c r="BQ25" s="237">
        <f>'BAR BB| Open rates'!BQ25*0.85+25</f>
        <v>42270</v>
      </c>
      <c r="BR25" s="237">
        <f>'BAR BB| Open rates'!BR25*0.85+25</f>
        <v>42270</v>
      </c>
      <c r="BS25" s="237">
        <f>'BAR BB| Open rates'!BS25*0.85+25</f>
        <v>42270</v>
      </c>
      <c r="BT25" s="237">
        <f>'BAR BB| Open rates'!BT25*0.85+25</f>
        <v>42270</v>
      </c>
      <c r="BU25" s="237">
        <f>'BAR BB| Open rates'!BU25*0.85+25</f>
        <v>42270</v>
      </c>
      <c r="BV25" s="237">
        <f>'BAR BB| Open rates'!BV25*0.85+25</f>
        <v>40400</v>
      </c>
      <c r="BW25" s="237">
        <f>'BAR BB| Open rates'!BW25*0.85+25</f>
        <v>40400</v>
      </c>
      <c r="BX25" s="237">
        <f>'BAR BB| Open rates'!BX25*0.85+25</f>
        <v>40400</v>
      </c>
      <c r="BY25" s="237">
        <f>'BAR BB| Open rates'!BY25*0.85+25</f>
        <v>40400</v>
      </c>
      <c r="BZ25" s="237">
        <f>'BAR BB| Open rates'!BZ25*0.85+25</f>
        <v>40400</v>
      </c>
      <c r="CA25" s="237">
        <f>'BAR BB| Open rates'!CA25*0.85+25</f>
        <v>42270</v>
      </c>
      <c r="CB25" s="237">
        <f>'BAR BB| Open rates'!CB25*0.85+25</f>
        <v>42270</v>
      </c>
      <c r="CC25" s="237">
        <f>'BAR BB| Open rates'!CC25*0.85+25</f>
        <v>40400</v>
      </c>
      <c r="CD25" s="237">
        <f>'BAR BB| Open rates'!CD25*0.85+25</f>
        <v>40400</v>
      </c>
      <c r="CE25" s="237">
        <f>'BAR BB| Open rates'!CE25*0.85+25</f>
        <v>40400</v>
      </c>
      <c r="CF25" s="237">
        <f>'BAR BB| Open rates'!CF25*0.85+25</f>
        <v>40400</v>
      </c>
      <c r="CG25" s="237">
        <f>'BAR BB| Open rates'!CG25*0.85+25</f>
        <v>40400</v>
      </c>
      <c r="CH25" s="237">
        <f>'BAR BB| Open rates'!CH25*0.85+25</f>
        <v>42270</v>
      </c>
      <c r="CI25" s="237">
        <f>'BAR BB| Open rates'!CI25*0.85+25</f>
        <v>42270</v>
      </c>
      <c r="CJ25" s="237">
        <f>'BAR BB| Open rates'!CJ25*0.85+25</f>
        <v>40400</v>
      </c>
      <c r="CK25" s="237">
        <f>'BAR BB| Open rates'!CK25*0.85+25</f>
        <v>40400</v>
      </c>
      <c r="CL25" s="237">
        <f>'BAR BB| Open rates'!CL25*0.85+25</f>
        <v>40400</v>
      </c>
      <c r="CM25" s="237">
        <f>'BAR BB| Open rates'!CM25*0.85+25</f>
        <v>40400</v>
      </c>
      <c r="CN25" s="237">
        <f>'BAR BB| Open rates'!CN25*0.85+25</f>
        <v>40400</v>
      </c>
      <c r="CO25" s="237">
        <f>'BAR BB| Open rates'!CO25*0.85+25</f>
        <v>42270</v>
      </c>
      <c r="CP25" s="237">
        <f>'BAR BB| Open rates'!CP25*0.85+25</f>
        <v>42270</v>
      </c>
      <c r="CQ25" s="237">
        <f>'BAR BB| Open rates'!CQ25*0.85+25</f>
        <v>40400</v>
      </c>
      <c r="CR25" s="237">
        <f>'BAR BB| Open rates'!CR25*0.85+25</f>
        <v>40400</v>
      </c>
      <c r="CS25" s="237">
        <f>'BAR BB| Open rates'!CS25*0.85+25</f>
        <v>40400</v>
      </c>
      <c r="CT25" s="237">
        <f>'BAR BB| Open rates'!CT25*0.85+25</f>
        <v>40400</v>
      </c>
      <c r="CU25" s="237">
        <f>'BAR BB| Open rates'!CU25*0.85+25</f>
        <v>38955</v>
      </c>
      <c r="CV25" s="237">
        <f>'BAR BB| Open rates'!CV25*0.85+25</f>
        <v>38955</v>
      </c>
      <c r="CW25" s="237">
        <f>'BAR BB| Open rates'!CW25*0.85+25</f>
        <v>38955</v>
      </c>
      <c r="CX25" s="237">
        <f>'BAR BB| Open rates'!CX25*0.85+25</f>
        <v>37255</v>
      </c>
      <c r="CY25" s="237">
        <f>'BAR BB| Open rates'!CY25*0.85+25</f>
        <v>37255</v>
      </c>
      <c r="CZ25" s="237">
        <f>'BAR BB| Open rates'!CZ25*0.85+25</f>
        <v>37255</v>
      </c>
      <c r="DA25" s="237">
        <f>'BAR BB| Open rates'!DA25*0.85+25</f>
        <v>37255</v>
      </c>
      <c r="DB25" s="237">
        <f>'BAR BB| Open rates'!DB25*0.85+25</f>
        <v>37255</v>
      </c>
      <c r="DC25" s="237">
        <f>'BAR BB| Open rates'!DC25*0.85+25</f>
        <v>38955</v>
      </c>
      <c r="DD25" s="237">
        <f>'BAR BB| Open rates'!DD25*0.85+25</f>
        <v>38955</v>
      </c>
      <c r="DE25" s="237">
        <f>'BAR BB| Open rates'!DE25*0.85+25</f>
        <v>37255</v>
      </c>
      <c r="DF25" s="237">
        <f>'BAR BB| Open rates'!DF25*0.85+25</f>
        <v>37255</v>
      </c>
      <c r="DG25" s="237">
        <f>'BAR BB| Open rates'!DG25*0.85+25</f>
        <v>37255</v>
      </c>
      <c r="DH25" s="237">
        <f>'BAR BB| Open rates'!DH25*0.85+25</f>
        <v>37255</v>
      </c>
      <c r="DI25" s="237">
        <f>'BAR BB| Open rates'!DI25*0.85+25</f>
        <v>37255</v>
      </c>
      <c r="DJ25" s="237">
        <f>'BAR BB| Open rates'!DJ25*0.85+25</f>
        <v>38955</v>
      </c>
      <c r="DK25" s="237">
        <f>'BAR BB| Open rates'!DK25*0.85+25</f>
        <v>38955</v>
      </c>
      <c r="DL25" s="237">
        <f>'BAR BB| Open rates'!DL25*0.85+25</f>
        <v>37255</v>
      </c>
      <c r="DM25" s="237">
        <f>'BAR BB| Open rates'!DM25*0.85+25</f>
        <v>37255</v>
      </c>
      <c r="DN25" s="237">
        <f>'BAR BB| Open rates'!DN25*0.85+25</f>
        <v>37255</v>
      </c>
      <c r="DO25" s="237">
        <f>'BAR BB| Open rates'!DO25*0.85+25</f>
        <v>37255</v>
      </c>
      <c r="DP25" s="237">
        <f>'BAR BB| Open rates'!DP25*0.85+25</f>
        <v>37255</v>
      </c>
      <c r="DQ25" s="237">
        <f>'BAR BB| Open rates'!DQ25*0.85+25</f>
        <v>38955</v>
      </c>
      <c r="DR25" s="237">
        <f>'BAR BB| Open rates'!DR25*0.85+25</f>
        <v>38955</v>
      </c>
      <c r="DS25" s="237">
        <f>'BAR BB| Open rates'!DS25*0.85+25</f>
        <v>37255</v>
      </c>
      <c r="DT25" s="237">
        <f>'BAR BB| Open rates'!DT25*0.85+25</f>
        <v>37255</v>
      </c>
      <c r="DU25" s="237">
        <f>'BAR BB| Open rates'!DU25*0.85+25</f>
        <v>37255</v>
      </c>
      <c r="DV25" s="237">
        <f>'BAR BB| Open rates'!DV25*0.85+25</f>
        <v>37255</v>
      </c>
      <c r="DW25" s="237">
        <f>'BAR BB| Open rates'!DW25*0.85+25</f>
        <v>37255</v>
      </c>
      <c r="DX25" s="237">
        <f>'BAR BB| Open rates'!DX25*0.85+25</f>
        <v>38955</v>
      </c>
      <c r="DY25" s="237">
        <f>'BAR BB| Open rates'!DY25*0.85+25</f>
        <v>38955</v>
      </c>
      <c r="DZ25" s="237">
        <f>'BAR BB| Open rates'!DZ25*0.85+25</f>
        <v>40400</v>
      </c>
      <c r="EA25" s="237">
        <f>'BAR BB| Open rates'!EA25*0.85+25</f>
        <v>40400</v>
      </c>
      <c r="EB25" s="237">
        <f>'BAR BB| Open rates'!EB25*0.85+25</f>
        <v>40400</v>
      </c>
      <c r="EC25" s="237">
        <f>'BAR BB| Open rates'!EC25*0.85+25</f>
        <v>42270</v>
      </c>
      <c r="ED25" s="237">
        <f>'BAR BB| Open rates'!ED25*0.85+25</f>
        <v>42270</v>
      </c>
      <c r="EE25" s="237">
        <f>'BAR BB| Open rates'!EE25*0.85+25</f>
        <v>42270</v>
      </c>
      <c r="EF25" s="237">
        <f>'BAR BB| Open rates'!EF25*0.85+25</f>
        <v>42270</v>
      </c>
      <c r="EG25" s="237">
        <f>'BAR BB| Open rates'!EG25*0.85+25</f>
        <v>36405</v>
      </c>
      <c r="EH25" s="237">
        <f>'BAR BB| Open rates'!EH25*0.85+25</f>
        <v>34705</v>
      </c>
      <c r="EI25" s="237">
        <f>'BAR BB| Open rates'!EI25*0.85+25</f>
        <v>34705</v>
      </c>
      <c r="EJ25" s="237">
        <f>'BAR BB| Open rates'!EJ25*0.85+25</f>
        <v>34705</v>
      </c>
      <c r="EK25" s="237">
        <f>'BAR BB| Open rates'!EK25*0.85+25</f>
        <v>34705</v>
      </c>
      <c r="EL25" s="237">
        <f>'BAR BB| Open rates'!EL25*0.85+25</f>
        <v>35555</v>
      </c>
      <c r="EM25" s="237">
        <f>'BAR BB| Open rates'!EM25*0.85+25</f>
        <v>35555</v>
      </c>
      <c r="EN25" s="237">
        <f>'BAR BB| Open rates'!EN25*0.85+25</f>
        <v>34705</v>
      </c>
      <c r="EO25" s="237">
        <f>'BAR BB| Open rates'!EO25*0.85+25</f>
        <v>34705</v>
      </c>
      <c r="EP25" s="237">
        <f>'BAR BB| Open rates'!EP25*0.85+25</f>
        <v>34705</v>
      </c>
      <c r="EQ25" s="237">
        <f>'BAR BB| Open rates'!EQ25*0.85+25</f>
        <v>34705</v>
      </c>
      <c r="ER25" s="237">
        <f>'BAR BB| Open rates'!ER25*0.85+25</f>
        <v>34705</v>
      </c>
      <c r="ES25" s="237">
        <f>'BAR BB| Open rates'!ES25*0.85+25</f>
        <v>35555</v>
      </c>
      <c r="ET25" s="237">
        <f>'BAR BB| Open rates'!ET25*0.85+25</f>
        <v>35555</v>
      </c>
      <c r="EU25" s="237">
        <f>'BAR BB| Open rates'!EU25*0.85+25</f>
        <v>34705</v>
      </c>
      <c r="EV25" s="237">
        <f>'BAR BB| Open rates'!EV25*0.85+25</f>
        <v>34705</v>
      </c>
      <c r="EW25" s="237">
        <f>'BAR BB| Open rates'!EW25*0.85+25</f>
        <v>34705</v>
      </c>
      <c r="EX25" s="237">
        <f>'BAR BB| Open rates'!EX25*0.85+25</f>
        <v>34705</v>
      </c>
      <c r="EY25" s="237">
        <f>'BAR BB| Open rates'!EY25*0.85+25</f>
        <v>34705</v>
      </c>
      <c r="EZ25" s="237">
        <f>'BAR BB| Open rates'!EZ25*0.85+25</f>
        <v>35555</v>
      </c>
      <c r="FA25" s="237">
        <f>'BAR BB| Open rates'!FA25*0.85+25</f>
        <v>35555</v>
      </c>
      <c r="FB25" s="237">
        <f>'BAR BB| Open rates'!FB25*0.85+25</f>
        <v>34705</v>
      </c>
      <c r="FC25" s="237">
        <f>'BAR BB| Open rates'!FC25*0.85+25</f>
        <v>34705</v>
      </c>
      <c r="FD25" s="237">
        <f>'BAR BB| Open rates'!FD25*0.85+25</f>
        <v>34705</v>
      </c>
      <c r="FE25" s="237">
        <f>'BAR BB| Open rates'!FE25*0.85+25</f>
        <v>34705</v>
      </c>
      <c r="FF25" s="237">
        <f>'BAR BB| Open rates'!FF25*0.85+25</f>
        <v>34705</v>
      </c>
      <c r="FG25" s="237">
        <f>'BAR BB| Open rates'!FG25*0.85+25</f>
        <v>35555</v>
      </c>
      <c r="FH25" s="237">
        <f>'BAR BB| Open rates'!FH25*0.85+25</f>
        <v>35555</v>
      </c>
      <c r="FI25" s="237">
        <f>'BAR BB| Open rates'!FI25*0.85+25</f>
        <v>34705</v>
      </c>
      <c r="FJ25" s="237">
        <f>'BAR BB| Open rates'!FJ25*0.85+25</f>
        <v>34705</v>
      </c>
      <c r="FK25" s="237">
        <f>'BAR BB| Open rates'!FK25*0.85+25</f>
        <v>34705</v>
      </c>
      <c r="FL25" s="237">
        <f>'BAR BB| Open rates'!FL25*0.85+25</f>
        <v>34705</v>
      </c>
      <c r="FM25" s="237">
        <f>'BAR BB| Open rates'!FM25*0.85+25</f>
        <v>34705</v>
      </c>
      <c r="FN25" s="237">
        <f>'BAR BB| Open rates'!FN25*0.85+25</f>
        <v>35555</v>
      </c>
      <c r="FO25" s="237">
        <f>'BAR BB| Open rates'!FO25*0.85+25</f>
        <v>35555</v>
      </c>
      <c r="FP25" s="237">
        <f>'BAR BB| Open rates'!FP25*0.85+25</f>
        <v>34705</v>
      </c>
      <c r="FQ25" s="237">
        <f>'BAR BB| Open rates'!FQ25*0.85+25</f>
        <v>34705</v>
      </c>
      <c r="FR25" s="237">
        <f>'BAR BB| Open rates'!FR25*0.85+25</f>
        <v>34705</v>
      </c>
      <c r="FS25" s="237">
        <f>'BAR BB| Open rates'!FS25*0.85+25</f>
        <v>34705</v>
      </c>
      <c r="FT25" s="237">
        <f>'BAR BB| Open rates'!FT25*0.85+25</f>
        <v>34705</v>
      </c>
      <c r="FU25" s="237">
        <f>'BAR BB| Open rates'!FU25*0.85+25</f>
        <v>35555</v>
      </c>
      <c r="FV25" s="237">
        <f>'BAR BB| Open rates'!FV25*0.85+25</f>
        <v>35555</v>
      </c>
      <c r="FW25" s="237">
        <f>'BAR BB| Open rates'!FW25*0.85+25</f>
        <v>38700</v>
      </c>
      <c r="FX25" s="237">
        <f>'BAR BB| Open rates'!FX25*0.85+25</f>
        <v>38700</v>
      </c>
      <c r="FY25" s="237">
        <f>'BAR BB| Open rates'!FY25*0.85+25</f>
        <v>38700</v>
      </c>
      <c r="FZ25" s="237">
        <f>'BAR BB| Open rates'!FZ25*0.85+25</f>
        <v>38700</v>
      </c>
      <c r="GA25" s="237">
        <f>'BAR BB| Open rates'!GA25*0.85+25</f>
        <v>38700</v>
      </c>
      <c r="GB25" s="237">
        <f>'BAR BB| Open rates'!GB25*0.85+25</f>
        <v>40570</v>
      </c>
      <c r="GC25" s="237">
        <f>'BAR BB| Open rates'!GC25*0.85+25</f>
        <v>40570</v>
      </c>
      <c r="GD25" s="237">
        <f>'BAR BB| Open rates'!GD25*0.85+25</f>
        <v>40570</v>
      </c>
      <c r="GE25" s="237">
        <f>'BAR BB| Open rates'!GE25*0.85+25</f>
        <v>40570</v>
      </c>
    </row>
    <row r="26" spans="1:187" s="36" customFormat="1" ht="12" customHeight="1" x14ac:dyDescent="0.2">
      <c r="A26" s="237">
        <v>4</v>
      </c>
      <c r="B26" s="237">
        <f>'BAR BB| Open rates'!B26*0.85+25</f>
        <v>52215</v>
      </c>
      <c r="C26" s="237">
        <f>'BAR BB| Open rates'!C26*0.85+25</f>
        <v>52215</v>
      </c>
      <c r="D26" s="237">
        <f>'BAR BB| Open rates'!D26*0.85+25</f>
        <v>49920</v>
      </c>
      <c r="E26" s="237">
        <f>'BAR BB| Open rates'!E26*0.85+25</f>
        <v>49920</v>
      </c>
      <c r="F26" s="237">
        <f>'BAR BB| Open rates'!F26*0.85+25</f>
        <v>48050</v>
      </c>
      <c r="G26" s="237">
        <f>'BAR BB| Open rates'!G26*0.85+25</f>
        <v>49920</v>
      </c>
      <c r="H26" s="237">
        <f>'BAR BB| Open rates'!H26*0.85+25</f>
        <v>49920</v>
      </c>
      <c r="I26" s="237">
        <f>'BAR BB| Open rates'!I26*0.85+25</f>
        <v>51620</v>
      </c>
      <c r="J26" s="237">
        <f>'BAR BB| Open rates'!J26*0.85+25</f>
        <v>51620</v>
      </c>
      <c r="K26" s="237">
        <f>'BAR BB| Open rates'!K26*0.85+25</f>
        <v>49920</v>
      </c>
      <c r="L26" s="237">
        <f>'BAR BB| Open rates'!L26*0.85+25</f>
        <v>49920</v>
      </c>
      <c r="M26" s="237">
        <f>'BAR BB| Open rates'!M26*0.85+25</f>
        <v>49920</v>
      </c>
      <c r="N26" s="237">
        <f>'BAR BB| Open rates'!N26*0.85+25</f>
        <v>49920</v>
      </c>
      <c r="O26" s="237">
        <f>'BAR BB| Open rates'!O26*0.85+25</f>
        <v>49920</v>
      </c>
      <c r="P26" s="237">
        <f>'BAR BB| Open rates'!P26*0.85+25</f>
        <v>51620</v>
      </c>
      <c r="Q26" s="237">
        <f>'BAR BB| Open rates'!Q26*0.85+25</f>
        <v>51620</v>
      </c>
      <c r="R26" s="237">
        <f>'BAR BB| Open rates'!R26*0.85+25</f>
        <v>51620</v>
      </c>
      <c r="S26" s="237">
        <f>'BAR BB| Open rates'!S26*0.85+25</f>
        <v>51620</v>
      </c>
      <c r="T26" s="237">
        <f>'BAR BB| Open rates'!T26*0.85+25</f>
        <v>51620</v>
      </c>
      <c r="U26" s="237">
        <f>'BAR BB| Open rates'!U26*0.85+25</f>
        <v>51620</v>
      </c>
      <c r="V26" s="237">
        <f>'BAR BB| Open rates'!V26*0.85+25</f>
        <v>51620</v>
      </c>
      <c r="W26" s="237">
        <f>'BAR BB| Open rates'!W26*0.85+25</f>
        <v>53320</v>
      </c>
      <c r="X26" s="237">
        <f>'BAR BB| Open rates'!X26*0.85+25</f>
        <v>53320</v>
      </c>
      <c r="Y26" s="237">
        <f>'BAR BB| Open rates'!Y26*0.85+25</f>
        <v>51620</v>
      </c>
      <c r="Z26" s="237">
        <f>'BAR BB| Open rates'!Z26*0.85+25</f>
        <v>51620</v>
      </c>
      <c r="AA26" s="237">
        <f>'BAR BB| Open rates'!AA26*0.85+25</f>
        <v>51620</v>
      </c>
      <c r="AB26" s="237">
        <f>'BAR BB| Open rates'!AB26*0.85+25</f>
        <v>51620</v>
      </c>
      <c r="AC26" s="237">
        <f>'BAR BB| Open rates'!AC26*0.85+25</f>
        <v>51620</v>
      </c>
      <c r="AD26" s="237">
        <f>'BAR BB| Open rates'!AD26*0.85+25</f>
        <v>53320</v>
      </c>
      <c r="AE26" s="237">
        <f>'BAR BB| Open rates'!AE26*0.85+25</f>
        <v>53320</v>
      </c>
      <c r="AF26" s="237">
        <f>'BAR BB| Open rates'!AF26*0.85+25</f>
        <v>51620</v>
      </c>
      <c r="AG26" s="237">
        <f>'BAR BB| Open rates'!AG26*0.85+25</f>
        <v>51620</v>
      </c>
      <c r="AH26" s="237">
        <f>'BAR BB| Open rates'!AH26*0.85+25</f>
        <v>51620</v>
      </c>
      <c r="AI26" s="237">
        <f>'BAR BB| Open rates'!AI26*0.85+25</f>
        <v>51620</v>
      </c>
      <c r="AJ26" s="237">
        <f>'BAR BB| Open rates'!AJ26*0.85+25</f>
        <v>51620</v>
      </c>
      <c r="AK26" s="237">
        <f>'BAR BB| Open rates'!AK26*0.85+25</f>
        <v>53320</v>
      </c>
      <c r="AL26" s="237">
        <f>'BAR BB| Open rates'!AL26*0.85+25</f>
        <v>53320</v>
      </c>
      <c r="AM26" s="237">
        <f>'BAR BB| Open rates'!AM26*0.85+25</f>
        <v>51620</v>
      </c>
      <c r="AN26" s="237">
        <f>'BAR BB| Open rates'!AN26*0.85+25</f>
        <v>51620</v>
      </c>
      <c r="AO26" s="237">
        <f>'BAR BB| Open rates'!AO26*0.85+25</f>
        <v>51620</v>
      </c>
      <c r="AP26" s="237">
        <f>'BAR BB| Open rates'!AP26*0.85+25</f>
        <v>51620</v>
      </c>
      <c r="AQ26" s="237">
        <f>'BAR BB| Open rates'!AQ26*0.85+25</f>
        <v>51620</v>
      </c>
      <c r="AR26" s="237">
        <f>'BAR BB| Open rates'!AR26*0.85+25</f>
        <v>53320</v>
      </c>
      <c r="AS26" s="237">
        <f>'BAR BB| Open rates'!AS26*0.85+25</f>
        <v>53320</v>
      </c>
      <c r="AT26" s="237">
        <f>'BAR BB| Open rates'!AT26*0.85+25</f>
        <v>51620</v>
      </c>
      <c r="AU26" s="237">
        <f>'BAR BB| Open rates'!AU26*0.85+25</f>
        <v>51620</v>
      </c>
      <c r="AV26" s="237">
        <f>'BAR BB| Open rates'!AV26*0.85+25</f>
        <v>51620</v>
      </c>
      <c r="AW26" s="237">
        <f>'BAR BB| Open rates'!AW26*0.85+25</f>
        <v>51620</v>
      </c>
      <c r="AX26" s="237">
        <f>'BAR BB| Open rates'!AX26*0.85+25</f>
        <v>51620</v>
      </c>
      <c r="AY26" s="237">
        <f>'BAR BB| Open rates'!AY26*0.85+25</f>
        <v>53320</v>
      </c>
      <c r="AZ26" s="237">
        <f>'BAR BB| Open rates'!AZ26*0.85+25</f>
        <v>53320</v>
      </c>
      <c r="BA26" s="237">
        <f>'BAR BB| Open rates'!BA26*0.85+25</f>
        <v>51620</v>
      </c>
      <c r="BB26" s="237">
        <f>'BAR BB| Open rates'!BB26*0.85+25</f>
        <v>51620</v>
      </c>
      <c r="BC26" s="237">
        <f>'BAR BB| Open rates'!BC26*0.85+25</f>
        <v>51620</v>
      </c>
      <c r="BD26" s="237">
        <f>'BAR BB| Open rates'!BD26*0.85+25</f>
        <v>51620</v>
      </c>
      <c r="BE26" s="237">
        <f>'BAR BB| Open rates'!BE26*0.85+25</f>
        <v>51620</v>
      </c>
      <c r="BF26" s="237">
        <f>'BAR BB| Open rates'!BF26*0.85+25</f>
        <v>53320</v>
      </c>
      <c r="BG26" s="237">
        <f>'BAR BB| Open rates'!BG26*0.85+25</f>
        <v>53320</v>
      </c>
      <c r="BH26" s="237">
        <f>'BAR BB| Open rates'!BH26*0.85+25</f>
        <v>48900</v>
      </c>
      <c r="BI26" s="237">
        <f>'BAR BB| Open rates'!BI26*0.85+25</f>
        <v>48900</v>
      </c>
      <c r="BJ26" s="237">
        <f>'BAR BB| Open rates'!BJ26*0.85+25</f>
        <v>48900</v>
      </c>
      <c r="BK26" s="237">
        <f>'BAR BB| Open rates'!BK26*0.85+25</f>
        <v>48900</v>
      </c>
      <c r="BL26" s="237">
        <f>'BAR BB| Open rates'!BL26*0.85+25</f>
        <v>48900</v>
      </c>
      <c r="BM26" s="237">
        <f>'BAR BB| Open rates'!BM26*0.85+25</f>
        <v>49920</v>
      </c>
      <c r="BN26" s="237">
        <f>'BAR BB| Open rates'!BN26*0.85+25</f>
        <v>49920</v>
      </c>
      <c r="BO26" s="237">
        <f>'BAR BB| Open rates'!BO26*0.85+25</f>
        <v>48050</v>
      </c>
      <c r="BP26" s="237">
        <f>'BAR BB| Open rates'!BP26*0.85+25</f>
        <v>48050</v>
      </c>
      <c r="BQ26" s="237">
        <f>'BAR BB| Open rates'!BQ26*0.85+25</f>
        <v>44820</v>
      </c>
      <c r="BR26" s="237">
        <f>'BAR BB| Open rates'!BR26*0.85+25</f>
        <v>44820</v>
      </c>
      <c r="BS26" s="237">
        <f>'BAR BB| Open rates'!BS26*0.85+25</f>
        <v>44820</v>
      </c>
      <c r="BT26" s="237">
        <f>'BAR BB| Open rates'!BT26*0.85+25</f>
        <v>44820</v>
      </c>
      <c r="BU26" s="237">
        <f>'BAR BB| Open rates'!BU26*0.85+25</f>
        <v>44820</v>
      </c>
      <c r="BV26" s="237">
        <f>'BAR BB| Open rates'!BV26*0.85+25</f>
        <v>42950</v>
      </c>
      <c r="BW26" s="237">
        <f>'BAR BB| Open rates'!BW26*0.85+25</f>
        <v>42950</v>
      </c>
      <c r="BX26" s="237">
        <f>'BAR BB| Open rates'!BX26*0.85+25</f>
        <v>42950</v>
      </c>
      <c r="BY26" s="237">
        <f>'BAR BB| Open rates'!BY26*0.85+25</f>
        <v>42950</v>
      </c>
      <c r="BZ26" s="237">
        <f>'BAR BB| Open rates'!BZ26*0.85+25</f>
        <v>42950</v>
      </c>
      <c r="CA26" s="237">
        <f>'BAR BB| Open rates'!CA26*0.85+25</f>
        <v>44820</v>
      </c>
      <c r="CB26" s="237">
        <f>'BAR BB| Open rates'!CB26*0.85+25</f>
        <v>44820</v>
      </c>
      <c r="CC26" s="237">
        <f>'BAR BB| Open rates'!CC26*0.85+25</f>
        <v>42950</v>
      </c>
      <c r="CD26" s="237">
        <f>'BAR BB| Open rates'!CD26*0.85+25</f>
        <v>42950</v>
      </c>
      <c r="CE26" s="237">
        <f>'BAR BB| Open rates'!CE26*0.85+25</f>
        <v>42950</v>
      </c>
      <c r="CF26" s="237">
        <f>'BAR BB| Open rates'!CF26*0.85+25</f>
        <v>42950</v>
      </c>
      <c r="CG26" s="237">
        <f>'BAR BB| Open rates'!CG26*0.85+25</f>
        <v>42950</v>
      </c>
      <c r="CH26" s="237">
        <f>'BAR BB| Open rates'!CH26*0.85+25</f>
        <v>44820</v>
      </c>
      <c r="CI26" s="237">
        <f>'BAR BB| Open rates'!CI26*0.85+25</f>
        <v>44820</v>
      </c>
      <c r="CJ26" s="237">
        <f>'BAR BB| Open rates'!CJ26*0.85+25</f>
        <v>42950</v>
      </c>
      <c r="CK26" s="237">
        <f>'BAR BB| Open rates'!CK26*0.85+25</f>
        <v>42950</v>
      </c>
      <c r="CL26" s="237">
        <f>'BAR BB| Open rates'!CL26*0.85+25</f>
        <v>42950</v>
      </c>
      <c r="CM26" s="237">
        <f>'BAR BB| Open rates'!CM26*0.85+25</f>
        <v>42950</v>
      </c>
      <c r="CN26" s="237">
        <f>'BAR BB| Open rates'!CN26*0.85+25</f>
        <v>42950</v>
      </c>
      <c r="CO26" s="237">
        <f>'BAR BB| Open rates'!CO26*0.85+25</f>
        <v>44820</v>
      </c>
      <c r="CP26" s="237">
        <f>'BAR BB| Open rates'!CP26*0.85+25</f>
        <v>44820</v>
      </c>
      <c r="CQ26" s="237">
        <f>'BAR BB| Open rates'!CQ26*0.85+25</f>
        <v>42950</v>
      </c>
      <c r="CR26" s="237">
        <f>'BAR BB| Open rates'!CR26*0.85+25</f>
        <v>42950</v>
      </c>
      <c r="CS26" s="237">
        <f>'BAR BB| Open rates'!CS26*0.85+25</f>
        <v>42950</v>
      </c>
      <c r="CT26" s="237">
        <f>'BAR BB| Open rates'!CT26*0.85+25</f>
        <v>42950</v>
      </c>
      <c r="CU26" s="237">
        <f>'BAR BB| Open rates'!CU26*0.85+25</f>
        <v>41505</v>
      </c>
      <c r="CV26" s="237">
        <f>'BAR BB| Open rates'!CV26*0.85+25</f>
        <v>41505</v>
      </c>
      <c r="CW26" s="237">
        <f>'BAR BB| Open rates'!CW26*0.85+25</f>
        <v>41505</v>
      </c>
      <c r="CX26" s="237">
        <f>'BAR BB| Open rates'!CX26*0.85+25</f>
        <v>39805</v>
      </c>
      <c r="CY26" s="237">
        <f>'BAR BB| Open rates'!CY26*0.85+25</f>
        <v>39805</v>
      </c>
      <c r="CZ26" s="237">
        <f>'BAR BB| Open rates'!CZ26*0.85+25</f>
        <v>39805</v>
      </c>
      <c r="DA26" s="237">
        <f>'BAR BB| Open rates'!DA26*0.85+25</f>
        <v>39805</v>
      </c>
      <c r="DB26" s="237">
        <f>'BAR BB| Open rates'!DB26*0.85+25</f>
        <v>39805</v>
      </c>
      <c r="DC26" s="237">
        <f>'BAR BB| Open rates'!DC26*0.85+25</f>
        <v>41505</v>
      </c>
      <c r="DD26" s="237">
        <f>'BAR BB| Open rates'!DD26*0.85+25</f>
        <v>41505</v>
      </c>
      <c r="DE26" s="237">
        <f>'BAR BB| Open rates'!DE26*0.85+25</f>
        <v>39805</v>
      </c>
      <c r="DF26" s="237">
        <f>'BAR BB| Open rates'!DF26*0.85+25</f>
        <v>39805</v>
      </c>
      <c r="DG26" s="237">
        <f>'BAR BB| Open rates'!DG26*0.85+25</f>
        <v>39805</v>
      </c>
      <c r="DH26" s="237">
        <f>'BAR BB| Open rates'!DH26*0.85+25</f>
        <v>39805</v>
      </c>
      <c r="DI26" s="237">
        <f>'BAR BB| Open rates'!DI26*0.85+25</f>
        <v>39805</v>
      </c>
      <c r="DJ26" s="237">
        <f>'BAR BB| Open rates'!DJ26*0.85+25</f>
        <v>41505</v>
      </c>
      <c r="DK26" s="237">
        <f>'BAR BB| Open rates'!DK26*0.85+25</f>
        <v>41505</v>
      </c>
      <c r="DL26" s="237">
        <f>'BAR BB| Open rates'!DL26*0.85+25</f>
        <v>39805</v>
      </c>
      <c r="DM26" s="237">
        <f>'BAR BB| Open rates'!DM26*0.85+25</f>
        <v>39805</v>
      </c>
      <c r="DN26" s="237">
        <f>'BAR BB| Open rates'!DN26*0.85+25</f>
        <v>39805</v>
      </c>
      <c r="DO26" s="237">
        <f>'BAR BB| Open rates'!DO26*0.85+25</f>
        <v>39805</v>
      </c>
      <c r="DP26" s="237">
        <f>'BAR BB| Open rates'!DP26*0.85+25</f>
        <v>39805</v>
      </c>
      <c r="DQ26" s="237">
        <f>'BAR BB| Open rates'!DQ26*0.85+25</f>
        <v>41505</v>
      </c>
      <c r="DR26" s="237">
        <f>'BAR BB| Open rates'!DR26*0.85+25</f>
        <v>41505</v>
      </c>
      <c r="DS26" s="237">
        <f>'BAR BB| Open rates'!DS26*0.85+25</f>
        <v>39805</v>
      </c>
      <c r="DT26" s="237">
        <f>'BAR BB| Open rates'!DT26*0.85+25</f>
        <v>39805</v>
      </c>
      <c r="DU26" s="237">
        <f>'BAR BB| Open rates'!DU26*0.85+25</f>
        <v>39805</v>
      </c>
      <c r="DV26" s="237">
        <f>'BAR BB| Open rates'!DV26*0.85+25</f>
        <v>39805</v>
      </c>
      <c r="DW26" s="237">
        <f>'BAR BB| Open rates'!DW26*0.85+25</f>
        <v>39805</v>
      </c>
      <c r="DX26" s="237">
        <f>'BAR BB| Open rates'!DX26*0.85+25</f>
        <v>41505</v>
      </c>
      <c r="DY26" s="237">
        <f>'BAR BB| Open rates'!DY26*0.85+25</f>
        <v>41505</v>
      </c>
      <c r="DZ26" s="237">
        <f>'BAR BB| Open rates'!DZ26*0.85+25</f>
        <v>42950</v>
      </c>
      <c r="EA26" s="237">
        <f>'BAR BB| Open rates'!EA26*0.85+25</f>
        <v>42950</v>
      </c>
      <c r="EB26" s="237">
        <f>'BAR BB| Open rates'!EB26*0.85+25</f>
        <v>42950</v>
      </c>
      <c r="EC26" s="237">
        <f>'BAR BB| Open rates'!EC26*0.85+25</f>
        <v>44820</v>
      </c>
      <c r="ED26" s="237">
        <f>'BAR BB| Open rates'!ED26*0.85+25</f>
        <v>44820</v>
      </c>
      <c r="EE26" s="237">
        <f>'BAR BB| Open rates'!EE26*0.85+25</f>
        <v>44820</v>
      </c>
      <c r="EF26" s="237">
        <f>'BAR BB| Open rates'!EF26*0.85+25</f>
        <v>44820</v>
      </c>
      <c r="EG26" s="237">
        <f>'BAR BB| Open rates'!EG26*0.85+25</f>
        <v>38955</v>
      </c>
      <c r="EH26" s="237">
        <f>'BAR BB| Open rates'!EH26*0.85+25</f>
        <v>37255</v>
      </c>
      <c r="EI26" s="237">
        <f>'BAR BB| Open rates'!EI26*0.85+25</f>
        <v>37255</v>
      </c>
      <c r="EJ26" s="237">
        <f>'BAR BB| Open rates'!EJ26*0.85+25</f>
        <v>37255</v>
      </c>
      <c r="EK26" s="237">
        <f>'BAR BB| Open rates'!EK26*0.85+25</f>
        <v>37255</v>
      </c>
      <c r="EL26" s="237">
        <f>'BAR BB| Open rates'!EL26*0.85+25</f>
        <v>38105</v>
      </c>
      <c r="EM26" s="237">
        <f>'BAR BB| Open rates'!EM26*0.85+25</f>
        <v>38105</v>
      </c>
      <c r="EN26" s="237">
        <f>'BAR BB| Open rates'!EN26*0.85+25</f>
        <v>37255</v>
      </c>
      <c r="EO26" s="237">
        <f>'BAR BB| Open rates'!EO26*0.85+25</f>
        <v>37255</v>
      </c>
      <c r="EP26" s="237">
        <f>'BAR BB| Open rates'!EP26*0.85+25</f>
        <v>37255</v>
      </c>
      <c r="EQ26" s="237">
        <f>'BAR BB| Open rates'!EQ26*0.85+25</f>
        <v>37255</v>
      </c>
      <c r="ER26" s="237">
        <f>'BAR BB| Open rates'!ER26*0.85+25</f>
        <v>37255</v>
      </c>
      <c r="ES26" s="237">
        <f>'BAR BB| Open rates'!ES26*0.85+25</f>
        <v>38105</v>
      </c>
      <c r="ET26" s="237">
        <f>'BAR BB| Open rates'!ET26*0.85+25</f>
        <v>38105</v>
      </c>
      <c r="EU26" s="237">
        <f>'BAR BB| Open rates'!EU26*0.85+25</f>
        <v>37255</v>
      </c>
      <c r="EV26" s="237">
        <f>'BAR BB| Open rates'!EV26*0.85+25</f>
        <v>37255</v>
      </c>
      <c r="EW26" s="237">
        <f>'BAR BB| Open rates'!EW26*0.85+25</f>
        <v>37255</v>
      </c>
      <c r="EX26" s="237">
        <f>'BAR BB| Open rates'!EX26*0.85+25</f>
        <v>37255</v>
      </c>
      <c r="EY26" s="237">
        <f>'BAR BB| Open rates'!EY26*0.85+25</f>
        <v>37255</v>
      </c>
      <c r="EZ26" s="237">
        <f>'BAR BB| Open rates'!EZ26*0.85+25</f>
        <v>38105</v>
      </c>
      <c r="FA26" s="237">
        <f>'BAR BB| Open rates'!FA26*0.85+25</f>
        <v>38105</v>
      </c>
      <c r="FB26" s="237">
        <f>'BAR BB| Open rates'!FB26*0.85+25</f>
        <v>37255</v>
      </c>
      <c r="FC26" s="237">
        <f>'BAR BB| Open rates'!FC26*0.85+25</f>
        <v>37255</v>
      </c>
      <c r="FD26" s="237">
        <f>'BAR BB| Open rates'!FD26*0.85+25</f>
        <v>37255</v>
      </c>
      <c r="FE26" s="237">
        <f>'BAR BB| Open rates'!FE26*0.85+25</f>
        <v>37255</v>
      </c>
      <c r="FF26" s="237">
        <f>'BAR BB| Open rates'!FF26*0.85+25</f>
        <v>37255</v>
      </c>
      <c r="FG26" s="237">
        <f>'BAR BB| Open rates'!FG26*0.85+25</f>
        <v>38105</v>
      </c>
      <c r="FH26" s="237">
        <f>'BAR BB| Open rates'!FH26*0.85+25</f>
        <v>38105</v>
      </c>
      <c r="FI26" s="237">
        <f>'BAR BB| Open rates'!FI26*0.85+25</f>
        <v>37255</v>
      </c>
      <c r="FJ26" s="237">
        <f>'BAR BB| Open rates'!FJ26*0.85+25</f>
        <v>37255</v>
      </c>
      <c r="FK26" s="237">
        <f>'BAR BB| Open rates'!FK26*0.85+25</f>
        <v>37255</v>
      </c>
      <c r="FL26" s="237">
        <f>'BAR BB| Open rates'!FL26*0.85+25</f>
        <v>37255</v>
      </c>
      <c r="FM26" s="237">
        <f>'BAR BB| Open rates'!FM26*0.85+25</f>
        <v>37255</v>
      </c>
      <c r="FN26" s="237">
        <f>'BAR BB| Open rates'!FN26*0.85+25</f>
        <v>38105</v>
      </c>
      <c r="FO26" s="237">
        <f>'BAR BB| Open rates'!FO26*0.85+25</f>
        <v>38105</v>
      </c>
      <c r="FP26" s="237">
        <f>'BAR BB| Open rates'!FP26*0.85+25</f>
        <v>37255</v>
      </c>
      <c r="FQ26" s="237">
        <f>'BAR BB| Open rates'!FQ26*0.85+25</f>
        <v>37255</v>
      </c>
      <c r="FR26" s="237">
        <f>'BAR BB| Open rates'!FR26*0.85+25</f>
        <v>37255</v>
      </c>
      <c r="FS26" s="237">
        <f>'BAR BB| Open rates'!FS26*0.85+25</f>
        <v>37255</v>
      </c>
      <c r="FT26" s="237">
        <f>'BAR BB| Open rates'!FT26*0.85+25</f>
        <v>37255</v>
      </c>
      <c r="FU26" s="237">
        <f>'BAR BB| Open rates'!FU26*0.85+25</f>
        <v>38105</v>
      </c>
      <c r="FV26" s="237">
        <f>'BAR BB| Open rates'!FV26*0.85+25</f>
        <v>38105</v>
      </c>
      <c r="FW26" s="237">
        <f>'BAR BB| Open rates'!FW26*0.85+25</f>
        <v>41250</v>
      </c>
      <c r="FX26" s="237">
        <f>'BAR BB| Open rates'!FX26*0.85+25</f>
        <v>41250</v>
      </c>
      <c r="FY26" s="237">
        <f>'BAR BB| Open rates'!FY26*0.85+25</f>
        <v>41250</v>
      </c>
      <c r="FZ26" s="237">
        <f>'BAR BB| Open rates'!FZ26*0.85+25</f>
        <v>41250</v>
      </c>
      <c r="GA26" s="237">
        <f>'BAR BB| Open rates'!GA26*0.85+25</f>
        <v>41250</v>
      </c>
      <c r="GB26" s="237">
        <f>'BAR BB| Open rates'!GB26*0.85+25</f>
        <v>43120</v>
      </c>
      <c r="GC26" s="237">
        <f>'BAR BB| Open rates'!GC26*0.85+25</f>
        <v>43120</v>
      </c>
      <c r="GD26" s="237">
        <f>'BAR BB| Open rates'!GD26*0.85+25</f>
        <v>43120</v>
      </c>
      <c r="GE26" s="237">
        <f>'BAR BB| Open rates'!GE26*0.85+25</f>
        <v>43120</v>
      </c>
    </row>
    <row r="27" spans="1:187" s="36" customFormat="1" ht="12" customHeight="1" x14ac:dyDescent="0.2">
      <c r="A27" s="236" t="s">
        <v>181</v>
      </c>
      <c r="B27" s="236"/>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row>
    <row r="28" spans="1:187" s="36" customFormat="1" ht="12" customHeight="1" x14ac:dyDescent="0.2">
      <c r="A28" s="237">
        <v>1</v>
      </c>
      <c r="B28" s="237">
        <f>'BAR BB| Open rates'!B28*0.85+25</f>
        <v>46265</v>
      </c>
      <c r="C28" s="237">
        <f>'BAR BB| Open rates'!C28*0.85+25</f>
        <v>46265</v>
      </c>
      <c r="D28" s="237">
        <f>'BAR BB| Open rates'!D28*0.85+25</f>
        <v>43970</v>
      </c>
      <c r="E28" s="237">
        <f>'BAR BB| Open rates'!E28*0.85+25</f>
        <v>43970</v>
      </c>
      <c r="F28" s="237">
        <f>'BAR BB| Open rates'!F28*0.85+25</f>
        <v>42100</v>
      </c>
      <c r="G28" s="237">
        <f>'BAR BB| Open rates'!G28*0.85+25</f>
        <v>43970</v>
      </c>
      <c r="H28" s="237">
        <f>'BAR BB| Open rates'!H28*0.85+25</f>
        <v>43970</v>
      </c>
      <c r="I28" s="237">
        <f>'BAR BB| Open rates'!I28*0.85+25</f>
        <v>45670</v>
      </c>
      <c r="J28" s="237">
        <f>'BAR BB| Open rates'!J28*0.85+25</f>
        <v>45670</v>
      </c>
      <c r="K28" s="237">
        <f>'BAR BB| Open rates'!K28*0.85+25</f>
        <v>43970</v>
      </c>
      <c r="L28" s="237">
        <f>'BAR BB| Open rates'!L28*0.85+25</f>
        <v>43970</v>
      </c>
      <c r="M28" s="237">
        <f>'BAR BB| Open rates'!M28*0.85+25</f>
        <v>43970</v>
      </c>
      <c r="N28" s="237">
        <f>'BAR BB| Open rates'!N28*0.85+25</f>
        <v>43970</v>
      </c>
      <c r="O28" s="237">
        <f>'BAR BB| Open rates'!O28*0.85+25</f>
        <v>43970</v>
      </c>
      <c r="P28" s="237">
        <f>'BAR BB| Open rates'!P28*0.85+25</f>
        <v>45670</v>
      </c>
      <c r="Q28" s="237">
        <f>'BAR BB| Open rates'!Q28*0.85+25</f>
        <v>45670</v>
      </c>
      <c r="R28" s="237">
        <f>'BAR BB| Open rates'!R28*0.85+25</f>
        <v>45670</v>
      </c>
      <c r="S28" s="237">
        <f>'BAR BB| Open rates'!S28*0.85+25</f>
        <v>45670</v>
      </c>
      <c r="T28" s="237">
        <f>'BAR BB| Open rates'!T28*0.85+25</f>
        <v>45670</v>
      </c>
      <c r="U28" s="237">
        <f>'BAR BB| Open rates'!U28*0.85+25</f>
        <v>45670</v>
      </c>
      <c r="V28" s="237">
        <f>'BAR BB| Open rates'!V28*0.85+25</f>
        <v>45670</v>
      </c>
      <c r="W28" s="237">
        <f>'BAR BB| Open rates'!W28*0.85+25</f>
        <v>47370</v>
      </c>
      <c r="X28" s="237">
        <f>'BAR BB| Open rates'!X28*0.85+25</f>
        <v>47370</v>
      </c>
      <c r="Y28" s="237">
        <f>'BAR BB| Open rates'!Y28*0.85+25</f>
        <v>45670</v>
      </c>
      <c r="Z28" s="237">
        <f>'BAR BB| Open rates'!Z28*0.85+25</f>
        <v>45670</v>
      </c>
      <c r="AA28" s="237">
        <f>'BAR BB| Open rates'!AA28*0.85+25</f>
        <v>45670</v>
      </c>
      <c r="AB28" s="237">
        <f>'BAR BB| Open rates'!AB28*0.85+25</f>
        <v>45670</v>
      </c>
      <c r="AC28" s="237">
        <f>'BAR BB| Open rates'!AC28*0.85+25</f>
        <v>45670</v>
      </c>
      <c r="AD28" s="237">
        <f>'BAR BB| Open rates'!AD28*0.85+25</f>
        <v>47370</v>
      </c>
      <c r="AE28" s="237">
        <f>'BAR BB| Open rates'!AE28*0.85+25</f>
        <v>47370</v>
      </c>
      <c r="AF28" s="237">
        <f>'BAR BB| Open rates'!AF28*0.85+25</f>
        <v>45670</v>
      </c>
      <c r="AG28" s="237">
        <f>'BAR BB| Open rates'!AG28*0.85+25</f>
        <v>45670</v>
      </c>
      <c r="AH28" s="237">
        <f>'BAR BB| Open rates'!AH28*0.85+25</f>
        <v>45670</v>
      </c>
      <c r="AI28" s="237">
        <f>'BAR BB| Open rates'!AI28*0.85+25</f>
        <v>45670</v>
      </c>
      <c r="AJ28" s="237">
        <f>'BAR BB| Open rates'!AJ28*0.85+25</f>
        <v>45670</v>
      </c>
      <c r="AK28" s="237">
        <f>'BAR BB| Open rates'!AK28*0.85+25</f>
        <v>47370</v>
      </c>
      <c r="AL28" s="237">
        <f>'BAR BB| Open rates'!AL28*0.85+25</f>
        <v>47370</v>
      </c>
      <c r="AM28" s="237">
        <f>'BAR BB| Open rates'!AM28*0.85+25</f>
        <v>45670</v>
      </c>
      <c r="AN28" s="237">
        <f>'BAR BB| Open rates'!AN28*0.85+25</f>
        <v>45670</v>
      </c>
      <c r="AO28" s="237">
        <f>'BAR BB| Open rates'!AO28*0.85+25</f>
        <v>45670</v>
      </c>
      <c r="AP28" s="237">
        <f>'BAR BB| Open rates'!AP28*0.85+25</f>
        <v>45670</v>
      </c>
      <c r="AQ28" s="237">
        <f>'BAR BB| Open rates'!AQ28*0.85+25</f>
        <v>45670</v>
      </c>
      <c r="AR28" s="237">
        <f>'BAR BB| Open rates'!AR28*0.85+25</f>
        <v>47370</v>
      </c>
      <c r="AS28" s="237">
        <f>'BAR BB| Open rates'!AS28*0.85+25</f>
        <v>47370</v>
      </c>
      <c r="AT28" s="237">
        <f>'BAR BB| Open rates'!AT28*0.85+25</f>
        <v>45670</v>
      </c>
      <c r="AU28" s="237">
        <f>'BAR BB| Open rates'!AU28*0.85+25</f>
        <v>45670</v>
      </c>
      <c r="AV28" s="237">
        <f>'BAR BB| Open rates'!AV28*0.85+25</f>
        <v>45670</v>
      </c>
      <c r="AW28" s="237">
        <f>'BAR BB| Open rates'!AW28*0.85+25</f>
        <v>45670</v>
      </c>
      <c r="AX28" s="237">
        <f>'BAR BB| Open rates'!AX28*0.85+25</f>
        <v>45670</v>
      </c>
      <c r="AY28" s="237">
        <f>'BAR BB| Open rates'!AY28*0.85+25</f>
        <v>47370</v>
      </c>
      <c r="AZ28" s="237">
        <f>'BAR BB| Open rates'!AZ28*0.85+25</f>
        <v>47370</v>
      </c>
      <c r="BA28" s="237">
        <f>'BAR BB| Open rates'!BA28*0.85+25</f>
        <v>45670</v>
      </c>
      <c r="BB28" s="237">
        <f>'BAR BB| Open rates'!BB28*0.85+25</f>
        <v>45670</v>
      </c>
      <c r="BC28" s="237">
        <f>'BAR BB| Open rates'!BC28*0.85+25</f>
        <v>45670</v>
      </c>
      <c r="BD28" s="237">
        <f>'BAR BB| Open rates'!BD28*0.85+25</f>
        <v>45670</v>
      </c>
      <c r="BE28" s="237">
        <f>'BAR BB| Open rates'!BE28*0.85+25</f>
        <v>45670</v>
      </c>
      <c r="BF28" s="237">
        <f>'BAR BB| Open rates'!BF28*0.85+25</f>
        <v>47370</v>
      </c>
      <c r="BG28" s="237">
        <f>'BAR BB| Open rates'!BG28*0.85+25</f>
        <v>47370</v>
      </c>
      <c r="BH28" s="237">
        <f>'BAR BB| Open rates'!BH28*0.85+25</f>
        <v>42950</v>
      </c>
      <c r="BI28" s="237">
        <f>'BAR BB| Open rates'!BI28*0.85+25</f>
        <v>42950</v>
      </c>
      <c r="BJ28" s="237">
        <f>'BAR BB| Open rates'!BJ28*0.85+25</f>
        <v>42950</v>
      </c>
      <c r="BK28" s="237">
        <f>'BAR BB| Open rates'!BK28*0.85+25</f>
        <v>42950</v>
      </c>
      <c r="BL28" s="237">
        <f>'BAR BB| Open rates'!BL28*0.85+25</f>
        <v>42950</v>
      </c>
      <c r="BM28" s="237">
        <f>'BAR BB| Open rates'!BM28*0.85+25</f>
        <v>43970</v>
      </c>
      <c r="BN28" s="237">
        <f>'BAR BB| Open rates'!BN28*0.85+25</f>
        <v>43970</v>
      </c>
      <c r="BO28" s="237">
        <f>'BAR BB| Open rates'!BO28*0.85+25</f>
        <v>42100</v>
      </c>
      <c r="BP28" s="237">
        <f>'BAR BB| Open rates'!BP28*0.85+25</f>
        <v>42100</v>
      </c>
      <c r="BQ28" s="237">
        <f>'BAR BB| Open rates'!BQ28*0.85+25</f>
        <v>40570</v>
      </c>
      <c r="BR28" s="237">
        <f>'BAR BB| Open rates'!BR28*0.85+25</f>
        <v>40570</v>
      </c>
      <c r="BS28" s="237">
        <f>'BAR BB| Open rates'!BS28*0.85+25</f>
        <v>40570</v>
      </c>
      <c r="BT28" s="237">
        <f>'BAR BB| Open rates'!BT28*0.85+25</f>
        <v>40570</v>
      </c>
      <c r="BU28" s="237">
        <f>'BAR BB| Open rates'!BU28*0.85+25</f>
        <v>40570</v>
      </c>
      <c r="BV28" s="237">
        <f>'BAR BB| Open rates'!BV28*0.85+25</f>
        <v>38700</v>
      </c>
      <c r="BW28" s="237">
        <f>'BAR BB| Open rates'!BW28*0.85+25</f>
        <v>38700</v>
      </c>
      <c r="BX28" s="237">
        <f>'BAR BB| Open rates'!BX28*0.85+25</f>
        <v>38700</v>
      </c>
      <c r="BY28" s="237">
        <f>'BAR BB| Open rates'!BY28*0.85+25</f>
        <v>38700</v>
      </c>
      <c r="BZ28" s="237">
        <f>'BAR BB| Open rates'!BZ28*0.85+25</f>
        <v>38700</v>
      </c>
      <c r="CA28" s="237">
        <f>'BAR BB| Open rates'!CA28*0.85+25</f>
        <v>40570</v>
      </c>
      <c r="CB28" s="237">
        <f>'BAR BB| Open rates'!CB28*0.85+25</f>
        <v>40570</v>
      </c>
      <c r="CC28" s="237">
        <f>'BAR BB| Open rates'!CC28*0.85+25</f>
        <v>38700</v>
      </c>
      <c r="CD28" s="237">
        <f>'BAR BB| Open rates'!CD28*0.85+25</f>
        <v>38700</v>
      </c>
      <c r="CE28" s="237">
        <f>'BAR BB| Open rates'!CE28*0.85+25</f>
        <v>38700</v>
      </c>
      <c r="CF28" s="237">
        <f>'BAR BB| Open rates'!CF28*0.85+25</f>
        <v>38700</v>
      </c>
      <c r="CG28" s="237">
        <f>'BAR BB| Open rates'!CG28*0.85+25</f>
        <v>38700</v>
      </c>
      <c r="CH28" s="237">
        <f>'BAR BB| Open rates'!CH28*0.85+25</f>
        <v>40570</v>
      </c>
      <c r="CI28" s="237">
        <f>'BAR BB| Open rates'!CI28*0.85+25</f>
        <v>40570</v>
      </c>
      <c r="CJ28" s="237">
        <f>'BAR BB| Open rates'!CJ28*0.85+25</f>
        <v>38700</v>
      </c>
      <c r="CK28" s="237">
        <f>'BAR BB| Open rates'!CK28*0.85+25</f>
        <v>38700</v>
      </c>
      <c r="CL28" s="237">
        <f>'BAR BB| Open rates'!CL28*0.85+25</f>
        <v>38700</v>
      </c>
      <c r="CM28" s="237">
        <f>'BAR BB| Open rates'!CM28*0.85+25</f>
        <v>38700</v>
      </c>
      <c r="CN28" s="237">
        <f>'BAR BB| Open rates'!CN28*0.85+25</f>
        <v>38700</v>
      </c>
      <c r="CO28" s="237">
        <f>'BAR BB| Open rates'!CO28*0.85+25</f>
        <v>40570</v>
      </c>
      <c r="CP28" s="237">
        <f>'BAR BB| Open rates'!CP28*0.85+25</f>
        <v>40570</v>
      </c>
      <c r="CQ28" s="237">
        <f>'BAR BB| Open rates'!CQ28*0.85+25</f>
        <v>38700</v>
      </c>
      <c r="CR28" s="237">
        <f>'BAR BB| Open rates'!CR28*0.85+25</f>
        <v>38700</v>
      </c>
      <c r="CS28" s="237">
        <f>'BAR BB| Open rates'!CS28*0.85+25</f>
        <v>38700</v>
      </c>
      <c r="CT28" s="237">
        <f>'BAR BB| Open rates'!CT28*0.85+25</f>
        <v>38700</v>
      </c>
      <c r="CU28" s="237">
        <f>'BAR BB| Open rates'!CU28*0.85+25</f>
        <v>35555</v>
      </c>
      <c r="CV28" s="237">
        <f>'BAR BB| Open rates'!CV28*0.85+25</f>
        <v>35555</v>
      </c>
      <c r="CW28" s="237">
        <f>'BAR BB| Open rates'!CW28*0.85+25</f>
        <v>35555</v>
      </c>
      <c r="CX28" s="237">
        <f>'BAR BB| Open rates'!CX28*0.85+25</f>
        <v>33855</v>
      </c>
      <c r="CY28" s="237">
        <f>'BAR BB| Open rates'!CY28*0.85+25</f>
        <v>33855</v>
      </c>
      <c r="CZ28" s="237">
        <f>'BAR BB| Open rates'!CZ28*0.85+25</f>
        <v>33855</v>
      </c>
      <c r="DA28" s="237">
        <f>'BAR BB| Open rates'!DA28*0.85+25</f>
        <v>33855</v>
      </c>
      <c r="DB28" s="237">
        <f>'BAR BB| Open rates'!DB28*0.85+25</f>
        <v>33855</v>
      </c>
      <c r="DC28" s="237">
        <f>'BAR BB| Open rates'!DC28*0.85+25</f>
        <v>35555</v>
      </c>
      <c r="DD28" s="237">
        <f>'BAR BB| Open rates'!DD28*0.85+25</f>
        <v>35555</v>
      </c>
      <c r="DE28" s="237">
        <f>'BAR BB| Open rates'!DE28*0.85+25</f>
        <v>33855</v>
      </c>
      <c r="DF28" s="237">
        <f>'BAR BB| Open rates'!DF28*0.85+25</f>
        <v>33855</v>
      </c>
      <c r="DG28" s="237">
        <f>'BAR BB| Open rates'!DG28*0.85+25</f>
        <v>33855</v>
      </c>
      <c r="DH28" s="237">
        <f>'BAR BB| Open rates'!DH28*0.85+25</f>
        <v>33855</v>
      </c>
      <c r="DI28" s="237">
        <f>'BAR BB| Open rates'!DI28*0.85+25</f>
        <v>33855</v>
      </c>
      <c r="DJ28" s="237">
        <f>'BAR BB| Open rates'!DJ28*0.85+25</f>
        <v>35555</v>
      </c>
      <c r="DK28" s="237">
        <f>'BAR BB| Open rates'!DK28*0.85+25</f>
        <v>35555</v>
      </c>
      <c r="DL28" s="237">
        <f>'BAR BB| Open rates'!DL28*0.85+25</f>
        <v>33855</v>
      </c>
      <c r="DM28" s="237">
        <f>'BAR BB| Open rates'!DM28*0.85+25</f>
        <v>33855</v>
      </c>
      <c r="DN28" s="237">
        <f>'BAR BB| Open rates'!DN28*0.85+25</f>
        <v>33855</v>
      </c>
      <c r="DO28" s="237">
        <f>'BAR BB| Open rates'!DO28*0.85+25</f>
        <v>33855</v>
      </c>
      <c r="DP28" s="237">
        <f>'BAR BB| Open rates'!DP28*0.85+25</f>
        <v>33855</v>
      </c>
      <c r="DQ28" s="237">
        <f>'BAR BB| Open rates'!DQ28*0.85+25</f>
        <v>35555</v>
      </c>
      <c r="DR28" s="237">
        <f>'BAR BB| Open rates'!DR28*0.85+25</f>
        <v>35555</v>
      </c>
      <c r="DS28" s="237">
        <f>'BAR BB| Open rates'!DS28*0.85+25</f>
        <v>33855</v>
      </c>
      <c r="DT28" s="237">
        <f>'BAR BB| Open rates'!DT28*0.85+25</f>
        <v>33855</v>
      </c>
      <c r="DU28" s="237">
        <f>'BAR BB| Open rates'!DU28*0.85+25</f>
        <v>33855</v>
      </c>
      <c r="DV28" s="237">
        <f>'BAR BB| Open rates'!DV28*0.85+25</f>
        <v>33855</v>
      </c>
      <c r="DW28" s="237">
        <f>'BAR BB| Open rates'!DW28*0.85+25</f>
        <v>33855</v>
      </c>
      <c r="DX28" s="237">
        <f>'BAR BB| Open rates'!DX28*0.85+25</f>
        <v>35555</v>
      </c>
      <c r="DY28" s="237">
        <f>'BAR BB| Open rates'!DY28*0.85+25</f>
        <v>35555</v>
      </c>
      <c r="DZ28" s="237">
        <f>'BAR BB| Open rates'!DZ28*0.85+25</f>
        <v>37000</v>
      </c>
      <c r="EA28" s="237">
        <f>'BAR BB| Open rates'!EA28*0.85+25</f>
        <v>37000</v>
      </c>
      <c r="EB28" s="237">
        <f>'BAR BB| Open rates'!EB28*0.85+25</f>
        <v>37000</v>
      </c>
      <c r="EC28" s="237">
        <f>'BAR BB| Open rates'!EC28*0.85+25</f>
        <v>38870</v>
      </c>
      <c r="ED28" s="237">
        <f>'BAR BB| Open rates'!ED28*0.85+25</f>
        <v>38870</v>
      </c>
      <c r="EE28" s="237">
        <f>'BAR BB| Open rates'!EE28*0.85+25</f>
        <v>38870</v>
      </c>
      <c r="EF28" s="237">
        <f>'BAR BB| Open rates'!EF28*0.85+25</f>
        <v>38870</v>
      </c>
      <c r="EG28" s="237">
        <f>'BAR BB| Open rates'!EG28*0.85+25</f>
        <v>33005</v>
      </c>
      <c r="EH28" s="237">
        <f>'BAR BB| Open rates'!EH28*0.85+25</f>
        <v>32155</v>
      </c>
      <c r="EI28" s="237">
        <f>'BAR BB| Open rates'!EI28*0.85+25</f>
        <v>32155</v>
      </c>
      <c r="EJ28" s="237">
        <f>'BAR BB| Open rates'!EJ28*0.85+25</f>
        <v>32155</v>
      </c>
      <c r="EK28" s="237">
        <f>'BAR BB| Open rates'!EK28*0.85+25</f>
        <v>32155</v>
      </c>
      <c r="EL28" s="237">
        <f>'BAR BB| Open rates'!EL28*0.85+25</f>
        <v>33005</v>
      </c>
      <c r="EM28" s="237">
        <f>'BAR BB| Open rates'!EM28*0.85+25</f>
        <v>33005</v>
      </c>
      <c r="EN28" s="237">
        <f>'BAR BB| Open rates'!EN28*0.85+25</f>
        <v>32155</v>
      </c>
      <c r="EO28" s="237">
        <f>'BAR BB| Open rates'!EO28*0.85+25</f>
        <v>32155</v>
      </c>
      <c r="EP28" s="237">
        <f>'BAR BB| Open rates'!EP28*0.85+25</f>
        <v>32155</v>
      </c>
      <c r="EQ28" s="237">
        <f>'BAR BB| Open rates'!EQ28*0.85+25</f>
        <v>32155</v>
      </c>
      <c r="ER28" s="237">
        <f>'BAR BB| Open rates'!ER28*0.85+25</f>
        <v>32155</v>
      </c>
      <c r="ES28" s="237">
        <f>'BAR BB| Open rates'!ES28*0.85+25</f>
        <v>33005</v>
      </c>
      <c r="ET28" s="237">
        <f>'BAR BB| Open rates'!ET28*0.85+25</f>
        <v>33005</v>
      </c>
      <c r="EU28" s="237">
        <f>'BAR BB| Open rates'!EU28*0.85+25</f>
        <v>32155</v>
      </c>
      <c r="EV28" s="237">
        <f>'BAR BB| Open rates'!EV28*0.85+25</f>
        <v>32155</v>
      </c>
      <c r="EW28" s="237">
        <f>'BAR BB| Open rates'!EW28*0.85+25</f>
        <v>32155</v>
      </c>
      <c r="EX28" s="237">
        <f>'BAR BB| Open rates'!EX28*0.85+25</f>
        <v>32155</v>
      </c>
      <c r="EY28" s="237">
        <f>'BAR BB| Open rates'!EY28*0.85+25</f>
        <v>32155</v>
      </c>
      <c r="EZ28" s="237">
        <f>'BAR BB| Open rates'!EZ28*0.85+25</f>
        <v>33005</v>
      </c>
      <c r="FA28" s="237">
        <f>'BAR BB| Open rates'!FA28*0.85+25</f>
        <v>33005</v>
      </c>
      <c r="FB28" s="237">
        <f>'BAR BB| Open rates'!FB28*0.85+25</f>
        <v>32155</v>
      </c>
      <c r="FC28" s="237">
        <f>'BAR BB| Open rates'!FC28*0.85+25</f>
        <v>32155</v>
      </c>
      <c r="FD28" s="237">
        <f>'BAR BB| Open rates'!FD28*0.85+25</f>
        <v>32155</v>
      </c>
      <c r="FE28" s="237">
        <f>'BAR BB| Open rates'!FE28*0.85+25</f>
        <v>32155</v>
      </c>
      <c r="FF28" s="237">
        <f>'BAR BB| Open rates'!FF28*0.85+25</f>
        <v>32155</v>
      </c>
      <c r="FG28" s="237">
        <f>'BAR BB| Open rates'!FG28*0.85+25</f>
        <v>33005</v>
      </c>
      <c r="FH28" s="237">
        <f>'BAR BB| Open rates'!FH28*0.85+25</f>
        <v>33005</v>
      </c>
      <c r="FI28" s="237">
        <f>'BAR BB| Open rates'!FI28*0.85+25</f>
        <v>32155</v>
      </c>
      <c r="FJ28" s="237">
        <f>'BAR BB| Open rates'!FJ28*0.85+25</f>
        <v>32155</v>
      </c>
      <c r="FK28" s="237">
        <f>'BAR BB| Open rates'!FK28*0.85+25</f>
        <v>32155</v>
      </c>
      <c r="FL28" s="237">
        <f>'BAR BB| Open rates'!FL28*0.85+25</f>
        <v>32155</v>
      </c>
      <c r="FM28" s="237">
        <f>'BAR BB| Open rates'!FM28*0.85+25</f>
        <v>32155</v>
      </c>
      <c r="FN28" s="237">
        <f>'BAR BB| Open rates'!FN28*0.85+25</f>
        <v>33005</v>
      </c>
      <c r="FO28" s="237">
        <f>'BAR BB| Open rates'!FO28*0.85+25</f>
        <v>33005</v>
      </c>
      <c r="FP28" s="237">
        <f>'BAR BB| Open rates'!FP28*0.85+25</f>
        <v>32155</v>
      </c>
      <c r="FQ28" s="237">
        <f>'BAR BB| Open rates'!FQ28*0.85+25</f>
        <v>32155</v>
      </c>
      <c r="FR28" s="237">
        <f>'BAR BB| Open rates'!FR28*0.85+25</f>
        <v>32155</v>
      </c>
      <c r="FS28" s="237">
        <f>'BAR BB| Open rates'!FS28*0.85+25</f>
        <v>32155</v>
      </c>
      <c r="FT28" s="237">
        <f>'BAR BB| Open rates'!FT28*0.85+25</f>
        <v>32155</v>
      </c>
      <c r="FU28" s="237">
        <f>'BAR BB| Open rates'!FU28*0.85+25</f>
        <v>33005</v>
      </c>
      <c r="FV28" s="237">
        <f>'BAR BB| Open rates'!FV28*0.85+25</f>
        <v>33005</v>
      </c>
      <c r="FW28" s="237">
        <f>'BAR BB| Open rates'!FW28*0.85+25</f>
        <v>36150</v>
      </c>
      <c r="FX28" s="237">
        <f>'BAR BB| Open rates'!FX28*0.85+25</f>
        <v>36150</v>
      </c>
      <c r="FY28" s="237">
        <f>'BAR BB| Open rates'!FY28*0.85+25</f>
        <v>36150</v>
      </c>
      <c r="FZ28" s="237">
        <f>'BAR BB| Open rates'!FZ28*0.85+25</f>
        <v>36150</v>
      </c>
      <c r="GA28" s="237">
        <f>'BAR BB| Open rates'!GA28*0.85+25</f>
        <v>36150</v>
      </c>
      <c r="GB28" s="237">
        <f>'BAR BB| Open rates'!GB28*0.85+25</f>
        <v>38020</v>
      </c>
      <c r="GC28" s="237">
        <f>'BAR BB| Open rates'!GC28*0.85+25</f>
        <v>38020</v>
      </c>
      <c r="GD28" s="237">
        <f>'BAR BB| Open rates'!GD28*0.85+25</f>
        <v>38020</v>
      </c>
      <c r="GE28" s="237">
        <f>'BAR BB| Open rates'!GE28*0.85+25</f>
        <v>38020</v>
      </c>
    </row>
    <row r="29" spans="1:187" s="36" customFormat="1" ht="12" customHeight="1" x14ac:dyDescent="0.2">
      <c r="A29" s="237">
        <v>2</v>
      </c>
      <c r="B29" s="237">
        <f>'BAR BB| Open rates'!B29*0.85+25</f>
        <v>48815</v>
      </c>
      <c r="C29" s="237">
        <f>'BAR BB| Open rates'!C29*0.85+25</f>
        <v>48815</v>
      </c>
      <c r="D29" s="237">
        <f>'BAR BB| Open rates'!D29*0.85+25</f>
        <v>46520</v>
      </c>
      <c r="E29" s="237">
        <f>'BAR BB| Open rates'!E29*0.85+25</f>
        <v>46520</v>
      </c>
      <c r="F29" s="237">
        <f>'BAR BB| Open rates'!F29*0.85+25</f>
        <v>44650</v>
      </c>
      <c r="G29" s="237">
        <f>'BAR BB| Open rates'!G29*0.85+25</f>
        <v>46520</v>
      </c>
      <c r="H29" s="237">
        <f>'BAR BB| Open rates'!H29*0.85+25</f>
        <v>46520</v>
      </c>
      <c r="I29" s="237">
        <f>'BAR BB| Open rates'!I29*0.85+25</f>
        <v>48220</v>
      </c>
      <c r="J29" s="237">
        <f>'BAR BB| Open rates'!J29*0.85+25</f>
        <v>48220</v>
      </c>
      <c r="K29" s="237">
        <f>'BAR BB| Open rates'!K29*0.85+25</f>
        <v>46520</v>
      </c>
      <c r="L29" s="237">
        <f>'BAR BB| Open rates'!L29*0.85+25</f>
        <v>46520</v>
      </c>
      <c r="M29" s="237">
        <f>'BAR BB| Open rates'!M29*0.85+25</f>
        <v>46520</v>
      </c>
      <c r="N29" s="237">
        <f>'BAR BB| Open rates'!N29*0.85+25</f>
        <v>46520</v>
      </c>
      <c r="O29" s="237">
        <f>'BAR BB| Open rates'!O29*0.85+25</f>
        <v>46520</v>
      </c>
      <c r="P29" s="237">
        <f>'BAR BB| Open rates'!P29*0.85+25</f>
        <v>48220</v>
      </c>
      <c r="Q29" s="237">
        <f>'BAR BB| Open rates'!Q29*0.85+25</f>
        <v>48220</v>
      </c>
      <c r="R29" s="237">
        <f>'BAR BB| Open rates'!R29*0.85+25</f>
        <v>48220</v>
      </c>
      <c r="S29" s="237">
        <f>'BAR BB| Open rates'!S29*0.85+25</f>
        <v>48220</v>
      </c>
      <c r="T29" s="237">
        <f>'BAR BB| Open rates'!T29*0.85+25</f>
        <v>48220</v>
      </c>
      <c r="U29" s="237">
        <f>'BAR BB| Open rates'!U29*0.85+25</f>
        <v>48220</v>
      </c>
      <c r="V29" s="237">
        <f>'BAR BB| Open rates'!V29*0.85+25</f>
        <v>48220</v>
      </c>
      <c r="W29" s="237">
        <f>'BAR BB| Open rates'!W29*0.85+25</f>
        <v>49920</v>
      </c>
      <c r="X29" s="237">
        <f>'BAR BB| Open rates'!X29*0.85+25</f>
        <v>49920</v>
      </c>
      <c r="Y29" s="237">
        <f>'BAR BB| Open rates'!Y29*0.85+25</f>
        <v>48220</v>
      </c>
      <c r="Z29" s="237">
        <f>'BAR BB| Open rates'!Z29*0.85+25</f>
        <v>48220</v>
      </c>
      <c r="AA29" s="237">
        <f>'BAR BB| Open rates'!AA29*0.85+25</f>
        <v>48220</v>
      </c>
      <c r="AB29" s="237">
        <f>'BAR BB| Open rates'!AB29*0.85+25</f>
        <v>48220</v>
      </c>
      <c r="AC29" s="237">
        <f>'BAR BB| Open rates'!AC29*0.85+25</f>
        <v>48220</v>
      </c>
      <c r="AD29" s="237">
        <f>'BAR BB| Open rates'!AD29*0.85+25</f>
        <v>49920</v>
      </c>
      <c r="AE29" s="237">
        <f>'BAR BB| Open rates'!AE29*0.85+25</f>
        <v>49920</v>
      </c>
      <c r="AF29" s="237">
        <f>'BAR BB| Open rates'!AF29*0.85+25</f>
        <v>48220</v>
      </c>
      <c r="AG29" s="237">
        <f>'BAR BB| Open rates'!AG29*0.85+25</f>
        <v>48220</v>
      </c>
      <c r="AH29" s="237">
        <f>'BAR BB| Open rates'!AH29*0.85+25</f>
        <v>48220</v>
      </c>
      <c r="AI29" s="237">
        <f>'BAR BB| Open rates'!AI29*0.85+25</f>
        <v>48220</v>
      </c>
      <c r="AJ29" s="237">
        <f>'BAR BB| Open rates'!AJ29*0.85+25</f>
        <v>48220</v>
      </c>
      <c r="AK29" s="237">
        <f>'BAR BB| Open rates'!AK29*0.85+25</f>
        <v>49920</v>
      </c>
      <c r="AL29" s="237">
        <f>'BAR BB| Open rates'!AL29*0.85+25</f>
        <v>49920</v>
      </c>
      <c r="AM29" s="237">
        <f>'BAR BB| Open rates'!AM29*0.85+25</f>
        <v>48220</v>
      </c>
      <c r="AN29" s="237">
        <f>'BAR BB| Open rates'!AN29*0.85+25</f>
        <v>48220</v>
      </c>
      <c r="AO29" s="237">
        <f>'BAR BB| Open rates'!AO29*0.85+25</f>
        <v>48220</v>
      </c>
      <c r="AP29" s="237">
        <f>'BAR BB| Open rates'!AP29*0.85+25</f>
        <v>48220</v>
      </c>
      <c r="AQ29" s="237">
        <f>'BAR BB| Open rates'!AQ29*0.85+25</f>
        <v>48220</v>
      </c>
      <c r="AR29" s="237">
        <f>'BAR BB| Open rates'!AR29*0.85+25</f>
        <v>49920</v>
      </c>
      <c r="AS29" s="237">
        <f>'BAR BB| Open rates'!AS29*0.85+25</f>
        <v>49920</v>
      </c>
      <c r="AT29" s="237">
        <f>'BAR BB| Open rates'!AT29*0.85+25</f>
        <v>48220</v>
      </c>
      <c r="AU29" s="237">
        <f>'BAR BB| Open rates'!AU29*0.85+25</f>
        <v>48220</v>
      </c>
      <c r="AV29" s="237">
        <f>'BAR BB| Open rates'!AV29*0.85+25</f>
        <v>48220</v>
      </c>
      <c r="AW29" s="237">
        <f>'BAR BB| Open rates'!AW29*0.85+25</f>
        <v>48220</v>
      </c>
      <c r="AX29" s="237">
        <f>'BAR BB| Open rates'!AX29*0.85+25</f>
        <v>48220</v>
      </c>
      <c r="AY29" s="237">
        <f>'BAR BB| Open rates'!AY29*0.85+25</f>
        <v>49920</v>
      </c>
      <c r="AZ29" s="237">
        <f>'BAR BB| Open rates'!AZ29*0.85+25</f>
        <v>49920</v>
      </c>
      <c r="BA29" s="237">
        <f>'BAR BB| Open rates'!BA29*0.85+25</f>
        <v>48220</v>
      </c>
      <c r="BB29" s="237">
        <f>'BAR BB| Open rates'!BB29*0.85+25</f>
        <v>48220</v>
      </c>
      <c r="BC29" s="237">
        <f>'BAR BB| Open rates'!BC29*0.85+25</f>
        <v>48220</v>
      </c>
      <c r="BD29" s="237">
        <f>'BAR BB| Open rates'!BD29*0.85+25</f>
        <v>48220</v>
      </c>
      <c r="BE29" s="237">
        <f>'BAR BB| Open rates'!BE29*0.85+25</f>
        <v>48220</v>
      </c>
      <c r="BF29" s="237">
        <f>'BAR BB| Open rates'!BF29*0.85+25</f>
        <v>49920</v>
      </c>
      <c r="BG29" s="237">
        <f>'BAR BB| Open rates'!BG29*0.85+25</f>
        <v>49920</v>
      </c>
      <c r="BH29" s="237">
        <f>'BAR BB| Open rates'!BH29*0.85+25</f>
        <v>45500</v>
      </c>
      <c r="BI29" s="237">
        <f>'BAR BB| Open rates'!BI29*0.85+25</f>
        <v>45500</v>
      </c>
      <c r="BJ29" s="237">
        <f>'BAR BB| Open rates'!BJ29*0.85+25</f>
        <v>45500</v>
      </c>
      <c r="BK29" s="237">
        <f>'BAR BB| Open rates'!BK29*0.85+25</f>
        <v>45500</v>
      </c>
      <c r="BL29" s="237">
        <f>'BAR BB| Open rates'!BL29*0.85+25</f>
        <v>45500</v>
      </c>
      <c r="BM29" s="237">
        <f>'BAR BB| Open rates'!BM29*0.85+25</f>
        <v>46520</v>
      </c>
      <c r="BN29" s="237">
        <f>'BAR BB| Open rates'!BN29*0.85+25</f>
        <v>46520</v>
      </c>
      <c r="BO29" s="237">
        <f>'BAR BB| Open rates'!BO29*0.85+25</f>
        <v>44650</v>
      </c>
      <c r="BP29" s="237">
        <f>'BAR BB| Open rates'!BP29*0.85+25</f>
        <v>44650</v>
      </c>
      <c r="BQ29" s="237">
        <f>'BAR BB| Open rates'!BQ29*0.85+25</f>
        <v>43120</v>
      </c>
      <c r="BR29" s="237">
        <f>'BAR BB| Open rates'!BR29*0.85+25</f>
        <v>43120</v>
      </c>
      <c r="BS29" s="237">
        <f>'BAR BB| Open rates'!BS29*0.85+25</f>
        <v>43120</v>
      </c>
      <c r="BT29" s="237">
        <f>'BAR BB| Open rates'!BT29*0.85+25</f>
        <v>43120</v>
      </c>
      <c r="BU29" s="237">
        <f>'BAR BB| Open rates'!BU29*0.85+25</f>
        <v>43120</v>
      </c>
      <c r="BV29" s="237">
        <f>'BAR BB| Open rates'!BV29*0.85+25</f>
        <v>41250</v>
      </c>
      <c r="BW29" s="237">
        <f>'BAR BB| Open rates'!BW29*0.85+25</f>
        <v>41250</v>
      </c>
      <c r="BX29" s="237">
        <f>'BAR BB| Open rates'!BX29*0.85+25</f>
        <v>41250</v>
      </c>
      <c r="BY29" s="237">
        <f>'BAR BB| Open rates'!BY29*0.85+25</f>
        <v>41250</v>
      </c>
      <c r="BZ29" s="237">
        <f>'BAR BB| Open rates'!BZ29*0.85+25</f>
        <v>41250</v>
      </c>
      <c r="CA29" s="237">
        <f>'BAR BB| Open rates'!CA29*0.85+25</f>
        <v>43120</v>
      </c>
      <c r="CB29" s="237">
        <f>'BAR BB| Open rates'!CB29*0.85+25</f>
        <v>43120</v>
      </c>
      <c r="CC29" s="237">
        <f>'BAR BB| Open rates'!CC29*0.85+25</f>
        <v>41250</v>
      </c>
      <c r="CD29" s="237">
        <f>'BAR BB| Open rates'!CD29*0.85+25</f>
        <v>41250</v>
      </c>
      <c r="CE29" s="237">
        <f>'BAR BB| Open rates'!CE29*0.85+25</f>
        <v>41250</v>
      </c>
      <c r="CF29" s="237">
        <f>'BAR BB| Open rates'!CF29*0.85+25</f>
        <v>41250</v>
      </c>
      <c r="CG29" s="237">
        <f>'BAR BB| Open rates'!CG29*0.85+25</f>
        <v>41250</v>
      </c>
      <c r="CH29" s="237">
        <f>'BAR BB| Open rates'!CH29*0.85+25</f>
        <v>43120</v>
      </c>
      <c r="CI29" s="237">
        <f>'BAR BB| Open rates'!CI29*0.85+25</f>
        <v>43120</v>
      </c>
      <c r="CJ29" s="237">
        <f>'BAR BB| Open rates'!CJ29*0.85+25</f>
        <v>41250</v>
      </c>
      <c r="CK29" s="237">
        <f>'BAR BB| Open rates'!CK29*0.85+25</f>
        <v>41250</v>
      </c>
      <c r="CL29" s="237">
        <f>'BAR BB| Open rates'!CL29*0.85+25</f>
        <v>41250</v>
      </c>
      <c r="CM29" s="237">
        <f>'BAR BB| Open rates'!CM29*0.85+25</f>
        <v>41250</v>
      </c>
      <c r="CN29" s="237">
        <f>'BAR BB| Open rates'!CN29*0.85+25</f>
        <v>41250</v>
      </c>
      <c r="CO29" s="237">
        <f>'BAR BB| Open rates'!CO29*0.85+25</f>
        <v>43120</v>
      </c>
      <c r="CP29" s="237">
        <f>'BAR BB| Open rates'!CP29*0.85+25</f>
        <v>43120</v>
      </c>
      <c r="CQ29" s="237">
        <f>'BAR BB| Open rates'!CQ29*0.85+25</f>
        <v>41250</v>
      </c>
      <c r="CR29" s="237">
        <f>'BAR BB| Open rates'!CR29*0.85+25</f>
        <v>41250</v>
      </c>
      <c r="CS29" s="237">
        <f>'BAR BB| Open rates'!CS29*0.85+25</f>
        <v>41250</v>
      </c>
      <c r="CT29" s="237">
        <f>'BAR BB| Open rates'!CT29*0.85+25</f>
        <v>41250</v>
      </c>
      <c r="CU29" s="237">
        <f>'BAR BB| Open rates'!CU29*0.85+25</f>
        <v>38105</v>
      </c>
      <c r="CV29" s="237">
        <f>'BAR BB| Open rates'!CV29*0.85+25</f>
        <v>38105</v>
      </c>
      <c r="CW29" s="237">
        <f>'BAR BB| Open rates'!CW29*0.85+25</f>
        <v>38105</v>
      </c>
      <c r="CX29" s="237">
        <f>'BAR BB| Open rates'!CX29*0.85+25</f>
        <v>36405</v>
      </c>
      <c r="CY29" s="237">
        <f>'BAR BB| Open rates'!CY29*0.85+25</f>
        <v>36405</v>
      </c>
      <c r="CZ29" s="237">
        <f>'BAR BB| Open rates'!CZ29*0.85+25</f>
        <v>36405</v>
      </c>
      <c r="DA29" s="237">
        <f>'BAR BB| Open rates'!DA29*0.85+25</f>
        <v>36405</v>
      </c>
      <c r="DB29" s="237">
        <f>'BAR BB| Open rates'!DB29*0.85+25</f>
        <v>36405</v>
      </c>
      <c r="DC29" s="237">
        <f>'BAR BB| Open rates'!DC29*0.85+25</f>
        <v>38105</v>
      </c>
      <c r="DD29" s="237">
        <f>'BAR BB| Open rates'!DD29*0.85+25</f>
        <v>38105</v>
      </c>
      <c r="DE29" s="237">
        <f>'BAR BB| Open rates'!DE29*0.85+25</f>
        <v>36405</v>
      </c>
      <c r="DF29" s="237">
        <f>'BAR BB| Open rates'!DF29*0.85+25</f>
        <v>36405</v>
      </c>
      <c r="DG29" s="237">
        <f>'BAR BB| Open rates'!DG29*0.85+25</f>
        <v>36405</v>
      </c>
      <c r="DH29" s="237">
        <f>'BAR BB| Open rates'!DH29*0.85+25</f>
        <v>36405</v>
      </c>
      <c r="DI29" s="237">
        <f>'BAR BB| Open rates'!DI29*0.85+25</f>
        <v>36405</v>
      </c>
      <c r="DJ29" s="237">
        <f>'BAR BB| Open rates'!DJ29*0.85+25</f>
        <v>38105</v>
      </c>
      <c r="DK29" s="237">
        <f>'BAR BB| Open rates'!DK29*0.85+25</f>
        <v>38105</v>
      </c>
      <c r="DL29" s="237">
        <f>'BAR BB| Open rates'!DL29*0.85+25</f>
        <v>36405</v>
      </c>
      <c r="DM29" s="237">
        <f>'BAR BB| Open rates'!DM29*0.85+25</f>
        <v>36405</v>
      </c>
      <c r="DN29" s="237">
        <f>'BAR BB| Open rates'!DN29*0.85+25</f>
        <v>36405</v>
      </c>
      <c r="DO29" s="237">
        <f>'BAR BB| Open rates'!DO29*0.85+25</f>
        <v>36405</v>
      </c>
      <c r="DP29" s="237">
        <f>'BAR BB| Open rates'!DP29*0.85+25</f>
        <v>36405</v>
      </c>
      <c r="DQ29" s="237">
        <f>'BAR BB| Open rates'!DQ29*0.85+25</f>
        <v>38105</v>
      </c>
      <c r="DR29" s="237">
        <f>'BAR BB| Open rates'!DR29*0.85+25</f>
        <v>38105</v>
      </c>
      <c r="DS29" s="237">
        <f>'BAR BB| Open rates'!DS29*0.85+25</f>
        <v>36405</v>
      </c>
      <c r="DT29" s="237">
        <f>'BAR BB| Open rates'!DT29*0.85+25</f>
        <v>36405</v>
      </c>
      <c r="DU29" s="237">
        <f>'BAR BB| Open rates'!DU29*0.85+25</f>
        <v>36405</v>
      </c>
      <c r="DV29" s="237">
        <f>'BAR BB| Open rates'!DV29*0.85+25</f>
        <v>36405</v>
      </c>
      <c r="DW29" s="237">
        <f>'BAR BB| Open rates'!DW29*0.85+25</f>
        <v>36405</v>
      </c>
      <c r="DX29" s="237">
        <f>'BAR BB| Open rates'!DX29*0.85+25</f>
        <v>38105</v>
      </c>
      <c r="DY29" s="237">
        <f>'BAR BB| Open rates'!DY29*0.85+25</f>
        <v>38105</v>
      </c>
      <c r="DZ29" s="237">
        <f>'BAR BB| Open rates'!DZ29*0.85+25</f>
        <v>39550</v>
      </c>
      <c r="EA29" s="237">
        <f>'BAR BB| Open rates'!EA29*0.85+25</f>
        <v>39550</v>
      </c>
      <c r="EB29" s="237">
        <f>'BAR BB| Open rates'!EB29*0.85+25</f>
        <v>39550</v>
      </c>
      <c r="EC29" s="237">
        <f>'BAR BB| Open rates'!EC29*0.85+25</f>
        <v>41420</v>
      </c>
      <c r="ED29" s="237">
        <f>'BAR BB| Open rates'!ED29*0.85+25</f>
        <v>41420</v>
      </c>
      <c r="EE29" s="237">
        <f>'BAR BB| Open rates'!EE29*0.85+25</f>
        <v>41420</v>
      </c>
      <c r="EF29" s="237">
        <f>'BAR BB| Open rates'!EF29*0.85+25</f>
        <v>41420</v>
      </c>
      <c r="EG29" s="237">
        <f>'BAR BB| Open rates'!EG29*0.85+25</f>
        <v>35555</v>
      </c>
      <c r="EH29" s="237">
        <f>'BAR BB| Open rates'!EH29*0.85+25</f>
        <v>34705</v>
      </c>
      <c r="EI29" s="237">
        <f>'BAR BB| Open rates'!EI29*0.85+25</f>
        <v>34705</v>
      </c>
      <c r="EJ29" s="237">
        <f>'BAR BB| Open rates'!EJ29*0.85+25</f>
        <v>34705</v>
      </c>
      <c r="EK29" s="237">
        <f>'BAR BB| Open rates'!EK29*0.85+25</f>
        <v>34705</v>
      </c>
      <c r="EL29" s="237">
        <f>'BAR BB| Open rates'!EL29*0.85+25</f>
        <v>35555</v>
      </c>
      <c r="EM29" s="237">
        <f>'BAR BB| Open rates'!EM29*0.85+25</f>
        <v>35555</v>
      </c>
      <c r="EN29" s="237">
        <f>'BAR BB| Open rates'!EN29*0.85+25</f>
        <v>34705</v>
      </c>
      <c r="EO29" s="237">
        <f>'BAR BB| Open rates'!EO29*0.85+25</f>
        <v>34705</v>
      </c>
      <c r="EP29" s="237">
        <f>'BAR BB| Open rates'!EP29*0.85+25</f>
        <v>34705</v>
      </c>
      <c r="EQ29" s="237">
        <f>'BAR BB| Open rates'!EQ29*0.85+25</f>
        <v>34705</v>
      </c>
      <c r="ER29" s="237">
        <f>'BAR BB| Open rates'!ER29*0.85+25</f>
        <v>34705</v>
      </c>
      <c r="ES29" s="237">
        <f>'BAR BB| Open rates'!ES29*0.85+25</f>
        <v>35555</v>
      </c>
      <c r="ET29" s="237">
        <f>'BAR BB| Open rates'!ET29*0.85+25</f>
        <v>35555</v>
      </c>
      <c r="EU29" s="237">
        <f>'BAR BB| Open rates'!EU29*0.85+25</f>
        <v>34705</v>
      </c>
      <c r="EV29" s="237">
        <f>'BAR BB| Open rates'!EV29*0.85+25</f>
        <v>34705</v>
      </c>
      <c r="EW29" s="237">
        <f>'BAR BB| Open rates'!EW29*0.85+25</f>
        <v>34705</v>
      </c>
      <c r="EX29" s="237">
        <f>'BAR BB| Open rates'!EX29*0.85+25</f>
        <v>34705</v>
      </c>
      <c r="EY29" s="237">
        <f>'BAR BB| Open rates'!EY29*0.85+25</f>
        <v>34705</v>
      </c>
      <c r="EZ29" s="237">
        <f>'BAR BB| Open rates'!EZ29*0.85+25</f>
        <v>35555</v>
      </c>
      <c r="FA29" s="237">
        <f>'BAR BB| Open rates'!FA29*0.85+25</f>
        <v>35555</v>
      </c>
      <c r="FB29" s="237">
        <f>'BAR BB| Open rates'!FB29*0.85+25</f>
        <v>34705</v>
      </c>
      <c r="FC29" s="237">
        <f>'BAR BB| Open rates'!FC29*0.85+25</f>
        <v>34705</v>
      </c>
      <c r="FD29" s="237">
        <f>'BAR BB| Open rates'!FD29*0.85+25</f>
        <v>34705</v>
      </c>
      <c r="FE29" s="237">
        <f>'BAR BB| Open rates'!FE29*0.85+25</f>
        <v>34705</v>
      </c>
      <c r="FF29" s="237">
        <f>'BAR BB| Open rates'!FF29*0.85+25</f>
        <v>34705</v>
      </c>
      <c r="FG29" s="237">
        <f>'BAR BB| Open rates'!FG29*0.85+25</f>
        <v>35555</v>
      </c>
      <c r="FH29" s="237">
        <f>'BAR BB| Open rates'!FH29*0.85+25</f>
        <v>35555</v>
      </c>
      <c r="FI29" s="237">
        <f>'BAR BB| Open rates'!FI29*0.85+25</f>
        <v>34705</v>
      </c>
      <c r="FJ29" s="237">
        <f>'BAR BB| Open rates'!FJ29*0.85+25</f>
        <v>34705</v>
      </c>
      <c r="FK29" s="237">
        <f>'BAR BB| Open rates'!FK29*0.85+25</f>
        <v>34705</v>
      </c>
      <c r="FL29" s="237">
        <f>'BAR BB| Open rates'!FL29*0.85+25</f>
        <v>34705</v>
      </c>
      <c r="FM29" s="237">
        <f>'BAR BB| Open rates'!FM29*0.85+25</f>
        <v>34705</v>
      </c>
      <c r="FN29" s="237">
        <f>'BAR BB| Open rates'!FN29*0.85+25</f>
        <v>35555</v>
      </c>
      <c r="FO29" s="237">
        <f>'BAR BB| Open rates'!FO29*0.85+25</f>
        <v>35555</v>
      </c>
      <c r="FP29" s="237">
        <f>'BAR BB| Open rates'!FP29*0.85+25</f>
        <v>34705</v>
      </c>
      <c r="FQ29" s="237">
        <f>'BAR BB| Open rates'!FQ29*0.85+25</f>
        <v>34705</v>
      </c>
      <c r="FR29" s="237">
        <f>'BAR BB| Open rates'!FR29*0.85+25</f>
        <v>34705</v>
      </c>
      <c r="FS29" s="237">
        <f>'BAR BB| Open rates'!FS29*0.85+25</f>
        <v>34705</v>
      </c>
      <c r="FT29" s="237">
        <f>'BAR BB| Open rates'!FT29*0.85+25</f>
        <v>34705</v>
      </c>
      <c r="FU29" s="237">
        <f>'BAR BB| Open rates'!FU29*0.85+25</f>
        <v>35555</v>
      </c>
      <c r="FV29" s="237">
        <f>'BAR BB| Open rates'!FV29*0.85+25</f>
        <v>35555</v>
      </c>
      <c r="FW29" s="237">
        <f>'BAR BB| Open rates'!FW29*0.85+25</f>
        <v>38700</v>
      </c>
      <c r="FX29" s="237">
        <f>'BAR BB| Open rates'!FX29*0.85+25</f>
        <v>38700</v>
      </c>
      <c r="FY29" s="237">
        <f>'BAR BB| Open rates'!FY29*0.85+25</f>
        <v>38700</v>
      </c>
      <c r="FZ29" s="237">
        <f>'BAR BB| Open rates'!FZ29*0.85+25</f>
        <v>38700</v>
      </c>
      <c r="GA29" s="237">
        <f>'BAR BB| Open rates'!GA29*0.85+25</f>
        <v>38700</v>
      </c>
      <c r="GB29" s="237">
        <f>'BAR BB| Open rates'!GB29*0.85+25</f>
        <v>40570</v>
      </c>
      <c r="GC29" s="237">
        <f>'BAR BB| Open rates'!GC29*0.85+25</f>
        <v>40570</v>
      </c>
      <c r="GD29" s="237">
        <f>'BAR BB| Open rates'!GD29*0.85+25</f>
        <v>40570</v>
      </c>
      <c r="GE29" s="237">
        <f>'BAR BB| Open rates'!GE29*0.85+25</f>
        <v>40570</v>
      </c>
    </row>
    <row r="30" spans="1:187" s="36" customFormat="1" ht="12" customHeight="1" x14ac:dyDescent="0.2">
      <c r="A30" s="237">
        <v>3</v>
      </c>
      <c r="B30" s="237">
        <f>'BAR BB| Open rates'!B30*0.85+25</f>
        <v>51365</v>
      </c>
      <c r="C30" s="237">
        <f>'BAR BB| Open rates'!C30*0.85+25</f>
        <v>51365</v>
      </c>
      <c r="D30" s="237">
        <f>'BAR BB| Open rates'!D30*0.85+25</f>
        <v>49070</v>
      </c>
      <c r="E30" s="237">
        <f>'BAR BB| Open rates'!E30*0.85+25</f>
        <v>49070</v>
      </c>
      <c r="F30" s="237">
        <f>'BAR BB| Open rates'!F30*0.85+25</f>
        <v>47200</v>
      </c>
      <c r="G30" s="237">
        <f>'BAR BB| Open rates'!G30*0.85+25</f>
        <v>49070</v>
      </c>
      <c r="H30" s="237">
        <f>'BAR BB| Open rates'!H30*0.85+25</f>
        <v>49070</v>
      </c>
      <c r="I30" s="237">
        <f>'BAR BB| Open rates'!I30*0.85+25</f>
        <v>50770</v>
      </c>
      <c r="J30" s="237">
        <f>'BAR BB| Open rates'!J30*0.85+25</f>
        <v>50770</v>
      </c>
      <c r="K30" s="237">
        <f>'BAR BB| Open rates'!K30*0.85+25</f>
        <v>49070</v>
      </c>
      <c r="L30" s="237">
        <f>'BAR BB| Open rates'!L30*0.85+25</f>
        <v>49070</v>
      </c>
      <c r="M30" s="237">
        <f>'BAR BB| Open rates'!M30*0.85+25</f>
        <v>49070</v>
      </c>
      <c r="N30" s="237">
        <f>'BAR BB| Open rates'!N30*0.85+25</f>
        <v>49070</v>
      </c>
      <c r="O30" s="237">
        <f>'BAR BB| Open rates'!O30*0.85+25</f>
        <v>49070</v>
      </c>
      <c r="P30" s="237">
        <f>'BAR BB| Open rates'!P30*0.85+25</f>
        <v>50770</v>
      </c>
      <c r="Q30" s="237">
        <f>'BAR BB| Open rates'!Q30*0.85+25</f>
        <v>50770</v>
      </c>
      <c r="R30" s="237">
        <f>'BAR BB| Open rates'!R30*0.85+25</f>
        <v>50770</v>
      </c>
      <c r="S30" s="237">
        <f>'BAR BB| Open rates'!S30*0.85+25</f>
        <v>50770</v>
      </c>
      <c r="T30" s="237">
        <f>'BAR BB| Open rates'!T30*0.85+25</f>
        <v>50770</v>
      </c>
      <c r="U30" s="237">
        <f>'BAR BB| Open rates'!U30*0.85+25</f>
        <v>50770</v>
      </c>
      <c r="V30" s="237">
        <f>'BAR BB| Open rates'!V30*0.85+25</f>
        <v>50770</v>
      </c>
      <c r="W30" s="237">
        <f>'BAR BB| Open rates'!W30*0.85+25</f>
        <v>52470</v>
      </c>
      <c r="X30" s="237">
        <f>'BAR BB| Open rates'!X30*0.85+25</f>
        <v>52470</v>
      </c>
      <c r="Y30" s="237">
        <f>'BAR BB| Open rates'!Y30*0.85+25</f>
        <v>50770</v>
      </c>
      <c r="Z30" s="237">
        <f>'BAR BB| Open rates'!Z30*0.85+25</f>
        <v>50770</v>
      </c>
      <c r="AA30" s="237">
        <f>'BAR BB| Open rates'!AA30*0.85+25</f>
        <v>50770</v>
      </c>
      <c r="AB30" s="237">
        <f>'BAR BB| Open rates'!AB30*0.85+25</f>
        <v>50770</v>
      </c>
      <c r="AC30" s="237">
        <f>'BAR BB| Open rates'!AC30*0.85+25</f>
        <v>50770</v>
      </c>
      <c r="AD30" s="237">
        <f>'BAR BB| Open rates'!AD30*0.85+25</f>
        <v>52470</v>
      </c>
      <c r="AE30" s="237">
        <f>'BAR BB| Open rates'!AE30*0.85+25</f>
        <v>52470</v>
      </c>
      <c r="AF30" s="237">
        <f>'BAR BB| Open rates'!AF30*0.85+25</f>
        <v>50770</v>
      </c>
      <c r="AG30" s="237">
        <f>'BAR BB| Open rates'!AG30*0.85+25</f>
        <v>50770</v>
      </c>
      <c r="AH30" s="237">
        <f>'BAR BB| Open rates'!AH30*0.85+25</f>
        <v>50770</v>
      </c>
      <c r="AI30" s="237">
        <f>'BAR BB| Open rates'!AI30*0.85+25</f>
        <v>50770</v>
      </c>
      <c r="AJ30" s="237">
        <f>'BAR BB| Open rates'!AJ30*0.85+25</f>
        <v>50770</v>
      </c>
      <c r="AK30" s="237">
        <f>'BAR BB| Open rates'!AK30*0.85+25</f>
        <v>52470</v>
      </c>
      <c r="AL30" s="237">
        <f>'BAR BB| Open rates'!AL30*0.85+25</f>
        <v>52470</v>
      </c>
      <c r="AM30" s="237">
        <f>'BAR BB| Open rates'!AM30*0.85+25</f>
        <v>50770</v>
      </c>
      <c r="AN30" s="237">
        <f>'BAR BB| Open rates'!AN30*0.85+25</f>
        <v>50770</v>
      </c>
      <c r="AO30" s="237">
        <f>'BAR BB| Open rates'!AO30*0.85+25</f>
        <v>50770</v>
      </c>
      <c r="AP30" s="237">
        <f>'BAR BB| Open rates'!AP30*0.85+25</f>
        <v>50770</v>
      </c>
      <c r="AQ30" s="237">
        <f>'BAR BB| Open rates'!AQ30*0.85+25</f>
        <v>50770</v>
      </c>
      <c r="AR30" s="237">
        <f>'BAR BB| Open rates'!AR30*0.85+25</f>
        <v>52470</v>
      </c>
      <c r="AS30" s="237">
        <f>'BAR BB| Open rates'!AS30*0.85+25</f>
        <v>52470</v>
      </c>
      <c r="AT30" s="237">
        <f>'BAR BB| Open rates'!AT30*0.85+25</f>
        <v>50770</v>
      </c>
      <c r="AU30" s="237">
        <f>'BAR BB| Open rates'!AU30*0.85+25</f>
        <v>50770</v>
      </c>
      <c r="AV30" s="237">
        <f>'BAR BB| Open rates'!AV30*0.85+25</f>
        <v>50770</v>
      </c>
      <c r="AW30" s="237">
        <f>'BAR BB| Open rates'!AW30*0.85+25</f>
        <v>50770</v>
      </c>
      <c r="AX30" s="237">
        <f>'BAR BB| Open rates'!AX30*0.85+25</f>
        <v>50770</v>
      </c>
      <c r="AY30" s="237">
        <f>'BAR BB| Open rates'!AY30*0.85+25</f>
        <v>52470</v>
      </c>
      <c r="AZ30" s="237">
        <f>'BAR BB| Open rates'!AZ30*0.85+25</f>
        <v>52470</v>
      </c>
      <c r="BA30" s="237">
        <f>'BAR BB| Open rates'!BA30*0.85+25</f>
        <v>50770</v>
      </c>
      <c r="BB30" s="237">
        <f>'BAR BB| Open rates'!BB30*0.85+25</f>
        <v>50770</v>
      </c>
      <c r="BC30" s="237">
        <f>'BAR BB| Open rates'!BC30*0.85+25</f>
        <v>50770</v>
      </c>
      <c r="BD30" s="237">
        <f>'BAR BB| Open rates'!BD30*0.85+25</f>
        <v>50770</v>
      </c>
      <c r="BE30" s="237">
        <f>'BAR BB| Open rates'!BE30*0.85+25</f>
        <v>50770</v>
      </c>
      <c r="BF30" s="237">
        <f>'BAR BB| Open rates'!BF30*0.85+25</f>
        <v>52470</v>
      </c>
      <c r="BG30" s="237">
        <f>'BAR BB| Open rates'!BG30*0.85+25</f>
        <v>52470</v>
      </c>
      <c r="BH30" s="237">
        <f>'BAR BB| Open rates'!BH30*0.85+25</f>
        <v>48050</v>
      </c>
      <c r="BI30" s="237">
        <f>'BAR BB| Open rates'!BI30*0.85+25</f>
        <v>48050</v>
      </c>
      <c r="BJ30" s="237">
        <f>'BAR BB| Open rates'!BJ30*0.85+25</f>
        <v>48050</v>
      </c>
      <c r="BK30" s="237">
        <f>'BAR BB| Open rates'!BK30*0.85+25</f>
        <v>48050</v>
      </c>
      <c r="BL30" s="237">
        <f>'BAR BB| Open rates'!BL30*0.85+25</f>
        <v>48050</v>
      </c>
      <c r="BM30" s="237">
        <f>'BAR BB| Open rates'!BM30*0.85+25</f>
        <v>49070</v>
      </c>
      <c r="BN30" s="237">
        <f>'BAR BB| Open rates'!BN30*0.85+25</f>
        <v>49070</v>
      </c>
      <c r="BO30" s="237">
        <f>'BAR BB| Open rates'!BO30*0.85+25</f>
        <v>47200</v>
      </c>
      <c r="BP30" s="237">
        <f>'BAR BB| Open rates'!BP30*0.85+25</f>
        <v>47200</v>
      </c>
      <c r="BQ30" s="237">
        <f>'BAR BB| Open rates'!BQ30*0.85+25</f>
        <v>45670</v>
      </c>
      <c r="BR30" s="237">
        <f>'BAR BB| Open rates'!BR30*0.85+25</f>
        <v>45670</v>
      </c>
      <c r="BS30" s="237">
        <f>'BAR BB| Open rates'!BS30*0.85+25</f>
        <v>45670</v>
      </c>
      <c r="BT30" s="237">
        <f>'BAR BB| Open rates'!BT30*0.85+25</f>
        <v>45670</v>
      </c>
      <c r="BU30" s="237">
        <f>'BAR BB| Open rates'!BU30*0.85+25</f>
        <v>45670</v>
      </c>
      <c r="BV30" s="237">
        <f>'BAR BB| Open rates'!BV30*0.85+25</f>
        <v>43800</v>
      </c>
      <c r="BW30" s="237">
        <f>'BAR BB| Open rates'!BW30*0.85+25</f>
        <v>43800</v>
      </c>
      <c r="BX30" s="237">
        <f>'BAR BB| Open rates'!BX30*0.85+25</f>
        <v>43800</v>
      </c>
      <c r="BY30" s="237">
        <f>'BAR BB| Open rates'!BY30*0.85+25</f>
        <v>43800</v>
      </c>
      <c r="BZ30" s="237">
        <f>'BAR BB| Open rates'!BZ30*0.85+25</f>
        <v>43800</v>
      </c>
      <c r="CA30" s="237">
        <f>'BAR BB| Open rates'!CA30*0.85+25</f>
        <v>45670</v>
      </c>
      <c r="CB30" s="237">
        <f>'BAR BB| Open rates'!CB30*0.85+25</f>
        <v>45670</v>
      </c>
      <c r="CC30" s="237">
        <f>'BAR BB| Open rates'!CC30*0.85+25</f>
        <v>43800</v>
      </c>
      <c r="CD30" s="237">
        <f>'BAR BB| Open rates'!CD30*0.85+25</f>
        <v>43800</v>
      </c>
      <c r="CE30" s="237">
        <f>'BAR BB| Open rates'!CE30*0.85+25</f>
        <v>43800</v>
      </c>
      <c r="CF30" s="237">
        <f>'BAR BB| Open rates'!CF30*0.85+25</f>
        <v>43800</v>
      </c>
      <c r="CG30" s="237">
        <f>'BAR BB| Open rates'!CG30*0.85+25</f>
        <v>43800</v>
      </c>
      <c r="CH30" s="237">
        <f>'BAR BB| Open rates'!CH30*0.85+25</f>
        <v>45670</v>
      </c>
      <c r="CI30" s="237">
        <f>'BAR BB| Open rates'!CI30*0.85+25</f>
        <v>45670</v>
      </c>
      <c r="CJ30" s="237">
        <f>'BAR BB| Open rates'!CJ30*0.85+25</f>
        <v>43800</v>
      </c>
      <c r="CK30" s="237">
        <f>'BAR BB| Open rates'!CK30*0.85+25</f>
        <v>43800</v>
      </c>
      <c r="CL30" s="237">
        <f>'BAR BB| Open rates'!CL30*0.85+25</f>
        <v>43800</v>
      </c>
      <c r="CM30" s="237">
        <f>'BAR BB| Open rates'!CM30*0.85+25</f>
        <v>43800</v>
      </c>
      <c r="CN30" s="237">
        <f>'BAR BB| Open rates'!CN30*0.85+25</f>
        <v>43800</v>
      </c>
      <c r="CO30" s="237">
        <f>'BAR BB| Open rates'!CO30*0.85+25</f>
        <v>45670</v>
      </c>
      <c r="CP30" s="237">
        <f>'BAR BB| Open rates'!CP30*0.85+25</f>
        <v>45670</v>
      </c>
      <c r="CQ30" s="237">
        <f>'BAR BB| Open rates'!CQ30*0.85+25</f>
        <v>43800</v>
      </c>
      <c r="CR30" s="237">
        <f>'BAR BB| Open rates'!CR30*0.85+25</f>
        <v>43800</v>
      </c>
      <c r="CS30" s="237">
        <f>'BAR BB| Open rates'!CS30*0.85+25</f>
        <v>43800</v>
      </c>
      <c r="CT30" s="237">
        <f>'BAR BB| Open rates'!CT30*0.85+25</f>
        <v>43800</v>
      </c>
      <c r="CU30" s="237">
        <f>'BAR BB| Open rates'!CU30*0.85+25</f>
        <v>40655</v>
      </c>
      <c r="CV30" s="237">
        <f>'BAR BB| Open rates'!CV30*0.85+25</f>
        <v>40655</v>
      </c>
      <c r="CW30" s="237">
        <f>'BAR BB| Open rates'!CW30*0.85+25</f>
        <v>40655</v>
      </c>
      <c r="CX30" s="237">
        <f>'BAR BB| Open rates'!CX30*0.85+25</f>
        <v>38955</v>
      </c>
      <c r="CY30" s="237">
        <f>'BAR BB| Open rates'!CY30*0.85+25</f>
        <v>38955</v>
      </c>
      <c r="CZ30" s="237">
        <f>'BAR BB| Open rates'!CZ30*0.85+25</f>
        <v>38955</v>
      </c>
      <c r="DA30" s="237">
        <f>'BAR BB| Open rates'!DA30*0.85+25</f>
        <v>38955</v>
      </c>
      <c r="DB30" s="237">
        <f>'BAR BB| Open rates'!DB30*0.85+25</f>
        <v>38955</v>
      </c>
      <c r="DC30" s="237">
        <f>'BAR BB| Open rates'!DC30*0.85+25</f>
        <v>40655</v>
      </c>
      <c r="DD30" s="237">
        <f>'BAR BB| Open rates'!DD30*0.85+25</f>
        <v>40655</v>
      </c>
      <c r="DE30" s="237">
        <f>'BAR BB| Open rates'!DE30*0.85+25</f>
        <v>38955</v>
      </c>
      <c r="DF30" s="237">
        <f>'BAR BB| Open rates'!DF30*0.85+25</f>
        <v>38955</v>
      </c>
      <c r="DG30" s="237">
        <f>'BAR BB| Open rates'!DG30*0.85+25</f>
        <v>38955</v>
      </c>
      <c r="DH30" s="237">
        <f>'BAR BB| Open rates'!DH30*0.85+25</f>
        <v>38955</v>
      </c>
      <c r="DI30" s="237">
        <f>'BAR BB| Open rates'!DI30*0.85+25</f>
        <v>38955</v>
      </c>
      <c r="DJ30" s="237">
        <f>'BAR BB| Open rates'!DJ30*0.85+25</f>
        <v>40655</v>
      </c>
      <c r="DK30" s="237">
        <f>'BAR BB| Open rates'!DK30*0.85+25</f>
        <v>40655</v>
      </c>
      <c r="DL30" s="237">
        <f>'BAR BB| Open rates'!DL30*0.85+25</f>
        <v>38955</v>
      </c>
      <c r="DM30" s="237">
        <f>'BAR BB| Open rates'!DM30*0.85+25</f>
        <v>38955</v>
      </c>
      <c r="DN30" s="237">
        <f>'BAR BB| Open rates'!DN30*0.85+25</f>
        <v>38955</v>
      </c>
      <c r="DO30" s="237">
        <f>'BAR BB| Open rates'!DO30*0.85+25</f>
        <v>38955</v>
      </c>
      <c r="DP30" s="237">
        <f>'BAR BB| Open rates'!DP30*0.85+25</f>
        <v>38955</v>
      </c>
      <c r="DQ30" s="237">
        <f>'BAR BB| Open rates'!DQ30*0.85+25</f>
        <v>40655</v>
      </c>
      <c r="DR30" s="237">
        <f>'BAR BB| Open rates'!DR30*0.85+25</f>
        <v>40655</v>
      </c>
      <c r="DS30" s="237">
        <f>'BAR BB| Open rates'!DS30*0.85+25</f>
        <v>38955</v>
      </c>
      <c r="DT30" s="237">
        <f>'BAR BB| Open rates'!DT30*0.85+25</f>
        <v>38955</v>
      </c>
      <c r="DU30" s="237">
        <f>'BAR BB| Open rates'!DU30*0.85+25</f>
        <v>38955</v>
      </c>
      <c r="DV30" s="237">
        <f>'BAR BB| Open rates'!DV30*0.85+25</f>
        <v>38955</v>
      </c>
      <c r="DW30" s="237">
        <f>'BAR BB| Open rates'!DW30*0.85+25</f>
        <v>38955</v>
      </c>
      <c r="DX30" s="237">
        <f>'BAR BB| Open rates'!DX30*0.85+25</f>
        <v>40655</v>
      </c>
      <c r="DY30" s="237">
        <f>'BAR BB| Open rates'!DY30*0.85+25</f>
        <v>40655</v>
      </c>
      <c r="DZ30" s="237">
        <f>'BAR BB| Open rates'!DZ30*0.85+25</f>
        <v>42100</v>
      </c>
      <c r="EA30" s="237">
        <f>'BAR BB| Open rates'!EA30*0.85+25</f>
        <v>42100</v>
      </c>
      <c r="EB30" s="237">
        <f>'BAR BB| Open rates'!EB30*0.85+25</f>
        <v>42100</v>
      </c>
      <c r="EC30" s="237">
        <f>'BAR BB| Open rates'!EC30*0.85+25</f>
        <v>43970</v>
      </c>
      <c r="ED30" s="237">
        <f>'BAR BB| Open rates'!ED30*0.85+25</f>
        <v>43970</v>
      </c>
      <c r="EE30" s="237">
        <f>'BAR BB| Open rates'!EE30*0.85+25</f>
        <v>43970</v>
      </c>
      <c r="EF30" s="237">
        <f>'BAR BB| Open rates'!EF30*0.85+25</f>
        <v>43970</v>
      </c>
      <c r="EG30" s="237">
        <f>'BAR BB| Open rates'!EG30*0.85+25</f>
        <v>38105</v>
      </c>
      <c r="EH30" s="237">
        <f>'BAR BB| Open rates'!EH30*0.85+25</f>
        <v>37255</v>
      </c>
      <c r="EI30" s="237">
        <f>'BAR BB| Open rates'!EI30*0.85+25</f>
        <v>37255</v>
      </c>
      <c r="EJ30" s="237">
        <f>'BAR BB| Open rates'!EJ30*0.85+25</f>
        <v>37255</v>
      </c>
      <c r="EK30" s="237">
        <f>'BAR BB| Open rates'!EK30*0.85+25</f>
        <v>37255</v>
      </c>
      <c r="EL30" s="237">
        <f>'BAR BB| Open rates'!EL30*0.85+25</f>
        <v>38105</v>
      </c>
      <c r="EM30" s="237">
        <f>'BAR BB| Open rates'!EM30*0.85+25</f>
        <v>38105</v>
      </c>
      <c r="EN30" s="237">
        <f>'BAR BB| Open rates'!EN30*0.85+25</f>
        <v>37255</v>
      </c>
      <c r="EO30" s="237">
        <f>'BAR BB| Open rates'!EO30*0.85+25</f>
        <v>37255</v>
      </c>
      <c r="EP30" s="237">
        <f>'BAR BB| Open rates'!EP30*0.85+25</f>
        <v>37255</v>
      </c>
      <c r="EQ30" s="237">
        <f>'BAR BB| Open rates'!EQ30*0.85+25</f>
        <v>37255</v>
      </c>
      <c r="ER30" s="237">
        <f>'BAR BB| Open rates'!ER30*0.85+25</f>
        <v>37255</v>
      </c>
      <c r="ES30" s="237">
        <f>'BAR BB| Open rates'!ES30*0.85+25</f>
        <v>38105</v>
      </c>
      <c r="ET30" s="237">
        <f>'BAR BB| Open rates'!ET30*0.85+25</f>
        <v>38105</v>
      </c>
      <c r="EU30" s="237">
        <f>'BAR BB| Open rates'!EU30*0.85+25</f>
        <v>37255</v>
      </c>
      <c r="EV30" s="237">
        <f>'BAR BB| Open rates'!EV30*0.85+25</f>
        <v>37255</v>
      </c>
      <c r="EW30" s="237">
        <f>'BAR BB| Open rates'!EW30*0.85+25</f>
        <v>37255</v>
      </c>
      <c r="EX30" s="237">
        <f>'BAR BB| Open rates'!EX30*0.85+25</f>
        <v>37255</v>
      </c>
      <c r="EY30" s="237">
        <f>'BAR BB| Open rates'!EY30*0.85+25</f>
        <v>37255</v>
      </c>
      <c r="EZ30" s="237">
        <f>'BAR BB| Open rates'!EZ30*0.85+25</f>
        <v>38105</v>
      </c>
      <c r="FA30" s="237">
        <f>'BAR BB| Open rates'!FA30*0.85+25</f>
        <v>38105</v>
      </c>
      <c r="FB30" s="237">
        <f>'BAR BB| Open rates'!FB30*0.85+25</f>
        <v>37255</v>
      </c>
      <c r="FC30" s="237">
        <f>'BAR BB| Open rates'!FC30*0.85+25</f>
        <v>37255</v>
      </c>
      <c r="FD30" s="237">
        <f>'BAR BB| Open rates'!FD30*0.85+25</f>
        <v>37255</v>
      </c>
      <c r="FE30" s="237">
        <f>'BAR BB| Open rates'!FE30*0.85+25</f>
        <v>37255</v>
      </c>
      <c r="FF30" s="237">
        <f>'BAR BB| Open rates'!FF30*0.85+25</f>
        <v>37255</v>
      </c>
      <c r="FG30" s="237">
        <f>'BAR BB| Open rates'!FG30*0.85+25</f>
        <v>38105</v>
      </c>
      <c r="FH30" s="237">
        <f>'BAR BB| Open rates'!FH30*0.85+25</f>
        <v>38105</v>
      </c>
      <c r="FI30" s="237">
        <f>'BAR BB| Open rates'!FI30*0.85+25</f>
        <v>37255</v>
      </c>
      <c r="FJ30" s="237">
        <f>'BAR BB| Open rates'!FJ30*0.85+25</f>
        <v>37255</v>
      </c>
      <c r="FK30" s="237">
        <f>'BAR BB| Open rates'!FK30*0.85+25</f>
        <v>37255</v>
      </c>
      <c r="FL30" s="237">
        <f>'BAR BB| Open rates'!FL30*0.85+25</f>
        <v>37255</v>
      </c>
      <c r="FM30" s="237">
        <f>'BAR BB| Open rates'!FM30*0.85+25</f>
        <v>37255</v>
      </c>
      <c r="FN30" s="237">
        <f>'BAR BB| Open rates'!FN30*0.85+25</f>
        <v>38105</v>
      </c>
      <c r="FO30" s="237">
        <f>'BAR BB| Open rates'!FO30*0.85+25</f>
        <v>38105</v>
      </c>
      <c r="FP30" s="237">
        <f>'BAR BB| Open rates'!FP30*0.85+25</f>
        <v>37255</v>
      </c>
      <c r="FQ30" s="237">
        <f>'BAR BB| Open rates'!FQ30*0.85+25</f>
        <v>37255</v>
      </c>
      <c r="FR30" s="237">
        <f>'BAR BB| Open rates'!FR30*0.85+25</f>
        <v>37255</v>
      </c>
      <c r="FS30" s="237">
        <f>'BAR BB| Open rates'!FS30*0.85+25</f>
        <v>37255</v>
      </c>
      <c r="FT30" s="237">
        <f>'BAR BB| Open rates'!FT30*0.85+25</f>
        <v>37255</v>
      </c>
      <c r="FU30" s="237">
        <f>'BAR BB| Open rates'!FU30*0.85+25</f>
        <v>38105</v>
      </c>
      <c r="FV30" s="237">
        <f>'BAR BB| Open rates'!FV30*0.85+25</f>
        <v>38105</v>
      </c>
      <c r="FW30" s="237">
        <f>'BAR BB| Open rates'!FW30*0.85+25</f>
        <v>41250</v>
      </c>
      <c r="FX30" s="237">
        <f>'BAR BB| Open rates'!FX30*0.85+25</f>
        <v>41250</v>
      </c>
      <c r="FY30" s="237">
        <f>'BAR BB| Open rates'!FY30*0.85+25</f>
        <v>41250</v>
      </c>
      <c r="FZ30" s="237">
        <f>'BAR BB| Open rates'!FZ30*0.85+25</f>
        <v>41250</v>
      </c>
      <c r="GA30" s="237">
        <f>'BAR BB| Open rates'!GA30*0.85+25</f>
        <v>41250</v>
      </c>
      <c r="GB30" s="237">
        <f>'BAR BB| Open rates'!GB30*0.85+25</f>
        <v>43120</v>
      </c>
      <c r="GC30" s="237">
        <f>'BAR BB| Open rates'!GC30*0.85+25</f>
        <v>43120</v>
      </c>
      <c r="GD30" s="237">
        <f>'BAR BB| Open rates'!GD30*0.85+25</f>
        <v>43120</v>
      </c>
      <c r="GE30" s="237">
        <f>'BAR BB| Open rates'!GE30*0.85+25</f>
        <v>43120</v>
      </c>
    </row>
    <row r="31" spans="1:187" s="36" customFormat="1" ht="12" customHeight="1" x14ac:dyDescent="0.2">
      <c r="A31" s="237">
        <v>4</v>
      </c>
      <c r="B31" s="237">
        <f>'BAR BB| Open rates'!B31*0.85+25</f>
        <v>53915</v>
      </c>
      <c r="C31" s="237">
        <f>'BAR BB| Open rates'!C31*0.85+25</f>
        <v>53915</v>
      </c>
      <c r="D31" s="237">
        <f>'BAR BB| Open rates'!D31*0.85+25</f>
        <v>51620</v>
      </c>
      <c r="E31" s="237">
        <f>'BAR BB| Open rates'!E31*0.85+25</f>
        <v>51620</v>
      </c>
      <c r="F31" s="237">
        <f>'BAR BB| Open rates'!F31*0.85+25</f>
        <v>49750</v>
      </c>
      <c r="G31" s="237">
        <f>'BAR BB| Open rates'!G31*0.85+25</f>
        <v>51620</v>
      </c>
      <c r="H31" s="237">
        <f>'BAR BB| Open rates'!H31*0.85+25</f>
        <v>51620</v>
      </c>
      <c r="I31" s="237">
        <f>'BAR BB| Open rates'!I31*0.85+25</f>
        <v>53320</v>
      </c>
      <c r="J31" s="237">
        <f>'BAR BB| Open rates'!J31*0.85+25</f>
        <v>53320</v>
      </c>
      <c r="K31" s="237">
        <f>'BAR BB| Open rates'!K31*0.85+25</f>
        <v>51620</v>
      </c>
      <c r="L31" s="237">
        <f>'BAR BB| Open rates'!L31*0.85+25</f>
        <v>51620</v>
      </c>
      <c r="M31" s="237">
        <f>'BAR BB| Open rates'!M31*0.85+25</f>
        <v>51620</v>
      </c>
      <c r="N31" s="237">
        <f>'BAR BB| Open rates'!N31*0.85+25</f>
        <v>51620</v>
      </c>
      <c r="O31" s="237">
        <f>'BAR BB| Open rates'!O31*0.85+25</f>
        <v>51620</v>
      </c>
      <c r="P31" s="237">
        <f>'BAR BB| Open rates'!P31*0.85+25</f>
        <v>53320</v>
      </c>
      <c r="Q31" s="237">
        <f>'BAR BB| Open rates'!Q31*0.85+25</f>
        <v>53320</v>
      </c>
      <c r="R31" s="237">
        <f>'BAR BB| Open rates'!R31*0.85+25</f>
        <v>53320</v>
      </c>
      <c r="S31" s="237">
        <f>'BAR BB| Open rates'!S31*0.85+25</f>
        <v>53320</v>
      </c>
      <c r="T31" s="237">
        <f>'BAR BB| Open rates'!T31*0.85+25</f>
        <v>53320</v>
      </c>
      <c r="U31" s="237">
        <f>'BAR BB| Open rates'!U31*0.85+25</f>
        <v>53320</v>
      </c>
      <c r="V31" s="237">
        <f>'BAR BB| Open rates'!V31*0.85+25</f>
        <v>53320</v>
      </c>
      <c r="W31" s="237">
        <f>'BAR BB| Open rates'!W31*0.85+25</f>
        <v>55020</v>
      </c>
      <c r="X31" s="237">
        <f>'BAR BB| Open rates'!X31*0.85+25</f>
        <v>55020</v>
      </c>
      <c r="Y31" s="237">
        <f>'BAR BB| Open rates'!Y31*0.85+25</f>
        <v>53320</v>
      </c>
      <c r="Z31" s="237">
        <f>'BAR BB| Open rates'!Z31*0.85+25</f>
        <v>53320</v>
      </c>
      <c r="AA31" s="237">
        <f>'BAR BB| Open rates'!AA31*0.85+25</f>
        <v>53320</v>
      </c>
      <c r="AB31" s="237">
        <f>'BAR BB| Open rates'!AB31*0.85+25</f>
        <v>53320</v>
      </c>
      <c r="AC31" s="237">
        <f>'BAR BB| Open rates'!AC31*0.85+25</f>
        <v>53320</v>
      </c>
      <c r="AD31" s="237">
        <f>'BAR BB| Open rates'!AD31*0.85+25</f>
        <v>55020</v>
      </c>
      <c r="AE31" s="237">
        <f>'BAR BB| Open rates'!AE31*0.85+25</f>
        <v>55020</v>
      </c>
      <c r="AF31" s="237">
        <f>'BAR BB| Open rates'!AF31*0.85+25</f>
        <v>53320</v>
      </c>
      <c r="AG31" s="237">
        <f>'BAR BB| Open rates'!AG31*0.85+25</f>
        <v>53320</v>
      </c>
      <c r="AH31" s="237">
        <f>'BAR BB| Open rates'!AH31*0.85+25</f>
        <v>53320</v>
      </c>
      <c r="AI31" s="237">
        <f>'BAR BB| Open rates'!AI31*0.85+25</f>
        <v>53320</v>
      </c>
      <c r="AJ31" s="237">
        <f>'BAR BB| Open rates'!AJ31*0.85+25</f>
        <v>53320</v>
      </c>
      <c r="AK31" s="237">
        <f>'BAR BB| Open rates'!AK31*0.85+25</f>
        <v>55020</v>
      </c>
      <c r="AL31" s="237">
        <f>'BAR BB| Open rates'!AL31*0.85+25</f>
        <v>55020</v>
      </c>
      <c r="AM31" s="237">
        <f>'BAR BB| Open rates'!AM31*0.85+25</f>
        <v>53320</v>
      </c>
      <c r="AN31" s="237">
        <f>'BAR BB| Open rates'!AN31*0.85+25</f>
        <v>53320</v>
      </c>
      <c r="AO31" s="237">
        <f>'BAR BB| Open rates'!AO31*0.85+25</f>
        <v>53320</v>
      </c>
      <c r="AP31" s="237">
        <f>'BAR BB| Open rates'!AP31*0.85+25</f>
        <v>53320</v>
      </c>
      <c r="AQ31" s="237">
        <f>'BAR BB| Open rates'!AQ31*0.85+25</f>
        <v>53320</v>
      </c>
      <c r="AR31" s="237">
        <f>'BAR BB| Open rates'!AR31*0.85+25</f>
        <v>55020</v>
      </c>
      <c r="AS31" s="237">
        <f>'BAR BB| Open rates'!AS31*0.85+25</f>
        <v>55020</v>
      </c>
      <c r="AT31" s="237">
        <f>'BAR BB| Open rates'!AT31*0.85+25</f>
        <v>53320</v>
      </c>
      <c r="AU31" s="237">
        <f>'BAR BB| Open rates'!AU31*0.85+25</f>
        <v>53320</v>
      </c>
      <c r="AV31" s="237">
        <f>'BAR BB| Open rates'!AV31*0.85+25</f>
        <v>53320</v>
      </c>
      <c r="AW31" s="237">
        <f>'BAR BB| Open rates'!AW31*0.85+25</f>
        <v>53320</v>
      </c>
      <c r="AX31" s="237">
        <f>'BAR BB| Open rates'!AX31*0.85+25</f>
        <v>53320</v>
      </c>
      <c r="AY31" s="237">
        <f>'BAR BB| Open rates'!AY31*0.85+25</f>
        <v>55020</v>
      </c>
      <c r="AZ31" s="237">
        <f>'BAR BB| Open rates'!AZ31*0.85+25</f>
        <v>55020</v>
      </c>
      <c r="BA31" s="237">
        <f>'BAR BB| Open rates'!BA31*0.85+25</f>
        <v>53320</v>
      </c>
      <c r="BB31" s="237">
        <f>'BAR BB| Open rates'!BB31*0.85+25</f>
        <v>53320</v>
      </c>
      <c r="BC31" s="237">
        <f>'BAR BB| Open rates'!BC31*0.85+25</f>
        <v>53320</v>
      </c>
      <c r="BD31" s="237">
        <f>'BAR BB| Open rates'!BD31*0.85+25</f>
        <v>53320</v>
      </c>
      <c r="BE31" s="237">
        <f>'BAR BB| Open rates'!BE31*0.85+25</f>
        <v>53320</v>
      </c>
      <c r="BF31" s="237">
        <f>'BAR BB| Open rates'!BF31*0.85+25</f>
        <v>55020</v>
      </c>
      <c r="BG31" s="237">
        <f>'BAR BB| Open rates'!BG31*0.85+25</f>
        <v>55020</v>
      </c>
      <c r="BH31" s="237">
        <f>'BAR BB| Open rates'!BH31*0.85+25</f>
        <v>50600</v>
      </c>
      <c r="BI31" s="237">
        <f>'BAR BB| Open rates'!BI31*0.85+25</f>
        <v>50600</v>
      </c>
      <c r="BJ31" s="237">
        <f>'BAR BB| Open rates'!BJ31*0.85+25</f>
        <v>50600</v>
      </c>
      <c r="BK31" s="237">
        <f>'BAR BB| Open rates'!BK31*0.85+25</f>
        <v>50600</v>
      </c>
      <c r="BL31" s="237">
        <f>'BAR BB| Open rates'!BL31*0.85+25</f>
        <v>50600</v>
      </c>
      <c r="BM31" s="237">
        <f>'BAR BB| Open rates'!BM31*0.85+25</f>
        <v>51620</v>
      </c>
      <c r="BN31" s="237">
        <f>'BAR BB| Open rates'!BN31*0.85+25</f>
        <v>51620</v>
      </c>
      <c r="BO31" s="237">
        <f>'BAR BB| Open rates'!BO31*0.85+25</f>
        <v>49750</v>
      </c>
      <c r="BP31" s="237">
        <f>'BAR BB| Open rates'!BP31*0.85+25</f>
        <v>49750</v>
      </c>
      <c r="BQ31" s="237">
        <f>'BAR BB| Open rates'!BQ31*0.85+25</f>
        <v>48220</v>
      </c>
      <c r="BR31" s="237">
        <f>'BAR BB| Open rates'!BR31*0.85+25</f>
        <v>48220</v>
      </c>
      <c r="BS31" s="237">
        <f>'BAR BB| Open rates'!BS31*0.85+25</f>
        <v>48220</v>
      </c>
      <c r="BT31" s="237">
        <f>'BAR BB| Open rates'!BT31*0.85+25</f>
        <v>48220</v>
      </c>
      <c r="BU31" s="237">
        <f>'BAR BB| Open rates'!BU31*0.85+25</f>
        <v>48220</v>
      </c>
      <c r="BV31" s="237">
        <f>'BAR BB| Open rates'!BV31*0.85+25</f>
        <v>46350</v>
      </c>
      <c r="BW31" s="237">
        <f>'BAR BB| Open rates'!BW31*0.85+25</f>
        <v>46350</v>
      </c>
      <c r="BX31" s="237">
        <f>'BAR BB| Open rates'!BX31*0.85+25</f>
        <v>46350</v>
      </c>
      <c r="BY31" s="237">
        <f>'BAR BB| Open rates'!BY31*0.85+25</f>
        <v>46350</v>
      </c>
      <c r="BZ31" s="237">
        <f>'BAR BB| Open rates'!BZ31*0.85+25</f>
        <v>46350</v>
      </c>
      <c r="CA31" s="237">
        <f>'BAR BB| Open rates'!CA31*0.85+25</f>
        <v>48220</v>
      </c>
      <c r="CB31" s="237">
        <f>'BAR BB| Open rates'!CB31*0.85+25</f>
        <v>48220</v>
      </c>
      <c r="CC31" s="237">
        <f>'BAR BB| Open rates'!CC31*0.85+25</f>
        <v>46350</v>
      </c>
      <c r="CD31" s="237">
        <f>'BAR BB| Open rates'!CD31*0.85+25</f>
        <v>46350</v>
      </c>
      <c r="CE31" s="237">
        <f>'BAR BB| Open rates'!CE31*0.85+25</f>
        <v>46350</v>
      </c>
      <c r="CF31" s="237">
        <f>'BAR BB| Open rates'!CF31*0.85+25</f>
        <v>46350</v>
      </c>
      <c r="CG31" s="237">
        <f>'BAR BB| Open rates'!CG31*0.85+25</f>
        <v>46350</v>
      </c>
      <c r="CH31" s="237">
        <f>'BAR BB| Open rates'!CH31*0.85+25</f>
        <v>48220</v>
      </c>
      <c r="CI31" s="237">
        <f>'BAR BB| Open rates'!CI31*0.85+25</f>
        <v>48220</v>
      </c>
      <c r="CJ31" s="237">
        <f>'BAR BB| Open rates'!CJ31*0.85+25</f>
        <v>46350</v>
      </c>
      <c r="CK31" s="237">
        <f>'BAR BB| Open rates'!CK31*0.85+25</f>
        <v>46350</v>
      </c>
      <c r="CL31" s="237">
        <f>'BAR BB| Open rates'!CL31*0.85+25</f>
        <v>46350</v>
      </c>
      <c r="CM31" s="237">
        <f>'BAR BB| Open rates'!CM31*0.85+25</f>
        <v>46350</v>
      </c>
      <c r="CN31" s="237">
        <f>'BAR BB| Open rates'!CN31*0.85+25</f>
        <v>46350</v>
      </c>
      <c r="CO31" s="237">
        <f>'BAR BB| Open rates'!CO31*0.85+25</f>
        <v>48220</v>
      </c>
      <c r="CP31" s="237">
        <f>'BAR BB| Open rates'!CP31*0.85+25</f>
        <v>48220</v>
      </c>
      <c r="CQ31" s="237">
        <f>'BAR BB| Open rates'!CQ31*0.85+25</f>
        <v>46350</v>
      </c>
      <c r="CR31" s="237">
        <f>'BAR BB| Open rates'!CR31*0.85+25</f>
        <v>46350</v>
      </c>
      <c r="CS31" s="237">
        <f>'BAR BB| Open rates'!CS31*0.85+25</f>
        <v>46350</v>
      </c>
      <c r="CT31" s="237">
        <f>'BAR BB| Open rates'!CT31*0.85+25</f>
        <v>46350</v>
      </c>
      <c r="CU31" s="237">
        <f>'BAR BB| Open rates'!CU31*0.85+25</f>
        <v>43205</v>
      </c>
      <c r="CV31" s="237">
        <f>'BAR BB| Open rates'!CV31*0.85+25</f>
        <v>43205</v>
      </c>
      <c r="CW31" s="237">
        <f>'BAR BB| Open rates'!CW31*0.85+25</f>
        <v>43205</v>
      </c>
      <c r="CX31" s="237">
        <f>'BAR BB| Open rates'!CX31*0.85+25</f>
        <v>41505</v>
      </c>
      <c r="CY31" s="237">
        <f>'BAR BB| Open rates'!CY31*0.85+25</f>
        <v>41505</v>
      </c>
      <c r="CZ31" s="237">
        <f>'BAR BB| Open rates'!CZ31*0.85+25</f>
        <v>41505</v>
      </c>
      <c r="DA31" s="237">
        <f>'BAR BB| Open rates'!DA31*0.85+25</f>
        <v>41505</v>
      </c>
      <c r="DB31" s="237">
        <f>'BAR BB| Open rates'!DB31*0.85+25</f>
        <v>41505</v>
      </c>
      <c r="DC31" s="237">
        <f>'BAR BB| Open rates'!DC31*0.85+25</f>
        <v>43205</v>
      </c>
      <c r="DD31" s="237">
        <f>'BAR BB| Open rates'!DD31*0.85+25</f>
        <v>43205</v>
      </c>
      <c r="DE31" s="237">
        <f>'BAR BB| Open rates'!DE31*0.85+25</f>
        <v>41505</v>
      </c>
      <c r="DF31" s="237">
        <f>'BAR BB| Open rates'!DF31*0.85+25</f>
        <v>41505</v>
      </c>
      <c r="DG31" s="237">
        <f>'BAR BB| Open rates'!DG31*0.85+25</f>
        <v>41505</v>
      </c>
      <c r="DH31" s="237">
        <f>'BAR BB| Open rates'!DH31*0.85+25</f>
        <v>41505</v>
      </c>
      <c r="DI31" s="237">
        <f>'BAR BB| Open rates'!DI31*0.85+25</f>
        <v>41505</v>
      </c>
      <c r="DJ31" s="237">
        <f>'BAR BB| Open rates'!DJ31*0.85+25</f>
        <v>43205</v>
      </c>
      <c r="DK31" s="237">
        <f>'BAR BB| Open rates'!DK31*0.85+25</f>
        <v>43205</v>
      </c>
      <c r="DL31" s="237">
        <f>'BAR BB| Open rates'!DL31*0.85+25</f>
        <v>41505</v>
      </c>
      <c r="DM31" s="237">
        <f>'BAR BB| Open rates'!DM31*0.85+25</f>
        <v>41505</v>
      </c>
      <c r="DN31" s="237">
        <f>'BAR BB| Open rates'!DN31*0.85+25</f>
        <v>41505</v>
      </c>
      <c r="DO31" s="237">
        <f>'BAR BB| Open rates'!DO31*0.85+25</f>
        <v>41505</v>
      </c>
      <c r="DP31" s="237">
        <f>'BAR BB| Open rates'!DP31*0.85+25</f>
        <v>41505</v>
      </c>
      <c r="DQ31" s="237">
        <f>'BAR BB| Open rates'!DQ31*0.85+25</f>
        <v>43205</v>
      </c>
      <c r="DR31" s="237">
        <f>'BAR BB| Open rates'!DR31*0.85+25</f>
        <v>43205</v>
      </c>
      <c r="DS31" s="237">
        <f>'BAR BB| Open rates'!DS31*0.85+25</f>
        <v>41505</v>
      </c>
      <c r="DT31" s="237">
        <f>'BAR BB| Open rates'!DT31*0.85+25</f>
        <v>41505</v>
      </c>
      <c r="DU31" s="237">
        <f>'BAR BB| Open rates'!DU31*0.85+25</f>
        <v>41505</v>
      </c>
      <c r="DV31" s="237">
        <f>'BAR BB| Open rates'!DV31*0.85+25</f>
        <v>41505</v>
      </c>
      <c r="DW31" s="237">
        <f>'BAR BB| Open rates'!DW31*0.85+25</f>
        <v>41505</v>
      </c>
      <c r="DX31" s="237">
        <f>'BAR BB| Open rates'!DX31*0.85+25</f>
        <v>43205</v>
      </c>
      <c r="DY31" s="237">
        <f>'BAR BB| Open rates'!DY31*0.85+25</f>
        <v>43205</v>
      </c>
      <c r="DZ31" s="237">
        <f>'BAR BB| Open rates'!DZ31*0.85+25</f>
        <v>44650</v>
      </c>
      <c r="EA31" s="237">
        <f>'BAR BB| Open rates'!EA31*0.85+25</f>
        <v>44650</v>
      </c>
      <c r="EB31" s="237">
        <f>'BAR BB| Open rates'!EB31*0.85+25</f>
        <v>44650</v>
      </c>
      <c r="EC31" s="237">
        <f>'BAR BB| Open rates'!EC31*0.85+25</f>
        <v>46520</v>
      </c>
      <c r="ED31" s="237">
        <f>'BAR BB| Open rates'!ED31*0.85+25</f>
        <v>46520</v>
      </c>
      <c r="EE31" s="237">
        <f>'BAR BB| Open rates'!EE31*0.85+25</f>
        <v>46520</v>
      </c>
      <c r="EF31" s="237">
        <f>'BAR BB| Open rates'!EF31*0.85+25</f>
        <v>46520</v>
      </c>
      <c r="EG31" s="237">
        <f>'BAR BB| Open rates'!EG31*0.85+25</f>
        <v>40655</v>
      </c>
      <c r="EH31" s="237">
        <f>'BAR BB| Open rates'!EH31*0.85+25</f>
        <v>39805</v>
      </c>
      <c r="EI31" s="237">
        <f>'BAR BB| Open rates'!EI31*0.85+25</f>
        <v>39805</v>
      </c>
      <c r="EJ31" s="237">
        <f>'BAR BB| Open rates'!EJ31*0.85+25</f>
        <v>39805</v>
      </c>
      <c r="EK31" s="237">
        <f>'BAR BB| Open rates'!EK31*0.85+25</f>
        <v>39805</v>
      </c>
      <c r="EL31" s="237">
        <f>'BAR BB| Open rates'!EL31*0.85+25</f>
        <v>40655</v>
      </c>
      <c r="EM31" s="237">
        <f>'BAR BB| Open rates'!EM31*0.85+25</f>
        <v>40655</v>
      </c>
      <c r="EN31" s="237">
        <f>'BAR BB| Open rates'!EN31*0.85+25</f>
        <v>39805</v>
      </c>
      <c r="EO31" s="237">
        <f>'BAR BB| Open rates'!EO31*0.85+25</f>
        <v>39805</v>
      </c>
      <c r="EP31" s="237">
        <f>'BAR BB| Open rates'!EP31*0.85+25</f>
        <v>39805</v>
      </c>
      <c r="EQ31" s="237">
        <f>'BAR BB| Open rates'!EQ31*0.85+25</f>
        <v>39805</v>
      </c>
      <c r="ER31" s="237">
        <f>'BAR BB| Open rates'!ER31*0.85+25</f>
        <v>39805</v>
      </c>
      <c r="ES31" s="237">
        <f>'BAR BB| Open rates'!ES31*0.85+25</f>
        <v>40655</v>
      </c>
      <c r="ET31" s="237">
        <f>'BAR BB| Open rates'!ET31*0.85+25</f>
        <v>40655</v>
      </c>
      <c r="EU31" s="237">
        <f>'BAR BB| Open rates'!EU31*0.85+25</f>
        <v>39805</v>
      </c>
      <c r="EV31" s="237">
        <f>'BAR BB| Open rates'!EV31*0.85+25</f>
        <v>39805</v>
      </c>
      <c r="EW31" s="237">
        <f>'BAR BB| Open rates'!EW31*0.85+25</f>
        <v>39805</v>
      </c>
      <c r="EX31" s="237">
        <f>'BAR BB| Open rates'!EX31*0.85+25</f>
        <v>39805</v>
      </c>
      <c r="EY31" s="237">
        <f>'BAR BB| Open rates'!EY31*0.85+25</f>
        <v>39805</v>
      </c>
      <c r="EZ31" s="237">
        <f>'BAR BB| Open rates'!EZ31*0.85+25</f>
        <v>40655</v>
      </c>
      <c r="FA31" s="237">
        <f>'BAR BB| Open rates'!FA31*0.85+25</f>
        <v>40655</v>
      </c>
      <c r="FB31" s="237">
        <f>'BAR BB| Open rates'!FB31*0.85+25</f>
        <v>39805</v>
      </c>
      <c r="FC31" s="237">
        <f>'BAR BB| Open rates'!FC31*0.85+25</f>
        <v>39805</v>
      </c>
      <c r="FD31" s="237">
        <f>'BAR BB| Open rates'!FD31*0.85+25</f>
        <v>39805</v>
      </c>
      <c r="FE31" s="237">
        <f>'BAR BB| Open rates'!FE31*0.85+25</f>
        <v>39805</v>
      </c>
      <c r="FF31" s="237">
        <f>'BAR BB| Open rates'!FF31*0.85+25</f>
        <v>39805</v>
      </c>
      <c r="FG31" s="237">
        <f>'BAR BB| Open rates'!FG31*0.85+25</f>
        <v>40655</v>
      </c>
      <c r="FH31" s="237">
        <f>'BAR BB| Open rates'!FH31*0.85+25</f>
        <v>40655</v>
      </c>
      <c r="FI31" s="237">
        <f>'BAR BB| Open rates'!FI31*0.85+25</f>
        <v>39805</v>
      </c>
      <c r="FJ31" s="237">
        <f>'BAR BB| Open rates'!FJ31*0.85+25</f>
        <v>39805</v>
      </c>
      <c r="FK31" s="237">
        <f>'BAR BB| Open rates'!FK31*0.85+25</f>
        <v>39805</v>
      </c>
      <c r="FL31" s="237">
        <f>'BAR BB| Open rates'!FL31*0.85+25</f>
        <v>39805</v>
      </c>
      <c r="FM31" s="237">
        <f>'BAR BB| Open rates'!FM31*0.85+25</f>
        <v>39805</v>
      </c>
      <c r="FN31" s="237">
        <f>'BAR BB| Open rates'!FN31*0.85+25</f>
        <v>40655</v>
      </c>
      <c r="FO31" s="237">
        <f>'BAR BB| Open rates'!FO31*0.85+25</f>
        <v>40655</v>
      </c>
      <c r="FP31" s="237">
        <f>'BAR BB| Open rates'!FP31*0.85+25</f>
        <v>39805</v>
      </c>
      <c r="FQ31" s="237">
        <f>'BAR BB| Open rates'!FQ31*0.85+25</f>
        <v>39805</v>
      </c>
      <c r="FR31" s="237">
        <f>'BAR BB| Open rates'!FR31*0.85+25</f>
        <v>39805</v>
      </c>
      <c r="FS31" s="237">
        <f>'BAR BB| Open rates'!FS31*0.85+25</f>
        <v>39805</v>
      </c>
      <c r="FT31" s="237">
        <f>'BAR BB| Open rates'!FT31*0.85+25</f>
        <v>39805</v>
      </c>
      <c r="FU31" s="237">
        <f>'BAR BB| Open rates'!FU31*0.85+25</f>
        <v>40655</v>
      </c>
      <c r="FV31" s="237">
        <f>'BAR BB| Open rates'!FV31*0.85+25</f>
        <v>40655</v>
      </c>
      <c r="FW31" s="237">
        <f>'BAR BB| Open rates'!FW31*0.85+25</f>
        <v>43800</v>
      </c>
      <c r="FX31" s="237">
        <f>'BAR BB| Open rates'!FX31*0.85+25</f>
        <v>43800</v>
      </c>
      <c r="FY31" s="237">
        <f>'BAR BB| Open rates'!FY31*0.85+25</f>
        <v>43800</v>
      </c>
      <c r="FZ31" s="237">
        <f>'BAR BB| Open rates'!FZ31*0.85+25</f>
        <v>43800</v>
      </c>
      <c r="GA31" s="237">
        <f>'BAR BB| Open rates'!GA31*0.85+25</f>
        <v>43800</v>
      </c>
      <c r="GB31" s="237">
        <f>'BAR BB| Open rates'!GB31*0.85+25</f>
        <v>45670</v>
      </c>
      <c r="GC31" s="237">
        <f>'BAR BB| Open rates'!GC31*0.85+25</f>
        <v>45670</v>
      </c>
      <c r="GD31" s="237">
        <f>'BAR BB| Open rates'!GD31*0.85+25</f>
        <v>45670</v>
      </c>
      <c r="GE31" s="237">
        <f>'BAR BB| Open rates'!GE31*0.85+25</f>
        <v>45670</v>
      </c>
    </row>
    <row r="32" spans="1:187" ht="24" x14ac:dyDescent="0.2">
      <c r="A32" s="236" t="s">
        <v>182</v>
      </c>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row>
    <row r="33" spans="1:187" x14ac:dyDescent="0.2">
      <c r="A33" s="237">
        <v>1</v>
      </c>
      <c r="B33" s="237">
        <f>'BAR BB| Open rates'!B33*0.85+25</f>
        <v>65050</v>
      </c>
      <c r="C33" s="237">
        <f>'BAR BB| Open rates'!C33*0.85+25</f>
        <v>65050</v>
      </c>
      <c r="D33" s="237">
        <f>'BAR BB| Open rates'!D33*0.85+25</f>
        <v>62755</v>
      </c>
      <c r="E33" s="237">
        <f>'BAR BB| Open rates'!E33*0.85+25</f>
        <v>62755</v>
      </c>
      <c r="F33" s="237">
        <f>'BAR BB| Open rates'!F33*0.85+25</f>
        <v>60885</v>
      </c>
      <c r="G33" s="237">
        <f>'BAR BB| Open rates'!G33*0.85+25</f>
        <v>62755</v>
      </c>
      <c r="H33" s="237">
        <f>'BAR BB| Open rates'!H33*0.85+25</f>
        <v>62755</v>
      </c>
      <c r="I33" s="237">
        <f>'BAR BB| Open rates'!I33*0.85+25</f>
        <v>64455</v>
      </c>
      <c r="J33" s="237">
        <f>'BAR BB| Open rates'!J33*0.85+25</f>
        <v>64455</v>
      </c>
      <c r="K33" s="237">
        <f>'BAR BB| Open rates'!K33*0.85+25</f>
        <v>62755</v>
      </c>
      <c r="L33" s="237">
        <f>'BAR BB| Open rates'!L33*0.85+25</f>
        <v>62755</v>
      </c>
      <c r="M33" s="237">
        <f>'BAR BB| Open rates'!M33*0.85+25</f>
        <v>62755</v>
      </c>
      <c r="N33" s="237">
        <f>'BAR BB| Open rates'!N33*0.85+25</f>
        <v>62755</v>
      </c>
      <c r="O33" s="237">
        <f>'BAR BB| Open rates'!O33*0.85+25</f>
        <v>62755</v>
      </c>
      <c r="P33" s="237">
        <f>'BAR BB| Open rates'!P33*0.85+25</f>
        <v>64455</v>
      </c>
      <c r="Q33" s="237">
        <f>'BAR BB| Open rates'!Q33*0.85+25</f>
        <v>64455</v>
      </c>
      <c r="R33" s="237">
        <f>'BAR BB| Open rates'!R33*0.85+25</f>
        <v>64455</v>
      </c>
      <c r="S33" s="237">
        <f>'BAR BB| Open rates'!S33*0.85+25</f>
        <v>64455</v>
      </c>
      <c r="T33" s="237">
        <f>'BAR BB| Open rates'!T33*0.85+25</f>
        <v>64455</v>
      </c>
      <c r="U33" s="237">
        <f>'BAR BB| Open rates'!U33*0.85+25</f>
        <v>64455</v>
      </c>
      <c r="V33" s="237">
        <f>'BAR BB| Open rates'!V33*0.85+25</f>
        <v>64455</v>
      </c>
      <c r="W33" s="237">
        <f>'BAR BB| Open rates'!W33*0.85+25</f>
        <v>66155</v>
      </c>
      <c r="X33" s="237">
        <f>'BAR BB| Open rates'!X33*0.85+25</f>
        <v>66155</v>
      </c>
      <c r="Y33" s="237">
        <f>'BAR BB| Open rates'!Y33*0.85+25</f>
        <v>64455</v>
      </c>
      <c r="Z33" s="237">
        <f>'BAR BB| Open rates'!Z33*0.85+25</f>
        <v>64455</v>
      </c>
      <c r="AA33" s="237">
        <f>'BAR BB| Open rates'!AA33*0.85+25</f>
        <v>64455</v>
      </c>
      <c r="AB33" s="237">
        <f>'BAR BB| Open rates'!AB33*0.85+25</f>
        <v>64455</v>
      </c>
      <c r="AC33" s="237">
        <f>'BAR BB| Open rates'!AC33*0.85+25</f>
        <v>64455</v>
      </c>
      <c r="AD33" s="237">
        <f>'BAR BB| Open rates'!AD33*0.85+25</f>
        <v>66155</v>
      </c>
      <c r="AE33" s="237">
        <f>'BAR BB| Open rates'!AE33*0.85+25</f>
        <v>66155</v>
      </c>
      <c r="AF33" s="237">
        <f>'BAR BB| Open rates'!AF33*0.85+25</f>
        <v>64455</v>
      </c>
      <c r="AG33" s="237">
        <f>'BAR BB| Open rates'!AG33*0.85+25</f>
        <v>64455</v>
      </c>
      <c r="AH33" s="237">
        <f>'BAR BB| Open rates'!AH33*0.85+25</f>
        <v>64455</v>
      </c>
      <c r="AI33" s="237">
        <f>'BAR BB| Open rates'!AI33*0.85+25</f>
        <v>64455</v>
      </c>
      <c r="AJ33" s="237">
        <f>'BAR BB| Open rates'!AJ33*0.85+25</f>
        <v>64455</v>
      </c>
      <c r="AK33" s="237">
        <f>'BAR BB| Open rates'!AK33*0.85+25</f>
        <v>66155</v>
      </c>
      <c r="AL33" s="237">
        <f>'BAR BB| Open rates'!AL33*0.85+25</f>
        <v>66155</v>
      </c>
      <c r="AM33" s="237">
        <f>'BAR BB| Open rates'!AM33*0.85+25</f>
        <v>64455</v>
      </c>
      <c r="AN33" s="237">
        <f>'BAR BB| Open rates'!AN33*0.85+25</f>
        <v>64455</v>
      </c>
      <c r="AO33" s="237">
        <f>'BAR BB| Open rates'!AO33*0.85+25</f>
        <v>64455</v>
      </c>
      <c r="AP33" s="237">
        <f>'BAR BB| Open rates'!AP33*0.85+25</f>
        <v>64455</v>
      </c>
      <c r="AQ33" s="237">
        <f>'BAR BB| Open rates'!AQ33*0.85+25</f>
        <v>64455</v>
      </c>
      <c r="AR33" s="237">
        <f>'BAR BB| Open rates'!AR33*0.85+25</f>
        <v>66155</v>
      </c>
      <c r="AS33" s="237">
        <f>'BAR BB| Open rates'!AS33*0.85+25</f>
        <v>66155</v>
      </c>
      <c r="AT33" s="237">
        <f>'BAR BB| Open rates'!AT33*0.85+25</f>
        <v>64455</v>
      </c>
      <c r="AU33" s="237">
        <f>'BAR BB| Open rates'!AU33*0.85+25</f>
        <v>64455</v>
      </c>
      <c r="AV33" s="237">
        <f>'BAR BB| Open rates'!AV33*0.85+25</f>
        <v>64455</v>
      </c>
      <c r="AW33" s="237">
        <f>'BAR BB| Open rates'!AW33*0.85+25</f>
        <v>64455</v>
      </c>
      <c r="AX33" s="237">
        <f>'BAR BB| Open rates'!AX33*0.85+25</f>
        <v>64455</v>
      </c>
      <c r="AY33" s="237">
        <f>'BAR BB| Open rates'!AY33*0.85+25</f>
        <v>66155</v>
      </c>
      <c r="AZ33" s="237">
        <f>'BAR BB| Open rates'!AZ33*0.85+25</f>
        <v>66155</v>
      </c>
      <c r="BA33" s="237">
        <f>'BAR BB| Open rates'!BA33*0.85+25</f>
        <v>64455</v>
      </c>
      <c r="BB33" s="237">
        <f>'BAR BB| Open rates'!BB33*0.85+25</f>
        <v>64455</v>
      </c>
      <c r="BC33" s="237">
        <f>'BAR BB| Open rates'!BC33*0.85+25</f>
        <v>64455</v>
      </c>
      <c r="BD33" s="237">
        <f>'BAR BB| Open rates'!BD33*0.85+25</f>
        <v>64455</v>
      </c>
      <c r="BE33" s="237">
        <f>'BAR BB| Open rates'!BE33*0.85+25</f>
        <v>64455</v>
      </c>
      <c r="BF33" s="237">
        <f>'BAR BB| Open rates'!BF33*0.85+25</f>
        <v>66155</v>
      </c>
      <c r="BG33" s="237">
        <f>'BAR BB| Open rates'!BG33*0.85+25</f>
        <v>66155</v>
      </c>
      <c r="BH33" s="237">
        <f>'BAR BB| Open rates'!BH33*0.85+25</f>
        <v>61735</v>
      </c>
      <c r="BI33" s="237">
        <f>'BAR BB| Open rates'!BI33*0.85+25</f>
        <v>61735</v>
      </c>
      <c r="BJ33" s="237">
        <f>'BAR BB| Open rates'!BJ33*0.85+25</f>
        <v>61735</v>
      </c>
      <c r="BK33" s="237">
        <f>'BAR BB| Open rates'!BK33*0.85+25</f>
        <v>61735</v>
      </c>
      <c r="BL33" s="237">
        <f>'BAR BB| Open rates'!BL33*0.85+25</f>
        <v>61735</v>
      </c>
      <c r="BM33" s="237">
        <f>'BAR BB| Open rates'!BM33*0.85+25</f>
        <v>62755</v>
      </c>
      <c r="BN33" s="237">
        <f>'BAR BB| Open rates'!BN33*0.85+25</f>
        <v>62755</v>
      </c>
      <c r="BO33" s="237">
        <f>'BAR BB| Open rates'!BO33*0.85+25</f>
        <v>60885</v>
      </c>
      <c r="BP33" s="237">
        <f>'BAR BB| Open rates'!BP33*0.85+25</f>
        <v>60885</v>
      </c>
      <c r="BQ33" s="237">
        <f>'BAR BB| Open rates'!BQ33*0.85+25</f>
        <v>46520</v>
      </c>
      <c r="BR33" s="237">
        <f>'BAR BB| Open rates'!BR33*0.85+25</f>
        <v>46520</v>
      </c>
      <c r="BS33" s="237">
        <f>'BAR BB| Open rates'!BS33*0.85+25</f>
        <v>46520</v>
      </c>
      <c r="BT33" s="237">
        <f>'BAR BB| Open rates'!BT33*0.85+25</f>
        <v>46520</v>
      </c>
      <c r="BU33" s="237">
        <f>'BAR BB| Open rates'!BU33*0.85+25</f>
        <v>46520</v>
      </c>
      <c r="BV33" s="237">
        <f>'BAR BB| Open rates'!BV33*0.85+25</f>
        <v>44650</v>
      </c>
      <c r="BW33" s="237">
        <f>'BAR BB| Open rates'!BW33*0.85+25</f>
        <v>44650</v>
      </c>
      <c r="BX33" s="237">
        <f>'BAR BB| Open rates'!BX33*0.85+25</f>
        <v>44650</v>
      </c>
      <c r="BY33" s="237">
        <f>'BAR BB| Open rates'!BY33*0.85+25</f>
        <v>44650</v>
      </c>
      <c r="BZ33" s="237">
        <f>'BAR BB| Open rates'!BZ33*0.85+25</f>
        <v>44650</v>
      </c>
      <c r="CA33" s="237">
        <f>'BAR BB| Open rates'!CA33*0.85+25</f>
        <v>46520</v>
      </c>
      <c r="CB33" s="237">
        <f>'BAR BB| Open rates'!CB33*0.85+25</f>
        <v>46520</v>
      </c>
      <c r="CC33" s="237">
        <f>'BAR BB| Open rates'!CC33*0.85+25</f>
        <v>44650</v>
      </c>
      <c r="CD33" s="237">
        <f>'BAR BB| Open rates'!CD33*0.85+25</f>
        <v>44650</v>
      </c>
      <c r="CE33" s="237">
        <f>'BAR BB| Open rates'!CE33*0.85+25</f>
        <v>44650</v>
      </c>
      <c r="CF33" s="237">
        <f>'BAR BB| Open rates'!CF33*0.85+25</f>
        <v>44650</v>
      </c>
      <c r="CG33" s="237">
        <f>'BAR BB| Open rates'!CG33*0.85+25</f>
        <v>44650</v>
      </c>
      <c r="CH33" s="237">
        <f>'BAR BB| Open rates'!CH33*0.85+25</f>
        <v>46520</v>
      </c>
      <c r="CI33" s="237">
        <f>'BAR BB| Open rates'!CI33*0.85+25</f>
        <v>46520</v>
      </c>
      <c r="CJ33" s="237">
        <f>'BAR BB| Open rates'!CJ33*0.85+25</f>
        <v>44650</v>
      </c>
      <c r="CK33" s="237">
        <f>'BAR BB| Open rates'!CK33*0.85+25</f>
        <v>44650</v>
      </c>
      <c r="CL33" s="237">
        <f>'BAR BB| Open rates'!CL33*0.85+25</f>
        <v>44650</v>
      </c>
      <c r="CM33" s="237">
        <f>'BAR BB| Open rates'!CM33*0.85+25</f>
        <v>44650</v>
      </c>
      <c r="CN33" s="237">
        <f>'BAR BB| Open rates'!CN33*0.85+25</f>
        <v>44650</v>
      </c>
      <c r="CO33" s="237">
        <f>'BAR BB| Open rates'!CO33*0.85+25</f>
        <v>46520</v>
      </c>
      <c r="CP33" s="237">
        <f>'BAR BB| Open rates'!CP33*0.85+25</f>
        <v>46520</v>
      </c>
      <c r="CQ33" s="237">
        <f>'BAR BB| Open rates'!CQ33*0.85+25</f>
        <v>44650</v>
      </c>
      <c r="CR33" s="237">
        <f>'BAR BB| Open rates'!CR33*0.85+25</f>
        <v>44650</v>
      </c>
      <c r="CS33" s="237">
        <f>'BAR BB| Open rates'!CS33*0.85+25</f>
        <v>44650</v>
      </c>
      <c r="CT33" s="237">
        <f>'BAR BB| Open rates'!CT33*0.85+25</f>
        <v>44650</v>
      </c>
      <c r="CU33" s="237">
        <f>'BAR BB| Open rates'!CU33*0.85+25</f>
        <v>43205</v>
      </c>
      <c r="CV33" s="237">
        <f>'BAR BB| Open rates'!CV33*0.85+25</f>
        <v>43205</v>
      </c>
      <c r="CW33" s="237">
        <f>'BAR BB| Open rates'!CW33*0.85+25</f>
        <v>43205</v>
      </c>
      <c r="CX33" s="237">
        <f>'BAR BB| Open rates'!CX33*0.85+25</f>
        <v>41505</v>
      </c>
      <c r="CY33" s="237">
        <f>'BAR BB| Open rates'!CY33*0.85+25</f>
        <v>41505</v>
      </c>
      <c r="CZ33" s="237">
        <f>'BAR BB| Open rates'!CZ33*0.85+25</f>
        <v>41505</v>
      </c>
      <c r="DA33" s="237">
        <f>'BAR BB| Open rates'!DA33*0.85+25</f>
        <v>41505</v>
      </c>
      <c r="DB33" s="237">
        <f>'BAR BB| Open rates'!DB33*0.85+25</f>
        <v>41505</v>
      </c>
      <c r="DC33" s="237">
        <f>'BAR BB| Open rates'!DC33*0.85+25</f>
        <v>43205</v>
      </c>
      <c r="DD33" s="237">
        <f>'BAR BB| Open rates'!DD33*0.85+25</f>
        <v>43205</v>
      </c>
      <c r="DE33" s="237">
        <f>'BAR BB| Open rates'!DE33*0.85+25</f>
        <v>41505</v>
      </c>
      <c r="DF33" s="237">
        <f>'BAR BB| Open rates'!DF33*0.85+25</f>
        <v>41505</v>
      </c>
      <c r="DG33" s="237">
        <f>'BAR BB| Open rates'!DG33*0.85+25</f>
        <v>41505</v>
      </c>
      <c r="DH33" s="237">
        <f>'BAR BB| Open rates'!DH33*0.85+25</f>
        <v>41505</v>
      </c>
      <c r="DI33" s="237">
        <f>'BAR BB| Open rates'!DI33*0.85+25</f>
        <v>41505</v>
      </c>
      <c r="DJ33" s="237">
        <f>'BAR BB| Open rates'!DJ33*0.85+25</f>
        <v>43205</v>
      </c>
      <c r="DK33" s="237">
        <f>'BAR BB| Open rates'!DK33*0.85+25</f>
        <v>43205</v>
      </c>
      <c r="DL33" s="237">
        <f>'BAR BB| Open rates'!DL33*0.85+25</f>
        <v>41505</v>
      </c>
      <c r="DM33" s="237">
        <f>'BAR BB| Open rates'!DM33*0.85+25</f>
        <v>41505</v>
      </c>
      <c r="DN33" s="237">
        <f>'BAR BB| Open rates'!DN33*0.85+25</f>
        <v>41505</v>
      </c>
      <c r="DO33" s="237">
        <f>'BAR BB| Open rates'!DO33*0.85+25</f>
        <v>41505</v>
      </c>
      <c r="DP33" s="237">
        <f>'BAR BB| Open rates'!DP33*0.85+25</f>
        <v>41505</v>
      </c>
      <c r="DQ33" s="237">
        <f>'BAR BB| Open rates'!DQ33*0.85+25</f>
        <v>43205</v>
      </c>
      <c r="DR33" s="237">
        <f>'BAR BB| Open rates'!DR33*0.85+25</f>
        <v>43205</v>
      </c>
      <c r="DS33" s="237">
        <f>'BAR BB| Open rates'!DS33*0.85+25</f>
        <v>41505</v>
      </c>
      <c r="DT33" s="237">
        <f>'BAR BB| Open rates'!DT33*0.85+25</f>
        <v>41505</v>
      </c>
      <c r="DU33" s="237">
        <f>'BAR BB| Open rates'!DU33*0.85+25</f>
        <v>41505</v>
      </c>
      <c r="DV33" s="237">
        <f>'BAR BB| Open rates'!DV33*0.85+25</f>
        <v>41505</v>
      </c>
      <c r="DW33" s="237">
        <f>'BAR BB| Open rates'!DW33*0.85+25</f>
        <v>41505</v>
      </c>
      <c r="DX33" s="237">
        <f>'BAR BB| Open rates'!DX33*0.85+25</f>
        <v>43205</v>
      </c>
      <c r="DY33" s="237">
        <f>'BAR BB| Open rates'!DY33*0.85+25</f>
        <v>43205</v>
      </c>
      <c r="DZ33" s="237">
        <f>'BAR BB| Open rates'!DZ33*0.85+25</f>
        <v>44650</v>
      </c>
      <c r="EA33" s="237">
        <f>'BAR BB| Open rates'!EA33*0.85+25</f>
        <v>44650</v>
      </c>
      <c r="EB33" s="237">
        <f>'BAR BB| Open rates'!EB33*0.85+25</f>
        <v>44650</v>
      </c>
      <c r="EC33" s="237">
        <f>'BAR BB| Open rates'!EC33*0.85+25</f>
        <v>46520</v>
      </c>
      <c r="ED33" s="237">
        <f>'BAR BB| Open rates'!ED33*0.85+25</f>
        <v>46520</v>
      </c>
      <c r="EE33" s="237">
        <f>'BAR BB| Open rates'!EE33*0.85+25</f>
        <v>46520</v>
      </c>
      <c r="EF33" s="237">
        <f>'BAR BB| Open rates'!EF33*0.85+25</f>
        <v>46520</v>
      </c>
      <c r="EG33" s="237">
        <f>'BAR BB| Open rates'!EG33*0.85+25</f>
        <v>40655</v>
      </c>
      <c r="EH33" s="237">
        <f>'BAR BB| Open rates'!EH33*0.85+25</f>
        <v>36405</v>
      </c>
      <c r="EI33" s="237">
        <f>'BAR BB| Open rates'!EI33*0.85+25</f>
        <v>36405</v>
      </c>
      <c r="EJ33" s="237">
        <f>'BAR BB| Open rates'!EJ33*0.85+25</f>
        <v>36405</v>
      </c>
      <c r="EK33" s="237">
        <f>'BAR BB| Open rates'!EK33*0.85+25</f>
        <v>36405</v>
      </c>
      <c r="EL33" s="237">
        <f>'BAR BB| Open rates'!EL33*0.85+25</f>
        <v>37255</v>
      </c>
      <c r="EM33" s="237">
        <f>'BAR BB| Open rates'!EM33*0.85+25</f>
        <v>37255</v>
      </c>
      <c r="EN33" s="237">
        <f>'BAR BB| Open rates'!EN33*0.85+25</f>
        <v>36405</v>
      </c>
      <c r="EO33" s="237">
        <f>'BAR BB| Open rates'!EO33*0.85+25</f>
        <v>36405</v>
      </c>
      <c r="EP33" s="237">
        <f>'BAR BB| Open rates'!EP33*0.85+25</f>
        <v>36405</v>
      </c>
      <c r="EQ33" s="237">
        <f>'BAR BB| Open rates'!EQ33*0.85+25</f>
        <v>36405</v>
      </c>
      <c r="ER33" s="237">
        <f>'BAR BB| Open rates'!ER33*0.85+25</f>
        <v>36405</v>
      </c>
      <c r="ES33" s="237">
        <f>'BAR BB| Open rates'!ES33*0.85+25</f>
        <v>37255</v>
      </c>
      <c r="ET33" s="237">
        <f>'BAR BB| Open rates'!ET33*0.85+25</f>
        <v>37255</v>
      </c>
      <c r="EU33" s="237">
        <f>'BAR BB| Open rates'!EU33*0.85+25</f>
        <v>36405</v>
      </c>
      <c r="EV33" s="237">
        <f>'BAR BB| Open rates'!EV33*0.85+25</f>
        <v>36405</v>
      </c>
      <c r="EW33" s="237">
        <f>'BAR BB| Open rates'!EW33*0.85+25</f>
        <v>36405</v>
      </c>
      <c r="EX33" s="237">
        <f>'BAR BB| Open rates'!EX33*0.85+25</f>
        <v>36405</v>
      </c>
      <c r="EY33" s="237">
        <f>'BAR BB| Open rates'!EY33*0.85+25</f>
        <v>36405</v>
      </c>
      <c r="EZ33" s="237">
        <f>'BAR BB| Open rates'!EZ33*0.85+25</f>
        <v>37255</v>
      </c>
      <c r="FA33" s="237">
        <f>'BAR BB| Open rates'!FA33*0.85+25</f>
        <v>37255</v>
      </c>
      <c r="FB33" s="237">
        <f>'BAR BB| Open rates'!FB33*0.85+25</f>
        <v>36405</v>
      </c>
      <c r="FC33" s="237">
        <f>'BAR BB| Open rates'!FC33*0.85+25</f>
        <v>36405</v>
      </c>
      <c r="FD33" s="237">
        <f>'BAR BB| Open rates'!FD33*0.85+25</f>
        <v>36405</v>
      </c>
      <c r="FE33" s="237">
        <f>'BAR BB| Open rates'!FE33*0.85+25</f>
        <v>36405</v>
      </c>
      <c r="FF33" s="237">
        <f>'BAR BB| Open rates'!FF33*0.85+25</f>
        <v>36405</v>
      </c>
      <c r="FG33" s="237">
        <f>'BAR BB| Open rates'!FG33*0.85+25</f>
        <v>37255</v>
      </c>
      <c r="FH33" s="237">
        <f>'BAR BB| Open rates'!FH33*0.85+25</f>
        <v>37255</v>
      </c>
      <c r="FI33" s="237">
        <f>'BAR BB| Open rates'!FI33*0.85+25</f>
        <v>36405</v>
      </c>
      <c r="FJ33" s="237">
        <f>'BAR BB| Open rates'!FJ33*0.85+25</f>
        <v>36405</v>
      </c>
      <c r="FK33" s="237">
        <f>'BAR BB| Open rates'!FK33*0.85+25</f>
        <v>36405</v>
      </c>
      <c r="FL33" s="237">
        <f>'BAR BB| Open rates'!FL33*0.85+25</f>
        <v>36405</v>
      </c>
      <c r="FM33" s="237">
        <f>'BAR BB| Open rates'!FM33*0.85+25</f>
        <v>36405</v>
      </c>
      <c r="FN33" s="237">
        <f>'BAR BB| Open rates'!FN33*0.85+25</f>
        <v>37255</v>
      </c>
      <c r="FO33" s="237">
        <f>'BAR BB| Open rates'!FO33*0.85+25</f>
        <v>37255</v>
      </c>
      <c r="FP33" s="237">
        <f>'BAR BB| Open rates'!FP33*0.85+25</f>
        <v>36405</v>
      </c>
      <c r="FQ33" s="237">
        <f>'BAR BB| Open rates'!FQ33*0.85+25</f>
        <v>36405</v>
      </c>
      <c r="FR33" s="237">
        <f>'BAR BB| Open rates'!FR33*0.85+25</f>
        <v>36405</v>
      </c>
      <c r="FS33" s="237">
        <f>'BAR BB| Open rates'!FS33*0.85+25</f>
        <v>36405</v>
      </c>
      <c r="FT33" s="237">
        <f>'BAR BB| Open rates'!FT33*0.85+25</f>
        <v>36405</v>
      </c>
      <c r="FU33" s="237">
        <f>'BAR BB| Open rates'!FU33*0.85+25</f>
        <v>37255</v>
      </c>
      <c r="FV33" s="237">
        <f>'BAR BB| Open rates'!FV33*0.85+25</f>
        <v>37255</v>
      </c>
      <c r="FW33" s="237">
        <f>'BAR BB| Open rates'!FW33*0.85+25</f>
        <v>40400</v>
      </c>
      <c r="FX33" s="237">
        <f>'BAR BB| Open rates'!FX33*0.85+25</f>
        <v>40400</v>
      </c>
      <c r="FY33" s="237">
        <f>'BAR BB| Open rates'!FY33*0.85+25</f>
        <v>40400</v>
      </c>
      <c r="FZ33" s="237">
        <f>'BAR BB| Open rates'!FZ33*0.85+25</f>
        <v>40400</v>
      </c>
      <c r="GA33" s="237">
        <f>'BAR BB| Open rates'!GA33*0.85+25</f>
        <v>40400</v>
      </c>
      <c r="GB33" s="237">
        <f>'BAR BB| Open rates'!GB33*0.85+25</f>
        <v>42270</v>
      </c>
      <c r="GC33" s="237">
        <f>'BAR BB| Open rates'!GC33*0.85+25</f>
        <v>42270</v>
      </c>
      <c r="GD33" s="237">
        <f>'BAR BB| Open rates'!GD33*0.85+25</f>
        <v>42270</v>
      </c>
      <c r="GE33" s="237">
        <f>'BAR BB| Open rates'!GE33*0.85+25</f>
        <v>42270</v>
      </c>
    </row>
    <row r="34" spans="1:187" x14ac:dyDescent="0.2">
      <c r="A34" s="237">
        <v>2</v>
      </c>
      <c r="B34" s="237">
        <f>'BAR BB| Open rates'!B34*0.85+25</f>
        <v>67600</v>
      </c>
      <c r="C34" s="237">
        <f>'BAR BB| Open rates'!C34*0.85+25</f>
        <v>67600</v>
      </c>
      <c r="D34" s="237">
        <f>'BAR BB| Open rates'!D34*0.85+25</f>
        <v>65305</v>
      </c>
      <c r="E34" s="237">
        <f>'BAR BB| Open rates'!E34*0.85+25</f>
        <v>65305</v>
      </c>
      <c r="F34" s="237">
        <f>'BAR BB| Open rates'!F34*0.85+25</f>
        <v>63435</v>
      </c>
      <c r="G34" s="237">
        <f>'BAR BB| Open rates'!G34*0.85+25</f>
        <v>65305</v>
      </c>
      <c r="H34" s="237">
        <f>'BAR BB| Open rates'!H34*0.85+25</f>
        <v>65305</v>
      </c>
      <c r="I34" s="237">
        <f>'BAR BB| Open rates'!I34*0.85+25</f>
        <v>67005</v>
      </c>
      <c r="J34" s="237">
        <f>'BAR BB| Open rates'!J34*0.85+25</f>
        <v>67005</v>
      </c>
      <c r="K34" s="237">
        <f>'BAR BB| Open rates'!K34*0.85+25</f>
        <v>65305</v>
      </c>
      <c r="L34" s="237">
        <f>'BAR BB| Open rates'!L34*0.85+25</f>
        <v>65305</v>
      </c>
      <c r="M34" s="237">
        <f>'BAR BB| Open rates'!M34*0.85+25</f>
        <v>65305</v>
      </c>
      <c r="N34" s="237">
        <f>'BAR BB| Open rates'!N34*0.85+25</f>
        <v>65305</v>
      </c>
      <c r="O34" s="237">
        <f>'BAR BB| Open rates'!O34*0.85+25</f>
        <v>65305</v>
      </c>
      <c r="P34" s="237">
        <f>'BAR BB| Open rates'!P34*0.85+25</f>
        <v>67005</v>
      </c>
      <c r="Q34" s="237">
        <f>'BAR BB| Open rates'!Q34*0.85+25</f>
        <v>67005</v>
      </c>
      <c r="R34" s="237">
        <f>'BAR BB| Open rates'!R34*0.85+25</f>
        <v>67005</v>
      </c>
      <c r="S34" s="237">
        <f>'BAR BB| Open rates'!S34*0.85+25</f>
        <v>67005</v>
      </c>
      <c r="T34" s="237">
        <f>'BAR BB| Open rates'!T34*0.85+25</f>
        <v>67005</v>
      </c>
      <c r="U34" s="237">
        <f>'BAR BB| Open rates'!U34*0.85+25</f>
        <v>67005</v>
      </c>
      <c r="V34" s="237">
        <f>'BAR BB| Open rates'!V34*0.85+25</f>
        <v>67005</v>
      </c>
      <c r="W34" s="237">
        <f>'BAR BB| Open rates'!W34*0.85+25</f>
        <v>68705</v>
      </c>
      <c r="X34" s="237">
        <f>'BAR BB| Open rates'!X34*0.85+25</f>
        <v>68705</v>
      </c>
      <c r="Y34" s="237">
        <f>'BAR BB| Open rates'!Y34*0.85+25</f>
        <v>67005</v>
      </c>
      <c r="Z34" s="237">
        <f>'BAR BB| Open rates'!Z34*0.85+25</f>
        <v>67005</v>
      </c>
      <c r="AA34" s="237">
        <f>'BAR BB| Open rates'!AA34*0.85+25</f>
        <v>67005</v>
      </c>
      <c r="AB34" s="237">
        <f>'BAR BB| Open rates'!AB34*0.85+25</f>
        <v>67005</v>
      </c>
      <c r="AC34" s="237">
        <f>'BAR BB| Open rates'!AC34*0.85+25</f>
        <v>67005</v>
      </c>
      <c r="AD34" s="237">
        <f>'BAR BB| Open rates'!AD34*0.85+25</f>
        <v>68705</v>
      </c>
      <c r="AE34" s="237">
        <f>'BAR BB| Open rates'!AE34*0.85+25</f>
        <v>68705</v>
      </c>
      <c r="AF34" s="237">
        <f>'BAR BB| Open rates'!AF34*0.85+25</f>
        <v>67005</v>
      </c>
      <c r="AG34" s="237">
        <f>'BAR BB| Open rates'!AG34*0.85+25</f>
        <v>67005</v>
      </c>
      <c r="AH34" s="237">
        <f>'BAR BB| Open rates'!AH34*0.85+25</f>
        <v>67005</v>
      </c>
      <c r="AI34" s="237">
        <f>'BAR BB| Open rates'!AI34*0.85+25</f>
        <v>67005</v>
      </c>
      <c r="AJ34" s="237">
        <f>'BAR BB| Open rates'!AJ34*0.85+25</f>
        <v>67005</v>
      </c>
      <c r="AK34" s="237">
        <f>'BAR BB| Open rates'!AK34*0.85+25</f>
        <v>68705</v>
      </c>
      <c r="AL34" s="237">
        <f>'BAR BB| Open rates'!AL34*0.85+25</f>
        <v>68705</v>
      </c>
      <c r="AM34" s="237">
        <f>'BAR BB| Open rates'!AM34*0.85+25</f>
        <v>67005</v>
      </c>
      <c r="AN34" s="237">
        <f>'BAR BB| Open rates'!AN34*0.85+25</f>
        <v>67005</v>
      </c>
      <c r="AO34" s="237">
        <f>'BAR BB| Open rates'!AO34*0.85+25</f>
        <v>67005</v>
      </c>
      <c r="AP34" s="237">
        <f>'BAR BB| Open rates'!AP34*0.85+25</f>
        <v>67005</v>
      </c>
      <c r="AQ34" s="237">
        <f>'BAR BB| Open rates'!AQ34*0.85+25</f>
        <v>67005</v>
      </c>
      <c r="AR34" s="237">
        <f>'BAR BB| Open rates'!AR34*0.85+25</f>
        <v>68705</v>
      </c>
      <c r="AS34" s="237">
        <f>'BAR BB| Open rates'!AS34*0.85+25</f>
        <v>68705</v>
      </c>
      <c r="AT34" s="237">
        <f>'BAR BB| Open rates'!AT34*0.85+25</f>
        <v>67005</v>
      </c>
      <c r="AU34" s="237">
        <f>'BAR BB| Open rates'!AU34*0.85+25</f>
        <v>67005</v>
      </c>
      <c r="AV34" s="237">
        <f>'BAR BB| Open rates'!AV34*0.85+25</f>
        <v>67005</v>
      </c>
      <c r="AW34" s="237">
        <f>'BAR BB| Open rates'!AW34*0.85+25</f>
        <v>67005</v>
      </c>
      <c r="AX34" s="237">
        <f>'BAR BB| Open rates'!AX34*0.85+25</f>
        <v>67005</v>
      </c>
      <c r="AY34" s="237">
        <f>'BAR BB| Open rates'!AY34*0.85+25</f>
        <v>68705</v>
      </c>
      <c r="AZ34" s="237">
        <f>'BAR BB| Open rates'!AZ34*0.85+25</f>
        <v>68705</v>
      </c>
      <c r="BA34" s="237">
        <f>'BAR BB| Open rates'!BA34*0.85+25</f>
        <v>67005</v>
      </c>
      <c r="BB34" s="237">
        <f>'BAR BB| Open rates'!BB34*0.85+25</f>
        <v>67005</v>
      </c>
      <c r="BC34" s="237">
        <f>'BAR BB| Open rates'!BC34*0.85+25</f>
        <v>67005</v>
      </c>
      <c r="BD34" s="237">
        <f>'BAR BB| Open rates'!BD34*0.85+25</f>
        <v>67005</v>
      </c>
      <c r="BE34" s="237">
        <f>'BAR BB| Open rates'!BE34*0.85+25</f>
        <v>67005</v>
      </c>
      <c r="BF34" s="237">
        <f>'BAR BB| Open rates'!BF34*0.85+25</f>
        <v>68705</v>
      </c>
      <c r="BG34" s="237">
        <f>'BAR BB| Open rates'!BG34*0.85+25</f>
        <v>68705</v>
      </c>
      <c r="BH34" s="237">
        <f>'BAR BB| Open rates'!BH34*0.85+25</f>
        <v>64285</v>
      </c>
      <c r="BI34" s="237">
        <f>'BAR BB| Open rates'!BI34*0.85+25</f>
        <v>64285</v>
      </c>
      <c r="BJ34" s="237">
        <f>'BAR BB| Open rates'!BJ34*0.85+25</f>
        <v>64285</v>
      </c>
      <c r="BK34" s="237">
        <f>'BAR BB| Open rates'!BK34*0.85+25</f>
        <v>64285</v>
      </c>
      <c r="BL34" s="237">
        <f>'BAR BB| Open rates'!BL34*0.85+25</f>
        <v>64285</v>
      </c>
      <c r="BM34" s="237">
        <f>'BAR BB| Open rates'!BM34*0.85+25</f>
        <v>65305</v>
      </c>
      <c r="BN34" s="237">
        <f>'BAR BB| Open rates'!BN34*0.85+25</f>
        <v>65305</v>
      </c>
      <c r="BO34" s="237">
        <f>'BAR BB| Open rates'!BO34*0.85+25</f>
        <v>63435</v>
      </c>
      <c r="BP34" s="237">
        <f>'BAR BB| Open rates'!BP34*0.85+25</f>
        <v>63435</v>
      </c>
      <c r="BQ34" s="237">
        <f>'BAR BB| Open rates'!BQ34*0.85+25</f>
        <v>49070</v>
      </c>
      <c r="BR34" s="237">
        <f>'BAR BB| Open rates'!BR34*0.85+25</f>
        <v>49070</v>
      </c>
      <c r="BS34" s="237">
        <f>'BAR BB| Open rates'!BS34*0.85+25</f>
        <v>49070</v>
      </c>
      <c r="BT34" s="237">
        <f>'BAR BB| Open rates'!BT34*0.85+25</f>
        <v>49070</v>
      </c>
      <c r="BU34" s="237">
        <f>'BAR BB| Open rates'!BU34*0.85+25</f>
        <v>49070</v>
      </c>
      <c r="BV34" s="237">
        <f>'BAR BB| Open rates'!BV34*0.85+25</f>
        <v>47200</v>
      </c>
      <c r="BW34" s="237">
        <f>'BAR BB| Open rates'!BW34*0.85+25</f>
        <v>47200</v>
      </c>
      <c r="BX34" s="237">
        <f>'BAR BB| Open rates'!BX34*0.85+25</f>
        <v>47200</v>
      </c>
      <c r="BY34" s="237">
        <f>'BAR BB| Open rates'!BY34*0.85+25</f>
        <v>47200</v>
      </c>
      <c r="BZ34" s="237">
        <f>'BAR BB| Open rates'!BZ34*0.85+25</f>
        <v>47200</v>
      </c>
      <c r="CA34" s="237">
        <f>'BAR BB| Open rates'!CA34*0.85+25</f>
        <v>49070</v>
      </c>
      <c r="CB34" s="237">
        <f>'BAR BB| Open rates'!CB34*0.85+25</f>
        <v>49070</v>
      </c>
      <c r="CC34" s="237">
        <f>'BAR BB| Open rates'!CC34*0.85+25</f>
        <v>47200</v>
      </c>
      <c r="CD34" s="237">
        <f>'BAR BB| Open rates'!CD34*0.85+25</f>
        <v>47200</v>
      </c>
      <c r="CE34" s="237">
        <f>'BAR BB| Open rates'!CE34*0.85+25</f>
        <v>47200</v>
      </c>
      <c r="CF34" s="237">
        <f>'BAR BB| Open rates'!CF34*0.85+25</f>
        <v>47200</v>
      </c>
      <c r="CG34" s="237">
        <f>'BAR BB| Open rates'!CG34*0.85+25</f>
        <v>47200</v>
      </c>
      <c r="CH34" s="237">
        <f>'BAR BB| Open rates'!CH34*0.85+25</f>
        <v>49070</v>
      </c>
      <c r="CI34" s="237">
        <f>'BAR BB| Open rates'!CI34*0.85+25</f>
        <v>49070</v>
      </c>
      <c r="CJ34" s="237">
        <f>'BAR BB| Open rates'!CJ34*0.85+25</f>
        <v>47200</v>
      </c>
      <c r="CK34" s="237">
        <f>'BAR BB| Open rates'!CK34*0.85+25</f>
        <v>47200</v>
      </c>
      <c r="CL34" s="237">
        <f>'BAR BB| Open rates'!CL34*0.85+25</f>
        <v>47200</v>
      </c>
      <c r="CM34" s="237">
        <f>'BAR BB| Open rates'!CM34*0.85+25</f>
        <v>47200</v>
      </c>
      <c r="CN34" s="237">
        <f>'BAR BB| Open rates'!CN34*0.85+25</f>
        <v>47200</v>
      </c>
      <c r="CO34" s="237">
        <f>'BAR BB| Open rates'!CO34*0.85+25</f>
        <v>49070</v>
      </c>
      <c r="CP34" s="237">
        <f>'BAR BB| Open rates'!CP34*0.85+25</f>
        <v>49070</v>
      </c>
      <c r="CQ34" s="237">
        <f>'BAR BB| Open rates'!CQ34*0.85+25</f>
        <v>47200</v>
      </c>
      <c r="CR34" s="237">
        <f>'BAR BB| Open rates'!CR34*0.85+25</f>
        <v>47200</v>
      </c>
      <c r="CS34" s="237">
        <f>'BAR BB| Open rates'!CS34*0.85+25</f>
        <v>47200</v>
      </c>
      <c r="CT34" s="237">
        <f>'BAR BB| Open rates'!CT34*0.85+25</f>
        <v>47200</v>
      </c>
      <c r="CU34" s="237">
        <f>'BAR BB| Open rates'!CU34*0.85+25</f>
        <v>45755</v>
      </c>
      <c r="CV34" s="237">
        <f>'BAR BB| Open rates'!CV34*0.85+25</f>
        <v>45755</v>
      </c>
      <c r="CW34" s="237">
        <f>'BAR BB| Open rates'!CW34*0.85+25</f>
        <v>45755</v>
      </c>
      <c r="CX34" s="237">
        <f>'BAR BB| Open rates'!CX34*0.85+25</f>
        <v>44055</v>
      </c>
      <c r="CY34" s="237">
        <f>'BAR BB| Open rates'!CY34*0.85+25</f>
        <v>44055</v>
      </c>
      <c r="CZ34" s="237">
        <f>'BAR BB| Open rates'!CZ34*0.85+25</f>
        <v>44055</v>
      </c>
      <c r="DA34" s="237">
        <f>'BAR BB| Open rates'!DA34*0.85+25</f>
        <v>44055</v>
      </c>
      <c r="DB34" s="237">
        <f>'BAR BB| Open rates'!DB34*0.85+25</f>
        <v>44055</v>
      </c>
      <c r="DC34" s="237">
        <f>'BAR BB| Open rates'!DC34*0.85+25</f>
        <v>45755</v>
      </c>
      <c r="DD34" s="237">
        <f>'BAR BB| Open rates'!DD34*0.85+25</f>
        <v>45755</v>
      </c>
      <c r="DE34" s="237">
        <f>'BAR BB| Open rates'!DE34*0.85+25</f>
        <v>44055</v>
      </c>
      <c r="DF34" s="237">
        <f>'BAR BB| Open rates'!DF34*0.85+25</f>
        <v>44055</v>
      </c>
      <c r="DG34" s="237">
        <f>'BAR BB| Open rates'!DG34*0.85+25</f>
        <v>44055</v>
      </c>
      <c r="DH34" s="237">
        <f>'BAR BB| Open rates'!DH34*0.85+25</f>
        <v>44055</v>
      </c>
      <c r="DI34" s="237">
        <f>'BAR BB| Open rates'!DI34*0.85+25</f>
        <v>44055</v>
      </c>
      <c r="DJ34" s="237">
        <f>'BAR BB| Open rates'!DJ34*0.85+25</f>
        <v>45755</v>
      </c>
      <c r="DK34" s="237">
        <f>'BAR BB| Open rates'!DK34*0.85+25</f>
        <v>45755</v>
      </c>
      <c r="DL34" s="237">
        <f>'BAR BB| Open rates'!DL34*0.85+25</f>
        <v>44055</v>
      </c>
      <c r="DM34" s="237">
        <f>'BAR BB| Open rates'!DM34*0.85+25</f>
        <v>44055</v>
      </c>
      <c r="DN34" s="237">
        <f>'BAR BB| Open rates'!DN34*0.85+25</f>
        <v>44055</v>
      </c>
      <c r="DO34" s="237">
        <f>'BAR BB| Open rates'!DO34*0.85+25</f>
        <v>44055</v>
      </c>
      <c r="DP34" s="237">
        <f>'BAR BB| Open rates'!DP34*0.85+25</f>
        <v>44055</v>
      </c>
      <c r="DQ34" s="237">
        <f>'BAR BB| Open rates'!DQ34*0.85+25</f>
        <v>45755</v>
      </c>
      <c r="DR34" s="237">
        <f>'BAR BB| Open rates'!DR34*0.85+25</f>
        <v>45755</v>
      </c>
      <c r="DS34" s="237">
        <f>'BAR BB| Open rates'!DS34*0.85+25</f>
        <v>44055</v>
      </c>
      <c r="DT34" s="237">
        <f>'BAR BB| Open rates'!DT34*0.85+25</f>
        <v>44055</v>
      </c>
      <c r="DU34" s="237">
        <f>'BAR BB| Open rates'!DU34*0.85+25</f>
        <v>44055</v>
      </c>
      <c r="DV34" s="237">
        <f>'BAR BB| Open rates'!DV34*0.85+25</f>
        <v>44055</v>
      </c>
      <c r="DW34" s="237">
        <f>'BAR BB| Open rates'!DW34*0.85+25</f>
        <v>44055</v>
      </c>
      <c r="DX34" s="237">
        <f>'BAR BB| Open rates'!DX34*0.85+25</f>
        <v>45755</v>
      </c>
      <c r="DY34" s="237">
        <f>'BAR BB| Open rates'!DY34*0.85+25</f>
        <v>45755</v>
      </c>
      <c r="DZ34" s="237">
        <f>'BAR BB| Open rates'!DZ34*0.85+25</f>
        <v>47200</v>
      </c>
      <c r="EA34" s="237">
        <f>'BAR BB| Open rates'!EA34*0.85+25</f>
        <v>47200</v>
      </c>
      <c r="EB34" s="237">
        <f>'BAR BB| Open rates'!EB34*0.85+25</f>
        <v>47200</v>
      </c>
      <c r="EC34" s="237">
        <f>'BAR BB| Open rates'!EC34*0.85+25</f>
        <v>49070</v>
      </c>
      <c r="ED34" s="237">
        <f>'BAR BB| Open rates'!ED34*0.85+25</f>
        <v>49070</v>
      </c>
      <c r="EE34" s="237">
        <f>'BAR BB| Open rates'!EE34*0.85+25</f>
        <v>49070</v>
      </c>
      <c r="EF34" s="237">
        <f>'BAR BB| Open rates'!EF34*0.85+25</f>
        <v>49070</v>
      </c>
      <c r="EG34" s="237">
        <f>'BAR BB| Open rates'!EG34*0.85+25</f>
        <v>43205</v>
      </c>
      <c r="EH34" s="237">
        <f>'BAR BB| Open rates'!EH34*0.85+25</f>
        <v>38955</v>
      </c>
      <c r="EI34" s="237">
        <f>'BAR BB| Open rates'!EI34*0.85+25</f>
        <v>38955</v>
      </c>
      <c r="EJ34" s="237">
        <f>'BAR BB| Open rates'!EJ34*0.85+25</f>
        <v>38955</v>
      </c>
      <c r="EK34" s="237">
        <f>'BAR BB| Open rates'!EK34*0.85+25</f>
        <v>38955</v>
      </c>
      <c r="EL34" s="237">
        <f>'BAR BB| Open rates'!EL34*0.85+25</f>
        <v>39805</v>
      </c>
      <c r="EM34" s="237">
        <f>'BAR BB| Open rates'!EM34*0.85+25</f>
        <v>39805</v>
      </c>
      <c r="EN34" s="237">
        <f>'BAR BB| Open rates'!EN34*0.85+25</f>
        <v>38955</v>
      </c>
      <c r="EO34" s="237">
        <f>'BAR BB| Open rates'!EO34*0.85+25</f>
        <v>38955</v>
      </c>
      <c r="EP34" s="237">
        <f>'BAR BB| Open rates'!EP34*0.85+25</f>
        <v>38955</v>
      </c>
      <c r="EQ34" s="237">
        <f>'BAR BB| Open rates'!EQ34*0.85+25</f>
        <v>38955</v>
      </c>
      <c r="ER34" s="237">
        <f>'BAR BB| Open rates'!ER34*0.85+25</f>
        <v>38955</v>
      </c>
      <c r="ES34" s="237">
        <f>'BAR BB| Open rates'!ES34*0.85+25</f>
        <v>39805</v>
      </c>
      <c r="ET34" s="237">
        <f>'BAR BB| Open rates'!ET34*0.85+25</f>
        <v>39805</v>
      </c>
      <c r="EU34" s="237">
        <f>'BAR BB| Open rates'!EU34*0.85+25</f>
        <v>38955</v>
      </c>
      <c r="EV34" s="237">
        <f>'BAR BB| Open rates'!EV34*0.85+25</f>
        <v>38955</v>
      </c>
      <c r="EW34" s="237">
        <f>'BAR BB| Open rates'!EW34*0.85+25</f>
        <v>38955</v>
      </c>
      <c r="EX34" s="237">
        <f>'BAR BB| Open rates'!EX34*0.85+25</f>
        <v>38955</v>
      </c>
      <c r="EY34" s="237">
        <f>'BAR BB| Open rates'!EY34*0.85+25</f>
        <v>38955</v>
      </c>
      <c r="EZ34" s="237">
        <f>'BAR BB| Open rates'!EZ34*0.85+25</f>
        <v>39805</v>
      </c>
      <c r="FA34" s="237">
        <f>'BAR BB| Open rates'!FA34*0.85+25</f>
        <v>39805</v>
      </c>
      <c r="FB34" s="237">
        <f>'BAR BB| Open rates'!FB34*0.85+25</f>
        <v>38955</v>
      </c>
      <c r="FC34" s="237">
        <f>'BAR BB| Open rates'!FC34*0.85+25</f>
        <v>38955</v>
      </c>
      <c r="FD34" s="237">
        <f>'BAR BB| Open rates'!FD34*0.85+25</f>
        <v>38955</v>
      </c>
      <c r="FE34" s="237">
        <f>'BAR BB| Open rates'!FE34*0.85+25</f>
        <v>38955</v>
      </c>
      <c r="FF34" s="237">
        <f>'BAR BB| Open rates'!FF34*0.85+25</f>
        <v>38955</v>
      </c>
      <c r="FG34" s="237">
        <f>'BAR BB| Open rates'!FG34*0.85+25</f>
        <v>39805</v>
      </c>
      <c r="FH34" s="237">
        <f>'BAR BB| Open rates'!FH34*0.85+25</f>
        <v>39805</v>
      </c>
      <c r="FI34" s="237">
        <f>'BAR BB| Open rates'!FI34*0.85+25</f>
        <v>38955</v>
      </c>
      <c r="FJ34" s="237">
        <f>'BAR BB| Open rates'!FJ34*0.85+25</f>
        <v>38955</v>
      </c>
      <c r="FK34" s="237">
        <f>'BAR BB| Open rates'!FK34*0.85+25</f>
        <v>38955</v>
      </c>
      <c r="FL34" s="237">
        <f>'BAR BB| Open rates'!FL34*0.85+25</f>
        <v>38955</v>
      </c>
      <c r="FM34" s="237">
        <f>'BAR BB| Open rates'!FM34*0.85+25</f>
        <v>38955</v>
      </c>
      <c r="FN34" s="237">
        <f>'BAR BB| Open rates'!FN34*0.85+25</f>
        <v>39805</v>
      </c>
      <c r="FO34" s="237">
        <f>'BAR BB| Open rates'!FO34*0.85+25</f>
        <v>39805</v>
      </c>
      <c r="FP34" s="237">
        <f>'BAR BB| Open rates'!FP34*0.85+25</f>
        <v>38955</v>
      </c>
      <c r="FQ34" s="237">
        <f>'BAR BB| Open rates'!FQ34*0.85+25</f>
        <v>38955</v>
      </c>
      <c r="FR34" s="237">
        <f>'BAR BB| Open rates'!FR34*0.85+25</f>
        <v>38955</v>
      </c>
      <c r="FS34" s="237">
        <f>'BAR BB| Open rates'!FS34*0.85+25</f>
        <v>38955</v>
      </c>
      <c r="FT34" s="237">
        <f>'BAR BB| Open rates'!FT34*0.85+25</f>
        <v>38955</v>
      </c>
      <c r="FU34" s="237">
        <f>'BAR BB| Open rates'!FU34*0.85+25</f>
        <v>39805</v>
      </c>
      <c r="FV34" s="237">
        <f>'BAR BB| Open rates'!FV34*0.85+25</f>
        <v>39805</v>
      </c>
      <c r="FW34" s="237">
        <f>'BAR BB| Open rates'!FW34*0.85+25</f>
        <v>42950</v>
      </c>
      <c r="FX34" s="237">
        <f>'BAR BB| Open rates'!FX34*0.85+25</f>
        <v>42950</v>
      </c>
      <c r="FY34" s="237">
        <f>'BAR BB| Open rates'!FY34*0.85+25</f>
        <v>42950</v>
      </c>
      <c r="FZ34" s="237">
        <f>'BAR BB| Open rates'!FZ34*0.85+25</f>
        <v>42950</v>
      </c>
      <c r="GA34" s="237">
        <f>'BAR BB| Open rates'!GA34*0.85+25</f>
        <v>42950</v>
      </c>
      <c r="GB34" s="237">
        <f>'BAR BB| Open rates'!GB34*0.85+25</f>
        <v>44820</v>
      </c>
      <c r="GC34" s="237">
        <f>'BAR BB| Open rates'!GC34*0.85+25</f>
        <v>44820</v>
      </c>
      <c r="GD34" s="237">
        <f>'BAR BB| Open rates'!GD34*0.85+25</f>
        <v>44820</v>
      </c>
      <c r="GE34" s="237">
        <f>'BAR BB| Open rates'!GE34*0.85+25</f>
        <v>44820</v>
      </c>
    </row>
    <row r="35" spans="1:187" x14ac:dyDescent="0.2">
      <c r="A35" s="237">
        <v>3</v>
      </c>
      <c r="B35" s="237">
        <f>'BAR BB| Open rates'!B35*0.85+25</f>
        <v>70150</v>
      </c>
      <c r="C35" s="237">
        <f>'BAR BB| Open rates'!C35*0.85+25</f>
        <v>70150</v>
      </c>
      <c r="D35" s="237">
        <f>'BAR BB| Open rates'!D35*0.85+25</f>
        <v>67855</v>
      </c>
      <c r="E35" s="237">
        <f>'BAR BB| Open rates'!E35*0.85+25</f>
        <v>67855</v>
      </c>
      <c r="F35" s="237">
        <f>'BAR BB| Open rates'!F35*0.85+25</f>
        <v>65985</v>
      </c>
      <c r="G35" s="237">
        <f>'BAR BB| Open rates'!G35*0.85+25</f>
        <v>67855</v>
      </c>
      <c r="H35" s="237">
        <f>'BAR BB| Open rates'!H35*0.85+25</f>
        <v>67855</v>
      </c>
      <c r="I35" s="237">
        <f>'BAR BB| Open rates'!I35*0.85+25</f>
        <v>69555</v>
      </c>
      <c r="J35" s="237">
        <f>'BAR BB| Open rates'!J35*0.85+25</f>
        <v>69555</v>
      </c>
      <c r="K35" s="237">
        <f>'BAR BB| Open rates'!K35*0.85+25</f>
        <v>67855</v>
      </c>
      <c r="L35" s="237">
        <f>'BAR BB| Open rates'!L35*0.85+25</f>
        <v>67855</v>
      </c>
      <c r="M35" s="237">
        <f>'BAR BB| Open rates'!M35*0.85+25</f>
        <v>67855</v>
      </c>
      <c r="N35" s="237">
        <f>'BAR BB| Open rates'!N35*0.85+25</f>
        <v>67855</v>
      </c>
      <c r="O35" s="237">
        <f>'BAR BB| Open rates'!O35*0.85+25</f>
        <v>67855</v>
      </c>
      <c r="P35" s="237">
        <f>'BAR BB| Open rates'!P35*0.85+25</f>
        <v>69555</v>
      </c>
      <c r="Q35" s="237">
        <f>'BAR BB| Open rates'!Q35*0.85+25</f>
        <v>69555</v>
      </c>
      <c r="R35" s="237">
        <f>'BAR BB| Open rates'!R35*0.85+25</f>
        <v>69555</v>
      </c>
      <c r="S35" s="237">
        <f>'BAR BB| Open rates'!S35*0.85+25</f>
        <v>69555</v>
      </c>
      <c r="T35" s="237">
        <f>'BAR BB| Open rates'!T35*0.85+25</f>
        <v>69555</v>
      </c>
      <c r="U35" s="237">
        <f>'BAR BB| Open rates'!U35*0.85+25</f>
        <v>69555</v>
      </c>
      <c r="V35" s="237">
        <f>'BAR BB| Open rates'!V35*0.85+25</f>
        <v>69555</v>
      </c>
      <c r="W35" s="237">
        <f>'BAR BB| Open rates'!W35*0.85+25</f>
        <v>71255</v>
      </c>
      <c r="X35" s="237">
        <f>'BAR BB| Open rates'!X35*0.85+25</f>
        <v>71255</v>
      </c>
      <c r="Y35" s="237">
        <f>'BAR BB| Open rates'!Y35*0.85+25</f>
        <v>69555</v>
      </c>
      <c r="Z35" s="237">
        <f>'BAR BB| Open rates'!Z35*0.85+25</f>
        <v>69555</v>
      </c>
      <c r="AA35" s="237">
        <f>'BAR BB| Open rates'!AA35*0.85+25</f>
        <v>69555</v>
      </c>
      <c r="AB35" s="237">
        <f>'BAR BB| Open rates'!AB35*0.85+25</f>
        <v>69555</v>
      </c>
      <c r="AC35" s="237">
        <f>'BAR BB| Open rates'!AC35*0.85+25</f>
        <v>69555</v>
      </c>
      <c r="AD35" s="237">
        <f>'BAR BB| Open rates'!AD35*0.85+25</f>
        <v>71255</v>
      </c>
      <c r="AE35" s="237">
        <f>'BAR BB| Open rates'!AE35*0.85+25</f>
        <v>71255</v>
      </c>
      <c r="AF35" s="237">
        <f>'BAR BB| Open rates'!AF35*0.85+25</f>
        <v>69555</v>
      </c>
      <c r="AG35" s="237">
        <f>'BAR BB| Open rates'!AG35*0.85+25</f>
        <v>69555</v>
      </c>
      <c r="AH35" s="237">
        <f>'BAR BB| Open rates'!AH35*0.85+25</f>
        <v>69555</v>
      </c>
      <c r="AI35" s="237">
        <f>'BAR BB| Open rates'!AI35*0.85+25</f>
        <v>69555</v>
      </c>
      <c r="AJ35" s="237">
        <f>'BAR BB| Open rates'!AJ35*0.85+25</f>
        <v>69555</v>
      </c>
      <c r="AK35" s="237">
        <f>'BAR BB| Open rates'!AK35*0.85+25</f>
        <v>71255</v>
      </c>
      <c r="AL35" s="237">
        <f>'BAR BB| Open rates'!AL35*0.85+25</f>
        <v>71255</v>
      </c>
      <c r="AM35" s="237">
        <f>'BAR BB| Open rates'!AM35*0.85+25</f>
        <v>69555</v>
      </c>
      <c r="AN35" s="237">
        <f>'BAR BB| Open rates'!AN35*0.85+25</f>
        <v>69555</v>
      </c>
      <c r="AO35" s="237">
        <f>'BAR BB| Open rates'!AO35*0.85+25</f>
        <v>69555</v>
      </c>
      <c r="AP35" s="237">
        <f>'BAR BB| Open rates'!AP35*0.85+25</f>
        <v>69555</v>
      </c>
      <c r="AQ35" s="237">
        <f>'BAR BB| Open rates'!AQ35*0.85+25</f>
        <v>69555</v>
      </c>
      <c r="AR35" s="237">
        <f>'BAR BB| Open rates'!AR35*0.85+25</f>
        <v>71255</v>
      </c>
      <c r="AS35" s="237">
        <f>'BAR BB| Open rates'!AS35*0.85+25</f>
        <v>71255</v>
      </c>
      <c r="AT35" s="237">
        <f>'BAR BB| Open rates'!AT35*0.85+25</f>
        <v>69555</v>
      </c>
      <c r="AU35" s="237">
        <f>'BAR BB| Open rates'!AU35*0.85+25</f>
        <v>69555</v>
      </c>
      <c r="AV35" s="237">
        <f>'BAR BB| Open rates'!AV35*0.85+25</f>
        <v>69555</v>
      </c>
      <c r="AW35" s="237">
        <f>'BAR BB| Open rates'!AW35*0.85+25</f>
        <v>69555</v>
      </c>
      <c r="AX35" s="237">
        <f>'BAR BB| Open rates'!AX35*0.85+25</f>
        <v>69555</v>
      </c>
      <c r="AY35" s="237">
        <f>'BAR BB| Open rates'!AY35*0.85+25</f>
        <v>71255</v>
      </c>
      <c r="AZ35" s="237">
        <f>'BAR BB| Open rates'!AZ35*0.85+25</f>
        <v>71255</v>
      </c>
      <c r="BA35" s="237">
        <f>'BAR BB| Open rates'!BA35*0.85+25</f>
        <v>69555</v>
      </c>
      <c r="BB35" s="237">
        <f>'BAR BB| Open rates'!BB35*0.85+25</f>
        <v>69555</v>
      </c>
      <c r="BC35" s="237">
        <f>'BAR BB| Open rates'!BC35*0.85+25</f>
        <v>69555</v>
      </c>
      <c r="BD35" s="237">
        <f>'BAR BB| Open rates'!BD35*0.85+25</f>
        <v>69555</v>
      </c>
      <c r="BE35" s="237">
        <f>'BAR BB| Open rates'!BE35*0.85+25</f>
        <v>69555</v>
      </c>
      <c r="BF35" s="237">
        <f>'BAR BB| Open rates'!BF35*0.85+25</f>
        <v>71255</v>
      </c>
      <c r="BG35" s="237">
        <f>'BAR BB| Open rates'!BG35*0.85+25</f>
        <v>71255</v>
      </c>
      <c r="BH35" s="237">
        <f>'BAR BB| Open rates'!BH35*0.85+25</f>
        <v>66835</v>
      </c>
      <c r="BI35" s="237">
        <f>'BAR BB| Open rates'!BI35*0.85+25</f>
        <v>66835</v>
      </c>
      <c r="BJ35" s="237">
        <f>'BAR BB| Open rates'!BJ35*0.85+25</f>
        <v>66835</v>
      </c>
      <c r="BK35" s="237">
        <f>'BAR BB| Open rates'!BK35*0.85+25</f>
        <v>66835</v>
      </c>
      <c r="BL35" s="237">
        <f>'BAR BB| Open rates'!BL35*0.85+25</f>
        <v>66835</v>
      </c>
      <c r="BM35" s="237">
        <f>'BAR BB| Open rates'!BM35*0.85+25</f>
        <v>67855</v>
      </c>
      <c r="BN35" s="237">
        <f>'BAR BB| Open rates'!BN35*0.85+25</f>
        <v>67855</v>
      </c>
      <c r="BO35" s="237">
        <f>'BAR BB| Open rates'!BO35*0.85+25</f>
        <v>65985</v>
      </c>
      <c r="BP35" s="237">
        <f>'BAR BB| Open rates'!BP35*0.85+25</f>
        <v>65985</v>
      </c>
      <c r="BQ35" s="237">
        <f>'BAR BB| Open rates'!BQ35*0.85+25</f>
        <v>51620</v>
      </c>
      <c r="BR35" s="237">
        <f>'BAR BB| Open rates'!BR35*0.85+25</f>
        <v>51620</v>
      </c>
      <c r="BS35" s="237">
        <f>'BAR BB| Open rates'!BS35*0.85+25</f>
        <v>51620</v>
      </c>
      <c r="BT35" s="237">
        <f>'BAR BB| Open rates'!BT35*0.85+25</f>
        <v>51620</v>
      </c>
      <c r="BU35" s="237">
        <f>'BAR BB| Open rates'!BU35*0.85+25</f>
        <v>51620</v>
      </c>
      <c r="BV35" s="237">
        <f>'BAR BB| Open rates'!BV35*0.85+25</f>
        <v>49750</v>
      </c>
      <c r="BW35" s="237">
        <f>'BAR BB| Open rates'!BW35*0.85+25</f>
        <v>49750</v>
      </c>
      <c r="BX35" s="237">
        <f>'BAR BB| Open rates'!BX35*0.85+25</f>
        <v>49750</v>
      </c>
      <c r="BY35" s="237">
        <f>'BAR BB| Open rates'!BY35*0.85+25</f>
        <v>49750</v>
      </c>
      <c r="BZ35" s="237">
        <f>'BAR BB| Open rates'!BZ35*0.85+25</f>
        <v>49750</v>
      </c>
      <c r="CA35" s="237">
        <f>'BAR BB| Open rates'!CA35*0.85+25</f>
        <v>51620</v>
      </c>
      <c r="CB35" s="237">
        <f>'BAR BB| Open rates'!CB35*0.85+25</f>
        <v>51620</v>
      </c>
      <c r="CC35" s="237">
        <f>'BAR BB| Open rates'!CC35*0.85+25</f>
        <v>49750</v>
      </c>
      <c r="CD35" s="237">
        <f>'BAR BB| Open rates'!CD35*0.85+25</f>
        <v>49750</v>
      </c>
      <c r="CE35" s="237">
        <f>'BAR BB| Open rates'!CE35*0.85+25</f>
        <v>49750</v>
      </c>
      <c r="CF35" s="237">
        <f>'BAR BB| Open rates'!CF35*0.85+25</f>
        <v>49750</v>
      </c>
      <c r="CG35" s="237">
        <f>'BAR BB| Open rates'!CG35*0.85+25</f>
        <v>49750</v>
      </c>
      <c r="CH35" s="237">
        <f>'BAR BB| Open rates'!CH35*0.85+25</f>
        <v>51620</v>
      </c>
      <c r="CI35" s="237">
        <f>'BAR BB| Open rates'!CI35*0.85+25</f>
        <v>51620</v>
      </c>
      <c r="CJ35" s="237">
        <f>'BAR BB| Open rates'!CJ35*0.85+25</f>
        <v>49750</v>
      </c>
      <c r="CK35" s="237">
        <f>'BAR BB| Open rates'!CK35*0.85+25</f>
        <v>49750</v>
      </c>
      <c r="CL35" s="237">
        <f>'BAR BB| Open rates'!CL35*0.85+25</f>
        <v>49750</v>
      </c>
      <c r="CM35" s="237">
        <f>'BAR BB| Open rates'!CM35*0.85+25</f>
        <v>49750</v>
      </c>
      <c r="CN35" s="237">
        <f>'BAR BB| Open rates'!CN35*0.85+25</f>
        <v>49750</v>
      </c>
      <c r="CO35" s="237">
        <f>'BAR BB| Open rates'!CO35*0.85+25</f>
        <v>51620</v>
      </c>
      <c r="CP35" s="237">
        <f>'BAR BB| Open rates'!CP35*0.85+25</f>
        <v>51620</v>
      </c>
      <c r="CQ35" s="237">
        <f>'BAR BB| Open rates'!CQ35*0.85+25</f>
        <v>49750</v>
      </c>
      <c r="CR35" s="237">
        <f>'BAR BB| Open rates'!CR35*0.85+25</f>
        <v>49750</v>
      </c>
      <c r="CS35" s="237">
        <f>'BAR BB| Open rates'!CS35*0.85+25</f>
        <v>49750</v>
      </c>
      <c r="CT35" s="237">
        <f>'BAR BB| Open rates'!CT35*0.85+25</f>
        <v>49750</v>
      </c>
      <c r="CU35" s="237">
        <f>'BAR BB| Open rates'!CU35*0.85+25</f>
        <v>48305</v>
      </c>
      <c r="CV35" s="237">
        <f>'BAR BB| Open rates'!CV35*0.85+25</f>
        <v>48305</v>
      </c>
      <c r="CW35" s="237">
        <f>'BAR BB| Open rates'!CW35*0.85+25</f>
        <v>48305</v>
      </c>
      <c r="CX35" s="237">
        <f>'BAR BB| Open rates'!CX35*0.85+25</f>
        <v>46605</v>
      </c>
      <c r="CY35" s="237">
        <f>'BAR BB| Open rates'!CY35*0.85+25</f>
        <v>46605</v>
      </c>
      <c r="CZ35" s="237">
        <f>'BAR BB| Open rates'!CZ35*0.85+25</f>
        <v>46605</v>
      </c>
      <c r="DA35" s="237">
        <f>'BAR BB| Open rates'!DA35*0.85+25</f>
        <v>46605</v>
      </c>
      <c r="DB35" s="237">
        <f>'BAR BB| Open rates'!DB35*0.85+25</f>
        <v>46605</v>
      </c>
      <c r="DC35" s="237">
        <f>'BAR BB| Open rates'!DC35*0.85+25</f>
        <v>48305</v>
      </c>
      <c r="DD35" s="237">
        <f>'BAR BB| Open rates'!DD35*0.85+25</f>
        <v>48305</v>
      </c>
      <c r="DE35" s="237">
        <f>'BAR BB| Open rates'!DE35*0.85+25</f>
        <v>46605</v>
      </c>
      <c r="DF35" s="237">
        <f>'BAR BB| Open rates'!DF35*0.85+25</f>
        <v>46605</v>
      </c>
      <c r="DG35" s="237">
        <f>'BAR BB| Open rates'!DG35*0.85+25</f>
        <v>46605</v>
      </c>
      <c r="DH35" s="237">
        <f>'BAR BB| Open rates'!DH35*0.85+25</f>
        <v>46605</v>
      </c>
      <c r="DI35" s="237">
        <f>'BAR BB| Open rates'!DI35*0.85+25</f>
        <v>46605</v>
      </c>
      <c r="DJ35" s="237">
        <f>'BAR BB| Open rates'!DJ35*0.85+25</f>
        <v>48305</v>
      </c>
      <c r="DK35" s="237">
        <f>'BAR BB| Open rates'!DK35*0.85+25</f>
        <v>48305</v>
      </c>
      <c r="DL35" s="237">
        <f>'BAR BB| Open rates'!DL35*0.85+25</f>
        <v>46605</v>
      </c>
      <c r="DM35" s="237">
        <f>'BAR BB| Open rates'!DM35*0.85+25</f>
        <v>46605</v>
      </c>
      <c r="DN35" s="237">
        <f>'BAR BB| Open rates'!DN35*0.85+25</f>
        <v>46605</v>
      </c>
      <c r="DO35" s="237">
        <f>'BAR BB| Open rates'!DO35*0.85+25</f>
        <v>46605</v>
      </c>
      <c r="DP35" s="237">
        <f>'BAR BB| Open rates'!DP35*0.85+25</f>
        <v>46605</v>
      </c>
      <c r="DQ35" s="237">
        <f>'BAR BB| Open rates'!DQ35*0.85+25</f>
        <v>48305</v>
      </c>
      <c r="DR35" s="237">
        <f>'BAR BB| Open rates'!DR35*0.85+25</f>
        <v>48305</v>
      </c>
      <c r="DS35" s="237">
        <f>'BAR BB| Open rates'!DS35*0.85+25</f>
        <v>46605</v>
      </c>
      <c r="DT35" s="237">
        <f>'BAR BB| Open rates'!DT35*0.85+25</f>
        <v>46605</v>
      </c>
      <c r="DU35" s="237">
        <f>'BAR BB| Open rates'!DU35*0.85+25</f>
        <v>46605</v>
      </c>
      <c r="DV35" s="237">
        <f>'BAR BB| Open rates'!DV35*0.85+25</f>
        <v>46605</v>
      </c>
      <c r="DW35" s="237">
        <f>'BAR BB| Open rates'!DW35*0.85+25</f>
        <v>46605</v>
      </c>
      <c r="DX35" s="237">
        <f>'BAR BB| Open rates'!DX35*0.85+25</f>
        <v>48305</v>
      </c>
      <c r="DY35" s="237">
        <f>'BAR BB| Open rates'!DY35*0.85+25</f>
        <v>48305</v>
      </c>
      <c r="DZ35" s="237">
        <f>'BAR BB| Open rates'!DZ35*0.85+25</f>
        <v>49750</v>
      </c>
      <c r="EA35" s="237">
        <f>'BAR BB| Open rates'!EA35*0.85+25</f>
        <v>49750</v>
      </c>
      <c r="EB35" s="237">
        <f>'BAR BB| Open rates'!EB35*0.85+25</f>
        <v>49750</v>
      </c>
      <c r="EC35" s="237">
        <f>'BAR BB| Open rates'!EC35*0.85+25</f>
        <v>51620</v>
      </c>
      <c r="ED35" s="237">
        <f>'BAR BB| Open rates'!ED35*0.85+25</f>
        <v>51620</v>
      </c>
      <c r="EE35" s="237">
        <f>'BAR BB| Open rates'!EE35*0.85+25</f>
        <v>51620</v>
      </c>
      <c r="EF35" s="237">
        <f>'BAR BB| Open rates'!EF35*0.85+25</f>
        <v>51620</v>
      </c>
      <c r="EG35" s="237">
        <f>'BAR BB| Open rates'!EG35*0.85+25</f>
        <v>45755</v>
      </c>
      <c r="EH35" s="237">
        <f>'BAR BB| Open rates'!EH35*0.85+25</f>
        <v>41505</v>
      </c>
      <c r="EI35" s="237">
        <f>'BAR BB| Open rates'!EI35*0.85+25</f>
        <v>41505</v>
      </c>
      <c r="EJ35" s="237">
        <f>'BAR BB| Open rates'!EJ35*0.85+25</f>
        <v>41505</v>
      </c>
      <c r="EK35" s="237">
        <f>'BAR BB| Open rates'!EK35*0.85+25</f>
        <v>41505</v>
      </c>
      <c r="EL35" s="237">
        <f>'BAR BB| Open rates'!EL35*0.85+25</f>
        <v>42355</v>
      </c>
      <c r="EM35" s="237">
        <f>'BAR BB| Open rates'!EM35*0.85+25</f>
        <v>42355</v>
      </c>
      <c r="EN35" s="237">
        <f>'BAR BB| Open rates'!EN35*0.85+25</f>
        <v>41505</v>
      </c>
      <c r="EO35" s="237">
        <f>'BAR BB| Open rates'!EO35*0.85+25</f>
        <v>41505</v>
      </c>
      <c r="EP35" s="237">
        <f>'BAR BB| Open rates'!EP35*0.85+25</f>
        <v>41505</v>
      </c>
      <c r="EQ35" s="237">
        <f>'BAR BB| Open rates'!EQ35*0.85+25</f>
        <v>41505</v>
      </c>
      <c r="ER35" s="237">
        <f>'BAR BB| Open rates'!ER35*0.85+25</f>
        <v>41505</v>
      </c>
      <c r="ES35" s="237">
        <f>'BAR BB| Open rates'!ES35*0.85+25</f>
        <v>42355</v>
      </c>
      <c r="ET35" s="237">
        <f>'BAR BB| Open rates'!ET35*0.85+25</f>
        <v>42355</v>
      </c>
      <c r="EU35" s="237">
        <f>'BAR BB| Open rates'!EU35*0.85+25</f>
        <v>41505</v>
      </c>
      <c r="EV35" s="237">
        <f>'BAR BB| Open rates'!EV35*0.85+25</f>
        <v>41505</v>
      </c>
      <c r="EW35" s="237">
        <f>'BAR BB| Open rates'!EW35*0.85+25</f>
        <v>41505</v>
      </c>
      <c r="EX35" s="237">
        <f>'BAR BB| Open rates'!EX35*0.85+25</f>
        <v>41505</v>
      </c>
      <c r="EY35" s="237">
        <f>'BAR BB| Open rates'!EY35*0.85+25</f>
        <v>41505</v>
      </c>
      <c r="EZ35" s="237">
        <f>'BAR BB| Open rates'!EZ35*0.85+25</f>
        <v>42355</v>
      </c>
      <c r="FA35" s="237">
        <f>'BAR BB| Open rates'!FA35*0.85+25</f>
        <v>42355</v>
      </c>
      <c r="FB35" s="237">
        <f>'BAR BB| Open rates'!FB35*0.85+25</f>
        <v>41505</v>
      </c>
      <c r="FC35" s="237">
        <f>'BAR BB| Open rates'!FC35*0.85+25</f>
        <v>41505</v>
      </c>
      <c r="FD35" s="237">
        <f>'BAR BB| Open rates'!FD35*0.85+25</f>
        <v>41505</v>
      </c>
      <c r="FE35" s="237">
        <f>'BAR BB| Open rates'!FE35*0.85+25</f>
        <v>41505</v>
      </c>
      <c r="FF35" s="237">
        <f>'BAR BB| Open rates'!FF35*0.85+25</f>
        <v>41505</v>
      </c>
      <c r="FG35" s="237">
        <f>'BAR BB| Open rates'!FG35*0.85+25</f>
        <v>42355</v>
      </c>
      <c r="FH35" s="237">
        <f>'BAR BB| Open rates'!FH35*0.85+25</f>
        <v>42355</v>
      </c>
      <c r="FI35" s="237">
        <f>'BAR BB| Open rates'!FI35*0.85+25</f>
        <v>41505</v>
      </c>
      <c r="FJ35" s="237">
        <f>'BAR BB| Open rates'!FJ35*0.85+25</f>
        <v>41505</v>
      </c>
      <c r="FK35" s="237">
        <f>'BAR BB| Open rates'!FK35*0.85+25</f>
        <v>41505</v>
      </c>
      <c r="FL35" s="237">
        <f>'BAR BB| Open rates'!FL35*0.85+25</f>
        <v>41505</v>
      </c>
      <c r="FM35" s="237">
        <f>'BAR BB| Open rates'!FM35*0.85+25</f>
        <v>41505</v>
      </c>
      <c r="FN35" s="237">
        <f>'BAR BB| Open rates'!FN35*0.85+25</f>
        <v>42355</v>
      </c>
      <c r="FO35" s="237">
        <f>'BAR BB| Open rates'!FO35*0.85+25</f>
        <v>42355</v>
      </c>
      <c r="FP35" s="237">
        <f>'BAR BB| Open rates'!FP35*0.85+25</f>
        <v>41505</v>
      </c>
      <c r="FQ35" s="237">
        <f>'BAR BB| Open rates'!FQ35*0.85+25</f>
        <v>41505</v>
      </c>
      <c r="FR35" s="237">
        <f>'BAR BB| Open rates'!FR35*0.85+25</f>
        <v>41505</v>
      </c>
      <c r="FS35" s="237">
        <f>'BAR BB| Open rates'!FS35*0.85+25</f>
        <v>41505</v>
      </c>
      <c r="FT35" s="237">
        <f>'BAR BB| Open rates'!FT35*0.85+25</f>
        <v>41505</v>
      </c>
      <c r="FU35" s="237">
        <f>'BAR BB| Open rates'!FU35*0.85+25</f>
        <v>42355</v>
      </c>
      <c r="FV35" s="237">
        <f>'BAR BB| Open rates'!FV35*0.85+25</f>
        <v>42355</v>
      </c>
      <c r="FW35" s="237">
        <f>'BAR BB| Open rates'!FW35*0.85+25</f>
        <v>45500</v>
      </c>
      <c r="FX35" s="237">
        <f>'BAR BB| Open rates'!FX35*0.85+25</f>
        <v>45500</v>
      </c>
      <c r="FY35" s="237">
        <f>'BAR BB| Open rates'!FY35*0.85+25</f>
        <v>45500</v>
      </c>
      <c r="FZ35" s="237">
        <f>'BAR BB| Open rates'!FZ35*0.85+25</f>
        <v>45500</v>
      </c>
      <c r="GA35" s="237">
        <f>'BAR BB| Open rates'!GA35*0.85+25</f>
        <v>45500</v>
      </c>
      <c r="GB35" s="237">
        <f>'BAR BB| Open rates'!GB35*0.85+25</f>
        <v>47370</v>
      </c>
      <c r="GC35" s="237">
        <f>'BAR BB| Open rates'!GC35*0.85+25</f>
        <v>47370</v>
      </c>
      <c r="GD35" s="237">
        <f>'BAR BB| Open rates'!GD35*0.85+25</f>
        <v>47370</v>
      </c>
      <c r="GE35" s="237">
        <f>'BAR BB| Open rates'!GE35*0.85+25</f>
        <v>47370</v>
      </c>
    </row>
    <row r="36" spans="1:187" x14ac:dyDescent="0.2">
      <c r="A36" s="237">
        <v>4</v>
      </c>
      <c r="B36" s="237">
        <f>'BAR BB| Open rates'!B36*0.85+25</f>
        <v>72700</v>
      </c>
      <c r="C36" s="237">
        <f>'BAR BB| Open rates'!C36*0.85+25</f>
        <v>72700</v>
      </c>
      <c r="D36" s="237">
        <f>'BAR BB| Open rates'!D36*0.85+25</f>
        <v>70405</v>
      </c>
      <c r="E36" s="237">
        <f>'BAR BB| Open rates'!E36*0.85+25</f>
        <v>70405</v>
      </c>
      <c r="F36" s="237">
        <f>'BAR BB| Open rates'!F36*0.85+25</f>
        <v>68535</v>
      </c>
      <c r="G36" s="237">
        <f>'BAR BB| Open rates'!G36*0.85+25</f>
        <v>70405</v>
      </c>
      <c r="H36" s="237">
        <f>'BAR BB| Open rates'!H36*0.85+25</f>
        <v>70405</v>
      </c>
      <c r="I36" s="237">
        <f>'BAR BB| Open rates'!I36*0.85+25</f>
        <v>72105</v>
      </c>
      <c r="J36" s="237">
        <f>'BAR BB| Open rates'!J36*0.85+25</f>
        <v>72105</v>
      </c>
      <c r="K36" s="237">
        <f>'BAR BB| Open rates'!K36*0.85+25</f>
        <v>70405</v>
      </c>
      <c r="L36" s="237">
        <f>'BAR BB| Open rates'!L36*0.85+25</f>
        <v>70405</v>
      </c>
      <c r="M36" s="237">
        <f>'BAR BB| Open rates'!M36*0.85+25</f>
        <v>70405</v>
      </c>
      <c r="N36" s="237">
        <f>'BAR BB| Open rates'!N36*0.85+25</f>
        <v>70405</v>
      </c>
      <c r="O36" s="237">
        <f>'BAR BB| Open rates'!O36*0.85+25</f>
        <v>70405</v>
      </c>
      <c r="P36" s="237">
        <f>'BAR BB| Open rates'!P36*0.85+25</f>
        <v>72105</v>
      </c>
      <c r="Q36" s="237">
        <f>'BAR BB| Open rates'!Q36*0.85+25</f>
        <v>72105</v>
      </c>
      <c r="R36" s="237">
        <f>'BAR BB| Open rates'!R36*0.85+25</f>
        <v>72105</v>
      </c>
      <c r="S36" s="237">
        <f>'BAR BB| Open rates'!S36*0.85+25</f>
        <v>72105</v>
      </c>
      <c r="T36" s="237">
        <f>'BAR BB| Open rates'!T36*0.85+25</f>
        <v>72105</v>
      </c>
      <c r="U36" s="237">
        <f>'BAR BB| Open rates'!U36*0.85+25</f>
        <v>72105</v>
      </c>
      <c r="V36" s="237">
        <f>'BAR BB| Open rates'!V36*0.85+25</f>
        <v>72105</v>
      </c>
      <c r="W36" s="237">
        <f>'BAR BB| Open rates'!W36*0.85+25</f>
        <v>73805</v>
      </c>
      <c r="X36" s="237">
        <f>'BAR BB| Open rates'!X36*0.85+25</f>
        <v>73805</v>
      </c>
      <c r="Y36" s="237">
        <f>'BAR BB| Open rates'!Y36*0.85+25</f>
        <v>72105</v>
      </c>
      <c r="Z36" s="237">
        <f>'BAR BB| Open rates'!Z36*0.85+25</f>
        <v>72105</v>
      </c>
      <c r="AA36" s="237">
        <f>'BAR BB| Open rates'!AA36*0.85+25</f>
        <v>72105</v>
      </c>
      <c r="AB36" s="237">
        <f>'BAR BB| Open rates'!AB36*0.85+25</f>
        <v>72105</v>
      </c>
      <c r="AC36" s="237">
        <f>'BAR BB| Open rates'!AC36*0.85+25</f>
        <v>72105</v>
      </c>
      <c r="AD36" s="237">
        <f>'BAR BB| Open rates'!AD36*0.85+25</f>
        <v>73805</v>
      </c>
      <c r="AE36" s="237">
        <f>'BAR BB| Open rates'!AE36*0.85+25</f>
        <v>73805</v>
      </c>
      <c r="AF36" s="237">
        <f>'BAR BB| Open rates'!AF36*0.85+25</f>
        <v>72105</v>
      </c>
      <c r="AG36" s="237">
        <f>'BAR BB| Open rates'!AG36*0.85+25</f>
        <v>72105</v>
      </c>
      <c r="AH36" s="237">
        <f>'BAR BB| Open rates'!AH36*0.85+25</f>
        <v>72105</v>
      </c>
      <c r="AI36" s="237">
        <f>'BAR BB| Open rates'!AI36*0.85+25</f>
        <v>72105</v>
      </c>
      <c r="AJ36" s="237">
        <f>'BAR BB| Open rates'!AJ36*0.85+25</f>
        <v>72105</v>
      </c>
      <c r="AK36" s="237">
        <f>'BAR BB| Open rates'!AK36*0.85+25</f>
        <v>73805</v>
      </c>
      <c r="AL36" s="237">
        <f>'BAR BB| Open rates'!AL36*0.85+25</f>
        <v>73805</v>
      </c>
      <c r="AM36" s="237">
        <f>'BAR BB| Open rates'!AM36*0.85+25</f>
        <v>72105</v>
      </c>
      <c r="AN36" s="237">
        <f>'BAR BB| Open rates'!AN36*0.85+25</f>
        <v>72105</v>
      </c>
      <c r="AO36" s="237">
        <f>'BAR BB| Open rates'!AO36*0.85+25</f>
        <v>72105</v>
      </c>
      <c r="AP36" s="237">
        <f>'BAR BB| Open rates'!AP36*0.85+25</f>
        <v>72105</v>
      </c>
      <c r="AQ36" s="237">
        <f>'BAR BB| Open rates'!AQ36*0.85+25</f>
        <v>72105</v>
      </c>
      <c r="AR36" s="237">
        <f>'BAR BB| Open rates'!AR36*0.85+25</f>
        <v>73805</v>
      </c>
      <c r="AS36" s="237">
        <f>'BAR BB| Open rates'!AS36*0.85+25</f>
        <v>73805</v>
      </c>
      <c r="AT36" s="237">
        <f>'BAR BB| Open rates'!AT36*0.85+25</f>
        <v>72105</v>
      </c>
      <c r="AU36" s="237">
        <f>'BAR BB| Open rates'!AU36*0.85+25</f>
        <v>72105</v>
      </c>
      <c r="AV36" s="237">
        <f>'BAR BB| Open rates'!AV36*0.85+25</f>
        <v>72105</v>
      </c>
      <c r="AW36" s="237">
        <f>'BAR BB| Open rates'!AW36*0.85+25</f>
        <v>72105</v>
      </c>
      <c r="AX36" s="237">
        <f>'BAR BB| Open rates'!AX36*0.85+25</f>
        <v>72105</v>
      </c>
      <c r="AY36" s="237">
        <f>'BAR BB| Open rates'!AY36*0.85+25</f>
        <v>73805</v>
      </c>
      <c r="AZ36" s="237">
        <f>'BAR BB| Open rates'!AZ36*0.85+25</f>
        <v>73805</v>
      </c>
      <c r="BA36" s="237">
        <f>'BAR BB| Open rates'!BA36*0.85+25</f>
        <v>72105</v>
      </c>
      <c r="BB36" s="237">
        <f>'BAR BB| Open rates'!BB36*0.85+25</f>
        <v>72105</v>
      </c>
      <c r="BC36" s="237">
        <f>'BAR BB| Open rates'!BC36*0.85+25</f>
        <v>72105</v>
      </c>
      <c r="BD36" s="237">
        <f>'BAR BB| Open rates'!BD36*0.85+25</f>
        <v>72105</v>
      </c>
      <c r="BE36" s="237">
        <f>'BAR BB| Open rates'!BE36*0.85+25</f>
        <v>72105</v>
      </c>
      <c r="BF36" s="237">
        <f>'BAR BB| Open rates'!BF36*0.85+25</f>
        <v>73805</v>
      </c>
      <c r="BG36" s="237">
        <f>'BAR BB| Open rates'!BG36*0.85+25</f>
        <v>73805</v>
      </c>
      <c r="BH36" s="237">
        <f>'BAR BB| Open rates'!BH36*0.85+25</f>
        <v>69385</v>
      </c>
      <c r="BI36" s="237">
        <f>'BAR BB| Open rates'!BI36*0.85+25</f>
        <v>69385</v>
      </c>
      <c r="BJ36" s="237">
        <f>'BAR BB| Open rates'!BJ36*0.85+25</f>
        <v>69385</v>
      </c>
      <c r="BK36" s="237">
        <f>'BAR BB| Open rates'!BK36*0.85+25</f>
        <v>69385</v>
      </c>
      <c r="BL36" s="237">
        <f>'BAR BB| Open rates'!BL36*0.85+25</f>
        <v>69385</v>
      </c>
      <c r="BM36" s="237">
        <f>'BAR BB| Open rates'!BM36*0.85+25</f>
        <v>70405</v>
      </c>
      <c r="BN36" s="237">
        <f>'BAR BB| Open rates'!BN36*0.85+25</f>
        <v>70405</v>
      </c>
      <c r="BO36" s="237">
        <f>'BAR BB| Open rates'!BO36*0.85+25</f>
        <v>68535</v>
      </c>
      <c r="BP36" s="237">
        <f>'BAR BB| Open rates'!BP36*0.85+25</f>
        <v>68535</v>
      </c>
      <c r="BQ36" s="237">
        <f>'BAR BB| Open rates'!BQ36*0.85+25</f>
        <v>54170</v>
      </c>
      <c r="BR36" s="237">
        <f>'BAR BB| Open rates'!BR36*0.85+25</f>
        <v>54170</v>
      </c>
      <c r="BS36" s="237">
        <f>'BAR BB| Open rates'!BS36*0.85+25</f>
        <v>54170</v>
      </c>
      <c r="BT36" s="237">
        <f>'BAR BB| Open rates'!BT36*0.85+25</f>
        <v>54170</v>
      </c>
      <c r="BU36" s="237">
        <f>'BAR BB| Open rates'!BU36*0.85+25</f>
        <v>54170</v>
      </c>
      <c r="BV36" s="237">
        <f>'BAR BB| Open rates'!BV36*0.85+25</f>
        <v>52300</v>
      </c>
      <c r="BW36" s="237">
        <f>'BAR BB| Open rates'!BW36*0.85+25</f>
        <v>52300</v>
      </c>
      <c r="BX36" s="237">
        <f>'BAR BB| Open rates'!BX36*0.85+25</f>
        <v>52300</v>
      </c>
      <c r="BY36" s="237">
        <f>'BAR BB| Open rates'!BY36*0.85+25</f>
        <v>52300</v>
      </c>
      <c r="BZ36" s="237">
        <f>'BAR BB| Open rates'!BZ36*0.85+25</f>
        <v>52300</v>
      </c>
      <c r="CA36" s="237">
        <f>'BAR BB| Open rates'!CA36*0.85+25</f>
        <v>54170</v>
      </c>
      <c r="CB36" s="237">
        <f>'BAR BB| Open rates'!CB36*0.85+25</f>
        <v>54170</v>
      </c>
      <c r="CC36" s="237">
        <f>'BAR BB| Open rates'!CC36*0.85+25</f>
        <v>52300</v>
      </c>
      <c r="CD36" s="237">
        <f>'BAR BB| Open rates'!CD36*0.85+25</f>
        <v>52300</v>
      </c>
      <c r="CE36" s="237">
        <f>'BAR BB| Open rates'!CE36*0.85+25</f>
        <v>52300</v>
      </c>
      <c r="CF36" s="237">
        <f>'BAR BB| Open rates'!CF36*0.85+25</f>
        <v>52300</v>
      </c>
      <c r="CG36" s="237">
        <f>'BAR BB| Open rates'!CG36*0.85+25</f>
        <v>52300</v>
      </c>
      <c r="CH36" s="237">
        <f>'BAR BB| Open rates'!CH36*0.85+25</f>
        <v>54170</v>
      </c>
      <c r="CI36" s="237">
        <f>'BAR BB| Open rates'!CI36*0.85+25</f>
        <v>54170</v>
      </c>
      <c r="CJ36" s="237">
        <f>'BAR BB| Open rates'!CJ36*0.85+25</f>
        <v>52300</v>
      </c>
      <c r="CK36" s="237">
        <f>'BAR BB| Open rates'!CK36*0.85+25</f>
        <v>52300</v>
      </c>
      <c r="CL36" s="237">
        <f>'BAR BB| Open rates'!CL36*0.85+25</f>
        <v>52300</v>
      </c>
      <c r="CM36" s="237">
        <f>'BAR BB| Open rates'!CM36*0.85+25</f>
        <v>52300</v>
      </c>
      <c r="CN36" s="237">
        <f>'BAR BB| Open rates'!CN36*0.85+25</f>
        <v>52300</v>
      </c>
      <c r="CO36" s="237">
        <f>'BAR BB| Open rates'!CO36*0.85+25</f>
        <v>54170</v>
      </c>
      <c r="CP36" s="237">
        <f>'BAR BB| Open rates'!CP36*0.85+25</f>
        <v>54170</v>
      </c>
      <c r="CQ36" s="237">
        <f>'BAR BB| Open rates'!CQ36*0.85+25</f>
        <v>52300</v>
      </c>
      <c r="CR36" s="237">
        <f>'BAR BB| Open rates'!CR36*0.85+25</f>
        <v>52300</v>
      </c>
      <c r="CS36" s="237">
        <f>'BAR BB| Open rates'!CS36*0.85+25</f>
        <v>52300</v>
      </c>
      <c r="CT36" s="237">
        <f>'BAR BB| Open rates'!CT36*0.85+25</f>
        <v>52300</v>
      </c>
      <c r="CU36" s="237">
        <f>'BAR BB| Open rates'!CU36*0.85+25</f>
        <v>50855</v>
      </c>
      <c r="CV36" s="237">
        <f>'BAR BB| Open rates'!CV36*0.85+25</f>
        <v>50855</v>
      </c>
      <c r="CW36" s="237">
        <f>'BAR BB| Open rates'!CW36*0.85+25</f>
        <v>50855</v>
      </c>
      <c r="CX36" s="237">
        <f>'BAR BB| Open rates'!CX36*0.85+25</f>
        <v>49155</v>
      </c>
      <c r="CY36" s="237">
        <f>'BAR BB| Open rates'!CY36*0.85+25</f>
        <v>49155</v>
      </c>
      <c r="CZ36" s="237">
        <f>'BAR BB| Open rates'!CZ36*0.85+25</f>
        <v>49155</v>
      </c>
      <c r="DA36" s="237">
        <f>'BAR BB| Open rates'!DA36*0.85+25</f>
        <v>49155</v>
      </c>
      <c r="DB36" s="237">
        <f>'BAR BB| Open rates'!DB36*0.85+25</f>
        <v>49155</v>
      </c>
      <c r="DC36" s="237">
        <f>'BAR BB| Open rates'!DC36*0.85+25</f>
        <v>50855</v>
      </c>
      <c r="DD36" s="237">
        <f>'BAR BB| Open rates'!DD36*0.85+25</f>
        <v>50855</v>
      </c>
      <c r="DE36" s="237">
        <f>'BAR BB| Open rates'!DE36*0.85+25</f>
        <v>49155</v>
      </c>
      <c r="DF36" s="237">
        <f>'BAR BB| Open rates'!DF36*0.85+25</f>
        <v>49155</v>
      </c>
      <c r="DG36" s="237">
        <f>'BAR BB| Open rates'!DG36*0.85+25</f>
        <v>49155</v>
      </c>
      <c r="DH36" s="237">
        <f>'BAR BB| Open rates'!DH36*0.85+25</f>
        <v>49155</v>
      </c>
      <c r="DI36" s="237">
        <f>'BAR BB| Open rates'!DI36*0.85+25</f>
        <v>49155</v>
      </c>
      <c r="DJ36" s="237">
        <f>'BAR BB| Open rates'!DJ36*0.85+25</f>
        <v>50855</v>
      </c>
      <c r="DK36" s="237">
        <f>'BAR BB| Open rates'!DK36*0.85+25</f>
        <v>50855</v>
      </c>
      <c r="DL36" s="237">
        <f>'BAR BB| Open rates'!DL36*0.85+25</f>
        <v>49155</v>
      </c>
      <c r="DM36" s="237">
        <f>'BAR BB| Open rates'!DM36*0.85+25</f>
        <v>49155</v>
      </c>
      <c r="DN36" s="237">
        <f>'BAR BB| Open rates'!DN36*0.85+25</f>
        <v>49155</v>
      </c>
      <c r="DO36" s="237">
        <f>'BAR BB| Open rates'!DO36*0.85+25</f>
        <v>49155</v>
      </c>
      <c r="DP36" s="237">
        <f>'BAR BB| Open rates'!DP36*0.85+25</f>
        <v>49155</v>
      </c>
      <c r="DQ36" s="237">
        <f>'BAR BB| Open rates'!DQ36*0.85+25</f>
        <v>50855</v>
      </c>
      <c r="DR36" s="237">
        <f>'BAR BB| Open rates'!DR36*0.85+25</f>
        <v>50855</v>
      </c>
      <c r="DS36" s="237">
        <f>'BAR BB| Open rates'!DS36*0.85+25</f>
        <v>49155</v>
      </c>
      <c r="DT36" s="237">
        <f>'BAR BB| Open rates'!DT36*0.85+25</f>
        <v>49155</v>
      </c>
      <c r="DU36" s="237">
        <f>'BAR BB| Open rates'!DU36*0.85+25</f>
        <v>49155</v>
      </c>
      <c r="DV36" s="237">
        <f>'BAR BB| Open rates'!DV36*0.85+25</f>
        <v>49155</v>
      </c>
      <c r="DW36" s="237">
        <f>'BAR BB| Open rates'!DW36*0.85+25</f>
        <v>49155</v>
      </c>
      <c r="DX36" s="237">
        <f>'BAR BB| Open rates'!DX36*0.85+25</f>
        <v>50855</v>
      </c>
      <c r="DY36" s="237">
        <f>'BAR BB| Open rates'!DY36*0.85+25</f>
        <v>50855</v>
      </c>
      <c r="DZ36" s="237">
        <f>'BAR BB| Open rates'!DZ36*0.85+25</f>
        <v>52300</v>
      </c>
      <c r="EA36" s="237">
        <f>'BAR BB| Open rates'!EA36*0.85+25</f>
        <v>52300</v>
      </c>
      <c r="EB36" s="237">
        <f>'BAR BB| Open rates'!EB36*0.85+25</f>
        <v>52300</v>
      </c>
      <c r="EC36" s="237">
        <f>'BAR BB| Open rates'!EC36*0.85+25</f>
        <v>54170</v>
      </c>
      <c r="ED36" s="237">
        <f>'BAR BB| Open rates'!ED36*0.85+25</f>
        <v>54170</v>
      </c>
      <c r="EE36" s="237">
        <f>'BAR BB| Open rates'!EE36*0.85+25</f>
        <v>54170</v>
      </c>
      <c r="EF36" s="237">
        <f>'BAR BB| Open rates'!EF36*0.85+25</f>
        <v>54170</v>
      </c>
      <c r="EG36" s="237">
        <f>'BAR BB| Open rates'!EG36*0.85+25</f>
        <v>48305</v>
      </c>
      <c r="EH36" s="237">
        <f>'BAR BB| Open rates'!EH36*0.85+25</f>
        <v>44055</v>
      </c>
      <c r="EI36" s="237">
        <f>'BAR BB| Open rates'!EI36*0.85+25</f>
        <v>44055</v>
      </c>
      <c r="EJ36" s="237">
        <f>'BAR BB| Open rates'!EJ36*0.85+25</f>
        <v>44055</v>
      </c>
      <c r="EK36" s="237">
        <f>'BAR BB| Open rates'!EK36*0.85+25</f>
        <v>44055</v>
      </c>
      <c r="EL36" s="237">
        <f>'BAR BB| Open rates'!EL36*0.85+25</f>
        <v>44905</v>
      </c>
      <c r="EM36" s="237">
        <f>'BAR BB| Open rates'!EM36*0.85+25</f>
        <v>44905</v>
      </c>
      <c r="EN36" s="237">
        <f>'BAR BB| Open rates'!EN36*0.85+25</f>
        <v>44055</v>
      </c>
      <c r="EO36" s="237">
        <f>'BAR BB| Open rates'!EO36*0.85+25</f>
        <v>44055</v>
      </c>
      <c r="EP36" s="237">
        <f>'BAR BB| Open rates'!EP36*0.85+25</f>
        <v>44055</v>
      </c>
      <c r="EQ36" s="237">
        <f>'BAR BB| Open rates'!EQ36*0.85+25</f>
        <v>44055</v>
      </c>
      <c r="ER36" s="237">
        <f>'BAR BB| Open rates'!ER36*0.85+25</f>
        <v>44055</v>
      </c>
      <c r="ES36" s="237">
        <f>'BAR BB| Open rates'!ES36*0.85+25</f>
        <v>44905</v>
      </c>
      <c r="ET36" s="237">
        <f>'BAR BB| Open rates'!ET36*0.85+25</f>
        <v>44905</v>
      </c>
      <c r="EU36" s="237">
        <f>'BAR BB| Open rates'!EU36*0.85+25</f>
        <v>44055</v>
      </c>
      <c r="EV36" s="237">
        <f>'BAR BB| Open rates'!EV36*0.85+25</f>
        <v>44055</v>
      </c>
      <c r="EW36" s="237">
        <f>'BAR BB| Open rates'!EW36*0.85+25</f>
        <v>44055</v>
      </c>
      <c r="EX36" s="237">
        <f>'BAR BB| Open rates'!EX36*0.85+25</f>
        <v>44055</v>
      </c>
      <c r="EY36" s="237">
        <f>'BAR BB| Open rates'!EY36*0.85+25</f>
        <v>44055</v>
      </c>
      <c r="EZ36" s="237">
        <f>'BAR BB| Open rates'!EZ36*0.85+25</f>
        <v>44905</v>
      </c>
      <c r="FA36" s="237">
        <f>'BAR BB| Open rates'!FA36*0.85+25</f>
        <v>44905</v>
      </c>
      <c r="FB36" s="237">
        <f>'BAR BB| Open rates'!FB36*0.85+25</f>
        <v>44055</v>
      </c>
      <c r="FC36" s="237">
        <f>'BAR BB| Open rates'!FC36*0.85+25</f>
        <v>44055</v>
      </c>
      <c r="FD36" s="237">
        <f>'BAR BB| Open rates'!FD36*0.85+25</f>
        <v>44055</v>
      </c>
      <c r="FE36" s="237">
        <f>'BAR BB| Open rates'!FE36*0.85+25</f>
        <v>44055</v>
      </c>
      <c r="FF36" s="237">
        <f>'BAR BB| Open rates'!FF36*0.85+25</f>
        <v>44055</v>
      </c>
      <c r="FG36" s="237">
        <f>'BAR BB| Open rates'!FG36*0.85+25</f>
        <v>44905</v>
      </c>
      <c r="FH36" s="237">
        <f>'BAR BB| Open rates'!FH36*0.85+25</f>
        <v>44905</v>
      </c>
      <c r="FI36" s="237">
        <f>'BAR BB| Open rates'!FI36*0.85+25</f>
        <v>44055</v>
      </c>
      <c r="FJ36" s="237">
        <f>'BAR BB| Open rates'!FJ36*0.85+25</f>
        <v>44055</v>
      </c>
      <c r="FK36" s="237">
        <f>'BAR BB| Open rates'!FK36*0.85+25</f>
        <v>44055</v>
      </c>
      <c r="FL36" s="237">
        <f>'BAR BB| Open rates'!FL36*0.85+25</f>
        <v>44055</v>
      </c>
      <c r="FM36" s="237">
        <f>'BAR BB| Open rates'!FM36*0.85+25</f>
        <v>44055</v>
      </c>
      <c r="FN36" s="237">
        <f>'BAR BB| Open rates'!FN36*0.85+25</f>
        <v>44905</v>
      </c>
      <c r="FO36" s="237">
        <f>'BAR BB| Open rates'!FO36*0.85+25</f>
        <v>44905</v>
      </c>
      <c r="FP36" s="237">
        <f>'BAR BB| Open rates'!FP36*0.85+25</f>
        <v>44055</v>
      </c>
      <c r="FQ36" s="237">
        <f>'BAR BB| Open rates'!FQ36*0.85+25</f>
        <v>44055</v>
      </c>
      <c r="FR36" s="237">
        <f>'BAR BB| Open rates'!FR36*0.85+25</f>
        <v>44055</v>
      </c>
      <c r="FS36" s="237">
        <f>'BAR BB| Open rates'!FS36*0.85+25</f>
        <v>44055</v>
      </c>
      <c r="FT36" s="237">
        <f>'BAR BB| Open rates'!FT36*0.85+25</f>
        <v>44055</v>
      </c>
      <c r="FU36" s="237">
        <f>'BAR BB| Open rates'!FU36*0.85+25</f>
        <v>44905</v>
      </c>
      <c r="FV36" s="237">
        <f>'BAR BB| Open rates'!FV36*0.85+25</f>
        <v>44905</v>
      </c>
      <c r="FW36" s="237">
        <f>'BAR BB| Open rates'!FW36*0.85+25</f>
        <v>48050</v>
      </c>
      <c r="FX36" s="237">
        <f>'BAR BB| Open rates'!FX36*0.85+25</f>
        <v>48050</v>
      </c>
      <c r="FY36" s="237">
        <f>'BAR BB| Open rates'!FY36*0.85+25</f>
        <v>48050</v>
      </c>
      <c r="FZ36" s="237">
        <f>'BAR BB| Open rates'!FZ36*0.85+25</f>
        <v>48050</v>
      </c>
      <c r="GA36" s="237">
        <f>'BAR BB| Open rates'!GA36*0.85+25</f>
        <v>48050</v>
      </c>
      <c r="GB36" s="237">
        <f>'BAR BB| Open rates'!GB36*0.85+25</f>
        <v>49920</v>
      </c>
      <c r="GC36" s="237">
        <f>'BAR BB| Open rates'!GC36*0.85+25</f>
        <v>49920</v>
      </c>
      <c r="GD36" s="237">
        <f>'BAR BB| Open rates'!GD36*0.85+25</f>
        <v>49920</v>
      </c>
      <c r="GE36" s="237">
        <f>'BAR BB| Open rates'!GE36*0.85+25</f>
        <v>49920</v>
      </c>
    </row>
    <row r="37" spans="1:187" x14ac:dyDescent="0.2">
      <c r="A37" s="237">
        <v>5</v>
      </c>
      <c r="B37" s="237">
        <f>'BAR BB| Open rates'!B37*0.85+25</f>
        <v>75250</v>
      </c>
      <c r="C37" s="237">
        <f>'BAR BB| Open rates'!C37*0.85+25</f>
        <v>75250</v>
      </c>
      <c r="D37" s="237">
        <f>'BAR BB| Open rates'!D37*0.85+25</f>
        <v>72955</v>
      </c>
      <c r="E37" s="237">
        <f>'BAR BB| Open rates'!E37*0.85+25</f>
        <v>72955</v>
      </c>
      <c r="F37" s="237">
        <f>'BAR BB| Open rates'!F37*0.85+25</f>
        <v>71085</v>
      </c>
      <c r="G37" s="237">
        <f>'BAR BB| Open rates'!G37*0.85+25</f>
        <v>72955</v>
      </c>
      <c r="H37" s="237">
        <f>'BAR BB| Open rates'!H37*0.85+25</f>
        <v>72955</v>
      </c>
      <c r="I37" s="237">
        <f>'BAR BB| Open rates'!I37*0.85+25</f>
        <v>74655</v>
      </c>
      <c r="J37" s="237">
        <f>'BAR BB| Open rates'!J37*0.85+25</f>
        <v>74655</v>
      </c>
      <c r="K37" s="237">
        <f>'BAR BB| Open rates'!K37*0.85+25</f>
        <v>72955</v>
      </c>
      <c r="L37" s="237">
        <f>'BAR BB| Open rates'!L37*0.85+25</f>
        <v>72955</v>
      </c>
      <c r="M37" s="237">
        <f>'BAR BB| Open rates'!M37*0.85+25</f>
        <v>72955</v>
      </c>
      <c r="N37" s="237">
        <f>'BAR BB| Open rates'!N37*0.85+25</f>
        <v>72955</v>
      </c>
      <c r="O37" s="237">
        <f>'BAR BB| Open rates'!O37*0.85+25</f>
        <v>72955</v>
      </c>
      <c r="P37" s="237">
        <f>'BAR BB| Open rates'!P37*0.85+25</f>
        <v>74655</v>
      </c>
      <c r="Q37" s="237">
        <f>'BAR BB| Open rates'!Q37*0.85+25</f>
        <v>74655</v>
      </c>
      <c r="R37" s="237">
        <f>'BAR BB| Open rates'!R37*0.85+25</f>
        <v>74655</v>
      </c>
      <c r="S37" s="237">
        <f>'BAR BB| Open rates'!S37*0.85+25</f>
        <v>74655</v>
      </c>
      <c r="T37" s="237">
        <f>'BAR BB| Open rates'!T37*0.85+25</f>
        <v>74655</v>
      </c>
      <c r="U37" s="237">
        <f>'BAR BB| Open rates'!U37*0.85+25</f>
        <v>74655</v>
      </c>
      <c r="V37" s="237">
        <f>'BAR BB| Open rates'!V37*0.85+25</f>
        <v>74655</v>
      </c>
      <c r="W37" s="237">
        <f>'BAR BB| Open rates'!W37*0.85+25</f>
        <v>76355</v>
      </c>
      <c r="X37" s="237">
        <f>'BAR BB| Open rates'!X37*0.85+25</f>
        <v>76355</v>
      </c>
      <c r="Y37" s="237">
        <f>'BAR BB| Open rates'!Y37*0.85+25</f>
        <v>74655</v>
      </c>
      <c r="Z37" s="237">
        <f>'BAR BB| Open rates'!Z37*0.85+25</f>
        <v>74655</v>
      </c>
      <c r="AA37" s="237">
        <f>'BAR BB| Open rates'!AA37*0.85+25</f>
        <v>74655</v>
      </c>
      <c r="AB37" s="237">
        <f>'BAR BB| Open rates'!AB37*0.85+25</f>
        <v>74655</v>
      </c>
      <c r="AC37" s="237">
        <f>'BAR BB| Open rates'!AC37*0.85+25</f>
        <v>74655</v>
      </c>
      <c r="AD37" s="237">
        <f>'BAR BB| Open rates'!AD37*0.85+25</f>
        <v>76355</v>
      </c>
      <c r="AE37" s="237">
        <f>'BAR BB| Open rates'!AE37*0.85+25</f>
        <v>76355</v>
      </c>
      <c r="AF37" s="237">
        <f>'BAR BB| Open rates'!AF37*0.85+25</f>
        <v>74655</v>
      </c>
      <c r="AG37" s="237">
        <f>'BAR BB| Open rates'!AG37*0.85+25</f>
        <v>74655</v>
      </c>
      <c r="AH37" s="237">
        <f>'BAR BB| Open rates'!AH37*0.85+25</f>
        <v>74655</v>
      </c>
      <c r="AI37" s="237">
        <f>'BAR BB| Open rates'!AI37*0.85+25</f>
        <v>74655</v>
      </c>
      <c r="AJ37" s="237">
        <f>'BAR BB| Open rates'!AJ37*0.85+25</f>
        <v>74655</v>
      </c>
      <c r="AK37" s="237">
        <f>'BAR BB| Open rates'!AK37*0.85+25</f>
        <v>76355</v>
      </c>
      <c r="AL37" s="237">
        <f>'BAR BB| Open rates'!AL37*0.85+25</f>
        <v>76355</v>
      </c>
      <c r="AM37" s="237">
        <f>'BAR BB| Open rates'!AM37*0.85+25</f>
        <v>74655</v>
      </c>
      <c r="AN37" s="237">
        <f>'BAR BB| Open rates'!AN37*0.85+25</f>
        <v>74655</v>
      </c>
      <c r="AO37" s="237">
        <f>'BAR BB| Open rates'!AO37*0.85+25</f>
        <v>74655</v>
      </c>
      <c r="AP37" s="237">
        <f>'BAR BB| Open rates'!AP37*0.85+25</f>
        <v>74655</v>
      </c>
      <c r="AQ37" s="237">
        <f>'BAR BB| Open rates'!AQ37*0.85+25</f>
        <v>74655</v>
      </c>
      <c r="AR37" s="237">
        <f>'BAR BB| Open rates'!AR37*0.85+25</f>
        <v>76355</v>
      </c>
      <c r="AS37" s="237">
        <f>'BAR BB| Open rates'!AS37*0.85+25</f>
        <v>76355</v>
      </c>
      <c r="AT37" s="237">
        <f>'BAR BB| Open rates'!AT37*0.85+25</f>
        <v>74655</v>
      </c>
      <c r="AU37" s="237">
        <f>'BAR BB| Open rates'!AU37*0.85+25</f>
        <v>74655</v>
      </c>
      <c r="AV37" s="237">
        <f>'BAR BB| Open rates'!AV37*0.85+25</f>
        <v>74655</v>
      </c>
      <c r="AW37" s="237">
        <f>'BAR BB| Open rates'!AW37*0.85+25</f>
        <v>74655</v>
      </c>
      <c r="AX37" s="237">
        <f>'BAR BB| Open rates'!AX37*0.85+25</f>
        <v>74655</v>
      </c>
      <c r="AY37" s="237">
        <f>'BAR BB| Open rates'!AY37*0.85+25</f>
        <v>76355</v>
      </c>
      <c r="AZ37" s="237">
        <f>'BAR BB| Open rates'!AZ37*0.85+25</f>
        <v>76355</v>
      </c>
      <c r="BA37" s="237">
        <f>'BAR BB| Open rates'!BA37*0.85+25</f>
        <v>74655</v>
      </c>
      <c r="BB37" s="237">
        <f>'BAR BB| Open rates'!BB37*0.85+25</f>
        <v>74655</v>
      </c>
      <c r="BC37" s="237">
        <f>'BAR BB| Open rates'!BC37*0.85+25</f>
        <v>74655</v>
      </c>
      <c r="BD37" s="237">
        <f>'BAR BB| Open rates'!BD37*0.85+25</f>
        <v>74655</v>
      </c>
      <c r="BE37" s="237">
        <f>'BAR BB| Open rates'!BE37*0.85+25</f>
        <v>74655</v>
      </c>
      <c r="BF37" s="237">
        <f>'BAR BB| Open rates'!BF37*0.85+25</f>
        <v>76355</v>
      </c>
      <c r="BG37" s="237">
        <f>'BAR BB| Open rates'!BG37*0.85+25</f>
        <v>76355</v>
      </c>
      <c r="BH37" s="237">
        <f>'BAR BB| Open rates'!BH37*0.85+25</f>
        <v>71935</v>
      </c>
      <c r="BI37" s="237">
        <f>'BAR BB| Open rates'!BI37*0.85+25</f>
        <v>71935</v>
      </c>
      <c r="BJ37" s="237">
        <f>'BAR BB| Open rates'!BJ37*0.85+25</f>
        <v>71935</v>
      </c>
      <c r="BK37" s="237">
        <f>'BAR BB| Open rates'!BK37*0.85+25</f>
        <v>71935</v>
      </c>
      <c r="BL37" s="237">
        <f>'BAR BB| Open rates'!BL37*0.85+25</f>
        <v>71935</v>
      </c>
      <c r="BM37" s="237">
        <f>'BAR BB| Open rates'!BM37*0.85+25</f>
        <v>72955</v>
      </c>
      <c r="BN37" s="237">
        <f>'BAR BB| Open rates'!BN37*0.85+25</f>
        <v>72955</v>
      </c>
      <c r="BO37" s="237">
        <f>'BAR BB| Open rates'!BO37*0.85+25</f>
        <v>71085</v>
      </c>
      <c r="BP37" s="237">
        <f>'BAR BB| Open rates'!BP37*0.85+25</f>
        <v>71085</v>
      </c>
      <c r="BQ37" s="237">
        <f>'BAR BB| Open rates'!BQ37*0.85+25</f>
        <v>56720</v>
      </c>
      <c r="BR37" s="237">
        <f>'BAR BB| Open rates'!BR37*0.85+25</f>
        <v>56720</v>
      </c>
      <c r="BS37" s="237">
        <f>'BAR BB| Open rates'!BS37*0.85+25</f>
        <v>56720</v>
      </c>
      <c r="BT37" s="237">
        <f>'BAR BB| Open rates'!BT37*0.85+25</f>
        <v>56720</v>
      </c>
      <c r="BU37" s="237">
        <f>'BAR BB| Open rates'!BU37*0.85+25</f>
        <v>56720</v>
      </c>
      <c r="BV37" s="237">
        <f>'BAR BB| Open rates'!BV37*0.85+25</f>
        <v>54850</v>
      </c>
      <c r="BW37" s="237">
        <f>'BAR BB| Open rates'!BW37*0.85+25</f>
        <v>54850</v>
      </c>
      <c r="BX37" s="237">
        <f>'BAR BB| Open rates'!BX37*0.85+25</f>
        <v>54850</v>
      </c>
      <c r="BY37" s="237">
        <f>'BAR BB| Open rates'!BY37*0.85+25</f>
        <v>54850</v>
      </c>
      <c r="BZ37" s="237">
        <f>'BAR BB| Open rates'!BZ37*0.85+25</f>
        <v>54850</v>
      </c>
      <c r="CA37" s="237">
        <f>'BAR BB| Open rates'!CA37*0.85+25</f>
        <v>56720</v>
      </c>
      <c r="CB37" s="237">
        <f>'BAR BB| Open rates'!CB37*0.85+25</f>
        <v>56720</v>
      </c>
      <c r="CC37" s="237">
        <f>'BAR BB| Open rates'!CC37*0.85+25</f>
        <v>54850</v>
      </c>
      <c r="CD37" s="237">
        <f>'BAR BB| Open rates'!CD37*0.85+25</f>
        <v>54850</v>
      </c>
      <c r="CE37" s="237">
        <f>'BAR BB| Open rates'!CE37*0.85+25</f>
        <v>54850</v>
      </c>
      <c r="CF37" s="237">
        <f>'BAR BB| Open rates'!CF37*0.85+25</f>
        <v>54850</v>
      </c>
      <c r="CG37" s="237">
        <f>'BAR BB| Open rates'!CG37*0.85+25</f>
        <v>54850</v>
      </c>
      <c r="CH37" s="237">
        <f>'BAR BB| Open rates'!CH37*0.85+25</f>
        <v>56720</v>
      </c>
      <c r="CI37" s="237">
        <f>'BAR BB| Open rates'!CI37*0.85+25</f>
        <v>56720</v>
      </c>
      <c r="CJ37" s="237">
        <f>'BAR BB| Open rates'!CJ37*0.85+25</f>
        <v>54850</v>
      </c>
      <c r="CK37" s="237">
        <f>'BAR BB| Open rates'!CK37*0.85+25</f>
        <v>54850</v>
      </c>
      <c r="CL37" s="237">
        <f>'BAR BB| Open rates'!CL37*0.85+25</f>
        <v>54850</v>
      </c>
      <c r="CM37" s="237">
        <f>'BAR BB| Open rates'!CM37*0.85+25</f>
        <v>54850</v>
      </c>
      <c r="CN37" s="237">
        <f>'BAR BB| Open rates'!CN37*0.85+25</f>
        <v>54850</v>
      </c>
      <c r="CO37" s="237">
        <f>'BAR BB| Open rates'!CO37*0.85+25</f>
        <v>56720</v>
      </c>
      <c r="CP37" s="237">
        <f>'BAR BB| Open rates'!CP37*0.85+25</f>
        <v>56720</v>
      </c>
      <c r="CQ37" s="237">
        <f>'BAR BB| Open rates'!CQ37*0.85+25</f>
        <v>54850</v>
      </c>
      <c r="CR37" s="237">
        <f>'BAR BB| Open rates'!CR37*0.85+25</f>
        <v>54850</v>
      </c>
      <c r="CS37" s="237">
        <f>'BAR BB| Open rates'!CS37*0.85+25</f>
        <v>54850</v>
      </c>
      <c r="CT37" s="237">
        <f>'BAR BB| Open rates'!CT37*0.85+25</f>
        <v>54850</v>
      </c>
      <c r="CU37" s="237">
        <f>'BAR BB| Open rates'!CU37*0.85+25</f>
        <v>53405</v>
      </c>
      <c r="CV37" s="237">
        <f>'BAR BB| Open rates'!CV37*0.85+25</f>
        <v>53405</v>
      </c>
      <c r="CW37" s="237">
        <f>'BAR BB| Open rates'!CW37*0.85+25</f>
        <v>53405</v>
      </c>
      <c r="CX37" s="237">
        <f>'BAR BB| Open rates'!CX37*0.85+25</f>
        <v>51705</v>
      </c>
      <c r="CY37" s="237">
        <f>'BAR BB| Open rates'!CY37*0.85+25</f>
        <v>51705</v>
      </c>
      <c r="CZ37" s="237">
        <f>'BAR BB| Open rates'!CZ37*0.85+25</f>
        <v>51705</v>
      </c>
      <c r="DA37" s="237">
        <f>'BAR BB| Open rates'!DA37*0.85+25</f>
        <v>51705</v>
      </c>
      <c r="DB37" s="237">
        <f>'BAR BB| Open rates'!DB37*0.85+25</f>
        <v>51705</v>
      </c>
      <c r="DC37" s="237">
        <f>'BAR BB| Open rates'!DC37*0.85+25</f>
        <v>53405</v>
      </c>
      <c r="DD37" s="237">
        <f>'BAR BB| Open rates'!DD37*0.85+25</f>
        <v>53405</v>
      </c>
      <c r="DE37" s="237">
        <f>'BAR BB| Open rates'!DE37*0.85+25</f>
        <v>51705</v>
      </c>
      <c r="DF37" s="237">
        <f>'BAR BB| Open rates'!DF37*0.85+25</f>
        <v>51705</v>
      </c>
      <c r="DG37" s="237">
        <f>'BAR BB| Open rates'!DG37*0.85+25</f>
        <v>51705</v>
      </c>
      <c r="DH37" s="237">
        <f>'BAR BB| Open rates'!DH37*0.85+25</f>
        <v>51705</v>
      </c>
      <c r="DI37" s="237">
        <f>'BAR BB| Open rates'!DI37*0.85+25</f>
        <v>51705</v>
      </c>
      <c r="DJ37" s="237">
        <f>'BAR BB| Open rates'!DJ37*0.85+25</f>
        <v>53405</v>
      </c>
      <c r="DK37" s="237">
        <f>'BAR BB| Open rates'!DK37*0.85+25</f>
        <v>53405</v>
      </c>
      <c r="DL37" s="237">
        <f>'BAR BB| Open rates'!DL37*0.85+25</f>
        <v>51705</v>
      </c>
      <c r="DM37" s="237">
        <f>'BAR BB| Open rates'!DM37*0.85+25</f>
        <v>51705</v>
      </c>
      <c r="DN37" s="237">
        <f>'BAR BB| Open rates'!DN37*0.85+25</f>
        <v>51705</v>
      </c>
      <c r="DO37" s="237">
        <f>'BAR BB| Open rates'!DO37*0.85+25</f>
        <v>51705</v>
      </c>
      <c r="DP37" s="237">
        <f>'BAR BB| Open rates'!DP37*0.85+25</f>
        <v>51705</v>
      </c>
      <c r="DQ37" s="237">
        <f>'BAR BB| Open rates'!DQ37*0.85+25</f>
        <v>53405</v>
      </c>
      <c r="DR37" s="237">
        <f>'BAR BB| Open rates'!DR37*0.85+25</f>
        <v>53405</v>
      </c>
      <c r="DS37" s="237">
        <f>'BAR BB| Open rates'!DS37*0.85+25</f>
        <v>51705</v>
      </c>
      <c r="DT37" s="237">
        <f>'BAR BB| Open rates'!DT37*0.85+25</f>
        <v>51705</v>
      </c>
      <c r="DU37" s="237">
        <f>'BAR BB| Open rates'!DU37*0.85+25</f>
        <v>51705</v>
      </c>
      <c r="DV37" s="237">
        <f>'BAR BB| Open rates'!DV37*0.85+25</f>
        <v>51705</v>
      </c>
      <c r="DW37" s="237">
        <f>'BAR BB| Open rates'!DW37*0.85+25</f>
        <v>51705</v>
      </c>
      <c r="DX37" s="237">
        <f>'BAR BB| Open rates'!DX37*0.85+25</f>
        <v>53405</v>
      </c>
      <c r="DY37" s="237">
        <f>'BAR BB| Open rates'!DY37*0.85+25</f>
        <v>53405</v>
      </c>
      <c r="DZ37" s="237">
        <f>'BAR BB| Open rates'!DZ37*0.85+25</f>
        <v>54850</v>
      </c>
      <c r="EA37" s="237">
        <f>'BAR BB| Open rates'!EA37*0.85+25</f>
        <v>54850</v>
      </c>
      <c r="EB37" s="237">
        <f>'BAR BB| Open rates'!EB37*0.85+25</f>
        <v>54850</v>
      </c>
      <c r="EC37" s="237">
        <f>'BAR BB| Open rates'!EC37*0.85+25</f>
        <v>56720</v>
      </c>
      <c r="ED37" s="237">
        <f>'BAR BB| Open rates'!ED37*0.85+25</f>
        <v>56720</v>
      </c>
      <c r="EE37" s="237">
        <f>'BAR BB| Open rates'!EE37*0.85+25</f>
        <v>56720</v>
      </c>
      <c r="EF37" s="237">
        <f>'BAR BB| Open rates'!EF37*0.85+25</f>
        <v>56720</v>
      </c>
      <c r="EG37" s="237">
        <f>'BAR BB| Open rates'!EG37*0.85+25</f>
        <v>50855</v>
      </c>
      <c r="EH37" s="237">
        <f>'BAR BB| Open rates'!EH37*0.85+25</f>
        <v>46605</v>
      </c>
      <c r="EI37" s="237">
        <f>'BAR BB| Open rates'!EI37*0.85+25</f>
        <v>46605</v>
      </c>
      <c r="EJ37" s="237">
        <f>'BAR BB| Open rates'!EJ37*0.85+25</f>
        <v>46605</v>
      </c>
      <c r="EK37" s="237">
        <f>'BAR BB| Open rates'!EK37*0.85+25</f>
        <v>46605</v>
      </c>
      <c r="EL37" s="237">
        <f>'BAR BB| Open rates'!EL37*0.85+25</f>
        <v>47455</v>
      </c>
      <c r="EM37" s="237">
        <f>'BAR BB| Open rates'!EM37*0.85+25</f>
        <v>47455</v>
      </c>
      <c r="EN37" s="237">
        <f>'BAR BB| Open rates'!EN37*0.85+25</f>
        <v>46605</v>
      </c>
      <c r="EO37" s="237">
        <f>'BAR BB| Open rates'!EO37*0.85+25</f>
        <v>46605</v>
      </c>
      <c r="EP37" s="237">
        <f>'BAR BB| Open rates'!EP37*0.85+25</f>
        <v>46605</v>
      </c>
      <c r="EQ37" s="237">
        <f>'BAR BB| Open rates'!EQ37*0.85+25</f>
        <v>46605</v>
      </c>
      <c r="ER37" s="237">
        <f>'BAR BB| Open rates'!ER37*0.85+25</f>
        <v>46605</v>
      </c>
      <c r="ES37" s="237">
        <f>'BAR BB| Open rates'!ES37*0.85+25</f>
        <v>47455</v>
      </c>
      <c r="ET37" s="237">
        <f>'BAR BB| Open rates'!ET37*0.85+25</f>
        <v>47455</v>
      </c>
      <c r="EU37" s="237">
        <f>'BAR BB| Open rates'!EU37*0.85+25</f>
        <v>46605</v>
      </c>
      <c r="EV37" s="237">
        <f>'BAR BB| Open rates'!EV37*0.85+25</f>
        <v>46605</v>
      </c>
      <c r="EW37" s="237">
        <f>'BAR BB| Open rates'!EW37*0.85+25</f>
        <v>46605</v>
      </c>
      <c r="EX37" s="237">
        <f>'BAR BB| Open rates'!EX37*0.85+25</f>
        <v>46605</v>
      </c>
      <c r="EY37" s="237">
        <f>'BAR BB| Open rates'!EY37*0.85+25</f>
        <v>46605</v>
      </c>
      <c r="EZ37" s="237">
        <f>'BAR BB| Open rates'!EZ37*0.85+25</f>
        <v>47455</v>
      </c>
      <c r="FA37" s="237">
        <f>'BAR BB| Open rates'!FA37*0.85+25</f>
        <v>47455</v>
      </c>
      <c r="FB37" s="237">
        <f>'BAR BB| Open rates'!FB37*0.85+25</f>
        <v>46605</v>
      </c>
      <c r="FC37" s="237">
        <f>'BAR BB| Open rates'!FC37*0.85+25</f>
        <v>46605</v>
      </c>
      <c r="FD37" s="237">
        <f>'BAR BB| Open rates'!FD37*0.85+25</f>
        <v>46605</v>
      </c>
      <c r="FE37" s="237">
        <f>'BAR BB| Open rates'!FE37*0.85+25</f>
        <v>46605</v>
      </c>
      <c r="FF37" s="237">
        <f>'BAR BB| Open rates'!FF37*0.85+25</f>
        <v>46605</v>
      </c>
      <c r="FG37" s="237">
        <f>'BAR BB| Open rates'!FG37*0.85+25</f>
        <v>47455</v>
      </c>
      <c r="FH37" s="237">
        <f>'BAR BB| Open rates'!FH37*0.85+25</f>
        <v>47455</v>
      </c>
      <c r="FI37" s="237">
        <f>'BAR BB| Open rates'!FI37*0.85+25</f>
        <v>46605</v>
      </c>
      <c r="FJ37" s="237">
        <f>'BAR BB| Open rates'!FJ37*0.85+25</f>
        <v>46605</v>
      </c>
      <c r="FK37" s="237">
        <f>'BAR BB| Open rates'!FK37*0.85+25</f>
        <v>46605</v>
      </c>
      <c r="FL37" s="237">
        <f>'BAR BB| Open rates'!FL37*0.85+25</f>
        <v>46605</v>
      </c>
      <c r="FM37" s="237">
        <f>'BAR BB| Open rates'!FM37*0.85+25</f>
        <v>46605</v>
      </c>
      <c r="FN37" s="237">
        <f>'BAR BB| Open rates'!FN37*0.85+25</f>
        <v>47455</v>
      </c>
      <c r="FO37" s="237">
        <f>'BAR BB| Open rates'!FO37*0.85+25</f>
        <v>47455</v>
      </c>
      <c r="FP37" s="237">
        <f>'BAR BB| Open rates'!FP37*0.85+25</f>
        <v>46605</v>
      </c>
      <c r="FQ37" s="237">
        <f>'BAR BB| Open rates'!FQ37*0.85+25</f>
        <v>46605</v>
      </c>
      <c r="FR37" s="237">
        <f>'BAR BB| Open rates'!FR37*0.85+25</f>
        <v>46605</v>
      </c>
      <c r="FS37" s="237">
        <f>'BAR BB| Open rates'!FS37*0.85+25</f>
        <v>46605</v>
      </c>
      <c r="FT37" s="237">
        <f>'BAR BB| Open rates'!FT37*0.85+25</f>
        <v>46605</v>
      </c>
      <c r="FU37" s="237">
        <f>'BAR BB| Open rates'!FU37*0.85+25</f>
        <v>47455</v>
      </c>
      <c r="FV37" s="237">
        <f>'BAR BB| Open rates'!FV37*0.85+25</f>
        <v>47455</v>
      </c>
      <c r="FW37" s="237">
        <f>'BAR BB| Open rates'!FW37*0.85+25</f>
        <v>50600</v>
      </c>
      <c r="FX37" s="237">
        <f>'BAR BB| Open rates'!FX37*0.85+25</f>
        <v>50600</v>
      </c>
      <c r="FY37" s="237">
        <f>'BAR BB| Open rates'!FY37*0.85+25</f>
        <v>50600</v>
      </c>
      <c r="FZ37" s="237">
        <f>'BAR BB| Open rates'!FZ37*0.85+25</f>
        <v>50600</v>
      </c>
      <c r="GA37" s="237">
        <f>'BAR BB| Open rates'!GA37*0.85+25</f>
        <v>50600</v>
      </c>
      <c r="GB37" s="237">
        <f>'BAR BB| Open rates'!GB37*0.85+25</f>
        <v>52470</v>
      </c>
      <c r="GC37" s="237">
        <f>'BAR BB| Open rates'!GC37*0.85+25</f>
        <v>52470</v>
      </c>
      <c r="GD37" s="237">
        <f>'BAR BB| Open rates'!GD37*0.85+25</f>
        <v>52470</v>
      </c>
      <c r="GE37" s="237">
        <f>'BAR BB| Open rates'!GE37*0.85+25</f>
        <v>52470</v>
      </c>
    </row>
    <row r="38" spans="1:187" x14ac:dyDescent="0.2">
      <c r="A38" s="237">
        <v>6</v>
      </c>
      <c r="B38" s="237">
        <f>'BAR BB| Open rates'!B38*0.85+25</f>
        <v>77800</v>
      </c>
      <c r="C38" s="237">
        <f>'BAR BB| Open rates'!C38*0.85+25</f>
        <v>77800</v>
      </c>
      <c r="D38" s="237">
        <f>'BAR BB| Open rates'!D38*0.85+25</f>
        <v>75505</v>
      </c>
      <c r="E38" s="237">
        <f>'BAR BB| Open rates'!E38*0.85+25</f>
        <v>75505</v>
      </c>
      <c r="F38" s="237">
        <f>'BAR BB| Open rates'!F38*0.85+25</f>
        <v>73635</v>
      </c>
      <c r="G38" s="237">
        <f>'BAR BB| Open rates'!G38*0.85+25</f>
        <v>75505</v>
      </c>
      <c r="H38" s="237">
        <f>'BAR BB| Open rates'!H38*0.85+25</f>
        <v>75505</v>
      </c>
      <c r="I38" s="237">
        <f>'BAR BB| Open rates'!I38*0.85+25</f>
        <v>77205</v>
      </c>
      <c r="J38" s="237">
        <f>'BAR BB| Open rates'!J38*0.85+25</f>
        <v>77205</v>
      </c>
      <c r="K38" s="237">
        <f>'BAR BB| Open rates'!K38*0.85+25</f>
        <v>75505</v>
      </c>
      <c r="L38" s="237">
        <f>'BAR BB| Open rates'!L38*0.85+25</f>
        <v>75505</v>
      </c>
      <c r="M38" s="237">
        <f>'BAR BB| Open rates'!M38*0.85+25</f>
        <v>75505</v>
      </c>
      <c r="N38" s="237">
        <f>'BAR BB| Open rates'!N38*0.85+25</f>
        <v>75505</v>
      </c>
      <c r="O38" s="237">
        <f>'BAR BB| Open rates'!O38*0.85+25</f>
        <v>75505</v>
      </c>
      <c r="P38" s="237">
        <f>'BAR BB| Open rates'!P38*0.85+25</f>
        <v>77205</v>
      </c>
      <c r="Q38" s="237">
        <f>'BAR BB| Open rates'!Q38*0.85+25</f>
        <v>77205</v>
      </c>
      <c r="R38" s="237">
        <f>'BAR BB| Open rates'!R38*0.85+25</f>
        <v>77205</v>
      </c>
      <c r="S38" s="237">
        <f>'BAR BB| Open rates'!S38*0.85+25</f>
        <v>77205</v>
      </c>
      <c r="T38" s="237">
        <f>'BAR BB| Open rates'!T38*0.85+25</f>
        <v>77205</v>
      </c>
      <c r="U38" s="237">
        <f>'BAR BB| Open rates'!U38*0.85+25</f>
        <v>77205</v>
      </c>
      <c r="V38" s="237">
        <f>'BAR BB| Open rates'!V38*0.85+25</f>
        <v>77205</v>
      </c>
      <c r="W38" s="237">
        <f>'BAR BB| Open rates'!W38*0.85+25</f>
        <v>78905</v>
      </c>
      <c r="X38" s="237">
        <f>'BAR BB| Open rates'!X38*0.85+25</f>
        <v>78905</v>
      </c>
      <c r="Y38" s="237">
        <f>'BAR BB| Open rates'!Y38*0.85+25</f>
        <v>77205</v>
      </c>
      <c r="Z38" s="237">
        <f>'BAR BB| Open rates'!Z38*0.85+25</f>
        <v>77205</v>
      </c>
      <c r="AA38" s="237">
        <f>'BAR BB| Open rates'!AA38*0.85+25</f>
        <v>77205</v>
      </c>
      <c r="AB38" s="237">
        <f>'BAR BB| Open rates'!AB38*0.85+25</f>
        <v>77205</v>
      </c>
      <c r="AC38" s="237">
        <f>'BAR BB| Open rates'!AC38*0.85+25</f>
        <v>77205</v>
      </c>
      <c r="AD38" s="237">
        <f>'BAR BB| Open rates'!AD38*0.85+25</f>
        <v>78905</v>
      </c>
      <c r="AE38" s="237">
        <f>'BAR BB| Open rates'!AE38*0.85+25</f>
        <v>78905</v>
      </c>
      <c r="AF38" s="237">
        <f>'BAR BB| Open rates'!AF38*0.85+25</f>
        <v>77205</v>
      </c>
      <c r="AG38" s="237">
        <f>'BAR BB| Open rates'!AG38*0.85+25</f>
        <v>77205</v>
      </c>
      <c r="AH38" s="237">
        <f>'BAR BB| Open rates'!AH38*0.85+25</f>
        <v>77205</v>
      </c>
      <c r="AI38" s="237">
        <f>'BAR BB| Open rates'!AI38*0.85+25</f>
        <v>77205</v>
      </c>
      <c r="AJ38" s="237">
        <f>'BAR BB| Open rates'!AJ38*0.85+25</f>
        <v>77205</v>
      </c>
      <c r="AK38" s="237">
        <f>'BAR BB| Open rates'!AK38*0.85+25</f>
        <v>78905</v>
      </c>
      <c r="AL38" s="237">
        <f>'BAR BB| Open rates'!AL38*0.85+25</f>
        <v>78905</v>
      </c>
      <c r="AM38" s="237">
        <f>'BAR BB| Open rates'!AM38*0.85+25</f>
        <v>77205</v>
      </c>
      <c r="AN38" s="237">
        <f>'BAR BB| Open rates'!AN38*0.85+25</f>
        <v>77205</v>
      </c>
      <c r="AO38" s="237">
        <f>'BAR BB| Open rates'!AO38*0.85+25</f>
        <v>77205</v>
      </c>
      <c r="AP38" s="237">
        <f>'BAR BB| Open rates'!AP38*0.85+25</f>
        <v>77205</v>
      </c>
      <c r="AQ38" s="237">
        <f>'BAR BB| Open rates'!AQ38*0.85+25</f>
        <v>77205</v>
      </c>
      <c r="AR38" s="237">
        <f>'BAR BB| Open rates'!AR38*0.85+25</f>
        <v>78905</v>
      </c>
      <c r="AS38" s="237">
        <f>'BAR BB| Open rates'!AS38*0.85+25</f>
        <v>78905</v>
      </c>
      <c r="AT38" s="237">
        <f>'BAR BB| Open rates'!AT38*0.85+25</f>
        <v>77205</v>
      </c>
      <c r="AU38" s="237">
        <f>'BAR BB| Open rates'!AU38*0.85+25</f>
        <v>77205</v>
      </c>
      <c r="AV38" s="237">
        <f>'BAR BB| Open rates'!AV38*0.85+25</f>
        <v>77205</v>
      </c>
      <c r="AW38" s="237">
        <f>'BAR BB| Open rates'!AW38*0.85+25</f>
        <v>77205</v>
      </c>
      <c r="AX38" s="237">
        <f>'BAR BB| Open rates'!AX38*0.85+25</f>
        <v>77205</v>
      </c>
      <c r="AY38" s="237">
        <f>'BAR BB| Open rates'!AY38*0.85+25</f>
        <v>78905</v>
      </c>
      <c r="AZ38" s="237">
        <f>'BAR BB| Open rates'!AZ38*0.85+25</f>
        <v>78905</v>
      </c>
      <c r="BA38" s="237">
        <f>'BAR BB| Open rates'!BA38*0.85+25</f>
        <v>77205</v>
      </c>
      <c r="BB38" s="237">
        <f>'BAR BB| Open rates'!BB38*0.85+25</f>
        <v>77205</v>
      </c>
      <c r="BC38" s="237">
        <f>'BAR BB| Open rates'!BC38*0.85+25</f>
        <v>77205</v>
      </c>
      <c r="BD38" s="237">
        <f>'BAR BB| Open rates'!BD38*0.85+25</f>
        <v>77205</v>
      </c>
      <c r="BE38" s="237">
        <f>'BAR BB| Open rates'!BE38*0.85+25</f>
        <v>77205</v>
      </c>
      <c r="BF38" s="237">
        <f>'BAR BB| Open rates'!BF38*0.85+25</f>
        <v>78905</v>
      </c>
      <c r="BG38" s="237">
        <f>'BAR BB| Open rates'!BG38*0.85+25</f>
        <v>78905</v>
      </c>
      <c r="BH38" s="237">
        <f>'BAR BB| Open rates'!BH38*0.85+25</f>
        <v>74485</v>
      </c>
      <c r="BI38" s="237">
        <f>'BAR BB| Open rates'!BI38*0.85+25</f>
        <v>74485</v>
      </c>
      <c r="BJ38" s="237">
        <f>'BAR BB| Open rates'!BJ38*0.85+25</f>
        <v>74485</v>
      </c>
      <c r="BK38" s="237">
        <f>'BAR BB| Open rates'!BK38*0.85+25</f>
        <v>74485</v>
      </c>
      <c r="BL38" s="237">
        <f>'BAR BB| Open rates'!BL38*0.85+25</f>
        <v>74485</v>
      </c>
      <c r="BM38" s="237">
        <f>'BAR BB| Open rates'!BM38*0.85+25</f>
        <v>75505</v>
      </c>
      <c r="BN38" s="237">
        <f>'BAR BB| Open rates'!BN38*0.85+25</f>
        <v>75505</v>
      </c>
      <c r="BO38" s="237">
        <f>'BAR BB| Open rates'!BO38*0.85+25</f>
        <v>73635</v>
      </c>
      <c r="BP38" s="237">
        <f>'BAR BB| Open rates'!BP38*0.85+25</f>
        <v>73635</v>
      </c>
      <c r="BQ38" s="237">
        <f>'BAR BB| Open rates'!BQ38*0.85+25</f>
        <v>59270</v>
      </c>
      <c r="BR38" s="237">
        <f>'BAR BB| Open rates'!BR38*0.85+25</f>
        <v>59270</v>
      </c>
      <c r="BS38" s="237">
        <f>'BAR BB| Open rates'!BS38*0.85+25</f>
        <v>59270</v>
      </c>
      <c r="BT38" s="237">
        <f>'BAR BB| Open rates'!BT38*0.85+25</f>
        <v>59270</v>
      </c>
      <c r="BU38" s="237">
        <f>'BAR BB| Open rates'!BU38*0.85+25</f>
        <v>59270</v>
      </c>
      <c r="BV38" s="237">
        <f>'BAR BB| Open rates'!BV38*0.85+25</f>
        <v>57400</v>
      </c>
      <c r="BW38" s="237">
        <f>'BAR BB| Open rates'!BW38*0.85+25</f>
        <v>57400</v>
      </c>
      <c r="BX38" s="237">
        <f>'BAR BB| Open rates'!BX38*0.85+25</f>
        <v>57400</v>
      </c>
      <c r="BY38" s="237">
        <f>'BAR BB| Open rates'!BY38*0.85+25</f>
        <v>57400</v>
      </c>
      <c r="BZ38" s="237">
        <f>'BAR BB| Open rates'!BZ38*0.85+25</f>
        <v>57400</v>
      </c>
      <c r="CA38" s="237">
        <f>'BAR BB| Open rates'!CA38*0.85+25</f>
        <v>59270</v>
      </c>
      <c r="CB38" s="237">
        <f>'BAR BB| Open rates'!CB38*0.85+25</f>
        <v>59270</v>
      </c>
      <c r="CC38" s="237">
        <f>'BAR BB| Open rates'!CC38*0.85+25</f>
        <v>57400</v>
      </c>
      <c r="CD38" s="237">
        <f>'BAR BB| Open rates'!CD38*0.85+25</f>
        <v>57400</v>
      </c>
      <c r="CE38" s="237">
        <f>'BAR BB| Open rates'!CE38*0.85+25</f>
        <v>57400</v>
      </c>
      <c r="CF38" s="237">
        <f>'BAR BB| Open rates'!CF38*0.85+25</f>
        <v>57400</v>
      </c>
      <c r="CG38" s="237">
        <f>'BAR BB| Open rates'!CG38*0.85+25</f>
        <v>57400</v>
      </c>
      <c r="CH38" s="237">
        <f>'BAR BB| Open rates'!CH38*0.85+25</f>
        <v>59270</v>
      </c>
      <c r="CI38" s="237">
        <f>'BAR BB| Open rates'!CI38*0.85+25</f>
        <v>59270</v>
      </c>
      <c r="CJ38" s="237">
        <f>'BAR BB| Open rates'!CJ38*0.85+25</f>
        <v>57400</v>
      </c>
      <c r="CK38" s="237">
        <f>'BAR BB| Open rates'!CK38*0.85+25</f>
        <v>57400</v>
      </c>
      <c r="CL38" s="237">
        <f>'BAR BB| Open rates'!CL38*0.85+25</f>
        <v>57400</v>
      </c>
      <c r="CM38" s="237">
        <f>'BAR BB| Open rates'!CM38*0.85+25</f>
        <v>57400</v>
      </c>
      <c r="CN38" s="237">
        <f>'BAR BB| Open rates'!CN38*0.85+25</f>
        <v>57400</v>
      </c>
      <c r="CO38" s="237">
        <f>'BAR BB| Open rates'!CO38*0.85+25</f>
        <v>59270</v>
      </c>
      <c r="CP38" s="237">
        <f>'BAR BB| Open rates'!CP38*0.85+25</f>
        <v>59270</v>
      </c>
      <c r="CQ38" s="237">
        <f>'BAR BB| Open rates'!CQ38*0.85+25</f>
        <v>57400</v>
      </c>
      <c r="CR38" s="237">
        <f>'BAR BB| Open rates'!CR38*0.85+25</f>
        <v>57400</v>
      </c>
      <c r="CS38" s="237">
        <f>'BAR BB| Open rates'!CS38*0.85+25</f>
        <v>57400</v>
      </c>
      <c r="CT38" s="237">
        <f>'BAR BB| Open rates'!CT38*0.85+25</f>
        <v>57400</v>
      </c>
      <c r="CU38" s="237">
        <f>'BAR BB| Open rates'!CU38*0.85+25</f>
        <v>55955</v>
      </c>
      <c r="CV38" s="237">
        <f>'BAR BB| Open rates'!CV38*0.85+25</f>
        <v>55955</v>
      </c>
      <c r="CW38" s="237">
        <f>'BAR BB| Open rates'!CW38*0.85+25</f>
        <v>55955</v>
      </c>
      <c r="CX38" s="237">
        <f>'BAR BB| Open rates'!CX38*0.85+25</f>
        <v>54255</v>
      </c>
      <c r="CY38" s="237">
        <f>'BAR BB| Open rates'!CY38*0.85+25</f>
        <v>54255</v>
      </c>
      <c r="CZ38" s="237">
        <f>'BAR BB| Open rates'!CZ38*0.85+25</f>
        <v>54255</v>
      </c>
      <c r="DA38" s="237">
        <f>'BAR BB| Open rates'!DA38*0.85+25</f>
        <v>54255</v>
      </c>
      <c r="DB38" s="237">
        <f>'BAR BB| Open rates'!DB38*0.85+25</f>
        <v>54255</v>
      </c>
      <c r="DC38" s="237">
        <f>'BAR BB| Open rates'!DC38*0.85+25</f>
        <v>55955</v>
      </c>
      <c r="DD38" s="237">
        <f>'BAR BB| Open rates'!DD38*0.85+25</f>
        <v>55955</v>
      </c>
      <c r="DE38" s="237">
        <f>'BAR BB| Open rates'!DE38*0.85+25</f>
        <v>54255</v>
      </c>
      <c r="DF38" s="237">
        <f>'BAR BB| Open rates'!DF38*0.85+25</f>
        <v>54255</v>
      </c>
      <c r="DG38" s="237">
        <f>'BAR BB| Open rates'!DG38*0.85+25</f>
        <v>54255</v>
      </c>
      <c r="DH38" s="237">
        <f>'BAR BB| Open rates'!DH38*0.85+25</f>
        <v>54255</v>
      </c>
      <c r="DI38" s="237">
        <f>'BAR BB| Open rates'!DI38*0.85+25</f>
        <v>54255</v>
      </c>
      <c r="DJ38" s="237">
        <f>'BAR BB| Open rates'!DJ38*0.85+25</f>
        <v>55955</v>
      </c>
      <c r="DK38" s="237">
        <f>'BAR BB| Open rates'!DK38*0.85+25</f>
        <v>55955</v>
      </c>
      <c r="DL38" s="237">
        <f>'BAR BB| Open rates'!DL38*0.85+25</f>
        <v>54255</v>
      </c>
      <c r="DM38" s="237">
        <f>'BAR BB| Open rates'!DM38*0.85+25</f>
        <v>54255</v>
      </c>
      <c r="DN38" s="237">
        <f>'BAR BB| Open rates'!DN38*0.85+25</f>
        <v>54255</v>
      </c>
      <c r="DO38" s="237">
        <f>'BAR BB| Open rates'!DO38*0.85+25</f>
        <v>54255</v>
      </c>
      <c r="DP38" s="237">
        <f>'BAR BB| Open rates'!DP38*0.85+25</f>
        <v>54255</v>
      </c>
      <c r="DQ38" s="237">
        <f>'BAR BB| Open rates'!DQ38*0.85+25</f>
        <v>55955</v>
      </c>
      <c r="DR38" s="237">
        <f>'BAR BB| Open rates'!DR38*0.85+25</f>
        <v>55955</v>
      </c>
      <c r="DS38" s="237">
        <f>'BAR BB| Open rates'!DS38*0.85+25</f>
        <v>54255</v>
      </c>
      <c r="DT38" s="237">
        <f>'BAR BB| Open rates'!DT38*0.85+25</f>
        <v>54255</v>
      </c>
      <c r="DU38" s="237">
        <f>'BAR BB| Open rates'!DU38*0.85+25</f>
        <v>54255</v>
      </c>
      <c r="DV38" s="237">
        <f>'BAR BB| Open rates'!DV38*0.85+25</f>
        <v>54255</v>
      </c>
      <c r="DW38" s="237">
        <f>'BAR BB| Open rates'!DW38*0.85+25</f>
        <v>54255</v>
      </c>
      <c r="DX38" s="237">
        <f>'BAR BB| Open rates'!DX38*0.85+25</f>
        <v>55955</v>
      </c>
      <c r="DY38" s="237">
        <f>'BAR BB| Open rates'!DY38*0.85+25</f>
        <v>55955</v>
      </c>
      <c r="DZ38" s="237">
        <f>'BAR BB| Open rates'!DZ38*0.85+25</f>
        <v>57400</v>
      </c>
      <c r="EA38" s="237">
        <f>'BAR BB| Open rates'!EA38*0.85+25</f>
        <v>57400</v>
      </c>
      <c r="EB38" s="237">
        <f>'BAR BB| Open rates'!EB38*0.85+25</f>
        <v>57400</v>
      </c>
      <c r="EC38" s="237">
        <f>'BAR BB| Open rates'!EC38*0.85+25</f>
        <v>59270</v>
      </c>
      <c r="ED38" s="237">
        <f>'BAR BB| Open rates'!ED38*0.85+25</f>
        <v>59270</v>
      </c>
      <c r="EE38" s="237">
        <f>'BAR BB| Open rates'!EE38*0.85+25</f>
        <v>59270</v>
      </c>
      <c r="EF38" s="237">
        <f>'BAR BB| Open rates'!EF38*0.85+25</f>
        <v>59270</v>
      </c>
      <c r="EG38" s="237">
        <f>'BAR BB| Open rates'!EG38*0.85+25</f>
        <v>53405</v>
      </c>
      <c r="EH38" s="237">
        <f>'BAR BB| Open rates'!EH38*0.85+25</f>
        <v>49155</v>
      </c>
      <c r="EI38" s="237">
        <f>'BAR BB| Open rates'!EI38*0.85+25</f>
        <v>49155</v>
      </c>
      <c r="EJ38" s="237">
        <f>'BAR BB| Open rates'!EJ38*0.85+25</f>
        <v>49155</v>
      </c>
      <c r="EK38" s="237">
        <f>'BAR BB| Open rates'!EK38*0.85+25</f>
        <v>49155</v>
      </c>
      <c r="EL38" s="237">
        <f>'BAR BB| Open rates'!EL38*0.85+25</f>
        <v>50005</v>
      </c>
      <c r="EM38" s="237">
        <f>'BAR BB| Open rates'!EM38*0.85+25</f>
        <v>50005</v>
      </c>
      <c r="EN38" s="237">
        <f>'BAR BB| Open rates'!EN38*0.85+25</f>
        <v>49155</v>
      </c>
      <c r="EO38" s="237">
        <f>'BAR BB| Open rates'!EO38*0.85+25</f>
        <v>49155</v>
      </c>
      <c r="EP38" s="237">
        <f>'BAR BB| Open rates'!EP38*0.85+25</f>
        <v>49155</v>
      </c>
      <c r="EQ38" s="237">
        <f>'BAR BB| Open rates'!EQ38*0.85+25</f>
        <v>49155</v>
      </c>
      <c r="ER38" s="237">
        <f>'BAR BB| Open rates'!ER38*0.85+25</f>
        <v>49155</v>
      </c>
      <c r="ES38" s="237">
        <f>'BAR BB| Open rates'!ES38*0.85+25</f>
        <v>50005</v>
      </c>
      <c r="ET38" s="237">
        <f>'BAR BB| Open rates'!ET38*0.85+25</f>
        <v>50005</v>
      </c>
      <c r="EU38" s="237">
        <f>'BAR BB| Open rates'!EU38*0.85+25</f>
        <v>49155</v>
      </c>
      <c r="EV38" s="237">
        <f>'BAR BB| Open rates'!EV38*0.85+25</f>
        <v>49155</v>
      </c>
      <c r="EW38" s="237">
        <f>'BAR BB| Open rates'!EW38*0.85+25</f>
        <v>49155</v>
      </c>
      <c r="EX38" s="237">
        <f>'BAR BB| Open rates'!EX38*0.85+25</f>
        <v>49155</v>
      </c>
      <c r="EY38" s="237">
        <f>'BAR BB| Open rates'!EY38*0.85+25</f>
        <v>49155</v>
      </c>
      <c r="EZ38" s="237">
        <f>'BAR BB| Open rates'!EZ38*0.85+25</f>
        <v>50005</v>
      </c>
      <c r="FA38" s="237">
        <f>'BAR BB| Open rates'!FA38*0.85+25</f>
        <v>50005</v>
      </c>
      <c r="FB38" s="237">
        <f>'BAR BB| Open rates'!FB38*0.85+25</f>
        <v>49155</v>
      </c>
      <c r="FC38" s="237">
        <f>'BAR BB| Open rates'!FC38*0.85+25</f>
        <v>49155</v>
      </c>
      <c r="FD38" s="237">
        <f>'BAR BB| Open rates'!FD38*0.85+25</f>
        <v>49155</v>
      </c>
      <c r="FE38" s="237">
        <f>'BAR BB| Open rates'!FE38*0.85+25</f>
        <v>49155</v>
      </c>
      <c r="FF38" s="237">
        <f>'BAR BB| Open rates'!FF38*0.85+25</f>
        <v>49155</v>
      </c>
      <c r="FG38" s="237">
        <f>'BAR BB| Open rates'!FG38*0.85+25</f>
        <v>50005</v>
      </c>
      <c r="FH38" s="237">
        <f>'BAR BB| Open rates'!FH38*0.85+25</f>
        <v>50005</v>
      </c>
      <c r="FI38" s="237">
        <f>'BAR BB| Open rates'!FI38*0.85+25</f>
        <v>49155</v>
      </c>
      <c r="FJ38" s="237">
        <f>'BAR BB| Open rates'!FJ38*0.85+25</f>
        <v>49155</v>
      </c>
      <c r="FK38" s="237">
        <f>'BAR BB| Open rates'!FK38*0.85+25</f>
        <v>49155</v>
      </c>
      <c r="FL38" s="237">
        <f>'BAR BB| Open rates'!FL38*0.85+25</f>
        <v>49155</v>
      </c>
      <c r="FM38" s="237">
        <f>'BAR BB| Open rates'!FM38*0.85+25</f>
        <v>49155</v>
      </c>
      <c r="FN38" s="237">
        <f>'BAR BB| Open rates'!FN38*0.85+25</f>
        <v>50005</v>
      </c>
      <c r="FO38" s="237">
        <f>'BAR BB| Open rates'!FO38*0.85+25</f>
        <v>50005</v>
      </c>
      <c r="FP38" s="237">
        <f>'BAR BB| Open rates'!FP38*0.85+25</f>
        <v>49155</v>
      </c>
      <c r="FQ38" s="237">
        <f>'BAR BB| Open rates'!FQ38*0.85+25</f>
        <v>49155</v>
      </c>
      <c r="FR38" s="237">
        <f>'BAR BB| Open rates'!FR38*0.85+25</f>
        <v>49155</v>
      </c>
      <c r="FS38" s="237">
        <f>'BAR BB| Open rates'!FS38*0.85+25</f>
        <v>49155</v>
      </c>
      <c r="FT38" s="237">
        <f>'BAR BB| Open rates'!FT38*0.85+25</f>
        <v>49155</v>
      </c>
      <c r="FU38" s="237">
        <f>'BAR BB| Open rates'!FU38*0.85+25</f>
        <v>50005</v>
      </c>
      <c r="FV38" s="237">
        <f>'BAR BB| Open rates'!FV38*0.85+25</f>
        <v>50005</v>
      </c>
      <c r="FW38" s="237">
        <f>'BAR BB| Open rates'!FW38*0.85+25</f>
        <v>53150</v>
      </c>
      <c r="FX38" s="237">
        <f>'BAR BB| Open rates'!FX38*0.85+25</f>
        <v>53150</v>
      </c>
      <c r="FY38" s="237">
        <f>'BAR BB| Open rates'!FY38*0.85+25</f>
        <v>53150</v>
      </c>
      <c r="FZ38" s="237">
        <f>'BAR BB| Open rates'!FZ38*0.85+25</f>
        <v>53150</v>
      </c>
      <c r="GA38" s="237">
        <f>'BAR BB| Open rates'!GA38*0.85+25</f>
        <v>53150</v>
      </c>
      <c r="GB38" s="237">
        <f>'BAR BB| Open rates'!GB38*0.85+25</f>
        <v>55020</v>
      </c>
      <c r="GC38" s="237">
        <f>'BAR BB| Open rates'!GC38*0.85+25</f>
        <v>55020</v>
      </c>
      <c r="GD38" s="237">
        <f>'BAR BB| Open rates'!GD38*0.85+25</f>
        <v>55020</v>
      </c>
      <c r="GE38" s="237">
        <f>'BAR BB| Open rates'!GE38*0.85+25</f>
        <v>55020</v>
      </c>
    </row>
    <row r="39" spans="1:187" ht="24" x14ac:dyDescent="0.2">
      <c r="A39" s="236" t="s">
        <v>183</v>
      </c>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row>
    <row r="40" spans="1:187" x14ac:dyDescent="0.2">
      <c r="A40" s="237">
        <v>1</v>
      </c>
      <c r="B40" s="237">
        <f>'BAR BB| Open rates'!B40*0.85+25</f>
        <v>73550</v>
      </c>
      <c r="C40" s="237">
        <f>'BAR BB| Open rates'!C40*0.85+25</f>
        <v>73550</v>
      </c>
      <c r="D40" s="237">
        <f>'BAR BB| Open rates'!D40*0.85+25</f>
        <v>71255</v>
      </c>
      <c r="E40" s="237">
        <f>'BAR BB| Open rates'!E40*0.85+25</f>
        <v>71255</v>
      </c>
      <c r="F40" s="237">
        <f>'BAR BB| Open rates'!F40*0.85+25</f>
        <v>69385</v>
      </c>
      <c r="G40" s="237">
        <f>'BAR BB| Open rates'!G40*0.85+25</f>
        <v>71255</v>
      </c>
      <c r="H40" s="237">
        <f>'BAR BB| Open rates'!H40*0.85+25</f>
        <v>71255</v>
      </c>
      <c r="I40" s="237">
        <f>'BAR BB| Open rates'!I40*0.85+25</f>
        <v>72955</v>
      </c>
      <c r="J40" s="237">
        <f>'BAR BB| Open rates'!J40*0.85+25</f>
        <v>72955</v>
      </c>
      <c r="K40" s="237">
        <f>'BAR BB| Open rates'!K40*0.85+25</f>
        <v>71255</v>
      </c>
      <c r="L40" s="237">
        <f>'BAR BB| Open rates'!L40*0.85+25</f>
        <v>71255</v>
      </c>
      <c r="M40" s="237">
        <f>'BAR BB| Open rates'!M40*0.85+25</f>
        <v>71255</v>
      </c>
      <c r="N40" s="237">
        <f>'BAR BB| Open rates'!N40*0.85+25</f>
        <v>71255</v>
      </c>
      <c r="O40" s="237">
        <f>'BAR BB| Open rates'!O40*0.85+25</f>
        <v>71255</v>
      </c>
      <c r="P40" s="237">
        <f>'BAR BB| Open rates'!P40*0.85+25</f>
        <v>72955</v>
      </c>
      <c r="Q40" s="237">
        <f>'BAR BB| Open rates'!Q40*0.85+25</f>
        <v>72955</v>
      </c>
      <c r="R40" s="237">
        <f>'BAR BB| Open rates'!R40*0.85+25</f>
        <v>72955</v>
      </c>
      <c r="S40" s="237">
        <f>'BAR BB| Open rates'!S40*0.85+25</f>
        <v>72955</v>
      </c>
      <c r="T40" s="237">
        <f>'BAR BB| Open rates'!T40*0.85+25</f>
        <v>72955</v>
      </c>
      <c r="U40" s="237">
        <f>'BAR BB| Open rates'!U40*0.85+25</f>
        <v>72955</v>
      </c>
      <c r="V40" s="237">
        <f>'BAR BB| Open rates'!V40*0.85+25</f>
        <v>72955</v>
      </c>
      <c r="W40" s="237">
        <f>'BAR BB| Open rates'!W40*0.85+25</f>
        <v>74655</v>
      </c>
      <c r="X40" s="237">
        <f>'BAR BB| Open rates'!X40*0.85+25</f>
        <v>74655</v>
      </c>
      <c r="Y40" s="237">
        <f>'BAR BB| Open rates'!Y40*0.85+25</f>
        <v>72955</v>
      </c>
      <c r="Z40" s="237">
        <f>'BAR BB| Open rates'!Z40*0.85+25</f>
        <v>72955</v>
      </c>
      <c r="AA40" s="237">
        <f>'BAR BB| Open rates'!AA40*0.85+25</f>
        <v>72955</v>
      </c>
      <c r="AB40" s="237">
        <f>'BAR BB| Open rates'!AB40*0.85+25</f>
        <v>72955</v>
      </c>
      <c r="AC40" s="237">
        <f>'BAR BB| Open rates'!AC40*0.85+25</f>
        <v>72955</v>
      </c>
      <c r="AD40" s="237">
        <f>'BAR BB| Open rates'!AD40*0.85+25</f>
        <v>74655</v>
      </c>
      <c r="AE40" s="237">
        <f>'BAR BB| Open rates'!AE40*0.85+25</f>
        <v>74655</v>
      </c>
      <c r="AF40" s="237">
        <f>'BAR BB| Open rates'!AF40*0.85+25</f>
        <v>72955</v>
      </c>
      <c r="AG40" s="237">
        <f>'BAR BB| Open rates'!AG40*0.85+25</f>
        <v>72955</v>
      </c>
      <c r="AH40" s="237">
        <f>'BAR BB| Open rates'!AH40*0.85+25</f>
        <v>72955</v>
      </c>
      <c r="AI40" s="237">
        <f>'BAR BB| Open rates'!AI40*0.85+25</f>
        <v>72955</v>
      </c>
      <c r="AJ40" s="237">
        <f>'BAR BB| Open rates'!AJ40*0.85+25</f>
        <v>72955</v>
      </c>
      <c r="AK40" s="237">
        <f>'BAR BB| Open rates'!AK40*0.85+25</f>
        <v>74655</v>
      </c>
      <c r="AL40" s="237">
        <f>'BAR BB| Open rates'!AL40*0.85+25</f>
        <v>74655</v>
      </c>
      <c r="AM40" s="237">
        <f>'BAR BB| Open rates'!AM40*0.85+25</f>
        <v>72955</v>
      </c>
      <c r="AN40" s="237">
        <f>'BAR BB| Open rates'!AN40*0.85+25</f>
        <v>72955</v>
      </c>
      <c r="AO40" s="237">
        <f>'BAR BB| Open rates'!AO40*0.85+25</f>
        <v>72955</v>
      </c>
      <c r="AP40" s="237">
        <f>'BAR BB| Open rates'!AP40*0.85+25</f>
        <v>72955</v>
      </c>
      <c r="AQ40" s="237">
        <f>'BAR BB| Open rates'!AQ40*0.85+25</f>
        <v>72955</v>
      </c>
      <c r="AR40" s="237">
        <f>'BAR BB| Open rates'!AR40*0.85+25</f>
        <v>74655</v>
      </c>
      <c r="AS40" s="237">
        <f>'BAR BB| Open rates'!AS40*0.85+25</f>
        <v>74655</v>
      </c>
      <c r="AT40" s="237">
        <f>'BAR BB| Open rates'!AT40*0.85+25</f>
        <v>72955</v>
      </c>
      <c r="AU40" s="237">
        <f>'BAR BB| Open rates'!AU40*0.85+25</f>
        <v>72955</v>
      </c>
      <c r="AV40" s="237">
        <f>'BAR BB| Open rates'!AV40*0.85+25</f>
        <v>72955</v>
      </c>
      <c r="AW40" s="237">
        <f>'BAR BB| Open rates'!AW40*0.85+25</f>
        <v>72955</v>
      </c>
      <c r="AX40" s="237">
        <f>'BAR BB| Open rates'!AX40*0.85+25</f>
        <v>72955</v>
      </c>
      <c r="AY40" s="237">
        <f>'BAR BB| Open rates'!AY40*0.85+25</f>
        <v>74655</v>
      </c>
      <c r="AZ40" s="237">
        <f>'BAR BB| Open rates'!AZ40*0.85+25</f>
        <v>74655</v>
      </c>
      <c r="BA40" s="237">
        <f>'BAR BB| Open rates'!BA40*0.85+25</f>
        <v>72955</v>
      </c>
      <c r="BB40" s="237">
        <f>'BAR BB| Open rates'!BB40*0.85+25</f>
        <v>72955</v>
      </c>
      <c r="BC40" s="237">
        <f>'BAR BB| Open rates'!BC40*0.85+25</f>
        <v>72955</v>
      </c>
      <c r="BD40" s="237">
        <f>'BAR BB| Open rates'!BD40*0.85+25</f>
        <v>72955</v>
      </c>
      <c r="BE40" s="237">
        <f>'BAR BB| Open rates'!BE40*0.85+25</f>
        <v>72955</v>
      </c>
      <c r="BF40" s="237">
        <f>'BAR BB| Open rates'!BF40*0.85+25</f>
        <v>74655</v>
      </c>
      <c r="BG40" s="237">
        <f>'BAR BB| Open rates'!BG40*0.85+25</f>
        <v>74655</v>
      </c>
      <c r="BH40" s="237">
        <f>'BAR BB| Open rates'!BH40*0.85+25</f>
        <v>70235</v>
      </c>
      <c r="BI40" s="237">
        <f>'BAR BB| Open rates'!BI40*0.85+25</f>
        <v>70235</v>
      </c>
      <c r="BJ40" s="237">
        <f>'BAR BB| Open rates'!BJ40*0.85+25</f>
        <v>70235</v>
      </c>
      <c r="BK40" s="237">
        <f>'BAR BB| Open rates'!BK40*0.85+25</f>
        <v>70235</v>
      </c>
      <c r="BL40" s="237">
        <f>'BAR BB| Open rates'!BL40*0.85+25</f>
        <v>70235</v>
      </c>
      <c r="BM40" s="237">
        <f>'BAR BB| Open rates'!BM40*0.85+25</f>
        <v>71255</v>
      </c>
      <c r="BN40" s="237">
        <f>'BAR BB| Open rates'!BN40*0.85+25</f>
        <v>71255</v>
      </c>
      <c r="BO40" s="237">
        <f>'BAR BB| Open rates'!BO40*0.85+25</f>
        <v>69385</v>
      </c>
      <c r="BP40" s="237">
        <f>'BAR BB| Open rates'!BP40*0.85+25</f>
        <v>69385</v>
      </c>
      <c r="BQ40" s="237">
        <f>'BAR BB| Open rates'!BQ40*0.85+25</f>
        <v>58505</v>
      </c>
      <c r="BR40" s="237">
        <f>'BAR BB| Open rates'!BR40*0.85+25</f>
        <v>58505</v>
      </c>
      <c r="BS40" s="237">
        <f>'BAR BB| Open rates'!BS40*0.85+25</f>
        <v>58505</v>
      </c>
      <c r="BT40" s="237">
        <f>'BAR BB| Open rates'!BT40*0.85+25</f>
        <v>58505</v>
      </c>
      <c r="BU40" s="237">
        <f>'BAR BB| Open rates'!BU40*0.85+25</f>
        <v>58505</v>
      </c>
      <c r="BV40" s="237">
        <f>'BAR BB| Open rates'!BV40*0.85+25</f>
        <v>56635</v>
      </c>
      <c r="BW40" s="237">
        <f>'BAR BB| Open rates'!BW40*0.85+25</f>
        <v>56635</v>
      </c>
      <c r="BX40" s="237">
        <f>'BAR BB| Open rates'!BX40*0.85+25</f>
        <v>56635</v>
      </c>
      <c r="BY40" s="237">
        <f>'BAR BB| Open rates'!BY40*0.85+25</f>
        <v>56635</v>
      </c>
      <c r="BZ40" s="237">
        <f>'BAR BB| Open rates'!BZ40*0.85+25</f>
        <v>56635</v>
      </c>
      <c r="CA40" s="237">
        <f>'BAR BB| Open rates'!CA40*0.85+25</f>
        <v>58505</v>
      </c>
      <c r="CB40" s="237">
        <f>'BAR BB| Open rates'!CB40*0.85+25</f>
        <v>58505</v>
      </c>
      <c r="CC40" s="237">
        <f>'BAR BB| Open rates'!CC40*0.85+25</f>
        <v>56635</v>
      </c>
      <c r="CD40" s="237">
        <f>'BAR BB| Open rates'!CD40*0.85+25</f>
        <v>56635</v>
      </c>
      <c r="CE40" s="237">
        <f>'BAR BB| Open rates'!CE40*0.85+25</f>
        <v>56635</v>
      </c>
      <c r="CF40" s="237">
        <f>'BAR BB| Open rates'!CF40*0.85+25</f>
        <v>56635</v>
      </c>
      <c r="CG40" s="237">
        <f>'BAR BB| Open rates'!CG40*0.85+25</f>
        <v>56635</v>
      </c>
      <c r="CH40" s="237">
        <f>'BAR BB| Open rates'!CH40*0.85+25</f>
        <v>58505</v>
      </c>
      <c r="CI40" s="237">
        <f>'BAR BB| Open rates'!CI40*0.85+25</f>
        <v>58505</v>
      </c>
      <c r="CJ40" s="237">
        <f>'BAR BB| Open rates'!CJ40*0.85+25</f>
        <v>56635</v>
      </c>
      <c r="CK40" s="237">
        <f>'BAR BB| Open rates'!CK40*0.85+25</f>
        <v>56635</v>
      </c>
      <c r="CL40" s="237">
        <f>'BAR BB| Open rates'!CL40*0.85+25</f>
        <v>56635</v>
      </c>
      <c r="CM40" s="237">
        <f>'BAR BB| Open rates'!CM40*0.85+25</f>
        <v>56635</v>
      </c>
      <c r="CN40" s="237">
        <f>'BAR BB| Open rates'!CN40*0.85+25</f>
        <v>56635</v>
      </c>
      <c r="CO40" s="237">
        <f>'BAR BB| Open rates'!CO40*0.85+25</f>
        <v>58505</v>
      </c>
      <c r="CP40" s="237">
        <f>'BAR BB| Open rates'!CP40*0.85+25</f>
        <v>58505</v>
      </c>
      <c r="CQ40" s="237">
        <f>'BAR BB| Open rates'!CQ40*0.85+25</f>
        <v>56635</v>
      </c>
      <c r="CR40" s="237">
        <f>'BAR BB| Open rates'!CR40*0.85+25</f>
        <v>56635</v>
      </c>
      <c r="CS40" s="237">
        <f>'BAR BB| Open rates'!CS40*0.85+25</f>
        <v>56635</v>
      </c>
      <c r="CT40" s="237">
        <f>'BAR BB| Open rates'!CT40*0.85+25</f>
        <v>56635</v>
      </c>
      <c r="CU40" s="237">
        <f>'BAR BB| Open rates'!CU40*0.85+25</f>
        <v>49750</v>
      </c>
      <c r="CV40" s="237">
        <f>'BAR BB| Open rates'!CV40*0.85+25</f>
        <v>49750</v>
      </c>
      <c r="CW40" s="237">
        <f>'BAR BB| Open rates'!CW40*0.85+25</f>
        <v>49750</v>
      </c>
      <c r="CX40" s="237">
        <f>'BAR BB| Open rates'!CX40*0.85+25</f>
        <v>48050</v>
      </c>
      <c r="CY40" s="237">
        <f>'BAR BB| Open rates'!CY40*0.85+25</f>
        <v>48050</v>
      </c>
      <c r="CZ40" s="237">
        <f>'BAR BB| Open rates'!CZ40*0.85+25</f>
        <v>48050</v>
      </c>
      <c r="DA40" s="237">
        <f>'BAR BB| Open rates'!DA40*0.85+25</f>
        <v>48050</v>
      </c>
      <c r="DB40" s="237">
        <f>'BAR BB| Open rates'!DB40*0.85+25</f>
        <v>48050</v>
      </c>
      <c r="DC40" s="237">
        <f>'BAR BB| Open rates'!DC40*0.85+25</f>
        <v>49750</v>
      </c>
      <c r="DD40" s="237">
        <f>'BAR BB| Open rates'!DD40*0.85+25</f>
        <v>49750</v>
      </c>
      <c r="DE40" s="237">
        <f>'BAR BB| Open rates'!DE40*0.85+25</f>
        <v>48050</v>
      </c>
      <c r="DF40" s="237">
        <f>'BAR BB| Open rates'!DF40*0.85+25</f>
        <v>48050</v>
      </c>
      <c r="DG40" s="237">
        <f>'BAR BB| Open rates'!DG40*0.85+25</f>
        <v>48050</v>
      </c>
      <c r="DH40" s="237">
        <f>'BAR BB| Open rates'!DH40*0.85+25</f>
        <v>48050</v>
      </c>
      <c r="DI40" s="237">
        <f>'BAR BB| Open rates'!DI40*0.85+25</f>
        <v>48050</v>
      </c>
      <c r="DJ40" s="237">
        <f>'BAR BB| Open rates'!DJ40*0.85+25</f>
        <v>49750</v>
      </c>
      <c r="DK40" s="237">
        <f>'BAR BB| Open rates'!DK40*0.85+25</f>
        <v>49750</v>
      </c>
      <c r="DL40" s="237">
        <f>'BAR BB| Open rates'!DL40*0.85+25</f>
        <v>48050</v>
      </c>
      <c r="DM40" s="237">
        <f>'BAR BB| Open rates'!DM40*0.85+25</f>
        <v>48050</v>
      </c>
      <c r="DN40" s="237">
        <f>'BAR BB| Open rates'!DN40*0.85+25</f>
        <v>48050</v>
      </c>
      <c r="DO40" s="237">
        <f>'BAR BB| Open rates'!DO40*0.85+25</f>
        <v>48050</v>
      </c>
      <c r="DP40" s="237">
        <f>'BAR BB| Open rates'!DP40*0.85+25</f>
        <v>48050</v>
      </c>
      <c r="DQ40" s="237">
        <f>'BAR BB| Open rates'!DQ40*0.85+25</f>
        <v>49750</v>
      </c>
      <c r="DR40" s="237">
        <f>'BAR BB| Open rates'!DR40*0.85+25</f>
        <v>49750</v>
      </c>
      <c r="DS40" s="237">
        <f>'BAR BB| Open rates'!DS40*0.85+25</f>
        <v>48050</v>
      </c>
      <c r="DT40" s="237">
        <f>'BAR BB| Open rates'!DT40*0.85+25</f>
        <v>48050</v>
      </c>
      <c r="DU40" s="237">
        <f>'BAR BB| Open rates'!DU40*0.85+25</f>
        <v>48050</v>
      </c>
      <c r="DV40" s="237">
        <f>'BAR BB| Open rates'!DV40*0.85+25</f>
        <v>48050</v>
      </c>
      <c r="DW40" s="237">
        <f>'BAR BB| Open rates'!DW40*0.85+25</f>
        <v>48050</v>
      </c>
      <c r="DX40" s="237">
        <f>'BAR BB| Open rates'!DX40*0.85+25</f>
        <v>49750</v>
      </c>
      <c r="DY40" s="237">
        <f>'BAR BB| Open rates'!DY40*0.85+25</f>
        <v>49750</v>
      </c>
      <c r="DZ40" s="237">
        <f>'BAR BB| Open rates'!DZ40*0.85+25</f>
        <v>51195</v>
      </c>
      <c r="EA40" s="237">
        <f>'BAR BB| Open rates'!EA40*0.85+25</f>
        <v>51195</v>
      </c>
      <c r="EB40" s="237">
        <f>'BAR BB| Open rates'!EB40*0.85+25</f>
        <v>51195</v>
      </c>
      <c r="EC40" s="237">
        <f>'BAR BB| Open rates'!EC40*0.85+25</f>
        <v>53065</v>
      </c>
      <c r="ED40" s="237">
        <f>'BAR BB| Open rates'!ED40*0.85+25</f>
        <v>53065</v>
      </c>
      <c r="EE40" s="237">
        <f>'BAR BB| Open rates'!EE40*0.85+25</f>
        <v>53065</v>
      </c>
      <c r="EF40" s="237">
        <f>'BAR BB| Open rates'!EF40*0.85+25</f>
        <v>53065</v>
      </c>
      <c r="EG40" s="237">
        <f>'BAR BB| Open rates'!EG40*0.85+25</f>
        <v>47200</v>
      </c>
      <c r="EH40" s="237">
        <f>'BAR BB| Open rates'!EH40*0.85+25</f>
        <v>47200</v>
      </c>
      <c r="EI40" s="237">
        <f>'BAR BB| Open rates'!EI40*0.85+25</f>
        <v>47200</v>
      </c>
      <c r="EJ40" s="237">
        <f>'BAR BB| Open rates'!EJ40*0.85+25</f>
        <v>47200</v>
      </c>
      <c r="EK40" s="237">
        <f>'BAR BB| Open rates'!EK40*0.85+25</f>
        <v>47200</v>
      </c>
      <c r="EL40" s="237">
        <f>'BAR BB| Open rates'!EL40*0.85+25</f>
        <v>48050</v>
      </c>
      <c r="EM40" s="237">
        <f>'BAR BB| Open rates'!EM40*0.85+25</f>
        <v>48050</v>
      </c>
      <c r="EN40" s="237">
        <f>'BAR BB| Open rates'!EN40*0.85+25</f>
        <v>47200</v>
      </c>
      <c r="EO40" s="237">
        <f>'BAR BB| Open rates'!EO40*0.85+25</f>
        <v>47200</v>
      </c>
      <c r="EP40" s="237">
        <f>'BAR BB| Open rates'!EP40*0.85+25</f>
        <v>47200</v>
      </c>
      <c r="EQ40" s="237">
        <f>'BAR BB| Open rates'!EQ40*0.85+25</f>
        <v>47200</v>
      </c>
      <c r="ER40" s="237">
        <f>'BAR BB| Open rates'!ER40*0.85+25</f>
        <v>47200</v>
      </c>
      <c r="ES40" s="237">
        <f>'BAR BB| Open rates'!ES40*0.85+25</f>
        <v>48050</v>
      </c>
      <c r="ET40" s="237">
        <f>'BAR BB| Open rates'!ET40*0.85+25</f>
        <v>48050</v>
      </c>
      <c r="EU40" s="237">
        <f>'BAR BB| Open rates'!EU40*0.85+25</f>
        <v>47200</v>
      </c>
      <c r="EV40" s="237">
        <f>'BAR BB| Open rates'!EV40*0.85+25</f>
        <v>47200</v>
      </c>
      <c r="EW40" s="237">
        <f>'BAR BB| Open rates'!EW40*0.85+25</f>
        <v>47200</v>
      </c>
      <c r="EX40" s="237">
        <f>'BAR BB| Open rates'!EX40*0.85+25</f>
        <v>47200</v>
      </c>
      <c r="EY40" s="237">
        <f>'BAR BB| Open rates'!EY40*0.85+25</f>
        <v>47200</v>
      </c>
      <c r="EZ40" s="237">
        <f>'BAR BB| Open rates'!EZ40*0.85+25</f>
        <v>48050</v>
      </c>
      <c r="FA40" s="237">
        <f>'BAR BB| Open rates'!FA40*0.85+25</f>
        <v>48050</v>
      </c>
      <c r="FB40" s="237">
        <f>'BAR BB| Open rates'!FB40*0.85+25</f>
        <v>47200</v>
      </c>
      <c r="FC40" s="237">
        <f>'BAR BB| Open rates'!FC40*0.85+25</f>
        <v>47200</v>
      </c>
      <c r="FD40" s="237">
        <f>'BAR BB| Open rates'!FD40*0.85+25</f>
        <v>47200</v>
      </c>
      <c r="FE40" s="237">
        <f>'BAR BB| Open rates'!FE40*0.85+25</f>
        <v>47200</v>
      </c>
      <c r="FF40" s="237">
        <f>'BAR BB| Open rates'!FF40*0.85+25</f>
        <v>47200</v>
      </c>
      <c r="FG40" s="237">
        <f>'BAR BB| Open rates'!FG40*0.85+25</f>
        <v>48050</v>
      </c>
      <c r="FH40" s="237">
        <f>'BAR BB| Open rates'!FH40*0.85+25</f>
        <v>48050</v>
      </c>
      <c r="FI40" s="237">
        <f>'BAR BB| Open rates'!FI40*0.85+25</f>
        <v>47200</v>
      </c>
      <c r="FJ40" s="237">
        <f>'BAR BB| Open rates'!FJ40*0.85+25</f>
        <v>47200</v>
      </c>
      <c r="FK40" s="237">
        <f>'BAR BB| Open rates'!FK40*0.85+25</f>
        <v>47200</v>
      </c>
      <c r="FL40" s="237">
        <f>'BAR BB| Open rates'!FL40*0.85+25</f>
        <v>47200</v>
      </c>
      <c r="FM40" s="237">
        <f>'BAR BB| Open rates'!FM40*0.85+25</f>
        <v>47200</v>
      </c>
      <c r="FN40" s="237">
        <f>'BAR BB| Open rates'!FN40*0.85+25</f>
        <v>48050</v>
      </c>
      <c r="FO40" s="237">
        <f>'BAR BB| Open rates'!FO40*0.85+25</f>
        <v>48050</v>
      </c>
      <c r="FP40" s="237">
        <f>'BAR BB| Open rates'!FP40*0.85+25</f>
        <v>47200</v>
      </c>
      <c r="FQ40" s="237">
        <f>'BAR BB| Open rates'!FQ40*0.85+25</f>
        <v>47200</v>
      </c>
      <c r="FR40" s="237">
        <f>'BAR BB| Open rates'!FR40*0.85+25</f>
        <v>47200</v>
      </c>
      <c r="FS40" s="237">
        <f>'BAR BB| Open rates'!FS40*0.85+25</f>
        <v>47200</v>
      </c>
      <c r="FT40" s="237">
        <f>'BAR BB| Open rates'!FT40*0.85+25</f>
        <v>47200</v>
      </c>
      <c r="FU40" s="237">
        <f>'BAR BB| Open rates'!FU40*0.85+25</f>
        <v>48050</v>
      </c>
      <c r="FV40" s="237">
        <f>'BAR BB| Open rates'!FV40*0.85+25</f>
        <v>48050</v>
      </c>
      <c r="FW40" s="237">
        <f>'BAR BB| Open rates'!FW40*0.85+25</f>
        <v>51195</v>
      </c>
      <c r="FX40" s="237">
        <f>'BAR BB| Open rates'!FX40*0.85+25</f>
        <v>51195</v>
      </c>
      <c r="FY40" s="237">
        <f>'BAR BB| Open rates'!FY40*0.85+25</f>
        <v>51195</v>
      </c>
      <c r="FZ40" s="237">
        <f>'BAR BB| Open rates'!FZ40*0.85+25</f>
        <v>51195</v>
      </c>
      <c r="GA40" s="237">
        <f>'BAR BB| Open rates'!GA40*0.85+25</f>
        <v>51195</v>
      </c>
      <c r="GB40" s="237">
        <f>'BAR BB| Open rates'!GB40*0.85+25</f>
        <v>53065</v>
      </c>
      <c r="GC40" s="237">
        <f>'BAR BB| Open rates'!GC40*0.85+25</f>
        <v>53065</v>
      </c>
      <c r="GD40" s="237">
        <f>'BAR BB| Open rates'!GD40*0.85+25</f>
        <v>53065</v>
      </c>
      <c r="GE40" s="237">
        <f>'BAR BB| Open rates'!GE40*0.85+25</f>
        <v>53065</v>
      </c>
    </row>
    <row r="41" spans="1:187" x14ac:dyDescent="0.2">
      <c r="A41" s="237">
        <v>2</v>
      </c>
      <c r="B41" s="237">
        <f>'BAR BB| Open rates'!B41*0.85+25</f>
        <v>76100</v>
      </c>
      <c r="C41" s="237">
        <f>'BAR BB| Open rates'!C41*0.85+25</f>
        <v>76100</v>
      </c>
      <c r="D41" s="237">
        <f>'BAR BB| Open rates'!D41*0.85+25</f>
        <v>73805</v>
      </c>
      <c r="E41" s="237">
        <f>'BAR BB| Open rates'!E41*0.85+25</f>
        <v>73805</v>
      </c>
      <c r="F41" s="237">
        <f>'BAR BB| Open rates'!F41*0.85+25</f>
        <v>71935</v>
      </c>
      <c r="G41" s="237">
        <f>'BAR BB| Open rates'!G41*0.85+25</f>
        <v>73805</v>
      </c>
      <c r="H41" s="237">
        <f>'BAR BB| Open rates'!H41*0.85+25</f>
        <v>73805</v>
      </c>
      <c r="I41" s="237">
        <f>'BAR BB| Open rates'!I41*0.85+25</f>
        <v>75505</v>
      </c>
      <c r="J41" s="237">
        <f>'BAR BB| Open rates'!J41*0.85+25</f>
        <v>75505</v>
      </c>
      <c r="K41" s="237">
        <f>'BAR BB| Open rates'!K41*0.85+25</f>
        <v>73805</v>
      </c>
      <c r="L41" s="237">
        <f>'BAR BB| Open rates'!L41*0.85+25</f>
        <v>73805</v>
      </c>
      <c r="M41" s="237">
        <f>'BAR BB| Open rates'!M41*0.85+25</f>
        <v>73805</v>
      </c>
      <c r="N41" s="237">
        <f>'BAR BB| Open rates'!N41*0.85+25</f>
        <v>73805</v>
      </c>
      <c r="O41" s="237">
        <f>'BAR BB| Open rates'!O41*0.85+25</f>
        <v>73805</v>
      </c>
      <c r="P41" s="237">
        <f>'BAR BB| Open rates'!P41*0.85+25</f>
        <v>75505</v>
      </c>
      <c r="Q41" s="237">
        <f>'BAR BB| Open rates'!Q41*0.85+25</f>
        <v>75505</v>
      </c>
      <c r="R41" s="237">
        <f>'BAR BB| Open rates'!R41*0.85+25</f>
        <v>75505</v>
      </c>
      <c r="S41" s="237">
        <f>'BAR BB| Open rates'!S41*0.85+25</f>
        <v>75505</v>
      </c>
      <c r="T41" s="237">
        <f>'BAR BB| Open rates'!T41*0.85+25</f>
        <v>75505</v>
      </c>
      <c r="U41" s="237">
        <f>'BAR BB| Open rates'!U41*0.85+25</f>
        <v>75505</v>
      </c>
      <c r="V41" s="237">
        <f>'BAR BB| Open rates'!V41*0.85+25</f>
        <v>75505</v>
      </c>
      <c r="W41" s="237">
        <f>'BAR BB| Open rates'!W41*0.85+25</f>
        <v>77205</v>
      </c>
      <c r="X41" s="237">
        <f>'BAR BB| Open rates'!X41*0.85+25</f>
        <v>77205</v>
      </c>
      <c r="Y41" s="237">
        <f>'BAR BB| Open rates'!Y41*0.85+25</f>
        <v>75505</v>
      </c>
      <c r="Z41" s="237">
        <f>'BAR BB| Open rates'!Z41*0.85+25</f>
        <v>75505</v>
      </c>
      <c r="AA41" s="237">
        <f>'BAR BB| Open rates'!AA41*0.85+25</f>
        <v>75505</v>
      </c>
      <c r="AB41" s="237">
        <f>'BAR BB| Open rates'!AB41*0.85+25</f>
        <v>75505</v>
      </c>
      <c r="AC41" s="237">
        <f>'BAR BB| Open rates'!AC41*0.85+25</f>
        <v>75505</v>
      </c>
      <c r="AD41" s="237">
        <f>'BAR BB| Open rates'!AD41*0.85+25</f>
        <v>77205</v>
      </c>
      <c r="AE41" s="237">
        <f>'BAR BB| Open rates'!AE41*0.85+25</f>
        <v>77205</v>
      </c>
      <c r="AF41" s="237">
        <f>'BAR BB| Open rates'!AF41*0.85+25</f>
        <v>75505</v>
      </c>
      <c r="AG41" s="237">
        <f>'BAR BB| Open rates'!AG41*0.85+25</f>
        <v>75505</v>
      </c>
      <c r="AH41" s="237">
        <f>'BAR BB| Open rates'!AH41*0.85+25</f>
        <v>75505</v>
      </c>
      <c r="AI41" s="237">
        <f>'BAR BB| Open rates'!AI41*0.85+25</f>
        <v>75505</v>
      </c>
      <c r="AJ41" s="237">
        <f>'BAR BB| Open rates'!AJ41*0.85+25</f>
        <v>75505</v>
      </c>
      <c r="AK41" s="237">
        <f>'BAR BB| Open rates'!AK41*0.85+25</f>
        <v>77205</v>
      </c>
      <c r="AL41" s="237">
        <f>'BAR BB| Open rates'!AL41*0.85+25</f>
        <v>77205</v>
      </c>
      <c r="AM41" s="237">
        <f>'BAR BB| Open rates'!AM41*0.85+25</f>
        <v>75505</v>
      </c>
      <c r="AN41" s="237">
        <f>'BAR BB| Open rates'!AN41*0.85+25</f>
        <v>75505</v>
      </c>
      <c r="AO41" s="237">
        <f>'BAR BB| Open rates'!AO41*0.85+25</f>
        <v>75505</v>
      </c>
      <c r="AP41" s="237">
        <f>'BAR BB| Open rates'!AP41*0.85+25</f>
        <v>75505</v>
      </c>
      <c r="AQ41" s="237">
        <f>'BAR BB| Open rates'!AQ41*0.85+25</f>
        <v>75505</v>
      </c>
      <c r="AR41" s="237">
        <f>'BAR BB| Open rates'!AR41*0.85+25</f>
        <v>77205</v>
      </c>
      <c r="AS41" s="237">
        <f>'BAR BB| Open rates'!AS41*0.85+25</f>
        <v>77205</v>
      </c>
      <c r="AT41" s="237">
        <f>'BAR BB| Open rates'!AT41*0.85+25</f>
        <v>75505</v>
      </c>
      <c r="AU41" s="237">
        <f>'BAR BB| Open rates'!AU41*0.85+25</f>
        <v>75505</v>
      </c>
      <c r="AV41" s="237">
        <f>'BAR BB| Open rates'!AV41*0.85+25</f>
        <v>75505</v>
      </c>
      <c r="AW41" s="237">
        <f>'BAR BB| Open rates'!AW41*0.85+25</f>
        <v>75505</v>
      </c>
      <c r="AX41" s="237">
        <f>'BAR BB| Open rates'!AX41*0.85+25</f>
        <v>75505</v>
      </c>
      <c r="AY41" s="237">
        <f>'BAR BB| Open rates'!AY41*0.85+25</f>
        <v>77205</v>
      </c>
      <c r="AZ41" s="237">
        <f>'BAR BB| Open rates'!AZ41*0.85+25</f>
        <v>77205</v>
      </c>
      <c r="BA41" s="237">
        <f>'BAR BB| Open rates'!BA41*0.85+25</f>
        <v>75505</v>
      </c>
      <c r="BB41" s="237">
        <f>'BAR BB| Open rates'!BB41*0.85+25</f>
        <v>75505</v>
      </c>
      <c r="BC41" s="237">
        <f>'BAR BB| Open rates'!BC41*0.85+25</f>
        <v>75505</v>
      </c>
      <c r="BD41" s="237">
        <f>'BAR BB| Open rates'!BD41*0.85+25</f>
        <v>75505</v>
      </c>
      <c r="BE41" s="237">
        <f>'BAR BB| Open rates'!BE41*0.85+25</f>
        <v>75505</v>
      </c>
      <c r="BF41" s="237">
        <f>'BAR BB| Open rates'!BF41*0.85+25</f>
        <v>77205</v>
      </c>
      <c r="BG41" s="237">
        <f>'BAR BB| Open rates'!BG41*0.85+25</f>
        <v>77205</v>
      </c>
      <c r="BH41" s="237">
        <f>'BAR BB| Open rates'!BH41*0.85+25</f>
        <v>72785</v>
      </c>
      <c r="BI41" s="237">
        <f>'BAR BB| Open rates'!BI41*0.85+25</f>
        <v>72785</v>
      </c>
      <c r="BJ41" s="237">
        <f>'BAR BB| Open rates'!BJ41*0.85+25</f>
        <v>72785</v>
      </c>
      <c r="BK41" s="237">
        <f>'BAR BB| Open rates'!BK41*0.85+25</f>
        <v>72785</v>
      </c>
      <c r="BL41" s="237">
        <f>'BAR BB| Open rates'!BL41*0.85+25</f>
        <v>72785</v>
      </c>
      <c r="BM41" s="237">
        <f>'BAR BB| Open rates'!BM41*0.85+25</f>
        <v>73805</v>
      </c>
      <c r="BN41" s="237">
        <f>'BAR BB| Open rates'!BN41*0.85+25</f>
        <v>73805</v>
      </c>
      <c r="BO41" s="237">
        <f>'BAR BB| Open rates'!BO41*0.85+25</f>
        <v>71935</v>
      </c>
      <c r="BP41" s="237">
        <f>'BAR BB| Open rates'!BP41*0.85+25</f>
        <v>71935</v>
      </c>
      <c r="BQ41" s="237">
        <f>'BAR BB| Open rates'!BQ41*0.85+25</f>
        <v>61055</v>
      </c>
      <c r="BR41" s="237">
        <f>'BAR BB| Open rates'!BR41*0.85+25</f>
        <v>61055</v>
      </c>
      <c r="BS41" s="237">
        <f>'BAR BB| Open rates'!BS41*0.85+25</f>
        <v>61055</v>
      </c>
      <c r="BT41" s="237">
        <f>'BAR BB| Open rates'!BT41*0.85+25</f>
        <v>61055</v>
      </c>
      <c r="BU41" s="237">
        <f>'BAR BB| Open rates'!BU41*0.85+25</f>
        <v>61055</v>
      </c>
      <c r="BV41" s="237">
        <f>'BAR BB| Open rates'!BV41*0.85+25</f>
        <v>59185</v>
      </c>
      <c r="BW41" s="237">
        <f>'BAR BB| Open rates'!BW41*0.85+25</f>
        <v>59185</v>
      </c>
      <c r="BX41" s="237">
        <f>'BAR BB| Open rates'!BX41*0.85+25</f>
        <v>59185</v>
      </c>
      <c r="BY41" s="237">
        <f>'BAR BB| Open rates'!BY41*0.85+25</f>
        <v>59185</v>
      </c>
      <c r="BZ41" s="237">
        <f>'BAR BB| Open rates'!BZ41*0.85+25</f>
        <v>59185</v>
      </c>
      <c r="CA41" s="237">
        <f>'BAR BB| Open rates'!CA41*0.85+25</f>
        <v>61055</v>
      </c>
      <c r="CB41" s="237">
        <f>'BAR BB| Open rates'!CB41*0.85+25</f>
        <v>61055</v>
      </c>
      <c r="CC41" s="237">
        <f>'BAR BB| Open rates'!CC41*0.85+25</f>
        <v>59185</v>
      </c>
      <c r="CD41" s="237">
        <f>'BAR BB| Open rates'!CD41*0.85+25</f>
        <v>59185</v>
      </c>
      <c r="CE41" s="237">
        <f>'BAR BB| Open rates'!CE41*0.85+25</f>
        <v>59185</v>
      </c>
      <c r="CF41" s="237">
        <f>'BAR BB| Open rates'!CF41*0.85+25</f>
        <v>59185</v>
      </c>
      <c r="CG41" s="237">
        <f>'BAR BB| Open rates'!CG41*0.85+25</f>
        <v>59185</v>
      </c>
      <c r="CH41" s="237">
        <f>'BAR BB| Open rates'!CH41*0.85+25</f>
        <v>61055</v>
      </c>
      <c r="CI41" s="237">
        <f>'BAR BB| Open rates'!CI41*0.85+25</f>
        <v>61055</v>
      </c>
      <c r="CJ41" s="237">
        <f>'BAR BB| Open rates'!CJ41*0.85+25</f>
        <v>59185</v>
      </c>
      <c r="CK41" s="237">
        <f>'BAR BB| Open rates'!CK41*0.85+25</f>
        <v>59185</v>
      </c>
      <c r="CL41" s="237">
        <f>'BAR BB| Open rates'!CL41*0.85+25</f>
        <v>59185</v>
      </c>
      <c r="CM41" s="237">
        <f>'BAR BB| Open rates'!CM41*0.85+25</f>
        <v>59185</v>
      </c>
      <c r="CN41" s="237">
        <f>'BAR BB| Open rates'!CN41*0.85+25</f>
        <v>59185</v>
      </c>
      <c r="CO41" s="237">
        <f>'BAR BB| Open rates'!CO41*0.85+25</f>
        <v>61055</v>
      </c>
      <c r="CP41" s="237">
        <f>'BAR BB| Open rates'!CP41*0.85+25</f>
        <v>61055</v>
      </c>
      <c r="CQ41" s="237">
        <f>'BAR BB| Open rates'!CQ41*0.85+25</f>
        <v>59185</v>
      </c>
      <c r="CR41" s="237">
        <f>'BAR BB| Open rates'!CR41*0.85+25</f>
        <v>59185</v>
      </c>
      <c r="CS41" s="237">
        <f>'BAR BB| Open rates'!CS41*0.85+25</f>
        <v>59185</v>
      </c>
      <c r="CT41" s="237">
        <f>'BAR BB| Open rates'!CT41*0.85+25</f>
        <v>59185</v>
      </c>
      <c r="CU41" s="237">
        <f>'BAR BB| Open rates'!CU41*0.85+25</f>
        <v>52300</v>
      </c>
      <c r="CV41" s="237">
        <f>'BAR BB| Open rates'!CV41*0.85+25</f>
        <v>52300</v>
      </c>
      <c r="CW41" s="237">
        <f>'BAR BB| Open rates'!CW41*0.85+25</f>
        <v>52300</v>
      </c>
      <c r="CX41" s="237">
        <f>'BAR BB| Open rates'!CX41*0.85+25</f>
        <v>50600</v>
      </c>
      <c r="CY41" s="237">
        <f>'BAR BB| Open rates'!CY41*0.85+25</f>
        <v>50600</v>
      </c>
      <c r="CZ41" s="237">
        <f>'BAR BB| Open rates'!CZ41*0.85+25</f>
        <v>50600</v>
      </c>
      <c r="DA41" s="237">
        <f>'BAR BB| Open rates'!DA41*0.85+25</f>
        <v>50600</v>
      </c>
      <c r="DB41" s="237">
        <f>'BAR BB| Open rates'!DB41*0.85+25</f>
        <v>50600</v>
      </c>
      <c r="DC41" s="237">
        <f>'BAR BB| Open rates'!DC41*0.85+25</f>
        <v>52300</v>
      </c>
      <c r="DD41" s="237">
        <f>'BAR BB| Open rates'!DD41*0.85+25</f>
        <v>52300</v>
      </c>
      <c r="DE41" s="237">
        <f>'BAR BB| Open rates'!DE41*0.85+25</f>
        <v>50600</v>
      </c>
      <c r="DF41" s="237">
        <f>'BAR BB| Open rates'!DF41*0.85+25</f>
        <v>50600</v>
      </c>
      <c r="DG41" s="237">
        <f>'BAR BB| Open rates'!DG41*0.85+25</f>
        <v>50600</v>
      </c>
      <c r="DH41" s="237">
        <f>'BAR BB| Open rates'!DH41*0.85+25</f>
        <v>50600</v>
      </c>
      <c r="DI41" s="237">
        <f>'BAR BB| Open rates'!DI41*0.85+25</f>
        <v>50600</v>
      </c>
      <c r="DJ41" s="237">
        <f>'BAR BB| Open rates'!DJ41*0.85+25</f>
        <v>52300</v>
      </c>
      <c r="DK41" s="237">
        <f>'BAR BB| Open rates'!DK41*0.85+25</f>
        <v>52300</v>
      </c>
      <c r="DL41" s="237">
        <f>'BAR BB| Open rates'!DL41*0.85+25</f>
        <v>50600</v>
      </c>
      <c r="DM41" s="237">
        <f>'BAR BB| Open rates'!DM41*0.85+25</f>
        <v>50600</v>
      </c>
      <c r="DN41" s="237">
        <f>'BAR BB| Open rates'!DN41*0.85+25</f>
        <v>50600</v>
      </c>
      <c r="DO41" s="237">
        <f>'BAR BB| Open rates'!DO41*0.85+25</f>
        <v>50600</v>
      </c>
      <c r="DP41" s="237">
        <f>'BAR BB| Open rates'!DP41*0.85+25</f>
        <v>50600</v>
      </c>
      <c r="DQ41" s="237">
        <f>'BAR BB| Open rates'!DQ41*0.85+25</f>
        <v>52300</v>
      </c>
      <c r="DR41" s="237">
        <f>'BAR BB| Open rates'!DR41*0.85+25</f>
        <v>52300</v>
      </c>
      <c r="DS41" s="237">
        <f>'BAR BB| Open rates'!DS41*0.85+25</f>
        <v>50600</v>
      </c>
      <c r="DT41" s="237">
        <f>'BAR BB| Open rates'!DT41*0.85+25</f>
        <v>50600</v>
      </c>
      <c r="DU41" s="237">
        <f>'BAR BB| Open rates'!DU41*0.85+25</f>
        <v>50600</v>
      </c>
      <c r="DV41" s="237">
        <f>'BAR BB| Open rates'!DV41*0.85+25</f>
        <v>50600</v>
      </c>
      <c r="DW41" s="237">
        <f>'BAR BB| Open rates'!DW41*0.85+25</f>
        <v>50600</v>
      </c>
      <c r="DX41" s="237">
        <f>'BAR BB| Open rates'!DX41*0.85+25</f>
        <v>52300</v>
      </c>
      <c r="DY41" s="237">
        <f>'BAR BB| Open rates'!DY41*0.85+25</f>
        <v>52300</v>
      </c>
      <c r="DZ41" s="237">
        <f>'BAR BB| Open rates'!DZ41*0.85+25</f>
        <v>53745</v>
      </c>
      <c r="EA41" s="237">
        <f>'BAR BB| Open rates'!EA41*0.85+25</f>
        <v>53745</v>
      </c>
      <c r="EB41" s="237">
        <f>'BAR BB| Open rates'!EB41*0.85+25</f>
        <v>53745</v>
      </c>
      <c r="EC41" s="237">
        <f>'BAR BB| Open rates'!EC41*0.85+25</f>
        <v>55615</v>
      </c>
      <c r="ED41" s="237">
        <f>'BAR BB| Open rates'!ED41*0.85+25</f>
        <v>55615</v>
      </c>
      <c r="EE41" s="237">
        <f>'BAR BB| Open rates'!EE41*0.85+25</f>
        <v>55615</v>
      </c>
      <c r="EF41" s="237">
        <f>'BAR BB| Open rates'!EF41*0.85+25</f>
        <v>55615</v>
      </c>
      <c r="EG41" s="237">
        <f>'BAR BB| Open rates'!EG41*0.85+25</f>
        <v>49750</v>
      </c>
      <c r="EH41" s="237">
        <f>'BAR BB| Open rates'!EH41*0.85+25</f>
        <v>49750</v>
      </c>
      <c r="EI41" s="237">
        <f>'BAR BB| Open rates'!EI41*0.85+25</f>
        <v>49750</v>
      </c>
      <c r="EJ41" s="237">
        <f>'BAR BB| Open rates'!EJ41*0.85+25</f>
        <v>49750</v>
      </c>
      <c r="EK41" s="237">
        <f>'BAR BB| Open rates'!EK41*0.85+25</f>
        <v>49750</v>
      </c>
      <c r="EL41" s="237">
        <f>'BAR BB| Open rates'!EL41*0.85+25</f>
        <v>50600</v>
      </c>
      <c r="EM41" s="237">
        <f>'BAR BB| Open rates'!EM41*0.85+25</f>
        <v>50600</v>
      </c>
      <c r="EN41" s="237">
        <f>'BAR BB| Open rates'!EN41*0.85+25</f>
        <v>49750</v>
      </c>
      <c r="EO41" s="237">
        <f>'BAR BB| Open rates'!EO41*0.85+25</f>
        <v>49750</v>
      </c>
      <c r="EP41" s="237">
        <f>'BAR BB| Open rates'!EP41*0.85+25</f>
        <v>49750</v>
      </c>
      <c r="EQ41" s="237">
        <f>'BAR BB| Open rates'!EQ41*0.85+25</f>
        <v>49750</v>
      </c>
      <c r="ER41" s="237">
        <f>'BAR BB| Open rates'!ER41*0.85+25</f>
        <v>49750</v>
      </c>
      <c r="ES41" s="237">
        <f>'BAR BB| Open rates'!ES41*0.85+25</f>
        <v>50600</v>
      </c>
      <c r="ET41" s="237">
        <f>'BAR BB| Open rates'!ET41*0.85+25</f>
        <v>50600</v>
      </c>
      <c r="EU41" s="237">
        <f>'BAR BB| Open rates'!EU41*0.85+25</f>
        <v>49750</v>
      </c>
      <c r="EV41" s="237">
        <f>'BAR BB| Open rates'!EV41*0.85+25</f>
        <v>49750</v>
      </c>
      <c r="EW41" s="237">
        <f>'BAR BB| Open rates'!EW41*0.85+25</f>
        <v>49750</v>
      </c>
      <c r="EX41" s="237">
        <f>'BAR BB| Open rates'!EX41*0.85+25</f>
        <v>49750</v>
      </c>
      <c r="EY41" s="237">
        <f>'BAR BB| Open rates'!EY41*0.85+25</f>
        <v>49750</v>
      </c>
      <c r="EZ41" s="237">
        <f>'BAR BB| Open rates'!EZ41*0.85+25</f>
        <v>50600</v>
      </c>
      <c r="FA41" s="237">
        <f>'BAR BB| Open rates'!FA41*0.85+25</f>
        <v>50600</v>
      </c>
      <c r="FB41" s="237">
        <f>'BAR BB| Open rates'!FB41*0.85+25</f>
        <v>49750</v>
      </c>
      <c r="FC41" s="237">
        <f>'BAR BB| Open rates'!FC41*0.85+25</f>
        <v>49750</v>
      </c>
      <c r="FD41" s="237">
        <f>'BAR BB| Open rates'!FD41*0.85+25</f>
        <v>49750</v>
      </c>
      <c r="FE41" s="237">
        <f>'BAR BB| Open rates'!FE41*0.85+25</f>
        <v>49750</v>
      </c>
      <c r="FF41" s="237">
        <f>'BAR BB| Open rates'!FF41*0.85+25</f>
        <v>49750</v>
      </c>
      <c r="FG41" s="237">
        <f>'BAR BB| Open rates'!FG41*0.85+25</f>
        <v>50600</v>
      </c>
      <c r="FH41" s="237">
        <f>'BAR BB| Open rates'!FH41*0.85+25</f>
        <v>50600</v>
      </c>
      <c r="FI41" s="237">
        <f>'BAR BB| Open rates'!FI41*0.85+25</f>
        <v>49750</v>
      </c>
      <c r="FJ41" s="237">
        <f>'BAR BB| Open rates'!FJ41*0.85+25</f>
        <v>49750</v>
      </c>
      <c r="FK41" s="237">
        <f>'BAR BB| Open rates'!FK41*0.85+25</f>
        <v>49750</v>
      </c>
      <c r="FL41" s="237">
        <f>'BAR BB| Open rates'!FL41*0.85+25</f>
        <v>49750</v>
      </c>
      <c r="FM41" s="237">
        <f>'BAR BB| Open rates'!FM41*0.85+25</f>
        <v>49750</v>
      </c>
      <c r="FN41" s="237">
        <f>'BAR BB| Open rates'!FN41*0.85+25</f>
        <v>50600</v>
      </c>
      <c r="FO41" s="237">
        <f>'BAR BB| Open rates'!FO41*0.85+25</f>
        <v>50600</v>
      </c>
      <c r="FP41" s="237">
        <f>'BAR BB| Open rates'!FP41*0.85+25</f>
        <v>49750</v>
      </c>
      <c r="FQ41" s="237">
        <f>'BAR BB| Open rates'!FQ41*0.85+25</f>
        <v>49750</v>
      </c>
      <c r="FR41" s="237">
        <f>'BAR BB| Open rates'!FR41*0.85+25</f>
        <v>49750</v>
      </c>
      <c r="FS41" s="237">
        <f>'BAR BB| Open rates'!FS41*0.85+25</f>
        <v>49750</v>
      </c>
      <c r="FT41" s="237">
        <f>'BAR BB| Open rates'!FT41*0.85+25</f>
        <v>49750</v>
      </c>
      <c r="FU41" s="237">
        <f>'BAR BB| Open rates'!FU41*0.85+25</f>
        <v>50600</v>
      </c>
      <c r="FV41" s="237">
        <f>'BAR BB| Open rates'!FV41*0.85+25</f>
        <v>50600</v>
      </c>
      <c r="FW41" s="237">
        <f>'BAR BB| Open rates'!FW41*0.85+25</f>
        <v>53745</v>
      </c>
      <c r="FX41" s="237">
        <f>'BAR BB| Open rates'!FX41*0.85+25</f>
        <v>53745</v>
      </c>
      <c r="FY41" s="237">
        <f>'BAR BB| Open rates'!FY41*0.85+25</f>
        <v>53745</v>
      </c>
      <c r="FZ41" s="237">
        <f>'BAR BB| Open rates'!FZ41*0.85+25</f>
        <v>53745</v>
      </c>
      <c r="GA41" s="237">
        <f>'BAR BB| Open rates'!GA41*0.85+25</f>
        <v>53745</v>
      </c>
      <c r="GB41" s="237">
        <f>'BAR BB| Open rates'!GB41*0.85+25</f>
        <v>55615</v>
      </c>
      <c r="GC41" s="237">
        <f>'BAR BB| Open rates'!GC41*0.85+25</f>
        <v>55615</v>
      </c>
      <c r="GD41" s="237">
        <f>'BAR BB| Open rates'!GD41*0.85+25</f>
        <v>55615</v>
      </c>
      <c r="GE41" s="237">
        <f>'BAR BB| Open rates'!GE41*0.85+25</f>
        <v>55615</v>
      </c>
    </row>
    <row r="42" spans="1:187" x14ac:dyDescent="0.2">
      <c r="A42" s="237">
        <v>3</v>
      </c>
      <c r="B42" s="237">
        <f>'BAR BB| Open rates'!B42*0.85+25</f>
        <v>78650</v>
      </c>
      <c r="C42" s="237">
        <f>'BAR BB| Open rates'!C42*0.85+25</f>
        <v>78650</v>
      </c>
      <c r="D42" s="237">
        <f>'BAR BB| Open rates'!D42*0.85+25</f>
        <v>76355</v>
      </c>
      <c r="E42" s="237">
        <f>'BAR BB| Open rates'!E42*0.85+25</f>
        <v>76355</v>
      </c>
      <c r="F42" s="237">
        <f>'BAR BB| Open rates'!F42*0.85+25</f>
        <v>74485</v>
      </c>
      <c r="G42" s="237">
        <f>'BAR BB| Open rates'!G42*0.85+25</f>
        <v>76355</v>
      </c>
      <c r="H42" s="237">
        <f>'BAR BB| Open rates'!H42*0.85+25</f>
        <v>76355</v>
      </c>
      <c r="I42" s="237">
        <f>'BAR BB| Open rates'!I42*0.85+25</f>
        <v>78055</v>
      </c>
      <c r="J42" s="237">
        <f>'BAR BB| Open rates'!J42*0.85+25</f>
        <v>78055</v>
      </c>
      <c r="K42" s="237">
        <f>'BAR BB| Open rates'!K42*0.85+25</f>
        <v>76355</v>
      </c>
      <c r="L42" s="237">
        <f>'BAR BB| Open rates'!L42*0.85+25</f>
        <v>76355</v>
      </c>
      <c r="M42" s="237">
        <f>'BAR BB| Open rates'!M42*0.85+25</f>
        <v>76355</v>
      </c>
      <c r="N42" s="237">
        <f>'BAR BB| Open rates'!N42*0.85+25</f>
        <v>76355</v>
      </c>
      <c r="O42" s="237">
        <f>'BAR BB| Open rates'!O42*0.85+25</f>
        <v>76355</v>
      </c>
      <c r="P42" s="237">
        <f>'BAR BB| Open rates'!P42*0.85+25</f>
        <v>78055</v>
      </c>
      <c r="Q42" s="237">
        <f>'BAR BB| Open rates'!Q42*0.85+25</f>
        <v>78055</v>
      </c>
      <c r="R42" s="237">
        <f>'BAR BB| Open rates'!R42*0.85+25</f>
        <v>78055</v>
      </c>
      <c r="S42" s="237">
        <f>'BAR BB| Open rates'!S42*0.85+25</f>
        <v>78055</v>
      </c>
      <c r="T42" s="237">
        <f>'BAR BB| Open rates'!T42*0.85+25</f>
        <v>78055</v>
      </c>
      <c r="U42" s="237">
        <f>'BAR BB| Open rates'!U42*0.85+25</f>
        <v>78055</v>
      </c>
      <c r="V42" s="237">
        <f>'BAR BB| Open rates'!V42*0.85+25</f>
        <v>78055</v>
      </c>
      <c r="W42" s="237">
        <f>'BAR BB| Open rates'!W42*0.85+25</f>
        <v>79755</v>
      </c>
      <c r="X42" s="237">
        <f>'BAR BB| Open rates'!X42*0.85+25</f>
        <v>79755</v>
      </c>
      <c r="Y42" s="237">
        <f>'BAR BB| Open rates'!Y42*0.85+25</f>
        <v>78055</v>
      </c>
      <c r="Z42" s="237">
        <f>'BAR BB| Open rates'!Z42*0.85+25</f>
        <v>78055</v>
      </c>
      <c r="AA42" s="237">
        <f>'BAR BB| Open rates'!AA42*0.85+25</f>
        <v>78055</v>
      </c>
      <c r="AB42" s="237">
        <f>'BAR BB| Open rates'!AB42*0.85+25</f>
        <v>78055</v>
      </c>
      <c r="AC42" s="237">
        <f>'BAR BB| Open rates'!AC42*0.85+25</f>
        <v>78055</v>
      </c>
      <c r="AD42" s="237">
        <f>'BAR BB| Open rates'!AD42*0.85+25</f>
        <v>79755</v>
      </c>
      <c r="AE42" s="237">
        <f>'BAR BB| Open rates'!AE42*0.85+25</f>
        <v>79755</v>
      </c>
      <c r="AF42" s="237">
        <f>'BAR BB| Open rates'!AF42*0.85+25</f>
        <v>78055</v>
      </c>
      <c r="AG42" s="237">
        <f>'BAR BB| Open rates'!AG42*0.85+25</f>
        <v>78055</v>
      </c>
      <c r="AH42" s="237">
        <f>'BAR BB| Open rates'!AH42*0.85+25</f>
        <v>78055</v>
      </c>
      <c r="AI42" s="237">
        <f>'BAR BB| Open rates'!AI42*0.85+25</f>
        <v>78055</v>
      </c>
      <c r="AJ42" s="237">
        <f>'BAR BB| Open rates'!AJ42*0.85+25</f>
        <v>78055</v>
      </c>
      <c r="AK42" s="237">
        <f>'BAR BB| Open rates'!AK42*0.85+25</f>
        <v>79755</v>
      </c>
      <c r="AL42" s="237">
        <f>'BAR BB| Open rates'!AL42*0.85+25</f>
        <v>79755</v>
      </c>
      <c r="AM42" s="237">
        <f>'BAR BB| Open rates'!AM42*0.85+25</f>
        <v>78055</v>
      </c>
      <c r="AN42" s="237">
        <f>'BAR BB| Open rates'!AN42*0.85+25</f>
        <v>78055</v>
      </c>
      <c r="AO42" s="237">
        <f>'BAR BB| Open rates'!AO42*0.85+25</f>
        <v>78055</v>
      </c>
      <c r="AP42" s="237">
        <f>'BAR BB| Open rates'!AP42*0.85+25</f>
        <v>78055</v>
      </c>
      <c r="AQ42" s="237">
        <f>'BAR BB| Open rates'!AQ42*0.85+25</f>
        <v>78055</v>
      </c>
      <c r="AR42" s="237">
        <f>'BAR BB| Open rates'!AR42*0.85+25</f>
        <v>79755</v>
      </c>
      <c r="AS42" s="237">
        <f>'BAR BB| Open rates'!AS42*0.85+25</f>
        <v>79755</v>
      </c>
      <c r="AT42" s="237">
        <f>'BAR BB| Open rates'!AT42*0.85+25</f>
        <v>78055</v>
      </c>
      <c r="AU42" s="237">
        <f>'BAR BB| Open rates'!AU42*0.85+25</f>
        <v>78055</v>
      </c>
      <c r="AV42" s="237">
        <f>'BAR BB| Open rates'!AV42*0.85+25</f>
        <v>78055</v>
      </c>
      <c r="AW42" s="237">
        <f>'BAR BB| Open rates'!AW42*0.85+25</f>
        <v>78055</v>
      </c>
      <c r="AX42" s="237">
        <f>'BAR BB| Open rates'!AX42*0.85+25</f>
        <v>78055</v>
      </c>
      <c r="AY42" s="237">
        <f>'BAR BB| Open rates'!AY42*0.85+25</f>
        <v>79755</v>
      </c>
      <c r="AZ42" s="237">
        <f>'BAR BB| Open rates'!AZ42*0.85+25</f>
        <v>79755</v>
      </c>
      <c r="BA42" s="237">
        <f>'BAR BB| Open rates'!BA42*0.85+25</f>
        <v>78055</v>
      </c>
      <c r="BB42" s="237">
        <f>'BAR BB| Open rates'!BB42*0.85+25</f>
        <v>78055</v>
      </c>
      <c r="BC42" s="237">
        <f>'BAR BB| Open rates'!BC42*0.85+25</f>
        <v>78055</v>
      </c>
      <c r="BD42" s="237">
        <f>'BAR BB| Open rates'!BD42*0.85+25</f>
        <v>78055</v>
      </c>
      <c r="BE42" s="237">
        <f>'BAR BB| Open rates'!BE42*0.85+25</f>
        <v>78055</v>
      </c>
      <c r="BF42" s="237">
        <f>'BAR BB| Open rates'!BF42*0.85+25</f>
        <v>79755</v>
      </c>
      <c r="BG42" s="237">
        <f>'BAR BB| Open rates'!BG42*0.85+25</f>
        <v>79755</v>
      </c>
      <c r="BH42" s="237">
        <f>'BAR BB| Open rates'!BH42*0.85+25</f>
        <v>75335</v>
      </c>
      <c r="BI42" s="237">
        <f>'BAR BB| Open rates'!BI42*0.85+25</f>
        <v>75335</v>
      </c>
      <c r="BJ42" s="237">
        <f>'BAR BB| Open rates'!BJ42*0.85+25</f>
        <v>75335</v>
      </c>
      <c r="BK42" s="237">
        <f>'BAR BB| Open rates'!BK42*0.85+25</f>
        <v>75335</v>
      </c>
      <c r="BL42" s="237">
        <f>'BAR BB| Open rates'!BL42*0.85+25</f>
        <v>75335</v>
      </c>
      <c r="BM42" s="237">
        <f>'BAR BB| Open rates'!BM42*0.85+25</f>
        <v>76355</v>
      </c>
      <c r="BN42" s="237">
        <f>'BAR BB| Open rates'!BN42*0.85+25</f>
        <v>76355</v>
      </c>
      <c r="BO42" s="237">
        <f>'BAR BB| Open rates'!BO42*0.85+25</f>
        <v>74485</v>
      </c>
      <c r="BP42" s="237">
        <f>'BAR BB| Open rates'!BP42*0.85+25</f>
        <v>74485</v>
      </c>
      <c r="BQ42" s="237">
        <f>'BAR BB| Open rates'!BQ42*0.85+25</f>
        <v>63605</v>
      </c>
      <c r="BR42" s="237">
        <f>'BAR BB| Open rates'!BR42*0.85+25</f>
        <v>63605</v>
      </c>
      <c r="BS42" s="237">
        <f>'BAR BB| Open rates'!BS42*0.85+25</f>
        <v>63605</v>
      </c>
      <c r="BT42" s="237">
        <f>'BAR BB| Open rates'!BT42*0.85+25</f>
        <v>63605</v>
      </c>
      <c r="BU42" s="237">
        <f>'BAR BB| Open rates'!BU42*0.85+25</f>
        <v>63605</v>
      </c>
      <c r="BV42" s="237">
        <f>'BAR BB| Open rates'!BV42*0.85+25</f>
        <v>61735</v>
      </c>
      <c r="BW42" s="237">
        <f>'BAR BB| Open rates'!BW42*0.85+25</f>
        <v>61735</v>
      </c>
      <c r="BX42" s="237">
        <f>'BAR BB| Open rates'!BX42*0.85+25</f>
        <v>61735</v>
      </c>
      <c r="BY42" s="237">
        <f>'BAR BB| Open rates'!BY42*0.85+25</f>
        <v>61735</v>
      </c>
      <c r="BZ42" s="237">
        <f>'BAR BB| Open rates'!BZ42*0.85+25</f>
        <v>61735</v>
      </c>
      <c r="CA42" s="237">
        <f>'BAR BB| Open rates'!CA42*0.85+25</f>
        <v>63605</v>
      </c>
      <c r="CB42" s="237">
        <f>'BAR BB| Open rates'!CB42*0.85+25</f>
        <v>63605</v>
      </c>
      <c r="CC42" s="237">
        <f>'BAR BB| Open rates'!CC42*0.85+25</f>
        <v>61735</v>
      </c>
      <c r="CD42" s="237">
        <f>'BAR BB| Open rates'!CD42*0.85+25</f>
        <v>61735</v>
      </c>
      <c r="CE42" s="237">
        <f>'BAR BB| Open rates'!CE42*0.85+25</f>
        <v>61735</v>
      </c>
      <c r="CF42" s="237">
        <f>'BAR BB| Open rates'!CF42*0.85+25</f>
        <v>61735</v>
      </c>
      <c r="CG42" s="237">
        <f>'BAR BB| Open rates'!CG42*0.85+25</f>
        <v>61735</v>
      </c>
      <c r="CH42" s="237">
        <f>'BAR BB| Open rates'!CH42*0.85+25</f>
        <v>63605</v>
      </c>
      <c r="CI42" s="237">
        <f>'BAR BB| Open rates'!CI42*0.85+25</f>
        <v>63605</v>
      </c>
      <c r="CJ42" s="237">
        <f>'BAR BB| Open rates'!CJ42*0.85+25</f>
        <v>61735</v>
      </c>
      <c r="CK42" s="237">
        <f>'BAR BB| Open rates'!CK42*0.85+25</f>
        <v>61735</v>
      </c>
      <c r="CL42" s="237">
        <f>'BAR BB| Open rates'!CL42*0.85+25</f>
        <v>61735</v>
      </c>
      <c r="CM42" s="237">
        <f>'BAR BB| Open rates'!CM42*0.85+25</f>
        <v>61735</v>
      </c>
      <c r="CN42" s="237">
        <f>'BAR BB| Open rates'!CN42*0.85+25</f>
        <v>61735</v>
      </c>
      <c r="CO42" s="237">
        <f>'BAR BB| Open rates'!CO42*0.85+25</f>
        <v>63605</v>
      </c>
      <c r="CP42" s="237">
        <f>'BAR BB| Open rates'!CP42*0.85+25</f>
        <v>63605</v>
      </c>
      <c r="CQ42" s="237">
        <f>'BAR BB| Open rates'!CQ42*0.85+25</f>
        <v>61735</v>
      </c>
      <c r="CR42" s="237">
        <f>'BAR BB| Open rates'!CR42*0.85+25</f>
        <v>61735</v>
      </c>
      <c r="CS42" s="237">
        <f>'BAR BB| Open rates'!CS42*0.85+25</f>
        <v>61735</v>
      </c>
      <c r="CT42" s="237">
        <f>'BAR BB| Open rates'!CT42*0.85+25</f>
        <v>61735</v>
      </c>
      <c r="CU42" s="237">
        <f>'BAR BB| Open rates'!CU42*0.85+25</f>
        <v>54850</v>
      </c>
      <c r="CV42" s="237">
        <f>'BAR BB| Open rates'!CV42*0.85+25</f>
        <v>54850</v>
      </c>
      <c r="CW42" s="237">
        <f>'BAR BB| Open rates'!CW42*0.85+25</f>
        <v>54850</v>
      </c>
      <c r="CX42" s="237">
        <f>'BAR BB| Open rates'!CX42*0.85+25</f>
        <v>53150</v>
      </c>
      <c r="CY42" s="237">
        <f>'BAR BB| Open rates'!CY42*0.85+25</f>
        <v>53150</v>
      </c>
      <c r="CZ42" s="237">
        <f>'BAR BB| Open rates'!CZ42*0.85+25</f>
        <v>53150</v>
      </c>
      <c r="DA42" s="237">
        <f>'BAR BB| Open rates'!DA42*0.85+25</f>
        <v>53150</v>
      </c>
      <c r="DB42" s="237">
        <f>'BAR BB| Open rates'!DB42*0.85+25</f>
        <v>53150</v>
      </c>
      <c r="DC42" s="237">
        <f>'BAR BB| Open rates'!DC42*0.85+25</f>
        <v>54850</v>
      </c>
      <c r="DD42" s="237">
        <f>'BAR BB| Open rates'!DD42*0.85+25</f>
        <v>54850</v>
      </c>
      <c r="DE42" s="237">
        <f>'BAR BB| Open rates'!DE42*0.85+25</f>
        <v>53150</v>
      </c>
      <c r="DF42" s="237">
        <f>'BAR BB| Open rates'!DF42*0.85+25</f>
        <v>53150</v>
      </c>
      <c r="DG42" s="237">
        <f>'BAR BB| Open rates'!DG42*0.85+25</f>
        <v>53150</v>
      </c>
      <c r="DH42" s="237">
        <f>'BAR BB| Open rates'!DH42*0.85+25</f>
        <v>53150</v>
      </c>
      <c r="DI42" s="237">
        <f>'BAR BB| Open rates'!DI42*0.85+25</f>
        <v>53150</v>
      </c>
      <c r="DJ42" s="237">
        <f>'BAR BB| Open rates'!DJ42*0.85+25</f>
        <v>54850</v>
      </c>
      <c r="DK42" s="237">
        <f>'BAR BB| Open rates'!DK42*0.85+25</f>
        <v>54850</v>
      </c>
      <c r="DL42" s="237">
        <f>'BAR BB| Open rates'!DL42*0.85+25</f>
        <v>53150</v>
      </c>
      <c r="DM42" s="237">
        <f>'BAR BB| Open rates'!DM42*0.85+25</f>
        <v>53150</v>
      </c>
      <c r="DN42" s="237">
        <f>'BAR BB| Open rates'!DN42*0.85+25</f>
        <v>53150</v>
      </c>
      <c r="DO42" s="237">
        <f>'BAR BB| Open rates'!DO42*0.85+25</f>
        <v>53150</v>
      </c>
      <c r="DP42" s="237">
        <f>'BAR BB| Open rates'!DP42*0.85+25</f>
        <v>53150</v>
      </c>
      <c r="DQ42" s="237">
        <f>'BAR BB| Open rates'!DQ42*0.85+25</f>
        <v>54850</v>
      </c>
      <c r="DR42" s="237">
        <f>'BAR BB| Open rates'!DR42*0.85+25</f>
        <v>54850</v>
      </c>
      <c r="DS42" s="237">
        <f>'BAR BB| Open rates'!DS42*0.85+25</f>
        <v>53150</v>
      </c>
      <c r="DT42" s="237">
        <f>'BAR BB| Open rates'!DT42*0.85+25</f>
        <v>53150</v>
      </c>
      <c r="DU42" s="237">
        <f>'BAR BB| Open rates'!DU42*0.85+25</f>
        <v>53150</v>
      </c>
      <c r="DV42" s="237">
        <f>'BAR BB| Open rates'!DV42*0.85+25</f>
        <v>53150</v>
      </c>
      <c r="DW42" s="237">
        <f>'BAR BB| Open rates'!DW42*0.85+25</f>
        <v>53150</v>
      </c>
      <c r="DX42" s="237">
        <f>'BAR BB| Open rates'!DX42*0.85+25</f>
        <v>54850</v>
      </c>
      <c r="DY42" s="237">
        <f>'BAR BB| Open rates'!DY42*0.85+25</f>
        <v>54850</v>
      </c>
      <c r="DZ42" s="237">
        <f>'BAR BB| Open rates'!DZ42*0.85+25</f>
        <v>56295</v>
      </c>
      <c r="EA42" s="237">
        <f>'BAR BB| Open rates'!EA42*0.85+25</f>
        <v>56295</v>
      </c>
      <c r="EB42" s="237">
        <f>'BAR BB| Open rates'!EB42*0.85+25</f>
        <v>56295</v>
      </c>
      <c r="EC42" s="237">
        <f>'BAR BB| Open rates'!EC42*0.85+25</f>
        <v>58165</v>
      </c>
      <c r="ED42" s="237">
        <f>'BAR BB| Open rates'!ED42*0.85+25</f>
        <v>58165</v>
      </c>
      <c r="EE42" s="237">
        <f>'BAR BB| Open rates'!EE42*0.85+25</f>
        <v>58165</v>
      </c>
      <c r="EF42" s="237">
        <f>'BAR BB| Open rates'!EF42*0.85+25</f>
        <v>58165</v>
      </c>
      <c r="EG42" s="237">
        <f>'BAR BB| Open rates'!EG42*0.85+25</f>
        <v>52300</v>
      </c>
      <c r="EH42" s="237">
        <f>'BAR BB| Open rates'!EH42*0.85+25</f>
        <v>52300</v>
      </c>
      <c r="EI42" s="237">
        <f>'BAR BB| Open rates'!EI42*0.85+25</f>
        <v>52300</v>
      </c>
      <c r="EJ42" s="237">
        <f>'BAR BB| Open rates'!EJ42*0.85+25</f>
        <v>52300</v>
      </c>
      <c r="EK42" s="237">
        <f>'BAR BB| Open rates'!EK42*0.85+25</f>
        <v>52300</v>
      </c>
      <c r="EL42" s="237">
        <f>'BAR BB| Open rates'!EL42*0.85+25</f>
        <v>53150</v>
      </c>
      <c r="EM42" s="237">
        <f>'BAR BB| Open rates'!EM42*0.85+25</f>
        <v>53150</v>
      </c>
      <c r="EN42" s="237">
        <f>'BAR BB| Open rates'!EN42*0.85+25</f>
        <v>52300</v>
      </c>
      <c r="EO42" s="237">
        <f>'BAR BB| Open rates'!EO42*0.85+25</f>
        <v>52300</v>
      </c>
      <c r="EP42" s="237">
        <f>'BAR BB| Open rates'!EP42*0.85+25</f>
        <v>52300</v>
      </c>
      <c r="EQ42" s="237">
        <f>'BAR BB| Open rates'!EQ42*0.85+25</f>
        <v>52300</v>
      </c>
      <c r="ER42" s="237">
        <f>'BAR BB| Open rates'!ER42*0.85+25</f>
        <v>52300</v>
      </c>
      <c r="ES42" s="237">
        <f>'BAR BB| Open rates'!ES42*0.85+25</f>
        <v>53150</v>
      </c>
      <c r="ET42" s="237">
        <f>'BAR BB| Open rates'!ET42*0.85+25</f>
        <v>53150</v>
      </c>
      <c r="EU42" s="237">
        <f>'BAR BB| Open rates'!EU42*0.85+25</f>
        <v>52300</v>
      </c>
      <c r="EV42" s="237">
        <f>'BAR BB| Open rates'!EV42*0.85+25</f>
        <v>52300</v>
      </c>
      <c r="EW42" s="237">
        <f>'BAR BB| Open rates'!EW42*0.85+25</f>
        <v>52300</v>
      </c>
      <c r="EX42" s="237">
        <f>'BAR BB| Open rates'!EX42*0.85+25</f>
        <v>52300</v>
      </c>
      <c r="EY42" s="237">
        <f>'BAR BB| Open rates'!EY42*0.85+25</f>
        <v>52300</v>
      </c>
      <c r="EZ42" s="237">
        <f>'BAR BB| Open rates'!EZ42*0.85+25</f>
        <v>53150</v>
      </c>
      <c r="FA42" s="237">
        <f>'BAR BB| Open rates'!FA42*0.85+25</f>
        <v>53150</v>
      </c>
      <c r="FB42" s="237">
        <f>'BAR BB| Open rates'!FB42*0.85+25</f>
        <v>52300</v>
      </c>
      <c r="FC42" s="237">
        <f>'BAR BB| Open rates'!FC42*0.85+25</f>
        <v>52300</v>
      </c>
      <c r="FD42" s="237">
        <f>'BAR BB| Open rates'!FD42*0.85+25</f>
        <v>52300</v>
      </c>
      <c r="FE42" s="237">
        <f>'BAR BB| Open rates'!FE42*0.85+25</f>
        <v>52300</v>
      </c>
      <c r="FF42" s="237">
        <f>'BAR BB| Open rates'!FF42*0.85+25</f>
        <v>52300</v>
      </c>
      <c r="FG42" s="237">
        <f>'BAR BB| Open rates'!FG42*0.85+25</f>
        <v>53150</v>
      </c>
      <c r="FH42" s="237">
        <f>'BAR BB| Open rates'!FH42*0.85+25</f>
        <v>53150</v>
      </c>
      <c r="FI42" s="237">
        <f>'BAR BB| Open rates'!FI42*0.85+25</f>
        <v>52300</v>
      </c>
      <c r="FJ42" s="237">
        <f>'BAR BB| Open rates'!FJ42*0.85+25</f>
        <v>52300</v>
      </c>
      <c r="FK42" s="237">
        <f>'BAR BB| Open rates'!FK42*0.85+25</f>
        <v>52300</v>
      </c>
      <c r="FL42" s="237">
        <f>'BAR BB| Open rates'!FL42*0.85+25</f>
        <v>52300</v>
      </c>
      <c r="FM42" s="237">
        <f>'BAR BB| Open rates'!FM42*0.85+25</f>
        <v>52300</v>
      </c>
      <c r="FN42" s="237">
        <f>'BAR BB| Open rates'!FN42*0.85+25</f>
        <v>53150</v>
      </c>
      <c r="FO42" s="237">
        <f>'BAR BB| Open rates'!FO42*0.85+25</f>
        <v>53150</v>
      </c>
      <c r="FP42" s="237">
        <f>'BAR BB| Open rates'!FP42*0.85+25</f>
        <v>52300</v>
      </c>
      <c r="FQ42" s="237">
        <f>'BAR BB| Open rates'!FQ42*0.85+25</f>
        <v>52300</v>
      </c>
      <c r="FR42" s="237">
        <f>'BAR BB| Open rates'!FR42*0.85+25</f>
        <v>52300</v>
      </c>
      <c r="FS42" s="237">
        <f>'BAR BB| Open rates'!FS42*0.85+25</f>
        <v>52300</v>
      </c>
      <c r="FT42" s="237">
        <f>'BAR BB| Open rates'!FT42*0.85+25</f>
        <v>52300</v>
      </c>
      <c r="FU42" s="237">
        <f>'BAR BB| Open rates'!FU42*0.85+25</f>
        <v>53150</v>
      </c>
      <c r="FV42" s="237">
        <f>'BAR BB| Open rates'!FV42*0.85+25</f>
        <v>53150</v>
      </c>
      <c r="FW42" s="237">
        <f>'BAR BB| Open rates'!FW42*0.85+25</f>
        <v>56295</v>
      </c>
      <c r="FX42" s="237">
        <f>'BAR BB| Open rates'!FX42*0.85+25</f>
        <v>56295</v>
      </c>
      <c r="FY42" s="237">
        <f>'BAR BB| Open rates'!FY42*0.85+25</f>
        <v>56295</v>
      </c>
      <c r="FZ42" s="237">
        <f>'BAR BB| Open rates'!FZ42*0.85+25</f>
        <v>56295</v>
      </c>
      <c r="GA42" s="237">
        <f>'BAR BB| Open rates'!GA42*0.85+25</f>
        <v>56295</v>
      </c>
      <c r="GB42" s="237">
        <f>'BAR BB| Open rates'!GB42*0.85+25</f>
        <v>58165</v>
      </c>
      <c r="GC42" s="237">
        <f>'BAR BB| Open rates'!GC42*0.85+25</f>
        <v>58165</v>
      </c>
      <c r="GD42" s="237">
        <f>'BAR BB| Open rates'!GD42*0.85+25</f>
        <v>58165</v>
      </c>
      <c r="GE42" s="237">
        <f>'BAR BB| Open rates'!GE42*0.85+25</f>
        <v>58165</v>
      </c>
    </row>
    <row r="43" spans="1:187" x14ac:dyDescent="0.2">
      <c r="A43" s="237">
        <v>4</v>
      </c>
      <c r="B43" s="237">
        <f>'BAR BB| Open rates'!B43*0.85+25</f>
        <v>81200</v>
      </c>
      <c r="C43" s="237">
        <f>'BAR BB| Open rates'!C43*0.85+25</f>
        <v>81200</v>
      </c>
      <c r="D43" s="237">
        <f>'BAR BB| Open rates'!D43*0.85+25</f>
        <v>78905</v>
      </c>
      <c r="E43" s="237">
        <f>'BAR BB| Open rates'!E43*0.85+25</f>
        <v>78905</v>
      </c>
      <c r="F43" s="237">
        <f>'BAR BB| Open rates'!F43*0.85+25</f>
        <v>77035</v>
      </c>
      <c r="G43" s="237">
        <f>'BAR BB| Open rates'!G43*0.85+25</f>
        <v>78905</v>
      </c>
      <c r="H43" s="237">
        <f>'BAR BB| Open rates'!H43*0.85+25</f>
        <v>78905</v>
      </c>
      <c r="I43" s="237">
        <f>'BAR BB| Open rates'!I43*0.85+25</f>
        <v>80605</v>
      </c>
      <c r="J43" s="237">
        <f>'BAR BB| Open rates'!J43*0.85+25</f>
        <v>80605</v>
      </c>
      <c r="K43" s="237">
        <f>'BAR BB| Open rates'!K43*0.85+25</f>
        <v>78905</v>
      </c>
      <c r="L43" s="237">
        <f>'BAR BB| Open rates'!L43*0.85+25</f>
        <v>78905</v>
      </c>
      <c r="M43" s="237">
        <f>'BAR BB| Open rates'!M43*0.85+25</f>
        <v>78905</v>
      </c>
      <c r="N43" s="237">
        <f>'BAR BB| Open rates'!N43*0.85+25</f>
        <v>78905</v>
      </c>
      <c r="O43" s="237">
        <f>'BAR BB| Open rates'!O43*0.85+25</f>
        <v>78905</v>
      </c>
      <c r="P43" s="237">
        <f>'BAR BB| Open rates'!P43*0.85+25</f>
        <v>80605</v>
      </c>
      <c r="Q43" s="237">
        <f>'BAR BB| Open rates'!Q43*0.85+25</f>
        <v>80605</v>
      </c>
      <c r="R43" s="237">
        <f>'BAR BB| Open rates'!R43*0.85+25</f>
        <v>80605</v>
      </c>
      <c r="S43" s="237">
        <f>'BAR BB| Open rates'!S43*0.85+25</f>
        <v>80605</v>
      </c>
      <c r="T43" s="237">
        <f>'BAR BB| Open rates'!T43*0.85+25</f>
        <v>80605</v>
      </c>
      <c r="U43" s="237">
        <f>'BAR BB| Open rates'!U43*0.85+25</f>
        <v>80605</v>
      </c>
      <c r="V43" s="237">
        <f>'BAR BB| Open rates'!V43*0.85+25</f>
        <v>80605</v>
      </c>
      <c r="W43" s="237">
        <f>'BAR BB| Open rates'!W43*0.85+25</f>
        <v>82305</v>
      </c>
      <c r="X43" s="237">
        <f>'BAR BB| Open rates'!X43*0.85+25</f>
        <v>82305</v>
      </c>
      <c r="Y43" s="237">
        <f>'BAR BB| Open rates'!Y43*0.85+25</f>
        <v>80605</v>
      </c>
      <c r="Z43" s="237">
        <f>'BAR BB| Open rates'!Z43*0.85+25</f>
        <v>80605</v>
      </c>
      <c r="AA43" s="237">
        <f>'BAR BB| Open rates'!AA43*0.85+25</f>
        <v>80605</v>
      </c>
      <c r="AB43" s="237">
        <f>'BAR BB| Open rates'!AB43*0.85+25</f>
        <v>80605</v>
      </c>
      <c r="AC43" s="237">
        <f>'BAR BB| Open rates'!AC43*0.85+25</f>
        <v>80605</v>
      </c>
      <c r="AD43" s="237">
        <f>'BAR BB| Open rates'!AD43*0.85+25</f>
        <v>82305</v>
      </c>
      <c r="AE43" s="237">
        <f>'BAR BB| Open rates'!AE43*0.85+25</f>
        <v>82305</v>
      </c>
      <c r="AF43" s="237">
        <f>'BAR BB| Open rates'!AF43*0.85+25</f>
        <v>80605</v>
      </c>
      <c r="AG43" s="237">
        <f>'BAR BB| Open rates'!AG43*0.85+25</f>
        <v>80605</v>
      </c>
      <c r="AH43" s="237">
        <f>'BAR BB| Open rates'!AH43*0.85+25</f>
        <v>80605</v>
      </c>
      <c r="AI43" s="237">
        <f>'BAR BB| Open rates'!AI43*0.85+25</f>
        <v>80605</v>
      </c>
      <c r="AJ43" s="237">
        <f>'BAR BB| Open rates'!AJ43*0.85+25</f>
        <v>80605</v>
      </c>
      <c r="AK43" s="237">
        <f>'BAR BB| Open rates'!AK43*0.85+25</f>
        <v>82305</v>
      </c>
      <c r="AL43" s="237">
        <f>'BAR BB| Open rates'!AL43*0.85+25</f>
        <v>82305</v>
      </c>
      <c r="AM43" s="237">
        <f>'BAR BB| Open rates'!AM43*0.85+25</f>
        <v>80605</v>
      </c>
      <c r="AN43" s="237">
        <f>'BAR BB| Open rates'!AN43*0.85+25</f>
        <v>80605</v>
      </c>
      <c r="AO43" s="237">
        <f>'BAR BB| Open rates'!AO43*0.85+25</f>
        <v>80605</v>
      </c>
      <c r="AP43" s="237">
        <f>'BAR BB| Open rates'!AP43*0.85+25</f>
        <v>80605</v>
      </c>
      <c r="AQ43" s="237">
        <f>'BAR BB| Open rates'!AQ43*0.85+25</f>
        <v>80605</v>
      </c>
      <c r="AR43" s="237">
        <f>'BAR BB| Open rates'!AR43*0.85+25</f>
        <v>82305</v>
      </c>
      <c r="AS43" s="237">
        <f>'BAR BB| Open rates'!AS43*0.85+25</f>
        <v>82305</v>
      </c>
      <c r="AT43" s="237">
        <f>'BAR BB| Open rates'!AT43*0.85+25</f>
        <v>80605</v>
      </c>
      <c r="AU43" s="237">
        <f>'BAR BB| Open rates'!AU43*0.85+25</f>
        <v>80605</v>
      </c>
      <c r="AV43" s="237">
        <f>'BAR BB| Open rates'!AV43*0.85+25</f>
        <v>80605</v>
      </c>
      <c r="AW43" s="237">
        <f>'BAR BB| Open rates'!AW43*0.85+25</f>
        <v>80605</v>
      </c>
      <c r="AX43" s="237">
        <f>'BAR BB| Open rates'!AX43*0.85+25</f>
        <v>80605</v>
      </c>
      <c r="AY43" s="237">
        <f>'BAR BB| Open rates'!AY43*0.85+25</f>
        <v>82305</v>
      </c>
      <c r="AZ43" s="237">
        <f>'BAR BB| Open rates'!AZ43*0.85+25</f>
        <v>82305</v>
      </c>
      <c r="BA43" s="237">
        <f>'BAR BB| Open rates'!BA43*0.85+25</f>
        <v>80605</v>
      </c>
      <c r="BB43" s="237">
        <f>'BAR BB| Open rates'!BB43*0.85+25</f>
        <v>80605</v>
      </c>
      <c r="BC43" s="237">
        <f>'BAR BB| Open rates'!BC43*0.85+25</f>
        <v>80605</v>
      </c>
      <c r="BD43" s="237">
        <f>'BAR BB| Open rates'!BD43*0.85+25</f>
        <v>80605</v>
      </c>
      <c r="BE43" s="237">
        <f>'BAR BB| Open rates'!BE43*0.85+25</f>
        <v>80605</v>
      </c>
      <c r="BF43" s="237">
        <f>'BAR BB| Open rates'!BF43*0.85+25</f>
        <v>82305</v>
      </c>
      <c r="BG43" s="237">
        <f>'BAR BB| Open rates'!BG43*0.85+25</f>
        <v>82305</v>
      </c>
      <c r="BH43" s="237">
        <f>'BAR BB| Open rates'!BH43*0.85+25</f>
        <v>77885</v>
      </c>
      <c r="BI43" s="237">
        <f>'BAR BB| Open rates'!BI43*0.85+25</f>
        <v>77885</v>
      </c>
      <c r="BJ43" s="237">
        <f>'BAR BB| Open rates'!BJ43*0.85+25</f>
        <v>77885</v>
      </c>
      <c r="BK43" s="237">
        <f>'BAR BB| Open rates'!BK43*0.85+25</f>
        <v>77885</v>
      </c>
      <c r="BL43" s="237">
        <f>'BAR BB| Open rates'!BL43*0.85+25</f>
        <v>77885</v>
      </c>
      <c r="BM43" s="237">
        <f>'BAR BB| Open rates'!BM43*0.85+25</f>
        <v>78905</v>
      </c>
      <c r="BN43" s="237">
        <f>'BAR BB| Open rates'!BN43*0.85+25</f>
        <v>78905</v>
      </c>
      <c r="BO43" s="237">
        <f>'BAR BB| Open rates'!BO43*0.85+25</f>
        <v>77035</v>
      </c>
      <c r="BP43" s="237">
        <f>'BAR BB| Open rates'!BP43*0.85+25</f>
        <v>77035</v>
      </c>
      <c r="BQ43" s="237">
        <f>'BAR BB| Open rates'!BQ43*0.85+25</f>
        <v>66155</v>
      </c>
      <c r="BR43" s="237">
        <f>'BAR BB| Open rates'!BR43*0.85+25</f>
        <v>66155</v>
      </c>
      <c r="BS43" s="237">
        <f>'BAR BB| Open rates'!BS43*0.85+25</f>
        <v>66155</v>
      </c>
      <c r="BT43" s="237">
        <f>'BAR BB| Open rates'!BT43*0.85+25</f>
        <v>66155</v>
      </c>
      <c r="BU43" s="237">
        <f>'BAR BB| Open rates'!BU43*0.85+25</f>
        <v>66155</v>
      </c>
      <c r="BV43" s="237">
        <f>'BAR BB| Open rates'!BV43*0.85+25</f>
        <v>64285</v>
      </c>
      <c r="BW43" s="237">
        <f>'BAR BB| Open rates'!BW43*0.85+25</f>
        <v>64285</v>
      </c>
      <c r="BX43" s="237">
        <f>'BAR BB| Open rates'!BX43*0.85+25</f>
        <v>64285</v>
      </c>
      <c r="BY43" s="237">
        <f>'BAR BB| Open rates'!BY43*0.85+25</f>
        <v>64285</v>
      </c>
      <c r="BZ43" s="237">
        <f>'BAR BB| Open rates'!BZ43*0.85+25</f>
        <v>64285</v>
      </c>
      <c r="CA43" s="237">
        <f>'BAR BB| Open rates'!CA43*0.85+25</f>
        <v>66155</v>
      </c>
      <c r="CB43" s="237">
        <f>'BAR BB| Open rates'!CB43*0.85+25</f>
        <v>66155</v>
      </c>
      <c r="CC43" s="237">
        <f>'BAR BB| Open rates'!CC43*0.85+25</f>
        <v>64285</v>
      </c>
      <c r="CD43" s="237">
        <f>'BAR BB| Open rates'!CD43*0.85+25</f>
        <v>64285</v>
      </c>
      <c r="CE43" s="237">
        <f>'BAR BB| Open rates'!CE43*0.85+25</f>
        <v>64285</v>
      </c>
      <c r="CF43" s="237">
        <f>'BAR BB| Open rates'!CF43*0.85+25</f>
        <v>64285</v>
      </c>
      <c r="CG43" s="237">
        <f>'BAR BB| Open rates'!CG43*0.85+25</f>
        <v>64285</v>
      </c>
      <c r="CH43" s="237">
        <f>'BAR BB| Open rates'!CH43*0.85+25</f>
        <v>66155</v>
      </c>
      <c r="CI43" s="237">
        <f>'BAR BB| Open rates'!CI43*0.85+25</f>
        <v>66155</v>
      </c>
      <c r="CJ43" s="237">
        <f>'BAR BB| Open rates'!CJ43*0.85+25</f>
        <v>64285</v>
      </c>
      <c r="CK43" s="237">
        <f>'BAR BB| Open rates'!CK43*0.85+25</f>
        <v>64285</v>
      </c>
      <c r="CL43" s="237">
        <f>'BAR BB| Open rates'!CL43*0.85+25</f>
        <v>64285</v>
      </c>
      <c r="CM43" s="237">
        <f>'BAR BB| Open rates'!CM43*0.85+25</f>
        <v>64285</v>
      </c>
      <c r="CN43" s="237">
        <f>'BAR BB| Open rates'!CN43*0.85+25</f>
        <v>64285</v>
      </c>
      <c r="CO43" s="237">
        <f>'BAR BB| Open rates'!CO43*0.85+25</f>
        <v>66155</v>
      </c>
      <c r="CP43" s="237">
        <f>'BAR BB| Open rates'!CP43*0.85+25</f>
        <v>66155</v>
      </c>
      <c r="CQ43" s="237">
        <f>'BAR BB| Open rates'!CQ43*0.85+25</f>
        <v>64285</v>
      </c>
      <c r="CR43" s="237">
        <f>'BAR BB| Open rates'!CR43*0.85+25</f>
        <v>64285</v>
      </c>
      <c r="CS43" s="237">
        <f>'BAR BB| Open rates'!CS43*0.85+25</f>
        <v>64285</v>
      </c>
      <c r="CT43" s="237">
        <f>'BAR BB| Open rates'!CT43*0.85+25</f>
        <v>64285</v>
      </c>
      <c r="CU43" s="237">
        <f>'BAR BB| Open rates'!CU43*0.85+25</f>
        <v>57400</v>
      </c>
      <c r="CV43" s="237">
        <f>'BAR BB| Open rates'!CV43*0.85+25</f>
        <v>57400</v>
      </c>
      <c r="CW43" s="237">
        <f>'BAR BB| Open rates'!CW43*0.85+25</f>
        <v>57400</v>
      </c>
      <c r="CX43" s="237">
        <f>'BAR BB| Open rates'!CX43*0.85+25</f>
        <v>55700</v>
      </c>
      <c r="CY43" s="237">
        <f>'BAR BB| Open rates'!CY43*0.85+25</f>
        <v>55700</v>
      </c>
      <c r="CZ43" s="237">
        <f>'BAR BB| Open rates'!CZ43*0.85+25</f>
        <v>55700</v>
      </c>
      <c r="DA43" s="237">
        <f>'BAR BB| Open rates'!DA43*0.85+25</f>
        <v>55700</v>
      </c>
      <c r="DB43" s="237">
        <f>'BAR BB| Open rates'!DB43*0.85+25</f>
        <v>55700</v>
      </c>
      <c r="DC43" s="237">
        <f>'BAR BB| Open rates'!DC43*0.85+25</f>
        <v>57400</v>
      </c>
      <c r="DD43" s="237">
        <f>'BAR BB| Open rates'!DD43*0.85+25</f>
        <v>57400</v>
      </c>
      <c r="DE43" s="237">
        <f>'BAR BB| Open rates'!DE43*0.85+25</f>
        <v>55700</v>
      </c>
      <c r="DF43" s="237">
        <f>'BAR BB| Open rates'!DF43*0.85+25</f>
        <v>55700</v>
      </c>
      <c r="DG43" s="237">
        <f>'BAR BB| Open rates'!DG43*0.85+25</f>
        <v>55700</v>
      </c>
      <c r="DH43" s="237">
        <f>'BAR BB| Open rates'!DH43*0.85+25</f>
        <v>55700</v>
      </c>
      <c r="DI43" s="237">
        <f>'BAR BB| Open rates'!DI43*0.85+25</f>
        <v>55700</v>
      </c>
      <c r="DJ43" s="237">
        <f>'BAR BB| Open rates'!DJ43*0.85+25</f>
        <v>57400</v>
      </c>
      <c r="DK43" s="237">
        <f>'BAR BB| Open rates'!DK43*0.85+25</f>
        <v>57400</v>
      </c>
      <c r="DL43" s="237">
        <f>'BAR BB| Open rates'!DL43*0.85+25</f>
        <v>55700</v>
      </c>
      <c r="DM43" s="237">
        <f>'BAR BB| Open rates'!DM43*0.85+25</f>
        <v>55700</v>
      </c>
      <c r="DN43" s="237">
        <f>'BAR BB| Open rates'!DN43*0.85+25</f>
        <v>55700</v>
      </c>
      <c r="DO43" s="237">
        <f>'BAR BB| Open rates'!DO43*0.85+25</f>
        <v>55700</v>
      </c>
      <c r="DP43" s="237">
        <f>'BAR BB| Open rates'!DP43*0.85+25</f>
        <v>55700</v>
      </c>
      <c r="DQ43" s="237">
        <f>'BAR BB| Open rates'!DQ43*0.85+25</f>
        <v>57400</v>
      </c>
      <c r="DR43" s="237">
        <f>'BAR BB| Open rates'!DR43*0.85+25</f>
        <v>57400</v>
      </c>
      <c r="DS43" s="237">
        <f>'BAR BB| Open rates'!DS43*0.85+25</f>
        <v>55700</v>
      </c>
      <c r="DT43" s="237">
        <f>'BAR BB| Open rates'!DT43*0.85+25</f>
        <v>55700</v>
      </c>
      <c r="DU43" s="237">
        <f>'BAR BB| Open rates'!DU43*0.85+25</f>
        <v>55700</v>
      </c>
      <c r="DV43" s="237">
        <f>'BAR BB| Open rates'!DV43*0.85+25</f>
        <v>55700</v>
      </c>
      <c r="DW43" s="237">
        <f>'BAR BB| Open rates'!DW43*0.85+25</f>
        <v>55700</v>
      </c>
      <c r="DX43" s="237">
        <f>'BAR BB| Open rates'!DX43*0.85+25</f>
        <v>57400</v>
      </c>
      <c r="DY43" s="237">
        <f>'BAR BB| Open rates'!DY43*0.85+25</f>
        <v>57400</v>
      </c>
      <c r="DZ43" s="237">
        <f>'BAR BB| Open rates'!DZ43*0.85+25</f>
        <v>58845</v>
      </c>
      <c r="EA43" s="237">
        <f>'BAR BB| Open rates'!EA43*0.85+25</f>
        <v>58845</v>
      </c>
      <c r="EB43" s="237">
        <f>'BAR BB| Open rates'!EB43*0.85+25</f>
        <v>58845</v>
      </c>
      <c r="EC43" s="237">
        <f>'BAR BB| Open rates'!EC43*0.85+25</f>
        <v>60715</v>
      </c>
      <c r="ED43" s="237">
        <f>'BAR BB| Open rates'!ED43*0.85+25</f>
        <v>60715</v>
      </c>
      <c r="EE43" s="237">
        <f>'BAR BB| Open rates'!EE43*0.85+25</f>
        <v>60715</v>
      </c>
      <c r="EF43" s="237">
        <f>'BAR BB| Open rates'!EF43*0.85+25</f>
        <v>60715</v>
      </c>
      <c r="EG43" s="237">
        <f>'BAR BB| Open rates'!EG43*0.85+25</f>
        <v>54850</v>
      </c>
      <c r="EH43" s="237">
        <f>'BAR BB| Open rates'!EH43*0.85+25</f>
        <v>54850</v>
      </c>
      <c r="EI43" s="237">
        <f>'BAR BB| Open rates'!EI43*0.85+25</f>
        <v>54850</v>
      </c>
      <c r="EJ43" s="237">
        <f>'BAR BB| Open rates'!EJ43*0.85+25</f>
        <v>54850</v>
      </c>
      <c r="EK43" s="237">
        <f>'BAR BB| Open rates'!EK43*0.85+25</f>
        <v>54850</v>
      </c>
      <c r="EL43" s="237">
        <f>'BAR BB| Open rates'!EL43*0.85+25</f>
        <v>55700</v>
      </c>
      <c r="EM43" s="237">
        <f>'BAR BB| Open rates'!EM43*0.85+25</f>
        <v>55700</v>
      </c>
      <c r="EN43" s="237">
        <f>'BAR BB| Open rates'!EN43*0.85+25</f>
        <v>54850</v>
      </c>
      <c r="EO43" s="237">
        <f>'BAR BB| Open rates'!EO43*0.85+25</f>
        <v>54850</v>
      </c>
      <c r="EP43" s="237">
        <f>'BAR BB| Open rates'!EP43*0.85+25</f>
        <v>54850</v>
      </c>
      <c r="EQ43" s="237">
        <f>'BAR BB| Open rates'!EQ43*0.85+25</f>
        <v>54850</v>
      </c>
      <c r="ER43" s="237">
        <f>'BAR BB| Open rates'!ER43*0.85+25</f>
        <v>54850</v>
      </c>
      <c r="ES43" s="237">
        <f>'BAR BB| Open rates'!ES43*0.85+25</f>
        <v>55700</v>
      </c>
      <c r="ET43" s="237">
        <f>'BAR BB| Open rates'!ET43*0.85+25</f>
        <v>55700</v>
      </c>
      <c r="EU43" s="237">
        <f>'BAR BB| Open rates'!EU43*0.85+25</f>
        <v>54850</v>
      </c>
      <c r="EV43" s="237">
        <f>'BAR BB| Open rates'!EV43*0.85+25</f>
        <v>54850</v>
      </c>
      <c r="EW43" s="237">
        <f>'BAR BB| Open rates'!EW43*0.85+25</f>
        <v>54850</v>
      </c>
      <c r="EX43" s="237">
        <f>'BAR BB| Open rates'!EX43*0.85+25</f>
        <v>54850</v>
      </c>
      <c r="EY43" s="237">
        <f>'BAR BB| Open rates'!EY43*0.85+25</f>
        <v>54850</v>
      </c>
      <c r="EZ43" s="237">
        <f>'BAR BB| Open rates'!EZ43*0.85+25</f>
        <v>55700</v>
      </c>
      <c r="FA43" s="237">
        <f>'BAR BB| Open rates'!FA43*0.85+25</f>
        <v>55700</v>
      </c>
      <c r="FB43" s="237">
        <f>'BAR BB| Open rates'!FB43*0.85+25</f>
        <v>54850</v>
      </c>
      <c r="FC43" s="237">
        <f>'BAR BB| Open rates'!FC43*0.85+25</f>
        <v>54850</v>
      </c>
      <c r="FD43" s="237">
        <f>'BAR BB| Open rates'!FD43*0.85+25</f>
        <v>54850</v>
      </c>
      <c r="FE43" s="237">
        <f>'BAR BB| Open rates'!FE43*0.85+25</f>
        <v>54850</v>
      </c>
      <c r="FF43" s="237">
        <f>'BAR BB| Open rates'!FF43*0.85+25</f>
        <v>54850</v>
      </c>
      <c r="FG43" s="237">
        <f>'BAR BB| Open rates'!FG43*0.85+25</f>
        <v>55700</v>
      </c>
      <c r="FH43" s="237">
        <f>'BAR BB| Open rates'!FH43*0.85+25</f>
        <v>55700</v>
      </c>
      <c r="FI43" s="237">
        <f>'BAR BB| Open rates'!FI43*0.85+25</f>
        <v>54850</v>
      </c>
      <c r="FJ43" s="237">
        <f>'BAR BB| Open rates'!FJ43*0.85+25</f>
        <v>54850</v>
      </c>
      <c r="FK43" s="237">
        <f>'BAR BB| Open rates'!FK43*0.85+25</f>
        <v>54850</v>
      </c>
      <c r="FL43" s="237">
        <f>'BAR BB| Open rates'!FL43*0.85+25</f>
        <v>54850</v>
      </c>
      <c r="FM43" s="237">
        <f>'BAR BB| Open rates'!FM43*0.85+25</f>
        <v>54850</v>
      </c>
      <c r="FN43" s="237">
        <f>'BAR BB| Open rates'!FN43*0.85+25</f>
        <v>55700</v>
      </c>
      <c r="FO43" s="237">
        <f>'BAR BB| Open rates'!FO43*0.85+25</f>
        <v>55700</v>
      </c>
      <c r="FP43" s="237">
        <f>'BAR BB| Open rates'!FP43*0.85+25</f>
        <v>54850</v>
      </c>
      <c r="FQ43" s="237">
        <f>'BAR BB| Open rates'!FQ43*0.85+25</f>
        <v>54850</v>
      </c>
      <c r="FR43" s="237">
        <f>'BAR BB| Open rates'!FR43*0.85+25</f>
        <v>54850</v>
      </c>
      <c r="FS43" s="237">
        <f>'BAR BB| Open rates'!FS43*0.85+25</f>
        <v>54850</v>
      </c>
      <c r="FT43" s="237">
        <f>'BAR BB| Open rates'!FT43*0.85+25</f>
        <v>54850</v>
      </c>
      <c r="FU43" s="237">
        <f>'BAR BB| Open rates'!FU43*0.85+25</f>
        <v>55700</v>
      </c>
      <c r="FV43" s="237">
        <f>'BAR BB| Open rates'!FV43*0.85+25</f>
        <v>55700</v>
      </c>
      <c r="FW43" s="237">
        <f>'BAR BB| Open rates'!FW43*0.85+25</f>
        <v>58845</v>
      </c>
      <c r="FX43" s="237">
        <f>'BAR BB| Open rates'!FX43*0.85+25</f>
        <v>58845</v>
      </c>
      <c r="FY43" s="237">
        <f>'BAR BB| Open rates'!FY43*0.85+25</f>
        <v>58845</v>
      </c>
      <c r="FZ43" s="237">
        <f>'BAR BB| Open rates'!FZ43*0.85+25</f>
        <v>58845</v>
      </c>
      <c r="GA43" s="237">
        <f>'BAR BB| Open rates'!GA43*0.85+25</f>
        <v>58845</v>
      </c>
      <c r="GB43" s="237">
        <f>'BAR BB| Open rates'!GB43*0.85+25</f>
        <v>60715</v>
      </c>
      <c r="GC43" s="237">
        <f>'BAR BB| Open rates'!GC43*0.85+25</f>
        <v>60715</v>
      </c>
      <c r="GD43" s="237">
        <f>'BAR BB| Open rates'!GD43*0.85+25</f>
        <v>60715</v>
      </c>
      <c r="GE43" s="237">
        <f>'BAR BB| Open rates'!GE43*0.85+25</f>
        <v>60715</v>
      </c>
    </row>
    <row r="44" spans="1:187" x14ac:dyDescent="0.2">
      <c r="A44" s="237">
        <v>5</v>
      </c>
      <c r="B44" s="237">
        <f>'BAR BB| Open rates'!B44*0.85+25</f>
        <v>83750</v>
      </c>
      <c r="C44" s="237">
        <f>'BAR BB| Open rates'!C44*0.85+25</f>
        <v>83750</v>
      </c>
      <c r="D44" s="237">
        <f>'BAR BB| Open rates'!D44*0.85+25</f>
        <v>81455</v>
      </c>
      <c r="E44" s="237">
        <f>'BAR BB| Open rates'!E44*0.85+25</f>
        <v>81455</v>
      </c>
      <c r="F44" s="237">
        <f>'BAR BB| Open rates'!F44*0.85+25</f>
        <v>79585</v>
      </c>
      <c r="G44" s="237">
        <f>'BAR BB| Open rates'!G44*0.85+25</f>
        <v>81455</v>
      </c>
      <c r="H44" s="237">
        <f>'BAR BB| Open rates'!H44*0.85+25</f>
        <v>81455</v>
      </c>
      <c r="I44" s="237">
        <f>'BAR BB| Open rates'!I44*0.85+25</f>
        <v>83155</v>
      </c>
      <c r="J44" s="237">
        <f>'BAR BB| Open rates'!J44*0.85+25</f>
        <v>83155</v>
      </c>
      <c r="K44" s="237">
        <f>'BAR BB| Open rates'!K44*0.85+25</f>
        <v>81455</v>
      </c>
      <c r="L44" s="237">
        <f>'BAR BB| Open rates'!L44*0.85+25</f>
        <v>81455</v>
      </c>
      <c r="M44" s="237">
        <f>'BAR BB| Open rates'!M44*0.85+25</f>
        <v>81455</v>
      </c>
      <c r="N44" s="237">
        <f>'BAR BB| Open rates'!N44*0.85+25</f>
        <v>81455</v>
      </c>
      <c r="O44" s="237">
        <f>'BAR BB| Open rates'!O44*0.85+25</f>
        <v>81455</v>
      </c>
      <c r="P44" s="237">
        <f>'BAR BB| Open rates'!P44*0.85+25</f>
        <v>83155</v>
      </c>
      <c r="Q44" s="237">
        <f>'BAR BB| Open rates'!Q44*0.85+25</f>
        <v>83155</v>
      </c>
      <c r="R44" s="237">
        <f>'BAR BB| Open rates'!R44*0.85+25</f>
        <v>83155</v>
      </c>
      <c r="S44" s="237">
        <f>'BAR BB| Open rates'!S44*0.85+25</f>
        <v>83155</v>
      </c>
      <c r="T44" s="237">
        <f>'BAR BB| Open rates'!T44*0.85+25</f>
        <v>83155</v>
      </c>
      <c r="U44" s="237">
        <f>'BAR BB| Open rates'!U44*0.85+25</f>
        <v>83155</v>
      </c>
      <c r="V44" s="237">
        <f>'BAR BB| Open rates'!V44*0.85+25</f>
        <v>83155</v>
      </c>
      <c r="W44" s="237">
        <f>'BAR BB| Open rates'!W44*0.85+25</f>
        <v>84855</v>
      </c>
      <c r="X44" s="237">
        <f>'BAR BB| Open rates'!X44*0.85+25</f>
        <v>84855</v>
      </c>
      <c r="Y44" s="237">
        <f>'BAR BB| Open rates'!Y44*0.85+25</f>
        <v>83155</v>
      </c>
      <c r="Z44" s="237">
        <f>'BAR BB| Open rates'!Z44*0.85+25</f>
        <v>83155</v>
      </c>
      <c r="AA44" s="237">
        <f>'BAR BB| Open rates'!AA44*0.85+25</f>
        <v>83155</v>
      </c>
      <c r="AB44" s="237">
        <f>'BAR BB| Open rates'!AB44*0.85+25</f>
        <v>83155</v>
      </c>
      <c r="AC44" s="237">
        <f>'BAR BB| Open rates'!AC44*0.85+25</f>
        <v>83155</v>
      </c>
      <c r="AD44" s="237">
        <f>'BAR BB| Open rates'!AD44*0.85+25</f>
        <v>84855</v>
      </c>
      <c r="AE44" s="237">
        <f>'BAR BB| Open rates'!AE44*0.85+25</f>
        <v>84855</v>
      </c>
      <c r="AF44" s="237">
        <f>'BAR BB| Open rates'!AF44*0.85+25</f>
        <v>83155</v>
      </c>
      <c r="AG44" s="237">
        <f>'BAR BB| Open rates'!AG44*0.85+25</f>
        <v>83155</v>
      </c>
      <c r="AH44" s="237">
        <f>'BAR BB| Open rates'!AH44*0.85+25</f>
        <v>83155</v>
      </c>
      <c r="AI44" s="237">
        <f>'BAR BB| Open rates'!AI44*0.85+25</f>
        <v>83155</v>
      </c>
      <c r="AJ44" s="237">
        <f>'BAR BB| Open rates'!AJ44*0.85+25</f>
        <v>83155</v>
      </c>
      <c r="AK44" s="237">
        <f>'BAR BB| Open rates'!AK44*0.85+25</f>
        <v>84855</v>
      </c>
      <c r="AL44" s="237">
        <f>'BAR BB| Open rates'!AL44*0.85+25</f>
        <v>84855</v>
      </c>
      <c r="AM44" s="237">
        <f>'BAR BB| Open rates'!AM44*0.85+25</f>
        <v>83155</v>
      </c>
      <c r="AN44" s="237">
        <f>'BAR BB| Open rates'!AN44*0.85+25</f>
        <v>83155</v>
      </c>
      <c r="AO44" s="237">
        <f>'BAR BB| Open rates'!AO44*0.85+25</f>
        <v>83155</v>
      </c>
      <c r="AP44" s="237">
        <f>'BAR BB| Open rates'!AP44*0.85+25</f>
        <v>83155</v>
      </c>
      <c r="AQ44" s="237">
        <f>'BAR BB| Open rates'!AQ44*0.85+25</f>
        <v>83155</v>
      </c>
      <c r="AR44" s="237">
        <f>'BAR BB| Open rates'!AR44*0.85+25</f>
        <v>84855</v>
      </c>
      <c r="AS44" s="237">
        <f>'BAR BB| Open rates'!AS44*0.85+25</f>
        <v>84855</v>
      </c>
      <c r="AT44" s="237">
        <f>'BAR BB| Open rates'!AT44*0.85+25</f>
        <v>83155</v>
      </c>
      <c r="AU44" s="237">
        <f>'BAR BB| Open rates'!AU44*0.85+25</f>
        <v>83155</v>
      </c>
      <c r="AV44" s="237">
        <f>'BAR BB| Open rates'!AV44*0.85+25</f>
        <v>83155</v>
      </c>
      <c r="AW44" s="237">
        <f>'BAR BB| Open rates'!AW44*0.85+25</f>
        <v>83155</v>
      </c>
      <c r="AX44" s="237">
        <f>'BAR BB| Open rates'!AX44*0.85+25</f>
        <v>83155</v>
      </c>
      <c r="AY44" s="237">
        <f>'BAR BB| Open rates'!AY44*0.85+25</f>
        <v>84855</v>
      </c>
      <c r="AZ44" s="237">
        <f>'BAR BB| Open rates'!AZ44*0.85+25</f>
        <v>84855</v>
      </c>
      <c r="BA44" s="237">
        <f>'BAR BB| Open rates'!BA44*0.85+25</f>
        <v>83155</v>
      </c>
      <c r="BB44" s="237">
        <f>'BAR BB| Open rates'!BB44*0.85+25</f>
        <v>83155</v>
      </c>
      <c r="BC44" s="237">
        <f>'BAR BB| Open rates'!BC44*0.85+25</f>
        <v>83155</v>
      </c>
      <c r="BD44" s="237">
        <f>'BAR BB| Open rates'!BD44*0.85+25</f>
        <v>83155</v>
      </c>
      <c r="BE44" s="237">
        <f>'BAR BB| Open rates'!BE44*0.85+25</f>
        <v>83155</v>
      </c>
      <c r="BF44" s="237">
        <f>'BAR BB| Open rates'!BF44*0.85+25</f>
        <v>84855</v>
      </c>
      <c r="BG44" s="237">
        <f>'BAR BB| Open rates'!BG44*0.85+25</f>
        <v>84855</v>
      </c>
      <c r="BH44" s="237">
        <f>'BAR BB| Open rates'!BH44*0.85+25</f>
        <v>80435</v>
      </c>
      <c r="BI44" s="237">
        <f>'BAR BB| Open rates'!BI44*0.85+25</f>
        <v>80435</v>
      </c>
      <c r="BJ44" s="237">
        <f>'BAR BB| Open rates'!BJ44*0.85+25</f>
        <v>80435</v>
      </c>
      <c r="BK44" s="237">
        <f>'BAR BB| Open rates'!BK44*0.85+25</f>
        <v>80435</v>
      </c>
      <c r="BL44" s="237">
        <f>'BAR BB| Open rates'!BL44*0.85+25</f>
        <v>80435</v>
      </c>
      <c r="BM44" s="237">
        <f>'BAR BB| Open rates'!BM44*0.85+25</f>
        <v>81455</v>
      </c>
      <c r="BN44" s="237">
        <f>'BAR BB| Open rates'!BN44*0.85+25</f>
        <v>81455</v>
      </c>
      <c r="BO44" s="237">
        <f>'BAR BB| Open rates'!BO44*0.85+25</f>
        <v>79585</v>
      </c>
      <c r="BP44" s="237">
        <f>'BAR BB| Open rates'!BP44*0.85+25</f>
        <v>79585</v>
      </c>
      <c r="BQ44" s="237">
        <f>'BAR BB| Open rates'!BQ44*0.85+25</f>
        <v>68705</v>
      </c>
      <c r="BR44" s="237">
        <f>'BAR BB| Open rates'!BR44*0.85+25</f>
        <v>68705</v>
      </c>
      <c r="BS44" s="237">
        <f>'BAR BB| Open rates'!BS44*0.85+25</f>
        <v>68705</v>
      </c>
      <c r="BT44" s="237">
        <f>'BAR BB| Open rates'!BT44*0.85+25</f>
        <v>68705</v>
      </c>
      <c r="BU44" s="237">
        <f>'BAR BB| Open rates'!BU44*0.85+25</f>
        <v>68705</v>
      </c>
      <c r="BV44" s="237">
        <f>'BAR BB| Open rates'!BV44*0.85+25</f>
        <v>66835</v>
      </c>
      <c r="BW44" s="237">
        <f>'BAR BB| Open rates'!BW44*0.85+25</f>
        <v>66835</v>
      </c>
      <c r="BX44" s="237">
        <f>'BAR BB| Open rates'!BX44*0.85+25</f>
        <v>66835</v>
      </c>
      <c r="BY44" s="237">
        <f>'BAR BB| Open rates'!BY44*0.85+25</f>
        <v>66835</v>
      </c>
      <c r="BZ44" s="237">
        <f>'BAR BB| Open rates'!BZ44*0.85+25</f>
        <v>66835</v>
      </c>
      <c r="CA44" s="237">
        <f>'BAR BB| Open rates'!CA44*0.85+25</f>
        <v>68705</v>
      </c>
      <c r="CB44" s="237">
        <f>'BAR BB| Open rates'!CB44*0.85+25</f>
        <v>68705</v>
      </c>
      <c r="CC44" s="237">
        <f>'BAR BB| Open rates'!CC44*0.85+25</f>
        <v>66835</v>
      </c>
      <c r="CD44" s="237">
        <f>'BAR BB| Open rates'!CD44*0.85+25</f>
        <v>66835</v>
      </c>
      <c r="CE44" s="237">
        <f>'BAR BB| Open rates'!CE44*0.85+25</f>
        <v>66835</v>
      </c>
      <c r="CF44" s="237">
        <f>'BAR BB| Open rates'!CF44*0.85+25</f>
        <v>66835</v>
      </c>
      <c r="CG44" s="237">
        <f>'BAR BB| Open rates'!CG44*0.85+25</f>
        <v>66835</v>
      </c>
      <c r="CH44" s="237">
        <f>'BAR BB| Open rates'!CH44*0.85+25</f>
        <v>68705</v>
      </c>
      <c r="CI44" s="237">
        <f>'BAR BB| Open rates'!CI44*0.85+25</f>
        <v>68705</v>
      </c>
      <c r="CJ44" s="237">
        <f>'BAR BB| Open rates'!CJ44*0.85+25</f>
        <v>66835</v>
      </c>
      <c r="CK44" s="237">
        <f>'BAR BB| Open rates'!CK44*0.85+25</f>
        <v>66835</v>
      </c>
      <c r="CL44" s="237">
        <f>'BAR BB| Open rates'!CL44*0.85+25</f>
        <v>66835</v>
      </c>
      <c r="CM44" s="237">
        <f>'BAR BB| Open rates'!CM44*0.85+25</f>
        <v>66835</v>
      </c>
      <c r="CN44" s="237">
        <f>'BAR BB| Open rates'!CN44*0.85+25</f>
        <v>66835</v>
      </c>
      <c r="CO44" s="237">
        <f>'BAR BB| Open rates'!CO44*0.85+25</f>
        <v>68705</v>
      </c>
      <c r="CP44" s="237">
        <f>'BAR BB| Open rates'!CP44*0.85+25</f>
        <v>68705</v>
      </c>
      <c r="CQ44" s="237">
        <f>'BAR BB| Open rates'!CQ44*0.85+25</f>
        <v>66835</v>
      </c>
      <c r="CR44" s="237">
        <f>'BAR BB| Open rates'!CR44*0.85+25</f>
        <v>66835</v>
      </c>
      <c r="CS44" s="237">
        <f>'BAR BB| Open rates'!CS44*0.85+25</f>
        <v>66835</v>
      </c>
      <c r="CT44" s="237">
        <f>'BAR BB| Open rates'!CT44*0.85+25</f>
        <v>66835</v>
      </c>
      <c r="CU44" s="237">
        <f>'BAR BB| Open rates'!CU44*0.85+25</f>
        <v>59950</v>
      </c>
      <c r="CV44" s="237">
        <f>'BAR BB| Open rates'!CV44*0.85+25</f>
        <v>59950</v>
      </c>
      <c r="CW44" s="237">
        <f>'BAR BB| Open rates'!CW44*0.85+25</f>
        <v>59950</v>
      </c>
      <c r="CX44" s="237">
        <f>'BAR BB| Open rates'!CX44*0.85+25</f>
        <v>58250</v>
      </c>
      <c r="CY44" s="237">
        <f>'BAR BB| Open rates'!CY44*0.85+25</f>
        <v>58250</v>
      </c>
      <c r="CZ44" s="237">
        <f>'BAR BB| Open rates'!CZ44*0.85+25</f>
        <v>58250</v>
      </c>
      <c r="DA44" s="237">
        <f>'BAR BB| Open rates'!DA44*0.85+25</f>
        <v>58250</v>
      </c>
      <c r="DB44" s="237">
        <f>'BAR BB| Open rates'!DB44*0.85+25</f>
        <v>58250</v>
      </c>
      <c r="DC44" s="237">
        <f>'BAR BB| Open rates'!DC44*0.85+25</f>
        <v>59950</v>
      </c>
      <c r="DD44" s="237">
        <f>'BAR BB| Open rates'!DD44*0.85+25</f>
        <v>59950</v>
      </c>
      <c r="DE44" s="237">
        <f>'BAR BB| Open rates'!DE44*0.85+25</f>
        <v>58250</v>
      </c>
      <c r="DF44" s="237">
        <f>'BAR BB| Open rates'!DF44*0.85+25</f>
        <v>58250</v>
      </c>
      <c r="DG44" s="237">
        <f>'BAR BB| Open rates'!DG44*0.85+25</f>
        <v>58250</v>
      </c>
      <c r="DH44" s="237">
        <f>'BAR BB| Open rates'!DH44*0.85+25</f>
        <v>58250</v>
      </c>
      <c r="DI44" s="237">
        <f>'BAR BB| Open rates'!DI44*0.85+25</f>
        <v>58250</v>
      </c>
      <c r="DJ44" s="237">
        <f>'BAR BB| Open rates'!DJ44*0.85+25</f>
        <v>59950</v>
      </c>
      <c r="DK44" s="237">
        <f>'BAR BB| Open rates'!DK44*0.85+25</f>
        <v>59950</v>
      </c>
      <c r="DL44" s="237">
        <f>'BAR BB| Open rates'!DL44*0.85+25</f>
        <v>58250</v>
      </c>
      <c r="DM44" s="237">
        <f>'BAR BB| Open rates'!DM44*0.85+25</f>
        <v>58250</v>
      </c>
      <c r="DN44" s="237">
        <f>'BAR BB| Open rates'!DN44*0.85+25</f>
        <v>58250</v>
      </c>
      <c r="DO44" s="237">
        <f>'BAR BB| Open rates'!DO44*0.85+25</f>
        <v>58250</v>
      </c>
      <c r="DP44" s="237">
        <f>'BAR BB| Open rates'!DP44*0.85+25</f>
        <v>58250</v>
      </c>
      <c r="DQ44" s="237">
        <f>'BAR BB| Open rates'!DQ44*0.85+25</f>
        <v>59950</v>
      </c>
      <c r="DR44" s="237">
        <f>'BAR BB| Open rates'!DR44*0.85+25</f>
        <v>59950</v>
      </c>
      <c r="DS44" s="237">
        <f>'BAR BB| Open rates'!DS44*0.85+25</f>
        <v>58250</v>
      </c>
      <c r="DT44" s="237">
        <f>'BAR BB| Open rates'!DT44*0.85+25</f>
        <v>58250</v>
      </c>
      <c r="DU44" s="237">
        <f>'BAR BB| Open rates'!DU44*0.85+25</f>
        <v>58250</v>
      </c>
      <c r="DV44" s="237">
        <f>'BAR BB| Open rates'!DV44*0.85+25</f>
        <v>58250</v>
      </c>
      <c r="DW44" s="237">
        <f>'BAR BB| Open rates'!DW44*0.85+25</f>
        <v>58250</v>
      </c>
      <c r="DX44" s="237">
        <f>'BAR BB| Open rates'!DX44*0.85+25</f>
        <v>59950</v>
      </c>
      <c r="DY44" s="237">
        <f>'BAR BB| Open rates'!DY44*0.85+25</f>
        <v>59950</v>
      </c>
      <c r="DZ44" s="237">
        <f>'BAR BB| Open rates'!DZ44*0.85+25</f>
        <v>61395</v>
      </c>
      <c r="EA44" s="237">
        <f>'BAR BB| Open rates'!EA44*0.85+25</f>
        <v>61395</v>
      </c>
      <c r="EB44" s="237">
        <f>'BAR BB| Open rates'!EB44*0.85+25</f>
        <v>61395</v>
      </c>
      <c r="EC44" s="237">
        <f>'BAR BB| Open rates'!EC44*0.85+25</f>
        <v>63265</v>
      </c>
      <c r="ED44" s="237">
        <f>'BAR BB| Open rates'!ED44*0.85+25</f>
        <v>63265</v>
      </c>
      <c r="EE44" s="237">
        <f>'BAR BB| Open rates'!EE44*0.85+25</f>
        <v>63265</v>
      </c>
      <c r="EF44" s="237">
        <f>'BAR BB| Open rates'!EF44*0.85+25</f>
        <v>63265</v>
      </c>
      <c r="EG44" s="237">
        <f>'BAR BB| Open rates'!EG44*0.85+25</f>
        <v>57400</v>
      </c>
      <c r="EH44" s="237">
        <f>'BAR BB| Open rates'!EH44*0.85+25</f>
        <v>57400</v>
      </c>
      <c r="EI44" s="237">
        <f>'BAR BB| Open rates'!EI44*0.85+25</f>
        <v>57400</v>
      </c>
      <c r="EJ44" s="237">
        <f>'BAR BB| Open rates'!EJ44*0.85+25</f>
        <v>57400</v>
      </c>
      <c r="EK44" s="237">
        <f>'BAR BB| Open rates'!EK44*0.85+25</f>
        <v>57400</v>
      </c>
      <c r="EL44" s="237">
        <f>'BAR BB| Open rates'!EL44*0.85+25</f>
        <v>58250</v>
      </c>
      <c r="EM44" s="237">
        <f>'BAR BB| Open rates'!EM44*0.85+25</f>
        <v>58250</v>
      </c>
      <c r="EN44" s="237">
        <f>'BAR BB| Open rates'!EN44*0.85+25</f>
        <v>57400</v>
      </c>
      <c r="EO44" s="237">
        <f>'BAR BB| Open rates'!EO44*0.85+25</f>
        <v>57400</v>
      </c>
      <c r="EP44" s="237">
        <f>'BAR BB| Open rates'!EP44*0.85+25</f>
        <v>57400</v>
      </c>
      <c r="EQ44" s="237">
        <f>'BAR BB| Open rates'!EQ44*0.85+25</f>
        <v>57400</v>
      </c>
      <c r="ER44" s="237">
        <f>'BAR BB| Open rates'!ER44*0.85+25</f>
        <v>57400</v>
      </c>
      <c r="ES44" s="237">
        <f>'BAR BB| Open rates'!ES44*0.85+25</f>
        <v>58250</v>
      </c>
      <c r="ET44" s="237">
        <f>'BAR BB| Open rates'!ET44*0.85+25</f>
        <v>58250</v>
      </c>
      <c r="EU44" s="237">
        <f>'BAR BB| Open rates'!EU44*0.85+25</f>
        <v>57400</v>
      </c>
      <c r="EV44" s="237">
        <f>'BAR BB| Open rates'!EV44*0.85+25</f>
        <v>57400</v>
      </c>
      <c r="EW44" s="237">
        <f>'BAR BB| Open rates'!EW44*0.85+25</f>
        <v>57400</v>
      </c>
      <c r="EX44" s="237">
        <f>'BAR BB| Open rates'!EX44*0.85+25</f>
        <v>57400</v>
      </c>
      <c r="EY44" s="237">
        <f>'BAR BB| Open rates'!EY44*0.85+25</f>
        <v>57400</v>
      </c>
      <c r="EZ44" s="237">
        <f>'BAR BB| Open rates'!EZ44*0.85+25</f>
        <v>58250</v>
      </c>
      <c r="FA44" s="237">
        <f>'BAR BB| Open rates'!FA44*0.85+25</f>
        <v>58250</v>
      </c>
      <c r="FB44" s="237">
        <f>'BAR BB| Open rates'!FB44*0.85+25</f>
        <v>57400</v>
      </c>
      <c r="FC44" s="237">
        <f>'BAR BB| Open rates'!FC44*0.85+25</f>
        <v>57400</v>
      </c>
      <c r="FD44" s="237">
        <f>'BAR BB| Open rates'!FD44*0.85+25</f>
        <v>57400</v>
      </c>
      <c r="FE44" s="237">
        <f>'BAR BB| Open rates'!FE44*0.85+25</f>
        <v>57400</v>
      </c>
      <c r="FF44" s="237">
        <f>'BAR BB| Open rates'!FF44*0.85+25</f>
        <v>57400</v>
      </c>
      <c r="FG44" s="237">
        <f>'BAR BB| Open rates'!FG44*0.85+25</f>
        <v>58250</v>
      </c>
      <c r="FH44" s="237">
        <f>'BAR BB| Open rates'!FH44*0.85+25</f>
        <v>58250</v>
      </c>
      <c r="FI44" s="237">
        <f>'BAR BB| Open rates'!FI44*0.85+25</f>
        <v>57400</v>
      </c>
      <c r="FJ44" s="237">
        <f>'BAR BB| Open rates'!FJ44*0.85+25</f>
        <v>57400</v>
      </c>
      <c r="FK44" s="237">
        <f>'BAR BB| Open rates'!FK44*0.85+25</f>
        <v>57400</v>
      </c>
      <c r="FL44" s="237">
        <f>'BAR BB| Open rates'!FL44*0.85+25</f>
        <v>57400</v>
      </c>
      <c r="FM44" s="237">
        <f>'BAR BB| Open rates'!FM44*0.85+25</f>
        <v>57400</v>
      </c>
      <c r="FN44" s="237">
        <f>'BAR BB| Open rates'!FN44*0.85+25</f>
        <v>58250</v>
      </c>
      <c r="FO44" s="237">
        <f>'BAR BB| Open rates'!FO44*0.85+25</f>
        <v>58250</v>
      </c>
      <c r="FP44" s="237">
        <f>'BAR BB| Open rates'!FP44*0.85+25</f>
        <v>57400</v>
      </c>
      <c r="FQ44" s="237">
        <f>'BAR BB| Open rates'!FQ44*0.85+25</f>
        <v>57400</v>
      </c>
      <c r="FR44" s="237">
        <f>'BAR BB| Open rates'!FR44*0.85+25</f>
        <v>57400</v>
      </c>
      <c r="FS44" s="237">
        <f>'BAR BB| Open rates'!FS44*0.85+25</f>
        <v>57400</v>
      </c>
      <c r="FT44" s="237">
        <f>'BAR BB| Open rates'!FT44*0.85+25</f>
        <v>57400</v>
      </c>
      <c r="FU44" s="237">
        <f>'BAR BB| Open rates'!FU44*0.85+25</f>
        <v>58250</v>
      </c>
      <c r="FV44" s="237">
        <f>'BAR BB| Open rates'!FV44*0.85+25</f>
        <v>58250</v>
      </c>
      <c r="FW44" s="237">
        <f>'BAR BB| Open rates'!FW44*0.85+25</f>
        <v>61395</v>
      </c>
      <c r="FX44" s="237">
        <f>'BAR BB| Open rates'!FX44*0.85+25</f>
        <v>61395</v>
      </c>
      <c r="FY44" s="237">
        <f>'BAR BB| Open rates'!FY44*0.85+25</f>
        <v>61395</v>
      </c>
      <c r="FZ44" s="237">
        <f>'BAR BB| Open rates'!FZ44*0.85+25</f>
        <v>61395</v>
      </c>
      <c r="GA44" s="237">
        <f>'BAR BB| Open rates'!GA44*0.85+25</f>
        <v>61395</v>
      </c>
      <c r="GB44" s="237">
        <f>'BAR BB| Open rates'!GB44*0.85+25</f>
        <v>63265</v>
      </c>
      <c r="GC44" s="237">
        <f>'BAR BB| Open rates'!GC44*0.85+25</f>
        <v>63265</v>
      </c>
      <c r="GD44" s="237">
        <f>'BAR BB| Open rates'!GD44*0.85+25</f>
        <v>63265</v>
      </c>
      <c r="GE44" s="237">
        <f>'BAR BB| Open rates'!GE44*0.85+25</f>
        <v>63265</v>
      </c>
    </row>
    <row r="45" spans="1:187" x14ac:dyDescent="0.2">
      <c r="A45" s="237">
        <v>6</v>
      </c>
      <c r="B45" s="237">
        <f>'BAR BB| Open rates'!B45*0.85+25</f>
        <v>86300</v>
      </c>
      <c r="C45" s="237">
        <f>'BAR BB| Open rates'!C45*0.85+25</f>
        <v>86300</v>
      </c>
      <c r="D45" s="237">
        <f>'BAR BB| Open rates'!D45*0.85+25</f>
        <v>84005</v>
      </c>
      <c r="E45" s="237">
        <f>'BAR BB| Open rates'!E45*0.85+25</f>
        <v>84005</v>
      </c>
      <c r="F45" s="237">
        <f>'BAR BB| Open rates'!F45*0.85+25</f>
        <v>82135</v>
      </c>
      <c r="G45" s="237">
        <f>'BAR BB| Open rates'!G45*0.85+25</f>
        <v>84005</v>
      </c>
      <c r="H45" s="237">
        <f>'BAR BB| Open rates'!H45*0.85+25</f>
        <v>84005</v>
      </c>
      <c r="I45" s="237">
        <f>'BAR BB| Open rates'!I45*0.85+25</f>
        <v>85705</v>
      </c>
      <c r="J45" s="237">
        <f>'BAR BB| Open rates'!J45*0.85+25</f>
        <v>85705</v>
      </c>
      <c r="K45" s="237">
        <f>'BAR BB| Open rates'!K45*0.85+25</f>
        <v>84005</v>
      </c>
      <c r="L45" s="237">
        <f>'BAR BB| Open rates'!L45*0.85+25</f>
        <v>84005</v>
      </c>
      <c r="M45" s="237">
        <f>'BAR BB| Open rates'!M45*0.85+25</f>
        <v>84005</v>
      </c>
      <c r="N45" s="237">
        <f>'BAR BB| Open rates'!N45*0.85+25</f>
        <v>84005</v>
      </c>
      <c r="O45" s="237">
        <f>'BAR BB| Open rates'!O45*0.85+25</f>
        <v>84005</v>
      </c>
      <c r="P45" s="237">
        <f>'BAR BB| Open rates'!P45*0.85+25</f>
        <v>85705</v>
      </c>
      <c r="Q45" s="237">
        <f>'BAR BB| Open rates'!Q45*0.85+25</f>
        <v>85705</v>
      </c>
      <c r="R45" s="237">
        <f>'BAR BB| Open rates'!R45*0.85+25</f>
        <v>85705</v>
      </c>
      <c r="S45" s="237">
        <f>'BAR BB| Open rates'!S45*0.85+25</f>
        <v>85705</v>
      </c>
      <c r="T45" s="237">
        <f>'BAR BB| Open rates'!T45*0.85+25</f>
        <v>85705</v>
      </c>
      <c r="U45" s="237">
        <f>'BAR BB| Open rates'!U45*0.85+25</f>
        <v>85705</v>
      </c>
      <c r="V45" s="237">
        <f>'BAR BB| Open rates'!V45*0.85+25</f>
        <v>85705</v>
      </c>
      <c r="W45" s="237">
        <f>'BAR BB| Open rates'!W45*0.85+25</f>
        <v>87405</v>
      </c>
      <c r="X45" s="237">
        <f>'BAR BB| Open rates'!X45*0.85+25</f>
        <v>87405</v>
      </c>
      <c r="Y45" s="237">
        <f>'BAR BB| Open rates'!Y45*0.85+25</f>
        <v>85705</v>
      </c>
      <c r="Z45" s="237">
        <f>'BAR BB| Open rates'!Z45*0.85+25</f>
        <v>85705</v>
      </c>
      <c r="AA45" s="237">
        <f>'BAR BB| Open rates'!AA45*0.85+25</f>
        <v>85705</v>
      </c>
      <c r="AB45" s="237">
        <f>'BAR BB| Open rates'!AB45*0.85+25</f>
        <v>85705</v>
      </c>
      <c r="AC45" s="237">
        <f>'BAR BB| Open rates'!AC45*0.85+25</f>
        <v>85705</v>
      </c>
      <c r="AD45" s="237">
        <f>'BAR BB| Open rates'!AD45*0.85+25</f>
        <v>87405</v>
      </c>
      <c r="AE45" s="237">
        <f>'BAR BB| Open rates'!AE45*0.85+25</f>
        <v>87405</v>
      </c>
      <c r="AF45" s="237">
        <f>'BAR BB| Open rates'!AF45*0.85+25</f>
        <v>85705</v>
      </c>
      <c r="AG45" s="237">
        <f>'BAR BB| Open rates'!AG45*0.85+25</f>
        <v>85705</v>
      </c>
      <c r="AH45" s="237">
        <f>'BAR BB| Open rates'!AH45*0.85+25</f>
        <v>85705</v>
      </c>
      <c r="AI45" s="237">
        <f>'BAR BB| Open rates'!AI45*0.85+25</f>
        <v>85705</v>
      </c>
      <c r="AJ45" s="237">
        <f>'BAR BB| Open rates'!AJ45*0.85+25</f>
        <v>85705</v>
      </c>
      <c r="AK45" s="237">
        <f>'BAR BB| Open rates'!AK45*0.85+25</f>
        <v>87405</v>
      </c>
      <c r="AL45" s="237">
        <f>'BAR BB| Open rates'!AL45*0.85+25</f>
        <v>87405</v>
      </c>
      <c r="AM45" s="237">
        <f>'BAR BB| Open rates'!AM45*0.85+25</f>
        <v>85705</v>
      </c>
      <c r="AN45" s="237">
        <f>'BAR BB| Open rates'!AN45*0.85+25</f>
        <v>85705</v>
      </c>
      <c r="AO45" s="237">
        <f>'BAR BB| Open rates'!AO45*0.85+25</f>
        <v>85705</v>
      </c>
      <c r="AP45" s="237">
        <f>'BAR BB| Open rates'!AP45*0.85+25</f>
        <v>85705</v>
      </c>
      <c r="AQ45" s="237">
        <f>'BAR BB| Open rates'!AQ45*0.85+25</f>
        <v>85705</v>
      </c>
      <c r="AR45" s="237">
        <f>'BAR BB| Open rates'!AR45*0.85+25</f>
        <v>87405</v>
      </c>
      <c r="AS45" s="237">
        <f>'BAR BB| Open rates'!AS45*0.85+25</f>
        <v>87405</v>
      </c>
      <c r="AT45" s="237">
        <f>'BAR BB| Open rates'!AT45*0.85+25</f>
        <v>85705</v>
      </c>
      <c r="AU45" s="237">
        <f>'BAR BB| Open rates'!AU45*0.85+25</f>
        <v>85705</v>
      </c>
      <c r="AV45" s="237">
        <f>'BAR BB| Open rates'!AV45*0.85+25</f>
        <v>85705</v>
      </c>
      <c r="AW45" s="237">
        <f>'BAR BB| Open rates'!AW45*0.85+25</f>
        <v>85705</v>
      </c>
      <c r="AX45" s="237">
        <f>'BAR BB| Open rates'!AX45*0.85+25</f>
        <v>85705</v>
      </c>
      <c r="AY45" s="237">
        <f>'BAR BB| Open rates'!AY45*0.85+25</f>
        <v>87405</v>
      </c>
      <c r="AZ45" s="237">
        <f>'BAR BB| Open rates'!AZ45*0.85+25</f>
        <v>87405</v>
      </c>
      <c r="BA45" s="237">
        <f>'BAR BB| Open rates'!BA45*0.85+25</f>
        <v>85705</v>
      </c>
      <c r="BB45" s="237">
        <f>'BAR BB| Open rates'!BB45*0.85+25</f>
        <v>85705</v>
      </c>
      <c r="BC45" s="237">
        <f>'BAR BB| Open rates'!BC45*0.85+25</f>
        <v>85705</v>
      </c>
      <c r="BD45" s="237">
        <f>'BAR BB| Open rates'!BD45*0.85+25</f>
        <v>85705</v>
      </c>
      <c r="BE45" s="237">
        <f>'BAR BB| Open rates'!BE45*0.85+25</f>
        <v>85705</v>
      </c>
      <c r="BF45" s="237">
        <f>'BAR BB| Open rates'!BF45*0.85+25</f>
        <v>87405</v>
      </c>
      <c r="BG45" s="237">
        <f>'BAR BB| Open rates'!BG45*0.85+25</f>
        <v>87405</v>
      </c>
      <c r="BH45" s="237">
        <f>'BAR BB| Open rates'!BH45*0.85+25</f>
        <v>82985</v>
      </c>
      <c r="BI45" s="237">
        <f>'BAR BB| Open rates'!BI45*0.85+25</f>
        <v>82985</v>
      </c>
      <c r="BJ45" s="237">
        <f>'BAR BB| Open rates'!BJ45*0.85+25</f>
        <v>82985</v>
      </c>
      <c r="BK45" s="237">
        <f>'BAR BB| Open rates'!BK45*0.85+25</f>
        <v>82985</v>
      </c>
      <c r="BL45" s="237">
        <f>'BAR BB| Open rates'!BL45*0.85+25</f>
        <v>82985</v>
      </c>
      <c r="BM45" s="237">
        <f>'BAR BB| Open rates'!BM45*0.85+25</f>
        <v>84005</v>
      </c>
      <c r="BN45" s="237">
        <f>'BAR BB| Open rates'!BN45*0.85+25</f>
        <v>84005</v>
      </c>
      <c r="BO45" s="237">
        <f>'BAR BB| Open rates'!BO45*0.85+25</f>
        <v>82135</v>
      </c>
      <c r="BP45" s="237">
        <f>'BAR BB| Open rates'!BP45*0.85+25</f>
        <v>82135</v>
      </c>
      <c r="BQ45" s="237">
        <f>'BAR BB| Open rates'!BQ45*0.85+25</f>
        <v>71255</v>
      </c>
      <c r="BR45" s="237">
        <f>'BAR BB| Open rates'!BR45*0.85+25</f>
        <v>71255</v>
      </c>
      <c r="BS45" s="237">
        <f>'BAR BB| Open rates'!BS45*0.85+25</f>
        <v>71255</v>
      </c>
      <c r="BT45" s="237">
        <f>'BAR BB| Open rates'!BT45*0.85+25</f>
        <v>71255</v>
      </c>
      <c r="BU45" s="237">
        <f>'BAR BB| Open rates'!BU45*0.85+25</f>
        <v>71255</v>
      </c>
      <c r="BV45" s="237">
        <f>'BAR BB| Open rates'!BV45*0.85+25</f>
        <v>69385</v>
      </c>
      <c r="BW45" s="237">
        <f>'BAR BB| Open rates'!BW45*0.85+25</f>
        <v>69385</v>
      </c>
      <c r="BX45" s="237">
        <f>'BAR BB| Open rates'!BX45*0.85+25</f>
        <v>69385</v>
      </c>
      <c r="BY45" s="237">
        <f>'BAR BB| Open rates'!BY45*0.85+25</f>
        <v>69385</v>
      </c>
      <c r="BZ45" s="237">
        <f>'BAR BB| Open rates'!BZ45*0.85+25</f>
        <v>69385</v>
      </c>
      <c r="CA45" s="237">
        <f>'BAR BB| Open rates'!CA45*0.85+25</f>
        <v>71255</v>
      </c>
      <c r="CB45" s="237">
        <f>'BAR BB| Open rates'!CB45*0.85+25</f>
        <v>71255</v>
      </c>
      <c r="CC45" s="237">
        <f>'BAR BB| Open rates'!CC45*0.85+25</f>
        <v>69385</v>
      </c>
      <c r="CD45" s="237">
        <f>'BAR BB| Open rates'!CD45*0.85+25</f>
        <v>69385</v>
      </c>
      <c r="CE45" s="237">
        <f>'BAR BB| Open rates'!CE45*0.85+25</f>
        <v>69385</v>
      </c>
      <c r="CF45" s="237">
        <f>'BAR BB| Open rates'!CF45*0.85+25</f>
        <v>69385</v>
      </c>
      <c r="CG45" s="237">
        <f>'BAR BB| Open rates'!CG45*0.85+25</f>
        <v>69385</v>
      </c>
      <c r="CH45" s="237">
        <f>'BAR BB| Open rates'!CH45*0.85+25</f>
        <v>71255</v>
      </c>
      <c r="CI45" s="237">
        <f>'BAR BB| Open rates'!CI45*0.85+25</f>
        <v>71255</v>
      </c>
      <c r="CJ45" s="237">
        <f>'BAR BB| Open rates'!CJ45*0.85+25</f>
        <v>69385</v>
      </c>
      <c r="CK45" s="237">
        <f>'BAR BB| Open rates'!CK45*0.85+25</f>
        <v>69385</v>
      </c>
      <c r="CL45" s="237">
        <f>'BAR BB| Open rates'!CL45*0.85+25</f>
        <v>69385</v>
      </c>
      <c r="CM45" s="237">
        <f>'BAR BB| Open rates'!CM45*0.85+25</f>
        <v>69385</v>
      </c>
      <c r="CN45" s="237">
        <f>'BAR BB| Open rates'!CN45*0.85+25</f>
        <v>69385</v>
      </c>
      <c r="CO45" s="237">
        <f>'BAR BB| Open rates'!CO45*0.85+25</f>
        <v>71255</v>
      </c>
      <c r="CP45" s="237">
        <f>'BAR BB| Open rates'!CP45*0.85+25</f>
        <v>71255</v>
      </c>
      <c r="CQ45" s="237">
        <f>'BAR BB| Open rates'!CQ45*0.85+25</f>
        <v>69385</v>
      </c>
      <c r="CR45" s="237">
        <f>'BAR BB| Open rates'!CR45*0.85+25</f>
        <v>69385</v>
      </c>
      <c r="CS45" s="237">
        <f>'BAR BB| Open rates'!CS45*0.85+25</f>
        <v>69385</v>
      </c>
      <c r="CT45" s="237">
        <f>'BAR BB| Open rates'!CT45*0.85+25</f>
        <v>69385</v>
      </c>
      <c r="CU45" s="237">
        <f>'BAR BB| Open rates'!CU45*0.85+25</f>
        <v>62500</v>
      </c>
      <c r="CV45" s="237">
        <f>'BAR BB| Open rates'!CV45*0.85+25</f>
        <v>62500</v>
      </c>
      <c r="CW45" s="237">
        <f>'BAR BB| Open rates'!CW45*0.85+25</f>
        <v>62500</v>
      </c>
      <c r="CX45" s="237">
        <f>'BAR BB| Open rates'!CX45*0.85+25</f>
        <v>60800</v>
      </c>
      <c r="CY45" s="237">
        <f>'BAR BB| Open rates'!CY45*0.85+25</f>
        <v>60800</v>
      </c>
      <c r="CZ45" s="237">
        <f>'BAR BB| Open rates'!CZ45*0.85+25</f>
        <v>60800</v>
      </c>
      <c r="DA45" s="237">
        <f>'BAR BB| Open rates'!DA45*0.85+25</f>
        <v>60800</v>
      </c>
      <c r="DB45" s="237">
        <f>'BAR BB| Open rates'!DB45*0.85+25</f>
        <v>60800</v>
      </c>
      <c r="DC45" s="237">
        <f>'BAR BB| Open rates'!DC45*0.85+25</f>
        <v>62500</v>
      </c>
      <c r="DD45" s="237">
        <f>'BAR BB| Open rates'!DD45*0.85+25</f>
        <v>62500</v>
      </c>
      <c r="DE45" s="237">
        <f>'BAR BB| Open rates'!DE45*0.85+25</f>
        <v>60800</v>
      </c>
      <c r="DF45" s="237">
        <f>'BAR BB| Open rates'!DF45*0.85+25</f>
        <v>60800</v>
      </c>
      <c r="DG45" s="237">
        <f>'BAR BB| Open rates'!DG45*0.85+25</f>
        <v>60800</v>
      </c>
      <c r="DH45" s="237">
        <f>'BAR BB| Open rates'!DH45*0.85+25</f>
        <v>60800</v>
      </c>
      <c r="DI45" s="237">
        <f>'BAR BB| Open rates'!DI45*0.85+25</f>
        <v>60800</v>
      </c>
      <c r="DJ45" s="237">
        <f>'BAR BB| Open rates'!DJ45*0.85+25</f>
        <v>62500</v>
      </c>
      <c r="DK45" s="237">
        <f>'BAR BB| Open rates'!DK45*0.85+25</f>
        <v>62500</v>
      </c>
      <c r="DL45" s="237">
        <f>'BAR BB| Open rates'!DL45*0.85+25</f>
        <v>60800</v>
      </c>
      <c r="DM45" s="237">
        <f>'BAR BB| Open rates'!DM45*0.85+25</f>
        <v>60800</v>
      </c>
      <c r="DN45" s="237">
        <f>'BAR BB| Open rates'!DN45*0.85+25</f>
        <v>60800</v>
      </c>
      <c r="DO45" s="237">
        <f>'BAR BB| Open rates'!DO45*0.85+25</f>
        <v>60800</v>
      </c>
      <c r="DP45" s="237">
        <f>'BAR BB| Open rates'!DP45*0.85+25</f>
        <v>60800</v>
      </c>
      <c r="DQ45" s="237">
        <f>'BAR BB| Open rates'!DQ45*0.85+25</f>
        <v>62500</v>
      </c>
      <c r="DR45" s="237">
        <f>'BAR BB| Open rates'!DR45*0.85+25</f>
        <v>62500</v>
      </c>
      <c r="DS45" s="237">
        <f>'BAR BB| Open rates'!DS45*0.85+25</f>
        <v>60800</v>
      </c>
      <c r="DT45" s="237">
        <f>'BAR BB| Open rates'!DT45*0.85+25</f>
        <v>60800</v>
      </c>
      <c r="DU45" s="237">
        <f>'BAR BB| Open rates'!DU45*0.85+25</f>
        <v>60800</v>
      </c>
      <c r="DV45" s="237">
        <f>'BAR BB| Open rates'!DV45*0.85+25</f>
        <v>60800</v>
      </c>
      <c r="DW45" s="237">
        <f>'BAR BB| Open rates'!DW45*0.85+25</f>
        <v>60800</v>
      </c>
      <c r="DX45" s="237">
        <f>'BAR BB| Open rates'!DX45*0.85+25</f>
        <v>62500</v>
      </c>
      <c r="DY45" s="237">
        <f>'BAR BB| Open rates'!DY45*0.85+25</f>
        <v>62500</v>
      </c>
      <c r="DZ45" s="237">
        <f>'BAR BB| Open rates'!DZ45*0.85+25</f>
        <v>63945</v>
      </c>
      <c r="EA45" s="237">
        <f>'BAR BB| Open rates'!EA45*0.85+25</f>
        <v>63945</v>
      </c>
      <c r="EB45" s="237">
        <f>'BAR BB| Open rates'!EB45*0.85+25</f>
        <v>63945</v>
      </c>
      <c r="EC45" s="237">
        <f>'BAR BB| Open rates'!EC45*0.85+25</f>
        <v>65815</v>
      </c>
      <c r="ED45" s="237">
        <f>'BAR BB| Open rates'!ED45*0.85+25</f>
        <v>65815</v>
      </c>
      <c r="EE45" s="237">
        <f>'BAR BB| Open rates'!EE45*0.85+25</f>
        <v>65815</v>
      </c>
      <c r="EF45" s="237">
        <f>'BAR BB| Open rates'!EF45*0.85+25</f>
        <v>65815</v>
      </c>
      <c r="EG45" s="237">
        <f>'BAR BB| Open rates'!EG45*0.85+25</f>
        <v>59950</v>
      </c>
      <c r="EH45" s="237">
        <f>'BAR BB| Open rates'!EH45*0.85+25</f>
        <v>59950</v>
      </c>
      <c r="EI45" s="237">
        <f>'BAR BB| Open rates'!EI45*0.85+25</f>
        <v>59950</v>
      </c>
      <c r="EJ45" s="237">
        <f>'BAR BB| Open rates'!EJ45*0.85+25</f>
        <v>59950</v>
      </c>
      <c r="EK45" s="237">
        <f>'BAR BB| Open rates'!EK45*0.85+25</f>
        <v>59950</v>
      </c>
      <c r="EL45" s="237">
        <f>'BAR BB| Open rates'!EL45*0.85+25</f>
        <v>60800</v>
      </c>
      <c r="EM45" s="237">
        <f>'BAR BB| Open rates'!EM45*0.85+25</f>
        <v>60800</v>
      </c>
      <c r="EN45" s="237">
        <f>'BAR BB| Open rates'!EN45*0.85+25</f>
        <v>59950</v>
      </c>
      <c r="EO45" s="237">
        <f>'BAR BB| Open rates'!EO45*0.85+25</f>
        <v>59950</v>
      </c>
      <c r="EP45" s="237">
        <f>'BAR BB| Open rates'!EP45*0.85+25</f>
        <v>59950</v>
      </c>
      <c r="EQ45" s="237">
        <f>'BAR BB| Open rates'!EQ45*0.85+25</f>
        <v>59950</v>
      </c>
      <c r="ER45" s="237">
        <f>'BAR BB| Open rates'!ER45*0.85+25</f>
        <v>59950</v>
      </c>
      <c r="ES45" s="237">
        <f>'BAR BB| Open rates'!ES45*0.85+25</f>
        <v>60800</v>
      </c>
      <c r="ET45" s="237">
        <f>'BAR BB| Open rates'!ET45*0.85+25</f>
        <v>60800</v>
      </c>
      <c r="EU45" s="237">
        <f>'BAR BB| Open rates'!EU45*0.85+25</f>
        <v>59950</v>
      </c>
      <c r="EV45" s="237">
        <f>'BAR BB| Open rates'!EV45*0.85+25</f>
        <v>59950</v>
      </c>
      <c r="EW45" s="237">
        <f>'BAR BB| Open rates'!EW45*0.85+25</f>
        <v>59950</v>
      </c>
      <c r="EX45" s="237">
        <f>'BAR BB| Open rates'!EX45*0.85+25</f>
        <v>59950</v>
      </c>
      <c r="EY45" s="237">
        <f>'BAR BB| Open rates'!EY45*0.85+25</f>
        <v>59950</v>
      </c>
      <c r="EZ45" s="237">
        <f>'BAR BB| Open rates'!EZ45*0.85+25</f>
        <v>60800</v>
      </c>
      <c r="FA45" s="237">
        <f>'BAR BB| Open rates'!FA45*0.85+25</f>
        <v>60800</v>
      </c>
      <c r="FB45" s="237">
        <f>'BAR BB| Open rates'!FB45*0.85+25</f>
        <v>59950</v>
      </c>
      <c r="FC45" s="237">
        <f>'BAR BB| Open rates'!FC45*0.85+25</f>
        <v>59950</v>
      </c>
      <c r="FD45" s="237">
        <f>'BAR BB| Open rates'!FD45*0.85+25</f>
        <v>59950</v>
      </c>
      <c r="FE45" s="237">
        <f>'BAR BB| Open rates'!FE45*0.85+25</f>
        <v>59950</v>
      </c>
      <c r="FF45" s="237">
        <f>'BAR BB| Open rates'!FF45*0.85+25</f>
        <v>59950</v>
      </c>
      <c r="FG45" s="237">
        <f>'BAR BB| Open rates'!FG45*0.85+25</f>
        <v>60800</v>
      </c>
      <c r="FH45" s="237">
        <f>'BAR BB| Open rates'!FH45*0.85+25</f>
        <v>60800</v>
      </c>
      <c r="FI45" s="237">
        <f>'BAR BB| Open rates'!FI45*0.85+25</f>
        <v>59950</v>
      </c>
      <c r="FJ45" s="237">
        <f>'BAR BB| Open rates'!FJ45*0.85+25</f>
        <v>59950</v>
      </c>
      <c r="FK45" s="237">
        <f>'BAR BB| Open rates'!FK45*0.85+25</f>
        <v>59950</v>
      </c>
      <c r="FL45" s="237">
        <f>'BAR BB| Open rates'!FL45*0.85+25</f>
        <v>59950</v>
      </c>
      <c r="FM45" s="237">
        <f>'BAR BB| Open rates'!FM45*0.85+25</f>
        <v>59950</v>
      </c>
      <c r="FN45" s="237">
        <f>'BAR BB| Open rates'!FN45*0.85+25</f>
        <v>60800</v>
      </c>
      <c r="FO45" s="237">
        <f>'BAR BB| Open rates'!FO45*0.85+25</f>
        <v>60800</v>
      </c>
      <c r="FP45" s="237">
        <f>'BAR BB| Open rates'!FP45*0.85+25</f>
        <v>59950</v>
      </c>
      <c r="FQ45" s="237">
        <f>'BAR BB| Open rates'!FQ45*0.85+25</f>
        <v>59950</v>
      </c>
      <c r="FR45" s="237">
        <f>'BAR BB| Open rates'!FR45*0.85+25</f>
        <v>59950</v>
      </c>
      <c r="FS45" s="237">
        <f>'BAR BB| Open rates'!FS45*0.85+25</f>
        <v>59950</v>
      </c>
      <c r="FT45" s="237">
        <f>'BAR BB| Open rates'!FT45*0.85+25</f>
        <v>59950</v>
      </c>
      <c r="FU45" s="237">
        <f>'BAR BB| Open rates'!FU45*0.85+25</f>
        <v>60800</v>
      </c>
      <c r="FV45" s="237">
        <f>'BAR BB| Open rates'!FV45*0.85+25</f>
        <v>60800</v>
      </c>
      <c r="FW45" s="237">
        <f>'BAR BB| Open rates'!FW45*0.85+25</f>
        <v>63945</v>
      </c>
      <c r="FX45" s="237">
        <f>'BAR BB| Open rates'!FX45*0.85+25</f>
        <v>63945</v>
      </c>
      <c r="FY45" s="237">
        <f>'BAR BB| Open rates'!FY45*0.85+25</f>
        <v>63945</v>
      </c>
      <c r="FZ45" s="237">
        <f>'BAR BB| Open rates'!FZ45*0.85+25</f>
        <v>63945</v>
      </c>
      <c r="GA45" s="237">
        <f>'BAR BB| Open rates'!GA45*0.85+25</f>
        <v>63945</v>
      </c>
      <c r="GB45" s="237">
        <f>'BAR BB| Open rates'!GB45*0.85+25</f>
        <v>65815</v>
      </c>
      <c r="GC45" s="237">
        <f>'BAR BB| Open rates'!GC45*0.85+25</f>
        <v>65815</v>
      </c>
      <c r="GD45" s="237">
        <f>'BAR BB| Open rates'!GD45*0.85+25</f>
        <v>65815</v>
      </c>
      <c r="GE45" s="237">
        <f>'BAR BB| Open rates'!GE45*0.85+25</f>
        <v>65815</v>
      </c>
    </row>
    <row r="46" spans="1:187" x14ac:dyDescent="0.2">
      <c r="A46" s="237">
        <v>7</v>
      </c>
      <c r="B46" s="237">
        <f>'BAR BB| Open rates'!B46*0.85+25</f>
        <v>88850</v>
      </c>
      <c r="C46" s="237">
        <f>'BAR BB| Open rates'!C46*0.85+25</f>
        <v>88850</v>
      </c>
      <c r="D46" s="237">
        <f>'BAR BB| Open rates'!D46*0.85+25</f>
        <v>86555</v>
      </c>
      <c r="E46" s="237">
        <f>'BAR BB| Open rates'!E46*0.85+25</f>
        <v>86555</v>
      </c>
      <c r="F46" s="237">
        <f>'BAR BB| Open rates'!F46*0.85+25</f>
        <v>84685</v>
      </c>
      <c r="G46" s="237">
        <f>'BAR BB| Open rates'!G46*0.85+25</f>
        <v>86555</v>
      </c>
      <c r="H46" s="237">
        <f>'BAR BB| Open rates'!H46*0.85+25</f>
        <v>86555</v>
      </c>
      <c r="I46" s="237">
        <f>'BAR BB| Open rates'!I46*0.85+25</f>
        <v>88255</v>
      </c>
      <c r="J46" s="237">
        <f>'BAR BB| Open rates'!J46*0.85+25</f>
        <v>88255</v>
      </c>
      <c r="K46" s="237">
        <f>'BAR BB| Open rates'!K46*0.85+25</f>
        <v>86555</v>
      </c>
      <c r="L46" s="237">
        <f>'BAR BB| Open rates'!L46*0.85+25</f>
        <v>86555</v>
      </c>
      <c r="M46" s="237">
        <f>'BAR BB| Open rates'!M46*0.85+25</f>
        <v>86555</v>
      </c>
      <c r="N46" s="237">
        <f>'BAR BB| Open rates'!N46*0.85+25</f>
        <v>86555</v>
      </c>
      <c r="O46" s="237">
        <f>'BAR BB| Open rates'!O46*0.85+25</f>
        <v>86555</v>
      </c>
      <c r="P46" s="237">
        <f>'BAR BB| Open rates'!P46*0.85+25</f>
        <v>88255</v>
      </c>
      <c r="Q46" s="237">
        <f>'BAR BB| Open rates'!Q46*0.85+25</f>
        <v>88255</v>
      </c>
      <c r="R46" s="237">
        <f>'BAR BB| Open rates'!R46*0.85+25</f>
        <v>88255</v>
      </c>
      <c r="S46" s="237">
        <f>'BAR BB| Open rates'!S46*0.85+25</f>
        <v>88255</v>
      </c>
      <c r="T46" s="237">
        <f>'BAR BB| Open rates'!T46*0.85+25</f>
        <v>88255</v>
      </c>
      <c r="U46" s="237">
        <f>'BAR BB| Open rates'!U46*0.85+25</f>
        <v>88255</v>
      </c>
      <c r="V46" s="237">
        <f>'BAR BB| Open rates'!V46*0.85+25</f>
        <v>88255</v>
      </c>
      <c r="W46" s="237">
        <f>'BAR BB| Open rates'!W46*0.85+25</f>
        <v>89955</v>
      </c>
      <c r="X46" s="237">
        <f>'BAR BB| Open rates'!X46*0.85+25</f>
        <v>89955</v>
      </c>
      <c r="Y46" s="237">
        <f>'BAR BB| Open rates'!Y46*0.85+25</f>
        <v>88255</v>
      </c>
      <c r="Z46" s="237">
        <f>'BAR BB| Open rates'!Z46*0.85+25</f>
        <v>88255</v>
      </c>
      <c r="AA46" s="237">
        <f>'BAR BB| Open rates'!AA46*0.85+25</f>
        <v>88255</v>
      </c>
      <c r="AB46" s="237">
        <f>'BAR BB| Open rates'!AB46*0.85+25</f>
        <v>88255</v>
      </c>
      <c r="AC46" s="237">
        <f>'BAR BB| Open rates'!AC46*0.85+25</f>
        <v>88255</v>
      </c>
      <c r="AD46" s="237">
        <f>'BAR BB| Open rates'!AD46*0.85+25</f>
        <v>89955</v>
      </c>
      <c r="AE46" s="237">
        <f>'BAR BB| Open rates'!AE46*0.85+25</f>
        <v>89955</v>
      </c>
      <c r="AF46" s="237">
        <f>'BAR BB| Open rates'!AF46*0.85+25</f>
        <v>88255</v>
      </c>
      <c r="AG46" s="237">
        <f>'BAR BB| Open rates'!AG46*0.85+25</f>
        <v>88255</v>
      </c>
      <c r="AH46" s="237">
        <f>'BAR BB| Open rates'!AH46*0.85+25</f>
        <v>88255</v>
      </c>
      <c r="AI46" s="237">
        <f>'BAR BB| Open rates'!AI46*0.85+25</f>
        <v>88255</v>
      </c>
      <c r="AJ46" s="237">
        <f>'BAR BB| Open rates'!AJ46*0.85+25</f>
        <v>88255</v>
      </c>
      <c r="AK46" s="237">
        <f>'BAR BB| Open rates'!AK46*0.85+25</f>
        <v>89955</v>
      </c>
      <c r="AL46" s="237">
        <f>'BAR BB| Open rates'!AL46*0.85+25</f>
        <v>89955</v>
      </c>
      <c r="AM46" s="237">
        <f>'BAR BB| Open rates'!AM46*0.85+25</f>
        <v>88255</v>
      </c>
      <c r="AN46" s="237">
        <f>'BAR BB| Open rates'!AN46*0.85+25</f>
        <v>88255</v>
      </c>
      <c r="AO46" s="237">
        <f>'BAR BB| Open rates'!AO46*0.85+25</f>
        <v>88255</v>
      </c>
      <c r="AP46" s="237">
        <f>'BAR BB| Open rates'!AP46*0.85+25</f>
        <v>88255</v>
      </c>
      <c r="AQ46" s="237">
        <f>'BAR BB| Open rates'!AQ46*0.85+25</f>
        <v>88255</v>
      </c>
      <c r="AR46" s="237">
        <f>'BAR BB| Open rates'!AR46*0.85+25</f>
        <v>89955</v>
      </c>
      <c r="AS46" s="237">
        <f>'BAR BB| Open rates'!AS46*0.85+25</f>
        <v>89955</v>
      </c>
      <c r="AT46" s="237">
        <f>'BAR BB| Open rates'!AT46*0.85+25</f>
        <v>88255</v>
      </c>
      <c r="AU46" s="237">
        <f>'BAR BB| Open rates'!AU46*0.85+25</f>
        <v>88255</v>
      </c>
      <c r="AV46" s="237">
        <f>'BAR BB| Open rates'!AV46*0.85+25</f>
        <v>88255</v>
      </c>
      <c r="AW46" s="237">
        <f>'BAR BB| Open rates'!AW46*0.85+25</f>
        <v>88255</v>
      </c>
      <c r="AX46" s="237">
        <f>'BAR BB| Open rates'!AX46*0.85+25</f>
        <v>88255</v>
      </c>
      <c r="AY46" s="237">
        <f>'BAR BB| Open rates'!AY46*0.85+25</f>
        <v>89955</v>
      </c>
      <c r="AZ46" s="237">
        <f>'BAR BB| Open rates'!AZ46*0.85+25</f>
        <v>89955</v>
      </c>
      <c r="BA46" s="237">
        <f>'BAR BB| Open rates'!BA46*0.85+25</f>
        <v>88255</v>
      </c>
      <c r="BB46" s="237">
        <f>'BAR BB| Open rates'!BB46*0.85+25</f>
        <v>88255</v>
      </c>
      <c r="BC46" s="237">
        <f>'BAR BB| Open rates'!BC46*0.85+25</f>
        <v>88255</v>
      </c>
      <c r="BD46" s="237">
        <f>'BAR BB| Open rates'!BD46*0.85+25</f>
        <v>88255</v>
      </c>
      <c r="BE46" s="237">
        <f>'BAR BB| Open rates'!BE46*0.85+25</f>
        <v>88255</v>
      </c>
      <c r="BF46" s="237">
        <f>'BAR BB| Open rates'!BF46*0.85+25</f>
        <v>89955</v>
      </c>
      <c r="BG46" s="237">
        <f>'BAR BB| Open rates'!BG46*0.85+25</f>
        <v>89955</v>
      </c>
      <c r="BH46" s="237">
        <f>'BAR BB| Open rates'!BH46*0.85+25</f>
        <v>85535</v>
      </c>
      <c r="BI46" s="237">
        <f>'BAR BB| Open rates'!BI46*0.85+25</f>
        <v>85535</v>
      </c>
      <c r="BJ46" s="237">
        <f>'BAR BB| Open rates'!BJ46*0.85+25</f>
        <v>85535</v>
      </c>
      <c r="BK46" s="237">
        <f>'BAR BB| Open rates'!BK46*0.85+25</f>
        <v>85535</v>
      </c>
      <c r="BL46" s="237">
        <f>'BAR BB| Open rates'!BL46*0.85+25</f>
        <v>85535</v>
      </c>
      <c r="BM46" s="237">
        <f>'BAR BB| Open rates'!BM46*0.85+25</f>
        <v>86555</v>
      </c>
      <c r="BN46" s="237">
        <f>'BAR BB| Open rates'!BN46*0.85+25</f>
        <v>86555</v>
      </c>
      <c r="BO46" s="237">
        <f>'BAR BB| Open rates'!BO46*0.85+25</f>
        <v>84685</v>
      </c>
      <c r="BP46" s="237">
        <f>'BAR BB| Open rates'!BP46*0.85+25</f>
        <v>84685</v>
      </c>
      <c r="BQ46" s="237">
        <f>'BAR BB| Open rates'!BQ46*0.85+25</f>
        <v>73805</v>
      </c>
      <c r="BR46" s="237">
        <f>'BAR BB| Open rates'!BR46*0.85+25</f>
        <v>73805</v>
      </c>
      <c r="BS46" s="237">
        <f>'BAR BB| Open rates'!BS46*0.85+25</f>
        <v>73805</v>
      </c>
      <c r="BT46" s="237">
        <f>'BAR BB| Open rates'!BT46*0.85+25</f>
        <v>73805</v>
      </c>
      <c r="BU46" s="237">
        <f>'BAR BB| Open rates'!BU46*0.85+25</f>
        <v>73805</v>
      </c>
      <c r="BV46" s="237">
        <f>'BAR BB| Open rates'!BV46*0.85+25</f>
        <v>71935</v>
      </c>
      <c r="BW46" s="237">
        <f>'BAR BB| Open rates'!BW46*0.85+25</f>
        <v>71935</v>
      </c>
      <c r="BX46" s="237">
        <f>'BAR BB| Open rates'!BX46*0.85+25</f>
        <v>71935</v>
      </c>
      <c r="BY46" s="237">
        <f>'BAR BB| Open rates'!BY46*0.85+25</f>
        <v>71935</v>
      </c>
      <c r="BZ46" s="237">
        <f>'BAR BB| Open rates'!BZ46*0.85+25</f>
        <v>71935</v>
      </c>
      <c r="CA46" s="237">
        <f>'BAR BB| Open rates'!CA46*0.85+25</f>
        <v>73805</v>
      </c>
      <c r="CB46" s="237">
        <f>'BAR BB| Open rates'!CB46*0.85+25</f>
        <v>73805</v>
      </c>
      <c r="CC46" s="237">
        <f>'BAR BB| Open rates'!CC46*0.85+25</f>
        <v>71935</v>
      </c>
      <c r="CD46" s="237">
        <f>'BAR BB| Open rates'!CD46*0.85+25</f>
        <v>71935</v>
      </c>
      <c r="CE46" s="237">
        <f>'BAR BB| Open rates'!CE46*0.85+25</f>
        <v>71935</v>
      </c>
      <c r="CF46" s="237">
        <f>'BAR BB| Open rates'!CF46*0.85+25</f>
        <v>71935</v>
      </c>
      <c r="CG46" s="237">
        <f>'BAR BB| Open rates'!CG46*0.85+25</f>
        <v>71935</v>
      </c>
      <c r="CH46" s="237">
        <f>'BAR BB| Open rates'!CH46*0.85+25</f>
        <v>73805</v>
      </c>
      <c r="CI46" s="237">
        <f>'BAR BB| Open rates'!CI46*0.85+25</f>
        <v>73805</v>
      </c>
      <c r="CJ46" s="237">
        <f>'BAR BB| Open rates'!CJ46*0.85+25</f>
        <v>71935</v>
      </c>
      <c r="CK46" s="237">
        <f>'BAR BB| Open rates'!CK46*0.85+25</f>
        <v>71935</v>
      </c>
      <c r="CL46" s="237">
        <f>'BAR BB| Open rates'!CL46*0.85+25</f>
        <v>71935</v>
      </c>
      <c r="CM46" s="237">
        <f>'BAR BB| Open rates'!CM46*0.85+25</f>
        <v>71935</v>
      </c>
      <c r="CN46" s="237">
        <f>'BAR BB| Open rates'!CN46*0.85+25</f>
        <v>71935</v>
      </c>
      <c r="CO46" s="237">
        <f>'BAR BB| Open rates'!CO46*0.85+25</f>
        <v>73805</v>
      </c>
      <c r="CP46" s="237">
        <f>'BAR BB| Open rates'!CP46*0.85+25</f>
        <v>73805</v>
      </c>
      <c r="CQ46" s="237">
        <f>'BAR BB| Open rates'!CQ46*0.85+25</f>
        <v>71935</v>
      </c>
      <c r="CR46" s="237">
        <f>'BAR BB| Open rates'!CR46*0.85+25</f>
        <v>71935</v>
      </c>
      <c r="CS46" s="237">
        <f>'BAR BB| Open rates'!CS46*0.85+25</f>
        <v>71935</v>
      </c>
      <c r="CT46" s="237">
        <f>'BAR BB| Open rates'!CT46*0.85+25</f>
        <v>71935</v>
      </c>
      <c r="CU46" s="237">
        <f>'BAR BB| Open rates'!CU46*0.85+25</f>
        <v>65050</v>
      </c>
      <c r="CV46" s="237">
        <f>'BAR BB| Open rates'!CV46*0.85+25</f>
        <v>65050</v>
      </c>
      <c r="CW46" s="237">
        <f>'BAR BB| Open rates'!CW46*0.85+25</f>
        <v>65050</v>
      </c>
      <c r="CX46" s="237">
        <f>'BAR BB| Open rates'!CX46*0.85+25</f>
        <v>63350</v>
      </c>
      <c r="CY46" s="237">
        <f>'BAR BB| Open rates'!CY46*0.85+25</f>
        <v>63350</v>
      </c>
      <c r="CZ46" s="237">
        <f>'BAR BB| Open rates'!CZ46*0.85+25</f>
        <v>63350</v>
      </c>
      <c r="DA46" s="237">
        <f>'BAR BB| Open rates'!DA46*0.85+25</f>
        <v>63350</v>
      </c>
      <c r="DB46" s="237">
        <f>'BAR BB| Open rates'!DB46*0.85+25</f>
        <v>63350</v>
      </c>
      <c r="DC46" s="237">
        <f>'BAR BB| Open rates'!DC46*0.85+25</f>
        <v>65050</v>
      </c>
      <c r="DD46" s="237">
        <f>'BAR BB| Open rates'!DD46*0.85+25</f>
        <v>65050</v>
      </c>
      <c r="DE46" s="237">
        <f>'BAR BB| Open rates'!DE46*0.85+25</f>
        <v>63350</v>
      </c>
      <c r="DF46" s="237">
        <f>'BAR BB| Open rates'!DF46*0.85+25</f>
        <v>63350</v>
      </c>
      <c r="DG46" s="237">
        <f>'BAR BB| Open rates'!DG46*0.85+25</f>
        <v>63350</v>
      </c>
      <c r="DH46" s="237">
        <f>'BAR BB| Open rates'!DH46*0.85+25</f>
        <v>63350</v>
      </c>
      <c r="DI46" s="237">
        <f>'BAR BB| Open rates'!DI46*0.85+25</f>
        <v>63350</v>
      </c>
      <c r="DJ46" s="237">
        <f>'BAR BB| Open rates'!DJ46*0.85+25</f>
        <v>65050</v>
      </c>
      <c r="DK46" s="237">
        <f>'BAR BB| Open rates'!DK46*0.85+25</f>
        <v>65050</v>
      </c>
      <c r="DL46" s="237">
        <f>'BAR BB| Open rates'!DL46*0.85+25</f>
        <v>63350</v>
      </c>
      <c r="DM46" s="237">
        <f>'BAR BB| Open rates'!DM46*0.85+25</f>
        <v>63350</v>
      </c>
      <c r="DN46" s="237">
        <f>'BAR BB| Open rates'!DN46*0.85+25</f>
        <v>63350</v>
      </c>
      <c r="DO46" s="237">
        <f>'BAR BB| Open rates'!DO46*0.85+25</f>
        <v>63350</v>
      </c>
      <c r="DP46" s="237">
        <f>'BAR BB| Open rates'!DP46*0.85+25</f>
        <v>63350</v>
      </c>
      <c r="DQ46" s="237">
        <f>'BAR BB| Open rates'!DQ46*0.85+25</f>
        <v>65050</v>
      </c>
      <c r="DR46" s="237">
        <f>'BAR BB| Open rates'!DR46*0.85+25</f>
        <v>65050</v>
      </c>
      <c r="DS46" s="237">
        <f>'BAR BB| Open rates'!DS46*0.85+25</f>
        <v>63350</v>
      </c>
      <c r="DT46" s="237">
        <f>'BAR BB| Open rates'!DT46*0.85+25</f>
        <v>63350</v>
      </c>
      <c r="DU46" s="237">
        <f>'BAR BB| Open rates'!DU46*0.85+25</f>
        <v>63350</v>
      </c>
      <c r="DV46" s="237">
        <f>'BAR BB| Open rates'!DV46*0.85+25</f>
        <v>63350</v>
      </c>
      <c r="DW46" s="237">
        <f>'BAR BB| Open rates'!DW46*0.85+25</f>
        <v>63350</v>
      </c>
      <c r="DX46" s="237">
        <f>'BAR BB| Open rates'!DX46*0.85+25</f>
        <v>65050</v>
      </c>
      <c r="DY46" s="237">
        <f>'BAR BB| Open rates'!DY46*0.85+25</f>
        <v>65050</v>
      </c>
      <c r="DZ46" s="237">
        <f>'BAR BB| Open rates'!DZ46*0.85+25</f>
        <v>66495</v>
      </c>
      <c r="EA46" s="237">
        <f>'BAR BB| Open rates'!EA46*0.85+25</f>
        <v>66495</v>
      </c>
      <c r="EB46" s="237">
        <f>'BAR BB| Open rates'!EB46*0.85+25</f>
        <v>66495</v>
      </c>
      <c r="EC46" s="237">
        <f>'BAR BB| Open rates'!EC46*0.85+25</f>
        <v>68365</v>
      </c>
      <c r="ED46" s="237">
        <f>'BAR BB| Open rates'!ED46*0.85+25</f>
        <v>68365</v>
      </c>
      <c r="EE46" s="237">
        <f>'BAR BB| Open rates'!EE46*0.85+25</f>
        <v>68365</v>
      </c>
      <c r="EF46" s="237">
        <f>'BAR BB| Open rates'!EF46*0.85+25</f>
        <v>68365</v>
      </c>
      <c r="EG46" s="237">
        <f>'BAR BB| Open rates'!EG46*0.85+25</f>
        <v>62500</v>
      </c>
      <c r="EH46" s="237">
        <f>'BAR BB| Open rates'!EH46*0.85+25</f>
        <v>62500</v>
      </c>
      <c r="EI46" s="237">
        <f>'BAR BB| Open rates'!EI46*0.85+25</f>
        <v>62500</v>
      </c>
      <c r="EJ46" s="237">
        <f>'BAR BB| Open rates'!EJ46*0.85+25</f>
        <v>62500</v>
      </c>
      <c r="EK46" s="237">
        <f>'BAR BB| Open rates'!EK46*0.85+25</f>
        <v>62500</v>
      </c>
      <c r="EL46" s="237">
        <f>'BAR BB| Open rates'!EL46*0.85+25</f>
        <v>63350</v>
      </c>
      <c r="EM46" s="237">
        <f>'BAR BB| Open rates'!EM46*0.85+25</f>
        <v>63350</v>
      </c>
      <c r="EN46" s="237">
        <f>'BAR BB| Open rates'!EN46*0.85+25</f>
        <v>62500</v>
      </c>
      <c r="EO46" s="237">
        <f>'BAR BB| Open rates'!EO46*0.85+25</f>
        <v>62500</v>
      </c>
      <c r="EP46" s="237">
        <f>'BAR BB| Open rates'!EP46*0.85+25</f>
        <v>62500</v>
      </c>
      <c r="EQ46" s="237">
        <f>'BAR BB| Open rates'!EQ46*0.85+25</f>
        <v>62500</v>
      </c>
      <c r="ER46" s="237">
        <f>'BAR BB| Open rates'!ER46*0.85+25</f>
        <v>62500</v>
      </c>
      <c r="ES46" s="237">
        <f>'BAR BB| Open rates'!ES46*0.85+25</f>
        <v>63350</v>
      </c>
      <c r="ET46" s="237">
        <f>'BAR BB| Open rates'!ET46*0.85+25</f>
        <v>63350</v>
      </c>
      <c r="EU46" s="237">
        <f>'BAR BB| Open rates'!EU46*0.85+25</f>
        <v>62500</v>
      </c>
      <c r="EV46" s="237">
        <f>'BAR BB| Open rates'!EV46*0.85+25</f>
        <v>62500</v>
      </c>
      <c r="EW46" s="237">
        <f>'BAR BB| Open rates'!EW46*0.85+25</f>
        <v>62500</v>
      </c>
      <c r="EX46" s="237">
        <f>'BAR BB| Open rates'!EX46*0.85+25</f>
        <v>62500</v>
      </c>
      <c r="EY46" s="237">
        <f>'BAR BB| Open rates'!EY46*0.85+25</f>
        <v>62500</v>
      </c>
      <c r="EZ46" s="237">
        <f>'BAR BB| Open rates'!EZ46*0.85+25</f>
        <v>63350</v>
      </c>
      <c r="FA46" s="237">
        <f>'BAR BB| Open rates'!FA46*0.85+25</f>
        <v>63350</v>
      </c>
      <c r="FB46" s="237">
        <f>'BAR BB| Open rates'!FB46*0.85+25</f>
        <v>62500</v>
      </c>
      <c r="FC46" s="237">
        <f>'BAR BB| Open rates'!FC46*0.85+25</f>
        <v>62500</v>
      </c>
      <c r="FD46" s="237">
        <f>'BAR BB| Open rates'!FD46*0.85+25</f>
        <v>62500</v>
      </c>
      <c r="FE46" s="237">
        <f>'BAR BB| Open rates'!FE46*0.85+25</f>
        <v>62500</v>
      </c>
      <c r="FF46" s="237">
        <f>'BAR BB| Open rates'!FF46*0.85+25</f>
        <v>62500</v>
      </c>
      <c r="FG46" s="237">
        <f>'BAR BB| Open rates'!FG46*0.85+25</f>
        <v>63350</v>
      </c>
      <c r="FH46" s="237">
        <f>'BAR BB| Open rates'!FH46*0.85+25</f>
        <v>63350</v>
      </c>
      <c r="FI46" s="237">
        <f>'BAR BB| Open rates'!FI46*0.85+25</f>
        <v>62500</v>
      </c>
      <c r="FJ46" s="237">
        <f>'BAR BB| Open rates'!FJ46*0.85+25</f>
        <v>62500</v>
      </c>
      <c r="FK46" s="237">
        <f>'BAR BB| Open rates'!FK46*0.85+25</f>
        <v>62500</v>
      </c>
      <c r="FL46" s="237">
        <f>'BAR BB| Open rates'!FL46*0.85+25</f>
        <v>62500</v>
      </c>
      <c r="FM46" s="237">
        <f>'BAR BB| Open rates'!FM46*0.85+25</f>
        <v>62500</v>
      </c>
      <c r="FN46" s="237">
        <f>'BAR BB| Open rates'!FN46*0.85+25</f>
        <v>63350</v>
      </c>
      <c r="FO46" s="237">
        <f>'BAR BB| Open rates'!FO46*0.85+25</f>
        <v>63350</v>
      </c>
      <c r="FP46" s="237">
        <f>'BAR BB| Open rates'!FP46*0.85+25</f>
        <v>62500</v>
      </c>
      <c r="FQ46" s="237">
        <f>'BAR BB| Open rates'!FQ46*0.85+25</f>
        <v>62500</v>
      </c>
      <c r="FR46" s="237">
        <f>'BAR BB| Open rates'!FR46*0.85+25</f>
        <v>62500</v>
      </c>
      <c r="FS46" s="237">
        <f>'BAR BB| Open rates'!FS46*0.85+25</f>
        <v>62500</v>
      </c>
      <c r="FT46" s="237">
        <f>'BAR BB| Open rates'!FT46*0.85+25</f>
        <v>62500</v>
      </c>
      <c r="FU46" s="237">
        <f>'BAR BB| Open rates'!FU46*0.85+25</f>
        <v>63350</v>
      </c>
      <c r="FV46" s="237">
        <f>'BAR BB| Open rates'!FV46*0.85+25</f>
        <v>63350</v>
      </c>
      <c r="FW46" s="237">
        <f>'BAR BB| Open rates'!FW46*0.85+25</f>
        <v>66495</v>
      </c>
      <c r="FX46" s="237">
        <f>'BAR BB| Open rates'!FX46*0.85+25</f>
        <v>66495</v>
      </c>
      <c r="FY46" s="237">
        <f>'BAR BB| Open rates'!FY46*0.85+25</f>
        <v>66495</v>
      </c>
      <c r="FZ46" s="237">
        <f>'BAR BB| Open rates'!FZ46*0.85+25</f>
        <v>66495</v>
      </c>
      <c r="GA46" s="237">
        <f>'BAR BB| Open rates'!GA46*0.85+25</f>
        <v>66495</v>
      </c>
      <c r="GB46" s="237">
        <f>'BAR BB| Open rates'!GB46*0.85+25</f>
        <v>68365</v>
      </c>
      <c r="GC46" s="237">
        <f>'BAR BB| Open rates'!GC46*0.85+25</f>
        <v>68365</v>
      </c>
      <c r="GD46" s="237">
        <f>'BAR BB| Open rates'!GD46*0.85+25</f>
        <v>68365</v>
      </c>
      <c r="GE46" s="237">
        <f>'BAR BB| Open rates'!GE46*0.85+25</f>
        <v>68365</v>
      </c>
    </row>
    <row r="47" spans="1:187" x14ac:dyDescent="0.2">
      <c r="A47" s="237">
        <v>8</v>
      </c>
      <c r="B47" s="237">
        <f>'BAR BB| Open rates'!B47*0.85+25</f>
        <v>91400</v>
      </c>
      <c r="C47" s="237">
        <f>'BAR BB| Open rates'!C47*0.85+25</f>
        <v>91400</v>
      </c>
      <c r="D47" s="237">
        <f>'BAR BB| Open rates'!D47*0.85+25</f>
        <v>89105</v>
      </c>
      <c r="E47" s="237">
        <f>'BAR BB| Open rates'!E47*0.85+25</f>
        <v>89105</v>
      </c>
      <c r="F47" s="237">
        <f>'BAR BB| Open rates'!F47*0.85+25</f>
        <v>87235</v>
      </c>
      <c r="G47" s="237">
        <f>'BAR BB| Open rates'!G47*0.85+25</f>
        <v>89105</v>
      </c>
      <c r="H47" s="237">
        <f>'BAR BB| Open rates'!H47*0.85+25</f>
        <v>89105</v>
      </c>
      <c r="I47" s="237">
        <f>'BAR BB| Open rates'!I47*0.85+25</f>
        <v>90805</v>
      </c>
      <c r="J47" s="237">
        <f>'BAR BB| Open rates'!J47*0.85+25</f>
        <v>90805</v>
      </c>
      <c r="K47" s="237">
        <f>'BAR BB| Open rates'!K47*0.85+25</f>
        <v>89105</v>
      </c>
      <c r="L47" s="237">
        <f>'BAR BB| Open rates'!L47*0.85+25</f>
        <v>89105</v>
      </c>
      <c r="M47" s="237">
        <f>'BAR BB| Open rates'!M47*0.85+25</f>
        <v>89105</v>
      </c>
      <c r="N47" s="237">
        <f>'BAR BB| Open rates'!N47*0.85+25</f>
        <v>89105</v>
      </c>
      <c r="O47" s="237">
        <f>'BAR BB| Open rates'!O47*0.85+25</f>
        <v>89105</v>
      </c>
      <c r="P47" s="237">
        <f>'BAR BB| Open rates'!P47*0.85+25</f>
        <v>90805</v>
      </c>
      <c r="Q47" s="237">
        <f>'BAR BB| Open rates'!Q47*0.85+25</f>
        <v>90805</v>
      </c>
      <c r="R47" s="237">
        <f>'BAR BB| Open rates'!R47*0.85+25</f>
        <v>90805</v>
      </c>
      <c r="S47" s="237">
        <f>'BAR BB| Open rates'!S47*0.85+25</f>
        <v>90805</v>
      </c>
      <c r="T47" s="237">
        <f>'BAR BB| Open rates'!T47*0.85+25</f>
        <v>90805</v>
      </c>
      <c r="U47" s="237">
        <f>'BAR BB| Open rates'!U47*0.85+25</f>
        <v>90805</v>
      </c>
      <c r="V47" s="237">
        <f>'BAR BB| Open rates'!V47*0.85+25</f>
        <v>90805</v>
      </c>
      <c r="W47" s="237">
        <f>'BAR BB| Open rates'!W47*0.85+25</f>
        <v>92505</v>
      </c>
      <c r="X47" s="237">
        <f>'BAR BB| Open rates'!X47*0.85+25</f>
        <v>92505</v>
      </c>
      <c r="Y47" s="237">
        <f>'BAR BB| Open rates'!Y47*0.85+25</f>
        <v>90805</v>
      </c>
      <c r="Z47" s="237">
        <f>'BAR BB| Open rates'!Z47*0.85+25</f>
        <v>90805</v>
      </c>
      <c r="AA47" s="237">
        <f>'BAR BB| Open rates'!AA47*0.85+25</f>
        <v>90805</v>
      </c>
      <c r="AB47" s="237">
        <f>'BAR BB| Open rates'!AB47*0.85+25</f>
        <v>90805</v>
      </c>
      <c r="AC47" s="237">
        <f>'BAR BB| Open rates'!AC47*0.85+25</f>
        <v>90805</v>
      </c>
      <c r="AD47" s="237">
        <f>'BAR BB| Open rates'!AD47*0.85+25</f>
        <v>92505</v>
      </c>
      <c r="AE47" s="237">
        <f>'BAR BB| Open rates'!AE47*0.85+25</f>
        <v>92505</v>
      </c>
      <c r="AF47" s="237">
        <f>'BAR BB| Open rates'!AF47*0.85+25</f>
        <v>90805</v>
      </c>
      <c r="AG47" s="237">
        <f>'BAR BB| Open rates'!AG47*0.85+25</f>
        <v>90805</v>
      </c>
      <c r="AH47" s="237">
        <f>'BAR BB| Open rates'!AH47*0.85+25</f>
        <v>90805</v>
      </c>
      <c r="AI47" s="237">
        <f>'BAR BB| Open rates'!AI47*0.85+25</f>
        <v>90805</v>
      </c>
      <c r="AJ47" s="237">
        <f>'BAR BB| Open rates'!AJ47*0.85+25</f>
        <v>90805</v>
      </c>
      <c r="AK47" s="237">
        <f>'BAR BB| Open rates'!AK47*0.85+25</f>
        <v>92505</v>
      </c>
      <c r="AL47" s="237">
        <f>'BAR BB| Open rates'!AL47*0.85+25</f>
        <v>92505</v>
      </c>
      <c r="AM47" s="237">
        <f>'BAR BB| Open rates'!AM47*0.85+25</f>
        <v>90805</v>
      </c>
      <c r="AN47" s="237">
        <f>'BAR BB| Open rates'!AN47*0.85+25</f>
        <v>90805</v>
      </c>
      <c r="AO47" s="237">
        <f>'BAR BB| Open rates'!AO47*0.85+25</f>
        <v>90805</v>
      </c>
      <c r="AP47" s="237">
        <f>'BAR BB| Open rates'!AP47*0.85+25</f>
        <v>90805</v>
      </c>
      <c r="AQ47" s="237">
        <f>'BAR BB| Open rates'!AQ47*0.85+25</f>
        <v>90805</v>
      </c>
      <c r="AR47" s="237">
        <f>'BAR BB| Open rates'!AR47*0.85+25</f>
        <v>92505</v>
      </c>
      <c r="AS47" s="237">
        <f>'BAR BB| Open rates'!AS47*0.85+25</f>
        <v>92505</v>
      </c>
      <c r="AT47" s="237">
        <f>'BAR BB| Open rates'!AT47*0.85+25</f>
        <v>90805</v>
      </c>
      <c r="AU47" s="237">
        <f>'BAR BB| Open rates'!AU47*0.85+25</f>
        <v>90805</v>
      </c>
      <c r="AV47" s="237">
        <f>'BAR BB| Open rates'!AV47*0.85+25</f>
        <v>90805</v>
      </c>
      <c r="AW47" s="237">
        <f>'BAR BB| Open rates'!AW47*0.85+25</f>
        <v>90805</v>
      </c>
      <c r="AX47" s="237">
        <f>'BAR BB| Open rates'!AX47*0.85+25</f>
        <v>90805</v>
      </c>
      <c r="AY47" s="237">
        <f>'BAR BB| Open rates'!AY47*0.85+25</f>
        <v>92505</v>
      </c>
      <c r="AZ47" s="237">
        <f>'BAR BB| Open rates'!AZ47*0.85+25</f>
        <v>92505</v>
      </c>
      <c r="BA47" s="237">
        <f>'BAR BB| Open rates'!BA47*0.85+25</f>
        <v>90805</v>
      </c>
      <c r="BB47" s="237">
        <f>'BAR BB| Open rates'!BB47*0.85+25</f>
        <v>90805</v>
      </c>
      <c r="BC47" s="237">
        <f>'BAR BB| Open rates'!BC47*0.85+25</f>
        <v>90805</v>
      </c>
      <c r="BD47" s="237">
        <f>'BAR BB| Open rates'!BD47*0.85+25</f>
        <v>90805</v>
      </c>
      <c r="BE47" s="237">
        <f>'BAR BB| Open rates'!BE47*0.85+25</f>
        <v>90805</v>
      </c>
      <c r="BF47" s="237">
        <f>'BAR BB| Open rates'!BF47*0.85+25</f>
        <v>92505</v>
      </c>
      <c r="BG47" s="237">
        <f>'BAR BB| Open rates'!BG47*0.85+25</f>
        <v>92505</v>
      </c>
      <c r="BH47" s="237">
        <f>'BAR BB| Open rates'!BH47*0.85+25</f>
        <v>88085</v>
      </c>
      <c r="BI47" s="237">
        <f>'BAR BB| Open rates'!BI47*0.85+25</f>
        <v>88085</v>
      </c>
      <c r="BJ47" s="237">
        <f>'BAR BB| Open rates'!BJ47*0.85+25</f>
        <v>88085</v>
      </c>
      <c r="BK47" s="237">
        <f>'BAR BB| Open rates'!BK47*0.85+25</f>
        <v>88085</v>
      </c>
      <c r="BL47" s="237">
        <f>'BAR BB| Open rates'!BL47*0.85+25</f>
        <v>88085</v>
      </c>
      <c r="BM47" s="237">
        <f>'BAR BB| Open rates'!BM47*0.85+25</f>
        <v>89105</v>
      </c>
      <c r="BN47" s="237">
        <f>'BAR BB| Open rates'!BN47*0.85+25</f>
        <v>89105</v>
      </c>
      <c r="BO47" s="237">
        <f>'BAR BB| Open rates'!BO47*0.85+25</f>
        <v>87235</v>
      </c>
      <c r="BP47" s="237">
        <f>'BAR BB| Open rates'!BP47*0.85+25</f>
        <v>87235</v>
      </c>
      <c r="BQ47" s="237">
        <f>'BAR BB| Open rates'!BQ47*0.85+25</f>
        <v>76355</v>
      </c>
      <c r="BR47" s="237">
        <f>'BAR BB| Open rates'!BR47*0.85+25</f>
        <v>76355</v>
      </c>
      <c r="BS47" s="237">
        <f>'BAR BB| Open rates'!BS47*0.85+25</f>
        <v>76355</v>
      </c>
      <c r="BT47" s="237">
        <f>'BAR BB| Open rates'!BT47*0.85+25</f>
        <v>76355</v>
      </c>
      <c r="BU47" s="237">
        <f>'BAR BB| Open rates'!BU47*0.85+25</f>
        <v>76355</v>
      </c>
      <c r="BV47" s="237">
        <f>'BAR BB| Open rates'!BV47*0.85+25</f>
        <v>74485</v>
      </c>
      <c r="BW47" s="237">
        <f>'BAR BB| Open rates'!BW47*0.85+25</f>
        <v>74485</v>
      </c>
      <c r="BX47" s="237">
        <f>'BAR BB| Open rates'!BX47*0.85+25</f>
        <v>74485</v>
      </c>
      <c r="BY47" s="237">
        <f>'BAR BB| Open rates'!BY47*0.85+25</f>
        <v>74485</v>
      </c>
      <c r="BZ47" s="237">
        <f>'BAR BB| Open rates'!BZ47*0.85+25</f>
        <v>74485</v>
      </c>
      <c r="CA47" s="237">
        <f>'BAR BB| Open rates'!CA47*0.85+25</f>
        <v>76355</v>
      </c>
      <c r="CB47" s="237">
        <f>'BAR BB| Open rates'!CB47*0.85+25</f>
        <v>76355</v>
      </c>
      <c r="CC47" s="237">
        <f>'BAR BB| Open rates'!CC47*0.85+25</f>
        <v>74485</v>
      </c>
      <c r="CD47" s="237">
        <f>'BAR BB| Open rates'!CD47*0.85+25</f>
        <v>74485</v>
      </c>
      <c r="CE47" s="237">
        <f>'BAR BB| Open rates'!CE47*0.85+25</f>
        <v>74485</v>
      </c>
      <c r="CF47" s="237">
        <f>'BAR BB| Open rates'!CF47*0.85+25</f>
        <v>74485</v>
      </c>
      <c r="CG47" s="237">
        <f>'BAR BB| Open rates'!CG47*0.85+25</f>
        <v>74485</v>
      </c>
      <c r="CH47" s="237">
        <f>'BAR BB| Open rates'!CH47*0.85+25</f>
        <v>76355</v>
      </c>
      <c r="CI47" s="237">
        <f>'BAR BB| Open rates'!CI47*0.85+25</f>
        <v>76355</v>
      </c>
      <c r="CJ47" s="237">
        <f>'BAR BB| Open rates'!CJ47*0.85+25</f>
        <v>74485</v>
      </c>
      <c r="CK47" s="237">
        <f>'BAR BB| Open rates'!CK47*0.85+25</f>
        <v>74485</v>
      </c>
      <c r="CL47" s="237">
        <f>'BAR BB| Open rates'!CL47*0.85+25</f>
        <v>74485</v>
      </c>
      <c r="CM47" s="237">
        <f>'BAR BB| Open rates'!CM47*0.85+25</f>
        <v>74485</v>
      </c>
      <c r="CN47" s="237">
        <f>'BAR BB| Open rates'!CN47*0.85+25</f>
        <v>74485</v>
      </c>
      <c r="CO47" s="237">
        <f>'BAR BB| Open rates'!CO47*0.85+25</f>
        <v>76355</v>
      </c>
      <c r="CP47" s="237">
        <f>'BAR BB| Open rates'!CP47*0.85+25</f>
        <v>76355</v>
      </c>
      <c r="CQ47" s="237">
        <f>'BAR BB| Open rates'!CQ47*0.85+25</f>
        <v>74485</v>
      </c>
      <c r="CR47" s="237">
        <f>'BAR BB| Open rates'!CR47*0.85+25</f>
        <v>74485</v>
      </c>
      <c r="CS47" s="237">
        <f>'BAR BB| Open rates'!CS47*0.85+25</f>
        <v>74485</v>
      </c>
      <c r="CT47" s="237">
        <f>'BAR BB| Open rates'!CT47*0.85+25</f>
        <v>74485</v>
      </c>
      <c r="CU47" s="237">
        <f>'BAR BB| Open rates'!CU47*0.85+25</f>
        <v>67600</v>
      </c>
      <c r="CV47" s="237">
        <f>'BAR BB| Open rates'!CV47*0.85+25</f>
        <v>67600</v>
      </c>
      <c r="CW47" s="237">
        <f>'BAR BB| Open rates'!CW47*0.85+25</f>
        <v>67600</v>
      </c>
      <c r="CX47" s="237">
        <f>'BAR BB| Open rates'!CX47*0.85+25</f>
        <v>65900</v>
      </c>
      <c r="CY47" s="237">
        <f>'BAR BB| Open rates'!CY47*0.85+25</f>
        <v>65900</v>
      </c>
      <c r="CZ47" s="237">
        <f>'BAR BB| Open rates'!CZ47*0.85+25</f>
        <v>65900</v>
      </c>
      <c r="DA47" s="237">
        <f>'BAR BB| Open rates'!DA47*0.85+25</f>
        <v>65900</v>
      </c>
      <c r="DB47" s="237">
        <f>'BAR BB| Open rates'!DB47*0.85+25</f>
        <v>65900</v>
      </c>
      <c r="DC47" s="237">
        <f>'BAR BB| Open rates'!DC47*0.85+25</f>
        <v>67600</v>
      </c>
      <c r="DD47" s="237">
        <f>'BAR BB| Open rates'!DD47*0.85+25</f>
        <v>67600</v>
      </c>
      <c r="DE47" s="237">
        <f>'BAR BB| Open rates'!DE47*0.85+25</f>
        <v>65900</v>
      </c>
      <c r="DF47" s="237">
        <f>'BAR BB| Open rates'!DF47*0.85+25</f>
        <v>65900</v>
      </c>
      <c r="DG47" s="237">
        <f>'BAR BB| Open rates'!DG47*0.85+25</f>
        <v>65900</v>
      </c>
      <c r="DH47" s="237">
        <f>'BAR BB| Open rates'!DH47*0.85+25</f>
        <v>65900</v>
      </c>
      <c r="DI47" s="237">
        <f>'BAR BB| Open rates'!DI47*0.85+25</f>
        <v>65900</v>
      </c>
      <c r="DJ47" s="237">
        <f>'BAR BB| Open rates'!DJ47*0.85+25</f>
        <v>67600</v>
      </c>
      <c r="DK47" s="237">
        <f>'BAR BB| Open rates'!DK47*0.85+25</f>
        <v>67600</v>
      </c>
      <c r="DL47" s="237">
        <f>'BAR BB| Open rates'!DL47*0.85+25</f>
        <v>65900</v>
      </c>
      <c r="DM47" s="237">
        <f>'BAR BB| Open rates'!DM47*0.85+25</f>
        <v>65900</v>
      </c>
      <c r="DN47" s="237">
        <f>'BAR BB| Open rates'!DN47*0.85+25</f>
        <v>65900</v>
      </c>
      <c r="DO47" s="237">
        <f>'BAR BB| Open rates'!DO47*0.85+25</f>
        <v>65900</v>
      </c>
      <c r="DP47" s="237">
        <f>'BAR BB| Open rates'!DP47*0.85+25</f>
        <v>65900</v>
      </c>
      <c r="DQ47" s="237">
        <f>'BAR BB| Open rates'!DQ47*0.85+25</f>
        <v>67600</v>
      </c>
      <c r="DR47" s="237">
        <f>'BAR BB| Open rates'!DR47*0.85+25</f>
        <v>67600</v>
      </c>
      <c r="DS47" s="237">
        <f>'BAR BB| Open rates'!DS47*0.85+25</f>
        <v>65900</v>
      </c>
      <c r="DT47" s="237">
        <f>'BAR BB| Open rates'!DT47*0.85+25</f>
        <v>65900</v>
      </c>
      <c r="DU47" s="237">
        <f>'BAR BB| Open rates'!DU47*0.85+25</f>
        <v>65900</v>
      </c>
      <c r="DV47" s="237">
        <f>'BAR BB| Open rates'!DV47*0.85+25</f>
        <v>65900</v>
      </c>
      <c r="DW47" s="237">
        <f>'BAR BB| Open rates'!DW47*0.85+25</f>
        <v>65900</v>
      </c>
      <c r="DX47" s="237">
        <f>'BAR BB| Open rates'!DX47*0.85+25</f>
        <v>67600</v>
      </c>
      <c r="DY47" s="237">
        <f>'BAR BB| Open rates'!DY47*0.85+25</f>
        <v>67600</v>
      </c>
      <c r="DZ47" s="237">
        <f>'BAR BB| Open rates'!DZ47*0.85+25</f>
        <v>69045</v>
      </c>
      <c r="EA47" s="237">
        <f>'BAR BB| Open rates'!EA47*0.85+25</f>
        <v>69045</v>
      </c>
      <c r="EB47" s="237">
        <f>'BAR BB| Open rates'!EB47*0.85+25</f>
        <v>69045</v>
      </c>
      <c r="EC47" s="237">
        <f>'BAR BB| Open rates'!EC47*0.85+25</f>
        <v>70915</v>
      </c>
      <c r="ED47" s="237">
        <f>'BAR BB| Open rates'!ED47*0.85+25</f>
        <v>70915</v>
      </c>
      <c r="EE47" s="237">
        <f>'BAR BB| Open rates'!EE47*0.85+25</f>
        <v>70915</v>
      </c>
      <c r="EF47" s="237">
        <f>'BAR BB| Open rates'!EF47*0.85+25</f>
        <v>70915</v>
      </c>
      <c r="EG47" s="237">
        <f>'BAR BB| Open rates'!EG47*0.85+25</f>
        <v>65050</v>
      </c>
      <c r="EH47" s="237">
        <f>'BAR BB| Open rates'!EH47*0.85+25</f>
        <v>65050</v>
      </c>
      <c r="EI47" s="237">
        <f>'BAR BB| Open rates'!EI47*0.85+25</f>
        <v>65050</v>
      </c>
      <c r="EJ47" s="237">
        <f>'BAR BB| Open rates'!EJ47*0.85+25</f>
        <v>65050</v>
      </c>
      <c r="EK47" s="237">
        <f>'BAR BB| Open rates'!EK47*0.85+25</f>
        <v>65050</v>
      </c>
      <c r="EL47" s="237">
        <f>'BAR BB| Open rates'!EL47*0.85+25</f>
        <v>65900</v>
      </c>
      <c r="EM47" s="237">
        <f>'BAR BB| Open rates'!EM47*0.85+25</f>
        <v>65900</v>
      </c>
      <c r="EN47" s="237">
        <f>'BAR BB| Open rates'!EN47*0.85+25</f>
        <v>65050</v>
      </c>
      <c r="EO47" s="237">
        <f>'BAR BB| Open rates'!EO47*0.85+25</f>
        <v>65050</v>
      </c>
      <c r="EP47" s="237">
        <f>'BAR BB| Open rates'!EP47*0.85+25</f>
        <v>65050</v>
      </c>
      <c r="EQ47" s="237">
        <f>'BAR BB| Open rates'!EQ47*0.85+25</f>
        <v>65050</v>
      </c>
      <c r="ER47" s="237">
        <f>'BAR BB| Open rates'!ER47*0.85+25</f>
        <v>65050</v>
      </c>
      <c r="ES47" s="237">
        <f>'BAR BB| Open rates'!ES47*0.85+25</f>
        <v>65900</v>
      </c>
      <c r="ET47" s="237">
        <f>'BAR BB| Open rates'!ET47*0.85+25</f>
        <v>65900</v>
      </c>
      <c r="EU47" s="237">
        <f>'BAR BB| Open rates'!EU47*0.85+25</f>
        <v>65050</v>
      </c>
      <c r="EV47" s="237">
        <f>'BAR BB| Open rates'!EV47*0.85+25</f>
        <v>65050</v>
      </c>
      <c r="EW47" s="237">
        <f>'BAR BB| Open rates'!EW47*0.85+25</f>
        <v>65050</v>
      </c>
      <c r="EX47" s="237">
        <f>'BAR BB| Open rates'!EX47*0.85+25</f>
        <v>65050</v>
      </c>
      <c r="EY47" s="237">
        <f>'BAR BB| Open rates'!EY47*0.85+25</f>
        <v>65050</v>
      </c>
      <c r="EZ47" s="237">
        <f>'BAR BB| Open rates'!EZ47*0.85+25</f>
        <v>65900</v>
      </c>
      <c r="FA47" s="237">
        <f>'BAR BB| Open rates'!FA47*0.85+25</f>
        <v>65900</v>
      </c>
      <c r="FB47" s="237">
        <f>'BAR BB| Open rates'!FB47*0.85+25</f>
        <v>65050</v>
      </c>
      <c r="FC47" s="237">
        <f>'BAR BB| Open rates'!FC47*0.85+25</f>
        <v>65050</v>
      </c>
      <c r="FD47" s="237">
        <f>'BAR BB| Open rates'!FD47*0.85+25</f>
        <v>65050</v>
      </c>
      <c r="FE47" s="237">
        <f>'BAR BB| Open rates'!FE47*0.85+25</f>
        <v>65050</v>
      </c>
      <c r="FF47" s="237">
        <f>'BAR BB| Open rates'!FF47*0.85+25</f>
        <v>65050</v>
      </c>
      <c r="FG47" s="237">
        <f>'BAR BB| Open rates'!FG47*0.85+25</f>
        <v>65900</v>
      </c>
      <c r="FH47" s="237">
        <f>'BAR BB| Open rates'!FH47*0.85+25</f>
        <v>65900</v>
      </c>
      <c r="FI47" s="237">
        <f>'BAR BB| Open rates'!FI47*0.85+25</f>
        <v>65050</v>
      </c>
      <c r="FJ47" s="237">
        <f>'BAR BB| Open rates'!FJ47*0.85+25</f>
        <v>65050</v>
      </c>
      <c r="FK47" s="237">
        <f>'BAR BB| Open rates'!FK47*0.85+25</f>
        <v>65050</v>
      </c>
      <c r="FL47" s="237">
        <f>'BAR BB| Open rates'!FL47*0.85+25</f>
        <v>65050</v>
      </c>
      <c r="FM47" s="237">
        <f>'BAR BB| Open rates'!FM47*0.85+25</f>
        <v>65050</v>
      </c>
      <c r="FN47" s="237">
        <f>'BAR BB| Open rates'!FN47*0.85+25</f>
        <v>65900</v>
      </c>
      <c r="FO47" s="237">
        <f>'BAR BB| Open rates'!FO47*0.85+25</f>
        <v>65900</v>
      </c>
      <c r="FP47" s="237">
        <f>'BAR BB| Open rates'!FP47*0.85+25</f>
        <v>65050</v>
      </c>
      <c r="FQ47" s="237">
        <f>'BAR BB| Open rates'!FQ47*0.85+25</f>
        <v>65050</v>
      </c>
      <c r="FR47" s="237">
        <f>'BAR BB| Open rates'!FR47*0.85+25</f>
        <v>65050</v>
      </c>
      <c r="FS47" s="237">
        <f>'BAR BB| Open rates'!FS47*0.85+25</f>
        <v>65050</v>
      </c>
      <c r="FT47" s="237">
        <f>'BAR BB| Open rates'!FT47*0.85+25</f>
        <v>65050</v>
      </c>
      <c r="FU47" s="237">
        <f>'BAR BB| Open rates'!FU47*0.85+25</f>
        <v>65900</v>
      </c>
      <c r="FV47" s="237">
        <f>'BAR BB| Open rates'!FV47*0.85+25</f>
        <v>65900</v>
      </c>
      <c r="FW47" s="237">
        <f>'BAR BB| Open rates'!FW47*0.85+25</f>
        <v>69045</v>
      </c>
      <c r="FX47" s="237">
        <f>'BAR BB| Open rates'!FX47*0.85+25</f>
        <v>69045</v>
      </c>
      <c r="FY47" s="237">
        <f>'BAR BB| Open rates'!FY47*0.85+25</f>
        <v>69045</v>
      </c>
      <c r="FZ47" s="237">
        <f>'BAR BB| Open rates'!FZ47*0.85+25</f>
        <v>69045</v>
      </c>
      <c r="GA47" s="237">
        <f>'BAR BB| Open rates'!GA47*0.85+25</f>
        <v>69045</v>
      </c>
      <c r="GB47" s="237">
        <f>'BAR BB| Open rates'!GB47*0.85+25</f>
        <v>70915</v>
      </c>
      <c r="GC47" s="237">
        <f>'BAR BB| Open rates'!GC47*0.85+25</f>
        <v>70915</v>
      </c>
      <c r="GD47" s="237">
        <f>'BAR BB| Open rates'!GD47*0.85+25</f>
        <v>70915</v>
      </c>
      <c r="GE47" s="237">
        <f>'BAR BB| Open rates'!GE47*0.85+25</f>
        <v>70915</v>
      </c>
    </row>
    <row r="48" spans="1:187" x14ac:dyDescent="0.2">
      <c r="A48" s="236" t="s">
        <v>72</v>
      </c>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row>
    <row r="49" spans="1:187" x14ac:dyDescent="0.2">
      <c r="A49" s="237">
        <v>1</v>
      </c>
      <c r="B49" s="237">
        <f>'BAR BB| Open rates'!B49*0.85+25</f>
        <v>76525</v>
      </c>
      <c r="C49" s="237">
        <f>'BAR BB| Open rates'!C49*0.85+25</f>
        <v>76525</v>
      </c>
      <c r="D49" s="237">
        <f>'BAR BB| Open rates'!D49*0.85+25</f>
        <v>76525</v>
      </c>
      <c r="E49" s="237">
        <f>'BAR BB| Open rates'!E49*0.85+25</f>
        <v>76525</v>
      </c>
      <c r="F49" s="237">
        <f>'BAR BB| Open rates'!F49*0.85+25</f>
        <v>76525</v>
      </c>
      <c r="G49" s="237">
        <f>'BAR BB| Open rates'!G49*0.85+25</f>
        <v>76525</v>
      </c>
      <c r="H49" s="237">
        <f>'BAR BB| Open rates'!H49*0.85+25</f>
        <v>76525</v>
      </c>
      <c r="I49" s="237">
        <f>'BAR BB| Open rates'!I49*0.85+25</f>
        <v>76525</v>
      </c>
      <c r="J49" s="237">
        <f>'BAR BB| Open rates'!J49*0.85+25</f>
        <v>76525</v>
      </c>
      <c r="K49" s="237">
        <f>'BAR BB| Open rates'!K49*0.85+25</f>
        <v>76525</v>
      </c>
      <c r="L49" s="237">
        <f>'BAR BB| Open rates'!L49*0.85+25</f>
        <v>76525</v>
      </c>
      <c r="M49" s="237">
        <f>'BAR BB| Open rates'!M49*0.85+25</f>
        <v>76525</v>
      </c>
      <c r="N49" s="237">
        <f>'BAR BB| Open rates'!N49*0.85+25</f>
        <v>76525</v>
      </c>
      <c r="O49" s="237">
        <f>'BAR BB| Open rates'!O49*0.85+25</f>
        <v>76525</v>
      </c>
      <c r="P49" s="237">
        <f>'BAR BB| Open rates'!P49*0.85+25</f>
        <v>76525</v>
      </c>
      <c r="Q49" s="237">
        <f>'BAR BB| Open rates'!Q49*0.85+25</f>
        <v>76525</v>
      </c>
      <c r="R49" s="237">
        <f>'BAR BB| Open rates'!R49*0.85+25</f>
        <v>76525</v>
      </c>
      <c r="S49" s="237">
        <f>'BAR BB| Open rates'!S49*0.85+25</f>
        <v>76525</v>
      </c>
      <c r="T49" s="237">
        <f>'BAR BB| Open rates'!T49*0.85+25</f>
        <v>76525</v>
      </c>
      <c r="U49" s="237">
        <f>'BAR BB| Open rates'!U49*0.85+25</f>
        <v>76525</v>
      </c>
      <c r="V49" s="237">
        <f>'BAR BB| Open rates'!V49*0.85+25</f>
        <v>76525</v>
      </c>
      <c r="W49" s="237">
        <f>'BAR BB| Open rates'!W49*0.85+25</f>
        <v>76525</v>
      </c>
      <c r="X49" s="237">
        <f>'BAR BB| Open rates'!X49*0.85+25</f>
        <v>76525</v>
      </c>
      <c r="Y49" s="237">
        <f>'BAR BB| Open rates'!Y49*0.85+25</f>
        <v>76525</v>
      </c>
      <c r="Z49" s="237">
        <f>'BAR BB| Open rates'!Z49*0.85+25</f>
        <v>76525</v>
      </c>
      <c r="AA49" s="237">
        <f>'BAR BB| Open rates'!AA49*0.85+25</f>
        <v>76525</v>
      </c>
      <c r="AB49" s="237">
        <f>'BAR BB| Open rates'!AB49*0.85+25</f>
        <v>76525</v>
      </c>
      <c r="AC49" s="237">
        <f>'BAR BB| Open rates'!AC49*0.85+25</f>
        <v>76525</v>
      </c>
      <c r="AD49" s="237">
        <f>'BAR BB| Open rates'!AD49*0.85+25</f>
        <v>76525</v>
      </c>
      <c r="AE49" s="237">
        <f>'BAR BB| Open rates'!AE49*0.85+25</f>
        <v>76525</v>
      </c>
      <c r="AF49" s="237">
        <f>'BAR BB| Open rates'!AF49*0.85+25</f>
        <v>76525</v>
      </c>
      <c r="AG49" s="237">
        <f>'BAR BB| Open rates'!AG49*0.85+25</f>
        <v>76525</v>
      </c>
      <c r="AH49" s="237">
        <f>'BAR BB| Open rates'!AH49*0.85+25</f>
        <v>76525</v>
      </c>
      <c r="AI49" s="237">
        <f>'BAR BB| Open rates'!AI49*0.85+25</f>
        <v>76525</v>
      </c>
      <c r="AJ49" s="237">
        <f>'BAR BB| Open rates'!AJ49*0.85+25</f>
        <v>76525</v>
      </c>
      <c r="AK49" s="237">
        <f>'BAR BB| Open rates'!AK49*0.85+25</f>
        <v>76525</v>
      </c>
      <c r="AL49" s="237">
        <f>'BAR BB| Open rates'!AL49*0.85+25</f>
        <v>76525</v>
      </c>
      <c r="AM49" s="237">
        <f>'BAR BB| Open rates'!AM49*0.85+25</f>
        <v>76525</v>
      </c>
      <c r="AN49" s="237">
        <f>'BAR BB| Open rates'!AN49*0.85+25</f>
        <v>76525</v>
      </c>
      <c r="AO49" s="237">
        <f>'BAR BB| Open rates'!AO49*0.85+25</f>
        <v>76525</v>
      </c>
      <c r="AP49" s="237">
        <f>'BAR BB| Open rates'!AP49*0.85+25</f>
        <v>76525</v>
      </c>
      <c r="AQ49" s="237">
        <f>'BAR BB| Open rates'!AQ49*0.85+25</f>
        <v>76525</v>
      </c>
      <c r="AR49" s="237">
        <f>'BAR BB| Open rates'!AR49*0.85+25</f>
        <v>76525</v>
      </c>
      <c r="AS49" s="237">
        <f>'BAR BB| Open rates'!AS49*0.85+25</f>
        <v>76525</v>
      </c>
      <c r="AT49" s="237">
        <f>'BAR BB| Open rates'!AT49*0.85+25</f>
        <v>76525</v>
      </c>
      <c r="AU49" s="237">
        <f>'BAR BB| Open rates'!AU49*0.85+25</f>
        <v>76525</v>
      </c>
      <c r="AV49" s="237">
        <f>'BAR BB| Open rates'!AV49*0.85+25</f>
        <v>76525</v>
      </c>
      <c r="AW49" s="237">
        <f>'BAR BB| Open rates'!AW49*0.85+25</f>
        <v>76525</v>
      </c>
      <c r="AX49" s="237">
        <f>'BAR BB| Open rates'!AX49*0.85+25</f>
        <v>76525</v>
      </c>
      <c r="AY49" s="237">
        <f>'BAR BB| Open rates'!AY49*0.85+25</f>
        <v>76525</v>
      </c>
      <c r="AZ49" s="237">
        <f>'BAR BB| Open rates'!AZ49*0.85+25</f>
        <v>76525</v>
      </c>
      <c r="BA49" s="237">
        <f>'BAR BB| Open rates'!BA49*0.85+25</f>
        <v>76525</v>
      </c>
      <c r="BB49" s="237">
        <f>'BAR BB| Open rates'!BB49*0.85+25</f>
        <v>76525</v>
      </c>
      <c r="BC49" s="237">
        <f>'BAR BB| Open rates'!BC49*0.85+25</f>
        <v>76525</v>
      </c>
      <c r="BD49" s="237">
        <f>'BAR BB| Open rates'!BD49*0.85+25</f>
        <v>76525</v>
      </c>
      <c r="BE49" s="237">
        <f>'BAR BB| Open rates'!BE49*0.85+25</f>
        <v>76525</v>
      </c>
      <c r="BF49" s="237">
        <f>'BAR BB| Open rates'!BF49*0.85+25</f>
        <v>76525</v>
      </c>
      <c r="BG49" s="237">
        <f>'BAR BB| Open rates'!BG49*0.85+25</f>
        <v>76525</v>
      </c>
      <c r="BH49" s="237">
        <f>'BAR BB| Open rates'!BH49*0.85+25</f>
        <v>76525</v>
      </c>
      <c r="BI49" s="237">
        <f>'BAR BB| Open rates'!BI49*0.85+25</f>
        <v>76525</v>
      </c>
      <c r="BJ49" s="237">
        <f>'BAR BB| Open rates'!BJ49*0.85+25</f>
        <v>76525</v>
      </c>
      <c r="BK49" s="237">
        <f>'BAR BB| Open rates'!BK49*0.85+25</f>
        <v>76525</v>
      </c>
      <c r="BL49" s="237">
        <f>'BAR BB| Open rates'!BL49*0.85+25</f>
        <v>76525</v>
      </c>
      <c r="BM49" s="237">
        <f>'BAR BB| Open rates'!BM49*0.85+25</f>
        <v>76525</v>
      </c>
      <c r="BN49" s="237">
        <f>'BAR BB| Open rates'!BN49*0.85+25</f>
        <v>76525</v>
      </c>
      <c r="BO49" s="237">
        <f>'BAR BB| Open rates'!BO49*0.85+25</f>
        <v>76525</v>
      </c>
      <c r="BP49" s="237">
        <f>'BAR BB| Open rates'!BP49*0.85+25</f>
        <v>76525</v>
      </c>
      <c r="BQ49" s="237">
        <f>'BAR BB| Open rates'!BQ49*0.85+25</f>
        <v>76525</v>
      </c>
      <c r="BR49" s="237">
        <f>'BAR BB| Open rates'!BR49*0.85+25</f>
        <v>76525</v>
      </c>
      <c r="BS49" s="237">
        <f>'BAR BB| Open rates'!BS49*0.85+25</f>
        <v>76525</v>
      </c>
      <c r="BT49" s="237">
        <f>'BAR BB| Open rates'!BT49*0.85+25</f>
        <v>76525</v>
      </c>
      <c r="BU49" s="237">
        <f>'BAR BB| Open rates'!BU49*0.85+25</f>
        <v>76525</v>
      </c>
      <c r="BV49" s="237">
        <f>'BAR BB| Open rates'!BV49*0.85+25</f>
        <v>76525</v>
      </c>
      <c r="BW49" s="237">
        <f>'BAR BB| Open rates'!BW49*0.85+25</f>
        <v>76525</v>
      </c>
      <c r="BX49" s="237">
        <f>'BAR BB| Open rates'!BX49*0.85+25</f>
        <v>76525</v>
      </c>
      <c r="BY49" s="237">
        <f>'BAR BB| Open rates'!BY49*0.85+25</f>
        <v>76525</v>
      </c>
      <c r="BZ49" s="237">
        <f>'BAR BB| Open rates'!BZ49*0.85+25</f>
        <v>76525</v>
      </c>
      <c r="CA49" s="237">
        <f>'BAR BB| Open rates'!CA49*0.85+25</f>
        <v>76525</v>
      </c>
      <c r="CB49" s="237">
        <f>'BAR BB| Open rates'!CB49*0.85+25</f>
        <v>76525</v>
      </c>
      <c r="CC49" s="237">
        <f>'BAR BB| Open rates'!CC49*0.85+25</f>
        <v>76525</v>
      </c>
      <c r="CD49" s="237">
        <f>'BAR BB| Open rates'!CD49*0.85+25</f>
        <v>76525</v>
      </c>
      <c r="CE49" s="237">
        <f>'BAR BB| Open rates'!CE49*0.85+25</f>
        <v>76525</v>
      </c>
      <c r="CF49" s="237">
        <f>'BAR BB| Open rates'!CF49*0.85+25</f>
        <v>76525</v>
      </c>
      <c r="CG49" s="237">
        <f>'BAR BB| Open rates'!CG49*0.85+25</f>
        <v>76525</v>
      </c>
      <c r="CH49" s="237">
        <f>'BAR BB| Open rates'!CH49*0.85+25</f>
        <v>76525</v>
      </c>
      <c r="CI49" s="237">
        <f>'BAR BB| Open rates'!CI49*0.85+25</f>
        <v>76525</v>
      </c>
      <c r="CJ49" s="237">
        <f>'BAR BB| Open rates'!CJ49*0.85+25</f>
        <v>76525</v>
      </c>
      <c r="CK49" s="237">
        <f>'BAR BB| Open rates'!CK49*0.85+25</f>
        <v>76525</v>
      </c>
      <c r="CL49" s="237">
        <f>'BAR BB| Open rates'!CL49*0.85+25</f>
        <v>76525</v>
      </c>
      <c r="CM49" s="237">
        <f>'BAR BB| Open rates'!CM49*0.85+25</f>
        <v>76525</v>
      </c>
      <c r="CN49" s="237">
        <f>'BAR BB| Open rates'!CN49*0.85+25</f>
        <v>76525</v>
      </c>
      <c r="CO49" s="237">
        <f>'BAR BB| Open rates'!CO49*0.85+25</f>
        <v>76525</v>
      </c>
      <c r="CP49" s="237">
        <f>'BAR BB| Open rates'!CP49*0.85+25</f>
        <v>76525</v>
      </c>
      <c r="CQ49" s="237">
        <f>'BAR BB| Open rates'!CQ49*0.85+25</f>
        <v>76525</v>
      </c>
      <c r="CR49" s="237">
        <f>'BAR BB| Open rates'!CR49*0.85+25</f>
        <v>76525</v>
      </c>
      <c r="CS49" s="237">
        <f>'BAR BB| Open rates'!CS49*0.85+25</f>
        <v>76525</v>
      </c>
      <c r="CT49" s="237">
        <f>'BAR BB| Open rates'!CT49*0.85+25</f>
        <v>76525</v>
      </c>
      <c r="CU49" s="237">
        <f>'BAR BB| Open rates'!CU49*0.85+25</f>
        <v>76525</v>
      </c>
      <c r="CV49" s="237">
        <f>'BAR BB| Open rates'!CV49*0.85+25</f>
        <v>76525</v>
      </c>
      <c r="CW49" s="237">
        <f>'BAR BB| Open rates'!CW49*0.85+25</f>
        <v>76525</v>
      </c>
      <c r="CX49" s="237">
        <f>'BAR BB| Open rates'!CX49*0.85+25</f>
        <v>76525</v>
      </c>
      <c r="CY49" s="237">
        <f>'BAR BB| Open rates'!CY49*0.85+25</f>
        <v>76525</v>
      </c>
      <c r="CZ49" s="237">
        <f>'BAR BB| Open rates'!CZ49*0.85+25</f>
        <v>76525</v>
      </c>
      <c r="DA49" s="237">
        <f>'BAR BB| Open rates'!DA49*0.85+25</f>
        <v>76525</v>
      </c>
      <c r="DB49" s="237">
        <f>'BAR BB| Open rates'!DB49*0.85+25</f>
        <v>76525</v>
      </c>
      <c r="DC49" s="237">
        <f>'BAR BB| Open rates'!DC49*0.85+25</f>
        <v>76525</v>
      </c>
      <c r="DD49" s="237">
        <f>'BAR BB| Open rates'!DD49*0.85+25</f>
        <v>76525</v>
      </c>
      <c r="DE49" s="237">
        <f>'BAR BB| Open rates'!DE49*0.85+25</f>
        <v>76525</v>
      </c>
      <c r="DF49" s="237">
        <f>'BAR BB| Open rates'!DF49*0.85+25</f>
        <v>76525</v>
      </c>
      <c r="DG49" s="237">
        <f>'BAR BB| Open rates'!DG49*0.85+25</f>
        <v>76525</v>
      </c>
      <c r="DH49" s="237">
        <f>'BAR BB| Open rates'!DH49*0.85+25</f>
        <v>76525</v>
      </c>
      <c r="DI49" s="237">
        <f>'BAR BB| Open rates'!DI49*0.85+25</f>
        <v>76525</v>
      </c>
      <c r="DJ49" s="237">
        <f>'BAR BB| Open rates'!DJ49*0.85+25</f>
        <v>76525</v>
      </c>
      <c r="DK49" s="237">
        <f>'BAR BB| Open rates'!DK49*0.85+25</f>
        <v>76525</v>
      </c>
      <c r="DL49" s="237">
        <f>'BAR BB| Open rates'!DL49*0.85+25</f>
        <v>76525</v>
      </c>
      <c r="DM49" s="237">
        <f>'BAR BB| Open rates'!DM49*0.85+25</f>
        <v>76525</v>
      </c>
      <c r="DN49" s="237">
        <f>'BAR BB| Open rates'!DN49*0.85+25</f>
        <v>76525</v>
      </c>
      <c r="DO49" s="237">
        <f>'BAR BB| Open rates'!DO49*0.85+25</f>
        <v>76525</v>
      </c>
      <c r="DP49" s="237">
        <f>'BAR BB| Open rates'!DP49*0.85+25</f>
        <v>76525</v>
      </c>
      <c r="DQ49" s="237">
        <f>'BAR BB| Open rates'!DQ49*0.85+25</f>
        <v>76525</v>
      </c>
      <c r="DR49" s="237">
        <f>'BAR BB| Open rates'!DR49*0.85+25</f>
        <v>76525</v>
      </c>
      <c r="DS49" s="237">
        <f>'BAR BB| Open rates'!DS49*0.85+25</f>
        <v>76525</v>
      </c>
      <c r="DT49" s="237">
        <f>'BAR BB| Open rates'!DT49*0.85+25</f>
        <v>76525</v>
      </c>
      <c r="DU49" s="237">
        <f>'BAR BB| Open rates'!DU49*0.85+25</f>
        <v>76525</v>
      </c>
      <c r="DV49" s="237">
        <f>'BAR BB| Open rates'!DV49*0.85+25</f>
        <v>76525</v>
      </c>
      <c r="DW49" s="237">
        <f>'BAR BB| Open rates'!DW49*0.85+25</f>
        <v>76525</v>
      </c>
      <c r="DX49" s="237">
        <f>'BAR BB| Open rates'!DX49*0.85+25</f>
        <v>76525</v>
      </c>
      <c r="DY49" s="237">
        <f>'BAR BB| Open rates'!DY49*0.85+25</f>
        <v>76525</v>
      </c>
      <c r="DZ49" s="237">
        <f>'BAR BB| Open rates'!DZ49*0.85+25</f>
        <v>76525</v>
      </c>
      <c r="EA49" s="237">
        <f>'BAR BB| Open rates'!EA49*0.85+25</f>
        <v>76525</v>
      </c>
      <c r="EB49" s="237">
        <f>'BAR BB| Open rates'!EB49*0.85+25</f>
        <v>76525</v>
      </c>
      <c r="EC49" s="237">
        <f>'BAR BB| Open rates'!EC49*0.85+25</f>
        <v>76525</v>
      </c>
      <c r="ED49" s="237">
        <f>'BAR BB| Open rates'!ED49*0.85+25</f>
        <v>76525</v>
      </c>
      <c r="EE49" s="237">
        <f>'BAR BB| Open rates'!EE49*0.85+25</f>
        <v>76525</v>
      </c>
      <c r="EF49" s="237">
        <f>'BAR BB| Open rates'!EF49*0.85+25</f>
        <v>76525</v>
      </c>
      <c r="EG49" s="237">
        <f>'BAR BB| Open rates'!EG49*0.85+25</f>
        <v>76525</v>
      </c>
      <c r="EH49" s="237">
        <f>'BAR BB| Open rates'!EH49*0.85+25</f>
        <v>76525</v>
      </c>
      <c r="EI49" s="237">
        <f>'BAR BB| Open rates'!EI49*0.85+25</f>
        <v>76525</v>
      </c>
      <c r="EJ49" s="237">
        <f>'BAR BB| Open rates'!EJ49*0.85+25</f>
        <v>76525</v>
      </c>
      <c r="EK49" s="237">
        <f>'BAR BB| Open rates'!EK49*0.85+25</f>
        <v>76525</v>
      </c>
      <c r="EL49" s="237">
        <f>'BAR BB| Open rates'!EL49*0.85+25</f>
        <v>76525</v>
      </c>
      <c r="EM49" s="237">
        <f>'BAR BB| Open rates'!EM49*0.85+25</f>
        <v>76525</v>
      </c>
      <c r="EN49" s="237">
        <f>'BAR BB| Open rates'!EN49*0.85+25</f>
        <v>76525</v>
      </c>
      <c r="EO49" s="237">
        <f>'BAR BB| Open rates'!EO49*0.85+25</f>
        <v>76525</v>
      </c>
      <c r="EP49" s="237">
        <f>'BAR BB| Open rates'!EP49*0.85+25</f>
        <v>76525</v>
      </c>
      <c r="EQ49" s="237">
        <f>'BAR BB| Open rates'!EQ49*0.85+25</f>
        <v>76525</v>
      </c>
      <c r="ER49" s="237">
        <f>'BAR BB| Open rates'!ER49*0.85+25</f>
        <v>76525</v>
      </c>
      <c r="ES49" s="237">
        <f>'BAR BB| Open rates'!ES49*0.85+25</f>
        <v>76525</v>
      </c>
      <c r="ET49" s="237">
        <f>'BAR BB| Open rates'!ET49*0.85+25</f>
        <v>76525</v>
      </c>
      <c r="EU49" s="237">
        <f>'BAR BB| Open rates'!EU49*0.85+25</f>
        <v>76525</v>
      </c>
      <c r="EV49" s="237">
        <f>'BAR BB| Open rates'!EV49*0.85+25</f>
        <v>76525</v>
      </c>
      <c r="EW49" s="237">
        <f>'BAR BB| Open rates'!EW49*0.85+25</f>
        <v>76525</v>
      </c>
      <c r="EX49" s="237">
        <f>'BAR BB| Open rates'!EX49*0.85+25</f>
        <v>76525</v>
      </c>
      <c r="EY49" s="237">
        <f>'BAR BB| Open rates'!EY49*0.85+25</f>
        <v>76525</v>
      </c>
      <c r="EZ49" s="237">
        <f>'BAR BB| Open rates'!EZ49*0.85+25</f>
        <v>76525</v>
      </c>
      <c r="FA49" s="237">
        <f>'BAR BB| Open rates'!FA49*0.85+25</f>
        <v>76525</v>
      </c>
      <c r="FB49" s="237">
        <f>'BAR BB| Open rates'!FB49*0.85+25</f>
        <v>76525</v>
      </c>
      <c r="FC49" s="237">
        <f>'BAR BB| Open rates'!FC49*0.85+25</f>
        <v>76525</v>
      </c>
      <c r="FD49" s="237">
        <f>'BAR BB| Open rates'!FD49*0.85+25</f>
        <v>76525</v>
      </c>
      <c r="FE49" s="237">
        <f>'BAR BB| Open rates'!FE49*0.85+25</f>
        <v>76525</v>
      </c>
      <c r="FF49" s="237">
        <f>'BAR BB| Open rates'!FF49*0.85+25</f>
        <v>76525</v>
      </c>
      <c r="FG49" s="237">
        <f>'BAR BB| Open rates'!FG49*0.85+25</f>
        <v>76525</v>
      </c>
      <c r="FH49" s="237">
        <f>'BAR BB| Open rates'!FH49*0.85+25</f>
        <v>76525</v>
      </c>
      <c r="FI49" s="237">
        <f>'BAR BB| Open rates'!FI49*0.85+25</f>
        <v>76525</v>
      </c>
      <c r="FJ49" s="237">
        <f>'BAR BB| Open rates'!FJ49*0.85+25</f>
        <v>76525</v>
      </c>
      <c r="FK49" s="237">
        <f>'BAR BB| Open rates'!FK49*0.85+25</f>
        <v>76525</v>
      </c>
      <c r="FL49" s="237">
        <f>'BAR BB| Open rates'!FL49*0.85+25</f>
        <v>76525</v>
      </c>
      <c r="FM49" s="237">
        <f>'BAR BB| Open rates'!FM49*0.85+25</f>
        <v>76525</v>
      </c>
      <c r="FN49" s="237">
        <f>'BAR BB| Open rates'!FN49*0.85+25</f>
        <v>76525</v>
      </c>
      <c r="FO49" s="237">
        <f>'BAR BB| Open rates'!FO49*0.85+25</f>
        <v>76525</v>
      </c>
      <c r="FP49" s="237">
        <f>'BAR BB| Open rates'!FP49*0.85+25</f>
        <v>76525</v>
      </c>
      <c r="FQ49" s="237">
        <f>'BAR BB| Open rates'!FQ49*0.85+25</f>
        <v>76525</v>
      </c>
      <c r="FR49" s="237">
        <f>'BAR BB| Open rates'!FR49*0.85+25</f>
        <v>76525</v>
      </c>
      <c r="FS49" s="237">
        <f>'BAR BB| Open rates'!FS49*0.85+25</f>
        <v>76525</v>
      </c>
      <c r="FT49" s="237">
        <f>'BAR BB| Open rates'!FT49*0.85+25</f>
        <v>76525</v>
      </c>
      <c r="FU49" s="237">
        <f>'BAR BB| Open rates'!FU49*0.85+25</f>
        <v>76525</v>
      </c>
      <c r="FV49" s="237">
        <f>'BAR BB| Open rates'!FV49*0.85+25</f>
        <v>76525</v>
      </c>
      <c r="FW49" s="237">
        <f>'BAR BB| Open rates'!FW49*0.85+25</f>
        <v>76525</v>
      </c>
      <c r="FX49" s="237">
        <f>'BAR BB| Open rates'!FX49*0.85+25</f>
        <v>76525</v>
      </c>
      <c r="FY49" s="237">
        <f>'BAR BB| Open rates'!FY49*0.85+25</f>
        <v>76525</v>
      </c>
      <c r="FZ49" s="237">
        <f>'BAR BB| Open rates'!FZ49*0.85+25</f>
        <v>76525</v>
      </c>
      <c r="GA49" s="237">
        <f>'BAR BB| Open rates'!GA49*0.85+25</f>
        <v>76525</v>
      </c>
      <c r="GB49" s="237">
        <f>'BAR BB| Open rates'!GB49*0.85+25</f>
        <v>76525</v>
      </c>
      <c r="GC49" s="237">
        <f>'BAR BB| Open rates'!GC49*0.85+25</f>
        <v>76525</v>
      </c>
      <c r="GD49" s="237">
        <f>'BAR BB| Open rates'!GD49*0.85+25</f>
        <v>76525</v>
      </c>
      <c r="GE49" s="237">
        <f>'BAR BB| Open rates'!GE49*0.85+25</f>
        <v>76525</v>
      </c>
    </row>
    <row r="50" spans="1:187" x14ac:dyDescent="0.2">
      <c r="A50" s="237">
        <v>2</v>
      </c>
      <c r="B50" s="237">
        <f>'BAR BB| Open rates'!B50*0.85+25</f>
        <v>79075</v>
      </c>
      <c r="C50" s="237">
        <f>'BAR BB| Open rates'!C50*0.85+25</f>
        <v>79075</v>
      </c>
      <c r="D50" s="237">
        <f>'BAR BB| Open rates'!D50*0.85+25</f>
        <v>79075</v>
      </c>
      <c r="E50" s="237">
        <f>'BAR BB| Open rates'!E50*0.85+25</f>
        <v>79075</v>
      </c>
      <c r="F50" s="237">
        <f>'BAR BB| Open rates'!F50*0.85+25</f>
        <v>79075</v>
      </c>
      <c r="G50" s="237">
        <f>'BAR BB| Open rates'!G50*0.85+25</f>
        <v>79075</v>
      </c>
      <c r="H50" s="237">
        <f>'BAR BB| Open rates'!H50*0.85+25</f>
        <v>79075</v>
      </c>
      <c r="I50" s="237">
        <f>'BAR BB| Open rates'!I50*0.85+25</f>
        <v>79075</v>
      </c>
      <c r="J50" s="237">
        <f>'BAR BB| Open rates'!J50*0.85+25</f>
        <v>79075</v>
      </c>
      <c r="K50" s="237">
        <f>'BAR BB| Open rates'!K50*0.85+25</f>
        <v>79075</v>
      </c>
      <c r="L50" s="237">
        <f>'BAR BB| Open rates'!L50*0.85+25</f>
        <v>79075</v>
      </c>
      <c r="M50" s="237">
        <f>'BAR BB| Open rates'!M50*0.85+25</f>
        <v>79075</v>
      </c>
      <c r="N50" s="237">
        <f>'BAR BB| Open rates'!N50*0.85+25</f>
        <v>79075</v>
      </c>
      <c r="O50" s="237">
        <f>'BAR BB| Open rates'!O50*0.85+25</f>
        <v>79075</v>
      </c>
      <c r="P50" s="237">
        <f>'BAR BB| Open rates'!P50*0.85+25</f>
        <v>79075</v>
      </c>
      <c r="Q50" s="237">
        <f>'BAR BB| Open rates'!Q50*0.85+25</f>
        <v>79075</v>
      </c>
      <c r="R50" s="237">
        <f>'BAR BB| Open rates'!R50*0.85+25</f>
        <v>79075</v>
      </c>
      <c r="S50" s="237">
        <f>'BAR BB| Open rates'!S50*0.85+25</f>
        <v>79075</v>
      </c>
      <c r="T50" s="237">
        <f>'BAR BB| Open rates'!T50*0.85+25</f>
        <v>79075</v>
      </c>
      <c r="U50" s="237">
        <f>'BAR BB| Open rates'!U50*0.85+25</f>
        <v>79075</v>
      </c>
      <c r="V50" s="237">
        <f>'BAR BB| Open rates'!V50*0.85+25</f>
        <v>79075</v>
      </c>
      <c r="W50" s="237">
        <f>'BAR BB| Open rates'!W50*0.85+25</f>
        <v>79075</v>
      </c>
      <c r="X50" s="237">
        <f>'BAR BB| Open rates'!X50*0.85+25</f>
        <v>79075</v>
      </c>
      <c r="Y50" s="237">
        <f>'BAR BB| Open rates'!Y50*0.85+25</f>
        <v>79075</v>
      </c>
      <c r="Z50" s="237">
        <f>'BAR BB| Open rates'!Z50*0.85+25</f>
        <v>79075</v>
      </c>
      <c r="AA50" s="237">
        <f>'BAR BB| Open rates'!AA50*0.85+25</f>
        <v>79075</v>
      </c>
      <c r="AB50" s="237">
        <f>'BAR BB| Open rates'!AB50*0.85+25</f>
        <v>79075</v>
      </c>
      <c r="AC50" s="237">
        <f>'BAR BB| Open rates'!AC50*0.85+25</f>
        <v>79075</v>
      </c>
      <c r="AD50" s="237">
        <f>'BAR BB| Open rates'!AD50*0.85+25</f>
        <v>79075</v>
      </c>
      <c r="AE50" s="237">
        <f>'BAR BB| Open rates'!AE50*0.85+25</f>
        <v>79075</v>
      </c>
      <c r="AF50" s="237">
        <f>'BAR BB| Open rates'!AF50*0.85+25</f>
        <v>79075</v>
      </c>
      <c r="AG50" s="237">
        <f>'BAR BB| Open rates'!AG50*0.85+25</f>
        <v>79075</v>
      </c>
      <c r="AH50" s="237">
        <f>'BAR BB| Open rates'!AH50*0.85+25</f>
        <v>79075</v>
      </c>
      <c r="AI50" s="237">
        <f>'BAR BB| Open rates'!AI50*0.85+25</f>
        <v>79075</v>
      </c>
      <c r="AJ50" s="237">
        <f>'BAR BB| Open rates'!AJ50*0.85+25</f>
        <v>79075</v>
      </c>
      <c r="AK50" s="237">
        <f>'BAR BB| Open rates'!AK50*0.85+25</f>
        <v>79075</v>
      </c>
      <c r="AL50" s="237">
        <f>'BAR BB| Open rates'!AL50*0.85+25</f>
        <v>79075</v>
      </c>
      <c r="AM50" s="237">
        <f>'BAR BB| Open rates'!AM50*0.85+25</f>
        <v>79075</v>
      </c>
      <c r="AN50" s="237">
        <f>'BAR BB| Open rates'!AN50*0.85+25</f>
        <v>79075</v>
      </c>
      <c r="AO50" s="237">
        <f>'BAR BB| Open rates'!AO50*0.85+25</f>
        <v>79075</v>
      </c>
      <c r="AP50" s="237">
        <f>'BAR BB| Open rates'!AP50*0.85+25</f>
        <v>79075</v>
      </c>
      <c r="AQ50" s="237">
        <f>'BAR BB| Open rates'!AQ50*0.85+25</f>
        <v>79075</v>
      </c>
      <c r="AR50" s="237">
        <f>'BAR BB| Open rates'!AR50*0.85+25</f>
        <v>79075</v>
      </c>
      <c r="AS50" s="237">
        <f>'BAR BB| Open rates'!AS50*0.85+25</f>
        <v>79075</v>
      </c>
      <c r="AT50" s="237">
        <f>'BAR BB| Open rates'!AT50*0.85+25</f>
        <v>79075</v>
      </c>
      <c r="AU50" s="237">
        <f>'BAR BB| Open rates'!AU50*0.85+25</f>
        <v>79075</v>
      </c>
      <c r="AV50" s="237">
        <f>'BAR BB| Open rates'!AV50*0.85+25</f>
        <v>79075</v>
      </c>
      <c r="AW50" s="237">
        <f>'BAR BB| Open rates'!AW50*0.85+25</f>
        <v>79075</v>
      </c>
      <c r="AX50" s="237">
        <f>'BAR BB| Open rates'!AX50*0.85+25</f>
        <v>79075</v>
      </c>
      <c r="AY50" s="237">
        <f>'BAR BB| Open rates'!AY50*0.85+25</f>
        <v>79075</v>
      </c>
      <c r="AZ50" s="237">
        <f>'BAR BB| Open rates'!AZ50*0.85+25</f>
        <v>79075</v>
      </c>
      <c r="BA50" s="237">
        <f>'BAR BB| Open rates'!BA50*0.85+25</f>
        <v>79075</v>
      </c>
      <c r="BB50" s="237">
        <f>'BAR BB| Open rates'!BB50*0.85+25</f>
        <v>79075</v>
      </c>
      <c r="BC50" s="237">
        <f>'BAR BB| Open rates'!BC50*0.85+25</f>
        <v>79075</v>
      </c>
      <c r="BD50" s="237">
        <f>'BAR BB| Open rates'!BD50*0.85+25</f>
        <v>79075</v>
      </c>
      <c r="BE50" s="237">
        <f>'BAR BB| Open rates'!BE50*0.85+25</f>
        <v>79075</v>
      </c>
      <c r="BF50" s="237">
        <f>'BAR BB| Open rates'!BF50*0.85+25</f>
        <v>79075</v>
      </c>
      <c r="BG50" s="237">
        <f>'BAR BB| Open rates'!BG50*0.85+25</f>
        <v>79075</v>
      </c>
      <c r="BH50" s="237">
        <f>'BAR BB| Open rates'!BH50*0.85+25</f>
        <v>79075</v>
      </c>
      <c r="BI50" s="237">
        <f>'BAR BB| Open rates'!BI50*0.85+25</f>
        <v>79075</v>
      </c>
      <c r="BJ50" s="237">
        <f>'BAR BB| Open rates'!BJ50*0.85+25</f>
        <v>79075</v>
      </c>
      <c r="BK50" s="237">
        <f>'BAR BB| Open rates'!BK50*0.85+25</f>
        <v>79075</v>
      </c>
      <c r="BL50" s="237">
        <f>'BAR BB| Open rates'!BL50*0.85+25</f>
        <v>79075</v>
      </c>
      <c r="BM50" s="237">
        <f>'BAR BB| Open rates'!BM50*0.85+25</f>
        <v>79075</v>
      </c>
      <c r="BN50" s="237">
        <f>'BAR BB| Open rates'!BN50*0.85+25</f>
        <v>79075</v>
      </c>
      <c r="BO50" s="237">
        <f>'BAR BB| Open rates'!BO50*0.85+25</f>
        <v>79075</v>
      </c>
      <c r="BP50" s="237">
        <f>'BAR BB| Open rates'!BP50*0.85+25</f>
        <v>79075</v>
      </c>
      <c r="BQ50" s="237">
        <f>'BAR BB| Open rates'!BQ50*0.85+25</f>
        <v>79075</v>
      </c>
      <c r="BR50" s="237">
        <f>'BAR BB| Open rates'!BR50*0.85+25</f>
        <v>79075</v>
      </c>
      <c r="BS50" s="237">
        <f>'BAR BB| Open rates'!BS50*0.85+25</f>
        <v>79075</v>
      </c>
      <c r="BT50" s="237">
        <f>'BAR BB| Open rates'!BT50*0.85+25</f>
        <v>79075</v>
      </c>
      <c r="BU50" s="237">
        <f>'BAR BB| Open rates'!BU50*0.85+25</f>
        <v>79075</v>
      </c>
      <c r="BV50" s="237">
        <f>'BAR BB| Open rates'!BV50*0.85+25</f>
        <v>79075</v>
      </c>
      <c r="BW50" s="237">
        <f>'BAR BB| Open rates'!BW50*0.85+25</f>
        <v>79075</v>
      </c>
      <c r="BX50" s="237">
        <f>'BAR BB| Open rates'!BX50*0.85+25</f>
        <v>79075</v>
      </c>
      <c r="BY50" s="237">
        <f>'BAR BB| Open rates'!BY50*0.85+25</f>
        <v>79075</v>
      </c>
      <c r="BZ50" s="237">
        <f>'BAR BB| Open rates'!BZ50*0.85+25</f>
        <v>79075</v>
      </c>
      <c r="CA50" s="237">
        <f>'BAR BB| Open rates'!CA50*0.85+25</f>
        <v>79075</v>
      </c>
      <c r="CB50" s="237">
        <f>'BAR BB| Open rates'!CB50*0.85+25</f>
        <v>79075</v>
      </c>
      <c r="CC50" s="237">
        <f>'BAR BB| Open rates'!CC50*0.85+25</f>
        <v>79075</v>
      </c>
      <c r="CD50" s="237">
        <f>'BAR BB| Open rates'!CD50*0.85+25</f>
        <v>79075</v>
      </c>
      <c r="CE50" s="237">
        <f>'BAR BB| Open rates'!CE50*0.85+25</f>
        <v>79075</v>
      </c>
      <c r="CF50" s="237">
        <f>'BAR BB| Open rates'!CF50*0.85+25</f>
        <v>79075</v>
      </c>
      <c r="CG50" s="237">
        <f>'BAR BB| Open rates'!CG50*0.85+25</f>
        <v>79075</v>
      </c>
      <c r="CH50" s="237">
        <f>'BAR BB| Open rates'!CH50*0.85+25</f>
        <v>79075</v>
      </c>
      <c r="CI50" s="237">
        <f>'BAR BB| Open rates'!CI50*0.85+25</f>
        <v>79075</v>
      </c>
      <c r="CJ50" s="237">
        <f>'BAR BB| Open rates'!CJ50*0.85+25</f>
        <v>79075</v>
      </c>
      <c r="CK50" s="237">
        <f>'BAR BB| Open rates'!CK50*0.85+25</f>
        <v>79075</v>
      </c>
      <c r="CL50" s="237">
        <f>'BAR BB| Open rates'!CL50*0.85+25</f>
        <v>79075</v>
      </c>
      <c r="CM50" s="237">
        <f>'BAR BB| Open rates'!CM50*0.85+25</f>
        <v>79075</v>
      </c>
      <c r="CN50" s="237">
        <f>'BAR BB| Open rates'!CN50*0.85+25</f>
        <v>79075</v>
      </c>
      <c r="CO50" s="237">
        <f>'BAR BB| Open rates'!CO50*0.85+25</f>
        <v>79075</v>
      </c>
      <c r="CP50" s="237">
        <f>'BAR BB| Open rates'!CP50*0.85+25</f>
        <v>79075</v>
      </c>
      <c r="CQ50" s="237">
        <f>'BAR BB| Open rates'!CQ50*0.85+25</f>
        <v>79075</v>
      </c>
      <c r="CR50" s="237">
        <f>'BAR BB| Open rates'!CR50*0.85+25</f>
        <v>79075</v>
      </c>
      <c r="CS50" s="237">
        <f>'BAR BB| Open rates'!CS50*0.85+25</f>
        <v>79075</v>
      </c>
      <c r="CT50" s="237">
        <f>'BAR BB| Open rates'!CT50*0.85+25</f>
        <v>79075</v>
      </c>
      <c r="CU50" s="237">
        <f>'BAR BB| Open rates'!CU50*0.85+25</f>
        <v>79075</v>
      </c>
      <c r="CV50" s="237">
        <f>'BAR BB| Open rates'!CV50*0.85+25</f>
        <v>79075</v>
      </c>
      <c r="CW50" s="237">
        <f>'BAR BB| Open rates'!CW50*0.85+25</f>
        <v>79075</v>
      </c>
      <c r="CX50" s="237">
        <f>'BAR BB| Open rates'!CX50*0.85+25</f>
        <v>79075</v>
      </c>
      <c r="CY50" s="237">
        <f>'BAR BB| Open rates'!CY50*0.85+25</f>
        <v>79075</v>
      </c>
      <c r="CZ50" s="237">
        <f>'BAR BB| Open rates'!CZ50*0.85+25</f>
        <v>79075</v>
      </c>
      <c r="DA50" s="237">
        <f>'BAR BB| Open rates'!DA50*0.85+25</f>
        <v>79075</v>
      </c>
      <c r="DB50" s="237">
        <f>'BAR BB| Open rates'!DB50*0.85+25</f>
        <v>79075</v>
      </c>
      <c r="DC50" s="237">
        <f>'BAR BB| Open rates'!DC50*0.85+25</f>
        <v>79075</v>
      </c>
      <c r="DD50" s="237">
        <f>'BAR BB| Open rates'!DD50*0.85+25</f>
        <v>79075</v>
      </c>
      <c r="DE50" s="237">
        <f>'BAR BB| Open rates'!DE50*0.85+25</f>
        <v>79075</v>
      </c>
      <c r="DF50" s="237">
        <f>'BAR BB| Open rates'!DF50*0.85+25</f>
        <v>79075</v>
      </c>
      <c r="DG50" s="237">
        <f>'BAR BB| Open rates'!DG50*0.85+25</f>
        <v>79075</v>
      </c>
      <c r="DH50" s="237">
        <f>'BAR BB| Open rates'!DH50*0.85+25</f>
        <v>79075</v>
      </c>
      <c r="DI50" s="237">
        <f>'BAR BB| Open rates'!DI50*0.85+25</f>
        <v>79075</v>
      </c>
      <c r="DJ50" s="237">
        <f>'BAR BB| Open rates'!DJ50*0.85+25</f>
        <v>79075</v>
      </c>
      <c r="DK50" s="237">
        <f>'BAR BB| Open rates'!DK50*0.85+25</f>
        <v>79075</v>
      </c>
      <c r="DL50" s="237">
        <f>'BAR BB| Open rates'!DL50*0.85+25</f>
        <v>79075</v>
      </c>
      <c r="DM50" s="237">
        <f>'BAR BB| Open rates'!DM50*0.85+25</f>
        <v>79075</v>
      </c>
      <c r="DN50" s="237">
        <f>'BAR BB| Open rates'!DN50*0.85+25</f>
        <v>79075</v>
      </c>
      <c r="DO50" s="237">
        <f>'BAR BB| Open rates'!DO50*0.85+25</f>
        <v>79075</v>
      </c>
      <c r="DP50" s="237">
        <f>'BAR BB| Open rates'!DP50*0.85+25</f>
        <v>79075</v>
      </c>
      <c r="DQ50" s="237">
        <f>'BAR BB| Open rates'!DQ50*0.85+25</f>
        <v>79075</v>
      </c>
      <c r="DR50" s="237">
        <f>'BAR BB| Open rates'!DR50*0.85+25</f>
        <v>79075</v>
      </c>
      <c r="DS50" s="237">
        <f>'BAR BB| Open rates'!DS50*0.85+25</f>
        <v>79075</v>
      </c>
      <c r="DT50" s="237">
        <f>'BAR BB| Open rates'!DT50*0.85+25</f>
        <v>79075</v>
      </c>
      <c r="DU50" s="237">
        <f>'BAR BB| Open rates'!DU50*0.85+25</f>
        <v>79075</v>
      </c>
      <c r="DV50" s="237">
        <f>'BAR BB| Open rates'!DV50*0.85+25</f>
        <v>79075</v>
      </c>
      <c r="DW50" s="237">
        <f>'BAR BB| Open rates'!DW50*0.85+25</f>
        <v>79075</v>
      </c>
      <c r="DX50" s="237">
        <f>'BAR BB| Open rates'!DX50*0.85+25</f>
        <v>79075</v>
      </c>
      <c r="DY50" s="237">
        <f>'BAR BB| Open rates'!DY50*0.85+25</f>
        <v>79075</v>
      </c>
      <c r="DZ50" s="237">
        <f>'BAR BB| Open rates'!DZ50*0.85+25</f>
        <v>79075</v>
      </c>
      <c r="EA50" s="237">
        <f>'BAR BB| Open rates'!EA50*0.85+25</f>
        <v>79075</v>
      </c>
      <c r="EB50" s="237">
        <f>'BAR BB| Open rates'!EB50*0.85+25</f>
        <v>79075</v>
      </c>
      <c r="EC50" s="237">
        <f>'BAR BB| Open rates'!EC50*0.85+25</f>
        <v>79075</v>
      </c>
      <c r="ED50" s="237">
        <f>'BAR BB| Open rates'!ED50*0.85+25</f>
        <v>79075</v>
      </c>
      <c r="EE50" s="237">
        <f>'BAR BB| Open rates'!EE50*0.85+25</f>
        <v>79075</v>
      </c>
      <c r="EF50" s="237">
        <f>'BAR BB| Open rates'!EF50*0.85+25</f>
        <v>79075</v>
      </c>
      <c r="EG50" s="237">
        <f>'BAR BB| Open rates'!EG50*0.85+25</f>
        <v>79075</v>
      </c>
      <c r="EH50" s="237">
        <f>'BAR BB| Open rates'!EH50*0.85+25</f>
        <v>79075</v>
      </c>
      <c r="EI50" s="237">
        <f>'BAR BB| Open rates'!EI50*0.85+25</f>
        <v>79075</v>
      </c>
      <c r="EJ50" s="237">
        <f>'BAR BB| Open rates'!EJ50*0.85+25</f>
        <v>79075</v>
      </c>
      <c r="EK50" s="237">
        <f>'BAR BB| Open rates'!EK50*0.85+25</f>
        <v>79075</v>
      </c>
      <c r="EL50" s="237">
        <f>'BAR BB| Open rates'!EL50*0.85+25</f>
        <v>79075</v>
      </c>
      <c r="EM50" s="237">
        <f>'BAR BB| Open rates'!EM50*0.85+25</f>
        <v>79075</v>
      </c>
      <c r="EN50" s="237">
        <f>'BAR BB| Open rates'!EN50*0.85+25</f>
        <v>79075</v>
      </c>
      <c r="EO50" s="237">
        <f>'BAR BB| Open rates'!EO50*0.85+25</f>
        <v>79075</v>
      </c>
      <c r="EP50" s="237">
        <f>'BAR BB| Open rates'!EP50*0.85+25</f>
        <v>79075</v>
      </c>
      <c r="EQ50" s="237">
        <f>'BAR BB| Open rates'!EQ50*0.85+25</f>
        <v>79075</v>
      </c>
      <c r="ER50" s="237">
        <f>'BAR BB| Open rates'!ER50*0.85+25</f>
        <v>79075</v>
      </c>
      <c r="ES50" s="237">
        <f>'BAR BB| Open rates'!ES50*0.85+25</f>
        <v>79075</v>
      </c>
      <c r="ET50" s="237">
        <f>'BAR BB| Open rates'!ET50*0.85+25</f>
        <v>79075</v>
      </c>
      <c r="EU50" s="237">
        <f>'BAR BB| Open rates'!EU50*0.85+25</f>
        <v>79075</v>
      </c>
      <c r="EV50" s="237">
        <f>'BAR BB| Open rates'!EV50*0.85+25</f>
        <v>79075</v>
      </c>
      <c r="EW50" s="237">
        <f>'BAR BB| Open rates'!EW50*0.85+25</f>
        <v>79075</v>
      </c>
      <c r="EX50" s="237">
        <f>'BAR BB| Open rates'!EX50*0.85+25</f>
        <v>79075</v>
      </c>
      <c r="EY50" s="237">
        <f>'BAR BB| Open rates'!EY50*0.85+25</f>
        <v>79075</v>
      </c>
      <c r="EZ50" s="237">
        <f>'BAR BB| Open rates'!EZ50*0.85+25</f>
        <v>79075</v>
      </c>
      <c r="FA50" s="237">
        <f>'BAR BB| Open rates'!FA50*0.85+25</f>
        <v>79075</v>
      </c>
      <c r="FB50" s="237">
        <f>'BAR BB| Open rates'!FB50*0.85+25</f>
        <v>79075</v>
      </c>
      <c r="FC50" s="237">
        <f>'BAR BB| Open rates'!FC50*0.85+25</f>
        <v>79075</v>
      </c>
      <c r="FD50" s="237">
        <f>'BAR BB| Open rates'!FD50*0.85+25</f>
        <v>79075</v>
      </c>
      <c r="FE50" s="237">
        <f>'BAR BB| Open rates'!FE50*0.85+25</f>
        <v>79075</v>
      </c>
      <c r="FF50" s="237">
        <f>'BAR BB| Open rates'!FF50*0.85+25</f>
        <v>79075</v>
      </c>
      <c r="FG50" s="237">
        <f>'BAR BB| Open rates'!FG50*0.85+25</f>
        <v>79075</v>
      </c>
      <c r="FH50" s="237">
        <f>'BAR BB| Open rates'!FH50*0.85+25</f>
        <v>79075</v>
      </c>
      <c r="FI50" s="237">
        <f>'BAR BB| Open rates'!FI50*0.85+25</f>
        <v>79075</v>
      </c>
      <c r="FJ50" s="237">
        <f>'BAR BB| Open rates'!FJ50*0.85+25</f>
        <v>79075</v>
      </c>
      <c r="FK50" s="237">
        <f>'BAR BB| Open rates'!FK50*0.85+25</f>
        <v>79075</v>
      </c>
      <c r="FL50" s="237">
        <f>'BAR BB| Open rates'!FL50*0.85+25</f>
        <v>79075</v>
      </c>
      <c r="FM50" s="237">
        <f>'BAR BB| Open rates'!FM50*0.85+25</f>
        <v>79075</v>
      </c>
      <c r="FN50" s="237">
        <f>'BAR BB| Open rates'!FN50*0.85+25</f>
        <v>79075</v>
      </c>
      <c r="FO50" s="237">
        <f>'BAR BB| Open rates'!FO50*0.85+25</f>
        <v>79075</v>
      </c>
      <c r="FP50" s="237">
        <f>'BAR BB| Open rates'!FP50*0.85+25</f>
        <v>79075</v>
      </c>
      <c r="FQ50" s="237">
        <f>'BAR BB| Open rates'!FQ50*0.85+25</f>
        <v>79075</v>
      </c>
      <c r="FR50" s="237">
        <f>'BAR BB| Open rates'!FR50*0.85+25</f>
        <v>79075</v>
      </c>
      <c r="FS50" s="237">
        <f>'BAR BB| Open rates'!FS50*0.85+25</f>
        <v>79075</v>
      </c>
      <c r="FT50" s="237">
        <f>'BAR BB| Open rates'!FT50*0.85+25</f>
        <v>79075</v>
      </c>
      <c r="FU50" s="237">
        <f>'BAR BB| Open rates'!FU50*0.85+25</f>
        <v>79075</v>
      </c>
      <c r="FV50" s="237">
        <f>'BAR BB| Open rates'!FV50*0.85+25</f>
        <v>79075</v>
      </c>
      <c r="FW50" s="237">
        <f>'BAR BB| Open rates'!FW50*0.85+25</f>
        <v>79075</v>
      </c>
      <c r="FX50" s="237">
        <f>'BAR BB| Open rates'!FX50*0.85+25</f>
        <v>79075</v>
      </c>
      <c r="FY50" s="237">
        <f>'BAR BB| Open rates'!FY50*0.85+25</f>
        <v>79075</v>
      </c>
      <c r="FZ50" s="237">
        <f>'BAR BB| Open rates'!FZ50*0.85+25</f>
        <v>79075</v>
      </c>
      <c r="GA50" s="237">
        <f>'BAR BB| Open rates'!GA50*0.85+25</f>
        <v>79075</v>
      </c>
      <c r="GB50" s="237">
        <f>'BAR BB| Open rates'!GB50*0.85+25</f>
        <v>79075</v>
      </c>
      <c r="GC50" s="237">
        <f>'BAR BB| Open rates'!GC50*0.85+25</f>
        <v>79075</v>
      </c>
      <c r="GD50" s="237">
        <f>'BAR BB| Open rates'!GD50*0.85+25</f>
        <v>79075</v>
      </c>
      <c r="GE50" s="237">
        <f>'BAR BB| Open rates'!GE50*0.85+25</f>
        <v>79075</v>
      </c>
    </row>
    <row r="51" spans="1:187" ht="24" x14ac:dyDescent="0.2">
      <c r="A51" s="236" t="s">
        <v>184</v>
      </c>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row>
    <row r="52" spans="1:187" x14ac:dyDescent="0.2">
      <c r="A52" s="237">
        <v>1</v>
      </c>
      <c r="B52" s="237">
        <f>'BAR BB| Open rates'!B52*0.85+25</f>
        <v>85025</v>
      </c>
      <c r="C52" s="237">
        <f>'BAR BB| Open rates'!C52*0.85+25</f>
        <v>85025</v>
      </c>
      <c r="D52" s="237">
        <f>'BAR BB| Open rates'!D52*0.85+25</f>
        <v>85025</v>
      </c>
      <c r="E52" s="237">
        <f>'BAR BB| Open rates'!E52*0.85+25</f>
        <v>85025</v>
      </c>
      <c r="F52" s="237">
        <f>'BAR BB| Open rates'!F52*0.85+25</f>
        <v>85025</v>
      </c>
      <c r="G52" s="237">
        <f>'BAR BB| Open rates'!G52*0.85+25</f>
        <v>85025</v>
      </c>
      <c r="H52" s="237">
        <f>'BAR BB| Open rates'!H52*0.85+25</f>
        <v>85025</v>
      </c>
      <c r="I52" s="237">
        <f>'BAR BB| Open rates'!I52*0.85+25</f>
        <v>85025</v>
      </c>
      <c r="J52" s="237">
        <f>'BAR BB| Open rates'!J52*0.85+25</f>
        <v>85025</v>
      </c>
      <c r="K52" s="237">
        <f>'BAR BB| Open rates'!K52*0.85+25</f>
        <v>85025</v>
      </c>
      <c r="L52" s="237">
        <f>'BAR BB| Open rates'!L52*0.85+25</f>
        <v>85025</v>
      </c>
      <c r="M52" s="237">
        <f>'BAR BB| Open rates'!M52*0.85+25</f>
        <v>85025</v>
      </c>
      <c r="N52" s="237">
        <f>'BAR BB| Open rates'!N52*0.85+25</f>
        <v>85025</v>
      </c>
      <c r="O52" s="237">
        <f>'BAR BB| Open rates'!O52*0.85+25</f>
        <v>85025</v>
      </c>
      <c r="P52" s="237">
        <f>'BAR BB| Open rates'!P52*0.85+25</f>
        <v>85025</v>
      </c>
      <c r="Q52" s="237">
        <f>'BAR BB| Open rates'!Q52*0.85+25</f>
        <v>85025</v>
      </c>
      <c r="R52" s="237">
        <f>'BAR BB| Open rates'!R52*0.85+25</f>
        <v>85025</v>
      </c>
      <c r="S52" s="237">
        <f>'BAR BB| Open rates'!S52*0.85+25</f>
        <v>85025</v>
      </c>
      <c r="T52" s="237">
        <f>'BAR BB| Open rates'!T52*0.85+25</f>
        <v>85025</v>
      </c>
      <c r="U52" s="237">
        <f>'BAR BB| Open rates'!U52*0.85+25</f>
        <v>85025</v>
      </c>
      <c r="V52" s="237">
        <f>'BAR BB| Open rates'!V52*0.85+25</f>
        <v>85025</v>
      </c>
      <c r="W52" s="237">
        <f>'BAR BB| Open rates'!W52*0.85+25</f>
        <v>85025</v>
      </c>
      <c r="X52" s="237">
        <f>'BAR BB| Open rates'!X52*0.85+25</f>
        <v>85025</v>
      </c>
      <c r="Y52" s="237">
        <f>'BAR BB| Open rates'!Y52*0.85+25</f>
        <v>85025</v>
      </c>
      <c r="Z52" s="237">
        <f>'BAR BB| Open rates'!Z52*0.85+25</f>
        <v>85025</v>
      </c>
      <c r="AA52" s="237">
        <f>'BAR BB| Open rates'!AA52*0.85+25</f>
        <v>85025</v>
      </c>
      <c r="AB52" s="237">
        <f>'BAR BB| Open rates'!AB52*0.85+25</f>
        <v>85025</v>
      </c>
      <c r="AC52" s="237">
        <f>'BAR BB| Open rates'!AC52*0.85+25</f>
        <v>85025</v>
      </c>
      <c r="AD52" s="237">
        <f>'BAR BB| Open rates'!AD52*0.85+25</f>
        <v>85025</v>
      </c>
      <c r="AE52" s="237">
        <f>'BAR BB| Open rates'!AE52*0.85+25</f>
        <v>85025</v>
      </c>
      <c r="AF52" s="237">
        <f>'BAR BB| Open rates'!AF52*0.85+25</f>
        <v>85025</v>
      </c>
      <c r="AG52" s="237">
        <f>'BAR BB| Open rates'!AG52*0.85+25</f>
        <v>85025</v>
      </c>
      <c r="AH52" s="237">
        <f>'BAR BB| Open rates'!AH52*0.85+25</f>
        <v>85025</v>
      </c>
      <c r="AI52" s="237">
        <f>'BAR BB| Open rates'!AI52*0.85+25</f>
        <v>85025</v>
      </c>
      <c r="AJ52" s="237">
        <f>'BAR BB| Open rates'!AJ52*0.85+25</f>
        <v>85025</v>
      </c>
      <c r="AK52" s="237">
        <f>'BAR BB| Open rates'!AK52*0.85+25</f>
        <v>85025</v>
      </c>
      <c r="AL52" s="237">
        <f>'BAR BB| Open rates'!AL52*0.85+25</f>
        <v>85025</v>
      </c>
      <c r="AM52" s="237">
        <f>'BAR BB| Open rates'!AM52*0.85+25</f>
        <v>85025</v>
      </c>
      <c r="AN52" s="237">
        <f>'BAR BB| Open rates'!AN52*0.85+25</f>
        <v>85025</v>
      </c>
      <c r="AO52" s="237">
        <f>'BAR BB| Open rates'!AO52*0.85+25</f>
        <v>85025</v>
      </c>
      <c r="AP52" s="237">
        <f>'BAR BB| Open rates'!AP52*0.85+25</f>
        <v>85025</v>
      </c>
      <c r="AQ52" s="237">
        <f>'BAR BB| Open rates'!AQ52*0.85+25</f>
        <v>85025</v>
      </c>
      <c r="AR52" s="237">
        <f>'BAR BB| Open rates'!AR52*0.85+25</f>
        <v>85025</v>
      </c>
      <c r="AS52" s="237">
        <f>'BAR BB| Open rates'!AS52*0.85+25</f>
        <v>85025</v>
      </c>
      <c r="AT52" s="237">
        <f>'BAR BB| Open rates'!AT52*0.85+25</f>
        <v>85025</v>
      </c>
      <c r="AU52" s="237">
        <f>'BAR BB| Open rates'!AU52*0.85+25</f>
        <v>85025</v>
      </c>
      <c r="AV52" s="237">
        <f>'BAR BB| Open rates'!AV52*0.85+25</f>
        <v>85025</v>
      </c>
      <c r="AW52" s="237">
        <f>'BAR BB| Open rates'!AW52*0.85+25</f>
        <v>85025</v>
      </c>
      <c r="AX52" s="237">
        <f>'BAR BB| Open rates'!AX52*0.85+25</f>
        <v>85025</v>
      </c>
      <c r="AY52" s="237">
        <f>'BAR BB| Open rates'!AY52*0.85+25</f>
        <v>85025</v>
      </c>
      <c r="AZ52" s="237">
        <f>'BAR BB| Open rates'!AZ52*0.85+25</f>
        <v>85025</v>
      </c>
      <c r="BA52" s="237">
        <f>'BAR BB| Open rates'!BA52*0.85+25</f>
        <v>85025</v>
      </c>
      <c r="BB52" s="237">
        <f>'BAR BB| Open rates'!BB52*0.85+25</f>
        <v>85025</v>
      </c>
      <c r="BC52" s="237">
        <f>'BAR BB| Open rates'!BC52*0.85+25</f>
        <v>85025</v>
      </c>
      <c r="BD52" s="237">
        <f>'BAR BB| Open rates'!BD52*0.85+25</f>
        <v>85025</v>
      </c>
      <c r="BE52" s="237">
        <f>'BAR BB| Open rates'!BE52*0.85+25</f>
        <v>85025</v>
      </c>
      <c r="BF52" s="237">
        <f>'BAR BB| Open rates'!BF52*0.85+25</f>
        <v>85025</v>
      </c>
      <c r="BG52" s="237">
        <f>'BAR BB| Open rates'!BG52*0.85+25</f>
        <v>85025</v>
      </c>
      <c r="BH52" s="237">
        <f>'BAR BB| Open rates'!BH52*0.85+25</f>
        <v>85025</v>
      </c>
      <c r="BI52" s="237">
        <f>'BAR BB| Open rates'!BI52*0.85+25</f>
        <v>85025</v>
      </c>
      <c r="BJ52" s="237">
        <f>'BAR BB| Open rates'!BJ52*0.85+25</f>
        <v>85025</v>
      </c>
      <c r="BK52" s="237">
        <f>'BAR BB| Open rates'!BK52*0.85+25</f>
        <v>85025</v>
      </c>
      <c r="BL52" s="237">
        <f>'BAR BB| Open rates'!BL52*0.85+25</f>
        <v>85025</v>
      </c>
      <c r="BM52" s="237">
        <f>'BAR BB| Open rates'!BM52*0.85+25</f>
        <v>85025</v>
      </c>
      <c r="BN52" s="237">
        <f>'BAR BB| Open rates'!BN52*0.85+25</f>
        <v>85025</v>
      </c>
      <c r="BO52" s="237">
        <f>'BAR BB| Open rates'!BO52*0.85+25</f>
        <v>85025</v>
      </c>
      <c r="BP52" s="237">
        <f>'BAR BB| Open rates'!BP52*0.85+25</f>
        <v>85025</v>
      </c>
      <c r="BQ52" s="237">
        <f>'BAR BB| Open rates'!BQ52*0.85+25</f>
        <v>68025</v>
      </c>
      <c r="BR52" s="237">
        <f>'BAR BB| Open rates'!BR52*0.85+25</f>
        <v>68025</v>
      </c>
      <c r="BS52" s="237">
        <f>'BAR BB| Open rates'!BS52*0.85+25</f>
        <v>68025</v>
      </c>
      <c r="BT52" s="237">
        <f>'BAR BB| Open rates'!BT52*0.85+25</f>
        <v>68025</v>
      </c>
      <c r="BU52" s="237">
        <f>'BAR BB| Open rates'!BU52*0.85+25</f>
        <v>68025</v>
      </c>
      <c r="BV52" s="237">
        <f>'BAR BB| Open rates'!BV52*0.85+25</f>
        <v>68025</v>
      </c>
      <c r="BW52" s="237">
        <f>'BAR BB| Open rates'!BW52*0.85+25</f>
        <v>68025</v>
      </c>
      <c r="BX52" s="237">
        <f>'BAR BB| Open rates'!BX52*0.85+25</f>
        <v>68025</v>
      </c>
      <c r="BY52" s="237">
        <f>'BAR BB| Open rates'!BY52*0.85+25</f>
        <v>68025</v>
      </c>
      <c r="BZ52" s="237">
        <f>'BAR BB| Open rates'!BZ52*0.85+25</f>
        <v>68025</v>
      </c>
      <c r="CA52" s="237">
        <f>'BAR BB| Open rates'!CA52*0.85+25</f>
        <v>68025</v>
      </c>
      <c r="CB52" s="237">
        <f>'BAR BB| Open rates'!CB52*0.85+25</f>
        <v>68025</v>
      </c>
      <c r="CC52" s="237">
        <f>'BAR BB| Open rates'!CC52*0.85+25</f>
        <v>68025</v>
      </c>
      <c r="CD52" s="237">
        <f>'BAR BB| Open rates'!CD52*0.85+25</f>
        <v>68025</v>
      </c>
      <c r="CE52" s="237">
        <f>'BAR BB| Open rates'!CE52*0.85+25</f>
        <v>68025</v>
      </c>
      <c r="CF52" s="237">
        <f>'BAR BB| Open rates'!CF52*0.85+25</f>
        <v>68025</v>
      </c>
      <c r="CG52" s="237">
        <f>'BAR BB| Open rates'!CG52*0.85+25</f>
        <v>68025</v>
      </c>
      <c r="CH52" s="237">
        <f>'BAR BB| Open rates'!CH52*0.85+25</f>
        <v>68025</v>
      </c>
      <c r="CI52" s="237">
        <f>'BAR BB| Open rates'!CI52*0.85+25</f>
        <v>68025</v>
      </c>
      <c r="CJ52" s="237">
        <f>'BAR BB| Open rates'!CJ52*0.85+25</f>
        <v>68025</v>
      </c>
      <c r="CK52" s="237">
        <f>'BAR BB| Open rates'!CK52*0.85+25</f>
        <v>68025</v>
      </c>
      <c r="CL52" s="237">
        <f>'BAR BB| Open rates'!CL52*0.85+25</f>
        <v>68025</v>
      </c>
      <c r="CM52" s="237">
        <f>'BAR BB| Open rates'!CM52*0.85+25</f>
        <v>68025</v>
      </c>
      <c r="CN52" s="237">
        <f>'BAR BB| Open rates'!CN52*0.85+25</f>
        <v>68025</v>
      </c>
      <c r="CO52" s="237">
        <f>'BAR BB| Open rates'!CO52*0.85+25</f>
        <v>68025</v>
      </c>
      <c r="CP52" s="237">
        <f>'BAR BB| Open rates'!CP52*0.85+25</f>
        <v>68025</v>
      </c>
      <c r="CQ52" s="237">
        <f>'BAR BB| Open rates'!CQ52*0.85+25</f>
        <v>68025</v>
      </c>
      <c r="CR52" s="237">
        <f>'BAR BB| Open rates'!CR52*0.85+25</f>
        <v>68025</v>
      </c>
      <c r="CS52" s="237">
        <f>'BAR BB| Open rates'!CS52*0.85+25</f>
        <v>68025</v>
      </c>
      <c r="CT52" s="237">
        <f>'BAR BB| Open rates'!CT52*0.85+25</f>
        <v>68025</v>
      </c>
      <c r="CU52" s="237">
        <f>'BAR BB| Open rates'!CU52*0.85+25</f>
        <v>68025</v>
      </c>
      <c r="CV52" s="237">
        <f>'BAR BB| Open rates'!CV52*0.85+25</f>
        <v>68025</v>
      </c>
      <c r="CW52" s="237">
        <f>'BAR BB| Open rates'!CW52*0.85+25</f>
        <v>68025</v>
      </c>
      <c r="CX52" s="237">
        <f>'BAR BB| Open rates'!CX52*0.85+25</f>
        <v>68025</v>
      </c>
      <c r="CY52" s="237">
        <f>'BAR BB| Open rates'!CY52*0.85+25</f>
        <v>68025</v>
      </c>
      <c r="CZ52" s="237">
        <f>'BAR BB| Open rates'!CZ52*0.85+25</f>
        <v>68025</v>
      </c>
      <c r="DA52" s="237">
        <f>'BAR BB| Open rates'!DA52*0.85+25</f>
        <v>68025</v>
      </c>
      <c r="DB52" s="237">
        <f>'BAR BB| Open rates'!DB52*0.85+25</f>
        <v>68025</v>
      </c>
      <c r="DC52" s="237">
        <f>'BAR BB| Open rates'!DC52*0.85+25</f>
        <v>68025</v>
      </c>
      <c r="DD52" s="237">
        <f>'BAR BB| Open rates'!DD52*0.85+25</f>
        <v>68025</v>
      </c>
      <c r="DE52" s="237">
        <f>'BAR BB| Open rates'!DE52*0.85+25</f>
        <v>68025</v>
      </c>
      <c r="DF52" s="237">
        <f>'BAR BB| Open rates'!DF52*0.85+25</f>
        <v>68025</v>
      </c>
      <c r="DG52" s="237">
        <f>'BAR BB| Open rates'!DG52*0.85+25</f>
        <v>68025</v>
      </c>
      <c r="DH52" s="237">
        <f>'BAR BB| Open rates'!DH52*0.85+25</f>
        <v>68025</v>
      </c>
      <c r="DI52" s="237">
        <f>'BAR BB| Open rates'!DI52*0.85+25</f>
        <v>68025</v>
      </c>
      <c r="DJ52" s="237">
        <f>'BAR BB| Open rates'!DJ52*0.85+25</f>
        <v>68025</v>
      </c>
      <c r="DK52" s="237">
        <f>'BAR BB| Open rates'!DK52*0.85+25</f>
        <v>68025</v>
      </c>
      <c r="DL52" s="237">
        <f>'BAR BB| Open rates'!DL52*0.85+25</f>
        <v>68025</v>
      </c>
      <c r="DM52" s="237">
        <f>'BAR BB| Open rates'!DM52*0.85+25</f>
        <v>68025</v>
      </c>
      <c r="DN52" s="237">
        <f>'BAR BB| Open rates'!DN52*0.85+25</f>
        <v>68025</v>
      </c>
      <c r="DO52" s="237">
        <f>'BAR BB| Open rates'!DO52*0.85+25</f>
        <v>68025</v>
      </c>
      <c r="DP52" s="237">
        <f>'BAR BB| Open rates'!DP52*0.85+25</f>
        <v>68025</v>
      </c>
      <c r="DQ52" s="237">
        <f>'BAR BB| Open rates'!DQ52*0.85+25</f>
        <v>68025</v>
      </c>
      <c r="DR52" s="237">
        <f>'BAR BB| Open rates'!DR52*0.85+25</f>
        <v>68025</v>
      </c>
      <c r="DS52" s="237">
        <f>'BAR BB| Open rates'!DS52*0.85+25</f>
        <v>68025</v>
      </c>
      <c r="DT52" s="237">
        <f>'BAR BB| Open rates'!DT52*0.85+25</f>
        <v>68025</v>
      </c>
      <c r="DU52" s="237">
        <f>'BAR BB| Open rates'!DU52*0.85+25</f>
        <v>68025</v>
      </c>
      <c r="DV52" s="237">
        <f>'BAR BB| Open rates'!DV52*0.85+25</f>
        <v>68025</v>
      </c>
      <c r="DW52" s="237">
        <f>'BAR BB| Open rates'!DW52*0.85+25</f>
        <v>68025</v>
      </c>
      <c r="DX52" s="237">
        <f>'BAR BB| Open rates'!DX52*0.85+25</f>
        <v>68025</v>
      </c>
      <c r="DY52" s="237">
        <f>'BAR BB| Open rates'!DY52*0.85+25</f>
        <v>68025</v>
      </c>
      <c r="DZ52" s="237">
        <f>'BAR BB| Open rates'!DZ52*0.85+25</f>
        <v>68025</v>
      </c>
      <c r="EA52" s="237">
        <f>'BAR BB| Open rates'!EA52*0.85+25</f>
        <v>68025</v>
      </c>
      <c r="EB52" s="237">
        <f>'BAR BB| Open rates'!EB52*0.85+25</f>
        <v>68025</v>
      </c>
      <c r="EC52" s="237">
        <f>'BAR BB| Open rates'!EC52*0.85+25</f>
        <v>68025</v>
      </c>
      <c r="ED52" s="237">
        <f>'BAR BB| Open rates'!ED52*0.85+25</f>
        <v>68025</v>
      </c>
      <c r="EE52" s="237">
        <f>'BAR BB| Open rates'!EE52*0.85+25</f>
        <v>68025</v>
      </c>
      <c r="EF52" s="237">
        <f>'BAR BB| Open rates'!EF52*0.85+25</f>
        <v>68025</v>
      </c>
      <c r="EG52" s="237">
        <f>'BAR BB| Open rates'!EG52*0.85+25</f>
        <v>68025</v>
      </c>
      <c r="EH52" s="237">
        <f>'BAR BB| Open rates'!EH52*0.85+25</f>
        <v>68025</v>
      </c>
      <c r="EI52" s="237">
        <f>'BAR BB| Open rates'!EI52*0.85+25</f>
        <v>68025</v>
      </c>
      <c r="EJ52" s="237">
        <f>'BAR BB| Open rates'!EJ52*0.85+25</f>
        <v>68025</v>
      </c>
      <c r="EK52" s="237">
        <f>'BAR BB| Open rates'!EK52*0.85+25</f>
        <v>68025</v>
      </c>
      <c r="EL52" s="237">
        <f>'BAR BB| Open rates'!EL52*0.85+25</f>
        <v>68025</v>
      </c>
      <c r="EM52" s="237">
        <f>'BAR BB| Open rates'!EM52*0.85+25</f>
        <v>68025</v>
      </c>
      <c r="EN52" s="237">
        <f>'BAR BB| Open rates'!EN52*0.85+25</f>
        <v>68025</v>
      </c>
      <c r="EO52" s="237">
        <f>'BAR BB| Open rates'!EO52*0.85+25</f>
        <v>68025</v>
      </c>
      <c r="EP52" s="237">
        <f>'BAR BB| Open rates'!EP52*0.85+25</f>
        <v>68025</v>
      </c>
      <c r="EQ52" s="237">
        <f>'BAR BB| Open rates'!EQ52*0.85+25</f>
        <v>68025</v>
      </c>
      <c r="ER52" s="237">
        <f>'BAR BB| Open rates'!ER52*0.85+25</f>
        <v>68025</v>
      </c>
      <c r="ES52" s="237">
        <f>'BAR BB| Open rates'!ES52*0.85+25</f>
        <v>68025</v>
      </c>
      <c r="ET52" s="237">
        <f>'BAR BB| Open rates'!ET52*0.85+25</f>
        <v>68025</v>
      </c>
      <c r="EU52" s="237">
        <f>'BAR BB| Open rates'!EU52*0.85+25</f>
        <v>68025</v>
      </c>
      <c r="EV52" s="237">
        <f>'BAR BB| Open rates'!EV52*0.85+25</f>
        <v>68025</v>
      </c>
      <c r="EW52" s="237">
        <f>'BAR BB| Open rates'!EW52*0.85+25</f>
        <v>68025</v>
      </c>
      <c r="EX52" s="237">
        <f>'BAR BB| Open rates'!EX52*0.85+25</f>
        <v>68025</v>
      </c>
      <c r="EY52" s="237">
        <f>'BAR BB| Open rates'!EY52*0.85+25</f>
        <v>68025</v>
      </c>
      <c r="EZ52" s="237">
        <f>'BAR BB| Open rates'!EZ52*0.85+25</f>
        <v>68025</v>
      </c>
      <c r="FA52" s="237">
        <f>'BAR BB| Open rates'!FA52*0.85+25</f>
        <v>68025</v>
      </c>
      <c r="FB52" s="237">
        <f>'BAR BB| Open rates'!FB52*0.85+25</f>
        <v>68025</v>
      </c>
      <c r="FC52" s="237">
        <f>'BAR BB| Open rates'!FC52*0.85+25</f>
        <v>68025</v>
      </c>
      <c r="FD52" s="237">
        <f>'BAR BB| Open rates'!FD52*0.85+25</f>
        <v>68025</v>
      </c>
      <c r="FE52" s="237">
        <f>'BAR BB| Open rates'!FE52*0.85+25</f>
        <v>68025</v>
      </c>
      <c r="FF52" s="237">
        <f>'BAR BB| Open rates'!FF52*0.85+25</f>
        <v>68025</v>
      </c>
      <c r="FG52" s="237">
        <f>'BAR BB| Open rates'!FG52*0.85+25</f>
        <v>68025</v>
      </c>
      <c r="FH52" s="237">
        <f>'BAR BB| Open rates'!FH52*0.85+25</f>
        <v>68025</v>
      </c>
      <c r="FI52" s="237">
        <f>'BAR BB| Open rates'!FI52*0.85+25</f>
        <v>68025</v>
      </c>
      <c r="FJ52" s="237">
        <f>'BAR BB| Open rates'!FJ52*0.85+25</f>
        <v>68025</v>
      </c>
      <c r="FK52" s="237">
        <f>'BAR BB| Open rates'!FK52*0.85+25</f>
        <v>68025</v>
      </c>
      <c r="FL52" s="237">
        <f>'BAR BB| Open rates'!FL52*0.85+25</f>
        <v>68025</v>
      </c>
      <c r="FM52" s="237">
        <f>'BAR BB| Open rates'!FM52*0.85+25</f>
        <v>68025</v>
      </c>
      <c r="FN52" s="237">
        <f>'BAR BB| Open rates'!FN52*0.85+25</f>
        <v>68025</v>
      </c>
      <c r="FO52" s="237">
        <f>'BAR BB| Open rates'!FO52*0.85+25</f>
        <v>68025</v>
      </c>
      <c r="FP52" s="237">
        <f>'BAR BB| Open rates'!FP52*0.85+25</f>
        <v>68025</v>
      </c>
      <c r="FQ52" s="237">
        <f>'BAR BB| Open rates'!FQ52*0.85+25</f>
        <v>68025</v>
      </c>
      <c r="FR52" s="237">
        <f>'BAR BB| Open rates'!FR52*0.85+25</f>
        <v>68025</v>
      </c>
      <c r="FS52" s="237">
        <f>'BAR BB| Open rates'!FS52*0.85+25</f>
        <v>68025</v>
      </c>
      <c r="FT52" s="237">
        <f>'BAR BB| Open rates'!FT52*0.85+25</f>
        <v>68025</v>
      </c>
      <c r="FU52" s="237">
        <f>'BAR BB| Open rates'!FU52*0.85+25</f>
        <v>68025</v>
      </c>
      <c r="FV52" s="237">
        <f>'BAR BB| Open rates'!FV52*0.85+25</f>
        <v>68025</v>
      </c>
      <c r="FW52" s="237">
        <f>'BAR BB| Open rates'!FW52*0.85+25</f>
        <v>68025</v>
      </c>
      <c r="FX52" s="237">
        <f>'BAR BB| Open rates'!FX52*0.85+25</f>
        <v>68025</v>
      </c>
      <c r="FY52" s="237">
        <f>'BAR BB| Open rates'!FY52*0.85+25</f>
        <v>68025</v>
      </c>
      <c r="FZ52" s="237">
        <f>'BAR BB| Open rates'!FZ52*0.85+25</f>
        <v>68025</v>
      </c>
      <c r="GA52" s="237">
        <f>'BAR BB| Open rates'!GA52*0.85+25</f>
        <v>68025</v>
      </c>
      <c r="GB52" s="237">
        <f>'BAR BB| Open rates'!GB52*0.85+25</f>
        <v>68025</v>
      </c>
      <c r="GC52" s="237">
        <f>'BAR BB| Open rates'!GC52*0.85+25</f>
        <v>68025</v>
      </c>
      <c r="GD52" s="237">
        <f>'BAR BB| Open rates'!GD52*0.85+25</f>
        <v>68025</v>
      </c>
      <c r="GE52" s="237">
        <f>'BAR BB| Open rates'!GE52*0.85+25</f>
        <v>68025</v>
      </c>
    </row>
    <row r="53" spans="1:187" x14ac:dyDescent="0.2">
      <c r="A53" s="237">
        <v>2</v>
      </c>
      <c r="B53" s="237">
        <f>'BAR BB| Open rates'!B53*0.85+25</f>
        <v>87575</v>
      </c>
      <c r="C53" s="237">
        <f>'BAR BB| Open rates'!C53*0.85+25</f>
        <v>87575</v>
      </c>
      <c r="D53" s="237">
        <f>'BAR BB| Open rates'!D53*0.85+25</f>
        <v>87575</v>
      </c>
      <c r="E53" s="237">
        <f>'BAR BB| Open rates'!E53*0.85+25</f>
        <v>87575</v>
      </c>
      <c r="F53" s="237">
        <f>'BAR BB| Open rates'!F53*0.85+25</f>
        <v>87575</v>
      </c>
      <c r="G53" s="237">
        <f>'BAR BB| Open rates'!G53*0.85+25</f>
        <v>87575</v>
      </c>
      <c r="H53" s="237">
        <f>'BAR BB| Open rates'!H53*0.85+25</f>
        <v>87575</v>
      </c>
      <c r="I53" s="237">
        <f>'BAR BB| Open rates'!I53*0.85+25</f>
        <v>87575</v>
      </c>
      <c r="J53" s="237">
        <f>'BAR BB| Open rates'!J53*0.85+25</f>
        <v>87575</v>
      </c>
      <c r="K53" s="237">
        <f>'BAR BB| Open rates'!K53*0.85+25</f>
        <v>87575</v>
      </c>
      <c r="L53" s="237">
        <f>'BAR BB| Open rates'!L53*0.85+25</f>
        <v>87575</v>
      </c>
      <c r="M53" s="237">
        <f>'BAR BB| Open rates'!M53*0.85+25</f>
        <v>87575</v>
      </c>
      <c r="N53" s="237">
        <f>'BAR BB| Open rates'!N53*0.85+25</f>
        <v>87575</v>
      </c>
      <c r="O53" s="237">
        <f>'BAR BB| Open rates'!O53*0.85+25</f>
        <v>87575</v>
      </c>
      <c r="P53" s="237">
        <f>'BAR BB| Open rates'!P53*0.85+25</f>
        <v>87575</v>
      </c>
      <c r="Q53" s="237">
        <f>'BAR BB| Open rates'!Q53*0.85+25</f>
        <v>87575</v>
      </c>
      <c r="R53" s="237">
        <f>'BAR BB| Open rates'!R53*0.85+25</f>
        <v>87575</v>
      </c>
      <c r="S53" s="237">
        <f>'BAR BB| Open rates'!S53*0.85+25</f>
        <v>87575</v>
      </c>
      <c r="T53" s="237">
        <f>'BAR BB| Open rates'!T53*0.85+25</f>
        <v>87575</v>
      </c>
      <c r="U53" s="237">
        <f>'BAR BB| Open rates'!U53*0.85+25</f>
        <v>87575</v>
      </c>
      <c r="V53" s="237">
        <f>'BAR BB| Open rates'!V53*0.85+25</f>
        <v>87575</v>
      </c>
      <c r="W53" s="237">
        <f>'BAR BB| Open rates'!W53*0.85+25</f>
        <v>87575</v>
      </c>
      <c r="X53" s="237">
        <f>'BAR BB| Open rates'!X53*0.85+25</f>
        <v>87575</v>
      </c>
      <c r="Y53" s="237">
        <f>'BAR BB| Open rates'!Y53*0.85+25</f>
        <v>87575</v>
      </c>
      <c r="Z53" s="237">
        <f>'BAR BB| Open rates'!Z53*0.85+25</f>
        <v>87575</v>
      </c>
      <c r="AA53" s="237">
        <f>'BAR BB| Open rates'!AA53*0.85+25</f>
        <v>87575</v>
      </c>
      <c r="AB53" s="237">
        <f>'BAR BB| Open rates'!AB53*0.85+25</f>
        <v>87575</v>
      </c>
      <c r="AC53" s="237">
        <f>'BAR BB| Open rates'!AC53*0.85+25</f>
        <v>87575</v>
      </c>
      <c r="AD53" s="237">
        <f>'BAR BB| Open rates'!AD53*0.85+25</f>
        <v>87575</v>
      </c>
      <c r="AE53" s="237">
        <f>'BAR BB| Open rates'!AE53*0.85+25</f>
        <v>87575</v>
      </c>
      <c r="AF53" s="237">
        <f>'BAR BB| Open rates'!AF53*0.85+25</f>
        <v>87575</v>
      </c>
      <c r="AG53" s="237">
        <f>'BAR BB| Open rates'!AG53*0.85+25</f>
        <v>87575</v>
      </c>
      <c r="AH53" s="237">
        <f>'BAR BB| Open rates'!AH53*0.85+25</f>
        <v>87575</v>
      </c>
      <c r="AI53" s="237">
        <f>'BAR BB| Open rates'!AI53*0.85+25</f>
        <v>87575</v>
      </c>
      <c r="AJ53" s="237">
        <f>'BAR BB| Open rates'!AJ53*0.85+25</f>
        <v>87575</v>
      </c>
      <c r="AK53" s="237">
        <f>'BAR BB| Open rates'!AK53*0.85+25</f>
        <v>87575</v>
      </c>
      <c r="AL53" s="237">
        <f>'BAR BB| Open rates'!AL53*0.85+25</f>
        <v>87575</v>
      </c>
      <c r="AM53" s="237">
        <f>'BAR BB| Open rates'!AM53*0.85+25</f>
        <v>87575</v>
      </c>
      <c r="AN53" s="237">
        <f>'BAR BB| Open rates'!AN53*0.85+25</f>
        <v>87575</v>
      </c>
      <c r="AO53" s="237">
        <f>'BAR BB| Open rates'!AO53*0.85+25</f>
        <v>87575</v>
      </c>
      <c r="AP53" s="237">
        <f>'BAR BB| Open rates'!AP53*0.85+25</f>
        <v>87575</v>
      </c>
      <c r="AQ53" s="237">
        <f>'BAR BB| Open rates'!AQ53*0.85+25</f>
        <v>87575</v>
      </c>
      <c r="AR53" s="237">
        <f>'BAR BB| Open rates'!AR53*0.85+25</f>
        <v>87575</v>
      </c>
      <c r="AS53" s="237">
        <f>'BAR BB| Open rates'!AS53*0.85+25</f>
        <v>87575</v>
      </c>
      <c r="AT53" s="237">
        <f>'BAR BB| Open rates'!AT53*0.85+25</f>
        <v>87575</v>
      </c>
      <c r="AU53" s="237">
        <f>'BAR BB| Open rates'!AU53*0.85+25</f>
        <v>87575</v>
      </c>
      <c r="AV53" s="237">
        <f>'BAR BB| Open rates'!AV53*0.85+25</f>
        <v>87575</v>
      </c>
      <c r="AW53" s="237">
        <f>'BAR BB| Open rates'!AW53*0.85+25</f>
        <v>87575</v>
      </c>
      <c r="AX53" s="237">
        <f>'BAR BB| Open rates'!AX53*0.85+25</f>
        <v>87575</v>
      </c>
      <c r="AY53" s="237">
        <f>'BAR BB| Open rates'!AY53*0.85+25</f>
        <v>87575</v>
      </c>
      <c r="AZ53" s="237">
        <f>'BAR BB| Open rates'!AZ53*0.85+25</f>
        <v>87575</v>
      </c>
      <c r="BA53" s="237">
        <f>'BAR BB| Open rates'!BA53*0.85+25</f>
        <v>87575</v>
      </c>
      <c r="BB53" s="237">
        <f>'BAR BB| Open rates'!BB53*0.85+25</f>
        <v>87575</v>
      </c>
      <c r="BC53" s="237">
        <f>'BAR BB| Open rates'!BC53*0.85+25</f>
        <v>87575</v>
      </c>
      <c r="BD53" s="237">
        <f>'BAR BB| Open rates'!BD53*0.85+25</f>
        <v>87575</v>
      </c>
      <c r="BE53" s="237">
        <f>'BAR BB| Open rates'!BE53*0.85+25</f>
        <v>87575</v>
      </c>
      <c r="BF53" s="237">
        <f>'BAR BB| Open rates'!BF53*0.85+25</f>
        <v>87575</v>
      </c>
      <c r="BG53" s="237">
        <f>'BAR BB| Open rates'!BG53*0.85+25</f>
        <v>87575</v>
      </c>
      <c r="BH53" s="237">
        <f>'BAR BB| Open rates'!BH53*0.85+25</f>
        <v>87575</v>
      </c>
      <c r="BI53" s="237">
        <f>'BAR BB| Open rates'!BI53*0.85+25</f>
        <v>87575</v>
      </c>
      <c r="BJ53" s="237">
        <f>'BAR BB| Open rates'!BJ53*0.85+25</f>
        <v>87575</v>
      </c>
      <c r="BK53" s="237">
        <f>'BAR BB| Open rates'!BK53*0.85+25</f>
        <v>87575</v>
      </c>
      <c r="BL53" s="237">
        <f>'BAR BB| Open rates'!BL53*0.85+25</f>
        <v>87575</v>
      </c>
      <c r="BM53" s="237">
        <f>'BAR BB| Open rates'!BM53*0.85+25</f>
        <v>87575</v>
      </c>
      <c r="BN53" s="237">
        <f>'BAR BB| Open rates'!BN53*0.85+25</f>
        <v>87575</v>
      </c>
      <c r="BO53" s="237">
        <f>'BAR BB| Open rates'!BO53*0.85+25</f>
        <v>87575</v>
      </c>
      <c r="BP53" s="237">
        <f>'BAR BB| Open rates'!BP53*0.85+25</f>
        <v>87575</v>
      </c>
      <c r="BQ53" s="237">
        <f>'BAR BB| Open rates'!BQ53*0.85+25</f>
        <v>70575</v>
      </c>
      <c r="BR53" s="237">
        <f>'BAR BB| Open rates'!BR53*0.85+25</f>
        <v>70575</v>
      </c>
      <c r="BS53" s="237">
        <f>'BAR BB| Open rates'!BS53*0.85+25</f>
        <v>70575</v>
      </c>
      <c r="BT53" s="237">
        <f>'BAR BB| Open rates'!BT53*0.85+25</f>
        <v>70575</v>
      </c>
      <c r="BU53" s="237">
        <f>'BAR BB| Open rates'!BU53*0.85+25</f>
        <v>70575</v>
      </c>
      <c r="BV53" s="237">
        <f>'BAR BB| Open rates'!BV53*0.85+25</f>
        <v>70575</v>
      </c>
      <c r="BW53" s="237">
        <f>'BAR BB| Open rates'!BW53*0.85+25</f>
        <v>70575</v>
      </c>
      <c r="BX53" s="237">
        <f>'BAR BB| Open rates'!BX53*0.85+25</f>
        <v>70575</v>
      </c>
      <c r="BY53" s="237">
        <f>'BAR BB| Open rates'!BY53*0.85+25</f>
        <v>70575</v>
      </c>
      <c r="BZ53" s="237">
        <f>'BAR BB| Open rates'!BZ53*0.85+25</f>
        <v>70575</v>
      </c>
      <c r="CA53" s="237">
        <f>'BAR BB| Open rates'!CA53*0.85+25</f>
        <v>70575</v>
      </c>
      <c r="CB53" s="237">
        <f>'BAR BB| Open rates'!CB53*0.85+25</f>
        <v>70575</v>
      </c>
      <c r="CC53" s="237">
        <f>'BAR BB| Open rates'!CC53*0.85+25</f>
        <v>70575</v>
      </c>
      <c r="CD53" s="237">
        <f>'BAR BB| Open rates'!CD53*0.85+25</f>
        <v>70575</v>
      </c>
      <c r="CE53" s="237">
        <f>'BAR BB| Open rates'!CE53*0.85+25</f>
        <v>70575</v>
      </c>
      <c r="CF53" s="237">
        <f>'BAR BB| Open rates'!CF53*0.85+25</f>
        <v>70575</v>
      </c>
      <c r="CG53" s="237">
        <f>'BAR BB| Open rates'!CG53*0.85+25</f>
        <v>70575</v>
      </c>
      <c r="CH53" s="237">
        <f>'BAR BB| Open rates'!CH53*0.85+25</f>
        <v>70575</v>
      </c>
      <c r="CI53" s="237">
        <f>'BAR BB| Open rates'!CI53*0.85+25</f>
        <v>70575</v>
      </c>
      <c r="CJ53" s="237">
        <f>'BAR BB| Open rates'!CJ53*0.85+25</f>
        <v>70575</v>
      </c>
      <c r="CK53" s="237">
        <f>'BAR BB| Open rates'!CK53*0.85+25</f>
        <v>70575</v>
      </c>
      <c r="CL53" s="237">
        <f>'BAR BB| Open rates'!CL53*0.85+25</f>
        <v>70575</v>
      </c>
      <c r="CM53" s="237">
        <f>'BAR BB| Open rates'!CM53*0.85+25</f>
        <v>70575</v>
      </c>
      <c r="CN53" s="237">
        <f>'BAR BB| Open rates'!CN53*0.85+25</f>
        <v>70575</v>
      </c>
      <c r="CO53" s="237">
        <f>'BAR BB| Open rates'!CO53*0.85+25</f>
        <v>70575</v>
      </c>
      <c r="CP53" s="237">
        <f>'BAR BB| Open rates'!CP53*0.85+25</f>
        <v>70575</v>
      </c>
      <c r="CQ53" s="237">
        <f>'BAR BB| Open rates'!CQ53*0.85+25</f>
        <v>70575</v>
      </c>
      <c r="CR53" s="237">
        <f>'BAR BB| Open rates'!CR53*0.85+25</f>
        <v>70575</v>
      </c>
      <c r="CS53" s="237">
        <f>'BAR BB| Open rates'!CS53*0.85+25</f>
        <v>70575</v>
      </c>
      <c r="CT53" s="237">
        <f>'BAR BB| Open rates'!CT53*0.85+25</f>
        <v>70575</v>
      </c>
      <c r="CU53" s="237">
        <f>'BAR BB| Open rates'!CU53*0.85+25</f>
        <v>70575</v>
      </c>
      <c r="CV53" s="237">
        <f>'BAR BB| Open rates'!CV53*0.85+25</f>
        <v>70575</v>
      </c>
      <c r="CW53" s="237">
        <f>'BAR BB| Open rates'!CW53*0.85+25</f>
        <v>70575</v>
      </c>
      <c r="CX53" s="237">
        <f>'BAR BB| Open rates'!CX53*0.85+25</f>
        <v>70575</v>
      </c>
      <c r="CY53" s="237">
        <f>'BAR BB| Open rates'!CY53*0.85+25</f>
        <v>70575</v>
      </c>
      <c r="CZ53" s="237">
        <f>'BAR BB| Open rates'!CZ53*0.85+25</f>
        <v>70575</v>
      </c>
      <c r="DA53" s="237">
        <f>'BAR BB| Open rates'!DA53*0.85+25</f>
        <v>70575</v>
      </c>
      <c r="DB53" s="237">
        <f>'BAR BB| Open rates'!DB53*0.85+25</f>
        <v>70575</v>
      </c>
      <c r="DC53" s="237">
        <f>'BAR BB| Open rates'!DC53*0.85+25</f>
        <v>70575</v>
      </c>
      <c r="DD53" s="237">
        <f>'BAR BB| Open rates'!DD53*0.85+25</f>
        <v>70575</v>
      </c>
      <c r="DE53" s="237">
        <f>'BAR BB| Open rates'!DE53*0.85+25</f>
        <v>70575</v>
      </c>
      <c r="DF53" s="237">
        <f>'BAR BB| Open rates'!DF53*0.85+25</f>
        <v>70575</v>
      </c>
      <c r="DG53" s="237">
        <f>'BAR BB| Open rates'!DG53*0.85+25</f>
        <v>70575</v>
      </c>
      <c r="DH53" s="237">
        <f>'BAR BB| Open rates'!DH53*0.85+25</f>
        <v>70575</v>
      </c>
      <c r="DI53" s="237">
        <f>'BAR BB| Open rates'!DI53*0.85+25</f>
        <v>70575</v>
      </c>
      <c r="DJ53" s="237">
        <f>'BAR BB| Open rates'!DJ53*0.85+25</f>
        <v>70575</v>
      </c>
      <c r="DK53" s="237">
        <f>'BAR BB| Open rates'!DK53*0.85+25</f>
        <v>70575</v>
      </c>
      <c r="DL53" s="237">
        <f>'BAR BB| Open rates'!DL53*0.85+25</f>
        <v>70575</v>
      </c>
      <c r="DM53" s="237">
        <f>'BAR BB| Open rates'!DM53*0.85+25</f>
        <v>70575</v>
      </c>
      <c r="DN53" s="237">
        <f>'BAR BB| Open rates'!DN53*0.85+25</f>
        <v>70575</v>
      </c>
      <c r="DO53" s="237">
        <f>'BAR BB| Open rates'!DO53*0.85+25</f>
        <v>70575</v>
      </c>
      <c r="DP53" s="237">
        <f>'BAR BB| Open rates'!DP53*0.85+25</f>
        <v>70575</v>
      </c>
      <c r="DQ53" s="237">
        <f>'BAR BB| Open rates'!DQ53*0.85+25</f>
        <v>70575</v>
      </c>
      <c r="DR53" s="237">
        <f>'BAR BB| Open rates'!DR53*0.85+25</f>
        <v>70575</v>
      </c>
      <c r="DS53" s="237">
        <f>'BAR BB| Open rates'!DS53*0.85+25</f>
        <v>70575</v>
      </c>
      <c r="DT53" s="237">
        <f>'BAR BB| Open rates'!DT53*0.85+25</f>
        <v>70575</v>
      </c>
      <c r="DU53" s="237">
        <f>'BAR BB| Open rates'!DU53*0.85+25</f>
        <v>70575</v>
      </c>
      <c r="DV53" s="237">
        <f>'BAR BB| Open rates'!DV53*0.85+25</f>
        <v>70575</v>
      </c>
      <c r="DW53" s="237">
        <f>'BAR BB| Open rates'!DW53*0.85+25</f>
        <v>70575</v>
      </c>
      <c r="DX53" s="237">
        <f>'BAR BB| Open rates'!DX53*0.85+25</f>
        <v>70575</v>
      </c>
      <c r="DY53" s="237">
        <f>'BAR BB| Open rates'!DY53*0.85+25</f>
        <v>70575</v>
      </c>
      <c r="DZ53" s="237">
        <f>'BAR BB| Open rates'!DZ53*0.85+25</f>
        <v>70575</v>
      </c>
      <c r="EA53" s="237">
        <f>'BAR BB| Open rates'!EA53*0.85+25</f>
        <v>70575</v>
      </c>
      <c r="EB53" s="237">
        <f>'BAR BB| Open rates'!EB53*0.85+25</f>
        <v>70575</v>
      </c>
      <c r="EC53" s="237">
        <f>'BAR BB| Open rates'!EC53*0.85+25</f>
        <v>70575</v>
      </c>
      <c r="ED53" s="237">
        <f>'BAR BB| Open rates'!ED53*0.85+25</f>
        <v>70575</v>
      </c>
      <c r="EE53" s="237">
        <f>'BAR BB| Open rates'!EE53*0.85+25</f>
        <v>70575</v>
      </c>
      <c r="EF53" s="237">
        <f>'BAR BB| Open rates'!EF53*0.85+25</f>
        <v>70575</v>
      </c>
      <c r="EG53" s="237">
        <f>'BAR BB| Open rates'!EG53*0.85+25</f>
        <v>70575</v>
      </c>
      <c r="EH53" s="237">
        <f>'BAR BB| Open rates'!EH53*0.85+25</f>
        <v>70575</v>
      </c>
      <c r="EI53" s="237">
        <f>'BAR BB| Open rates'!EI53*0.85+25</f>
        <v>70575</v>
      </c>
      <c r="EJ53" s="237">
        <f>'BAR BB| Open rates'!EJ53*0.85+25</f>
        <v>70575</v>
      </c>
      <c r="EK53" s="237">
        <f>'BAR BB| Open rates'!EK53*0.85+25</f>
        <v>70575</v>
      </c>
      <c r="EL53" s="237">
        <f>'BAR BB| Open rates'!EL53*0.85+25</f>
        <v>70575</v>
      </c>
      <c r="EM53" s="237">
        <f>'BAR BB| Open rates'!EM53*0.85+25</f>
        <v>70575</v>
      </c>
      <c r="EN53" s="237">
        <f>'BAR BB| Open rates'!EN53*0.85+25</f>
        <v>70575</v>
      </c>
      <c r="EO53" s="237">
        <f>'BAR BB| Open rates'!EO53*0.85+25</f>
        <v>70575</v>
      </c>
      <c r="EP53" s="237">
        <f>'BAR BB| Open rates'!EP53*0.85+25</f>
        <v>70575</v>
      </c>
      <c r="EQ53" s="237">
        <f>'BAR BB| Open rates'!EQ53*0.85+25</f>
        <v>70575</v>
      </c>
      <c r="ER53" s="237">
        <f>'BAR BB| Open rates'!ER53*0.85+25</f>
        <v>70575</v>
      </c>
      <c r="ES53" s="237">
        <f>'BAR BB| Open rates'!ES53*0.85+25</f>
        <v>70575</v>
      </c>
      <c r="ET53" s="237">
        <f>'BAR BB| Open rates'!ET53*0.85+25</f>
        <v>70575</v>
      </c>
      <c r="EU53" s="237">
        <f>'BAR BB| Open rates'!EU53*0.85+25</f>
        <v>70575</v>
      </c>
      <c r="EV53" s="237">
        <f>'BAR BB| Open rates'!EV53*0.85+25</f>
        <v>70575</v>
      </c>
      <c r="EW53" s="237">
        <f>'BAR BB| Open rates'!EW53*0.85+25</f>
        <v>70575</v>
      </c>
      <c r="EX53" s="237">
        <f>'BAR BB| Open rates'!EX53*0.85+25</f>
        <v>70575</v>
      </c>
      <c r="EY53" s="237">
        <f>'BAR BB| Open rates'!EY53*0.85+25</f>
        <v>70575</v>
      </c>
      <c r="EZ53" s="237">
        <f>'BAR BB| Open rates'!EZ53*0.85+25</f>
        <v>70575</v>
      </c>
      <c r="FA53" s="237">
        <f>'BAR BB| Open rates'!FA53*0.85+25</f>
        <v>70575</v>
      </c>
      <c r="FB53" s="237">
        <f>'BAR BB| Open rates'!FB53*0.85+25</f>
        <v>70575</v>
      </c>
      <c r="FC53" s="237">
        <f>'BAR BB| Open rates'!FC53*0.85+25</f>
        <v>70575</v>
      </c>
      <c r="FD53" s="237">
        <f>'BAR BB| Open rates'!FD53*0.85+25</f>
        <v>70575</v>
      </c>
      <c r="FE53" s="237">
        <f>'BAR BB| Open rates'!FE53*0.85+25</f>
        <v>70575</v>
      </c>
      <c r="FF53" s="237">
        <f>'BAR BB| Open rates'!FF53*0.85+25</f>
        <v>70575</v>
      </c>
      <c r="FG53" s="237">
        <f>'BAR BB| Open rates'!FG53*0.85+25</f>
        <v>70575</v>
      </c>
      <c r="FH53" s="237">
        <f>'BAR BB| Open rates'!FH53*0.85+25</f>
        <v>70575</v>
      </c>
      <c r="FI53" s="237">
        <f>'BAR BB| Open rates'!FI53*0.85+25</f>
        <v>70575</v>
      </c>
      <c r="FJ53" s="237">
        <f>'BAR BB| Open rates'!FJ53*0.85+25</f>
        <v>70575</v>
      </c>
      <c r="FK53" s="237">
        <f>'BAR BB| Open rates'!FK53*0.85+25</f>
        <v>70575</v>
      </c>
      <c r="FL53" s="237">
        <f>'BAR BB| Open rates'!FL53*0.85+25</f>
        <v>70575</v>
      </c>
      <c r="FM53" s="237">
        <f>'BAR BB| Open rates'!FM53*0.85+25</f>
        <v>70575</v>
      </c>
      <c r="FN53" s="237">
        <f>'BAR BB| Open rates'!FN53*0.85+25</f>
        <v>70575</v>
      </c>
      <c r="FO53" s="237">
        <f>'BAR BB| Open rates'!FO53*0.85+25</f>
        <v>70575</v>
      </c>
      <c r="FP53" s="237">
        <f>'BAR BB| Open rates'!FP53*0.85+25</f>
        <v>70575</v>
      </c>
      <c r="FQ53" s="237">
        <f>'BAR BB| Open rates'!FQ53*0.85+25</f>
        <v>70575</v>
      </c>
      <c r="FR53" s="237">
        <f>'BAR BB| Open rates'!FR53*0.85+25</f>
        <v>70575</v>
      </c>
      <c r="FS53" s="237">
        <f>'BAR BB| Open rates'!FS53*0.85+25</f>
        <v>70575</v>
      </c>
      <c r="FT53" s="237">
        <f>'BAR BB| Open rates'!FT53*0.85+25</f>
        <v>70575</v>
      </c>
      <c r="FU53" s="237">
        <f>'BAR BB| Open rates'!FU53*0.85+25</f>
        <v>70575</v>
      </c>
      <c r="FV53" s="237">
        <f>'BAR BB| Open rates'!FV53*0.85+25</f>
        <v>70575</v>
      </c>
      <c r="FW53" s="237">
        <f>'BAR BB| Open rates'!FW53*0.85+25</f>
        <v>70575</v>
      </c>
      <c r="FX53" s="237">
        <f>'BAR BB| Open rates'!FX53*0.85+25</f>
        <v>70575</v>
      </c>
      <c r="FY53" s="237">
        <f>'BAR BB| Open rates'!FY53*0.85+25</f>
        <v>70575</v>
      </c>
      <c r="FZ53" s="237">
        <f>'BAR BB| Open rates'!FZ53*0.85+25</f>
        <v>70575</v>
      </c>
      <c r="GA53" s="237">
        <f>'BAR BB| Open rates'!GA53*0.85+25</f>
        <v>70575</v>
      </c>
      <c r="GB53" s="237">
        <f>'BAR BB| Open rates'!GB53*0.85+25</f>
        <v>70575</v>
      </c>
      <c r="GC53" s="237">
        <f>'BAR BB| Open rates'!GC53*0.85+25</f>
        <v>70575</v>
      </c>
      <c r="GD53" s="237">
        <f>'BAR BB| Open rates'!GD53*0.85+25</f>
        <v>70575</v>
      </c>
      <c r="GE53" s="237">
        <f>'BAR BB| Open rates'!GE53*0.85+25</f>
        <v>70575</v>
      </c>
    </row>
    <row r="54" spans="1:187" x14ac:dyDescent="0.2">
      <c r="A54" s="237">
        <v>3</v>
      </c>
      <c r="B54" s="237">
        <f>'BAR BB| Open rates'!B54*0.85+25</f>
        <v>90125</v>
      </c>
      <c r="C54" s="237">
        <f>'BAR BB| Open rates'!C54*0.85+25</f>
        <v>90125</v>
      </c>
      <c r="D54" s="237">
        <f>'BAR BB| Open rates'!D54*0.85+25</f>
        <v>90125</v>
      </c>
      <c r="E54" s="237">
        <f>'BAR BB| Open rates'!E54*0.85+25</f>
        <v>90125</v>
      </c>
      <c r="F54" s="237">
        <f>'BAR BB| Open rates'!F54*0.85+25</f>
        <v>90125</v>
      </c>
      <c r="G54" s="237">
        <f>'BAR BB| Open rates'!G54*0.85+25</f>
        <v>90125</v>
      </c>
      <c r="H54" s="237">
        <f>'BAR BB| Open rates'!H54*0.85+25</f>
        <v>90125</v>
      </c>
      <c r="I54" s="237">
        <f>'BAR BB| Open rates'!I54*0.85+25</f>
        <v>90125</v>
      </c>
      <c r="J54" s="237">
        <f>'BAR BB| Open rates'!J54*0.85+25</f>
        <v>90125</v>
      </c>
      <c r="K54" s="237">
        <f>'BAR BB| Open rates'!K54*0.85+25</f>
        <v>90125</v>
      </c>
      <c r="L54" s="237">
        <f>'BAR BB| Open rates'!L54*0.85+25</f>
        <v>90125</v>
      </c>
      <c r="M54" s="237">
        <f>'BAR BB| Open rates'!M54*0.85+25</f>
        <v>90125</v>
      </c>
      <c r="N54" s="237">
        <f>'BAR BB| Open rates'!N54*0.85+25</f>
        <v>90125</v>
      </c>
      <c r="O54" s="237">
        <f>'BAR BB| Open rates'!O54*0.85+25</f>
        <v>90125</v>
      </c>
      <c r="P54" s="237">
        <f>'BAR BB| Open rates'!P54*0.85+25</f>
        <v>90125</v>
      </c>
      <c r="Q54" s="237">
        <f>'BAR BB| Open rates'!Q54*0.85+25</f>
        <v>90125</v>
      </c>
      <c r="R54" s="237">
        <f>'BAR BB| Open rates'!R54*0.85+25</f>
        <v>90125</v>
      </c>
      <c r="S54" s="237">
        <f>'BAR BB| Open rates'!S54*0.85+25</f>
        <v>90125</v>
      </c>
      <c r="T54" s="237">
        <f>'BAR BB| Open rates'!T54*0.85+25</f>
        <v>90125</v>
      </c>
      <c r="U54" s="237">
        <f>'BAR BB| Open rates'!U54*0.85+25</f>
        <v>90125</v>
      </c>
      <c r="V54" s="237">
        <f>'BAR BB| Open rates'!V54*0.85+25</f>
        <v>90125</v>
      </c>
      <c r="W54" s="237">
        <f>'BAR BB| Open rates'!W54*0.85+25</f>
        <v>90125</v>
      </c>
      <c r="X54" s="237">
        <f>'BAR BB| Open rates'!X54*0.85+25</f>
        <v>90125</v>
      </c>
      <c r="Y54" s="237">
        <f>'BAR BB| Open rates'!Y54*0.85+25</f>
        <v>90125</v>
      </c>
      <c r="Z54" s="237">
        <f>'BAR BB| Open rates'!Z54*0.85+25</f>
        <v>90125</v>
      </c>
      <c r="AA54" s="237">
        <f>'BAR BB| Open rates'!AA54*0.85+25</f>
        <v>90125</v>
      </c>
      <c r="AB54" s="237">
        <f>'BAR BB| Open rates'!AB54*0.85+25</f>
        <v>90125</v>
      </c>
      <c r="AC54" s="237">
        <f>'BAR BB| Open rates'!AC54*0.85+25</f>
        <v>90125</v>
      </c>
      <c r="AD54" s="237">
        <f>'BAR BB| Open rates'!AD54*0.85+25</f>
        <v>90125</v>
      </c>
      <c r="AE54" s="237">
        <f>'BAR BB| Open rates'!AE54*0.85+25</f>
        <v>90125</v>
      </c>
      <c r="AF54" s="237">
        <f>'BAR BB| Open rates'!AF54*0.85+25</f>
        <v>90125</v>
      </c>
      <c r="AG54" s="237">
        <f>'BAR BB| Open rates'!AG54*0.85+25</f>
        <v>90125</v>
      </c>
      <c r="AH54" s="237">
        <f>'BAR BB| Open rates'!AH54*0.85+25</f>
        <v>90125</v>
      </c>
      <c r="AI54" s="237">
        <f>'BAR BB| Open rates'!AI54*0.85+25</f>
        <v>90125</v>
      </c>
      <c r="AJ54" s="237">
        <f>'BAR BB| Open rates'!AJ54*0.85+25</f>
        <v>90125</v>
      </c>
      <c r="AK54" s="237">
        <f>'BAR BB| Open rates'!AK54*0.85+25</f>
        <v>90125</v>
      </c>
      <c r="AL54" s="237">
        <f>'BAR BB| Open rates'!AL54*0.85+25</f>
        <v>90125</v>
      </c>
      <c r="AM54" s="237">
        <f>'BAR BB| Open rates'!AM54*0.85+25</f>
        <v>90125</v>
      </c>
      <c r="AN54" s="237">
        <f>'BAR BB| Open rates'!AN54*0.85+25</f>
        <v>90125</v>
      </c>
      <c r="AO54" s="237">
        <f>'BAR BB| Open rates'!AO54*0.85+25</f>
        <v>90125</v>
      </c>
      <c r="AP54" s="237">
        <f>'BAR BB| Open rates'!AP54*0.85+25</f>
        <v>90125</v>
      </c>
      <c r="AQ54" s="237">
        <f>'BAR BB| Open rates'!AQ54*0.85+25</f>
        <v>90125</v>
      </c>
      <c r="AR54" s="237">
        <f>'BAR BB| Open rates'!AR54*0.85+25</f>
        <v>90125</v>
      </c>
      <c r="AS54" s="237">
        <f>'BAR BB| Open rates'!AS54*0.85+25</f>
        <v>90125</v>
      </c>
      <c r="AT54" s="237">
        <f>'BAR BB| Open rates'!AT54*0.85+25</f>
        <v>90125</v>
      </c>
      <c r="AU54" s="237">
        <f>'BAR BB| Open rates'!AU54*0.85+25</f>
        <v>90125</v>
      </c>
      <c r="AV54" s="237">
        <f>'BAR BB| Open rates'!AV54*0.85+25</f>
        <v>90125</v>
      </c>
      <c r="AW54" s="237">
        <f>'BAR BB| Open rates'!AW54*0.85+25</f>
        <v>90125</v>
      </c>
      <c r="AX54" s="237">
        <f>'BAR BB| Open rates'!AX54*0.85+25</f>
        <v>90125</v>
      </c>
      <c r="AY54" s="237">
        <f>'BAR BB| Open rates'!AY54*0.85+25</f>
        <v>90125</v>
      </c>
      <c r="AZ54" s="237">
        <f>'BAR BB| Open rates'!AZ54*0.85+25</f>
        <v>90125</v>
      </c>
      <c r="BA54" s="237">
        <f>'BAR BB| Open rates'!BA54*0.85+25</f>
        <v>90125</v>
      </c>
      <c r="BB54" s="237">
        <f>'BAR BB| Open rates'!BB54*0.85+25</f>
        <v>90125</v>
      </c>
      <c r="BC54" s="237">
        <f>'BAR BB| Open rates'!BC54*0.85+25</f>
        <v>90125</v>
      </c>
      <c r="BD54" s="237">
        <f>'BAR BB| Open rates'!BD54*0.85+25</f>
        <v>90125</v>
      </c>
      <c r="BE54" s="237">
        <f>'BAR BB| Open rates'!BE54*0.85+25</f>
        <v>90125</v>
      </c>
      <c r="BF54" s="237">
        <f>'BAR BB| Open rates'!BF54*0.85+25</f>
        <v>90125</v>
      </c>
      <c r="BG54" s="237">
        <f>'BAR BB| Open rates'!BG54*0.85+25</f>
        <v>90125</v>
      </c>
      <c r="BH54" s="237">
        <f>'BAR BB| Open rates'!BH54*0.85+25</f>
        <v>90125</v>
      </c>
      <c r="BI54" s="237">
        <f>'BAR BB| Open rates'!BI54*0.85+25</f>
        <v>90125</v>
      </c>
      <c r="BJ54" s="237">
        <f>'BAR BB| Open rates'!BJ54*0.85+25</f>
        <v>90125</v>
      </c>
      <c r="BK54" s="237">
        <f>'BAR BB| Open rates'!BK54*0.85+25</f>
        <v>90125</v>
      </c>
      <c r="BL54" s="237">
        <f>'BAR BB| Open rates'!BL54*0.85+25</f>
        <v>90125</v>
      </c>
      <c r="BM54" s="237">
        <f>'BAR BB| Open rates'!BM54*0.85+25</f>
        <v>90125</v>
      </c>
      <c r="BN54" s="237">
        <f>'BAR BB| Open rates'!BN54*0.85+25</f>
        <v>90125</v>
      </c>
      <c r="BO54" s="237">
        <f>'BAR BB| Open rates'!BO54*0.85+25</f>
        <v>90125</v>
      </c>
      <c r="BP54" s="237">
        <f>'BAR BB| Open rates'!BP54*0.85+25</f>
        <v>90125</v>
      </c>
      <c r="BQ54" s="237">
        <f>'BAR BB| Open rates'!BQ54*0.85+25</f>
        <v>73125</v>
      </c>
      <c r="BR54" s="237">
        <f>'BAR BB| Open rates'!BR54*0.85+25</f>
        <v>73125</v>
      </c>
      <c r="BS54" s="237">
        <f>'BAR BB| Open rates'!BS54*0.85+25</f>
        <v>73125</v>
      </c>
      <c r="BT54" s="237">
        <f>'BAR BB| Open rates'!BT54*0.85+25</f>
        <v>73125</v>
      </c>
      <c r="BU54" s="237">
        <f>'BAR BB| Open rates'!BU54*0.85+25</f>
        <v>73125</v>
      </c>
      <c r="BV54" s="237">
        <f>'BAR BB| Open rates'!BV54*0.85+25</f>
        <v>73125</v>
      </c>
      <c r="BW54" s="237">
        <f>'BAR BB| Open rates'!BW54*0.85+25</f>
        <v>73125</v>
      </c>
      <c r="BX54" s="237">
        <f>'BAR BB| Open rates'!BX54*0.85+25</f>
        <v>73125</v>
      </c>
      <c r="BY54" s="237">
        <f>'BAR BB| Open rates'!BY54*0.85+25</f>
        <v>73125</v>
      </c>
      <c r="BZ54" s="237">
        <f>'BAR BB| Open rates'!BZ54*0.85+25</f>
        <v>73125</v>
      </c>
      <c r="CA54" s="237">
        <f>'BAR BB| Open rates'!CA54*0.85+25</f>
        <v>73125</v>
      </c>
      <c r="CB54" s="237">
        <f>'BAR BB| Open rates'!CB54*0.85+25</f>
        <v>73125</v>
      </c>
      <c r="CC54" s="237">
        <f>'BAR BB| Open rates'!CC54*0.85+25</f>
        <v>73125</v>
      </c>
      <c r="CD54" s="237">
        <f>'BAR BB| Open rates'!CD54*0.85+25</f>
        <v>73125</v>
      </c>
      <c r="CE54" s="237">
        <f>'BAR BB| Open rates'!CE54*0.85+25</f>
        <v>73125</v>
      </c>
      <c r="CF54" s="237">
        <f>'BAR BB| Open rates'!CF54*0.85+25</f>
        <v>73125</v>
      </c>
      <c r="CG54" s="237">
        <f>'BAR BB| Open rates'!CG54*0.85+25</f>
        <v>73125</v>
      </c>
      <c r="CH54" s="237">
        <f>'BAR BB| Open rates'!CH54*0.85+25</f>
        <v>73125</v>
      </c>
      <c r="CI54" s="237">
        <f>'BAR BB| Open rates'!CI54*0.85+25</f>
        <v>73125</v>
      </c>
      <c r="CJ54" s="237">
        <f>'BAR BB| Open rates'!CJ54*0.85+25</f>
        <v>73125</v>
      </c>
      <c r="CK54" s="237">
        <f>'BAR BB| Open rates'!CK54*0.85+25</f>
        <v>73125</v>
      </c>
      <c r="CL54" s="237">
        <f>'BAR BB| Open rates'!CL54*0.85+25</f>
        <v>73125</v>
      </c>
      <c r="CM54" s="237">
        <f>'BAR BB| Open rates'!CM54*0.85+25</f>
        <v>73125</v>
      </c>
      <c r="CN54" s="237">
        <f>'BAR BB| Open rates'!CN54*0.85+25</f>
        <v>73125</v>
      </c>
      <c r="CO54" s="237">
        <f>'BAR BB| Open rates'!CO54*0.85+25</f>
        <v>73125</v>
      </c>
      <c r="CP54" s="237">
        <f>'BAR BB| Open rates'!CP54*0.85+25</f>
        <v>73125</v>
      </c>
      <c r="CQ54" s="237">
        <f>'BAR BB| Open rates'!CQ54*0.85+25</f>
        <v>73125</v>
      </c>
      <c r="CR54" s="237">
        <f>'BAR BB| Open rates'!CR54*0.85+25</f>
        <v>73125</v>
      </c>
      <c r="CS54" s="237">
        <f>'BAR BB| Open rates'!CS54*0.85+25</f>
        <v>73125</v>
      </c>
      <c r="CT54" s="237">
        <f>'BAR BB| Open rates'!CT54*0.85+25</f>
        <v>73125</v>
      </c>
      <c r="CU54" s="237">
        <f>'BAR BB| Open rates'!CU54*0.85+25</f>
        <v>73125</v>
      </c>
      <c r="CV54" s="237">
        <f>'BAR BB| Open rates'!CV54*0.85+25</f>
        <v>73125</v>
      </c>
      <c r="CW54" s="237">
        <f>'BAR BB| Open rates'!CW54*0.85+25</f>
        <v>73125</v>
      </c>
      <c r="CX54" s="237">
        <f>'BAR BB| Open rates'!CX54*0.85+25</f>
        <v>73125</v>
      </c>
      <c r="CY54" s="237">
        <f>'BAR BB| Open rates'!CY54*0.85+25</f>
        <v>73125</v>
      </c>
      <c r="CZ54" s="237">
        <f>'BAR BB| Open rates'!CZ54*0.85+25</f>
        <v>73125</v>
      </c>
      <c r="DA54" s="237">
        <f>'BAR BB| Open rates'!DA54*0.85+25</f>
        <v>73125</v>
      </c>
      <c r="DB54" s="237">
        <f>'BAR BB| Open rates'!DB54*0.85+25</f>
        <v>73125</v>
      </c>
      <c r="DC54" s="237">
        <f>'BAR BB| Open rates'!DC54*0.85+25</f>
        <v>73125</v>
      </c>
      <c r="DD54" s="237">
        <f>'BAR BB| Open rates'!DD54*0.85+25</f>
        <v>73125</v>
      </c>
      <c r="DE54" s="237">
        <f>'BAR BB| Open rates'!DE54*0.85+25</f>
        <v>73125</v>
      </c>
      <c r="DF54" s="237">
        <f>'BAR BB| Open rates'!DF54*0.85+25</f>
        <v>73125</v>
      </c>
      <c r="DG54" s="237">
        <f>'BAR BB| Open rates'!DG54*0.85+25</f>
        <v>73125</v>
      </c>
      <c r="DH54" s="237">
        <f>'BAR BB| Open rates'!DH54*0.85+25</f>
        <v>73125</v>
      </c>
      <c r="DI54" s="237">
        <f>'BAR BB| Open rates'!DI54*0.85+25</f>
        <v>73125</v>
      </c>
      <c r="DJ54" s="237">
        <f>'BAR BB| Open rates'!DJ54*0.85+25</f>
        <v>73125</v>
      </c>
      <c r="DK54" s="237">
        <f>'BAR BB| Open rates'!DK54*0.85+25</f>
        <v>73125</v>
      </c>
      <c r="DL54" s="237">
        <f>'BAR BB| Open rates'!DL54*0.85+25</f>
        <v>73125</v>
      </c>
      <c r="DM54" s="237">
        <f>'BAR BB| Open rates'!DM54*0.85+25</f>
        <v>73125</v>
      </c>
      <c r="DN54" s="237">
        <f>'BAR BB| Open rates'!DN54*0.85+25</f>
        <v>73125</v>
      </c>
      <c r="DO54" s="237">
        <f>'BAR BB| Open rates'!DO54*0.85+25</f>
        <v>73125</v>
      </c>
      <c r="DP54" s="237">
        <f>'BAR BB| Open rates'!DP54*0.85+25</f>
        <v>73125</v>
      </c>
      <c r="DQ54" s="237">
        <f>'BAR BB| Open rates'!DQ54*0.85+25</f>
        <v>73125</v>
      </c>
      <c r="DR54" s="237">
        <f>'BAR BB| Open rates'!DR54*0.85+25</f>
        <v>73125</v>
      </c>
      <c r="DS54" s="237">
        <f>'BAR BB| Open rates'!DS54*0.85+25</f>
        <v>73125</v>
      </c>
      <c r="DT54" s="237">
        <f>'BAR BB| Open rates'!DT54*0.85+25</f>
        <v>73125</v>
      </c>
      <c r="DU54" s="237">
        <f>'BAR BB| Open rates'!DU54*0.85+25</f>
        <v>73125</v>
      </c>
      <c r="DV54" s="237">
        <f>'BAR BB| Open rates'!DV54*0.85+25</f>
        <v>73125</v>
      </c>
      <c r="DW54" s="237">
        <f>'BAR BB| Open rates'!DW54*0.85+25</f>
        <v>73125</v>
      </c>
      <c r="DX54" s="237">
        <f>'BAR BB| Open rates'!DX54*0.85+25</f>
        <v>73125</v>
      </c>
      <c r="DY54" s="237">
        <f>'BAR BB| Open rates'!DY54*0.85+25</f>
        <v>73125</v>
      </c>
      <c r="DZ54" s="237">
        <f>'BAR BB| Open rates'!DZ54*0.85+25</f>
        <v>73125</v>
      </c>
      <c r="EA54" s="237">
        <f>'BAR BB| Open rates'!EA54*0.85+25</f>
        <v>73125</v>
      </c>
      <c r="EB54" s="237">
        <f>'BAR BB| Open rates'!EB54*0.85+25</f>
        <v>73125</v>
      </c>
      <c r="EC54" s="237">
        <f>'BAR BB| Open rates'!EC54*0.85+25</f>
        <v>73125</v>
      </c>
      <c r="ED54" s="237">
        <f>'BAR BB| Open rates'!ED54*0.85+25</f>
        <v>73125</v>
      </c>
      <c r="EE54" s="237">
        <f>'BAR BB| Open rates'!EE54*0.85+25</f>
        <v>73125</v>
      </c>
      <c r="EF54" s="237">
        <f>'BAR BB| Open rates'!EF54*0.85+25</f>
        <v>73125</v>
      </c>
      <c r="EG54" s="237">
        <f>'BAR BB| Open rates'!EG54*0.85+25</f>
        <v>73125</v>
      </c>
      <c r="EH54" s="237">
        <f>'BAR BB| Open rates'!EH54*0.85+25</f>
        <v>73125</v>
      </c>
      <c r="EI54" s="237">
        <f>'BAR BB| Open rates'!EI54*0.85+25</f>
        <v>73125</v>
      </c>
      <c r="EJ54" s="237">
        <f>'BAR BB| Open rates'!EJ54*0.85+25</f>
        <v>73125</v>
      </c>
      <c r="EK54" s="237">
        <f>'BAR BB| Open rates'!EK54*0.85+25</f>
        <v>73125</v>
      </c>
      <c r="EL54" s="237">
        <f>'BAR BB| Open rates'!EL54*0.85+25</f>
        <v>73125</v>
      </c>
      <c r="EM54" s="237">
        <f>'BAR BB| Open rates'!EM54*0.85+25</f>
        <v>73125</v>
      </c>
      <c r="EN54" s="237">
        <f>'BAR BB| Open rates'!EN54*0.85+25</f>
        <v>73125</v>
      </c>
      <c r="EO54" s="237">
        <f>'BAR BB| Open rates'!EO54*0.85+25</f>
        <v>73125</v>
      </c>
      <c r="EP54" s="237">
        <f>'BAR BB| Open rates'!EP54*0.85+25</f>
        <v>73125</v>
      </c>
      <c r="EQ54" s="237">
        <f>'BAR BB| Open rates'!EQ54*0.85+25</f>
        <v>73125</v>
      </c>
      <c r="ER54" s="237">
        <f>'BAR BB| Open rates'!ER54*0.85+25</f>
        <v>73125</v>
      </c>
      <c r="ES54" s="237">
        <f>'BAR BB| Open rates'!ES54*0.85+25</f>
        <v>73125</v>
      </c>
      <c r="ET54" s="237">
        <f>'BAR BB| Open rates'!ET54*0.85+25</f>
        <v>73125</v>
      </c>
      <c r="EU54" s="237">
        <f>'BAR BB| Open rates'!EU54*0.85+25</f>
        <v>73125</v>
      </c>
      <c r="EV54" s="237">
        <f>'BAR BB| Open rates'!EV54*0.85+25</f>
        <v>73125</v>
      </c>
      <c r="EW54" s="237">
        <f>'BAR BB| Open rates'!EW54*0.85+25</f>
        <v>73125</v>
      </c>
      <c r="EX54" s="237">
        <f>'BAR BB| Open rates'!EX54*0.85+25</f>
        <v>73125</v>
      </c>
      <c r="EY54" s="237">
        <f>'BAR BB| Open rates'!EY54*0.85+25</f>
        <v>73125</v>
      </c>
      <c r="EZ54" s="237">
        <f>'BAR BB| Open rates'!EZ54*0.85+25</f>
        <v>73125</v>
      </c>
      <c r="FA54" s="237">
        <f>'BAR BB| Open rates'!FA54*0.85+25</f>
        <v>73125</v>
      </c>
      <c r="FB54" s="237">
        <f>'BAR BB| Open rates'!FB54*0.85+25</f>
        <v>73125</v>
      </c>
      <c r="FC54" s="237">
        <f>'BAR BB| Open rates'!FC54*0.85+25</f>
        <v>73125</v>
      </c>
      <c r="FD54" s="237">
        <f>'BAR BB| Open rates'!FD54*0.85+25</f>
        <v>73125</v>
      </c>
      <c r="FE54" s="237">
        <f>'BAR BB| Open rates'!FE54*0.85+25</f>
        <v>73125</v>
      </c>
      <c r="FF54" s="237">
        <f>'BAR BB| Open rates'!FF54*0.85+25</f>
        <v>73125</v>
      </c>
      <c r="FG54" s="237">
        <f>'BAR BB| Open rates'!FG54*0.85+25</f>
        <v>73125</v>
      </c>
      <c r="FH54" s="237">
        <f>'BAR BB| Open rates'!FH54*0.85+25</f>
        <v>73125</v>
      </c>
      <c r="FI54" s="237">
        <f>'BAR BB| Open rates'!FI54*0.85+25</f>
        <v>73125</v>
      </c>
      <c r="FJ54" s="237">
        <f>'BAR BB| Open rates'!FJ54*0.85+25</f>
        <v>73125</v>
      </c>
      <c r="FK54" s="237">
        <f>'BAR BB| Open rates'!FK54*0.85+25</f>
        <v>73125</v>
      </c>
      <c r="FL54" s="237">
        <f>'BAR BB| Open rates'!FL54*0.85+25</f>
        <v>73125</v>
      </c>
      <c r="FM54" s="237">
        <f>'BAR BB| Open rates'!FM54*0.85+25</f>
        <v>73125</v>
      </c>
      <c r="FN54" s="237">
        <f>'BAR BB| Open rates'!FN54*0.85+25</f>
        <v>73125</v>
      </c>
      <c r="FO54" s="237">
        <f>'BAR BB| Open rates'!FO54*0.85+25</f>
        <v>73125</v>
      </c>
      <c r="FP54" s="237">
        <f>'BAR BB| Open rates'!FP54*0.85+25</f>
        <v>73125</v>
      </c>
      <c r="FQ54" s="237">
        <f>'BAR BB| Open rates'!FQ54*0.85+25</f>
        <v>73125</v>
      </c>
      <c r="FR54" s="237">
        <f>'BAR BB| Open rates'!FR54*0.85+25</f>
        <v>73125</v>
      </c>
      <c r="FS54" s="237">
        <f>'BAR BB| Open rates'!FS54*0.85+25</f>
        <v>73125</v>
      </c>
      <c r="FT54" s="237">
        <f>'BAR BB| Open rates'!FT54*0.85+25</f>
        <v>73125</v>
      </c>
      <c r="FU54" s="237">
        <f>'BAR BB| Open rates'!FU54*0.85+25</f>
        <v>73125</v>
      </c>
      <c r="FV54" s="237">
        <f>'BAR BB| Open rates'!FV54*0.85+25</f>
        <v>73125</v>
      </c>
      <c r="FW54" s="237">
        <f>'BAR BB| Open rates'!FW54*0.85+25</f>
        <v>73125</v>
      </c>
      <c r="FX54" s="237">
        <f>'BAR BB| Open rates'!FX54*0.85+25</f>
        <v>73125</v>
      </c>
      <c r="FY54" s="237">
        <f>'BAR BB| Open rates'!FY54*0.85+25</f>
        <v>73125</v>
      </c>
      <c r="FZ54" s="237">
        <f>'BAR BB| Open rates'!FZ54*0.85+25</f>
        <v>73125</v>
      </c>
      <c r="GA54" s="237">
        <f>'BAR BB| Open rates'!GA54*0.85+25</f>
        <v>73125</v>
      </c>
      <c r="GB54" s="237">
        <f>'BAR BB| Open rates'!GB54*0.85+25</f>
        <v>73125</v>
      </c>
      <c r="GC54" s="237">
        <f>'BAR BB| Open rates'!GC54*0.85+25</f>
        <v>73125</v>
      </c>
      <c r="GD54" s="237">
        <f>'BAR BB| Open rates'!GD54*0.85+25</f>
        <v>73125</v>
      </c>
      <c r="GE54" s="237">
        <f>'BAR BB| Open rates'!GE54*0.85+25</f>
        <v>73125</v>
      </c>
    </row>
    <row r="55" spans="1:187" x14ac:dyDescent="0.2">
      <c r="A55" s="237">
        <v>4</v>
      </c>
      <c r="B55" s="237">
        <f>'BAR BB| Open rates'!B55*0.85+25</f>
        <v>92675</v>
      </c>
      <c r="C55" s="237">
        <f>'BAR BB| Open rates'!C55*0.85+25</f>
        <v>92675</v>
      </c>
      <c r="D55" s="237">
        <f>'BAR BB| Open rates'!D55*0.85+25</f>
        <v>92675</v>
      </c>
      <c r="E55" s="237">
        <f>'BAR BB| Open rates'!E55*0.85+25</f>
        <v>92675</v>
      </c>
      <c r="F55" s="237">
        <f>'BAR BB| Open rates'!F55*0.85+25</f>
        <v>92675</v>
      </c>
      <c r="G55" s="237">
        <f>'BAR BB| Open rates'!G55*0.85+25</f>
        <v>92675</v>
      </c>
      <c r="H55" s="237">
        <f>'BAR BB| Open rates'!H55*0.85+25</f>
        <v>92675</v>
      </c>
      <c r="I55" s="237">
        <f>'BAR BB| Open rates'!I55*0.85+25</f>
        <v>92675</v>
      </c>
      <c r="J55" s="237">
        <f>'BAR BB| Open rates'!J55*0.85+25</f>
        <v>92675</v>
      </c>
      <c r="K55" s="237">
        <f>'BAR BB| Open rates'!K55*0.85+25</f>
        <v>92675</v>
      </c>
      <c r="L55" s="237">
        <f>'BAR BB| Open rates'!L55*0.85+25</f>
        <v>92675</v>
      </c>
      <c r="M55" s="237">
        <f>'BAR BB| Open rates'!M55*0.85+25</f>
        <v>92675</v>
      </c>
      <c r="N55" s="237">
        <f>'BAR BB| Open rates'!N55*0.85+25</f>
        <v>92675</v>
      </c>
      <c r="O55" s="237">
        <f>'BAR BB| Open rates'!O55*0.85+25</f>
        <v>92675</v>
      </c>
      <c r="P55" s="237">
        <f>'BAR BB| Open rates'!P55*0.85+25</f>
        <v>92675</v>
      </c>
      <c r="Q55" s="237">
        <f>'BAR BB| Open rates'!Q55*0.85+25</f>
        <v>92675</v>
      </c>
      <c r="R55" s="237">
        <f>'BAR BB| Open rates'!R55*0.85+25</f>
        <v>92675</v>
      </c>
      <c r="S55" s="237">
        <f>'BAR BB| Open rates'!S55*0.85+25</f>
        <v>92675</v>
      </c>
      <c r="T55" s="237">
        <f>'BAR BB| Open rates'!T55*0.85+25</f>
        <v>92675</v>
      </c>
      <c r="U55" s="237">
        <f>'BAR BB| Open rates'!U55*0.85+25</f>
        <v>92675</v>
      </c>
      <c r="V55" s="237">
        <f>'BAR BB| Open rates'!V55*0.85+25</f>
        <v>92675</v>
      </c>
      <c r="W55" s="237">
        <f>'BAR BB| Open rates'!W55*0.85+25</f>
        <v>92675</v>
      </c>
      <c r="X55" s="237">
        <f>'BAR BB| Open rates'!X55*0.85+25</f>
        <v>92675</v>
      </c>
      <c r="Y55" s="237">
        <f>'BAR BB| Open rates'!Y55*0.85+25</f>
        <v>92675</v>
      </c>
      <c r="Z55" s="237">
        <f>'BAR BB| Open rates'!Z55*0.85+25</f>
        <v>92675</v>
      </c>
      <c r="AA55" s="237">
        <f>'BAR BB| Open rates'!AA55*0.85+25</f>
        <v>92675</v>
      </c>
      <c r="AB55" s="237">
        <f>'BAR BB| Open rates'!AB55*0.85+25</f>
        <v>92675</v>
      </c>
      <c r="AC55" s="237">
        <f>'BAR BB| Open rates'!AC55*0.85+25</f>
        <v>92675</v>
      </c>
      <c r="AD55" s="237">
        <f>'BAR BB| Open rates'!AD55*0.85+25</f>
        <v>92675</v>
      </c>
      <c r="AE55" s="237">
        <f>'BAR BB| Open rates'!AE55*0.85+25</f>
        <v>92675</v>
      </c>
      <c r="AF55" s="237">
        <f>'BAR BB| Open rates'!AF55*0.85+25</f>
        <v>92675</v>
      </c>
      <c r="AG55" s="237">
        <f>'BAR BB| Open rates'!AG55*0.85+25</f>
        <v>92675</v>
      </c>
      <c r="AH55" s="237">
        <f>'BAR BB| Open rates'!AH55*0.85+25</f>
        <v>92675</v>
      </c>
      <c r="AI55" s="237">
        <f>'BAR BB| Open rates'!AI55*0.85+25</f>
        <v>92675</v>
      </c>
      <c r="AJ55" s="237">
        <f>'BAR BB| Open rates'!AJ55*0.85+25</f>
        <v>92675</v>
      </c>
      <c r="AK55" s="237">
        <f>'BAR BB| Open rates'!AK55*0.85+25</f>
        <v>92675</v>
      </c>
      <c r="AL55" s="237">
        <f>'BAR BB| Open rates'!AL55*0.85+25</f>
        <v>92675</v>
      </c>
      <c r="AM55" s="237">
        <f>'BAR BB| Open rates'!AM55*0.85+25</f>
        <v>92675</v>
      </c>
      <c r="AN55" s="237">
        <f>'BAR BB| Open rates'!AN55*0.85+25</f>
        <v>92675</v>
      </c>
      <c r="AO55" s="237">
        <f>'BAR BB| Open rates'!AO55*0.85+25</f>
        <v>92675</v>
      </c>
      <c r="AP55" s="237">
        <f>'BAR BB| Open rates'!AP55*0.85+25</f>
        <v>92675</v>
      </c>
      <c r="AQ55" s="237">
        <f>'BAR BB| Open rates'!AQ55*0.85+25</f>
        <v>92675</v>
      </c>
      <c r="AR55" s="237">
        <f>'BAR BB| Open rates'!AR55*0.85+25</f>
        <v>92675</v>
      </c>
      <c r="AS55" s="237">
        <f>'BAR BB| Open rates'!AS55*0.85+25</f>
        <v>92675</v>
      </c>
      <c r="AT55" s="237">
        <f>'BAR BB| Open rates'!AT55*0.85+25</f>
        <v>92675</v>
      </c>
      <c r="AU55" s="237">
        <f>'BAR BB| Open rates'!AU55*0.85+25</f>
        <v>92675</v>
      </c>
      <c r="AV55" s="237">
        <f>'BAR BB| Open rates'!AV55*0.85+25</f>
        <v>92675</v>
      </c>
      <c r="AW55" s="237">
        <f>'BAR BB| Open rates'!AW55*0.85+25</f>
        <v>92675</v>
      </c>
      <c r="AX55" s="237">
        <f>'BAR BB| Open rates'!AX55*0.85+25</f>
        <v>92675</v>
      </c>
      <c r="AY55" s="237">
        <f>'BAR BB| Open rates'!AY55*0.85+25</f>
        <v>92675</v>
      </c>
      <c r="AZ55" s="237">
        <f>'BAR BB| Open rates'!AZ55*0.85+25</f>
        <v>92675</v>
      </c>
      <c r="BA55" s="237">
        <f>'BAR BB| Open rates'!BA55*0.85+25</f>
        <v>92675</v>
      </c>
      <c r="BB55" s="237">
        <f>'BAR BB| Open rates'!BB55*0.85+25</f>
        <v>92675</v>
      </c>
      <c r="BC55" s="237">
        <f>'BAR BB| Open rates'!BC55*0.85+25</f>
        <v>92675</v>
      </c>
      <c r="BD55" s="237">
        <f>'BAR BB| Open rates'!BD55*0.85+25</f>
        <v>92675</v>
      </c>
      <c r="BE55" s="237">
        <f>'BAR BB| Open rates'!BE55*0.85+25</f>
        <v>92675</v>
      </c>
      <c r="BF55" s="237">
        <f>'BAR BB| Open rates'!BF55*0.85+25</f>
        <v>92675</v>
      </c>
      <c r="BG55" s="237">
        <f>'BAR BB| Open rates'!BG55*0.85+25</f>
        <v>92675</v>
      </c>
      <c r="BH55" s="237">
        <f>'BAR BB| Open rates'!BH55*0.85+25</f>
        <v>92675</v>
      </c>
      <c r="BI55" s="237">
        <f>'BAR BB| Open rates'!BI55*0.85+25</f>
        <v>92675</v>
      </c>
      <c r="BJ55" s="237">
        <f>'BAR BB| Open rates'!BJ55*0.85+25</f>
        <v>92675</v>
      </c>
      <c r="BK55" s="237">
        <f>'BAR BB| Open rates'!BK55*0.85+25</f>
        <v>92675</v>
      </c>
      <c r="BL55" s="237">
        <f>'BAR BB| Open rates'!BL55*0.85+25</f>
        <v>92675</v>
      </c>
      <c r="BM55" s="237">
        <f>'BAR BB| Open rates'!BM55*0.85+25</f>
        <v>92675</v>
      </c>
      <c r="BN55" s="237">
        <f>'BAR BB| Open rates'!BN55*0.85+25</f>
        <v>92675</v>
      </c>
      <c r="BO55" s="237">
        <f>'BAR BB| Open rates'!BO55*0.85+25</f>
        <v>92675</v>
      </c>
      <c r="BP55" s="237">
        <f>'BAR BB| Open rates'!BP55*0.85+25</f>
        <v>92675</v>
      </c>
      <c r="BQ55" s="237">
        <f>'BAR BB| Open rates'!BQ55*0.85+25</f>
        <v>75675</v>
      </c>
      <c r="BR55" s="237">
        <f>'BAR BB| Open rates'!BR55*0.85+25</f>
        <v>75675</v>
      </c>
      <c r="BS55" s="237">
        <f>'BAR BB| Open rates'!BS55*0.85+25</f>
        <v>75675</v>
      </c>
      <c r="BT55" s="237">
        <f>'BAR BB| Open rates'!BT55*0.85+25</f>
        <v>75675</v>
      </c>
      <c r="BU55" s="237">
        <f>'BAR BB| Open rates'!BU55*0.85+25</f>
        <v>75675</v>
      </c>
      <c r="BV55" s="237">
        <f>'BAR BB| Open rates'!BV55*0.85+25</f>
        <v>75675</v>
      </c>
      <c r="BW55" s="237">
        <f>'BAR BB| Open rates'!BW55*0.85+25</f>
        <v>75675</v>
      </c>
      <c r="BX55" s="237">
        <f>'BAR BB| Open rates'!BX55*0.85+25</f>
        <v>75675</v>
      </c>
      <c r="BY55" s="237">
        <f>'BAR BB| Open rates'!BY55*0.85+25</f>
        <v>75675</v>
      </c>
      <c r="BZ55" s="237">
        <f>'BAR BB| Open rates'!BZ55*0.85+25</f>
        <v>75675</v>
      </c>
      <c r="CA55" s="237">
        <f>'BAR BB| Open rates'!CA55*0.85+25</f>
        <v>75675</v>
      </c>
      <c r="CB55" s="237">
        <f>'BAR BB| Open rates'!CB55*0.85+25</f>
        <v>75675</v>
      </c>
      <c r="CC55" s="237">
        <f>'BAR BB| Open rates'!CC55*0.85+25</f>
        <v>75675</v>
      </c>
      <c r="CD55" s="237">
        <f>'BAR BB| Open rates'!CD55*0.85+25</f>
        <v>75675</v>
      </c>
      <c r="CE55" s="237">
        <f>'BAR BB| Open rates'!CE55*0.85+25</f>
        <v>75675</v>
      </c>
      <c r="CF55" s="237">
        <f>'BAR BB| Open rates'!CF55*0.85+25</f>
        <v>75675</v>
      </c>
      <c r="CG55" s="237">
        <f>'BAR BB| Open rates'!CG55*0.85+25</f>
        <v>75675</v>
      </c>
      <c r="CH55" s="237">
        <f>'BAR BB| Open rates'!CH55*0.85+25</f>
        <v>75675</v>
      </c>
      <c r="CI55" s="237">
        <f>'BAR BB| Open rates'!CI55*0.85+25</f>
        <v>75675</v>
      </c>
      <c r="CJ55" s="237">
        <f>'BAR BB| Open rates'!CJ55*0.85+25</f>
        <v>75675</v>
      </c>
      <c r="CK55" s="237">
        <f>'BAR BB| Open rates'!CK55*0.85+25</f>
        <v>75675</v>
      </c>
      <c r="CL55" s="237">
        <f>'BAR BB| Open rates'!CL55*0.85+25</f>
        <v>75675</v>
      </c>
      <c r="CM55" s="237">
        <f>'BAR BB| Open rates'!CM55*0.85+25</f>
        <v>75675</v>
      </c>
      <c r="CN55" s="237">
        <f>'BAR BB| Open rates'!CN55*0.85+25</f>
        <v>75675</v>
      </c>
      <c r="CO55" s="237">
        <f>'BAR BB| Open rates'!CO55*0.85+25</f>
        <v>75675</v>
      </c>
      <c r="CP55" s="237">
        <f>'BAR BB| Open rates'!CP55*0.85+25</f>
        <v>75675</v>
      </c>
      <c r="CQ55" s="237">
        <f>'BAR BB| Open rates'!CQ55*0.85+25</f>
        <v>75675</v>
      </c>
      <c r="CR55" s="237">
        <f>'BAR BB| Open rates'!CR55*0.85+25</f>
        <v>75675</v>
      </c>
      <c r="CS55" s="237">
        <f>'BAR BB| Open rates'!CS55*0.85+25</f>
        <v>75675</v>
      </c>
      <c r="CT55" s="237">
        <f>'BAR BB| Open rates'!CT55*0.85+25</f>
        <v>75675</v>
      </c>
      <c r="CU55" s="237">
        <f>'BAR BB| Open rates'!CU55*0.85+25</f>
        <v>75675</v>
      </c>
      <c r="CV55" s="237">
        <f>'BAR BB| Open rates'!CV55*0.85+25</f>
        <v>75675</v>
      </c>
      <c r="CW55" s="237">
        <f>'BAR BB| Open rates'!CW55*0.85+25</f>
        <v>75675</v>
      </c>
      <c r="CX55" s="237">
        <f>'BAR BB| Open rates'!CX55*0.85+25</f>
        <v>75675</v>
      </c>
      <c r="CY55" s="237">
        <f>'BAR BB| Open rates'!CY55*0.85+25</f>
        <v>75675</v>
      </c>
      <c r="CZ55" s="237">
        <f>'BAR BB| Open rates'!CZ55*0.85+25</f>
        <v>75675</v>
      </c>
      <c r="DA55" s="237">
        <f>'BAR BB| Open rates'!DA55*0.85+25</f>
        <v>75675</v>
      </c>
      <c r="DB55" s="237">
        <f>'BAR BB| Open rates'!DB55*0.85+25</f>
        <v>75675</v>
      </c>
      <c r="DC55" s="237">
        <f>'BAR BB| Open rates'!DC55*0.85+25</f>
        <v>75675</v>
      </c>
      <c r="DD55" s="237">
        <f>'BAR BB| Open rates'!DD55*0.85+25</f>
        <v>75675</v>
      </c>
      <c r="DE55" s="237">
        <f>'BAR BB| Open rates'!DE55*0.85+25</f>
        <v>75675</v>
      </c>
      <c r="DF55" s="237">
        <f>'BAR BB| Open rates'!DF55*0.85+25</f>
        <v>75675</v>
      </c>
      <c r="DG55" s="237">
        <f>'BAR BB| Open rates'!DG55*0.85+25</f>
        <v>75675</v>
      </c>
      <c r="DH55" s="237">
        <f>'BAR BB| Open rates'!DH55*0.85+25</f>
        <v>75675</v>
      </c>
      <c r="DI55" s="237">
        <f>'BAR BB| Open rates'!DI55*0.85+25</f>
        <v>75675</v>
      </c>
      <c r="DJ55" s="237">
        <f>'BAR BB| Open rates'!DJ55*0.85+25</f>
        <v>75675</v>
      </c>
      <c r="DK55" s="237">
        <f>'BAR BB| Open rates'!DK55*0.85+25</f>
        <v>75675</v>
      </c>
      <c r="DL55" s="237">
        <f>'BAR BB| Open rates'!DL55*0.85+25</f>
        <v>75675</v>
      </c>
      <c r="DM55" s="237">
        <f>'BAR BB| Open rates'!DM55*0.85+25</f>
        <v>75675</v>
      </c>
      <c r="DN55" s="237">
        <f>'BAR BB| Open rates'!DN55*0.85+25</f>
        <v>75675</v>
      </c>
      <c r="DO55" s="237">
        <f>'BAR BB| Open rates'!DO55*0.85+25</f>
        <v>75675</v>
      </c>
      <c r="DP55" s="237">
        <f>'BAR BB| Open rates'!DP55*0.85+25</f>
        <v>75675</v>
      </c>
      <c r="DQ55" s="237">
        <f>'BAR BB| Open rates'!DQ55*0.85+25</f>
        <v>75675</v>
      </c>
      <c r="DR55" s="237">
        <f>'BAR BB| Open rates'!DR55*0.85+25</f>
        <v>75675</v>
      </c>
      <c r="DS55" s="237">
        <f>'BAR BB| Open rates'!DS55*0.85+25</f>
        <v>75675</v>
      </c>
      <c r="DT55" s="237">
        <f>'BAR BB| Open rates'!DT55*0.85+25</f>
        <v>75675</v>
      </c>
      <c r="DU55" s="237">
        <f>'BAR BB| Open rates'!DU55*0.85+25</f>
        <v>75675</v>
      </c>
      <c r="DV55" s="237">
        <f>'BAR BB| Open rates'!DV55*0.85+25</f>
        <v>75675</v>
      </c>
      <c r="DW55" s="237">
        <f>'BAR BB| Open rates'!DW55*0.85+25</f>
        <v>75675</v>
      </c>
      <c r="DX55" s="237">
        <f>'BAR BB| Open rates'!DX55*0.85+25</f>
        <v>75675</v>
      </c>
      <c r="DY55" s="237">
        <f>'BAR BB| Open rates'!DY55*0.85+25</f>
        <v>75675</v>
      </c>
      <c r="DZ55" s="237">
        <f>'BAR BB| Open rates'!DZ55*0.85+25</f>
        <v>75675</v>
      </c>
      <c r="EA55" s="237">
        <f>'BAR BB| Open rates'!EA55*0.85+25</f>
        <v>75675</v>
      </c>
      <c r="EB55" s="237">
        <f>'BAR BB| Open rates'!EB55*0.85+25</f>
        <v>75675</v>
      </c>
      <c r="EC55" s="237">
        <f>'BAR BB| Open rates'!EC55*0.85+25</f>
        <v>75675</v>
      </c>
      <c r="ED55" s="237">
        <f>'BAR BB| Open rates'!ED55*0.85+25</f>
        <v>75675</v>
      </c>
      <c r="EE55" s="237">
        <f>'BAR BB| Open rates'!EE55*0.85+25</f>
        <v>75675</v>
      </c>
      <c r="EF55" s="237">
        <f>'BAR BB| Open rates'!EF55*0.85+25</f>
        <v>75675</v>
      </c>
      <c r="EG55" s="237">
        <f>'BAR BB| Open rates'!EG55*0.85+25</f>
        <v>75675</v>
      </c>
      <c r="EH55" s="237">
        <f>'BAR BB| Open rates'!EH55*0.85+25</f>
        <v>75675</v>
      </c>
      <c r="EI55" s="237">
        <f>'BAR BB| Open rates'!EI55*0.85+25</f>
        <v>75675</v>
      </c>
      <c r="EJ55" s="237">
        <f>'BAR BB| Open rates'!EJ55*0.85+25</f>
        <v>75675</v>
      </c>
      <c r="EK55" s="237">
        <f>'BAR BB| Open rates'!EK55*0.85+25</f>
        <v>75675</v>
      </c>
      <c r="EL55" s="237">
        <f>'BAR BB| Open rates'!EL55*0.85+25</f>
        <v>75675</v>
      </c>
      <c r="EM55" s="237">
        <f>'BAR BB| Open rates'!EM55*0.85+25</f>
        <v>75675</v>
      </c>
      <c r="EN55" s="237">
        <f>'BAR BB| Open rates'!EN55*0.85+25</f>
        <v>75675</v>
      </c>
      <c r="EO55" s="237">
        <f>'BAR BB| Open rates'!EO55*0.85+25</f>
        <v>75675</v>
      </c>
      <c r="EP55" s="237">
        <f>'BAR BB| Open rates'!EP55*0.85+25</f>
        <v>75675</v>
      </c>
      <c r="EQ55" s="237">
        <f>'BAR BB| Open rates'!EQ55*0.85+25</f>
        <v>75675</v>
      </c>
      <c r="ER55" s="237">
        <f>'BAR BB| Open rates'!ER55*0.85+25</f>
        <v>75675</v>
      </c>
      <c r="ES55" s="237">
        <f>'BAR BB| Open rates'!ES55*0.85+25</f>
        <v>75675</v>
      </c>
      <c r="ET55" s="237">
        <f>'BAR BB| Open rates'!ET55*0.85+25</f>
        <v>75675</v>
      </c>
      <c r="EU55" s="237">
        <f>'BAR BB| Open rates'!EU55*0.85+25</f>
        <v>75675</v>
      </c>
      <c r="EV55" s="237">
        <f>'BAR BB| Open rates'!EV55*0.85+25</f>
        <v>75675</v>
      </c>
      <c r="EW55" s="237">
        <f>'BAR BB| Open rates'!EW55*0.85+25</f>
        <v>75675</v>
      </c>
      <c r="EX55" s="237">
        <f>'BAR BB| Open rates'!EX55*0.85+25</f>
        <v>75675</v>
      </c>
      <c r="EY55" s="237">
        <f>'BAR BB| Open rates'!EY55*0.85+25</f>
        <v>75675</v>
      </c>
      <c r="EZ55" s="237">
        <f>'BAR BB| Open rates'!EZ55*0.85+25</f>
        <v>75675</v>
      </c>
      <c r="FA55" s="237">
        <f>'BAR BB| Open rates'!FA55*0.85+25</f>
        <v>75675</v>
      </c>
      <c r="FB55" s="237">
        <f>'BAR BB| Open rates'!FB55*0.85+25</f>
        <v>75675</v>
      </c>
      <c r="FC55" s="237">
        <f>'BAR BB| Open rates'!FC55*0.85+25</f>
        <v>75675</v>
      </c>
      <c r="FD55" s="237">
        <f>'BAR BB| Open rates'!FD55*0.85+25</f>
        <v>75675</v>
      </c>
      <c r="FE55" s="237">
        <f>'BAR BB| Open rates'!FE55*0.85+25</f>
        <v>75675</v>
      </c>
      <c r="FF55" s="237">
        <f>'BAR BB| Open rates'!FF55*0.85+25</f>
        <v>75675</v>
      </c>
      <c r="FG55" s="237">
        <f>'BAR BB| Open rates'!FG55*0.85+25</f>
        <v>75675</v>
      </c>
      <c r="FH55" s="237">
        <f>'BAR BB| Open rates'!FH55*0.85+25</f>
        <v>75675</v>
      </c>
      <c r="FI55" s="237">
        <f>'BAR BB| Open rates'!FI55*0.85+25</f>
        <v>75675</v>
      </c>
      <c r="FJ55" s="237">
        <f>'BAR BB| Open rates'!FJ55*0.85+25</f>
        <v>75675</v>
      </c>
      <c r="FK55" s="237">
        <f>'BAR BB| Open rates'!FK55*0.85+25</f>
        <v>75675</v>
      </c>
      <c r="FL55" s="237">
        <f>'BAR BB| Open rates'!FL55*0.85+25</f>
        <v>75675</v>
      </c>
      <c r="FM55" s="237">
        <f>'BAR BB| Open rates'!FM55*0.85+25</f>
        <v>75675</v>
      </c>
      <c r="FN55" s="237">
        <f>'BAR BB| Open rates'!FN55*0.85+25</f>
        <v>75675</v>
      </c>
      <c r="FO55" s="237">
        <f>'BAR BB| Open rates'!FO55*0.85+25</f>
        <v>75675</v>
      </c>
      <c r="FP55" s="237">
        <f>'BAR BB| Open rates'!FP55*0.85+25</f>
        <v>75675</v>
      </c>
      <c r="FQ55" s="237">
        <f>'BAR BB| Open rates'!FQ55*0.85+25</f>
        <v>75675</v>
      </c>
      <c r="FR55" s="237">
        <f>'BAR BB| Open rates'!FR55*0.85+25</f>
        <v>75675</v>
      </c>
      <c r="FS55" s="237">
        <f>'BAR BB| Open rates'!FS55*0.85+25</f>
        <v>75675</v>
      </c>
      <c r="FT55" s="237">
        <f>'BAR BB| Open rates'!FT55*0.85+25</f>
        <v>75675</v>
      </c>
      <c r="FU55" s="237">
        <f>'BAR BB| Open rates'!FU55*0.85+25</f>
        <v>75675</v>
      </c>
      <c r="FV55" s="237">
        <f>'BAR BB| Open rates'!FV55*0.85+25</f>
        <v>75675</v>
      </c>
      <c r="FW55" s="237">
        <f>'BAR BB| Open rates'!FW55*0.85+25</f>
        <v>75675</v>
      </c>
      <c r="FX55" s="237">
        <f>'BAR BB| Open rates'!FX55*0.85+25</f>
        <v>75675</v>
      </c>
      <c r="FY55" s="237">
        <f>'BAR BB| Open rates'!FY55*0.85+25</f>
        <v>75675</v>
      </c>
      <c r="FZ55" s="237">
        <f>'BAR BB| Open rates'!FZ55*0.85+25</f>
        <v>75675</v>
      </c>
      <c r="GA55" s="237">
        <f>'BAR BB| Open rates'!GA55*0.85+25</f>
        <v>75675</v>
      </c>
      <c r="GB55" s="237">
        <f>'BAR BB| Open rates'!GB55*0.85+25</f>
        <v>75675</v>
      </c>
      <c r="GC55" s="237">
        <f>'BAR BB| Open rates'!GC55*0.85+25</f>
        <v>75675</v>
      </c>
      <c r="GD55" s="237">
        <f>'BAR BB| Open rates'!GD55*0.85+25</f>
        <v>75675</v>
      </c>
      <c r="GE55" s="237">
        <f>'BAR BB| Open rates'!GE55*0.85+25</f>
        <v>75675</v>
      </c>
    </row>
    <row r="56" spans="1:187" x14ac:dyDescent="0.2">
      <c r="A56" s="237">
        <v>5</v>
      </c>
      <c r="B56" s="237">
        <f>'BAR BB| Open rates'!B56*0.85+25</f>
        <v>95225</v>
      </c>
      <c r="C56" s="237">
        <f>'BAR BB| Open rates'!C56*0.85+25</f>
        <v>95225</v>
      </c>
      <c r="D56" s="237">
        <f>'BAR BB| Open rates'!D56*0.85+25</f>
        <v>95225</v>
      </c>
      <c r="E56" s="237">
        <f>'BAR BB| Open rates'!E56*0.85+25</f>
        <v>95225</v>
      </c>
      <c r="F56" s="237">
        <f>'BAR BB| Open rates'!F56*0.85+25</f>
        <v>95225</v>
      </c>
      <c r="G56" s="237">
        <f>'BAR BB| Open rates'!G56*0.85+25</f>
        <v>95225</v>
      </c>
      <c r="H56" s="237">
        <f>'BAR BB| Open rates'!H56*0.85+25</f>
        <v>95225</v>
      </c>
      <c r="I56" s="237">
        <f>'BAR BB| Open rates'!I56*0.85+25</f>
        <v>95225</v>
      </c>
      <c r="J56" s="237">
        <f>'BAR BB| Open rates'!J56*0.85+25</f>
        <v>95225</v>
      </c>
      <c r="K56" s="237">
        <f>'BAR BB| Open rates'!K56*0.85+25</f>
        <v>95225</v>
      </c>
      <c r="L56" s="237">
        <f>'BAR BB| Open rates'!L56*0.85+25</f>
        <v>95225</v>
      </c>
      <c r="M56" s="237">
        <f>'BAR BB| Open rates'!M56*0.85+25</f>
        <v>95225</v>
      </c>
      <c r="N56" s="237">
        <f>'BAR BB| Open rates'!N56*0.85+25</f>
        <v>95225</v>
      </c>
      <c r="O56" s="237">
        <f>'BAR BB| Open rates'!O56*0.85+25</f>
        <v>95225</v>
      </c>
      <c r="P56" s="237">
        <f>'BAR BB| Open rates'!P56*0.85+25</f>
        <v>95225</v>
      </c>
      <c r="Q56" s="237">
        <f>'BAR BB| Open rates'!Q56*0.85+25</f>
        <v>95225</v>
      </c>
      <c r="R56" s="237">
        <f>'BAR BB| Open rates'!R56*0.85+25</f>
        <v>95225</v>
      </c>
      <c r="S56" s="237">
        <f>'BAR BB| Open rates'!S56*0.85+25</f>
        <v>95225</v>
      </c>
      <c r="T56" s="237">
        <f>'BAR BB| Open rates'!T56*0.85+25</f>
        <v>95225</v>
      </c>
      <c r="U56" s="237">
        <f>'BAR BB| Open rates'!U56*0.85+25</f>
        <v>95225</v>
      </c>
      <c r="V56" s="237">
        <f>'BAR BB| Open rates'!V56*0.85+25</f>
        <v>95225</v>
      </c>
      <c r="W56" s="237">
        <f>'BAR BB| Open rates'!W56*0.85+25</f>
        <v>95225</v>
      </c>
      <c r="X56" s="237">
        <f>'BAR BB| Open rates'!X56*0.85+25</f>
        <v>95225</v>
      </c>
      <c r="Y56" s="237">
        <f>'BAR BB| Open rates'!Y56*0.85+25</f>
        <v>95225</v>
      </c>
      <c r="Z56" s="237">
        <f>'BAR BB| Open rates'!Z56*0.85+25</f>
        <v>95225</v>
      </c>
      <c r="AA56" s="237">
        <f>'BAR BB| Open rates'!AA56*0.85+25</f>
        <v>95225</v>
      </c>
      <c r="AB56" s="237">
        <f>'BAR BB| Open rates'!AB56*0.85+25</f>
        <v>95225</v>
      </c>
      <c r="AC56" s="237">
        <f>'BAR BB| Open rates'!AC56*0.85+25</f>
        <v>95225</v>
      </c>
      <c r="AD56" s="237">
        <f>'BAR BB| Open rates'!AD56*0.85+25</f>
        <v>95225</v>
      </c>
      <c r="AE56" s="237">
        <f>'BAR BB| Open rates'!AE56*0.85+25</f>
        <v>95225</v>
      </c>
      <c r="AF56" s="237">
        <f>'BAR BB| Open rates'!AF56*0.85+25</f>
        <v>95225</v>
      </c>
      <c r="AG56" s="237">
        <f>'BAR BB| Open rates'!AG56*0.85+25</f>
        <v>95225</v>
      </c>
      <c r="AH56" s="237">
        <f>'BAR BB| Open rates'!AH56*0.85+25</f>
        <v>95225</v>
      </c>
      <c r="AI56" s="237">
        <f>'BAR BB| Open rates'!AI56*0.85+25</f>
        <v>95225</v>
      </c>
      <c r="AJ56" s="237">
        <f>'BAR BB| Open rates'!AJ56*0.85+25</f>
        <v>95225</v>
      </c>
      <c r="AK56" s="237">
        <f>'BAR BB| Open rates'!AK56*0.85+25</f>
        <v>95225</v>
      </c>
      <c r="AL56" s="237">
        <f>'BAR BB| Open rates'!AL56*0.85+25</f>
        <v>95225</v>
      </c>
      <c r="AM56" s="237">
        <f>'BAR BB| Open rates'!AM56*0.85+25</f>
        <v>95225</v>
      </c>
      <c r="AN56" s="237">
        <f>'BAR BB| Open rates'!AN56*0.85+25</f>
        <v>95225</v>
      </c>
      <c r="AO56" s="237">
        <f>'BAR BB| Open rates'!AO56*0.85+25</f>
        <v>95225</v>
      </c>
      <c r="AP56" s="237">
        <f>'BAR BB| Open rates'!AP56*0.85+25</f>
        <v>95225</v>
      </c>
      <c r="AQ56" s="237">
        <f>'BAR BB| Open rates'!AQ56*0.85+25</f>
        <v>95225</v>
      </c>
      <c r="AR56" s="237">
        <f>'BAR BB| Open rates'!AR56*0.85+25</f>
        <v>95225</v>
      </c>
      <c r="AS56" s="237">
        <f>'BAR BB| Open rates'!AS56*0.85+25</f>
        <v>95225</v>
      </c>
      <c r="AT56" s="237">
        <f>'BAR BB| Open rates'!AT56*0.85+25</f>
        <v>95225</v>
      </c>
      <c r="AU56" s="237">
        <f>'BAR BB| Open rates'!AU56*0.85+25</f>
        <v>95225</v>
      </c>
      <c r="AV56" s="237">
        <f>'BAR BB| Open rates'!AV56*0.85+25</f>
        <v>95225</v>
      </c>
      <c r="AW56" s="237">
        <f>'BAR BB| Open rates'!AW56*0.85+25</f>
        <v>95225</v>
      </c>
      <c r="AX56" s="237">
        <f>'BAR BB| Open rates'!AX56*0.85+25</f>
        <v>95225</v>
      </c>
      <c r="AY56" s="237">
        <f>'BAR BB| Open rates'!AY56*0.85+25</f>
        <v>95225</v>
      </c>
      <c r="AZ56" s="237">
        <f>'BAR BB| Open rates'!AZ56*0.85+25</f>
        <v>95225</v>
      </c>
      <c r="BA56" s="237">
        <f>'BAR BB| Open rates'!BA56*0.85+25</f>
        <v>95225</v>
      </c>
      <c r="BB56" s="237">
        <f>'BAR BB| Open rates'!BB56*0.85+25</f>
        <v>95225</v>
      </c>
      <c r="BC56" s="237">
        <f>'BAR BB| Open rates'!BC56*0.85+25</f>
        <v>95225</v>
      </c>
      <c r="BD56" s="237">
        <f>'BAR BB| Open rates'!BD56*0.85+25</f>
        <v>95225</v>
      </c>
      <c r="BE56" s="237">
        <f>'BAR BB| Open rates'!BE56*0.85+25</f>
        <v>95225</v>
      </c>
      <c r="BF56" s="237">
        <f>'BAR BB| Open rates'!BF56*0.85+25</f>
        <v>95225</v>
      </c>
      <c r="BG56" s="237">
        <f>'BAR BB| Open rates'!BG56*0.85+25</f>
        <v>95225</v>
      </c>
      <c r="BH56" s="237">
        <f>'BAR BB| Open rates'!BH56*0.85+25</f>
        <v>95225</v>
      </c>
      <c r="BI56" s="237">
        <f>'BAR BB| Open rates'!BI56*0.85+25</f>
        <v>95225</v>
      </c>
      <c r="BJ56" s="237">
        <f>'BAR BB| Open rates'!BJ56*0.85+25</f>
        <v>95225</v>
      </c>
      <c r="BK56" s="237">
        <f>'BAR BB| Open rates'!BK56*0.85+25</f>
        <v>95225</v>
      </c>
      <c r="BL56" s="237">
        <f>'BAR BB| Open rates'!BL56*0.85+25</f>
        <v>95225</v>
      </c>
      <c r="BM56" s="237">
        <f>'BAR BB| Open rates'!BM56*0.85+25</f>
        <v>95225</v>
      </c>
      <c r="BN56" s="237">
        <f>'BAR BB| Open rates'!BN56*0.85+25</f>
        <v>95225</v>
      </c>
      <c r="BO56" s="237">
        <f>'BAR BB| Open rates'!BO56*0.85+25</f>
        <v>95225</v>
      </c>
      <c r="BP56" s="237">
        <f>'BAR BB| Open rates'!BP56*0.85+25</f>
        <v>95225</v>
      </c>
      <c r="BQ56" s="237">
        <f>'BAR BB| Open rates'!BQ56*0.85+25</f>
        <v>78225</v>
      </c>
      <c r="BR56" s="237">
        <f>'BAR BB| Open rates'!BR56*0.85+25</f>
        <v>78225</v>
      </c>
      <c r="BS56" s="237">
        <f>'BAR BB| Open rates'!BS56*0.85+25</f>
        <v>78225</v>
      </c>
      <c r="BT56" s="237">
        <f>'BAR BB| Open rates'!BT56*0.85+25</f>
        <v>78225</v>
      </c>
      <c r="BU56" s="237">
        <f>'BAR BB| Open rates'!BU56*0.85+25</f>
        <v>78225</v>
      </c>
      <c r="BV56" s="237">
        <f>'BAR BB| Open rates'!BV56*0.85+25</f>
        <v>78225</v>
      </c>
      <c r="BW56" s="237">
        <f>'BAR BB| Open rates'!BW56*0.85+25</f>
        <v>78225</v>
      </c>
      <c r="BX56" s="237">
        <f>'BAR BB| Open rates'!BX56*0.85+25</f>
        <v>78225</v>
      </c>
      <c r="BY56" s="237">
        <f>'BAR BB| Open rates'!BY56*0.85+25</f>
        <v>78225</v>
      </c>
      <c r="BZ56" s="237">
        <f>'BAR BB| Open rates'!BZ56*0.85+25</f>
        <v>78225</v>
      </c>
      <c r="CA56" s="237">
        <f>'BAR BB| Open rates'!CA56*0.85+25</f>
        <v>78225</v>
      </c>
      <c r="CB56" s="237">
        <f>'BAR BB| Open rates'!CB56*0.85+25</f>
        <v>78225</v>
      </c>
      <c r="CC56" s="237">
        <f>'BAR BB| Open rates'!CC56*0.85+25</f>
        <v>78225</v>
      </c>
      <c r="CD56" s="237">
        <f>'BAR BB| Open rates'!CD56*0.85+25</f>
        <v>78225</v>
      </c>
      <c r="CE56" s="237">
        <f>'BAR BB| Open rates'!CE56*0.85+25</f>
        <v>78225</v>
      </c>
      <c r="CF56" s="237">
        <f>'BAR BB| Open rates'!CF56*0.85+25</f>
        <v>78225</v>
      </c>
      <c r="CG56" s="237">
        <f>'BAR BB| Open rates'!CG56*0.85+25</f>
        <v>78225</v>
      </c>
      <c r="CH56" s="237">
        <f>'BAR BB| Open rates'!CH56*0.85+25</f>
        <v>78225</v>
      </c>
      <c r="CI56" s="237">
        <f>'BAR BB| Open rates'!CI56*0.85+25</f>
        <v>78225</v>
      </c>
      <c r="CJ56" s="237">
        <f>'BAR BB| Open rates'!CJ56*0.85+25</f>
        <v>78225</v>
      </c>
      <c r="CK56" s="237">
        <f>'BAR BB| Open rates'!CK56*0.85+25</f>
        <v>78225</v>
      </c>
      <c r="CL56" s="237">
        <f>'BAR BB| Open rates'!CL56*0.85+25</f>
        <v>78225</v>
      </c>
      <c r="CM56" s="237">
        <f>'BAR BB| Open rates'!CM56*0.85+25</f>
        <v>78225</v>
      </c>
      <c r="CN56" s="237">
        <f>'BAR BB| Open rates'!CN56*0.85+25</f>
        <v>78225</v>
      </c>
      <c r="CO56" s="237">
        <f>'BAR BB| Open rates'!CO56*0.85+25</f>
        <v>78225</v>
      </c>
      <c r="CP56" s="237">
        <f>'BAR BB| Open rates'!CP56*0.85+25</f>
        <v>78225</v>
      </c>
      <c r="CQ56" s="237">
        <f>'BAR BB| Open rates'!CQ56*0.85+25</f>
        <v>78225</v>
      </c>
      <c r="CR56" s="237">
        <f>'BAR BB| Open rates'!CR56*0.85+25</f>
        <v>78225</v>
      </c>
      <c r="CS56" s="237">
        <f>'BAR BB| Open rates'!CS56*0.85+25</f>
        <v>78225</v>
      </c>
      <c r="CT56" s="237">
        <f>'BAR BB| Open rates'!CT56*0.85+25</f>
        <v>78225</v>
      </c>
      <c r="CU56" s="237">
        <f>'BAR BB| Open rates'!CU56*0.85+25</f>
        <v>78225</v>
      </c>
      <c r="CV56" s="237">
        <f>'BAR BB| Open rates'!CV56*0.85+25</f>
        <v>78225</v>
      </c>
      <c r="CW56" s="237">
        <f>'BAR BB| Open rates'!CW56*0.85+25</f>
        <v>78225</v>
      </c>
      <c r="CX56" s="237">
        <f>'BAR BB| Open rates'!CX56*0.85+25</f>
        <v>78225</v>
      </c>
      <c r="CY56" s="237">
        <f>'BAR BB| Open rates'!CY56*0.85+25</f>
        <v>78225</v>
      </c>
      <c r="CZ56" s="237">
        <f>'BAR BB| Open rates'!CZ56*0.85+25</f>
        <v>78225</v>
      </c>
      <c r="DA56" s="237">
        <f>'BAR BB| Open rates'!DA56*0.85+25</f>
        <v>78225</v>
      </c>
      <c r="DB56" s="237">
        <f>'BAR BB| Open rates'!DB56*0.85+25</f>
        <v>78225</v>
      </c>
      <c r="DC56" s="237">
        <f>'BAR BB| Open rates'!DC56*0.85+25</f>
        <v>78225</v>
      </c>
      <c r="DD56" s="237">
        <f>'BAR BB| Open rates'!DD56*0.85+25</f>
        <v>78225</v>
      </c>
      <c r="DE56" s="237">
        <f>'BAR BB| Open rates'!DE56*0.85+25</f>
        <v>78225</v>
      </c>
      <c r="DF56" s="237">
        <f>'BAR BB| Open rates'!DF56*0.85+25</f>
        <v>78225</v>
      </c>
      <c r="DG56" s="237">
        <f>'BAR BB| Open rates'!DG56*0.85+25</f>
        <v>78225</v>
      </c>
      <c r="DH56" s="237">
        <f>'BAR BB| Open rates'!DH56*0.85+25</f>
        <v>78225</v>
      </c>
      <c r="DI56" s="237">
        <f>'BAR BB| Open rates'!DI56*0.85+25</f>
        <v>78225</v>
      </c>
      <c r="DJ56" s="237">
        <f>'BAR BB| Open rates'!DJ56*0.85+25</f>
        <v>78225</v>
      </c>
      <c r="DK56" s="237">
        <f>'BAR BB| Open rates'!DK56*0.85+25</f>
        <v>78225</v>
      </c>
      <c r="DL56" s="237">
        <f>'BAR BB| Open rates'!DL56*0.85+25</f>
        <v>78225</v>
      </c>
      <c r="DM56" s="237">
        <f>'BAR BB| Open rates'!DM56*0.85+25</f>
        <v>78225</v>
      </c>
      <c r="DN56" s="237">
        <f>'BAR BB| Open rates'!DN56*0.85+25</f>
        <v>78225</v>
      </c>
      <c r="DO56" s="237">
        <f>'BAR BB| Open rates'!DO56*0.85+25</f>
        <v>78225</v>
      </c>
      <c r="DP56" s="237">
        <f>'BAR BB| Open rates'!DP56*0.85+25</f>
        <v>78225</v>
      </c>
      <c r="DQ56" s="237">
        <f>'BAR BB| Open rates'!DQ56*0.85+25</f>
        <v>78225</v>
      </c>
      <c r="DR56" s="237">
        <f>'BAR BB| Open rates'!DR56*0.85+25</f>
        <v>78225</v>
      </c>
      <c r="DS56" s="237">
        <f>'BAR BB| Open rates'!DS56*0.85+25</f>
        <v>78225</v>
      </c>
      <c r="DT56" s="237">
        <f>'BAR BB| Open rates'!DT56*0.85+25</f>
        <v>78225</v>
      </c>
      <c r="DU56" s="237">
        <f>'BAR BB| Open rates'!DU56*0.85+25</f>
        <v>78225</v>
      </c>
      <c r="DV56" s="237">
        <f>'BAR BB| Open rates'!DV56*0.85+25</f>
        <v>78225</v>
      </c>
      <c r="DW56" s="237">
        <f>'BAR BB| Open rates'!DW56*0.85+25</f>
        <v>78225</v>
      </c>
      <c r="DX56" s="237">
        <f>'BAR BB| Open rates'!DX56*0.85+25</f>
        <v>78225</v>
      </c>
      <c r="DY56" s="237">
        <f>'BAR BB| Open rates'!DY56*0.85+25</f>
        <v>78225</v>
      </c>
      <c r="DZ56" s="237">
        <f>'BAR BB| Open rates'!DZ56*0.85+25</f>
        <v>78225</v>
      </c>
      <c r="EA56" s="237">
        <f>'BAR BB| Open rates'!EA56*0.85+25</f>
        <v>78225</v>
      </c>
      <c r="EB56" s="237">
        <f>'BAR BB| Open rates'!EB56*0.85+25</f>
        <v>78225</v>
      </c>
      <c r="EC56" s="237">
        <f>'BAR BB| Open rates'!EC56*0.85+25</f>
        <v>78225</v>
      </c>
      <c r="ED56" s="237">
        <f>'BAR BB| Open rates'!ED56*0.85+25</f>
        <v>78225</v>
      </c>
      <c r="EE56" s="237">
        <f>'BAR BB| Open rates'!EE56*0.85+25</f>
        <v>78225</v>
      </c>
      <c r="EF56" s="237">
        <f>'BAR BB| Open rates'!EF56*0.85+25</f>
        <v>78225</v>
      </c>
      <c r="EG56" s="237">
        <f>'BAR BB| Open rates'!EG56*0.85+25</f>
        <v>78225</v>
      </c>
      <c r="EH56" s="237">
        <f>'BAR BB| Open rates'!EH56*0.85+25</f>
        <v>78225</v>
      </c>
      <c r="EI56" s="237">
        <f>'BAR BB| Open rates'!EI56*0.85+25</f>
        <v>78225</v>
      </c>
      <c r="EJ56" s="237">
        <f>'BAR BB| Open rates'!EJ56*0.85+25</f>
        <v>78225</v>
      </c>
      <c r="EK56" s="237">
        <f>'BAR BB| Open rates'!EK56*0.85+25</f>
        <v>78225</v>
      </c>
      <c r="EL56" s="237">
        <f>'BAR BB| Open rates'!EL56*0.85+25</f>
        <v>78225</v>
      </c>
      <c r="EM56" s="237">
        <f>'BAR BB| Open rates'!EM56*0.85+25</f>
        <v>78225</v>
      </c>
      <c r="EN56" s="237">
        <f>'BAR BB| Open rates'!EN56*0.85+25</f>
        <v>78225</v>
      </c>
      <c r="EO56" s="237">
        <f>'BAR BB| Open rates'!EO56*0.85+25</f>
        <v>78225</v>
      </c>
      <c r="EP56" s="237">
        <f>'BAR BB| Open rates'!EP56*0.85+25</f>
        <v>78225</v>
      </c>
      <c r="EQ56" s="237">
        <f>'BAR BB| Open rates'!EQ56*0.85+25</f>
        <v>78225</v>
      </c>
      <c r="ER56" s="237">
        <f>'BAR BB| Open rates'!ER56*0.85+25</f>
        <v>78225</v>
      </c>
      <c r="ES56" s="237">
        <f>'BAR BB| Open rates'!ES56*0.85+25</f>
        <v>78225</v>
      </c>
      <c r="ET56" s="237">
        <f>'BAR BB| Open rates'!ET56*0.85+25</f>
        <v>78225</v>
      </c>
      <c r="EU56" s="237">
        <f>'BAR BB| Open rates'!EU56*0.85+25</f>
        <v>78225</v>
      </c>
      <c r="EV56" s="237">
        <f>'BAR BB| Open rates'!EV56*0.85+25</f>
        <v>78225</v>
      </c>
      <c r="EW56" s="237">
        <f>'BAR BB| Open rates'!EW56*0.85+25</f>
        <v>78225</v>
      </c>
      <c r="EX56" s="237">
        <f>'BAR BB| Open rates'!EX56*0.85+25</f>
        <v>78225</v>
      </c>
      <c r="EY56" s="237">
        <f>'BAR BB| Open rates'!EY56*0.85+25</f>
        <v>78225</v>
      </c>
      <c r="EZ56" s="237">
        <f>'BAR BB| Open rates'!EZ56*0.85+25</f>
        <v>78225</v>
      </c>
      <c r="FA56" s="237">
        <f>'BAR BB| Open rates'!FA56*0.85+25</f>
        <v>78225</v>
      </c>
      <c r="FB56" s="237">
        <f>'BAR BB| Open rates'!FB56*0.85+25</f>
        <v>78225</v>
      </c>
      <c r="FC56" s="237">
        <f>'BAR BB| Open rates'!FC56*0.85+25</f>
        <v>78225</v>
      </c>
      <c r="FD56" s="237">
        <f>'BAR BB| Open rates'!FD56*0.85+25</f>
        <v>78225</v>
      </c>
      <c r="FE56" s="237">
        <f>'BAR BB| Open rates'!FE56*0.85+25</f>
        <v>78225</v>
      </c>
      <c r="FF56" s="237">
        <f>'BAR BB| Open rates'!FF56*0.85+25</f>
        <v>78225</v>
      </c>
      <c r="FG56" s="237">
        <f>'BAR BB| Open rates'!FG56*0.85+25</f>
        <v>78225</v>
      </c>
      <c r="FH56" s="237">
        <f>'BAR BB| Open rates'!FH56*0.85+25</f>
        <v>78225</v>
      </c>
      <c r="FI56" s="237">
        <f>'BAR BB| Open rates'!FI56*0.85+25</f>
        <v>78225</v>
      </c>
      <c r="FJ56" s="237">
        <f>'BAR BB| Open rates'!FJ56*0.85+25</f>
        <v>78225</v>
      </c>
      <c r="FK56" s="237">
        <f>'BAR BB| Open rates'!FK56*0.85+25</f>
        <v>78225</v>
      </c>
      <c r="FL56" s="237">
        <f>'BAR BB| Open rates'!FL56*0.85+25</f>
        <v>78225</v>
      </c>
      <c r="FM56" s="237">
        <f>'BAR BB| Open rates'!FM56*0.85+25</f>
        <v>78225</v>
      </c>
      <c r="FN56" s="237">
        <f>'BAR BB| Open rates'!FN56*0.85+25</f>
        <v>78225</v>
      </c>
      <c r="FO56" s="237">
        <f>'BAR BB| Open rates'!FO56*0.85+25</f>
        <v>78225</v>
      </c>
      <c r="FP56" s="237">
        <f>'BAR BB| Open rates'!FP56*0.85+25</f>
        <v>78225</v>
      </c>
      <c r="FQ56" s="237">
        <f>'BAR BB| Open rates'!FQ56*0.85+25</f>
        <v>78225</v>
      </c>
      <c r="FR56" s="237">
        <f>'BAR BB| Open rates'!FR56*0.85+25</f>
        <v>78225</v>
      </c>
      <c r="FS56" s="237">
        <f>'BAR BB| Open rates'!FS56*0.85+25</f>
        <v>78225</v>
      </c>
      <c r="FT56" s="237">
        <f>'BAR BB| Open rates'!FT56*0.85+25</f>
        <v>78225</v>
      </c>
      <c r="FU56" s="237">
        <f>'BAR BB| Open rates'!FU56*0.85+25</f>
        <v>78225</v>
      </c>
      <c r="FV56" s="237">
        <f>'BAR BB| Open rates'!FV56*0.85+25</f>
        <v>78225</v>
      </c>
      <c r="FW56" s="237">
        <f>'BAR BB| Open rates'!FW56*0.85+25</f>
        <v>78225</v>
      </c>
      <c r="FX56" s="237">
        <f>'BAR BB| Open rates'!FX56*0.85+25</f>
        <v>78225</v>
      </c>
      <c r="FY56" s="237">
        <f>'BAR BB| Open rates'!FY56*0.85+25</f>
        <v>78225</v>
      </c>
      <c r="FZ56" s="237">
        <f>'BAR BB| Open rates'!FZ56*0.85+25</f>
        <v>78225</v>
      </c>
      <c r="GA56" s="237">
        <f>'BAR BB| Open rates'!GA56*0.85+25</f>
        <v>78225</v>
      </c>
      <c r="GB56" s="237">
        <f>'BAR BB| Open rates'!GB56*0.85+25</f>
        <v>78225</v>
      </c>
      <c r="GC56" s="237">
        <f>'BAR BB| Open rates'!GC56*0.85+25</f>
        <v>78225</v>
      </c>
      <c r="GD56" s="237">
        <f>'BAR BB| Open rates'!GD56*0.85+25</f>
        <v>78225</v>
      </c>
      <c r="GE56" s="237">
        <f>'BAR BB| Open rates'!GE56*0.85+25</f>
        <v>78225</v>
      </c>
    </row>
    <row r="57" spans="1:187" x14ac:dyDescent="0.2">
      <c r="A57" s="237">
        <v>6</v>
      </c>
      <c r="B57" s="237">
        <f>'BAR BB| Open rates'!B57*0.85+25</f>
        <v>97775</v>
      </c>
      <c r="C57" s="237">
        <f>'BAR BB| Open rates'!C57*0.85+25</f>
        <v>97775</v>
      </c>
      <c r="D57" s="237">
        <f>'BAR BB| Open rates'!D57*0.85+25</f>
        <v>97775</v>
      </c>
      <c r="E57" s="237">
        <f>'BAR BB| Open rates'!E57*0.85+25</f>
        <v>97775</v>
      </c>
      <c r="F57" s="237">
        <f>'BAR BB| Open rates'!F57*0.85+25</f>
        <v>97775</v>
      </c>
      <c r="G57" s="237">
        <f>'BAR BB| Open rates'!G57*0.85+25</f>
        <v>97775</v>
      </c>
      <c r="H57" s="237">
        <f>'BAR BB| Open rates'!H57*0.85+25</f>
        <v>97775</v>
      </c>
      <c r="I57" s="237">
        <f>'BAR BB| Open rates'!I57*0.85+25</f>
        <v>97775</v>
      </c>
      <c r="J57" s="237">
        <f>'BAR BB| Open rates'!J57*0.85+25</f>
        <v>97775</v>
      </c>
      <c r="K57" s="237">
        <f>'BAR BB| Open rates'!K57*0.85+25</f>
        <v>97775</v>
      </c>
      <c r="L57" s="237">
        <f>'BAR BB| Open rates'!L57*0.85+25</f>
        <v>97775</v>
      </c>
      <c r="M57" s="237">
        <f>'BAR BB| Open rates'!M57*0.85+25</f>
        <v>97775</v>
      </c>
      <c r="N57" s="237">
        <f>'BAR BB| Open rates'!N57*0.85+25</f>
        <v>97775</v>
      </c>
      <c r="O57" s="237">
        <f>'BAR BB| Open rates'!O57*0.85+25</f>
        <v>97775</v>
      </c>
      <c r="P57" s="237">
        <f>'BAR BB| Open rates'!P57*0.85+25</f>
        <v>97775</v>
      </c>
      <c r="Q57" s="237">
        <f>'BAR BB| Open rates'!Q57*0.85+25</f>
        <v>97775</v>
      </c>
      <c r="R57" s="237">
        <f>'BAR BB| Open rates'!R57*0.85+25</f>
        <v>97775</v>
      </c>
      <c r="S57" s="237">
        <f>'BAR BB| Open rates'!S57*0.85+25</f>
        <v>97775</v>
      </c>
      <c r="T57" s="237">
        <f>'BAR BB| Open rates'!T57*0.85+25</f>
        <v>97775</v>
      </c>
      <c r="U57" s="237">
        <f>'BAR BB| Open rates'!U57*0.85+25</f>
        <v>97775</v>
      </c>
      <c r="V57" s="237">
        <f>'BAR BB| Open rates'!V57*0.85+25</f>
        <v>97775</v>
      </c>
      <c r="W57" s="237">
        <f>'BAR BB| Open rates'!W57*0.85+25</f>
        <v>97775</v>
      </c>
      <c r="X57" s="237">
        <f>'BAR BB| Open rates'!X57*0.85+25</f>
        <v>97775</v>
      </c>
      <c r="Y57" s="237">
        <f>'BAR BB| Open rates'!Y57*0.85+25</f>
        <v>97775</v>
      </c>
      <c r="Z57" s="237">
        <f>'BAR BB| Open rates'!Z57*0.85+25</f>
        <v>97775</v>
      </c>
      <c r="AA57" s="237">
        <f>'BAR BB| Open rates'!AA57*0.85+25</f>
        <v>97775</v>
      </c>
      <c r="AB57" s="237">
        <f>'BAR BB| Open rates'!AB57*0.85+25</f>
        <v>97775</v>
      </c>
      <c r="AC57" s="237">
        <f>'BAR BB| Open rates'!AC57*0.85+25</f>
        <v>97775</v>
      </c>
      <c r="AD57" s="237">
        <f>'BAR BB| Open rates'!AD57*0.85+25</f>
        <v>97775</v>
      </c>
      <c r="AE57" s="237">
        <f>'BAR BB| Open rates'!AE57*0.85+25</f>
        <v>97775</v>
      </c>
      <c r="AF57" s="237">
        <f>'BAR BB| Open rates'!AF57*0.85+25</f>
        <v>97775</v>
      </c>
      <c r="AG57" s="237">
        <f>'BAR BB| Open rates'!AG57*0.85+25</f>
        <v>97775</v>
      </c>
      <c r="AH57" s="237">
        <f>'BAR BB| Open rates'!AH57*0.85+25</f>
        <v>97775</v>
      </c>
      <c r="AI57" s="237">
        <f>'BAR BB| Open rates'!AI57*0.85+25</f>
        <v>97775</v>
      </c>
      <c r="AJ57" s="237">
        <f>'BAR BB| Open rates'!AJ57*0.85+25</f>
        <v>97775</v>
      </c>
      <c r="AK57" s="237">
        <f>'BAR BB| Open rates'!AK57*0.85+25</f>
        <v>97775</v>
      </c>
      <c r="AL57" s="237">
        <f>'BAR BB| Open rates'!AL57*0.85+25</f>
        <v>97775</v>
      </c>
      <c r="AM57" s="237">
        <f>'BAR BB| Open rates'!AM57*0.85+25</f>
        <v>97775</v>
      </c>
      <c r="AN57" s="237">
        <f>'BAR BB| Open rates'!AN57*0.85+25</f>
        <v>97775</v>
      </c>
      <c r="AO57" s="237">
        <f>'BAR BB| Open rates'!AO57*0.85+25</f>
        <v>97775</v>
      </c>
      <c r="AP57" s="237">
        <f>'BAR BB| Open rates'!AP57*0.85+25</f>
        <v>97775</v>
      </c>
      <c r="AQ57" s="237">
        <f>'BAR BB| Open rates'!AQ57*0.85+25</f>
        <v>97775</v>
      </c>
      <c r="AR57" s="237">
        <f>'BAR BB| Open rates'!AR57*0.85+25</f>
        <v>97775</v>
      </c>
      <c r="AS57" s="237">
        <f>'BAR BB| Open rates'!AS57*0.85+25</f>
        <v>97775</v>
      </c>
      <c r="AT57" s="237">
        <f>'BAR BB| Open rates'!AT57*0.85+25</f>
        <v>97775</v>
      </c>
      <c r="AU57" s="237">
        <f>'BAR BB| Open rates'!AU57*0.85+25</f>
        <v>97775</v>
      </c>
      <c r="AV57" s="237">
        <f>'BAR BB| Open rates'!AV57*0.85+25</f>
        <v>97775</v>
      </c>
      <c r="AW57" s="237">
        <f>'BAR BB| Open rates'!AW57*0.85+25</f>
        <v>97775</v>
      </c>
      <c r="AX57" s="237">
        <f>'BAR BB| Open rates'!AX57*0.85+25</f>
        <v>97775</v>
      </c>
      <c r="AY57" s="237">
        <f>'BAR BB| Open rates'!AY57*0.85+25</f>
        <v>97775</v>
      </c>
      <c r="AZ57" s="237">
        <f>'BAR BB| Open rates'!AZ57*0.85+25</f>
        <v>97775</v>
      </c>
      <c r="BA57" s="237">
        <f>'BAR BB| Open rates'!BA57*0.85+25</f>
        <v>97775</v>
      </c>
      <c r="BB57" s="237">
        <f>'BAR BB| Open rates'!BB57*0.85+25</f>
        <v>97775</v>
      </c>
      <c r="BC57" s="237">
        <f>'BAR BB| Open rates'!BC57*0.85+25</f>
        <v>97775</v>
      </c>
      <c r="BD57" s="237">
        <f>'BAR BB| Open rates'!BD57*0.85+25</f>
        <v>97775</v>
      </c>
      <c r="BE57" s="237">
        <f>'BAR BB| Open rates'!BE57*0.85+25</f>
        <v>97775</v>
      </c>
      <c r="BF57" s="237">
        <f>'BAR BB| Open rates'!BF57*0.85+25</f>
        <v>97775</v>
      </c>
      <c r="BG57" s="237">
        <f>'BAR BB| Open rates'!BG57*0.85+25</f>
        <v>97775</v>
      </c>
      <c r="BH57" s="237">
        <f>'BAR BB| Open rates'!BH57*0.85+25</f>
        <v>97775</v>
      </c>
      <c r="BI57" s="237">
        <f>'BAR BB| Open rates'!BI57*0.85+25</f>
        <v>97775</v>
      </c>
      <c r="BJ57" s="237">
        <f>'BAR BB| Open rates'!BJ57*0.85+25</f>
        <v>97775</v>
      </c>
      <c r="BK57" s="237">
        <f>'BAR BB| Open rates'!BK57*0.85+25</f>
        <v>97775</v>
      </c>
      <c r="BL57" s="237">
        <f>'BAR BB| Open rates'!BL57*0.85+25</f>
        <v>97775</v>
      </c>
      <c r="BM57" s="237">
        <f>'BAR BB| Open rates'!BM57*0.85+25</f>
        <v>97775</v>
      </c>
      <c r="BN57" s="237">
        <f>'BAR BB| Open rates'!BN57*0.85+25</f>
        <v>97775</v>
      </c>
      <c r="BO57" s="237">
        <f>'BAR BB| Open rates'!BO57*0.85+25</f>
        <v>97775</v>
      </c>
      <c r="BP57" s="237">
        <f>'BAR BB| Open rates'!BP57*0.85+25</f>
        <v>97775</v>
      </c>
      <c r="BQ57" s="237">
        <f>'BAR BB| Open rates'!BQ57*0.85+25</f>
        <v>80775</v>
      </c>
      <c r="BR57" s="237">
        <f>'BAR BB| Open rates'!BR57*0.85+25</f>
        <v>80775</v>
      </c>
      <c r="BS57" s="237">
        <f>'BAR BB| Open rates'!BS57*0.85+25</f>
        <v>80775</v>
      </c>
      <c r="BT57" s="237">
        <f>'BAR BB| Open rates'!BT57*0.85+25</f>
        <v>80775</v>
      </c>
      <c r="BU57" s="237">
        <f>'BAR BB| Open rates'!BU57*0.85+25</f>
        <v>80775</v>
      </c>
      <c r="BV57" s="237">
        <f>'BAR BB| Open rates'!BV57*0.85+25</f>
        <v>80775</v>
      </c>
      <c r="BW57" s="237">
        <f>'BAR BB| Open rates'!BW57*0.85+25</f>
        <v>80775</v>
      </c>
      <c r="BX57" s="237">
        <f>'BAR BB| Open rates'!BX57*0.85+25</f>
        <v>80775</v>
      </c>
      <c r="BY57" s="237">
        <f>'BAR BB| Open rates'!BY57*0.85+25</f>
        <v>80775</v>
      </c>
      <c r="BZ57" s="237">
        <f>'BAR BB| Open rates'!BZ57*0.85+25</f>
        <v>80775</v>
      </c>
      <c r="CA57" s="237">
        <f>'BAR BB| Open rates'!CA57*0.85+25</f>
        <v>80775</v>
      </c>
      <c r="CB57" s="237">
        <f>'BAR BB| Open rates'!CB57*0.85+25</f>
        <v>80775</v>
      </c>
      <c r="CC57" s="237">
        <f>'BAR BB| Open rates'!CC57*0.85+25</f>
        <v>80775</v>
      </c>
      <c r="CD57" s="237">
        <f>'BAR BB| Open rates'!CD57*0.85+25</f>
        <v>80775</v>
      </c>
      <c r="CE57" s="237">
        <f>'BAR BB| Open rates'!CE57*0.85+25</f>
        <v>80775</v>
      </c>
      <c r="CF57" s="237">
        <f>'BAR BB| Open rates'!CF57*0.85+25</f>
        <v>80775</v>
      </c>
      <c r="CG57" s="237">
        <f>'BAR BB| Open rates'!CG57*0.85+25</f>
        <v>80775</v>
      </c>
      <c r="CH57" s="237">
        <f>'BAR BB| Open rates'!CH57*0.85+25</f>
        <v>80775</v>
      </c>
      <c r="CI57" s="237">
        <f>'BAR BB| Open rates'!CI57*0.85+25</f>
        <v>80775</v>
      </c>
      <c r="CJ57" s="237">
        <f>'BAR BB| Open rates'!CJ57*0.85+25</f>
        <v>80775</v>
      </c>
      <c r="CK57" s="237">
        <f>'BAR BB| Open rates'!CK57*0.85+25</f>
        <v>80775</v>
      </c>
      <c r="CL57" s="237">
        <f>'BAR BB| Open rates'!CL57*0.85+25</f>
        <v>80775</v>
      </c>
      <c r="CM57" s="237">
        <f>'BAR BB| Open rates'!CM57*0.85+25</f>
        <v>80775</v>
      </c>
      <c r="CN57" s="237">
        <f>'BAR BB| Open rates'!CN57*0.85+25</f>
        <v>80775</v>
      </c>
      <c r="CO57" s="237">
        <f>'BAR BB| Open rates'!CO57*0.85+25</f>
        <v>80775</v>
      </c>
      <c r="CP57" s="237">
        <f>'BAR BB| Open rates'!CP57*0.85+25</f>
        <v>80775</v>
      </c>
      <c r="CQ57" s="237">
        <f>'BAR BB| Open rates'!CQ57*0.85+25</f>
        <v>80775</v>
      </c>
      <c r="CR57" s="237">
        <f>'BAR BB| Open rates'!CR57*0.85+25</f>
        <v>80775</v>
      </c>
      <c r="CS57" s="237">
        <f>'BAR BB| Open rates'!CS57*0.85+25</f>
        <v>80775</v>
      </c>
      <c r="CT57" s="237">
        <f>'BAR BB| Open rates'!CT57*0.85+25</f>
        <v>80775</v>
      </c>
      <c r="CU57" s="237">
        <f>'BAR BB| Open rates'!CU57*0.85+25</f>
        <v>80775</v>
      </c>
      <c r="CV57" s="237">
        <f>'BAR BB| Open rates'!CV57*0.85+25</f>
        <v>80775</v>
      </c>
      <c r="CW57" s="237">
        <f>'BAR BB| Open rates'!CW57*0.85+25</f>
        <v>80775</v>
      </c>
      <c r="CX57" s="237">
        <f>'BAR BB| Open rates'!CX57*0.85+25</f>
        <v>80775</v>
      </c>
      <c r="CY57" s="237">
        <f>'BAR BB| Open rates'!CY57*0.85+25</f>
        <v>80775</v>
      </c>
      <c r="CZ57" s="237">
        <f>'BAR BB| Open rates'!CZ57*0.85+25</f>
        <v>80775</v>
      </c>
      <c r="DA57" s="237">
        <f>'BAR BB| Open rates'!DA57*0.85+25</f>
        <v>80775</v>
      </c>
      <c r="DB57" s="237">
        <f>'BAR BB| Open rates'!DB57*0.85+25</f>
        <v>80775</v>
      </c>
      <c r="DC57" s="237">
        <f>'BAR BB| Open rates'!DC57*0.85+25</f>
        <v>80775</v>
      </c>
      <c r="DD57" s="237">
        <f>'BAR BB| Open rates'!DD57*0.85+25</f>
        <v>80775</v>
      </c>
      <c r="DE57" s="237">
        <f>'BAR BB| Open rates'!DE57*0.85+25</f>
        <v>80775</v>
      </c>
      <c r="DF57" s="237">
        <f>'BAR BB| Open rates'!DF57*0.85+25</f>
        <v>80775</v>
      </c>
      <c r="DG57" s="237">
        <f>'BAR BB| Open rates'!DG57*0.85+25</f>
        <v>80775</v>
      </c>
      <c r="DH57" s="237">
        <f>'BAR BB| Open rates'!DH57*0.85+25</f>
        <v>80775</v>
      </c>
      <c r="DI57" s="237">
        <f>'BAR BB| Open rates'!DI57*0.85+25</f>
        <v>80775</v>
      </c>
      <c r="DJ57" s="237">
        <f>'BAR BB| Open rates'!DJ57*0.85+25</f>
        <v>80775</v>
      </c>
      <c r="DK57" s="237">
        <f>'BAR BB| Open rates'!DK57*0.85+25</f>
        <v>80775</v>
      </c>
      <c r="DL57" s="237">
        <f>'BAR BB| Open rates'!DL57*0.85+25</f>
        <v>80775</v>
      </c>
      <c r="DM57" s="237">
        <f>'BAR BB| Open rates'!DM57*0.85+25</f>
        <v>80775</v>
      </c>
      <c r="DN57" s="237">
        <f>'BAR BB| Open rates'!DN57*0.85+25</f>
        <v>80775</v>
      </c>
      <c r="DO57" s="237">
        <f>'BAR BB| Open rates'!DO57*0.85+25</f>
        <v>80775</v>
      </c>
      <c r="DP57" s="237">
        <f>'BAR BB| Open rates'!DP57*0.85+25</f>
        <v>80775</v>
      </c>
      <c r="DQ57" s="237">
        <f>'BAR BB| Open rates'!DQ57*0.85+25</f>
        <v>80775</v>
      </c>
      <c r="DR57" s="237">
        <f>'BAR BB| Open rates'!DR57*0.85+25</f>
        <v>80775</v>
      </c>
      <c r="DS57" s="237">
        <f>'BAR BB| Open rates'!DS57*0.85+25</f>
        <v>80775</v>
      </c>
      <c r="DT57" s="237">
        <f>'BAR BB| Open rates'!DT57*0.85+25</f>
        <v>80775</v>
      </c>
      <c r="DU57" s="237">
        <f>'BAR BB| Open rates'!DU57*0.85+25</f>
        <v>80775</v>
      </c>
      <c r="DV57" s="237">
        <f>'BAR BB| Open rates'!DV57*0.85+25</f>
        <v>80775</v>
      </c>
      <c r="DW57" s="237">
        <f>'BAR BB| Open rates'!DW57*0.85+25</f>
        <v>80775</v>
      </c>
      <c r="DX57" s="237">
        <f>'BAR BB| Open rates'!DX57*0.85+25</f>
        <v>80775</v>
      </c>
      <c r="DY57" s="237">
        <f>'BAR BB| Open rates'!DY57*0.85+25</f>
        <v>80775</v>
      </c>
      <c r="DZ57" s="237">
        <f>'BAR BB| Open rates'!DZ57*0.85+25</f>
        <v>80775</v>
      </c>
      <c r="EA57" s="237">
        <f>'BAR BB| Open rates'!EA57*0.85+25</f>
        <v>80775</v>
      </c>
      <c r="EB57" s="237">
        <f>'BAR BB| Open rates'!EB57*0.85+25</f>
        <v>80775</v>
      </c>
      <c r="EC57" s="237">
        <f>'BAR BB| Open rates'!EC57*0.85+25</f>
        <v>80775</v>
      </c>
      <c r="ED57" s="237">
        <f>'BAR BB| Open rates'!ED57*0.85+25</f>
        <v>80775</v>
      </c>
      <c r="EE57" s="237">
        <f>'BAR BB| Open rates'!EE57*0.85+25</f>
        <v>80775</v>
      </c>
      <c r="EF57" s="237">
        <f>'BAR BB| Open rates'!EF57*0.85+25</f>
        <v>80775</v>
      </c>
      <c r="EG57" s="237">
        <f>'BAR BB| Open rates'!EG57*0.85+25</f>
        <v>80775</v>
      </c>
      <c r="EH57" s="237">
        <f>'BAR BB| Open rates'!EH57*0.85+25</f>
        <v>80775</v>
      </c>
      <c r="EI57" s="237">
        <f>'BAR BB| Open rates'!EI57*0.85+25</f>
        <v>80775</v>
      </c>
      <c r="EJ57" s="237">
        <f>'BAR BB| Open rates'!EJ57*0.85+25</f>
        <v>80775</v>
      </c>
      <c r="EK57" s="237">
        <f>'BAR BB| Open rates'!EK57*0.85+25</f>
        <v>80775</v>
      </c>
      <c r="EL57" s="237">
        <f>'BAR BB| Open rates'!EL57*0.85+25</f>
        <v>80775</v>
      </c>
      <c r="EM57" s="237">
        <f>'BAR BB| Open rates'!EM57*0.85+25</f>
        <v>80775</v>
      </c>
      <c r="EN57" s="237">
        <f>'BAR BB| Open rates'!EN57*0.85+25</f>
        <v>80775</v>
      </c>
      <c r="EO57" s="237">
        <f>'BAR BB| Open rates'!EO57*0.85+25</f>
        <v>80775</v>
      </c>
      <c r="EP57" s="237">
        <f>'BAR BB| Open rates'!EP57*0.85+25</f>
        <v>80775</v>
      </c>
      <c r="EQ57" s="237">
        <f>'BAR BB| Open rates'!EQ57*0.85+25</f>
        <v>80775</v>
      </c>
      <c r="ER57" s="237">
        <f>'BAR BB| Open rates'!ER57*0.85+25</f>
        <v>80775</v>
      </c>
      <c r="ES57" s="237">
        <f>'BAR BB| Open rates'!ES57*0.85+25</f>
        <v>80775</v>
      </c>
      <c r="ET57" s="237">
        <f>'BAR BB| Open rates'!ET57*0.85+25</f>
        <v>80775</v>
      </c>
      <c r="EU57" s="237">
        <f>'BAR BB| Open rates'!EU57*0.85+25</f>
        <v>80775</v>
      </c>
      <c r="EV57" s="237">
        <f>'BAR BB| Open rates'!EV57*0.85+25</f>
        <v>80775</v>
      </c>
      <c r="EW57" s="237">
        <f>'BAR BB| Open rates'!EW57*0.85+25</f>
        <v>80775</v>
      </c>
      <c r="EX57" s="237">
        <f>'BAR BB| Open rates'!EX57*0.85+25</f>
        <v>80775</v>
      </c>
      <c r="EY57" s="237">
        <f>'BAR BB| Open rates'!EY57*0.85+25</f>
        <v>80775</v>
      </c>
      <c r="EZ57" s="237">
        <f>'BAR BB| Open rates'!EZ57*0.85+25</f>
        <v>80775</v>
      </c>
      <c r="FA57" s="237">
        <f>'BAR BB| Open rates'!FA57*0.85+25</f>
        <v>80775</v>
      </c>
      <c r="FB57" s="237">
        <f>'BAR BB| Open rates'!FB57*0.85+25</f>
        <v>80775</v>
      </c>
      <c r="FC57" s="237">
        <f>'BAR BB| Open rates'!FC57*0.85+25</f>
        <v>80775</v>
      </c>
      <c r="FD57" s="237">
        <f>'BAR BB| Open rates'!FD57*0.85+25</f>
        <v>80775</v>
      </c>
      <c r="FE57" s="237">
        <f>'BAR BB| Open rates'!FE57*0.85+25</f>
        <v>80775</v>
      </c>
      <c r="FF57" s="237">
        <f>'BAR BB| Open rates'!FF57*0.85+25</f>
        <v>80775</v>
      </c>
      <c r="FG57" s="237">
        <f>'BAR BB| Open rates'!FG57*0.85+25</f>
        <v>80775</v>
      </c>
      <c r="FH57" s="237">
        <f>'BAR BB| Open rates'!FH57*0.85+25</f>
        <v>80775</v>
      </c>
      <c r="FI57" s="237">
        <f>'BAR BB| Open rates'!FI57*0.85+25</f>
        <v>80775</v>
      </c>
      <c r="FJ57" s="237">
        <f>'BAR BB| Open rates'!FJ57*0.85+25</f>
        <v>80775</v>
      </c>
      <c r="FK57" s="237">
        <f>'BAR BB| Open rates'!FK57*0.85+25</f>
        <v>80775</v>
      </c>
      <c r="FL57" s="237">
        <f>'BAR BB| Open rates'!FL57*0.85+25</f>
        <v>80775</v>
      </c>
      <c r="FM57" s="237">
        <f>'BAR BB| Open rates'!FM57*0.85+25</f>
        <v>80775</v>
      </c>
      <c r="FN57" s="237">
        <f>'BAR BB| Open rates'!FN57*0.85+25</f>
        <v>80775</v>
      </c>
      <c r="FO57" s="237">
        <f>'BAR BB| Open rates'!FO57*0.85+25</f>
        <v>80775</v>
      </c>
      <c r="FP57" s="237">
        <f>'BAR BB| Open rates'!FP57*0.85+25</f>
        <v>80775</v>
      </c>
      <c r="FQ57" s="237">
        <f>'BAR BB| Open rates'!FQ57*0.85+25</f>
        <v>80775</v>
      </c>
      <c r="FR57" s="237">
        <f>'BAR BB| Open rates'!FR57*0.85+25</f>
        <v>80775</v>
      </c>
      <c r="FS57" s="237">
        <f>'BAR BB| Open rates'!FS57*0.85+25</f>
        <v>80775</v>
      </c>
      <c r="FT57" s="237">
        <f>'BAR BB| Open rates'!FT57*0.85+25</f>
        <v>80775</v>
      </c>
      <c r="FU57" s="237">
        <f>'BAR BB| Open rates'!FU57*0.85+25</f>
        <v>80775</v>
      </c>
      <c r="FV57" s="237">
        <f>'BAR BB| Open rates'!FV57*0.85+25</f>
        <v>80775</v>
      </c>
      <c r="FW57" s="237">
        <f>'BAR BB| Open rates'!FW57*0.85+25</f>
        <v>80775</v>
      </c>
      <c r="FX57" s="237">
        <f>'BAR BB| Open rates'!FX57*0.85+25</f>
        <v>80775</v>
      </c>
      <c r="FY57" s="237">
        <f>'BAR BB| Open rates'!FY57*0.85+25</f>
        <v>80775</v>
      </c>
      <c r="FZ57" s="237">
        <f>'BAR BB| Open rates'!FZ57*0.85+25</f>
        <v>80775</v>
      </c>
      <c r="GA57" s="237">
        <f>'BAR BB| Open rates'!GA57*0.85+25</f>
        <v>80775</v>
      </c>
      <c r="GB57" s="237">
        <f>'BAR BB| Open rates'!GB57*0.85+25</f>
        <v>80775</v>
      </c>
      <c r="GC57" s="237">
        <f>'BAR BB| Open rates'!GC57*0.85+25</f>
        <v>80775</v>
      </c>
      <c r="GD57" s="237">
        <f>'BAR BB| Open rates'!GD57*0.85+25</f>
        <v>80775</v>
      </c>
      <c r="GE57" s="237">
        <f>'BAR BB| Open rates'!GE57*0.85+25</f>
        <v>80775</v>
      </c>
    </row>
    <row r="59" spans="1:187" x14ac:dyDescent="0.2">
      <c r="A59" s="371" t="s">
        <v>172</v>
      </c>
    </row>
    <row r="60" spans="1:187" x14ac:dyDescent="0.2">
      <c r="A60" s="371"/>
    </row>
    <row r="62" spans="1:187" s="6" customFormat="1" ht="12.75" customHeight="1" x14ac:dyDescent="0.2">
      <c r="A62" s="282" t="s">
        <v>74</v>
      </c>
    </row>
    <row r="63" spans="1:187" s="6" customFormat="1" ht="12.75" customHeight="1" x14ac:dyDescent="0.2">
      <c r="A63" s="280" t="s">
        <v>75</v>
      </c>
    </row>
    <row r="64" spans="1:187" s="6" customFormat="1" ht="22.5" customHeight="1" x14ac:dyDescent="0.2">
      <c r="A64" s="281" t="s">
        <v>76</v>
      </c>
    </row>
    <row r="65" spans="1:1" s="6" customFormat="1" ht="27.75" customHeight="1" x14ac:dyDescent="0.2">
      <c r="A65" s="281" t="s">
        <v>77</v>
      </c>
    </row>
    <row r="66" spans="1:1" s="6" customFormat="1" ht="21" customHeight="1" x14ac:dyDescent="0.2">
      <c r="A66" s="281" t="s">
        <v>78</v>
      </c>
    </row>
    <row r="67" spans="1:1" s="6" customFormat="1" ht="21" customHeight="1" x14ac:dyDescent="0.2">
      <c r="A67" s="281" t="s">
        <v>439</v>
      </c>
    </row>
    <row r="68" spans="1:1" s="6" customFormat="1" ht="21.75" customHeight="1" x14ac:dyDescent="0.2">
      <c r="A68" s="281" t="s">
        <v>79</v>
      </c>
    </row>
    <row r="69" spans="1:1" s="6" customFormat="1" ht="23.25" customHeight="1" x14ac:dyDescent="0.2">
      <c r="A69" s="281" t="s">
        <v>187</v>
      </c>
    </row>
    <row r="70" spans="1:1" s="6" customFormat="1" ht="12.75" customHeight="1" x14ac:dyDescent="0.2"/>
    <row r="71" spans="1:1" s="6" customFormat="1" ht="13.5" thickBot="1" x14ac:dyDescent="0.25">
      <c r="A71" s="238" t="s">
        <v>81</v>
      </c>
    </row>
    <row r="72" spans="1:1" s="36" customFormat="1" ht="108" customHeight="1" x14ac:dyDescent="0.2">
      <c r="A72" s="375" t="s">
        <v>459</v>
      </c>
    </row>
    <row r="73" spans="1:1" ht="7.5" customHeight="1" x14ac:dyDescent="0.2">
      <c r="A73" s="376"/>
    </row>
    <row r="74" spans="1:1" ht="16.5" hidden="1" customHeight="1" x14ac:dyDescent="0.2">
      <c r="A74" s="376"/>
    </row>
    <row r="75" spans="1:1" ht="14.25" hidden="1" customHeight="1" x14ac:dyDescent="0.2">
      <c r="A75" s="376"/>
    </row>
    <row r="76" spans="1:1" ht="47.25" hidden="1" customHeight="1" thickBot="1" x14ac:dyDescent="0.25">
      <c r="A76" s="377"/>
    </row>
    <row r="78" spans="1:1" ht="13.5" thickBot="1" x14ac:dyDescent="0.25">
      <c r="A78" s="320"/>
    </row>
    <row r="79" spans="1:1" ht="144.75" thickBot="1" x14ac:dyDescent="0.25">
      <c r="A79" s="321" t="s">
        <v>467</v>
      </c>
    </row>
  </sheetData>
  <mergeCells count="2">
    <mergeCell ref="A59:A60"/>
    <mergeCell ref="A72:A76"/>
  </mergeCells>
  <pageMargins left="0.75" right="0.75" top="1" bottom="1" header="0.5" footer="0.5"/>
  <pageSetup paperSize="9" orientation="portrait" horizontalDpi="4294967295" verticalDpi="4294967295"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E666"/>
  <sheetViews>
    <sheetView workbookViewId="0">
      <pane xSplit="1" ySplit="3" topLeftCell="B68" activePane="bottomRight" state="frozen"/>
      <selection pane="topRight" activeCell="B1" sqref="B1"/>
      <selection pane="bottomLeft" activeCell="A5" sqref="A5"/>
      <selection pane="bottomRight" activeCell="A74" sqref="A74"/>
    </sheetView>
  </sheetViews>
  <sheetFormatPr defaultColWidth="9.85546875" defaultRowHeight="12.75" x14ac:dyDescent="0.2"/>
  <cols>
    <col min="1" max="1" width="36.85546875" style="32" customWidth="1"/>
    <col min="2" max="16384" width="9.85546875" style="32"/>
  </cols>
  <sheetData>
    <row r="1" spans="1:187" x14ac:dyDescent="0.2">
      <c r="A1" s="63" t="s">
        <v>61</v>
      </c>
    </row>
    <row r="2" spans="1:187" x14ac:dyDescent="0.2">
      <c r="A2" s="11" t="s">
        <v>197</v>
      </c>
    </row>
    <row r="3" spans="1:187" s="33" customFormat="1" ht="24.75" customHeight="1" x14ac:dyDescent="0.2">
      <c r="A3" s="88" t="s">
        <v>62</v>
      </c>
      <c r="B3" s="134">
        <f>'BAR BB| Open rates'!B3</f>
        <v>46199</v>
      </c>
      <c r="C3" s="134">
        <f>'BAR BB| Open rates'!C3</f>
        <v>46200</v>
      </c>
      <c r="D3" s="134">
        <f>'BAR BB| Open rates'!D3</f>
        <v>46201</v>
      </c>
      <c r="E3" s="134">
        <f>'BAR BB| Open rates'!E3</f>
        <v>46202</v>
      </c>
      <c r="F3" s="134">
        <f>'BAR BB| Open rates'!F3</f>
        <v>46203</v>
      </c>
      <c r="G3" s="115">
        <f>'BAR BB| Open rates'!G3</f>
        <v>46204</v>
      </c>
      <c r="H3" s="115">
        <f>'BAR BB| Open rates'!H3</f>
        <v>46205</v>
      </c>
      <c r="I3" s="115">
        <f>'BAR BB| Open rates'!I3</f>
        <v>46206</v>
      </c>
      <c r="J3" s="115">
        <f>'BAR BB| Open rates'!J3</f>
        <v>46207</v>
      </c>
      <c r="K3" s="115">
        <f>'BAR BB| Open rates'!K3</f>
        <v>46208</v>
      </c>
      <c r="L3" s="115">
        <f>'BAR BB| Open rates'!L3</f>
        <v>46209</v>
      </c>
      <c r="M3" s="115">
        <f>'BAR BB| Open rates'!M3</f>
        <v>46210</v>
      </c>
      <c r="N3" s="115">
        <f>'BAR BB| Open rates'!N3</f>
        <v>46211</v>
      </c>
      <c r="O3" s="115">
        <f>'BAR BB| Open rates'!O3</f>
        <v>46212</v>
      </c>
      <c r="P3" s="115">
        <f>'BAR BB| Open rates'!P3</f>
        <v>46213</v>
      </c>
      <c r="Q3" s="115">
        <f>'BAR BB| Open rates'!Q3</f>
        <v>46214</v>
      </c>
      <c r="R3" s="115">
        <f>'BAR BB| Open rates'!R3</f>
        <v>46215</v>
      </c>
      <c r="S3" s="115">
        <f>'BAR BB| Open rates'!S3</f>
        <v>46216</v>
      </c>
      <c r="T3" s="115">
        <f>'BAR BB| Open rates'!T3</f>
        <v>46217</v>
      </c>
      <c r="U3" s="115">
        <f>'BAR BB| Open rates'!U3</f>
        <v>46218</v>
      </c>
      <c r="V3" s="115">
        <f>'BAR BB| Open rates'!V3</f>
        <v>46219</v>
      </c>
      <c r="W3" s="115">
        <f>'BAR BB| Open rates'!W3</f>
        <v>46220</v>
      </c>
      <c r="X3" s="115">
        <f>'BAR BB| Open rates'!X3</f>
        <v>46221</v>
      </c>
      <c r="Y3" s="115">
        <f>'BAR BB| Open rates'!Y3</f>
        <v>46222</v>
      </c>
      <c r="Z3" s="115">
        <f>'BAR BB| Open rates'!Z3</f>
        <v>46223</v>
      </c>
      <c r="AA3" s="115">
        <f>'BAR BB| Open rates'!AA3</f>
        <v>46224</v>
      </c>
      <c r="AB3" s="115">
        <f>'BAR BB| Open rates'!AB3</f>
        <v>46225</v>
      </c>
      <c r="AC3" s="115">
        <f>'BAR BB| Open rates'!AC3</f>
        <v>46226</v>
      </c>
      <c r="AD3" s="115">
        <f>'BAR BB| Open rates'!AD3</f>
        <v>46227</v>
      </c>
      <c r="AE3" s="115">
        <f>'BAR BB| Open rates'!AE3</f>
        <v>46228</v>
      </c>
      <c r="AF3" s="115">
        <f>'BAR BB| Open rates'!AF3</f>
        <v>46229</v>
      </c>
      <c r="AG3" s="115">
        <f>'BAR BB| Open rates'!AG3</f>
        <v>46230</v>
      </c>
      <c r="AH3" s="115">
        <f>'BAR BB| Open rates'!AH3</f>
        <v>46231</v>
      </c>
      <c r="AI3" s="115">
        <f>'BAR BB| Open rates'!AI3</f>
        <v>46232</v>
      </c>
      <c r="AJ3" s="115">
        <f>'BAR BB| Open rates'!AJ3</f>
        <v>46233</v>
      </c>
      <c r="AK3" s="115">
        <f>'BAR BB| Open rates'!AK3</f>
        <v>46234</v>
      </c>
      <c r="AL3" s="115">
        <f>'BAR BB| Open rates'!AL3</f>
        <v>46235</v>
      </c>
      <c r="AM3" s="115">
        <f>'BAR BB| Open rates'!AM3</f>
        <v>46236</v>
      </c>
      <c r="AN3" s="115">
        <f>'BAR BB| Open rates'!AN3</f>
        <v>46237</v>
      </c>
      <c r="AO3" s="115">
        <f>'BAR BB| Open rates'!AO3</f>
        <v>46238</v>
      </c>
      <c r="AP3" s="115">
        <f>'BAR BB| Open rates'!AP3</f>
        <v>46239</v>
      </c>
      <c r="AQ3" s="115">
        <f>'BAR BB| Open rates'!AQ3</f>
        <v>46240</v>
      </c>
      <c r="AR3" s="115">
        <f>'BAR BB| Open rates'!AR3</f>
        <v>46241</v>
      </c>
      <c r="AS3" s="115">
        <f>'BAR BB| Open rates'!AS3</f>
        <v>46242</v>
      </c>
      <c r="AT3" s="115">
        <f>'BAR BB| Open rates'!AT3</f>
        <v>46243</v>
      </c>
      <c r="AU3" s="115">
        <f>'BAR BB| Open rates'!AU3</f>
        <v>46244</v>
      </c>
      <c r="AV3" s="115">
        <f>'BAR BB| Open rates'!AV3</f>
        <v>46245</v>
      </c>
      <c r="AW3" s="115">
        <f>'BAR BB| Open rates'!AW3</f>
        <v>46246</v>
      </c>
      <c r="AX3" s="115">
        <f>'BAR BB| Open rates'!AX3</f>
        <v>46247</v>
      </c>
      <c r="AY3" s="115">
        <f>'BAR BB| Open rates'!AY3</f>
        <v>46248</v>
      </c>
      <c r="AZ3" s="115">
        <f>'BAR BB| Open rates'!AZ3</f>
        <v>46249</v>
      </c>
      <c r="BA3" s="115">
        <f>'BAR BB| Open rates'!BA3</f>
        <v>46250</v>
      </c>
      <c r="BB3" s="115">
        <f>'BAR BB| Open rates'!BB3</f>
        <v>46251</v>
      </c>
      <c r="BC3" s="115">
        <f>'BAR BB| Open rates'!BC3</f>
        <v>46252</v>
      </c>
      <c r="BD3" s="115">
        <f>'BAR BB| Open rates'!BD3</f>
        <v>46253</v>
      </c>
      <c r="BE3" s="115">
        <f>'BAR BB| Open rates'!BE3</f>
        <v>46254</v>
      </c>
      <c r="BF3" s="115">
        <f>'BAR BB| Open rates'!BF3</f>
        <v>46255</v>
      </c>
      <c r="BG3" s="115">
        <f>'BAR BB| Open rates'!BG3</f>
        <v>46256</v>
      </c>
      <c r="BH3" s="115">
        <f>'BAR BB| Open rates'!BH3</f>
        <v>46257</v>
      </c>
      <c r="BI3" s="115">
        <f>'BAR BB| Open rates'!BI3</f>
        <v>46258</v>
      </c>
      <c r="BJ3" s="115">
        <f>'BAR BB| Open rates'!BJ3</f>
        <v>46259</v>
      </c>
      <c r="BK3" s="115">
        <f>'BAR BB| Open rates'!BK3</f>
        <v>46260</v>
      </c>
      <c r="BL3" s="115">
        <f>'BAR BB| Open rates'!BL3</f>
        <v>46261</v>
      </c>
      <c r="BM3" s="115">
        <f>'BAR BB| Open rates'!BM3</f>
        <v>46262</v>
      </c>
      <c r="BN3" s="115">
        <f>'BAR BB| Open rates'!BN3</f>
        <v>46263</v>
      </c>
      <c r="BO3" s="115">
        <f>'BAR BB| Open rates'!BO3</f>
        <v>46264</v>
      </c>
      <c r="BP3" s="115">
        <f>'BAR BB| Open rates'!BP3</f>
        <v>46265</v>
      </c>
      <c r="BQ3" s="115">
        <f>'BAR BB| Open rates'!BQ3</f>
        <v>46266</v>
      </c>
      <c r="BR3" s="115">
        <f>'BAR BB| Open rates'!BR3</f>
        <v>46267</v>
      </c>
      <c r="BS3" s="115">
        <f>'BAR BB| Open rates'!BS3</f>
        <v>46268</v>
      </c>
      <c r="BT3" s="115">
        <f>'BAR BB| Open rates'!BT3</f>
        <v>46269</v>
      </c>
      <c r="BU3" s="115">
        <f>'BAR BB| Open rates'!BU3</f>
        <v>46270</v>
      </c>
      <c r="BV3" s="115">
        <f>'BAR BB| Open rates'!BV3</f>
        <v>46271</v>
      </c>
      <c r="BW3" s="115">
        <f>'BAR BB| Open rates'!BW3</f>
        <v>46272</v>
      </c>
      <c r="BX3" s="115">
        <f>'BAR BB| Open rates'!BX3</f>
        <v>46273</v>
      </c>
      <c r="BY3" s="115">
        <f>'BAR BB| Open rates'!BY3</f>
        <v>46274</v>
      </c>
      <c r="BZ3" s="115">
        <f>'BAR BB| Open rates'!BZ3</f>
        <v>46275</v>
      </c>
      <c r="CA3" s="115">
        <f>'BAR BB| Open rates'!CA3</f>
        <v>46276</v>
      </c>
      <c r="CB3" s="115">
        <f>'BAR BB| Open rates'!CB3</f>
        <v>46277</v>
      </c>
      <c r="CC3" s="115">
        <f>'BAR BB| Open rates'!CC3</f>
        <v>46278</v>
      </c>
      <c r="CD3" s="115">
        <f>'BAR BB| Open rates'!CD3</f>
        <v>46279</v>
      </c>
      <c r="CE3" s="115">
        <f>'BAR BB| Open rates'!CE3</f>
        <v>46280</v>
      </c>
      <c r="CF3" s="115">
        <f>'BAR BB| Open rates'!CF3</f>
        <v>46281</v>
      </c>
      <c r="CG3" s="115">
        <f>'BAR BB| Open rates'!CG3</f>
        <v>46282</v>
      </c>
      <c r="CH3" s="115">
        <f>'BAR BB| Open rates'!CH3</f>
        <v>46283</v>
      </c>
      <c r="CI3" s="115">
        <f>'BAR BB| Open rates'!CI3</f>
        <v>46284</v>
      </c>
      <c r="CJ3" s="115">
        <f>'BAR BB| Open rates'!CJ3</f>
        <v>46285</v>
      </c>
      <c r="CK3" s="115">
        <f>'BAR BB| Open rates'!CK3</f>
        <v>46286</v>
      </c>
      <c r="CL3" s="115">
        <f>'BAR BB| Open rates'!CL3</f>
        <v>46287</v>
      </c>
      <c r="CM3" s="115">
        <f>'BAR BB| Open rates'!CM3</f>
        <v>46288</v>
      </c>
      <c r="CN3" s="115">
        <f>'BAR BB| Open rates'!CN3</f>
        <v>46289</v>
      </c>
      <c r="CO3" s="115">
        <f>'BAR BB| Open rates'!CO3</f>
        <v>46290</v>
      </c>
      <c r="CP3" s="115">
        <f>'BAR BB| Open rates'!CP3</f>
        <v>46291</v>
      </c>
      <c r="CQ3" s="115">
        <f>'BAR BB| Open rates'!CQ3</f>
        <v>46292</v>
      </c>
      <c r="CR3" s="115">
        <f>'BAR BB| Open rates'!CR3</f>
        <v>46293</v>
      </c>
      <c r="CS3" s="115">
        <f>'BAR BB| Open rates'!CS3</f>
        <v>46294</v>
      </c>
      <c r="CT3" s="115">
        <f>'BAR BB| Open rates'!CT3</f>
        <v>46295</v>
      </c>
      <c r="CU3" s="115">
        <f>'BAR BB| Open rates'!CU3</f>
        <v>46296</v>
      </c>
      <c r="CV3" s="115">
        <f>'BAR BB| Open rates'!CV3</f>
        <v>46297</v>
      </c>
      <c r="CW3" s="115">
        <f>'BAR BB| Open rates'!CW3</f>
        <v>46298</v>
      </c>
      <c r="CX3" s="115">
        <f>'BAR BB| Open rates'!CX3</f>
        <v>46299</v>
      </c>
      <c r="CY3" s="115">
        <f>'BAR BB| Open rates'!CY3</f>
        <v>46300</v>
      </c>
      <c r="CZ3" s="115">
        <f>'BAR BB| Open rates'!CZ3</f>
        <v>46301</v>
      </c>
      <c r="DA3" s="115">
        <f>'BAR BB| Open rates'!DA3</f>
        <v>46302</v>
      </c>
      <c r="DB3" s="115">
        <f>'BAR BB| Open rates'!DB3</f>
        <v>46303</v>
      </c>
      <c r="DC3" s="115">
        <f>'BAR BB| Open rates'!DC3</f>
        <v>46304</v>
      </c>
      <c r="DD3" s="115">
        <f>'BAR BB| Open rates'!DD3</f>
        <v>46305</v>
      </c>
      <c r="DE3" s="115">
        <f>'BAR BB| Open rates'!DE3</f>
        <v>46306</v>
      </c>
      <c r="DF3" s="115">
        <f>'BAR BB| Open rates'!DF3</f>
        <v>46307</v>
      </c>
      <c r="DG3" s="115">
        <f>'BAR BB| Open rates'!DG3</f>
        <v>46308</v>
      </c>
      <c r="DH3" s="115">
        <f>'BAR BB| Open rates'!DH3</f>
        <v>46309</v>
      </c>
      <c r="DI3" s="115">
        <f>'BAR BB| Open rates'!DI3</f>
        <v>46310</v>
      </c>
      <c r="DJ3" s="115">
        <f>'BAR BB| Open rates'!DJ3</f>
        <v>46311</v>
      </c>
      <c r="DK3" s="115">
        <f>'BAR BB| Open rates'!DK3</f>
        <v>46312</v>
      </c>
      <c r="DL3" s="115">
        <f>'BAR BB| Open rates'!DL3</f>
        <v>46313</v>
      </c>
      <c r="DM3" s="115">
        <f>'BAR BB| Open rates'!DM3</f>
        <v>46314</v>
      </c>
      <c r="DN3" s="115">
        <f>'BAR BB| Open rates'!DN3</f>
        <v>46315</v>
      </c>
      <c r="DO3" s="115">
        <f>'BAR BB| Open rates'!DO3</f>
        <v>46316</v>
      </c>
      <c r="DP3" s="115">
        <f>'BAR BB| Open rates'!DP3</f>
        <v>46317</v>
      </c>
      <c r="DQ3" s="115">
        <f>'BAR BB| Open rates'!DQ3</f>
        <v>46318</v>
      </c>
      <c r="DR3" s="115">
        <f>'BAR BB| Open rates'!DR3</f>
        <v>46319</v>
      </c>
      <c r="DS3" s="115">
        <f>'BAR BB| Open rates'!DS3</f>
        <v>46320</v>
      </c>
      <c r="DT3" s="115">
        <f>'BAR BB| Open rates'!DT3</f>
        <v>46321</v>
      </c>
      <c r="DU3" s="115">
        <f>'BAR BB| Open rates'!DU3</f>
        <v>46322</v>
      </c>
      <c r="DV3" s="115">
        <f>'BAR BB| Open rates'!DV3</f>
        <v>46323</v>
      </c>
      <c r="DW3" s="115">
        <f>'BAR BB| Open rates'!DW3</f>
        <v>46324</v>
      </c>
      <c r="DX3" s="115">
        <f>'BAR BB| Open rates'!DX3</f>
        <v>46325</v>
      </c>
      <c r="DY3" s="115">
        <f>'BAR BB| Open rates'!DY3</f>
        <v>46326</v>
      </c>
      <c r="DZ3" s="115">
        <f>'BAR BB| Open rates'!DZ3</f>
        <v>46327</v>
      </c>
      <c r="EA3" s="115">
        <f>'BAR BB| Open rates'!EA3</f>
        <v>46328</v>
      </c>
      <c r="EB3" s="115">
        <f>'BAR BB| Open rates'!EB3</f>
        <v>46329</v>
      </c>
      <c r="EC3" s="115">
        <f>'BAR BB| Open rates'!EC3</f>
        <v>46330</v>
      </c>
      <c r="ED3" s="115">
        <f>'BAR BB| Open rates'!ED3</f>
        <v>46331</v>
      </c>
      <c r="EE3" s="115">
        <f>'BAR BB| Open rates'!EE3</f>
        <v>46332</v>
      </c>
      <c r="EF3" s="115">
        <f>'BAR BB| Open rates'!EF3</f>
        <v>46333</v>
      </c>
      <c r="EG3" s="115">
        <f>'BAR BB| Open rates'!EG3</f>
        <v>46334</v>
      </c>
      <c r="EH3" s="115">
        <f>'BAR BB| Open rates'!EH3</f>
        <v>46335</v>
      </c>
      <c r="EI3" s="115">
        <f>'BAR BB| Open rates'!EI3</f>
        <v>46336</v>
      </c>
      <c r="EJ3" s="115">
        <f>'BAR BB| Open rates'!EJ3</f>
        <v>46337</v>
      </c>
      <c r="EK3" s="115">
        <f>'BAR BB| Open rates'!EK3</f>
        <v>46338</v>
      </c>
      <c r="EL3" s="115">
        <f>'BAR BB| Open rates'!EL3</f>
        <v>46339</v>
      </c>
      <c r="EM3" s="115">
        <f>'BAR BB| Open rates'!EM3</f>
        <v>46340</v>
      </c>
      <c r="EN3" s="115">
        <f>'BAR BB| Open rates'!EN3</f>
        <v>46341</v>
      </c>
      <c r="EO3" s="115">
        <f>'BAR BB| Open rates'!EO3</f>
        <v>46342</v>
      </c>
      <c r="EP3" s="115">
        <f>'BAR BB| Open rates'!EP3</f>
        <v>46343</v>
      </c>
      <c r="EQ3" s="115">
        <f>'BAR BB| Open rates'!EQ3</f>
        <v>46344</v>
      </c>
      <c r="ER3" s="115">
        <f>'BAR BB| Open rates'!ER3</f>
        <v>46345</v>
      </c>
      <c r="ES3" s="115">
        <f>'BAR BB| Open rates'!ES3</f>
        <v>46346</v>
      </c>
      <c r="ET3" s="115">
        <f>'BAR BB| Open rates'!ET3</f>
        <v>46347</v>
      </c>
      <c r="EU3" s="115">
        <f>'BAR BB| Open rates'!EU3</f>
        <v>46348</v>
      </c>
      <c r="EV3" s="115">
        <f>'BAR BB| Open rates'!EV3</f>
        <v>46349</v>
      </c>
      <c r="EW3" s="115">
        <f>'BAR BB| Open rates'!EW3</f>
        <v>46350</v>
      </c>
      <c r="EX3" s="115">
        <f>'BAR BB| Open rates'!EX3</f>
        <v>46351</v>
      </c>
      <c r="EY3" s="115">
        <f>'BAR BB| Open rates'!EY3</f>
        <v>46352</v>
      </c>
      <c r="EZ3" s="115">
        <f>'BAR BB| Open rates'!EZ3</f>
        <v>46353</v>
      </c>
      <c r="FA3" s="115">
        <f>'BAR BB| Open rates'!FA3</f>
        <v>46354</v>
      </c>
      <c r="FB3" s="115">
        <f>'BAR BB| Open rates'!FB3</f>
        <v>46355</v>
      </c>
      <c r="FC3" s="115">
        <f>'BAR BB| Open rates'!FC3</f>
        <v>46356</v>
      </c>
      <c r="FD3" s="115">
        <f>'BAR BB| Open rates'!FD3</f>
        <v>46357</v>
      </c>
      <c r="FE3" s="115">
        <f>'BAR BB| Open rates'!FE3</f>
        <v>46358</v>
      </c>
      <c r="FF3" s="115">
        <f>'BAR BB| Open rates'!FF3</f>
        <v>46359</v>
      </c>
      <c r="FG3" s="115">
        <f>'BAR BB| Open rates'!FG3</f>
        <v>46360</v>
      </c>
      <c r="FH3" s="115">
        <f>'BAR BB| Open rates'!FH3</f>
        <v>46361</v>
      </c>
      <c r="FI3" s="115">
        <f>'BAR BB| Open rates'!FI3</f>
        <v>46362</v>
      </c>
      <c r="FJ3" s="115">
        <f>'BAR BB| Open rates'!FJ3</f>
        <v>46363</v>
      </c>
      <c r="FK3" s="115">
        <f>'BAR BB| Open rates'!FK3</f>
        <v>46364</v>
      </c>
      <c r="FL3" s="115">
        <f>'BAR BB| Open rates'!FL3</f>
        <v>46365</v>
      </c>
      <c r="FM3" s="115">
        <f>'BAR BB| Open rates'!FM3</f>
        <v>46366</v>
      </c>
      <c r="FN3" s="115">
        <f>'BAR BB| Open rates'!FN3</f>
        <v>46367</v>
      </c>
      <c r="FO3" s="115">
        <f>'BAR BB| Open rates'!FO3</f>
        <v>46368</v>
      </c>
      <c r="FP3" s="115">
        <f>'BAR BB| Open rates'!FP3</f>
        <v>46369</v>
      </c>
      <c r="FQ3" s="115">
        <f>'BAR BB| Open rates'!FQ3</f>
        <v>46370</v>
      </c>
      <c r="FR3" s="115">
        <f>'BAR BB| Open rates'!FR3</f>
        <v>46371</v>
      </c>
      <c r="FS3" s="115">
        <f>'BAR BB| Open rates'!FS3</f>
        <v>46372</v>
      </c>
      <c r="FT3" s="115">
        <f>'BAR BB| Open rates'!FT3</f>
        <v>46373</v>
      </c>
      <c r="FU3" s="115">
        <f>'BAR BB| Open rates'!FU3</f>
        <v>46374</v>
      </c>
      <c r="FV3" s="115">
        <f>'BAR BB| Open rates'!FV3</f>
        <v>46375</v>
      </c>
      <c r="FW3" s="115">
        <f>'BAR BB| Open rates'!FW3</f>
        <v>46376</v>
      </c>
      <c r="FX3" s="115">
        <f>'BAR BB| Open rates'!FX3</f>
        <v>46377</v>
      </c>
      <c r="FY3" s="115">
        <f>'BAR BB| Open rates'!FY3</f>
        <v>46378</v>
      </c>
      <c r="FZ3" s="115">
        <f>'BAR BB| Open rates'!FZ3</f>
        <v>46379</v>
      </c>
      <c r="GA3" s="115">
        <f>'BAR BB| Open rates'!GA3</f>
        <v>46380</v>
      </c>
      <c r="GB3" s="115">
        <f>'BAR BB| Open rates'!GB3</f>
        <v>46381</v>
      </c>
      <c r="GC3" s="115">
        <f>'BAR BB| Open rates'!GC3</f>
        <v>46382</v>
      </c>
      <c r="GD3" s="115">
        <f>'BAR BB| Open rates'!GD3</f>
        <v>46383</v>
      </c>
      <c r="GE3" s="115">
        <f>'BAR BB| Open rates'!GE3</f>
        <v>46384</v>
      </c>
    </row>
    <row r="4" spans="1:187" s="36" customFormat="1" ht="12" customHeight="1" x14ac:dyDescent="0.2">
      <c r="A4" s="184" t="s">
        <v>63</v>
      </c>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64"/>
      <c r="CG4" s="164"/>
      <c r="CH4" s="164"/>
      <c r="CI4" s="164"/>
      <c r="CJ4" s="164"/>
      <c r="CK4" s="164"/>
      <c r="CL4" s="164"/>
      <c r="CM4" s="164"/>
      <c r="CN4" s="164"/>
      <c r="CO4" s="164"/>
      <c r="CP4" s="164"/>
      <c r="CQ4" s="164"/>
      <c r="CR4" s="164"/>
      <c r="CS4" s="164"/>
      <c r="CT4" s="164"/>
      <c r="CU4" s="164"/>
      <c r="CV4" s="164"/>
      <c r="CW4" s="164"/>
      <c r="CX4" s="164"/>
      <c r="CY4" s="164"/>
      <c r="CZ4" s="164"/>
      <c r="DA4" s="164"/>
      <c r="DB4" s="164"/>
      <c r="DC4" s="164"/>
      <c r="DD4" s="164"/>
      <c r="DE4" s="164"/>
      <c r="DF4" s="164"/>
      <c r="DG4" s="164"/>
      <c r="DH4" s="164"/>
      <c r="DI4" s="164"/>
      <c r="DJ4" s="164"/>
      <c r="DK4" s="164"/>
      <c r="DL4" s="164"/>
      <c r="DM4" s="164"/>
      <c r="DN4" s="164"/>
      <c r="DO4" s="164"/>
      <c r="DP4" s="164"/>
      <c r="DQ4" s="164"/>
      <c r="DR4" s="164"/>
      <c r="DS4" s="164"/>
      <c r="DT4" s="164"/>
      <c r="DU4" s="164"/>
      <c r="DV4" s="164"/>
      <c r="DW4" s="164"/>
      <c r="DX4" s="164"/>
      <c r="DY4" s="164"/>
      <c r="DZ4" s="164"/>
      <c r="EA4" s="164"/>
      <c r="EB4" s="164"/>
      <c r="EC4" s="164"/>
      <c r="ED4" s="164"/>
      <c r="EE4" s="164"/>
      <c r="EF4" s="164"/>
      <c r="EG4" s="164"/>
      <c r="EH4" s="164"/>
      <c r="EI4" s="164"/>
      <c r="EJ4" s="164"/>
      <c r="EK4" s="164"/>
      <c r="EL4" s="164"/>
      <c r="EM4" s="164"/>
      <c r="EN4" s="164"/>
      <c r="EO4" s="164"/>
      <c r="EP4" s="164"/>
      <c r="EQ4" s="164"/>
      <c r="ER4" s="164"/>
      <c r="ES4" s="164"/>
      <c r="ET4" s="164"/>
      <c r="EU4" s="164"/>
      <c r="EV4" s="164"/>
      <c r="EW4" s="164"/>
      <c r="EX4" s="164"/>
      <c r="EY4" s="164"/>
      <c r="EZ4" s="164"/>
      <c r="FA4" s="164"/>
      <c r="FB4" s="164"/>
      <c r="FC4" s="164"/>
      <c r="FD4" s="164"/>
      <c r="FE4" s="164"/>
      <c r="FF4" s="164"/>
      <c r="FG4" s="164"/>
      <c r="FH4" s="164"/>
      <c r="FI4" s="164"/>
      <c r="FJ4" s="164"/>
      <c r="FK4" s="164"/>
      <c r="FL4" s="164"/>
      <c r="FM4" s="164"/>
      <c r="FN4" s="164"/>
      <c r="FO4" s="164"/>
      <c r="FP4" s="164"/>
      <c r="FQ4" s="164"/>
      <c r="FR4" s="164"/>
      <c r="FS4" s="164"/>
      <c r="FT4" s="164"/>
      <c r="FU4" s="164"/>
      <c r="FV4" s="164"/>
      <c r="FW4" s="164"/>
      <c r="FX4" s="164"/>
      <c r="FY4" s="164"/>
      <c r="FZ4" s="164"/>
      <c r="GA4" s="164"/>
      <c r="GB4" s="164"/>
      <c r="GC4" s="164"/>
      <c r="GD4" s="164"/>
      <c r="GE4" s="164"/>
    </row>
    <row r="5" spans="1:187" s="36" customFormat="1" ht="12" customHeight="1" x14ac:dyDescent="0.2">
      <c r="A5" s="183">
        <v>1</v>
      </c>
      <c r="B5" s="183">
        <f>'BAR BB| Open rates'!B5*0.9</f>
        <v>19350</v>
      </c>
      <c r="C5" s="183">
        <f>'BAR BB| Open rates'!C5*0.9</f>
        <v>19350</v>
      </c>
      <c r="D5" s="183">
        <f>'BAR BB| Open rates'!D5*0.9</f>
        <v>16920</v>
      </c>
      <c r="E5" s="183">
        <f>'BAR BB| Open rates'!E5*0.9</f>
        <v>16920</v>
      </c>
      <c r="F5" s="183">
        <f>'BAR BB| Open rates'!F5*0.9</f>
        <v>14940</v>
      </c>
      <c r="G5" s="183">
        <f>'BAR BB| Open rates'!G5*0.9</f>
        <v>16920</v>
      </c>
      <c r="H5" s="183">
        <f>'BAR BB| Open rates'!H5*0.9</f>
        <v>16920</v>
      </c>
      <c r="I5" s="183">
        <f>'BAR BB| Open rates'!I5*0.9</f>
        <v>18720</v>
      </c>
      <c r="J5" s="183">
        <f>'BAR BB| Open rates'!J5*0.9</f>
        <v>18720</v>
      </c>
      <c r="K5" s="183">
        <f>'BAR BB| Open rates'!K5*0.9</f>
        <v>16920</v>
      </c>
      <c r="L5" s="183">
        <f>'BAR BB| Open rates'!L5*0.9</f>
        <v>16920</v>
      </c>
      <c r="M5" s="183">
        <f>'BAR BB| Open rates'!M5*0.9</f>
        <v>16920</v>
      </c>
      <c r="N5" s="183">
        <f>'BAR BB| Open rates'!N5*0.9</f>
        <v>16920</v>
      </c>
      <c r="O5" s="183">
        <f>'BAR BB| Open rates'!O5*0.9</f>
        <v>16920</v>
      </c>
      <c r="P5" s="183">
        <f>'BAR BB| Open rates'!P5*0.9</f>
        <v>18720</v>
      </c>
      <c r="Q5" s="183">
        <f>'BAR BB| Open rates'!Q5*0.9</f>
        <v>18720</v>
      </c>
      <c r="R5" s="183">
        <f>'BAR BB| Open rates'!R5*0.9</f>
        <v>18720</v>
      </c>
      <c r="S5" s="183">
        <f>'BAR BB| Open rates'!S5*0.9</f>
        <v>18720</v>
      </c>
      <c r="T5" s="183">
        <f>'BAR BB| Open rates'!T5*0.9</f>
        <v>18720</v>
      </c>
      <c r="U5" s="183">
        <f>'BAR BB| Open rates'!U5*0.9</f>
        <v>18720</v>
      </c>
      <c r="V5" s="183">
        <f>'BAR BB| Open rates'!V5*0.9</f>
        <v>18720</v>
      </c>
      <c r="W5" s="183">
        <f>'BAR BB| Open rates'!W5*0.9</f>
        <v>20520</v>
      </c>
      <c r="X5" s="183">
        <f>'BAR BB| Open rates'!X5*0.9</f>
        <v>20520</v>
      </c>
      <c r="Y5" s="183">
        <f>'BAR BB| Open rates'!Y5*0.9</f>
        <v>18720</v>
      </c>
      <c r="Z5" s="183">
        <f>'BAR BB| Open rates'!Z5*0.9</f>
        <v>18720</v>
      </c>
      <c r="AA5" s="183">
        <f>'BAR BB| Open rates'!AA5*0.9</f>
        <v>18720</v>
      </c>
      <c r="AB5" s="183">
        <f>'BAR BB| Open rates'!AB5*0.9</f>
        <v>18720</v>
      </c>
      <c r="AC5" s="183">
        <f>'BAR BB| Open rates'!AC5*0.9</f>
        <v>18720</v>
      </c>
      <c r="AD5" s="183">
        <f>'BAR BB| Open rates'!AD5*0.9</f>
        <v>20520</v>
      </c>
      <c r="AE5" s="183">
        <f>'BAR BB| Open rates'!AE5*0.9</f>
        <v>20520</v>
      </c>
      <c r="AF5" s="183">
        <f>'BAR BB| Open rates'!AF5*0.9</f>
        <v>18720</v>
      </c>
      <c r="AG5" s="183">
        <f>'BAR BB| Open rates'!AG5*0.9</f>
        <v>18720</v>
      </c>
      <c r="AH5" s="183">
        <f>'BAR BB| Open rates'!AH5*0.9</f>
        <v>18720</v>
      </c>
      <c r="AI5" s="183">
        <f>'BAR BB| Open rates'!AI5*0.9</f>
        <v>18720</v>
      </c>
      <c r="AJ5" s="183">
        <f>'BAR BB| Open rates'!AJ5*0.9</f>
        <v>18720</v>
      </c>
      <c r="AK5" s="183">
        <f>'BAR BB| Open rates'!AK5*0.9</f>
        <v>20520</v>
      </c>
      <c r="AL5" s="183">
        <f>'BAR BB| Open rates'!AL5*0.9</f>
        <v>20520</v>
      </c>
      <c r="AM5" s="183">
        <f>'BAR BB| Open rates'!AM5*0.9</f>
        <v>18720</v>
      </c>
      <c r="AN5" s="183">
        <f>'BAR BB| Open rates'!AN5*0.9</f>
        <v>18720</v>
      </c>
      <c r="AO5" s="183">
        <f>'BAR BB| Open rates'!AO5*0.9</f>
        <v>18720</v>
      </c>
      <c r="AP5" s="183">
        <f>'BAR BB| Open rates'!AP5*0.9</f>
        <v>18720</v>
      </c>
      <c r="AQ5" s="183">
        <f>'BAR BB| Open rates'!AQ5*0.9</f>
        <v>18720</v>
      </c>
      <c r="AR5" s="183">
        <f>'BAR BB| Open rates'!AR5*0.9</f>
        <v>20520</v>
      </c>
      <c r="AS5" s="183">
        <f>'BAR BB| Open rates'!AS5*0.9</f>
        <v>20520</v>
      </c>
      <c r="AT5" s="183">
        <f>'BAR BB| Open rates'!AT5*0.9</f>
        <v>18720</v>
      </c>
      <c r="AU5" s="183">
        <f>'BAR BB| Open rates'!AU5*0.9</f>
        <v>18720</v>
      </c>
      <c r="AV5" s="183">
        <f>'BAR BB| Open rates'!AV5*0.9</f>
        <v>18720</v>
      </c>
      <c r="AW5" s="183">
        <f>'BAR BB| Open rates'!AW5*0.9</f>
        <v>18720</v>
      </c>
      <c r="AX5" s="183">
        <f>'BAR BB| Open rates'!AX5*0.9</f>
        <v>18720</v>
      </c>
      <c r="AY5" s="183">
        <f>'BAR BB| Open rates'!AY5*0.9</f>
        <v>20520</v>
      </c>
      <c r="AZ5" s="183">
        <f>'BAR BB| Open rates'!AZ5*0.9</f>
        <v>20520</v>
      </c>
      <c r="BA5" s="183">
        <f>'BAR BB| Open rates'!BA5*0.9</f>
        <v>18720</v>
      </c>
      <c r="BB5" s="183">
        <f>'BAR BB| Open rates'!BB5*0.9</f>
        <v>18720</v>
      </c>
      <c r="BC5" s="183">
        <f>'BAR BB| Open rates'!BC5*0.9</f>
        <v>18720</v>
      </c>
      <c r="BD5" s="183">
        <f>'BAR BB| Open rates'!BD5*0.9</f>
        <v>18720</v>
      </c>
      <c r="BE5" s="183">
        <f>'BAR BB| Open rates'!BE5*0.9</f>
        <v>18720</v>
      </c>
      <c r="BF5" s="183">
        <f>'BAR BB| Open rates'!BF5*0.9</f>
        <v>20520</v>
      </c>
      <c r="BG5" s="183">
        <f>'BAR BB| Open rates'!BG5*0.9</f>
        <v>20520</v>
      </c>
      <c r="BH5" s="183">
        <f>'BAR BB| Open rates'!BH5*0.9</f>
        <v>15840</v>
      </c>
      <c r="BI5" s="183">
        <f>'BAR BB| Open rates'!BI5*0.9</f>
        <v>15840</v>
      </c>
      <c r="BJ5" s="183">
        <f>'BAR BB| Open rates'!BJ5*0.9</f>
        <v>15840</v>
      </c>
      <c r="BK5" s="183">
        <f>'BAR BB| Open rates'!BK5*0.9</f>
        <v>15840</v>
      </c>
      <c r="BL5" s="183">
        <f>'BAR BB| Open rates'!BL5*0.9</f>
        <v>15840</v>
      </c>
      <c r="BM5" s="183">
        <f>'BAR BB| Open rates'!BM5*0.9</f>
        <v>16920</v>
      </c>
      <c r="BN5" s="183">
        <f>'BAR BB| Open rates'!BN5*0.9</f>
        <v>16920</v>
      </c>
      <c r="BO5" s="183">
        <f>'BAR BB| Open rates'!BO5*0.9</f>
        <v>14940</v>
      </c>
      <c r="BP5" s="183">
        <f>'BAR BB| Open rates'!BP5*0.9</f>
        <v>14940</v>
      </c>
      <c r="BQ5" s="183">
        <f>'BAR BB| Open rates'!BQ5*0.9</f>
        <v>16920</v>
      </c>
      <c r="BR5" s="183">
        <f>'BAR BB| Open rates'!BR5*0.9</f>
        <v>16920</v>
      </c>
      <c r="BS5" s="183">
        <f>'BAR BB| Open rates'!BS5*0.9</f>
        <v>16920</v>
      </c>
      <c r="BT5" s="183">
        <f>'BAR BB| Open rates'!BT5*0.9</f>
        <v>16920</v>
      </c>
      <c r="BU5" s="183">
        <f>'BAR BB| Open rates'!BU5*0.9</f>
        <v>16920</v>
      </c>
      <c r="BV5" s="183">
        <f>'BAR BB| Open rates'!BV5*0.9</f>
        <v>14940</v>
      </c>
      <c r="BW5" s="183">
        <f>'BAR BB| Open rates'!BW5*0.9</f>
        <v>14940</v>
      </c>
      <c r="BX5" s="183">
        <f>'BAR BB| Open rates'!BX5*0.9</f>
        <v>14940</v>
      </c>
      <c r="BY5" s="183">
        <f>'BAR BB| Open rates'!BY5*0.9</f>
        <v>14940</v>
      </c>
      <c r="BZ5" s="183">
        <f>'BAR BB| Open rates'!BZ5*0.9</f>
        <v>14940</v>
      </c>
      <c r="CA5" s="183">
        <f>'BAR BB| Open rates'!CA5*0.9</f>
        <v>16920</v>
      </c>
      <c r="CB5" s="183">
        <f>'BAR BB| Open rates'!CB5*0.9</f>
        <v>16920</v>
      </c>
      <c r="CC5" s="183">
        <f>'BAR BB| Open rates'!CC5*0.9</f>
        <v>14940</v>
      </c>
      <c r="CD5" s="183">
        <f>'BAR BB| Open rates'!CD5*0.9</f>
        <v>14940</v>
      </c>
      <c r="CE5" s="183">
        <f>'BAR BB| Open rates'!CE5*0.9</f>
        <v>14940</v>
      </c>
      <c r="CF5" s="183">
        <f>'BAR BB| Open rates'!CF5*0.9</f>
        <v>14940</v>
      </c>
      <c r="CG5" s="183">
        <f>'BAR BB| Open rates'!CG5*0.9</f>
        <v>14940</v>
      </c>
      <c r="CH5" s="183">
        <f>'BAR BB| Open rates'!CH5*0.9</f>
        <v>16920</v>
      </c>
      <c r="CI5" s="183">
        <f>'BAR BB| Open rates'!CI5*0.9</f>
        <v>16920</v>
      </c>
      <c r="CJ5" s="183">
        <f>'BAR BB| Open rates'!CJ5*0.9</f>
        <v>14940</v>
      </c>
      <c r="CK5" s="183">
        <f>'BAR BB| Open rates'!CK5*0.9</f>
        <v>14940</v>
      </c>
      <c r="CL5" s="183">
        <f>'BAR BB| Open rates'!CL5*0.9</f>
        <v>14940</v>
      </c>
      <c r="CM5" s="183">
        <f>'BAR BB| Open rates'!CM5*0.9</f>
        <v>14940</v>
      </c>
      <c r="CN5" s="183">
        <f>'BAR BB| Open rates'!CN5*0.9</f>
        <v>14940</v>
      </c>
      <c r="CO5" s="183">
        <f>'BAR BB| Open rates'!CO5*0.9</f>
        <v>16920</v>
      </c>
      <c r="CP5" s="183">
        <f>'BAR BB| Open rates'!CP5*0.9</f>
        <v>16920</v>
      </c>
      <c r="CQ5" s="183">
        <f>'BAR BB| Open rates'!CQ5*0.9</f>
        <v>14940</v>
      </c>
      <c r="CR5" s="183">
        <f>'BAR BB| Open rates'!CR5*0.9</f>
        <v>14940</v>
      </c>
      <c r="CS5" s="183">
        <f>'BAR BB| Open rates'!CS5*0.9</f>
        <v>14940</v>
      </c>
      <c r="CT5" s="183">
        <f>'BAR BB| Open rates'!CT5*0.9</f>
        <v>14940</v>
      </c>
      <c r="CU5" s="183">
        <f>'BAR BB| Open rates'!CU5*0.9</f>
        <v>13410</v>
      </c>
      <c r="CV5" s="183">
        <f>'BAR BB| Open rates'!CV5*0.9</f>
        <v>13410</v>
      </c>
      <c r="CW5" s="183">
        <f>'BAR BB| Open rates'!CW5*0.9</f>
        <v>13410</v>
      </c>
      <c r="CX5" s="183">
        <f>'BAR BB| Open rates'!CX5*0.9</f>
        <v>11610</v>
      </c>
      <c r="CY5" s="183">
        <f>'BAR BB| Open rates'!CY5*0.9</f>
        <v>11610</v>
      </c>
      <c r="CZ5" s="183">
        <f>'BAR BB| Open rates'!CZ5*0.9</f>
        <v>11610</v>
      </c>
      <c r="DA5" s="183">
        <f>'BAR BB| Open rates'!DA5*0.9</f>
        <v>11610</v>
      </c>
      <c r="DB5" s="183">
        <f>'BAR BB| Open rates'!DB5*0.9</f>
        <v>11610</v>
      </c>
      <c r="DC5" s="183">
        <f>'BAR BB| Open rates'!DC5*0.9</f>
        <v>13410</v>
      </c>
      <c r="DD5" s="183">
        <f>'BAR BB| Open rates'!DD5*0.9</f>
        <v>13410</v>
      </c>
      <c r="DE5" s="183">
        <f>'BAR BB| Open rates'!DE5*0.9</f>
        <v>11610</v>
      </c>
      <c r="DF5" s="183">
        <f>'BAR BB| Open rates'!DF5*0.9</f>
        <v>11610</v>
      </c>
      <c r="DG5" s="183">
        <f>'BAR BB| Open rates'!DG5*0.9</f>
        <v>11610</v>
      </c>
      <c r="DH5" s="183">
        <f>'BAR BB| Open rates'!DH5*0.9</f>
        <v>11610</v>
      </c>
      <c r="DI5" s="183">
        <f>'BAR BB| Open rates'!DI5*0.9</f>
        <v>11610</v>
      </c>
      <c r="DJ5" s="183">
        <f>'BAR BB| Open rates'!DJ5*0.9</f>
        <v>13410</v>
      </c>
      <c r="DK5" s="183">
        <f>'BAR BB| Open rates'!DK5*0.9</f>
        <v>13410</v>
      </c>
      <c r="DL5" s="183">
        <f>'BAR BB| Open rates'!DL5*0.9</f>
        <v>11610</v>
      </c>
      <c r="DM5" s="183">
        <f>'BAR BB| Open rates'!DM5*0.9</f>
        <v>11610</v>
      </c>
      <c r="DN5" s="183">
        <f>'BAR BB| Open rates'!DN5*0.9</f>
        <v>11610</v>
      </c>
      <c r="DO5" s="183">
        <f>'BAR BB| Open rates'!DO5*0.9</f>
        <v>11610</v>
      </c>
      <c r="DP5" s="183">
        <f>'BAR BB| Open rates'!DP5*0.9</f>
        <v>11610</v>
      </c>
      <c r="DQ5" s="183">
        <f>'BAR BB| Open rates'!DQ5*0.9</f>
        <v>13410</v>
      </c>
      <c r="DR5" s="183">
        <f>'BAR BB| Open rates'!DR5*0.9</f>
        <v>13410</v>
      </c>
      <c r="DS5" s="183">
        <f>'BAR BB| Open rates'!DS5*0.9</f>
        <v>11610</v>
      </c>
      <c r="DT5" s="183">
        <f>'BAR BB| Open rates'!DT5*0.9</f>
        <v>11610</v>
      </c>
      <c r="DU5" s="183">
        <f>'BAR BB| Open rates'!DU5*0.9</f>
        <v>11610</v>
      </c>
      <c r="DV5" s="183">
        <f>'BAR BB| Open rates'!DV5*0.9</f>
        <v>11610</v>
      </c>
      <c r="DW5" s="183">
        <f>'BAR BB| Open rates'!DW5*0.9</f>
        <v>11610</v>
      </c>
      <c r="DX5" s="183">
        <f>'BAR BB| Open rates'!DX5*0.9</f>
        <v>13410</v>
      </c>
      <c r="DY5" s="183">
        <f>'BAR BB| Open rates'!DY5*0.9</f>
        <v>13410</v>
      </c>
      <c r="DZ5" s="183">
        <f>'BAR BB| Open rates'!DZ5*0.9</f>
        <v>14940</v>
      </c>
      <c r="EA5" s="183">
        <f>'BAR BB| Open rates'!EA5*0.9</f>
        <v>14940</v>
      </c>
      <c r="EB5" s="183">
        <f>'BAR BB| Open rates'!EB5*0.9</f>
        <v>14940</v>
      </c>
      <c r="EC5" s="183">
        <f>'BAR BB| Open rates'!EC5*0.9</f>
        <v>16920</v>
      </c>
      <c r="ED5" s="183">
        <f>'BAR BB| Open rates'!ED5*0.9</f>
        <v>16920</v>
      </c>
      <c r="EE5" s="183">
        <f>'BAR BB| Open rates'!EE5*0.9</f>
        <v>16920</v>
      </c>
      <c r="EF5" s="183">
        <f>'BAR BB| Open rates'!EF5*0.9</f>
        <v>16920</v>
      </c>
      <c r="EG5" s="183">
        <f>'BAR BB| Open rates'!EG5*0.9</f>
        <v>10710</v>
      </c>
      <c r="EH5" s="183">
        <f>'BAR BB| Open rates'!EH5*0.9</f>
        <v>10710</v>
      </c>
      <c r="EI5" s="183">
        <f>'BAR BB| Open rates'!EI5*0.9</f>
        <v>10710</v>
      </c>
      <c r="EJ5" s="183">
        <f>'BAR BB| Open rates'!EJ5*0.9</f>
        <v>10710</v>
      </c>
      <c r="EK5" s="183">
        <f>'BAR BB| Open rates'!EK5*0.9</f>
        <v>10710</v>
      </c>
      <c r="EL5" s="183">
        <f>'BAR BB| Open rates'!EL5*0.9</f>
        <v>11610</v>
      </c>
      <c r="EM5" s="183">
        <f>'BAR BB| Open rates'!EM5*0.9</f>
        <v>11610</v>
      </c>
      <c r="EN5" s="183">
        <f>'BAR BB| Open rates'!EN5*0.9</f>
        <v>10710</v>
      </c>
      <c r="EO5" s="183">
        <f>'BAR BB| Open rates'!EO5*0.9</f>
        <v>10710</v>
      </c>
      <c r="EP5" s="183">
        <f>'BAR BB| Open rates'!EP5*0.9</f>
        <v>10710</v>
      </c>
      <c r="EQ5" s="183">
        <f>'BAR BB| Open rates'!EQ5*0.9</f>
        <v>10710</v>
      </c>
      <c r="ER5" s="183">
        <f>'BAR BB| Open rates'!ER5*0.9</f>
        <v>10710</v>
      </c>
      <c r="ES5" s="183">
        <f>'BAR BB| Open rates'!ES5*0.9</f>
        <v>11610</v>
      </c>
      <c r="ET5" s="183">
        <f>'BAR BB| Open rates'!ET5*0.9</f>
        <v>11610</v>
      </c>
      <c r="EU5" s="183">
        <f>'BAR BB| Open rates'!EU5*0.9</f>
        <v>10710</v>
      </c>
      <c r="EV5" s="183">
        <f>'BAR BB| Open rates'!EV5*0.9</f>
        <v>10710</v>
      </c>
      <c r="EW5" s="183">
        <f>'BAR BB| Open rates'!EW5*0.9</f>
        <v>10710</v>
      </c>
      <c r="EX5" s="183">
        <f>'BAR BB| Open rates'!EX5*0.9</f>
        <v>10710</v>
      </c>
      <c r="EY5" s="183">
        <f>'BAR BB| Open rates'!EY5*0.9</f>
        <v>10710</v>
      </c>
      <c r="EZ5" s="183">
        <f>'BAR BB| Open rates'!EZ5*0.9</f>
        <v>11610</v>
      </c>
      <c r="FA5" s="183">
        <f>'BAR BB| Open rates'!FA5*0.9</f>
        <v>11610</v>
      </c>
      <c r="FB5" s="183">
        <f>'BAR BB| Open rates'!FB5*0.9</f>
        <v>10710</v>
      </c>
      <c r="FC5" s="183">
        <f>'BAR BB| Open rates'!FC5*0.9</f>
        <v>10710</v>
      </c>
      <c r="FD5" s="183">
        <f>'BAR BB| Open rates'!FD5*0.9</f>
        <v>10710</v>
      </c>
      <c r="FE5" s="183">
        <f>'BAR BB| Open rates'!FE5*0.9</f>
        <v>10710</v>
      </c>
      <c r="FF5" s="183">
        <f>'BAR BB| Open rates'!FF5*0.9</f>
        <v>10710</v>
      </c>
      <c r="FG5" s="183">
        <f>'BAR BB| Open rates'!FG5*0.9</f>
        <v>11610</v>
      </c>
      <c r="FH5" s="183">
        <f>'BAR BB| Open rates'!FH5*0.9</f>
        <v>11610</v>
      </c>
      <c r="FI5" s="183">
        <f>'BAR BB| Open rates'!FI5*0.9</f>
        <v>10710</v>
      </c>
      <c r="FJ5" s="183">
        <f>'BAR BB| Open rates'!FJ5*0.9</f>
        <v>10710</v>
      </c>
      <c r="FK5" s="183">
        <f>'BAR BB| Open rates'!FK5*0.9</f>
        <v>10710</v>
      </c>
      <c r="FL5" s="183">
        <f>'BAR BB| Open rates'!FL5*0.9</f>
        <v>10710</v>
      </c>
      <c r="FM5" s="183">
        <f>'BAR BB| Open rates'!FM5*0.9</f>
        <v>10710</v>
      </c>
      <c r="FN5" s="183">
        <f>'BAR BB| Open rates'!FN5*0.9</f>
        <v>11610</v>
      </c>
      <c r="FO5" s="183">
        <f>'BAR BB| Open rates'!FO5*0.9</f>
        <v>11610</v>
      </c>
      <c r="FP5" s="183">
        <f>'BAR BB| Open rates'!FP5*0.9</f>
        <v>10710</v>
      </c>
      <c r="FQ5" s="183">
        <f>'BAR BB| Open rates'!FQ5*0.9</f>
        <v>10710</v>
      </c>
      <c r="FR5" s="183">
        <f>'BAR BB| Open rates'!FR5*0.9</f>
        <v>10710</v>
      </c>
      <c r="FS5" s="183">
        <f>'BAR BB| Open rates'!FS5*0.9</f>
        <v>10710</v>
      </c>
      <c r="FT5" s="183">
        <f>'BAR BB| Open rates'!FT5*0.9</f>
        <v>10710</v>
      </c>
      <c r="FU5" s="183">
        <f>'BAR BB| Open rates'!FU5*0.9</f>
        <v>11610</v>
      </c>
      <c r="FV5" s="183">
        <f>'BAR BB| Open rates'!FV5*0.9</f>
        <v>11610</v>
      </c>
      <c r="FW5" s="183">
        <f>'BAR BB| Open rates'!FW5*0.9</f>
        <v>14940</v>
      </c>
      <c r="FX5" s="183">
        <f>'BAR BB| Open rates'!FX5*0.9</f>
        <v>14940</v>
      </c>
      <c r="FY5" s="183">
        <f>'BAR BB| Open rates'!FY5*0.9</f>
        <v>14940</v>
      </c>
      <c r="FZ5" s="183">
        <f>'BAR BB| Open rates'!FZ5*0.9</f>
        <v>14940</v>
      </c>
      <c r="GA5" s="183">
        <f>'BAR BB| Open rates'!GA5*0.9</f>
        <v>14940</v>
      </c>
      <c r="GB5" s="183">
        <f>'BAR BB| Open rates'!GB5*0.9</f>
        <v>16920</v>
      </c>
      <c r="GC5" s="183">
        <f>'BAR BB| Open rates'!GC5*0.9</f>
        <v>16920</v>
      </c>
      <c r="GD5" s="183">
        <f>'BAR BB| Open rates'!GD5*0.9</f>
        <v>16920</v>
      </c>
      <c r="GE5" s="183">
        <f>'BAR BB| Open rates'!GE5*0.9</f>
        <v>16920</v>
      </c>
    </row>
    <row r="6" spans="1:187" s="36" customFormat="1" ht="12" customHeight="1" x14ac:dyDescent="0.2">
      <c r="A6" s="183">
        <v>2</v>
      </c>
      <c r="B6" s="183">
        <f>'BAR BB| Open rates'!B6*0.9</f>
        <v>22050</v>
      </c>
      <c r="C6" s="183">
        <f>'BAR BB| Open rates'!C6*0.9</f>
        <v>22050</v>
      </c>
      <c r="D6" s="183">
        <f>'BAR BB| Open rates'!D6*0.9</f>
        <v>19620</v>
      </c>
      <c r="E6" s="183">
        <f>'BAR BB| Open rates'!E6*0.9</f>
        <v>19620</v>
      </c>
      <c r="F6" s="183">
        <f>'BAR BB| Open rates'!F6*0.9</f>
        <v>17640</v>
      </c>
      <c r="G6" s="183">
        <f>'BAR BB| Open rates'!G6*0.9</f>
        <v>19620</v>
      </c>
      <c r="H6" s="183">
        <f>'BAR BB| Open rates'!H6*0.9</f>
        <v>19620</v>
      </c>
      <c r="I6" s="183">
        <f>'BAR BB| Open rates'!I6*0.9</f>
        <v>21420</v>
      </c>
      <c r="J6" s="183">
        <f>'BAR BB| Open rates'!J6*0.9</f>
        <v>21420</v>
      </c>
      <c r="K6" s="183">
        <f>'BAR BB| Open rates'!K6*0.9</f>
        <v>19620</v>
      </c>
      <c r="L6" s="183">
        <f>'BAR BB| Open rates'!L6*0.9</f>
        <v>19620</v>
      </c>
      <c r="M6" s="183">
        <f>'BAR BB| Open rates'!M6*0.9</f>
        <v>19620</v>
      </c>
      <c r="N6" s="183">
        <f>'BAR BB| Open rates'!N6*0.9</f>
        <v>19620</v>
      </c>
      <c r="O6" s="183">
        <f>'BAR BB| Open rates'!O6*0.9</f>
        <v>19620</v>
      </c>
      <c r="P6" s="183">
        <f>'BAR BB| Open rates'!P6*0.9</f>
        <v>21420</v>
      </c>
      <c r="Q6" s="183">
        <f>'BAR BB| Open rates'!Q6*0.9</f>
        <v>21420</v>
      </c>
      <c r="R6" s="183">
        <f>'BAR BB| Open rates'!R6*0.9</f>
        <v>21420</v>
      </c>
      <c r="S6" s="183">
        <f>'BAR BB| Open rates'!S6*0.9</f>
        <v>21420</v>
      </c>
      <c r="T6" s="183">
        <f>'BAR BB| Open rates'!T6*0.9</f>
        <v>21420</v>
      </c>
      <c r="U6" s="183">
        <f>'BAR BB| Open rates'!U6*0.9</f>
        <v>21420</v>
      </c>
      <c r="V6" s="183">
        <f>'BAR BB| Open rates'!V6*0.9</f>
        <v>21420</v>
      </c>
      <c r="W6" s="183">
        <f>'BAR BB| Open rates'!W6*0.9</f>
        <v>23220</v>
      </c>
      <c r="X6" s="183">
        <f>'BAR BB| Open rates'!X6*0.9</f>
        <v>23220</v>
      </c>
      <c r="Y6" s="183">
        <f>'BAR BB| Open rates'!Y6*0.9</f>
        <v>21420</v>
      </c>
      <c r="Z6" s="183">
        <f>'BAR BB| Open rates'!Z6*0.9</f>
        <v>21420</v>
      </c>
      <c r="AA6" s="183">
        <f>'BAR BB| Open rates'!AA6*0.9</f>
        <v>21420</v>
      </c>
      <c r="AB6" s="183">
        <f>'BAR BB| Open rates'!AB6*0.9</f>
        <v>21420</v>
      </c>
      <c r="AC6" s="183">
        <f>'BAR BB| Open rates'!AC6*0.9</f>
        <v>21420</v>
      </c>
      <c r="AD6" s="183">
        <f>'BAR BB| Open rates'!AD6*0.9</f>
        <v>23220</v>
      </c>
      <c r="AE6" s="183">
        <f>'BAR BB| Open rates'!AE6*0.9</f>
        <v>23220</v>
      </c>
      <c r="AF6" s="183">
        <f>'BAR BB| Open rates'!AF6*0.9</f>
        <v>21420</v>
      </c>
      <c r="AG6" s="183">
        <f>'BAR BB| Open rates'!AG6*0.9</f>
        <v>21420</v>
      </c>
      <c r="AH6" s="183">
        <f>'BAR BB| Open rates'!AH6*0.9</f>
        <v>21420</v>
      </c>
      <c r="AI6" s="183">
        <f>'BAR BB| Open rates'!AI6*0.9</f>
        <v>21420</v>
      </c>
      <c r="AJ6" s="183">
        <f>'BAR BB| Open rates'!AJ6*0.9</f>
        <v>21420</v>
      </c>
      <c r="AK6" s="183">
        <f>'BAR BB| Open rates'!AK6*0.9</f>
        <v>23220</v>
      </c>
      <c r="AL6" s="183">
        <f>'BAR BB| Open rates'!AL6*0.9</f>
        <v>23220</v>
      </c>
      <c r="AM6" s="183">
        <f>'BAR BB| Open rates'!AM6*0.9</f>
        <v>21420</v>
      </c>
      <c r="AN6" s="183">
        <f>'BAR BB| Open rates'!AN6*0.9</f>
        <v>21420</v>
      </c>
      <c r="AO6" s="183">
        <f>'BAR BB| Open rates'!AO6*0.9</f>
        <v>21420</v>
      </c>
      <c r="AP6" s="183">
        <f>'BAR BB| Open rates'!AP6*0.9</f>
        <v>21420</v>
      </c>
      <c r="AQ6" s="183">
        <f>'BAR BB| Open rates'!AQ6*0.9</f>
        <v>21420</v>
      </c>
      <c r="AR6" s="183">
        <f>'BAR BB| Open rates'!AR6*0.9</f>
        <v>23220</v>
      </c>
      <c r="AS6" s="183">
        <f>'BAR BB| Open rates'!AS6*0.9</f>
        <v>23220</v>
      </c>
      <c r="AT6" s="183">
        <f>'BAR BB| Open rates'!AT6*0.9</f>
        <v>21420</v>
      </c>
      <c r="AU6" s="183">
        <f>'BAR BB| Open rates'!AU6*0.9</f>
        <v>21420</v>
      </c>
      <c r="AV6" s="183">
        <f>'BAR BB| Open rates'!AV6*0.9</f>
        <v>21420</v>
      </c>
      <c r="AW6" s="183">
        <f>'BAR BB| Open rates'!AW6*0.9</f>
        <v>21420</v>
      </c>
      <c r="AX6" s="183">
        <f>'BAR BB| Open rates'!AX6*0.9</f>
        <v>21420</v>
      </c>
      <c r="AY6" s="183">
        <f>'BAR BB| Open rates'!AY6*0.9</f>
        <v>23220</v>
      </c>
      <c r="AZ6" s="183">
        <f>'BAR BB| Open rates'!AZ6*0.9</f>
        <v>23220</v>
      </c>
      <c r="BA6" s="183">
        <f>'BAR BB| Open rates'!BA6*0.9</f>
        <v>21420</v>
      </c>
      <c r="BB6" s="183">
        <f>'BAR BB| Open rates'!BB6*0.9</f>
        <v>21420</v>
      </c>
      <c r="BC6" s="183">
        <f>'BAR BB| Open rates'!BC6*0.9</f>
        <v>21420</v>
      </c>
      <c r="BD6" s="183">
        <f>'BAR BB| Open rates'!BD6*0.9</f>
        <v>21420</v>
      </c>
      <c r="BE6" s="183">
        <f>'BAR BB| Open rates'!BE6*0.9</f>
        <v>21420</v>
      </c>
      <c r="BF6" s="183">
        <f>'BAR BB| Open rates'!BF6*0.9</f>
        <v>23220</v>
      </c>
      <c r="BG6" s="183">
        <f>'BAR BB| Open rates'!BG6*0.9</f>
        <v>23220</v>
      </c>
      <c r="BH6" s="183">
        <f>'BAR BB| Open rates'!BH6*0.9</f>
        <v>18540</v>
      </c>
      <c r="BI6" s="183">
        <f>'BAR BB| Open rates'!BI6*0.9</f>
        <v>18540</v>
      </c>
      <c r="BJ6" s="183">
        <f>'BAR BB| Open rates'!BJ6*0.9</f>
        <v>18540</v>
      </c>
      <c r="BK6" s="183">
        <f>'BAR BB| Open rates'!BK6*0.9</f>
        <v>18540</v>
      </c>
      <c r="BL6" s="183">
        <f>'BAR BB| Open rates'!BL6*0.9</f>
        <v>18540</v>
      </c>
      <c r="BM6" s="183">
        <f>'BAR BB| Open rates'!BM6*0.9</f>
        <v>19620</v>
      </c>
      <c r="BN6" s="183">
        <f>'BAR BB| Open rates'!BN6*0.9</f>
        <v>19620</v>
      </c>
      <c r="BO6" s="183">
        <f>'BAR BB| Open rates'!BO6*0.9</f>
        <v>17640</v>
      </c>
      <c r="BP6" s="183">
        <f>'BAR BB| Open rates'!BP6*0.9</f>
        <v>17640</v>
      </c>
      <c r="BQ6" s="183">
        <f>'BAR BB| Open rates'!BQ6*0.9</f>
        <v>19620</v>
      </c>
      <c r="BR6" s="183">
        <f>'BAR BB| Open rates'!BR6*0.9</f>
        <v>19620</v>
      </c>
      <c r="BS6" s="183">
        <f>'BAR BB| Open rates'!BS6*0.9</f>
        <v>19620</v>
      </c>
      <c r="BT6" s="183">
        <f>'BAR BB| Open rates'!BT6*0.9</f>
        <v>19620</v>
      </c>
      <c r="BU6" s="183">
        <f>'BAR BB| Open rates'!BU6*0.9</f>
        <v>19620</v>
      </c>
      <c r="BV6" s="183">
        <f>'BAR BB| Open rates'!BV6*0.9</f>
        <v>17640</v>
      </c>
      <c r="BW6" s="183">
        <f>'BAR BB| Open rates'!BW6*0.9</f>
        <v>17640</v>
      </c>
      <c r="BX6" s="183">
        <f>'BAR BB| Open rates'!BX6*0.9</f>
        <v>17640</v>
      </c>
      <c r="BY6" s="183">
        <f>'BAR BB| Open rates'!BY6*0.9</f>
        <v>17640</v>
      </c>
      <c r="BZ6" s="183">
        <f>'BAR BB| Open rates'!BZ6*0.9</f>
        <v>17640</v>
      </c>
      <c r="CA6" s="183">
        <f>'BAR BB| Open rates'!CA6*0.9</f>
        <v>19620</v>
      </c>
      <c r="CB6" s="183">
        <f>'BAR BB| Open rates'!CB6*0.9</f>
        <v>19620</v>
      </c>
      <c r="CC6" s="183">
        <f>'BAR BB| Open rates'!CC6*0.9</f>
        <v>17640</v>
      </c>
      <c r="CD6" s="183">
        <f>'BAR BB| Open rates'!CD6*0.9</f>
        <v>17640</v>
      </c>
      <c r="CE6" s="183">
        <f>'BAR BB| Open rates'!CE6*0.9</f>
        <v>17640</v>
      </c>
      <c r="CF6" s="183">
        <f>'BAR BB| Open rates'!CF6*0.9</f>
        <v>17640</v>
      </c>
      <c r="CG6" s="183">
        <f>'BAR BB| Open rates'!CG6*0.9</f>
        <v>17640</v>
      </c>
      <c r="CH6" s="183">
        <f>'BAR BB| Open rates'!CH6*0.9</f>
        <v>19620</v>
      </c>
      <c r="CI6" s="183">
        <f>'BAR BB| Open rates'!CI6*0.9</f>
        <v>19620</v>
      </c>
      <c r="CJ6" s="183">
        <f>'BAR BB| Open rates'!CJ6*0.9</f>
        <v>17640</v>
      </c>
      <c r="CK6" s="183">
        <f>'BAR BB| Open rates'!CK6*0.9</f>
        <v>17640</v>
      </c>
      <c r="CL6" s="183">
        <f>'BAR BB| Open rates'!CL6*0.9</f>
        <v>17640</v>
      </c>
      <c r="CM6" s="183">
        <f>'BAR BB| Open rates'!CM6*0.9</f>
        <v>17640</v>
      </c>
      <c r="CN6" s="183">
        <f>'BAR BB| Open rates'!CN6*0.9</f>
        <v>17640</v>
      </c>
      <c r="CO6" s="183">
        <f>'BAR BB| Open rates'!CO6*0.9</f>
        <v>19620</v>
      </c>
      <c r="CP6" s="183">
        <f>'BAR BB| Open rates'!CP6*0.9</f>
        <v>19620</v>
      </c>
      <c r="CQ6" s="183">
        <f>'BAR BB| Open rates'!CQ6*0.9</f>
        <v>17640</v>
      </c>
      <c r="CR6" s="183">
        <f>'BAR BB| Open rates'!CR6*0.9</f>
        <v>17640</v>
      </c>
      <c r="CS6" s="183">
        <f>'BAR BB| Open rates'!CS6*0.9</f>
        <v>17640</v>
      </c>
      <c r="CT6" s="183">
        <f>'BAR BB| Open rates'!CT6*0.9</f>
        <v>17640</v>
      </c>
      <c r="CU6" s="183">
        <f>'BAR BB| Open rates'!CU6*0.9</f>
        <v>16110</v>
      </c>
      <c r="CV6" s="183">
        <f>'BAR BB| Open rates'!CV6*0.9</f>
        <v>16110</v>
      </c>
      <c r="CW6" s="183">
        <f>'BAR BB| Open rates'!CW6*0.9</f>
        <v>16110</v>
      </c>
      <c r="CX6" s="183">
        <f>'BAR BB| Open rates'!CX6*0.9</f>
        <v>14310</v>
      </c>
      <c r="CY6" s="183">
        <f>'BAR BB| Open rates'!CY6*0.9</f>
        <v>14310</v>
      </c>
      <c r="CZ6" s="183">
        <f>'BAR BB| Open rates'!CZ6*0.9</f>
        <v>14310</v>
      </c>
      <c r="DA6" s="183">
        <f>'BAR BB| Open rates'!DA6*0.9</f>
        <v>14310</v>
      </c>
      <c r="DB6" s="183">
        <f>'BAR BB| Open rates'!DB6*0.9</f>
        <v>14310</v>
      </c>
      <c r="DC6" s="183">
        <f>'BAR BB| Open rates'!DC6*0.9</f>
        <v>16110</v>
      </c>
      <c r="DD6" s="183">
        <f>'BAR BB| Open rates'!DD6*0.9</f>
        <v>16110</v>
      </c>
      <c r="DE6" s="183">
        <f>'BAR BB| Open rates'!DE6*0.9</f>
        <v>14310</v>
      </c>
      <c r="DF6" s="183">
        <f>'BAR BB| Open rates'!DF6*0.9</f>
        <v>14310</v>
      </c>
      <c r="DG6" s="183">
        <f>'BAR BB| Open rates'!DG6*0.9</f>
        <v>14310</v>
      </c>
      <c r="DH6" s="183">
        <f>'BAR BB| Open rates'!DH6*0.9</f>
        <v>14310</v>
      </c>
      <c r="DI6" s="183">
        <f>'BAR BB| Open rates'!DI6*0.9</f>
        <v>14310</v>
      </c>
      <c r="DJ6" s="183">
        <f>'BAR BB| Open rates'!DJ6*0.9</f>
        <v>16110</v>
      </c>
      <c r="DK6" s="183">
        <f>'BAR BB| Open rates'!DK6*0.9</f>
        <v>16110</v>
      </c>
      <c r="DL6" s="183">
        <f>'BAR BB| Open rates'!DL6*0.9</f>
        <v>14310</v>
      </c>
      <c r="DM6" s="183">
        <f>'BAR BB| Open rates'!DM6*0.9</f>
        <v>14310</v>
      </c>
      <c r="DN6" s="183">
        <f>'BAR BB| Open rates'!DN6*0.9</f>
        <v>14310</v>
      </c>
      <c r="DO6" s="183">
        <f>'BAR BB| Open rates'!DO6*0.9</f>
        <v>14310</v>
      </c>
      <c r="DP6" s="183">
        <f>'BAR BB| Open rates'!DP6*0.9</f>
        <v>14310</v>
      </c>
      <c r="DQ6" s="183">
        <f>'BAR BB| Open rates'!DQ6*0.9</f>
        <v>16110</v>
      </c>
      <c r="DR6" s="183">
        <f>'BAR BB| Open rates'!DR6*0.9</f>
        <v>16110</v>
      </c>
      <c r="DS6" s="183">
        <f>'BAR BB| Open rates'!DS6*0.9</f>
        <v>14310</v>
      </c>
      <c r="DT6" s="183">
        <f>'BAR BB| Open rates'!DT6*0.9</f>
        <v>14310</v>
      </c>
      <c r="DU6" s="183">
        <f>'BAR BB| Open rates'!DU6*0.9</f>
        <v>14310</v>
      </c>
      <c r="DV6" s="183">
        <f>'BAR BB| Open rates'!DV6*0.9</f>
        <v>14310</v>
      </c>
      <c r="DW6" s="183">
        <f>'BAR BB| Open rates'!DW6*0.9</f>
        <v>14310</v>
      </c>
      <c r="DX6" s="183">
        <f>'BAR BB| Open rates'!DX6*0.9</f>
        <v>16110</v>
      </c>
      <c r="DY6" s="183">
        <f>'BAR BB| Open rates'!DY6*0.9</f>
        <v>16110</v>
      </c>
      <c r="DZ6" s="183">
        <f>'BAR BB| Open rates'!DZ6*0.9</f>
        <v>17640</v>
      </c>
      <c r="EA6" s="183">
        <f>'BAR BB| Open rates'!EA6*0.9</f>
        <v>17640</v>
      </c>
      <c r="EB6" s="183">
        <f>'BAR BB| Open rates'!EB6*0.9</f>
        <v>17640</v>
      </c>
      <c r="EC6" s="183">
        <f>'BAR BB| Open rates'!EC6*0.9</f>
        <v>19620</v>
      </c>
      <c r="ED6" s="183">
        <f>'BAR BB| Open rates'!ED6*0.9</f>
        <v>19620</v>
      </c>
      <c r="EE6" s="183">
        <f>'BAR BB| Open rates'!EE6*0.9</f>
        <v>19620</v>
      </c>
      <c r="EF6" s="183">
        <f>'BAR BB| Open rates'!EF6*0.9</f>
        <v>19620</v>
      </c>
      <c r="EG6" s="183">
        <f>'BAR BB| Open rates'!EG6*0.9</f>
        <v>13410</v>
      </c>
      <c r="EH6" s="183">
        <f>'BAR BB| Open rates'!EH6*0.9</f>
        <v>13410</v>
      </c>
      <c r="EI6" s="183">
        <f>'BAR BB| Open rates'!EI6*0.9</f>
        <v>13410</v>
      </c>
      <c r="EJ6" s="183">
        <f>'BAR BB| Open rates'!EJ6*0.9</f>
        <v>13410</v>
      </c>
      <c r="EK6" s="183">
        <f>'BAR BB| Open rates'!EK6*0.9</f>
        <v>13410</v>
      </c>
      <c r="EL6" s="183">
        <f>'BAR BB| Open rates'!EL6*0.9</f>
        <v>14310</v>
      </c>
      <c r="EM6" s="183">
        <f>'BAR BB| Open rates'!EM6*0.9</f>
        <v>14310</v>
      </c>
      <c r="EN6" s="183">
        <f>'BAR BB| Open rates'!EN6*0.9</f>
        <v>13410</v>
      </c>
      <c r="EO6" s="183">
        <f>'BAR BB| Open rates'!EO6*0.9</f>
        <v>13410</v>
      </c>
      <c r="EP6" s="183">
        <f>'BAR BB| Open rates'!EP6*0.9</f>
        <v>13410</v>
      </c>
      <c r="EQ6" s="183">
        <f>'BAR BB| Open rates'!EQ6*0.9</f>
        <v>13410</v>
      </c>
      <c r="ER6" s="183">
        <f>'BAR BB| Open rates'!ER6*0.9</f>
        <v>13410</v>
      </c>
      <c r="ES6" s="183">
        <f>'BAR BB| Open rates'!ES6*0.9</f>
        <v>14310</v>
      </c>
      <c r="ET6" s="183">
        <f>'BAR BB| Open rates'!ET6*0.9</f>
        <v>14310</v>
      </c>
      <c r="EU6" s="183">
        <f>'BAR BB| Open rates'!EU6*0.9</f>
        <v>13410</v>
      </c>
      <c r="EV6" s="183">
        <f>'BAR BB| Open rates'!EV6*0.9</f>
        <v>13410</v>
      </c>
      <c r="EW6" s="183">
        <f>'BAR BB| Open rates'!EW6*0.9</f>
        <v>13410</v>
      </c>
      <c r="EX6" s="183">
        <f>'BAR BB| Open rates'!EX6*0.9</f>
        <v>13410</v>
      </c>
      <c r="EY6" s="183">
        <f>'BAR BB| Open rates'!EY6*0.9</f>
        <v>13410</v>
      </c>
      <c r="EZ6" s="183">
        <f>'BAR BB| Open rates'!EZ6*0.9</f>
        <v>14310</v>
      </c>
      <c r="FA6" s="183">
        <f>'BAR BB| Open rates'!FA6*0.9</f>
        <v>14310</v>
      </c>
      <c r="FB6" s="183">
        <f>'BAR BB| Open rates'!FB6*0.9</f>
        <v>13410</v>
      </c>
      <c r="FC6" s="183">
        <f>'BAR BB| Open rates'!FC6*0.9</f>
        <v>13410</v>
      </c>
      <c r="FD6" s="183">
        <f>'BAR BB| Open rates'!FD6*0.9</f>
        <v>13410</v>
      </c>
      <c r="FE6" s="183">
        <f>'BAR BB| Open rates'!FE6*0.9</f>
        <v>13410</v>
      </c>
      <c r="FF6" s="183">
        <f>'BAR BB| Open rates'!FF6*0.9</f>
        <v>13410</v>
      </c>
      <c r="FG6" s="183">
        <f>'BAR BB| Open rates'!FG6*0.9</f>
        <v>14310</v>
      </c>
      <c r="FH6" s="183">
        <f>'BAR BB| Open rates'!FH6*0.9</f>
        <v>14310</v>
      </c>
      <c r="FI6" s="183">
        <f>'BAR BB| Open rates'!FI6*0.9</f>
        <v>13410</v>
      </c>
      <c r="FJ6" s="183">
        <f>'BAR BB| Open rates'!FJ6*0.9</f>
        <v>13410</v>
      </c>
      <c r="FK6" s="183">
        <f>'BAR BB| Open rates'!FK6*0.9</f>
        <v>13410</v>
      </c>
      <c r="FL6" s="183">
        <f>'BAR BB| Open rates'!FL6*0.9</f>
        <v>13410</v>
      </c>
      <c r="FM6" s="183">
        <f>'BAR BB| Open rates'!FM6*0.9</f>
        <v>13410</v>
      </c>
      <c r="FN6" s="183">
        <f>'BAR BB| Open rates'!FN6*0.9</f>
        <v>14310</v>
      </c>
      <c r="FO6" s="183">
        <f>'BAR BB| Open rates'!FO6*0.9</f>
        <v>14310</v>
      </c>
      <c r="FP6" s="183">
        <f>'BAR BB| Open rates'!FP6*0.9</f>
        <v>13410</v>
      </c>
      <c r="FQ6" s="183">
        <f>'BAR BB| Open rates'!FQ6*0.9</f>
        <v>13410</v>
      </c>
      <c r="FR6" s="183">
        <f>'BAR BB| Open rates'!FR6*0.9</f>
        <v>13410</v>
      </c>
      <c r="FS6" s="183">
        <f>'BAR BB| Open rates'!FS6*0.9</f>
        <v>13410</v>
      </c>
      <c r="FT6" s="183">
        <f>'BAR BB| Open rates'!FT6*0.9</f>
        <v>13410</v>
      </c>
      <c r="FU6" s="183">
        <f>'BAR BB| Open rates'!FU6*0.9</f>
        <v>14310</v>
      </c>
      <c r="FV6" s="183">
        <f>'BAR BB| Open rates'!FV6*0.9</f>
        <v>14310</v>
      </c>
      <c r="FW6" s="183">
        <f>'BAR BB| Open rates'!FW6*0.9</f>
        <v>17640</v>
      </c>
      <c r="FX6" s="183">
        <f>'BAR BB| Open rates'!FX6*0.9</f>
        <v>17640</v>
      </c>
      <c r="FY6" s="183">
        <f>'BAR BB| Open rates'!FY6*0.9</f>
        <v>17640</v>
      </c>
      <c r="FZ6" s="183">
        <f>'BAR BB| Open rates'!FZ6*0.9</f>
        <v>17640</v>
      </c>
      <c r="GA6" s="183">
        <f>'BAR BB| Open rates'!GA6*0.9</f>
        <v>17640</v>
      </c>
      <c r="GB6" s="183">
        <f>'BAR BB| Open rates'!GB6*0.9</f>
        <v>19620</v>
      </c>
      <c r="GC6" s="183">
        <f>'BAR BB| Open rates'!GC6*0.9</f>
        <v>19620</v>
      </c>
      <c r="GD6" s="183">
        <f>'BAR BB| Open rates'!GD6*0.9</f>
        <v>19620</v>
      </c>
      <c r="GE6" s="183">
        <f>'BAR BB| Open rates'!GE6*0.9</f>
        <v>19620</v>
      </c>
    </row>
    <row r="7" spans="1:187" s="36" customFormat="1" ht="12" customHeight="1" x14ac:dyDescent="0.2">
      <c r="A7" s="236" t="s">
        <v>175</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row>
    <row r="8" spans="1:187" s="36" customFormat="1" ht="12" customHeight="1" x14ac:dyDescent="0.2">
      <c r="A8" s="237">
        <v>1</v>
      </c>
      <c r="B8" s="237">
        <f>'BAR BB| Open rates'!B8*0.9</f>
        <v>22050</v>
      </c>
      <c r="C8" s="237">
        <f>'BAR BB| Open rates'!C8*0.9</f>
        <v>22050</v>
      </c>
      <c r="D8" s="237">
        <f>'BAR BB| Open rates'!D8*0.9</f>
        <v>19620</v>
      </c>
      <c r="E8" s="237">
        <f>'BAR BB| Open rates'!E8*0.9</f>
        <v>19620</v>
      </c>
      <c r="F8" s="237">
        <f>'BAR BB| Open rates'!F8*0.9</f>
        <v>17640</v>
      </c>
      <c r="G8" s="237">
        <f>'BAR BB| Open rates'!G8*0.9</f>
        <v>19620</v>
      </c>
      <c r="H8" s="237">
        <f>'BAR BB| Open rates'!H8*0.9</f>
        <v>19620</v>
      </c>
      <c r="I8" s="237">
        <f>'BAR BB| Open rates'!I8*0.9</f>
        <v>21420</v>
      </c>
      <c r="J8" s="237">
        <f>'BAR BB| Open rates'!J8*0.9</f>
        <v>21420</v>
      </c>
      <c r="K8" s="237">
        <f>'BAR BB| Open rates'!K8*0.9</f>
        <v>19620</v>
      </c>
      <c r="L8" s="237">
        <f>'BAR BB| Open rates'!L8*0.9</f>
        <v>19620</v>
      </c>
      <c r="M8" s="237">
        <f>'BAR BB| Open rates'!M8*0.9</f>
        <v>19620</v>
      </c>
      <c r="N8" s="237">
        <f>'BAR BB| Open rates'!N8*0.9</f>
        <v>19620</v>
      </c>
      <c r="O8" s="237">
        <f>'BAR BB| Open rates'!O8*0.9</f>
        <v>19620</v>
      </c>
      <c r="P8" s="237">
        <f>'BAR BB| Open rates'!P8*0.9</f>
        <v>21420</v>
      </c>
      <c r="Q8" s="237">
        <f>'BAR BB| Open rates'!Q8*0.9</f>
        <v>21420</v>
      </c>
      <c r="R8" s="237">
        <f>'BAR BB| Open rates'!R8*0.9</f>
        <v>21420</v>
      </c>
      <c r="S8" s="237">
        <f>'BAR BB| Open rates'!S8*0.9</f>
        <v>21420</v>
      </c>
      <c r="T8" s="237">
        <f>'BAR BB| Open rates'!T8*0.9</f>
        <v>21420</v>
      </c>
      <c r="U8" s="237">
        <f>'BAR BB| Open rates'!U8*0.9</f>
        <v>21420</v>
      </c>
      <c r="V8" s="237">
        <f>'BAR BB| Open rates'!V8*0.9</f>
        <v>21420</v>
      </c>
      <c r="W8" s="237">
        <f>'BAR BB| Open rates'!W8*0.9</f>
        <v>23220</v>
      </c>
      <c r="X8" s="237">
        <f>'BAR BB| Open rates'!X8*0.9</f>
        <v>23220</v>
      </c>
      <c r="Y8" s="237">
        <f>'BAR BB| Open rates'!Y8*0.9</f>
        <v>21420</v>
      </c>
      <c r="Z8" s="237">
        <f>'BAR BB| Open rates'!Z8*0.9</f>
        <v>21420</v>
      </c>
      <c r="AA8" s="237">
        <f>'BAR BB| Open rates'!AA8*0.9</f>
        <v>21420</v>
      </c>
      <c r="AB8" s="237">
        <f>'BAR BB| Open rates'!AB8*0.9</f>
        <v>21420</v>
      </c>
      <c r="AC8" s="237">
        <f>'BAR BB| Open rates'!AC8*0.9</f>
        <v>21420</v>
      </c>
      <c r="AD8" s="237">
        <f>'BAR BB| Open rates'!AD8*0.9</f>
        <v>23220</v>
      </c>
      <c r="AE8" s="237">
        <f>'BAR BB| Open rates'!AE8*0.9</f>
        <v>23220</v>
      </c>
      <c r="AF8" s="237">
        <f>'BAR BB| Open rates'!AF8*0.9</f>
        <v>21420</v>
      </c>
      <c r="AG8" s="237">
        <f>'BAR BB| Open rates'!AG8*0.9</f>
        <v>21420</v>
      </c>
      <c r="AH8" s="237">
        <f>'BAR BB| Open rates'!AH8*0.9</f>
        <v>21420</v>
      </c>
      <c r="AI8" s="237">
        <f>'BAR BB| Open rates'!AI8*0.9</f>
        <v>21420</v>
      </c>
      <c r="AJ8" s="237">
        <f>'BAR BB| Open rates'!AJ8*0.9</f>
        <v>21420</v>
      </c>
      <c r="AK8" s="237">
        <f>'BAR BB| Open rates'!AK8*0.9</f>
        <v>23220</v>
      </c>
      <c r="AL8" s="237">
        <f>'BAR BB| Open rates'!AL8*0.9</f>
        <v>23220</v>
      </c>
      <c r="AM8" s="237">
        <f>'BAR BB| Open rates'!AM8*0.9</f>
        <v>21420</v>
      </c>
      <c r="AN8" s="237">
        <f>'BAR BB| Open rates'!AN8*0.9</f>
        <v>21420</v>
      </c>
      <c r="AO8" s="237">
        <f>'BAR BB| Open rates'!AO8*0.9</f>
        <v>21420</v>
      </c>
      <c r="AP8" s="237">
        <f>'BAR BB| Open rates'!AP8*0.9</f>
        <v>21420</v>
      </c>
      <c r="AQ8" s="237">
        <f>'BAR BB| Open rates'!AQ8*0.9</f>
        <v>21420</v>
      </c>
      <c r="AR8" s="237">
        <f>'BAR BB| Open rates'!AR8*0.9</f>
        <v>23220</v>
      </c>
      <c r="AS8" s="237">
        <f>'BAR BB| Open rates'!AS8*0.9</f>
        <v>23220</v>
      </c>
      <c r="AT8" s="237">
        <f>'BAR BB| Open rates'!AT8*0.9</f>
        <v>21420</v>
      </c>
      <c r="AU8" s="237">
        <f>'BAR BB| Open rates'!AU8*0.9</f>
        <v>21420</v>
      </c>
      <c r="AV8" s="237">
        <f>'BAR BB| Open rates'!AV8*0.9</f>
        <v>21420</v>
      </c>
      <c r="AW8" s="237">
        <f>'BAR BB| Open rates'!AW8*0.9</f>
        <v>21420</v>
      </c>
      <c r="AX8" s="237">
        <f>'BAR BB| Open rates'!AX8*0.9</f>
        <v>21420</v>
      </c>
      <c r="AY8" s="237">
        <f>'BAR BB| Open rates'!AY8*0.9</f>
        <v>23220</v>
      </c>
      <c r="AZ8" s="237">
        <f>'BAR BB| Open rates'!AZ8*0.9</f>
        <v>23220</v>
      </c>
      <c r="BA8" s="237">
        <f>'BAR BB| Open rates'!BA8*0.9</f>
        <v>21420</v>
      </c>
      <c r="BB8" s="237">
        <f>'BAR BB| Open rates'!BB8*0.9</f>
        <v>21420</v>
      </c>
      <c r="BC8" s="237">
        <f>'BAR BB| Open rates'!BC8*0.9</f>
        <v>21420</v>
      </c>
      <c r="BD8" s="237">
        <f>'BAR BB| Open rates'!BD8*0.9</f>
        <v>21420</v>
      </c>
      <c r="BE8" s="237">
        <f>'BAR BB| Open rates'!BE8*0.9</f>
        <v>21420</v>
      </c>
      <c r="BF8" s="237">
        <f>'BAR BB| Open rates'!BF8*0.9</f>
        <v>23220</v>
      </c>
      <c r="BG8" s="237">
        <f>'BAR BB| Open rates'!BG8*0.9</f>
        <v>23220</v>
      </c>
      <c r="BH8" s="237">
        <f>'BAR BB| Open rates'!BH8*0.9</f>
        <v>18540</v>
      </c>
      <c r="BI8" s="237">
        <f>'BAR BB| Open rates'!BI8*0.9</f>
        <v>18540</v>
      </c>
      <c r="BJ8" s="237">
        <f>'BAR BB| Open rates'!BJ8*0.9</f>
        <v>18540</v>
      </c>
      <c r="BK8" s="237">
        <f>'BAR BB| Open rates'!BK8*0.9</f>
        <v>18540</v>
      </c>
      <c r="BL8" s="237">
        <f>'BAR BB| Open rates'!BL8*0.9</f>
        <v>18540</v>
      </c>
      <c r="BM8" s="237">
        <f>'BAR BB| Open rates'!BM8*0.9</f>
        <v>19620</v>
      </c>
      <c r="BN8" s="237">
        <f>'BAR BB| Open rates'!BN8*0.9</f>
        <v>19620</v>
      </c>
      <c r="BO8" s="237">
        <f>'BAR BB| Open rates'!BO8*0.9</f>
        <v>17640</v>
      </c>
      <c r="BP8" s="237">
        <f>'BAR BB| Open rates'!BP8*0.9</f>
        <v>17640</v>
      </c>
      <c r="BQ8" s="237">
        <f>'BAR BB| Open rates'!BQ8*0.9</f>
        <v>19620</v>
      </c>
      <c r="BR8" s="237">
        <f>'BAR BB| Open rates'!BR8*0.9</f>
        <v>19620</v>
      </c>
      <c r="BS8" s="237">
        <f>'BAR BB| Open rates'!BS8*0.9</f>
        <v>19620</v>
      </c>
      <c r="BT8" s="237">
        <f>'BAR BB| Open rates'!BT8*0.9</f>
        <v>19620</v>
      </c>
      <c r="BU8" s="237">
        <f>'BAR BB| Open rates'!BU8*0.9</f>
        <v>19620</v>
      </c>
      <c r="BV8" s="237">
        <f>'BAR BB| Open rates'!BV8*0.9</f>
        <v>17640</v>
      </c>
      <c r="BW8" s="237">
        <f>'BAR BB| Open rates'!BW8*0.9</f>
        <v>17640</v>
      </c>
      <c r="BX8" s="237">
        <f>'BAR BB| Open rates'!BX8*0.9</f>
        <v>17640</v>
      </c>
      <c r="BY8" s="237">
        <f>'BAR BB| Open rates'!BY8*0.9</f>
        <v>17640</v>
      </c>
      <c r="BZ8" s="237">
        <f>'BAR BB| Open rates'!BZ8*0.9</f>
        <v>17640</v>
      </c>
      <c r="CA8" s="237">
        <f>'BAR BB| Open rates'!CA8*0.9</f>
        <v>19620</v>
      </c>
      <c r="CB8" s="237">
        <f>'BAR BB| Open rates'!CB8*0.9</f>
        <v>19620</v>
      </c>
      <c r="CC8" s="237">
        <f>'BAR BB| Open rates'!CC8*0.9</f>
        <v>17640</v>
      </c>
      <c r="CD8" s="237">
        <f>'BAR BB| Open rates'!CD8*0.9</f>
        <v>17640</v>
      </c>
      <c r="CE8" s="237">
        <f>'BAR BB| Open rates'!CE8*0.9</f>
        <v>17640</v>
      </c>
      <c r="CF8" s="237">
        <f>'BAR BB| Open rates'!CF8*0.9</f>
        <v>17640</v>
      </c>
      <c r="CG8" s="237">
        <f>'BAR BB| Open rates'!CG8*0.9</f>
        <v>17640</v>
      </c>
      <c r="CH8" s="237">
        <f>'BAR BB| Open rates'!CH8*0.9</f>
        <v>19620</v>
      </c>
      <c r="CI8" s="237">
        <f>'BAR BB| Open rates'!CI8*0.9</f>
        <v>19620</v>
      </c>
      <c r="CJ8" s="237">
        <f>'BAR BB| Open rates'!CJ8*0.9</f>
        <v>17640</v>
      </c>
      <c r="CK8" s="237">
        <f>'BAR BB| Open rates'!CK8*0.9</f>
        <v>17640</v>
      </c>
      <c r="CL8" s="237">
        <f>'BAR BB| Open rates'!CL8*0.9</f>
        <v>17640</v>
      </c>
      <c r="CM8" s="237">
        <f>'BAR BB| Open rates'!CM8*0.9</f>
        <v>17640</v>
      </c>
      <c r="CN8" s="237">
        <f>'BAR BB| Open rates'!CN8*0.9</f>
        <v>17640</v>
      </c>
      <c r="CO8" s="237">
        <f>'BAR BB| Open rates'!CO8*0.9</f>
        <v>19620</v>
      </c>
      <c r="CP8" s="237">
        <f>'BAR BB| Open rates'!CP8*0.9</f>
        <v>19620</v>
      </c>
      <c r="CQ8" s="237">
        <f>'BAR BB| Open rates'!CQ8*0.9</f>
        <v>17640</v>
      </c>
      <c r="CR8" s="237">
        <f>'BAR BB| Open rates'!CR8*0.9</f>
        <v>17640</v>
      </c>
      <c r="CS8" s="237">
        <f>'BAR BB| Open rates'!CS8*0.9</f>
        <v>17640</v>
      </c>
      <c r="CT8" s="237">
        <f>'BAR BB| Open rates'!CT8*0.9</f>
        <v>17640</v>
      </c>
      <c r="CU8" s="237">
        <f>'BAR BB| Open rates'!CU8*0.9</f>
        <v>16110</v>
      </c>
      <c r="CV8" s="237">
        <f>'BAR BB| Open rates'!CV8*0.9</f>
        <v>16110</v>
      </c>
      <c r="CW8" s="237">
        <f>'BAR BB| Open rates'!CW8*0.9</f>
        <v>16110</v>
      </c>
      <c r="CX8" s="237">
        <f>'BAR BB| Open rates'!CX8*0.9</f>
        <v>14310</v>
      </c>
      <c r="CY8" s="237">
        <f>'BAR BB| Open rates'!CY8*0.9</f>
        <v>14310</v>
      </c>
      <c r="CZ8" s="237">
        <f>'BAR BB| Open rates'!CZ8*0.9</f>
        <v>14310</v>
      </c>
      <c r="DA8" s="237">
        <f>'BAR BB| Open rates'!DA8*0.9</f>
        <v>14310</v>
      </c>
      <c r="DB8" s="237">
        <f>'BAR BB| Open rates'!DB8*0.9</f>
        <v>14310</v>
      </c>
      <c r="DC8" s="237">
        <f>'BAR BB| Open rates'!DC8*0.9</f>
        <v>16110</v>
      </c>
      <c r="DD8" s="237">
        <f>'BAR BB| Open rates'!DD8*0.9</f>
        <v>16110</v>
      </c>
      <c r="DE8" s="237">
        <f>'BAR BB| Open rates'!DE8*0.9</f>
        <v>14310</v>
      </c>
      <c r="DF8" s="237">
        <f>'BAR BB| Open rates'!DF8*0.9</f>
        <v>14310</v>
      </c>
      <c r="DG8" s="237">
        <f>'BAR BB| Open rates'!DG8*0.9</f>
        <v>14310</v>
      </c>
      <c r="DH8" s="237">
        <f>'BAR BB| Open rates'!DH8*0.9</f>
        <v>14310</v>
      </c>
      <c r="DI8" s="237">
        <f>'BAR BB| Open rates'!DI8*0.9</f>
        <v>14310</v>
      </c>
      <c r="DJ8" s="237">
        <f>'BAR BB| Open rates'!DJ8*0.9</f>
        <v>16110</v>
      </c>
      <c r="DK8" s="237">
        <f>'BAR BB| Open rates'!DK8*0.9</f>
        <v>16110</v>
      </c>
      <c r="DL8" s="237">
        <f>'BAR BB| Open rates'!DL8*0.9</f>
        <v>14310</v>
      </c>
      <c r="DM8" s="237">
        <f>'BAR BB| Open rates'!DM8*0.9</f>
        <v>14310</v>
      </c>
      <c r="DN8" s="237">
        <f>'BAR BB| Open rates'!DN8*0.9</f>
        <v>14310</v>
      </c>
      <c r="DO8" s="237">
        <f>'BAR BB| Open rates'!DO8*0.9</f>
        <v>14310</v>
      </c>
      <c r="DP8" s="237">
        <f>'BAR BB| Open rates'!DP8*0.9</f>
        <v>14310</v>
      </c>
      <c r="DQ8" s="237">
        <f>'BAR BB| Open rates'!DQ8*0.9</f>
        <v>16110</v>
      </c>
      <c r="DR8" s="237">
        <f>'BAR BB| Open rates'!DR8*0.9</f>
        <v>16110</v>
      </c>
      <c r="DS8" s="237">
        <f>'BAR BB| Open rates'!DS8*0.9</f>
        <v>14310</v>
      </c>
      <c r="DT8" s="237">
        <f>'BAR BB| Open rates'!DT8*0.9</f>
        <v>14310</v>
      </c>
      <c r="DU8" s="237">
        <f>'BAR BB| Open rates'!DU8*0.9</f>
        <v>14310</v>
      </c>
      <c r="DV8" s="237">
        <f>'BAR BB| Open rates'!DV8*0.9</f>
        <v>14310</v>
      </c>
      <c r="DW8" s="237">
        <f>'BAR BB| Open rates'!DW8*0.9</f>
        <v>14310</v>
      </c>
      <c r="DX8" s="237">
        <f>'BAR BB| Open rates'!DX8*0.9</f>
        <v>16110</v>
      </c>
      <c r="DY8" s="237">
        <f>'BAR BB| Open rates'!DY8*0.9</f>
        <v>16110</v>
      </c>
      <c r="DZ8" s="237">
        <f>'BAR BB| Open rates'!DZ8*0.9</f>
        <v>17640</v>
      </c>
      <c r="EA8" s="237">
        <f>'BAR BB| Open rates'!EA8*0.9</f>
        <v>17640</v>
      </c>
      <c r="EB8" s="237">
        <f>'BAR BB| Open rates'!EB8*0.9</f>
        <v>17640</v>
      </c>
      <c r="EC8" s="237">
        <f>'BAR BB| Open rates'!EC8*0.9</f>
        <v>19620</v>
      </c>
      <c r="ED8" s="237">
        <f>'BAR BB| Open rates'!ED8*0.9</f>
        <v>19620</v>
      </c>
      <c r="EE8" s="237">
        <f>'BAR BB| Open rates'!EE8*0.9</f>
        <v>19620</v>
      </c>
      <c r="EF8" s="237">
        <f>'BAR BB| Open rates'!EF8*0.9</f>
        <v>19620</v>
      </c>
      <c r="EG8" s="237">
        <f>'BAR BB| Open rates'!EG8*0.9</f>
        <v>13410</v>
      </c>
      <c r="EH8" s="237">
        <f>'BAR BB| Open rates'!EH8*0.9</f>
        <v>12510</v>
      </c>
      <c r="EI8" s="237">
        <f>'BAR BB| Open rates'!EI8*0.9</f>
        <v>12510</v>
      </c>
      <c r="EJ8" s="237">
        <f>'BAR BB| Open rates'!EJ8*0.9</f>
        <v>12510</v>
      </c>
      <c r="EK8" s="237">
        <f>'BAR BB| Open rates'!EK8*0.9</f>
        <v>12510</v>
      </c>
      <c r="EL8" s="237">
        <f>'BAR BB| Open rates'!EL8*0.9</f>
        <v>13410</v>
      </c>
      <c r="EM8" s="237">
        <f>'BAR BB| Open rates'!EM8*0.9</f>
        <v>13410</v>
      </c>
      <c r="EN8" s="237">
        <f>'BAR BB| Open rates'!EN8*0.9</f>
        <v>12510</v>
      </c>
      <c r="EO8" s="237">
        <f>'BAR BB| Open rates'!EO8*0.9</f>
        <v>12510</v>
      </c>
      <c r="EP8" s="237">
        <f>'BAR BB| Open rates'!EP8*0.9</f>
        <v>12510</v>
      </c>
      <c r="EQ8" s="237">
        <f>'BAR BB| Open rates'!EQ8*0.9</f>
        <v>12510</v>
      </c>
      <c r="ER8" s="237">
        <f>'BAR BB| Open rates'!ER8*0.9</f>
        <v>12510</v>
      </c>
      <c r="ES8" s="237">
        <f>'BAR BB| Open rates'!ES8*0.9</f>
        <v>13410</v>
      </c>
      <c r="ET8" s="237">
        <f>'BAR BB| Open rates'!ET8*0.9</f>
        <v>13410</v>
      </c>
      <c r="EU8" s="237">
        <f>'BAR BB| Open rates'!EU8*0.9</f>
        <v>12510</v>
      </c>
      <c r="EV8" s="237">
        <f>'BAR BB| Open rates'!EV8*0.9</f>
        <v>12510</v>
      </c>
      <c r="EW8" s="237">
        <f>'BAR BB| Open rates'!EW8*0.9</f>
        <v>12510</v>
      </c>
      <c r="EX8" s="237">
        <f>'BAR BB| Open rates'!EX8*0.9</f>
        <v>12510</v>
      </c>
      <c r="EY8" s="237">
        <f>'BAR BB| Open rates'!EY8*0.9</f>
        <v>12510</v>
      </c>
      <c r="EZ8" s="237">
        <f>'BAR BB| Open rates'!EZ8*0.9</f>
        <v>13410</v>
      </c>
      <c r="FA8" s="237">
        <f>'BAR BB| Open rates'!FA8*0.9</f>
        <v>13410</v>
      </c>
      <c r="FB8" s="237">
        <f>'BAR BB| Open rates'!FB8*0.9</f>
        <v>12510</v>
      </c>
      <c r="FC8" s="237">
        <f>'BAR BB| Open rates'!FC8*0.9</f>
        <v>12510</v>
      </c>
      <c r="FD8" s="237">
        <f>'BAR BB| Open rates'!FD8*0.9</f>
        <v>12510</v>
      </c>
      <c r="FE8" s="237">
        <f>'BAR BB| Open rates'!FE8*0.9</f>
        <v>12510</v>
      </c>
      <c r="FF8" s="237">
        <f>'BAR BB| Open rates'!FF8*0.9</f>
        <v>12510</v>
      </c>
      <c r="FG8" s="237">
        <f>'BAR BB| Open rates'!FG8*0.9</f>
        <v>13410</v>
      </c>
      <c r="FH8" s="237">
        <f>'BAR BB| Open rates'!FH8*0.9</f>
        <v>13410</v>
      </c>
      <c r="FI8" s="237">
        <f>'BAR BB| Open rates'!FI8*0.9</f>
        <v>12510</v>
      </c>
      <c r="FJ8" s="237">
        <f>'BAR BB| Open rates'!FJ8*0.9</f>
        <v>12510</v>
      </c>
      <c r="FK8" s="237">
        <f>'BAR BB| Open rates'!FK8*0.9</f>
        <v>12510</v>
      </c>
      <c r="FL8" s="237">
        <f>'BAR BB| Open rates'!FL8*0.9</f>
        <v>12510</v>
      </c>
      <c r="FM8" s="237">
        <f>'BAR BB| Open rates'!FM8*0.9</f>
        <v>12510</v>
      </c>
      <c r="FN8" s="237">
        <f>'BAR BB| Open rates'!FN8*0.9</f>
        <v>13410</v>
      </c>
      <c r="FO8" s="237">
        <f>'BAR BB| Open rates'!FO8*0.9</f>
        <v>13410</v>
      </c>
      <c r="FP8" s="237">
        <f>'BAR BB| Open rates'!FP8*0.9</f>
        <v>12510</v>
      </c>
      <c r="FQ8" s="237">
        <f>'BAR BB| Open rates'!FQ8*0.9</f>
        <v>12510</v>
      </c>
      <c r="FR8" s="237">
        <f>'BAR BB| Open rates'!FR8*0.9</f>
        <v>12510</v>
      </c>
      <c r="FS8" s="237">
        <f>'BAR BB| Open rates'!FS8*0.9</f>
        <v>12510</v>
      </c>
      <c r="FT8" s="237">
        <f>'BAR BB| Open rates'!FT8*0.9</f>
        <v>12510</v>
      </c>
      <c r="FU8" s="237">
        <f>'BAR BB| Open rates'!FU8*0.9</f>
        <v>13410</v>
      </c>
      <c r="FV8" s="237">
        <f>'BAR BB| Open rates'!FV8*0.9</f>
        <v>13410</v>
      </c>
      <c r="FW8" s="237">
        <f>'BAR BB| Open rates'!FW8*0.9</f>
        <v>16740</v>
      </c>
      <c r="FX8" s="237">
        <f>'BAR BB| Open rates'!FX8*0.9</f>
        <v>16740</v>
      </c>
      <c r="FY8" s="237">
        <f>'BAR BB| Open rates'!FY8*0.9</f>
        <v>16740</v>
      </c>
      <c r="FZ8" s="237">
        <f>'BAR BB| Open rates'!FZ8*0.9</f>
        <v>16740</v>
      </c>
      <c r="GA8" s="237">
        <f>'BAR BB| Open rates'!GA8*0.9</f>
        <v>16740</v>
      </c>
      <c r="GB8" s="237">
        <f>'BAR BB| Open rates'!GB8*0.9</f>
        <v>18720</v>
      </c>
      <c r="GC8" s="237">
        <f>'BAR BB| Open rates'!GC8*0.9</f>
        <v>18720</v>
      </c>
      <c r="GD8" s="237">
        <f>'BAR BB| Open rates'!GD8*0.9</f>
        <v>18720</v>
      </c>
      <c r="GE8" s="237">
        <f>'BAR BB| Open rates'!GE8*0.9</f>
        <v>18720</v>
      </c>
    </row>
    <row r="9" spans="1:187" s="36" customFormat="1" ht="12" customHeight="1" x14ac:dyDescent="0.2">
      <c r="A9" s="237">
        <v>2</v>
      </c>
      <c r="B9" s="237">
        <f>'BAR BB| Open rates'!B9*0.9</f>
        <v>24750</v>
      </c>
      <c r="C9" s="237">
        <f>'BAR BB| Open rates'!C9*0.9</f>
        <v>24750</v>
      </c>
      <c r="D9" s="237">
        <f>'BAR BB| Open rates'!D9*0.9</f>
        <v>22320</v>
      </c>
      <c r="E9" s="237">
        <f>'BAR BB| Open rates'!E9*0.9</f>
        <v>22320</v>
      </c>
      <c r="F9" s="237">
        <f>'BAR BB| Open rates'!F9*0.9</f>
        <v>20340</v>
      </c>
      <c r="G9" s="237">
        <f>'BAR BB| Open rates'!G9*0.9</f>
        <v>22320</v>
      </c>
      <c r="H9" s="237">
        <f>'BAR BB| Open rates'!H9*0.9</f>
        <v>22320</v>
      </c>
      <c r="I9" s="237">
        <f>'BAR BB| Open rates'!I9*0.9</f>
        <v>24120</v>
      </c>
      <c r="J9" s="237">
        <f>'BAR BB| Open rates'!J9*0.9</f>
        <v>24120</v>
      </c>
      <c r="K9" s="237">
        <f>'BAR BB| Open rates'!K9*0.9</f>
        <v>22320</v>
      </c>
      <c r="L9" s="237">
        <f>'BAR BB| Open rates'!L9*0.9</f>
        <v>22320</v>
      </c>
      <c r="M9" s="237">
        <f>'BAR BB| Open rates'!M9*0.9</f>
        <v>22320</v>
      </c>
      <c r="N9" s="237">
        <f>'BAR BB| Open rates'!N9*0.9</f>
        <v>22320</v>
      </c>
      <c r="O9" s="237">
        <f>'BAR BB| Open rates'!O9*0.9</f>
        <v>22320</v>
      </c>
      <c r="P9" s="237">
        <f>'BAR BB| Open rates'!P9*0.9</f>
        <v>24120</v>
      </c>
      <c r="Q9" s="237">
        <f>'BAR BB| Open rates'!Q9*0.9</f>
        <v>24120</v>
      </c>
      <c r="R9" s="237">
        <f>'BAR BB| Open rates'!R9*0.9</f>
        <v>24120</v>
      </c>
      <c r="S9" s="237">
        <f>'BAR BB| Open rates'!S9*0.9</f>
        <v>24120</v>
      </c>
      <c r="T9" s="237">
        <f>'BAR BB| Open rates'!T9*0.9</f>
        <v>24120</v>
      </c>
      <c r="U9" s="237">
        <f>'BAR BB| Open rates'!U9*0.9</f>
        <v>24120</v>
      </c>
      <c r="V9" s="237">
        <f>'BAR BB| Open rates'!V9*0.9</f>
        <v>24120</v>
      </c>
      <c r="W9" s="237">
        <f>'BAR BB| Open rates'!W9*0.9</f>
        <v>25920</v>
      </c>
      <c r="X9" s="237">
        <f>'BAR BB| Open rates'!X9*0.9</f>
        <v>25920</v>
      </c>
      <c r="Y9" s="237">
        <f>'BAR BB| Open rates'!Y9*0.9</f>
        <v>24120</v>
      </c>
      <c r="Z9" s="237">
        <f>'BAR BB| Open rates'!Z9*0.9</f>
        <v>24120</v>
      </c>
      <c r="AA9" s="237">
        <f>'BAR BB| Open rates'!AA9*0.9</f>
        <v>24120</v>
      </c>
      <c r="AB9" s="237">
        <f>'BAR BB| Open rates'!AB9*0.9</f>
        <v>24120</v>
      </c>
      <c r="AC9" s="237">
        <f>'BAR BB| Open rates'!AC9*0.9</f>
        <v>24120</v>
      </c>
      <c r="AD9" s="237">
        <f>'BAR BB| Open rates'!AD9*0.9</f>
        <v>25920</v>
      </c>
      <c r="AE9" s="237">
        <f>'BAR BB| Open rates'!AE9*0.9</f>
        <v>25920</v>
      </c>
      <c r="AF9" s="237">
        <f>'BAR BB| Open rates'!AF9*0.9</f>
        <v>24120</v>
      </c>
      <c r="AG9" s="237">
        <f>'BAR BB| Open rates'!AG9*0.9</f>
        <v>24120</v>
      </c>
      <c r="AH9" s="237">
        <f>'BAR BB| Open rates'!AH9*0.9</f>
        <v>24120</v>
      </c>
      <c r="AI9" s="237">
        <f>'BAR BB| Open rates'!AI9*0.9</f>
        <v>24120</v>
      </c>
      <c r="AJ9" s="237">
        <f>'BAR BB| Open rates'!AJ9*0.9</f>
        <v>24120</v>
      </c>
      <c r="AK9" s="237">
        <f>'BAR BB| Open rates'!AK9*0.9</f>
        <v>25920</v>
      </c>
      <c r="AL9" s="237">
        <f>'BAR BB| Open rates'!AL9*0.9</f>
        <v>25920</v>
      </c>
      <c r="AM9" s="237">
        <f>'BAR BB| Open rates'!AM9*0.9</f>
        <v>24120</v>
      </c>
      <c r="AN9" s="237">
        <f>'BAR BB| Open rates'!AN9*0.9</f>
        <v>24120</v>
      </c>
      <c r="AO9" s="237">
        <f>'BAR BB| Open rates'!AO9*0.9</f>
        <v>24120</v>
      </c>
      <c r="AP9" s="237">
        <f>'BAR BB| Open rates'!AP9*0.9</f>
        <v>24120</v>
      </c>
      <c r="AQ9" s="237">
        <f>'BAR BB| Open rates'!AQ9*0.9</f>
        <v>24120</v>
      </c>
      <c r="AR9" s="237">
        <f>'BAR BB| Open rates'!AR9*0.9</f>
        <v>25920</v>
      </c>
      <c r="AS9" s="237">
        <f>'BAR BB| Open rates'!AS9*0.9</f>
        <v>25920</v>
      </c>
      <c r="AT9" s="237">
        <f>'BAR BB| Open rates'!AT9*0.9</f>
        <v>24120</v>
      </c>
      <c r="AU9" s="237">
        <f>'BAR BB| Open rates'!AU9*0.9</f>
        <v>24120</v>
      </c>
      <c r="AV9" s="237">
        <f>'BAR BB| Open rates'!AV9*0.9</f>
        <v>24120</v>
      </c>
      <c r="AW9" s="237">
        <f>'BAR BB| Open rates'!AW9*0.9</f>
        <v>24120</v>
      </c>
      <c r="AX9" s="237">
        <f>'BAR BB| Open rates'!AX9*0.9</f>
        <v>24120</v>
      </c>
      <c r="AY9" s="237">
        <f>'BAR BB| Open rates'!AY9*0.9</f>
        <v>25920</v>
      </c>
      <c r="AZ9" s="237">
        <f>'BAR BB| Open rates'!AZ9*0.9</f>
        <v>25920</v>
      </c>
      <c r="BA9" s="237">
        <f>'BAR BB| Open rates'!BA9*0.9</f>
        <v>24120</v>
      </c>
      <c r="BB9" s="237">
        <f>'BAR BB| Open rates'!BB9*0.9</f>
        <v>24120</v>
      </c>
      <c r="BC9" s="237">
        <f>'BAR BB| Open rates'!BC9*0.9</f>
        <v>24120</v>
      </c>
      <c r="BD9" s="237">
        <f>'BAR BB| Open rates'!BD9*0.9</f>
        <v>24120</v>
      </c>
      <c r="BE9" s="237">
        <f>'BAR BB| Open rates'!BE9*0.9</f>
        <v>24120</v>
      </c>
      <c r="BF9" s="237">
        <f>'BAR BB| Open rates'!BF9*0.9</f>
        <v>25920</v>
      </c>
      <c r="BG9" s="237">
        <f>'BAR BB| Open rates'!BG9*0.9</f>
        <v>25920</v>
      </c>
      <c r="BH9" s="237">
        <f>'BAR BB| Open rates'!BH9*0.9</f>
        <v>21240</v>
      </c>
      <c r="BI9" s="237">
        <f>'BAR BB| Open rates'!BI9*0.9</f>
        <v>21240</v>
      </c>
      <c r="BJ9" s="237">
        <f>'BAR BB| Open rates'!BJ9*0.9</f>
        <v>21240</v>
      </c>
      <c r="BK9" s="237">
        <f>'BAR BB| Open rates'!BK9*0.9</f>
        <v>21240</v>
      </c>
      <c r="BL9" s="237">
        <f>'BAR BB| Open rates'!BL9*0.9</f>
        <v>21240</v>
      </c>
      <c r="BM9" s="237">
        <f>'BAR BB| Open rates'!BM9*0.9</f>
        <v>22320</v>
      </c>
      <c r="BN9" s="237">
        <f>'BAR BB| Open rates'!BN9*0.9</f>
        <v>22320</v>
      </c>
      <c r="BO9" s="237">
        <f>'BAR BB| Open rates'!BO9*0.9</f>
        <v>20340</v>
      </c>
      <c r="BP9" s="237">
        <f>'BAR BB| Open rates'!BP9*0.9</f>
        <v>20340</v>
      </c>
      <c r="BQ9" s="237">
        <f>'BAR BB| Open rates'!BQ9*0.9</f>
        <v>22320</v>
      </c>
      <c r="BR9" s="237">
        <f>'BAR BB| Open rates'!BR9*0.9</f>
        <v>22320</v>
      </c>
      <c r="BS9" s="237">
        <f>'BAR BB| Open rates'!BS9*0.9</f>
        <v>22320</v>
      </c>
      <c r="BT9" s="237">
        <f>'BAR BB| Open rates'!BT9*0.9</f>
        <v>22320</v>
      </c>
      <c r="BU9" s="237">
        <f>'BAR BB| Open rates'!BU9*0.9</f>
        <v>22320</v>
      </c>
      <c r="BV9" s="237">
        <f>'BAR BB| Open rates'!BV9*0.9</f>
        <v>20340</v>
      </c>
      <c r="BW9" s="237">
        <f>'BAR BB| Open rates'!BW9*0.9</f>
        <v>20340</v>
      </c>
      <c r="BX9" s="237">
        <f>'BAR BB| Open rates'!BX9*0.9</f>
        <v>20340</v>
      </c>
      <c r="BY9" s="237">
        <f>'BAR BB| Open rates'!BY9*0.9</f>
        <v>20340</v>
      </c>
      <c r="BZ9" s="237">
        <f>'BAR BB| Open rates'!BZ9*0.9</f>
        <v>20340</v>
      </c>
      <c r="CA9" s="237">
        <f>'BAR BB| Open rates'!CA9*0.9</f>
        <v>22320</v>
      </c>
      <c r="CB9" s="237">
        <f>'BAR BB| Open rates'!CB9*0.9</f>
        <v>22320</v>
      </c>
      <c r="CC9" s="237">
        <f>'BAR BB| Open rates'!CC9*0.9</f>
        <v>20340</v>
      </c>
      <c r="CD9" s="237">
        <f>'BAR BB| Open rates'!CD9*0.9</f>
        <v>20340</v>
      </c>
      <c r="CE9" s="237">
        <f>'BAR BB| Open rates'!CE9*0.9</f>
        <v>20340</v>
      </c>
      <c r="CF9" s="237">
        <f>'BAR BB| Open rates'!CF9*0.9</f>
        <v>20340</v>
      </c>
      <c r="CG9" s="237">
        <f>'BAR BB| Open rates'!CG9*0.9</f>
        <v>20340</v>
      </c>
      <c r="CH9" s="237">
        <f>'BAR BB| Open rates'!CH9*0.9</f>
        <v>22320</v>
      </c>
      <c r="CI9" s="237">
        <f>'BAR BB| Open rates'!CI9*0.9</f>
        <v>22320</v>
      </c>
      <c r="CJ9" s="237">
        <f>'BAR BB| Open rates'!CJ9*0.9</f>
        <v>20340</v>
      </c>
      <c r="CK9" s="237">
        <f>'BAR BB| Open rates'!CK9*0.9</f>
        <v>20340</v>
      </c>
      <c r="CL9" s="237">
        <f>'BAR BB| Open rates'!CL9*0.9</f>
        <v>20340</v>
      </c>
      <c r="CM9" s="237">
        <f>'BAR BB| Open rates'!CM9*0.9</f>
        <v>20340</v>
      </c>
      <c r="CN9" s="237">
        <f>'BAR BB| Open rates'!CN9*0.9</f>
        <v>20340</v>
      </c>
      <c r="CO9" s="237">
        <f>'BAR BB| Open rates'!CO9*0.9</f>
        <v>22320</v>
      </c>
      <c r="CP9" s="237">
        <f>'BAR BB| Open rates'!CP9*0.9</f>
        <v>22320</v>
      </c>
      <c r="CQ9" s="237">
        <f>'BAR BB| Open rates'!CQ9*0.9</f>
        <v>20340</v>
      </c>
      <c r="CR9" s="237">
        <f>'BAR BB| Open rates'!CR9*0.9</f>
        <v>20340</v>
      </c>
      <c r="CS9" s="237">
        <f>'BAR BB| Open rates'!CS9*0.9</f>
        <v>20340</v>
      </c>
      <c r="CT9" s="237">
        <f>'BAR BB| Open rates'!CT9*0.9</f>
        <v>20340</v>
      </c>
      <c r="CU9" s="237">
        <f>'BAR BB| Open rates'!CU9*0.9</f>
        <v>18810</v>
      </c>
      <c r="CV9" s="237">
        <f>'BAR BB| Open rates'!CV9*0.9</f>
        <v>18810</v>
      </c>
      <c r="CW9" s="237">
        <f>'BAR BB| Open rates'!CW9*0.9</f>
        <v>18810</v>
      </c>
      <c r="CX9" s="237">
        <f>'BAR BB| Open rates'!CX9*0.9</f>
        <v>17010</v>
      </c>
      <c r="CY9" s="237">
        <f>'BAR BB| Open rates'!CY9*0.9</f>
        <v>17010</v>
      </c>
      <c r="CZ9" s="237">
        <f>'BAR BB| Open rates'!CZ9*0.9</f>
        <v>17010</v>
      </c>
      <c r="DA9" s="237">
        <f>'BAR BB| Open rates'!DA9*0.9</f>
        <v>17010</v>
      </c>
      <c r="DB9" s="237">
        <f>'BAR BB| Open rates'!DB9*0.9</f>
        <v>17010</v>
      </c>
      <c r="DC9" s="237">
        <f>'BAR BB| Open rates'!DC9*0.9</f>
        <v>18810</v>
      </c>
      <c r="DD9" s="237">
        <f>'BAR BB| Open rates'!DD9*0.9</f>
        <v>18810</v>
      </c>
      <c r="DE9" s="237">
        <f>'BAR BB| Open rates'!DE9*0.9</f>
        <v>17010</v>
      </c>
      <c r="DF9" s="237">
        <f>'BAR BB| Open rates'!DF9*0.9</f>
        <v>17010</v>
      </c>
      <c r="DG9" s="237">
        <f>'BAR BB| Open rates'!DG9*0.9</f>
        <v>17010</v>
      </c>
      <c r="DH9" s="237">
        <f>'BAR BB| Open rates'!DH9*0.9</f>
        <v>17010</v>
      </c>
      <c r="DI9" s="237">
        <f>'BAR BB| Open rates'!DI9*0.9</f>
        <v>17010</v>
      </c>
      <c r="DJ9" s="237">
        <f>'BAR BB| Open rates'!DJ9*0.9</f>
        <v>18810</v>
      </c>
      <c r="DK9" s="237">
        <f>'BAR BB| Open rates'!DK9*0.9</f>
        <v>18810</v>
      </c>
      <c r="DL9" s="237">
        <f>'BAR BB| Open rates'!DL9*0.9</f>
        <v>17010</v>
      </c>
      <c r="DM9" s="237">
        <f>'BAR BB| Open rates'!DM9*0.9</f>
        <v>17010</v>
      </c>
      <c r="DN9" s="237">
        <f>'BAR BB| Open rates'!DN9*0.9</f>
        <v>17010</v>
      </c>
      <c r="DO9" s="237">
        <f>'BAR BB| Open rates'!DO9*0.9</f>
        <v>17010</v>
      </c>
      <c r="DP9" s="237">
        <f>'BAR BB| Open rates'!DP9*0.9</f>
        <v>17010</v>
      </c>
      <c r="DQ9" s="237">
        <f>'BAR BB| Open rates'!DQ9*0.9</f>
        <v>18810</v>
      </c>
      <c r="DR9" s="237">
        <f>'BAR BB| Open rates'!DR9*0.9</f>
        <v>18810</v>
      </c>
      <c r="DS9" s="237">
        <f>'BAR BB| Open rates'!DS9*0.9</f>
        <v>17010</v>
      </c>
      <c r="DT9" s="237">
        <f>'BAR BB| Open rates'!DT9*0.9</f>
        <v>17010</v>
      </c>
      <c r="DU9" s="237">
        <f>'BAR BB| Open rates'!DU9*0.9</f>
        <v>17010</v>
      </c>
      <c r="DV9" s="237">
        <f>'BAR BB| Open rates'!DV9*0.9</f>
        <v>17010</v>
      </c>
      <c r="DW9" s="237">
        <f>'BAR BB| Open rates'!DW9*0.9</f>
        <v>17010</v>
      </c>
      <c r="DX9" s="237">
        <f>'BAR BB| Open rates'!DX9*0.9</f>
        <v>18810</v>
      </c>
      <c r="DY9" s="237">
        <f>'BAR BB| Open rates'!DY9*0.9</f>
        <v>18810</v>
      </c>
      <c r="DZ9" s="237">
        <f>'BAR BB| Open rates'!DZ9*0.9</f>
        <v>20340</v>
      </c>
      <c r="EA9" s="237">
        <f>'BAR BB| Open rates'!EA9*0.9</f>
        <v>20340</v>
      </c>
      <c r="EB9" s="237">
        <f>'BAR BB| Open rates'!EB9*0.9</f>
        <v>20340</v>
      </c>
      <c r="EC9" s="237">
        <f>'BAR BB| Open rates'!EC9*0.9</f>
        <v>22320</v>
      </c>
      <c r="ED9" s="237">
        <f>'BAR BB| Open rates'!ED9*0.9</f>
        <v>22320</v>
      </c>
      <c r="EE9" s="237">
        <f>'BAR BB| Open rates'!EE9*0.9</f>
        <v>22320</v>
      </c>
      <c r="EF9" s="237">
        <f>'BAR BB| Open rates'!EF9*0.9</f>
        <v>22320</v>
      </c>
      <c r="EG9" s="237">
        <f>'BAR BB| Open rates'!EG9*0.9</f>
        <v>16110</v>
      </c>
      <c r="EH9" s="237">
        <f>'BAR BB| Open rates'!EH9*0.9</f>
        <v>15210</v>
      </c>
      <c r="EI9" s="237">
        <f>'BAR BB| Open rates'!EI9*0.9</f>
        <v>15210</v>
      </c>
      <c r="EJ9" s="237">
        <f>'BAR BB| Open rates'!EJ9*0.9</f>
        <v>15210</v>
      </c>
      <c r="EK9" s="237">
        <f>'BAR BB| Open rates'!EK9*0.9</f>
        <v>15210</v>
      </c>
      <c r="EL9" s="237">
        <f>'BAR BB| Open rates'!EL9*0.9</f>
        <v>16110</v>
      </c>
      <c r="EM9" s="237">
        <f>'BAR BB| Open rates'!EM9*0.9</f>
        <v>16110</v>
      </c>
      <c r="EN9" s="237">
        <f>'BAR BB| Open rates'!EN9*0.9</f>
        <v>15210</v>
      </c>
      <c r="EO9" s="237">
        <f>'BAR BB| Open rates'!EO9*0.9</f>
        <v>15210</v>
      </c>
      <c r="EP9" s="237">
        <f>'BAR BB| Open rates'!EP9*0.9</f>
        <v>15210</v>
      </c>
      <c r="EQ9" s="237">
        <f>'BAR BB| Open rates'!EQ9*0.9</f>
        <v>15210</v>
      </c>
      <c r="ER9" s="237">
        <f>'BAR BB| Open rates'!ER9*0.9</f>
        <v>15210</v>
      </c>
      <c r="ES9" s="237">
        <f>'BAR BB| Open rates'!ES9*0.9</f>
        <v>16110</v>
      </c>
      <c r="ET9" s="237">
        <f>'BAR BB| Open rates'!ET9*0.9</f>
        <v>16110</v>
      </c>
      <c r="EU9" s="237">
        <f>'BAR BB| Open rates'!EU9*0.9</f>
        <v>15210</v>
      </c>
      <c r="EV9" s="237">
        <f>'BAR BB| Open rates'!EV9*0.9</f>
        <v>15210</v>
      </c>
      <c r="EW9" s="237">
        <f>'BAR BB| Open rates'!EW9*0.9</f>
        <v>15210</v>
      </c>
      <c r="EX9" s="237">
        <f>'BAR BB| Open rates'!EX9*0.9</f>
        <v>15210</v>
      </c>
      <c r="EY9" s="237">
        <f>'BAR BB| Open rates'!EY9*0.9</f>
        <v>15210</v>
      </c>
      <c r="EZ9" s="237">
        <f>'BAR BB| Open rates'!EZ9*0.9</f>
        <v>16110</v>
      </c>
      <c r="FA9" s="237">
        <f>'BAR BB| Open rates'!FA9*0.9</f>
        <v>16110</v>
      </c>
      <c r="FB9" s="237">
        <f>'BAR BB| Open rates'!FB9*0.9</f>
        <v>15210</v>
      </c>
      <c r="FC9" s="237">
        <f>'BAR BB| Open rates'!FC9*0.9</f>
        <v>15210</v>
      </c>
      <c r="FD9" s="237">
        <f>'BAR BB| Open rates'!FD9*0.9</f>
        <v>15210</v>
      </c>
      <c r="FE9" s="237">
        <f>'BAR BB| Open rates'!FE9*0.9</f>
        <v>15210</v>
      </c>
      <c r="FF9" s="237">
        <f>'BAR BB| Open rates'!FF9*0.9</f>
        <v>15210</v>
      </c>
      <c r="FG9" s="237">
        <f>'BAR BB| Open rates'!FG9*0.9</f>
        <v>16110</v>
      </c>
      <c r="FH9" s="237">
        <f>'BAR BB| Open rates'!FH9*0.9</f>
        <v>16110</v>
      </c>
      <c r="FI9" s="237">
        <f>'BAR BB| Open rates'!FI9*0.9</f>
        <v>15210</v>
      </c>
      <c r="FJ9" s="237">
        <f>'BAR BB| Open rates'!FJ9*0.9</f>
        <v>15210</v>
      </c>
      <c r="FK9" s="237">
        <f>'BAR BB| Open rates'!FK9*0.9</f>
        <v>15210</v>
      </c>
      <c r="FL9" s="237">
        <f>'BAR BB| Open rates'!FL9*0.9</f>
        <v>15210</v>
      </c>
      <c r="FM9" s="237">
        <f>'BAR BB| Open rates'!FM9*0.9</f>
        <v>15210</v>
      </c>
      <c r="FN9" s="237">
        <f>'BAR BB| Open rates'!FN9*0.9</f>
        <v>16110</v>
      </c>
      <c r="FO9" s="237">
        <f>'BAR BB| Open rates'!FO9*0.9</f>
        <v>16110</v>
      </c>
      <c r="FP9" s="237">
        <f>'BAR BB| Open rates'!FP9*0.9</f>
        <v>15210</v>
      </c>
      <c r="FQ9" s="237">
        <f>'BAR BB| Open rates'!FQ9*0.9</f>
        <v>15210</v>
      </c>
      <c r="FR9" s="237">
        <f>'BAR BB| Open rates'!FR9*0.9</f>
        <v>15210</v>
      </c>
      <c r="FS9" s="237">
        <f>'BAR BB| Open rates'!FS9*0.9</f>
        <v>15210</v>
      </c>
      <c r="FT9" s="237">
        <f>'BAR BB| Open rates'!FT9*0.9</f>
        <v>15210</v>
      </c>
      <c r="FU9" s="237">
        <f>'BAR BB| Open rates'!FU9*0.9</f>
        <v>16110</v>
      </c>
      <c r="FV9" s="237">
        <f>'BAR BB| Open rates'!FV9*0.9</f>
        <v>16110</v>
      </c>
      <c r="FW9" s="237">
        <f>'BAR BB| Open rates'!FW9*0.9</f>
        <v>19440</v>
      </c>
      <c r="FX9" s="237">
        <f>'BAR BB| Open rates'!FX9*0.9</f>
        <v>19440</v>
      </c>
      <c r="FY9" s="237">
        <f>'BAR BB| Open rates'!FY9*0.9</f>
        <v>19440</v>
      </c>
      <c r="FZ9" s="237">
        <f>'BAR BB| Open rates'!FZ9*0.9</f>
        <v>19440</v>
      </c>
      <c r="GA9" s="237">
        <f>'BAR BB| Open rates'!GA9*0.9</f>
        <v>19440</v>
      </c>
      <c r="GB9" s="237">
        <f>'BAR BB| Open rates'!GB9*0.9</f>
        <v>21420</v>
      </c>
      <c r="GC9" s="237">
        <f>'BAR BB| Open rates'!GC9*0.9</f>
        <v>21420</v>
      </c>
      <c r="GD9" s="237">
        <f>'BAR BB| Open rates'!GD9*0.9</f>
        <v>21420</v>
      </c>
      <c r="GE9" s="237">
        <f>'BAR BB| Open rates'!GE9*0.9</f>
        <v>21420</v>
      </c>
    </row>
    <row r="10" spans="1:187" s="36" customFormat="1" ht="12" customHeight="1" x14ac:dyDescent="0.2">
      <c r="A10" s="236" t="s">
        <v>176</v>
      </c>
      <c r="B10" s="236"/>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row>
    <row r="11" spans="1:187" s="36" customFormat="1" ht="12" customHeight="1" x14ac:dyDescent="0.2">
      <c r="A11" s="237">
        <v>1</v>
      </c>
      <c r="B11" s="237">
        <f>'BAR BB| Open rates'!B11*0.9</f>
        <v>25560</v>
      </c>
      <c r="C11" s="237">
        <f>'BAR BB| Open rates'!C11*0.9</f>
        <v>25560</v>
      </c>
      <c r="D11" s="237">
        <f>'BAR BB| Open rates'!D11*0.9</f>
        <v>23130</v>
      </c>
      <c r="E11" s="237">
        <f>'BAR BB| Open rates'!E11*0.9</f>
        <v>23130</v>
      </c>
      <c r="F11" s="237">
        <f>'BAR BB| Open rates'!F11*0.9</f>
        <v>21150</v>
      </c>
      <c r="G11" s="237">
        <f>'BAR BB| Open rates'!G11*0.9</f>
        <v>23130</v>
      </c>
      <c r="H11" s="237">
        <f>'BAR BB| Open rates'!H11*0.9</f>
        <v>23130</v>
      </c>
      <c r="I11" s="237">
        <f>'BAR BB| Open rates'!I11*0.9</f>
        <v>24930</v>
      </c>
      <c r="J11" s="237">
        <f>'BAR BB| Open rates'!J11*0.9</f>
        <v>24930</v>
      </c>
      <c r="K11" s="237">
        <f>'BAR BB| Open rates'!K11*0.9</f>
        <v>23130</v>
      </c>
      <c r="L11" s="237">
        <f>'BAR BB| Open rates'!L11*0.9</f>
        <v>23130</v>
      </c>
      <c r="M11" s="237">
        <f>'BAR BB| Open rates'!M11*0.9</f>
        <v>23130</v>
      </c>
      <c r="N11" s="237">
        <f>'BAR BB| Open rates'!N11*0.9</f>
        <v>23130</v>
      </c>
      <c r="O11" s="237">
        <f>'BAR BB| Open rates'!O11*0.9</f>
        <v>23130</v>
      </c>
      <c r="P11" s="237">
        <f>'BAR BB| Open rates'!P11*0.9</f>
        <v>24930</v>
      </c>
      <c r="Q11" s="237">
        <f>'BAR BB| Open rates'!Q11*0.9</f>
        <v>24930</v>
      </c>
      <c r="R11" s="237">
        <f>'BAR BB| Open rates'!R11*0.9</f>
        <v>24930</v>
      </c>
      <c r="S11" s="237">
        <f>'BAR BB| Open rates'!S11*0.9</f>
        <v>24930</v>
      </c>
      <c r="T11" s="237">
        <f>'BAR BB| Open rates'!T11*0.9</f>
        <v>24930</v>
      </c>
      <c r="U11" s="237">
        <f>'BAR BB| Open rates'!U11*0.9</f>
        <v>24930</v>
      </c>
      <c r="V11" s="237">
        <f>'BAR BB| Open rates'!V11*0.9</f>
        <v>24930</v>
      </c>
      <c r="W11" s="237">
        <f>'BAR BB| Open rates'!W11*0.9</f>
        <v>26730</v>
      </c>
      <c r="X11" s="237">
        <f>'BAR BB| Open rates'!X11*0.9</f>
        <v>26730</v>
      </c>
      <c r="Y11" s="237">
        <f>'BAR BB| Open rates'!Y11*0.9</f>
        <v>24930</v>
      </c>
      <c r="Z11" s="237">
        <f>'BAR BB| Open rates'!Z11*0.9</f>
        <v>24930</v>
      </c>
      <c r="AA11" s="237">
        <f>'BAR BB| Open rates'!AA11*0.9</f>
        <v>24930</v>
      </c>
      <c r="AB11" s="237">
        <f>'BAR BB| Open rates'!AB11*0.9</f>
        <v>24930</v>
      </c>
      <c r="AC11" s="237">
        <f>'BAR BB| Open rates'!AC11*0.9</f>
        <v>24930</v>
      </c>
      <c r="AD11" s="237">
        <f>'BAR BB| Open rates'!AD11*0.9</f>
        <v>26730</v>
      </c>
      <c r="AE11" s="237">
        <f>'BAR BB| Open rates'!AE11*0.9</f>
        <v>26730</v>
      </c>
      <c r="AF11" s="237">
        <f>'BAR BB| Open rates'!AF11*0.9</f>
        <v>24930</v>
      </c>
      <c r="AG11" s="237">
        <f>'BAR BB| Open rates'!AG11*0.9</f>
        <v>24930</v>
      </c>
      <c r="AH11" s="237">
        <f>'BAR BB| Open rates'!AH11*0.9</f>
        <v>24930</v>
      </c>
      <c r="AI11" s="237">
        <f>'BAR BB| Open rates'!AI11*0.9</f>
        <v>24930</v>
      </c>
      <c r="AJ11" s="237">
        <f>'BAR BB| Open rates'!AJ11*0.9</f>
        <v>24930</v>
      </c>
      <c r="AK11" s="237">
        <f>'BAR BB| Open rates'!AK11*0.9</f>
        <v>26730</v>
      </c>
      <c r="AL11" s="237">
        <f>'BAR BB| Open rates'!AL11*0.9</f>
        <v>26730</v>
      </c>
      <c r="AM11" s="237">
        <f>'BAR BB| Open rates'!AM11*0.9</f>
        <v>24930</v>
      </c>
      <c r="AN11" s="237">
        <f>'BAR BB| Open rates'!AN11*0.9</f>
        <v>24930</v>
      </c>
      <c r="AO11" s="237">
        <f>'BAR BB| Open rates'!AO11*0.9</f>
        <v>24930</v>
      </c>
      <c r="AP11" s="237">
        <f>'BAR BB| Open rates'!AP11*0.9</f>
        <v>24930</v>
      </c>
      <c r="AQ11" s="237">
        <f>'BAR BB| Open rates'!AQ11*0.9</f>
        <v>24930</v>
      </c>
      <c r="AR11" s="237">
        <f>'BAR BB| Open rates'!AR11*0.9</f>
        <v>26730</v>
      </c>
      <c r="AS11" s="237">
        <f>'BAR BB| Open rates'!AS11*0.9</f>
        <v>26730</v>
      </c>
      <c r="AT11" s="237">
        <f>'BAR BB| Open rates'!AT11*0.9</f>
        <v>24930</v>
      </c>
      <c r="AU11" s="237">
        <f>'BAR BB| Open rates'!AU11*0.9</f>
        <v>24930</v>
      </c>
      <c r="AV11" s="237">
        <f>'BAR BB| Open rates'!AV11*0.9</f>
        <v>24930</v>
      </c>
      <c r="AW11" s="237">
        <f>'BAR BB| Open rates'!AW11*0.9</f>
        <v>24930</v>
      </c>
      <c r="AX11" s="237">
        <f>'BAR BB| Open rates'!AX11*0.9</f>
        <v>24930</v>
      </c>
      <c r="AY11" s="237">
        <f>'BAR BB| Open rates'!AY11*0.9</f>
        <v>26730</v>
      </c>
      <c r="AZ11" s="237">
        <f>'BAR BB| Open rates'!AZ11*0.9</f>
        <v>26730</v>
      </c>
      <c r="BA11" s="237">
        <f>'BAR BB| Open rates'!BA11*0.9</f>
        <v>24930</v>
      </c>
      <c r="BB11" s="237">
        <f>'BAR BB| Open rates'!BB11*0.9</f>
        <v>24930</v>
      </c>
      <c r="BC11" s="237">
        <f>'BAR BB| Open rates'!BC11*0.9</f>
        <v>24930</v>
      </c>
      <c r="BD11" s="237">
        <f>'BAR BB| Open rates'!BD11*0.9</f>
        <v>24930</v>
      </c>
      <c r="BE11" s="237">
        <f>'BAR BB| Open rates'!BE11*0.9</f>
        <v>24930</v>
      </c>
      <c r="BF11" s="237">
        <f>'BAR BB| Open rates'!BF11*0.9</f>
        <v>26730</v>
      </c>
      <c r="BG11" s="237">
        <f>'BAR BB| Open rates'!BG11*0.9</f>
        <v>26730</v>
      </c>
      <c r="BH11" s="237">
        <f>'BAR BB| Open rates'!BH11*0.9</f>
        <v>22050</v>
      </c>
      <c r="BI11" s="237">
        <f>'BAR BB| Open rates'!BI11*0.9</f>
        <v>22050</v>
      </c>
      <c r="BJ11" s="237">
        <f>'BAR BB| Open rates'!BJ11*0.9</f>
        <v>22050</v>
      </c>
      <c r="BK11" s="237">
        <f>'BAR BB| Open rates'!BK11*0.9</f>
        <v>22050</v>
      </c>
      <c r="BL11" s="237">
        <f>'BAR BB| Open rates'!BL11*0.9</f>
        <v>22050</v>
      </c>
      <c r="BM11" s="237">
        <f>'BAR BB| Open rates'!BM11*0.9</f>
        <v>23130</v>
      </c>
      <c r="BN11" s="237">
        <f>'BAR BB| Open rates'!BN11*0.9</f>
        <v>23130</v>
      </c>
      <c r="BO11" s="237">
        <f>'BAR BB| Open rates'!BO11*0.9</f>
        <v>21150</v>
      </c>
      <c r="BP11" s="237">
        <f>'BAR BB| Open rates'!BP11*0.9</f>
        <v>21150</v>
      </c>
      <c r="BQ11" s="237">
        <f>'BAR BB| Open rates'!BQ11*0.9</f>
        <v>23130</v>
      </c>
      <c r="BR11" s="237">
        <f>'BAR BB| Open rates'!BR11*0.9</f>
        <v>23130</v>
      </c>
      <c r="BS11" s="237">
        <f>'BAR BB| Open rates'!BS11*0.9</f>
        <v>23130</v>
      </c>
      <c r="BT11" s="237">
        <f>'BAR BB| Open rates'!BT11*0.9</f>
        <v>23130</v>
      </c>
      <c r="BU11" s="237">
        <f>'BAR BB| Open rates'!BU11*0.9</f>
        <v>23130</v>
      </c>
      <c r="BV11" s="237">
        <f>'BAR BB| Open rates'!BV11*0.9</f>
        <v>21150</v>
      </c>
      <c r="BW11" s="237">
        <f>'BAR BB| Open rates'!BW11*0.9</f>
        <v>21150</v>
      </c>
      <c r="BX11" s="237">
        <f>'BAR BB| Open rates'!BX11*0.9</f>
        <v>21150</v>
      </c>
      <c r="BY11" s="237">
        <f>'BAR BB| Open rates'!BY11*0.9</f>
        <v>21150</v>
      </c>
      <c r="BZ11" s="237">
        <f>'BAR BB| Open rates'!BZ11*0.9</f>
        <v>21150</v>
      </c>
      <c r="CA11" s="237">
        <f>'BAR BB| Open rates'!CA11*0.9</f>
        <v>23130</v>
      </c>
      <c r="CB11" s="237">
        <f>'BAR BB| Open rates'!CB11*0.9</f>
        <v>23130</v>
      </c>
      <c r="CC11" s="237">
        <f>'BAR BB| Open rates'!CC11*0.9</f>
        <v>21150</v>
      </c>
      <c r="CD11" s="237">
        <f>'BAR BB| Open rates'!CD11*0.9</f>
        <v>21150</v>
      </c>
      <c r="CE11" s="237">
        <f>'BAR BB| Open rates'!CE11*0.9</f>
        <v>21150</v>
      </c>
      <c r="CF11" s="237">
        <f>'BAR BB| Open rates'!CF11*0.9</f>
        <v>21150</v>
      </c>
      <c r="CG11" s="237">
        <f>'BAR BB| Open rates'!CG11*0.9</f>
        <v>21150</v>
      </c>
      <c r="CH11" s="237">
        <f>'BAR BB| Open rates'!CH11*0.9</f>
        <v>23130</v>
      </c>
      <c r="CI11" s="237">
        <f>'BAR BB| Open rates'!CI11*0.9</f>
        <v>23130</v>
      </c>
      <c r="CJ11" s="237">
        <f>'BAR BB| Open rates'!CJ11*0.9</f>
        <v>21150</v>
      </c>
      <c r="CK11" s="237">
        <f>'BAR BB| Open rates'!CK11*0.9</f>
        <v>21150</v>
      </c>
      <c r="CL11" s="237">
        <f>'BAR BB| Open rates'!CL11*0.9</f>
        <v>21150</v>
      </c>
      <c r="CM11" s="237">
        <f>'BAR BB| Open rates'!CM11*0.9</f>
        <v>21150</v>
      </c>
      <c r="CN11" s="237">
        <f>'BAR BB| Open rates'!CN11*0.9</f>
        <v>21150</v>
      </c>
      <c r="CO11" s="237">
        <f>'BAR BB| Open rates'!CO11*0.9</f>
        <v>23130</v>
      </c>
      <c r="CP11" s="237">
        <f>'BAR BB| Open rates'!CP11*0.9</f>
        <v>23130</v>
      </c>
      <c r="CQ11" s="237">
        <f>'BAR BB| Open rates'!CQ11*0.9</f>
        <v>21150</v>
      </c>
      <c r="CR11" s="237">
        <f>'BAR BB| Open rates'!CR11*0.9</f>
        <v>21150</v>
      </c>
      <c r="CS11" s="237">
        <f>'BAR BB| Open rates'!CS11*0.9</f>
        <v>21150</v>
      </c>
      <c r="CT11" s="237">
        <f>'BAR BB| Open rates'!CT11*0.9</f>
        <v>21150</v>
      </c>
      <c r="CU11" s="237">
        <f>'BAR BB| Open rates'!CU11*0.9</f>
        <v>19620</v>
      </c>
      <c r="CV11" s="237">
        <f>'BAR BB| Open rates'!CV11*0.9</f>
        <v>19620</v>
      </c>
      <c r="CW11" s="237">
        <f>'BAR BB| Open rates'!CW11*0.9</f>
        <v>19620</v>
      </c>
      <c r="CX11" s="237">
        <f>'BAR BB| Open rates'!CX11*0.9</f>
        <v>17820</v>
      </c>
      <c r="CY11" s="237">
        <f>'BAR BB| Open rates'!CY11*0.9</f>
        <v>17820</v>
      </c>
      <c r="CZ11" s="237">
        <f>'BAR BB| Open rates'!CZ11*0.9</f>
        <v>17820</v>
      </c>
      <c r="DA11" s="237">
        <f>'BAR BB| Open rates'!DA11*0.9</f>
        <v>17820</v>
      </c>
      <c r="DB11" s="237">
        <f>'BAR BB| Open rates'!DB11*0.9</f>
        <v>17820</v>
      </c>
      <c r="DC11" s="237">
        <f>'BAR BB| Open rates'!DC11*0.9</f>
        <v>19620</v>
      </c>
      <c r="DD11" s="237">
        <f>'BAR BB| Open rates'!DD11*0.9</f>
        <v>19620</v>
      </c>
      <c r="DE11" s="237">
        <f>'BAR BB| Open rates'!DE11*0.9</f>
        <v>17820</v>
      </c>
      <c r="DF11" s="237">
        <f>'BAR BB| Open rates'!DF11*0.9</f>
        <v>17820</v>
      </c>
      <c r="DG11" s="237">
        <f>'BAR BB| Open rates'!DG11*0.9</f>
        <v>17820</v>
      </c>
      <c r="DH11" s="237">
        <f>'BAR BB| Open rates'!DH11*0.9</f>
        <v>17820</v>
      </c>
      <c r="DI11" s="237">
        <f>'BAR BB| Open rates'!DI11*0.9</f>
        <v>17820</v>
      </c>
      <c r="DJ11" s="237">
        <f>'BAR BB| Open rates'!DJ11*0.9</f>
        <v>19620</v>
      </c>
      <c r="DK11" s="237">
        <f>'BAR BB| Open rates'!DK11*0.9</f>
        <v>19620</v>
      </c>
      <c r="DL11" s="237">
        <f>'BAR BB| Open rates'!DL11*0.9</f>
        <v>17820</v>
      </c>
      <c r="DM11" s="237">
        <f>'BAR BB| Open rates'!DM11*0.9</f>
        <v>17820</v>
      </c>
      <c r="DN11" s="237">
        <f>'BAR BB| Open rates'!DN11*0.9</f>
        <v>17820</v>
      </c>
      <c r="DO11" s="237">
        <f>'BAR BB| Open rates'!DO11*0.9</f>
        <v>17820</v>
      </c>
      <c r="DP11" s="237">
        <f>'BAR BB| Open rates'!DP11*0.9</f>
        <v>17820</v>
      </c>
      <c r="DQ11" s="237">
        <f>'BAR BB| Open rates'!DQ11*0.9</f>
        <v>19620</v>
      </c>
      <c r="DR11" s="237">
        <f>'BAR BB| Open rates'!DR11*0.9</f>
        <v>19620</v>
      </c>
      <c r="DS11" s="237">
        <f>'BAR BB| Open rates'!DS11*0.9</f>
        <v>17820</v>
      </c>
      <c r="DT11" s="237">
        <f>'BAR BB| Open rates'!DT11*0.9</f>
        <v>17820</v>
      </c>
      <c r="DU11" s="237">
        <f>'BAR BB| Open rates'!DU11*0.9</f>
        <v>17820</v>
      </c>
      <c r="DV11" s="237">
        <f>'BAR BB| Open rates'!DV11*0.9</f>
        <v>17820</v>
      </c>
      <c r="DW11" s="237">
        <f>'BAR BB| Open rates'!DW11*0.9</f>
        <v>17820</v>
      </c>
      <c r="DX11" s="237">
        <f>'BAR BB| Open rates'!DX11*0.9</f>
        <v>19620</v>
      </c>
      <c r="DY11" s="237">
        <f>'BAR BB| Open rates'!DY11*0.9</f>
        <v>19620</v>
      </c>
      <c r="DZ11" s="237">
        <f>'BAR BB| Open rates'!DZ11*0.9</f>
        <v>21150</v>
      </c>
      <c r="EA11" s="237">
        <f>'BAR BB| Open rates'!EA11*0.9</f>
        <v>21150</v>
      </c>
      <c r="EB11" s="237">
        <f>'BAR BB| Open rates'!EB11*0.9</f>
        <v>21150</v>
      </c>
      <c r="EC11" s="237">
        <f>'BAR BB| Open rates'!EC11*0.9</f>
        <v>23130</v>
      </c>
      <c r="ED11" s="237">
        <f>'BAR BB| Open rates'!ED11*0.9</f>
        <v>23130</v>
      </c>
      <c r="EE11" s="237">
        <f>'BAR BB| Open rates'!EE11*0.9</f>
        <v>23130</v>
      </c>
      <c r="EF11" s="237">
        <f>'BAR BB| Open rates'!EF11*0.9</f>
        <v>23130</v>
      </c>
      <c r="EG11" s="237">
        <f>'BAR BB| Open rates'!EG11*0.9</f>
        <v>16920</v>
      </c>
      <c r="EH11" s="237">
        <f>'BAR BB| Open rates'!EH11*0.9</f>
        <v>16020</v>
      </c>
      <c r="EI11" s="237">
        <f>'BAR BB| Open rates'!EI11*0.9</f>
        <v>16020</v>
      </c>
      <c r="EJ11" s="237">
        <f>'BAR BB| Open rates'!EJ11*0.9</f>
        <v>16020</v>
      </c>
      <c r="EK11" s="237">
        <f>'BAR BB| Open rates'!EK11*0.9</f>
        <v>16020</v>
      </c>
      <c r="EL11" s="237">
        <f>'BAR BB| Open rates'!EL11*0.9</f>
        <v>16920</v>
      </c>
      <c r="EM11" s="237">
        <f>'BAR BB| Open rates'!EM11*0.9</f>
        <v>16920</v>
      </c>
      <c r="EN11" s="237">
        <f>'BAR BB| Open rates'!EN11*0.9</f>
        <v>16020</v>
      </c>
      <c r="EO11" s="237">
        <f>'BAR BB| Open rates'!EO11*0.9</f>
        <v>16020</v>
      </c>
      <c r="EP11" s="237">
        <f>'BAR BB| Open rates'!EP11*0.9</f>
        <v>16020</v>
      </c>
      <c r="EQ11" s="237">
        <f>'BAR BB| Open rates'!EQ11*0.9</f>
        <v>16020</v>
      </c>
      <c r="ER11" s="237">
        <f>'BAR BB| Open rates'!ER11*0.9</f>
        <v>16020</v>
      </c>
      <c r="ES11" s="237">
        <f>'BAR BB| Open rates'!ES11*0.9</f>
        <v>16920</v>
      </c>
      <c r="ET11" s="237">
        <f>'BAR BB| Open rates'!ET11*0.9</f>
        <v>16920</v>
      </c>
      <c r="EU11" s="237">
        <f>'BAR BB| Open rates'!EU11*0.9</f>
        <v>16020</v>
      </c>
      <c r="EV11" s="237">
        <f>'BAR BB| Open rates'!EV11*0.9</f>
        <v>16020</v>
      </c>
      <c r="EW11" s="237">
        <f>'BAR BB| Open rates'!EW11*0.9</f>
        <v>16020</v>
      </c>
      <c r="EX11" s="237">
        <f>'BAR BB| Open rates'!EX11*0.9</f>
        <v>16020</v>
      </c>
      <c r="EY11" s="237">
        <f>'BAR BB| Open rates'!EY11*0.9</f>
        <v>16020</v>
      </c>
      <c r="EZ11" s="237">
        <f>'BAR BB| Open rates'!EZ11*0.9</f>
        <v>16920</v>
      </c>
      <c r="FA11" s="237">
        <f>'BAR BB| Open rates'!FA11*0.9</f>
        <v>16920</v>
      </c>
      <c r="FB11" s="237">
        <f>'BAR BB| Open rates'!FB11*0.9</f>
        <v>16020</v>
      </c>
      <c r="FC11" s="237">
        <f>'BAR BB| Open rates'!FC11*0.9</f>
        <v>16020</v>
      </c>
      <c r="FD11" s="237">
        <f>'BAR BB| Open rates'!FD11*0.9</f>
        <v>16020</v>
      </c>
      <c r="FE11" s="237">
        <f>'BAR BB| Open rates'!FE11*0.9</f>
        <v>16020</v>
      </c>
      <c r="FF11" s="237">
        <f>'BAR BB| Open rates'!FF11*0.9</f>
        <v>16020</v>
      </c>
      <c r="FG11" s="237">
        <f>'BAR BB| Open rates'!FG11*0.9</f>
        <v>16920</v>
      </c>
      <c r="FH11" s="237">
        <f>'BAR BB| Open rates'!FH11*0.9</f>
        <v>16920</v>
      </c>
      <c r="FI11" s="237">
        <f>'BAR BB| Open rates'!FI11*0.9</f>
        <v>16020</v>
      </c>
      <c r="FJ11" s="237">
        <f>'BAR BB| Open rates'!FJ11*0.9</f>
        <v>16020</v>
      </c>
      <c r="FK11" s="237">
        <f>'BAR BB| Open rates'!FK11*0.9</f>
        <v>16020</v>
      </c>
      <c r="FL11" s="237">
        <f>'BAR BB| Open rates'!FL11*0.9</f>
        <v>16020</v>
      </c>
      <c r="FM11" s="237">
        <f>'BAR BB| Open rates'!FM11*0.9</f>
        <v>16020</v>
      </c>
      <c r="FN11" s="237">
        <f>'BAR BB| Open rates'!FN11*0.9</f>
        <v>16920</v>
      </c>
      <c r="FO11" s="237">
        <f>'BAR BB| Open rates'!FO11*0.9</f>
        <v>16920</v>
      </c>
      <c r="FP11" s="237">
        <f>'BAR BB| Open rates'!FP11*0.9</f>
        <v>16020</v>
      </c>
      <c r="FQ11" s="237">
        <f>'BAR BB| Open rates'!FQ11*0.9</f>
        <v>16020</v>
      </c>
      <c r="FR11" s="237">
        <f>'BAR BB| Open rates'!FR11*0.9</f>
        <v>16020</v>
      </c>
      <c r="FS11" s="237">
        <f>'BAR BB| Open rates'!FS11*0.9</f>
        <v>16020</v>
      </c>
      <c r="FT11" s="237">
        <f>'BAR BB| Open rates'!FT11*0.9</f>
        <v>16020</v>
      </c>
      <c r="FU11" s="237">
        <f>'BAR BB| Open rates'!FU11*0.9</f>
        <v>16920</v>
      </c>
      <c r="FV11" s="237">
        <f>'BAR BB| Open rates'!FV11*0.9</f>
        <v>16920</v>
      </c>
      <c r="FW11" s="237">
        <f>'BAR BB| Open rates'!FW11*0.9</f>
        <v>20250</v>
      </c>
      <c r="FX11" s="237">
        <f>'BAR BB| Open rates'!FX11*0.9</f>
        <v>20250</v>
      </c>
      <c r="FY11" s="237">
        <f>'BAR BB| Open rates'!FY11*0.9</f>
        <v>20250</v>
      </c>
      <c r="FZ11" s="237">
        <f>'BAR BB| Open rates'!FZ11*0.9</f>
        <v>20250</v>
      </c>
      <c r="GA11" s="237">
        <f>'BAR BB| Open rates'!GA11*0.9</f>
        <v>20250</v>
      </c>
      <c r="GB11" s="237">
        <f>'BAR BB| Open rates'!GB11*0.9</f>
        <v>22230</v>
      </c>
      <c r="GC11" s="237">
        <f>'BAR BB| Open rates'!GC11*0.9</f>
        <v>22230</v>
      </c>
      <c r="GD11" s="237">
        <f>'BAR BB| Open rates'!GD11*0.9</f>
        <v>22230</v>
      </c>
      <c r="GE11" s="237">
        <f>'BAR BB| Open rates'!GE11*0.9</f>
        <v>22230</v>
      </c>
    </row>
    <row r="12" spans="1:187" s="36" customFormat="1" ht="12" customHeight="1" x14ac:dyDescent="0.2">
      <c r="A12" s="237">
        <v>2</v>
      </c>
      <c r="B12" s="237">
        <f>'BAR BB| Open rates'!B12*0.9</f>
        <v>28260</v>
      </c>
      <c r="C12" s="237">
        <f>'BAR BB| Open rates'!C12*0.9</f>
        <v>28260</v>
      </c>
      <c r="D12" s="237">
        <f>'BAR BB| Open rates'!D12*0.9</f>
        <v>25830</v>
      </c>
      <c r="E12" s="237">
        <f>'BAR BB| Open rates'!E12*0.9</f>
        <v>25830</v>
      </c>
      <c r="F12" s="237">
        <f>'BAR BB| Open rates'!F12*0.9</f>
        <v>23850</v>
      </c>
      <c r="G12" s="237">
        <f>'BAR BB| Open rates'!G12*0.9</f>
        <v>25830</v>
      </c>
      <c r="H12" s="237">
        <f>'BAR BB| Open rates'!H12*0.9</f>
        <v>25830</v>
      </c>
      <c r="I12" s="237">
        <f>'BAR BB| Open rates'!I12*0.9</f>
        <v>27630</v>
      </c>
      <c r="J12" s="237">
        <f>'BAR BB| Open rates'!J12*0.9</f>
        <v>27630</v>
      </c>
      <c r="K12" s="237">
        <f>'BAR BB| Open rates'!K12*0.9</f>
        <v>25830</v>
      </c>
      <c r="L12" s="237">
        <f>'BAR BB| Open rates'!L12*0.9</f>
        <v>25830</v>
      </c>
      <c r="M12" s="237">
        <f>'BAR BB| Open rates'!M12*0.9</f>
        <v>25830</v>
      </c>
      <c r="N12" s="237">
        <f>'BAR BB| Open rates'!N12*0.9</f>
        <v>25830</v>
      </c>
      <c r="O12" s="237">
        <f>'BAR BB| Open rates'!O12*0.9</f>
        <v>25830</v>
      </c>
      <c r="P12" s="237">
        <f>'BAR BB| Open rates'!P12*0.9</f>
        <v>27630</v>
      </c>
      <c r="Q12" s="237">
        <f>'BAR BB| Open rates'!Q12*0.9</f>
        <v>27630</v>
      </c>
      <c r="R12" s="237">
        <f>'BAR BB| Open rates'!R12*0.9</f>
        <v>27630</v>
      </c>
      <c r="S12" s="237">
        <f>'BAR BB| Open rates'!S12*0.9</f>
        <v>27630</v>
      </c>
      <c r="T12" s="237">
        <f>'BAR BB| Open rates'!T12*0.9</f>
        <v>27630</v>
      </c>
      <c r="U12" s="237">
        <f>'BAR BB| Open rates'!U12*0.9</f>
        <v>27630</v>
      </c>
      <c r="V12" s="237">
        <f>'BAR BB| Open rates'!V12*0.9</f>
        <v>27630</v>
      </c>
      <c r="W12" s="237">
        <f>'BAR BB| Open rates'!W12*0.9</f>
        <v>29430</v>
      </c>
      <c r="X12" s="237">
        <f>'BAR BB| Open rates'!X12*0.9</f>
        <v>29430</v>
      </c>
      <c r="Y12" s="237">
        <f>'BAR BB| Open rates'!Y12*0.9</f>
        <v>27630</v>
      </c>
      <c r="Z12" s="237">
        <f>'BAR BB| Open rates'!Z12*0.9</f>
        <v>27630</v>
      </c>
      <c r="AA12" s="237">
        <f>'BAR BB| Open rates'!AA12*0.9</f>
        <v>27630</v>
      </c>
      <c r="AB12" s="237">
        <f>'BAR BB| Open rates'!AB12*0.9</f>
        <v>27630</v>
      </c>
      <c r="AC12" s="237">
        <f>'BAR BB| Open rates'!AC12*0.9</f>
        <v>27630</v>
      </c>
      <c r="AD12" s="237">
        <f>'BAR BB| Open rates'!AD12*0.9</f>
        <v>29430</v>
      </c>
      <c r="AE12" s="237">
        <f>'BAR BB| Open rates'!AE12*0.9</f>
        <v>29430</v>
      </c>
      <c r="AF12" s="237">
        <f>'BAR BB| Open rates'!AF12*0.9</f>
        <v>27630</v>
      </c>
      <c r="AG12" s="237">
        <f>'BAR BB| Open rates'!AG12*0.9</f>
        <v>27630</v>
      </c>
      <c r="AH12" s="237">
        <f>'BAR BB| Open rates'!AH12*0.9</f>
        <v>27630</v>
      </c>
      <c r="AI12" s="237">
        <f>'BAR BB| Open rates'!AI12*0.9</f>
        <v>27630</v>
      </c>
      <c r="AJ12" s="237">
        <f>'BAR BB| Open rates'!AJ12*0.9</f>
        <v>27630</v>
      </c>
      <c r="AK12" s="237">
        <f>'BAR BB| Open rates'!AK12*0.9</f>
        <v>29430</v>
      </c>
      <c r="AL12" s="237">
        <f>'BAR BB| Open rates'!AL12*0.9</f>
        <v>29430</v>
      </c>
      <c r="AM12" s="237">
        <f>'BAR BB| Open rates'!AM12*0.9</f>
        <v>27630</v>
      </c>
      <c r="AN12" s="237">
        <f>'BAR BB| Open rates'!AN12*0.9</f>
        <v>27630</v>
      </c>
      <c r="AO12" s="237">
        <f>'BAR BB| Open rates'!AO12*0.9</f>
        <v>27630</v>
      </c>
      <c r="AP12" s="237">
        <f>'BAR BB| Open rates'!AP12*0.9</f>
        <v>27630</v>
      </c>
      <c r="AQ12" s="237">
        <f>'BAR BB| Open rates'!AQ12*0.9</f>
        <v>27630</v>
      </c>
      <c r="AR12" s="237">
        <f>'BAR BB| Open rates'!AR12*0.9</f>
        <v>29430</v>
      </c>
      <c r="AS12" s="237">
        <f>'BAR BB| Open rates'!AS12*0.9</f>
        <v>29430</v>
      </c>
      <c r="AT12" s="237">
        <f>'BAR BB| Open rates'!AT12*0.9</f>
        <v>27630</v>
      </c>
      <c r="AU12" s="237">
        <f>'BAR BB| Open rates'!AU12*0.9</f>
        <v>27630</v>
      </c>
      <c r="AV12" s="237">
        <f>'BAR BB| Open rates'!AV12*0.9</f>
        <v>27630</v>
      </c>
      <c r="AW12" s="237">
        <f>'BAR BB| Open rates'!AW12*0.9</f>
        <v>27630</v>
      </c>
      <c r="AX12" s="237">
        <f>'BAR BB| Open rates'!AX12*0.9</f>
        <v>27630</v>
      </c>
      <c r="AY12" s="237">
        <f>'BAR BB| Open rates'!AY12*0.9</f>
        <v>29430</v>
      </c>
      <c r="AZ12" s="237">
        <f>'BAR BB| Open rates'!AZ12*0.9</f>
        <v>29430</v>
      </c>
      <c r="BA12" s="237">
        <f>'BAR BB| Open rates'!BA12*0.9</f>
        <v>27630</v>
      </c>
      <c r="BB12" s="237">
        <f>'BAR BB| Open rates'!BB12*0.9</f>
        <v>27630</v>
      </c>
      <c r="BC12" s="237">
        <f>'BAR BB| Open rates'!BC12*0.9</f>
        <v>27630</v>
      </c>
      <c r="BD12" s="237">
        <f>'BAR BB| Open rates'!BD12*0.9</f>
        <v>27630</v>
      </c>
      <c r="BE12" s="237">
        <f>'BAR BB| Open rates'!BE12*0.9</f>
        <v>27630</v>
      </c>
      <c r="BF12" s="237">
        <f>'BAR BB| Open rates'!BF12*0.9</f>
        <v>29430</v>
      </c>
      <c r="BG12" s="237">
        <f>'BAR BB| Open rates'!BG12*0.9</f>
        <v>29430</v>
      </c>
      <c r="BH12" s="237">
        <f>'BAR BB| Open rates'!BH12*0.9</f>
        <v>24750</v>
      </c>
      <c r="BI12" s="237">
        <f>'BAR BB| Open rates'!BI12*0.9</f>
        <v>24750</v>
      </c>
      <c r="BJ12" s="237">
        <f>'BAR BB| Open rates'!BJ12*0.9</f>
        <v>24750</v>
      </c>
      <c r="BK12" s="237">
        <f>'BAR BB| Open rates'!BK12*0.9</f>
        <v>24750</v>
      </c>
      <c r="BL12" s="237">
        <f>'BAR BB| Open rates'!BL12*0.9</f>
        <v>24750</v>
      </c>
      <c r="BM12" s="237">
        <f>'BAR BB| Open rates'!BM12*0.9</f>
        <v>25830</v>
      </c>
      <c r="BN12" s="237">
        <f>'BAR BB| Open rates'!BN12*0.9</f>
        <v>25830</v>
      </c>
      <c r="BO12" s="237">
        <f>'BAR BB| Open rates'!BO12*0.9</f>
        <v>23850</v>
      </c>
      <c r="BP12" s="237">
        <f>'BAR BB| Open rates'!BP12*0.9</f>
        <v>23850</v>
      </c>
      <c r="BQ12" s="237">
        <f>'BAR BB| Open rates'!BQ12*0.9</f>
        <v>25830</v>
      </c>
      <c r="BR12" s="237">
        <f>'BAR BB| Open rates'!BR12*0.9</f>
        <v>25830</v>
      </c>
      <c r="BS12" s="237">
        <f>'BAR BB| Open rates'!BS12*0.9</f>
        <v>25830</v>
      </c>
      <c r="BT12" s="237">
        <f>'BAR BB| Open rates'!BT12*0.9</f>
        <v>25830</v>
      </c>
      <c r="BU12" s="237">
        <f>'BAR BB| Open rates'!BU12*0.9</f>
        <v>25830</v>
      </c>
      <c r="BV12" s="237">
        <f>'BAR BB| Open rates'!BV12*0.9</f>
        <v>23850</v>
      </c>
      <c r="BW12" s="237">
        <f>'BAR BB| Open rates'!BW12*0.9</f>
        <v>23850</v>
      </c>
      <c r="BX12" s="237">
        <f>'BAR BB| Open rates'!BX12*0.9</f>
        <v>23850</v>
      </c>
      <c r="BY12" s="237">
        <f>'BAR BB| Open rates'!BY12*0.9</f>
        <v>23850</v>
      </c>
      <c r="BZ12" s="237">
        <f>'BAR BB| Open rates'!BZ12*0.9</f>
        <v>23850</v>
      </c>
      <c r="CA12" s="237">
        <f>'BAR BB| Open rates'!CA12*0.9</f>
        <v>25830</v>
      </c>
      <c r="CB12" s="237">
        <f>'BAR BB| Open rates'!CB12*0.9</f>
        <v>25830</v>
      </c>
      <c r="CC12" s="237">
        <f>'BAR BB| Open rates'!CC12*0.9</f>
        <v>23850</v>
      </c>
      <c r="CD12" s="237">
        <f>'BAR BB| Open rates'!CD12*0.9</f>
        <v>23850</v>
      </c>
      <c r="CE12" s="237">
        <f>'BAR BB| Open rates'!CE12*0.9</f>
        <v>23850</v>
      </c>
      <c r="CF12" s="237">
        <f>'BAR BB| Open rates'!CF12*0.9</f>
        <v>23850</v>
      </c>
      <c r="CG12" s="237">
        <f>'BAR BB| Open rates'!CG12*0.9</f>
        <v>23850</v>
      </c>
      <c r="CH12" s="237">
        <f>'BAR BB| Open rates'!CH12*0.9</f>
        <v>25830</v>
      </c>
      <c r="CI12" s="237">
        <f>'BAR BB| Open rates'!CI12*0.9</f>
        <v>25830</v>
      </c>
      <c r="CJ12" s="237">
        <f>'BAR BB| Open rates'!CJ12*0.9</f>
        <v>23850</v>
      </c>
      <c r="CK12" s="237">
        <f>'BAR BB| Open rates'!CK12*0.9</f>
        <v>23850</v>
      </c>
      <c r="CL12" s="237">
        <f>'BAR BB| Open rates'!CL12*0.9</f>
        <v>23850</v>
      </c>
      <c r="CM12" s="237">
        <f>'BAR BB| Open rates'!CM12*0.9</f>
        <v>23850</v>
      </c>
      <c r="CN12" s="237">
        <f>'BAR BB| Open rates'!CN12*0.9</f>
        <v>23850</v>
      </c>
      <c r="CO12" s="237">
        <f>'BAR BB| Open rates'!CO12*0.9</f>
        <v>25830</v>
      </c>
      <c r="CP12" s="237">
        <f>'BAR BB| Open rates'!CP12*0.9</f>
        <v>25830</v>
      </c>
      <c r="CQ12" s="237">
        <f>'BAR BB| Open rates'!CQ12*0.9</f>
        <v>23850</v>
      </c>
      <c r="CR12" s="237">
        <f>'BAR BB| Open rates'!CR12*0.9</f>
        <v>23850</v>
      </c>
      <c r="CS12" s="237">
        <f>'BAR BB| Open rates'!CS12*0.9</f>
        <v>23850</v>
      </c>
      <c r="CT12" s="237">
        <f>'BAR BB| Open rates'!CT12*0.9</f>
        <v>23850</v>
      </c>
      <c r="CU12" s="237">
        <f>'BAR BB| Open rates'!CU12*0.9</f>
        <v>22320</v>
      </c>
      <c r="CV12" s="237">
        <f>'BAR BB| Open rates'!CV12*0.9</f>
        <v>22320</v>
      </c>
      <c r="CW12" s="237">
        <f>'BAR BB| Open rates'!CW12*0.9</f>
        <v>22320</v>
      </c>
      <c r="CX12" s="237">
        <f>'BAR BB| Open rates'!CX12*0.9</f>
        <v>20520</v>
      </c>
      <c r="CY12" s="237">
        <f>'BAR BB| Open rates'!CY12*0.9</f>
        <v>20520</v>
      </c>
      <c r="CZ12" s="237">
        <f>'BAR BB| Open rates'!CZ12*0.9</f>
        <v>20520</v>
      </c>
      <c r="DA12" s="237">
        <f>'BAR BB| Open rates'!DA12*0.9</f>
        <v>20520</v>
      </c>
      <c r="DB12" s="237">
        <f>'BAR BB| Open rates'!DB12*0.9</f>
        <v>20520</v>
      </c>
      <c r="DC12" s="237">
        <f>'BAR BB| Open rates'!DC12*0.9</f>
        <v>22320</v>
      </c>
      <c r="DD12" s="237">
        <f>'BAR BB| Open rates'!DD12*0.9</f>
        <v>22320</v>
      </c>
      <c r="DE12" s="237">
        <f>'BAR BB| Open rates'!DE12*0.9</f>
        <v>20520</v>
      </c>
      <c r="DF12" s="237">
        <f>'BAR BB| Open rates'!DF12*0.9</f>
        <v>20520</v>
      </c>
      <c r="DG12" s="237">
        <f>'BAR BB| Open rates'!DG12*0.9</f>
        <v>20520</v>
      </c>
      <c r="DH12" s="237">
        <f>'BAR BB| Open rates'!DH12*0.9</f>
        <v>20520</v>
      </c>
      <c r="DI12" s="237">
        <f>'BAR BB| Open rates'!DI12*0.9</f>
        <v>20520</v>
      </c>
      <c r="DJ12" s="237">
        <f>'BAR BB| Open rates'!DJ12*0.9</f>
        <v>22320</v>
      </c>
      <c r="DK12" s="237">
        <f>'BAR BB| Open rates'!DK12*0.9</f>
        <v>22320</v>
      </c>
      <c r="DL12" s="237">
        <f>'BAR BB| Open rates'!DL12*0.9</f>
        <v>20520</v>
      </c>
      <c r="DM12" s="237">
        <f>'BAR BB| Open rates'!DM12*0.9</f>
        <v>20520</v>
      </c>
      <c r="DN12" s="237">
        <f>'BAR BB| Open rates'!DN12*0.9</f>
        <v>20520</v>
      </c>
      <c r="DO12" s="237">
        <f>'BAR BB| Open rates'!DO12*0.9</f>
        <v>20520</v>
      </c>
      <c r="DP12" s="237">
        <f>'BAR BB| Open rates'!DP12*0.9</f>
        <v>20520</v>
      </c>
      <c r="DQ12" s="237">
        <f>'BAR BB| Open rates'!DQ12*0.9</f>
        <v>22320</v>
      </c>
      <c r="DR12" s="237">
        <f>'BAR BB| Open rates'!DR12*0.9</f>
        <v>22320</v>
      </c>
      <c r="DS12" s="237">
        <f>'BAR BB| Open rates'!DS12*0.9</f>
        <v>20520</v>
      </c>
      <c r="DT12" s="237">
        <f>'BAR BB| Open rates'!DT12*0.9</f>
        <v>20520</v>
      </c>
      <c r="DU12" s="237">
        <f>'BAR BB| Open rates'!DU12*0.9</f>
        <v>20520</v>
      </c>
      <c r="DV12" s="237">
        <f>'BAR BB| Open rates'!DV12*0.9</f>
        <v>20520</v>
      </c>
      <c r="DW12" s="237">
        <f>'BAR BB| Open rates'!DW12*0.9</f>
        <v>20520</v>
      </c>
      <c r="DX12" s="237">
        <f>'BAR BB| Open rates'!DX12*0.9</f>
        <v>22320</v>
      </c>
      <c r="DY12" s="237">
        <f>'BAR BB| Open rates'!DY12*0.9</f>
        <v>22320</v>
      </c>
      <c r="DZ12" s="237">
        <f>'BAR BB| Open rates'!DZ12*0.9</f>
        <v>23850</v>
      </c>
      <c r="EA12" s="237">
        <f>'BAR BB| Open rates'!EA12*0.9</f>
        <v>23850</v>
      </c>
      <c r="EB12" s="237">
        <f>'BAR BB| Open rates'!EB12*0.9</f>
        <v>23850</v>
      </c>
      <c r="EC12" s="237">
        <f>'BAR BB| Open rates'!EC12*0.9</f>
        <v>25830</v>
      </c>
      <c r="ED12" s="237">
        <f>'BAR BB| Open rates'!ED12*0.9</f>
        <v>25830</v>
      </c>
      <c r="EE12" s="237">
        <f>'BAR BB| Open rates'!EE12*0.9</f>
        <v>25830</v>
      </c>
      <c r="EF12" s="237">
        <f>'BAR BB| Open rates'!EF12*0.9</f>
        <v>25830</v>
      </c>
      <c r="EG12" s="237">
        <f>'BAR BB| Open rates'!EG12*0.9</f>
        <v>19620</v>
      </c>
      <c r="EH12" s="237">
        <f>'BAR BB| Open rates'!EH12*0.9</f>
        <v>18720</v>
      </c>
      <c r="EI12" s="237">
        <f>'BAR BB| Open rates'!EI12*0.9</f>
        <v>18720</v>
      </c>
      <c r="EJ12" s="237">
        <f>'BAR BB| Open rates'!EJ12*0.9</f>
        <v>18720</v>
      </c>
      <c r="EK12" s="237">
        <f>'BAR BB| Open rates'!EK12*0.9</f>
        <v>18720</v>
      </c>
      <c r="EL12" s="237">
        <f>'BAR BB| Open rates'!EL12*0.9</f>
        <v>19620</v>
      </c>
      <c r="EM12" s="237">
        <f>'BAR BB| Open rates'!EM12*0.9</f>
        <v>19620</v>
      </c>
      <c r="EN12" s="237">
        <f>'BAR BB| Open rates'!EN12*0.9</f>
        <v>18720</v>
      </c>
      <c r="EO12" s="237">
        <f>'BAR BB| Open rates'!EO12*0.9</f>
        <v>18720</v>
      </c>
      <c r="EP12" s="237">
        <f>'BAR BB| Open rates'!EP12*0.9</f>
        <v>18720</v>
      </c>
      <c r="EQ12" s="237">
        <f>'BAR BB| Open rates'!EQ12*0.9</f>
        <v>18720</v>
      </c>
      <c r="ER12" s="237">
        <f>'BAR BB| Open rates'!ER12*0.9</f>
        <v>18720</v>
      </c>
      <c r="ES12" s="237">
        <f>'BAR BB| Open rates'!ES12*0.9</f>
        <v>19620</v>
      </c>
      <c r="ET12" s="237">
        <f>'BAR BB| Open rates'!ET12*0.9</f>
        <v>19620</v>
      </c>
      <c r="EU12" s="237">
        <f>'BAR BB| Open rates'!EU12*0.9</f>
        <v>18720</v>
      </c>
      <c r="EV12" s="237">
        <f>'BAR BB| Open rates'!EV12*0.9</f>
        <v>18720</v>
      </c>
      <c r="EW12" s="237">
        <f>'BAR BB| Open rates'!EW12*0.9</f>
        <v>18720</v>
      </c>
      <c r="EX12" s="237">
        <f>'BAR BB| Open rates'!EX12*0.9</f>
        <v>18720</v>
      </c>
      <c r="EY12" s="237">
        <f>'BAR BB| Open rates'!EY12*0.9</f>
        <v>18720</v>
      </c>
      <c r="EZ12" s="237">
        <f>'BAR BB| Open rates'!EZ12*0.9</f>
        <v>19620</v>
      </c>
      <c r="FA12" s="237">
        <f>'BAR BB| Open rates'!FA12*0.9</f>
        <v>19620</v>
      </c>
      <c r="FB12" s="237">
        <f>'BAR BB| Open rates'!FB12*0.9</f>
        <v>18720</v>
      </c>
      <c r="FC12" s="237">
        <f>'BAR BB| Open rates'!FC12*0.9</f>
        <v>18720</v>
      </c>
      <c r="FD12" s="237">
        <f>'BAR BB| Open rates'!FD12*0.9</f>
        <v>18720</v>
      </c>
      <c r="FE12" s="237">
        <f>'BAR BB| Open rates'!FE12*0.9</f>
        <v>18720</v>
      </c>
      <c r="FF12" s="237">
        <f>'BAR BB| Open rates'!FF12*0.9</f>
        <v>18720</v>
      </c>
      <c r="FG12" s="237">
        <f>'BAR BB| Open rates'!FG12*0.9</f>
        <v>19620</v>
      </c>
      <c r="FH12" s="237">
        <f>'BAR BB| Open rates'!FH12*0.9</f>
        <v>19620</v>
      </c>
      <c r="FI12" s="237">
        <f>'BAR BB| Open rates'!FI12*0.9</f>
        <v>18720</v>
      </c>
      <c r="FJ12" s="237">
        <f>'BAR BB| Open rates'!FJ12*0.9</f>
        <v>18720</v>
      </c>
      <c r="FK12" s="237">
        <f>'BAR BB| Open rates'!FK12*0.9</f>
        <v>18720</v>
      </c>
      <c r="FL12" s="237">
        <f>'BAR BB| Open rates'!FL12*0.9</f>
        <v>18720</v>
      </c>
      <c r="FM12" s="237">
        <f>'BAR BB| Open rates'!FM12*0.9</f>
        <v>18720</v>
      </c>
      <c r="FN12" s="237">
        <f>'BAR BB| Open rates'!FN12*0.9</f>
        <v>19620</v>
      </c>
      <c r="FO12" s="237">
        <f>'BAR BB| Open rates'!FO12*0.9</f>
        <v>19620</v>
      </c>
      <c r="FP12" s="237">
        <f>'BAR BB| Open rates'!FP12*0.9</f>
        <v>18720</v>
      </c>
      <c r="FQ12" s="237">
        <f>'BAR BB| Open rates'!FQ12*0.9</f>
        <v>18720</v>
      </c>
      <c r="FR12" s="237">
        <f>'BAR BB| Open rates'!FR12*0.9</f>
        <v>18720</v>
      </c>
      <c r="FS12" s="237">
        <f>'BAR BB| Open rates'!FS12*0.9</f>
        <v>18720</v>
      </c>
      <c r="FT12" s="237">
        <f>'BAR BB| Open rates'!FT12*0.9</f>
        <v>18720</v>
      </c>
      <c r="FU12" s="237">
        <f>'BAR BB| Open rates'!FU12*0.9</f>
        <v>19620</v>
      </c>
      <c r="FV12" s="237">
        <f>'BAR BB| Open rates'!FV12*0.9</f>
        <v>19620</v>
      </c>
      <c r="FW12" s="237">
        <f>'BAR BB| Open rates'!FW12*0.9</f>
        <v>22950</v>
      </c>
      <c r="FX12" s="237">
        <f>'BAR BB| Open rates'!FX12*0.9</f>
        <v>22950</v>
      </c>
      <c r="FY12" s="237">
        <f>'BAR BB| Open rates'!FY12*0.9</f>
        <v>22950</v>
      </c>
      <c r="FZ12" s="237">
        <f>'BAR BB| Open rates'!FZ12*0.9</f>
        <v>22950</v>
      </c>
      <c r="GA12" s="237">
        <f>'BAR BB| Open rates'!GA12*0.9</f>
        <v>22950</v>
      </c>
      <c r="GB12" s="237">
        <f>'BAR BB| Open rates'!GB12*0.9</f>
        <v>24930</v>
      </c>
      <c r="GC12" s="237">
        <f>'BAR BB| Open rates'!GC12*0.9</f>
        <v>24930</v>
      </c>
      <c r="GD12" s="237">
        <f>'BAR BB| Open rates'!GD12*0.9</f>
        <v>24930</v>
      </c>
      <c r="GE12" s="237">
        <f>'BAR BB| Open rates'!GE12*0.9</f>
        <v>24930</v>
      </c>
    </row>
    <row r="13" spans="1:187" s="36" customFormat="1" ht="12" customHeight="1" x14ac:dyDescent="0.2">
      <c r="A13" s="236" t="s">
        <v>177</v>
      </c>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row>
    <row r="14" spans="1:187" s="36" customFormat="1" ht="12" customHeight="1" x14ac:dyDescent="0.2">
      <c r="A14" s="237">
        <v>1</v>
      </c>
      <c r="B14" s="237">
        <f>'BAR BB| Open rates'!B14*0.9</f>
        <v>35460</v>
      </c>
      <c r="C14" s="237">
        <f>'BAR BB| Open rates'!C14*0.9</f>
        <v>35460</v>
      </c>
      <c r="D14" s="237">
        <f>'BAR BB| Open rates'!D14*0.9</f>
        <v>33030</v>
      </c>
      <c r="E14" s="237">
        <f>'BAR BB| Open rates'!E14*0.9</f>
        <v>33030</v>
      </c>
      <c r="F14" s="237">
        <f>'BAR BB| Open rates'!F14*0.9</f>
        <v>31050</v>
      </c>
      <c r="G14" s="237">
        <f>'BAR BB| Open rates'!G14*0.9</f>
        <v>33030</v>
      </c>
      <c r="H14" s="237">
        <f>'BAR BB| Open rates'!H14*0.9</f>
        <v>33030</v>
      </c>
      <c r="I14" s="237">
        <f>'BAR BB| Open rates'!I14*0.9</f>
        <v>34830</v>
      </c>
      <c r="J14" s="237">
        <f>'BAR BB| Open rates'!J14*0.9</f>
        <v>34830</v>
      </c>
      <c r="K14" s="237">
        <f>'BAR BB| Open rates'!K14*0.9</f>
        <v>33030</v>
      </c>
      <c r="L14" s="237">
        <f>'BAR BB| Open rates'!L14*0.9</f>
        <v>33030</v>
      </c>
      <c r="M14" s="237">
        <f>'BAR BB| Open rates'!M14*0.9</f>
        <v>33030</v>
      </c>
      <c r="N14" s="237">
        <f>'BAR BB| Open rates'!N14*0.9</f>
        <v>33030</v>
      </c>
      <c r="O14" s="237">
        <f>'BAR BB| Open rates'!O14*0.9</f>
        <v>33030</v>
      </c>
      <c r="P14" s="237">
        <f>'BAR BB| Open rates'!P14*0.9</f>
        <v>34830</v>
      </c>
      <c r="Q14" s="237">
        <f>'BAR BB| Open rates'!Q14*0.9</f>
        <v>34830</v>
      </c>
      <c r="R14" s="237">
        <f>'BAR BB| Open rates'!R14*0.9</f>
        <v>34830</v>
      </c>
      <c r="S14" s="237">
        <f>'BAR BB| Open rates'!S14*0.9</f>
        <v>34830</v>
      </c>
      <c r="T14" s="237">
        <f>'BAR BB| Open rates'!T14*0.9</f>
        <v>34830</v>
      </c>
      <c r="U14" s="237">
        <f>'BAR BB| Open rates'!U14*0.9</f>
        <v>34830</v>
      </c>
      <c r="V14" s="237">
        <f>'BAR BB| Open rates'!V14*0.9</f>
        <v>34830</v>
      </c>
      <c r="W14" s="237">
        <f>'BAR BB| Open rates'!W14*0.9</f>
        <v>36630</v>
      </c>
      <c r="X14" s="237">
        <f>'BAR BB| Open rates'!X14*0.9</f>
        <v>36630</v>
      </c>
      <c r="Y14" s="237">
        <f>'BAR BB| Open rates'!Y14*0.9</f>
        <v>34830</v>
      </c>
      <c r="Z14" s="237">
        <f>'BAR BB| Open rates'!Z14*0.9</f>
        <v>34830</v>
      </c>
      <c r="AA14" s="237">
        <f>'BAR BB| Open rates'!AA14*0.9</f>
        <v>34830</v>
      </c>
      <c r="AB14" s="237">
        <f>'BAR BB| Open rates'!AB14*0.9</f>
        <v>34830</v>
      </c>
      <c r="AC14" s="237">
        <f>'BAR BB| Open rates'!AC14*0.9</f>
        <v>34830</v>
      </c>
      <c r="AD14" s="237">
        <f>'BAR BB| Open rates'!AD14*0.9</f>
        <v>36630</v>
      </c>
      <c r="AE14" s="237">
        <f>'BAR BB| Open rates'!AE14*0.9</f>
        <v>36630</v>
      </c>
      <c r="AF14" s="237">
        <f>'BAR BB| Open rates'!AF14*0.9</f>
        <v>34830</v>
      </c>
      <c r="AG14" s="237">
        <f>'BAR BB| Open rates'!AG14*0.9</f>
        <v>34830</v>
      </c>
      <c r="AH14" s="237">
        <f>'BAR BB| Open rates'!AH14*0.9</f>
        <v>34830</v>
      </c>
      <c r="AI14" s="237">
        <f>'BAR BB| Open rates'!AI14*0.9</f>
        <v>34830</v>
      </c>
      <c r="AJ14" s="237">
        <f>'BAR BB| Open rates'!AJ14*0.9</f>
        <v>34830</v>
      </c>
      <c r="AK14" s="237">
        <f>'BAR BB| Open rates'!AK14*0.9</f>
        <v>36630</v>
      </c>
      <c r="AL14" s="237">
        <f>'BAR BB| Open rates'!AL14*0.9</f>
        <v>36630</v>
      </c>
      <c r="AM14" s="237">
        <f>'BAR BB| Open rates'!AM14*0.9</f>
        <v>34830</v>
      </c>
      <c r="AN14" s="237">
        <f>'BAR BB| Open rates'!AN14*0.9</f>
        <v>34830</v>
      </c>
      <c r="AO14" s="237">
        <f>'BAR BB| Open rates'!AO14*0.9</f>
        <v>34830</v>
      </c>
      <c r="AP14" s="237">
        <f>'BAR BB| Open rates'!AP14*0.9</f>
        <v>34830</v>
      </c>
      <c r="AQ14" s="237">
        <f>'BAR BB| Open rates'!AQ14*0.9</f>
        <v>34830</v>
      </c>
      <c r="AR14" s="237">
        <f>'BAR BB| Open rates'!AR14*0.9</f>
        <v>36630</v>
      </c>
      <c r="AS14" s="237">
        <f>'BAR BB| Open rates'!AS14*0.9</f>
        <v>36630</v>
      </c>
      <c r="AT14" s="237">
        <f>'BAR BB| Open rates'!AT14*0.9</f>
        <v>34830</v>
      </c>
      <c r="AU14" s="237">
        <f>'BAR BB| Open rates'!AU14*0.9</f>
        <v>34830</v>
      </c>
      <c r="AV14" s="237">
        <f>'BAR BB| Open rates'!AV14*0.9</f>
        <v>34830</v>
      </c>
      <c r="AW14" s="237">
        <f>'BAR BB| Open rates'!AW14*0.9</f>
        <v>34830</v>
      </c>
      <c r="AX14" s="237">
        <f>'BAR BB| Open rates'!AX14*0.9</f>
        <v>34830</v>
      </c>
      <c r="AY14" s="237">
        <f>'BAR BB| Open rates'!AY14*0.9</f>
        <v>36630</v>
      </c>
      <c r="AZ14" s="237">
        <f>'BAR BB| Open rates'!AZ14*0.9</f>
        <v>36630</v>
      </c>
      <c r="BA14" s="237">
        <f>'BAR BB| Open rates'!BA14*0.9</f>
        <v>34830</v>
      </c>
      <c r="BB14" s="237">
        <f>'BAR BB| Open rates'!BB14*0.9</f>
        <v>34830</v>
      </c>
      <c r="BC14" s="237">
        <f>'BAR BB| Open rates'!BC14*0.9</f>
        <v>34830</v>
      </c>
      <c r="BD14" s="237">
        <f>'BAR BB| Open rates'!BD14*0.9</f>
        <v>34830</v>
      </c>
      <c r="BE14" s="237">
        <f>'BAR BB| Open rates'!BE14*0.9</f>
        <v>34830</v>
      </c>
      <c r="BF14" s="237">
        <f>'BAR BB| Open rates'!BF14*0.9</f>
        <v>36630</v>
      </c>
      <c r="BG14" s="237">
        <f>'BAR BB| Open rates'!BG14*0.9</f>
        <v>36630</v>
      </c>
      <c r="BH14" s="237">
        <f>'BAR BB| Open rates'!BH14*0.9</f>
        <v>31950</v>
      </c>
      <c r="BI14" s="237">
        <f>'BAR BB| Open rates'!BI14*0.9</f>
        <v>31950</v>
      </c>
      <c r="BJ14" s="237">
        <f>'BAR BB| Open rates'!BJ14*0.9</f>
        <v>31950</v>
      </c>
      <c r="BK14" s="237">
        <f>'BAR BB| Open rates'!BK14*0.9</f>
        <v>31950</v>
      </c>
      <c r="BL14" s="237">
        <f>'BAR BB| Open rates'!BL14*0.9</f>
        <v>31950</v>
      </c>
      <c r="BM14" s="237">
        <f>'BAR BB| Open rates'!BM14*0.9</f>
        <v>33030</v>
      </c>
      <c r="BN14" s="237">
        <f>'BAR BB| Open rates'!BN14*0.9</f>
        <v>33030</v>
      </c>
      <c r="BO14" s="237">
        <f>'BAR BB| Open rates'!BO14*0.9</f>
        <v>31050</v>
      </c>
      <c r="BP14" s="237">
        <f>'BAR BB| Open rates'!BP14*0.9</f>
        <v>31050</v>
      </c>
      <c r="BQ14" s="237">
        <f>'BAR BB| Open rates'!BQ14*0.9</f>
        <v>33030</v>
      </c>
      <c r="BR14" s="237">
        <f>'BAR BB| Open rates'!BR14*0.9</f>
        <v>33030</v>
      </c>
      <c r="BS14" s="237">
        <f>'BAR BB| Open rates'!BS14*0.9</f>
        <v>33030</v>
      </c>
      <c r="BT14" s="237">
        <f>'BAR BB| Open rates'!BT14*0.9</f>
        <v>33030</v>
      </c>
      <c r="BU14" s="237">
        <f>'BAR BB| Open rates'!BU14*0.9</f>
        <v>33030</v>
      </c>
      <c r="BV14" s="237">
        <f>'BAR BB| Open rates'!BV14*0.9</f>
        <v>31050</v>
      </c>
      <c r="BW14" s="237">
        <f>'BAR BB| Open rates'!BW14*0.9</f>
        <v>31050</v>
      </c>
      <c r="BX14" s="237">
        <f>'BAR BB| Open rates'!BX14*0.9</f>
        <v>31050</v>
      </c>
      <c r="BY14" s="237">
        <f>'BAR BB| Open rates'!BY14*0.9</f>
        <v>31050</v>
      </c>
      <c r="BZ14" s="237">
        <f>'BAR BB| Open rates'!BZ14*0.9</f>
        <v>31050</v>
      </c>
      <c r="CA14" s="237">
        <f>'BAR BB| Open rates'!CA14*0.9</f>
        <v>33030</v>
      </c>
      <c r="CB14" s="237">
        <f>'BAR BB| Open rates'!CB14*0.9</f>
        <v>33030</v>
      </c>
      <c r="CC14" s="237">
        <f>'BAR BB| Open rates'!CC14*0.9</f>
        <v>31050</v>
      </c>
      <c r="CD14" s="237">
        <f>'BAR BB| Open rates'!CD14*0.9</f>
        <v>31050</v>
      </c>
      <c r="CE14" s="237">
        <f>'BAR BB| Open rates'!CE14*0.9</f>
        <v>31050</v>
      </c>
      <c r="CF14" s="237">
        <f>'BAR BB| Open rates'!CF14*0.9</f>
        <v>31050</v>
      </c>
      <c r="CG14" s="237">
        <f>'BAR BB| Open rates'!CG14*0.9</f>
        <v>31050</v>
      </c>
      <c r="CH14" s="237">
        <f>'BAR BB| Open rates'!CH14*0.9</f>
        <v>33030</v>
      </c>
      <c r="CI14" s="237">
        <f>'BAR BB| Open rates'!CI14*0.9</f>
        <v>33030</v>
      </c>
      <c r="CJ14" s="237">
        <f>'BAR BB| Open rates'!CJ14*0.9</f>
        <v>31050</v>
      </c>
      <c r="CK14" s="237">
        <f>'BAR BB| Open rates'!CK14*0.9</f>
        <v>31050</v>
      </c>
      <c r="CL14" s="237">
        <f>'BAR BB| Open rates'!CL14*0.9</f>
        <v>31050</v>
      </c>
      <c r="CM14" s="237">
        <f>'BAR BB| Open rates'!CM14*0.9</f>
        <v>31050</v>
      </c>
      <c r="CN14" s="237">
        <f>'BAR BB| Open rates'!CN14*0.9</f>
        <v>31050</v>
      </c>
      <c r="CO14" s="237">
        <f>'BAR BB| Open rates'!CO14*0.9</f>
        <v>33030</v>
      </c>
      <c r="CP14" s="237">
        <f>'BAR BB| Open rates'!CP14*0.9</f>
        <v>33030</v>
      </c>
      <c r="CQ14" s="237">
        <f>'BAR BB| Open rates'!CQ14*0.9</f>
        <v>31050</v>
      </c>
      <c r="CR14" s="237">
        <f>'BAR BB| Open rates'!CR14*0.9</f>
        <v>31050</v>
      </c>
      <c r="CS14" s="237">
        <f>'BAR BB| Open rates'!CS14*0.9</f>
        <v>31050</v>
      </c>
      <c r="CT14" s="237">
        <f>'BAR BB| Open rates'!CT14*0.9</f>
        <v>31050</v>
      </c>
      <c r="CU14" s="237">
        <f>'BAR BB| Open rates'!CU14*0.9</f>
        <v>28620</v>
      </c>
      <c r="CV14" s="237">
        <f>'BAR BB| Open rates'!CV14*0.9</f>
        <v>28620</v>
      </c>
      <c r="CW14" s="237">
        <f>'BAR BB| Open rates'!CW14*0.9</f>
        <v>28620</v>
      </c>
      <c r="CX14" s="237">
        <f>'BAR BB| Open rates'!CX14*0.9</f>
        <v>26820</v>
      </c>
      <c r="CY14" s="237">
        <f>'BAR BB| Open rates'!CY14*0.9</f>
        <v>26820</v>
      </c>
      <c r="CZ14" s="237">
        <f>'BAR BB| Open rates'!CZ14*0.9</f>
        <v>26820</v>
      </c>
      <c r="DA14" s="237">
        <f>'BAR BB| Open rates'!DA14*0.9</f>
        <v>26820</v>
      </c>
      <c r="DB14" s="237">
        <f>'BAR BB| Open rates'!DB14*0.9</f>
        <v>26820</v>
      </c>
      <c r="DC14" s="237">
        <f>'BAR BB| Open rates'!DC14*0.9</f>
        <v>28620</v>
      </c>
      <c r="DD14" s="237">
        <f>'BAR BB| Open rates'!DD14*0.9</f>
        <v>28620</v>
      </c>
      <c r="DE14" s="237">
        <f>'BAR BB| Open rates'!DE14*0.9</f>
        <v>26820</v>
      </c>
      <c r="DF14" s="237">
        <f>'BAR BB| Open rates'!DF14*0.9</f>
        <v>26820</v>
      </c>
      <c r="DG14" s="237">
        <f>'BAR BB| Open rates'!DG14*0.9</f>
        <v>26820</v>
      </c>
      <c r="DH14" s="237">
        <f>'BAR BB| Open rates'!DH14*0.9</f>
        <v>26820</v>
      </c>
      <c r="DI14" s="237">
        <f>'BAR BB| Open rates'!DI14*0.9</f>
        <v>26820</v>
      </c>
      <c r="DJ14" s="237">
        <f>'BAR BB| Open rates'!DJ14*0.9</f>
        <v>28620</v>
      </c>
      <c r="DK14" s="237">
        <f>'BAR BB| Open rates'!DK14*0.9</f>
        <v>28620</v>
      </c>
      <c r="DL14" s="237">
        <f>'BAR BB| Open rates'!DL14*0.9</f>
        <v>26820</v>
      </c>
      <c r="DM14" s="237">
        <f>'BAR BB| Open rates'!DM14*0.9</f>
        <v>26820</v>
      </c>
      <c r="DN14" s="237">
        <f>'BAR BB| Open rates'!DN14*0.9</f>
        <v>26820</v>
      </c>
      <c r="DO14" s="237">
        <f>'BAR BB| Open rates'!DO14*0.9</f>
        <v>26820</v>
      </c>
      <c r="DP14" s="237">
        <f>'BAR BB| Open rates'!DP14*0.9</f>
        <v>26820</v>
      </c>
      <c r="DQ14" s="237">
        <f>'BAR BB| Open rates'!DQ14*0.9</f>
        <v>28620</v>
      </c>
      <c r="DR14" s="237">
        <f>'BAR BB| Open rates'!DR14*0.9</f>
        <v>28620</v>
      </c>
      <c r="DS14" s="237">
        <f>'BAR BB| Open rates'!DS14*0.9</f>
        <v>26820</v>
      </c>
      <c r="DT14" s="237">
        <f>'BAR BB| Open rates'!DT14*0.9</f>
        <v>26820</v>
      </c>
      <c r="DU14" s="237">
        <f>'BAR BB| Open rates'!DU14*0.9</f>
        <v>26820</v>
      </c>
      <c r="DV14" s="237">
        <f>'BAR BB| Open rates'!DV14*0.9</f>
        <v>26820</v>
      </c>
      <c r="DW14" s="237">
        <f>'BAR BB| Open rates'!DW14*0.9</f>
        <v>26820</v>
      </c>
      <c r="DX14" s="237">
        <f>'BAR BB| Open rates'!DX14*0.9</f>
        <v>28620</v>
      </c>
      <c r="DY14" s="237">
        <f>'BAR BB| Open rates'!DY14*0.9</f>
        <v>28620</v>
      </c>
      <c r="DZ14" s="237">
        <f>'BAR BB| Open rates'!DZ14*0.9</f>
        <v>30150</v>
      </c>
      <c r="EA14" s="237">
        <f>'BAR BB| Open rates'!EA14*0.9</f>
        <v>30150</v>
      </c>
      <c r="EB14" s="237">
        <f>'BAR BB| Open rates'!EB14*0.9</f>
        <v>30150</v>
      </c>
      <c r="EC14" s="237">
        <f>'BAR BB| Open rates'!EC14*0.9</f>
        <v>32130</v>
      </c>
      <c r="ED14" s="237">
        <f>'BAR BB| Open rates'!ED14*0.9</f>
        <v>32130</v>
      </c>
      <c r="EE14" s="237">
        <f>'BAR BB| Open rates'!EE14*0.9</f>
        <v>32130</v>
      </c>
      <c r="EF14" s="237">
        <f>'BAR BB| Open rates'!EF14*0.9</f>
        <v>32130</v>
      </c>
      <c r="EG14" s="237">
        <f>'BAR BB| Open rates'!EG14*0.9</f>
        <v>25920</v>
      </c>
      <c r="EH14" s="237">
        <f>'BAR BB| Open rates'!EH14*0.9</f>
        <v>24120</v>
      </c>
      <c r="EI14" s="237">
        <f>'BAR BB| Open rates'!EI14*0.9</f>
        <v>24120</v>
      </c>
      <c r="EJ14" s="237">
        <f>'BAR BB| Open rates'!EJ14*0.9</f>
        <v>24120</v>
      </c>
      <c r="EK14" s="237">
        <f>'BAR BB| Open rates'!EK14*0.9</f>
        <v>24120</v>
      </c>
      <c r="EL14" s="237">
        <f>'BAR BB| Open rates'!EL14*0.9</f>
        <v>25020</v>
      </c>
      <c r="EM14" s="237">
        <f>'BAR BB| Open rates'!EM14*0.9</f>
        <v>25020</v>
      </c>
      <c r="EN14" s="237">
        <f>'BAR BB| Open rates'!EN14*0.9</f>
        <v>24120</v>
      </c>
      <c r="EO14" s="237">
        <f>'BAR BB| Open rates'!EO14*0.9</f>
        <v>24120</v>
      </c>
      <c r="EP14" s="237">
        <f>'BAR BB| Open rates'!EP14*0.9</f>
        <v>24120</v>
      </c>
      <c r="EQ14" s="237">
        <f>'BAR BB| Open rates'!EQ14*0.9</f>
        <v>24120</v>
      </c>
      <c r="ER14" s="237">
        <f>'BAR BB| Open rates'!ER14*0.9</f>
        <v>24120</v>
      </c>
      <c r="ES14" s="237">
        <f>'BAR BB| Open rates'!ES14*0.9</f>
        <v>25020</v>
      </c>
      <c r="ET14" s="237">
        <f>'BAR BB| Open rates'!ET14*0.9</f>
        <v>25020</v>
      </c>
      <c r="EU14" s="237">
        <f>'BAR BB| Open rates'!EU14*0.9</f>
        <v>24120</v>
      </c>
      <c r="EV14" s="237">
        <f>'BAR BB| Open rates'!EV14*0.9</f>
        <v>24120</v>
      </c>
      <c r="EW14" s="237">
        <f>'BAR BB| Open rates'!EW14*0.9</f>
        <v>24120</v>
      </c>
      <c r="EX14" s="237">
        <f>'BAR BB| Open rates'!EX14*0.9</f>
        <v>24120</v>
      </c>
      <c r="EY14" s="237">
        <f>'BAR BB| Open rates'!EY14*0.9</f>
        <v>24120</v>
      </c>
      <c r="EZ14" s="237">
        <f>'BAR BB| Open rates'!EZ14*0.9</f>
        <v>25020</v>
      </c>
      <c r="FA14" s="237">
        <f>'BAR BB| Open rates'!FA14*0.9</f>
        <v>25020</v>
      </c>
      <c r="FB14" s="237">
        <f>'BAR BB| Open rates'!FB14*0.9</f>
        <v>24120</v>
      </c>
      <c r="FC14" s="237">
        <f>'BAR BB| Open rates'!FC14*0.9</f>
        <v>24120</v>
      </c>
      <c r="FD14" s="237">
        <f>'BAR BB| Open rates'!FD14*0.9</f>
        <v>24120</v>
      </c>
      <c r="FE14" s="237">
        <f>'BAR BB| Open rates'!FE14*0.9</f>
        <v>24120</v>
      </c>
      <c r="FF14" s="237">
        <f>'BAR BB| Open rates'!FF14*0.9</f>
        <v>24120</v>
      </c>
      <c r="FG14" s="237">
        <f>'BAR BB| Open rates'!FG14*0.9</f>
        <v>25020</v>
      </c>
      <c r="FH14" s="237">
        <f>'BAR BB| Open rates'!FH14*0.9</f>
        <v>25020</v>
      </c>
      <c r="FI14" s="237">
        <f>'BAR BB| Open rates'!FI14*0.9</f>
        <v>24120</v>
      </c>
      <c r="FJ14" s="237">
        <f>'BAR BB| Open rates'!FJ14*0.9</f>
        <v>24120</v>
      </c>
      <c r="FK14" s="237">
        <f>'BAR BB| Open rates'!FK14*0.9</f>
        <v>24120</v>
      </c>
      <c r="FL14" s="237">
        <f>'BAR BB| Open rates'!FL14*0.9</f>
        <v>24120</v>
      </c>
      <c r="FM14" s="237">
        <f>'BAR BB| Open rates'!FM14*0.9</f>
        <v>24120</v>
      </c>
      <c r="FN14" s="237">
        <f>'BAR BB| Open rates'!FN14*0.9</f>
        <v>25020</v>
      </c>
      <c r="FO14" s="237">
        <f>'BAR BB| Open rates'!FO14*0.9</f>
        <v>25020</v>
      </c>
      <c r="FP14" s="237">
        <f>'BAR BB| Open rates'!FP14*0.9</f>
        <v>24120</v>
      </c>
      <c r="FQ14" s="237">
        <f>'BAR BB| Open rates'!FQ14*0.9</f>
        <v>24120</v>
      </c>
      <c r="FR14" s="237">
        <f>'BAR BB| Open rates'!FR14*0.9</f>
        <v>24120</v>
      </c>
      <c r="FS14" s="237">
        <f>'BAR BB| Open rates'!FS14*0.9</f>
        <v>24120</v>
      </c>
      <c r="FT14" s="237">
        <f>'BAR BB| Open rates'!FT14*0.9</f>
        <v>24120</v>
      </c>
      <c r="FU14" s="237">
        <f>'BAR BB| Open rates'!FU14*0.9</f>
        <v>25020</v>
      </c>
      <c r="FV14" s="237">
        <f>'BAR BB| Open rates'!FV14*0.9</f>
        <v>25020</v>
      </c>
      <c r="FW14" s="237">
        <f>'BAR BB| Open rates'!FW14*0.9</f>
        <v>28350</v>
      </c>
      <c r="FX14" s="237">
        <f>'BAR BB| Open rates'!FX14*0.9</f>
        <v>28350</v>
      </c>
      <c r="FY14" s="237">
        <f>'BAR BB| Open rates'!FY14*0.9</f>
        <v>28350</v>
      </c>
      <c r="FZ14" s="237">
        <f>'BAR BB| Open rates'!FZ14*0.9</f>
        <v>28350</v>
      </c>
      <c r="GA14" s="237">
        <f>'BAR BB| Open rates'!GA14*0.9</f>
        <v>28350</v>
      </c>
      <c r="GB14" s="237">
        <f>'BAR BB| Open rates'!GB14*0.9</f>
        <v>30330</v>
      </c>
      <c r="GC14" s="237">
        <f>'BAR BB| Open rates'!GC14*0.9</f>
        <v>30330</v>
      </c>
      <c r="GD14" s="237">
        <f>'BAR BB| Open rates'!GD14*0.9</f>
        <v>30330</v>
      </c>
      <c r="GE14" s="237">
        <f>'BAR BB| Open rates'!GE14*0.9</f>
        <v>30330</v>
      </c>
    </row>
    <row r="15" spans="1:187" s="36" customFormat="1" ht="12" customHeight="1" x14ac:dyDescent="0.2">
      <c r="A15" s="237">
        <v>2</v>
      </c>
      <c r="B15" s="237">
        <f>'BAR BB| Open rates'!B15*0.9</f>
        <v>38160</v>
      </c>
      <c r="C15" s="237">
        <f>'BAR BB| Open rates'!C15*0.9</f>
        <v>38160</v>
      </c>
      <c r="D15" s="237">
        <f>'BAR BB| Open rates'!D15*0.9</f>
        <v>35730</v>
      </c>
      <c r="E15" s="237">
        <f>'BAR BB| Open rates'!E15*0.9</f>
        <v>35730</v>
      </c>
      <c r="F15" s="237">
        <f>'BAR BB| Open rates'!F15*0.9</f>
        <v>33750</v>
      </c>
      <c r="G15" s="237">
        <f>'BAR BB| Open rates'!G15*0.9</f>
        <v>35730</v>
      </c>
      <c r="H15" s="237">
        <f>'BAR BB| Open rates'!H15*0.9</f>
        <v>35730</v>
      </c>
      <c r="I15" s="237">
        <f>'BAR BB| Open rates'!I15*0.9</f>
        <v>37530</v>
      </c>
      <c r="J15" s="237">
        <f>'BAR BB| Open rates'!J15*0.9</f>
        <v>37530</v>
      </c>
      <c r="K15" s="237">
        <f>'BAR BB| Open rates'!K15*0.9</f>
        <v>35730</v>
      </c>
      <c r="L15" s="237">
        <f>'BAR BB| Open rates'!L15*0.9</f>
        <v>35730</v>
      </c>
      <c r="M15" s="237">
        <f>'BAR BB| Open rates'!M15*0.9</f>
        <v>35730</v>
      </c>
      <c r="N15" s="237">
        <f>'BAR BB| Open rates'!N15*0.9</f>
        <v>35730</v>
      </c>
      <c r="O15" s="237">
        <f>'BAR BB| Open rates'!O15*0.9</f>
        <v>35730</v>
      </c>
      <c r="P15" s="237">
        <f>'BAR BB| Open rates'!P15*0.9</f>
        <v>37530</v>
      </c>
      <c r="Q15" s="237">
        <f>'BAR BB| Open rates'!Q15*0.9</f>
        <v>37530</v>
      </c>
      <c r="R15" s="237">
        <f>'BAR BB| Open rates'!R15*0.9</f>
        <v>37530</v>
      </c>
      <c r="S15" s="237">
        <f>'BAR BB| Open rates'!S15*0.9</f>
        <v>37530</v>
      </c>
      <c r="T15" s="237">
        <f>'BAR BB| Open rates'!T15*0.9</f>
        <v>37530</v>
      </c>
      <c r="U15" s="237">
        <f>'BAR BB| Open rates'!U15*0.9</f>
        <v>37530</v>
      </c>
      <c r="V15" s="237">
        <f>'BAR BB| Open rates'!V15*0.9</f>
        <v>37530</v>
      </c>
      <c r="W15" s="237">
        <f>'BAR BB| Open rates'!W15*0.9</f>
        <v>39330</v>
      </c>
      <c r="X15" s="237">
        <f>'BAR BB| Open rates'!X15*0.9</f>
        <v>39330</v>
      </c>
      <c r="Y15" s="237">
        <f>'BAR BB| Open rates'!Y15*0.9</f>
        <v>37530</v>
      </c>
      <c r="Z15" s="237">
        <f>'BAR BB| Open rates'!Z15*0.9</f>
        <v>37530</v>
      </c>
      <c r="AA15" s="237">
        <f>'BAR BB| Open rates'!AA15*0.9</f>
        <v>37530</v>
      </c>
      <c r="AB15" s="237">
        <f>'BAR BB| Open rates'!AB15*0.9</f>
        <v>37530</v>
      </c>
      <c r="AC15" s="237">
        <f>'BAR BB| Open rates'!AC15*0.9</f>
        <v>37530</v>
      </c>
      <c r="AD15" s="237">
        <f>'BAR BB| Open rates'!AD15*0.9</f>
        <v>39330</v>
      </c>
      <c r="AE15" s="237">
        <f>'BAR BB| Open rates'!AE15*0.9</f>
        <v>39330</v>
      </c>
      <c r="AF15" s="237">
        <f>'BAR BB| Open rates'!AF15*0.9</f>
        <v>37530</v>
      </c>
      <c r="AG15" s="237">
        <f>'BAR BB| Open rates'!AG15*0.9</f>
        <v>37530</v>
      </c>
      <c r="AH15" s="237">
        <f>'BAR BB| Open rates'!AH15*0.9</f>
        <v>37530</v>
      </c>
      <c r="AI15" s="237">
        <f>'BAR BB| Open rates'!AI15*0.9</f>
        <v>37530</v>
      </c>
      <c r="AJ15" s="237">
        <f>'BAR BB| Open rates'!AJ15*0.9</f>
        <v>37530</v>
      </c>
      <c r="AK15" s="237">
        <f>'BAR BB| Open rates'!AK15*0.9</f>
        <v>39330</v>
      </c>
      <c r="AL15" s="237">
        <f>'BAR BB| Open rates'!AL15*0.9</f>
        <v>39330</v>
      </c>
      <c r="AM15" s="237">
        <f>'BAR BB| Open rates'!AM15*0.9</f>
        <v>37530</v>
      </c>
      <c r="AN15" s="237">
        <f>'BAR BB| Open rates'!AN15*0.9</f>
        <v>37530</v>
      </c>
      <c r="AO15" s="237">
        <f>'BAR BB| Open rates'!AO15*0.9</f>
        <v>37530</v>
      </c>
      <c r="AP15" s="237">
        <f>'BAR BB| Open rates'!AP15*0.9</f>
        <v>37530</v>
      </c>
      <c r="AQ15" s="237">
        <f>'BAR BB| Open rates'!AQ15*0.9</f>
        <v>37530</v>
      </c>
      <c r="AR15" s="237">
        <f>'BAR BB| Open rates'!AR15*0.9</f>
        <v>39330</v>
      </c>
      <c r="AS15" s="237">
        <f>'BAR BB| Open rates'!AS15*0.9</f>
        <v>39330</v>
      </c>
      <c r="AT15" s="237">
        <f>'BAR BB| Open rates'!AT15*0.9</f>
        <v>37530</v>
      </c>
      <c r="AU15" s="237">
        <f>'BAR BB| Open rates'!AU15*0.9</f>
        <v>37530</v>
      </c>
      <c r="AV15" s="237">
        <f>'BAR BB| Open rates'!AV15*0.9</f>
        <v>37530</v>
      </c>
      <c r="AW15" s="237">
        <f>'BAR BB| Open rates'!AW15*0.9</f>
        <v>37530</v>
      </c>
      <c r="AX15" s="237">
        <f>'BAR BB| Open rates'!AX15*0.9</f>
        <v>37530</v>
      </c>
      <c r="AY15" s="237">
        <f>'BAR BB| Open rates'!AY15*0.9</f>
        <v>39330</v>
      </c>
      <c r="AZ15" s="237">
        <f>'BAR BB| Open rates'!AZ15*0.9</f>
        <v>39330</v>
      </c>
      <c r="BA15" s="237">
        <f>'BAR BB| Open rates'!BA15*0.9</f>
        <v>37530</v>
      </c>
      <c r="BB15" s="237">
        <f>'BAR BB| Open rates'!BB15*0.9</f>
        <v>37530</v>
      </c>
      <c r="BC15" s="237">
        <f>'BAR BB| Open rates'!BC15*0.9</f>
        <v>37530</v>
      </c>
      <c r="BD15" s="237">
        <f>'BAR BB| Open rates'!BD15*0.9</f>
        <v>37530</v>
      </c>
      <c r="BE15" s="237">
        <f>'BAR BB| Open rates'!BE15*0.9</f>
        <v>37530</v>
      </c>
      <c r="BF15" s="237">
        <f>'BAR BB| Open rates'!BF15*0.9</f>
        <v>39330</v>
      </c>
      <c r="BG15" s="237">
        <f>'BAR BB| Open rates'!BG15*0.9</f>
        <v>39330</v>
      </c>
      <c r="BH15" s="237">
        <f>'BAR BB| Open rates'!BH15*0.9</f>
        <v>34650</v>
      </c>
      <c r="BI15" s="237">
        <f>'BAR BB| Open rates'!BI15*0.9</f>
        <v>34650</v>
      </c>
      <c r="BJ15" s="237">
        <f>'BAR BB| Open rates'!BJ15*0.9</f>
        <v>34650</v>
      </c>
      <c r="BK15" s="237">
        <f>'BAR BB| Open rates'!BK15*0.9</f>
        <v>34650</v>
      </c>
      <c r="BL15" s="237">
        <f>'BAR BB| Open rates'!BL15*0.9</f>
        <v>34650</v>
      </c>
      <c r="BM15" s="237">
        <f>'BAR BB| Open rates'!BM15*0.9</f>
        <v>35730</v>
      </c>
      <c r="BN15" s="237">
        <f>'BAR BB| Open rates'!BN15*0.9</f>
        <v>35730</v>
      </c>
      <c r="BO15" s="237">
        <f>'BAR BB| Open rates'!BO15*0.9</f>
        <v>33750</v>
      </c>
      <c r="BP15" s="237">
        <f>'BAR BB| Open rates'!BP15*0.9</f>
        <v>33750</v>
      </c>
      <c r="BQ15" s="237">
        <f>'BAR BB| Open rates'!BQ15*0.9</f>
        <v>35730</v>
      </c>
      <c r="BR15" s="237">
        <f>'BAR BB| Open rates'!BR15*0.9</f>
        <v>35730</v>
      </c>
      <c r="BS15" s="237">
        <f>'BAR BB| Open rates'!BS15*0.9</f>
        <v>35730</v>
      </c>
      <c r="BT15" s="237">
        <f>'BAR BB| Open rates'!BT15*0.9</f>
        <v>35730</v>
      </c>
      <c r="BU15" s="237">
        <f>'BAR BB| Open rates'!BU15*0.9</f>
        <v>35730</v>
      </c>
      <c r="BV15" s="237">
        <f>'BAR BB| Open rates'!BV15*0.9</f>
        <v>33750</v>
      </c>
      <c r="BW15" s="237">
        <f>'BAR BB| Open rates'!BW15*0.9</f>
        <v>33750</v>
      </c>
      <c r="BX15" s="237">
        <f>'BAR BB| Open rates'!BX15*0.9</f>
        <v>33750</v>
      </c>
      <c r="BY15" s="237">
        <f>'BAR BB| Open rates'!BY15*0.9</f>
        <v>33750</v>
      </c>
      <c r="BZ15" s="237">
        <f>'BAR BB| Open rates'!BZ15*0.9</f>
        <v>33750</v>
      </c>
      <c r="CA15" s="237">
        <f>'BAR BB| Open rates'!CA15*0.9</f>
        <v>35730</v>
      </c>
      <c r="CB15" s="237">
        <f>'BAR BB| Open rates'!CB15*0.9</f>
        <v>35730</v>
      </c>
      <c r="CC15" s="237">
        <f>'BAR BB| Open rates'!CC15*0.9</f>
        <v>33750</v>
      </c>
      <c r="CD15" s="237">
        <f>'BAR BB| Open rates'!CD15*0.9</f>
        <v>33750</v>
      </c>
      <c r="CE15" s="237">
        <f>'BAR BB| Open rates'!CE15*0.9</f>
        <v>33750</v>
      </c>
      <c r="CF15" s="237">
        <f>'BAR BB| Open rates'!CF15*0.9</f>
        <v>33750</v>
      </c>
      <c r="CG15" s="237">
        <f>'BAR BB| Open rates'!CG15*0.9</f>
        <v>33750</v>
      </c>
      <c r="CH15" s="237">
        <f>'BAR BB| Open rates'!CH15*0.9</f>
        <v>35730</v>
      </c>
      <c r="CI15" s="237">
        <f>'BAR BB| Open rates'!CI15*0.9</f>
        <v>35730</v>
      </c>
      <c r="CJ15" s="237">
        <f>'BAR BB| Open rates'!CJ15*0.9</f>
        <v>33750</v>
      </c>
      <c r="CK15" s="237">
        <f>'BAR BB| Open rates'!CK15*0.9</f>
        <v>33750</v>
      </c>
      <c r="CL15" s="237">
        <f>'BAR BB| Open rates'!CL15*0.9</f>
        <v>33750</v>
      </c>
      <c r="CM15" s="237">
        <f>'BAR BB| Open rates'!CM15*0.9</f>
        <v>33750</v>
      </c>
      <c r="CN15" s="237">
        <f>'BAR BB| Open rates'!CN15*0.9</f>
        <v>33750</v>
      </c>
      <c r="CO15" s="237">
        <f>'BAR BB| Open rates'!CO15*0.9</f>
        <v>35730</v>
      </c>
      <c r="CP15" s="237">
        <f>'BAR BB| Open rates'!CP15*0.9</f>
        <v>35730</v>
      </c>
      <c r="CQ15" s="237">
        <f>'BAR BB| Open rates'!CQ15*0.9</f>
        <v>33750</v>
      </c>
      <c r="CR15" s="237">
        <f>'BAR BB| Open rates'!CR15*0.9</f>
        <v>33750</v>
      </c>
      <c r="CS15" s="237">
        <f>'BAR BB| Open rates'!CS15*0.9</f>
        <v>33750</v>
      </c>
      <c r="CT15" s="237">
        <f>'BAR BB| Open rates'!CT15*0.9</f>
        <v>33750</v>
      </c>
      <c r="CU15" s="237">
        <f>'BAR BB| Open rates'!CU15*0.9</f>
        <v>31320</v>
      </c>
      <c r="CV15" s="237">
        <f>'BAR BB| Open rates'!CV15*0.9</f>
        <v>31320</v>
      </c>
      <c r="CW15" s="237">
        <f>'BAR BB| Open rates'!CW15*0.9</f>
        <v>31320</v>
      </c>
      <c r="CX15" s="237">
        <f>'BAR BB| Open rates'!CX15*0.9</f>
        <v>29520</v>
      </c>
      <c r="CY15" s="237">
        <f>'BAR BB| Open rates'!CY15*0.9</f>
        <v>29520</v>
      </c>
      <c r="CZ15" s="237">
        <f>'BAR BB| Open rates'!CZ15*0.9</f>
        <v>29520</v>
      </c>
      <c r="DA15" s="237">
        <f>'BAR BB| Open rates'!DA15*0.9</f>
        <v>29520</v>
      </c>
      <c r="DB15" s="237">
        <f>'BAR BB| Open rates'!DB15*0.9</f>
        <v>29520</v>
      </c>
      <c r="DC15" s="237">
        <f>'BAR BB| Open rates'!DC15*0.9</f>
        <v>31320</v>
      </c>
      <c r="DD15" s="237">
        <f>'BAR BB| Open rates'!DD15*0.9</f>
        <v>31320</v>
      </c>
      <c r="DE15" s="237">
        <f>'BAR BB| Open rates'!DE15*0.9</f>
        <v>29520</v>
      </c>
      <c r="DF15" s="237">
        <f>'BAR BB| Open rates'!DF15*0.9</f>
        <v>29520</v>
      </c>
      <c r="DG15" s="237">
        <f>'BAR BB| Open rates'!DG15*0.9</f>
        <v>29520</v>
      </c>
      <c r="DH15" s="237">
        <f>'BAR BB| Open rates'!DH15*0.9</f>
        <v>29520</v>
      </c>
      <c r="DI15" s="237">
        <f>'BAR BB| Open rates'!DI15*0.9</f>
        <v>29520</v>
      </c>
      <c r="DJ15" s="237">
        <f>'BAR BB| Open rates'!DJ15*0.9</f>
        <v>31320</v>
      </c>
      <c r="DK15" s="237">
        <f>'BAR BB| Open rates'!DK15*0.9</f>
        <v>31320</v>
      </c>
      <c r="DL15" s="237">
        <f>'BAR BB| Open rates'!DL15*0.9</f>
        <v>29520</v>
      </c>
      <c r="DM15" s="237">
        <f>'BAR BB| Open rates'!DM15*0.9</f>
        <v>29520</v>
      </c>
      <c r="DN15" s="237">
        <f>'BAR BB| Open rates'!DN15*0.9</f>
        <v>29520</v>
      </c>
      <c r="DO15" s="237">
        <f>'BAR BB| Open rates'!DO15*0.9</f>
        <v>29520</v>
      </c>
      <c r="DP15" s="237">
        <f>'BAR BB| Open rates'!DP15*0.9</f>
        <v>29520</v>
      </c>
      <c r="DQ15" s="237">
        <f>'BAR BB| Open rates'!DQ15*0.9</f>
        <v>31320</v>
      </c>
      <c r="DR15" s="237">
        <f>'BAR BB| Open rates'!DR15*0.9</f>
        <v>31320</v>
      </c>
      <c r="DS15" s="237">
        <f>'BAR BB| Open rates'!DS15*0.9</f>
        <v>29520</v>
      </c>
      <c r="DT15" s="237">
        <f>'BAR BB| Open rates'!DT15*0.9</f>
        <v>29520</v>
      </c>
      <c r="DU15" s="237">
        <f>'BAR BB| Open rates'!DU15*0.9</f>
        <v>29520</v>
      </c>
      <c r="DV15" s="237">
        <f>'BAR BB| Open rates'!DV15*0.9</f>
        <v>29520</v>
      </c>
      <c r="DW15" s="237">
        <f>'BAR BB| Open rates'!DW15*0.9</f>
        <v>29520</v>
      </c>
      <c r="DX15" s="237">
        <f>'BAR BB| Open rates'!DX15*0.9</f>
        <v>31320</v>
      </c>
      <c r="DY15" s="237">
        <f>'BAR BB| Open rates'!DY15*0.9</f>
        <v>31320</v>
      </c>
      <c r="DZ15" s="237">
        <f>'BAR BB| Open rates'!DZ15*0.9</f>
        <v>32850</v>
      </c>
      <c r="EA15" s="237">
        <f>'BAR BB| Open rates'!EA15*0.9</f>
        <v>32850</v>
      </c>
      <c r="EB15" s="237">
        <f>'BAR BB| Open rates'!EB15*0.9</f>
        <v>32850</v>
      </c>
      <c r="EC15" s="237">
        <f>'BAR BB| Open rates'!EC15*0.9</f>
        <v>34830</v>
      </c>
      <c r="ED15" s="237">
        <f>'BAR BB| Open rates'!ED15*0.9</f>
        <v>34830</v>
      </c>
      <c r="EE15" s="237">
        <f>'BAR BB| Open rates'!EE15*0.9</f>
        <v>34830</v>
      </c>
      <c r="EF15" s="237">
        <f>'BAR BB| Open rates'!EF15*0.9</f>
        <v>34830</v>
      </c>
      <c r="EG15" s="237">
        <f>'BAR BB| Open rates'!EG15*0.9</f>
        <v>28620</v>
      </c>
      <c r="EH15" s="237">
        <f>'BAR BB| Open rates'!EH15*0.9</f>
        <v>26820</v>
      </c>
      <c r="EI15" s="237">
        <f>'BAR BB| Open rates'!EI15*0.9</f>
        <v>26820</v>
      </c>
      <c r="EJ15" s="237">
        <f>'BAR BB| Open rates'!EJ15*0.9</f>
        <v>26820</v>
      </c>
      <c r="EK15" s="237">
        <f>'BAR BB| Open rates'!EK15*0.9</f>
        <v>26820</v>
      </c>
      <c r="EL15" s="237">
        <f>'BAR BB| Open rates'!EL15*0.9</f>
        <v>27720</v>
      </c>
      <c r="EM15" s="237">
        <f>'BAR BB| Open rates'!EM15*0.9</f>
        <v>27720</v>
      </c>
      <c r="EN15" s="237">
        <f>'BAR BB| Open rates'!EN15*0.9</f>
        <v>26820</v>
      </c>
      <c r="EO15" s="237">
        <f>'BAR BB| Open rates'!EO15*0.9</f>
        <v>26820</v>
      </c>
      <c r="EP15" s="237">
        <f>'BAR BB| Open rates'!EP15*0.9</f>
        <v>26820</v>
      </c>
      <c r="EQ15" s="237">
        <f>'BAR BB| Open rates'!EQ15*0.9</f>
        <v>26820</v>
      </c>
      <c r="ER15" s="237">
        <f>'BAR BB| Open rates'!ER15*0.9</f>
        <v>26820</v>
      </c>
      <c r="ES15" s="237">
        <f>'BAR BB| Open rates'!ES15*0.9</f>
        <v>27720</v>
      </c>
      <c r="ET15" s="237">
        <f>'BAR BB| Open rates'!ET15*0.9</f>
        <v>27720</v>
      </c>
      <c r="EU15" s="237">
        <f>'BAR BB| Open rates'!EU15*0.9</f>
        <v>26820</v>
      </c>
      <c r="EV15" s="237">
        <f>'BAR BB| Open rates'!EV15*0.9</f>
        <v>26820</v>
      </c>
      <c r="EW15" s="237">
        <f>'BAR BB| Open rates'!EW15*0.9</f>
        <v>26820</v>
      </c>
      <c r="EX15" s="237">
        <f>'BAR BB| Open rates'!EX15*0.9</f>
        <v>26820</v>
      </c>
      <c r="EY15" s="237">
        <f>'BAR BB| Open rates'!EY15*0.9</f>
        <v>26820</v>
      </c>
      <c r="EZ15" s="237">
        <f>'BAR BB| Open rates'!EZ15*0.9</f>
        <v>27720</v>
      </c>
      <c r="FA15" s="237">
        <f>'BAR BB| Open rates'!FA15*0.9</f>
        <v>27720</v>
      </c>
      <c r="FB15" s="237">
        <f>'BAR BB| Open rates'!FB15*0.9</f>
        <v>26820</v>
      </c>
      <c r="FC15" s="237">
        <f>'BAR BB| Open rates'!FC15*0.9</f>
        <v>26820</v>
      </c>
      <c r="FD15" s="237">
        <f>'BAR BB| Open rates'!FD15*0.9</f>
        <v>26820</v>
      </c>
      <c r="FE15" s="237">
        <f>'BAR BB| Open rates'!FE15*0.9</f>
        <v>26820</v>
      </c>
      <c r="FF15" s="237">
        <f>'BAR BB| Open rates'!FF15*0.9</f>
        <v>26820</v>
      </c>
      <c r="FG15" s="237">
        <f>'BAR BB| Open rates'!FG15*0.9</f>
        <v>27720</v>
      </c>
      <c r="FH15" s="237">
        <f>'BAR BB| Open rates'!FH15*0.9</f>
        <v>27720</v>
      </c>
      <c r="FI15" s="237">
        <f>'BAR BB| Open rates'!FI15*0.9</f>
        <v>26820</v>
      </c>
      <c r="FJ15" s="237">
        <f>'BAR BB| Open rates'!FJ15*0.9</f>
        <v>26820</v>
      </c>
      <c r="FK15" s="237">
        <f>'BAR BB| Open rates'!FK15*0.9</f>
        <v>26820</v>
      </c>
      <c r="FL15" s="237">
        <f>'BAR BB| Open rates'!FL15*0.9</f>
        <v>26820</v>
      </c>
      <c r="FM15" s="237">
        <f>'BAR BB| Open rates'!FM15*0.9</f>
        <v>26820</v>
      </c>
      <c r="FN15" s="237">
        <f>'BAR BB| Open rates'!FN15*0.9</f>
        <v>27720</v>
      </c>
      <c r="FO15" s="237">
        <f>'BAR BB| Open rates'!FO15*0.9</f>
        <v>27720</v>
      </c>
      <c r="FP15" s="237">
        <f>'BAR BB| Open rates'!FP15*0.9</f>
        <v>26820</v>
      </c>
      <c r="FQ15" s="237">
        <f>'BAR BB| Open rates'!FQ15*0.9</f>
        <v>26820</v>
      </c>
      <c r="FR15" s="237">
        <f>'BAR BB| Open rates'!FR15*0.9</f>
        <v>26820</v>
      </c>
      <c r="FS15" s="237">
        <f>'BAR BB| Open rates'!FS15*0.9</f>
        <v>26820</v>
      </c>
      <c r="FT15" s="237">
        <f>'BAR BB| Open rates'!FT15*0.9</f>
        <v>26820</v>
      </c>
      <c r="FU15" s="237">
        <f>'BAR BB| Open rates'!FU15*0.9</f>
        <v>27720</v>
      </c>
      <c r="FV15" s="237">
        <f>'BAR BB| Open rates'!FV15*0.9</f>
        <v>27720</v>
      </c>
      <c r="FW15" s="237">
        <f>'BAR BB| Open rates'!FW15*0.9</f>
        <v>31050</v>
      </c>
      <c r="FX15" s="237">
        <f>'BAR BB| Open rates'!FX15*0.9</f>
        <v>31050</v>
      </c>
      <c r="FY15" s="237">
        <f>'BAR BB| Open rates'!FY15*0.9</f>
        <v>31050</v>
      </c>
      <c r="FZ15" s="237">
        <f>'BAR BB| Open rates'!FZ15*0.9</f>
        <v>31050</v>
      </c>
      <c r="GA15" s="237">
        <f>'BAR BB| Open rates'!GA15*0.9</f>
        <v>31050</v>
      </c>
      <c r="GB15" s="237">
        <f>'BAR BB| Open rates'!GB15*0.9</f>
        <v>33030</v>
      </c>
      <c r="GC15" s="237">
        <f>'BAR BB| Open rates'!GC15*0.9</f>
        <v>33030</v>
      </c>
      <c r="GD15" s="237">
        <f>'BAR BB| Open rates'!GD15*0.9</f>
        <v>33030</v>
      </c>
      <c r="GE15" s="237">
        <f>'BAR BB| Open rates'!GE15*0.9</f>
        <v>33030</v>
      </c>
    </row>
    <row r="16" spans="1:187" s="36" customFormat="1" ht="12" customHeight="1" x14ac:dyDescent="0.2">
      <c r="A16" s="236" t="s">
        <v>178</v>
      </c>
      <c r="B16" s="236"/>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row>
    <row r="17" spans="1:187" s="36" customFormat="1" ht="12" customHeight="1" x14ac:dyDescent="0.2">
      <c r="A17" s="237">
        <v>1</v>
      </c>
      <c r="B17" s="237">
        <f>'BAR BB| Open rates'!B17*0.9</f>
        <v>36360</v>
      </c>
      <c r="C17" s="237">
        <f>'BAR BB| Open rates'!C17*0.9</f>
        <v>36360</v>
      </c>
      <c r="D17" s="237">
        <f>'BAR BB| Open rates'!D17*0.9</f>
        <v>33930</v>
      </c>
      <c r="E17" s="237">
        <f>'BAR BB| Open rates'!E17*0.9</f>
        <v>33930</v>
      </c>
      <c r="F17" s="237">
        <f>'BAR BB| Open rates'!F17*0.9</f>
        <v>31950</v>
      </c>
      <c r="G17" s="237">
        <f>'BAR BB| Open rates'!G17*0.9</f>
        <v>33930</v>
      </c>
      <c r="H17" s="237">
        <f>'BAR BB| Open rates'!H17*0.9</f>
        <v>33930</v>
      </c>
      <c r="I17" s="237">
        <f>'BAR BB| Open rates'!I17*0.9</f>
        <v>35730</v>
      </c>
      <c r="J17" s="237">
        <f>'BAR BB| Open rates'!J17*0.9</f>
        <v>35730</v>
      </c>
      <c r="K17" s="237">
        <f>'BAR BB| Open rates'!K17*0.9</f>
        <v>33930</v>
      </c>
      <c r="L17" s="237">
        <f>'BAR BB| Open rates'!L17*0.9</f>
        <v>33930</v>
      </c>
      <c r="M17" s="237">
        <f>'BAR BB| Open rates'!M17*0.9</f>
        <v>33930</v>
      </c>
      <c r="N17" s="237">
        <f>'BAR BB| Open rates'!N17*0.9</f>
        <v>33930</v>
      </c>
      <c r="O17" s="237">
        <f>'BAR BB| Open rates'!O17*0.9</f>
        <v>33930</v>
      </c>
      <c r="P17" s="237">
        <f>'BAR BB| Open rates'!P17*0.9</f>
        <v>35730</v>
      </c>
      <c r="Q17" s="237">
        <f>'BAR BB| Open rates'!Q17*0.9</f>
        <v>35730</v>
      </c>
      <c r="R17" s="237">
        <f>'BAR BB| Open rates'!R17*0.9</f>
        <v>35730</v>
      </c>
      <c r="S17" s="237">
        <f>'BAR BB| Open rates'!S17*0.9</f>
        <v>35730</v>
      </c>
      <c r="T17" s="237">
        <f>'BAR BB| Open rates'!T17*0.9</f>
        <v>35730</v>
      </c>
      <c r="U17" s="237">
        <f>'BAR BB| Open rates'!U17*0.9</f>
        <v>35730</v>
      </c>
      <c r="V17" s="237">
        <f>'BAR BB| Open rates'!V17*0.9</f>
        <v>35730</v>
      </c>
      <c r="W17" s="237">
        <f>'BAR BB| Open rates'!W17*0.9</f>
        <v>37530</v>
      </c>
      <c r="X17" s="237">
        <f>'BAR BB| Open rates'!X17*0.9</f>
        <v>37530</v>
      </c>
      <c r="Y17" s="237">
        <f>'BAR BB| Open rates'!Y17*0.9</f>
        <v>35730</v>
      </c>
      <c r="Z17" s="237">
        <f>'BAR BB| Open rates'!Z17*0.9</f>
        <v>35730</v>
      </c>
      <c r="AA17" s="237">
        <f>'BAR BB| Open rates'!AA17*0.9</f>
        <v>35730</v>
      </c>
      <c r="AB17" s="237">
        <f>'BAR BB| Open rates'!AB17*0.9</f>
        <v>35730</v>
      </c>
      <c r="AC17" s="237">
        <f>'BAR BB| Open rates'!AC17*0.9</f>
        <v>35730</v>
      </c>
      <c r="AD17" s="237">
        <f>'BAR BB| Open rates'!AD17*0.9</f>
        <v>37530</v>
      </c>
      <c r="AE17" s="237">
        <f>'BAR BB| Open rates'!AE17*0.9</f>
        <v>37530</v>
      </c>
      <c r="AF17" s="237">
        <f>'BAR BB| Open rates'!AF17*0.9</f>
        <v>35730</v>
      </c>
      <c r="AG17" s="237">
        <f>'BAR BB| Open rates'!AG17*0.9</f>
        <v>35730</v>
      </c>
      <c r="AH17" s="237">
        <f>'BAR BB| Open rates'!AH17*0.9</f>
        <v>35730</v>
      </c>
      <c r="AI17" s="237">
        <f>'BAR BB| Open rates'!AI17*0.9</f>
        <v>35730</v>
      </c>
      <c r="AJ17" s="237">
        <f>'BAR BB| Open rates'!AJ17*0.9</f>
        <v>35730</v>
      </c>
      <c r="AK17" s="237">
        <f>'BAR BB| Open rates'!AK17*0.9</f>
        <v>37530</v>
      </c>
      <c r="AL17" s="237">
        <f>'BAR BB| Open rates'!AL17*0.9</f>
        <v>37530</v>
      </c>
      <c r="AM17" s="237">
        <f>'BAR BB| Open rates'!AM17*0.9</f>
        <v>35730</v>
      </c>
      <c r="AN17" s="237">
        <f>'BAR BB| Open rates'!AN17*0.9</f>
        <v>35730</v>
      </c>
      <c r="AO17" s="237">
        <f>'BAR BB| Open rates'!AO17*0.9</f>
        <v>35730</v>
      </c>
      <c r="AP17" s="237">
        <f>'BAR BB| Open rates'!AP17*0.9</f>
        <v>35730</v>
      </c>
      <c r="AQ17" s="237">
        <f>'BAR BB| Open rates'!AQ17*0.9</f>
        <v>35730</v>
      </c>
      <c r="AR17" s="237">
        <f>'BAR BB| Open rates'!AR17*0.9</f>
        <v>37530</v>
      </c>
      <c r="AS17" s="237">
        <f>'BAR BB| Open rates'!AS17*0.9</f>
        <v>37530</v>
      </c>
      <c r="AT17" s="237">
        <f>'BAR BB| Open rates'!AT17*0.9</f>
        <v>35730</v>
      </c>
      <c r="AU17" s="237">
        <f>'BAR BB| Open rates'!AU17*0.9</f>
        <v>35730</v>
      </c>
      <c r="AV17" s="237">
        <f>'BAR BB| Open rates'!AV17*0.9</f>
        <v>35730</v>
      </c>
      <c r="AW17" s="237">
        <f>'BAR BB| Open rates'!AW17*0.9</f>
        <v>35730</v>
      </c>
      <c r="AX17" s="237">
        <f>'BAR BB| Open rates'!AX17*0.9</f>
        <v>35730</v>
      </c>
      <c r="AY17" s="237">
        <f>'BAR BB| Open rates'!AY17*0.9</f>
        <v>37530</v>
      </c>
      <c r="AZ17" s="237">
        <f>'BAR BB| Open rates'!AZ17*0.9</f>
        <v>37530</v>
      </c>
      <c r="BA17" s="237">
        <f>'BAR BB| Open rates'!BA17*0.9</f>
        <v>35730</v>
      </c>
      <c r="BB17" s="237">
        <f>'BAR BB| Open rates'!BB17*0.9</f>
        <v>35730</v>
      </c>
      <c r="BC17" s="237">
        <f>'BAR BB| Open rates'!BC17*0.9</f>
        <v>35730</v>
      </c>
      <c r="BD17" s="237">
        <f>'BAR BB| Open rates'!BD17*0.9</f>
        <v>35730</v>
      </c>
      <c r="BE17" s="237">
        <f>'BAR BB| Open rates'!BE17*0.9</f>
        <v>35730</v>
      </c>
      <c r="BF17" s="237">
        <f>'BAR BB| Open rates'!BF17*0.9</f>
        <v>37530</v>
      </c>
      <c r="BG17" s="237">
        <f>'BAR BB| Open rates'!BG17*0.9</f>
        <v>37530</v>
      </c>
      <c r="BH17" s="237">
        <f>'BAR BB| Open rates'!BH17*0.9</f>
        <v>32850</v>
      </c>
      <c r="BI17" s="237">
        <f>'BAR BB| Open rates'!BI17*0.9</f>
        <v>32850</v>
      </c>
      <c r="BJ17" s="237">
        <f>'BAR BB| Open rates'!BJ17*0.9</f>
        <v>32850</v>
      </c>
      <c r="BK17" s="237">
        <f>'BAR BB| Open rates'!BK17*0.9</f>
        <v>32850</v>
      </c>
      <c r="BL17" s="237">
        <f>'BAR BB| Open rates'!BL17*0.9</f>
        <v>32850</v>
      </c>
      <c r="BM17" s="237">
        <f>'BAR BB| Open rates'!BM17*0.9</f>
        <v>33930</v>
      </c>
      <c r="BN17" s="237">
        <f>'BAR BB| Open rates'!BN17*0.9</f>
        <v>33930</v>
      </c>
      <c r="BO17" s="237">
        <f>'BAR BB| Open rates'!BO17*0.9</f>
        <v>31950</v>
      </c>
      <c r="BP17" s="237">
        <f>'BAR BB| Open rates'!BP17*0.9</f>
        <v>31950</v>
      </c>
      <c r="BQ17" s="237">
        <f>'BAR BB| Open rates'!BQ17*0.9</f>
        <v>33930</v>
      </c>
      <c r="BR17" s="237">
        <f>'BAR BB| Open rates'!BR17*0.9</f>
        <v>33930</v>
      </c>
      <c r="BS17" s="237">
        <f>'BAR BB| Open rates'!BS17*0.9</f>
        <v>33930</v>
      </c>
      <c r="BT17" s="237">
        <f>'BAR BB| Open rates'!BT17*0.9</f>
        <v>33930</v>
      </c>
      <c r="BU17" s="237">
        <f>'BAR BB| Open rates'!BU17*0.9</f>
        <v>33930</v>
      </c>
      <c r="BV17" s="237">
        <f>'BAR BB| Open rates'!BV17*0.9</f>
        <v>31950</v>
      </c>
      <c r="BW17" s="237">
        <f>'BAR BB| Open rates'!BW17*0.9</f>
        <v>31950</v>
      </c>
      <c r="BX17" s="237">
        <f>'BAR BB| Open rates'!BX17*0.9</f>
        <v>31950</v>
      </c>
      <c r="BY17" s="237">
        <f>'BAR BB| Open rates'!BY17*0.9</f>
        <v>31950</v>
      </c>
      <c r="BZ17" s="237">
        <f>'BAR BB| Open rates'!BZ17*0.9</f>
        <v>31950</v>
      </c>
      <c r="CA17" s="237">
        <f>'BAR BB| Open rates'!CA17*0.9</f>
        <v>33930</v>
      </c>
      <c r="CB17" s="237">
        <f>'BAR BB| Open rates'!CB17*0.9</f>
        <v>33930</v>
      </c>
      <c r="CC17" s="237">
        <f>'BAR BB| Open rates'!CC17*0.9</f>
        <v>31950</v>
      </c>
      <c r="CD17" s="237">
        <f>'BAR BB| Open rates'!CD17*0.9</f>
        <v>31950</v>
      </c>
      <c r="CE17" s="237">
        <f>'BAR BB| Open rates'!CE17*0.9</f>
        <v>31950</v>
      </c>
      <c r="CF17" s="237">
        <f>'BAR BB| Open rates'!CF17*0.9</f>
        <v>31950</v>
      </c>
      <c r="CG17" s="237">
        <f>'BAR BB| Open rates'!CG17*0.9</f>
        <v>31950</v>
      </c>
      <c r="CH17" s="237">
        <f>'BAR BB| Open rates'!CH17*0.9</f>
        <v>33930</v>
      </c>
      <c r="CI17" s="237">
        <f>'BAR BB| Open rates'!CI17*0.9</f>
        <v>33930</v>
      </c>
      <c r="CJ17" s="237">
        <f>'BAR BB| Open rates'!CJ17*0.9</f>
        <v>31950</v>
      </c>
      <c r="CK17" s="237">
        <f>'BAR BB| Open rates'!CK17*0.9</f>
        <v>31950</v>
      </c>
      <c r="CL17" s="237">
        <f>'BAR BB| Open rates'!CL17*0.9</f>
        <v>31950</v>
      </c>
      <c r="CM17" s="237">
        <f>'BAR BB| Open rates'!CM17*0.9</f>
        <v>31950</v>
      </c>
      <c r="CN17" s="237">
        <f>'BAR BB| Open rates'!CN17*0.9</f>
        <v>31950</v>
      </c>
      <c r="CO17" s="237">
        <f>'BAR BB| Open rates'!CO17*0.9</f>
        <v>33930</v>
      </c>
      <c r="CP17" s="237">
        <f>'BAR BB| Open rates'!CP17*0.9</f>
        <v>33930</v>
      </c>
      <c r="CQ17" s="237">
        <f>'BAR BB| Open rates'!CQ17*0.9</f>
        <v>31950</v>
      </c>
      <c r="CR17" s="237">
        <f>'BAR BB| Open rates'!CR17*0.9</f>
        <v>31950</v>
      </c>
      <c r="CS17" s="237">
        <f>'BAR BB| Open rates'!CS17*0.9</f>
        <v>31950</v>
      </c>
      <c r="CT17" s="237">
        <f>'BAR BB| Open rates'!CT17*0.9</f>
        <v>31950</v>
      </c>
      <c r="CU17" s="237">
        <f>'BAR BB| Open rates'!CU17*0.9</f>
        <v>28710</v>
      </c>
      <c r="CV17" s="237">
        <f>'BAR BB| Open rates'!CV17*0.9</f>
        <v>28710</v>
      </c>
      <c r="CW17" s="237">
        <f>'BAR BB| Open rates'!CW17*0.9</f>
        <v>28710</v>
      </c>
      <c r="CX17" s="237">
        <f>'BAR BB| Open rates'!CX17*0.9</f>
        <v>26910</v>
      </c>
      <c r="CY17" s="237">
        <f>'BAR BB| Open rates'!CY17*0.9</f>
        <v>26910</v>
      </c>
      <c r="CZ17" s="237">
        <f>'BAR BB| Open rates'!CZ17*0.9</f>
        <v>26910</v>
      </c>
      <c r="DA17" s="237">
        <f>'BAR BB| Open rates'!DA17*0.9</f>
        <v>26910</v>
      </c>
      <c r="DB17" s="237">
        <f>'BAR BB| Open rates'!DB17*0.9</f>
        <v>26910</v>
      </c>
      <c r="DC17" s="237">
        <f>'BAR BB| Open rates'!DC17*0.9</f>
        <v>28710</v>
      </c>
      <c r="DD17" s="237">
        <f>'BAR BB| Open rates'!DD17*0.9</f>
        <v>28710</v>
      </c>
      <c r="DE17" s="237">
        <f>'BAR BB| Open rates'!DE17*0.9</f>
        <v>26910</v>
      </c>
      <c r="DF17" s="237">
        <f>'BAR BB| Open rates'!DF17*0.9</f>
        <v>26910</v>
      </c>
      <c r="DG17" s="237">
        <f>'BAR BB| Open rates'!DG17*0.9</f>
        <v>26910</v>
      </c>
      <c r="DH17" s="237">
        <f>'BAR BB| Open rates'!DH17*0.9</f>
        <v>26910</v>
      </c>
      <c r="DI17" s="237">
        <f>'BAR BB| Open rates'!DI17*0.9</f>
        <v>26910</v>
      </c>
      <c r="DJ17" s="237">
        <f>'BAR BB| Open rates'!DJ17*0.9</f>
        <v>28710</v>
      </c>
      <c r="DK17" s="237">
        <f>'BAR BB| Open rates'!DK17*0.9</f>
        <v>28710</v>
      </c>
      <c r="DL17" s="237">
        <f>'BAR BB| Open rates'!DL17*0.9</f>
        <v>26910</v>
      </c>
      <c r="DM17" s="237">
        <f>'BAR BB| Open rates'!DM17*0.9</f>
        <v>26910</v>
      </c>
      <c r="DN17" s="237">
        <f>'BAR BB| Open rates'!DN17*0.9</f>
        <v>26910</v>
      </c>
      <c r="DO17" s="237">
        <f>'BAR BB| Open rates'!DO17*0.9</f>
        <v>26910</v>
      </c>
      <c r="DP17" s="237">
        <f>'BAR BB| Open rates'!DP17*0.9</f>
        <v>26910</v>
      </c>
      <c r="DQ17" s="237">
        <f>'BAR BB| Open rates'!DQ17*0.9</f>
        <v>28710</v>
      </c>
      <c r="DR17" s="237">
        <f>'BAR BB| Open rates'!DR17*0.9</f>
        <v>28710</v>
      </c>
      <c r="DS17" s="237">
        <f>'BAR BB| Open rates'!DS17*0.9</f>
        <v>26910</v>
      </c>
      <c r="DT17" s="237">
        <f>'BAR BB| Open rates'!DT17*0.9</f>
        <v>26910</v>
      </c>
      <c r="DU17" s="237">
        <f>'BAR BB| Open rates'!DU17*0.9</f>
        <v>26910</v>
      </c>
      <c r="DV17" s="237">
        <f>'BAR BB| Open rates'!DV17*0.9</f>
        <v>26910</v>
      </c>
      <c r="DW17" s="237">
        <f>'BAR BB| Open rates'!DW17*0.9</f>
        <v>26910</v>
      </c>
      <c r="DX17" s="237">
        <f>'BAR BB| Open rates'!DX17*0.9</f>
        <v>28710</v>
      </c>
      <c r="DY17" s="237">
        <f>'BAR BB| Open rates'!DY17*0.9</f>
        <v>28710</v>
      </c>
      <c r="DZ17" s="237">
        <f>'BAR BB| Open rates'!DZ17*0.9</f>
        <v>30240</v>
      </c>
      <c r="EA17" s="237">
        <f>'BAR BB| Open rates'!EA17*0.9</f>
        <v>30240</v>
      </c>
      <c r="EB17" s="237">
        <f>'BAR BB| Open rates'!EB17*0.9</f>
        <v>30240</v>
      </c>
      <c r="EC17" s="237">
        <f>'BAR BB| Open rates'!EC17*0.9</f>
        <v>32220</v>
      </c>
      <c r="ED17" s="237">
        <f>'BAR BB| Open rates'!ED17*0.9</f>
        <v>32220</v>
      </c>
      <c r="EE17" s="237">
        <f>'BAR BB| Open rates'!EE17*0.9</f>
        <v>32220</v>
      </c>
      <c r="EF17" s="237">
        <f>'BAR BB| Open rates'!EF17*0.9</f>
        <v>32220</v>
      </c>
      <c r="EG17" s="237">
        <f>'BAR BB| Open rates'!EG17*0.9</f>
        <v>26010</v>
      </c>
      <c r="EH17" s="237">
        <f>'BAR BB| Open rates'!EH17*0.9</f>
        <v>24210</v>
      </c>
      <c r="EI17" s="237">
        <f>'BAR BB| Open rates'!EI17*0.9</f>
        <v>24210</v>
      </c>
      <c r="EJ17" s="237">
        <f>'BAR BB| Open rates'!EJ17*0.9</f>
        <v>24210</v>
      </c>
      <c r="EK17" s="237">
        <f>'BAR BB| Open rates'!EK17*0.9</f>
        <v>24210</v>
      </c>
      <c r="EL17" s="237">
        <f>'BAR BB| Open rates'!EL17*0.9</f>
        <v>25110</v>
      </c>
      <c r="EM17" s="237">
        <f>'BAR BB| Open rates'!EM17*0.9</f>
        <v>25110</v>
      </c>
      <c r="EN17" s="237">
        <f>'BAR BB| Open rates'!EN17*0.9</f>
        <v>24210</v>
      </c>
      <c r="EO17" s="237">
        <f>'BAR BB| Open rates'!EO17*0.9</f>
        <v>24210</v>
      </c>
      <c r="EP17" s="237">
        <f>'BAR BB| Open rates'!EP17*0.9</f>
        <v>24210</v>
      </c>
      <c r="EQ17" s="237">
        <f>'BAR BB| Open rates'!EQ17*0.9</f>
        <v>24210</v>
      </c>
      <c r="ER17" s="237">
        <f>'BAR BB| Open rates'!ER17*0.9</f>
        <v>24210</v>
      </c>
      <c r="ES17" s="237">
        <f>'BAR BB| Open rates'!ES17*0.9</f>
        <v>25110</v>
      </c>
      <c r="ET17" s="237">
        <f>'BAR BB| Open rates'!ET17*0.9</f>
        <v>25110</v>
      </c>
      <c r="EU17" s="237">
        <f>'BAR BB| Open rates'!EU17*0.9</f>
        <v>24210</v>
      </c>
      <c r="EV17" s="237">
        <f>'BAR BB| Open rates'!EV17*0.9</f>
        <v>24210</v>
      </c>
      <c r="EW17" s="237">
        <f>'BAR BB| Open rates'!EW17*0.9</f>
        <v>24210</v>
      </c>
      <c r="EX17" s="237">
        <f>'BAR BB| Open rates'!EX17*0.9</f>
        <v>24210</v>
      </c>
      <c r="EY17" s="237">
        <f>'BAR BB| Open rates'!EY17*0.9</f>
        <v>24210</v>
      </c>
      <c r="EZ17" s="237">
        <f>'BAR BB| Open rates'!EZ17*0.9</f>
        <v>25110</v>
      </c>
      <c r="FA17" s="237">
        <f>'BAR BB| Open rates'!FA17*0.9</f>
        <v>25110</v>
      </c>
      <c r="FB17" s="237">
        <f>'BAR BB| Open rates'!FB17*0.9</f>
        <v>24210</v>
      </c>
      <c r="FC17" s="237">
        <f>'BAR BB| Open rates'!FC17*0.9</f>
        <v>24210</v>
      </c>
      <c r="FD17" s="237">
        <f>'BAR BB| Open rates'!FD17*0.9</f>
        <v>24210</v>
      </c>
      <c r="FE17" s="237">
        <f>'BAR BB| Open rates'!FE17*0.9</f>
        <v>24210</v>
      </c>
      <c r="FF17" s="237">
        <f>'BAR BB| Open rates'!FF17*0.9</f>
        <v>24210</v>
      </c>
      <c r="FG17" s="237">
        <f>'BAR BB| Open rates'!FG17*0.9</f>
        <v>25110</v>
      </c>
      <c r="FH17" s="237">
        <f>'BAR BB| Open rates'!FH17*0.9</f>
        <v>25110</v>
      </c>
      <c r="FI17" s="237">
        <f>'BAR BB| Open rates'!FI17*0.9</f>
        <v>24210</v>
      </c>
      <c r="FJ17" s="237">
        <f>'BAR BB| Open rates'!FJ17*0.9</f>
        <v>24210</v>
      </c>
      <c r="FK17" s="237">
        <f>'BAR BB| Open rates'!FK17*0.9</f>
        <v>24210</v>
      </c>
      <c r="FL17" s="237">
        <f>'BAR BB| Open rates'!FL17*0.9</f>
        <v>24210</v>
      </c>
      <c r="FM17" s="237">
        <f>'BAR BB| Open rates'!FM17*0.9</f>
        <v>24210</v>
      </c>
      <c r="FN17" s="237">
        <f>'BAR BB| Open rates'!FN17*0.9</f>
        <v>25110</v>
      </c>
      <c r="FO17" s="237">
        <f>'BAR BB| Open rates'!FO17*0.9</f>
        <v>25110</v>
      </c>
      <c r="FP17" s="237">
        <f>'BAR BB| Open rates'!FP17*0.9</f>
        <v>24210</v>
      </c>
      <c r="FQ17" s="237">
        <f>'BAR BB| Open rates'!FQ17*0.9</f>
        <v>24210</v>
      </c>
      <c r="FR17" s="237">
        <f>'BAR BB| Open rates'!FR17*0.9</f>
        <v>24210</v>
      </c>
      <c r="FS17" s="237">
        <f>'BAR BB| Open rates'!FS17*0.9</f>
        <v>24210</v>
      </c>
      <c r="FT17" s="237">
        <f>'BAR BB| Open rates'!FT17*0.9</f>
        <v>24210</v>
      </c>
      <c r="FU17" s="237">
        <f>'BAR BB| Open rates'!FU17*0.9</f>
        <v>25110</v>
      </c>
      <c r="FV17" s="237">
        <f>'BAR BB| Open rates'!FV17*0.9</f>
        <v>25110</v>
      </c>
      <c r="FW17" s="237">
        <f>'BAR BB| Open rates'!FW17*0.9</f>
        <v>28440</v>
      </c>
      <c r="FX17" s="237">
        <f>'BAR BB| Open rates'!FX17*0.9</f>
        <v>28440</v>
      </c>
      <c r="FY17" s="237">
        <f>'BAR BB| Open rates'!FY17*0.9</f>
        <v>28440</v>
      </c>
      <c r="FZ17" s="237">
        <f>'BAR BB| Open rates'!FZ17*0.9</f>
        <v>28440</v>
      </c>
      <c r="GA17" s="237">
        <f>'BAR BB| Open rates'!GA17*0.9</f>
        <v>28440</v>
      </c>
      <c r="GB17" s="237">
        <f>'BAR BB| Open rates'!GB17*0.9</f>
        <v>30420</v>
      </c>
      <c r="GC17" s="237">
        <f>'BAR BB| Open rates'!GC17*0.9</f>
        <v>30420</v>
      </c>
      <c r="GD17" s="237">
        <f>'BAR BB| Open rates'!GD17*0.9</f>
        <v>30420</v>
      </c>
      <c r="GE17" s="237">
        <f>'BAR BB| Open rates'!GE17*0.9</f>
        <v>30420</v>
      </c>
    </row>
    <row r="18" spans="1:187" s="36" customFormat="1" ht="12" customHeight="1" x14ac:dyDescent="0.2">
      <c r="A18" s="237">
        <v>2</v>
      </c>
      <c r="B18" s="237">
        <f>'BAR BB| Open rates'!B18*0.9</f>
        <v>39060</v>
      </c>
      <c r="C18" s="237">
        <f>'BAR BB| Open rates'!C18*0.9</f>
        <v>39060</v>
      </c>
      <c r="D18" s="237">
        <f>'BAR BB| Open rates'!D18*0.9</f>
        <v>36630</v>
      </c>
      <c r="E18" s="237">
        <f>'BAR BB| Open rates'!E18*0.9</f>
        <v>36630</v>
      </c>
      <c r="F18" s="237">
        <f>'BAR BB| Open rates'!F18*0.9</f>
        <v>34650</v>
      </c>
      <c r="G18" s="237">
        <f>'BAR BB| Open rates'!G18*0.9</f>
        <v>36630</v>
      </c>
      <c r="H18" s="237">
        <f>'BAR BB| Open rates'!H18*0.9</f>
        <v>36630</v>
      </c>
      <c r="I18" s="237">
        <f>'BAR BB| Open rates'!I18*0.9</f>
        <v>38430</v>
      </c>
      <c r="J18" s="237">
        <f>'BAR BB| Open rates'!J18*0.9</f>
        <v>38430</v>
      </c>
      <c r="K18" s="237">
        <f>'BAR BB| Open rates'!K18*0.9</f>
        <v>36630</v>
      </c>
      <c r="L18" s="237">
        <f>'BAR BB| Open rates'!L18*0.9</f>
        <v>36630</v>
      </c>
      <c r="M18" s="237">
        <f>'BAR BB| Open rates'!M18*0.9</f>
        <v>36630</v>
      </c>
      <c r="N18" s="237">
        <f>'BAR BB| Open rates'!N18*0.9</f>
        <v>36630</v>
      </c>
      <c r="O18" s="237">
        <f>'BAR BB| Open rates'!O18*0.9</f>
        <v>36630</v>
      </c>
      <c r="P18" s="237">
        <f>'BAR BB| Open rates'!P18*0.9</f>
        <v>38430</v>
      </c>
      <c r="Q18" s="237">
        <f>'BAR BB| Open rates'!Q18*0.9</f>
        <v>38430</v>
      </c>
      <c r="R18" s="237">
        <f>'BAR BB| Open rates'!R18*0.9</f>
        <v>38430</v>
      </c>
      <c r="S18" s="237">
        <f>'BAR BB| Open rates'!S18*0.9</f>
        <v>38430</v>
      </c>
      <c r="T18" s="237">
        <f>'BAR BB| Open rates'!T18*0.9</f>
        <v>38430</v>
      </c>
      <c r="U18" s="237">
        <f>'BAR BB| Open rates'!U18*0.9</f>
        <v>38430</v>
      </c>
      <c r="V18" s="237">
        <f>'BAR BB| Open rates'!V18*0.9</f>
        <v>38430</v>
      </c>
      <c r="W18" s="237">
        <f>'BAR BB| Open rates'!W18*0.9</f>
        <v>40230</v>
      </c>
      <c r="X18" s="237">
        <f>'BAR BB| Open rates'!X18*0.9</f>
        <v>40230</v>
      </c>
      <c r="Y18" s="237">
        <f>'BAR BB| Open rates'!Y18*0.9</f>
        <v>38430</v>
      </c>
      <c r="Z18" s="237">
        <f>'BAR BB| Open rates'!Z18*0.9</f>
        <v>38430</v>
      </c>
      <c r="AA18" s="237">
        <f>'BAR BB| Open rates'!AA18*0.9</f>
        <v>38430</v>
      </c>
      <c r="AB18" s="237">
        <f>'BAR BB| Open rates'!AB18*0.9</f>
        <v>38430</v>
      </c>
      <c r="AC18" s="237">
        <f>'BAR BB| Open rates'!AC18*0.9</f>
        <v>38430</v>
      </c>
      <c r="AD18" s="237">
        <f>'BAR BB| Open rates'!AD18*0.9</f>
        <v>40230</v>
      </c>
      <c r="AE18" s="237">
        <f>'BAR BB| Open rates'!AE18*0.9</f>
        <v>40230</v>
      </c>
      <c r="AF18" s="237">
        <f>'BAR BB| Open rates'!AF18*0.9</f>
        <v>38430</v>
      </c>
      <c r="AG18" s="237">
        <f>'BAR BB| Open rates'!AG18*0.9</f>
        <v>38430</v>
      </c>
      <c r="AH18" s="237">
        <f>'BAR BB| Open rates'!AH18*0.9</f>
        <v>38430</v>
      </c>
      <c r="AI18" s="237">
        <f>'BAR BB| Open rates'!AI18*0.9</f>
        <v>38430</v>
      </c>
      <c r="AJ18" s="237">
        <f>'BAR BB| Open rates'!AJ18*0.9</f>
        <v>38430</v>
      </c>
      <c r="AK18" s="237">
        <f>'BAR BB| Open rates'!AK18*0.9</f>
        <v>40230</v>
      </c>
      <c r="AL18" s="237">
        <f>'BAR BB| Open rates'!AL18*0.9</f>
        <v>40230</v>
      </c>
      <c r="AM18" s="237">
        <f>'BAR BB| Open rates'!AM18*0.9</f>
        <v>38430</v>
      </c>
      <c r="AN18" s="237">
        <f>'BAR BB| Open rates'!AN18*0.9</f>
        <v>38430</v>
      </c>
      <c r="AO18" s="237">
        <f>'BAR BB| Open rates'!AO18*0.9</f>
        <v>38430</v>
      </c>
      <c r="AP18" s="237">
        <f>'BAR BB| Open rates'!AP18*0.9</f>
        <v>38430</v>
      </c>
      <c r="AQ18" s="237">
        <f>'BAR BB| Open rates'!AQ18*0.9</f>
        <v>38430</v>
      </c>
      <c r="AR18" s="237">
        <f>'BAR BB| Open rates'!AR18*0.9</f>
        <v>40230</v>
      </c>
      <c r="AS18" s="237">
        <f>'BAR BB| Open rates'!AS18*0.9</f>
        <v>40230</v>
      </c>
      <c r="AT18" s="237">
        <f>'BAR BB| Open rates'!AT18*0.9</f>
        <v>38430</v>
      </c>
      <c r="AU18" s="237">
        <f>'BAR BB| Open rates'!AU18*0.9</f>
        <v>38430</v>
      </c>
      <c r="AV18" s="237">
        <f>'BAR BB| Open rates'!AV18*0.9</f>
        <v>38430</v>
      </c>
      <c r="AW18" s="237">
        <f>'BAR BB| Open rates'!AW18*0.9</f>
        <v>38430</v>
      </c>
      <c r="AX18" s="237">
        <f>'BAR BB| Open rates'!AX18*0.9</f>
        <v>38430</v>
      </c>
      <c r="AY18" s="237">
        <f>'BAR BB| Open rates'!AY18*0.9</f>
        <v>40230</v>
      </c>
      <c r="AZ18" s="237">
        <f>'BAR BB| Open rates'!AZ18*0.9</f>
        <v>40230</v>
      </c>
      <c r="BA18" s="237">
        <f>'BAR BB| Open rates'!BA18*0.9</f>
        <v>38430</v>
      </c>
      <c r="BB18" s="237">
        <f>'BAR BB| Open rates'!BB18*0.9</f>
        <v>38430</v>
      </c>
      <c r="BC18" s="237">
        <f>'BAR BB| Open rates'!BC18*0.9</f>
        <v>38430</v>
      </c>
      <c r="BD18" s="237">
        <f>'BAR BB| Open rates'!BD18*0.9</f>
        <v>38430</v>
      </c>
      <c r="BE18" s="237">
        <f>'BAR BB| Open rates'!BE18*0.9</f>
        <v>38430</v>
      </c>
      <c r="BF18" s="237">
        <f>'BAR BB| Open rates'!BF18*0.9</f>
        <v>40230</v>
      </c>
      <c r="BG18" s="237">
        <f>'BAR BB| Open rates'!BG18*0.9</f>
        <v>40230</v>
      </c>
      <c r="BH18" s="237">
        <f>'BAR BB| Open rates'!BH18*0.9</f>
        <v>35550</v>
      </c>
      <c r="BI18" s="237">
        <f>'BAR BB| Open rates'!BI18*0.9</f>
        <v>35550</v>
      </c>
      <c r="BJ18" s="237">
        <f>'BAR BB| Open rates'!BJ18*0.9</f>
        <v>35550</v>
      </c>
      <c r="BK18" s="237">
        <f>'BAR BB| Open rates'!BK18*0.9</f>
        <v>35550</v>
      </c>
      <c r="BL18" s="237">
        <f>'BAR BB| Open rates'!BL18*0.9</f>
        <v>35550</v>
      </c>
      <c r="BM18" s="237">
        <f>'BAR BB| Open rates'!BM18*0.9</f>
        <v>36630</v>
      </c>
      <c r="BN18" s="237">
        <f>'BAR BB| Open rates'!BN18*0.9</f>
        <v>36630</v>
      </c>
      <c r="BO18" s="237">
        <f>'BAR BB| Open rates'!BO18*0.9</f>
        <v>34650</v>
      </c>
      <c r="BP18" s="237">
        <f>'BAR BB| Open rates'!BP18*0.9</f>
        <v>34650</v>
      </c>
      <c r="BQ18" s="237">
        <f>'BAR BB| Open rates'!BQ18*0.9</f>
        <v>36630</v>
      </c>
      <c r="BR18" s="237">
        <f>'BAR BB| Open rates'!BR18*0.9</f>
        <v>36630</v>
      </c>
      <c r="BS18" s="237">
        <f>'BAR BB| Open rates'!BS18*0.9</f>
        <v>36630</v>
      </c>
      <c r="BT18" s="237">
        <f>'BAR BB| Open rates'!BT18*0.9</f>
        <v>36630</v>
      </c>
      <c r="BU18" s="237">
        <f>'BAR BB| Open rates'!BU18*0.9</f>
        <v>36630</v>
      </c>
      <c r="BV18" s="237">
        <f>'BAR BB| Open rates'!BV18*0.9</f>
        <v>34650</v>
      </c>
      <c r="BW18" s="237">
        <f>'BAR BB| Open rates'!BW18*0.9</f>
        <v>34650</v>
      </c>
      <c r="BX18" s="237">
        <f>'BAR BB| Open rates'!BX18*0.9</f>
        <v>34650</v>
      </c>
      <c r="BY18" s="237">
        <f>'BAR BB| Open rates'!BY18*0.9</f>
        <v>34650</v>
      </c>
      <c r="BZ18" s="237">
        <f>'BAR BB| Open rates'!BZ18*0.9</f>
        <v>34650</v>
      </c>
      <c r="CA18" s="237">
        <f>'BAR BB| Open rates'!CA18*0.9</f>
        <v>36630</v>
      </c>
      <c r="CB18" s="237">
        <f>'BAR BB| Open rates'!CB18*0.9</f>
        <v>36630</v>
      </c>
      <c r="CC18" s="237">
        <f>'BAR BB| Open rates'!CC18*0.9</f>
        <v>34650</v>
      </c>
      <c r="CD18" s="237">
        <f>'BAR BB| Open rates'!CD18*0.9</f>
        <v>34650</v>
      </c>
      <c r="CE18" s="237">
        <f>'BAR BB| Open rates'!CE18*0.9</f>
        <v>34650</v>
      </c>
      <c r="CF18" s="237">
        <f>'BAR BB| Open rates'!CF18*0.9</f>
        <v>34650</v>
      </c>
      <c r="CG18" s="237">
        <f>'BAR BB| Open rates'!CG18*0.9</f>
        <v>34650</v>
      </c>
      <c r="CH18" s="237">
        <f>'BAR BB| Open rates'!CH18*0.9</f>
        <v>36630</v>
      </c>
      <c r="CI18" s="237">
        <f>'BAR BB| Open rates'!CI18*0.9</f>
        <v>36630</v>
      </c>
      <c r="CJ18" s="237">
        <f>'BAR BB| Open rates'!CJ18*0.9</f>
        <v>34650</v>
      </c>
      <c r="CK18" s="237">
        <f>'BAR BB| Open rates'!CK18*0.9</f>
        <v>34650</v>
      </c>
      <c r="CL18" s="237">
        <f>'BAR BB| Open rates'!CL18*0.9</f>
        <v>34650</v>
      </c>
      <c r="CM18" s="237">
        <f>'BAR BB| Open rates'!CM18*0.9</f>
        <v>34650</v>
      </c>
      <c r="CN18" s="237">
        <f>'BAR BB| Open rates'!CN18*0.9</f>
        <v>34650</v>
      </c>
      <c r="CO18" s="237">
        <f>'BAR BB| Open rates'!CO18*0.9</f>
        <v>36630</v>
      </c>
      <c r="CP18" s="237">
        <f>'BAR BB| Open rates'!CP18*0.9</f>
        <v>36630</v>
      </c>
      <c r="CQ18" s="237">
        <f>'BAR BB| Open rates'!CQ18*0.9</f>
        <v>34650</v>
      </c>
      <c r="CR18" s="237">
        <f>'BAR BB| Open rates'!CR18*0.9</f>
        <v>34650</v>
      </c>
      <c r="CS18" s="237">
        <f>'BAR BB| Open rates'!CS18*0.9</f>
        <v>34650</v>
      </c>
      <c r="CT18" s="237">
        <f>'BAR BB| Open rates'!CT18*0.9</f>
        <v>34650</v>
      </c>
      <c r="CU18" s="237">
        <f>'BAR BB| Open rates'!CU18*0.9</f>
        <v>31410</v>
      </c>
      <c r="CV18" s="237">
        <f>'BAR BB| Open rates'!CV18*0.9</f>
        <v>31410</v>
      </c>
      <c r="CW18" s="237">
        <f>'BAR BB| Open rates'!CW18*0.9</f>
        <v>31410</v>
      </c>
      <c r="CX18" s="237">
        <f>'BAR BB| Open rates'!CX18*0.9</f>
        <v>29610</v>
      </c>
      <c r="CY18" s="237">
        <f>'BAR BB| Open rates'!CY18*0.9</f>
        <v>29610</v>
      </c>
      <c r="CZ18" s="237">
        <f>'BAR BB| Open rates'!CZ18*0.9</f>
        <v>29610</v>
      </c>
      <c r="DA18" s="237">
        <f>'BAR BB| Open rates'!DA18*0.9</f>
        <v>29610</v>
      </c>
      <c r="DB18" s="237">
        <f>'BAR BB| Open rates'!DB18*0.9</f>
        <v>29610</v>
      </c>
      <c r="DC18" s="237">
        <f>'BAR BB| Open rates'!DC18*0.9</f>
        <v>31410</v>
      </c>
      <c r="DD18" s="237">
        <f>'BAR BB| Open rates'!DD18*0.9</f>
        <v>31410</v>
      </c>
      <c r="DE18" s="237">
        <f>'BAR BB| Open rates'!DE18*0.9</f>
        <v>29610</v>
      </c>
      <c r="DF18" s="237">
        <f>'BAR BB| Open rates'!DF18*0.9</f>
        <v>29610</v>
      </c>
      <c r="DG18" s="237">
        <f>'BAR BB| Open rates'!DG18*0.9</f>
        <v>29610</v>
      </c>
      <c r="DH18" s="237">
        <f>'BAR BB| Open rates'!DH18*0.9</f>
        <v>29610</v>
      </c>
      <c r="DI18" s="237">
        <f>'BAR BB| Open rates'!DI18*0.9</f>
        <v>29610</v>
      </c>
      <c r="DJ18" s="237">
        <f>'BAR BB| Open rates'!DJ18*0.9</f>
        <v>31410</v>
      </c>
      <c r="DK18" s="237">
        <f>'BAR BB| Open rates'!DK18*0.9</f>
        <v>31410</v>
      </c>
      <c r="DL18" s="237">
        <f>'BAR BB| Open rates'!DL18*0.9</f>
        <v>29610</v>
      </c>
      <c r="DM18" s="237">
        <f>'BAR BB| Open rates'!DM18*0.9</f>
        <v>29610</v>
      </c>
      <c r="DN18" s="237">
        <f>'BAR BB| Open rates'!DN18*0.9</f>
        <v>29610</v>
      </c>
      <c r="DO18" s="237">
        <f>'BAR BB| Open rates'!DO18*0.9</f>
        <v>29610</v>
      </c>
      <c r="DP18" s="237">
        <f>'BAR BB| Open rates'!DP18*0.9</f>
        <v>29610</v>
      </c>
      <c r="DQ18" s="237">
        <f>'BAR BB| Open rates'!DQ18*0.9</f>
        <v>31410</v>
      </c>
      <c r="DR18" s="237">
        <f>'BAR BB| Open rates'!DR18*0.9</f>
        <v>31410</v>
      </c>
      <c r="DS18" s="237">
        <f>'BAR BB| Open rates'!DS18*0.9</f>
        <v>29610</v>
      </c>
      <c r="DT18" s="237">
        <f>'BAR BB| Open rates'!DT18*0.9</f>
        <v>29610</v>
      </c>
      <c r="DU18" s="237">
        <f>'BAR BB| Open rates'!DU18*0.9</f>
        <v>29610</v>
      </c>
      <c r="DV18" s="237">
        <f>'BAR BB| Open rates'!DV18*0.9</f>
        <v>29610</v>
      </c>
      <c r="DW18" s="237">
        <f>'BAR BB| Open rates'!DW18*0.9</f>
        <v>29610</v>
      </c>
      <c r="DX18" s="237">
        <f>'BAR BB| Open rates'!DX18*0.9</f>
        <v>31410</v>
      </c>
      <c r="DY18" s="237">
        <f>'BAR BB| Open rates'!DY18*0.9</f>
        <v>31410</v>
      </c>
      <c r="DZ18" s="237">
        <f>'BAR BB| Open rates'!DZ18*0.9</f>
        <v>32940</v>
      </c>
      <c r="EA18" s="237">
        <f>'BAR BB| Open rates'!EA18*0.9</f>
        <v>32940</v>
      </c>
      <c r="EB18" s="237">
        <f>'BAR BB| Open rates'!EB18*0.9</f>
        <v>32940</v>
      </c>
      <c r="EC18" s="237">
        <f>'BAR BB| Open rates'!EC18*0.9</f>
        <v>34920</v>
      </c>
      <c r="ED18" s="237">
        <f>'BAR BB| Open rates'!ED18*0.9</f>
        <v>34920</v>
      </c>
      <c r="EE18" s="237">
        <f>'BAR BB| Open rates'!EE18*0.9</f>
        <v>34920</v>
      </c>
      <c r="EF18" s="237">
        <f>'BAR BB| Open rates'!EF18*0.9</f>
        <v>34920</v>
      </c>
      <c r="EG18" s="237">
        <f>'BAR BB| Open rates'!EG18*0.9</f>
        <v>28710</v>
      </c>
      <c r="EH18" s="237">
        <f>'BAR BB| Open rates'!EH18*0.9</f>
        <v>26910</v>
      </c>
      <c r="EI18" s="237">
        <f>'BAR BB| Open rates'!EI18*0.9</f>
        <v>26910</v>
      </c>
      <c r="EJ18" s="237">
        <f>'BAR BB| Open rates'!EJ18*0.9</f>
        <v>26910</v>
      </c>
      <c r="EK18" s="237">
        <f>'BAR BB| Open rates'!EK18*0.9</f>
        <v>26910</v>
      </c>
      <c r="EL18" s="237">
        <f>'BAR BB| Open rates'!EL18*0.9</f>
        <v>27810</v>
      </c>
      <c r="EM18" s="237">
        <f>'BAR BB| Open rates'!EM18*0.9</f>
        <v>27810</v>
      </c>
      <c r="EN18" s="237">
        <f>'BAR BB| Open rates'!EN18*0.9</f>
        <v>26910</v>
      </c>
      <c r="EO18" s="237">
        <f>'BAR BB| Open rates'!EO18*0.9</f>
        <v>26910</v>
      </c>
      <c r="EP18" s="237">
        <f>'BAR BB| Open rates'!EP18*0.9</f>
        <v>26910</v>
      </c>
      <c r="EQ18" s="237">
        <f>'BAR BB| Open rates'!EQ18*0.9</f>
        <v>26910</v>
      </c>
      <c r="ER18" s="237">
        <f>'BAR BB| Open rates'!ER18*0.9</f>
        <v>26910</v>
      </c>
      <c r="ES18" s="237">
        <f>'BAR BB| Open rates'!ES18*0.9</f>
        <v>27810</v>
      </c>
      <c r="ET18" s="237">
        <f>'BAR BB| Open rates'!ET18*0.9</f>
        <v>27810</v>
      </c>
      <c r="EU18" s="237">
        <f>'BAR BB| Open rates'!EU18*0.9</f>
        <v>26910</v>
      </c>
      <c r="EV18" s="237">
        <f>'BAR BB| Open rates'!EV18*0.9</f>
        <v>26910</v>
      </c>
      <c r="EW18" s="237">
        <f>'BAR BB| Open rates'!EW18*0.9</f>
        <v>26910</v>
      </c>
      <c r="EX18" s="237">
        <f>'BAR BB| Open rates'!EX18*0.9</f>
        <v>26910</v>
      </c>
      <c r="EY18" s="237">
        <f>'BAR BB| Open rates'!EY18*0.9</f>
        <v>26910</v>
      </c>
      <c r="EZ18" s="237">
        <f>'BAR BB| Open rates'!EZ18*0.9</f>
        <v>27810</v>
      </c>
      <c r="FA18" s="237">
        <f>'BAR BB| Open rates'!FA18*0.9</f>
        <v>27810</v>
      </c>
      <c r="FB18" s="237">
        <f>'BAR BB| Open rates'!FB18*0.9</f>
        <v>26910</v>
      </c>
      <c r="FC18" s="237">
        <f>'BAR BB| Open rates'!FC18*0.9</f>
        <v>26910</v>
      </c>
      <c r="FD18" s="237">
        <f>'BAR BB| Open rates'!FD18*0.9</f>
        <v>26910</v>
      </c>
      <c r="FE18" s="237">
        <f>'BAR BB| Open rates'!FE18*0.9</f>
        <v>26910</v>
      </c>
      <c r="FF18" s="237">
        <f>'BAR BB| Open rates'!FF18*0.9</f>
        <v>26910</v>
      </c>
      <c r="FG18" s="237">
        <f>'BAR BB| Open rates'!FG18*0.9</f>
        <v>27810</v>
      </c>
      <c r="FH18" s="237">
        <f>'BAR BB| Open rates'!FH18*0.9</f>
        <v>27810</v>
      </c>
      <c r="FI18" s="237">
        <f>'BAR BB| Open rates'!FI18*0.9</f>
        <v>26910</v>
      </c>
      <c r="FJ18" s="237">
        <f>'BAR BB| Open rates'!FJ18*0.9</f>
        <v>26910</v>
      </c>
      <c r="FK18" s="237">
        <f>'BAR BB| Open rates'!FK18*0.9</f>
        <v>26910</v>
      </c>
      <c r="FL18" s="237">
        <f>'BAR BB| Open rates'!FL18*0.9</f>
        <v>26910</v>
      </c>
      <c r="FM18" s="237">
        <f>'BAR BB| Open rates'!FM18*0.9</f>
        <v>26910</v>
      </c>
      <c r="FN18" s="237">
        <f>'BAR BB| Open rates'!FN18*0.9</f>
        <v>27810</v>
      </c>
      <c r="FO18" s="237">
        <f>'BAR BB| Open rates'!FO18*0.9</f>
        <v>27810</v>
      </c>
      <c r="FP18" s="237">
        <f>'BAR BB| Open rates'!FP18*0.9</f>
        <v>26910</v>
      </c>
      <c r="FQ18" s="237">
        <f>'BAR BB| Open rates'!FQ18*0.9</f>
        <v>26910</v>
      </c>
      <c r="FR18" s="237">
        <f>'BAR BB| Open rates'!FR18*0.9</f>
        <v>26910</v>
      </c>
      <c r="FS18" s="237">
        <f>'BAR BB| Open rates'!FS18*0.9</f>
        <v>26910</v>
      </c>
      <c r="FT18" s="237">
        <f>'BAR BB| Open rates'!FT18*0.9</f>
        <v>26910</v>
      </c>
      <c r="FU18" s="237">
        <f>'BAR BB| Open rates'!FU18*0.9</f>
        <v>27810</v>
      </c>
      <c r="FV18" s="237">
        <f>'BAR BB| Open rates'!FV18*0.9</f>
        <v>27810</v>
      </c>
      <c r="FW18" s="237">
        <f>'BAR BB| Open rates'!FW18*0.9</f>
        <v>31140</v>
      </c>
      <c r="FX18" s="237">
        <f>'BAR BB| Open rates'!FX18*0.9</f>
        <v>31140</v>
      </c>
      <c r="FY18" s="237">
        <f>'BAR BB| Open rates'!FY18*0.9</f>
        <v>31140</v>
      </c>
      <c r="FZ18" s="237">
        <f>'BAR BB| Open rates'!FZ18*0.9</f>
        <v>31140</v>
      </c>
      <c r="GA18" s="237">
        <f>'BAR BB| Open rates'!GA18*0.9</f>
        <v>31140</v>
      </c>
      <c r="GB18" s="237">
        <f>'BAR BB| Open rates'!GB18*0.9</f>
        <v>33120</v>
      </c>
      <c r="GC18" s="237">
        <f>'BAR BB| Open rates'!GC18*0.9</f>
        <v>33120</v>
      </c>
      <c r="GD18" s="237">
        <f>'BAR BB| Open rates'!GD18*0.9</f>
        <v>33120</v>
      </c>
      <c r="GE18" s="237">
        <f>'BAR BB| Open rates'!GE18*0.9</f>
        <v>33120</v>
      </c>
    </row>
    <row r="19" spans="1:187" s="36" customFormat="1" ht="12" customHeight="1" x14ac:dyDescent="0.2">
      <c r="A19" s="236" t="s">
        <v>179</v>
      </c>
      <c r="B19" s="236"/>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row>
    <row r="20" spans="1:187" s="36" customFormat="1" ht="12" customHeight="1" x14ac:dyDescent="0.2">
      <c r="A20" s="237">
        <v>1</v>
      </c>
      <c r="B20" s="237">
        <f>'BAR BB| Open rates'!B20*0.9</f>
        <v>37260</v>
      </c>
      <c r="C20" s="237">
        <f>'BAR BB| Open rates'!C20*0.9</f>
        <v>37260</v>
      </c>
      <c r="D20" s="237">
        <f>'BAR BB| Open rates'!D20*0.9</f>
        <v>34830</v>
      </c>
      <c r="E20" s="237">
        <f>'BAR BB| Open rates'!E20*0.9</f>
        <v>34830</v>
      </c>
      <c r="F20" s="237">
        <f>'BAR BB| Open rates'!F20*0.9</f>
        <v>32850</v>
      </c>
      <c r="G20" s="237">
        <f>'BAR BB| Open rates'!G20*0.9</f>
        <v>34830</v>
      </c>
      <c r="H20" s="237">
        <f>'BAR BB| Open rates'!H20*0.9</f>
        <v>34830</v>
      </c>
      <c r="I20" s="237">
        <f>'BAR BB| Open rates'!I20*0.9</f>
        <v>36630</v>
      </c>
      <c r="J20" s="237">
        <f>'BAR BB| Open rates'!J20*0.9</f>
        <v>36630</v>
      </c>
      <c r="K20" s="237">
        <f>'BAR BB| Open rates'!K20*0.9</f>
        <v>34830</v>
      </c>
      <c r="L20" s="237">
        <f>'BAR BB| Open rates'!L20*0.9</f>
        <v>34830</v>
      </c>
      <c r="M20" s="237">
        <f>'BAR BB| Open rates'!M20*0.9</f>
        <v>34830</v>
      </c>
      <c r="N20" s="237">
        <f>'BAR BB| Open rates'!N20*0.9</f>
        <v>34830</v>
      </c>
      <c r="O20" s="237">
        <f>'BAR BB| Open rates'!O20*0.9</f>
        <v>34830</v>
      </c>
      <c r="P20" s="237">
        <f>'BAR BB| Open rates'!P20*0.9</f>
        <v>36630</v>
      </c>
      <c r="Q20" s="237">
        <f>'BAR BB| Open rates'!Q20*0.9</f>
        <v>36630</v>
      </c>
      <c r="R20" s="237">
        <f>'BAR BB| Open rates'!R20*0.9</f>
        <v>36630</v>
      </c>
      <c r="S20" s="237">
        <f>'BAR BB| Open rates'!S20*0.9</f>
        <v>36630</v>
      </c>
      <c r="T20" s="237">
        <f>'BAR BB| Open rates'!T20*0.9</f>
        <v>36630</v>
      </c>
      <c r="U20" s="237">
        <f>'BAR BB| Open rates'!U20*0.9</f>
        <v>36630</v>
      </c>
      <c r="V20" s="237">
        <f>'BAR BB| Open rates'!V20*0.9</f>
        <v>36630</v>
      </c>
      <c r="W20" s="237">
        <f>'BAR BB| Open rates'!W20*0.9</f>
        <v>38430</v>
      </c>
      <c r="X20" s="237">
        <f>'BAR BB| Open rates'!X20*0.9</f>
        <v>38430</v>
      </c>
      <c r="Y20" s="237">
        <f>'BAR BB| Open rates'!Y20*0.9</f>
        <v>36630</v>
      </c>
      <c r="Z20" s="237">
        <f>'BAR BB| Open rates'!Z20*0.9</f>
        <v>36630</v>
      </c>
      <c r="AA20" s="237">
        <f>'BAR BB| Open rates'!AA20*0.9</f>
        <v>36630</v>
      </c>
      <c r="AB20" s="237">
        <f>'BAR BB| Open rates'!AB20*0.9</f>
        <v>36630</v>
      </c>
      <c r="AC20" s="237">
        <f>'BAR BB| Open rates'!AC20*0.9</f>
        <v>36630</v>
      </c>
      <c r="AD20" s="237">
        <f>'BAR BB| Open rates'!AD20*0.9</f>
        <v>38430</v>
      </c>
      <c r="AE20" s="237">
        <f>'BAR BB| Open rates'!AE20*0.9</f>
        <v>38430</v>
      </c>
      <c r="AF20" s="237">
        <f>'BAR BB| Open rates'!AF20*0.9</f>
        <v>36630</v>
      </c>
      <c r="AG20" s="237">
        <f>'BAR BB| Open rates'!AG20*0.9</f>
        <v>36630</v>
      </c>
      <c r="AH20" s="237">
        <f>'BAR BB| Open rates'!AH20*0.9</f>
        <v>36630</v>
      </c>
      <c r="AI20" s="237">
        <f>'BAR BB| Open rates'!AI20*0.9</f>
        <v>36630</v>
      </c>
      <c r="AJ20" s="237">
        <f>'BAR BB| Open rates'!AJ20*0.9</f>
        <v>36630</v>
      </c>
      <c r="AK20" s="237">
        <f>'BAR BB| Open rates'!AK20*0.9</f>
        <v>38430</v>
      </c>
      <c r="AL20" s="237">
        <f>'BAR BB| Open rates'!AL20*0.9</f>
        <v>38430</v>
      </c>
      <c r="AM20" s="237">
        <f>'BAR BB| Open rates'!AM20*0.9</f>
        <v>36630</v>
      </c>
      <c r="AN20" s="237">
        <f>'BAR BB| Open rates'!AN20*0.9</f>
        <v>36630</v>
      </c>
      <c r="AO20" s="237">
        <f>'BAR BB| Open rates'!AO20*0.9</f>
        <v>36630</v>
      </c>
      <c r="AP20" s="237">
        <f>'BAR BB| Open rates'!AP20*0.9</f>
        <v>36630</v>
      </c>
      <c r="AQ20" s="237">
        <f>'BAR BB| Open rates'!AQ20*0.9</f>
        <v>36630</v>
      </c>
      <c r="AR20" s="237">
        <f>'BAR BB| Open rates'!AR20*0.9</f>
        <v>38430</v>
      </c>
      <c r="AS20" s="237">
        <f>'BAR BB| Open rates'!AS20*0.9</f>
        <v>38430</v>
      </c>
      <c r="AT20" s="237">
        <f>'BAR BB| Open rates'!AT20*0.9</f>
        <v>36630</v>
      </c>
      <c r="AU20" s="237">
        <f>'BAR BB| Open rates'!AU20*0.9</f>
        <v>36630</v>
      </c>
      <c r="AV20" s="237">
        <f>'BAR BB| Open rates'!AV20*0.9</f>
        <v>36630</v>
      </c>
      <c r="AW20" s="237">
        <f>'BAR BB| Open rates'!AW20*0.9</f>
        <v>36630</v>
      </c>
      <c r="AX20" s="237">
        <f>'BAR BB| Open rates'!AX20*0.9</f>
        <v>36630</v>
      </c>
      <c r="AY20" s="237">
        <f>'BAR BB| Open rates'!AY20*0.9</f>
        <v>38430</v>
      </c>
      <c r="AZ20" s="237">
        <f>'BAR BB| Open rates'!AZ20*0.9</f>
        <v>38430</v>
      </c>
      <c r="BA20" s="237">
        <f>'BAR BB| Open rates'!BA20*0.9</f>
        <v>36630</v>
      </c>
      <c r="BB20" s="237">
        <f>'BAR BB| Open rates'!BB20*0.9</f>
        <v>36630</v>
      </c>
      <c r="BC20" s="237">
        <f>'BAR BB| Open rates'!BC20*0.9</f>
        <v>36630</v>
      </c>
      <c r="BD20" s="237">
        <f>'BAR BB| Open rates'!BD20*0.9</f>
        <v>36630</v>
      </c>
      <c r="BE20" s="237">
        <f>'BAR BB| Open rates'!BE20*0.9</f>
        <v>36630</v>
      </c>
      <c r="BF20" s="237">
        <f>'BAR BB| Open rates'!BF20*0.9</f>
        <v>38430</v>
      </c>
      <c r="BG20" s="237">
        <f>'BAR BB| Open rates'!BG20*0.9</f>
        <v>38430</v>
      </c>
      <c r="BH20" s="237">
        <f>'BAR BB| Open rates'!BH20*0.9</f>
        <v>33750</v>
      </c>
      <c r="BI20" s="237">
        <f>'BAR BB| Open rates'!BI20*0.9</f>
        <v>33750</v>
      </c>
      <c r="BJ20" s="237">
        <f>'BAR BB| Open rates'!BJ20*0.9</f>
        <v>33750</v>
      </c>
      <c r="BK20" s="237">
        <f>'BAR BB| Open rates'!BK20*0.9</f>
        <v>33750</v>
      </c>
      <c r="BL20" s="237">
        <f>'BAR BB| Open rates'!BL20*0.9</f>
        <v>33750</v>
      </c>
      <c r="BM20" s="237">
        <f>'BAR BB| Open rates'!BM20*0.9</f>
        <v>34830</v>
      </c>
      <c r="BN20" s="237">
        <f>'BAR BB| Open rates'!BN20*0.9</f>
        <v>34830</v>
      </c>
      <c r="BO20" s="237">
        <f>'BAR BB| Open rates'!BO20*0.9</f>
        <v>32850</v>
      </c>
      <c r="BP20" s="237">
        <f>'BAR BB| Open rates'!BP20*0.9</f>
        <v>32850</v>
      </c>
      <c r="BQ20" s="237">
        <f>'BAR BB| Open rates'!BQ20*0.9</f>
        <v>34830</v>
      </c>
      <c r="BR20" s="237">
        <f>'BAR BB| Open rates'!BR20*0.9</f>
        <v>34830</v>
      </c>
      <c r="BS20" s="237">
        <f>'BAR BB| Open rates'!BS20*0.9</f>
        <v>34830</v>
      </c>
      <c r="BT20" s="237">
        <f>'BAR BB| Open rates'!BT20*0.9</f>
        <v>34830</v>
      </c>
      <c r="BU20" s="237">
        <f>'BAR BB| Open rates'!BU20*0.9</f>
        <v>34830</v>
      </c>
      <c r="BV20" s="237">
        <f>'BAR BB| Open rates'!BV20*0.9</f>
        <v>32850</v>
      </c>
      <c r="BW20" s="237">
        <f>'BAR BB| Open rates'!BW20*0.9</f>
        <v>32850</v>
      </c>
      <c r="BX20" s="237">
        <f>'BAR BB| Open rates'!BX20*0.9</f>
        <v>32850</v>
      </c>
      <c r="BY20" s="237">
        <f>'BAR BB| Open rates'!BY20*0.9</f>
        <v>32850</v>
      </c>
      <c r="BZ20" s="237">
        <f>'BAR BB| Open rates'!BZ20*0.9</f>
        <v>32850</v>
      </c>
      <c r="CA20" s="237">
        <f>'BAR BB| Open rates'!CA20*0.9</f>
        <v>34830</v>
      </c>
      <c r="CB20" s="237">
        <f>'BAR BB| Open rates'!CB20*0.9</f>
        <v>34830</v>
      </c>
      <c r="CC20" s="237">
        <f>'BAR BB| Open rates'!CC20*0.9</f>
        <v>32850</v>
      </c>
      <c r="CD20" s="237">
        <f>'BAR BB| Open rates'!CD20*0.9</f>
        <v>32850</v>
      </c>
      <c r="CE20" s="237">
        <f>'BAR BB| Open rates'!CE20*0.9</f>
        <v>32850</v>
      </c>
      <c r="CF20" s="237">
        <f>'BAR BB| Open rates'!CF20*0.9</f>
        <v>32850</v>
      </c>
      <c r="CG20" s="237">
        <f>'BAR BB| Open rates'!CG20*0.9</f>
        <v>32850</v>
      </c>
      <c r="CH20" s="237">
        <f>'BAR BB| Open rates'!CH20*0.9</f>
        <v>34830</v>
      </c>
      <c r="CI20" s="237">
        <f>'BAR BB| Open rates'!CI20*0.9</f>
        <v>34830</v>
      </c>
      <c r="CJ20" s="237">
        <f>'BAR BB| Open rates'!CJ20*0.9</f>
        <v>32850</v>
      </c>
      <c r="CK20" s="237">
        <f>'BAR BB| Open rates'!CK20*0.9</f>
        <v>32850</v>
      </c>
      <c r="CL20" s="237">
        <f>'BAR BB| Open rates'!CL20*0.9</f>
        <v>32850</v>
      </c>
      <c r="CM20" s="237">
        <f>'BAR BB| Open rates'!CM20*0.9</f>
        <v>32850</v>
      </c>
      <c r="CN20" s="237">
        <f>'BAR BB| Open rates'!CN20*0.9</f>
        <v>32850</v>
      </c>
      <c r="CO20" s="237">
        <f>'BAR BB| Open rates'!CO20*0.9</f>
        <v>34830</v>
      </c>
      <c r="CP20" s="237">
        <f>'BAR BB| Open rates'!CP20*0.9</f>
        <v>34830</v>
      </c>
      <c r="CQ20" s="237">
        <f>'BAR BB| Open rates'!CQ20*0.9</f>
        <v>32850</v>
      </c>
      <c r="CR20" s="237">
        <f>'BAR BB| Open rates'!CR20*0.9</f>
        <v>32850</v>
      </c>
      <c r="CS20" s="237">
        <f>'BAR BB| Open rates'!CS20*0.9</f>
        <v>32850</v>
      </c>
      <c r="CT20" s="237">
        <f>'BAR BB| Open rates'!CT20*0.9</f>
        <v>32850</v>
      </c>
      <c r="CU20" s="237">
        <f>'BAR BB| Open rates'!CU20*0.9</f>
        <v>29160</v>
      </c>
      <c r="CV20" s="237">
        <f>'BAR BB| Open rates'!CV20*0.9</f>
        <v>29160</v>
      </c>
      <c r="CW20" s="237">
        <f>'BAR BB| Open rates'!CW20*0.9</f>
        <v>29160</v>
      </c>
      <c r="CX20" s="237">
        <f>'BAR BB| Open rates'!CX20*0.9</f>
        <v>27360</v>
      </c>
      <c r="CY20" s="237">
        <f>'BAR BB| Open rates'!CY20*0.9</f>
        <v>27360</v>
      </c>
      <c r="CZ20" s="237">
        <f>'BAR BB| Open rates'!CZ20*0.9</f>
        <v>27360</v>
      </c>
      <c r="DA20" s="237">
        <f>'BAR BB| Open rates'!DA20*0.9</f>
        <v>27360</v>
      </c>
      <c r="DB20" s="237">
        <f>'BAR BB| Open rates'!DB20*0.9</f>
        <v>27360</v>
      </c>
      <c r="DC20" s="237">
        <f>'BAR BB| Open rates'!DC20*0.9</f>
        <v>29160</v>
      </c>
      <c r="DD20" s="237">
        <f>'BAR BB| Open rates'!DD20*0.9</f>
        <v>29160</v>
      </c>
      <c r="DE20" s="237">
        <f>'BAR BB| Open rates'!DE20*0.9</f>
        <v>27360</v>
      </c>
      <c r="DF20" s="237">
        <f>'BAR BB| Open rates'!DF20*0.9</f>
        <v>27360</v>
      </c>
      <c r="DG20" s="237">
        <f>'BAR BB| Open rates'!DG20*0.9</f>
        <v>27360</v>
      </c>
      <c r="DH20" s="237">
        <f>'BAR BB| Open rates'!DH20*0.9</f>
        <v>27360</v>
      </c>
      <c r="DI20" s="237">
        <f>'BAR BB| Open rates'!DI20*0.9</f>
        <v>27360</v>
      </c>
      <c r="DJ20" s="237">
        <f>'BAR BB| Open rates'!DJ20*0.9</f>
        <v>29160</v>
      </c>
      <c r="DK20" s="237">
        <f>'BAR BB| Open rates'!DK20*0.9</f>
        <v>29160</v>
      </c>
      <c r="DL20" s="237">
        <f>'BAR BB| Open rates'!DL20*0.9</f>
        <v>27360</v>
      </c>
      <c r="DM20" s="237">
        <f>'BAR BB| Open rates'!DM20*0.9</f>
        <v>27360</v>
      </c>
      <c r="DN20" s="237">
        <f>'BAR BB| Open rates'!DN20*0.9</f>
        <v>27360</v>
      </c>
      <c r="DO20" s="237">
        <f>'BAR BB| Open rates'!DO20*0.9</f>
        <v>27360</v>
      </c>
      <c r="DP20" s="237">
        <f>'BAR BB| Open rates'!DP20*0.9</f>
        <v>27360</v>
      </c>
      <c r="DQ20" s="237">
        <f>'BAR BB| Open rates'!DQ20*0.9</f>
        <v>29160</v>
      </c>
      <c r="DR20" s="237">
        <f>'BAR BB| Open rates'!DR20*0.9</f>
        <v>29160</v>
      </c>
      <c r="DS20" s="237">
        <f>'BAR BB| Open rates'!DS20*0.9</f>
        <v>27360</v>
      </c>
      <c r="DT20" s="237">
        <f>'BAR BB| Open rates'!DT20*0.9</f>
        <v>27360</v>
      </c>
      <c r="DU20" s="237">
        <f>'BAR BB| Open rates'!DU20*0.9</f>
        <v>27360</v>
      </c>
      <c r="DV20" s="237">
        <f>'BAR BB| Open rates'!DV20*0.9</f>
        <v>27360</v>
      </c>
      <c r="DW20" s="237">
        <f>'BAR BB| Open rates'!DW20*0.9</f>
        <v>27360</v>
      </c>
      <c r="DX20" s="237">
        <f>'BAR BB| Open rates'!DX20*0.9</f>
        <v>29160</v>
      </c>
      <c r="DY20" s="237">
        <f>'BAR BB| Open rates'!DY20*0.9</f>
        <v>29160</v>
      </c>
      <c r="DZ20" s="237">
        <f>'BAR BB| Open rates'!DZ20*0.9</f>
        <v>30690</v>
      </c>
      <c r="EA20" s="237">
        <f>'BAR BB| Open rates'!EA20*0.9</f>
        <v>30690</v>
      </c>
      <c r="EB20" s="237">
        <f>'BAR BB| Open rates'!EB20*0.9</f>
        <v>30690</v>
      </c>
      <c r="EC20" s="237">
        <f>'BAR BB| Open rates'!EC20*0.9</f>
        <v>32670</v>
      </c>
      <c r="ED20" s="237">
        <f>'BAR BB| Open rates'!ED20*0.9</f>
        <v>32670</v>
      </c>
      <c r="EE20" s="237">
        <f>'BAR BB| Open rates'!EE20*0.9</f>
        <v>32670</v>
      </c>
      <c r="EF20" s="237">
        <f>'BAR BB| Open rates'!EF20*0.9</f>
        <v>32670</v>
      </c>
      <c r="EG20" s="237">
        <f>'BAR BB| Open rates'!EG20*0.9</f>
        <v>26460</v>
      </c>
      <c r="EH20" s="237">
        <f>'BAR BB| Open rates'!EH20*0.9</f>
        <v>24660</v>
      </c>
      <c r="EI20" s="237">
        <f>'BAR BB| Open rates'!EI20*0.9</f>
        <v>24660</v>
      </c>
      <c r="EJ20" s="237">
        <f>'BAR BB| Open rates'!EJ20*0.9</f>
        <v>24660</v>
      </c>
      <c r="EK20" s="237">
        <f>'BAR BB| Open rates'!EK20*0.9</f>
        <v>24660</v>
      </c>
      <c r="EL20" s="237">
        <f>'BAR BB| Open rates'!EL20*0.9</f>
        <v>25560</v>
      </c>
      <c r="EM20" s="237">
        <f>'BAR BB| Open rates'!EM20*0.9</f>
        <v>25560</v>
      </c>
      <c r="EN20" s="237">
        <f>'BAR BB| Open rates'!EN20*0.9</f>
        <v>24660</v>
      </c>
      <c r="EO20" s="237">
        <f>'BAR BB| Open rates'!EO20*0.9</f>
        <v>24660</v>
      </c>
      <c r="EP20" s="237">
        <f>'BAR BB| Open rates'!EP20*0.9</f>
        <v>24660</v>
      </c>
      <c r="EQ20" s="237">
        <f>'BAR BB| Open rates'!EQ20*0.9</f>
        <v>24660</v>
      </c>
      <c r="ER20" s="237">
        <f>'BAR BB| Open rates'!ER20*0.9</f>
        <v>24660</v>
      </c>
      <c r="ES20" s="237">
        <f>'BAR BB| Open rates'!ES20*0.9</f>
        <v>25560</v>
      </c>
      <c r="ET20" s="237">
        <f>'BAR BB| Open rates'!ET20*0.9</f>
        <v>25560</v>
      </c>
      <c r="EU20" s="237">
        <f>'BAR BB| Open rates'!EU20*0.9</f>
        <v>24660</v>
      </c>
      <c r="EV20" s="237">
        <f>'BAR BB| Open rates'!EV20*0.9</f>
        <v>24660</v>
      </c>
      <c r="EW20" s="237">
        <f>'BAR BB| Open rates'!EW20*0.9</f>
        <v>24660</v>
      </c>
      <c r="EX20" s="237">
        <f>'BAR BB| Open rates'!EX20*0.9</f>
        <v>24660</v>
      </c>
      <c r="EY20" s="237">
        <f>'BAR BB| Open rates'!EY20*0.9</f>
        <v>24660</v>
      </c>
      <c r="EZ20" s="237">
        <f>'BAR BB| Open rates'!EZ20*0.9</f>
        <v>25560</v>
      </c>
      <c r="FA20" s="237">
        <f>'BAR BB| Open rates'!FA20*0.9</f>
        <v>25560</v>
      </c>
      <c r="FB20" s="237">
        <f>'BAR BB| Open rates'!FB20*0.9</f>
        <v>24660</v>
      </c>
      <c r="FC20" s="237">
        <f>'BAR BB| Open rates'!FC20*0.9</f>
        <v>24660</v>
      </c>
      <c r="FD20" s="237">
        <f>'BAR BB| Open rates'!FD20*0.9</f>
        <v>24660</v>
      </c>
      <c r="FE20" s="237">
        <f>'BAR BB| Open rates'!FE20*0.9</f>
        <v>24660</v>
      </c>
      <c r="FF20" s="237">
        <f>'BAR BB| Open rates'!FF20*0.9</f>
        <v>24660</v>
      </c>
      <c r="FG20" s="237">
        <f>'BAR BB| Open rates'!FG20*0.9</f>
        <v>25560</v>
      </c>
      <c r="FH20" s="237">
        <f>'BAR BB| Open rates'!FH20*0.9</f>
        <v>25560</v>
      </c>
      <c r="FI20" s="237">
        <f>'BAR BB| Open rates'!FI20*0.9</f>
        <v>24660</v>
      </c>
      <c r="FJ20" s="237">
        <f>'BAR BB| Open rates'!FJ20*0.9</f>
        <v>24660</v>
      </c>
      <c r="FK20" s="237">
        <f>'BAR BB| Open rates'!FK20*0.9</f>
        <v>24660</v>
      </c>
      <c r="FL20" s="237">
        <f>'BAR BB| Open rates'!FL20*0.9</f>
        <v>24660</v>
      </c>
      <c r="FM20" s="237">
        <f>'BAR BB| Open rates'!FM20*0.9</f>
        <v>24660</v>
      </c>
      <c r="FN20" s="237">
        <f>'BAR BB| Open rates'!FN20*0.9</f>
        <v>25560</v>
      </c>
      <c r="FO20" s="237">
        <f>'BAR BB| Open rates'!FO20*0.9</f>
        <v>25560</v>
      </c>
      <c r="FP20" s="237">
        <f>'BAR BB| Open rates'!FP20*0.9</f>
        <v>24660</v>
      </c>
      <c r="FQ20" s="237">
        <f>'BAR BB| Open rates'!FQ20*0.9</f>
        <v>24660</v>
      </c>
      <c r="FR20" s="237">
        <f>'BAR BB| Open rates'!FR20*0.9</f>
        <v>24660</v>
      </c>
      <c r="FS20" s="237">
        <f>'BAR BB| Open rates'!FS20*0.9</f>
        <v>24660</v>
      </c>
      <c r="FT20" s="237">
        <f>'BAR BB| Open rates'!FT20*0.9</f>
        <v>24660</v>
      </c>
      <c r="FU20" s="237">
        <f>'BAR BB| Open rates'!FU20*0.9</f>
        <v>25560</v>
      </c>
      <c r="FV20" s="237">
        <f>'BAR BB| Open rates'!FV20*0.9</f>
        <v>25560</v>
      </c>
      <c r="FW20" s="237">
        <f>'BAR BB| Open rates'!FW20*0.9</f>
        <v>28890</v>
      </c>
      <c r="FX20" s="237">
        <f>'BAR BB| Open rates'!FX20*0.9</f>
        <v>28890</v>
      </c>
      <c r="FY20" s="237">
        <f>'BAR BB| Open rates'!FY20*0.9</f>
        <v>28890</v>
      </c>
      <c r="FZ20" s="237">
        <f>'BAR BB| Open rates'!FZ20*0.9</f>
        <v>28890</v>
      </c>
      <c r="GA20" s="237">
        <f>'BAR BB| Open rates'!GA20*0.9</f>
        <v>28890</v>
      </c>
      <c r="GB20" s="237">
        <f>'BAR BB| Open rates'!GB20*0.9</f>
        <v>30870</v>
      </c>
      <c r="GC20" s="237">
        <f>'BAR BB| Open rates'!GC20*0.9</f>
        <v>30870</v>
      </c>
      <c r="GD20" s="237">
        <f>'BAR BB| Open rates'!GD20*0.9</f>
        <v>30870</v>
      </c>
      <c r="GE20" s="237">
        <f>'BAR BB| Open rates'!GE20*0.9</f>
        <v>30870</v>
      </c>
    </row>
    <row r="21" spans="1:187" s="36" customFormat="1" ht="12" customHeight="1" x14ac:dyDescent="0.2">
      <c r="A21" s="237">
        <v>2</v>
      </c>
      <c r="B21" s="237">
        <f>'BAR BB| Open rates'!B21*0.9</f>
        <v>39960</v>
      </c>
      <c r="C21" s="237">
        <f>'BAR BB| Open rates'!C21*0.9</f>
        <v>39960</v>
      </c>
      <c r="D21" s="237">
        <f>'BAR BB| Open rates'!D21*0.9</f>
        <v>37530</v>
      </c>
      <c r="E21" s="237">
        <f>'BAR BB| Open rates'!E21*0.9</f>
        <v>37530</v>
      </c>
      <c r="F21" s="237">
        <f>'BAR BB| Open rates'!F21*0.9</f>
        <v>35550</v>
      </c>
      <c r="G21" s="237">
        <f>'BAR BB| Open rates'!G21*0.9</f>
        <v>37530</v>
      </c>
      <c r="H21" s="237">
        <f>'BAR BB| Open rates'!H21*0.9</f>
        <v>37530</v>
      </c>
      <c r="I21" s="237">
        <f>'BAR BB| Open rates'!I21*0.9</f>
        <v>39330</v>
      </c>
      <c r="J21" s="237">
        <f>'BAR BB| Open rates'!J21*0.9</f>
        <v>39330</v>
      </c>
      <c r="K21" s="237">
        <f>'BAR BB| Open rates'!K21*0.9</f>
        <v>37530</v>
      </c>
      <c r="L21" s="237">
        <f>'BAR BB| Open rates'!L21*0.9</f>
        <v>37530</v>
      </c>
      <c r="M21" s="237">
        <f>'BAR BB| Open rates'!M21*0.9</f>
        <v>37530</v>
      </c>
      <c r="N21" s="237">
        <f>'BAR BB| Open rates'!N21*0.9</f>
        <v>37530</v>
      </c>
      <c r="O21" s="237">
        <f>'BAR BB| Open rates'!O21*0.9</f>
        <v>37530</v>
      </c>
      <c r="P21" s="237">
        <f>'BAR BB| Open rates'!P21*0.9</f>
        <v>39330</v>
      </c>
      <c r="Q21" s="237">
        <f>'BAR BB| Open rates'!Q21*0.9</f>
        <v>39330</v>
      </c>
      <c r="R21" s="237">
        <f>'BAR BB| Open rates'!R21*0.9</f>
        <v>39330</v>
      </c>
      <c r="S21" s="237">
        <f>'BAR BB| Open rates'!S21*0.9</f>
        <v>39330</v>
      </c>
      <c r="T21" s="237">
        <f>'BAR BB| Open rates'!T21*0.9</f>
        <v>39330</v>
      </c>
      <c r="U21" s="237">
        <f>'BAR BB| Open rates'!U21*0.9</f>
        <v>39330</v>
      </c>
      <c r="V21" s="237">
        <f>'BAR BB| Open rates'!V21*0.9</f>
        <v>39330</v>
      </c>
      <c r="W21" s="237">
        <f>'BAR BB| Open rates'!W21*0.9</f>
        <v>41130</v>
      </c>
      <c r="X21" s="237">
        <f>'BAR BB| Open rates'!X21*0.9</f>
        <v>41130</v>
      </c>
      <c r="Y21" s="237">
        <f>'BAR BB| Open rates'!Y21*0.9</f>
        <v>39330</v>
      </c>
      <c r="Z21" s="237">
        <f>'BAR BB| Open rates'!Z21*0.9</f>
        <v>39330</v>
      </c>
      <c r="AA21" s="237">
        <f>'BAR BB| Open rates'!AA21*0.9</f>
        <v>39330</v>
      </c>
      <c r="AB21" s="237">
        <f>'BAR BB| Open rates'!AB21*0.9</f>
        <v>39330</v>
      </c>
      <c r="AC21" s="237">
        <f>'BAR BB| Open rates'!AC21*0.9</f>
        <v>39330</v>
      </c>
      <c r="AD21" s="237">
        <f>'BAR BB| Open rates'!AD21*0.9</f>
        <v>41130</v>
      </c>
      <c r="AE21" s="237">
        <f>'BAR BB| Open rates'!AE21*0.9</f>
        <v>41130</v>
      </c>
      <c r="AF21" s="237">
        <f>'BAR BB| Open rates'!AF21*0.9</f>
        <v>39330</v>
      </c>
      <c r="AG21" s="237">
        <f>'BAR BB| Open rates'!AG21*0.9</f>
        <v>39330</v>
      </c>
      <c r="AH21" s="237">
        <f>'BAR BB| Open rates'!AH21*0.9</f>
        <v>39330</v>
      </c>
      <c r="AI21" s="237">
        <f>'BAR BB| Open rates'!AI21*0.9</f>
        <v>39330</v>
      </c>
      <c r="AJ21" s="237">
        <f>'BAR BB| Open rates'!AJ21*0.9</f>
        <v>39330</v>
      </c>
      <c r="AK21" s="237">
        <f>'BAR BB| Open rates'!AK21*0.9</f>
        <v>41130</v>
      </c>
      <c r="AL21" s="237">
        <f>'BAR BB| Open rates'!AL21*0.9</f>
        <v>41130</v>
      </c>
      <c r="AM21" s="237">
        <f>'BAR BB| Open rates'!AM21*0.9</f>
        <v>39330</v>
      </c>
      <c r="AN21" s="237">
        <f>'BAR BB| Open rates'!AN21*0.9</f>
        <v>39330</v>
      </c>
      <c r="AO21" s="237">
        <f>'BAR BB| Open rates'!AO21*0.9</f>
        <v>39330</v>
      </c>
      <c r="AP21" s="237">
        <f>'BAR BB| Open rates'!AP21*0.9</f>
        <v>39330</v>
      </c>
      <c r="AQ21" s="237">
        <f>'BAR BB| Open rates'!AQ21*0.9</f>
        <v>39330</v>
      </c>
      <c r="AR21" s="237">
        <f>'BAR BB| Open rates'!AR21*0.9</f>
        <v>41130</v>
      </c>
      <c r="AS21" s="237">
        <f>'BAR BB| Open rates'!AS21*0.9</f>
        <v>41130</v>
      </c>
      <c r="AT21" s="237">
        <f>'BAR BB| Open rates'!AT21*0.9</f>
        <v>39330</v>
      </c>
      <c r="AU21" s="237">
        <f>'BAR BB| Open rates'!AU21*0.9</f>
        <v>39330</v>
      </c>
      <c r="AV21" s="237">
        <f>'BAR BB| Open rates'!AV21*0.9</f>
        <v>39330</v>
      </c>
      <c r="AW21" s="237">
        <f>'BAR BB| Open rates'!AW21*0.9</f>
        <v>39330</v>
      </c>
      <c r="AX21" s="237">
        <f>'BAR BB| Open rates'!AX21*0.9</f>
        <v>39330</v>
      </c>
      <c r="AY21" s="237">
        <f>'BAR BB| Open rates'!AY21*0.9</f>
        <v>41130</v>
      </c>
      <c r="AZ21" s="237">
        <f>'BAR BB| Open rates'!AZ21*0.9</f>
        <v>41130</v>
      </c>
      <c r="BA21" s="237">
        <f>'BAR BB| Open rates'!BA21*0.9</f>
        <v>39330</v>
      </c>
      <c r="BB21" s="237">
        <f>'BAR BB| Open rates'!BB21*0.9</f>
        <v>39330</v>
      </c>
      <c r="BC21" s="237">
        <f>'BAR BB| Open rates'!BC21*0.9</f>
        <v>39330</v>
      </c>
      <c r="BD21" s="237">
        <f>'BAR BB| Open rates'!BD21*0.9</f>
        <v>39330</v>
      </c>
      <c r="BE21" s="237">
        <f>'BAR BB| Open rates'!BE21*0.9</f>
        <v>39330</v>
      </c>
      <c r="BF21" s="237">
        <f>'BAR BB| Open rates'!BF21*0.9</f>
        <v>41130</v>
      </c>
      <c r="BG21" s="237">
        <f>'BAR BB| Open rates'!BG21*0.9</f>
        <v>41130</v>
      </c>
      <c r="BH21" s="237">
        <f>'BAR BB| Open rates'!BH21*0.9</f>
        <v>36450</v>
      </c>
      <c r="BI21" s="237">
        <f>'BAR BB| Open rates'!BI21*0.9</f>
        <v>36450</v>
      </c>
      <c r="BJ21" s="237">
        <f>'BAR BB| Open rates'!BJ21*0.9</f>
        <v>36450</v>
      </c>
      <c r="BK21" s="237">
        <f>'BAR BB| Open rates'!BK21*0.9</f>
        <v>36450</v>
      </c>
      <c r="BL21" s="237">
        <f>'BAR BB| Open rates'!BL21*0.9</f>
        <v>36450</v>
      </c>
      <c r="BM21" s="237">
        <f>'BAR BB| Open rates'!BM21*0.9</f>
        <v>37530</v>
      </c>
      <c r="BN21" s="237">
        <f>'BAR BB| Open rates'!BN21*0.9</f>
        <v>37530</v>
      </c>
      <c r="BO21" s="237">
        <f>'BAR BB| Open rates'!BO21*0.9</f>
        <v>35550</v>
      </c>
      <c r="BP21" s="237">
        <f>'BAR BB| Open rates'!BP21*0.9</f>
        <v>35550</v>
      </c>
      <c r="BQ21" s="237">
        <f>'BAR BB| Open rates'!BQ21*0.9</f>
        <v>37530</v>
      </c>
      <c r="BR21" s="237">
        <f>'BAR BB| Open rates'!BR21*0.9</f>
        <v>37530</v>
      </c>
      <c r="BS21" s="237">
        <f>'BAR BB| Open rates'!BS21*0.9</f>
        <v>37530</v>
      </c>
      <c r="BT21" s="237">
        <f>'BAR BB| Open rates'!BT21*0.9</f>
        <v>37530</v>
      </c>
      <c r="BU21" s="237">
        <f>'BAR BB| Open rates'!BU21*0.9</f>
        <v>37530</v>
      </c>
      <c r="BV21" s="237">
        <f>'BAR BB| Open rates'!BV21*0.9</f>
        <v>35550</v>
      </c>
      <c r="BW21" s="237">
        <f>'BAR BB| Open rates'!BW21*0.9</f>
        <v>35550</v>
      </c>
      <c r="BX21" s="237">
        <f>'BAR BB| Open rates'!BX21*0.9</f>
        <v>35550</v>
      </c>
      <c r="BY21" s="237">
        <f>'BAR BB| Open rates'!BY21*0.9</f>
        <v>35550</v>
      </c>
      <c r="BZ21" s="237">
        <f>'BAR BB| Open rates'!BZ21*0.9</f>
        <v>35550</v>
      </c>
      <c r="CA21" s="237">
        <f>'BAR BB| Open rates'!CA21*0.9</f>
        <v>37530</v>
      </c>
      <c r="CB21" s="237">
        <f>'BAR BB| Open rates'!CB21*0.9</f>
        <v>37530</v>
      </c>
      <c r="CC21" s="237">
        <f>'BAR BB| Open rates'!CC21*0.9</f>
        <v>35550</v>
      </c>
      <c r="CD21" s="237">
        <f>'BAR BB| Open rates'!CD21*0.9</f>
        <v>35550</v>
      </c>
      <c r="CE21" s="237">
        <f>'BAR BB| Open rates'!CE21*0.9</f>
        <v>35550</v>
      </c>
      <c r="CF21" s="237">
        <f>'BAR BB| Open rates'!CF21*0.9</f>
        <v>35550</v>
      </c>
      <c r="CG21" s="237">
        <f>'BAR BB| Open rates'!CG21*0.9</f>
        <v>35550</v>
      </c>
      <c r="CH21" s="237">
        <f>'BAR BB| Open rates'!CH21*0.9</f>
        <v>37530</v>
      </c>
      <c r="CI21" s="237">
        <f>'BAR BB| Open rates'!CI21*0.9</f>
        <v>37530</v>
      </c>
      <c r="CJ21" s="237">
        <f>'BAR BB| Open rates'!CJ21*0.9</f>
        <v>35550</v>
      </c>
      <c r="CK21" s="237">
        <f>'BAR BB| Open rates'!CK21*0.9</f>
        <v>35550</v>
      </c>
      <c r="CL21" s="237">
        <f>'BAR BB| Open rates'!CL21*0.9</f>
        <v>35550</v>
      </c>
      <c r="CM21" s="237">
        <f>'BAR BB| Open rates'!CM21*0.9</f>
        <v>35550</v>
      </c>
      <c r="CN21" s="237">
        <f>'BAR BB| Open rates'!CN21*0.9</f>
        <v>35550</v>
      </c>
      <c r="CO21" s="237">
        <f>'BAR BB| Open rates'!CO21*0.9</f>
        <v>37530</v>
      </c>
      <c r="CP21" s="237">
        <f>'BAR BB| Open rates'!CP21*0.9</f>
        <v>37530</v>
      </c>
      <c r="CQ21" s="237">
        <f>'BAR BB| Open rates'!CQ21*0.9</f>
        <v>35550</v>
      </c>
      <c r="CR21" s="237">
        <f>'BAR BB| Open rates'!CR21*0.9</f>
        <v>35550</v>
      </c>
      <c r="CS21" s="237">
        <f>'BAR BB| Open rates'!CS21*0.9</f>
        <v>35550</v>
      </c>
      <c r="CT21" s="237">
        <f>'BAR BB| Open rates'!CT21*0.9</f>
        <v>35550</v>
      </c>
      <c r="CU21" s="237">
        <f>'BAR BB| Open rates'!CU21*0.9</f>
        <v>31860</v>
      </c>
      <c r="CV21" s="237">
        <f>'BAR BB| Open rates'!CV21*0.9</f>
        <v>31860</v>
      </c>
      <c r="CW21" s="237">
        <f>'BAR BB| Open rates'!CW21*0.9</f>
        <v>31860</v>
      </c>
      <c r="CX21" s="237">
        <f>'BAR BB| Open rates'!CX21*0.9</f>
        <v>30060</v>
      </c>
      <c r="CY21" s="237">
        <f>'BAR BB| Open rates'!CY21*0.9</f>
        <v>30060</v>
      </c>
      <c r="CZ21" s="237">
        <f>'BAR BB| Open rates'!CZ21*0.9</f>
        <v>30060</v>
      </c>
      <c r="DA21" s="237">
        <f>'BAR BB| Open rates'!DA21*0.9</f>
        <v>30060</v>
      </c>
      <c r="DB21" s="237">
        <f>'BAR BB| Open rates'!DB21*0.9</f>
        <v>30060</v>
      </c>
      <c r="DC21" s="237">
        <f>'BAR BB| Open rates'!DC21*0.9</f>
        <v>31860</v>
      </c>
      <c r="DD21" s="237">
        <f>'BAR BB| Open rates'!DD21*0.9</f>
        <v>31860</v>
      </c>
      <c r="DE21" s="237">
        <f>'BAR BB| Open rates'!DE21*0.9</f>
        <v>30060</v>
      </c>
      <c r="DF21" s="237">
        <f>'BAR BB| Open rates'!DF21*0.9</f>
        <v>30060</v>
      </c>
      <c r="DG21" s="237">
        <f>'BAR BB| Open rates'!DG21*0.9</f>
        <v>30060</v>
      </c>
      <c r="DH21" s="237">
        <f>'BAR BB| Open rates'!DH21*0.9</f>
        <v>30060</v>
      </c>
      <c r="DI21" s="237">
        <f>'BAR BB| Open rates'!DI21*0.9</f>
        <v>30060</v>
      </c>
      <c r="DJ21" s="237">
        <f>'BAR BB| Open rates'!DJ21*0.9</f>
        <v>31860</v>
      </c>
      <c r="DK21" s="237">
        <f>'BAR BB| Open rates'!DK21*0.9</f>
        <v>31860</v>
      </c>
      <c r="DL21" s="237">
        <f>'BAR BB| Open rates'!DL21*0.9</f>
        <v>30060</v>
      </c>
      <c r="DM21" s="237">
        <f>'BAR BB| Open rates'!DM21*0.9</f>
        <v>30060</v>
      </c>
      <c r="DN21" s="237">
        <f>'BAR BB| Open rates'!DN21*0.9</f>
        <v>30060</v>
      </c>
      <c r="DO21" s="237">
        <f>'BAR BB| Open rates'!DO21*0.9</f>
        <v>30060</v>
      </c>
      <c r="DP21" s="237">
        <f>'BAR BB| Open rates'!DP21*0.9</f>
        <v>30060</v>
      </c>
      <c r="DQ21" s="237">
        <f>'BAR BB| Open rates'!DQ21*0.9</f>
        <v>31860</v>
      </c>
      <c r="DR21" s="237">
        <f>'BAR BB| Open rates'!DR21*0.9</f>
        <v>31860</v>
      </c>
      <c r="DS21" s="237">
        <f>'BAR BB| Open rates'!DS21*0.9</f>
        <v>30060</v>
      </c>
      <c r="DT21" s="237">
        <f>'BAR BB| Open rates'!DT21*0.9</f>
        <v>30060</v>
      </c>
      <c r="DU21" s="237">
        <f>'BAR BB| Open rates'!DU21*0.9</f>
        <v>30060</v>
      </c>
      <c r="DV21" s="237">
        <f>'BAR BB| Open rates'!DV21*0.9</f>
        <v>30060</v>
      </c>
      <c r="DW21" s="237">
        <f>'BAR BB| Open rates'!DW21*0.9</f>
        <v>30060</v>
      </c>
      <c r="DX21" s="237">
        <f>'BAR BB| Open rates'!DX21*0.9</f>
        <v>31860</v>
      </c>
      <c r="DY21" s="237">
        <f>'BAR BB| Open rates'!DY21*0.9</f>
        <v>31860</v>
      </c>
      <c r="DZ21" s="237">
        <f>'BAR BB| Open rates'!DZ21*0.9</f>
        <v>33390</v>
      </c>
      <c r="EA21" s="237">
        <f>'BAR BB| Open rates'!EA21*0.9</f>
        <v>33390</v>
      </c>
      <c r="EB21" s="237">
        <f>'BAR BB| Open rates'!EB21*0.9</f>
        <v>33390</v>
      </c>
      <c r="EC21" s="237">
        <f>'BAR BB| Open rates'!EC21*0.9</f>
        <v>35370</v>
      </c>
      <c r="ED21" s="237">
        <f>'BAR BB| Open rates'!ED21*0.9</f>
        <v>35370</v>
      </c>
      <c r="EE21" s="237">
        <f>'BAR BB| Open rates'!EE21*0.9</f>
        <v>35370</v>
      </c>
      <c r="EF21" s="237">
        <f>'BAR BB| Open rates'!EF21*0.9</f>
        <v>35370</v>
      </c>
      <c r="EG21" s="237">
        <f>'BAR BB| Open rates'!EG21*0.9</f>
        <v>29160</v>
      </c>
      <c r="EH21" s="237">
        <f>'BAR BB| Open rates'!EH21*0.9</f>
        <v>27360</v>
      </c>
      <c r="EI21" s="237">
        <f>'BAR BB| Open rates'!EI21*0.9</f>
        <v>27360</v>
      </c>
      <c r="EJ21" s="237">
        <f>'BAR BB| Open rates'!EJ21*0.9</f>
        <v>27360</v>
      </c>
      <c r="EK21" s="237">
        <f>'BAR BB| Open rates'!EK21*0.9</f>
        <v>27360</v>
      </c>
      <c r="EL21" s="237">
        <f>'BAR BB| Open rates'!EL21*0.9</f>
        <v>28260</v>
      </c>
      <c r="EM21" s="237">
        <f>'BAR BB| Open rates'!EM21*0.9</f>
        <v>28260</v>
      </c>
      <c r="EN21" s="237">
        <f>'BAR BB| Open rates'!EN21*0.9</f>
        <v>27360</v>
      </c>
      <c r="EO21" s="237">
        <f>'BAR BB| Open rates'!EO21*0.9</f>
        <v>27360</v>
      </c>
      <c r="EP21" s="237">
        <f>'BAR BB| Open rates'!EP21*0.9</f>
        <v>27360</v>
      </c>
      <c r="EQ21" s="237">
        <f>'BAR BB| Open rates'!EQ21*0.9</f>
        <v>27360</v>
      </c>
      <c r="ER21" s="237">
        <f>'BAR BB| Open rates'!ER21*0.9</f>
        <v>27360</v>
      </c>
      <c r="ES21" s="237">
        <f>'BAR BB| Open rates'!ES21*0.9</f>
        <v>28260</v>
      </c>
      <c r="ET21" s="237">
        <f>'BAR BB| Open rates'!ET21*0.9</f>
        <v>28260</v>
      </c>
      <c r="EU21" s="237">
        <f>'BAR BB| Open rates'!EU21*0.9</f>
        <v>27360</v>
      </c>
      <c r="EV21" s="237">
        <f>'BAR BB| Open rates'!EV21*0.9</f>
        <v>27360</v>
      </c>
      <c r="EW21" s="237">
        <f>'BAR BB| Open rates'!EW21*0.9</f>
        <v>27360</v>
      </c>
      <c r="EX21" s="237">
        <f>'BAR BB| Open rates'!EX21*0.9</f>
        <v>27360</v>
      </c>
      <c r="EY21" s="237">
        <f>'BAR BB| Open rates'!EY21*0.9</f>
        <v>27360</v>
      </c>
      <c r="EZ21" s="237">
        <f>'BAR BB| Open rates'!EZ21*0.9</f>
        <v>28260</v>
      </c>
      <c r="FA21" s="237">
        <f>'BAR BB| Open rates'!FA21*0.9</f>
        <v>28260</v>
      </c>
      <c r="FB21" s="237">
        <f>'BAR BB| Open rates'!FB21*0.9</f>
        <v>27360</v>
      </c>
      <c r="FC21" s="237">
        <f>'BAR BB| Open rates'!FC21*0.9</f>
        <v>27360</v>
      </c>
      <c r="FD21" s="237">
        <f>'BAR BB| Open rates'!FD21*0.9</f>
        <v>27360</v>
      </c>
      <c r="FE21" s="237">
        <f>'BAR BB| Open rates'!FE21*0.9</f>
        <v>27360</v>
      </c>
      <c r="FF21" s="237">
        <f>'BAR BB| Open rates'!FF21*0.9</f>
        <v>27360</v>
      </c>
      <c r="FG21" s="237">
        <f>'BAR BB| Open rates'!FG21*0.9</f>
        <v>28260</v>
      </c>
      <c r="FH21" s="237">
        <f>'BAR BB| Open rates'!FH21*0.9</f>
        <v>28260</v>
      </c>
      <c r="FI21" s="237">
        <f>'BAR BB| Open rates'!FI21*0.9</f>
        <v>27360</v>
      </c>
      <c r="FJ21" s="237">
        <f>'BAR BB| Open rates'!FJ21*0.9</f>
        <v>27360</v>
      </c>
      <c r="FK21" s="237">
        <f>'BAR BB| Open rates'!FK21*0.9</f>
        <v>27360</v>
      </c>
      <c r="FL21" s="237">
        <f>'BAR BB| Open rates'!FL21*0.9</f>
        <v>27360</v>
      </c>
      <c r="FM21" s="237">
        <f>'BAR BB| Open rates'!FM21*0.9</f>
        <v>27360</v>
      </c>
      <c r="FN21" s="237">
        <f>'BAR BB| Open rates'!FN21*0.9</f>
        <v>28260</v>
      </c>
      <c r="FO21" s="237">
        <f>'BAR BB| Open rates'!FO21*0.9</f>
        <v>28260</v>
      </c>
      <c r="FP21" s="237">
        <f>'BAR BB| Open rates'!FP21*0.9</f>
        <v>27360</v>
      </c>
      <c r="FQ21" s="237">
        <f>'BAR BB| Open rates'!FQ21*0.9</f>
        <v>27360</v>
      </c>
      <c r="FR21" s="237">
        <f>'BAR BB| Open rates'!FR21*0.9</f>
        <v>27360</v>
      </c>
      <c r="FS21" s="237">
        <f>'BAR BB| Open rates'!FS21*0.9</f>
        <v>27360</v>
      </c>
      <c r="FT21" s="237">
        <f>'BAR BB| Open rates'!FT21*0.9</f>
        <v>27360</v>
      </c>
      <c r="FU21" s="237">
        <f>'BAR BB| Open rates'!FU21*0.9</f>
        <v>28260</v>
      </c>
      <c r="FV21" s="237">
        <f>'BAR BB| Open rates'!FV21*0.9</f>
        <v>28260</v>
      </c>
      <c r="FW21" s="237">
        <f>'BAR BB| Open rates'!FW21*0.9</f>
        <v>31590</v>
      </c>
      <c r="FX21" s="237">
        <f>'BAR BB| Open rates'!FX21*0.9</f>
        <v>31590</v>
      </c>
      <c r="FY21" s="237">
        <f>'BAR BB| Open rates'!FY21*0.9</f>
        <v>31590</v>
      </c>
      <c r="FZ21" s="237">
        <f>'BAR BB| Open rates'!FZ21*0.9</f>
        <v>31590</v>
      </c>
      <c r="GA21" s="237">
        <f>'BAR BB| Open rates'!GA21*0.9</f>
        <v>31590</v>
      </c>
      <c r="GB21" s="237">
        <f>'BAR BB| Open rates'!GB21*0.9</f>
        <v>33570</v>
      </c>
      <c r="GC21" s="237">
        <f>'BAR BB| Open rates'!GC21*0.9</f>
        <v>33570</v>
      </c>
      <c r="GD21" s="237">
        <f>'BAR BB| Open rates'!GD21*0.9</f>
        <v>33570</v>
      </c>
      <c r="GE21" s="237">
        <f>'BAR BB| Open rates'!GE21*0.9</f>
        <v>33570</v>
      </c>
    </row>
    <row r="22" spans="1:187" s="36" customFormat="1" ht="12" customHeight="1" x14ac:dyDescent="0.2">
      <c r="A22" s="236" t="s">
        <v>180</v>
      </c>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row>
    <row r="23" spans="1:187" s="36" customFormat="1" ht="12" customHeight="1" x14ac:dyDescent="0.2">
      <c r="A23" s="237">
        <v>1</v>
      </c>
      <c r="B23" s="237">
        <f>'BAR BB| Open rates'!B23*0.9</f>
        <v>47160</v>
      </c>
      <c r="C23" s="237">
        <f>'BAR BB| Open rates'!C23*0.9</f>
        <v>47160</v>
      </c>
      <c r="D23" s="237">
        <f>'BAR BB| Open rates'!D23*0.9</f>
        <v>44730</v>
      </c>
      <c r="E23" s="237">
        <f>'BAR BB| Open rates'!E23*0.9</f>
        <v>44730</v>
      </c>
      <c r="F23" s="237">
        <f>'BAR BB| Open rates'!F23*0.9</f>
        <v>42750</v>
      </c>
      <c r="G23" s="237">
        <f>'BAR BB| Open rates'!G23*0.9</f>
        <v>44730</v>
      </c>
      <c r="H23" s="237">
        <f>'BAR BB| Open rates'!H23*0.9</f>
        <v>44730</v>
      </c>
      <c r="I23" s="237">
        <f>'BAR BB| Open rates'!I23*0.9</f>
        <v>46530</v>
      </c>
      <c r="J23" s="237">
        <f>'BAR BB| Open rates'!J23*0.9</f>
        <v>46530</v>
      </c>
      <c r="K23" s="237">
        <f>'BAR BB| Open rates'!K23*0.9</f>
        <v>44730</v>
      </c>
      <c r="L23" s="237">
        <f>'BAR BB| Open rates'!L23*0.9</f>
        <v>44730</v>
      </c>
      <c r="M23" s="237">
        <f>'BAR BB| Open rates'!M23*0.9</f>
        <v>44730</v>
      </c>
      <c r="N23" s="237">
        <f>'BAR BB| Open rates'!N23*0.9</f>
        <v>44730</v>
      </c>
      <c r="O23" s="237">
        <f>'BAR BB| Open rates'!O23*0.9</f>
        <v>44730</v>
      </c>
      <c r="P23" s="237">
        <f>'BAR BB| Open rates'!P23*0.9</f>
        <v>46530</v>
      </c>
      <c r="Q23" s="237">
        <f>'BAR BB| Open rates'!Q23*0.9</f>
        <v>46530</v>
      </c>
      <c r="R23" s="237">
        <f>'BAR BB| Open rates'!R23*0.9</f>
        <v>46530</v>
      </c>
      <c r="S23" s="237">
        <f>'BAR BB| Open rates'!S23*0.9</f>
        <v>46530</v>
      </c>
      <c r="T23" s="237">
        <f>'BAR BB| Open rates'!T23*0.9</f>
        <v>46530</v>
      </c>
      <c r="U23" s="237">
        <f>'BAR BB| Open rates'!U23*0.9</f>
        <v>46530</v>
      </c>
      <c r="V23" s="237">
        <f>'BAR BB| Open rates'!V23*0.9</f>
        <v>46530</v>
      </c>
      <c r="W23" s="237">
        <f>'BAR BB| Open rates'!W23*0.9</f>
        <v>48330</v>
      </c>
      <c r="X23" s="237">
        <f>'BAR BB| Open rates'!X23*0.9</f>
        <v>48330</v>
      </c>
      <c r="Y23" s="237">
        <f>'BAR BB| Open rates'!Y23*0.9</f>
        <v>46530</v>
      </c>
      <c r="Z23" s="237">
        <f>'BAR BB| Open rates'!Z23*0.9</f>
        <v>46530</v>
      </c>
      <c r="AA23" s="237">
        <f>'BAR BB| Open rates'!AA23*0.9</f>
        <v>46530</v>
      </c>
      <c r="AB23" s="237">
        <f>'BAR BB| Open rates'!AB23*0.9</f>
        <v>46530</v>
      </c>
      <c r="AC23" s="237">
        <f>'BAR BB| Open rates'!AC23*0.9</f>
        <v>46530</v>
      </c>
      <c r="AD23" s="237">
        <f>'BAR BB| Open rates'!AD23*0.9</f>
        <v>48330</v>
      </c>
      <c r="AE23" s="237">
        <f>'BAR BB| Open rates'!AE23*0.9</f>
        <v>48330</v>
      </c>
      <c r="AF23" s="237">
        <f>'BAR BB| Open rates'!AF23*0.9</f>
        <v>46530</v>
      </c>
      <c r="AG23" s="237">
        <f>'BAR BB| Open rates'!AG23*0.9</f>
        <v>46530</v>
      </c>
      <c r="AH23" s="237">
        <f>'BAR BB| Open rates'!AH23*0.9</f>
        <v>46530</v>
      </c>
      <c r="AI23" s="237">
        <f>'BAR BB| Open rates'!AI23*0.9</f>
        <v>46530</v>
      </c>
      <c r="AJ23" s="237">
        <f>'BAR BB| Open rates'!AJ23*0.9</f>
        <v>46530</v>
      </c>
      <c r="AK23" s="237">
        <f>'BAR BB| Open rates'!AK23*0.9</f>
        <v>48330</v>
      </c>
      <c r="AL23" s="237">
        <f>'BAR BB| Open rates'!AL23*0.9</f>
        <v>48330</v>
      </c>
      <c r="AM23" s="237">
        <f>'BAR BB| Open rates'!AM23*0.9</f>
        <v>46530</v>
      </c>
      <c r="AN23" s="237">
        <f>'BAR BB| Open rates'!AN23*0.9</f>
        <v>46530</v>
      </c>
      <c r="AO23" s="237">
        <f>'BAR BB| Open rates'!AO23*0.9</f>
        <v>46530</v>
      </c>
      <c r="AP23" s="237">
        <f>'BAR BB| Open rates'!AP23*0.9</f>
        <v>46530</v>
      </c>
      <c r="AQ23" s="237">
        <f>'BAR BB| Open rates'!AQ23*0.9</f>
        <v>46530</v>
      </c>
      <c r="AR23" s="237">
        <f>'BAR BB| Open rates'!AR23*0.9</f>
        <v>48330</v>
      </c>
      <c r="AS23" s="237">
        <f>'BAR BB| Open rates'!AS23*0.9</f>
        <v>48330</v>
      </c>
      <c r="AT23" s="237">
        <f>'BAR BB| Open rates'!AT23*0.9</f>
        <v>46530</v>
      </c>
      <c r="AU23" s="237">
        <f>'BAR BB| Open rates'!AU23*0.9</f>
        <v>46530</v>
      </c>
      <c r="AV23" s="237">
        <f>'BAR BB| Open rates'!AV23*0.9</f>
        <v>46530</v>
      </c>
      <c r="AW23" s="237">
        <f>'BAR BB| Open rates'!AW23*0.9</f>
        <v>46530</v>
      </c>
      <c r="AX23" s="237">
        <f>'BAR BB| Open rates'!AX23*0.9</f>
        <v>46530</v>
      </c>
      <c r="AY23" s="237">
        <f>'BAR BB| Open rates'!AY23*0.9</f>
        <v>48330</v>
      </c>
      <c r="AZ23" s="237">
        <f>'BAR BB| Open rates'!AZ23*0.9</f>
        <v>48330</v>
      </c>
      <c r="BA23" s="237">
        <f>'BAR BB| Open rates'!BA23*0.9</f>
        <v>46530</v>
      </c>
      <c r="BB23" s="237">
        <f>'BAR BB| Open rates'!BB23*0.9</f>
        <v>46530</v>
      </c>
      <c r="BC23" s="237">
        <f>'BAR BB| Open rates'!BC23*0.9</f>
        <v>46530</v>
      </c>
      <c r="BD23" s="237">
        <f>'BAR BB| Open rates'!BD23*0.9</f>
        <v>46530</v>
      </c>
      <c r="BE23" s="237">
        <f>'BAR BB| Open rates'!BE23*0.9</f>
        <v>46530</v>
      </c>
      <c r="BF23" s="237">
        <f>'BAR BB| Open rates'!BF23*0.9</f>
        <v>48330</v>
      </c>
      <c r="BG23" s="237">
        <f>'BAR BB| Open rates'!BG23*0.9</f>
        <v>48330</v>
      </c>
      <c r="BH23" s="237">
        <f>'BAR BB| Open rates'!BH23*0.9</f>
        <v>43650</v>
      </c>
      <c r="BI23" s="237">
        <f>'BAR BB| Open rates'!BI23*0.9</f>
        <v>43650</v>
      </c>
      <c r="BJ23" s="237">
        <f>'BAR BB| Open rates'!BJ23*0.9</f>
        <v>43650</v>
      </c>
      <c r="BK23" s="237">
        <f>'BAR BB| Open rates'!BK23*0.9</f>
        <v>43650</v>
      </c>
      <c r="BL23" s="237">
        <f>'BAR BB| Open rates'!BL23*0.9</f>
        <v>43650</v>
      </c>
      <c r="BM23" s="237">
        <f>'BAR BB| Open rates'!BM23*0.9</f>
        <v>44730</v>
      </c>
      <c r="BN23" s="237">
        <f>'BAR BB| Open rates'!BN23*0.9</f>
        <v>44730</v>
      </c>
      <c r="BO23" s="237">
        <f>'BAR BB| Open rates'!BO23*0.9</f>
        <v>42750</v>
      </c>
      <c r="BP23" s="237">
        <f>'BAR BB| Open rates'!BP23*0.9</f>
        <v>42750</v>
      </c>
      <c r="BQ23" s="237">
        <f>'BAR BB| Open rates'!BQ23*0.9</f>
        <v>39330</v>
      </c>
      <c r="BR23" s="237">
        <f>'BAR BB| Open rates'!BR23*0.9</f>
        <v>39330</v>
      </c>
      <c r="BS23" s="237">
        <f>'BAR BB| Open rates'!BS23*0.9</f>
        <v>39330</v>
      </c>
      <c r="BT23" s="237">
        <f>'BAR BB| Open rates'!BT23*0.9</f>
        <v>39330</v>
      </c>
      <c r="BU23" s="237">
        <f>'BAR BB| Open rates'!BU23*0.9</f>
        <v>39330</v>
      </c>
      <c r="BV23" s="237">
        <f>'BAR BB| Open rates'!BV23*0.9</f>
        <v>37350</v>
      </c>
      <c r="BW23" s="237">
        <f>'BAR BB| Open rates'!BW23*0.9</f>
        <v>37350</v>
      </c>
      <c r="BX23" s="237">
        <f>'BAR BB| Open rates'!BX23*0.9</f>
        <v>37350</v>
      </c>
      <c r="BY23" s="237">
        <f>'BAR BB| Open rates'!BY23*0.9</f>
        <v>37350</v>
      </c>
      <c r="BZ23" s="237">
        <f>'BAR BB| Open rates'!BZ23*0.9</f>
        <v>37350</v>
      </c>
      <c r="CA23" s="237">
        <f>'BAR BB| Open rates'!CA23*0.9</f>
        <v>39330</v>
      </c>
      <c r="CB23" s="237">
        <f>'BAR BB| Open rates'!CB23*0.9</f>
        <v>39330</v>
      </c>
      <c r="CC23" s="237">
        <f>'BAR BB| Open rates'!CC23*0.9</f>
        <v>37350</v>
      </c>
      <c r="CD23" s="237">
        <f>'BAR BB| Open rates'!CD23*0.9</f>
        <v>37350</v>
      </c>
      <c r="CE23" s="237">
        <f>'BAR BB| Open rates'!CE23*0.9</f>
        <v>37350</v>
      </c>
      <c r="CF23" s="237">
        <f>'BAR BB| Open rates'!CF23*0.9</f>
        <v>37350</v>
      </c>
      <c r="CG23" s="237">
        <f>'BAR BB| Open rates'!CG23*0.9</f>
        <v>37350</v>
      </c>
      <c r="CH23" s="237">
        <f>'BAR BB| Open rates'!CH23*0.9</f>
        <v>39330</v>
      </c>
      <c r="CI23" s="237">
        <f>'BAR BB| Open rates'!CI23*0.9</f>
        <v>39330</v>
      </c>
      <c r="CJ23" s="237">
        <f>'BAR BB| Open rates'!CJ23*0.9</f>
        <v>37350</v>
      </c>
      <c r="CK23" s="237">
        <f>'BAR BB| Open rates'!CK23*0.9</f>
        <v>37350</v>
      </c>
      <c r="CL23" s="237">
        <f>'BAR BB| Open rates'!CL23*0.9</f>
        <v>37350</v>
      </c>
      <c r="CM23" s="237">
        <f>'BAR BB| Open rates'!CM23*0.9</f>
        <v>37350</v>
      </c>
      <c r="CN23" s="237">
        <f>'BAR BB| Open rates'!CN23*0.9</f>
        <v>37350</v>
      </c>
      <c r="CO23" s="237">
        <f>'BAR BB| Open rates'!CO23*0.9</f>
        <v>39330</v>
      </c>
      <c r="CP23" s="237">
        <f>'BAR BB| Open rates'!CP23*0.9</f>
        <v>39330</v>
      </c>
      <c r="CQ23" s="237">
        <f>'BAR BB| Open rates'!CQ23*0.9</f>
        <v>37350</v>
      </c>
      <c r="CR23" s="237">
        <f>'BAR BB| Open rates'!CR23*0.9</f>
        <v>37350</v>
      </c>
      <c r="CS23" s="237">
        <f>'BAR BB| Open rates'!CS23*0.9</f>
        <v>37350</v>
      </c>
      <c r="CT23" s="237">
        <f>'BAR BB| Open rates'!CT23*0.9</f>
        <v>37350</v>
      </c>
      <c r="CU23" s="237">
        <f>'BAR BB| Open rates'!CU23*0.9</f>
        <v>35820</v>
      </c>
      <c r="CV23" s="237">
        <f>'BAR BB| Open rates'!CV23*0.9</f>
        <v>35820</v>
      </c>
      <c r="CW23" s="237">
        <f>'BAR BB| Open rates'!CW23*0.9</f>
        <v>35820</v>
      </c>
      <c r="CX23" s="237">
        <f>'BAR BB| Open rates'!CX23*0.9</f>
        <v>34020</v>
      </c>
      <c r="CY23" s="237">
        <f>'BAR BB| Open rates'!CY23*0.9</f>
        <v>34020</v>
      </c>
      <c r="CZ23" s="237">
        <f>'BAR BB| Open rates'!CZ23*0.9</f>
        <v>34020</v>
      </c>
      <c r="DA23" s="237">
        <f>'BAR BB| Open rates'!DA23*0.9</f>
        <v>34020</v>
      </c>
      <c r="DB23" s="237">
        <f>'BAR BB| Open rates'!DB23*0.9</f>
        <v>34020</v>
      </c>
      <c r="DC23" s="237">
        <f>'BAR BB| Open rates'!DC23*0.9</f>
        <v>35820</v>
      </c>
      <c r="DD23" s="237">
        <f>'BAR BB| Open rates'!DD23*0.9</f>
        <v>35820</v>
      </c>
      <c r="DE23" s="237">
        <f>'BAR BB| Open rates'!DE23*0.9</f>
        <v>34020</v>
      </c>
      <c r="DF23" s="237">
        <f>'BAR BB| Open rates'!DF23*0.9</f>
        <v>34020</v>
      </c>
      <c r="DG23" s="237">
        <f>'BAR BB| Open rates'!DG23*0.9</f>
        <v>34020</v>
      </c>
      <c r="DH23" s="237">
        <f>'BAR BB| Open rates'!DH23*0.9</f>
        <v>34020</v>
      </c>
      <c r="DI23" s="237">
        <f>'BAR BB| Open rates'!DI23*0.9</f>
        <v>34020</v>
      </c>
      <c r="DJ23" s="237">
        <f>'BAR BB| Open rates'!DJ23*0.9</f>
        <v>35820</v>
      </c>
      <c r="DK23" s="237">
        <f>'BAR BB| Open rates'!DK23*0.9</f>
        <v>35820</v>
      </c>
      <c r="DL23" s="237">
        <f>'BAR BB| Open rates'!DL23*0.9</f>
        <v>34020</v>
      </c>
      <c r="DM23" s="237">
        <f>'BAR BB| Open rates'!DM23*0.9</f>
        <v>34020</v>
      </c>
      <c r="DN23" s="237">
        <f>'BAR BB| Open rates'!DN23*0.9</f>
        <v>34020</v>
      </c>
      <c r="DO23" s="237">
        <f>'BAR BB| Open rates'!DO23*0.9</f>
        <v>34020</v>
      </c>
      <c r="DP23" s="237">
        <f>'BAR BB| Open rates'!DP23*0.9</f>
        <v>34020</v>
      </c>
      <c r="DQ23" s="237">
        <f>'BAR BB| Open rates'!DQ23*0.9</f>
        <v>35820</v>
      </c>
      <c r="DR23" s="237">
        <f>'BAR BB| Open rates'!DR23*0.9</f>
        <v>35820</v>
      </c>
      <c r="DS23" s="237">
        <f>'BAR BB| Open rates'!DS23*0.9</f>
        <v>34020</v>
      </c>
      <c r="DT23" s="237">
        <f>'BAR BB| Open rates'!DT23*0.9</f>
        <v>34020</v>
      </c>
      <c r="DU23" s="237">
        <f>'BAR BB| Open rates'!DU23*0.9</f>
        <v>34020</v>
      </c>
      <c r="DV23" s="237">
        <f>'BAR BB| Open rates'!DV23*0.9</f>
        <v>34020</v>
      </c>
      <c r="DW23" s="237">
        <f>'BAR BB| Open rates'!DW23*0.9</f>
        <v>34020</v>
      </c>
      <c r="DX23" s="237">
        <f>'BAR BB| Open rates'!DX23*0.9</f>
        <v>35820</v>
      </c>
      <c r="DY23" s="237">
        <f>'BAR BB| Open rates'!DY23*0.9</f>
        <v>35820</v>
      </c>
      <c r="DZ23" s="237">
        <f>'BAR BB| Open rates'!DZ23*0.9</f>
        <v>37350</v>
      </c>
      <c r="EA23" s="237">
        <f>'BAR BB| Open rates'!EA23*0.9</f>
        <v>37350</v>
      </c>
      <c r="EB23" s="237">
        <f>'BAR BB| Open rates'!EB23*0.9</f>
        <v>37350</v>
      </c>
      <c r="EC23" s="237">
        <f>'BAR BB| Open rates'!EC23*0.9</f>
        <v>39330</v>
      </c>
      <c r="ED23" s="237">
        <f>'BAR BB| Open rates'!ED23*0.9</f>
        <v>39330</v>
      </c>
      <c r="EE23" s="237">
        <f>'BAR BB| Open rates'!EE23*0.9</f>
        <v>39330</v>
      </c>
      <c r="EF23" s="237">
        <f>'BAR BB| Open rates'!EF23*0.9</f>
        <v>39330</v>
      </c>
      <c r="EG23" s="237">
        <f>'BAR BB| Open rates'!EG23*0.9</f>
        <v>33120</v>
      </c>
      <c r="EH23" s="237">
        <f>'BAR BB| Open rates'!EH23*0.9</f>
        <v>31320</v>
      </c>
      <c r="EI23" s="237">
        <f>'BAR BB| Open rates'!EI23*0.9</f>
        <v>31320</v>
      </c>
      <c r="EJ23" s="237">
        <f>'BAR BB| Open rates'!EJ23*0.9</f>
        <v>31320</v>
      </c>
      <c r="EK23" s="237">
        <f>'BAR BB| Open rates'!EK23*0.9</f>
        <v>31320</v>
      </c>
      <c r="EL23" s="237">
        <f>'BAR BB| Open rates'!EL23*0.9</f>
        <v>32220</v>
      </c>
      <c r="EM23" s="237">
        <f>'BAR BB| Open rates'!EM23*0.9</f>
        <v>32220</v>
      </c>
      <c r="EN23" s="237">
        <f>'BAR BB| Open rates'!EN23*0.9</f>
        <v>31320</v>
      </c>
      <c r="EO23" s="237">
        <f>'BAR BB| Open rates'!EO23*0.9</f>
        <v>31320</v>
      </c>
      <c r="EP23" s="237">
        <f>'BAR BB| Open rates'!EP23*0.9</f>
        <v>31320</v>
      </c>
      <c r="EQ23" s="237">
        <f>'BAR BB| Open rates'!EQ23*0.9</f>
        <v>31320</v>
      </c>
      <c r="ER23" s="237">
        <f>'BAR BB| Open rates'!ER23*0.9</f>
        <v>31320</v>
      </c>
      <c r="ES23" s="237">
        <f>'BAR BB| Open rates'!ES23*0.9</f>
        <v>32220</v>
      </c>
      <c r="ET23" s="237">
        <f>'BAR BB| Open rates'!ET23*0.9</f>
        <v>32220</v>
      </c>
      <c r="EU23" s="237">
        <f>'BAR BB| Open rates'!EU23*0.9</f>
        <v>31320</v>
      </c>
      <c r="EV23" s="237">
        <f>'BAR BB| Open rates'!EV23*0.9</f>
        <v>31320</v>
      </c>
      <c r="EW23" s="237">
        <f>'BAR BB| Open rates'!EW23*0.9</f>
        <v>31320</v>
      </c>
      <c r="EX23" s="237">
        <f>'BAR BB| Open rates'!EX23*0.9</f>
        <v>31320</v>
      </c>
      <c r="EY23" s="237">
        <f>'BAR BB| Open rates'!EY23*0.9</f>
        <v>31320</v>
      </c>
      <c r="EZ23" s="237">
        <f>'BAR BB| Open rates'!EZ23*0.9</f>
        <v>32220</v>
      </c>
      <c r="FA23" s="237">
        <f>'BAR BB| Open rates'!FA23*0.9</f>
        <v>32220</v>
      </c>
      <c r="FB23" s="237">
        <f>'BAR BB| Open rates'!FB23*0.9</f>
        <v>31320</v>
      </c>
      <c r="FC23" s="237">
        <f>'BAR BB| Open rates'!FC23*0.9</f>
        <v>31320</v>
      </c>
      <c r="FD23" s="237">
        <f>'BAR BB| Open rates'!FD23*0.9</f>
        <v>31320</v>
      </c>
      <c r="FE23" s="237">
        <f>'BAR BB| Open rates'!FE23*0.9</f>
        <v>31320</v>
      </c>
      <c r="FF23" s="237">
        <f>'BAR BB| Open rates'!FF23*0.9</f>
        <v>31320</v>
      </c>
      <c r="FG23" s="237">
        <f>'BAR BB| Open rates'!FG23*0.9</f>
        <v>32220</v>
      </c>
      <c r="FH23" s="237">
        <f>'BAR BB| Open rates'!FH23*0.9</f>
        <v>32220</v>
      </c>
      <c r="FI23" s="237">
        <f>'BAR BB| Open rates'!FI23*0.9</f>
        <v>31320</v>
      </c>
      <c r="FJ23" s="237">
        <f>'BAR BB| Open rates'!FJ23*0.9</f>
        <v>31320</v>
      </c>
      <c r="FK23" s="237">
        <f>'BAR BB| Open rates'!FK23*0.9</f>
        <v>31320</v>
      </c>
      <c r="FL23" s="237">
        <f>'BAR BB| Open rates'!FL23*0.9</f>
        <v>31320</v>
      </c>
      <c r="FM23" s="237">
        <f>'BAR BB| Open rates'!FM23*0.9</f>
        <v>31320</v>
      </c>
      <c r="FN23" s="237">
        <f>'BAR BB| Open rates'!FN23*0.9</f>
        <v>32220</v>
      </c>
      <c r="FO23" s="237">
        <f>'BAR BB| Open rates'!FO23*0.9</f>
        <v>32220</v>
      </c>
      <c r="FP23" s="237">
        <f>'BAR BB| Open rates'!FP23*0.9</f>
        <v>31320</v>
      </c>
      <c r="FQ23" s="237">
        <f>'BAR BB| Open rates'!FQ23*0.9</f>
        <v>31320</v>
      </c>
      <c r="FR23" s="237">
        <f>'BAR BB| Open rates'!FR23*0.9</f>
        <v>31320</v>
      </c>
      <c r="FS23" s="237">
        <f>'BAR BB| Open rates'!FS23*0.9</f>
        <v>31320</v>
      </c>
      <c r="FT23" s="237">
        <f>'BAR BB| Open rates'!FT23*0.9</f>
        <v>31320</v>
      </c>
      <c r="FU23" s="237">
        <f>'BAR BB| Open rates'!FU23*0.9</f>
        <v>32220</v>
      </c>
      <c r="FV23" s="237">
        <f>'BAR BB| Open rates'!FV23*0.9</f>
        <v>32220</v>
      </c>
      <c r="FW23" s="237">
        <f>'BAR BB| Open rates'!FW23*0.9</f>
        <v>35550</v>
      </c>
      <c r="FX23" s="237">
        <f>'BAR BB| Open rates'!FX23*0.9</f>
        <v>35550</v>
      </c>
      <c r="FY23" s="237">
        <f>'BAR BB| Open rates'!FY23*0.9</f>
        <v>35550</v>
      </c>
      <c r="FZ23" s="237">
        <f>'BAR BB| Open rates'!FZ23*0.9</f>
        <v>35550</v>
      </c>
      <c r="GA23" s="237">
        <f>'BAR BB| Open rates'!GA23*0.9</f>
        <v>35550</v>
      </c>
      <c r="GB23" s="237">
        <f>'BAR BB| Open rates'!GB23*0.9</f>
        <v>37530</v>
      </c>
      <c r="GC23" s="237">
        <f>'BAR BB| Open rates'!GC23*0.9</f>
        <v>37530</v>
      </c>
      <c r="GD23" s="237">
        <f>'BAR BB| Open rates'!GD23*0.9</f>
        <v>37530</v>
      </c>
      <c r="GE23" s="237">
        <f>'BAR BB| Open rates'!GE23*0.9</f>
        <v>37530</v>
      </c>
    </row>
    <row r="24" spans="1:187" s="36" customFormat="1" ht="12" customHeight="1" x14ac:dyDescent="0.2">
      <c r="A24" s="237">
        <v>2</v>
      </c>
      <c r="B24" s="237">
        <f>'BAR BB| Open rates'!B24*0.9</f>
        <v>49860</v>
      </c>
      <c r="C24" s="237">
        <f>'BAR BB| Open rates'!C24*0.9</f>
        <v>49860</v>
      </c>
      <c r="D24" s="237">
        <f>'BAR BB| Open rates'!D24*0.9</f>
        <v>47430</v>
      </c>
      <c r="E24" s="237">
        <f>'BAR BB| Open rates'!E24*0.9</f>
        <v>47430</v>
      </c>
      <c r="F24" s="237">
        <f>'BAR BB| Open rates'!F24*0.9</f>
        <v>45450</v>
      </c>
      <c r="G24" s="237">
        <f>'BAR BB| Open rates'!G24*0.9</f>
        <v>47430</v>
      </c>
      <c r="H24" s="237">
        <f>'BAR BB| Open rates'!H24*0.9</f>
        <v>47430</v>
      </c>
      <c r="I24" s="237">
        <f>'BAR BB| Open rates'!I24*0.9</f>
        <v>49230</v>
      </c>
      <c r="J24" s="237">
        <f>'BAR BB| Open rates'!J24*0.9</f>
        <v>49230</v>
      </c>
      <c r="K24" s="237">
        <f>'BAR BB| Open rates'!K24*0.9</f>
        <v>47430</v>
      </c>
      <c r="L24" s="237">
        <f>'BAR BB| Open rates'!L24*0.9</f>
        <v>47430</v>
      </c>
      <c r="M24" s="237">
        <f>'BAR BB| Open rates'!M24*0.9</f>
        <v>47430</v>
      </c>
      <c r="N24" s="237">
        <f>'BAR BB| Open rates'!N24*0.9</f>
        <v>47430</v>
      </c>
      <c r="O24" s="237">
        <f>'BAR BB| Open rates'!O24*0.9</f>
        <v>47430</v>
      </c>
      <c r="P24" s="237">
        <f>'BAR BB| Open rates'!P24*0.9</f>
        <v>49230</v>
      </c>
      <c r="Q24" s="237">
        <f>'BAR BB| Open rates'!Q24*0.9</f>
        <v>49230</v>
      </c>
      <c r="R24" s="237">
        <f>'BAR BB| Open rates'!R24*0.9</f>
        <v>49230</v>
      </c>
      <c r="S24" s="237">
        <f>'BAR BB| Open rates'!S24*0.9</f>
        <v>49230</v>
      </c>
      <c r="T24" s="237">
        <f>'BAR BB| Open rates'!T24*0.9</f>
        <v>49230</v>
      </c>
      <c r="U24" s="237">
        <f>'BAR BB| Open rates'!U24*0.9</f>
        <v>49230</v>
      </c>
      <c r="V24" s="237">
        <f>'BAR BB| Open rates'!V24*0.9</f>
        <v>49230</v>
      </c>
      <c r="W24" s="237">
        <f>'BAR BB| Open rates'!W24*0.9</f>
        <v>51030</v>
      </c>
      <c r="X24" s="237">
        <f>'BAR BB| Open rates'!X24*0.9</f>
        <v>51030</v>
      </c>
      <c r="Y24" s="237">
        <f>'BAR BB| Open rates'!Y24*0.9</f>
        <v>49230</v>
      </c>
      <c r="Z24" s="237">
        <f>'BAR BB| Open rates'!Z24*0.9</f>
        <v>49230</v>
      </c>
      <c r="AA24" s="237">
        <f>'BAR BB| Open rates'!AA24*0.9</f>
        <v>49230</v>
      </c>
      <c r="AB24" s="237">
        <f>'BAR BB| Open rates'!AB24*0.9</f>
        <v>49230</v>
      </c>
      <c r="AC24" s="237">
        <f>'BAR BB| Open rates'!AC24*0.9</f>
        <v>49230</v>
      </c>
      <c r="AD24" s="237">
        <f>'BAR BB| Open rates'!AD24*0.9</f>
        <v>51030</v>
      </c>
      <c r="AE24" s="237">
        <f>'BAR BB| Open rates'!AE24*0.9</f>
        <v>51030</v>
      </c>
      <c r="AF24" s="237">
        <f>'BAR BB| Open rates'!AF24*0.9</f>
        <v>49230</v>
      </c>
      <c r="AG24" s="237">
        <f>'BAR BB| Open rates'!AG24*0.9</f>
        <v>49230</v>
      </c>
      <c r="AH24" s="237">
        <f>'BAR BB| Open rates'!AH24*0.9</f>
        <v>49230</v>
      </c>
      <c r="AI24" s="237">
        <f>'BAR BB| Open rates'!AI24*0.9</f>
        <v>49230</v>
      </c>
      <c r="AJ24" s="237">
        <f>'BAR BB| Open rates'!AJ24*0.9</f>
        <v>49230</v>
      </c>
      <c r="AK24" s="237">
        <f>'BAR BB| Open rates'!AK24*0.9</f>
        <v>51030</v>
      </c>
      <c r="AL24" s="237">
        <f>'BAR BB| Open rates'!AL24*0.9</f>
        <v>51030</v>
      </c>
      <c r="AM24" s="237">
        <f>'BAR BB| Open rates'!AM24*0.9</f>
        <v>49230</v>
      </c>
      <c r="AN24" s="237">
        <f>'BAR BB| Open rates'!AN24*0.9</f>
        <v>49230</v>
      </c>
      <c r="AO24" s="237">
        <f>'BAR BB| Open rates'!AO24*0.9</f>
        <v>49230</v>
      </c>
      <c r="AP24" s="237">
        <f>'BAR BB| Open rates'!AP24*0.9</f>
        <v>49230</v>
      </c>
      <c r="AQ24" s="237">
        <f>'BAR BB| Open rates'!AQ24*0.9</f>
        <v>49230</v>
      </c>
      <c r="AR24" s="237">
        <f>'BAR BB| Open rates'!AR24*0.9</f>
        <v>51030</v>
      </c>
      <c r="AS24" s="237">
        <f>'BAR BB| Open rates'!AS24*0.9</f>
        <v>51030</v>
      </c>
      <c r="AT24" s="237">
        <f>'BAR BB| Open rates'!AT24*0.9</f>
        <v>49230</v>
      </c>
      <c r="AU24" s="237">
        <f>'BAR BB| Open rates'!AU24*0.9</f>
        <v>49230</v>
      </c>
      <c r="AV24" s="237">
        <f>'BAR BB| Open rates'!AV24*0.9</f>
        <v>49230</v>
      </c>
      <c r="AW24" s="237">
        <f>'BAR BB| Open rates'!AW24*0.9</f>
        <v>49230</v>
      </c>
      <c r="AX24" s="237">
        <f>'BAR BB| Open rates'!AX24*0.9</f>
        <v>49230</v>
      </c>
      <c r="AY24" s="237">
        <f>'BAR BB| Open rates'!AY24*0.9</f>
        <v>51030</v>
      </c>
      <c r="AZ24" s="237">
        <f>'BAR BB| Open rates'!AZ24*0.9</f>
        <v>51030</v>
      </c>
      <c r="BA24" s="237">
        <f>'BAR BB| Open rates'!BA24*0.9</f>
        <v>49230</v>
      </c>
      <c r="BB24" s="237">
        <f>'BAR BB| Open rates'!BB24*0.9</f>
        <v>49230</v>
      </c>
      <c r="BC24" s="237">
        <f>'BAR BB| Open rates'!BC24*0.9</f>
        <v>49230</v>
      </c>
      <c r="BD24" s="237">
        <f>'BAR BB| Open rates'!BD24*0.9</f>
        <v>49230</v>
      </c>
      <c r="BE24" s="237">
        <f>'BAR BB| Open rates'!BE24*0.9</f>
        <v>49230</v>
      </c>
      <c r="BF24" s="237">
        <f>'BAR BB| Open rates'!BF24*0.9</f>
        <v>51030</v>
      </c>
      <c r="BG24" s="237">
        <f>'BAR BB| Open rates'!BG24*0.9</f>
        <v>51030</v>
      </c>
      <c r="BH24" s="237">
        <f>'BAR BB| Open rates'!BH24*0.9</f>
        <v>46350</v>
      </c>
      <c r="BI24" s="237">
        <f>'BAR BB| Open rates'!BI24*0.9</f>
        <v>46350</v>
      </c>
      <c r="BJ24" s="237">
        <f>'BAR BB| Open rates'!BJ24*0.9</f>
        <v>46350</v>
      </c>
      <c r="BK24" s="237">
        <f>'BAR BB| Open rates'!BK24*0.9</f>
        <v>46350</v>
      </c>
      <c r="BL24" s="237">
        <f>'BAR BB| Open rates'!BL24*0.9</f>
        <v>46350</v>
      </c>
      <c r="BM24" s="237">
        <f>'BAR BB| Open rates'!BM24*0.9</f>
        <v>47430</v>
      </c>
      <c r="BN24" s="237">
        <f>'BAR BB| Open rates'!BN24*0.9</f>
        <v>47430</v>
      </c>
      <c r="BO24" s="237">
        <f>'BAR BB| Open rates'!BO24*0.9</f>
        <v>45450</v>
      </c>
      <c r="BP24" s="237">
        <f>'BAR BB| Open rates'!BP24*0.9</f>
        <v>45450</v>
      </c>
      <c r="BQ24" s="237">
        <f>'BAR BB| Open rates'!BQ24*0.9</f>
        <v>42030</v>
      </c>
      <c r="BR24" s="237">
        <f>'BAR BB| Open rates'!BR24*0.9</f>
        <v>42030</v>
      </c>
      <c r="BS24" s="237">
        <f>'BAR BB| Open rates'!BS24*0.9</f>
        <v>42030</v>
      </c>
      <c r="BT24" s="237">
        <f>'BAR BB| Open rates'!BT24*0.9</f>
        <v>42030</v>
      </c>
      <c r="BU24" s="237">
        <f>'BAR BB| Open rates'!BU24*0.9</f>
        <v>42030</v>
      </c>
      <c r="BV24" s="237">
        <f>'BAR BB| Open rates'!BV24*0.9</f>
        <v>40050</v>
      </c>
      <c r="BW24" s="237">
        <f>'BAR BB| Open rates'!BW24*0.9</f>
        <v>40050</v>
      </c>
      <c r="BX24" s="237">
        <f>'BAR BB| Open rates'!BX24*0.9</f>
        <v>40050</v>
      </c>
      <c r="BY24" s="237">
        <f>'BAR BB| Open rates'!BY24*0.9</f>
        <v>40050</v>
      </c>
      <c r="BZ24" s="237">
        <f>'BAR BB| Open rates'!BZ24*0.9</f>
        <v>40050</v>
      </c>
      <c r="CA24" s="237">
        <f>'BAR BB| Open rates'!CA24*0.9</f>
        <v>42030</v>
      </c>
      <c r="CB24" s="237">
        <f>'BAR BB| Open rates'!CB24*0.9</f>
        <v>42030</v>
      </c>
      <c r="CC24" s="237">
        <f>'BAR BB| Open rates'!CC24*0.9</f>
        <v>40050</v>
      </c>
      <c r="CD24" s="237">
        <f>'BAR BB| Open rates'!CD24*0.9</f>
        <v>40050</v>
      </c>
      <c r="CE24" s="237">
        <f>'BAR BB| Open rates'!CE24*0.9</f>
        <v>40050</v>
      </c>
      <c r="CF24" s="237">
        <f>'BAR BB| Open rates'!CF24*0.9</f>
        <v>40050</v>
      </c>
      <c r="CG24" s="237">
        <f>'BAR BB| Open rates'!CG24*0.9</f>
        <v>40050</v>
      </c>
      <c r="CH24" s="237">
        <f>'BAR BB| Open rates'!CH24*0.9</f>
        <v>42030</v>
      </c>
      <c r="CI24" s="237">
        <f>'BAR BB| Open rates'!CI24*0.9</f>
        <v>42030</v>
      </c>
      <c r="CJ24" s="237">
        <f>'BAR BB| Open rates'!CJ24*0.9</f>
        <v>40050</v>
      </c>
      <c r="CK24" s="237">
        <f>'BAR BB| Open rates'!CK24*0.9</f>
        <v>40050</v>
      </c>
      <c r="CL24" s="237">
        <f>'BAR BB| Open rates'!CL24*0.9</f>
        <v>40050</v>
      </c>
      <c r="CM24" s="237">
        <f>'BAR BB| Open rates'!CM24*0.9</f>
        <v>40050</v>
      </c>
      <c r="CN24" s="237">
        <f>'BAR BB| Open rates'!CN24*0.9</f>
        <v>40050</v>
      </c>
      <c r="CO24" s="237">
        <f>'BAR BB| Open rates'!CO24*0.9</f>
        <v>42030</v>
      </c>
      <c r="CP24" s="237">
        <f>'BAR BB| Open rates'!CP24*0.9</f>
        <v>42030</v>
      </c>
      <c r="CQ24" s="237">
        <f>'BAR BB| Open rates'!CQ24*0.9</f>
        <v>40050</v>
      </c>
      <c r="CR24" s="237">
        <f>'BAR BB| Open rates'!CR24*0.9</f>
        <v>40050</v>
      </c>
      <c r="CS24" s="237">
        <f>'BAR BB| Open rates'!CS24*0.9</f>
        <v>40050</v>
      </c>
      <c r="CT24" s="237">
        <f>'BAR BB| Open rates'!CT24*0.9</f>
        <v>40050</v>
      </c>
      <c r="CU24" s="237">
        <f>'BAR BB| Open rates'!CU24*0.9</f>
        <v>38520</v>
      </c>
      <c r="CV24" s="237">
        <f>'BAR BB| Open rates'!CV24*0.9</f>
        <v>38520</v>
      </c>
      <c r="CW24" s="237">
        <f>'BAR BB| Open rates'!CW24*0.9</f>
        <v>38520</v>
      </c>
      <c r="CX24" s="237">
        <f>'BAR BB| Open rates'!CX24*0.9</f>
        <v>36720</v>
      </c>
      <c r="CY24" s="237">
        <f>'BAR BB| Open rates'!CY24*0.9</f>
        <v>36720</v>
      </c>
      <c r="CZ24" s="237">
        <f>'BAR BB| Open rates'!CZ24*0.9</f>
        <v>36720</v>
      </c>
      <c r="DA24" s="237">
        <f>'BAR BB| Open rates'!DA24*0.9</f>
        <v>36720</v>
      </c>
      <c r="DB24" s="237">
        <f>'BAR BB| Open rates'!DB24*0.9</f>
        <v>36720</v>
      </c>
      <c r="DC24" s="237">
        <f>'BAR BB| Open rates'!DC24*0.9</f>
        <v>38520</v>
      </c>
      <c r="DD24" s="237">
        <f>'BAR BB| Open rates'!DD24*0.9</f>
        <v>38520</v>
      </c>
      <c r="DE24" s="237">
        <f>'BAR BB| Open rates'!DE24*0.9</f>
        <v>36720</v>
      </c>
      <c r="DF24" s="237">
        <f>'BAR BB| Open rates'!DF24*0.9</f>
        <v>36720</v>
      </c>
      <c r="DG24" s="237">
        <f>'BAR BB| Open rates'!DG24*0.9</f>
        <v>36720</v>
      </c>
      <c r="DH24" s="237">
        <f>'BAR BB| Open rates'!DH24*0.9</f>
        <v>36720</v>
      </c>
      <c r="DI24" s="237">
        <f>'BAR BB| Open rates'!DI24*0.9</f>
        <v>36720</v>
      </c>
      <c r="DJ24" s="237">
        <f>'BAR BB| Open rates'!DJ24*0.9</f>
        <v>38520</v>
      </c>
      <c r="DK24" s="237">
        <f>'BAR BB| Open rates'!DK24*0.9</f>
        <v>38520</v>
      </c>
      <c r="DL24" s="237">
        <f>'BAR BB| Open rates'!DL24*0.9</f>
        <v>36720</v>
      </c>
      <c r="DM24" s="237">
        <f>'BAR BB| Open rates'!DM24*0.9</f>
        <v>36720</v>
      </c>
      <c r="DN24" s="237">
        <f>'BAR BB| Open rates'!DN24*0.9</f>
        <v>36720</v>
      </c>
      <c r="DO24" s="237">
        <f>'BAR BB| Open rates'!DO24*0.9</f>
        <v>36720</v>
      </c>
      <c r="DP24" s="237">
        <f>'BAR BB| Open rates'!DP24*0.9</f>
        <v>36720</v>
      </c>
      <c r="DQ24" s="237">
        <f>'BAR BB| Open rates'!DQ24*0.9</f>
        <v>38520</v>
      </c>
      <c r="DR24" s="237">
        <f>'BAR BB| Open rates'!DR24*0.9</f>
        <v>38520</v>
      </c>
      <c r="DS24" s="237">
        <f>'BAR BB| Open rates'!DS24*0.9</f>
        <v>36720</v>
      </c>
      <c r="DT24" s="237">
        <f>'BAR BB| Open rates'!DT24*0.9</f>
        <v>36720</v>
      </c>
      <c r="DU24" s="237">
        <f>'BAR BB| Open rates'!DU24*0.9</f>
        <v>36720</v>
      </c>
      <c r="DV24" s="237">
        <f>'BAR BB| Open rates'!DV24*0.9</f>
        <v>36720</v>
      </c>
      <c r="DW24" s="237">
        <f>'BAR BB| Open rates'!DW24*0.9</f>
        <v>36720</v>
      </c>
      <c r="DX24" s="237">
        <f>'BAR BB| Open rates'!DX24*0.9</f>
        <v>38520</v>
      </c>
      <c r="DY24" s="237">
        <f>'BAR BB| Open rates'!DY24*0.9</f>
        <v>38520</v>
      </c>
      <c r="DZ24" s="237">
        <f>'BAR BB| Open rates'!DZ24*0.9</f>
        <v>40050</v>
      </c>
      <c r="EA24" s="237">
        <f>'BAR BB| Open rates'!EA24*0.9</f>
        <v>40050</v>
      </c>
      <c r="EB24" s="237">
        <f>'BAR BB| Open rates'!EB24*0.9</f>
        <v>40050</v>
      </c>
      <c r="EC24" s="237">
        <f>'BAR BB| Open rates'!EC24*0.9</f>
        <v>42030</v>
      </c>
      <c r="ED24" s="237">
        <f>'BAR BB| Open rates'!ED24*0.9</f>
        <v>42030</v>
      </c>
      <c r="EE24" s="237">
        <f>'BAR BB| Open rates'!EE24*0.9</f>
        <v>42030</v>
      </c>
      <c r="EF24" s="237">
        <f>'BAR BB| Open rates'!EF24*0.9</f>
        <v>42030</v>
      </c>
      <c r="EG24" s="237">
        <f>'BAR BB| Open rates'!EG24*0.9</f>
        <v>35820</v>
      </c>
      <c r="EH24" s="237">
        <f>'BAR BB| Open rates'!EH24*0.9</f>
        <v>34020</v>
      </c>
      <c r="EI24" s="237">
        <f>'BAR BB| Open rates'!EI24*0.9</f>
        <v>34020</v>
      </c>
      <c r="EJ24" s="237">
        <f>'BAR BB| Open rates'!EJ24*0.9</f>
        <v>34020</v>
      </c>
      <c r="EK24" s="237">
        <f>'BAR BB| Open rates'!EK24*0.9</f>
        <v>34020</v>
      </c>
      <c r="EL24" s="237">
        <f>'BAR BB| Open rates'!EL24*0.9</f>
        <v>34920</v>
      </c>
      <c r="EM24" s="237">
        <f>'BAR BB| Open rates'!EM24*0.9</f>
        <v>34920</v>
      </c>
      <c r="EN24" s="237">
        <f>'BAR BB| Open rates'!EN24*0.9</f>
        <v>34020</v>
      </c>
      <c r="EO24" s="237">
        <f>'BAR BB| Open rates'!EO24*0.9</f>
        <v>34020</v>
      </c>
      <c r="EP24" s="237">
        <f>'BAR BB| Open rates'!EP24*0.9</f>
        <v>34020</v>
      </c>
      <c r="EQ24" s="237">
        <f>'BAR BB| Open rates'!EQ24*0.9</f>
        <v>34020</v>
      </c>
      <c r="ER24" s="237">
        <f>'BAR BB| Open rates'!ER24*0.9</f>
        <v>34020</v>
      </c>
      <c r="ES24" s="237">
        <f>'BAR BB| Open rates'!ES24*0.9</f>
        <v>34920</v>
      </c>
      <c r="ET24" s="237">
        <f>'BAR BB| Open rates'!ET24*0.9</f>
        <v>34920</v>
      </c>
      <c r="EU24" s="237">
        <f>'BAR BB| Open rates'!EU24*0.9</f>
        <v>34020</v>
      </c>
      <c r="EV24" s="237">
        <f>'BAR BB| Open rates'!EV24*0.9</f>
        <v>34020</v>
      </c>
      <c r="EW24" s="237">
        <f>'BAR BB| Open rates'!EW24*0.9</f>
        <v>34020</v>
      </c>
      <c r="EX24" s="237">
        <f>'BAR BB| Open rates'!EX24*0.9</f>
        <v>34020</v>
      </c>
      <c r="EY24" s="237">
        <f>'BAR BB| Open rates'!EY24*0.9</f>
        <v>34020</v>
      </c>
      <c r="EZ24" s="237">
        <f>'BAR BB| Open rates'!EZ24*0.9</f>
        <v>34920</v>
      </c>
      <c r="FA24" s="237">
        <f>'BAR BB| Open rates'!FA24*0.9</f>
        <v>34920</v>
      </c>
      <c r="FB24" s="237">
        <f>'BAR BB| Open rates'!FB24*0.9</f>
        <v>34020</v>
      </c>
      <c r="FC24" s="237">
        <f>'BAR BB| Open rates'!FC24*0.9</f>
        <v>34020</v>
      </c>
      <c r="FD24" s="237">
        <f>'BAR BB| Open rates'!FD24*0.9</f>
        <v>34020</v>
      </c>
      <c r="FE24" s="237">
        <f>'BAR BB| Open rates'!FE24*0.9</f>
        <v>34020</v>
      </c>
      <c r="FF24" s="237">
        <f>'BAR BB| Open rates'!FF24*0.9</f>
        <v>34020</v>
      </c>
      <c r="FG24" s="237">
        <f>'BAR BB| Open rates'!FG24*0.9</f>
        <v>34920</v>
      </c>
      <c r="FH24" s="237">
        <f>'BAR BB| Open rates'!FH24*0.9</f>
        <v>34920</v>
      </c>
      <c r="FI24" s="237">
        <f>'BAR BB| Open rates'!FI24*0.9</f>
        <v>34020</v>
      </c>
      <c r="FJ24" s="237">
        <f>'BAR BB| Open rates'!FJ24*0.9</f>
        <v>34020</v>
      </c>
      <c r="FK24" s="237">
        <f>'BAR BB| Open rates'!FK24*0.9</f>
        <v>34020</v>
      </c>
      <c r="FL24" s="237">
        <f>'BAR BB| Open rates'!FL24*0.9</f>
        <v>34020</v>
      </c>
      <c r="FM24" s="237">
        <f>'BAR BB| Open rates'!FM24*0.9</f>
        <v>34020</v>
      </c>
      <c r="FN24" s="237">
        <f>'BAR BB| Open rates'!FN24*0.9</f>
        <v>34920</v>
      </c>
      <c r="FO24" s="237">
        <f>'BAR BB| Open rates'!FO24*0.9</f>
        <v>34920</v>
      </c>
      <c r="FP24" s="237">
        <f>'BAR BB| Open rates'!FP24*0.9</f>
        <v>34020</v>
      </c>
      <c r="FQ24" s="237">
        <f>'BAR BB| Open rates'!FQ24*0.9</f>
        <v>34020</v>
      </c>
      <c r="FR24" s="237">
        <f>'BAR BB| Open rates'!FR24*0.9</f>
        <v>34020</v>
      </c>
      <c r="FS24" s="237">
        <f>'BAR BB| Open rates'!FS24*0.9</f>
        <v>34020</v>
      </c>
      <c r="FT24" s="237">
        <f>'BAR BB| Open rates'!FT24*0.9</f>
        <v>34020</v>
      </c>
      <c r="FU24" s="237">
        <f>'BAR BB| Open rates'!FU24*0.9</f>
        <v>34920</v>
      </c>
      <c r="FV24" s="237">
        <f>'BAR BB| Open rates'!FV24*0.9</f>
        <v>34920</v>
      </c>
      <c r="FW24" s="237">
        <f>'BAR BB| Open rates'!FW24*0.9</f>
        <v>38250</v>
      </c>
      <c r="FX24" s="237">
        <f>'BAR BB| Open rates'!FX24*0.9</f>
        <v>38250</v>
      </c>
      <c r="FY24" s="237">
        <f>'BAR BB| Open rates'!FY24*0.9</f>
        <v>38250</v>
      </c>
      <c r="FZ24" s="237">
        <f>'BAR BB| Open rates'!FZ24*0.9</f>
        <v>38250</v>
      </c>
      <c r="GA24" s="237">
        <f>'BAR BB| Open rates'!GA24*0.9</f>
        <v>38250</v>
      </c>
      <c r="GB24" s="237">
        <f>'BAR BB| Open rates'!GB24*0.9</f>
        <v>40230</v>
      </c>
      <c r="GC24" s="237">
        <f>'BAR BB| Open rates'!GC24*0.9</f>
        <v>40230</v>
      </c>
      <c r="GD24" s="237">
        <f>'BAR BB| Open rates'!GD24*0.9</f>
        <v>40230</v>
      </c>
      <c r="GE24" s="237">
        <f>'BAR BB| Open rates'!GE24*0.9</f>
        <v>40230</v>
      </c>
    </row>
    <row r="25" spans="1:187" s="36" customFormat="1" ht="12" customHeight="1" x14ac:dyDescent="0.2">
      <c r="A25" s="237">
        <v>3</v>
      </c>
      <c r="B25" s="237">
        <f>'BAR BB| Open rates'!B25*0.9</f>
        <v>52560</v>
      </c>
      <c r="C25" s="237">
        <f>'BAR BB| Open rates'!C25*0.9</f>
        <v>52560</v>
      </c>
      <c r="D25" s="237">
        <f>'BAR BB| Open rates'!D25*0.9</f>
        <v>50130</v>
      </c>
      <c r="E25" s="237">
        <f>'BAR BB| Open rates'!E25*0.9</f>
        <v>50130</v>
      </c>
      <c r="F25" s="237">
        <f>'BAR BB| Open rates'!F25*0.9</f>
        <v>48150</v>
      </c>
      <c r="G25" s="237">
        <f>'BAR BB| Open rates'!G25*0.9</f>
        <v>50130</v>
      </c>
      <c r="H25" s="237">
        <f>'BAR BB| Open rates'!H25*0.9</f>
        <v>50130</v>
      </c>
      <c r="I25" s="237">
        <f>'BAR BB| Open rates'!I25*0.9</f>
        <v>51930</v>
      </c>
      <c r="J25" s="237">
        <f>'BAR BB| Open rates'!J25*0.9</f>
        <v>51930</v>
      </c>
      <c r="K25" s="237">
        <f>'BAR BB| Open rates'!K25*0.9</f>
        <v>50130</v>
      </c>
      <c r="L25" s="237">
        <f>'BAR BB| Open rates'!L25*0.9</f>
        <v>50130</v>
      </c>
      <c r="M25" s="237">
        <f>'BAR BB| Open rates'!M25*0.9</f>
        <v>50130</v>
      </c>
      <c r="N25" s="237">
        <f>'BAR BB| Open rates'!N25*0.9</f>
        <v>50130</v>
      </c>
      <c r="O25" s="237">
        <f>'BAR BB| Open rates'!O25*0.9</f>
        <v>50130</v>
      </c>
      <c r="P25" s="237">
        <f>'BAR BB| Open rates'!P25*0.9</f>
        <v>51930</v>
      </c>
      <c r="Q25" s="237">
        <f>'BAR BB| Open rates'!Q25*0.9</f>
        <v>51930</v>
      </c>
      <c r="R25" s="237">
        <f>'BAR BB| Open rates'!R25*0.9</f>
        <v>51930</v>
      </c>
      <c r="S25" s="237">
        <f>'BAR BB| Open rates'!S25*0.9</f>
        <v>51930</v>
      </c>
      <c r="T25" s="237">
        <f>'BAR BB| Open rates'!T25*0.9</f>
        <v>51930</v>
      </c>
      <c r="U25" s="237">
        <f>'BAR BB| Open rates'!U25*0.9</f>
        <v>51930</v>
      </c>
      <c r="V25" s="237">
        <f>'BAR BB| Open rates'!V25*0.9</f>
        <v>51930</v>
      </c>
      <c r="W25" s="237">
        <f>'BAR BB| Open rates'!W25*0.9</f>
        <v>53730</v>
      </c>
      <c r="X25" s="237">
        <f>'BAR BB| Open rates'!X25*0.9</f>
        <v>53730</v>
      </c>
      <c r="Y25" s="237">
        <f>'BAR BB| Open rates'!Y25*0.9</f>
        <v>51930</v>
      </c>
      <c r="Z25" s="237">
        <f>'BAR BB| Open rates'!Z25*0.9</f>
        <v>51930</v>
      </c>
      <c r="AA25" s="237">
        <f>'BAR BB| Open rates'!AA25*0.9</f>
        <v>51930</v>
      </c>
      <c r="AB25" s="237">
        <f>'BAR BB| Open rates'!AB25*0.9</f>
        <v>51930</v>
      </c>
      <c r="AC25" s="237">
        <f>'BAR BB| Open rates'!AC25*0.9</f>
        <v>51930</v>
      </c>
      <c r="AD25" s="237">
        <f>'BAR BB| Open rates'!AD25*0.9</f>
        <v>53730</v>
      </c>
      <c r="AE25" s="237">
        <f>'BAR BB| Open rates'!AE25*0.9</f>
        <v>53730</v>
      </c>
      <c r="AF25" s="237">
        <f>'BAR BB| Open rates'!AF25*0.9</f>
        <v>51930</v>
      </c>
      <c r="AG25" s="237">
        <f>'BAR BB| Open rates'!AG25*0.9</f>
        <v>51930</v>
      </c>
      <c r="AH25" s="237">
        <f>'BAR BB| Open rates'!AH25*0.9</f>
        <v>51930</v>
      </c>
      <c r="AI25" s="237">
        <f>'BAR BB| Open rates'!AI25*0.9</f>
        <v>51930</v>
      </c>
      <c r="AJ25" s="237">
        <f>'BAR BB| Open rates'!AJ25*0.9</f>
        <v>51930</v>
      </c>
      <c r="AK25" s="237">
        <f>'BAR BB| Open rates'!AK25*0.9</f>
        <v>53730</v>
      </c>
      <c r="AL25" s="237">
        <f>'BAR BB| Open rates'!AL25*0.9</f>
        <v>53730</v>
      </c>
      <c r="AM25" s="237">
        <f>'BAR BB| Open rates'!AM25*0.9</f>
        <v>51930</v>
      </c>
      <c r="AN25" s="237">
        <f>'BAR BB| Open rates'!AN25*0.9</f>
        <v>51930</v>
      </c>
      <c r="AO25" s="237">
        <f>'BAR BB| Open rates'!AO25*0.9</f>
        <v>51930</v>
      </c>
      <c r="AP25" s="237">
        <f>'BAR BB| Open rates'!AP25*0.9</f>
        <v>51930</v>
      </c>
      <c r="AQ25" s="237">
        <f>'BAR BB| Open rates'!AQ25*0.9</f>
        <v>51930</v>
      </c>
      <c r="AR25" s="237">
        <f>'BAR BB| Open rates'!AR25*0.9</f>
        <v>53730</v>
      </c>
      <c r="AS25" s="237">
        <f>'BAR BB| Open rates'!AS25*0.9</f>
        <v>53730</v>
      </c>
      <c r="AT25" s="237">
        <f>'BAR BB| Open rates'!AT25*0.9</f>
        <v>51930</v>
      </c>
      <c r="AU25" s="237">
        <f>'BAR BB| Open rates'!AU25*0.9</f>
        <v>51930</v>
      </c>
      <c r="AV25" s="237">
        <f>'BAR BB| Open rates'!AV25*0.9</f>
        <v>51930</v>
      </c>
      <c r="AW25" s="237">
        <f>'BAR BB| Open rates'!AW25*0.9</f>
        <v>51930</v>
      </c>
      <c r="AX25" s="237">
        <f>'BAR BB| Open rates'!AX25*0.9</f>
        <v>51930</v>
      </c>
      <c r="AY25" s="237">
        <f>'BAR BB| Open rates'!AY25*0.9</f>
        <v>53730</v>
      </c>
      <c r="AZ25" s="237">
        <f>'BAR BB| Open rates'!AZ25*0.9</f>
        <v>53730</v>
      </c>
      <c r="BA25" s="237">
        <f>'BAR BB| Open rates'!BA25*0.9</f>
        <v>51930</v>
      </c>
      <c r="BB25" s="237">
        <f>'BAR BB| Open rates'!BB25*0.9</f>
        <v>51930</v>
      </c>
      <c r="BC25" s="237">
        <f>'BAR BB| Open rates'!BC25*0.9</f>
        <v>51930</v>
      </c>
      <c r="BD25" s="237">
        <f>'BAR BB| Open rates'!BD25*0.9</f>
        <v>51930</v>
      </c>
      <c r="BE25" s="237">
        <f>'BAR BB| Open rates'!BE25*0.9</f>
        <v>51930</v>
      </c>
      <c r="BF25" s="237">
        <f>'BAR BB| Open rates'!BF25*0.9</f>
        <v>53730</v>
      </c>
      <c r="BG25" s="237">
        <f>'BAR BB| Open rates'!BG25*0.9</f>
        <v>53730</v>
      </c>
      <c r="BH25" s="237">
        <f>'BAR BB| Open rates'!BH25*0.9</f>
        <v>49050</v>
      </c>
      <c r="BI25" s="237">
        <f>'BAR BB| Open rates'!BI25*0.9</f>
        <v>49050</v>
      </c>
      <c r="BJ25" s="237">
        <f>'BAR BB| Open rates'!BJ25*0.9</f>
        <v>49050</v>
      </c>
      <c r="BK25" s="237">
        <f>'BAR BB| Open rates'!BK25*0.9</f>
        <v>49050</v>
      </c>
      <c r="BL25" s="237">
        <f>'BAR BB| Open rates'!BL25*0.9</f>
        <v>49050</v>
      </c>
      <c r="BM25" s="237">
        <f>'BAR BB| Open rates'!BM25*0.9</f>
        <v>50130</v>
      </c>
      <c r="BN25" s="237">
        <f>'BAR BB| Open rates'!BN25*0.9</f>
        <v>50130</v>
      </c>
      <c r="BO25" s="237">
        <f>'BAR BB| Open rates'!BO25*0.9</f>
        <v>48150</v>
      </c>
      <c r="BP25" s="237">
        <f>'BAR BB| Open rates'!BP25*0.9</f>
        <v>48150</v>
      </c>
      <c r="BQ25" s="237">
        <f>'BAR BB| Open rates'!BQ25*0.9</f>
        <v>44730</v>
      </c>
      <c r="BR25" s="237">
        <f>'BAR BB| Open rates'!BR25*0.9</f>
        <v>44730</v>
      </c>
      <c r="BS25" s="237">
        <f>'BAR BB| Open rates'!BS25*0.9</f>
        <v>44730</v>
      </c>
      <c r="BT25" s="237">
        <f>'BAR BB| Open rates'!BT25*0.9</f>
        <v>44730</v>
      </c>
      <c r="BU25" s="237">
        <f>'BAR BB| Open rates'!BU25*0.9</f>
        <v>44730</v>
      </c>
      <c r="BV25" s="237">
        <f>'BAR BB| Open rates'!BV25*0.9</f>
        <v>42750</v>
      </c>
      <c r="BW25" s="237">
        <f>'BAR BB| Open rates'!BW25*0.9</f>
        <v>42750</v>
      </c>
      <c r="BX25" s="237">
        <f>'BAR BB| Open rates'!BX25*0.9</f>
        <v>42750</v>
      </c>
      <c r="BY25" s="237">
        <f>'BAR BB| Open rates'!BY25*0.9</f>
        <v>42750</v>
      </c>
      <c r="BZ25" s="237">
        <f>'BAR BB| Open rates'!BZ25*0.9</f>
        <v>42750</v>
      </c>
      <c r="CA25" s="237">
        <f>'BAR BB| Open rates'!CA25*0.9</f>
        <v>44730</v>
      </c>
      <c r="CB25" s="237">
        <f>'BAR BB| Open rates'!CB25*0.9</f>
        <v>44730</v>
      </c>
      <c r="CC25" s="237">
        <f>'BAR BB| Open rates'!CC25*0.9</f>
        <v>42750</v>
      </c>
      <c r="CD25" s="237">
        <f>'BAR BB| Open rates'!CD25*0.9</f>
        <v>42750</v>
      </c>
      <c r="CE25" s="237">
        <f>'BAR BB| Open rates'!CE25*0.9</f>
        <v>42750</v>
      </c>
      <c r="CF25" s="237">
        <f>'BAR BB| Open rates'!CF25*0.9</f>
        <v>42750</v>
      </c>
      <c r="CG25" s="237">
        <f>'BAR BB| Open rates'!CG25*0.9</f>
        <v>42750</v>
      </c>
      <c r="CH25" s="237">
        <f>'BAR BB| Open rates'!CH25*0.9</f>
        <v>44730</v>
      </c>
      <c r="CI25" s="237">
        <f>'BAR BB| Open rates'!CI25*0.9</f>
        <v>44730</v>
      </c>
      <c r="CJ25" s="237">
        <f>'BAR BB| Open rates'!CJ25*0.9</f>
        <v>42750</v>
      </c>
      <c r="CK25" s="237">
        <f>'BAR BB| Open rates'!CK25*0.9</f>
        <v>42750</v>
      </c>
      <c r="CL25" s="237">
        <f>'BAR BB| Open rates'!CL25*0.9</f>
        <v>42750</v>
      </c>
      <c r="CM25" s="237">
        <f>'BAR BB| Open rates'!CM25*0.9</f>
        <v>42750</v>
      </c>
      <c r="CN25" s="237">
        <f>'BAR BB| Open rates'!CN25*0.9</f>
        <v>42750</v>
      </c>
      <c r="CO25" s="237">
        <f>'BAR BB| Open rates'!CO25*0.9</f>
        <v>44730</v>
      </c>
      <c r="CP25" s="237">
        <f>'BAR BB| Open rates'!CP25*0.9</f>
        <v>44730</v>
      </c>
      <c r="CQ25" s="237">
        <f>'BAR BB| Open rates'!CQ25*0.9</f>
        <v>42750</v>
      </c>
      <c r="CR25" s="237">
        <f>'BAR BB| Open rates'!CR25*0.9</f>
        <v>42750</v>
      </c>
      <c r="CS25" s="237">
        <f>'BAR BB| Open rates'!CS25*0.9</f>
        <v>42750</v>
      </c>
      <c r="CT25" s="237">
        <f>'BAR BB| Open rates'!CT25*0.9</f>
        <v>42750</v>
      </c>
      <c r="CU25" s="237">
        <f>'BAR BB| Open rates'!CU25*0.9</f>
        <v>41220</v>
      </c>
      <c r="CV25" s="237">
        <f>'BAR BB| Open rates'!CV25*0.9</f>
        <v>41220</v>
      </c>
      <c r="CW25" s="237">
        <f>'BAR BB| Open rates'!CW25*0.9</f>
        <v>41220</v>
      </c>
      <c r="CX25" s="237">
        <f>'BAR BB| Open rates'!CX25*0.9</f>
        <v>39420</v>
      </c>
      <c r="CY25" s="237">
        <f>'BAR BB| Open rates'!CY25*0.9</f>
        <v>39420</v>
      </c>
      <c r="CZ25" s="237">
        <f>'BAR BB| Open rates'!CZ25*0.9</f>
        <v>39420</v>
      </c>
      <c r="DA25" s="237">
        <f>'BAR BB| Open rates'!DA25*0.9</f>
        <v>39420</v>
      </c>
      <c r="DB25" s="237">
        <f>'BAR BB| Open rates'!DB25*0.9</f>
        <v>39420</v>
      </c>
      <c r="DC25" s="237">
        <f>'BAR BB| Open rates'!DC25*0.9</f>
        <v>41220</v>
      </c>
      <c r="DD25" s="237">
        <f>'BAR BB| Open rates'!DD25*0.9</f>
        <v>41220</v>
      </c>
      <c r="DE25" s="237">
        <f>'BAR BB| Open rates'!DE25*0.9</f>
        <v>39420</v>
      </c>
      <c r="DF25" s="237">
        <f>'BAR BB| Open rates'!DF25*0.9</f>
        <v>39420</v>
      </c>
      <c r="DG25" s="237">
        <f>'BAR BB| Open rates'!DG25*0.9</f>
        <v>39420</v>
      </c>
      <c r="DH25" s="237">
        <f>'BAR BB| Open rates'!DH25*0.9</f>
        <v>39420</v>
      </c>
      <c r="DI25" s="237">
        <f>'BAR BB| Open rates'!DI25*0.9</f>
        <v>39420</v>
      </c>
      <c r="DJ25" s="237">
        <f>'BAR BB| Open rates'!DJ25*0.9</f>
        <v>41220</v>
      </c>
      <c r="DK25" s="237">
        <f>'BAR BB| Open rates'!DK25*0.9</f>
        <v>41220</v>
      </c>
      <c r="DL25" s="237">
        <f>'BAR BB| Open rates'!DL25*0.9</f>
        <v>39420</v>
      </c>
      <c r="DM25" s="237">
        <f>'BAR BB| Open rates'!DM25*0.9</f>
        <v>39420</v>
      </c>
      <c r="DN25" s="237">
        <f>'BAR BB| Open rates'!DN25*0.9</f>
        <v>39420</v>
      </c>
      <c r="DO25" s="237">
        <f>'BAR BB| Open rates'!DO25*0.9</f>
        <v>39420</v>
      </c>
      <c r="DP25" s="237">
        <f>'BAR BB| Open rates'!DP25*0.9</f>
        <v>39420</v>
      </c>
      <c r="DQ25" s="237">
        <f>'BAR BB| Open rates'!DQ25*0.9</f>
        <v>41220</v>
      </c>
      <c r="DR25" s="237">
        <f>'BAR BB| Open rates'!DR25*0.9</f>
        <v>41220</v>
      </c>
      <c r="DS25" s="237">
        <f>'BAR BB| Open rates'!DS25*0.9</f>
        <v>39420</v>
      </c>
      <c r="DT25" s="237">
        <f>'BAR BB| Open rates'!DT25*0.9</f>
        <v>39420</v>
      </c>
      <c r="DU25" s="237">
        <f>'BAR BB| Open rates'!DU25*0.9</f>
        <v>39420</v>
      </c>
      <c r="DV25" s="237">
        <f>'BAR BB| Open rates'!DV25*0.9</f>
        <v>39420</v>
      </c>
      <c r="DW25" s="237">
        <f>'BAR BB| Open rates'!DW25*0.9</f>
        <v>39420</v>
      </c>
      <c r="DX25" s="237">
        <f>'BAR BB| Open rates'!DX25*0.9</f>
        <v>41220</v>
      </c>
      <c r="DY25" s="237">
        <f>'BAR BB| Open rates'!DY25*0.9</f>
        <v>41220</v>
      </c>
      <c r="DZ25" s="237">
        <f>'BAR BB| Open rates'!DZ25*0.9</f>
        <v>42750</v>
      </c>
      <c r="EA25" s="237">
        <f>'BAR BB| Open rates'!EA25*0.9</f>
        <v>42750</v>
      </c>
      <c r="EB25" s="237">
        <f>'BAR BB| Open rates'!EB25*0.9</f>
        <v>42750</v>
      </c>
      <c r="EC25" s="237">
        <f>'BAR BB| Open rates'!EC25*0.9</f>
        <v>44730</v>
      </c>
      <c r="ED25" s="237">
        <f>'BAR BB| Open rates'!ED25*0.9</f>
        <v>44730</v>
      </c>
      <c r="EE25" s="237">
        <f>'BAR BB| Open rates'!EE25*0.9</f>
        <v>44730</v>
      </c>
      <c r="EF25" s="237">
        <f>'BAR BB| Open rates'!EF25*0.9</f>
        <v>44730</v>
      </c>
      <c r="EG25" s="237">
        <f>'BAR BB| Open rates'!EG25*0.9</f>
        <v>38520</v>
      </c>
      <c r="EH25" s="237">
        <f>'BAR BB| Open rates'!EH25*0.9</f>
        <v>36720</v>
      </c>
      <c r="EI25" s="237">
        <f>'BAR BB| Open rates'!EI25*0.9</f>
        <v>36720</v>
      </c>
      <c r="EJ25" s="237">
        <f>'BAR BB| Open rates'!EJ25*0.9</f>
        <v>36720</v>
      </c>
      <c r="EK25" s="237">
        <f>'BAR BB| Open rates'!EK25*0.9</f>
        <v>36720</v>
      </c>
      <c r="EL25" s="237">
        <f>'BAR BB| Open rates'!EL25*0.9</f>
        <v>37620</v>
      </c>
      <c r="EM25" s="237">
        <f>'BAR BB| Open rates'!EM25*0.9</f>
        <v>37620</v>
      </c>
      <c r="EN25" s="237">
        <f>'BAR BB| Open rates'!EN25*0.9</f>
        <v>36720</v>
      </c>
      <c r="EO25" s="237">
        <f>'BAR BB| Open rates'!EO25*0.9</f>
        <v>36720</v>
      </c>
      <c r="EP25" s="237">
        <f>'BAR BB| Open rates'!EP25*0.9</f>
        <v>36720</v>
      </c>
      <c r="EQ25" s="237">
        <f>'BAR BB| Open rates'!EQ25*0.9</f>
        <v>36720</v>
      </c>
      <c r="ER25" s="237">
        <f>'BAR BB| Open rates'!ER25*0.9</f>
        <v>36720</v>
      </c>
      <c r="ES25" s="237">
        <f>'BAR BB| Open rates'!ES25*0.9</f>
        <v>37620</v>
      </c>
      <c r="ET25" s="237">
        <f>'BAR BB| Open rates'!ET25*0.9</f>
        <v>37620</v>
      </c>
      <c r="EU25" s="237">
        <f>'BAR BB| Open rates'!EU25*0.9</f>
        <v>36720</v>
      </c>
      <c r="EV25" s="237">
        <f>'BAR BB| Open rates'!EV25*0.9</f>
        <v>36720</v>
      </c>
      <c r="EW25" s="237">
        <f>'BAR BB| Open rates'!EW25*0.9</f>
        <v>36720</v>
      </c>
      <c r="EX25" s="237">
        <f>'BAR BB| Open rates'!EX25*0.9</f>
        <v>36720</v>
      </c>
      <c r="EY25" s="237">
        <f>'BAR BB| Open rates'!EY25*0.9</f>
        <v>36720</v>
      </c>
      <c r="EZ25" s="237">
        <f>'BAR BB| Open rates'!EZ25*0.9</f>
        <v>37620</v>
      </c>
      <c r="FA25" s="237">
        <f>'BAR BB| Open rates'!FA25*0.9</f>
        <v>37620</v>
      </c>
      <c r="FB25" s="237">
        <f>'BAR BB| Open rates'!FB25*0.9</f>
        <v>36720</v>
      </c>
      <c r="FC25" s="237">
        <f>'BAR BB| Open rates'!FC25*0.9</f>
        <v>36720</v>
      </c>
      <c r="FD25" s="237">
        <f>'BAR BB| Open rates'!FD25*0.9</f>
        <v>36720</v>
      </c>
      <c r="FE25" s="237">
        <f>'BAR BB| Open rates'!FE25*0.9</f>
        <v>36720</v>
      </c>
      <c r="FF25" s="237">
        <f>'BAR BB| Open rates'!FF25*0.9</f>
        <v>36720</v>
      </c>
      <c r="FG25" s="237">
        <f>'BAR BB| Open rates'!FG25*0.9</f>
        <v>37620</v>
      </c>
      <c r="FH25" s="237">
        <f>'BAR BB| Open rates'!FH25*0.9</f>
        <v>37620</v>
      </c>
      <c r="FI25" s="237">
        <f>'BAR BB| Open rates'!FI25*0.9</f>
        <v>36720</v>
      </c>
      <c r="FJ25" s="237">
        <f>'BAR BB| Open rates'!FJ25*0.9</f>
        <v>36720</v>
      </c>
      <c r="FK25" s="237">
        <f>'BAR BB| Open rates'!FK25*0.9</f>
        <v>36720</v>
      </c>
      <c r="FL25" s="237">
        <f>'BAR BB| Open rates'!FL25*0.9</f>
        <v>36720</v>
      </c>
      <c r="FM25" s="237">
        <f>'BAR BB| Open rates'!FM25*0.9</f>
        <v>36720</v>
      </c>
      <c r="FN25" s="237">
        <f>'BAR BB| Open rates'!FN25*0.9</f>
        <v>37620</v>
      </c>
      <c r="FO25" s="237">
        <f>'BAR BB| Open rates'!FO25*0.9</f>
        <v>37620</v>
      </c>
      <c r="FP25" s="237">
        <f>'BAR BB| Open rates'!FP25*0.9</f>
        <v>36720</v>
      </c>
      <c r="FQ25" s="237">
        <f>'BAR BB| Open rates'!FQ25*0.9</f>
        <v>36720</v>
      </c>
      <c r="FR25" s="237">
        <f>'BAR BB| Open rates'!FR25*0.9</f>
        <v>36720</v>
      </c>
      <c r="FS25" s="237">
        <f>'BAR BB| Open rates'!FS25*0.9</f>
        <v>36720</v>
      </c>
      <c r="FT25" s="237">
        <f>'BAR BB| Open rates'!FT25*0.9</f>
        <v>36720</v>
      </c>
      <c r="FU25" s="237">
        <f>'BAR BB| Open rates'!FU25*0.9</f>
        <v>37620</v>
      </c>
      <c r="FV25" s="237">
        <f>'BAR BB| Open rates'!FV25*0.9</f>
        <v>37620</v>
      </c>
      <c r="FW25" s="237">
        <f>'BAR BB| Open rates'!FW25*0.9</f>
        <v>40950</v>
      </c>
      <c r="FX25" s="237">
        <f>'BAR BB| Open rates'!FX25*0.9</f>
        <v>40950</v>
      </c>
      <c r="FY25" s="237">
        <f>'BAR BB| Open rates'!FY25*0.9</f>
        <v>40950</v>
      </c>
      <c r="FZ25" s="237">
        <f>'BAR BB| Open rates'!FZ25*0.9</f>
        <v>40950</v>
      </c>
      <c r="GA25" s="237">
        <f>'BAR BB| Open rates'!GA25*0.9</f>
        <v>40950</v>
      </c>
      <c r="GB25" s="237">
        <f>'BAR BB| Open rates'!GB25*0.9</f>
        <v>42930</v>
      </c>
      <c r="GC25" s="237">
        <f>'BAR BB| Open rates'!GC25*0.9</f>
        <v>42930</v>
      </c>
      <c r="GD25" s="237">
        <f>'BAR BB| Open rates'!GD25*0.9</f>
        <v>42930</v>
      </c>
      <c r="GE25" s="237">
        <f>'BAR BB| Open rates'!GE25*0.9</f>
        <v>42930</v>
      </c>
    </row>
    <row r="26" spans="1:187" s="36" customFormat="1" ht="12" customHeight="1" x14ac:dyDescent="0.2">
      <c r="A26" s="237">
        <v>4</v>
      </c>
      <c r="B26" s="237">
        <f>'BAR BB| Open rates'!B26*0.9</f>
        <v>55260</v>
      </c>
      <c r="C26" s="237">
        <f>'BAR BB| Open rates'!C26*0.9</f>
        <v>55260</v>
      </c>
      <c r="D26" s="237">
        <f>'BAR BB| Open rates'!D26*0.9</f>
        <v>52830</v>
      </c>
      <c r="E26" s="237">
        <f>'BAR BB| Open rates'!E26*0.9</f>
        <v>52830</v>
      </c>
      <c r="F26" s="237">
        <f>'BAR BB| Open rates'!F26*0.9</f>
        <v>50850</v>
      </c>
      <c r="G26" s="237">
        <f>'BAR BB| Open rates'!G26*0.9</f>
        <v>52830</v>
      </c>
      <c r="H26" s="237">
        <f>'BAR BB| Open rates'!H26*0.9</f>
        <v>52830</v>
      </c>
      <c r="I26" s="237">
        <f>'BAR BB| Open rates'!I26*0.9</f>
        <v>54630</v>
      </c>
      <c r="J26" s="237">
        <f>'BAR BB| Open rates'!J26*0.9</f>
        <v>54630</v>
      </c>
      <c r="K26" s="237">
        <f>'BAR BB| Open rates'!K26*0.9</f>
        <v>52830</v>
      </c>
      <c r="L26" s="237">
        <f>'BAR BB| Open rates'!L26*0.9</f>
        <v>52830</v>
      </c>
      <c r="M26" s="237">
        <f>'BAR BB| Open rates'!M26*0.9</f>
        <v>52830</v>
      </c>
      <c r="N26" s="237">
        <f>'BAR BB| Open rates'!N26*0.9</f>
        <v>52830</v>
      </c>
      <c r="O26" s="237">
        <f>'BAR BB| Open rates'!O26*0.9</f>
        <v>52830</v>
      </c>
      <c r="P26" s="237">
        <f>'BAR BB| Open rates'!P26*0.9</f>
        <v>54630</v>
      </c>
      <c r="Q26" s="237">
        <f>'BAR BB| Open rates'!Q26*0.9</f>
        <v>54630</v>
      </c>
      <c r="R26" s="237">
        <f>'BAR BB| Open rates'!R26*0.9</f>
        <v>54630</v>
      </c>
      <c r="S26" s="237">
        <f>'BAR BB| Open rates'!S26*0.9</f>
        <v>54630</v>
      </c>
      <c r="T26" s="237">
        <f>'BAR BB| Open rates'!T26*0.9</f>
        <v>54630</v>
      </c>
      <c r="U26" s="237">
        <f>'BAR BB| Open rates'!U26*0.9</f>
        <v>54630</v>
      </c>
      <c r="V26" s="237">
        <f>'BAR BB| Open rates'!V26*0.9</f>
        <v>54630</v>
      </c>
      <c r="W26" s="237">
        <f>'BAR BB| Open rates'!W26*0.9</f>
        <v>56430</v>
      </c>
      <c r="X26" s="237">
        <f>'BAR BB| Open rates'!X26*0.9</f>
        <v>56430</v>
      </c>
      <c r="Y26" s="237">
        <f>'BAR BB| Open rates'!Y26*0.9</f>
        <v>54630</v>
      </c>
      <c r="Z26" s="237">
        <f>'BAR BB| Open rates'!Z26*0.9</f>
        <v>54630</v>
      </c>
      <c r="AA26" s="237">
        <f>'BAR BB| Open rates'!AA26*0.9</f>
        <v>54630</v>
      </c>
      <c r="AB26" s="237">
        <f>'BAR BB| Open rates'!AB26*0.9</f>
        <v>54630</v>
      </c>
      <c r="AC26" s="237">
        <f>'BAR BB| Open rates'!AC26*0.9</f>
        <v>54630</v>
      </c>
      <c r="AD26" s="237">
        <f>'BAR BB| Open rates'!AD26*0.9</f>
        <v>56430</v>
      </c>
      <c r="AE26" s="237">
        <f>'BAR BB| Open rates'!AE26*0.9</f>
        <v>56430</v>
      </c>
      <c r="AF26" s="237">
        <f>'BAR BB| Open rates'!AF26*0.9</f>
        <v>54630</v>
      </c>
      <c r="AG26" s="237">
        <f>'BAR BB| Open rates'!AG26*0.9</f>
        <v>54630</v>
      </c>
      <c r="AH26" s="237">
        <f>'BAR BB| Open rates'!AH26*0.9</f>
        <v>54630</v>
      </c>
      <c r="AI26" s="237">
        <f>'BAR BB| Open rates'!AI26*0.9</f>
        <v>54630</v>
      </c>
      <c r="AJ26" s="237">
        <f>'BAR BB| Open rates'!AJ26*0.9</f>
        <v>54630</v>
      </c>
      <c r="AK26" s="237">
        <f>'BAR BB| Open rates'!AK26*0.9</f>
        <v>56430</v>
      </c>
      <c r="AL26" s="237">
        <f>'BAR BB| Open rates'!AL26*0.9</f>
        <v>56430</v>
      </c>
      <c r="AM26" s="237">
        <f>'BAR BB| Open rates'!AM26*0.9</f>
        <v>54630</v>
      </c>
      <c r="AN26" s="237">
        <f>'BAR BB| Open rates'!AN26*0.9</f>
        <v>54630</v>
      </c>
      <c r="AO26" s="237">
        <f>'BAR BB| Open rates'!AO26*0.9</f>
        <v>54630</v>
      </c>
      <c r="AP26" s="237">
        <f>'BAR BB| Open rates'!AP26*0.9</f>
        <v>54630</v>
      </c>
      <c r="AQ26" s="237">
        <f>'BAR BB| Open rates'!AQ26*0.9</f>
        <v>54630</v>
      </c>
      <c r="AR26" s="237">
        <f>'BAR BB| Open rates'!AR26*0.9</f>
        <v>56430</v>
      </c>
      <c r="AS26" s="237">
        <f>'BAR BB| Open rates'!AS26*0.9</f>
        <v>56430</v>
      </c>
      <c r="AT26" s="237">
        <f>'BAR BB| Open rates'!AT26*0.9</f>
        <v>54630</v>
      </c>
      <c r="AU26" s="237">
        <f>'BAR BB| Open rates'!AU26*0.9</f>
        <v>54630</v>
      </c>
      <c r="AV26" s="237">
        <f>'BAR BB| Open rates'!AV26*0.9</f>
        <v>54630</v>
      </c>
      <c r="AW26" s="237">
        <f>'BAR BB| Open rates'!AW26*0.9</f>
        <v>54630</v>
      </c>
      <c r="AX26" s="237">
        <f>'BAR BB| Open rates'!AX26*0.9</f>
        <v>54630</v>
      </c>
      <c r="AY26" s="237">
        <f>'BAR BB| Open rates'!AY26*0.9</f>
        <v>56430</v>
      </c>
      <c r="AZ26" s="237">
        <f>'BAR BB| Open rates'!AZ26*0.9</f>
        <v>56430</v>
      </c>
      <c r="BA26" s="237">
        <f>'BAR BB| Open rates'!BA26*0.9</f>
        <v>54630</v>
      </c>
      <c r="BB26" s="237">
        <f>'BAR BB| Open rates'!BB26*0.9</f>
        <v>54630</v>
      </c>
      <c r="BC26" s="237">
        <f>'BAR BB| Open rates'!BC26*0.9</f>
        <v>54630</v>
      </c>
      <c r="BD26" s="237">
        <f>'BAR BB| Open rates'!BD26*0.9</f>
        <v>54630</v>
      </c>
      <c r="BE26" s="237">
        <f>'BAR BB| Open rates'!BE26*0.9</f>
        <v>54630</v>
      </c>
      <c r="BF26" s="237">
        <f>'BAR BB| Open rates'!BF26*0.9</f>
        <v>56430</v>
      </c>
      <c r="BG26" s="237">
        <f>'BAR BB| Open rates'!BG26*0.9</f>
        <v>56430</v>
      </c>
      <c r="BH26" s="237">
        <f>'BAR BB| Open rates'!BH26*0.9</f>
        <v>51750</v>
      </c>
      <c r="BI26" s="237">
        <f>'BAR BB| Open rates'!BI26*0.9</f>
        <v>51750</v>
      </c>
      <c r="BJ26" s="237">
        <f>'BAR BB| Open rates'!BJ26*0.9</f>
        <v>51750</v>
      </c>
      <c r="BK26" s="237">
        <f>'BAR BB| Open rates'!BK26*0.9</f>
        <v>51750</v>
      </c>
      <c r="BL26" s="237">
        <f>'BAR BB| Open rates'!BL26*0.9</f>
        <v>51750</v>
      </c>
      <c r="BM26" s="237">
        <f>'BAR BB| Open rates'!BM26*0.9</f>
        <v>52830</v>
      </c>
      <c r="BN26" s="237">
        <f>'BAR BB| Open rates'!BN26*0.9</f>
        <v>52830</v>
      </c>
      <c r="BO26" s="237">
        <f>'BAR BB| Open rates'!BO26*0.9</f>
        <v>50850</v>
      </c>
      <c r="BP26" s="237">
        <f>'BAR BB| Open rates'!BP26*0.9</f>
        <v>50850</v>
      </c>
      <c r="BQ26" s="237">
        <f>'BAR BB| Open rates'!BQ26*0.9</f>
        <v>47430</v>
      </c>
      <c r="BR26" s="237">
        <f>'BAR BB| Open rates'!BR26*0.9</f>
        <v>47430</v>
      </c>
      <c r="BS26" s="237">
        <f>'BAR BB| Open rates'!BS26*0.9</f>
        <v>47430</v>
      </c>
      <c r="BT26" s="237">
        <f>'BAR BB| Open rates'!BT26*0.9</f>
        <v>47430</v>
      </c>
      <c r="BU26" s="237">
        <f>'BAR BB| Open rates'!BU26*0.9</f>
        <v>47430</v>
      </c>
      <c r="BV26" s="237">
        <f>'BAR BB| Open rates'!BV26*0.9</f>
        <v>45450</v>
      </c>
      <c r="BW26" s="237">
        <f>'BAR BB| Open rates'!BW26*0.9</f>
        <v>45450</v>
      </c>
      <c r="BX26" s="237">
        <f>'BAR BB| Open rates'!BX26*0.9</f>
        <v>45450</v>
      </c>
      <c r="BY26" s="237">
        <f>'BAR BB| Open rates'!BY26*0.9</f>
        <v>45450</v>
      </c>
      <c r="BZ26" s="237">
        <f>'BAR BB| Open rates'!BZ26*0.9</f>
        <v>45450</v>
      </c>
      <c r="CA26" s="237">
        <f>'BAR BB| Open rates'!CA26*0.9</f>
        <v>47430</v>
      </c>
      <c r="CB26" s="237">
        <f>'BAR BB| Open rates'!CB26*0.9</f>
        <v>47430</v>
      </c>
      <c r="CC26" s="237">
        <f>'BAR BB| Open rates'!CC26*0.9</f>
        <v>45450</v>
      </c>
      <c r="CD26" s="237">
        <f>'BAR BB| Open rates'!CD26*0.9</f>
        <v>45450</v>
      </c>
      <c r="CE26" s="237">
        <f>'BAR BB| Open rates'!CE26*0.9</f>
        <v>45450</v>
      </c>
      <c r="CF26" s="237">
        <f>'BAR BB| Open rates'!CF26*0.9</f>
        <v>45450</v>
      </c>
      <c r="CG26" s="237">
        <f>'BAR BB| Open rates'!CG26*0.9</f>
        <v>45450</v>
      </c>
      <c r="CH26" s="237">
        <f>'BAR BB| Open rates'!CH26*0.9</f>
        <v>47430</v>
      </c>
      <c r="CI26" s="237">
        <f>'BAR BB| Open rates'!CI26*0.9</f>
        <v>47430</v>
      </c>
      <c r="CJ26" s="237">
        <f>'BAR BB| Open rates'!CJ26*0.9</f>
        <v>45450</v>
      </c>
      <c r="CK26" s="237">
        <f>'BAR BB| Open rates'!CK26*0.9</f>
        <v>45450</v>
      </c>
      <c r="CL26" s="237">
        <f>'BAR BB| Open rates'!CL26*0.9</f>
        <v>45450</v>
      </c>
      <c r="CM26" s="237">
        <f>'BAR BB| Open rates'!CM26*0.9</f>
        <v>45450</v>
      </c>
      <c r="CN26" s="237">
        <f>'BAR BB| Open rates'!CN26*0.9</f>
        <v>45450</v>
      </c>
      <c r="CO26" s="237">
        <f>'BAR BB| Open rates'!CO26*0.9</f>
        <v>47430</v>
      </c>
      <c r="CP26" s="237">
        <f>'BAR BB| Open rates'!CP26*0.9</f>
        <v>47430</v>
      </c>
      <c r="CQ26" s="237">
        <f>'BAR BB| Open rates'!CQ26*0.9</f>
        <v>45450</v>
      </c>
      <c r="CR26" s="237">
        <f>'BAR BB| Open rates'!CR26*0.9</f>
        <v>45450</v>
      </c>
      <c r="CS26" s="237">
        <f>'BAR BB| Open rates'!CS26*0.9</f>
        <v>45450</v>
      </c>
      <c r="CT26" s="237">
        <f>'BAR BB| Open rates'!CT26*0.9</f>
        <v>45450</v>
      </c>
      <c r="CU26" s="237">
        <f>'BAR BB| Open rates'!CU26*0.9</f>
        <v>43920</v>
      </c>
      <c r="CV26" s="237">
        <f>'BAR BB| Open rates'!CV26*0.9</f>
        <v>43920</v>
      </c>
      <c r="CW26" s="237">
        <f>'BAR BB| Open rates'!CW26*0.9</f>
        <v>43920</v>
      </c>
      <c r="CX26" s="237">
        <f>'BAR BB| Open rates'!CX26*0.9</f>
        <v>42120</v>
      </c>
      <c r="CY26" s="237">
        <f>'BAR BB| Open rates'!CY26*0.9</f>
        <v>42120</v>
      </c>
      <c r="CZ26" s="237">
        <f>'BAR BB| Open rates'!CZ26*0.9</f>
        <v>42120</v>
      </c>
      <c r="DA26" s="237">
        <f>'BAR BB| Open rates'!DA26*0.9</f>
        <v>42120</v>
      </c>
      <c r="DB26" s="237">
        <f>'BAR BB| Open rates'!DB26*0.9</f>
        <v>42120</v>
      </c>
      <c r="DC26" s="237">
        <f>'BAR BB| Open rates'!DC26*0.9</f>
        <v>43920</v>
      </c>
      <c r="DD26" s="237">
        <f>'BAR BB| Open rates'!DD26*0.9</f>
        <v>43920</v>
      </c>
      <c r="DE26" s="237">
        <f>'BAR BB| Open rates'!DE26*0.9</f>
        <v>42120</v>
      </c>
      <c r="DF26" s="237">
        <f>'BAR BB| Open rates'!DF26*0.9</f>
        <v>42120</v>
      </c>
      <c r="DG26" s="237">
        <f>'BAR BB| Open rates'!DG26*0.9</f>
        <v>42120</v>
      </c>
      <c r="DH26" s="237">
        <f>'BAR BB| Open rates'!DH26*0.9</f>
        <v>42120</v>
      </c>
      <c r="DI26" s="237">
        <f>'BAR BB| Open rates'!DI26*0.9</f>
        <v>42120</v>
      </c>
      <c r="DJ26" s="237">
        <f>'BAR BB| Open rates'!DJ26*0.9</f>
        <v>43920</v>
      </c>
      <c r="DK26" s="237">
        <f>'BAR BB| Open rates'!DK26*0.9</f>
        <v>43920</v>
      </c>
      <c r="DL26" s="237">
        <f>'BAR BB| Open rates'!DL26*0.9</f>
        <v>42120</v>
      </c>
      <c r="DM26" s="237">
        <f>'BAR BB| Open rates'!DM26*0.9</f>
        <v>42120</v>
      </c>
      <c r="DN26" s="237">
        <f>'BAR BB| Open rates'!DN26*0.9</f>
        <v>42120</v>
      </c>
      <c r="DO26" s="237">
        <f>'BAR BB| Open rates'!DO26*0.9</f>
        <v>42120</v>
      </c>
      <c r="DP26" s="237">
        <f>'BAR BB| Open rates'!DP26*0.9</f>
        <v>42120</v>
      </c>
      <c r="DQ26" s="237">
        <f>'BAR BB| Open rates'!DQ26*0.9</f>
        <v>43920</v>
      </c>
      <c r="DR26" s="237">
        <f>'BAR BB| Open rates'!DR26*0.9</f>
        <v>43920</v>
      </c>
      <c r="DS26" s="237">
        <f>'BAR BB| Open rates'!DS26*0.9</f>
        <v>42120</v>
      </c>
      <c r="DT26" s="237">
        <f>'BAR BB| Open rates'!DT26*0.9</f>
        <v>42120</v>
      </c>
      <c r="DU26" s="237">
        <f>'BAR BB| Open rates'!DU26*0.9</f>
        <v>42120</v>
      </c>
      <c r="DV26" s="237">
        <f>'BAR BB| Open rates'!DV26*0.9</f>
        <v>42120</v>
      </c>
      <c r="DW26" s="237">
        <f>'BAR BB| Open rates'!DW26*0.9</f>
        <v>42120</v>
      </c>
      <c r="DX26" s="237">
        <f>'BAR BB| Open rates'!DX26*0.9</f>
        <v>43920</v>
      </c>
      <c r="DY26" s="237">
        <f>'BAR BB| Open rates'!DY26*0.9</f>
        <v>43920</v>
      </c>
      <c r="DZ26" s="237">
        <f>'BAR BB| Open rates'!DZ26*0.9</f>
        <v>45450</v>
      </c>
      <c r="EA26" s="237">
        <f>'BAR BB| Open rates'!EA26*0.9</f>
        <v>45450</v>
      </c>
      <c r="EB26" s="237">
        <f>'BAR BB| Open rates'!EB26*0.9</f>
        <v>45450</v>
      </c>
      <c r="EC26" s="237">
        <f>'BAR BB| Open rates'!EC26*0.9</f>
        <v>47430</v>
      </c>
      <c r="ED26" s="237">
        <f>'BAR BB| Open rates'!ED26*0.9</f>
        <v>47430</v>
      </c>
      <c r="EE26" s="237">
        <f>'BAR BB| Open rates'!EE26*0.9</f>
        <v>47430</v>
      </c>
      <c r="EF26" s="237">
        <f>'BAR BB| Open rates'!EF26*0.9</f>
        <v>47430</v>
      </c>
      <c r="EG26" s="237">
        <f>'BAR BB| Open rates'!EG26*0.9</f>
        <v>41220</v>
      </c>
      <c r="EH26" s="237">
        <f>'BAR BB| Open rates'!EH26*0.9</f>
        <v>39420</v>
      </c>
      <c r="EI26" s="237">
        <f>'BAR BB| Open rates'!EI26*0.9</f>
        <v>39420</v>
      </c>
      <c r="EJ26" s="237">
        <f>'BAR BB| Open rates'!EJ26*0.9</f>
        <v>39420</v>
      </c>
      <c r="EK26" s="237">
        <f>'BAR BB| Open rates'!EK26*0.9</f>
        <v>39420</v>
      </c>
      <c r="EL26" s="237">
        <f>'BAR BB| Open rates'!EL26*0.9</f>
        <v>40320</v>
      </c>
      <c r="EM26" s="237">
        <f>'BAR BB| Open rates'!EM26*0.9</f>
        <v>40320</v>
      </c>
      <c r="EN26" s="237">
        <f>'BAR BB| Open rates'!EN26*0.9</f>
        <v>39420</v>
      </c>
      <c r="EO26" s="237">
        <f>'BAR BB| Open rates'!EO26*0.9</f>
        <v>39420</v>
      </c>
      <c r="EP26" s="237">
        <f>'BAR BB| Open rates'!EP26*0.9</f>
        <v>39420</v>
      </c>
      <c r="EQ26" s="237">
        <f>'BAR BB| Open rates'!EQ26*0.9</f>
        <v>39420</v>
      </c>
      <c r="ER26" s="237">
        <f>'BAR BB| Open rates'!ER26*0.9</f>
        <v>39420</v>
      </c>
      <c r="ES26" s="237">
        <f>'BAR BB| Open rates'!ES26*0.9</f>
        <v>40320</v>
      </c>
      <c r="ET26" s="237">
        <f>'BAR BB| Open rates'!ET26*0.9</f>
        <v>40320</v>
      </c>
      <c r="EU26" s="237">
        <f>'BAR BB| Open rates'!EU26*0.9</f>
        <v>39420</v>
      </c>
      <c r="EV26" s="237">
        <f>'BAR BB| Open rates'!EV26*0.9</f>
        <v>39420</v>
      </c>
      <c r="EW26" s="237">
        <f>'BAR BB| Open rates'!EW26*0.9</f>
        <v>39420</v>
      </c>
      <c r="EX26" s="237">
        <f>'BAR BB| Open rates'!EX26*0.9</f>
        <v>39420</v>
      </c>
      <c r="EY26" s="237">
        <f>'BAR BB| Open rates'!EY26*0.9</f>
        <v>39420</v>
      </c>
      <c r="EZ26" s="237">
        <f>'BAR BB| Open rates'!EZ26*0.9</f>
        <v>40320</v>
      </c>
      <c r="FA26" s="237">
        <f>'BAR BB| Open rates'!FA26*0.9</f>
        <v>40320</v>
      </c>
      <c r="FB26" s="237">
        <f>'BAR BB| Open rates'!FB26*0.9</f>
        <v>39420</v>
      </c>
      <c r="FC26" s="237">
        <f>'BAR BB| Open rates'!FC26*0.9</f>
        <v>39420</v>
      </c>
      <c r="FD26" s="237">
        <f>'BAR BB| Open rates'!FD26*0.9</f>
        <v>39420</v>
      </c>
      <c r="FE26" s="237">
        <f>'BAR BB| Open rates'!FE26*0.9</f>
        <v>39420</v>
      </c>
      <c r="FF26" s="237">
        <f>'BAR BB| Open rates'!FF26*0.9</f>
        <v>39420</v>
      </c>
      <c r="FG26" s="237">
        <f>'BAR BB| Open rates'!FG26*0.9</f>
        <v>40320</v>
      </c>
      <c r="FH26" s="237">
        <f>'BAR BB| Open rates'!FH26*0.9</f>
        <v>40320</v>
      </c>
      <c r="FI26" s="237">
        <f>'BAR BB| Open rates'!FI26*0.9</f>
        <v>39420</v>
      </c>
      <c r="FJ26" s="237">
        <f>'BAR BB| Open rates'!FJ26*0.9</f>
        <v>39420</v>
      </c>
      <c r="FK26" s="237">
        <f>'BAR BB| Open rates'!FK26*0.9</f>
        <v>39420</v>
      </c>
      <c r="FL26" s="237">
        <f>'BAR BB| Open rates'!FL26*0.9</f>
        <v>39420</v>
      </c>
      <c r="FM26" s="237">
        <f>'BAR BB| Open rates'!FM26*0.9</f>
        <v>39420</v>
      </c>
      <c r="FN26" s="237">
        <f>'BAR BB| Open rates'!FN26*0.9</f>
        <v>40320</v>
      </c>
      <c r="FO26" s="237">
        <f>'BAR BB| Open rates'!FO26*0.9</f>
        <v>40320</v>
      </c>
      <c r="FP26" s="237">
        <f>'BAR BB| Open rates'!FP26*0.9</f>
        <v>39420</v>
      </c>
      <c r="FQ26" s="237">
        <f>'BAR BB| Open rates'!FQ26*0.9</f>
        <v>39420</v>
      </c>
      <c r="FR26" s="237">
        <f>'BAR BB| Open rates'!FR26*0.9</f>
        <v>39420</v>
      </c>
      <c r="FS26" s="237">
        <f>'BAR BB| Open rates'!FS26*0.9</f>
        <v>39420</v>
      </c>
      <c r="FT26" s="237">
        <f>'BAR BB| Open rates'!FT26*0.9</f>
        <v>39420</v>
      </c>
      <c r="FU26" s="237">
        <f>'BAR BB| Open rates'!FU26*0.9</f>
        <v>40320</v>
      </c>
      <c r="FV26" s="237">
        <f>'BAR BB| Open rates'!FV26*0.9</f>
        <v>40320</v>
      </c>
      <c r="FW26" s="237">
        <f>'BAR BB| Open rates'!FW26*0.9</f>
        <v>43650</v>
      </c>
      <c r="FX26" s="237">
        <f>'BAR BB| Open rates'!FX26*0.9</f>
        <v>43650</v>
      </c>
      <c r="FY26" s="237">
        <f>'BAR BB| Open rates'!FY26*0.9</f>
        <v>43650</v>
      </c>
      <c r="FZ26" s="237">
        <f>'BAR BB| Open rates'!FZ26*0.9</f>
        <v>43650</v>
      </c>
      <c r="GA26" s="237">
        <f>'BAR BB| Open rates'!GA26*0.9</f>
        <v>43650</v>
      </c>
      <c r="GB26" s="237">
        <f>'BAR BB| Open rates'!GB26*0.9</f>
        <v>45630</v>
      </c>
      <c r="GC26" s="237">
        <f>'BAR BB| Open rates'!GC26*0.9</f>
        <v>45630</v>
      </c>
      <c r="GD26" s="237">
        <f>'BAR BB| Open rates'!GD26*0.9</f>
        <v>45630</v>
      </c>
      <c r="GE26" s="237">
        <f>'BAR BB| Open rates'!GE26*0.9</f>
        <v>45630</v>
      </c>
    </row>
    <row r="27" spans="1:187" s="36" customFormat="1" ht="12" customHeight="1" x14ac:dyDescent="0.2">
      <c r="A27" s="236" t="s">
        <v>181</v>
      </c>
      <c r="B27" s="236"/>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row>
    <row r="28" spans="1:187" s="36" customFormat="1" ht="12" customHeight="1" x14ac:dyDescent="0.2">
      <c r="A28" s="237">
        <v>1</v>
      </c>
      <c r="B28" s="237">
        <f>'BAR BB| Open rates'!B28*0.9</f>
        <v>48960</v>
      </c>
      <c r="C28" s="237">
        <f>'BAR BB| Open rates'!C28*0.9</f>
        <v>48960</v>
      </c>
      <c r="D28" s="237">
        <f>'BAR BB| Open rates'!D28*0.9</f>
        <v>46530</v>
      </c>
      <c r="E28" s="237">
        <f>'BAR BB| Open rates'!E28*0.9</f>
        <v>46530</v>
      </c>
      <c r="F28" s="237">
        <f>'BAR BB| Open rates'!F28*0.9</f>
        <v>44550</v>
      </c>
      <c r="G28" s="237">
        <f>'BAR BB| Open rates'!G28*0.9</f>
        <v>46530</v>
      </c>
      <c r="H28" s="237">
        <f>'BAR BB| Open rates'!H28*0.9</f>
        <v>46530</v>
      </c>
      <c r="I28" s="237">
        <f>'BAR BB| Open rates'!I28*0.9</f>
        <v>48330</v>
      </c>
      <c r="J28" s="237">
        <f>'BAR BB| Open rates'!J28*0.9</f>
        <v>48330</v>
      </c>
      <c r="K28" s="237">
        <f>'BAR BB| Open rates'!K28*0.9</f>
        <v>46530</v>
      </c>
      <c r="L28" s="237">
        <f>'BAR BB| Open rates'!L28*0.9</f>
        <v>46530</v>
      </c>
      <c r="M28" s="237">
        <f>'BAR BB| Open rates'!M28*0.9</f>
        <v>46530</v>
      </c>
      <c r="N28" s="237">
        <f>'BAR BB| Open rates'!N28*0.9</f>
        <v>46530</v>
      </c>
      <c r="O28" s="237">
        <f>'BAR BB| Open rates'!O28*0.9</f>
        <v>46530</v>
      </c>
      <c r="P28" s="237">
        <f>'BAR BB| Open rates'!P28*0.9</f>
        <v>48330</v>
      </c>
      <c r="Q28" s="237">
        <f>'BAR BB| Open rates'!Q28*0.9</f>
        <v>48330</v>
      </c>
      <c r="R28" s="237">
        <f>'BAR BB| Open rates'!R28*0.9</f>
        <v>48330</v>
      </c>
      <c r="S28" s="237">
        <f>'BAR BB| Open rates'!S28*0.9</f>
        <v>48330</v>
      </c>
      <c r="T28" s="237">
        <f>'BAR BB| Open rates'!T28*0.9</f>
        <v>48330</v>
      </c>
      <c r="U28" s="237">
        <f>'BAR BB| Open rates'!U28*0.9</f>
        <v>48330</v>
      </c>
      <c r="V28" s="237">
        <f>'BAR BB| Open rates'!V28*0.9</f>
        <v>48330</v>
      </c>
      <c r="W28" s="237">
        <f>'BAR BB| Open rates'!W28*0.9</f>
        <v>50130</v>
      </c>
      <c r="X28" s="237">
        <f>'BAR BB| Open rates'!X28*0.9</f>
        <v>50130</v>
      </c>
      <c r="Y28" s="237">
        <f>'BAR BB| Open rates'!Y28*0.9</f>
        <v>48330</v>
      </c>
      <c r="Z28" s="237">
        <f>'BAR BB| Open rates'!Z28*0.9</f>
        <v>48330</v>
      </c>
      <c r="AA28" s="237">
        <f>'BAR BB| Open rates'!AA28*0.9</f>
        <v>48330</v>
      </c>
      <c r="AB28" s="237">
        <f>'BAR BB| Open rates'!AB28*0.9</f>
        <v>48330</v>
      </c>
      <c r="AC28" s="237">
        <f>'BAR BB| Open rates'!AC28*0.9</f>
        <v>48330</v>
      </c>
      <c r="AD28" s="237">
        <f>'BAR BB| Open rates'!AD28*0.9</f>
        <v>50130</v>
      </c>
      <c r="AE28" s="237">
        <f>'BAR BB| Open rates'!AE28*0.9</f>
        <v>50130</v>
      </c>
      <c r="AF28" s="237">
        <f>'BAR BB| Open rates'!AF28*0.9</f>
        <v>48330</v>
      </c>
      <c r="AG28" s="237">
        <f>'BAR BB| Open rates'!AG28*0.9</f>
        <v>48330</v>
      </c>
      <c r="AH28" s="237">
        <f>'BAR BB| Open rates'!AH28*0.9</f>
        <v>48330</v>
      </c>
      <c r="AI28" s="237">
        <f>'BAR BB| Open rates'!AI28*0.9</f>
        <v>48330</v>
      </c>
      <c r="AJ28" s="237">
        <f>'BAR BB| Open rates'!AJ28*0.9</f>
        <v>48330</v>
      </c>
      <c r="AK28" s="237">
        <f>'BAR BB| Open rates'!AK28*0.9</f>
        <v>50130</v>
      </c>
      <c r="AL28" s="237">
        <f>'BAR BB| Open rates'!AL28*0.9</f>
        <v>50130</v>
      </c>
      <c r="AM28" s="237">
        <f>'BAR BB| Open rates'!AM28*0.9</f>
        <v>48330</v>
      </c>
      <c r="AN28" s="237">
        <f>'BAR BB| Open rates'!AN28*0.9</f>
        <v>48330</v>
      </c>
      <c r="AO28" s="237">
        <f>'BAR BB| Open rates'!AO28*0.9</f>
        <v>48330</v>
      </c>
      <c r="AP28" s="237">
        <f>'BAR BB| Open rates'!AP28*0.9</f>
        <v>48330</v>
      </c>
      <c r="AQ28" s="237">
        <f>'BAR BB| Open rates'!AQ28*0.9</f>
        <v>48330</v>
      </c>
      <c r="AR28" s="237">
        <f>'BAR BB| Open rates'!AR28*0.9</f>
        <v>50130</v>
      </c>
      <c r="AS28" s="237">
        <f>'BAR BB| Open rates'!AS28*0.9</f>
        <v>50130</v>
      </c>
      <c r="AT28" s="237">
        <f>'BAR BB| Open rates'!AT28*0.9</f>
        <v>48330</v>
      </c>
      <c r="AU28" s="237">
        <f>'BAR BB| Open rates'!AU28*0.9</f>
        <v>48330</v>
      </c>
      <c r="AV28" s="237">
        <f>'BAR BB| Open rates'!AV28*0.9</f>
        <v>48330</v>
      </c>
      <c r="AW28" s="237">
        <f>'BAR BB| Open rates'!AW28*0.9</f>
        <v>48330</v>
      </c>
      <c r="AX28" s="237">
        <f>'BAR BB| Open rates'!AX28*0.9</f>
        <v>48330</v>
      </c>
      <c r="AY28" s="237">
        <f>'BAR BB| Open rates'!AY28*0.9</f>
        <v>50130</v>
      </c>
      <c r="AZ28" s="237">
        <f>'BAR BB| Open rates'!AZ28*0.9</f>
        <v>50130</v>
      </c>
      <c r="BA28" s="237">
        <f>'BAR BB| Open rates'!BA28*0.9</f>
        <v>48330</v>
      </c>
      <c r="BB28" s="237">
        <f>'BAR BB| Open rates'!BB28*0.9</f>
        <v>48330</v>
      </c>
      <c r="BC28" s="237">
        <f>'BAR BB| Open rates'!BC28*0.9</f>
        <v>48330</v>
      </c>
      <c r="BD28" s="237">
        <f>'BAR BB| Open rates'!BD28*0.9</f>
        <v>48330</v>
      </c>
      <c r="BE28" s="237">
        <f>'BAR BB| Open rates'!BE28*0.9</f>
        <v>48330</v>
      </c>
      <c r="BF28" s="237">
        <f>'BAR BB| Open rates'!BF28*0.9</f>
        <v>50130</v>
      </c>
      <c r="BG28" s="237">
        <f>'BAR BB| Open rates'!BG28*0.9</f>
        <v>50130</v>
      </c>
      <c r="BH28" s="237">
        <f>'BAR BB| Open rates'!BH28*0.9</f>
        <v>45450</v>
      </c>
      <c r="BI28" s="237">
        <f>'BAR BB| Open rates'!BI28*0.9</f>
        <v>45450</v>
      </c>
      <c r="BJ28" s="237">
        <f>'BAR BB| Open rates'!BJ28*0.9</f>
        <v>45450</v>
      </c>
      <c r="BK28" s="237">
        <f>'BAR BB| Open rates'!BK28*0.9</f>
        <v>45450</v>
      </c>
      <c r="BL28" s="237">
        <f>'BAR BB| Open rates'!BL28*0.9</f>
        <v>45450</v>
      </c>
      <c r="BM28" s="237">
        <f>'BAR BB| Open rates'!BM28*0.9</f>
        <v>46530</v>
      </c>
      <c r="BN28" s="237">
        <f>'BAR BB| Open rates'!BN28*0.9</f>
        <v>46530</v>
      </c>
      <c r="BO28" s="237">
        <f>'BAR BB| Open rates'!BO28*0.9</f>
        <v>44550</v>
      </c>
      <c r="BP28" s="237">
        <f>'BAR BB| Open rates'!BP28*0.9</f>
        <v>44550</v>
      </c>
      <c r="BQ28" s="237">
        <f>'BAR BB| Open rates'!BQ28*0.9</f>
        <v>42930</v>
      </c>
      <c r="BR28" s="237">
        <f>'BAR BB| Open rates'!BR28*0.9</f>
        <v>42930</v>
      </c>
      <c r="BS28" s="237">
        <f>'BAR BB| Open rates'!BS28*0.9</f>
        <v>42930</v>
      </c>
      <c r="BT28" s="237">
        <f>'BAR BB| Open rates'!BT28*0.9</f>
        <v>42930</v>
      </c>
      <c r="BU28" s="237">
        <f>'BAR BB| Open rates'!BU28*0.9</f>
        <v>42930</v>
      </c>
      <c r="BV28" s="237">
        <f>'BAR BB| Open rates'!BV28*0.9</f>
        <v>40950</v>
      </c>
      <c r="BW28" s="237">
        <f>'BAR BB| Open rates'!BW28*0.9</f>
        <v>40950</v>
      </c>
      <c r="BX28" s="237">
        <f>'BAR BB| Open rates'!BX28*0.9</f>
        <v>40950</v>
      </c>
      <c r="BY28" s="237">
        <f>'BAR BB| Open rates'!BY28*0.9</f>
        <v>40950</v>
      </c>
      <c r="BZ28" s="237">
        <f>'BAR BB| Open rates'!BZ28*0.9</f>
        <v>40950</v>
      </c>
      <c r="CA28" s="237">
        <f>'BAR BB| Open rates'!CA28*0.9</f>
        <v>42930</v>
      </c>
      <c r="CB28" s="237">
        <f>'BAR BB| Open rates'!CB28*0.9</f>
        <v>42930</v>
      </c>
      <c r="CC28" s="237">
        <f>'BAR BB| Open rates'!CC28*0.9</f>
        <v>40950</v>
      </c>
      <c r="CD28" s="237">
        <f>'BAR BB| Open rates'!CD28*0.9</f>
        <v>40950</v>
      </c>
      <c r="CE28" s="237">
        <f>'BAR BB| Open rates'!CE28*0.9</f>
        <v>40950</v>
      </c>
      <c r="CF28" s="237">
        <f>'BAR BB| Open rates'!CF28*0.9</f>
        <v>40950</v>
      </c>
      <c r="CG28" s="237">
        <f>'BAR BB| Open rates'!CG28*0.9</f>
        <v>40950</v>
      </c>
      <c r="CH28" s="237">
        <f>'BAR BB| Open rates'!CH28*0.9</f>
        <v>42930</v>
      </c>
      <c r="CI28" s="237">
        <f>'BAR BB| Open rates'!CI28*0.9</f>
        <v>42930</v>
      </c>
      <c r="CJ28" s="237">
        <f>'BAR BB| Open rates'!CJ28*0.9</f>
        <v>40950</v>
      </c>
      <c r="CK28" s="237">
        <f>'BAR BB| Open rates'!CK28*0.9</f>
        <v>40950</v>
      </c>
      <c r="CL28" s="237">
        <f>'BAR BB| Open rates'!CL28*0.9</f>
        <v>40950</v>
      </c>
      <c r="CM28" s="237">
        <f>'BAR BB| Open rates'!CM28*0.9</f>
        <v>40950</v>
      </c>
      <c r="CN28" s="237">
        <f>'BAR BB| Open rates'!CN28*0.9</f>
        <v>40950</v>
      </c>
      <c r="CO28" s="237">
        <f>'BAR BB| Open rates'!CO28*0.9</f>
        <v>42930</v>
      </c>
      <c r="CP28" s="237">
        <f>'BAR BB| Open rates'!CP28*0.9</f>
        <v>42930</v>
      </c>
      <c r="CQ28" s="237">
        <f>'BAR BB| Open rates'!CQ28*0.9</f>
        <v>40950</v>
      </c>
      <c r="CR28" s="237">
        <f>'BAR BB| Open rates'!CR28*0.9</f>
        <v>40950</v>
      </c>
      <c r="CS28" s="237">
        <f>'BAR BB| Open rates'!CS28*0.9</f>
        <v>40950</v>
      </c>
      <c r="CT28" s="237">
        <f>'BAR BB| Open rates'!CT28*0.9</f>
        <v>40950</v>
      </c>
      <c r="CU28" s="237">
        <f>'BAR BB| Open rates'!CU28*0.9</f>
        <v>37620</v>
      </c>
      <c r="CV28" s="237">
        <f>'BAR BB| Open rates'!CV28*0.9</f>
        <v>37620</v>
      </c>
      <c r="CW28" s="237">
        <f>'BAR BB| Open rates'!CW28*0.9</f>
        <v>37620</v>
      </c>
      <c r="CX28" s="237">
        <f>'BAR BB| Open rates'!CX28*0.9</f>
        <v>35820</v>
      </c>
      <c r="CY28" s="237">
        <f>'BAR BB| Open rates'!CY28*0.9</f>
        <v>35820</v>
      </c>
      <c r="CZ28" s="237">
        <f>'BAR BB| Open rates'!CZ28*0.9</f>
        <v>35820</v>
      </c>
      <c r="DA28" s="237">
        <f>'BAR BB| Open rates'!DA28*0.9</f>
        <v>35820</v>
      </c>
      <c r="DB28" s="237">
        <f>'BAR BB| Open rates'!DB28*0.9</f>
        <v>35820</v>
      </c>
      <c r="DC28" s="237">
        <f>'BAR BB| Open rates'!DC28*0.9</f>
        <v>37620</v>
      </c>
      <c r="DD28" s="237">
        <f>'BAR BB| Open rates'!DD28*0.9</f>
        <v>37620</v>
      </c>
      <c r="DE28" s="237">
        <f>'BAR BB| Open rates'!DE28*0.9</f>
        <v>35820</v>
      </c>
      <c r="DF28" s="237">
        <f>'BAR BB| Open rates'!DF28*0.9</f>
        <v>35820</v>
      </c>
      <c r="DG28" s="237">
        <f>'BAR BB| Open rates'!DG28*0.9</f>
        <v>35820</v>
      </c>
      <c r="DH28" s="237">
        <f>'BAR BB| Open rates'!DH28*0.9</f>
        <v>35820</v>
      </c>
      <c r="DI28" s="237">
        <f>'BAR BB| Open rates'!DI28*0.9</f>
        <v>35820</v>
      </c>
      <c r="DJ28" s="237">
        <f>'BAR BB| Open rates'!DJ28*0.9</f>
        <v>37620</v>
      </c>
      <c r="DK28" s="237">
        <f>'BAR BB| Open rates'!DK28*0.9</f>
        <v>37620</v>
      </c>
      <c r="DL28" s="237">
        <f>'BAR BB| Open rates'!DL28*0.9</f>
        <v>35820</v>
      </c>
      <c r="DM28" s="237">
        <f>'BAR BB| Open rates'!DM28*0.9</f>
        <v>35820</v>
      </c>
      <c r="DN28" s="237">
        <f>'BAR BB| Open rates'!DN28*0.9</f>
        <v>35820</v>
      </c>
      <c r="DO28" s="237">
        <f>'BAR BB| Open rates'!DO28*0.9</f>
        <v>35820</v>
      </c>
      <c r="DP28" s="237">
        <f>'BAR BB| Open rates'!DP28*0.9</f>
        <v>35820</v>
      </c>
      <c r="DQ28" s="237">
        <f>'BAR BB| Open rates'!DQ28*0.9</f>
        <v>37620</v>
      </c>
      <c r="DR28" s="237">
        <f>'BAR BB| Open rates'!DR28*0.9</f>
        <v>37620</v>
      </c>
      <c r="DS28" s="237">
        <f>'BAR BB| Open rates'!DS28*0.9</f>
        <v>35820</v>
      </c>
      <c r="DT28" s="237">
        <f>'BAR BB| Open rates'!DT28*0.9</f>
        <v>35820</v>
      </c>
      <c r="DU28" s="237">
        <f>'BAR BB| Open rates'!DU28*0.9</f>
        <v>35820</v>
      </c>
      <c r="DV28" s="237">
        <f>'BAR BB| Open rates'!DV28*0.9</f>
        <v>35820</v>
      </c>
      <c r="DW28" s="237">
        <f>'BAR BB| Open rates'!DW28*0.9</f>
        <v>35820</v>
      </c>
      <c r="DX28" s="237">
        <f>'BAR BB| Open rates'!DX28*0.9</f>
        <v>37620</v>
      </c>
      <c r="DY28" s="237">
        <f>'BAR BB| Open rates'!DY28*0.9</f>
        <v>37620</v>
      </c>
      <c r="DZ28" s="237">
        <f>'BAR BB| Open rates'!DZ28*0.9</f>
        <v>39150</v>
      </c>
      <c r="EA28" s="237">
        <f>'BAR BB| Open rates'!EA28*0.9</f>
        <v>39150</v>
      </c>
      <c r="EB28" s="237">
        <f>'BAR BB| Open rates'!EB28*0.9</f>
        <v>39150</v>
      </c>
      <c r="EC28" s="237">
        <f>'BAR BB| Open rates'!EC28*0.9</f>
        <v>41130</v>
      </c>
      <c r="ED28" s="237">
        <f>'BAR BB| Open rates'!ED28*0.9</f>
        <v>41130</v>
      </c>
      <c r="EE28" s="237">
        <f>'BAR BB| Open rates'!EE28*0.9</f>
        <v>41130</v>
      </c>
      <c r="EF28" s="237">
        <f>'BAR BB| Open rates'!EF28*0.9</f>
        <v>41130</v>
      </c>
      <c r="EG28" s="237">
        <f>'BAR BB| Open rates'!EG28*0.9</f>
        <v>34920</v>
      </c>
      <c r="EH28" s="237">
        <f>'BAR BB| Open rates'!EH28*0.9</f>
        <v>34020</v>
      </c>
      <c r="EI28" s="237">
        <f>'BAR BB| Open rates'!EI28*0.9</f>
        <v>34020</v>
      </c>
      <c r="EJ28" s="237">
        <f>'BAR BB| Open rates'!EJ28*0.9</f>
        <v>34020</v>
      </c>
      <c r="EK28" s="237">
        <f>'BAR BB| Open rates'!EK28*0.9</f>
        <v>34020</v>
      </c>
      <c r="EL28" s="237">
        <f>'BAR BB| Open rates'!EL28*0.9</f>
        <v>34920</v>
      </c>
      <c r="EM28" s="237">
        <f>'BAR BB| Open rates'!EM28*0.9</f>
        <v>34920</v>
      </c>
      <c r="EN28" s="237">
        <f>'BAR BB| Open rates'!EN28*0.9</f>
        <v>34020</v>
      </c>
      <c r="EO28" s="237">
        <f>'BAR BB| Open rates'!EO28*0.9</f>
        <v>34020</v>
      </c>
      <c r="EP28" s="237">
        <f>'BAR BB| Open rates'!EP28*0.9</f>
        <v>34020</v>
      </c>
      <c r="EQ28" s="237">
        <f>'BAR BB| Open rates'!EQ28*0.9</f>
        <v>34020</v>
      </c>
      <c r="ER28" s="237">
        <f>'BAR BB| Open rates'!ER28*0.9</f>
        <v>34020</v>
      </c>
      <c r="ES28" s="237">
        <f>'BAR BB| Open rates'!ES28*0.9</f>
        <v>34920</v>
      </c>
      <c r="ET28" s="237">
        <f>'BAR BB| Open rates'!ET28*0.9</f>
        <v>34920</v>
      </c>
      <c r="EU28" s="237">
        <f>'BAR BB| Open rates'!EU28*0.9</f>
        <v>34020</v>
      </c>
      <c r="EV28" s="237">
        <f>'BAR BB| Open rates'!EV28*0.9</f>
        <v>34020</v>
      </c>
      <c r="EW28" s="237">
        <f>'BAR BB| Open rates'!EW28*0.9</f>
        <v>34020</v>
      </c>
      <c r="EX28" s="237">
        <f>'BAR BB| Open rates'!EX28*0.9</f>
        <v>34020</v>
      </c>
      <c r="EY28" s="237">
        <f>'BAR BB| Open rates'!EY28*0.9</f>
        <v>34020</v>
      </c>
      <c r="EZ28" s="237">
        <f>'BAR BB| Open rates'!EZ28*0.9</f>
        <v>34920</v>
      </c>
      <c r="FA28" s="237">
        <f>'BAR BB| Open rates'!FA28*0.9</f>
        <v>34920</v>
      </c>
      <c r="FB28" s="237">
        <f>'BAR BB| Open rates'!FB28*0.9</f>
        <v>34020</v>
      </c>
      <c r="FC28" s="237">
        <f>'BAR BB| Open rates'!FC28*0.9</f>
        <v>34020</v>
      </c>
      <c r="FD28" s="237">
        <f>'BAR BB| Open rates'!FD28*0.9</f>
        <v>34020</v>
      </c>
      <c r="FE28" s="237">
        <f>'BAR BB| Open rates'!FE28*0.9</f>
        <v>34020</v>
      </c>
      <c r="FF28" s="237">
        <f>'BAR BB| Open rates'!FF28*0.9</f>
        <v>34020</v>
      </c>
      <c r="FG28" s="237">
        <f>'BAR BB| Open rates'!FG28*0.9</f>
        <v>34920</v>
      </c>
      <c r="FH28" s="237">
        <f>'BAR BB| Open rates'!FH28*0.9</f>
        <v>34920</v>
      </c>
      <c r="FI28" s="237">
        <f>'BAR BB| Open rates'!FI28*0.9</f>
        <v>34020</v>
      </c>
      <c r="FJ28" s="237">
        <f>'BAR BB| Open rates'!FJ28*0.9</f>
        <v>34020</v>
      </c>
      <c r="FK28" s="237">
        <f>'BAR BB| Open rates'!FK28*0.9</f>
        <v>34020</v>
      </c>
      <c r="FL28" s="237">
        <f>'BAR BB| Open rates'!FL28*0.9</f>
        <v>34020</v>
      </c>
      <c r="FM28" s="237">
        <f>'BAR BB| Open rates'!FM28*0.9</f>
        <v>34020</v>
      </c>
      <c r="FN28" s="237">
        <f>'BAR BB| Open rates'!FN28*0.9</f>
        <v>34920</v>
      </c>
      <c r="FO28" s="237">
        <f>'BAR BB| Open rates'!FO28*0.9</f>
        <v>34920</v>
      </c>
      <c r="FP28" s="237">
        <f>'BAR BB| Open rates'!FP28*0.9</f>
        <v>34020</v>
      </c>
      <c r="FQ28" s="237">
        <f>'BAR BB| Open rates'!FQ28*0.9</f>
        <v>34020</v>
      </c>
      <c r="FR28" s="237">
        <f>'BAR BB| Open rates'!FR28*0.9</f>
        <v>34020</v>
      </c>
      <c r="FS28" s="237">
        <f>'BAR BB| Open rates'!FS28*0.9</f>
        <v>34020</v>
      </c>
      <c r="FT28" s="237">
        <f>'BAR BB| Open rates'!FT28*0.9</f>
        <v>34020</v>
      </c>
      <c r="FU28" s="237">
        <f>'BAR BB| Open rates'!FU28*0.9</f>
        <v>34920</v>
      </c>
      <c r="FV28" s="237">
        <f>'BAR BB| Open rates'!FV28*0.9</f>
        <v>34920</v>
      </c>
      <c r="FW28" s="237">
        <f>'BAR BB| Open rates'!FW28*0.9</f>
        <v>38250</v>
      </c>
      <c r="FX28" s="237">
        <f>'BAR BB| Open rates'!FX28*0.9</f>
        <v>38250</v>
      </c>
      <c r="FY28" s="237">
        <f>'BAR BB| Open rates'!FY28*0.9</f>
        <v>38250</v>
      </c>
      <c r="FZ28" s="237">
        <f>'BAR BB| Open rates'!FZ28*0.9</f>
        <v>38250</v>
      </c>
      <c r="GA28" s="237">
        <f>'BAR BB| Open rates'!GA28*0.9</f>
        <v>38250</v>
      </c>
      <c r="GB28" s="237">
        <f>'BAR BB| Open rates'!GB28*0.9</f>
        <v>40230</v>
      </c>
      <c r="GC28" s="237">
        <f>'BAR BB| Open rates'!GC28*0.9</f>
        <v>40230</v>
      </c>
      <c r="GD28" s="237">
        <f>'BAR BB| Open rates'!GD28*0.9</f>
        <v>40230</v>
      </c>
      <c r="GE28" s="237">
        <f>'BAR BB| Open rates'!GE28*0.9</f>
        <v>40230</v>
      </c>
    </row>
    <row r="29" spans="1:187" s="36" customFormat="1" ht="12" customHeight="1" x14ac:dyDescent="0.2">
      <c r="A29" s="237">
        <v>2</v>
      </c>
      <c r="B29" s="237">
        <f>'BAR BB| Open rates'!B29*0.9</f>
        <v>51660</v>
      </c>
      <c r="C29" s="237">
        <f>'BAR BB| Open rates'!C29*0.9</f>
        <v>51660</v>
      </c>
      <c r="D29" s="237">
        <f>'BAR BB| Open rates'!D29*0.9</f>
        <v>49230</v>
      </c>
      <c r="E29" s="237">
        <f>'BAR BB| Open rates'!E29*0.9</f>
        <v>49230</v>
      </c>
      <c r="F29" s="237">
        <f>'BAR BB| Open rates'!F29*0.9</f>
        <v>47250</v>
      </c>
      <c r="G29" s="237">
        <f>'BAR BB| Open rates'!G29*0.9</f>
        <v>49230</v>
      </c>
      <c r="H29" s="237">
        <f>'BAR BB| Open rates'!H29*0.9</f>
        <v>49230</v>
      </c>
      <c r="I29" s="237">
        <f>'BAR BB| Open rates'!I29*0.9</f>
        <v>51030</v>
      </c>
      <c r="J29" s="237">
        <f>'BAR BB| Open rates'!J29*0.9</f>
        <v>51030</v>
      </c>
      <c r="K29" s="237">
        <f>'BAR BB| Open rates'!K29*0.9</f>
        <v>49230</v>
      </c>
      <c r="L29" s="237">
        <f>'BAR BB| Open rates'!L29*0.9</f>
        <v>49230</v>
      </c>
      <c r="M29" s="237">
        <f>'BAR BB| Open rates'!M29*0.9</f>
        <v>49230</v>
      </c>
      <c r="N29" s="237">
        <f>'BAR BB| Open rates'!N29*0.9</f>
        <v>49230</v>
      </c>
      <c r="O29" s="237">
        <f>'BAR BB| Open rates'!O29*0.9</f>
        <v>49230</v>
      </c>
      <c r="P29" s="237">
        <f>'BAR BB| Open rates'!P29*0.9</f>
        <v>51030</v>
      </c>
      <c r="Q29" s="237">
        <f>'BAR BB| Open rates'!Q29*0.9</f>
        <v>51030</v>
      </c>
      <c r="R29" s="237">
        <f>'BAR BB| Open rates'!R29*0.9</f>
        <v>51030</v>
      </c>
      <c r="S29" s="237">
        <f>'BAR BB| Open rates'!S29*0.9</f>
        <v>51030</v>
      </c>
      <c r="T29" s="237">
        <f>'BAR BB| Open rates'!T29*0.9</f>
        <v>51030</v>
      </c>
      <c r="U29" s="237">
        <f>'BAR BB| Open rates'!U29*0.9</f>
        <v>51030</v>
      </c>
      <c r="V29" s="237">
        <f>'BAR BB| Open rates'!V29*0.9</f>
        <v>51030</v>
      </c>
      <c r="W29" s="237">
        <f>'BAR BB| Open rates'!W29*0.9</f>
        <v>52830</v>
      </c>
      <c r="X29" s="237">
        <f>'BAR BB| Open rates'!X29*0.9</f>
        <v>52830</v>
      </c>
      <c r="Y29" s="237">
        <f>'BAR BB| Open rates'!Y29*0.9</f>
        <v>51030</v>
      </c>
      <c r="Z29" s="237">
        <f>'BAR BB| Open rates'!Z29*0.9</f>
        <v>51030</v>
      </c>
      <c r="AA29" s="237">
        <f>'BAR BB| Open rates'!AA29*0.9</f>
        <v>51030</v>
      </c>
      <c r="AB29" s="237">
        <f>'BAR BB| Open rates'!AB29*0.9</f>
        <v>51030</v>
      </c>
      <c r="AC29" s="237">
        <f>'BAR BB| Open rates'!AC29*0.9</f>
        <v>51030</v>
      </c>
      <c r="AD29" s="237">
        <f>'BAR BB| Open rates'!AD29*0.9</f>
        <v>52830</v>
      </c>
      <c r="AE29" s="237">
        <f>'BAR BB| Open rates'!AE29*0.9</f>
        <v>52830</v>
      </c>
      <c r="AF29" s="237">
        <f>'BAR BB| Open rates'!AF29*0.9</f>
        <v>51030</v>
      </c>
      <c r="AG29" s="237">
        <f>'BAR BB| Open rates'!AG29*0.9</f>
        <v>51030</v>
      </c>
      <c r="AH29" s="237">
        <f>'BAR BB| Open rates'!AH29*0.9</f>
        <v>51030</v>
      </c>
      <c r="AI29" s="237">
        <f>'BAR BB| Open rates'!AI29*0.9</f>
        <v>51030</v>
      </c>
      <c r="AJ29" s="237">
        <f>'BAR BB| Open rates'!AJ29*0.9</f>
        <v>51030</v>
      </c>
      <c r="AK29" s="237">
        <f>'BAR BB| Open rates'!AK29*0.9</f>
        <v>52830</v>
      </c>
      <c r="AL29" s="237">
        <f>'BAR BB| Open rates'!AL29*0.9</f>
        <v>52830</v>
      </c>
      <c r="AM29" s="237">
        <f>'BAR BB| Open rates'!AM29*0.9</f>
        <v>51030</v>
      </c>
      <c r="AN29" s="237">
        <f>'BAR BB| Open rates'!AN29*0.9</f>
        <v>51030</v>
      </c>
      <c r="AO29" s="237">
        <f>'BAR BB| Open rates'!AO29*0.9</f>
        <v>51030</v>
      </c>
      <c r="AP29" s="237">
        <f>'BAR BB| Open rates'!AP29*0.9</f>
        <v>51030</v>
      </c>
      <c r="AQ29" s="237">
        <f>'BAR BB| Open rates'!AQ29*0.9</f>
        <v>51030</v>
      </c>
      <c r="AR29" s="237">
        <f>'BAR BB| Open rates'!AR29*0.9</f>
        <v>52830</v>
      </c>
      <c r="AS29" s="237">
        <f>'BAR BB| Open rates'!AS29*0.9</f>
        <v>52830</v>
      </c>
      <c r="AT29" s="237">
        <f>'BAR BB| Open rates'!AT29*0.9</f>
        <v>51030</v>
      </c>
      <c r="AU29" s="237">
        <f>'BAR BB| Open rates'!AU29*0.9</f>
        <v>51030</v>
      </c>
      <c r="AV29" s="237">
        <f>'BAR BB| Open rates'!AV29*0.9</f>
        <v>51030</v>
      </c>
      <c r="AW29" s="237">
        <f>'BAR BB| Open rates'!AW29*0.9</f>
        <v>51030</v>
      </c>
      <c r="AX29" s="237">
        <f>'BAR BB| Open rates'!AX29*0.9</f>
        <v>51030</v>
      </c>
      <c r="AY29" s="237">
        <f>'BAR BB| Open rates'!AY29*0.9</f>
        <v>52830</v>
      </c>
      <c r="AZ29" s="237">
        <f>'BAR BB| Open rates'!AZ29*0.9</f>
        <v>52830</v>
      </c>
      <c r="BA29" s="237">
        <f>'BAR BB| Open rates'!BA29*0.9</f>
        <v>51030</v>
      </c>
      <c r="BB29" s="237">
        <f>'BAR BB| Open rates'!BB29*0.9</f>
        <v>51030</v>
      </c>
      <c r="BC29" s="237">
        <f>'BAR BB| Open rates'!BC29*0.9</f>
        <v>51030</v>
      </c>
      <c r="BD29" s="237">
        <f>'BAR BB| Open rates'!BD29*0.9</f>
        <v>51030</v>
      </c>
      <c r="BE29" s="237">
        <f>'BAR BB| Open rates'!BE29*0.9</f>
        <v>51030</v>
      </c>
      <c r="BF29" s="237">
        <f>'BAR BB| Open rates'!BF29*0.9</f>
        <v>52830</v>
      </c>
      <c r="BG29" s="237">
        <f>'BAR BB| Open rates'!BG29*0.9</f>
        <v>52830</v>
      </c>
      <c r="BH29" s="237">
        <f>'BAR BB| Open rates'!BH29*0.9</f>
        <v>48150</v>
      </c>
      <c r="BI29" s="237">
        <f>'BAR BB| Open rates'!BI29*0.9</f>
        <v>48150</v>
      </c>
      <c r="BJ29" s="237">
        <f>'BAR BB| Open rates'!BJ29*0.9</f>
        <v>48150</v>
      </c>
      <c r="BK29" s="237">
        <f>'BAR BB| Open rates'!BK29*0.9</f>
        <v>48150</v>
      </c>
      <c r="BL29" s="237">
        <f>'BAR BB| Open rates'!BL29*0.9</f>
        <v>48150</v>
      </c>
      <c r="BM29" s="237">
        <f>'BAR BB| Open rates'!BM29*0.9</f>
        <v>49230</v>
      </c>
      <c r="BN29" s="237">
        <f>'BAR BB| Open rates'!BN29*0.9</f>
        <v>49230</v>
      </c>
      <c r="BO29" s="237">
        <f>'BAR BB| Open rates'!BO29*0.9</f>
        <v>47250</v>
      </c>
      <c r="BP29" s="237">
        <f>'BAR BB| Open rates'!BP29*0.9</f>
        <v>47250</v>
      </c>
      <c r="BQ29" s="237">
        <f>'BAR BB| Open rates'!BQ29*0.9</f>
        <v>45630</v>
      </c>
      <c r="BR29" s="237">
        <f>'BAR BB| Open rates'!BR29*0.9</f>
        <v>45630</v>
      </c>
      <c r="BS29" s="237">
        <f>'BAR BB| Open rates'!BS29*0.9</f>
        <v>45630</v>
      </c>
      <c r="BT29" s="237">
        <f>'BAR BB| Open rates'!BT29*0.9</f>
        <v>45630</v>
      </c>
      <c r="BU29" s="237">
        <f>'BAR BB| Open rates'!BU29*0.9</f>
        <v>45630</v>
      </c>
      <c r="BV29" s="237">
        <f>'BAR BB| Open rates'!BV29*0.9</f>
        <v>43650</v>
      </c>
      <c r="BW29" s="237">
        <f>'BAR BB| Open rates'!BW29*0.9</f>
        <v>43650</v>
      </c>
      <c r="BX29" s="237">
        <f>'BAR BB| Open rates'!BX29*0.9</f>
        <v>43650</v>
      </c>
      <c r="BY29" s="237">
        <f>'BAR BB| Open rates'!BY29*0.9</f>
        <v>43650</v>
      </c>
      <c r="BZ29" s="237">
        <f>'BAR BB| Open rates'!BZ29*0.9</f>
        <v>43650</v>
      </c>
      <c r="CA29" s="237">
        <f>'BAR BB| Open rates'!CA29*0.9</f>
        <v>45630</v>
      </c>
      <c r="CB29" s="237">
        <f>'BAR BB| Open rates'!CB29*0.9</f>
        <v>45630</v>
      </c>
      <c r="CC29" s="237">
        <f>'BAR BB| Open rates'!CC29*0.9</f>
        <v>43650</v>
      </c>
      <c r="CD29" s="237">
        <f>'BAR BB| Open rates'!CD29*0.9</f>
        <v>43650</v>
      </c>
      <c r="CE29" s="237">
        <f>'BAR BB| Open rates'!CE29*0.9</f>
        <v>43650</v>
      </c>
      <c r="CF29" s="237">
        <f>'BAR BB| Open rates'!CF29*0.9</f>
        <v>43650</v>
      </c>
      <c r="CG29" s="237">
        <f>'BAR BB| Open rates'!CG29*0.9</f>
        <v>43650</v>
      </c>
      <c r="CH29" s="237">
        <f>'BAR BB| Open rates'!CH29*0.9</f>
        <v>45630</v>
      </c>
      <c r="CI29" s="237">
        <f>'BAR BB| Open rates'!CI29*0.9</f>
        <v>45630</v>
      </c>
      <c r="CJ29" s="237">
        <f>'BAR BB| Open rates'!CJ29*0.9</f>
        <v>43650</v>
      </c>
      <c r="CK29" s="237">
        <f>'BAR BB| Open rates'!CK29*0.9</f>
        <v>43650</v>
      </c>
      <c r="CL29" s="237">
        <f>'BAR BB| Open rates'!CL29*0.9</f>
        <v>43650</v>
      </c>
      <c r="CM29" s="237">
        <f>'BAR BB| Open rates'!CM29*0.9</f>
        <v>43650</v>
      </c>
      <c r="CN29" s="237">
        <f>'BAR BB| Open rates'!CN29*0.9</f>
        <v>43650</v>
      </c>
      <c r="CO29" s="237">
        <f>'BAR BB| Open rates'!CO29*0.9</f>
        <v>45630</v>
      </c>
      <c r="CP29" s="237">
        <f>'BAR BB| Open rates'!CP29*0.9</f>
        <v>45630</v>
      </c>
      <c r="CQ29" s="237">
        <f>'BAR BB| Open rates'!CQ29*0.9</f>
        <v>43650</v>
      </c>
      <c r="CR29" s="237">
        <f>'BAR BB| Open rates'!CR29*0.9</f>
        <v>43650</v>
      </c>
      <c r="CS29" s="237">
        <f>'BAR BB| Open rates'!CS29*0.9</f>
        <v>43650</v>
      </c>
      <c r="CT29" s="237">
        <f>'BAR BB| Open rates'!CT29*0.9</f>
        <v>43650</v>
      </c>
      <c r="CU29" s="237">
        <f>'BAR BB| Open rates'!CU29*0.9</f>
        <v>40320</v>
      </c>
      <c r="CV29" s="237">
        <f>'BAR BB| Open rates'!CV29*0.9</f>
        <v>40320</v>
      </c>
      <c r="CW29" s="237">
        <f>'BAR BB| Open rates'!CW29*0.9</f>
        <v>40320</v>
      </c>
      <c r="CX29" s="237">
        <f>'BAR BB| Open rates'!CX29*0.9</f>
        <v>38520</v>
      </c>
      <c r="CY29" s="237">
        <f>'BAR BB| Open rates'!CY29*0.9</f>
        <v>38520</v>
      </c>
      <c r="CZ29" s="237">
        <f>'BAR BB| Open rates'!CZ29*0.9</f>
        <v>38520</v>
      </c>
      <c r="DA29" s="237">
        <f>'BAR BB| Open rates'!DA29*0.9</f>
        <v>38520</v>
      </c>
      <c r="DB29" s="237">
        <f>'BAR BB| Open rates'!DB29*0.9</f>
        <v>38520</v>
      </c>
      <c r="DC29" s="237">
        <f>'BAR BB| Open rates'!DC29*0.9</f>
        <v>40320</v>
      </c>
      <c r="DD29" s="237">
        <f>'BAR BB| Open rates'!DD29*0.9</f>
        <v>40320</v>
      </c>
      <c r="DE29" s="237">
        <f>'BAR BB| Open rates'!DE29*0.9</f>
        <v>38520</v>
      </c>
      <c r="DF29" s="237">
        <f>'BAR BB| Open rates'!DF29*0.9</f>
        <v>38520</v>
      </c>
      <c r="DG29" s="237">
        <f>'BAR BB| Open rates'!DG29*0.9</f>
        <v>38520</v>
      </c>
      <c r="DH29" s="237">
        <f>'BAR BB| Open rates'!DH29*0.9</f>
        <v>38520</v>
      </c>
      <c r="DI29" s="237">
        <f>'BAR BB| Open rates'!DI29*0.9</f>
        <v>38520</v>
      </c>
      <c r="DJ29" s="237">
        <f>'BAR BB| Open rates'!DJ29*0.9</f>
        <v>40320</v>
      </c>
      <c r="DK29" s="237">
        <f>'BAR BB| Open rates'!DK29*0.9</f>
        <v>40320</v>
      </c>
      <c r="DL29" s="237">
        <f>'BAR BB| Open rates'!DL29*0.9</f>
        <v>38520</v>
      </c>
      <c r="DM29" s="237">
        <f>'BAR BB| Open rates'!DM29*0.9</f>
        <v>38520</v>
      </c>
      <c r="DN29" s="237">
        <f>'BAR BB| Open rates'!DN29*0.9</f>
        <v>38520</v>
      </c>
      <c r="DO29" s="237">
        <f>'BAR BB| Open rates'!DO29*0.9</f>
        <v>38520</v>
      </c>
      <c r="DP29" s="237">
        <f>'BAR BB| Open rates'!DP29*0.9</f>
        <v>38520</v>
      </c>
      <c r="DQ29" s="237">
        <f>'BAR BB| Open rates'!DQ29*0.9</f>
        <v>40320</v>
      </c>
      <c r="DR29" s="237">
        <f>'BAR BB| Open rates'!DR29*0.9</f>
        <v>40320</v>
      </c>
      <c r="DS29" s="237">
        <f>'BAR BB| Open rates'!DS29*0.9</f>
        <v>38520</v>
      </c>
      <c r="DT29" s="237">
        <f>'BAR BB| Open rates'!DT29*0.9</f>
        <v>38520</v>
      </c>
      <c r="DU29" s="237">
        <f>'BAR BB| Open rates'!DU29*0.9</f>
        <v>38520</v>
      </c>
      <c r="DV29" s="237">
        <f>'BAR BB| Open rates'!DV29*0.9</f>
        <v>38520</v>
      </c>
      <c r="DW29" s="237">
        <f>'BAR BB| Open rates'!DW29*0.9</f>
        <v>38520</v>
      </c>
      <c r="DX29" s="237">
        <f>'BAR BB| Open rates'!DX29*0.9</f>
        <v>40320</v>
      </c>
      <c r="DY29" s="237">
        <f>'BAR BB| Open rates'!DY29*0.9</f>
        <v>40320</v>
      </c>
      <c r="DZ29" s="237">
        <f>'BAR BB| Open rates'!DZ29*0.9</f>
        <v>41850</v>
      </c>
      <c r="EA29" s="237">
        <f>'BAR BB| Open rates'!EA29*0.9</f>
        <v>41850</v>
      </c>
      <c r="EB29" s="237">
        <f>'BAR BB| Open rates'!EB29*0.9</f>
        <v>41850</v>
      </c>
      <c r="EC29" s="237">
        <f>'BAR BB| Open rates'!EC29*0.9</f>
        <v>43830</v>
      </c>
      <c r="ED29" s="237">
        <f>'BAR BB| Open rates'!ED29*0.9</f>
        <v>43830</v>
      </c>
      <c r="EE29" s="237">
        <f>'BAR BB| Open rates'!EE29*0.9</f>
        <v>43830</v>
      </c>
      <c r="EF29" s="237">
        <f>'BAR BB| Open rates'!EF29*0.9</f>
        <v>43830</v>
      </c>
      <c r="EG29" s="237">
        <f>'BAR BB| Open rates'!EG29*0.9</f>
        <v>37620</v>
      </c>
      <c r="EH29" s="237">
        <f>'BAR BB| Open rates'!EH29*0.9</f>
        <v>36720</v>
      </c>
      <c r="EI29" s="237">
        <f>'BAR BB| Open rates'!EI29*0.9</f>
        <v>36720</v>
      </c>
      <c r="EJ29" s="237">
        <f>'BAR BB| Open rates'!EJ29*0.9</f>
        <v>36720</v>
      </c>
      <c r="EK29" s="237">
        <f>'BAR BB| Open rates'!EK29*0.9</f>
        <v>36720</v>
      </c>
      <c r="EL29" s="237">
        <f>'BAR BB| Open rates'!EL29*0.9</f>
        <v>37620</v>
      </c>
      <c r="EM29" s="237">
        <f>'BAR BB| Open rates'!EM29*0.9</f>
        <v>37620</v>
      </c>
      <c r="EN29" s="237">
        <f>'BAR BB| Open rates'!EN29*0.9</f>
        <v>36720</v>
      </c>
      <c r="EO29" s="237">
        <f>'BAR BB| Open rates'!EO29*0.9</f>
        <v>36720</v>
      </c>
      <c r="EP29" s="237">
        <f>'BAR BB| Open rates'!EP29*0.9</f>
        <v>36720</v>
      </c>
      <c r="EQ29" s="237">
        <f>'BAR BB| Open rates'!EQ29*0.9</f>
        <v>36720</v>
      </c>
      <c r="ER29" s="237">
        <f>'BAR BB| Open rates'!ER29*0.9</f>
        <v>36720</v>
      </c>
      <c r="ES29" s="237">
        <f>'BAR BB| Open rates'!ES29*0.9</f>
        <v>37620</v>
      </c>
      <c r="ET29" s="237">
        <f>'BAR BB| Open rates'!ET29*0.9</f>
        <v>37620</v>
      </c>
      <c r="EU29" s="237">
        <f>'BAR BB| Open rates'!EU29*0.9</f>
        <v>36720</v>
      </c>
      <c r="EV29" s="237">
        <f>'BAR BB| Open rates'!EV29*0.9</f>
        <v>36720</v>
      </c>
      <c r="EW29" s="237">
        <f>'BAR BB| Open rates'!EW29*0.9</f>
        <v>36720</v>
      </c>
      <c r="EX29" s="237">
        <f>'BAR BB| Open rates'!EX29*0.9</f>
        <v>36720</v>
      </c>
      <c r="EY29" s="237">
        <f>'BAR BB| Open rates'!EY29*0.9</f>
        <v>36720</v>
      </c>
      <c r="EZ29" s="237">
        <f>'BAR BB| Open rates'!EZ29*0.9</f>
        <v>37620</v>
      </c>
      <c r="FA29" s="237">
        <f>'BAR BB| Open rates'!FA29*0.9</f>
        <v>37620</v>
      </c>
      <c r="FB29" s="237">
        <f>'BAR BB| Open rates'!FB29*0.9</f>
        <v>36720</v>
      </c>
      <c r="FC29" s="237">
        <f>'BAR BB| Open rates'!FC29*0.9</f>
        <v>36720</v>
      </c>
      <c r="FD29" s="237">
        <f>'BAR BB| Open rates'!FD29*0.9</f>
        <v>36720</v>
      </c>
      <c r="FE29" s="237">
        <f>'BAR BB| Open rates'!FE29*0.9</f>
        <v>36720</v>
      </c>
      <c r="FF29" s="237">
        <f>'BAR BB| Open rates'!FF29*0.9</f>
        <v>36720</v>
      </c>
      <c r="FG29" s="237">
        <f>'BAR BB| Open rates'!FG29*0.9</f>
        <v>37620</v>
      </c>
      <c r="FH29" s="237">
        <f>'BAR BB| Open rates'!FH29*0.9</f>
        <v>37620</v>
      </c>
      <c r="FI29" s="237">
        <f>'BAR BB| Open rates'!FI29*0.9</f>
        <v>36720</v>
      </c>
      <c r="FJ29" s="237">
        <f>'BAR BB| Open rates'!FJ29*0.9</f>
        <v>36720</v>
      </c>
      <c r="FK29" s="237">
        <f>'BAR BB| Open rates'!FK29*0.9</f>
        <v>36720</v>
      </c>
      <c r="FL29" s="237">
        <f>'BAR BB| Open rates'!FL29*0.9</f>
        <v>36720</v>
      </c>
      <c r="FM29" s="237">
        <f>'BAR BB| Open rates'!FM29*0.9</f>
        <v>36720</v>
      </c>
      <c r="FN29" s="237">
        <f>'BAR BB| Open rates'!FN29*0.9</f>
        <v>37620</v>
      </c>
      <c r="FO29" s="237">
        <f>'BAR BB| Open rates'!FO29*0.9</f>
        <v>37620</v>
      </c>
      <c r="FP29" s="237">
        <f>'BAR BB| Open rates'!FP29*0.9</f>
        <v>36720</v>
      </c>
      <c r="FQ29" s="237">
        <f>'BAR BB| Open rates'!FQ29*0.9</f>
        <v>36720</v>
      </c>
      <c r="FR29" s="237">
        <f>'BAR BB| Open rates'!FR29*0.9</f>
        <v>36720</v>
      </c>
      <c r="FS29" s="237">
        <f>'BAR BB| Open rates'!FS29*0.9</f>
        <v>36720</v>
      </c>
      <c r="FT29" s="237">
        <f>'BAR BB| Open rates'!FT29*0.9</f>
        <v>36720</v>
      </c>
      <c r="FU29" s="237">
        <f>'BAR BB| Open rates'!FU29*0.9</f>
        <v>37620</v>
      </c>
      <c r="FV29" s="237">
        <f>'BAR BB| Open rates'!FV29*0.9</f>
        <v>37620</v>
      </c>
      <c r="FW29" s="237">
        <f>'BAR BB| Open rates'!FW29*0.9</f>
        <v>40950</v>
      </c>
      <c r="FX29" s="237">
        <f>'BAR BB| Open rates'!FX29*0.9</f>
        <v>40950</v>
      </c>
      <c r="FY29" s="237">
        <f>'BAR BB| Open rates'!FY29*0.9</f>
        <v>40950</v>
      </c>
      <c r="FZ29" s="237">
        <f>'BAR BB| Open rates'!FZ29*0.9</f>
        <v>40950</v>
      </c>
      <c r="GA29" s="237">
        <f>'BAR BB| Open rates'!GA29*0.9</f>
        <v>40950</v>
      </c>
      <c r="GB29" s="237">
        <f>'BAR BB| Open rates'!GB29*0.9</f>
        <v>42930</v>
      </c>
      <c r="GC29" s="237">
        <f>'BAR BB| Open rates'!GC29*0.9</f>
        <v>42930</v>
      </c>
      <c r="GD29" s="237">
        <f>'BAR BB| Open rates'!GD29*0.9</f>
        <v>42930</v>
      </c>
      <c r="GE29" s="237">
        <f>'BAR BB| Open rates'!GE29*0.9</f>
        <v>42930</v>
      </c>
    </row>
    <row r="30" spans="1:187" s="36" customFormat="1" ht="12" customHeight="1" x14ac:dyDescent="0.2">
      <c r="A30" s="237">
        <v>3</v>
      </c>
      <c r="B30" s="237">
        <f>'BAR BB| Open rates'!B30*0.9</f>
        <v>54360</v>
      </c>
      <c r="C30" s="237">
        <f>'BAR BB| Open rates'!C30*0.9</f>
        <v>54360</v>
      </c>
      <c r="D30" s="237">
        <f>'BAR BB| Open rates'!D30*0.9</f>
        <v>51930</v>
      </c>
      <c r="E30" s="237">
        <f>'BAR BB| Open rates'!E30*0.9</f>
        <v>51930</v>
      </c>
      <c r="F30" s="237">
        <f>'BAR BB| Open rates'!F30*0.9</f>
        <v>49950</v>
      </c>
      <c r="G30" s="237">
        <f>'BAR BB| Open rates'!G30*0.9</f>
        <v>51930</v>
      </c>
      <c r="H30" s="237">
        <f>'BAR BB| Open rates'!H30*0.9</f>
        <v>51930</v>
      </c>
      <c r="I30" s="237">
        <f>'BAR BB| Open rates'!I30*0.9</f>
        <v>53730</v>
      </c>
      <c r="J30" s="237">
        <f>'BAR BB| Open rates'!J30*0.9</f>
        <v>53730</v>
      </c>
      <c r="K30" s="237">
        <f>'BAR BB| Open rates'!K30*0.9</f>
        <v>51930</v>
      </c>
      <c r="L30" s="237">
        <f>'BAR BB| Open rates'!L30*0.9</f>
        <v>51930</v>
      </c>
      <c r="M30" s="237">
        <f>'BAR BB| Open rates'!M30*0.9</f>
        <v>51930</v>
      </c>
      <c r="N30" s="237">
        <f>'BAR BB| Open rates'!N30*0.9</f>
        <v>51930</v>
      </c>
      <c r="O30" s="237">
        <f>'BAR BB| Open rates'!O30*0.9</f>
        <v>51930</v>
      </c>
      <c r="P30" s="237">
        <f>'BAR BB| Open rates'!P30*0.9</f>
        <v>53730</v>
      </c>
      <c r="Q30" s="237">
        <f>'BAR BB| Open rates'!Q30*0.9</f>
        <v>53730</v>
      </c>
      <c r="R30" s="237">
        <f>'BAR BB| Open rates'!R30*0.9</f>
        <v>53730</v>
      </c>
      <c r="S30" s="237">
        <f>'BAR BB| Open rates'!S30*0.9</f>
        <v>53730</v>
      </c>
      <c r="T30" s="237">
        <f>'BAR BB| Open rates'!T30*0.9</f>
        <v>53730</v>
      </c>
      <c r="U30" s="237">
        <f>'BAR BB| Open rates'!U30*0.9</f>
        <v>53730</v>
      </c>
      <c r="V30" s="237">
        <f>'BAR BB| Open rates'!V30*0.9</f>
        <v>53730</v>
      </c>
      <c r="W30" s="237">
        <f>'BAR BB| Open rates'!W30*0.9</f>
        <v>55530</v>
      </c>
      <c r="X30" s="237">
        <f>'BAR BB| Open rates'!X30*0.9</f>
        <v>55530</v>
      </c>
      <c r="Y30" s="237">
        <f>'BAR BB| Open rates'!Y30*0.9</f>
        <v>53730</v>
      </c>
      <c r="Z30" s="237">
        <f>'BAR BB| Open rates'!Z30*0.9</f>
        <v>53730</v>
      </c>
      <c r="AA30" s="237">
        <f>'BAR BB| Open rates'!AA30*0.9</f>
        <v>53730</v>
      </c>
      <c r="AB30" s="237">
        <f>'BAR BB| Open rates'!AB30*0.9</f>
        <v>53730</v>
      </c>
      <c r="AC30" s="237">
        <f>'BAR BB| Open rates'!AC30*0.9</f>
        <v>53730</v>
      </c>
      <c r="AD30" s="237">
        <f>'BAR BB| Open rates'!AD30*0.9</f>
        <v>55530</v>
      </c>
      <c r="AE30" s="237">
        <f>'BAR BB| Open rates'!AE30*0.9</f>
        <v>55530</v>
      </c>
      <c r="AF30" s="237">
        <f>'BAR BB| Open rates'!AF30*0.9</f>
        <v>53730</v>
      </c>
      <c r="AG30" s="237">
        <f>'BAR BB| Open rates'!AG30*0.9</f>
        <v>53730</v>
      </c>
      <c r="AH30" s="237">
        <f>'BAR BB| Open rates'!AH30*0.9</f>
        <v>53730</v>
      </c>
      <c r="AI30" s="237">
        <f>'BAR BB| Open rates'!AI30*0.9</f>
        <v>53730</v>
      </c>
      <c r="AJ30" s="237">
        <f>'BAR BB| Open rates'!AJ30*0.9</f>
        <v>53730</v>
      </c>
      <c r="AK30" s="237">
        <f>'BAR BB| Open rates'!AK30*0.9</f>
        <v>55530</v>
      </c>
      <c r="AL30" s="237">
        <f>'BAR BB| Open rates'!AL30*0.9</f>
        <v>55530</v>
      </c>
      <c r="AM30" s="237">
        <f>'BAR BB| Open rates'!AM30*0.9</f>
        <v>53730</v>
      </c>
      <c r="AN30" s="237">
        <f>'BAR BB| Open rates'!AN30*0.9</f>
        <v>53730</v>
      </c>
      <c r="AO30" s="237">
        <f>'BAR BB| Open rates'!AO30*0.9</f>
        <v>53730</v>
      </c>
      <c r="AP30" s="237">
        <f>'BAR BB| Open rates'!AP30*0.9</f>
        <v>53730</v>
      </c>
      <c r="AQ30" s="237">
        <f>'BAR BB| Open rates'!AQ30*0.9</f>
        <v>53730</v>
      </c>
      <c r="AR30" s="237">
        <f>'BAR BB| Open rates'!AR30*0.9</f>
        <v>55530</v>
      </c>
      <c r="AS30" s="237">
        <f>'BAR BB| Open rates'!AS30*0.9</f>
        <v>55530</v>
      </c>
      <c r="AT30" s="237">
        <f>'BAR BB| Open rates'!AT30*0.9</f>
        <v>53730</v>
      </c>
      <c r="AU30" s="237">
        <f>'BAR BB| Open rates'!AU30*0.9</f>
        <v>53730</v>
      </c>
      <c r="AV30" s="237">
        <f>'BAR BB| Open rates'!AV30*0.9</f>
        <v>53730</v>
      </c>
      <c r="AW30" s="237">
        <f>'BAR BB| Open rates'!AW30*0.9</f>
        <v>53730</v>
      </c>
      <c r="AX30" s="237">
        <f>'BAR BB| Open rates'!AX30*0.9</f>
        <v>53730</v>
      </c>
      <c r="AY30" s="237">
        <f>'BAR BB| Open rates'!AY30*0.9</f>
        <v>55530</v>
      </c>
      <c r="AZ30" s="237">
        <f>'BAR BB| Open rates'!AZ30*0.9</f>
        <v>55530</v>
      </c>
      <c r="BA30" s="237">
        <f>'BAR BB| Open rates'!BA30*0.9</f>
        <v>53730</v>
      </c>
      <c r="BB30" s="237">
        <f>'BAR BB| Open rates'!BB30*0.9</f>
        <v>53730</v>
      </c>
      <c r="BC30" s="237">
        <f>'BAR BB| Open rates'!BC30*0.9</f>
        <v>53730</v>
      </c>
      <c r="BD30" s="237">
        <f>'BAR BB| Open rates'!BD30*0.9</f>
        <v>53730</v>
      </c>
      <c r="BE30" s="237">
        <f>'BAR BB| Open rates'!BE30*0.9</f>
        <v>53730</v>
      </c>
      <c r="BF30" s="237">
        <f>'BAR BB| Open rates'!BF30*0.9</f>
        <v>55530</v>
      </c>
      <c r="BG30" s="237">
        <f>'BAR BB| Open rates'!BG30*0.9</f>
        <v>55530</v>
      </c>
      <c r="BH30" s="237">
        <f>'BAR BB| Open rates'!BH30*0.9</f>
        <v>50850</v>
      </c>
      <c r="BI30" s="237">
        <f>'BAR BB| Open rates'!BI30*0.9</f>
        <v>50850</v>
      </c>
      <c r="BJ30" s="237">
        <f>'BAR BB| Open rates'!BJ30*0.9</f>
        <v>50850</v>
      </c>
      <c r="BK30" s="237">
        <f>'BAR BB| Open rates'!BK30*0.9</f>
        <v>50850</v>
      </c>
      <c r="BL30" s="237">
        <f>'BAR BB| Open rates'!BL30*0.9</f>
        <v>50850</v>
      </c>
      <c r="BM30" s="237">
        <f>'BAR BB| Open rates'!BM30*0.9</f>
        <v>51930</v>
      </c>
      <c r="BN30" s="237">
        <f>'BAR BB| Open rates'!BN30*0.9</f>
        <v>51930</v>
      </c>
      <c r="BO30" s="237">
        <f>'BAR BB| Open rates'!BO30*0.9</f>
        <v>49950</v>
      </c>
      <c r="BP30" s="237">
        <f>'BAR BB| Open rates'!BP30*0.9</f>
        <v>49950</v>
      </c>
      <c r="BQ30" s="237">
        <f>'BAR BB| Open rates'!BQ30*0.9</f>
        <v>48330</v>
      </c>
      <c r="BR30" s="237">
        <f>'BAR BB| Open rates'!BR30*0.9</f>
        <v>48330</v>
      </c>
      <c r="BS30" s="237">
        <f>'BAR BB| Open rates'!BS30*0.9</f>
        <v>48330</v>
      </c>
      <c r="BT30" s="237">
        <f>'BAR BB| Open rates'!BT30*0.9</f>
        <v>48330</v>
      </c>
      <c r="BU30" s="237">
        <f>'BAR BB| Open rates'!BU30*0.9</f>
        <v>48330</v>
      </c>
      <c r="BV30" s="237">
        <f>'BAR BB| Open rates'!BV30*0.9</f>
        <v>46350</v>
      </c>
      <c r="BW30" s="237">
        <f>'BAR BB| Open rates'!BW30*0.9</f>
        <v>46350</v>
      </c>
      <c r="BX30" s="237">
        <f>'BAR BB| Open rates'!BX30*0.9</f>
        <v>46350</v>
      </c>
      <c r="BY30" s="237">
        <f>'BAR BB| Open rates'!BY30*0.9</f>
        <v>46350</v>
      </c>
      <c r="BZ30" s="237">
        <f>'BAR BB| Open rates'!BZ30*0.9</f>
        <v>46350</v>
      </c>
      <c r="CA30" s="237">
        <f>'BAR BB| Open rates'!CA30*0.9</f>
        <v>48330</v>
      </c>
      <c r="CB30" s="237">
        <f>'BAR BB| Open rates'!CB30*0.9</f>
        <v>48330</v>
      </c>
      <c r="CC30" s="237">
        <f>'BAR BB| Open rates'!CC30*0.9</f>
        <v>46350</v>
      </c>
      <c r="CD30" s="237">
        <f>'BAR BB| Open rates'!CD30*0.9</f>
        <v>46350</v>
      </c>
      <c r="CE30" s="237">
        <f>'BAR BB| Open rates'!CE30*0.9</f>
        <v>46350</v>
      </c>
      <c r="CF30" s="237">
        <f>'BAR BB| Open rates'!CF30*0.9</f>
        <v>46350</v>
      </c>
      <c r="CG30" s="237">
        <f>'BAR BB| Open rates'!CG30*0.9</f>
        <v>46350</v>
      </c>
      <c r="CH30" s="237">
        <f>'BAR BB| Open rates'!CH30*0.9</f>
        <v>48330</v>
      </c>
      <c r="CI30" s="237">
        <f>'BAR BB| Open rates'!CI30*0.9</f>
        <v>48330</v>
      </c>
      <c r="CJ30" s="237">
        <f>'BAR BB| Open rates'!CJ30*0.9</f>
        <v>46350</v>
      </c>
      <c r="CK30" s="237">
        <f>'BAR BB| Open rates'!CK30*0.9</f>
        <v>46350</v>
      </c>
      <c r="CL30" s="237">
        <f>'BAR BB| Open rates'!CL30*0.9</f>
        <v>46350</v>
      </c>
      <c r="CM30" s="237">
        <f>'BAR BB| Open rates'!CM30*0.9</f>
        <v>46350</v>
      </c>
      <c r="CN30" s="237">
        <f>'BAR BB| Open rates'!CN30*0.9</f>
        <v>46350</v>
      </c>
      <c r="CO30" s="237">
        <f>'BAR BB| Open rates'!CO30*0.9</f>
        <v>48330</v>
      </c>
      <c r="CP30" s="237">
        <f>'BAR BB| Open rates'!CP30*0.9</f>
        <v>48330</v>
      </c>
      <c r="CQ30" s="237">
        <f>'BAR BB| Open rates'!CQ30*0.9</f>
        <v>46350</v>
      </c>
      <c r="CR30" s="237">
        <f>'BAR BB| Open rates'!CR30*0.9</f>
        <v>46350</v>
      </c>
      <c r="CS30" s="237">
        <f>'BAR BB| Open rates'!CS30*0.9</f>
        <v>46350</v>
      </c>
      <c r="CT30" s="237">
        <f>'BAR BB| Open rates'!CT30*0.9</f>
        <v>46350</v>
      </c>
      <c r="CU30" s="237">
        <f>'BAR BB| Open rates'!CU30*0.9</f>
        <v>43020</v>
      </c>
      <c r="CV30" s="237">
        <f>'BAR BB| Open rates'!CV30*0.9</f>
        <v>43020</v>
      </c>
      <c r="CW30" s="237">
        <f>'BAR BB| Open rates'!CW30*0.9</f>
        <v>43020</v>
      </c>
      <c r="CX30" s="237">
        <f>'BAR BB| Open rates'!CX30*0.9</f>
        <v>41220</v>
      </c>
      <c r="CY30" s="237">
        <f>'BAR BB| Open rates'!CY30*0.9</f>
        <v>41220</v>
      </c>
      <c r="CZ30" s="237">
        <f>'BAR BB| Open rates'!CZ30*0.9</f>
        <v>41220</v>
      </c>
      <c r="DA30" s="237">
        <f>'BAR BB| Open rates'!DA30*0.9</f>
        <v>41220</v>
      </c>
      <c r="DB30" s="237">
        <f>'BAR BB| Open rates'!DB30*0.9</f>
        <v>41220</v>
      </c>
      <c r="DC30" s="237">
        <f>'BAR BB| Open rates'!DC30*0.9</f>
        <v>43020</v>
      </c>
      <c r="DD30" s="237">
        <f>'BAR BB| Open rates'!DD30*0.9</f>
        <v>43020</v>
      </c>
      <c r="DE30" s="237">
        <f>'BAR BB| Open rates'!DE30*0.9</f>
        <v>41220</v>
      </c>
      <c r="DF30" s="237">
        <f>'BAR BB| Open rates'!DF30*0.9</f>
        <v>41220</v>
      </c>
      <c r="DG30" s="237">
        <f>'BAR BB| Open rates'!DG30*0.9</f>
        <v>41220</v>
      </c>
      <c r="DH30" s="237">
        <f>'BAR BB| Open rates'!DH30*0.9</f>
        <v>41220</v>
      </c>
      <c r="DI30" s="237">
        <f>'BAR BB| Open rates'!DI30*0.9</f>
        <v>41220</v>
      </c>
      <c r="DJ30" s="237">
        <f>'BAR BB| Open rates'!DJ30*0.9</f>
        <v>43020</v>
      </c>
      <c r="DK30" s="237">
        <f>'BAR BB| Open rates'!DK30*0.9</f>
        <v>43020</v>
      </c>
      <c r="DL30" s="237">
        <f>'BAR BB| Open rates'!DL30*0.9</f>
        <v>41220</v>
      </c>
      <c r="DM30" s="237">
        <f>'BAR BB| Open rates'!DM30*0.9</f>
        <v>41220</v>
      </c>
      <c r="DN30" s="237">
        <f>'BAR BB| Open rates'!DN30*0.9</f>
        <v>41220</v>
      </c>
      <c r="DO30" s="237">
        <f>'BAR BB| Open rates'!DO30*0.9</f>
        <v>41220</v>
      </c>
      <c r="DP30" s="237">
        <f>'BAR BB| Open rates'!DP30*0.9</f>
        <v>41220</v>
      </c>
      <c r="DQ30" s="237">
        <f>'BAR BB| Open rates'!DQ30*0.9</f>
        <v>43020</v>
      </c>
      <c r="DR30" s="237">
        <f>'BAR BB| Open rates'!DR30*0.9</f>
        <v>43020</v>
      </c>
      <c r="DS30" s="237">
        <f>'BAR BB| Open rates'!DS30*0.9</f>
        <v>41220</v>
      </c>
      <c r="DT30" s="237">
        <f>'BAR BB| Open rates'!DT30*0.9</f>
        <v>41220</v>
      </c>
      <c r="DU30" s="237">
        <f>'BAR BB| Open rates'!DU30*0.9</f>
        <v>41220</v>
      </c>
      <c r="DV30" s="237">
        <f>'BAR BB| Open rates'!DV30*0.9</f>
        <v>41220</v>
      </c>
      <c r="DW30" s="237">
        <f>'BAR BB| Open rates'!DW30*0.9</f>
        <v>41220</v>
      </c>
      <c r="DX30" s="237">
        <f>'BAR BB| Open rates'!DX30*0.9</f>
        <v>43020</v>
      </c>
      <c r="DY30" s="237">
        <f>'BAR BB| Open rates'!DY30*0.9</f>
        <v>43020</v>
      </c>
      <c r="DZ30" s="237">
        <f>'BAR BB| Open rates'!DZ30*0.9</f>
        <v>44550</v>
      </c>
      <c r="EA30" s="237">
        <f>'BAR BB| Open rates'!EA30*0.9</f>
        <v>44550</v>
      </c>
      <c r="EB30" s="237">
        <f>'BAR BB| Open rates'!EB30*0.9</f>
        <v>44550</v>
      </c>
      <c r="EC30" s="237">
        <f>'BAR BB| Open rates'!EC30*0.9</f>
        <v>46530</v>
      </c>
      <c r="ED30" s="237">
        <f>'BAR BB| Open rates'!ED30*0.9</f>
        <v>46530</v>
      </c>
      <c r="EE30" s="237">
        <f>'BAR BB| Open rates'!EE30*0.9</f>
        <v>46530</v>
      </c>
      <c r="EF30" s="237">
        <f>'BAR BB| Open rates'!EF30*0.9</f>
        <v>46530</v>
      </c>
      <c r="EG30" s="237">
        <f>'BAR BB| Open rates'!EG30*0.9</f>
        <v>40320</v>
      </c>
      <c r="EH30" s="237">
        <f>'BAR BB| Open rates'!EH30*0.9</f>
        <v>39420</v>
      </c>
      <c r="EI30" s="237">
        <f>'BAR BB| Open rates'!EI30*0.9</f>
        <v>39420</v>
      </c>
      <c r="EJ30" s="237">
        <f>'BAR BB| Open rates'!EJ30*0.9</f>
        <v>39420</v>
      </c>
      <c r="EK30" s="237">
        <f>'BAR BB| Open rates'!EK30*0.9</f>
        <v>39420</v>
      </c>
      <c r="EL30" s="237">
        <f>'BAR BB| Open rates'!EL30*0.9</f>
        <v>40320</v>
      </c>
      <c r="EM30" s="237">
        <f>'BAR BB| Open rates'!EM30*0.9</f>
        <v>40320</v>
      </c>
      <c r="EN30" s="237">
        <f>'BAR BB| Open rates'!EN30*0.9</f>
        <v>39420</v>
      </c>
      <c r="EO30" s="237">
        <f>'BAR BB| Open rates'!EO30*0.9</f>
        <v>39420</v>
      </c>
      <c r="EP30" s="237">
        <f>'BAR BB| Open rates'!EP30*0.9</f>
        <v>39420</v>
      </c>
      <c r="EQ30" s="237">
        <f>'BAR BB| Open rates'!EQ30*0.9</f>
        <v>39420</v>
      </c>
      <c r="ER30" s="237">
        <f>'BAR BB| Open rates'!ER30*0.9</f>
        <v>39420</v>
      </c>
      <c r="ES30" s="237">
        <f>'BAR BB| Open rates'!ES30*0.9</f>
        <v>40320</v>
      </c>
      <c r="ET30" s="237">
        <f>'BAR BB| Open rates'!ET30*0.9</f>
        <v>40320</v>
      </c>
      <c r="EU30" s="237">
        <f>'BAR BB| Open rates'!EU30*0.9</f>
        <v>39420</v>
      </c>
      <c r="EV30" s="237">
        <f>'BAR BB| Open rates'!EV30*0.9</f>
        <v>39420</v>
      </c>
      <c r="EW30" s="237">
        <f>'BAR BB| Open rates'!EW30*0.9</f>
        <v>39420</v>
      </c>
      <c r="EX30" s="237">
        <f>'BAR BB| Open rates'!EX30*0.9</f>
        <v>39420</v>
      </c>
      <c r="EY30" s="237">
        <f>'BAR BB| Open rates'!EY30*0.9</f>
        <v>39420</v>
      </c>
      <c r="EZ30" s="237">
        <f>'BAR BB| Open rates'!EZ30*0.9</f>
        <v>40320</v>
      </c>
      <c r="FA30" s="237">
        <f>'BAR BB| Open rates'!FA30*0.9</f>
        <v>40320</v>
      </c>
      <c r="FB30" s="237">
        <f>'BAR BB| Open rates'!FB30*0.9</f>
        <v>39420</v>
      </c>
      <c r="FC30" s="237">
        <f>'BAR BB| Open rates'!FC30*0.9</f>
        <v>39420</v>
      </c>
      <c r="FD30" s="237">
        <f>'BAR BB| Open rates'!FD30*0.9</f>
        <v>39420</v>
      </c>
      <c r="FE30" s="237">
        <f>'BAR BB| Open rates'!FE30*0.9</f>
        <v>39420</v>
      </c>
      <c r="FF30" s="237">
        <f>'BAR BB| Open rates'!FF30*0.9</f>
        <v>39420</v>
      </c>
      <c r="FG30" s="237">
        <f>'BAR BB| Open rates'!FG30*0.9</f>
        <v>40320</v>
      </c>
      <c r="FH30" s="237">
        <f>'BAR BB| Open rates'!FH30*0.9</f>
        <v>40320</v>
      </c>
      <c r="FI30" s="237">
        <f>'BAR BB| Open rates'!FI30*0.9</f>
        <v>39420</v>
      </c>
      <c r="FJ30" s="237">
        <f>'BAR BB| Open rates'!FJ30*0.9</f>
        <v>39420</v>
      </c>
      <c r="FK30" s="237">
        <f>'BAR BB| Open rates'!FK30*0.9</f>
        <v>39420</v>
      </c>
      <c r="FL30" s="237">
        <f>'BAR BB| Open rates'!FL30*0.9</f>
        <v>39420</v>
      </c>
      <c r="FM30" s="237">
        <f>'BAR BB| Open rates'!FM30*0.9</f>
        <v>39420</v>
      </c>
      <c r="FN30" s="237">
        <f>'BAR BB| Open rates'!FN30*0.9</f>
        <v>40320</v>
      </c>
      <c r="FO30" s="237">
        <f>'BAR BB| Open rates'!FO30*0.9</f>
        <v>40320</v>
      </c>
      <c r="FP30" s="237">
        <f>'BAR BB| Open rates'!FP30*0.9</f>
        <v>39420</v>
      </c>
      <c r="FQ30" s="237">
        <f>'BAR BB| Open rates'!FQ30*0.9</f>
        <v>39420</v>
      </c>
      <c r="FR30" s="237">
        <f>'BAR BB| Open rates'!FR30*0.9</f>
        <v>39420</v>
      </c>
      <c r="FS30" s="237">
        <f>'BAR BB| Open rates'!FS30*0.9</f>
        <v>39420</v>
      </c>
      <c r="FT30" s="237">
        <f>'BAR BB| Open rates'!FT30*0.9</f>
        <v>39420</v>
      </c>
      <c r="FU30" s="237">
        <f>'BAR BB| Open rates'!FU30*0.9</f>
        <v>40320</v>
      </c>
      <c r="FV30" s="237">
        <f>'BAR BB| Open rates'!FV30*0.9</f>
        <v>40320</v>
      </c>
      <c r="FW30" s="237">
        <f>'BAR BB| Open rates'!FW30*0.9</f>
        <v>43650</v>
      </c>
      <c r="FX30" s="237">
        <f>'BAR BB| Open rates'!FX30*0.9</f>
        <v>43650</v>
      </c>
      <c r="FY30" s="237">
        <f>'BAR BB| Open rates'!FY30*0.9</f>
        <v>43650</v>
      </c>
      <c r="FZ30" s="237">
        <f>'BAR BB| Open rates'!FZ30*0.9</f>
        <v>43650</v>
      </c>
      <c r="GA30" s="237">
        <f>'BAR BB| Open rates'!GA30*0.9</f>
        <v>43650</v>
      </c>
      <c r="GB30" s="237">
        <f>'BAR BB| Open rates'!GB30*0.9</f>
        <v>45630</v>
      </c>
      <c r="GC30" s="237">
        <f>'BAR BB| Open rates'!GC30*0.9</f>
        <v>45630</v>
      </c>
      <c r="GD30" s="237">
        <f>'BAR BB| Open rates'!GD30*0.9</f>
        <v>45630</v>
      </c>
      <c r="GE30" s="237">
        <f>'BAR BB| Open rates'!GE30*0.9</f>
        <v>45630</v>
      </c>
    </row>
    <row r="31" spans="1:187" s="36" customFormat="1" ht="12" customHeight="1" x14ac:dyDescent="0.2">
      <c r="A31" s="237">
        <v>4</v>
      </c>
      <c r="B31" s="237">
        <f>'BAR BB| Open rates'!B31*0.9</f>
        <v>57060</v>
      </c>
      <c r="C31" s="237">
        <f>'BAR BB| Open rates'!C31*0.9</f>
        <v>57060</v>
      </c>
      <c r="D31" s="237">
        <f>'BAR BB| Open rates'!D31*0.9</f>
        <v>54630</v>
      </c>
      <c r="E31" s="237">
        <f>'BAR BB| Open rates'!E31*0.9</f>
        <v>54630</v>
      </c>
      <c r="F31" s="237">
        <f>'BAR BB| Open rates'!F31*0.9</f>
        <v>52650</v>
      </c>
      <c r="G31" s="237">
        <f>'BAR BB| Open rates'!G31*0.9</f>
        <v>54630</v>
      </c>
      <c r="H31" s="237">
        <f>'BAR BB| Open rates'!H31*0.9</f>
        <v>54630</v>
      </c>
      <c r="I31" s="237">
        <f>'BAR BB| Open rates'!I31*0.9</f>
        <v>56430</v>
      </c>
      <c r="J31" s="237">
        <f>'BAR BB| Open rates'!J31*0.9</f>
        <v>56430</v>
      </c>
      <c r="K31" s="237">
        <f>'BAR BB| Open rates'!K31*0.9</f>
        <v>54630</v>
      </c>
      <c r="L31" s="237">
        <f>'BAR BB| Open rates'!L31*0.9</f>
        <v>54630</v>
      </c>
      <c r="M31" s="237">
        <f>'BAR BB| Open rates'!M31*0.9</f>
        <v>54630</v>
      </c>
      <c r="N31" s="237">
        <f>'BAR BB| Open rates'!N31*0.9</f>
        <v>54630</v>
      </c>
      <c r="O31" s="237">
        <f>'BAR BB| Open rates'!O31*0.9</f>
        <v>54630</v>
      </c>
      <c r="P31" s="237">
        <f>'BAR BB| Open rates'!P31*0.9</f>
        <v>56430</v>
      </c>
      <c r="Q31" s="237">
        <f>'BAR BB| Open rates'!Q31*0.9</f>
        <v>56430</v>
      </c>
      <c r="R31" s="237">
        <f>'BAR BB| Open rates'!R31*0.9</f>
        <v>56430</v>
      </c>
      <c r="S31" s="237">
        <f>'BAR BB| Open rates'!S31*0.9</f>
        <v>56430</v>
      </c>
      <c r="T31" s="237">
        <f>'BAR BB| Open rates'!T31*0.9</f>
        <v>56430</v>
      </c>
      <c r="U31" s="237">
        <f>'BAR BB| Open rates'!U31*0.9</f>
        <v>56430</v>
      </c>
      <c r="V31" s="237">
        <f>'BAR BB| Open rates'!V31*0.9</f>
        <v>56430</v>
      </c>
      <c r="W31" s="237">
        <f>'BAR BB| Open rates'!W31*0.9</f>
        <v>58230</v>
      </c>
      <c r="X31" s="237">
        <f>'BAR BB| Open rates'!X31*0.9</f>
        <v>58230</v>
      </c>
      <c r="Y31" s="237">
        <f>'BAR BB| Open rates'!Y31*0.9</f>
        <v>56430</v>
      </c>
      <c r="Z31" s="237">
        <f>'BAR BB| Open rates'!Z31*0.9</f>
        <v>56430</v>
      </c>
      <c r="AA31" s="237">
        <f>'BAR BB| Open rates'!AA31*0.9</f>
        <v>56430</v>
      </c>
      <c r="AB31" s="237">
        <f>'BAR BB| Open rates'!AB31*0.9</f>
        <v>56430</v>
      </c>
      <c r="AC31" s="237">
        <f>'BAR BB| Open rates'!AC31*0.9</f>
        <v>56430</v>
      </c>
      <c r="AD31" s="237">
        <f>'BAR BB| Open rates'!AD31*0.9</f>
        <v>58230</v>
      </c>
      <c r="AE31" s="237">
        <f>'BAR BB| Open rates'!AE31*0.9</f>
        <v>58230</v>
      </c>
      <c r="AF31" s="237">
        <f>'BAR BB| Open rates'!AF31*0.9</f>
        <v>56430</v>
      </c>
      <c r="AG31" s="237">
        <f>'BAR BB| Open rates'!AG31*0.9</f>
        <v>56430</v>
      </c>
      <c r="AH31" s="237">
        <f>'BAR BB| Open rates'!AH31*0.9</f>
        <v>56430</v>
      </c>
      <c r="AI31" s="237">
        <f>'BAR BB| Open rates'!AI31*0.9</f>
        <v>56430</v>
      </c>
      <c r="AJ31" s="237">
        <f>'BAR BB| Open rates'!AJ31*0.9</f>
        <v>56430</v>
      </c>
      <c r="AK31" s="237">
        <f>'BAR BB| Open rates'!AK31*0.9</f>
        <v>58230</v>
      </c>
      <c r="AL31" s="237">
        <f>'BAR BB| Open rates'!AL31*0.9</f>
        <v>58230</v>
      </c>
      <c r="AM31" s="237">
        <f>'BAR BB| Open rates'!AM31*0.9</f>
        <v>56430</v>
      </c>
      <c r="AN31" s="237">
        <f>'BAR BB| Open rates'!AN31*0.9</f>
        <v>56430</v>
      </c>
      <c r="AO31" s="237">
        <f>'BAR BB| Open rates'!AO31*0.9</f>
        <v>56430</v>
      </c>
      <c r="AP31" s="237">
        <f>'BAR BB| Open rates'!AP31*0.9</f>
        <v>56430</v>
      </c>
      <c r="AQ31" s="237">
        <f>'BAR BB| Open rates'!AQ31*0.9</f>
        <v>56430</v>
      </c>
      <c r="AR31" s="237">
        <f>'BAR BB| Open rates'!AR31*0.9</f>
        <v>58230</v>
      </c>
      <c r="AS31" s="237">
        <f>'BAR BB| Open rates'!AS31*0.9</f>
        <v>58230</v>
      </c>
      <c r="AT31" s="237">
        <f>'BAR BB| Open rates'!AT31*0.9</f>
        <v>56430</v>
      </c>
      <c r="AU31" s="237">
        <f>'BAR BB| Open rates'!AU31*0.9</f>
        <v>56430</v>
      </c>
      <c r="AV31" s="237">
        <f>'BAR BB| Open rates'!AV31*0.9</f>
        <v>56430</v>
      </c>
      <c r="AW31" s="237">
        <f>'BAR BB| Open rates'!AW31*0.9</f>
        <v>56430</v>
      </c>
      <c r="AX31" s="237">
        <f>'BAR BB| Open rates'!AX31*0.9</f>
        <v>56430</v>
      </c>
      <c r="AY31" s="237">
        <f>'BAR BB| Open rates'!AY31*0.9</f>
        <v>58230</v>
      </c>
      <c r="AZ31" s="237">
        <f>'BAR BB| Open rates'!AZ31*0.9</f>
        <v>58230</v>
      </c>
      <c r="BA31" s="237">
        <f>'BAR BB| Open rates'!BA31*0.9</f>
        <v>56430</v>
      </c>
      <c r="BB31" s="237">
        <f>'BAR BB| Open rates'!BB31*0.9</f>
        <v>56430</v>
      </c>
      <c r="BC31" s="237">
        <f>'BAR BB| Open rates'!BC31*0.9</f>
        <v>56430</v>
      </c>
      <c r="BD31" s="237">
        <f>'BAR BB| Open rates'!BD31*0.9</f>
        <v>56430</v>
      </c>
      <c r="BE31" s="237">
        <f>'BAR BB| Open rates'!BE31*0.9</f>
        <v>56430</v>
      </c>
      <c r="BF31" s="237">
        <f>'BAR BB| Open rates'!BF31*0.9</f>
        <v>58230</v>
      </c>
      <c r="BG31" s="237">
        <f>'BAR BB| Open rates'!BG31*0.9</f>
        <v>58230</v>
      </c>
      <c r="BH31" s="237">
        <f>'BAR BB| Open rates'!BH31*0.9</f>
        <v>53550</v>
      </c>
      <c r="BI31" s="237">
        <f>'BAR BB| Open rates'!BI31*0.9</f>
        <v>53550</v>
      </c>
      <c r="BJ31" s="237">
        <f>'BAR BB| Open rates'!BJ31*0.9</f>
        <v>53550</v>
      </c>
      <c r="BK31" s="237">
        <f>'BAR BB| Open rates'!BK31*0.9</f>
        <v>53550</v>
      </c>
      <c r="BL31" s="237">
        <f>'BAR BB| Open rates'!BL31*0.9</f>
        <v>53550</v>
      </c>
      <c r="BM31" s="237">
        <f>'BAR BB| Open rates'!BM31*0.9</f>
        <v>54630</v>
      </c>
      <c r="BN31" s="237">
        <f>'BAR BB| Open rates'!BN31*0.9</f>
        <v>54630</v>
      </c>
      <c r="BO31" s="237">
        <f>'BAR BB| Open rates'!BO31*0.9</f>
        <v>52650</v>
      </c>
      <c r="BP31" s="237">
        <f>'BAR BB| Open rates'!BP31*0.9</f>
        <v>52650</v>
      </c>
      <c r="BQ31" s="237">
        <f>'BAR BB| Open rates'!BQ31*0.9</f>
        <v>51030</v>
      </c>
      <c r="BR31" s="237">
        <f>'BAR BB| Open rates'!BR31*0.9</f>
        <v>51030</v>
      </c>
      <c r="BS31" s="237">
        <f>'BAR BB| Open rates'!BS31*0.9</f>
        <v>51030</v>
      </c>
      <c r="BT31" s="237">
        <f>'BAR BB| Open rates'!BT31*0.9</f>
        <v>51030</v>
      </c>
      <c r="BU31" s="237">
        <f>'BAR BB| Open rates'!BU31*0.9</f>
        <v>51030</v>
      </c>
      <c r="BV31" s="237">
        <f>'BAR BB| Open rates'!BV31*0.9</f>
        <v>49050</v>
      </c>
      <c r="BW31" s="237">
        <f>'BAR BB| Open rates'!BW31*0.9</f>
        <v>49050</v>
      </c>
      <c r="BX31" s="237">
        <f>'BAR BB| Open rates'!BX31*0.9</f>
        <v>49050</v>
      </c>
      <c r="BY31" s="237">
        <f>'BAR BB| Open rates'!BY31*0.9</f>
        <v>49050</v>
      </c>
      <c r="BZ31" s="237">
        <f>'BAR BB| Open rates'!BZ31*0.9</f>
        <v>49050</v>
      </c>
      <c r="CA31" s="237">
        <f>'BAR BB| Open rates'!CA31*0.9</f>
        <v>51030</v>
      </c>
      <c r="CB31" s="237">
        <f>'BAR BB| Open rates'!CB31*0.9</f>
        <v>51030</v>
      </c>
      <c r="CC31" s="237">
        <f>'BAR BB| Open rates'!CC31*0.9</f>
        <v>49050</v>
      </c>
      <c r="CD31" s="237">
        <f>'BAR BB| Open rates'!CD31*0.9</f>
        <v>49050</v>
      </c>
      <c r="CE31" s="237">
        <f>'BAR BB| Open rates'!CE31*0.9</f>
        <v>49050</v>
      </c>
      <c r="CF31" s="237">
        <f>'BAR BB| Open rates'!CF31*0.9</f>
        <v>49050</v>
      </c>
      <c r="CG31" s="237">
        <f>'BAR BB| Open rates'!CG31*0.9</f>
        <v>49050</v>
      </c>
      <c r="CH31" s="237">
        <f>'BAR BB| Open rates'!CH31*0.9</f>
        <v>51030</v>
      </c>
      <c r="CI31" s="237">
        <f>'BAR BB| Open rates'!CI31*0.9</f>
        <v>51030</v>
      </c>
      <c r="CJ31" s="237">
        <f>'BAR BB| Open rates'!CJ31*0.9</f>
        <v>49050</v>
      </c>
      <c r="CK31" s="237">
        <f>'BAR BB| Open rates'!CK31*0.9</f>
        <v>49050</v>
      </c>
      <c r="CL31" s="237">
        <f>'BAR BB| Open rates'!CL31*0.9</f>
        <v>49050</v>
      </c>
      <c r="CM31" s="237">
        <f>'BAR BB| Open rates'!CM31*0.9</f>
        <v>49050</v>
      </c>
      <c r="CN31" s="237">
        <f>'BAR BB| Open rates'!CN31*0.9</f>
        <v>49050</v>
      </c>
      <c r="CO31" s="237">
        <f>'BAR BB| Open rates'!CO31*0.9</f>
        <v>51030</v>
      </c>
      <c r="CP31" s="237">
        <f>'BAR BB| Open rates'!CP31*0.9</f>
        <v>51030</v>
      </c>
      <c r="CQ31" s="237">
        <f>'BAR BB| Open rates'!CQ31*0.9</f>
        <v>49050</v>
      </c>
      <c r="CR31" s="237">
        <f>'BAR BB| Open rates'!CR31*0.9</f>
        <v>49050</v>
      </c>
      <c r="CS31" s="237">
        <f>'BAR BB| Open rates'!CS31*0.9</f>
        <v>49050</v>
      </c>
      <c r="CT31" s="237">
        <f>'BAR BB| Open rates'!CT31*0.9</f>
        <v>49050</v>
      </c>
      <c r="CU31" s="237">
        <f>'BAR BB| Open rates'!CU31*0.9</f>
        <v>45720</v>
      </c>
      <c r="CV31" s="237">
        <f>'BAR BB| Open rates'!CV31*0.9</f>
        <v>45720</v>
      </c>
      <c r="CW31" s="237">
        <f>'BAR BB| Open rates'!CW31*0.9</f>
        <v>45720</v>
      </c>
      <c r="CX31" s="237">
        <f>'BAR BB| Open rates'!CX31*0.9</f>
        <v>43920</v>
      </c>
      <c r="CY31" s="237">
        <f>'BAR BB| Open rates'!CY31*0.9</f>
        <v>43920</v>
      </c>
      <c r="CZ31" s="237">
        <f>'BAR BB| Open rates'!CZ31*0.9</f>
        <v>43920</v>
      </c>
      <c r="DA31" s="237">
        <f>'BAR BB| Open rates'!DA31*0.9</f>
        <v>43920</v>
      </c>
      <c r="DB31" s="237">
        <f>'BAR BB| Open rates'!DB31*0.9</f>
        <v>43920</v>
      </c>
      <c r="DC31" s="237">
        <f>'BAR BB| Open rates'!DC31*0.9</f>
        <v>45720</v>
      </c>
      <c r="DD31" s="237">
        <f>'BAR BB| Open rates'!DD31*0.9</f>
        <v>45720</v>
      </c>
      <c r="DE31" s="237">
        <f>'BAR BB| Open rates'!DE31*0.9</f>
        <v>43920</v>
      </c>
      <c r="DF31" s="237">
        <f>'BAR BB| Open rates'!DF31*0.9</f>
        <v>43920</v>
      </c>
      <c r="DG31" s="237">
        <f>'BAR BB| Open rates'!DG31*0.9</f>
        <v>43920</v>
      </c>
      <c r="DH31" s="237">
        <f>'BAR BB| Open rates'!DH31*0.9</f>
        <v>43920</v>
      </c>
      <c r="DI31" s="237">
        <f>'BAR BB| Open rates'!DI31*0.9</f>
        <v>43920</v>
      </c>
      <c r="DJ31" s="237">
        <f>'BAR BB| Open rates'!DJ31*0.9</f>
        <v>45720</v>
      </c>
      <c r="DK31" s="237">
        <f>'BAR BB| Open rates'!DK31*0.9</f>
        <v>45720</v>
      </c>
      <c r="DL31" s="237">
        <f>'BAR BB| Open rates'!DL31*0.9</f>
        <v>43920</v>
      </c>
      <c r="DM31" s="237">
        <f>'BAR BB| Open rates'!DM31*0.9</f>
        <v>43920</v>
      </c>
      <c r="DN31" s="237">
        <f>'BAR BB| Open rates'!DN31*0.9</f>
        <v>43920</v>
      </c>
      <c r="DO31" s="237">
        <f>'BAR BB| Open rates'!DO31*0.9</f>
        <v>43920</v>
      </c>
      <c r="DP31" s="237">
        <f>'BAR BB| Open rates'!DP31*0.9</f>
        <v>43920</v>
      </c>
      <c r="DQ31" s="237">
        <f>'BAR BB| Open rates'!DQ31*0.9</f>
        <v>45720</v>
      </c>
      <c r="DR31" s="237">
        <f>'BAR BB| Open rates'!DR31*0.9</f>
        <v>45720</v>
      </c>
      <c r="DS31" s="237">
        <f>'BAR BB| Open rates'!DS31*0.9</f>
        <v>43920</v>
      </c>
      <c r="DT31" s="237">
        <f>'BAR BB| Open rates'!DT31*0.9</f>
        <v>43920</v>
      </c>
      <c r="DU31" s="237">
        <f>'BAR BB| Open rates'!DU31*0.9</f>
        <v>43920</v>
      </c>
      <c r="DV31" s="237">
        <f>'BAR BB| Open rates'!DV31*0.9</f>
        <v>43920</v>
      </c>
      <c r="DW31" s="237">
        <f>'BAR BB| Open rates'!DW31*0.9</f>
        <v>43920</v>
      </c>
      <c r="DX31" s="237">
        <f>'BAR BB| Open rates'!DX31*0.9</f>
        <v>45720</v>
      </c>
      <c r="DY31" s="237">
        <f>'BAR BB| Open rates'!DY31*0.9</f>
        <v>45720</v>
      </c>
      <c r="DZ31" s="237">
        <f>'BAR BB| Open rates'!DZ31*0.9</f>
        <v>47250</v>
      </c>
      <c r="EA31" s="237">
        <f>'BAR BB| Open rates'!EA31*0.9</f>
        <v>47250</v>
      </c>
      <c r="EB31" s="237">
        <f>'BAR BB| Open rates'!EB31*0.9</f>
        <v>47250</v>
      </c>
      <c r="EC31" s="237">
        <f>'BAR BB| Open rates'!EC31*0.9</f>
        <v>49230</v>
      </c>
      <c r="ED31" s="237">
        <f>'BAR BB| Open rates'!ED31*0.9</f>
        <v>49230</v>
      </c>
      <c r="EE31" s="237">
        <f>'BAR BB| Open rates'!EE31*0.9</f>
        <v>49230</v>
      </c>
      <c r="EF31" s="237">
        <f>'BAR BB| Open rates'!EF31*0.9</f>
        <v>49230</v>
      </c>
      <c r="EG31" s="237">
        <f>'BAR BB| Open rates'!EG31*0.9</f>
        <v>43020</v>
      </c>
      <c r="EH31" s="237">
        <f>'BAR BB| Open rates'!EH31*0.9</f>
        <v>42120</v>
      </c>
      <c r="EI31" s="237">
        <f>'BAR BB| Open rates'!EI31*0.9</f>
        <v>42120</v>
      </c>
      <c r="EJ31" s="237">
        <f>'BAR BB| Open rates'!EJ31*0.9</f>
        <v>42120</v>
      </c>
      <c r="EK31" s="237">
        <f>'BAR BB| Open rates'!EK31*0.9</f>
        <v>42120</v>
      </c>
      <c r="EL31" s="237">
        <f>'BAR BB| Open rates'!EL31*0.9</f>
        <v>43020</v>
      </c>
      <c r="EM31" s="237">
        <f>'BAR BB| Open rates'!EM31*0.9</f>
        <v>43020</v>
      </c>
      <c r="EN31" s="237">
        <f>'BAR BB| Open rates'!EN31*0.9</f>
        <v>42120</v>
      </c>
      <c r="EO31" s="237">
        <f>'BAR BB| Open rates'!EO31*0.9</f>
        <v>42120</v>
      </c>
      <c r="EP31" s="237">
        <f>'BAR BB| Open rates'!EP31*0.9</f>
        <v>42120</v>
      </c>
      <c r="EQ31" s="237">
        <f>'BAR BB| Open rates'!EQ31*0.9</f>
        <v>42120</v>
      </c>
      <c r="ER31" s="237">
        <f>'BAR BB| Open rates'!ER31*0.9</f>
        <v>42120</v>
      </c>
      <c r="ES31" s="237">
        <f>'BAR BB| Open rates'!ES31*0.9</f>
        <v>43020</v>
      </c>
      <c r="ET31" s="237">
        <f>'BAR BB| Open rates'!ET31*0.9</f>
        <v>43020</v>
      </c>
      <c r="EU31" s="237">
        <f>'BAR BB| Open rates'!EU31*0.9</f>
        <v>42120</v>
      </c>
      <c r="EV31" s="237">
        <f>'BAR BB| Open rates'!EV31*0.9</f>
        <v>42120</v>
      </c>
      <c r="EW31" s="237">
        <f>'BAR BB| Open rates'!EW31*0.9</f>
        <v>42120</v>
      </c>
      <c r="EX31" s="237">
        <f>'BAR BB| Open rates'!EX31*0.9</f>
        <v>42120</v>
      </c>
      <c r="EY31" s="237">
        <f>'BAR BB| Open rates'!EY31*0.9</f>
        <v>42120</v>
      </c>
      <c r="EZ31" s="237">
        <f>'BAR BB| Open rates'!EZ31*0.9</f>
        <v>43020</v>
      </c>
      <c r="FA31" s="237">
        <f>'BAR BB| Open rates'!FA31*0.9</f>
        <v>43020</v>
      </c>
      <c r="FB31" s="237">
        <f>'BAR BB| Open rates'!FB31*0.9</f>
        <v>42120</v>
      </c>
      <c r="FC31" s="237">
        <f>'BAR BB| Open rates'!FC31*0.9</f>
        <v>42120</v>
      </c>
      <c r="FD31" s="237">
        <f>'BAR BB| Open rates'!FD31*0.9</f>
        <v>42120</v>
      </c>
      <c r="FE31" s="237">
        <f>'BAR BB| Open rates'!FE31*0.9</f>
        <v>42120</v>
      </c>
      <c r="FF31" s="237">
        <f>'BAR BB| Open rates'!FF31*0.9</f>
        <v>42120</v>
      </c>
      <c r="FG31" s="237">
        <f>'BAR BB| Open rates'!FG31*0.9</f>
        <v>43020</v>
      </c>
      <c r="FH31" s="237">
        <f>'BAR BB| Open rates'!FH31*0.9</f>
        <v>43020</v>
      </c>
      <c r="FI31" s="237">
        <f>'BAR BB| Open rates'!FI31*0.9</f>
        <v>42120</v>
      </c>
      <c r="FJ31" s="237">
        <f>'BAR BB| Open rates'!FJ31*0.9</f>
        <v>42120</v>
      </c>
      <c r="FK31" s="237">
        <f>'BAR BB| Open rates'!FK31*0.9</f>
        <v>42120</v>
      </c>
      <c r="FL31" s="237">
        <f>'BAR BB| Open rates'!FL31*0.9</f>
        <v>42120</v>
      </c>
      <c r="FM31" s="237">
        <f>'BAR BB| Open rates'!FM31*0.9</f>
        <v>42120</v>
      </c>
      <c r="FN31" s="237">
        <f>'BAR BB| Open rates'!FN31*0.9</f>
        <v>43020</v>
      </c>
      <c r="FO31" s="237">
        <f>'BAR BB| Open rates'!FO31*0.9</f>
        <v>43020</v>
      </c>
      <c r="FP31" s="237">
        <f>'BAR BB| Open rates'!FP31*0.9</f>
        <v>42120</v>
      </c>
      <c r="FQ31" s="237">
        <f>'BAR BB| Open rates'!FQ31*0.9</f>
        <v>42120</v>
      </c>
      <c r="FR31" s="237">
        <f>'BAR BB| Open rates'!FR31*0.9</f>
        <v>42120</v>
      </c>
      <c r="FS31" s="237">
        <f>'BAR BB| Open rates'!FS31*0.9</f>
        <v>42120</v>
      </c>
      <c r="FT31" s="237">
        <f>'BAR BB| Open rates'!FT31*0.9</f>
        <v>42120</v>
      </c>
      <c r="FU31" s="237">
        <f>'BAR BB| Open rates'!FU31*0.9</f>
        <v>43020</v>
      </c>
      <c r="FV31" s="237">
        <f>'BAR BB| Open rates'!FV31*0.9</f>
        <v>43020</v>
      </c>
      <c r="FW31" s="237">
        <f>'BAR BB| Open rates'!FW31*0.9</f>
        <v>46350</v>
      </c>
      <c r="FX31" s="237">
        <f>'BAR BB| Open rates'!FX31*0.9</f>
        <v>46350</v>
      </c>
      <c r="FY31" s="237">
        <f>'BAR BB| Open rates'!FY31*0.9</f>
        <v>46350</v>
      </c>
      <c r="FZ31" s="237">
        <f>'BAR BB| Open rates'!FZ31*0.9</f>
        <v>46350</v>
      </c>
      <c r="GA31" s="237">
        <f>'BAR BB| Open rates'!GA31*0.9</f>
        <v>46350</v>
      </c>
      <c r="GB31" s="237">
        <f>'BAR BB| Open rates'!GB31*0.9</f>
        <v>48330</v>
      </c>
      <c r="GC31" s="237">
        <f>'BAR BB| Open rates'!GC31*0.9</f>
        <v>48330</v>
      </c>
      <c r="GD31" s="237">
        <f>'BAR BB| Open rates'!GD31*0.9</f>
        <v>48330</v>
      </c>
      <c r="GE31" s="237">
        <f>'BAR BB| Open rates'!GE31*0.9</f>
        <v>48330</v>
      </c>
    </row>
    <row r="32" spans="1:187" s="36" customFormat="1" ht="12" customHeight="1" x14ac:dyDescent="0.2">
      <c r="A32" s="236" t="s">
        <v>182</v>
      </c>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row>
    <row r="33" spans="1:187" s="36" customFormat="1" ht="12" customHeight="1" x14ac:dyDescent="0.2">
      <c r="A33" s="237">
        <v>1</v>
      </c>
      <c r="B33" s="237">
        <f>'BAR BB| Open rates'!B33*0.9</f>
        <v>68850</v>
      </c>
      <c r="C33" s="237">
        <f>'BAR BB| Open rates'!C33*0.9</f>
        <v>68850</v>
      </c>
      <c r="D33" s="237">
        <f>'BAR BB| Open rates'!D33*0.9</f>
        <v>66420</v>
      </c>
      <c r="E33" s="237">
        <f>'BAR BB| Open rates'!E33*0.9</f>
        <v>66420</v>
      </c>
      <c r="F33" s="237">
        <f>'BAR BB| Open rates'!F33*0.9</f>
        <v>64440</v>
      </c>
      <c r="G33" s="237">
        <f>'BAR BB| Open rates'!G33*0.9</f>
        <v>66420</v>
      </c>
      <c r="H33" s="237">
        <f>'BAR BB| Open rates'!H33*0.9</f>
        <v>66420</v>
      </c>
      <c r="I33" s="237">
        <f>'BAR BB| Open rates'!I33*0.9</f>
        <v>68220</v>
      </c>
      <c r="J33" s="237">
        <f>'BAR BB| Open rates'!J33*0.9</f>
        <v>68220</v>
      </c>
      <c r="K33" s="237">
        <f>'BAR BB| Open rates'!K33*0.9</f>
        <v>66420</v>
      </c>
      <c r="L33" s="237">
        <f>'BAR BB| Open rates'!L33*0.9</f>
        <v>66420</v>
      </c>
      <c r="M33" s="237">
        <f>'BAR BB| Open rates'!M33*0.9</f>
        <v>66420</v>
      </c>
      <c r="N33" s="237">
        <f>'BAR BB| Open rates'!N33*0.9</f>
        <v>66420</v>
      </c>
      <c r="O33" s="237">
        <f>'BAR BB| Open rates'!O33*0.9</f>
        <v>66420</v>
      </c>
      <c r="P33" s="237">
        <f>'BAR BB| Open rates'!P33*0.9</f>
        <v>68220</v>
      </c>
      <c r="Q33" s="237">
        <f>'BAR BB| Open rates'!Q33*0.9</f>
        <v>68220</v>
      </c>
      <c r="R33" s="237">
        <f>'BAR BB| Open rates'!R33*0.9</f>
        <v>68220</v>
      </c>
      <c r="S33" s="237">
        <f>'BAR BB| Open rates'!S33*0.9</f>
        <v>68220</v>
      </c>
      <c r="T33" s="237">
        <f>'BAR BB| Open rates'!T33*0.9</f>
        <v>68220</v>
      </c>
      <c r="U33" s="237">
        <f>'BAR BB| Open rates'!U33*0.9</f>
        <v>68220</v>
      </c>
      <c r="V33" s="237">
        <f>'BAR BB| Open rates'!V33*0.9</f>
        <v>68220</v>
      </c>
      <c r="W33" s="237">
        <f>'BAR BB| Open rates'!W33*0.9</f>
        <v>70020</v>
      </c>
      <c r="X33" s="237">
        <f>'BAR BB| Open rates'!X33*0.9</f>
        <v>70020</v>
      </c>
      <c r="Y33" s="237">
        <f>'BAR BB| Open rates'!Y33*0.9</f>
        <v>68220</v>
      </c>
      <c r="Z33" s="237">
        <f>'BAR BB| Open rates'!Z33*0.9</f>
        <v>68220</v>
      </c>
      <c r="AA33" s="237">
        <f>'BAR BB| Open rates'!AA33*0.9</f>
        <v>68220</v>
      </c>
      <c r="AB33" s="237">
        <f>'BAR BB| Open rates'!AB33*0.9</f>
        <v>68220</v>
      </c>
      <c r="AC33" s="237">
        <f>'BAR BB| Open rates'!AC33*0.9</f>
        <v>68220</v>
      </c>
      <c r="AD33" s="237">
        <f>'BAR BB| Open rates'!AD33*0.9</f>
        <v>70020</v>
      </c>
      <c r="AE33" s="237">
        <f>'BAR BB| Open rates'!AE33*0.9</f>
        <v>70020</v>
      </c>
      <c r="AF33" s="237">
        <f>'BAR BB| Open rates'!AF33*0.9</f>
        <v>68220</v>
      </c>
      <c r="AG33" s="237">
        <f>'BAR BB| Open rates'!AG33*0.9</f>
        <v>68220</v>
      </c>
      <c r="AH33" s="237">
        <f>'BAR BB| Open rates'!AH33*0.9</f>
        <v>68220</v>
      </c>
      <c r="AI33" s="237">
        <f>'BAR BB| Open rates'!AI33*0.9</f>
        <v>68220</v>
      </c>
      <c r="AJ33" s="237">
        <f>'BAR BB| Open rates'!AJ33*0.9</f>
        <v>68220</v>
      </c>
      <c r="AK33" s="237">
        <f>'BAR BB| Open rates'!AK33*0.9</f>
        <v>70020</v>
      </c>
      <c r="AL33" s="237">
        <f>'BAR BB| Open rates'!AL33*0.9</f>
        <v>70020</v>
      </c>
      <c r="AM33" s="237">
        <f>'BAR BB| Open rates'!AM33*0.9</f>
        <v>68220</v>
      </c>
      <c r="AN33" s="237">
        <f>'BAR BB| Open rates'!AN33*0.9</f>
        <v>68220</v>
      </c>
      <c r="AO33" s="237">
        <f>'BAR BB| Open rates'!AO33*0.9</f>
        <v>68220</v>
      </c>
      <c r="AP33" s="237">
        <f>'BAR BB| Open rates'!AP33*0.9</f>
        <v>68220</v>
      </c>
      <c r="AQ33" s="237">
        <f>'BAR BB| Open rates'!AQ33*0.9</f>
        <v>68220</v>
      </c>
      <c r="AR33" s="237">
        <f>'BAR BB| Open rates'!AR33*0.9</f>
        <v>70020</v>
      </c>
      <c r="AS33" s="237">
        <f>'BAR BB| Open rates'!AS33*0.9</f>
        <v>70020</v>
      </c>
      <c r="AT33" s="237">
        <f>'BAR BB| Open rates'!AT33*0.9</f>
        <v>68220</v>
      </c>
      <c r="AU33" s="237">
        <f>'BAR BB| Open rates'!AU33*0.9</f>
        <v>68220</v>
      </c>
      <c r="AV33" s="237">
        <f>'BAR BB| Open rates'!AV33*0.9</f>
        <v>68220</v>
      </c>
      <c r="AW33" s="237">
        <f>'BAR BB| Open rates'!AW33*0.9</f>
        <v>68220</v>
      </c>
      <c r="AX33" s="237">
        <f>'BAR BB| Open rates'!AX33*0.9</f>
        <v>68220</v>
      </c>
      <c r="AY33" s="237">
        <f>'BAR BB| Open rates'!AY33*0.9</f>
        <v>70020</v>
      </c>
      <c r="AZ33" s="237">
        <f>'BAR BB| Open rates'!AZ33*0.9</f>
        <v>70020</v>
      </c>
      <c r="BA33" s="237">
        <f>'BAR BB| Open rates'!BA33*0.9</f>
        <v>68220</v>
      </c>
      <c r="BB33" s="237">
        <f>'BAR BB| Open rates'!BB33*0.9</f>
        <v>68220</v>
      </c>
      <c r="BC33" s="237">
        <f>'BAR BB| Open rates'!BC33*0.9</f>
        <v>68220</v>
      </c>
      <c r="BD33" s="237">
        <f>'BAR BB| Open rates'!BD33*0.9</f>
        <v>68220</v>
      </c>
      <c r="BE33" s="237">
        <f>'BAR BB| Open rates'!BE33*0.9</f>
        <v>68220</v>
      </c>
      <c r="BF33" s="237">
        <f>'BAR BB| Open rates'!BF33*0.9</f>
        <v>70020</v>
      </c>
      <c r="BG33" s="237">
        <f>'BAR BB| Open rates'!BG33*0.9</f>
        <v>70020</v>
      </c>
      <c r="BH33" s="237">
        <f>'BAR BB| Open rates'!BH33*0.9</f>
        <v>65340</v>
      </c>
      <c r="BI33" s="237">
        <f>'BAR BB| Open rates'!BI33*0.9</f>
        <v>65340</v>
      </c>
      <c r="BJ33" s="237">
        <f>'BAR BB| Open rates'!BJ33*0.9</f>
        <v>65340</v>
      </c>
      <c r="BK33" s="237">
        <f>'BAR BB| Open rates'!BK33*0.9</f>
        <v>65340</v>
      </c>
      <c r="BL33" s="237">
        <f>'BAR BB| Open rates'!BL33*0.9</f>
        <v>65340</v>
      </c>
      <c r="BM33" s="237">
        <f>'BAR BB| Open rates'!BM33*0.9</f>
        <v>66420</v>
      </c>
      <c r="BN33" s="237">
        <f>'BAR BB| Open rates'!BN33*0.9</f>
        <v>66420</v>
      </c>
      <c r="BO33" s="237">
        <f>'BAR BB| Open rates'!BO33*0.9</f>
        <v>64440</v>
      </c>
      <c r="BP33" s="237">
        <f>'BAR BB| Open rates'!BP33*0.9</f>
        <v>64440</v>
      </c>
      <c r="BQ33" s="237">
        <f>'BAR BB| Open rates'!BQ33*0.9</f>
        <v>49230</v>
      </c>
      <c r="BR33" s="237">
        <f>'BAR BB| Open rates'!BR33*0.9</f>
        <v>49230</v>
      </c>
      <c r="BS33" s="237">
        <f>'BAR BB| Open rates'!BS33*0.9</f>
        <v>49230</v>
      </c>
      <c r="BT33" s="237">
        <f>'BAR BB| Open rates'!BT33*0.9</f>
        <v>49230</v>
      </c>
      <c r="BU33" s="237">
        <f>'BAR BB| Open rates'!BU33*0.9</f>
        <v>49230</v>
      </c>
      <c r="BV33" s="237">
        <f>'BAR BB| Open rates'!BV33*0.9</f>
        <v>47250</v>
      </c>
      <c r="BW33" s="237">
        <f>'BAR BB| Open rates'!BW33*0.9</f>
        <v>47250</v>
      </c>
      <c r="BX33" s="237">
        <f>'BAR BB| Open rates'!BX33*0.9</f>
        <v>47250</v>
      </c>
      <c r="BY33" s="237">
        <f>'BAR BB| Open rates'!BY33*0.9</f>
        <v>47250</v>
      </c>
      <c r="BZ33" s="237">
        <f>'BAR BB| Open rates'!BZ33*0.9</f>
        <v>47250</v>
      </c>
      <c r="CA33" s="237">
        <f>'BAR BB| Open rates'!CA33*0.9</f>
        <v>49230</v>
      </c>
      <c r="CB33" s="237">
        <f>'BAR BB| Open rates'!CB33*0.9</f>
        <v>49230</v>
      </c>
      <c r="CC33" s="237">
        <f>'BAR BB| Open rates'!CC33*0.9</f>
        <v>47250</v>
      </c>
      <c r="CD33" s="237">
        <f>'BAR BB| Open rates'!CD33*0.9</f>
        <v>47250</v>
      </c>
      <c r="CE33" s="237">
        <f>'BAR BB| Open rates'!CE33*0.9</f>
        <v>47250</v>
      </c>
      <c r="CF33" s="237">
        <f>'BAR BB| Open rates'!CF33*0.9</f>
        <v>47250</v>
      </c>
      <c r="CG33" s="237">
        <f>'BAR BB| Open rates'!CG33*0.9</f>
        <v>47250</v>
      </c>
      <c r="CH33" s="237">
        <f>'BAR BB| Open rates'!CH33*0.9</f>
        <v>49230</v>
      </c>
      <c r="CI33" s="237">
        <f>'BAR BB| Open rates'!CI33*0.9</f>
        <v>49230</v>
      </c>
      <c r="CJ33" s="237">
        <f>'BAR BB| Open rates'!CJ33*0.9</f>
        <v>47250</v>
      </c>
      <c r="CK33" s="237">
        <f>'BAR BB| Open rates'!CK33*0.9</f>
        <v>47250</v>
      </c>
      <c r="CL33" s="237">
        <f>'BAR BB| Open rates'!CL33*0.9</f>
        <v>47250</v>
      </c>
      <c r="CM33" s="237">
        <f>'BAR BB| Open rates'!CM33*0.9</f>
        <v>47250</v>
      </c>
      <c r="CN33" s="237">
        <f>'BAR BB| Open rates'!CN33*0.9</f>
        <v>47250</v>
      </c>
      <c r="CO33" s="237">
        <f>'BAR BB| Open rates'!CO33*0.9</f>
        <v>49230</v>
      </c>
      <c r="CP33" s="237">
        <f>'BAR BB| Open rates'!CP33*0.9</f>
        <v>49230</v>
      </c>
      <c r="CQ33" s="237">
        <f>'BAR BB| Open rates'!CQ33*0.9</f>
        <v>47250</v>
      </c>
      <c r="CR33" s="237">
        <f>'BAR BB| Open rates'!CR33*0.9</f>
        <v>47250</v>
      </c>
      <c r="CS33" s="237">
        <f>'BAR BB| Open rates'!CS33*0.9</f>
        <v>47250</v>
      </c>
      <c r="CT33" s="237">
        <f>'BAR BB| Open rates'!CT33*0.9</f>
        <v>47250</v>
      </c>
      <c r="CU33" s="237">
        <f>'BAR BB| Open rates'!CU33*0.9</f>
        <v>45720</v>
      </c>
      <c r="CV33" s="237">
        <f>'BAR BB| Open rates'!CV33*0.9</f>
        <v>45720</v>
      </c>
      <c r="CW33" s="237">
        <f>'BAR BB| Open rates'!CW33*0.9</f>
        <v>45720</v>
      </c>
      <c r="CX33" s="237">
        <f>'BAR BB| Open rates'!CX33*0.9</f>
        <v>43920</v>
      </c>
      <c r="CY33" s="237">
        <f>'BAR BB| Open rates'!CY33*0.9</f>
        <v>43920</v>
      </c>
      <c r="CZ33" s="237">
        <f>'BAR BB| Open rates'!CZ33*0.9</f>
        <v>43920</v>
      </c>
      <c r="DA33" s="237">
        <f>'BAR BB| Open rates'!DA33*0.9</f>
        <v>43920</v>
      </c>
      <c r="DB33" s="237">
        <f>'BAR BB| Open rates'!DB33*0.9</f>
        <v>43920</v>
      </c>
      <c r="DC33" s="237">
        <f>'BAR BB| Open rates'!DC33*0.9</f>
        <v>45720</v>
      </c>
      <c r="DD33" s="237">
        <f>'BAR BB| Open rates'!DD33*0.9</f>
        <v>45720</v>
      </c>
      <c r="DE33" s="237">
        <f>'BAR BB| Open rates'!DE33*0.9</f>
        <v>43920</v>
      </c>
      <c r="DF33" s="237">
        <f>'BAR BB| Open rates'!DF33*0.9</f>
        <v>43920</v>
      </c>
      <c r="DG33" s="237">
        <f>'BAR BB| Open rates'!DG33*0.9</f>
        <v>43920</v>
      </c>
      <c r="DH33" s="237">
        <f>'BAR BB| Open rates'!DH33*0.9</f>
        <v>43920</v>
      </c>
      <c r="DI33" s="237">
        <f>'BAR BB| Open rates'!DI33*0.9</f>
        <v>43920</v>
      </c>
      <c r="DJ33" s="237">
        <f>'BAR BB| Open rates'!DJ33*0.9</f>
        <v>45720</v>
      </c>
      <c r="DK33" s="237">
        <f>'BAR BB| Open rates'!DK33*0.9</f>
        <v>45720</v>
      </c>
      <c r="DL33" s="237">
        <f>'BAR BB| Open rates'!DL33*0.9</f>
        <v>43920</v>
      </c>
      <c r="DM33" s="237">
        <f>'BAR BB| Open rates'!DM33*0.9</f>
        <v>43920</v>
      </c>
      <c r="DN33" s="237">
        <f>'BAR BB| Open rates'!DN33*0.9</f>
        <v>43920</v>
      </c>
      <c r="DO33" s="237">
        <f>'BAR BB| Open rates'!DO33*0.9</f>
        <v>43920</v>
      </c>
      <c r="DP33" s="237">
        <f>'BAR BB| Open rates'!DP33*0.9</f>
        <v>43920</v>
      </c>
      <c r="DQ33" s="237">
        <f>'BAR BB| Open rates'!DQ33*0.9</f>
        <v>45720</v>
      </c>
      <c r="DR33" s="237">
        <f>'BAR BB| Open rates'!DR33*0.9</f>
        <v>45720</v>
      </c>
      <c r="DS33" s="237">
        <f>'BAR BB| Open rates'!DS33*0.9</f>
        <v>43920</v>
      </c>
      <c r="DT33" s="237">
        <f>'BAR BB| Open rates'!DT33*0.9</f>
        <v>43920</v>
      </c>
      <c r="DU33" s="237">
        <f>'BAR BB| Open rates'!DU33*0.9</f>
        <v>43920</v>
      </c>
      <c r="DV33" s="237">
        <f>'BAR BB| Open rates'!DV33*0.9</f>
        <v>43920</v>
      </c>
      <c r="DW33" s="237">
        <f>'BAR BB| Open rates'!DW33*0.9</f>
        <v>43920</v>
      </c>
      <c r="DX33" s="237">
        <f>'BAR BB| Open rates'!DX33*0.9</f>
        <v>45720</v>
      </c>
      <c r="DY33" s="237">
        <f>'BAR BB| Open rates'!DY33*0.9</f>
        <v>45720</v>
      </c>
      <c r="DZ33" s="237">
        <f>'BAR BB| Open rates'!DZ33*0.9</f>
        <v>47250</v>
      </c>
      <c r="EA33" s="237">
        <f>'BAR BB| Open rates'!EA33*0.9</f>
        <v>47250</v>
      </c>
      <c r="EB33" s="237">
        <f>'BAR BB| Open rates'!EB33*0.9</f>
        <v>47250</v>
      </c>
      <c r="EC33" s="237">
        <f>'BAR BB| Open rates'!EC33*0.9</f>
        <v>49230</v>
      </c>
      <c r="ED33" s="237">
        <f>'BAR BB| Open rates'!ED33*0.9</f>
        <v>49230</v>
      </c>
      <c r="EE33" s="237">
        <f>'BAR BB| Open rates'!EE33*0.9</f>
        <v>49230</v>
      </c>
      <c r="EF33" s="237">
        <f>'BAR BB| Open rates'!EF33*0.9</f>
        <v>49230</v>
      </c>
      <c r="EG33" s="237">
        <f>'BAR BB| Open rates'!EG33*0.9</f>
        <v>43020</v>
      </c>
      <c r="EH33" s="237">
        <f>'BAR BB| Open rates'!EH33*0.9</f>
        <v>38520</v>
      </c>
      <c r="EI33" s="237">
        <f>'BAR BB| Open rates'!EI33*0.9</f>
        <v>38520</v>
      </c>
      <c r="EJ33" s="237">
        <f>'BAR BB| Open rates'!EJ33*0.9</f>
        <v>38520</v>
      </c>
      <c r="EK33" s="237">
        <f>'BAR BB| Open rates'!EK33*0.9</f>
        <v>38520</v>
      </c>
      <c r="EL33" s="237">
        <f>'BAR BB| Open rates'!EL33*0.9</f>
        <v>39420</v>
      </c>
      <c r="EM33" s="237">
        <f>'BAR BB| Open rates'!EM33*0.9</f>
        <v>39420</v>
      </c>
      <c r="EN33" s="237">
        <f>'BAR BB| Open rates'!EN33*0.9</f>
        <v>38520</v>
      </c>
      <c r="EO33" s="237">
        <f>'BAR BB| Open rates'!EO33*0.9</f>
        <v>38520</v>
      </c>
      <c r="EP33" s="237">
        <f>'BAR BB| Open rates'!EP33*0.9</f>
        <v>38520</v>
      </c>
      <c r="EQ33" s="237">
        <f>'BAR BB| Open rates'!EQ33*0.9</f>
        <v>38520</v>
      </c>
      <c r="ER33" s="237">
        <f>'BAR BB| Open rates'!ER33*0.9</f>
        <v>38520</v>
      </c>
      <c r="ES33" s="237">
        <f>'BAR BB| Open rates'!ES33*0.9</f>
        <v>39420</v>
      </c>
      <c r="ET33" s="237">
        <f>'BAR BB| Open rates'!ET33*0.9</f>
        <v>39420</v>
      </c>
      <c r="EU33" s="237">
        <f>'BAR BB| Open rates'!EU33*0.9</f>
        <v>38520</v>
      </c>
      <c r="EV33" s="237">
        <f>'BAR BB| Open rates'!EV33*0.9</f>
        <v>38520</v>
      </c>
      <c r="EW33" s="237">
        <f>'BAR BB| Open rates'!EW33*0.9</f>
        <v>38520</v>
      </c>
      <c r="EX33" s="237">
        <f>'BAR BB| Open rates'!EX33*0.9</f>
        <v>38520</v>
      </c>
      <c r="EY33" s="237">
        <f>'BAR BB| Open rates'!EY33*0.9</f>
        <v>38520</v>
      </c>
      <c r="EZ33" s="237">
        <f>'BAR BB| Open rates'!EZ33*0.9</f>
        <v>39420</v>
      </c>
      <c r="FA33" s="237">
        <f>'BAR BB| Open rates'!FA33*0.9</f>
        <v>39420</v>
      </c>
      <c r="FB33" s="237">
        <f>'BAR BB| Open rates'!FB33*0.9</f>
        <v>38520</v>
      </c>
      <c r="FC33" s="237">
        <f>'BAR BB| Open rates'!FC33*0.9</f>
        <v>38520</v>
      </c>
      <c r="FD33" s="237">
        <f>'BAR BB| Open rates'!FD33*0.9</f>
        <v>38520</v>
      </c>
      <c r="FE33" s="237">
        <f>'BAR BB| Open rates'!FE33*0.9</f>
        <v>38520</v>
      </c>
      <c r="FF33" s="237">
        <f>'BAR BB| Open rates'!FF33*0.9</f>
        <v>38520</v>
      </c>
      <c r="FG33" s="237">
        <f>'BAR BB| Open rates'!FG33*0.9</f>
        <v>39420</v>
      </c>
      <c r="FH33" s="237">
        <f>'BAR BB| Open rates'!FH33*0.9</f>
        <v>39420</v>
      </c>
      <c r="FI33" s="237">
        <f>'BAR BB| Open rates'!FI33*0.9</f>
        <v>38520</v>
      </c>
      <c r="FJ33" s="237">
        <f>'BAR BB| Open rates'!FJ33*0.9</f>
        <v>38520</v>
      </c>
      <c r="FK33" s="237">
        <f>'BAR BB| Open rates'!FK33*0.9</f>
        <v>38520</v>
      </c>
      <c r="FL33" s="237">
        <f>'BAR BB| Open rates'!FL33*0.9</f>
        <v>38520</v>
      </c>
      <c r="FM33" s="237">
        <f>'BAR BB| Open rates'!FM33*0.9</f>
        <v>38520</v>
      </c>
      <c r="FN33" s="237">
        <f>'BAR BB| Open rates'!FN33*0.9</f>
        <v>39420</v>
      </c>
      <c r="FO33" s="237">
        <f>'BAR BB| Open rates'!FO33*0.9</f>
        <v>39420</v>
      </c>
      <c r="FP33" s="237">
        <f>'BAR BB| Open rates'!FP33*0.9</f>
        <v>38520</v>
      </c>
      <c r="FQ33" s="237">
        <f>'BAR BB| Open rates'!FQ33*0.9</f>
        <v>38520</v>
      </c>
      <c r="FR33" s="237">
        <f>'BAR BB| Open rates'!FR33*0.9</f>
        <v>38520</v>
      </c>
      <c r="FS33" s="237">
        <f>'BAR BB| Open rates'!FS33*0.9</f>
        <v>38520</v>
      </c>
      <c r="FT33" s="237">
        <f>'BAR BB| Open rates'!FT33*0.9</f>
        <v>38520</v>
      </c>
      <c r="FU33" s="237">
        <f>'BAR BB| Open rates'!FU33*0.9</f>
        <v>39420</v>
      </c>
      <c r="FV33" s="237">
        <f>'BAR BB| Open rates'!FV33*0.9</f>
        <v>39420</v>
      </c>
      <c r="FW33" s="237">
        <f>'BAR BB| Open rates'!FW33*0.9</f>
        <v>42750</v>
      </c>
      <c r="FX33" s="237">
        <f>'BAR BB| Open rates'!FX33*0.9</f>
        <v>42750</v>
      </c>
      <c r="FY33" s="237">
        <f>'BAR BB| Open rates'!FY33*0.9</f>
        <v>42750</v>
      </c>
      <c r="FZ33" s="237">
        <f>'BAR BB| Open rates'!FZ33*0.9</f>
        <v>42750</v>
      </c>
      <c r="GA33" s="237">
        <f>'BAR BB| Open rates'!GA33*0.9</f>
        <v>42750</v>
      </c>
      <c r="GB33" s="237">
        <f>'BAR BB| Open rates'!GB33*0.9</f>
        <v>44730</v>
      </c>
      <c r="GC33" s="237">
        <f>'BAR BB| Open rates'!GC33*0.9</f>
        <v>44730</v>
      </c>
      <c r="GD33" s="237">
        <f>'BAR BB| Open rates'!GD33*0.9</f>
        <v>44730</v>
      </c>
      <c r="GE33" s="237">
        <f>'BAR BB| Open rates'!GE33*0.9</f>
        <v>44730</v>
      </c>
    </row>
    <row r="34" spans="1:187" s="36" customFormat="1" ht="12" customHeight="1" x14ac:dyDescent="0.2">
      <c r="A34" s="237">
        <v>2</v>
      </c>
      <c r="B34" s="237">
        <f>'BAR BB| Open rates'!B34*0.9</f>
        <v>71550</v>
      </c>
      <c r="C34" s="237">
        <f>'BAR BB| Open rates'!C34*0.9</f>
        <v>71550</v>
      </c>
      <c r="D34" s="237">
        <f>'BAR BB| Open rates'!D34*0.9</f>
        <v>69120</v>
      </c>
      <c r="E34" s="237">
        <f>'BAR BB| Open rates'!E34*0.9</f>
        <v>69120</v>
      </c>
      <c r="F34" s="237">
        <f>'BAR BB| Open rates'!F34*0.9</f>
        <v>67140</v>
      </c>
      <c r="G34" s="237">
        <f>'BAR BB| Open rates'!G34*0.9</f>
        <v>69120</v>
      </c>
      <c r="H34" s="237">
        <f>'BAR BB| Open rates'!H34*0.9</f>
        <v>69120</v>
      </c>
      <c r="I34" s="237">
        <f>'BAR BB| Open rates'!I34*0.9</f>
        <v>70920</v>
      </c>
      <c r="J34" s="237">
        <f>'BAR BB| Open rates'!J34*0.9</f>
        <v>70920</v>
      </c>
      <c r="K34" s="237">
        <f>'BAR BB| Open rates'!K34*0.9</f>
        <v>69120</v>
      </c>
      <c r="L34" s="237">
        <f>'BAR BB| Open rates'!L34*0.9</f>
        <v>69120</v>
      </c>
      <c r="M34" s="237">
        <f>'BAR BB| Open rates'!M34*0.9</f>
        <v>69120</v>
      </c>
      <c r="N34" s="237">
        <f>'BAR BB| Open rates'!N34*0.9</f>
        <v>69120</v>
      </c>
      <c r="O34" s="237">
        <f>'BAR BB| Open rates'!O34*0.9</f>
        <v>69120</v>
      </c>
      <c r="P34" s="237">
        <f>'BAR BB| Open rates'!P34*0.9</f>
        <v>70920</v>
      </c>
      <c r="Q34" s="237">
        <f>'BAR BB| Open rates'!Q34*0.9</f>
        <v>70920</v>
      </c>
      <c r="R34" s="237">
        <f>'BAR BB| Open rates'!R34*0.9</f>
        <v>70920</v>
      </c>
      <c r="S34" s="237">
        <f>'BAR BB| Open rates'!S34*0.9</f>
        <v>70920</v>
      </c>
      <c r="T34" s="237">
        <f>'BAR BB| Open rates'!T34*0.9</f>
        <v>70920</v>
      </c>
      <c r="U34" s="237">
        <f>'BAR BB| Open rates'!U34*0.9</f>
        <v>70920</v>
      </c>
      <c r="V34" s="237">
        <f>'BAR BB| Open rates'!V34*0.9</f>
        <v>70920</v>
      </c>
      <c r="W34" s="237">
        <f>'BAR BB| Open rates'!W34*0.9</f>
        <v>72720</v>
      </c>
      <c r="X34" s="237">
        <f>'BAR BB| Open rates'!X34*0.9</f>
        <v>72720</v>
      </c>
      <c r="Y34" s="237">
        <f>'BAR BB| Open rates'!Y34*0.9</f>
        <v>70920</v>
      </c>
      <c r="Z34" s="237">
        <f>'BAR BB| Open rates'!Z34*0.9</f>
        <v>70920</v>
      </c>
      <c r="AA34" s="237">
        <f>'BAR BB| Open rates'!AA34*0.9</f>
        <v>70920</v>
      </c>
      <c r="AB34" s="237">
        <f>'BAR BB| Open rates'!AB34*0.9</f>
        <v>70920</v>
      </c>
      <c r="AC34" s="237">
        <f>'BAR BB| Open rates'!AC34*0.9</f>
        <v>70920</v>
      </c>
      <c r="AD34" s="237">
        <f>'BAR BB| Open rates'!AD34*0.9</f>
        <v>72720</v>
      </c>
      <c r="AE34" s="237">
        <f>'BAR BB| Open rates'!AE34*0.9</f>
        <v>72720</v>
      </c>
      <c r="AF34" s="237">
        <f>'BAR BB| Open rates'!AF34*0.9</f>
        <v>70920</v>
      </c>
      <c r="AG34" s="237">
        <f>'BAR BB| Open rates'!AG34*0.9</f>
        <v>70920</v>
      </c>
      <c r="AH34" s="237">
        <f>'BAR BB| Open rates'!AH34*0.9</f>
        <v>70920</v>
      </c>
      <c r="AI34" s="237">
        <f>'BAR BB| Open rates'!AI34*0.9</f>
        <v>70920</v>
      </c>
      <c r="AJ34" s="237">
        <f>'BAR BB| Open rates'!AJ34*0.9</f>
        <v>70920</v>
      </c>
      <c r="AK34" s="237">
        <f>'BAR BB| Open rates'!AK34*0.9</f>
        <v>72720</v>
      </c>
      <c r="AL34" s="237">
        <f>'BAR BB| Open rates'!AL34*0.9</f>
        <v>72720</v>
      </c>
      <c r="AM34" s="237">
        <f>'BAR BB| Open rates'!AM34*0.9</f>
        <v>70920</v>
      </c>
      <c r="AN34" s="237">
        <f>'BAR BB| Open rates'!AN34*0.9</f>
        <v>70920</v>
      </c>
      <c r="AO34" s="237">
        <f>'BAR BB| Open rates'!AO34*0.9</f>
        <v>70920</v>
      </c>
      <c r="AP34" s="237">
        <f>'BAR BB| Open rates'!AP34*0.9</f>
        <v>70920</v>
      </c>
      <c r="AQ34" s="237">
        <f>'BAR BB| Open rates'!AQ34*0.9</f>
        <v>70920</v>
      </c>
      <c r="AR34" s="237">
        <f>'BAR BB| Open rates'!AR34*0.9</f>
        <v>72720</v>
      </c>
      <c r="AS34" s="237">
        <f>'BAR BB| Open rates'!AS34*0.9</f>
        <v>72720</v>
      </c>
      <c r="AT34" s="237">
        <f>'BAR BB| Open rates'!AT34*0.9</f>
        <v>70920</v>
      </c>
      <c r="AU34" s="237">
        <f>'BAR BB| Open rates'!AU34*0.9</f>
        <v>70920</v>
      </c>
      <c r="AV34" s="237">
        <f>'BAR BB| Open rates'!AV34*0.9</f>
        <v>70920</v>
      </c>
      <c r="AW34" s="237">
        <f>'BAR BB| Open rates'!AW34*0.9</f>
        <v>70920</v>
      </c>
      <c r="AX34" s="237">
        <f>'BAR BB| Open rates'!AX34*0.9</f>
        <v>70920</v>
      </c>
      <c r="AY34" s="237">
        <f>'BAR BB| Open rates'!AY34*0.9</f>
        <v>72720</v>
      </c>
      <c r="AZ34" s="237">
        <f>'BAR BB| Open rates'!AZ34*0.9</f>
        <v>72720</v>
      </c>
      <c r="BA34" s="237">
        <f>'BAR BB| Open rates'!BA34*0.9</f>
        <v>70920</v>
      </c>
      <c r="BB34" s="237">
        <f>'BAR BB| Open rates'!BB34*0.9</f>
        <v>70920</v>
      </c>
      <c r="BC34" s="237">
        <f>'BAR BB| Open rates'!BC34*0.9</f>
        <v>70920</v>
      </c>
      <c r="BD34" s="237">
        <f>'BAR BB| Open rates'!BD34*0.9</f>
        <v>70920</v>
      </c>
      <c r="BE34" s="237">
        <f>'BAR BB| Open rates'!BE34*0.9</f>
        <v>70920</v>
      </c>
      <c r="BF34" s="237">
        <f>'BAR BB| Open rates'!BF34*0.9</f>
        <v>72720</v>
      </c>
      <c r="BG34" s="237">
        <f>'BAR BB| Open rates'!BG34*0.9</f>
        <v>72720</v>
      </c>
      <c r="BH34" s="237">
        <f>'BAR BB| Open rates'!BH34*0.9</f>
        <v>68040</v>
      </c>
      <c r="BI34" s="237">
        <f>'BAR BB| Open rates'!BI34*0.9</f>
        <v>68040</v>
      </c>
      <c r="BJ34" s="237">
        <f>'BAR BB| Open rates'!BJ34*0.9</f>
        <v>68040</v>
      </c>
      <c r="BK34" s="237">
        <f>'BAR BB| Open rates'!BK34*0.9</f>
        <v>68040</v>
      </c>
      <c r="BL34" s="237">
        <f>'BAR BB| Open rates'!BL34*0.9</f>
        <v>68040</v>
      </c>
      <c r="BM34" s="237">
        <f>'BAR BB| Open rates'!BM34*0.9</f>
        <v>69120</v>
      </c>
      <c r="BN34" s="237">
        <f>'BAR BB| Open rates'!BN34*0.9</f>
        <v>69120</v>
      </c>
      <c r="BO34" s="237">
        <f>'BAR BB| Open rates'!BO34*0.9</f>
        <v>67140</v>
      </c>
      <c r="BP34" s="237">
        <f>'BAR BB| Open rates'!BP34*0.9</f>
        <v>67140</v>
      </c>
      <c r="BQ34" s="237">
        <f>'BAR BB| Open rates'!BQ34*0.9</f>
        <v>51930</v>
      </c>
      <c r="BR34" s="237">
        <f>'BAR BB| Open rates'!BR34*0.9</f>
        <v>51930</v>
      </c>
      <c r="BS34" s="237">
        <f>'BAR BB| Open rates'!BS34*0.9</f>
        <v>51930</v>
      </c>
      <c r="BT34" s="237">
        <f>'BAR BB| Open rates'!BT34*0.9</f>
        <v>51930</v>
      </c>
      <c r="BU34" s="237">
        <f>'BAR BB| Open rates'!BU34*0.9</f>
        <v>51930</v>
      </c>
      <c r="BV34" s="237">
        <f>'BAR BB| Open rates'!BV34*0.9</f>
        <v>49950</v>
      </c>
      <c r="BW34" s="237">
        <f>'BAR BB| Open rates'!BW34*0.9</f>
        <v>49950</v>
      </c>
      <c r="BX34" s="237">
        <f>'BAR BB| Open rates'!BX34*0.9</f>
        <v>49950</v>
      </c>
      <c r="BY34" s="237">
        <f>'BAR BB| Open rates'!BY34*0.9</f>
        <v>49950</v>
      </c>
      <c r="BZ34" s="237">
        <f>'BAR BB| Open rates'!BZ34*0.9</f>
        <v>49950</v>
      </c>
      <c r="CA34" s="237">
        <f>'BAR BB| Open rates'!CA34*0.9</f>
        <v>51930</v>
      </c>
      <c r="CB34" s="237">
        <f>'BAR BB| Open rates'!CB34*0.9</f>
        <v>51930</v>
      </c>
      <c r="CC34" s="237">
        <f>'BAR BB| Open rates'!CC34*0.9</f>
        <v>49950</v>
      </c>
      <c r="CD34" s="237">
        <f>'BAR BB| Open rates'!CD34*0.9</f>
        <v>49950</v>
      </c>
      <c r="CE34" s="237">
        <f>'BAR BB| Open rates'!CE34*0.9</f>
        <v>49950</v>
      </c>
      <c r="CF34" s="237">
        <f>'BAR BB| Open rates'!CF34*0.9</f>
        <v>49950</v>
      </c>
      <c r="CG34" s="237">
        <f>'BAR BB| Open rates'!CG34*0.9</f>
        <v>49950</v>
      </c>
      <c r="CH34" s="237">
        <f>'BAR BB| Open rates'!CH34*0.9</f>
        <v>51930</v>
      </c>
      <c r="CI34" s="237">
        <f>'BAR BB| Open rates'!CI34*0.9</f>
        <v>51930</v>
      </c>
      <c r="CJ34" s="237">
        <f>'BAR BB| Open rates'!CJ34*0.9</f>
        <v>49950</v>
      </c>
      <c r="CK34" s="237">
        <f>'BAR BB| Open rates'!CK34*0.9</f>
        <v>49950</v>
      </c>
      <c r="CL34" s="237">
        <f>'BAR BB| Open rates'!CL34*0.9</f>
        <v>49950</v>
      </c>
      <c r="CM34" s="237">
        <f>'BAR BB| Open rates'!CM34*0.9</f>
        <v>49950</v>
      </c>
      <c r="CN34" s="237">
        <f>'BAR BB| Open rates'!CN34*0.9</f>
        <v>49950</v>
      </c>
      <c r="CO34" s="237">
        <f>'BAR BB| Open rates'!CO34*0.9</f>
        <v>51930</v>
      </c>
      <c r="CP34" s="237">
        <f>'BAR BB| Open rates'!CP34*0.9</f>
        <v>51930</v>
      </c>
      <c r="CQ34" s="237">
        <f>'BAR BB| Open rates'!CQ34*0.9</f>
        <v>49950</v>
      </c>
      <c r="CR34" s="237">
        <f>'BAR BB| Open rates'!CR34*0.9</f>
        <v>49950</v>
      </c>
      <c r="CS34" s="237">
        <f>'BAR BB| Open rates'!CS34*0.9</f>
        <v>49950</v>
      </c>
      <c r="CT34" s="237">
        <f>'BAR BB| Open rates'!CT34*0.9</f>
        <v>49950</v>
      </c>
      <c r="CU34" s="237">
        <f>'BAR BB| Open rates'!CU34*0.9</f>
        <v>48420</v>
      </c>
      <c r="CV34" s="237">
        <f>'BAR BB| Open rates'!CV34*0.9</f>
        <v>48420</v>
      </c>
      <c r="CW34" s="237">
        <f>'BAR BB| Open rates'!CW34*0.9</f>
        <v>48420</v>
      </c>
      <c r="CX34" s="237">
        <f>'BAR BB| Open rates'!CX34*0.9</f>
        <v>46620</v>
      </c>
      <c r="CY34" s="237">
        <f>'BAR BB| Open rates'!CY34*0.9</f>
        <v>46620</v>
      </c>
      <c r="CZ34" s="237">
        <f>'BAR BB| Open rates'!CZ34*0.9</f>
        <v>46620</v>
      </c>
      <c r="DA34" s="237">
        <f>'BAR BB| Open rates'!DA34*0.9</f>
        <v>46620</v>
      </c>
      <c r="DB34" s="237">
        <f>'BAR BB| Open rates'!DB34*0.9</f>
        <v>46620</v>
      </c>
      <c r="DC34" s="237">
        <f>'BAR BB| Open rates'!DC34*0.9</f>
        <v>48420</v>
      </c>
      <c r="DD34" s="237">
        <f>'BAR BB| Open rates'!DD34*0.9</f>
        <v>48420</v>
      </c>
      <c r="DE34" s="237">
        <f>'BAR BB| Open rates'!DE34*0.9</f>
        <v>46620</v>
      </c>
      <c r="DF34" s="237">
        <f>'BAR BB| Open rates'!DF34*0.9</f>
        <v>46620</v>
      </c>
      <c r="DG34" s="237">
        <f>'BAR BB| Open rates'!DG34*0.9</f>
        <v>46620</v>
      </c>
      <c r="DH34" s="237">
        <f>'BAR BB| Open rates'!DH34*0.9</f>
        <v>46620</v>
      </c>
      <c r="DI34" s="237">
        <f>'BAR BB| Open rates'!DI34*0.9</f>
        <v>46620</v>
      </c>
      <c r="DJ34" s="237">
        <f>'BAR BB| Open rates'!DJ34*0.9</f>
        <v>48420</v>
      </c>
      <c r="DK34" s="237">
        <f>'BAR BB| Open rates'!DK34*0.9</f>
        <v>48420</v>
      </c>
      <c r="DL34" s="237">
        <f>'BAR BB| Open rates'!DL34*0.9</f>
        <v>46620</v>
      </c>
      <c r="DM34" s="237">
        <f>'BAR BB| Open rates'!DM34*0.9</f>
        <v>46620</v>
      </c>
      <c r="DN34" s="237">
        <f>'BAR BB| Open rates'!DN34*0.9</f>
        <v>46620</v>
      </c>
      <c r="DO34" s="237">
        <f>'BAR BB| Open rates'!DO34*0.9</f>
        <v>46620</v>
      </c>
      <c r="DP34" s="237">
        <f>'BAR BB| Open rates'!DP34*0.9</f>
        <v>46620</v>
      </c>
      <c r="DQ34" s="237">
        <f>'BAR BB| Open rates'!DQ34*0.9</f>
        <v>48420</v>
      </c>
      <c r="DR34" s="237">
        <f>'BAR BB| Open rates'!DR34*0.9</f>
        <v>48420</v>
      </c>
      <c r="DS34" s="237">
        <f>'BAR BB| Open rates'!DS34*0.9</f>
        <v>46620</v>
      </c>
      <c r="DT34" s="237">
        <f>'BAR BB| Open rates'!DT34*0.9</f>
        <v>46620</v>
      </c>
      <c r="DU34" s="237">
        <f>'BAR BB| Open rates'!DU34*0.9</f>
        <v>46620</v>
      </c>
      <c r="DV34" s="237">
        <f>'BAR BB| Open rates'!DV34*0.9</f>
        <v>46620</v>
      </c>
      <c r="DW34" s="237">
        <f>'BAR BB| Open rates'!DW34*0.9</f>
        <v>46620</v>
      </c>
      <c r="DX34" s="237">
        <f>'BAR BB| Open rates'!DX34*0.9</f>
        <v>48420</v>
      </c>
      <c r="DY34" s="237">
        <f>'BAR BB| Open rates'!DY34*0.9</f>
        <v>48420</v>
      </c>
      <c r="DZ34" s="237">
        <f>'BAR BB| Open rates'!DZ34*0.9</f>
        <v>49950</v>
      </c>
      <c r="EA34" s="237">
        <f>'BAR BB| Open rates'!EA34*0.9</f>
        <v>49950</v>
      </c>
      <c r="EB34" s="237">
        <f>'BAR BB| Open rates'!EB34*0.9</f>
        <v>49950</v>
      </c>
      <c r="EC34" s="237">
        <f>'BAR BB| Open rates'!EC34*0.9</f>
        <v>51930</v>
      </c>
      <c r="ED34" s="237">
        <f>'BAR BB| Open rates'!ED34*0.9</f>
        <v>51930</v>
      </c>
      <c r="EE34" s="237">
        <f>'BAR BB| Open rates'!EE34*0.9</f>
        <v>51930</v>
      </c>
      <c r="EF34" s="237">
        <f>'BAR BB| Open rates'!EF34*0.9</f>
        <v>51930</v>
      </c>
      <c r="EG34" s="237">
        <f>'BAR BB| Open rates'!EG34*0.9</f>
        <v>45720</v>
      </c>
      <c r="EH34" s="237">
        <f>'BAR BB| Open rates'!EH34*0.9</f>
        <v>41220</v>
      </c>
      <c r="EI34" s="237">
        <f>'BAR BB| Open rates'!EI34*0.9</f>
        <v>41220</v>
      </c>
      <c r="EJ34" s="237">
        <f>'BAR BB| Open rates'!EJ34*0.9</f>
        <v>41220</v>
      </c>
      <c r="EK34" s="237">
        <f>'BAR BB| Open rates'!EK34*0.9</f>
        <v>41220</v>
      </c>
      <c r="EL34" s="237">
        <f>'BAR BB| Open rates'!EL34*0.9</f>
        <v>42120</v>
      </c>
      <c r="EM34" s="237">
        <f>'BAR BB| Open rates'!EM34*0.9</f>
        <v>42120</v>
      </c>
      <c r="EN34" s="237">
        <f>'BAR BB| Open rates'!EN34*0.9</f>
        <v>41220</v>
      </c>
      <c r="EO34" s="237">
        <f>'BAR BB| Open rates'!EO34*0.9</f>
        <v>41220</v>
      </c>
      <c r="EP34" s="237">
        <f>'BAR BB| Open rates'!EP34*0.9</f>
        <v>41220</v>
      </c>
      <c r="EQ34" s="237">
        <f>'BAR BB| Open rates'!EQ34*0.9</f>
        <v>41220</v>
      </c>
      <c r="ER34" s="237">
        <f>'BAR BB| Open rates'!ER34*0.9</f>
        <v>41220</v>
      </c>
      <c r="ES34" s="237">
        <f>'BAR BB| Open rates'!ES34*0.9</f>
        <v>42120</v>
      </c>
      <c r="ET34" s="237">
        <f>'BAR BB| Open rates'!ET34*0.9</f>
        <v>42120</v>
      </c>
      <c r="EU34" s="237">
        <f>'BAR BB| Open rates'!EU34*0.9</f>
        <v>41220</v>
      </c>
      <c r="EV34" s="237">
        <f>'BAR BB| Open rates'!EV34*0.9</f>
        <v>41220</v>
      </c>
      <c r="EW34" s="237">
        <f>'BAR BB| Open rates'!EW34*0.9</f>
        <v>41220</v>
      </c>
      <c r="EX34" s="237">
        <f>'BAR BB| Open rates'!EX34*0.9</f>
        <v>41220</v>
      </c>
      <c r="EY34" s="237">
        <f>'BAR BB| Open rates'!EY34*0.9</f>
        <v>41220</v>
      </c>
      <c r="EZ34" s="237">
        <f>'BAR BB| Open rates'!EZ34*0.9</f>
        <v>42120</v>
      </c>
      <c r="FA34" s="237">
        <f>'BAR BB| Open rates'!FA34*0.9</f>
        <v>42120</v>
      </c>
      <c r="FB34" s="237">
        <f>'BAR BB| Open rates'!FB34*0.9</f>
        <v>41220</v>
      </c>
      <c r="FC34" s="237">
        <f>'BAR BB| Open rates'!FC34*0.9</f>
        <v>41220</v>
      </c>
      <c r="FD34" s="237">
        <f>'BAR BB| Open rates'!FD34*0.9</f>
        <v>41220</v>
      </c>
      <c r="FE34" s="237">
        <f>'BAR BB| Open rates'!FE34*0.9</f>
        <v>41220</v>
      </c>
      <c r="FF34" s="237">
        <f>'BAR BB| Open rates'!FF34*0.9</f>
        <v>41220</v>
      </c>
      <c r="FG34" s="237">
        <f>'BAR BB| Open rates'!FG34*0.9</f>
        <v>42120</v>
      </c>
      <c r="FH34" s="237">
        <f>'BAR BB| Open rates'!FH34*0.9</f>
        <v>42120</v>
      </c>
      <c r="FI34" s="237">
        <f>'BAR BB| Open rates'!FI34*0.9</f>
        <v>41220</v>
      </c>
      <c r="FJ34" s="237">
        <f>'BAR BB| Open rates'!FJ34*0.9</f>
        <v>41220</v>
      </c>
      <c r="FK34" s="237">
        <f>'BAR BB| Open rates'!FK34*0.9</f>
        <v>41220</v>
      </c>
      <c r="FL34" s="237">
        <f>'BAR BB| Open rates'!FL34*0.9</f>
        <v>41220</v>
      </c>
      <c r="FM34" s="237">
        <f>'BAR BB| Open rates'!FM34*0.9</f>
        <v>41220</v>
      </c>
      <c r="FN34" s="237">
        <f>'BAR BB| Open rates'!FN34*0.9</f>
        <v>42120</v>
      </c>
      <c r="FO34" s="237">
        <f>'BAR BB| Open rates'!FO34*0.9</f>
        <v>42120</v>
      </c>
      <c r="FP34" s="237">
        <f>'BAR BB| Open rates'!FP34*0.9</f>
        <v>41220</v>
      </c>
      <c r="FQ34" s="237">
        <f>'BAR BB| Open rates'!FQ34*0.9</f>
        <v>41220</v>
      </c>
      <c r="FR34" s="237">
        <f>'BAR BB| Open rates'!FR34*0.9</f>
        <v>41220</v>
      </c>
      <c r="FS34" s="237">
        <f>'BAR BB| Open rates'!FS34*0.9</f>
        <v>41220</v>
      </c>
      <c r="FT34" s="237">
        <f>'BAR BB| Open rates'!FT34*0.9</f>
        <v>41220</v>
      </c>
      <c r="FU34" s="237">
        <f>'BAR BB| Open rates'!FU34*0.9</f>
        <v>42120</v>
      </c>
      <c r="FV34" s="237">
        <f>'BAR BB| Open rates'!FV34*0.9</f>
        <v>42120</v>
      </c>
      <c r="FW34" s="237">
        <f>'BAR BB| Open rates'!FW34*0.9</f>
        <v>45450</v>
      </c>
      <c r="FX34" s="237">
        <f>'BAR BB| Open rates'!FX34*0.9</f>
        <v>45450</v>
      </c>
      <c r="FY34" s="237">
        <f>'BAR BB| Open rates'!FY34*0.9</f>
        <v>45450</v>
      </c>
      <c r="FZ34" s="237">
        <f>'BAR BB| Open rates'!FZ34*0.9</f>
        <v>45450</v>
      </c>
      <c r="GA34" s="237">
        <f>'BAR BB| Open rates'!GA34*0.9</f>
        <v>45450</v>
      </c>
      <c r="GB34" s="237">
        <f>'BAR BB| Open rates'!GB34*0.9</f>
        <v>47430</v>
      </c>
      <c r="GC34" s="237">
        <f>'BAR BB| Open rates'!GC34*0.9</f>
        <v>47430</v>
      </c>
      <c r="GD34" s="237">
        <f>'BAR BB| Open rates'!GD34*0.9</f>
        <v>47430</v>
      </c>
      <c r="GE34" s="237">
        <f>'BAR BB| Open rates'!GE34*0.9</f>
        <v>47430</v>
      </c>
    </row>
    <row r="35" spans="1:187" s="36" customFormat="1" ht="12" customHeight="1" x14ac:dyDescent="0.2">
      <c r="A35" s="237">
        <v>3</v>
      </c>
      <c r="B35" s="237">
        <f>'BAR BB| Open rates'!B35*0.9</f>
        <v>74250</v>
      </c>
      <c r="C35" s="237">
        <f>'BAR BB| Open rates'!C35*0.9</f>
        <v>74250</v>
      </c>
      <c r="D35" s="237">
        <f>'BAR BB| Open rates'!D35*0.9</f>
        <v>71820</v>
      </c>
      <c r="E35" s="237">
        <f>'BAR BB| Open rates'!E35*0.9</f>
        <v>71820</v>
      </c>
      <c r="F35" s="237">
        <f>'BAR BB| Open rates'!F35*0.9</f>
        <v>69840</v>
      </c>
      <c r="G35" s="237">
        <f>'BAR BB| Open rates'!G35*0.9</f>
        <v>71820</v>
      </c>
      <c r="H35" s="237">
        <f>'BAR BB| Open rates'!H35*0.9</f>
        <v>71820</v>
      </c>
      <c r="I35" s="237">
        <f>'BAR BB| Open rates'!I35*0.9</f>
        <v>73620</v>
      </c>
      <c r="J35" s="237">
        <f>'BAR BB| Open rates'!J35*0.9</f>
        <v>73620</v>
      </c>
      <c r="K35" s="237">
        <f>'BAR BB| Open rates'!K35*0.9</f>
        <v>71820</v>
      </c>
      <c r="L35" s="237">
        <f>'BAR BB| Open rates'!L35*0.9</f>
        <v>71820</v>
      </c>
      <c r="M35" s="237">
        <f>'BAR BB| Open rates'!M35*0.9</f>
        <v>71820</v>
      </c>
      <c r="N35" s="237">
        <f>'BAR BB| Open rates'!N35*0.9</f>
        <v>71820</v>
      </c>
      <c r="O35" s="237">
        <f>'BAR BB| Open rates'!O35*0.9</f>
        <v>71820</v>
      </c>
      <c r="P35" s="237">
        <f>'BAR BB| Open rates'!P35*0.9</f>
        <v>73620</v>
      </c>
      <c r="Q35" s="237">
        <f>'BAR BB| Open rates'!Q35*0.9</f>
        <v>73620</v>
      </c>
      <c r="R35" s="237">
        <f>'BAR BB| Open rates'!R35*0.9</f>
        <v>73620</v>
      </c>
      <c r="S35" s="237">
        <f>'BAR BB| Open rates'!S35*0.9</f>
        <v>73620</v>
      </c>
      <c r="T35" s="237">
        <f>'BAR BB| Open rates'!T35*0.9</f>
        <v>73620</v>
      </c>
      <c r="U35" s="237">
        <f>'BAR BB| Open rates'!U35*0.9</f>
        <v>73620</v>
      </c>
      <c r="V35" s="237">
        <f>'BAR BB| Open rates'!V35*0.9</f>
        <v>73620</v>
      </c>
      <c r="W35" s="237">
        <f>'BAR BB| Open rates'!W35*0.9</f>
        <v>75420</v>
      </c>
      <c r="X35" s="237">
        <f>'BAR BB| Open rates'!X35*0.9</f>
        <v>75420</v>
      </c>
      <c r="Y35" s="237">
        <f>'BAR BB| Open rates'!Y35*0.9</f>
        <v>73620</v>
      </c>
      <c r="Z35" s="237">
        <f>'BAR BB| Open rates'!Z35*0.9</f>
        <v>73620</v>
      </c>
      <c r="AA35" s="237">
        <f>'BAR BB| Open rates'!AA35*0.9</f>
        <v>73620</v>
      </c>
      <c r="AB35" s="237">
        <f>'BAR BB| Open rates'!AB35*0.9</f>
        <v>73620</v>
      </c>
      <c r="AC35" s="237">
        <f>'BAR BB| Open rates'!AC35*0.9</f>
        <v>73620</v>
      </c>
      <c r="AD35" s="237">
        <f>'BAR BB| Open rates'!AD35*0.9</f>
        <v>75420</v>
      </c>
      <c r="AE35" s="237">
        <f>'BAR BB| Open rates'!AE35*0.9</f>
        <v>75420</v>
      </c>
      <c r="AF35" s="237">
        <f>'BAR BB| Open rates'!AF35*0.9</f>
        <v>73620</v>
      </c>
      <c r="AG35" s="237">
        <f>'BAR BB| Open rates'!AG35*0.9</f>
        <v>73620</v>
      </c>
      <c r="AH35" s="237">
        <f>'BAR BB| Open rates'!AH35*0.9</f>
        <v>73620</v>
      </c>
      <c r="AI35" s="237">
        <f>'BAR BB| Open rates'!AI35*0.9</f>
        <v>73620</v>
      </c>
      <c r="AJ35" s="237">
        <f>'BAR BB| Open rates'!AJ35*0.9</f>
        <v>73620</v>
      </c>
      <c r="AK35" s="237">
        <f>'BAR BB| Open rates'!AK35*0.9</f>
        <v>75420</v>
      </c>
      <c r="AL35" s="237">
        <f>'BAR BB| Open rates'!AL35*0.9</f>
        <v>75420</v>
      </c>
      <c r="AM35" s="237">
        <f>'BAR BB| Open rates'!AM35*0.9</f>
        <v>73620</v>
      </c>
      <c r="AN35" s="237">
        <f>'BAR BB| Open rates'!AN35*0.9</f>
        <v>73620</v>
      </c>
      <c r="AO35" s="237">
        <f>'BAR BB| Open rates'!AO35*0.9</f>
        <v>73620</v>
      </c>
      <c r="AP35" s="237">
        <f>'BAR BB| Open rates'!AP35*0.9</f>
        <v>73620</v>
      </c>
      <c r="AQ35" s="237">
        <f>'BAR BB| Open rates'!AQ35*0.9</f>
        <v>73620</v>
      </c>
      <c r="AR35" s="237">
        <f>'BAR BB| Open rates'!AR35*0.9</f>
        <v>75420</v>
      </c>
      <c r="AS35" s="237">
        <f>'BAR BB| Open rates'!AS35*0.9</f>
        <v>75420</v>
      </c>
      <c r="AT35" s="237">
        <f>'BAR BB| Open rates'!AT35*0.9</f>
        <v>73620</v>
      </c>
      <c r="AU35" s="237">
        <f>'BAR BB| Open rates'!AU35*0.9</f>
        <v>73620</v>
      </c>
      <c r="AV35" s="237">
        <f>'BAR BB| Open rates'!AV35*0.9</f>
        <v>73620</v>
      </c>
      <c r="AW35" s="237">
        <f>'BAR BB| Open rates'!AW35*0.9</f>
        <v>73620</v>
      </c>
      <c r="AX35" s="237">
        <f>'BAR BB| Open rates'!AX35*0.9</f>
        <v>73620</v>
      </c>
      <c r="AY35" s="237">
        <f>'BAR BB| Open rates'!AY35*0.9</f>
        <v>75420</v>
      </c>
      <c r="AZ35" s="237">
        <f>'BAR BB| Open rates'!AZ35*0.9</f>
        <v>75420</v>
      </c>
      <c r="BA35" s="237">
        <f>'BAR BB| Open rates'!BA35*0.9</f>
        <v>73620</v>
      </c>
      <c r="BB35" s="237">
        <f>'BAR BB| Open rates'!BB35*0.9</f>
        <v>73620</v>
      </c>
      <c r="BC35" s="237">
        <f>'BAR BB| Open rates'!BC35*0.9</f>
        <v>73620</v>
      </c>
      <c r="BD35" s="237">
        <f>'BAR BB| Open rates'!BD35*0.9</f>
        <v>73620</v>
      </c>
      <c r="BE35" s="237">
        <f>'BAR BB| Open rates'!BE35*0.9</f>
        <v>73620</v>
      </c>
      <c r="BF35" s="237">
        <f>'BAR BB| Open rates'!BF35*0.9</f>
        <v>75420</v>
      </c>
      <c r="BG35" s="237">
        <f>'BAR BB| Open rates'!BG35*0.9</f>
        <v>75420</v>
      </c>
      <c r="BH35" s="237">
        <f>'BAR BB| Open rates'!BH35*0.9</f>
        <v>70740</v>
      </c>
      <c r="BI35" s="237">
        <f>'BAR BB| Open rates'!BI35*0.9</f>
        <v>70740</v>
      </c>
      <c r="BJ35" s="237">
        <f>'BAR BB| Open rates'!BJ35*0.9</f>
        <v>70740</v>
      </c>
      <c r="BK35" s="237">
        <f>'BAR BB| Open rates'!BK35*0.9</f>
        <v>70740</v>
      </c>
      <c r="BL35" s="237">
        <f>'BAR BB| Open rates'!BL35*0.9</f>
        <v>70740</v>
      </c>
      <c r="BM35" s="237">
        <f>'BAR BB| Open rates'!BM35*0.9</f>
        <v>71820</v>
      </c>
      <c r="BN35" s="237">
        <f>'BAR BB| Open rates'!BN35*0.9</f>
        <v>71820</v>
      </c>
      <c r="BO35" s="237">
        <f>'BAR BB| Open rates'!BO35*0.9</f>
        <v>69840</v>
      </c>
      <c r="BP35" s="237">
        <f>'BAR BB| Open rates'!BP35*0.9</f>
        <v>69840</v>
      </c>
      <c r="BQ35" s="237">
        <f>'BAR BB| Open rates'!BQ35*0.9</f>
        <v>54630</v>
      </c>
      <c r="BR35" s="237">
        <f>'BAR BB| Open rates'!BR35*0.9</f>
        <v>54630</v>
      </c>
      <c r="BS35" s="237">
        <f>'BAR BB| Open rates'!BS35*0.9</f>
        <v>54630</v>
      </c>
      <c r="BT35" s="237">
        <f>'BAR BB| Open rates'!BT35*0.9</f>
        <v>54630</v>
      </c>
      <c r="BU35" s="237">
        <f>'BAR BB| Open rates'!BU35*0.9</f>
        <v>54630</v>
      </c>
      <c r="BV35" s="237">
        <f>'BAR BB| Open rates'!BV35*0.9</f>
        <v>52650</v>
      </c>
      <c r="BW35" s="237">
        <f>'BAR BB| Open rates'!BW35*0.9</f>
        <v>52650</v>
      </c>
      <c r="BX35" s="237">
        <f>'BAR BB| Open rates'!BX35*0.9</f>
        <v>52650</v>
      </c>
      <c r="BY35" s="237">
        <f>'BAR BB| Open rates'!BY35*0.9</f>
        <v>52650</v>
      </c>
      <c r="BZ35" s="237">
        <f>'BAR BB| Open rates'!BZ35*0.9</f>
        <v>52650</v>
      </c>
      <c r="CA35" s="237">
        <f>'BAR BB| Open rates'!CA35*0.9</f>
        <v>54630</v>
      </c>
      <c r="CB35" s="237">
        <f>'BAR BB| Open rates'!CB35*0.9</f>
        <v>54630</v>
      </c>
      <c r="CC35" s="237">
        <f>'BAR BB| Open rates'!CC35*0.9</f>
        <v>52650</v>
      </c>
      <c r="CD35" s="237">
        <f>'BAR BB| Open rates'!CD35*0.9</f>
        <v>52650</v>
      </c>
      <c r="CE35" s="237">
        <f>'BAR BB| Open rates'!CE35*0.9</f>
        <v>52650</v>
      </c>
      <c r="CF35" s="237">
        <f>'BAR BB| Open rates'!CF35*0.9</f>
        <v>52650</v>
      </c>
      <c r="CG35" s="237">
        <f>'BAR BB| Open rates'!CG35*0.9</f>
        <v>52650</v>
      </c>
      <c r="CH35" s="237">
        <f>'BAR BB| Open rates'!CH35*0.9</f>
        <v>54630</v>
      </c>
      <c r="CI35" s="237">
        <f>'BAR BB| Open rates'!CI35*0.9</f>
        <v>54630</v>
      </c>
      <c r="CJ35" s="237">
        <f>'BAR BB| Open rates'!CJ35*0.9</f>
        <v>52650</v>
      </c>
      <c r="CK35" s="237">
        <f>'BAR BB| Open rates'!CK35*0.9</f>
        <v>52650</v>
      </c>
      <c r="CL35" s="237">
        <f>'BAR BB| Open rates'!CL35*0.9</f>
        <v>52650</v>
      </c>
      <c r="CM35" s="237">
        <f>'BAR BB| Open rates'!CM35*0.9</f>
        <v>52650</v>
      </c>
      <c r="CN35" s="237">
        <f>'BAR BB| Open rates'!CN35*0.9</f>
        <v>52650</v>
      </c>
      <c r="CO35" s="237">
        <f>'BAR BB| Open rates'!CO35*0.9</f>
        <v>54630</v>
      </c>
      <c r="CP35" s="237">
        <f>'BAR BB| Open rates'!CP35*0.9</f>
        <v>54630</v>
      </c>
      <c r="CQ35" s="237">
        <f>'BAR BB| Open rates'!CQ35*0.9</f>
        <v>52650</v>
      </c>
      <c r="CR35" s="237">
        <f>'BAR BB| Open rates'!CR35*0.9</f>
        <v>52650</v>
      </c>
      <c r="CS35" s="237">
        <f>'BAR BB| Open rates'!CS35*0.9</f>
        <v>52650</v>
      </c>
      <c r="CT35" s="237">
        <f>'BAR BB| Open rates'!CT35*0.9</f>
        <v>52650</v>
      </c>
      <c r="CU35" s="237">
        <f>'BAR BB| Open rates'!CU35*0.9</f>
        <v>51120</v>
      </c>
      <c r="CV35" s="237">
        <f>'BAR BB| Open rates'!CV35*0.9</f>
        <v>51120</v>
      </c>
      <c r="CW35" s="237">
        <f>'BAR BB| Open rates'!CW35*0.9</f>
        <v>51120</v>
      </c>
      <c r="CX35" s="237">
        <f>'BAR BB| Open rates'!CX35*0.9</f>
        <v>49320</v>
      </c>
      <c r="CY35" s="237">
        <f>'BAR BB| Open rates'!CY35*0.9</f>
        <v>49320</v>
      </c>
      <c r="CZ35" s="237">
        <f>'BAR BB| Open rates'!CZ35*0.9</f>
        <v>49320</v>
      </c>
      <c r="DA35" s="237">
        <f>'BAR BB| Open rates'!DA35*0.9</f>
        <v>49320</v>
      </c>
      <c r="DB35" s="237">
        <f>'BAR BB| Open rates'!DB35*0.9</f>
        <v>49320</v>
      </c>
      <c r="DC35" s="237">
        <f>'BAR BB| Open rates'!DC35*0.9</f>
        <v>51120</v>
      </c>
      <c r="DD35" s="237">
        <f>'BAR BB| Open rates'!DD35*0.9</f>
        <v>51120</v>
      </c>
      <c r="DE35" s="237">
        <f>'BAR BB| Open rates'!DE35*0.9</f>
        <v>49320</v>
      </c>
      <c r="DF35" s="237">
        <f>'BAR BB| Open rates'!DF35*0.9</f>
        <v>49320</v>
      </c>
      <c r="DG35" s="237">
        <f>'BAR BB| Open rates'!DG35*0.9</f>
        <v>49320</v>
      </c>
      <c r="DH35" s="237">
        <f>'BAR BB| Open rates'!DH35*0.9</f>
        <v>49320</v>
      </c>
      <c r="DI35" s="237">
        <f>'BAR BB| Open rates'!DI35*0.9</f>
        <v>49320</v>
      </c>
      <c r="DJ35" s="237">
        <f>'BAR BB| Open rates'!DJ35*0.9</f>
        <v>51120</v>
      </c>
      <c r="DK35" s="237">
        <f>'BAR BB| Open rates'!DK35*0.9</f>
        <v>51120</v>
      </c>
      <c r="DL35" s="237">
        <f>'BAR BB| Open rates'!DL35*0.9</f>
        <v>49320</v>
      </c>
      <c r="DM35" s="237">
        <f>'BAR BB| Open rates'!DM35*0.9</f>
        <v>49320</v>
      </c>
      <c r="DN35" s="237">
        <f>'BAR BB| Open rates'!DN35*0.9</f>
        <v>49320</v>
      </c>
      <c r="DO35" s="237">
        <f>'BAR BB| Open rates'!DO35*0.9</f>
        <v>49320</v>
      </c>
      <c r="DP35" s="237">
        <f>'BAR BB| Open rates'!DP35*0.9</f>
        <v>49320</v>
      </c>
      <c r="DQ35" s="237">
        <f>'BAR BB| Open rates'!DQ35*0.9</f>
        <v>51120</v>
      </c>
      <c r="DR35" s="237">
        <f>'BAR BB| Open rates'!DR35*0.9</f>
        <v>51120</v>
      </c>
      <c r="DS35" s="237">
        <f>'BAR BB| Open rates'!DS35*0.9</f>
        <v>49320</v>
      </c>
      <c r="DT35" s="237">
        <f>'BAR BB| Open rates'!DT35*0.9</f>
        <v>49320</v>
      </c>
      <c r="DU35" s="237">
        <f>'BAR BB| Open rates'!DU35*0.9</f>
        <v>49320</v>
      </c>
      <c r="DV35" s="237">
        <f>'BAR BB| Open rates'!DV35*0.9</f>
        <v>49320</v>
      </c>
      <c r="DW35" s="237">
        <f>'BAR BB| Open rates'!DW35*0.9</f>
        <v>49320</v>
      </c>
      <c r="DX35" s="237">
        <f>'BAR BB| Open rates'!DX35*0.9</f>
        <v>51120</v>
      </c>
      <c r="DY35" s="237">
        <f>'BAR BB| Open rates'!DY35*0.9</f>
        <v>51120</v>
      </c>
      <c r="DZ35" s="237">
        <f>'BAR BB| Open rates'!DZ35*0.9</f>
        <v>52650</v>
      </c>
      <c r="EA35" s="237">
        <f>'BAR BB| Open rates'!EA35*0.9</f>
        <v>52650</v>
      </c>
      <c r="EB35" s="237">
        <f>'BAR BB| Open rates'!EB35*0.9</f>
        <v>52650</v>
      </c>
      <c r="EC35" s="237">
        <f>'BAR BB| Open rates'!EC35*0.9</f>
        <v>54630</v>
      </c>
      <c r="ED35" s="237">
        <f>'BAR BB| Open rates'!ED35*0.9</f>
        <v>54630</v>
      </c>
      <c r="EE35" s="237">
        <f>'BAR BB| Open rates'!EE35*0.9</f>
        <v>54630</v>
      </c>
      <c r="EF35" s="237">
        <f>'BAR BB| Open rates'!EF35*0.9</f>
        <v>54630</v>
      </c>
      <c r="EG35" s="237">
        <f>'BAR BB| Open rates'!EG35*0.9</f>
        <v>48420</v>
      </c>
      <c r="EH35" s="237">
        <f>'BAR BB| Open rates'!EH35*0.9</f>
        <v>43920</v>
      </c>
      <c r="EI35" s="237">
        <f>'BAR BB| Open rates'!EI35*0.9</f>
        <v>43920</v>
      </c>
      <c r="EJ35" s="237">
        <f>'BAR BB| Open rates'!EJ35*0.9</f>
        <v>43920</v>
      </c>
      <c r="EK35" s="237">
        <f>'BAR BB| Open rates'!EK35*0.9</f>
        <v>43920</v>
      </c>
      <c r="EL35" s="237">
        <f>'BAR BB| Open rates'!EL35*0.9</f>
        <v>44820</v>
      </c>
      <c r="EM35" s="237">
        <f>'BAR BB| Open rates'!EM35*0.9</f>
        <v>44820</v>
      </c>
      <c r="EN35" s="237">
        <f>'BAR BB| Open rates'!EN35*0.9</f>
        <v>43920</v>
      </c>
      <c r="EO35" s="237">
        <f>'BAR BB| Open rates'!EO35*0.9</f>
        <v>43920</v>
      </c>
      <c r="EP35" s="237">
        <f>'BAR BB| Open rates'!EP35*0.9</f>
        <v>43920</v>
      </c>
      <c r="EQ35" s="237">
        <f>'BAR BB| Open rates'!EQ35*0.9</f>
        <v>43920</v>
      </c>
      <c r="ER35" s="237">
        <f>'BAR BB| Open rates'!ER35*0.9</f>
        <v>43920</v>
      </c>
      <c r="ES35" s="237">
        <f>'BAR BB| Open rates'!ES35*0.9</f>
        <v>44820</v>
      </c>
      <c r="ET35" s="237">
        <f>'BAR BB| Open rates'!ET35*0.9</f>
        <v>44820</v>
      </c>
      <c r="EU35" s="237">
        <f>'BAR BB| Open rates'!EU35*0.9</f>
        <v>43920</v>
      </c>
      <c r="EV35" s="237">
        <f>'BAR BB| Open rates'!EV35*0.9</f>
        <v>43920</v>
      </c>
      <c r="EW35" s="237">
        <f>'BAR BB| Open rates'!EW35*0.9</f>
        <v>43920</v>
      </c>
      <c r="EX35" s="237">
        <f>'BAR BB| Open rates'!EX35*0.9</f>
        <v>43920</v>
      </c>
      <c r="EY35" s="237">
        <f>'BAR BB| Open rates'!EY35*0.9</f>
        <v>43920</v>
      </c>
      <c r="EZ35" s="237">
        <f>'BAR BB| Open rates'!EZ35*0.9</f>
        <v>44820</v>
      </c>
      <c r="FA35" s="237">
        <f>'BAR BB| Open rates'!FA35*0.9</f>
        <v>44820</v>
      </c>
      <c r="FB35" s="237">
        <f>'BAR BB| Open rates'!FB35*0.9</f>
        <v>43920</v>
      </c>
      <c r="FC35" s="237">
        <f>'BAR BB| Open rates'!FC35*0.9</f>
        <v>43920</v>
      </c>
      <c r="FD35" s="237">
        <f>'BAR BB| Open rates'!FD35*0.9</f>
        <v>43920</v>
      </c>
      <c r="FE35" s="237">
        <f>'BAR BB| Open rates'!FE35*0.9</f>
        <v>43920</v>
      </c>
      <c r="FF35" s="237">
        <f>'BAR BB| Open rates'!FF35*0.9</f>
        <v>43920</v>
      </c>
      <c r="FG35" s="237">
        <f>'BAR BB| Open rates'!FG35*0.9</f>
        <v>44820</v>
      </c>
      <c r="FH35" s="237">
        <f>'BAR BB| Open rates'!FH35*0.9</f>
        <v>44820</v>
      </c>
      <c r="FI35" s="237">
        <f>'BAR BB| Open rates'!FI35*0.9</f>
        <v>43920</v>
      </c>
      <c r="FJ35" s="237">
        <f>'BAR BB| Open rates'!FJ35*0.9</f>
        <v>43920</v>
      </c>
      <c r="FK35" s="237">
        <f>'BAR BB| Open rates'!FK35*0.9</f>
        <v>43920</v>
      </c>
      <c r="FL35" s="237">
        <f>'BAR BB| Open rates'!FL35*0.9</f>
        <v>43920</v>
      </c>
      <c r="FM35" s="237">
        <f>'BAR BB| Open rates'!FM35*0.9</f>
        <v>43920</v>
      </c>
      <c r="FN35" s="237">
        <f>'BAR BB| Open rates'!FN35*0.9</f>
        <v>44820</v>
      </c>
      <c r="FO35" s="237">
        <f>'BAR BB| Open rates'!FO35*0.9</f>
        <v>44820</v>
      </c>
      <c r="FP35" s="237">
        <f>'BAR BB| Open rates'!FP35*0.9</f>
        <v>43920</v>
      </c>
      <c r="FQ35" s="237">
        <f>'BAR BB| Open rates'!FQ35*0.9</f>
        <v>43920</v>
      </c>
      <c r="FR35" s="237">
        <f>'BAR BB| Open rates'!FR35*0.9</f>
        <v>43920</v>
      </c>
      <c r="FS35" s="237">
        <f>'BAR BB| Open rates'!FS35*0.9</f>
        <v>43920</v>
      </c>
      <c r="FT35" s="237">
        <f>'BAR BB| Open rates'!FT35*0.9</f>
        <v>43920</v>
      </c>
      <c r="FU35" s="237">
        <f>'BAR BB| Open rates'!FU35*0.9</f>
        <v>44820</v>
      </c>
      <c r="FV35" s="237">
        <f>'BAR BB| Open rates'!FV35*0.9</f>
        <v>44820</v>
      </c>
      <c r="FW35" s="237">
        <f>'BAR BB| Open rates'!FW35*0.9</f>
        <v>48150</v>
      </c>
      <c r="FX35" s="237">
        <f>'BAR BB| Open rates'!FX35*0.9</f>
        <v>48150</v>
      </c>
      <c r="FY35" s="237">
        <f>'BAR BB| Open rates'!FY35*0.9</f>
        <v>48150</v>
      </c>
      <c r="FZ35" s="237">
        <f>'BAR BB| Open rates'!FZ35*0.9</f>
        <v>48150</v>
      </c>
      <c r="GA35" s="237">
        <f>'BAR BB| Open rates'!GA35*0.9</f>
        <v>48150</v>
      </c>
      <c r="GB35" s="237">
        <f>'BAR BB| Open rates'!GB35*0.9</f>
        <v>50130</v>
      </c>
      <c r="GC35" s="237">
        <f>'BAR BB| Open rates'!GC35*0.9</f>
        <v>50130</v>
      </c>
      <c r="GD35" s="237">
        <f>'BAR BB| Open rates'!GD35*0.9</f>
        <v>50130</v>
      </c>
      <c r="GE35" s="237">
        <f>'BAR BB| Open rates'!GE35*0.9</f>
        <v>50130</v>
      </c>
    </row>
    <row r="36" spans="1:187" s="36" customFormat="1" ht="12" customHeight="1" x14ac:dyDescent="0.2">
      <c r="A36" s="237">
        <v>4</v>
      </c>
      <c r="B36" s="237">
        <f>'BAR BB| Open rates'!B36*0.9</f>
        <v>76950</v>
      </c>
      <c r="C36" s="237">
        <f>'BAR BB| Open rates'!C36*0.9</f>
        <v>76950</v>
      </c>
      <c r="D36" s="237">
        <f>'BAR BB| Open rates'!D36*0.9</f>
        <v>74520</v>
      </c>
      <c r="E36" s="237">
        <f>'BAR BB| Open rates'!E36*0.9</f>
        <v>74520</v>
      </c>
      <c r="F36" s="237">
        <f>'BAR BB| Open rates'!F36*0.9</f>
        <v>72540</v>
      </c>
      <c r="G36" s="237">
        <f>'BAR BB| Open rates'!G36*0.9</f>
        <v>74520</v>
      </c>
      <c r="H36" s="237">
        <f>'BAR BB| Open rates'!H36*0.9</f>
        <v>74520</v>
      </c>
      <c r="I36" s="237">
        <f>'BAR BB| Open rates'!I36*0.9</f>
        <v>76320</v>
      </c>
      <c r="J36" s="237">
        <f>'BAR BB| Open rates'!J36*0.9</f>
        <v>76320</v>
      </c>
      <c r="K36" s="237">
        <f>'BAR BB| Open rates'!K36*0.9</f>
        <v>74520</v>
      </c>
      <c r="L36" s="237">
        <f>'BAR BB| Open rates'!L36*0.9</f>
        <v>74520</v>
      </c>
      <c r="M36" s="237">
        <f>'BAR BB| Open rates'!M36*0.9</f>
        <v>74520</v>
      </c>
      <c r="N36" s="237">
        <f>'BAR BB| Open rates'!N36*0.9</f>
        <v>74520</v>
      </c>
      <c r="O36" s="237">
        <f>'BAR BB| Open rates'!O36*0.9</f>
        <v>74520</v>
      </c>
      <c r="P36" s="237">
        <f>'BAR BB| Open rates'!P36*0.9</f>
        <v>76320</v>
      </c>
      <c r="Q36" s="237">
        <f>'BAR BB| Open rates'!Q36*0.9</f>
        <v>76320</v>
      </c>
      <c r="R36" s="237">
        <f>'BAR BB| Open rates'!R36*0.9</f>
        <v>76320</v>
      </c>
      <c r="S36" s="237">
        <f>'BAR BB| Open rates'!S36*0.9</f>
        <v>76320</v>
      </c>
      <c r="T36" s="237">
        <f>'BAR BB| Open rates'!T36*0.9</f>
        <v>76320</v>
      </c>
      <c r="U36" s="237">
        <f>'BAR BB| Open rates'!U36*0.9</f>
        <v>76320</v>
      </c>
      <c r="V36" s="237">
        <f>'BAR BB| Open rates'!V36*0.9</f>
        <v>76320</v>
      </c>
      <c r="W36" s="237">
        <f>'BAR BB| Open rates'!W36*0.9</f>
        <v>78120</v>
      </c>
      <c r="X36" s="237">
        <f>'BAR BB| Open rates'!X36*0.9</f>
        <v>78120</v>
      </c>
      <c r="Y36" s="237">
        <f>'BAR BB| Open rates'!Y36*0.9</f>
        <v>76320</v>
      </c>
      <c r="Z36" s="237">
        <f>'BAR BB| Open rates'!Z36*0.9</f>
        <v>76320</v>
      </c>
      <c r="AA36" s="237">
        <f>'BAR BB| Open rates'!AA36*0.9</f>
        <v>76320</v>
      </c>
      <c r="AB36" s="237">
        <f>'BAR BB| Open rates'!AB36*0.9</f>
        <v>76320</v>
      </c>
      <c r="AC36" s="237">
        <f>'BAR BB| Open rates'!AC36*0.9</f>
        <v>76320</v>
      </c>
      <c r="AD36" s="237">
        <f>'BAR BB| Open rates'!AD36*0.9</f>
        <v>78120</v>
      </c>
      <c r="AE36" s="237">
        <f>'BAR BB| Open rates'!AE36*0.9</f>
        <v>78120</v>
      </c>
      <c r="AF36" s="237">
        <f>'BAR BB| Open rates'!AF36*0.9</f>
        <v>76320</v>
      </c>
      <c r="AG36" s="237">
        <f>'BAR BB| Open rates'!AG36*0.9</f>
        <v>76320</v>
      </c>
      <c r="AH36" s="237">
        <f>'BAR BB| Open rates'!AH36*0.9</f>
        <v>76320</v>
      </c>
      <c r="AI36" s="237">
        <f>'BAR BB| Open rates'!AI36*0.9</f>
        <v>76320</v>
      </c>
      <c r="AJ36" s="237">
        <f>'BAR BB| Open rates'!AJ36*0.9</f>
        <v>76320</v>
      </c>
      <c r="AK36" s="237">
        <f>'BAR BB| Open rates'!AK36*0.9</f>
        <v>78120</v>
      </c>
      <c r="AL36" s="237">
        <f>'BAR BB| Open rates'!AL36*0.9</f>
        <v>78120</v>
      </c>
      <c r="AM36" s="237">
        <f>'BAR BB| Open rates'!AM36*0.9</f>
        <v>76320</v>
      </c>
      <c r="AN36" s="237">
        <f>'BAR BB| Open rates'!AN36*0.9</f>
        <v>76320</v>
      </c>
      <c r="AO36" s="237">
        <f>'BAR BB| Open rates'!AO36*0.9</f>
        <v>76320</v>
      </c>
      <c r="AP36" s="237">
        <f>'BAR BB| Open rates'!AP36*0.9</f>
        <v>76320</v>
      </c>
      <c r="AQ36" s="237">
        <f>'BAR BB| Open rates'!AQ36*0.9</f>
        <v>76320</v>
      </c>
      <c r="AR36" s="237">
        <f>'BAR BB| Open rates'!AR36*0.9</f>
        <v>78120</v>
      </c>
      <c r="AS36" s="237">
        <f>'BAR BB| Open rates'!AS36*0.9</f>
        <v>78120</v>
      </c>
      <c r="AT36" s="237">
        <f>'BAR BB| Open rates'!AT36*0.9</f>
        <v>76320</v>
      </c>
      <c r="AU36" s="237">
        <f>'BAR BB| Open rates'!AU36*0.9</f>
        <v>76320</v>
      </c>
      <c r="AV36" s="237">
        <f>'BAR BB| Open rates'!AV36*0.9</f>
        <v>76320</v>
      </c>
      <c r="AW36" s="237">
        <f>'BAR BB| Open rates'!AW36*0.9</f>
        <v>76320</v>
      </c>
      <c r="AX36" s="237">
        <f>'BAR BB| Open rates'!AX36*0.9</f>
        <v>76320</v>
      </c>
      <c r="AY36" s="237">
        <f>'BAR BB| Open rates'!AY36*0.9</f>
        <v>78120</v>
      </c>
      <c r="AZ36" s="237">
        <f>'BAR BB| Open rates'!AZ36*0.9</f>
        <v>78120</v>
      </c>
      <c r="BA36" s="237">
        <f>'BAR BB| Open rates'!BA36*0.9</f>
        <v>76320</v>
      </c>
      <c r="BB36" s="237">
        <f>'BAR BB| Open rates'!BB36*0.9</f>
        <v>76320</v>
      </c>
      <c r="BC36" s="237">
        <f>'BAR BB| Open rates'!BC36*0.9</f>
        <v>76320</v>
      </c>
      <c r="BD36" s="237">
        <f>'BAR BB| Open rates'!BD36*0.9</f>
        <v>76320</v>
      </c>
      <c r="BE36" s="237">
        <f>'BAR BB| Open rates'!BE36*0.9</f>
        <v>76320</v>
      </c>
      <c r="BF36" s="237">
        <f>'BAR BB| Open rates'!BF36*0.9</f>
        <v>78120</v>
      </c>
      <c r="BG36" s="237">
        <f>'BAR BB| Open rates'!BG36*0.9</f>
        <v>78120</v>
      </c>
      <c r="BH36" s="237">
        <f>'BAR BB| Open rates'!BH36*0.9</f>
        <v>73440</v>
      </c>
      <c r="BI36" s="237">
        <f>'BAR BB| Open rates'!BI36*0.9</f>
        <v>73440</v>
      </c>
      <c r="BJ36" s="237">
        <f>'BAR BB| Open rates'!BJ36*0.9</f>
        <v>73440</v>
      </c>
      <c r="BK36" s="237">
        <f>'BAR BB| Open rates'!BK36*0.9</f>
        <v>73440</v>
      </c>
      <c r="BL36" s="237">
        <f>'BAR BB| Open rates'!BL36*0.9</f>
        <v>73440</v>
      </c>
      <c r="BM36" s="237">
        <f>'BAR BB| Open rates'!BM36*0.9</f>
        <v>74520</v>
      </c>
      <c r="BN36" s="237">
        <f>'BAR BB| Open rates'!BN36*0.9</f>
        <v>74520</v>
      </c>
      <c r="BO36" s="237">
        <f>'BAR BB| Open rates'!BO36*0.9</f>
        <v>72540</v>
      </c>
      <c r="BP36" s="237">
        <f>'BAR BB| Open rates'!BP36*0.9</f>
        <v>72540</v>
      </c>
      <c r="BQ36" s="237">
        <f>'BAR BB| Open rates'!BQ36*0.9</f>
        <v>57330</v>
      </c>
      <c r="BR36" s="237">
        <f>'BAR BB| Open rates'!BR36*0.9</f>
        <v>57330</v>
      </c>
      <c r="BS36" s="237">
        <f>'BAR BB| Open rates'!BS36*0.9</f>
        <v>57330</v>
      </c>
      <c r="BT36" s="237">
        <f>'BAR BB| Open rates'!BT36*0.9</f>
        <v>57330</v>
      </c>
      <c r="BU36" s="237">
        <f>'BAR BB| Open rates'!BU36*0.9</f>
        <v>57330</v>
      </c>
      <c r="BV36" s="237">
        <f>'BAR BB| Open rates'!BV36*0.9</f>
        <v>55350</v>
      </c>
      <c r="BW36" s="237">
        <f>'BAR BB| Open rates'!BW36*0.9</f>
        <v>55350</v>
      </c>
      <c r="BX36" s="237">
        <f>'BAR BB| Open rates'!BX36*0.9</f>
        <v>55350</v>
      </c>
      <c r="BY36" s="237">
        <f>'BAR BB| Open rates'!BY36*0.9</f>
        <v>55350</v>
      </c>
      <c r="BZ36" s="237">
        <f>'BAR BB| Open rates'!BZ36*0.9</f>
        <v>55350</v>
      </c>
      <c r="CA36" s="237">
        <f>'BAR BB| Open rates'!CA36*0.9</f>
        <v>57330</v>
      </c>
      <c r="CB36" s="237">
        <f>'BAR BB| Open rates'!CB36*0.9</f>
        <v>57330</v>
      </c>
      <c r="CC36" s="237">
        <f>'BAR BB| Open rates'!CC36*0.9</f>
        <v>55350</v>
      </c>
      <c r="CD36" s="237">
        <f>'BAR BB| Open rates'!CD36*0.9</f>
        <v>55350</v>
      </c>
      <c r="CE36" s="237">
        <f>'BAR BB| Open rates'!CE36*0.9</f>
        <v>55350</v>
      </c>
      <c r="CF36" s="237">
        <f>'BAR BB| Open rates'!CF36*0.9</f>
        <v>55350</v>
      </c>
      <c r="CG36" s="237">
        <f>'BAR BB| Open rates'!CG36*0.9</f>
        <v>55350</v>
      </c>
      <c r="CH36" s="237">
        <f>'BAR BB| Open rates'!CH36*0.9</f>
        <v>57330</v>
      </c>
      <c r="CI36" s="237">
        <f>'BAR BB| Open rates'!CI36*0.9</f>
        <v>57330</v>
      </c>
      <c r="CJ36" s="237">
        <f>'BAR BB| Open rates'!CJ36*0.9</f>
        <v>55350</v>
      </c>
      <c r="CK36" s="237">
        <f>'BAR BB| Open rates'!CK36*0.9</f>
        <v>55350</v>
      </c>
      <c r="CL36" s="237">
        <f>'BAR BB| Open rates'!CL36*0.9</f>
        <v>55350</v>
      </c>
      <c r="CM36" s="237">
        <f>'BAR BB| Open rates'!CM36*0.9</f>
        <v>55350</v>
      </c>
      <c r="CN36" s="237">
        <f>'BAR BB| Open rates'!CN36*0.9</f>
        <v>55350</v>
      </c>
      <c r="CO36" s="237">
        <f>'BAR BB| Open rates'!CO36*0.9</f>
        <v>57330</v>
      </c>
      <c r="CP36" s="237">
        <f>'BAR BB| Open rates'!CP36*0.9</f>
        <v>57330</v>
      </c>
      <c r="CQ36" s="237">
        <f>'BAR BB| Open rates'!CQ36*0.9</f>
        <v>55350</v>
      </c>
      <c r="CR36" s="237">
        <f>'BAR BB| Open rates'!CR36*0.9</f>
        <v>55350</v>
      </c>
      <c r="CS36" s="237">
        <f>'BAR BB| Open rates'!CS36*0.9</f>
        <v>55350</v>
      </c>
      <c r="CT36" s="237">
        <f>'BAR BB| Open rates'!CT36*0.9</f>
        <v>55350</v>
      </c>
      <c r="CU36" s="237">
        <f>'BAR BB| Open rates'!CU36*0.9</f>
        <v>53820</v>
      </c>
      <c r="CV36" s="237">
        <f>'BAR BB| Open rates'!CV36*0.9</f>
        <v>53820</v>
      </c>
      <c r="CW36" s="237">
        <f>'BAR BB| Open rates'!CW36*0.9</f>
        <v>53820</v>
      </c>
      <c r="CX36" s="237">
        <f>'BAR BB| Open rates'!CX36*0.9</f>
        <v>52020</v>
      </c>
      <c r="CY36" s="237">
        <f>'BAR BB| Open rates'!CY36*0.9</f>
        <v>52020</v>
      </c>
      <c r="CZ36" s="237">
        <f>'BAR BB| Open rates'!CZ36*0.9</f>
        <v>52020</v>
      </c>
      <c r="DA36" s="237">
        <f>'BAR BB| Open rates'!DA36*0.9</f>
        <v>52020</v>
      </c>
      <c r="DB36" s="237">
        <f>'BAR BB| Open rates'!DB36*0.9</f>
        <v>52020</v>
      </c>
      <c r="DC36" s="237">
        <f>'BAR BB| Open rates'!DC36*0.9</f>
        <v>53820</v>
      </c>
      <c r="DD36" s="237">
        <f>'BAR BB| Open rates'!DD36*0.9</f>
        <v>53820</v>
      </c>
      <c r="DE36" s="237">
        <f>'BAR BB| Open rates'!DE36*0.9</f>
        <v>52020</v>
      </c>
      <c r="DF36" s="237">
        <f>'BAR BB| Open rates'!DF36*0.9</f>
        <v>52020</v>
      </c>
      <c r="DG36" s="237">
        <f>'BAR BB| Open rates'!DG36*0.9</f>
        <v>52020</v>
      </c>
      <c r="DH36" s="237">
        <f>'BAR BB| Open rates'!DH36*0.9</f>
        <v>52020</v>
      </c>
      <c r="DI36" s="237">
        <f>'BAR BB| Open rates'!DI36*0.9</f>
        <v>52020</v>
      </c>
      <c r="DJ36" s="237">
        <f>'BAR BB| Open rates'!DJ36*0.9</f>
        <v>53820</v>
      </c>
      <c r="DK36" s="237">
        <f>'BAR BB| Open rates'!DK36*0.9</f>
        <v>53820</v>
      </c>
      <c r="DL36" s="237">
        <f>'BAR BB| Open rates'!DL36*0.9</f>
        <v>52020</v>
      </c>
      <c r="DM36" s="237">
        <f>'BAR BB| Open rates'!DM36*0.9</f>
        <v>52020</v>
      </c>
      <c r="DN36" s="237">
        <f>'BAR BB| Open rates'!DN36*0.9</f>
        <v>52020</v>
      </c>
      <c r="DO36" s="237">
        <f>'BAR BB| Open rates'!DO36*0.9</f>
        <v>52020</v>
      </c>
      <c r="DP36" s="237">
        <f>'BAR BB| Open rates'!DP36*0.9</f>
        <v>52020</v>
      </c>
      <c r="DQ36" s="237">
        <f>'BAR BB| Open rates'!DQ36*0.9</f>
        <v>53820</v>
      </c>
      <c r="DR36" s="237">
        <f>'BAR BB| Open rates'!DR36*0.9</f>
        <v>53820</v>
      </c>
      <c r="DS36" s="237">
        <f>'BAR BB| Open rates'!DS36*0.9</f>
        <v>52020</v>
      </c>
      <c r="DT36" s="237">
        <f>'BAR BB| Open rates'!DT36*0.9</f>
        <v>52020</v>
      </c>
      <c r="DU36" s="237">
        <f>'BAR BB| Open rates'!DU36*0.9</f>
        <v>52020</v>
      </c>
      <c r="DV36" s="237">
        <f>'BAR BB| Open rates'!DV36*0.9</f>
        <v>52020</v>
      </c>
      <c r="DW36" s="237">
        <f>'BAR BB| Open rates'!DW36*0.9</f>
        <v>52020</v>
      </c>
      <c r="DX36" s="237">
        <f>'BAR BB| Open rates'!DX36*0.9</f>
        <v>53820</v>
      </c>
      <c r="DY36" s="237">
        <f>'BAR BB| Open rates'!DY36*0.9</f>
        <v>53820</v>
      </c>
      <c r="DZ36" s="237">
        <f>'BAR BB| Open rates'!DZ36*0.9</f>
        <v>55350</v>
      </c>
      <c r="EA36" s="237">
        <f>'BAR BB| Open rates'!EA36*0.9</f>
        <v>55350</v>
      </c>
      <c r="EB36" s="237">
        <f>'BAR BB| Open rates'!EB36*0.9</f>
        <v>55350</v>
      </c>
      <c r="EC36" s="237">
        <f>'BAR BB| Open rates'!EC36*0.9</f>
        <v>57330</v>
      </c>
      <c r="ED36" s="237">
        <f>'BAR BB| Open rates'!ED36*0.9</f>
        <v>57330</v>
      </c>
      <c r="EE36" s="237">
        <f>'BAR BB| Open rates'!EE36*0.9</f>
        <v>57330</v>
      </c>
      <c r="EF36" s="237">
        <f>'BAR BB| Open rates'!EF36*0.9</f>
        <v>57330</v>
      </c>
      <c r="EG36" s="237">
        <f>'BAR BB| Open rates'!EG36*0.9</f>
        <v>51120</v>
      </c>
      <c r="EH36" s="237">
        <f>'BAR BB| Open rates'!EH36*0.9</f>
        <v>46620</v>
      </c>
      <c r="EI36" s="237">
        <f>'BAR BB| Open rates'!EI36*0.9</f>
        <v>46620</v>
      </c>
      <c r="EJ36" s="237">
        <f>'BAR BB| Open rates'!EJ36*0.9</f>
        <v>46620</v>
      </c>
      <c r="EK36" s="237">
        <f>'BAR BB| Open rates'!EK36*0.9</f>
        <v>46620</v>
      </c>
      <c r="EL36" s="237">
        <f>'BAR BB| Open rates'!EL36*0.9</f>
        <v>47520</v>
      </c>
      <c r="EM36" s="237">
        <f>'BAR BB| Open rates'!EM36*0.9</f>
        <v>47520</v>
      </c>
      <c r="EN36" s="237">
        <f>'BAR BB| Open rates'!EN36*0.9</f>
        <v>46620</v>
      </c>
      <c r="EO36" s="237">
        <f>'BAR BB| Open rates'!EO36*0.9</f>
        <v>46620</v>
      </c>
      <c r="EP36" s="237">
        <f>'BAR BB| Open rates'!EP36*0.9</f>
        <v>46620</v>
      </c>
      <c r="EQ36" s="237">
        <f>'BAR BB| Open rates'!EQ36*0.9</f>
        <v>46620</v>
      </c>
      <c r="ER36" s="237">
        <f>'BAR BB| Open rates'!ER36*0.9</f>
        <v>46620</v>
      </c>
      <c r="ES36" s="237">
        <f>'BAR BB| Open rates'!ES36*0.9</f>
        <v>47520</v>
      </c>
      <c r="ET36" s="237">
        <f>'BAR BB| Open rates'!ET36*0.9</f>
        <v>47520</v>
      </c>
      <c r="EU36" s="237">
        <f>'BAR BB| Open rates'!EU36*0.9</f>
        <v>46620</v>
      </c>
      <c r="EV36" s="237">
        <f>'BAR BB| Open rates'!EV36*0.9</f>
        <v>46620</v>
      </c>
      <c r="EW36" s="237">
        <f>'BAR BB| Open rates'!EW36*0.9</f>
        <v>46620</v>
      </c>
      <c r="EX36" s="237">
        <f>'BAR BB| Open rates'!EX36*0.9</f>
        <v>46620</v>
      </c>
      <c r="EY36" s="237">
        <f>'BAR BB| Open rates'!EY36*0.9</f>
        <v>46620</v>
      </c>
      <c r="EZ36" s="237">
        <f>'BAR BB| Open rates'!EZ36*0.9</f>
        <v>47520</v>
      </c>
      <c r="FA36" s="237">
        <f>'BAR BB| Open rates'!FA36*0.9</f>
        <v>47520</v>
      </c>
      <c r="FB36" s="237">
        <f>'BAR BB| Open rates'!FB36*0.9</f>
        <v>46620</v>
      </c>
      <c r="FC36" s="237">
        <f>'BAR BB| Open rates'!FC36*0.9</f>
        <v>46620</v>
      </c>
      <c r="FD36" s="237">
        <f>'BAR BB| Open rates'!FD36*0.9</f>
        <v>46620</v>
      </c>
      <c r="FE36" s="237">
        <f>'BAR BB| Open rates'!FE36*0.9</f>
        <v>46620</v>
      </c>
      <c r="FF36" s="237">
        <f>'BAR BB| Open rates'!FF36*0.9</f>
        <v>46620</v>
      </c>
      <c r="FG36" s="237">
        <f>'BAR BB| Open rates'!FG36*0.9</f>
        <v>47520</v>
      </c>
      <c r="FH36" s="237">
        <f>'BAR BB| Open rates'!FH36*0.9</f>
        <v>47520</v>
      </c>
      <c r="FI36" s="237">
        <f>'BAR BB| Open rates'!FI36*0.9</f>
        <v>46620</v>
      </c>
      <c r="FJ36" s="237">
        <f>'BAR BB| Open rates'!FJ36*0.9</f>
        <v>46620</v>
      </c>
      <c r="FK36" s="237">
        <f>'BAR BB| Open rates'!FK36*0.9</f>
        <v>46620</v>
      </c>
      <c r="FL36" s="237">
        <f>'BAR BB| Open rates'!FL36*0.9</f>
        <v>46620</v>
      </c>
      <c r="FM36" s="237">
        <f>'BAR BB| Open rates'!FM36*0.9</f>
        <v>46620</v>
      </c>
      <c r="FN36" s="237">
        <f>'BAR BB| Open rates'!FN36*0.9</f>
        <v>47520</v>
      </c>
      <c r="FO36" s="237">
        <f>'BAR BB| Open rates'!FO36*0.9</f>
        <v>47520</v>
      </c>
      <c r="FP36" s="237">
        <f>'BAR BB| Open rates'!FP36*0.9</f>
        <v>46620</v>
      </c>
      <c r="FQ36" s="237">
        <f>'BAR BB| Open rates'!FQ36*0.9</f>
        <v>46620</v>
      </c>
      <c r="FR36" s="237">
        <f>'BAR BB| Open rates'!FR36*0.9</f>
        <v>46620</v>
      </c>
      <c r="FS36" s="237">
        <f>'BAR BB| Open rates'!FS36*0.9</f>
        <v>46620</v>
      </c>
      <c r="FT36" s="237">
        <f>'BAR BB| Open rates'!FT36*0.9</f>
        <v>46620</v>
      </c>
      <c r="FU36" s="237">
        <f>'BAR BB| Open rates'!FU36*0.9</f>
        <v>47520</v>
      </c>
      <c r="FV36" s="237">
        <f>'BAR BB| Open rates'!FV36*0.9</f>
        <v>47520</v>
      </c>
      <c r="FW36" s="237">
        <f>'BAR BB| Open rates'!FW36*0.9</f>
        <v>50850</v>
      </c>
      <c r="FX36" s="237">
        <f>'BAR BB| Open rates'!FX36*0.9</f>
        <v>50850</v>
      </c>
      <c r="FY36" s="237">
        <f>'BAR BB| Open rates'!FY36*0.9</f>
        <v>50850</v>
      </c>
      <c r="FZ36" s="237">
        <f>'BAR BB| Open rates'!FZ36*0.9</f>
        <v>50850</v>
      </c>
      <c r="GA36" s="237">
        <f>'BAR BB| Open rates'!GA36*0.9</f>
        <v>50850</v>
      </c>
      <c r="GB36" s="237">
        <f>'BAR BB| Open rates'!GB36*0.9</f>
        <v>52830</v>
      </c>
      <c r="GC36" s="237">
        <f>'BAR BB| Open rates'!GC36*0.9</f>
        <v>52830</v>
      </c>
      <c r="GD36" s="237">
        <f>'BAR BB| Open rates'!GD36*0.9</f>
        <v>52830</v>
      </c>
      <c r="GE36" s="237">
        <f>'BAR BB| Open rates'!GE36*0.9</f>
        <v>52830</v>
      </c>
    </row>
    <row r="37" spans="1:187" s="36" customFormat="1" ht="12" customHeight="1" x14ac:dyDescent="0.2">
      <c r="A37" s="237">
        <v>5</v>
      </c>
      <c r="B37" s="237">
        <f>'BAR BB| Open rates'!B37*0.9</f>
        <v>79650</v>
      </c>
      <c r="C37" s="237">
        <f>'BAR BB| Open rates'!C37*0.9</f>
        <v>79650</v>
      </c>
      <c r="D37" s="237">
        <f>'BAR BB| Open rates'!D37*0.9</f>
        <v>77220</v>
      </c>
      <c r="E37" s="237">
        <f>'BAR BB| Open rates'!E37*0.9</f>
        <v>77220</v>
      </c>
      <c r="F37" s="237">
        <f>'BAR BB| Open rates'!F37*0.9</f>
        <v>75240</v>
      </c>
      <c r="G37" s="237">
        <f>'BAR BB| Open rates'!G37*0.9</f>
        <v>77220</v>
      </c>
      <c r="H37" s="237">
        <f>'BAR BB| Open rates'!H37*0.9</f>
        <v>77220</v>
      </c>
      <c r="I37" s="237">
        <f>'BAR BB| Open rates'!I37*0.9</f>
        <v>79020</v>
      </c>
      <c r="J37" s="237">
        <f>'BAR BB| Open rates'!J37*0.9</f>
        <v>79020</v>
      </c>
      <c r="K37" s="237">
        <f>'BAR BB| Open rates'!K37*0.9</f>
        <v>77220</v>
      </c>
      <c r="L37" s="237">
        <f>'BAR BB| Open rates'!L37*0.9</f>
        <v>77220</v>
      </c>
      <c r="M37" s="237">
        <f>'BAR BB| Open rates'!M37*0.9</f>
        <v>77220</v>
      </c>
      <c r="N37" s="237">
        <f>'BAR BB| Open rates'!N37*0.9</f>
        <v>77220</v>
      </c>
      <c r="O37" s="237">
        <f>'BAR BB| Open rates'!O37*0.9</f>
        <v>77220</v>
      </c>
      <c r="P37" s="237">
        <f>'BAR BB| Open rates'!P37*0.9</f>
        <v>79020</v>
      </c>
      <c r="Q37" s="237">
        <f>'BAR BB| Open rates'!Q37*0.9</f>
        <v>79020</v>
      </c>
      <c r="R37" s="237">
        <f>'BAR BB| Open rates'!R37*0.9</f>
        <v>79020</v>
      </c>
      <c r="S37" s="237">
        <f>'BAR BB| Open rates'!S37*0.9</f>
        <v>79020</v>
      </c>
      <c r="T37" s="237">
        <f>'BAR BB| Open rates'!T37*0.9</f>
        <v>79020</v>
      </c>
      <c r="U37" s="237">
        <f>'BAR BB| Open rates'!U37*0.9</f>
        <v>79020</v>
      </c>
      <c r="V37" s="237">
        <f>'BAR BB| Open rates'!V37*0.9</f>
        <v>79020</v>
      </c>
      <c r="W37" s="237">
        <f>'BAR BB| Open rates'!W37*0.9</f>
        <v>80820</v>
      </c>
      <c r="X37" s="237">
        <f>'BAR BB| Open rates'!X37*0.9</f>
        <v>80820</v>
      </c>
      <c r="Y37" s="237">
        <f>'BAR BB| Open rates'!Y37*0.9</f>
        <v>79020</v>
      </c>
      <c r="Z37" s="237">
        <f>'BAR BB| Open rates'!Z37*0.9</f>
        <v>79020</v>
      </c>
      <c r="AA37" s="237">
        <f>'BAR BB| Open rates'!AA37*0.9</f>
        <v>79020</v>
      </c>
      <c r="AB37" s="237">
        <f>'BAR BB| Open rates'!AB37*0.9</f>
        <v>79020</v>
      </c>
      <c r="AC37" s="237">
        <f>'BAR BB| Open rates'!AC37*0.9</f>
        <v>79020</v>
      </c>
      <c r="AD37" s="237">
        <f>'BAR BB| Open rates'!AD37*0.9</f>
        <v>80820</v>
      </c>
      <c r="AE37" s="237">
        <f>'BAR BB| Open rates'!AE37*0.9</f>
        <v>80820</v>
      </c>
      <c r="AF37" s="237">
        <f>'BAR BB| Open rates'!AF37*0.9</f>
        <v>79020</v>
      </c>
      <c r="AG37" s="237">
        <f>'BAR BB| Open rates'!AG37*0.9</f>
        <v>79020</v>
      </c>
      <c r="AH37" s="237">
        <f>'BAR BB| Open rates'!AH37*0.9</f>
        <v>79020</v>
      </c>
      <c r="AI37" s="237">
        <f>'BAR BB| Open rates'!AI37*0.9</f>
        <v>79020</v>
      </c>
      <c r="AJ37" s="237">
        <f>'BAR BB| Open rates'!AJ37*0.9</f>
        <v>79020</v>
      </c>
      <c r="AK37" s="237">
        <f>'BAR BB| Open rates'!AK37*0.9</f>
        <v>80820</v>
      </c>
      <c r="AL37" s="237">
        <f>'BAR BB| Open rates'!AL37*0.9</f>
        <v>80820</v>
      </c>
      <c r="AM37" s="237">
        <f>'BAR BB| Open rates'!AM37*0.9</f>
        <v>79020</v>
      </c>
      <c r="AN37" s="237">
        <f>'BAR BB| Open rates'!AN37*0.9</f>
        <v>79020</v>
      </c>
      <c r="AO37" s="237">
        <f>'BAR BB| Open rates'!AO37*0.9</f>
        <v>79020</v>
      </c>
      <c r="AP37" s="237">
        <f>'BAR BB| Open rates'!AP37*0.9</f>
        <v>79020</v>
      </c>
      <c r="AQ37" s="237">
        <f>'BAR BB| Open rates'!AQ37*0.9</f>
        <v>79020</v>
      </c>
      <c r="AR37" s="237">
        <f>'BAR BB| Open rates'!AR37*0.9</f>
        <v>80820</v>
      </c>
      <c r="AS37" s="237">
        <f>'BAR BB| Open rates'!AS37*0.9</f>
        <v>80820</v>
      </c>
      <c r="AT37" s="237">
        <f>'BAR BB| Open rates'!AT37*0.9</f>
        <v>79020</v>
      </c>
      <c r="AU37" s="237">
        <f>'BAR BB| Open rates'!AU37*0.9</f>
        <v>79020</v>
      </c>
      <c r="AV37" s="237">
        <f>'BAR BB| Open rates'!AV37*0.9</f>
        <v>79020</v>
      </c>
      <c r="AW37" s="237">
        <f>'BAR BB| Open rates'!AW37*0.9</f>
        <v>79020</v>
      </c>
      <c r="AX37" s="237">
        <f>'BAR BB| Open rates'!AX37*0.9</f>
        <v>79020</v>
      </c>
      <c r="AY37" s="237">
        <f>'BAR BB| Open rates'!AY37*0.9</f>
        <v>80820</v>
      </c>
      <c r="AZ37" s="237">
        <f>'BAR BB| Open rates'!AZ37*0.9</f>
        <v>80820</v>
      </c>
      <c r="BA37" s="237">
        <f>'BAR BB| Open rates'!BA37*0.9</f>
        <v>79020</v>
      </c>
      <c r="BB37" s="237">
        <f>'BAR BB| Open rates'!BB37*0.9</f>
        <v>79020</v>
      </c>
      <c r="BC37" s="237">
        <f>'BAR BB| Open rates'!BC37*0.9</f>
        <v>79020</v>
      </c>
      <c r="BD37" s="237">
        <f>'BAR BB| Open rates'!BD37*0.9</f>
        <v>79020</v>
      </c>
      <c r="BE37" s="237">
        <f>'BAR BB| Open rates'!BE37*0.9</f>
        <v>79020</v>
      </c>
      <c r="BF37" s="237">
        <f>'BAR BB| Open rates'!BF37*0.9</f>
        <v>80820</v>
      </c>
      <c r="BG37" s="237">
        <f>'BAR BB| Open rates'!BG37*0.9</f>
        <v>80820</v>
      </c>
      <c r="BH37" s="237">
        <f>'BAR BB| Open rates'!BH37*0.9</f>
        <v>76140</v>
      </c>
      <c r="BI37" s="237">
        <f>'BAR BB| Open rates'!BI37*0.9</f>
        <v>76140</v>
      </c>
      <c r="BJ37" s="237">
        <f>'BAR BB| Open rates'!BJ37*0.9</f>
        <v>76140</v>
      </c>
      <c r="BK37" s="237">
        <f>'BAR BB| Open rates'!BK37*0.9</f>
        <v>76140</v>
      </c>
      <c r="BL37" s="237">
        <f>'BAR BB| Open rates'!BL37*0.9</f>
        <v>76140</v>
      </c>
      <c r="BM37" s="237">
        <f>'BAR BB| Open rates'!BM37*0.9</f>
        <v>77220</v>
      </c>
      <c r="BN37" s="237">
        <f>'BAR BB| Open rates'!BN37*0.9</f>
        <v>77220</v>
      </c>
      <c r="BO37" s="237">
        <f>'BAR BB| Open rates'!BO37*0.9</f>
        <v>75240</v>
      </c>
      <c r="BP37" s="237">
        <f>'BAR BB| Open rates'!BP37*0.9</f>
        <v>75240</v>
      </c>
      <c r="BQ37" s="237">
        <f>'BAR BB| Open rates'!BQ37*0.9</f>
        <v>60030</v>
      </c>
      <c r="BR37" s="237">
        <f>'BAR BB| Open rates'!BR37*0.9</f>
        <v>60030</v>
      </c>
      <c r="BS37" s="237">
        <f>'BAR BB| Open rates'!BS37*0.9</f>
        <v>60030</v>
      </c>
      <c r="BT37" s="237">
        <f>'BAR BB| Open rates'!BT37*0.9</f>
        <v>60030</v>
      </c>
      <c r="BU37" s="237">
        <f>'BAR BB| Open rates'!BU37*0.9</f>
        <v>60030</v>
      </c>
      <c r="BV37" s="237">
        <f>'BAR BB| Open rates'!BV37*0.9</f>
        <v>58050</v>
      </c>
      <c r="BW37" s="237">
        <f>'BAR BB| Open rates'!BW37*0.9</f>
        <v>58050</v>
      </c>
      <c r="BX37" s="237">
        <f>'BAR BB| Open rates'!BX37*0.9</f>
        <v>58050</v>
      </c>
      <c r="BY37" s="237">
        <f>'BAR BB| Open rates'!BY37*0.9</f>
        <v>58050</v>
      </c>
      <c r="BZ37" s="237">
        <f>'BAR BB| Open rates'!BZ37*0.9</f>
        <v>58050</v>
      </c>
      <c r="CA37" s="237">
        <f>'BAR BB| Open rates'!CA37*0.9</f>
        <v>60030</v>
      </c>
      <c r="CB37" s="237">
        <f>'BAR BB| Open rates'!CB37*0.9</f>
        <v>60030</v>
      </c>
      <c r="CC37" s="237">
        <f>'BAR BB| Open rates'!CC37*0.9</f>
        <v>58050</v>
      </c>
      <c r="CD37" s="237">
        <f>'BAR BB| Open rates'!CD37*0.9</f>
        <v>58050</v>
      </c>
      <c r="CE37" s="237">
        <f>'BAR BB| Open rates'!CE37*0.9</f>
        <v>58050</v>
      </c>
      <c r="CF37" s="237">
        <f>'BAR BB| Open rates'!CF37*0.9</f>
        <v>58050</v>
      </c>
      <c r="CG37" s="237">
        <f>'BAR BB| Open rates'!CG37*0.9</f>
        <v>58050</v>
      </c>
      <c r="CH37" s="237">
        <f>'BAR BB| Open rates'!CH37*0.9</f>
        <v>60030</v>
      </c>
      <c r="CI37" s="237">
        <f>'BAR BB| Open rates'!CI37*0.9</f>
        <v>60030</v>
      </c>
      <c r="CJ37" s="237">
        <f>'BAR BB| Open rates'!CJ37*0.9</f>
        <v>58050</v>
      </c>
      <c r="CK37" s="237">
        <f>'BAR BB| Open rates'!CK37*0.9</f>
        <v>58050</v>
      </c>
      <c r="CL37" s="237">
        <f>'BAR BB| Open rates'!CL37*0.9</f>
        <v>58050</v>
      </c>
      <c r="CM37" s="237">
        <f>'BAR BB| Open rates'!CM37*0.9</f>
        <v>58050</v>
      </c>
      <c r="CN37" s="237">
        <f>'BAR BB| Open rates'!CN37*0.9</f>
        <v>58050</v>
      </c>
      <c r="CO37" s="237">
        <f>'BAR BB| Open rates'!CO37*0.9</f>
        <v>60030</v>
      </c>
      <c r="CP37" s="237">
        <f>'BAR BB| Open rates'!CP37*0.9</f>
        <v>60030</v>
      </c>
      <c r="CQ37" s="237">
        <f>'BAR BB| Open rates'!CQ37*0.9</f>
        <v>58050</v>
      </c>
      <c r="CR37" s="237">
        <f>'BAR BB| Open rates'!CR37*0.9</f>
        <v>58050</v>
      </c>
      <c r="CS37" s="237">
        <f>'BAR BB| Open rates'!CS37*0.9</f>
        <v>58050</v>
      </c>
      <c r="CT37" s="237">
        <f>'BAR BB| Open rates'!CT37*0.9</f>
        <v>58050</v>
      </c>
      <c r="CU37" s="237">
        <f>'BAR BB| Open rates'!CU37*0.9</f>
        <v>56520</v>
      </c>
      <c r="CV37" s="237">
        <f>'BAR BB| Open rates'!CV37*0.9</f>
        <v>56520</v>
      </c>
      <c r="CW37" s="237">
        <f>'BAR BB| Open rates'!CW37*0.9</f>
        <v>56520</v>
      </c>
      <c r="CX37" s="237">
        <f>'BAR BB| Open rates'!CX37*0.9</f>
        <v>54720</v>
      </c>
      <c r="CY37" s="237">
        <f>'BAR BB| Open rates'!CY37*0.9</f>
        <v>54720</v>
      </c>
      <c r="CZ37" s="237">
        <f>'BAR BB| Open rates'!CZ37*0.9</f>
        <v>54720</v>
      </c>
      <c r="DA37" s="237">
        <f>'BAR BB| Open rates'!DA37*0.9</f>
        <v>54720</v>
      </c>
      <c r="DB37" s="237">
        <f>'BAR BB| Open rates'!DB37*0.9</f>
        <v>54720</v>
      </c>
      <c r="DC37" s="237">
        <f>'BAR BB| Open rates'!DC37*0.9</f>
        <v>56520</v>
      </c>
      <c r="DD37" s="237">
        <f>'BAR BB| Open rates'!DD37*0.9</f>
        <v>56520</v>
      </c>
      <c r="DE37" s="237">
        <f>'BAR BB| Open rates'!DE37*0.9</f>
        <v>54720</v>
      </c>
      <c r="DF37" s="237">
        <f>'BAR BB| Open rates'!DF37*0.9</f>
        <v>54720</v>
      </c>
      <c r="DG37" s="237">
        <f>'BAR BB| Open rates'!DG37*0.9</f>
        <v>54720</v>
      </c>
      <c r="DH37" s="237">
        <f>'BAR BB| Open rates'!DH37*0.9</f>
        <v>54720</v>
      </c>
      <c r="DI37" s="237">
        <f>'BAR BB| Open rates'!DI37*0.9</f>
        <v>54720</v>
      </c>
      <c r="DJ37" s="237">
        <f>'BAR BB| Open rates'!DJ37*0.9</f>
        <v>56520</v>
      </c>
      <c r="DK37" s="237">
        <f>'BAR BB| Open rates'!DK37*0.9</f>
        <v>56520</v>
      </c>
      <c r="DL37" s="237">
        <f>'BAR BB| Open rates'!DL37*0.9</f>
        <v>54720</v>
      </c>
      <c r="DM37" s="237">
        <f>'BAR BB| Open rates'!DM37*0.9</f>
        <v>54720</v>
      </c>
      <c r="DN37" s="237">
        <f>'BAR BB| Open rates'!DN37*0.9</f>
        <v>54720</v>
      </c>
      <c r="DO37" s="237">
        <f>'BAR BB| Open rates'!DO37*0.9</f>
        <v>54720</v>
      </c>
      <c r="DP37" s="237">
        <f>'BAR BB| Open rates'!DP37*0.9</f>
        <v>54720</v>
      </c>
      <c r="DQ37" s="237">
        <f>'BAR BB| Open rates'!DQ37*0.9</f>
        <v>56520</v>
      </c>
      <c r="DR37" s="237">
        <f>'BAR BB| Open rates'!DR37*0.9</f>
        <v>56520</v>
      </c>
      <c r="DS37" s="237">
        <f>'BAR BB| Open rates'!DS37*0.9</f>
        <v>54720</v>
      </c>
      <c r="DT37" s="237">
        <f>'BAR BB| Open rates'!DT37*0.9</f>
        <v>54720</v>
      </c>
      <c r="DU37" s="237">
        <f>'BAR BB| Open rates'!DU37*0.9</f>
        <v>54720</v>
      </c>
      <c r="DV37" s="237">
        <f>'BAR BB| Open rates'!DV37*0.9</f>
        <v>54720</v>
      </c>
      <c r="DW37" s="237">
        <f>'BAR BB| Open rates'!DW37*0.9</f>
        <v>54720</v>
      </c>
      <c r="DX37" s="237">
        <f>'BAR BB| Open rates'!DX37*0.9</f>
        <v>56520</v>
      </c>
      <c r="DY37" s="237">
        <f>'BAR BB| Open rates'!DY37*0.9</f>
        <v>56520</v>
      </c>
      <c r="DZ37" s="237">
        <f>'BAR BB| Open rates'!DZ37*0.9</f>
        <v>58050</v>
      </c>
      <c r="EA37" s="237">
        <f>'BAR BB| Open rates'!EA37*0.9</f>
        <v>58050</v>
      </c>
      <c r="EB37" s="237">
        <f>'BAR BB| Open rates'!EB37*0.9</f>
        <v>58050</v>
      </c>
      <c r="EC37" s="237">
        <f>'BAR BB| Open rates'!EC37*0.9</f>
        <v>60030</v>
      </c>
      <c r="ED37" s="237">
        <f>'BAR BB| Open rates'!ED37*0.9</f>
        <v>60030</v>
      </c>
      <c r="EE37" s="237">
        <f>'BAR BB| Open rates'!EE37*0.9</f>
        <v>60030</v>
      </c>
      <c r="EF37" s="237">
        <f>'BAR BB| Open rates'!EF37*0.9</f>
        <v>60030</v>
      </c>
      <c r="EG37" s="237">
        <f>'BAR BB| Open rates'!EG37*0.9</f>
        <v>53820</v>
      </c>
      <c r="EH37" s="237">
        <f>'BAR BB| Open rates'!EH37*0.9</f>
        <v>49320</v>
      </c>
      <c r="EI37" s="237">
        <f>'BAR BB| Open rates'!EI37*0.9</f>
        <v>49320</v>
      </c>
      <c r="EJ37" s="237">
        <f>'BAR BB| Open rates'!EJ37*0.9</f>
        <v>49320</v>
      </c>
      <c r="EK37" s="237">
        <f>'BAR BB| Open rates'!EK37*0.9</f>
        <v>49320</v>
      </c>
      <c r="EL37" s="237">
        <f>'BAR BB| Open rates'!EL37*0.9</f>
        <v>50220</v>
      </c>
      <c r="EM37" s="237">
        <f>'BAR BB| Open rates'!EM37*0.9</f>
        <v>50220</v>
      </c>
      <c r="EN37" s="237">
        <f>'BAR BB| Open rates'!EN37*0.9</f>
        <v>49320</v>
      </c>
      <c r="EO37" s="237">
        <f>'BAR BB| Open rates'!EO37*0.9</f>
        <v>49320</v>
      </c>
      <c r="EP37" s="237">
        <f>'BAR BB| Open rates'!EP37*0.9</f>
        <v>49320</v>
      </c>
      <c r="EQ37" s="237">
        <f>'BAR BB| Open rates'!EQ37*0.9</f>
        <v>49320</v>
      </c>
      <c r="ER37" s="237">
        <f>'BAR BB| Open rates'!ER37*0.9</f>
        <v>49320</v>
      </c>
      <c r="ES37" s="237">
        <f>'BAR BB| Open rates'!ES37*0.9</f>
        <v>50220</v>
      </c>
      <c r="ET37" s="237">
        <f>'BAR BB| Open rates'!ET37*0.9</f>
        <v>50220</v>
      </c>
      <c r="EU37" s="237">
        <f>'BAR BB| Open rates'!EU37*0.9</f>
        <v>49320</v>
      </c>
      <c r="EV37" s="237">
        <f>'BAR BB| Open rates'!EV37*0.9</f>
        <v>49320</v>
      </c>
      <c r="EW37" s="237">
        <f>'BAR BB| Open rates'!EW37*0.9</f>
        <v>49320</v>
      </c>
      <c r="EX37" s="237">
        <f>'BAR BB| Open rates'!EX37*0.9</f>
        <v>49320</v>
      </c>
      <c r="EY37" s="237">
        <f>'BAR BB| Open rates'!EY37*0.9</f>
        <v>49320</v>
      </c>
      <c r="EZ37" s="237">
        <f>'BAR BB| Open rates'!EZ37*0.9</f>
        <v>50220</v>
      </c>
      <c r="FA37" s="237">
        <f>'BAR BB| Open rates'!FA37*0.9</f>
        <v>50220</v>
      </c>
      <c r="FB37" s="237">
        <f>'BAR BB| Open rates'!FB37*0.9</f>
        <v>49320</v>
      </c>
      <c r="FC37" s="237">
        <f>'BAR BB| Open rates'!FC37*0.9</f>
        <v>49320</v>
      </c>
      <c r="FD37" s="237">
        <f>'BAR BB| Open rates'!FD37*0.9</f>
        <v>49320</v>
      </c>
      <c r="FE37" s="237">
        <f>'BAR BB| Open rates'!FE37*0.9</f>
        <v>49320</v>
      </c>
      <c r="FF37" s="237">
        <f>'BAR BB| Open rates'!FF37*0.9</f>
        <v>49320</v>
      </c>
      <c r="FG37" s="237">
        <f>'BAR BB| Open rates'!FG37*0.9</f>
        <v>50220</v>
      </c>
      <c r="FH37" s="237">
        <f>'BAR BB| Open rates'!FH37*0.9</f>
        <v>50220</v>
      </c>
      <c r="FI37" s="237">
        <f>'BAR BB| Open rates'!FI37*0.9</f>
        <v>49320</v>
      </c>
      <c r="FJ37" s="237">
        <f>'BAR BB| Open rates'!FJ37*0.9</f>
        <v>49320</v>
      </c>
      <c r="FK37" s="237">
        <f>'BAR BB| Open rates'!FK37*0.9</f>
        <v>49320</v>
      </c>
      <c r="FL37" s="237">
        <f>'BAR BB| Open rates'!FL37*0.9</f>
        <v>49320</v>
      </c>
      <c r="FM37" s="237">
        <f>'BAR BB| Open rates'!FM37*0.9</f>
        <v>49320</v>
      </c>
      <c r="FN37" s="237">
        <f>'BAR BB| Open rates'!FN37*0.9</f>
        <v>50220</v>
      </c>
      <c r="FO37" s="237">
        <f>'BAR BB| Open rates'!FO37*0.9</f>
        <v>50220</v>
      </c>
      <c r="FP37" s="237">
        <f>'BAR BB| Open rates'!FP37*0.9</f>
        <v>49320</v>
      </c>
      <c r="FQ37" s="237">
        <f>'BAR BB| Open rates'!FQ37*0.9</f>
        <v>49320</v>
      </c>
      <c r="FR37" s="237">
        <f>'BAR BB| Open rates'!FR37*0.9</f>
        <v>49320</v>
      </c>
      <c r="FS37" s="237">
        <f>'BAR BB| Open rates'!FS37*0.9</f>
        <v>49320</v>
      </c>
      <c r="FT37" s="237">
        <f>'BAR BB| Open rates'!FT37*0.9</f>
        <v>49320</v>
      </c>
      <c r="FU37" s="237">
        <f>'BAR BB| Open rates'!FU37*0.9</f>
        <v>50220</v>
      </c>
      <c r="FV37" s="237">
        <f>'BAR BB| Open rates'!FV37*0.9</f>
        <v>50220</v>
      </c>
      <c r="FW37" s="237">
        <f>'BAR BB| Open rates'!FW37*0.9</f>
        <v>53550</v>
      </c>
      <c r="FX37" s="237">
        <f>'BAR BB| Open rates'!FX37*0.9</f>
        <v>53550</v>
      </c>
      <c r="FY37" s="237">
        <f>'BAR BB| Open rates'!FY37*0.9</f>
        <v>53550</v>
      </c>
      <c r="FZ37" s="237">
        <f>'BAR BB| Open rates'!FZ37*0.9</f>
        <v>53550</v>
      </c>
      <c r="GA37" s="237">
        <f>'BAR BB| Open rates'!GA37*0.9</f>
        <v>53550</v>
      </c>
      <c r="GB37" s="237">
        <f>'BAR BB| Open rates'!GB37*0.9</f>
        <v>55530</v>
      </c>
      <c r="GC37" s="237">
        <f>'BAR BB| Open rates'!GC37*0.9</f>
        <v>55530</v>
      </c>
      <c r="GD37" s="237">
        <f>'BAR BB| Open rates'!GD37*0.9</f>
        <v>55530</v>
      </c>
      <c r="GE37" s="237">
        <f>'BAR BB| Open rates'!GE37*0.9</f>
        <v>55530</v>
      </c>
    </row>
    <row r="38" spans="1:187" s="36" customFormat="1" ht="12" customHeight="1" x14ac:dyDescent="0.2">
      <c r="A38" s="237">
        <v>6</v>
      </c>
      <c r="B38" s="237">
        <f>'BAR BB| Open rates'!B38*0.9</f>
        <v>82350</v>
      </c>
      <c r="C38" s="237">
        <f>'BAR BB| Open rates'!C38*0.9</f>
        <v>82350</v>
      </c>
      <c r="D38" s="237">
        <f>'BAR BB| Open rates'!D38*0.9</f>
        <v>79920</v>
      </c>
      <c r="E38" s="237">
        <f>'BAR BB| Open rates'!E38*0.9</f>
        <v>79920</v>
      </c>
      <c r="F38" s="237">
        <f>'BAR BB| Open rates'!F38*0.9</f>
        <v>77940</v>
      </c>
      <c r="G38" s="237">
        <f>'BAR BB| Open rates'!G38*0.9</f>
        <v>79920</v>
      </c>
      <c r="H38" s="237">
        <f>'BAR BB| Open rates'!H38*0.9</f>
        <v>79920</v>
      </c>
      <c r="I38" s="237">
        <f>'BAR BB| Open rates'!I38*0.9</f>
        <v>81720</v>
      </c>
      <c r="J38" s="237">
        <f>'BAR BB| Open rates'!J38*0.9</f>
        <v>81720</v>
      </c>
      <c r="K38" s="237">
        <f>'BAR BB| Open rates'!K38*0.9</f>
        <v>79920</v>
      </c>
      <c r="L38" s="237">
        <f>'BAR BB| Open rates'!L38*0.9</f>
        <v>79920</v>
      </c>
      <c r="M38" s="237">
        <f>'BAR BB| Open rates'!M38*0.9</f>
        <v>79920</v>
      </c>
      <c r="N38" s="237">
        <f>'BAR BB| Open rates'!N38*0.9</f>
        <v>79920</v>
      </c>
      <c r="O38" s="237">
        <f>'BAR BB| Open rates'!O38*0.9</f>
        <v>79920</v>
      </c>
      <c r="P38" s="237">
        <f>'BAR BB| Open rates'!P38*0.9</f>
        <v>81720</v>
      </c>
      <c r="Q38" s="237">
        <f>'BAR BB| Open rates'!Q38*0.9</f>
        <v>81720</v>
      </c>
      <c r="R38" s="237">
        <f>'BAR BB| Open rates'!R38*0.9</f>
        <v>81720</v>
      </c>
      <c r="S38" s="237">
        <f>'BAR BB| Open rates'!S38*0.9</f>
        <v>81720</v>
      </c>
      <c r="T38" s="237">
        <f>'BAR BB| Open rates'!T38*0.9</f>
        <v>81720</v>
      </c>
      <c r="U38" s="237">
        <f>'BAR BB| Open rates'!U38*0.9</f>
        <v>81720</v>
      </c>
      <c r="V38" s="237">
        <f>'BAR BB| Open rates'!V38*0.9</f>
        <v>81720</v>
      </c>
      <c r="W38" s="237">
        <f>'BAR BB| Open rates'!W38*0.9</f>
        <v>83520</v>
      </c>
      <c r="X38" s="237">
        <f>'BAR BB| Open rates'!X38*0.9</f>
        <v>83520</v>
      </c>
      <c r="Y38" s="237">
        <f>'BAR BB| Open rates'!Y38*0.9</f>
        <v>81720</v>
      </c>
      <c r="Z38" s="237">
        <f>'BAR BB| Open rates'!Z38*0.9</f>
        <v>81720</v>
      </c>
      <c r="AA38" s="237">
        <f>'BAR BB| Open rates'!AA38*0.9</f>
        <v>81720</v>
      </c>
      <c r="AB38" s="237">
        <f>'BAR BB| Open rates'!AB38*0.9</f>
        <v>81720</v>
      </c>
      <c r="AC38" s="237">
        <f>'BAR BB| Open rates'!AC38*0.9</f>
        <v>81720</v>
      </c>
      <c r="AD38" s="237">
        <f>'BAR BB| Open rates'!AD38*0.9</f>
        <v>83520</v>
      </c>
      <c r="AE38" s="237">
        <f>'BAR BB| Open rates'!AE38*0.9</f>
        <v>83520</v>
      </c>
      <c r="AF38" s="237">
        <f>'BAR BB| Open rates'!AF38*0.9</f>
        <v>81720</v>
      </c>
      <c r="AG38" s="237">
        <f>'BAR BB| Open rates'!AG38*0.9</f>
        <v>81720</v>
      </c>
      <c r="AH38" s="237">
        <f>'BAR BB| Open rates'!AH38*0.9</f>
        <v>81720</v>
      </c>
      <c r="AI38" s="237">
        <f>'BAR BB| Open rates'!AI38*0.9</f>
        <v>81720</v>
      </c>
      <c r="AJ38" s="237">
        <f>'BAR BB| Open rates'!AJ38*0.9</f>
        <v>81720</v>
      </c>
      <c r="AK38" s="237">
        <f>'BAR BB| Open rates'!AK38*0.9</f>
        <v>83520</v>
      </c>
      <c r="AL38" s="237">
        <f>'BAR BB| Open rates'!AL38*0.9</f>
        <v>83520</v>
      </c>
      <c r="AM38" s="237">
        <f>'BAR BB| Open rates'!AM38*0.9</f>
        <v>81720</v>
      </c>
      <c r="AN38" s="237">
        <f>'BAR BB| Open rates'!AN38*0.9</f>
        <v>81720</v>
      </c>
      <c r="AO38" s="237">
        <f>'BAR BB| Open rates'!AO38*0.9</f>
        <v>81720</v>
      </c>
      <c r="AP38" s="237">
        <f>'BAR BB| Open rates'!AP38*0.9</f>
        <v>81720</v>
      </c>
      <c r="AQ38" s="237">
        <f>'BAR BB| Open rates'!AQ38*0.9</f>
        <v>81720</v>
      </c>
      <c r="AR38" s="237">
        <f>'BAR BB| Open rates'!AR38*0.9</f>
        <v>83520</v>
      </c>
      <c r="AS38" s="237">
        <f>'BAR BB| Open rates'!AS38*0.9</f>
        <v>83520</v>
      </c>
      <c r="AT38" s="237">
        <f>'BAR BB| Open rates'!AT38*0.9</f>
        <v>81720</v>
      </c>
      <c r="AU38" s="237">
        <f>'BAR BB| Open rates'!AU38*0.9</f>
        <v>81720</v>
      </c>
      <c r="AV38" s="237">
        <f>'BAR BB| Open rates'!AV38*0.9</f>
        <v>81720</v>
      </c>
      <c r="AW38" s="237">
        <f>'BAR BB| Open rates'!AW38*0.9</f>
        <v>81720</v>
      </c>
      <c r="AX38" s="237">
        <f>'BAR BB| Open rates'!AX38*0.9</f>
        <v>81720</v>
      </c>
      <c r="AY38" s="237">
        <f>'BAR BB| Open rates'!AY38*0.9</f>
        <v>83520</v>
      </c>
      <c r="AZ38" s="237">
        <f>'BAR BB| Open rates'!AZ38*0.9</f>
        <v>83520</v>
      </c>
      <c r="BA38" s="237">
        <f>'BAR BB| Open rates'!BA38*0.9</f>
        <v>81720</v>
      </c>
      <c r="BB38" s="237">
        <f>'BAR BB| Open rates'!BB38*0.9</f>
        <v>81720</v>
      </c>
      <c r="BC38" s="237">
        <f>'BAR BB| Open rates'!BC38*0.9</f>
        <v>81720</v>
      </c>
      <c r="BD38" s="237">
        <f>'BAR BB| Open rates'!BD38*0.9</f>
        <v>81720</v>
      </c>
      <c r="BE38" s="237">
        <f>'BAR BB| Open rates'!BE38*0.9</f>
        <v>81720</v>
      </c>
      <c r="BF38" s="237">
        <f>'BAR BB| Open rates'!BF38*0.9</f>
        <v>83520</v>
      </c>
      <c r="BG38" s="237">
        <f>'BAR BB| Open rates'!BG38*0.9</f>
        <v>83520</v>
      </c>
      <c r="BH38" s="237">
        <f>'BAR BB| Open rates'!BH38*0.9</f>
        <v>78840</v>
      </c>
      <c r="BI38" s="237">
        <f>'BAR BB| Open rates'!BI38*0.9</f>
        <v>78840</v>
      </c>
      <c r="BJ38" s="237">
        <f>'BAR BB| Open rates'!BJ38*0.9</f>
        <v>78840</v>
      </c>
      <c r="BK38" s="237">
        <f>'BAR BB| Open rates'!BK38*0.9</f>
        <v>78840</v>
      </c>
      <c r="BL38" s="237">
        <f>'BAR BB| Open rates'!BL38*0.9</f>
        <v>78840</v>
      </c>
      <c r="BM38" s="237">
        <f>'BAR BB| Open rates'!BM38*0.9</f>
        <v>79920</v>
      </c>
      <c r="BN38" s="237">
        <f>'BAR BB| Open rates'!BN38*0.9</f>
        <v>79920</v>
      </c>
      <c r="BO38" s="237">
        <f>'BAR BB| Open rates'!BO38*0.9</f>
        <v>77940</v>
      </c>
      <c r="BP38" s="237">
        <f>'BAR BB| Open rates'!BP38*0.9</f>
        <v>77940</v>
      </c>
      <c r="BQ38" s="237">
        <f>'BAR BB| Open rates'!BQ38*0.9</f>
        <v>62730</v>
      </c>
      <c r="BR38" s="237">
        <f>'BAR BB| Open rates'!BR38*0.9</f>
        <v>62730</v>
      </c>
      <c r="BS38" s="237">
        <f>'BAR BB| Open rates'!BS38*0.9</f>
        <v>62730</v>
      </c>
      <c r="BT38" s="237">
        <f>'BAR BB| Open rates'!BT38*0.9</f>
        <v>62730</v>
      </c>
      <c r="BU38" s="237">
        <f>'BAR BB| Open rates'!BU38*0.9</f>
        <v>62730</v>
      </c>
      <c r="BV38" s="237">
        <f>'BAR BB| Open rates'!BV38*0.9</f>
        <v>60750</v>
      </c>
      <c r="BW38" s="237">
        <f>'BAR BB| Open rates'!BW38*0.9</f>
        <v>60750</v>
      </c>
      <c r="BX38" s="237">
        <f>'BAR BB| Open rates'!BX38*0.9</f>
        <v>60750</v>
      </c>
      <c r="BY38" s="237">
        <f>'BAR BB| Open rates'!BY38*0.9</f>
        <v>60750</v>
      </c>
      <c r="BZ38" s="237">
        <f>'BAR BB| Open rates'!BZ38*0.9</f>
        <v>60750</v>
      </c>
      <c r="CA38" s="237">
        <f>'BAR BB| Open rates'!CA38*0.9</f>
        <v>62730</v>
      </c>
      <c r="CB38" s="237">
        <f>'BAR BB| Open rates'!CB38*0.9</f>
        <v>62730</v>
      </c>
      <c r="CC38" s="237">
        <f>'BAR BB| Open rates'!CC38*0.9</f>
        <v>60750</v>
      </c>
      <c r="CD38" s="237">
        <f>'BAR BB| Open rates'!CD38*0.9</f>
        <v>60750</v>
      </c>
      <c r="CE38" s="237">
        <f>'BAR BB| Open rates'!CE38*0.9</f>
        <v>60750</v>
      </c>
      <c r="CF38" s="237">
        <f>'BAR BB| Open rates'!CF38*0.9</f>
        <v>60750</v>
      </c>
      <c r="CG38" s="237">
        <f>'BAR BB| Open rates'!CG38*0.9</f>
        <v>60750</v>
      </c>
      <c r="CH38" s="237">
        <f>'BAR BB| Open rates'!CH38*0.9</f>
        <v>62730</v>
      </c>
      <c r="CI38" s="237">
        <f>'BAR BB| Open rates'!CI38*0.9</f>
        <v>62730</v>
      </c>
      <c r="CJ38" s="237">
        <f>'BAR BB| Open rates'!CJ38*0.9</f>
        <v>60750</v>
      </c>
      <c r="CK38" s="237">
        <f>'BAR BB| Open rates'!CK38*0.9</f>
        <v>60750</v>
      </c>
      <c r="CL38" s="237">
        <f>'BAR BB| Open rates'!CL38*0.9</f>
        <v>60750</v>
      </c>
      <c r="CM38" s="237">
        <f>'BAR BB| Open rates'!CM38*0.9</f>
        <v>60750</v>
      </c>
      <c r="CN38" s="237">
        <f>'BAR BB| Open rates'!CN38*0.9</f>
        <v>60750</v>
      </c>
      <c r="CO38" s="237">
        <f>'BAR BB| Open rates'!CO38*0.9</f>
        <v>62730</v>
      </c>
      <c r="CP38" s="237">
        <f>'BAR BB| Open rates'!CP38*0.9</f>
        <v>62730</v>
      </c>
      <c r="CQ38" s="237">
        <f>'BAR BB| Open rates'!CQ38*0.9</f>
        <v>60750</v>
      </c>
      <c r="CR38" s="237">
        <f>'BAR BB| Open rates'!CR38*0.9</f>
        <v>60750</v>
      </c>
      <c r="CS38" s="237">
        <f>'BAR BB| Open rates'!CS38*0.9</f>
        <v>60750</v>
      </c>
      <c r="CT38" s="237">
        <f>'BAR BB| Open rates'!CT38*0.9</f>
        <v>60750</v>
      </c>
      <c r="CU38" s="237">
        <f>'BAR BB| Open rates'!CU38*0.9</f>
        <v>59220</v>
      </c>
      <c r="CV38" s="237">
        <f>'BAR BB| Open rates'!CV38*0.9</f>
        <v>59220</v>
      </c>
      <c r="CW38" s="237">
        <f>'BAR BB| Open rates'!CW38*0.9</f>
        <v>59220</v>
      </c>
      <c r="CX38" s="237">
        <f>'BAR BB| Open rates'!CX38*0.9</f>
        <v>57420</v>
      </c>
      <c r="CY38" s="237">
        <f>'BAR BB| Open rates'!CY38*0.9</f>
        <v>57420</v>
      </c>
      <c r="CZ38" s="237">
        <f>'BAR BB| Open rates'!CZ38*0.9</f>
        <v>57420</v>
      </c>
      <c r="DA38" s="237">
        <f>'BAR BB| Open rates'!DA38*0.9</f>
        <v>57420</v>
      </c>
      <c r="DB38" s="237">
        <f>'BAR BB| Open rates'!DB38*0.9</f>
        <v>57420</v>
      </c>
      <c r="DC38" s="237">
        <f>'BAR BB| Open rates'!DC38*0.9</f>
        <v>59220</v>
      </c>
      <c r="DD38" s="237">
        <f>'BAR BB| Open rates'!DD38*0.9</f>
        <v>59220</v>
      </c>
      <c r="DE38" s="237">
        <f>'BAR BB| Open rates'!DE38*0.9</f>
        <v>57420</v>
      </c>
      <c r="DF38" s="237">
        <f>'BAR BB| Open rates'!DF38*0.9</f>
        <v>57420</v>
      </c>
      <c r="DG38" s="237">
        <f>'BAR BB| Open rates'!DG38*0.9</f>
        <v>57420</v>
      </c>
      <c r="DH38" s="237">
        <f>'BAR BB| Open rates'!DH38*0.9</f>
        <v>57420</v>
      </c>
      <c r="DI38" s="237">
        <f>'BAR BB| Open rates'!DI38*0.9</f>
        <v>57420</v>
      </c>
      <c r="DJ38" s="237">
        <f>'BAR BB| Open rates'!DJ38*0.9</f>
        <v>59220</v>
      </c>
      <c r="DK38" s="237">
        <f>'BAR BB| Open rates'!DK38*0.9</f>
        <v>59220</v>
      </c>
      <c r="DL38" s="237">
        <f>'BAR BB| Open rates'!DL38*0.9</f>
        <v>57420</v>
      </c>
      <c r="DM38" s="237">
        <f>'BAR BB| Open rates'!DM38*0.9</f>
        <v>57420</v>
      </c>
      <c r="DN38" s="237">
        <f>'BAR BB| Open rates'!DN38*0.9</f>
        <v>57420</v>
      </c>
      <c r="DO38" s="237">
        <f>'BAR BB| Open rates'!DO38*0.9</f>
        <v>57420</v>
      </c>
      <c r="DP38" s="237">
        <f>'BAR BB| Open rates'!DP38*0.9</f>
        <v>57420</v>
      </c>
      <c r="DQ38" s="237">
        <f>'BAR BB| Open rates'!DQ38*0.9</f>
        <v>59220</v>
      </c>
      <c r="DR38" s="237">
        <f>'BAR BB| Open rates'!DR38*0.9</f>
        <v>59220</v>
      </c>
      <c r="DS38" s="237">
        <f>'BAR BB| Open rates'!DS38*0.9</f>
        <v>57420</v>
      </c>
      <c r="DT38" s="237">
        <f>'BAR BB| Open rates'!DT38*0.9</f>
        <v>57420</v>
      </c>
      <c r="DU38" s="237">
        <f>'BAR BB| Open rates'!DU38*0.9</f>
        <v>57420</v>
      </c>
      <c r="DV38" s="237">
        <f>'BAR BB| Open rates'!DV38*0.9</f>
        <v>57420</v>
      </c>
      <c r="DW38" s="237">
        <f>'BAR BB| Open rates'!DW38*0.9</f>
        <v>57420</v>
      </c>
      <c r="DX38" s="237">
        <f>'BAR BB| Open rates'!DX38*0.9</f>
        <v>59220</v>
      </c>
      <c r="DY38" s="237">
        <f>'BAR BB| Open rates'!DY38*0.9</f>
        <v>59220</v>
      </c>
      <c r="DZ38" s="237">
        <f>'BAR BB| Open rates'!DZ38*0.9</f>
        <v>60750</v>
      </c>
      <c r="EA38" s="237">
        <f>'BAR BB| Open rates'!EA38*0.9</f>
        <v>60750</v>
      </c>
      <c r="EB38" s="237">
        <f>'BAR BB| Open rates'!EB38*0.9</f>
        <v>60750</v>
      </c>
      <c r="EC38" s="237">
        <f>'BAR BB| Open rates'!EC38*0.9</f>
        <v>62730</v>
      </c>
      <c r="ED38" s="237">
        <f>'BAR BB| Open rates'!ED38*0.9</f>
        <v>62730</v>
      </c>
      <c r="EE38" s="237">
        <f>'BAR BB| Open rates'!EE38*0.9</f>
        <v>62730</v>
      </c>
      <c r="EF38" s="237">
        <f>'BAR BB| Open rates'!EF38*0.9</f>
        <v>62730</v>
      </c>
      <c r="EG38" s="237">
        <f>'BAR BB| Open rates'!EG38*0.9</f>
        <v>56520</v>
      </c>
      <c r="EH38" s="237">
        <f>'BAR BB| Open rates'!EH38*0.9</f>
        <v>52020</v>
      </c>
      <c r="EI38" s="237">
        <f>'BAR BB| Open rates'!EI38*0.9</f>
        <v>52020</v>
      </c>
      <c r="EJ38" s="237">
        <f>'BAR BB| Open rates'!EJ38*0.9</f>
        <v>52020</v>
      </c>
      <c r="EK38" s="237">
        <f>'BAR BB| Open rates'!EK38*0.9</f>
        <v>52020</v>
      </c>
      <c r="EL38" s="237">
        <f>'BAR BB| Open rates'!EL38*0.9</f>
        <v>52920</v>
      </c>
      <c r="EM38" s="237">
        <f>'BAR BB| Open rates'!EM38*0.9</f>
        <v>52920</v>
      </c>
      <c r="EN38" s="237">
        <f>'BAR BB| Open rates'!EN38*0.9</f>
        <v>52020</v>
      </c>
      <c r="EO38" s="237">
        <f>'BAR BB| Open rates'!EO38*0.9</f>
        <v>52020</v>
      </c>
      <c r="EP38" s="237">
        <f>'BAR BB| Open rates'!EP38*0.9</f>
        <v>52020</v>
      </c>
      <c r="EQ38" s="237">
        <f>'BAR BB| Open rates'!EQ38*0.9</f>
        <v>52020</v>
      </c>
      <c r="ER38" s="237">
        <f>'BAR BB| Open rates'!ER38*0.9</f>
        <v>52020</v>
      </c>
      <c r="ES38" s="237">
        <f>'BAR BB| Open rates'!ES38*0.9</f>
        <v>52920</v>
      </c>
      <c r="ET38" s="237">
        <f>'BAR BB| Open rates'!ET38*0.9</f>
        <v>52920</v>
      </c>
      <c r="EU38" s="237">
        <f>'BAR BB| Open rates'!EU38*0.9</f>
        <v>52020</v>
      </c>
      <c r="EV38" s="237">
        <f>'BAR BB| Open rates'!EV38*0.9</f>
        <v>52020</v>
      </c>
      <c r="EW38" s="237">
        <f>'BAR BB| Open rates'!EW38*0.9</f>
        <v>52020</v>
      </c>
      <c r="EX38" s="237">
        <f>'BAR BB| Open rates'!EX38*0.9</f>
        <v>52020</v>
      </c>
      <c r="EY38" s="237">
        <f>'BAR BB| Open rates'!EY38*0.9</f>
        <v>52020</v>
      </c>
      <c r="EZ38" s="237">
        <f>'BAR BB| Open rates'!EZ38*0.9</f>
        <v>52920</v>
      </c>
      <c r="FA38" s="237">
        <f>'BAR BB| Open rates'!FA38*0.9</f>
        <v>52920</v>
      </c>
      <c r="FB38" s="237">
        <f>'BAR BB| Open rates'!FB38*0.9</f>
        <v>52020</v>
      </c>
      <c r="FC38" s="237">
        <f>'BAR BB| Open rates'!FC38*0.9</f>
        <v>52020</v>
      </c>
      <c r="FD38" s="237">
        <f>'BAR BB| Open rates'!FD38*0.9</f>
        <v>52020</v>
      </c>
      <c r="FE38" s="237">
        <f>'BAR BB| Open rates'!FE38*0.9</f>
        <v>52020</v>
      </c>
      <c r="FF38" s="237">
        <f>'BAR BB| Open rates'!FF38*0.9</f>
        <v>52020</v>
      </c>
      <c r="FG38" s="237">
        <f>'BAR BB| Open rates'!FG38*0.9</f>
        <v>52920</v>
      </c>
      <c r="FH38" s="237">
        <f>'BAR BB| Open rates'!FH38*0.9</f>
        <v>52920</v>
      </c>
      <c r="FI38" s="237">
        <f>'BAR BB| Open rates'!FI38*0.9</f>
        <v>52020</v>
      </c>
      <c r="FJ38" s="237">
        <f>'BAR BB| Open rates'!FJ38*0.9</f>
        <v>52020</v>
      </c>
      <c r="FK38" s="237">
        <f>'BAR BB| Open rates'!FK38*0.9</f>
        <v>52020</v>
      </c>
      <c r="FL38" s="237">
        <f>'BAR BB| Open rates'!FL38*0.9</f>
        <v>52020</v>
      </c>
      <c r="FM38" s="237">
        <f>'BAR BB| Open rates'!FM38*0.9</f>
        <v>52020</v>
      </c>
      <c r="FN38" s="237">
        <f>'BAR BB| Open rates'!FN38*0.9</f>
        <v>52920</v>
      </c>
      <c r="FO38" s="237">
        <f>'BAR BB| Open rates'!FO38*0.9</f>
        <v>52920</v>
      </c>
      <c r="FP38" s="237">
        <f>'BAR BB| Open rates'!FP38*0.9</f>
        <v>52020</v>
      </c>
      <c r="FQ38" s="237">
        <f>'BAR BB| Open rates'!FQ38*0.9</f>
        <v>52020</v>
      </c>
      <c r="FR38" s="237">
        <f>'BAR BB| Open rates'!FR38*0.9</f>
        <v>52020</v>
      </c>
      <c r="FS38" s="237">
        <f>'BAR BB| Open rates'!FS38*0.9</f>
        <v>52020</v>
      </c>
      <c r="FT38" s="237">
        <f>'BAR BB| Open rates'!FT38*0.9</f>
        <v>52020</v>
      </c>
      <c r="FU38" s="237">
        <f>'BAR BB| Open rates'!FU38*0.9</f>
        <v>52920</v>
      </c>
      <c r="FV38" s="237">
        <f>'BAR BB| Open rates'!FV38*0.9</f>
        <v>52920</v>
      </c>
      <c r="FW38" s="237">
        <f>'BAR BB| Open rates'!FW38*0.9</f>
        <v>56250</v>
      </c>
      <c r="FX38" s="237">
        <f>'BAR BB| Open rates'!FX38*0.9</f>
        <v>56250</v>
      </c>
      <c r="FY38" s="237">
        <f>'BAR BB| Open rates'!FY38*0.9</f>
        <v>56250</v>
      </c>
      <c r="FZ38" s="237">
        <f>'BAR BB| Open rates'!FZ38*0.9</f>
        <v>56250</v>
      </c>
      <c r="GA38" s="237">
        <f>'BAR BB| Open rates'!GA38*0.9</f>
        <v>56250</v>
      </c>
      <c r="GB38" s="237">
        <f>'BAR BB| Open rates'!GB38*0.9</f>
        <v>58230</v>
      </c>
      <c r="GC38" s="237">
        <f>'BAR BB| Open rates'!GC38*0.9</f>
        <v>58230</v>
      </c>
      <c r="GD38" s="237">
        <f>'BAR BB| Open rates'!GD38*0.9</f>
        <v>58230</v>
      </c>
      <c r="GE38" s="237">
        <f>'BAR BB| Open rates'!GE38*0.9</f>
        <v>58230</v>
      </c>
    </row>
    <row r="39" spans="1:187" s="36" customFormat="1" ht="12" hidden="1" customHeight="1" x14ac:dyDescent="0.2">
      <c r="A39" s="236" t="s">
        <v>183</v>
      </c>
    </row>
    <row r="40" spans="1:187" s="36" customFormat="1" ht="12" hidden="1" customHeight="1" x14ac:dyDescent="0.2">
      <c r="A40" s="237">
        <v>1</v>
      </c>
    </row>
    <row r="41" spans="1:187" s="36" customFormat="1" ht="12" hidden="1" customHeight="1" x14ac:dyDescent="0.2">
      <c r="A41" s="237">
        <v>2</v>
      </c>
    </row>
    <row r="42" spans="1:187" s="36" customFormat="1" ht="12" hidden="1" customHeight="1" x14ac:dyDescent="0.2">
      <c r="A42" s="237">
        <v>3</v>
      </c>
    </row>
    <row r="43" spans="1:187" s="36" customFormat="1" ht="12" hidden="1" customHeight="1" x14ac:dyDescent="0.2">
      <c r="A43" s="237">
        <v>4</v>
      </c>
    </row>
    <row r="44" spans="1:187" s="36" customFormat="1" ht="12" hidden="1" customHeight="1" x14ac:dyDescent="0.2">
      <c r="A44" s="237">
        <v>5</v>
      </c>
    </row>
    <row r="45" spans="1:187" s="36" customFormat="1" ht="12" hidden="1" customHeight="1" x14ac:dyDescent="0.2">
      <c r="A45" s="237">
        <v>6</v>
      </c>
    </row>
    <row r="46" spans="1:187" s="36" customFormat="1" ht="12" hidden="1" customHeight="1" x14ac:dyDescent="0.2">
      <c r="A46" s="237">
        <v>7</v>
      </c>
    </row>
    <row r="47" spans="1:187" s="36" customFormat="1" ht="12" hidden="1" customHeight="1" x14ac:dyDescent="0.2">
      <c r="A47" s="237">
        <v>8</v>
      </c>
    </row>
    <row r="48" spans="1:187" s="36" customFormat="1" ht="12" hidden="1" customHeight="1" x14ac:dyDescent="0.2">
      <c r="A48" s="236" t="s">
        <v>72</v>
      </c>
    </row>
    <row r="49" spans="1:1" s="36" customFormat="1" ht="12" hidden="1" customHeight="1" x14ac:dyDescent="0.2">
      <c r="A49" s="237">
        <v>1</v>
      </c>
    </row>
    <row r="50" spans="1:1" s="36" customFormat="1" ht="12" hidden="1" customHeight="1" x14ac:dyDescent="0.2">
      <c r="A50" s="237">
        <v>2</v>
      </c>
    </row>
    <row r="51" spans="1:1" s="36" customFormat="1" ht="12" hidden="1" customHeight="1" x14ac:dyDescent="0.2">
      <c r="A51" s="236" t="s">
        <v>184</v>
      </c>
    </row>
    <row r="52" spans="1:1" s="36" customFormat="1" ht="12" hidden="1" customHeight="1" x14ac:dyDescent="0.2">
      <c r="A52" s="237">
        <v>1</v>
      </c>
    </row>
    <row r="53" spans="1:1" s="36" customFormat="1" ht="12" hidden="1" customHeight="1" x14ac:dyDescent="0.2">
      <c r="A53" s="237">
        <v>2</v>
      </c>
    </row>
    <row r="54" spans="1:1" s="36" customFormat="1" ht="12" hidden="1" customHeight="1" x14ac:dyDescent="0.2">
      <c r="A54" s="237">
        <v>3</v>
      </c>
    </row>
    <row r="55" spans="1:1" s="36" customFormat="1" ht="12" hidden="1" customHeight="1" x14ac:dyDescent="0.2">
      <c r="A55" s="237">
        <v>4</v>
      </c>
    </row>
    <row r="56" spans="1:1" s="36" customFormat="1" ht="12" hidden="1" customHeight="1" x14ac:dyDescent="0.2">
      <c r="A56" s="237">
        <v>5</v>
      </c>
    </row>
    <row r="57" spans="1:1" s="36" customFormat="1" ht="12" hidden="1" customHeight="1" x14ac:dyDescent="0.2">
      <c r="A57" s="237">
        <v>6</v>
      </c>
    </row>
    <row r="58" spans="1:1" s="36" customFormat="1" ht="12" hidden="1" customHeight="1" x14ac:dyDescent="0.2">
      <c r="A58" s="250"/>
    </row>
    <row r="59" spans="1:1" s="33" customFormat="1" x14ac:dyDescent="0.2">
      <c r="A59" s="89"/>
    </row>
    <row r="60" spans="1:1" s="33" customFormat="1" x14ac:dyDescent="0.2">
      <c r="A60" s="371" t="s">
        <v>172</v>
      </c>
    </row>
    <row r="61" spans="1:1" s="33" customFormat="1" x14ac:dyDescent="0.2">
      <c r="A61" s="371"/>
    </row>
    <row r="62" spans="1:1" s="31" customFormat="1" ht="13.5" customHeight="1" x14ac:dyDescent="0.2"/>
    <row r="63" spans="1:1" s="6" customFormat="1" ht="12.75" customHeight="1" x14ac:dyDescent="0.2">
      <c r="A63" s="174" t="s">
        <v>74</v>
      </c>
    </row>
    <row r="64" spans="1:1" s="6" customFormat="1" ht="12.75" customHeight="1" x14ac:dyDescent="0.2">
      <c r="A64" s="172" t="s">
        <v>75</v>
      </c>
    </row>
    <row r="65" spans="1:1" s="6" customFormat="1" ht="12.75" customHeight="1" x14ac:dyDescent="0.2">
      <c r="A65" s="172" t="s">
        <v>372</v>
      </c>
    </row>
    <row r="66" spans="1:1" s="6" customFormat="1" ht="25.5" customHeight="1" x14ac:dyDescent="0.2">
      <c r="A66" s="173" t="s">
        <v>76</v>
      </c>
    </row>
    <row r="67" spans="1:1" s="6" customFormat="1" ht="25.5" customHeight="1" x14ac:dyDescent="0.2">
      <c r="A67" s="173" t="s">
        <v>439</v>
      </c>
    </row>
    <row r="68" spans="1:1" s="6" customFormat="1" ht="23.25" customHeight="1" x14ac:dyDescent="0.2">
      <c r="A68" s="173" t="s">
        <v>77</v>
      </c>
    </row>
    <row r="69" spans="1:1" s="6" customFormat="1" ht="24"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36" x14ac:dyDescent="0.2">
      <c r="A74" s="176" t="s">
        <v>480</v>
      </c>
    </row>
    <row r="75" spans="1:1" s="33" customFormat="1" x14ac:dyDescent="0.2"/>
    <row r="76" spans="1:1" s="33" customFormat="1" x14ac:dyDescent="0.2">
      <c r="A76" s="171" t="s">
        <v>83</v>
      </c>
    </row>
    <row r="77" spans="1:1" s="33" customFormat="1" ht="30" customHeight="1" x14ac:dyDescent="0.2">
      <c r="A77" s="271" t="s">
        <v>431</v>
      </c>
    </row>
    <row r="78" spans="1:1" s="33" customFormat="1" ht="24" x14ac:dyDescent="0.2">
      <c r="A78" s="272" t="s">
        <v>432</v>
      </c>
    </row>
    <row r="79" spans="1:1" s="33" customFormat="1" x14ac:dyDescent="0.2"/>
    <row r="80" spans="1:1" s="33" customFormat="1" ht="24" x14ac:dyDescent="0.2">
      <c r="A80" s="179" t="s">
        <v>174</v>
      </c>
    </row>
    <row r="81" spans="1:1" s="33" customFormat="1" x14ac:dyDescent="0.2"/>
    <row r="82" spans="1:1" s="33" customFormat="1" ht="13.5" thickBot="1" x14ac:dyDescent="0.25">
      <c r="A82" s="320"/>
    </row>
    <row r="83" spans="1:1" s="33" customFormat="1" ht="144.75" thickBot="1" x14ac:dyDescent="0.25">
      <c r="A83" s="321" t="s">
        <v>467</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row r="655" s="33" customFormat="1" x14ac:dyDescent="0.2"/>
    <row r="656" s="33" customFormat="1" x14ac:dyDescent="0.2"/>
    <row r="657" s="33" customFormat="1" x14ac:dyDescent="0.2"/>
    <row r="658" s="33" customFormat="1" x14ac:dyDescent="0.2"/>
    <row r="659" s="33" customFormat="1" x14ac:dyDescent="0.2"/>
    <row r="660" s="33" customFormat="1" x14ac:dyDescent="0.2"/>
    <row r="661" s="33" customFormat="1" x14ac:dyDescent="0.2"/>
    <row r="662" s="33" customFormat="1" x14ac:dyDescent="0.2"/>
    <row r="663" s="33" customFormat="1" x14ac:dyDescent="0.2"/>
    <row r="664" s="33" customFormat="1" x14ac:dyDescent="0.2"/>
    <row r="665" s="33" customFormat="1" x14ac:dyDescent="0.2"/>
    <row r="666" s="33" customFormat="1" x14ac:dyDescent="0.2"/>
  </sheetData>
  <mergeCells count="1">
    <mergeCell ref="A60:A6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E93"/>
  <sheetViews>
    <sheetView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7109375" defaultRowHeight="12.75" x14ac:dyDescent="0.2"/>
  <cols>
    <col min="1" max="1" width="36.7109375" style="32" customWidth="1"/>
    <col min="2" max="16384" width="9.7109375" style="32"/>
  </cols>
  <sheetData>
    <row r="1" spans="1:187" x14ac:dyDescent="0.2">
      <c r="A1" s="63" t="s">
        <v>61</v>
      </c>
    </row>
    <row r="2" spans="1:187" x14ac:dyDescent="0.2">
      <c r="A2" s="11" t="s">
        <v>51</v>
      </c>
    </row>
    <row r="3" spans="1:187" s="33" customFormat="1" ht="26.25" customHeight="1" x14ac:dyDescent="0.2">
      <c r="A3" s="64" t="s">
        <v>97</v>
      </c>
      <c r="B3" s="113">
        <f>'BAR BB| Open rates'!B3</f>
        <v>46199</v>
      </c>
      <c r="C3" s="113">
        <f>'BAR BB| Open rates'!C3</f>
        <v>46200</v>
      </c>
      <c r="D3" s="113">
        <f>'BAR BB| Open rates'!D3</f>
        <v>46201</v>
      </c>
      <c r="E3" s="113">
        <f>'BAR BB| Open rates'!E3</f>
        <v>46202</v>
      </c>
      <c r="F3" s="113">
        <f>'BAR BB| Open rates'!F3</f>
        <v>46203</v>
      </c>
      <c r="G3" s="113">
        <f>'BAR BB| Open rates'!G3</f>
        <v>46204</v>
      </c>
      <c r="H3" s="113">
        <f>'BAR BB| Open rates'!H3</f>
        <v>46205</v>
      </c>
      <c r="I3" s="113">
        <f>'BAR BB| Open rates'!I3</f>
        <v>46206</v>
      </c>
      <c r="J3" s="113">
        <f>'BAR BB| Open rates'!J3</f>
        <v>46207</v>
      </c>
      <c r="K3" s="113">
        <f>'BAR BB| Open rates'!K3</f>
        <v>46208</v>
      </c>
      <c r="L3" s="113">
        <f>'BAR BB| Open rates'!L3</f>
        <v>46209</v>
      </c>
      <c r="M3" s="113">
        <f>'BAR BB| Open rates'!M3</f>
        <v>46210</v>
      </c>
      <c r="N3" s="113">
        <f>'BAR BB| Open rates'!N3</f>
        <v>46211</v>
      </c>
      <c r="O3" s="113">
        <f>'BAR BB| Open rates'!O3</f>
        <v>46212</v>
      </c>
      <c r="P3" s="113">
        <f>'BAR BB| Open rates'!P3</f>
        <v>46213</v>
      </c>
      <c r="Q3" s="113">
        <f>'BAR BB| Open rates'!Q3</f>
        <v>46214</v>
      </c>
      <c r="R3" s="113">
        <f>'BAR BB| Open rates'!R3</f>
        <v>46215</v>
      </c>
      <c r="S3" s="113">
        <f>'BAR BB| Open rates'!S3</f>
        <v>46216</v>
      </c>
      <c r="T3" s="113">
        <f>'BAR BB| Open rates'!T3</f>
        <v>46217</v>
      </c>
      <c r="U3" s="113">
        <f>'BAR BB| Open rates'!U3</f>
        <v>46218</v>
      </c>
      <c r="V3" s="113">
        <f>'BAR BB| Open rates'!V3</f>
        <v>46219</v>
      </c>
      <c r="W3" s="113">
        <f>'BAR BB| Open rates'!W3</f>
        <v>46220</v>
      </c>
      <c r="X3" s="113">
        <f>'BAR BB| Open rates'!X3</f>
        <v>46221</v>
      </c>
      <c r="Y3" s="113">
        <f>'BAR BB| Open rates'!Y3</f>
        <v>46222</v>
      </c>
      <c r="Z3" s="113">
        <f>'BAR BB| Open rates'!Z3</f>
        <v>46223</v>
      </c>
      <c r="AA3" s="113">
        <f>'BAR BB| Open rates'!AA3</f>
        <v>46224</v>
      </c>
      <c r="AB3" s="113">
        <f>'BAR BB| Open rates'!AB3</f>
        <v>46225</v>
      </c>
      <c r="AC3" s="113">
        <f>'BAR BB| Open rates'!AC3</f>
        <v>46226</v>
      </c>
      <c r="AD3" s="113">
        <f>'BAR BB| Open rates'!AD3</f>
        <v>46227</v>
      </c>
      <c r="AE3" s="113">
        <f>'BAR BB| Open rates'!AE3</f>
        <v>46228</v>
      </c>
      <c r="AF3" s="113">
        <f>'BAR BB| Open rates'!AF3</f>
        <v>46229</v>
      </c>
      <c r="AG3" s="113">
        <f>'BAR BB| Open rates'!AG3</f>
        <v>46230</v>
      </c>
      <c r="AH3" s="113">
        <f>'BAR BB| Open rates'!AH3</f>
        <v>46231</v>
      </c>
      <c r="AI3" s="113">
        <f>'BAR BB| Open rates'!AI3</f>
        <v>46232</v>
      </c>
      <c r="AJ3" s="113">
        <f>'BAR BB| Open rates'!AJ3</f>
        <v>46233</v>
      </c>
      <c r="AK3" s="113">
        <f>'BAR BB| Open rates'!AK3</f>
        <v>46234</v>
      </c>
      <c r="AL3" s="113">
        <f>'BAR BB| Open rates'!AL3</f>
        <v>46235</v>
      </c>
      <c r="AM3" s="113">
        <f>'BAR BB| Open rates'!AM3</f>
        <v>46236</v>
      </c>
      <c r="AN3" s="113">
        <f>'BAR BB| Open rates'!AN3</f>
        <v>46237</v>
      </c>
      <c r="AO3" s="113">
        <f>'BAR BB| Open rates'!AO3</f>
        <v>46238</v>
      </c>
      <c r="AP3" s="113">
        <f>'BAR BB| Open rates'!AP3</f>
        <v>46239</v>
      </c>
      <c r="AQ3" s="113">
        <f>'BAR BB| Open rates'!AQ3</f>
        <v>46240</v>
      </c>
      <c r="AR3" s="113">
        <f>'BAR BB| Open rates'!AR3</f>
        <v>46241</v>
      </c>
      <c r="AS3" s="113">
        <f>'BAR BB| Open rates'!AS3</f>
        <v>46242</v>
      </c>
      <c r="AT3" s="113">
        <f>'BAR BB| Open rates'!AT3</f>
        <v>46243</v>
      </c>
      <c r="AU3" s="113">
        <f>'BAR BB| Open rates'!AU3</f>
        <v>46244</v>
      </c>
      <c r="AV3" s="113">
        <f>'BAR BB| Open rates'!AV3</f>
        <v>46245</v>
      </c>
      <c r="AW3" s="113">
        <f>'BAR BB| Open rates'!AW3</f>
        <v>46246</v>
      </c>
      <c r="AX3" s="113">
        <f>'BAR BB| Open rates'!AX3</f>
        <v>46247</v>
      </c>
      <c r="AY3" s="113">
        <f>'BAR BB| Open rates'!AY3</f>
        <v>46248</v>
      </c>
      <c r="AZ3" s="113">
        <f>'BAR BB| Open rates'!AZ3</f>
        <v>46249</v>
      </c>
      <c r="BA3" s="113">
        <f>'BAR BB| Open rates'!BA3</f>
        <v>46250</v>
      </c>
      <c r="BB3" s="113">
        <f>'BAR BB| Open rates'!BB3</f>
        <v>46251</v>
      </c>
      <c r="BC3" s="113">
        <f>'BAR BB| Open rates'!BC3</f>
        <v>46252</v>
      </c>
      <c r="BD3" s="113">
        <f>'BAR BB| Open rates'!BD3</f>
        <v>46253</v>
      </c>
      <c r="BE3" s="113">
        <f>'BAR BB| Open rates'!BE3</f>
        <v>46254</v>
      </c>
      <c r="BF3" s="113">
        <f>'BAR BB| Open rates'!BF3</f>
        <v>46255</v>
      </c>
      <c r="BG3" s="113">
        <f>'BAR BB| Open rates'!BG3</f>
        <v>46256</v>
      </c>
      <c r="BH3" s="113">
        <f>'BAR BB| Open rates'!BH3</f>
        <v>46257</v>
      </c>
      <c r="BI3" s="113">
        <f>'BAR BB| Open rates'!BI3</f>
        <v>46258</v>
      </c>
      <c r="BJ3" s="113">
        <f>'BAR BB| Open rates'!BJ3</f>
        <v>46259</v>
      </c>
      <c r="BK3" s="113">
        <f>'BAR BB| Open rates'!BK3</f>
        <v>46260</v>
      </c>
      <c r="BL3" s="113">
        <f>'BAR BB| Open rates'!BL3</f>
        <v>46261</v>
      </c>
      <c r="BM3" s="113">
        <f>'BAR BB| Open rates'!BM3</f>
        <v>46262</v>
      </c>
      <c r="BN3" s="113">
        <f>'BAR BB| Open rates'!BN3</f>
        <v>46263</v>
      </c>
      <c r="BO3" s="113">
        <f>'BAR BB| Open rates'!BO3</f>
        <v>46264</v>
      </c>
      <c r="BP3" s="113">
        <f>'BAR BB| Open rates'!BP3</f>
        <v>46265</v>
      </c>
      <c r="BQ3" s="113">
        <f>'BAR BB| Open rates'!BQ3</f>
        <v>46266</v>
      </c>
      <c r="BR3" s="113">
        <f>'BAR BB| Open rates'!BR3</f>
        <v>46267</v>
      </c>
      <c r="BS3" s="113">
        <f>'BAR BB| Open rates'!BS3</f>
        <v>46268</v>
      </c>
      <c r="BT3" s="113">
        <f>'BAR BB| Open rates'!BT3</f>
        <v>46269</v>
      </c>
      <c r="BU3" s="113">
        <f>'BAR BB| Open rates'!BU3</f>
        <v>46270</v>
      </c>
      <c r="BV3" s="113">
        <f>'BAR BB| Open rates'!BV3</f>
        <v>46271</v>
      </c>
      <c r="BW3" s="113">
        <f>'BAR BB| Open rates'!BW3</f>
        <v>46272</v>
      </c>
      <c r="BX3" s="113">
        <f>'BAR BB| Open rates'!BX3</f>
        <v>46273</v>
      </c>
      <c r="BY3" s="113">
        <f>'BAR BB| Open rates'!BY3</f>
        <v>46274</v>
      </c>
      <c r="BZ3" s="113">
        <f>'BAR BB| Open rates'!BZ3</f>
        <v>46275</v>
      </c>
      <c r="CA3" s="113">
        <f>'BAR BB| Open rates'!CA3</f>
        <v>46276</v>
      </c>
      <c r="CB3" s="113">
        <f>'BAR BB| Open rates'!CB3</f>
        <v>46277</v>
      </c>
      <c r="CC3" s="113">
        <f>'BAR BB| Open rates'!CC3</f>
        <v>46278</v>
      </c>
      <c r="CD3" s="113">
        <f>'BAR BB| Open rates'!CD3</f>
        <v>46279</v>
      </c>
      <c r="CE3" s="113">
        <f>'BAR BB| Open rates'!CE3</f>
        <v>46280</v>
      </c>
      <c r="CF3" s="113">
        <f>'BAR BB| Open rates'!CF3</f>
        <v>46281</v>
      </c>
      <c r="CG3" s="113">
        <f>'BAR BB| Open rates'!CG3</f>
        <v>46282</v>
      </c>
      <c r="CH3" s="113">
        <f>'BAR BB| Open rates'!CH3</f>
        <v>46283</v>
      </c>
      <c r="CI3" s="113">
        <f>'BAR BB| Open rates'!CI3</f>
        <v>46284</v>
      </c>
      <c r="CJ3" s="113">
        <f>'BAR BB| Open rates'!CJ3</f>
        <v>46285</v>
      </c>
      <c r="CK3" s="113">
        <f>'BAR BB| Open rates'!CK3</f>
        <v>46286</v>
      </c>
      <c r="CL3" s="113">
        <f>'BAR BB| Open rates'!CL3</f>
        <v>46287</v>
      </c>
      <c r="CM3" s="113">
        <f>'BAR BB| Open rates'!CM3</f>
        <v>46288</v>
      </c>
      <c r="CN3" s="113">
        <f>'BAR BB| Open rates'!CN3</f>
        <v>46289</v>
      </c>
      <c r="CO3" s="113">
        <f>'BAR BB| Open rates'!CO3</f>
        <v>46290</v>
      </c>
      <c r="CP3" s="113">
        <f>'BAR BB| Open rates'!CP3</f>
        <v>46291</v>
      </c>
      <c r="CQ3" s="113">
        <f>'BAR BB| Open rates'!CQ3</f>
        <v>46292</v>
      </c>
      <c r="CR3" s="113">
        <f>'BAR BB| Open rates'!CR3</f>
        <v>46293</v>
      </c>
      <c r="CS3" s="113">
        <f>'BAR BB| Open rates'!CS3</f>
        <v>46294</v>
      </c>
      <c r="CT3" s="113">
        <f>'BAR BB| Open rates'!CT3</f>
        <v>46295</v>
      </c>
      <c r="CU3" s="113">
        <f>'BAR BB| Open rates'!CU3</f>
        <v>46296</v>
      </c>
      <c r="CV3" s="113">
        <f>'BAR BB| Open rates'!CV3</f>
        <v>46297</v>
      </c>
      <c r="CW3" s="113">
        <f>'BAR BB| Open rates'!CW3</f>
        <v>46298</v>
      </c>
      <c r="CX3" s="113">
        <f>'BAR BB| Open rates'!CX3</f>
        <v>46299</v>
      </c>
      <c r="CY3" s="113">
        <f>'BAR BB| Open rates'!CY3</f>
        <v>46300</v>
      </c>
      <c r="CZ3" s="113">
        <f>'BAR BB| Open rates'!CZ3</f>
        <v>46301</v>
      </c>
      <c r="DA3" s="113">
        <f>'BAR BB| Open rates'!DA3</f>
        <v>46302</v>
      </c>
      <c r="DB3" s="113">
        <f>'BAR BB| Open rates'!DB3</f>
        <v>46303</v>
      </c>
      <c r="DC3" s="113">
        <f>'BAR BB| Open rates'!DC3</f>
        <v>46304</v>
      </c>
      <c r="DD3" s="113">
        <f>'BAR BB| Open rates'!DD3</f>
        <v>46305</v>
      </c>
      <c r="DE3" s="113">
        <f>'BAR BB| Open rates'!DE3</f>
        <v>46306</v>
      </c>
      <c r="DF3" s="113">
        <f>'BAR BB| Open rates'!DF3</f>
        <v>46307</v>
      </c>
      <c r="DG3" s="113">
        <f>'BAR BB| Open rates'!DG3</f>
        <v>46308</v>
      </c>
      <c r="DH3" s="113">
        <f>'BAR BB| Open rates'!DH3</f>
        <v>46309</v>
      </c>
      <c r="DI3" s="113">
        <f>'BAR BB| Open rates'!DI3</f>
        <v>46310</v>
      </c>
      <c r="DJ3" s="113">
        <f>'BAR BB| Open rates'!DJ3</f>
        <v>46311</v>
      </c>
      <c r="DK3" s="113">
        <f>'BAR BB| Open rates'!DK3</f>
        <v>46312</v>
      </c>
      <c r="DL3" s="113">
        <f>'BAR BB| Open rates'!DL3</f>
        <v>46313</v>
      </c>
      <c r="DM3" s="113">
        <f>'BAR BB| Open rates'!DM3</f>
        <v>46314</v>
      </c>
      <c r="DN3" s="113">
        <f>'BAR BB| Open rates'!DN3</f>
        <v>46315</v>
      </c>
      <c r="DO3" s="113">
        <f>'BAR BB| Open rates'!DO3</f>
        <v>46316</v>
      </c>
      <c r="DP3" s="113">
        <f>'BAR BB| Open rates'!DP3</f>
        <v>46317</v>
      </c>
      <c r="DQ3" s="113">
        <f>'BAR BB| Open rates'!DQ3</f>
        <v>46318</v>
      </c>
      <c r="DR3" s="113">
        <f>'BAR BB| Open rates'!DR3</f>
        <v>46319</v>
      </c>
      <c r="DS3" s="113">
        <f>'BAR BB| Open rates'!DS3</f>
        <v>46320</v>
      </c>
      <c r="DT3" s="113">
        <f>'BAR BB| Open rates'!DT3</f>
        <v>46321</v>
      </c>
      <c r="DU3" s="113">
        <f>'BAR BB| Open rates'!DU3</f>
        <v>46322</v>
      </c>
      <c r="DV3" s="113">
        <f>'BAR BB| Open rates'!DV3</f>
        <v>46323</v>
      </c>
      <c r="DW3" s="113">
        <f>'BAR BB| Open rates'!DW3</f>
        <v>46324</v>
      </c>
      <c r="DX3" s="113">
        <f>'BAR BB| Open rates'!DX3</f>
        <v>46325</v>
      </c>
      <c r="DY3" s="113">
        <f>'BAR BB| Open rates'!DY3</f>
        <v>46326</v>
      </c>
      <c r="DZ3" s="113">
        <f>'BAR BB| Open rates'!DZ3</f>
        <v>46327</v>
      </c>
      <c r="EA3" s="113">
        <f>'BAR BB| Open rates'!EA3</f>
        <v>46328</v>
      </c>
      <c r="EB3" s="113">
        <f>'BAR BB| Open rates'!EB3</f>
        <v>46329</v>
      </c>
      <c r="EC3" s="113">
        <f>'BAR BB| Open rates'!EC3</f>
        <v>46330</v>
      </c>
      <c r="ED3" s="113">
        <f>'BAR BB| Open rates'!ED3</f>
        <v>46331</v>
      </c>
      <c r="EE3" s="113">
        <f>'BAR BB| Open rates'!EE3</f>
        <v>46332</v>
      </c>
      <c r="EF3" s="113">
        <f>'BAR BB| Open rates'!EF3</f>
        <v>46333</v>
      </c>
      <c r="EG3" s="113">
        <f>'BAR BB| Open rates'!EG3</f>
        <v>46334</v>
      </c>
      <c r="EH3" s="113">
        <f>'BAR BB| Open rates'!EH3</f>
        <v>46335</v>
      </c>
      <c r="EI3" s="113">
        <f>'BAR BB| Open rates'!EI3</f>
        <v>46336</v>
      </c>
      <c r="EJ3" s="113">
        <f>'BAR BB| Open rates'!EJ3</f>
        <v>46337</v>
      </c>
      <c r="EK3" s="113">
        <f>'BAR BB| Open rates'!EK3</f>
        <v>46338</v>
      </c>
      <c r="EL3" s="113">
        <f>'BAR BB| Open rates'!EL3</f>
        <v>46339</v>
      </c>
      <c r="EM3" s="113">
        <f>'BAR BB| Open rates'!EM3</f>
        <v>46340</v>
      </c>
      <c r="EN3" s="113">
        <f>'BAR BB| Open rates'!EN3</f>
        <v>46341</v>
      </c>
      <c r="EO3" s="113">
        <f>'BAR BB| Open rates'!EO3</f>
        <v>46342</v>
      </c>
      <c r="EP3" s="113">
        <f>'BAR BB| Open rates'!EP3</f>
        <v>46343</v>
      </c>
      <c r="EQ3" s="113">
        <f>'BAR BB| Open rates'!EQ3</f>
        <v>46344</v>
      </c>
      <c r="ER3" s="113">
        <f>'BAR BB| Open rates'!ER3</f>
        <v>46345</v>
      </c>
      <c r="ES3" s="113">
        <f>'BAR BB| Open rates'!ES3</f>
        <v>46346</v>
      </c>
      <c r="ET3" s="113">
        <f>'BAR BB| Open rates'!ET3</f>
        <v>46347</v>
      </c>
      <c r="EU3" s="113">
        <f>'BAR BB| Open rates'!EU3</f>
        <v>46348</v>
      </c>
      <c r="EV3" s="113">
        <f>'BAR BB| Open rates'!EV3</f>
        <v>46349</v>
      </c>
      <c r="EW3" s="113">
        <f>'BAR BB| Open rates'!EW3</f>
        <v>46350</v>
      </c>
      <c r="EX3" s="113">
        <f>'BAR BB| Open rates'!EX3</f>
        <v>46351</v>
      </c>
      <c r="EY3" s="113">
        <f>'BAR BB| Open rates'!EY3</f>
        <v>46352</v>
      </c>
      <c r="EZ3" s="113">
        <f>'BAR BB| Open rates'!EZ3</f>
        <v>46353</v>
      </c>
      <c r="FA3" s="113">
        <f>'BAR BB| Open rates'!FA3</f>
        <v>46354</v>
      </c>
      <c r="FB3" s="113">
        <f>'BAR BB| Open rates'!FB3</f>
        <v>46355</v>
      </c>
      <c r="FC3" s="113">
        <f>'BAR BB| Open rates'!FC3</f>
        <v>46356</v>
      </c>
      <c r="FD3" s="113">
        <f>'BAR BB| Open rates'!FD3</f>
        <v>46357</v>
      </c>
      <c r="FE3" s="113">
        <f>'BAR BB| Open rates'!FE3</f>
        <v>46358</v>
      </c>
      <c r="FF3" s="113">
        <f>'BAR BB| Open rates'!FF3</f>
        <v>46359</v>
      </c>
      <c r="FG3" s="113">
        <f>'BAR BB| Open rates'!FG3</f>
        <v>46360</v>
      </c>
      <c r="FH3" s="113">
        <f>'BAR BB| Open rates'!FH3</f>
        <v>46361</v>
      </c>
      <c r="FI3" s="113">
        <f>'BAR BB| Open rates'!FI3</f>
        <v>46362</v>
      </c>
      <c r="FJ3" s="113">
        <f>'BAR BB| Open rates'!FJ3</f>
        <v>46363</v>
      </c>
      <c r="FK3" s="113">
        <f>'BAR BB| Open rates'!FK3</f>
        <v>46364</v>
      </c>
      <c r="FL3" s="113">
        <f>'BAR BB| Open rates'!FL3</f>
        <v>46365</v>
      </c>
      <c r="FM3" s="113">
        <f>'BAR BB| Open rates'!FM3</f>
        <v>46366</v>
      </c>
      <c r="FN3" s="113">
        <f>'BAR BB| Open rates'!FN3</f>
        <v>46367</v>
      </c>
      <c r="FO3" s="113">
        <f>'BAR BB| Open rates'!FO3</f>
        <v>46368</v>
      </c>
      <c r="FP3" s="113">
        <f>'BAR BB| Open rates'!FP3</f>
        <v>46369</v>
      </c>
      <c r="FQ3" s="113">
        <f>'BAR BB| Open rates'!FQ3</f>
        <v>46370</v>
      </c>
      <c r="FR3" s="113">
        <f>'BAR BB| Open rates'!FR3</f>
        <v>46371</v>
      </c>
      <c r="FS3" s="113">
        <f>'BAR BB| Open rates'!FS3</f>
        <v>46372</v>
      </c>
      <c r="FT3" s="113">
        <f>'BAR BB| Open rates'!FT3</f>
        <v>46373</v>
      </c>
      <c r="FU3" s="113">
        <f>'BAR BB| Open rates'!FU3</f>
        <v>46374</v>
      </c>
      <c r="FV3" s="113">
        <f>'BAR BB| Open rates'!FV3</f>
        <v>46375</v>
      </c>
      <c r="FW3" s="113">
        <f>'BAR BB| Open rates'!FW3</f>
        <v>46376</v>
      </c>
      <c r="FX3" s="113">
        <f>'BAR BB| Open rates'!FX3</f>
        <v>46377</v>
      </c>
      <c r="FY3" s="113">
        <f>'BAR BB| Open rates'!FY3</f>
        <v>46378</v>
      </c>
      <c r="FZ3" s="113">
        <f>'BAR BB| Open rates'!FZ3</f>
        <v>46379</v>
      </c>
      <c r="GA3" s="113">
        <f>'BAR BB| Open rates'!GA3</f>
        <v>46380</v>
      </c>
      <c r="GB3" s="113">
        <f>'BAR BB| Open rates'!GB3</f>
        <v>46381</v>
      </c>
      <c r="GC3" s="113">
        <f>'BAR BB| Open rates'!GC3</f>
        <v>46382</v>
      </c>
      <c r="GD3" s="113">
        <f>'BAR BB| Open rates'!GD3</f>
        <v>46383</v>
      </c>
      <c r="GE3" s="113">
        <f>'BAR BB| Open rates'!GE3</f>
        <v>46384</v>
      </c>
    </row>
    <row r="4" spans="1:187" s="36" customFormat="1" ht="12" customHeight="1" x14ac:dyDescent="0.2">
      <c r="A4" s="184" t="s">
        <v>63</v>
      </c>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64"/>
      <c r="CG4" s="164"/>
      <c r="CH4" s="164"/>
      <c r="CI4" s="164"/>
      <c r="CJ4" s="164"/>
      <c r="CK4" s="164"/>
      <c r="CL4" s="164"/>
      <c r="CM4" s="164"/>
      <c r="CN4" s="164"/>
      <c r="CO4" s="164"/>
      <c r="CP4" s="164"/>
      <c r="CQ4" s="164"/>
      <c r="CR4" s="164"/>
      <c r="CS4" s="164"/>
      <c r="CT4" s="164"/>
      <c r="CU4" s="164"/>
      <c r="CV4" s="164"/>
      <c r="CW4" s="164"/>
      <c r="CX4" s="164"/>
      <c r="CY4" s="164"/>
      <c r="CZ4" s="164"/>
      <c r="DA4" s="164"/>
      <c r="DB4" s="164"/>
      <c r="DC4" s="164"/>
      <c r="DD4" s="164"/>
      <c r="DE4" s="164"/>
      <c r="DF4" s="164"/>
      <c r="DG4" s="164"/>
      <c r="DH4" s="164"/>
      <c r="DI4" s="164"/>
      <c r="DJ4" s="164"/>
      <c r="DK4" s="164"/>
      <c r="DL4" s="164"/>
      <c r="DM4" s="164"/>
      <c r="DN4" s="164"/>
      <c r="DO4" s="164"/>
      <c r="DP4" s="164"/>
      <c r="DQ4" s="164"/>
      <c r="DR4" s="164"/>
      <c r="DS4" s="164"/>
      <c r="DT4" s="164"/>
      <c r="DU4" s="164"/>
      <c r="DV4" s="164"/>
      <c r="DW4" s="164"/>
      <c r="DX4" s="164"/>
      <c r="DY4" s="164"/>
      <c r="DZ4" s="164"/>
      <c r="EA4" s="164"/>
      <c r="EB4" s="164"/>
      <c r="EC4" s="164"/>
      <c r="ED4" s="164"/>
      <c r="EE4" s="164"/>
      <c r="EF4" s="164"/>
      <c r="EG4" s="164"/>
      <c r="EH4" s="164"/>
      <c r="EI4" s="164"/>
      <c r="EJ4" s="164"/>
      <c r="EK4" s="164"/>
      <c r="EL4" s="164"/>
      <c r="EM4" s="164"/>
      <c r="EN4" s="164"/>
      <c r="EO4" s="164"/>
      <c r="EP4" s="164"/>
      <c r="EQ4" s="164"/>
      <c r="ER4" s="164"/>
      <c r="ES4" s="164"/>
      <c r="ET4" s="164"/>
      <c r="EU4" s="164"/>
      <c r="EV4" s="164"/>
      <c r="EW4" s="164"/>
      <c r="EX4" s="164"/>
      <c r="EY4" s="164"/>
      <c r="EZ4" s="164"/>
      <c r="FA4" s="164"/>
      <c r="FB4" s="164"/>
      <c r="FC4" s="164"/>
      <c r="FD4" s="164"/>
      <c r="FE4" s="164"/>
      <c r="FF4" s="164"/>
      <c r="FG4" s="164"/>
      <c r="FH4" s="164"/>
      <c r="FI4" s="164"/>
      <c r="FJ4" s="164"/>
      <c r="FK4" s="164"/>
      <c r="FL4" s="164"/>
      <c r="FM4" s="164"/>
      <c r="FN4" s="164"/>
      <c r="FO4" s="164"/>
      <c r="FP4" s="164"/>
      <c r="FQ4" s="164"/>
      <c r="FR4" s="164"/>
      <c r="FS4" s="164"/>
      <c r="FT4" s="164"/>
      <c r="FU4" s="164"/>
      <c r="FV4" s="164"/>
      <c r="FW4" s="164"/>
      <c r="FX4" s="164"/>
      <c r="FY4" s="164"/>
      <c r="FZ4" s="164"/>
      <c r="GA4" s="164"/>
      <c r="GB4" s="164"/>
      <c r="GC4" s="164"/>
      <c r="GD4" s="164"/>
      <c r="GE4" s="164"/>
    </row>
    <row r="5" spans="1:187" s="36" customFormat="1" ht="12" customHeight="1" x14ac:dyDescent="0.2">
      <c r="A5" s="183">
        <v>1</v>
      </c>
      <c r="B5" s="327">
        <f>'BAR BB| Open rates'!B5*0.87*0.9</f>
        <v>16834.5</v>
      </c>
      <c r="C5" s="327">
        <f>'BAR BB| Open rates'!C5*0.87*0.9</f>
        <v>16834.5</v>
      </c>
      <c r="D5" s="327">
        <f>'BAR BB| Open rates'!D5*0.87*0.9</f>
        <v>14720.4</v>
      </c>
      <c r="E5" s="327">
        <f>'BAR BB| Open rates'!E5*0.87*0.9</f>
        <v>14720.4</v>
      </c>
      <c r="F5" s="327">
        <f>'BAR BB| Open rates'!F5*0.87*0.9</f>
        <v>12997.800000000001</v>
      </c>
      <c r="G5" s="327">
        <f>'BAR BB| Open rates'!G5*0.87*0.9</f>
        <v>14720.4</v>
      </c>
      <c r="H5" s="327">
        <f>'BAR BB| Open rates'!H5*0.87*0.9</f>
        <v>14720.4</v>
      </c>
      <c r="I5" s="327">
        <f>'BAR BB| Open rates'!I5*0.87*0.9</f>
        <v>16286.4</v>
      </c>
      <c r="J5" s="327">
        <f>'BAR BB| Open rates'!J5*0.87*0.9</f>
        <v>16286.4</v>
      </c>
      <c r="K5" s="327">
        <f>'BAR BB| Open rates'!K5*0.87*0.9</f>
        <v>14720.4</v>
      </c>
      <c r="L5" s="327">
        <f>'BAR BB| Open rates'!L5*0.87*0.9</f>
        <v>14720.4</v>
      </c>
      <c r="M5" s="327">
        <f>'BAR BB| Open rates'!M5*0.87*0.9</f>
        <v>14720.4</v>
      </c>
      <c r="N5" s="327">
        <f>'BAR BB| Open rates'!N5*0.87*0.9</f>
        <v>14720.4</v>
      </c>
      <c r="O5" s="327">
        <f>'BAR BB| Open rates'!O5*0.87*0.9</f>
        <v>14720.4</v>
      </c>
      <c r="P5" s="327">
        <f>'BAR BB| Open rates'!P5*0.87*0.9</f>
        <v>16286.4</v>
      </c>
      <c r="Q5" s="327">
        <f>'BAR BB| Open rates'!Q5*0.87*0.9</f>
        <v>16286.4</v>
      </c>
      <c r="R5" s="327">
        <f>'BAR BB| Open rates'!R5*0.87*0.9</f>
        <v>16286.4</v>
      </c>
      <c r="S5" s="327">
        <f>'BAR BB| Open rates'!S5*0.87*0.9</f>
        <v>16286.4</v>
      </c>
      <c r="T5" s="327">
        <f>'BAR BB| Open rates'!T5*0.87*0.9</f>
        <v>16286.4</v>
      </c>
      <c r="U5" s="327">
        <f>'BAR BB| Open rates'!U5*0.87*0.9</f>
        <v>16286.4</v>
      </c>
      <c r="V5" s="327">
        <f>'BAR BB| Open rates'!V5*0.87*0.9</f>
        <v>16286.4</v>
      </c>
      <c r="W5" s="327">
        <f>'BAR BB| Open rates'!W5*0.87*0.9</f>
        <v>17852.400000000001</v>
      </c>
      <c r="X5" s="327">
        <f>'BAR BB| Open rates'!X5*0.87*0.9</f>
        <v>17852.400000000001</v>
      </c>
      <c r="Y5" s="327">
        <f>'BAR BB| Open rates'!Y5*0.87*0.9</f>
        <v>16286.4</v>
      </c>
      <c r="Z5" s="327">
        <f>'BAR BB| Open rates'!Z5*0.87*0.9</f>
        <v>16286.4</v>
      </c>
      <c r="AA5" s="327">
        <f>'BAR BB| Open rates'!AA5*0.87*0.9</f>
        <v>16286.4</v>
      </c>
      <c r="AB5" s="327">
        <f>'BAR BB| Open rates'!AB5*0.87*0.9</f>
        <v>16286.4</v>
      </c>
      <c r="AC5" s="327">
        <f>'BAR BB| Open rates'!AC5*0.87*0.9</f>
        <v>16286.4</v>
      </c>
      <c r="AD5" s="327">
        <f>'BAR BB| Open rates'!AD5*0.87*0.9</f>
        <v>17852.400000000001</v>
      </c>
      <c r="AE5" s="327">
        <f>'BAR BB| Open rates'!AE5*0.87*0.9</f>
        <v>17852.400000000001</v>
      </c>
      <c r="AF5" s="327">
        <f>'BAR BB| Open rates'!AF5*0.87*0.9</f>
        <v>16286.4</v>
      </c>
      <c r="AG5" s="327">
        <f>'BAR BB| Open rates'!AG5*0.87*0.9</f>
        <v>16286.4</v>
      </c>
      <c r="AH5" s="327">
        <f>'BAR BB| Open rates'!AH5*0.87*0.9</f>
        <v>16286.4</v>
      </c>
      <c r="AI5" s="327">
        <f>'BAR BB| Open rates'!AI5*0.87*0.9</f>
        <v>16286.4</v>
      </c>
      <c r="AJ5" s="327">
        <f>'BAR BB| Open rates'!AJ5*0.87*0.9</f>
        <v>16286.4</v>
      </c>
      <c r="AK5" s="327">
        <f>'BAR BB| Open rates'!AK5*0.87*0.9</f>
        <v>17852.400000000001</v>
      </c>
      <c r="AL5" s="327">
        <f>'BAR BB| Open rates'!AL5*0.87*0.9</f>
        <v>17852.400000000001</v>
      </c>
      <c r="AM5" s="327">
        <f>'BAR BB| Open rates'!AM5*0.87*0.9</f>
        <v>16286.4</v>
      </c>
      <c r="AN5" s="327">
        <f>'BAR BB| Open rates'!AN5*0.87*0.9</f>
        <v>16286.4</v>
      </c>
      <c r="AO5" s="327">
        <f>'BAR BB| Open rates'!AO5*0.87*0.9</f>
        <v>16286.4</v>
      </c>
      <c r="AP5" s="327">
        <f>'BAR BB| Open rates'!AP5*0.87*0.9</f>
        <v>16286.4</v>
      </c>
      <c r="AQ5" s="327">
        <f>'BAR BB| Open rates'!AQ5*0.87*0.9</f>
        <v>16286.4</v>
      </c>
      <c r="AR5" s="327">
        <f>'BAR BB| Open rates'!AR5*0.87*0.9</f>
        <v>17852.400000000001</v>
      </c>
      <c r="AS5" s="327">
        <f>'BAR BB| Open rates'!AS5*0.87*0.9</f>
        <v>17852.400000000001</v>
      </c>
      <c r="AT5" s="327">
        <f>'BAR BB| Open rates'!AT5*0.87*0.9</f>
        <v>16286.4</v>
      </c>
      <c r="AU5" s="327">
        <f>'BAR BB| Open rates'!AU5*0.87*0.9</f>
        <v>16286.4</v>
      </c>
      <c r="AV5" s="327">
        <f>'BAR BB| Open rates'!AV5*0.87*0.9</f>
        <v>16286.4</v>
      </c>
      <c r="AW5" s="327">
        <f>'BAR BB| Open rates'!AW5*0.87*0.9</f>
        <v>16286.4</v>
      </c>
      <c r="AX5" s="327">
        <f>'BAR BB| Open rates'!AX5*0.87*0.9</f>
        <v>16286.4</v>
      </c>
      <c r="AY5" s="327">
        <f>'BAR BB| Open rates'!AY5*0.87*0.9</f>
        <v>17852.400000000001</v>
      </c>
      <c r="AZ5" s="327">
        <f>'BAR BB| Open rates'!AZ5*0.87*0.9</f>
        <v>17852.400000000001</v>
      </c>
      <c r="BA5" s="327">
        <f>'BAR BB| Open rates'!BA5*0.87*0.9</f>
        <v>16286.4</v>
      </c>
      <c r="BB5" s="327">
        <f>'BAR BB| Open rates'!BB5*0.87*0.9</f>
        <v>16286.4</v>
      </c>
      <c r="BC5" s="327">
        <f>'BAR BB| Open rates'!BC5*0.87*0.9</f>
        <v>16286.4</v>
      </c>
      <c r="BD5" s="327">
        <f>'BAR BB| Open rates'!BD5*0.87*0.9</f>
        <v>16286.4</v>
      </c>
      <c r="BE5" s="327">
        <f>'BAR BB| Open rates'!BE5*0.87*0.9</f>
        <v>16286.4</v>
      </c>
      <c r="BF5" s="327">
        <f>'BAR BB| Open rates'!BF5*0.87*0.9</f>
        <v>17852.400000000001</v>
      </c>
      <c r="BG5" s="327">
        <f>'BAR BB| Open rates'!BG5*0.87*0.9</f>
        <v>17852.400000000001</v>
      </c>
      <c r="BH5" s="327">
        <f>'BAR BB| Open rates'!BH5*0.87*0.9</f>
        <v>13780.800000000001</v>
      </c>
      <c r="BI5" s="327">
        <f>'BAR BB| Open rates'!BI5*0.87*0.9</f>
        <v>13780.800000000001</v>
      </c>
      <c r="BJ5" s="327">
        <f>'BAR BB| Open rates'!BJ5*0.87*0.9</f>
        <v>13780.800000000001</v>
      </c>
      <c r="BK5" s="327">
        <f>'BAR BB| Open rates'!BK5*0.87*0.9</f>
        <v>13780.800000000001</v>
      </c>
      <c r="BL5" s="327">
        <f>'BAR BB| Open rates'!BL5*0.87*0.9</f>
        <v>13780.800000000001</v>
      </c>
      <c r="BM5" s="327">
        <f>'BAR BB| Open rates'!BM5*0.87*0.9</f>
        <v>14720.4</v>
      </c>
      <c r="BN5" s="327">
        <f>'BAR BB| Open rates'!BN5*0.87*0.9</f>
        <v>14720.4</v>
      </c>
      <c r="BO5" s="327">
        <f>'BAR BB| Open rates'!BO5*0.87*0.9</f>
        <v>12997.800000000001</v>
      </c>
      <c r="BP5" s="327">
        <f>'BAR BB| Open rates'!BP5*0.87*0.9</f>
        <v>12997.800000000001</v>
      </c>
      <c r="BQ5" s="327">
        <f>'BAR BB| Open rates'!BQ5*0.87*0.9</f>
        <v>14720.4</v>
      </c>
      <c r="BR5" s="327">
        <f>'BAR BB| Open rates'!BR5*0.87*0.9</f>
        <v>14720.4</v>
      </c>
      <c r="BS5" s="327">
        <f>'BAR BB| Open rates'!BS5*0.87*0.9</f>
        <v>14720.4</v>
      </c>
      <c r="BT5" s="327">
        <f>'BAR BB| Open rates'!BT5*0.87*0.9</f>
        <v>14720.4</v>
      </c>
      <c r="BU5" s="327">
        <f>'BAR BB| Open rates'!BU5*0.87*0.9</f>
        <v>14720.4</v>
      </c>
      <c r="BV5" s="327">
        <f>'BAR BB| Open rates'!BV5*0.87*0.9</f>
        <v>12997.800000000001</v>
      </c>
      <c r="BW5" s="327">
        <f>'BAR BB| Open rates'!BW5*0.87*0.9</f>
        <v>12997.800000000001</v>
      </c>
      <c r="BX5" s="327">
        <f>'BAR BB| Open rates'!BX5*0.87*0.9</f>
        <v>12997.800000000001</v>
      </c>
      <c r="BY5" s="327">
        <f>'BAR BB| Open rates'!BY5*0.87*0.9</f>
        <v>12997.800000000001</v>
      </c>
      <c r="BZ5" s="327">
        <f>'BAR BB| Open rates'!BZ5*0.87*0.9</f>
        <v>12997.800000000001</v>
      </c>
      <c r="CA5" s="327">
        <f>'BAR BB| Open rates'!CA5*0.87*0.9</f>
        <v>14720.4</v>
      </c>
      <c r="CB5" s="327">
        <f>'BAR BB| Open rates'!CB5*0.87*0.9</f>
        <v>14720.4</v>
      </c>
      <c r="CC5" s="327">
        <f>'BAR BB| Open rates'!CC5*0.87*0.9</f>
        <v>12997.800000000001</v>
      </c>
      <c r="CD5" s="327">
        <f>'BAR BB| Open rates'!CD5*0.87*0.9</f>
        <v>12997.800000000001</v>
      </c>
      <c r="CE5" s="327">
        <f>'BAR BB| Open rates'!CE5*0.87*0.9</f>
        <v>12997.800000000001</v>
      </c>
      <c r="CF5" s="327">
        <f>'BAR BB| Open rates'!CF5*0.87*0.9</f>
        <v>12997.800000000001</v>
      </c>
      <c r="CG5" s="327">
        <f>'BAR BB| Open rates'!CG5*0.87*0.9</f>
        <v>12997.800000000001</v>
      </c>
      <c r="CH5" s="327">
        <f>'BAR BB| Open rates'!CH5*0.87*0.9</f>
        <v>14720.4</v>
      </c>
      <c r="CI5" s="327">
        <f>'BAR BB| Open rates'!CI5*0.87*0.9</f>
        <v>14720.4</v>
      </c>
      <c r="CJ5" s="327">
        <f>'BAR BB| Open rates'!CJ5*0.87*0.9</f>
        <v>12997.800000000001</v>
      </c>
      <c r="CK5" s="327">
        <f>'BAR BB| Open rates'!CK5*0.87*0.9</f>
        <v>12997.800000000001</v>
      </c>
      <c r="CL5" s="327">
        <f>'BAR BB| Open rates'!CL5*0.87*0.9</f>
        <v>12997.800000000001</v>
      </c>
      <c r="CM5" s="327">
        <f>'BAR BB| Open rates'!CM5*0.87*0.9</f>
        <v>12997.800000000001</v>
      </c>
      <c r="CN5" s="327">
        <f>'BAR BB| Open rates'!CN5*0.87*0.9</f>
        <v>12997.800000000001</v>
      </c>
      <c r="CO5" s="327">
        <f>'BAR BB| Open rates'!CO5*0.87*0.9</f>
        <v>14720.4</v>
      </c>
      <c r="CP5" s="327">
        <f>'BAR BB| Open rates'!CP5*0.87*0.9</f>
        <v>14720.4</v>
      </c>
      <c r="CQ5" s="327">
        <f>'BAR BB| Open rates'!CQ5*0.87*0.9</f>
        <v>12997.800000000001</v>
      </c>
      <c r="CR5" s="327">
        <f>'BAR BB| Open rates'!CR5*0.87*0.9</f>
        <v>12997.800000000001</v>
      </c>
      <c r="CS5" s="327">
        <f>'BAR BB| Open rates'!CS5*0.87*0.9</f>
        <v>12997.800000000001</v>
      </c>
      <c r="CT5" s="327">
        <f>'BAR BB| Open rates'!CT5*0.87*0.9</f>
        <v>12997.800000000001</v>
      </c>
      <c r="CU5" s="327">
        <f>'BAR BB| Open rates'!CU5*0.87*0.9</f>
        <v>11666.7</v>
      </c>
      <c r="CV5" s="327">
        <f>'BAR BB| Open rates'!CV5*0.87*0.9</f>
        <v>11666.7</v>
      </c>
      <c r="CW5" s="327">
        <f>'BAR BB| Open rates'!CW5*0.87*0.9</f>
        <v>11666.7</v>
      </c>
      <c r="CX5" s="327">
        <f>'BAR BB| Open rates'!CX5*0.87*0.9</f>
        <v>10100.700000000001</v>
      </c>
      <c r="CY5" s="327">
        <f>'BAR BB| Open rates'!CY5*0.87*0.9</f>
        <v>10100.700000000001</v>
      </c>
      <c r="CZ5" s="327">
        <f>'BAR BB| Open rates'!CZ5*0.87*0.9</f>
        <v>10100.700000000001</v>
      </c>
      <c r="DA5" s="327">
        <f>'BAR BB| Open rates'!DA5*0.87*0.9</f>
        <v>10100.700000000001</v>
      </c>
      <c r="DB5" s="327">
        <f>'BAR BB| Open rates'!DB5*0.87*0.9</f>
        <v>10100.700000000001</v>
      </c>
      <c r="DC5" s="327">
        <f>'BAR BB| Open rates'!DC5*0.87*0.9</f>
        <v>11666.7</v>
      </c>
      <c r="DD5" s="327">
        <f>'BAR BB| Open rates'!DD5*0.87*0.9</f>
        <v>11666.7</v>
      </c>
      <c r="DE5" s="327">
        <f>'BAR BB| Open rates'!DE5*0.87*0.9</f>
        <v>10100.700000000001</v>
      </c>
      <c r="DF5" s="327">
        <f>'BAR BB| Open rates'!DF5*0.87*0.9</f>
        <v>10100.700000000001</v>
      </c>
      <c r="DG5" s="327">
        <f>'BAR BB| Open rates'!DG5*0.87*0.9</f>
        <v>10100.700000000001</v>
      </c>
      <c r="DH5" s="327">
        <f>'BAR BB| Open rates'!DH5*0.87*0.9</f>
        <v>10100.700000000001</v>
      </c>
      <c r="DI5" s="327">
        <f>'BAR BB| Open rates'!DI5*0.87*0.9</f>
        <v>10100.700000000001</v>
      </c>
      <c r="DJ5" s="327">
        <f>'BAR BB| Open rates'!DJ5*0.87*0.9</f>
        <v>11666.7</v>
      </c>
      <c r="DK5" s="327">
        <f>'BAR BB| Open rates'!DK5*0.87*0.9</f>
        <v>11666.7</v>
      </c>
      <c r="DL5" s="327">
        <f>'BAR BB| Open rates'!DL5*0.87*0.9</f>
        <v>10100.700000000001</v>
      </c>
      <c r="DM5" s="327">
        <f>'BAR BB| Open rates'!DM5*0.87*0.9</f>
        <v>10100.700000000001</v>
      </c>
      <c r="DN5" s="327">
        <f>'BAR BB| Open rates'!DN5*0.87*0.9</f>
        <v>10100.700000000001</v>
      </c>
      <c r="DO5" s="327">
        <f>'BAR BB| Open rates'!DO5*0.87*0.9</f>
        <v>10100.700000000001</v>
      </c>
      <c r="DP5" s="327">
        <f>'BAR BB| Open rates'!DP5*0.87*0.9</f>
        <v>10100.700000000001</v>
      </c>
      <c r="DQ5" s="327">
        <f>'BAR BB| Open rates'!DQ5*0.87*0.9</f>
        <v>11666.7</v>
      </c>
      <c r="DR5" s="327">
        <f>'BAR BB| Open rates'!DR5*0.87*0.9</f>
        <v>11666.7</v>
      </c>
      <c r="DS5" s="327">
        <f>'BAR BB| Open rates'!DS5*0.87*0.9</f>
        <v>10100.700000000001</v>
      </c>
      <c r="DT5" s="327">
        <f>'BAR BB| Open rates'!DT5*0.87*0.9</f>
        <v>10100.700000000001</v>
      </c>
      <c r="DU5" s="327">
        <f>'BAR BB| Open rates'!DU5*0.87*0.9</f>
        <v>10100.700000000001</v>
      </c>
      <c r="DV5" s="327">
        <f>'BAR BB| Open rates'!DV5*0.87*0.9</f>
        <v>10100.700000000001</v>
      </c>
      <c r="DW5" s="327">
        <f>'BAR BB| Open rates'!DW5*0.87*0.9</f>
        <v>10100.700000000001</v>
      </c>
      <c r="DX5" s="327">
        <f>'BAR BB| Open rates'!DX5*0.87*0.9</f>
        <v>11666.7</v>
      </c>
      <c r="DY5" s="327">
        <f>'BAR BB| Open rates'!DY5*0.87*0.9</f>
        <v>11666.7</v>
      </c>
      <c r="DZ5" s="327">
        <f>'BAR BB| Open rates'!DZ5*0.87*0.9</f>
        <v>12997.800000000001</v>
      </c>
      <c r="EA5" s="327">
        <f>'BAR BB| Open rates'!EA5*0.87*0.9</f>
        <v>12997.800000000001</v>
      </c>
      <c r="EB5" s="327">
        <f>'BAR BB| Open rates'!EB5*0.87*0.9</f>
        <v>12997.800000000001</v>
      </c>
      <c r="EC5" s="327">
        <f>'BAR BB| Open rates'!EC5*0.87*0.9</f>
        <v>14720.4</v>
      </c>
      <c r="ED5" s="327">
        <f>'BAR BB| Open rates'!ED5*0.87*0.9</f>
        <v>14720.4</v>
      </c>
      <c r="EE5" s="327">
        <f>'BAR BB| Open rates'!EE5*0.87*0.9</f>
        <v>14720.4</v>
      </c>
      <c r="EF5" s="327">
        <f>'BAR BB| Open rates'!EF5*0.87*0.9</f>
        <v>14720.4</v>
      </c>
      <c r="EG5" s="327">
        <f>'BAR BB| Open rates'!EG5*0.87*0.9</f>
        <v>9317.7000000000007</v>
      </c>
      <c r="EH5" s="327">
        <f>'BAR BB| Open rates'!EH5*0.87*0.9</f>
        <v>9317.7000000000007</v>
      </c>
      <c r="EI5" s="327">
        <f>'BAR BB| Open rates'!EI5*0.87*0.9</f>
        <v>9317.7000000000007</v>
      </c>
      <c r="EJ5" s="327">
        <f>'BAR BB| Open rates'!EJ5*0.87*0.9</f>
        <v>9317.7000000000007</v>
      </c>
      <c r="EK5" s="327">
        <f>'BAR BB| Open rates'!EK5*0.87*0.9</f>
        <v>9317.7000000000007</v>
      </c>
      <c r="EL5" s="327">
        <f>'BAR BB| Open rates'!EL5*0.87*0.9</f>
        <v>10100.700000000001</v>
      </c>
      <c r="EM5" s="327">
        <f>'BAR BB| Open rates'!EM5*0.87*0.9</f>
        <v>10100.700000000001</v>
      </c>
      <c r="EN5" s="327">
        <f>'BAR BB| Open rates'!EN5*0.87*0.9</f>
        <v>9317.7000000000007</v>
      </c>
      <c r="EO5" s="327">
        <f>'BAR BB| Open rates'!EO5*0.87*0.9</f>
        <v>9317.7000000000007</v>
      </c>
      <c r="EP5" s="327">
        <f>'BAR BB| Open rates'!EP5*0.87*0.9</f>
        <v>9317.7000000000007</v>
      </c>
      <c r="EQ5" s="327">
        <f>'BAR BB| Open rates'!EQ5*0.87*0.9</f>
        <v>9317.7000000000007</v>
      </c>
      <c r="ER5" s="327">
        <f>'BAR BB| Open rates'!ER5*0.87*0.9</f>
        <v>9317.7000000000007</v>
      </c>
      <c r="ES5" s="327">
        <f>'BAR BB| Open rates'!ES5*0.87*0.9</f>
        <v>10100.700000000001</v>
      </c>
      <c r="ET5" s="327">
        <f>'BAR BB| Open rates'!ET5*0.87*0.9</f>
        <v>10100.700000000001</v>
      </c>
      <c r="EU5" s="327">
        <f>'BAR BB| Open rates'!EU5*0.87*0.9</f>
        <v>9317.7000000000007</v>
      </c>
      <c r="EV5" s="327">
        <f>'BAR BB| Open rates'!EV5*0.87*0.9</f>
        <v>9317.7000000000007</v>
      </c>
      <c r="EW5" s="327">
        <f>'BAR BB| Open rates'!EW5*0.87*0.9</f>
        <v>9317.7000000000007</v>
      </c>
      <c r="EX5" s="327">
        <f>'BAR BB| Open rates'!EX5*0.87*0.9</f>
        <v>9317.7000000000007</v>
      </c>
      <c r="EY5" s="327">
        <f>'BAR BB| Open rates'!EY5*0.87*0.9</f>
        <v>9317.7000000000007</v>
      </c>
      <c r="EZ5" s="327">
        <f>'BAR BB| Open rates'!EZ5*0.87*0.9</f>
        <v>10100.700000000001</v>
      </c>
      <c r="FA5" s="327">
        <f>'BAR BB| Open rates'!FA5*0.87*0.9</f>
        <v>10100.700000000001</v>
      </c>
      <c r="FB5" s="327">
        <f>'BAR BB| Open rates'!FB5*0.87*0.9</f>
        <v>9317.7000000000007</v>
      </c>
      <c r="FC5" s="327">
        <f>'BAR BB| Open rates'!FC5*0.87*0.9</f>
        <v>9317.7000000000007</v>
      </c>
      <c r="FD5" s="327">
        <f>'BAR BB| Open rates'!FD5*0.87*0.9</f>
        <v>9317.7000000000007</v>
      </c>
      <c r="FE5" s="327">
        <f>'BAR BB| Open rates'!FE5*0.87*0.9</f>
        <v>9317.7000000000007</v>
      </c>
      <c r="FF5" s="327">
        <f>'BAR BB| Open rates'!FF5*0.87*0.9</f>
        <v>9317.7000000000007</v>
      </c>
      <c r="FG5" s="327">
        <f>'BAR BB| Open rates'!FG5*0.87*0.9</f>
        <v>10100.700000000001</v>
      </c>
      <c r="FH5" s="327">
        <f>'BAR BB| Open rates'!FH5*0.87*0.9</f>
        <v>10100.700000000001</v>
      </c>
      <c r="FI5" s="327">
        <f>'BAR BB| Open rates'!FI5*0.87*0.9</f>
        <v>9317.7000000000007</v>
      </c>
      <c r="FJ5" s="327">
        <f>'BAR BB| Open rates'!FJ5*0.87*0.9</f>
        <v>9317.7000000000007</v>
      </c>
      <c r="FK5" s="327">
        <f>'BAR BB| Open rates'!FK5*0.87*0.9</f>
        <v>9317.7000000000007</v>
      </c>
      <c r="FL5" s="327">
        <f>'BAR BB| Open rates'!FL5*0.87*0.9</f>
        <v>9317.7000000000007</v>
      </c>
      <c r="FM5" s="327">
        <f>'BAR BB| Open rates'!FM5*0.87*0.9</f>
        <v>9317.7000000000007</v>
      </c>
      <c r="FN5" s="327">
        <f>'BAR BB| Open rates'!FN5*0.87*0.9</f>
        <v>10100.700000000001</v>
      </c>
      <c r="FO5" s="327">
        <f>'BAR BB| Open rates'!FO5*0.87*0.9</f>
        <v>10100.700000000001</v>
      </c>
      <c r="FP5" s="327">
        <f>'BAR BB| Open rates'!FP5*0.87*0.9</f>
        <v>9317.7000000000007</v>
      </c>
      <c r="FQ5" s="327">
        <f>'BAR BB| Open rates'!FQ5*0.87*0.9</f>
        <v>9317.7000000000007</v>
      </c>
      <c r="FR5" s="327">
        <f>'BAR BB| Open rates'!FR5*0.87*0.9</f>
        <v>9317.7000000000007</v>
      </c>
      <c r="FS5" s="327">
        <f>'BAR BB| Open rates'!FS5*0.87*0.9</f>
        <v>9317.7000000000007</v>
      </c>
      <c r="FT5" s="327">
        <f>'BAR BB| Open rates'!FT5*0.87*0.9</f>
        <v>9317.7000000000007</v>
      </c>
      <c r="FU5" s="327">
        <f>'BAR BB| Open rates'!FU5*0.87*0.9</f>
        <v>10100.700000000001</v>
      </c>
      <c r="FV5" s="327">
        <f>'BAR BB| Open rates'!FV5*0.87*0.9</f>
        <v>10100.700000000001</v>
      </c>
      <c r="FW5" s="327">
        <f>'BAR BB| Open rates'!FW5*0.87*0.9</f>
        <v>12997.800000000001</v>
      </c>
      <c r="FX5" s="327">
        <f>'BAR BB| Open rates'!FX5*0.87*0.9</f>
        <v>12997.800000000001</v>
      </c>
      <c r="FY5" s="327">
        <f>'BAR BB| Open rates'!FY5*0.87*0.9</f>
        <v>12997.800000000001</v>
      </c>
      <c r="FZ5" s="327">
        <f>'BAR BB| Open rates'!FZ5*0.87*0.9</f>
        <v>12997.800000000001</v>
      </c>
      <c r="GA5" s="327">
        <f>'BAR BB| Open rates'!GA5*0.87*0.9</f>
        <v>12997.800000000001</v>
      </c>
      <c r="GB5" s="327">
        <f>'BAR BB| Open rates'!GB5*0.87*0.9</f>
        <v>14720.4</v>
      </c>
      <c r="GC5" s="327">
        <f>'BAR BB| Open rates'!GC5*0.87*0.9</f>
        <v>14720.4</v>
      </c>
      <c r="GD5" s="327">
        <f>'BAR BB| Open rates'!GD5*0.87*0.9</f>
        <v>14720.4</v>
      </c>
      <c r="GE5" s="327">
        <f>'BAR BB| Open rates'!GE5*0.87*0.9</f>
        <v>14720.4</v>
      </c>
    </row>
    <row r="6" spans="1:187" s="36" customFormat="1" ht="12" customHeight="1" x14ac:dyDescent="0.2">
      <c r="A6" s="183">
        <v>2</v>
      </c>
      <c r="B6" s="327">
        <f>'BAR BB| Open rates'!B6*0.87*0.9</f>
        <v>19183.5</v>
      </c>
      <c r="C6" s="327">
        <f>'BAR BB| Open rates'!C6*0.87*0.9</f>
        <v>19183.5</v>
      </c>
      <c r="D6" s="327">
        <f>'BAR BB| Open rates'!D6*0.87*0.9</f>
        <v>17069.400000000001</v>
      </c>
      <c r="E6" s="327">
        <f>'BAR BB| Open rates'!E6*0.87*0.9</f>
        <v>17069.400000000001</v>
      </c>
      <c r="F6" s="327">
        <f>'BAR BB| Open rates'!F6*0.87*0.9</f>
        <v>15346.800000000001</v>
      </c>
      <c r="G6" s="327">
        <f>'BAR BB| Open rates'!G6*0.87*0.9</f>
        <v>17069.400000000001</v>
      </c>
      <c r="H6" s="327">
        <f>'BAR BB| Open rates'!H6*0.87*0.9</f>
        <v>17069.400000000001</v>
      </c>
      <c r="I6" s="327">
        <f>'BAR BB| Open rates'!I6*0.87*0.9</f>
        <v>18635.400000000001</v>
      </c>
      <c r="J6" s="327">
        <f>'BAR BB| Open rates'!J6*0.87*0.9</f>
        <v>18635.400000000001</v>
      </c>
      <c r="K6" s="327">
        <f>'BAR BB| Open rates'!K6*0.87*0.9</f>
        <v>17069.400000000001</v>
      </c>
      <c r="L6" s="327">
        <f>'BAR BB| Open rates'!L6*0.87*0.9</f>
        <v>17069.400000000001</v>
      </c>
      <c r="M6" s="327">
        <f>'BAR BB| Open rates'!M6*0.87*0.9</f>
        <v>17069.400000000001</v>
      </c>
      <c r="N6" s="327">
        <f>'BAR BB| Open rates'!N6*0.87*0.9</f>
        <v>17069.400000000001</v>
      </c>
      <c r="O6" s="327">
        <f>'BAR BB| Open rates'!O6*0.87*0.9</f>
        <v>17069.400000000001</v>
      </c>
      <c r="P6" s="327">
        <f>'BAR BB| Open rates'!P6*0.87*0.9</f>
        <v>18635.400000000001</v>
      </c>
      <c r="Q6" s="327">
        <f>'BAR BB| Open rates'!Q6*0.87*0.9</f>
        <v>18635.400000000001</v>
      </c>
      <c r="R6" s="327">
        <f>'BAR BB| Open rates'!R6*0.87*0.9</f>
        <v>18635.400000000001</v>
      </c>
      <c r="S6" s="327">
        <f>'BAR BB| Open rates'!S6*0.87*0.9</f>
        <v>18635.400000000001</v>
      </c>
      <c r="T6" s="327">
        <f>'BAR BB| Open rates'!T6*0.87*0.9</f>
        <v>18635.400000000001</v>
      </c>
      <c r="U6" s="327">
        <f>'BAR BB| Open rates'!U6*0.87*0.9</f>
        <v>18635.400000000001</v>
      </c>
      <c r="V6" s="327">
        <f>'BAR BB| Open rates'!V6*0.87*0.9</f>
        <v>18635.400000000001</v>
      </c>
      <c r="W6" s="327">
        <f>'BAR BB| Open rates'!W6*0.87*0.9</f>
        <v>20201.400000000001</v>
      </c>
      <c r="X6" s="327">
        <f>'BAR BB| Open rates'!X6*0.87*0.9</f>
        <v>20201.400000000001</v>
      </c>
      <c r="Y6" s="327">
        <f>'BAR BB| Open rates'!Y6*0.87*0.9</f>
        <v>18635.400000000001</v>
      </c>
      <c r="Z6" s="327">
        <f>'BAR BB| Open rates'!Z6*0.87*0.9</f>
        <v>18635.400000000001</v>
      </c>
      <c r="AA6" s="327">
        <f>'BAR BB| Open rates'!AA6*0.87*0.9</f>
        <v>18635.400000000001</v>
      </c>
      <c r="AB6" s="327">
        <f>'BAR BB| Open rates'!AB6*0.87*0.9</f>
        <v>18635.400000000001</v>
      </c>
      <c r="AC6" s="327">
        <f>'BAR BB| Open rates'!AC6*0.87*0.9</f>
        <v>18635.400000000001</v>
      </c>
      <c r="AD6" s="327">
        <f>'BAR BB| Open rates'!AD6*0.87*0.9</f>
        <v>20201.400000000001</v>
      </c>
      <c r="AE6" s="327">
        <f>'BAR BB| Open rates'!AE6*0.87*0.9</f>
        <v>20201.400000000001</v>
      </c>
      <c r="AF6" s="327">
        <f>'BAR BB| Open rates'!AF6*0.87*0.9</f>
        <v>18635.400000000001</v>
      </c>
      <c r="AG6" s="327">
        <f>'BAR BB| Open rates'!AG6*0.87*0.9</f>
        <v>18635.400000000001</v>
      </c>
      <c r="AH6" s="327">
        <f>'BAR BB| Open rates'!AH6*0.87*0.9</f>
        <v>18635.400000000001</v>
      </c>
      <c r="AI6" s="327">
        <f>'BAR BB| Open rates'!AI6*0.87*0.9</f>
        <v>18635.400000000001</v>
      </c>
      <c r="AJ6" s="327">
        <f>'BAR BB| Open rates'!AJ6*0.87*0.9</f>
        <v>18635.400000000001</v>
      </c>
      <c r="AK6" s="327">
        <f>'BAR BB| Open rates'!AK6*0.87*0.9</f>
        <v>20201.400000000001</v>
      </c>
      <c r="AL6" s="327">
        <f>'BAR BB| Open rates'!AL6*0.87*0.9</f>
        <v>20201.400000000001</v>
      </c>
      <c r="AM6" s="327">
        <f>'BAR BB| Open rates'!AM6*0.87*0.9</f>
        <v>18635.400000000001</v>
      </c>
      <c r="AN6" s="327">
        <f>'BAR BB| Open rates'!AN6*0.87*0.9</f>
        <v>18635.400000000001</v>
      </c>
      <c r="AO6" s="327">
        <f>'BAR BB| Open rates'!AO6*0.87*0.9</f>
        <v>18635.400000000001</v>
      </c>
      <c r="AP6" s="327">
        <f>'BAR BB| Open rates'!AP6*0.87*0.9</f>
        <v>18635.400000000001</v>
      </c>
      <c r="AQ6" s="327">
        <f>'BAR BB| Open rates'!AQ6*0.87*0.9</f>
        <v>18635.400000000001</v>
      </c>
      <c r="AR6" s="327">
        <f>'BAR BB| Open rates'!AR6*0.87*0.9</f>
        <v>20201.400000000001</v>
      </c>
      <c r="AS6" s="327">
        <f>'BAR BB| Open rates'!AS6*0.87*0.9</f>
        <v>20201.400000000001</v>
      </c>
      <c r="AT6" s="327">
        <f>'BAR BB| Open rates'!AT6*0.87*0.9</f>
        <v>18635.400000000001</v>
      </c>
      <c r="AU6" s="327">
        <f>'BAR BB| Open rates'!AU6*0.87*0.9</f>
        <v>18635.400000000001</v>
      </c>
      <c r="AV6" s="327">
        <f>'BAR BB| Open rates'!AV6*0.87*0.9</f>
        <v>18635.400000000001</v>
      </c>
      <c r="AW6" s="327">
        <f>'BAR BB| Open rates'!AW6*0.87*0.9</f>
        <v>18635.400000000001</v>
      </c>
      <c r="AX6" s="327">
        <f>'BAR BB| Open rates'!AX6*0.87*0.9</f>
        <v>18635.400000000001</v>
      </c>
      <c r="AY6" s="327">
        <f>'BAR BB| Open rates'!AY6*0.87*0.9</f>
        <v>20201.400000000001</v>
      </c>
      <c r="AZ6" s="327">
        <f>'BAR BB| Open rates'!AZ6*0.87*0.9</f>
        <v>20201.400000000001</v>
      </c>
      <c r="BA6" s="327">
        <f>'BAR BB| Open rates'!BA6*0.87*0.9</f>
        <v>18635.400000000001</v>
      </c>
      <c r="BB6" s="327">
        <f>'BAR BB| Open rates'!BB6*0.87*0.9</f>
        <v>18635.400000000001</v>
      </c>
      <c r="BC6" s="327">
        <f>'BAR BB| Open rates'!BC6*0.87*0.9</f>
        <v>18635.400000000001</v>
      </c>
      <c r="BD6" s="327">
        <f>'BAR BB| Open rates'!BD6*0.87*0.9</f>
        <v>18635.400000000001</v>
      </c>
      <c r="BE6" s="327">
        <f>'BAR BB| Open rates'!BE6*0.87*0.9</f>
        <v>18635.400000000001</v>
      </c>
      <c r="BF6" s="327">
        <f>'BAR BB| Open rates'!BF6*0.87*0.9</f>
        <v>20201.400000000001</v>
      </c>
      <c r="BG6" s="327">
        <f>'BAR BB| Open rates'!BG6*0.87*0.9</f>
        <v>20201.400000000001</v>
      </c>
      <c r="BH6" s="327">
        <f>'BAR BB| Open rates'!BH6*0.87*0.9</f>
        <v>16129.800000000001</v>
      </c>
      <c r="BI6" s="327">
        <f>'BAR BB| Open rates'!BI6*0.87*0.9</f>
        <v>16129.800000000001</v>
      </c>
      <c r="BJ6" s="327">
        <f>'BAR BB| Open rates'!BJ6*0.87*0.9</f>
        <v>16129.800000000001</v>
      </c>
      <c r="BK6" s="327">
        <f>'BAR BB| Open rates'!BK6*0.87*0.9</f>
        <v>16129.800000000001</v>
      </c>
      <c r="BL6" s="327">
        <f>'BAR BB| Open rates'!BL6*0.87*0.9</f>
        <v>16129.800000000001</v>
      </c>
      <c r="BM6" s="327">
        <f>'BAR BB| Open rates'!BM6*0.87*0.9</f>
        <v>17069.400000000001</v>
      </c>
      <c r="BN6" s="327">
        <f>'BAR BB| Open rates'!BN6*0.87*0.9</f>
        <v>17069.400000000001</v>
      </c>
      <c r="BO6" s="327">
        <f>'BAR BB| Open rates'!BO6*0.87*0.9</f>
        <v>15346.800000000001</v>
      </c>
      <c r="BP6" s="327">
        <f>'BAR BB| Open rates'!BP6*0.87*0.9</f>
        <v>15346.800000000001</v>
      </c>
      <c r="BQ6" s="327">
        <f>'BAR BB| Open rates'!BQ6*0.87*0.9</f>
        <v>17069.400000000001</v>
      </c>
      <c r="BR6" s="327">
        <f>'BAR BB| Open rates'!BR6*0.87*0.9</f>
        <v>17069.400000000001</v>
      </c>
      <c r="BS6" s="327">
        <f>'BAR BB| Open rates'!BS6*0.87*0.9</f>
        <v>17069.400000000001</v>
      </c>
      <c r="BT6" s="327">
        <f>'BAR BB| Open rates'!BT6*0.87*0.9</f>
        <v>17069.400000000001</v>
      </c>
      <c r="BU6" s="327">
        <f>'BAR BB| Open rates'!BU6*0.87*0.9</f>
        <v>17069.400000000001</v>
      </c>
      <c r="BV6" s="327">
        <f>'BAR BB| Open rates'!BV6*0.87*0.9</f>
        <v>15346.800000000001</v>
      </c>
      <c r="BW6" s="327">
        <f>'BAR BB| Open rates'!BW6*0.87*0.9</f>
        <v>15346.800000000001</v>
      </c>
      <c r="BX6" s="327">
        <f>'BAR BB| Open rates'!BX6*0.87*0.9</f>
        <v>15346.800000000001</v>
      </c>
      <c r="BY6" s="327">
        <f>'BAR BB| Open rates'!BY6*0.87*0.9</f>
        <v>15346.800000000001</v>
      </c>
      <c r="BZ6" s="327">
        <f>'BAR BB| Open rates'!BZ6*0.87*0.9</f>
        <v>15346.800000000001</v>
      </c>
      <c r="CA6" s="327">
        <f>'BAR BB| Open rates'!CA6*0.87*0.9</f>
        <v>17069.400000000001</v>
      </c>
      <c r="CB6" s="327">
        <f>'BAR BB| Open rates'!CB6*0.87*0.9</f>
        <v>17069.400000000001</v>
      </c>
      <c r="CC6" s="327">
        <f>'BAR BB| Open rates'!CC6*0.87*0.9</f>
        <v>15346.800000000001</v>
      </c>
      <c r="CD6" s="327">
        <f>'BAR BB| Open rates'!CD6*0.87*0.9</f>
        <v>15346.800000000001</v>
      </c>
      <c r="CE6" s="327">
        <f>'BAR BB| Open rates'!CE6*0.87*0.9</f>
        <v>15346.800000000001</v>
      </c>
      <c r="CF6" s="327">
        <f>'BAR BB| Open rates'!CF6*0.87*0.9</f>
        <v>15346.800000000001</v>
      </c>
      <c r="CG6" s="327">
        <f>'BAR BB| Open rates'!CG6*0.87*0.9</f>
        <v>15346.800000000001</v>
      </c>
      <c r="CH6" s="327">
        <f>'BAR BB| Open rates'!CH6*0.87*0.9</f>
        <v>17069.400000000001</v>
      </c>
      <c r="CI6" s="327">
        <f>'BAR BB| Open rates'!CI6*0.87*0.9</f>
        <v>17069.400000000001</v>
      </c>
      <c r="CJ6" s="327">
        <f>'BAR BB| Open rates'!CJ6*0.87*0.9</f>
        <v>15346.800000000001</v>
      </c>
      <c r="CK6" s="327">
        <f>'BAR BB| Open rates'!CK6*0.87*0.9</f>
        <v>15346.800000000001</v>
      </c>
      <c r="CL6" s="327">
        <f>'BAR BB| Open rates'!CL6*0.87*0.9</f>
        <v>15346.800000000001</v>
      </c>
      <c r="CM6" s="327">
        <f>'BAR BB| Open rates'!CM6*0.87*0.9</f>
        <v>15346.800000000001</v>
      </c>
      <c r="CN6" s="327">
        <f>'BAR BB| Open rates'!CN6*0.87*0.9</f>
        <v>15346.800000000001</v>
      </c>
      <c r="CO6" s="327">
        <f>'BAR BB| Open rates'!CO6*0.87*0.9</f>
        <v>17069.400000000001</v>
      </c>
      <c r="CP6" s="327">
        <f>'BAR BB| Open rates'!CP6*0.87*0.9</f>
        <v>17069.400000000001</v>
      </c>
      <c r="CQ6" s="327">
        <f>'BAR BB| Open rates'!CQ6*0.87*0.9</f>
        <v>15346.800000000001</v>
      </c>
      <c r="CR6" s="327">
        <f>'BAR BB| Open rates'!CR6*0.87*0.9</f>
        <v>15346.800000000001</v>
      </c>
      <c r="CS6" s="327">
        <f>'BAR BB| Open rates'!CS6*0.87*0.9</f>
        <v>15346.800000000001</v>
      </c>
      <c r="CT6" s="327">
        <f>'BAR BB| Open rates'!CT6*0.87*0.9</f>
        <v>15346.800000000001</v>
      </c>
      <c r="CU6" s="327">
        <f>'BAR BB| Open rates'!CU6*0.87*0.9</f>
        <v>14015.7</v>
      </c>
      <c r="CV6" s="327">
        <f>'BAR BB| Open rates'!CV6*0.87*0.9</f>
        <v>14015.7</v>
      </c>
      <c r="CW6" s="327">
        <f>'BAR BB| Open rates'!CW6*0.87*0.9</f>
        <v>14015.7</v>
      </c>
      <c r="CX6" s="327">
        <f>'BAR BB| Open rates'!CX6*0.87*0.9</f>
        <v>12449.7</v>
      </c>
      <c r="CY6" s="327">
        <f>'BAR BB| Open rates'!CY6*0.87*0.9</f>
        <v>12449.7</v>
      </c>
      <c r="CZ6" s="327">
        <f>'BAR BB| Open rates'!CZ6*0.87*0.9</f>
        <v>12449.7</v>
      </c>
      <c r="DA6" s="327">
        <f>'BAR BB| Open rates'!DA6*0.87*0.9</f>
        <v>12449.7</v>
      </c>
      <c r="DB6" s="327">
        <f>'BAR BB| Open rates'!DB6*0.87*0.9</f>
        <v>12449.7</v>
      </c>
      <c r="DC6" s="327">
        <f>'BAR BB| Open rates'!DC6*0.87*0.9</f>
        <v>14015.7</v>
      </c>
      <c r="DD6" s="327">
        <f>'BAR BB| Open rates'!DD6*0.87*0.9</f>
        <v>14015.7</v>
      </c>
      <c r="DE6" s="327">
        <f>'BAR BB| Open rates'!DE6*0.87*0.9</f>
        <v>12449.7</v>
      </c>
      <c r="DF6" s="327">
        <f>'BAR BB| Open rates'!DF6*0.87*0.9</f>
        <v>12449.7</v>
      </c>
      <c r="DG6" s="327">
        <f>'BAR BB| Open rates'!DG6*0.87*0.9</f>
        <v>12449.7</v>
      </c>
      <c r="DH6" s="327">
        <f>'BAR BB| Open rates'!DH6*0.87*0.9</f>
        <v>12449.7</v>
      </c>
      <c r="DI6" s="327">
        <f>'BAR BB| Open rates'!DI6*0.87*0.9</f>
        <v>12449.7</v>
      </c>
      <c r="DJ6" s="327">
        <f>'BAR BB| Open rates'!DJ6*0.87*0.9</f>
        <v>14015.7</v>
      </c>
      <c r="DK6" s="327">
        <f>'BAR BB| Open rates'!DK6*0.87*0.9</f>
        <v>14015.7</v>
      </c>
      <c r="DL6" s="327">
        <f>'BAR BB| Open rates'!DL6*0.87*0.9</f>
        <v>12449.7</v>
      </c>
      <c r="DM6" s="327">
        <f>'BAR BB| Open rates'!DM6*0.87*0.9</f>
        <v>12449.7</v>
      </c>
      <c r="DN6" s="327">
        <f>'BAR BB| Open rates'!DN6*0.87*0.9</f>
        <v>12449.7</v>
      </c>
      <c r="DO6" s="327">
        <f>'BAR BB| Open rates'!DO6*0.87*0.9</f>
        <v>12449.7</v>
      </c>
      <c r="DP6" s="327">
        <f>'BAR BB| Open rates'!DP6*0.87*0.9</f>
        <v>12449.7</v>
      </c>
      <c r="DQ6" s="327">
        <f>'BAR BB| Open rates'!DQ6*0.87*0.9</f>
        <v>14015.7</v>
      </c>
      <c r="DR6" s="327">
        <f>'BAR BB| Open rates'!DR6*0.87*0.9</f>
        <v>14015.7</v>
      </c>
      <c r="DS6" s="327">
        <f>'BAR BB| Open rates'!DS6*0.87*0.9</f>
        <v>12449.7</v>
      </c>
      <c r="DT6" s="327">
        <f>'BAR BB| Open rates'!DT6*0.87*0.9</f>
        <v>12449.7</v>
      </c>
      <c r="DU6" s="327">
        <f>'BAR BB| Open rates'!DU6*0.87*0.9</f>
        <v>12449.7</v>
      </c>
      <c r="DV6" s="327">
        <f>'BAR BB| Open rates'!DV6*0.87*0.9</f>
        <v>12449.7</v>
      </c>
      <c r="DW6" s="327">
        <f>'BAR BB| Open rates'!DW6*0.87*0.9</f>
        <v>12449.7</v>
      </c>
      <c r="DX6" s="327">
        <f>'BAR BB| Open rates'!DX6*0.87*0.9</f>
        <v>14015.7</v>
      </c>
      <c r="DY6" s="327">
        <f>'BAR BB| Open rates'!DY6*0.87*0.9</f>
        <v>14015.7</v>
      </c>
      <c r="DZ6" s="327">
        <f>'BAR BB| Open rates'!DZ6*0.87*0.9</f>
        <v>15346.800000000001</v>
      </c>
      <c r="EA6" s="327">
        <f>'BAR BB| Open rates'!EA6*0.87*0.9</f>
        <v>15346.800000000001</v>
      </c>
      <c r="EB6" s="327">
        <f>'BAR BB| Open rates'!EB6*0.87*0.9</f>
        <v>15346.800000000001</v>
      </c>
      <c r="EC6" s="327">
        <f>'BAR BB| Open rates'!EC6*0.87*0.9</f>
        <v>17069.400000000001</v>
      </c>
      <c r="ED6" s="327">
        <f>'BAR BB| Open rates'!ED6*0.87*0.9</f>
        <v>17069.400000000001</v>
      </c>
      <c r="EE6" s="327">
        <f>'BAR BB| Open rates'!EE6*0.87*0.9</f>
        <v>17069.400000000001</v>
      </c>
      <c r="EF6" s="327">
        <f>'BAR BB| Open rates'!EF6*0.87*0.9</f>
        <v>17069.400000000001</v>
      </c>
      <c r="EG6" s="327">
        <f>'BAR BB| Open rates'!EG6*0.87*0.9</f>
        <v>11666.7</v>
      </c>
      <c r="EH6" s="327">
        <f>'BAR BB| Open rates'!EH6*0.87*0.9</f>
        <v>11666.7</v>
      </c>
      <c r="EI6" s="327">
        <f>'BAR BB| Open rates'!EI6*0.87*0.9</f>
        <v>11666.7</v>
      </c>
      <c r="EJ6" s="327">
        <f>'BAR BB| Open rates'!EJ6*0.87*0.9</f>
        <v>11666.7</v>
      </c>
      <c r="EK6" s="327">
        <f>'BAR BB| Open rates'!EK6*0.87*0.9</f>
        <v>11666.7</v>
      </c>
      <c r="EL6" s="327">
        <f>'BAR BB| Open rates'!EL6*0.87*0.9</f>
        <v>12449.7</v>
      </c>
      <c r="EM6" s="327">
        <f>'BAR BB| Open rates'!EM6*0.87*0.9</f>
        <v>12449.7</v>
      </c>
      <c r="EN6" s="327">
        <f>'BAR BB| Open rates'!EN6*0.87*0.9</f>
        <v>11666.7</v>
      </c>
      <c r="EO6" s="327">
        <f>'BAR BB| Open rates'!EO6*0.87*0.9</f>
        <v>11666.7</v>
      </c>
      <c r="EP6" s="327">
        <f>'BAR BB| Open rates'!EP6*0.87*0.9</f>
        <v>11666.7</v>
      </c>
      <c r="EQ6" s="327">
        <f>'BAR BB| Open rates'!EQ6*0.87*0.9</f>
        <v>11666.7</v>
      </c>
      <c r="ER6" s="327">
        <f>'BAR BB| Open rates'!ER6*0.87*0.9</f>
        <v>11666.7</v>
      </c>
      <c r="ES6" s="327">
        <f>'BAR BB| Open rates'!ES6*0.87*0.9</f>
        <v>12449.7</v>
      </c>
      <c r="ET6" s="327">
        <f>'BAR BB| Open rates'!ET6*0.87*0.9</f>
        <v>12449.7</v>
      </c>
      <c r="EU6" s="327">
        <f>'BAR BB| Open rates'!EU6*0.87*0.9</f>
        <v>11666.7</v>
      </c>
      <c r="EV6" s="327">
        <f>'BAR BB| Open rates'!EV6*0.87*0.9</f>
        <v>11666.7</v>
      </c>
      <c r="EW6" s="327">
        <f>'BAR BB| Open rates'!EW6*0.87*0.9</f>
        <v>11666.7</v>
      </c>
      <c r="EX6" s="327">
        <f>'BAR BB| Open rates'!EX6*0.87*0.9</f>
        <v>11666.7</v>
      </c>
      <c r="EY6" s="327">
        <f>'BAR BB| Open rates'!EY6*0.87*0.9</f>
        <v>11666.7</v>
      </c>
      <c r="EZ6" s="327">
        <f>'BAR BB| Open rates'!EZ6*0.87*0.9</f>
        <v>12449.7</v>
      </c>
      <c r="FA6" s="327">
        <f>'BAR BB| Open rates'!FA6*0.87*0.9</f>
        <v>12449.7</v>
      </c>
      <c r="FB6" s="327">
        <f>'BAR BB| Open rates'!FB6*0.87*0.9</f>
        <v>11666.7</v>
      </c>
      <c r="FC6" s="327">
        <f>'BAR BB| Open rates'!FC6*0.87*0.9</f>
        <v>11666.7</v>
      </c>
      <c r="FD6" s="327">
        <f>'BAR BB| Open rates'!FD6*0.87*0.9</f>
        <v>11666.7</v>
      </c>
      <c r="FE6" s="327">
        <f>'BAR BB| Open rates'!FE6*0.87*0.9</f>
        <v>11666.7</v>
      </c>
      <c r="FF6" s="327">
        <f>'BAR BB| Open rates'!FF6*0.87*0.9</f>
        <v>11666.7</v>
      </c>
      <c r="FG6" s="327">
        <f>'BAR BB| Open rates'!FG6*0.87*0.9</f>
        <v>12449.7</v>
      </c>
      <c r="FH6" s="327">
        <f>'BAR BB| Open rates'!FH6*0.87*0.9</f>
        <v>12449.7</v>
      </c>
      <c r="FI6" s="327">
        <f>'BAR BB| Open rates'!FI6*0.87*0.9</f>
        <v>11666.7</v>
      </c>
      <c r="FJ6" s="327">
        <f>'BAR BB| Open rates'!FJ6*0.87*0.9</f>
        <v>11666.7</v>
      </c>
      <c r="FK6" s="327">
        <f>'BAR BB| Open rates'!FK6*0.87*0.9</f>
        <v>11666.7</v>
      </c>
      <c r="FL6" s="327">
        <f>'BAR BB| Open rates'!FL6*0.87*0.9</f>
        <v>11666.7</v>
      </c>
      <c r="FM6" s="327">
        <f>'BAR BB| Open rates'!FM6*0.87*0.9</f>
        <v>11666.7</v>
      </c>
      <c r="FN6" s="327">
        <f>'BAR BB| Open rates'!FN6*0.87*0.9</f>
        <v>12449.7</v>
      </c>
      <c r="FO6" s="327">
        <f>'BAR BB| Open rates'!FO6*0.87*0.9</f>
        <v>12449.7</v>
      </c>
      <c r="FP6" s="327">
        <f>'BAR BB| Open rates'!FP6*0.87*0.9</f>
        <v>11666.7</v>
      </c>
      <c r="FQ6" s="327">
        <f>'BAR BB| Open rates'!FQ6*0.87*0.9</f>
        <v>11666.7</v>
      </c>
      <c r="FR6" s="327">
        <f>'BAR BB| Open rates'!FR6*0.87*0.9</f>
        <v>11666.7</v>
      </c>
      <c r="FS6" s="327">
        <f>'BAR BB| Open rates'!FS6*0.87*0.9</f>
        <v>11666.7</v>
      </c>
      <c r="FT6" s="327">
        <f>'BAR BB| Open rates'!FT6*0.87*0.9</f>
        <v>11666.7</v>
      </c>
      <c r="FU6" s="327">
        <f>'BAR BB| Open rates'!FU6*0.87*0.9</f>
        <v>12449.7</v>
      </c>
      <c r="FV6" s="327">
        <f>'BAR BB| Open rates'!FV6*0.87*0.9</f>
        <v>12449.7</v>
      </c>
      <c r="FW6" s="327">
        <f>'BAR BB| Open rates'!FW6*0.87*0.9</f>
        <v>15346.800000000001</v>
      </c>
      <c r="FX6" s="327">
        <f>'BAR BB| Open rates'!FX6*0.87*0.9</f>
        <v>15346.800000000001</v>
      </c>
      <c r="FY6" s="327">
        <f>'BAR BB| Open rates'!FY6*0.87*0.9</f>
        <v>15346.800000000001</v>
      </c>
      <c r="FZ6" s="327">
        <f>'BAR BB| Open rates'!FZ6*0.87*0.9</f>
        <v>15346.800000000001</v>
      </c>
      <c r="GA6" s="327">
        <f>'BAR BB| Open rates'!GA6*0.87*0.9</f>
        <v>15346.800000000001</v>
      </c>
      <c r="GB6" s="327">
        <f>'BAR BB| Open rates'!GB6*0.87*0.9</f>
        <v>17069.400000000001</v>
      </c>
      <c r="GC6" s="327">
        <f>'BAR BB| Open rates'!GC6*0.87*0.9</f>
        <v>17069.400000000001</v>
      </c>
      <c r="GD6" s="327">
        <f>'BAR BB| Open rates'!GD6*0.87*0.9</f>
        <v>17069.400000000001</v>
      </c>
      <c r="GE6" s="327">
        <f>'BAR BB| Open rates'!GE6*0.87*0.9</f>
        <v>17069.400000000001</v>
      </c>
    </row>
    <row r="7" spans="1:187" s="36" customFormat="1" ht="12" customHeight="1" x14ac:dyDescent="0.2">
      <c r="A7" s="236" t="s">
        <v>175</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8"/>
      <c r="EP7" s="328"/>
      <c r="EQ7" s="328"/>
      <c r="ER7" s="328"/>
      <c r="ES7" s="328"/>
      <c r="ET7" s="328"/>
      <c r="EU7" s="328"/>
      <c r="EV7" s="328"/>
      <c r="EW7" s="328"/>
      <c r="EX7" s="328"/>
      <c r="EY7" s="328"/>
      <c r="EZ7" s="328"/>
      <c r="FA7" s="328"/>
      <c r="FB7" s="328"/>
      <c r="FC7" s="328"/>
      <c r="FD7" s="328"/>
      <c r="FE7" s="328"/>
      <c r="FF7" s="328"/>
      <c r="FG7" s="328"/>
      <c r="FH7" s="328"/>
      <c r="FI7" s="328"/>
      <c r="FJ7" s="328"/>
      <c r="FK7" s="328"/>
      <c r="FL7" s="328"/>
      <c r="FM7" s="328"/>
      <c r="FN7" s="328"/>
      <c r="FO7" s="328"/>
      <c r="FP7" s="328"/>
      <c r="FQ7" s="328"/>
      <c r="FR7" s="328"/>
      <c r="FS7" s="328"/>
      <c r="FT7" s="328"/>
      <c r="FU7" s="328"/>
      <c r="FV7" s="328"/>
      <c r="FW7" s="328"/>
      <c r="FX7" s="328"/>
      <c r="FY7" s="328"/>
      <c r="FZ7" s="328"/>
      <c r="GA7" s="328"/>
      <c r="GB7" s="328"/>
      <c r="GC7" s="328"/>
      <c r="GD7" s="328"/>
      <c r="GE7" s="328"/>
    </row>
    <row r="8" spans="1:187" s="36" customFormat="1" ht="12" customHeight="1" x14ac:dyDescent="0.2">
      <c r="A8" s="237">
        <v>1</v>
      </c>
      <c r="B8" s="329">
        <f>'BAR BB| Open rates'!B8*0.87*0.9</f>
        <v>19183.5</v>
      </c>
      <c r="C8" s="329">
        <f>'BAR BB| Open rates'!C8*0.87*0.9</f>
        <v>19183.5</v>
      </c>
      <c r="D8" s="329">
        <f>'BAR BB| Open rates'!D8*0.87*0.9</f>
        <v>17069.400000000001</v>
      </c>
      <c r="E8" s="329">
        <f>'BAR BB| Open rates'!E8*0.87*0.9</f>
        <v>17069.400000000001</v>
      </c>
      <c r="F8" s="329">
        <f>'BAR BB| Open rates'!F8*0.87*0.9</f>
        <v>15346.800000000001</v>
      </c>
      <c r="G8" s="329">
        <f>'BAR BB| Open rates'!G8*0.87*0.9</f>
        <v>17069.400000000001</v>
      </c>
      <c r="H8" s="329">
        <f>'BAR BB| Open rates'!H8*0.87*0.9</f>
        <v>17069.400000000001</v>
      </c>
      <c r="I8" s="329">
        <f>'BAR BB| Open rates'!I8*0.87*0.9</f>
        <v>18635.400000000001</v>
      </c>
      <c r="J8" s="329">
        <f>'BAR BB| Open rates'!J8*0.87*0.9</f>
        <v>18635.400000000001</v>
      </c>
      <c r="K8" s="329">
        <f>'BAR BB| Open rates'!K8*0.87*0.9</f>
        <v>17069.400000000001</v>
      </c>
      <c r="L8" s="329">
        <f>'BAR BB| Open rates'!L8*0.87*0.9</f>
        <v>17069.400000000001</v>
      </c>
      <c r="M8" s="329">
        <f>'BAR BB| Open rates'!M8*0.87*0.9</f>
        <v>17069.400000000001</v>
      </c>
      <c r="N8" s="329">
        <f>'BAR BB| Open rates'!N8*0.87*0.9</f>
        <v>17069.400000000001</v>
      </c>
      <c r="O8" s="329">
        <f>'BAR BB| Open rates'!O8*0.87*0.9</f>
        <v>17069.400000000001</v>
      </c>
      <c r="P8" s="329">
        <f>'BAR BB| Open rates'!P8*0.87*0.9</f>
        <v>18635.400000000001</v>
      </c>
      <c r="Q8" s="329">
        <f>'BAR BB| Open rates'!Q8*0.87*0.9</f>
        <v>18635.400000000001</v>
      </c>
      <c r="R8" s="329">
        <f>'BAR BB| Open rates'!R8*0.87*0.9</f>
        <v>18635.400000000001</v>
      </c>
      <c r="S8" s="329">
        <f>'BAR BB| Open rates'!S8*0.87*0.9</f>
        <v>18635.400000000001</v>
      </c>
      <c r="T8" s="329">
        <f>'BAR BB| Open rates'!T8*0.87*0.9</f>
        <v>18635.400000000001</v>
      </c>
      <c r="U8" s="329">
        <f>'BAR BB| Open rates'!U8*0.87*0.9</f>
        <v>18635.400000000001</v>
      </c>
      <c r="V8" s="329">
        <f>'BAR BB| Open rates'!V8*0.87*0.9</f>
        <v>18635.400000000001</v>
      </c>
      <c r="W8" s="329">
        <f>'BAR BB| Open rates'!W8*0.87*0.9</f>
        <v>20201.400000000001</v>
      </c>
      <c r="X8" s="329">
        <f>'BAR BB| Open rates'!X8*0.87*0.9</f>
        <v>20201.400000000001</v>
      </c>
      <c r="Y8" s="329">
        <f>'BAR BB| Open rates'!Y8*0.87*0.9</f>
        <v>18635.400000000001</v>
      </c>
      <c r="Z8" s="329">
        <f>'BAR BB| Open rates'!Z8*0.87*0.9</f>
        <v>18635.400000000001</v>
      </c>
      <c r="AA8" s="329">
        <f>'BAR BB| Open rates'!AA8*0.87*0.9</f>
        <v>18635.400000000001</v>
      </c>
      <c r="AB8" s="329">
        <f>'BAR BB| Open rates'!AB8*0.87*0.9</f>
        <v>18635.400000000001</v>
      </c>
      <c r="AC8" s="329">
        <f>'BAR BB| Open rates'!AC8*0.87*0.9</f>
        <v>18635.400000000001</v>
      </c>
      <c r="AD8" s="329">
        <f>'BAR BB| Open rates'!AD8*0.87*0.9</f>
        <v>20201.400000000001</v>
      </c>
      <c r="AE8" s="329">
        <f>'BAR BB| Open rates'!AE8*0.87*0.9</f>
        <v>20201.400000000001</v>
      </c>
      <c r="AF8" s="329">
        <f>'BAR BB| Open rates'!AF8*0.87*0.9</f>
        <v>18635.400000000001</v>
      </c>
      <c r="AG8" s="329">
        <f>'BAR BB| Open rates'!AG8*0.87*0.9</f>
        <v>18635.400000000001</v>
      </c>
      <c r="AH8" s="329">
        <f>'BAR BB| Open rates'!AH8*0.87*0.9</f>
        <v>18635.400000000001</v>
      </c>
      <c r="AI8" s="329">
        <f>'BAR BB| Open rates'!AI8*0.87*0.9</f>
        <v>18635.400000000001</v>
      </c>
      <c r="AJ8" s="329">
        <f>'BAR BB| Open rates'!AJ8*0.87*0.9</f>
        <v>18635.400000000001</v>
      </c>
      <c r="AK8" s="329">
        <f>'BAR BB| Open rates'!AK8*0.87*0.9</f>
        <v>20201.400000000001</v>
      </c>
      <c r="AL8" s="329">
        <f>'BAR BB| Open rates'!AL8*0.87*0.9</f>
        <v>20201.400000000001</v>
      </c>
      <c r="AM8" s="329">
        <f>'BAR BB| Open rates'!AM8*0.87*0.9</f>
        <v>18635.400000000001</v>
      </c>
      <c r="AN8" s="329">
        <f>'BAR BB| Open rates'!AN8*0.87*0.9</f>
        <v>18635.400000000001</v>
      </c>
      <c r="AO8" s="329">
        <f>'BAR BB| Open rates'!AO8*0.87*0.9</f>
        <v>18635.400000000001</v>
      </c>
      <c r="AP8" s="329">
        <f>'BAR BB| Open rates'!AP8*0.87*0.9</f>
        <v>18635.400000000001</v>
      </c>
      <c r="AQ8" s="329">
        <f>'BAR BB| Open rates'!AQ8*0.87*0.9</f>
        <v>18635.400000000001</v>
      </c>
      <c r="AR8" s="329">
        <f>'BAR BB| Open rates'!AR8*0.87*0.9</f>
        <v>20201.400000000001</v>
      </c>
      <c r="AS8" s="329">
        <f>'BAR BB| Open rates'!AS8*0.87*0.9</f>
        <v>20201.400000000001</v>
      </c>
      <c r="AT8" s="329">
        <f>'BAR BB| Open rates'!AT8*0.87*0.9</f>
        <v>18635.400000000001</v>
      </c>
      <c r="AU8" s="329">
        <f>'BAR BB| Open rates'!AU8*0.87*0.9</f>
        <v>18635.400000000001</v>
      </c>
      <c r="AV8" s="329">
        <f>'BAR BB| Open rates'!AV8*0.87*0.9</f>
        <v>18635.400000000001</v>
      </c>
      <c r="AW8" s="329">
        <f>'BAR BB| Open rates'!AW8*0.87*0.9</f>
        <v>18635.400000000001</v>
      </c>
      <c r="AX8" s="329">
        <f>'BAR BB| Open rates'!AX8*0.87*0.9</f>
        <v>18635.400000000001</v>
      </c>
      <c r="AY8" s="329">
        <f>'BAR BB| Open rates'!AY8*0.87*0.9</f>
        <v>20201.400000000001</v>
      </c>
      <c r="AZ8" s="329">
        <f>'BAR BB| Open rates'!AZ8*0.87*0.9</f>
        <v>20201.400000000001</v>
      </c>
      <c r="BA8" s="329">
        <f>'BAR BB| Open rates'!BA8*0.87*0.9</f>
        <v>18635.400000000001</v>
      </c>
      <c r="BB8" s="329">
        <f>'BAR BB| Open rates'!BB8*0.87*0.9</f>
        <v>18635.400000000001</v>
      </c>
      <c r="BC8" s="329">
        <f>'BAR BB| Open rates'!BC8*0.87*0.9</f>
        <v>18635.400000000001</v>
      </c>
      <c r="BD8" s="329">
        <f>'BAR BB| Open rates'!BD8*0.87*0.9</f>
        <v>18635.400000000001</v>
      </c>
      <c r="BE8" s="329">
        <f>'BAR BB| Open rates'!BE8*0.87*0.9</f>
        <v>18635.400000000001</v>
      </c>
      <c r="BF8" s="329">
        <f>'BAR BB| Open rates'!BF8*0.87*0.9</f>
        <v>20201.400000000001</v>
      </c>
      <c r="BG8" s="329">
        <f>'BAR BB| Open rates'!BG8*0.87*0.9</f>
        <v>20201.400000000001</v>
      </c>
      <c r="BH8" s="329">
        <f>'BAR BB| Open rates'!BH8*0.87*0.9</f>
        <v>16129.800000000001</v>
      </c>
      <c r="BI8" s="329">
        <f>'BAR BB| Open rates'!BI8*0.87*0.9</f>
        <v>16129.800000000001</v>
      </c>
      <c r="BJ8" s="329">
        <f>'BAR BB| Open rates'!BJ8*0.87*0.9</f>
        <v>16129.800000000001</v>
      </c>
      <c r="BK8" s="329">
        <f>'BAR BB| Open rates'!BK8*0.87*0.9</f>
        <v>16129.800000000001</v>
      </c>
      <c r="BL8" s="329">
        <f>'BAR BB| Open rates'!BL8*0.87*0.9</f>
        <v>16129.800000000001</v>
      </c>
      <c r="BM8" s="329">
        <f>'BAR BB| Open rates'!BM8*0.87*0.9</f>
        <v>17069.400000000001</v>
      </c>
      <c r="BN8" s="329">
        <f>'BAR BB| Open rates'!BN8*0.87*0.9</f>
        <v>17069.400000000001</v>
      </c>
      <c r="BO8" s="329">
        <f>'BAR BB| Open rates'!BO8*0.87*0.9</f>
        <v>15346.800000000001</v>
      </c>
      <c r="BP8" s="329">
        <f>'BAR BB| Open rates'!BP8*0.87*0.9</f>
        <v>15346.800000000001</v>
      </c>
      <c r="BQ8" s="329">
        <f>'BAR BB| Open rates'!BQ8*0.87*0.9</f>
        <v>17069.400000000001</v>
      </c>
      <c r="BR8" s="329">
        <f>'BAR BB| Open rates'!BR8*0.87*0.9</f>
        <v>17069.400000000001</v>
      </c>
      <c r="BS8" s="329">
        <f>'BAR BB| Open rates'!BS8*0.87*0.9</f>
        <v>17069.400000000001</v>
      </c>
      <c r="BT8" s="329">
        <f>'BAR BB| Open rates'!BT8*0.87*0.9</f>
        <v>17069.400000000001</v>
      </c>
      <c r="BU8" s="329">
        <f>'BAR BB| Open rates'!BU8*0.87*0.9</f>
        <v>17069.400000000001</v>
      </c>
      <c r="BV8" s="329">
        <f>'BAR BB| Open rates'!BV8*0.87*0.9</f>
        <v>15346.800000000001</v>
      </c>
      <c r="BW8" s="329">
        <f>'BAR BB| Open rates'!BW8*0.87*0.9</f>
        <v>15346.800000000001</v>
      </c>
      <c r="BX8" s="329">
        <f>'BAR BB| Open rates'!BX8*0.87*0.9</f>
        <v>15346.800000000001</v>
      </c>
      <c r="BY8" s="329">
        <f>'BAR BB| Open rates'!BY8*0.87*0.9</f>
        <v>15346.800000000001</v>
      </c>
      <c r="BZ8" s="329">
        <f>'BAR BB| Open rates'!BZ8*0.87*0.9</f>
        <v>15346.800000000001</v>
      </c>
      <c r="CA8" s="329">
        <f>'BAR BB| Open rates'!CA8*0.87*0.9</f>
        <v>17069.400000000001</v>
      </c>
      <c r="CB8" s="329">
        <f>'BAR BB| Open rates'!CB8*0.87*0.9</f>
        <v>17069.400000000001</v>
      </c>
      <c r="CC8" s="329">
        <f>'BAR BB| Open rates'!CC8*0.87*0.9</f>
        <v>15346.800000000001</v>
      </c>
      <c r="CD8" s="329">
        <f>'BAR BB| Open rates'!CD8*0.87*0.9</f>
        <v>15346.800000000001</v>
      </c>
      <c r="CE8" s="329">
        <f>'BAR BB| Open rates'!CE8*0.87*0.9</f>
        <v>15346.800000000001</v>
      </c>
      <c r="CF8" s="329">
        <f>'BAR BB| Open rates'!CF8*0.87*0.9</f>
        <v>15346.800000000001</v>
      </c>
      <c r="CG8" s="329">
        <f>'BAR BB| Open rates'!CG8*0.87*0.9</f>
        <v>15346.800000000001</v>
      </c>
      <c r="CH8" s="329">
        <f>'BAR BB| Open rates'!CH8*0.87*0.9</f>
        <v>17069.400000000001</v>
      </c>
      <c r="CI8" s="329">
        <f>'BAR BB| Open rates'!CI8*0.87*0.9</f>
        <v>17069.400000000001</v>
      </c>
      <c r="CJ8" s="329">
        <f>'BAR BB| Open rates'!CJ8*0.87*0.9</f>
        <v>15346.800000000001</v>
      </c>
      <c r="CK8" s="329">
        <f>'BAR BB| Open rates'!CK8*0.87*0.9</f>
        <v>15346.800000000001</v>
      </c>
      <c r="CL8" s="329">
        <f>'BAR BB| Open rates'!CL8*0.87*0.9</f>
        <v>15346.800000000001</v>
      </c>
      <c r="CM8" s="329">
        <f>'BAR BB| Open rates'!CM8*0.87*0.9</f>
        <v>15346.800000000001</v>
      </c>
      <c r="CN8" s="329">
        <f>'BAR BB| Open rates'!CN8*0.87*0.9</f>
        <v>15346.800000000001</v>
      </c>
      <c r="CO8" s="329">
        <f>'BAR BB| Open rates'!CO8*0.87*0.9</f>
        <v>17069.400000000001</v>
      </c>
      <c r="CP8" s="329">
        <f>'BAR BB| Open rates'!CP8*0.87*0.9</f>
        <v>17069.400000000001</v>
      </c>
      <c r="CQ8" s="329">
        <f>'BAR BB| Open rates'!CQ8*0.87*0.9</f>
        <v>15346.800000000001</v>
      </c>
      <c r="CR8" s="329">
        <f>'BAR BB| Open rates'!CR8*0.87*0.9</f>
        <v>15346.800000000001</v>
      </c>
      <c r="CS8" s="329">
        <f>'BAR BB| Open rates'!CS8*0.87*0.9</f>
        <v>15346.800000000001</v>
      </c>
      <c r="CT8" s="329">
        <f>'BAR BB| Open rates'!CT8*0.87*0.9</f>
        <v>15346.800000000001</v>
      </c>
      <c r="CU8" s="329">
        <f>'BAR BB| Open rates'!CU8*0.87*0.9</f>
        <v>14015.7</v>
      </c>
      <c r="CV8" s="329">
        <f>'BAR BB| Open rates'!CV8*0.87*0.9</f>
        <v>14015.7</v>
      </c>
      <c r="CW8" s="329">
        <f>'BAR BB| Open rates'!CW8*0.87*0.9</f>
        <v>14015.7</v>
      </c>
      <c r="CX8" s="329">
        <f>'BAR BB| Open rates'!CX8*0.87*0.9</f>
        <v>12449.7</v>
      </c>
      <c r="CY8" s="329">
        <f>'BAR BB| Open rates'!CY8*0.87*0.9</f>
        <v>12449.7</v>
      </c>
      <c r="CZ8" s="329">
        <f>'BAR BB| Open rates'!CZ8*0.87*0.9</f>
        <v>12449.7</v>
      </c>
      <c r="DA8" s="329">
        <f>'BAR BB| Open rates'!DA8*0.87*0.9</f>
        <v>12449.7</v>
      </c>
      <c r="DB8" s="329">
        <f>'BAR BB| Open rates'!DB8*0.87*0.9</f>
        <v>12449.7</v>
      </c>
      <c r="DC8" s="329">
        <f>'BAR BB| Open rates'!DC8*0.87*0.9</f>
        <v>14015.7</v>
      </c>
      <c r="DD8" s="329">
        <f>'BAR BB| Open rates'!DD8*0.87*0.9</f>
        <v>14015.7</v>
      </c>
      <c r="DE8" s="329">
        <f>'BAR BB| Open rates'!DE8*0.87*0.9</f>
        <v>12449.7</v>
      </c>
      <c r="DF8" s="329">
        <f>'BAR BB| Open rates'!DF8*0.87*0.9</f>
        <v>12449.7</v>
      </c>
      <c r="DG8" s="329">
        <f>'BAR BB| Open rates'!DG8*0.87*0.9</f>
        <v>12449.7</v>
      </c>
      <c r="DH8" s="329">
        <f>'BAR BB| Open rates'!DH8*0.87*0.9</f>
        <v>12449.7</v>
      </c>
      <c r="DI8" s="329">
        <f>'BAR BB| Open rates'!DI8*0.87*0.9</f>
        <v>12449.7</v>
      </c>
      <c r="DJ8" s="329">
        <f>'BAR BB| Open rates'!DJ8*0.87*0.9</f>
        <v>14015.7</v>
      </c>
      <c r="DK8" s="329">
        <f>'BAR BB| Open rates'!DK8*0.87*0.9</f>
        <v>14015.7</v>
      </c>
      <c r="DL8" s="329">
        <f>'BAR BB| Open rates'!DL8*0.87*0.9</f>
        <v>12449.7</v>
      </c>
      <c r="DM8" s="329">
        <f>'BAR BB| Open rates'!DM8*0.87*0.9</f>
        <v>12449.7</v>
      </c>
      <c r="DN8" s="329">
        <f>'BAR BB| Open rates'!DN8*0.87*0.9</f>
        <v>12449.7</v>
      </c>
      <c r="DO8" s="329">
        <f>'BAR BB| Open rates'!DO8*0.87*0.9</f>
        <v>12449.7</v>
      </c>
      <c r="DP8" s="329">
        <f>'BAR BB| Open rates'!DP8*0.87*0.9</f>
        <v>12449.7</v>
      </c>
      <c r="DQ8" s="329">
        <f>'BAR BB| Open rates'!DQ8*0.87*0.9</f>
        <v>14015.7</v>
      </c>
      <c r="DR8" s="329">
        <f>'BAR BB| Open rates'!DR8*0.87*0.9</f>
        <v>14015.7</v>
      </c>
      <c r="DS8" s="329">
        <f>'BAR BB| Open rates'!DS8*0.87*0.9</f>
        <v>12449.7</v>
      </c>
      <c r="DT8" s="329">
        <f>'BAR BB| Open rates'!DT8*0.87*0.9</f>
        <v>12449.7</v>
      </c>
      <c r="DU8" s="329">
        <f>'BAR BB| Open rates'!DU8*0.87*0.9</f>
        <v>12449.7</v>
      </c>
      <c r="DV8" s="329">
        <f>'BAR BB| Open rates'!DV8*0.87*0.9</f>
        <v>12449.7</v>
      </c>
      <c r="DW8" s="329">
        <f>'BAR BB| Open rates'!DW8*0.87*0.9</f>
        <v>12449.7</v>
      </c>
      <c r="DX8" s="329">
        <f>'BAR BB| Open rates'!DX8*0.87*0.9</f>
        <v>14015.7</v>
      </c>
      <c r="DY8" s="329">
        <f>'BAR BB| Open rates'!DY8*0.87*0.9</f>
        <v>14015.7</v>
      </c>
      <c r="DZ8" s="329">
        <f>'BAR BB| Open rates'!DZ8*0.87*0.9</f>
        <v>15346.800000000001</v>
      </c>
      <c r="EA8" s="329">
        <f>'BAR BB| Open rates'!EA8*0.87*0.9</f>
        <v>15346.800000000001</v>
      </c>
      <c r="EB8" s="329">
        <f>'BAR BB| Open rates'!EB8*0.87*0.9</f>
        <v>15346.800000000001</v>
      </c>
      <c r="EC8" s="329">
        <f>'BAR BB| Open rates'!EC8*0.87*0.9</f>
        <v>17069.400000000001</v>
      </c>
      <c r="ED8" s="329">
        <f>'BAR BB| Open rates'!ED8*0.87*0.9</f>
        <v>17069.400000000001</v>
      </c>
      <c r="EE8" s="329">
        <f>'BAR BB| Open rates'!EE8*0.87*0.9</f>
        <v>17069.400000000001</v>
      </c>
      <c r="EF8" s="329">
        <f>'BAR BB| Open rates'!EF8*0.87*0.9</f>
        <v>17069.400000000001</v>
      </c>
      <c r="EG8" s="329">
        <f>'BAR BB| Open rates'!EG8*0.87*0.9</f>
        <v>11666.7</v>
      </c>
      <c r="EH8" s="329">
        <f>'BAR BB| Open rates'!EH8*0.87*0.9</f>
        <v>10883.7</v>
      </c>
      <c r="EI8" s="329">
        <f>'BAR BB| Open rates'!EI8*0.87*0.9</f>
        <v>10883.7</v>
      </c>
      <c r="EJ8" s="329">
        <f>'BAR BB| Open rates'!EJ8*0.87*0.9</f>
        <v>10883.7</v>
      </c>
      <c r="EK8" s="329">
        <f>'BAR BB| Open rates'!EK8*0.87*0.9</f>
        <v>10883.7</v>
      </c>
      <c r="EL8" s="329">
        <f>'BAR BB| Open rates'!EL8*0.87*0.9</f>
        <v>11666.7</v>
      </c>
      <c r="EM8" s="329">
        <f>'BAR BB| Open rates'!EM8*0.87*0.9</f>
        <v>11666.7</v>
      </c>
      <c r="EN8" s="329">
        <f>'BAR BB| Open rates'!EN8*0.87*0.9</f>
        <v>10883.7</v>
      </c>
      <c r="EO8" s="329">
        <f>'BAR BB| Open rates'!EO8*0.87*0.9</f>
        <v>10883.7</v>
      </c>
      <c r="EP8" s="329">
        <f>'BAR BB| Open rates'!EP8*0.87*0.9</f>
        <v>10883.7</v>
      </c>
      <c r="EQ8" s="329">
        <f>'BAR BB| Open rates'!EQ8*0.87*0.9</f>
        <v>10883.7</v>
      </c>
      <c r="ER8" s="329">
        <f>'BAR BB| Open rates'!ER8*0.87*0.9</f>
        <v>10883.7</v>
      </c>
      <c r="ES8" s="329">
        <f>'BAR BB| Open rates'!ES8*0.87*0.9</f>
        <v>11666.7</v>
      </c>
      <c r="ET8" s="329">
        <f>'BAR BB| Open rates'!ET8*0.87*0.9</f>
        <v>11666.7</v>
      </c>
      <c r="EU8" s="329">
        <f>'BAR BB| Open rates'!EU8*0.87*0.9</f>
        <v>10883.7</v>
      </c>
      <c r="EV8" s="329">
        <f>'BAR BB| Open rates'!EV8*0.87*0.9</f>
        <v>10883.7</v>
      </c>
      <c r="EW8" s="329">
        <f>'BAR BB| Open rates'!EW8*0.87*0.9</f>
        <v>10883.7</v>
      </c>
      <c r="EX8" s="329">
        <f>'BAR BB| Open rates'!EX8*0.87*0.9</f>
        <v>10883.7</v>
      </c>
      <c r="EY8" s="329">
        <f>'BAR BB| Open rates'!EY8*0.87*0.9</f>
        <v>10883.7</v>
      </c>
      <c r="EZ8" s="329">
        <f>'BAR BB| Open rates'!EZ8*0.87*0.9</f>
        <v>11666.7</v>
      </c>
      <c r="FA8" s="329">
        <f>'BAR BB| Open rates'!FA8*0.87*0.9</f>
        <v>11666.7</v>
      </c>
      <c r="FB8" s="329">
        <f>'BAR BB| Open rates'!FB8*0.87*0.9</f>
        <v>10883.7</v>
      </c>
      <c r="FC8" s="329">
        <f>'BAR BB| Open rates'!FC8*0.87*0.9</f>
        <v>10883.7</v>
      </c>
      <c r="FD8" s="329">
        <f>'BAR BB| Open rates'!FD8*0.87*0.9</f>
        <v>10883.7</v>
      </c>
      <c r="FE8" s="329">
        <f>'BAR BB| Open rates'!FE8*0.87*0.9</f>
        <v>10883.7</v>
      </c>
      <c r="FF8" s="329">
        <f>'BAR BB| Open rates'!FF8*0.87*0.9</f>
        <v>10883.7</v>
      </c>
      <c r="FG8" s="329">
        <f>'BAR BB| Open rates'!FG8*0.87*0.9</f>
        <v>11666.7</v>
      </c>
      <c r="FH8" s="329">
        <f>'BAR BB| Open rates'!FH8*0.87*0.9</f>
        <v>11666.7</v>
      </c>
      <c r="FI8" s="329">
        <f>'BAR BB| Open rates'!FI8*0.87*0.9</f>
        <v>10883.7</v>
      </c>
      <c r="FJ8" s="329">
        <f>'BAR BB| Open rates'!FJ8*0.87*0.9</f>
        <v>10883.7</v>
      </c>
      <c r="FK8" s="329">
        <f>'BAR BB| Open rates'!FK8*0.87*0.9</f>
        <v>10883.7</v>
      </c>
      <c r="FL8" s="329">
        <f>'BAR BB| Open rates'!FL8*0.87*0.9</f>
        <v>10883.7</v>
      </c>
      <c r="FM8" s="329">
        <f>'BAR BB| Open rates'!FM8*0.87*0.9</f>
        <v>10883.7</v>
      </c>
      <c r="FN8" s="329">
        <f>'BAR BB| Open rates'!FN8*0.87*0.9</f>
        <v>11666.7</v>
      </c>
      <c r="FO8" s="329">
        <f>'BAR BB| Open rates'!FO8*0.87*0.9</f>
        <v>11666.7</v>
      </c>
      <c r="FP8" s="329">
        <f>'BAR BB| Open rates'!FP8*0.87*0.9</f>
        <v>10883.7</v>
      </c>
      <c r="FQ8" s="329">
        <f>'BAR BB| Open rates'!FQ8*0.87*0.9</f>
        <v>10883.7</v>
      </c>
      <c r="FR8" s="329">
        <f>'BAR BB| Open rates'!FR8*0.87*0.9</f>
        <v>10883.7</v>
      </c>
      <c r="FS8" s="329">
        <f>'BAR BB| Open rates'!FS8*0.87*0.9</f>
        <v>10883.7</v>
      </c>
      <c r="FT8" s="329">
        <f>'BAR BB| Open rates'!FT8*0.87*0.9</f>
        <v>10883.7</v>
      </c>
      <c r="FU8" s="329">
        <f>'BAR BB| Open rates'!FU8*0.87*0.9</f>
        <v>11666.7</v>
      </c>
      <c r="FV8" s="329">
        <f>'BAR BB| Open rates'!FV8*0.87*0.9</f>
        <v>11666.7</v>
      </c>
      <c r="FW8" s="329">
        <f>'BAR BB| Open rates'!FW8*0.87*0.9</f>
        <v>14563.800000000001</v>
      </c>
      <c r="FX8" s="329">
        <f>'BAR BB| Open rates'!FX8*0.87*0.9</f>
        <v>14563.800000000001</v>
      </c>
      <c r="FY8" s="329">
        <f>'BAR BB| Open rates'!FY8*0.87*0.9</f>
        <v>14563.800000000001</v>
      </c>
      <c r="FZ8" s="329">
        <f>'BAR BB| Open rates'!FZ8*0.87*0.9</f>
        <v>14563.800000000001</v>
      </c>
      <c r="GA8" s="329">
        <f>'BAR BB| Open rates'!GA8*0.87*0.9</f>
        <v>14563.800000000001</v>
      </c>
      <c r="GB8" s="329">
        <f>'BAR BB| Open rates'!GB8*0.87*0.9</f>
        <v>16286.4</v>
      </c>
      <c r="GC8" s="329">
        <f>'BAR BB| Open rates'!GC8*0.87*0.9</f>
        <v>16286.4</v>
      </c>
      <c r="GD8" s="329">
        <f>'BAR BB| Open rates'!GD8*0.87*0.9</f>
        <v>16286.4</v>
      </c>
      <c r="GE8" s="329">
        <f>'BAR BB| Open rates'!GE8*0.87*0.9</f>
        <v>16286.4</v>
      </c>
    </row>
    <row r="9" spans="1:187" s="36" customFormat="1" ht="12" customHeight="1" x14ac:dyDescent="0.2">
      <c r="A9" s="237">
        <v>2</v>
      </c>
      <c r="B9" s="329">
        <f>'BAR BB| Open rates'!B9*0.87*0.9</f>
        <v>21532.5</v>
      </c>
      <c r="C9" s="329">
        <f>'BAR BB| Open rates'!C9*0.87*0.9</f>
        <v>21532.5</v>
      </c>
      <c r="D9" s="329">
        <f>'BAR BB| Open rates'!D9*0.87*0.9</f>
        <v>19418.400000000001</v>
      </c>
      <c r="E9" s="329">
        <f>'BAR BB| Open rates'!E9*0.87*0.9</f>
        <v>19418.400000000001</v>
      </c>
      <c r="F9" s="329">
        <f>'BAR BB| Open rates'!F9*0.87*0.9</f>
        <v>17695.8</v>
      </c>
      <c r="G9" s="329">
        <f>'BAR BB| Open rates'!G9*0.87*0.9</f>
        <v>19418.400000000001</v>
      </c>
      <c r="H9" s="329">
        <f>'BAR BB| Open rates'!H9*0.87*0.9</f>
        <v>19418.400000000001</v>
      </c>
      <c r="I9" s="329">
        <f>'BAR BB| Open rates'!I9*0.87*0.9</f>
        <v>20984.400000000001</v>
      </c>
      <c r="J9" s="329">
        <f>'BAR BB| Open rates'!J9*0.87*0.9</f>
        <v>20984.400000000001</v>
      </c>
      <c r="K9" s="329">
        <f>'BAR BB| Open rates'!K9*0.87*0.9</f>
        <v>19418.400000000001</v>
      </c>
      <c r="L9" s="329">
        <f>'BAR BB| Open rates'!L9*0.87*0.9</f>
        <v>19418.400000000001</v>
      </c>
      <c r="M9" s="329">
        <f>'BAR BB| Open rates'!M9*0.87*0.9</f>
        <v>19418.400000000001</v>
      </c>
      <c r="N9" s="329">
        <f>'BAR BB| Open rates'!N9*0.87*0.9</f>
        <v>19418.400000000001</v>
      </c>
      <c r="O9" s="329">
        <f>'BAR BB| Open rates'!O9*0.87*0.9</f>
        <v>19418.400000000001</v>
      </c>
      <c r="P9" s="329">
        <f>'BAR BB| Open rates'!P9*0.87*0.9</f>
        <v>20984.400000000001</v>
      </c>
      <c r="Q9" s="329">
        <f>'BAR BB| Open rates'!Q9*0.87*0.9</f>
        <v>20984.400000000001</v>
      </c>
      <c r="R9" s="329">
        <f>'BAR BB| Open rates'!R9*0.87*0.9</f>
        <v>20984.400000000001</v>
      </c>
      <c r="S9" s="329">
        <f>'BAR BB| Open rates'!S9*0.87*0.9</f>
        <v>20984.400000000001</v>
      </c>
      <c r="T9" s="329">
        <f>'BAR BB| Open rates'!T9*0.87*0.9</f>
        <v>20984.400000000001</v>
      </c>
      <c r="U9" s="329">
        <f>'BAR BB| Open rates'!U9*0.87*0.9</f>
        <v>20984.400000000001</v>
      </c>
      <c r="V9" s="329">
        <f>'BAR BB| Open rates'!V9*0.87*0.9</f>
        <v>20984.400000000001</v>
      </c>
      <c r="W9" s="329">
        <f>'BAR BB| Open rates'!W9*0.87*0.9</f>
        <v>22550.400000000001</v>
      </c>
      <c r="X9" s="329">
        <f>'BAR BB| Open rates'!X9*0.87*0.9</f>
        <v>22550.400000000001</v>
      </c>
      <c r="Y9" s="329">
        <f>'BAR BB| Open rates'!Y9*0.87*0.9</f>
        <v>20984.400000000001</v>
      </c>
      <c r="Z9" s="329">
        <f>'BAR BB| Open rates'!Z9*0.87*0.9</f>
        <v>20984.400000000001</v>
      </c>
      <c r="AA9" s="329">
        <f>'BAR BB| Open rates'!AA9*0.87*0.9</f>
        <v>20984.400000000001</v>
      </c>
      <c r="AB9" s="329">
        <f>'BAR BB| Open rates'!AB9*0.87*0.9</f>
        <v>20984.400000000001</v>
      </c>
      <c r="AC9" s="329">
        <f>'BAR BB| Open rates'!AC9*0.87*0.9</f>
        <v>20984.400000000001</v>
      </c>
      <c r="AD9" s="329">
        <f>'BAR BB| Open rates'!AD9*0.87*0.9</f>
        <v>22550.400000000001</v>
      </c>
      <c r="AE9" s="329">
        <f>'BAR BB| Open rates'!AE9*0.87*0.9</f>
        <v>22550.400000000001</v>
      </c>
      <c r="AF9" s="329">
        <f>'BAR BB| Open rates'!AF9*0.87*0.9</f>
        <v>20984.400000000001</v>
      </c>
      <c r="AG9" s="329">
        <f>'BAR BB| Open rates'!AG9*0.87*0.9</f>
        <v>20984.400000000001</v>
      </c>
      <c r="AH9" s="329">
        <f>'BAR BB| Open rates'!AH9*0.87*0.9</f>
        <v>20984.400000000001</v>
      </c>
      <c r="AI9" s="329">
        <f>'BAR BB| Open rates'!AI9*0.87*0.9</f>
        <v>20984.400000000001</v>
      </c>
      <c r="AJ9" s="329">
        <f>'BAR BB| Open rates'!AJ9*0.87*0.9</f>
        <v>20984.400000000001</v>
      </c>
      <c r="AK9" s="329">
        <f>'BAR BB| Open rates'!AK9*0.87*0.9</f>
        <v>22550.400000000001</v>
      </c>
      <c r="AL9" s="329">
        <f>'BAR BB| Open rates'!AL9*0.87*0.9</f>
        <v>22550.400000000001</v>
      </c>
      <c r="AM9" s="329">
        <f>'BAR BB| Open rates'!AM9*0.87*0.9</f>
        <v>20984.400000000001</v>
      </c>
      <c r="AN9" s="329">
        <f>'BAR BB| Open rates'!AN9*0.87*0.9</f>
        <v>20984.400000000001</v>
      </c>
      <c r="AO9" s="329">
        <f>'BAR BB| Open rates'!AO9*0.87*0.9</f>
        <v>20984.400000000001</v>
      </c>
      <c r="AP9" s="329">
        <f>'BAR BB| Open rates'!AP9*0.87*0.9</f>
        <v>20984.400000000001</v>
      </c>
      <c r="AQ9" s="329">
        <f>'BAR BB| Open rates'!AQ9*0.87*0.9</f>
        <v>20984.400000000001</v>
      </c>
      <c r="AR9" s="329">
        <f>'BAR BB| Open rates'!AR9*0.87*0.9</f>
        <v>22550.400000000001</v>
      </c>
      <c r="AS9" s="329">
        <f>'BAR BB| Open rates'!AS9*0.87*0.9</f>
        <v>22550.400000000001</v>
      </c>
      <c r="AT9" s="329">
        <f>'BAR BB| Open rates'!AT9*0.87*0.9</f>
        <v>20984.400000000001</v>
      </c>
      <c r="AU9" s="329">
        <f>'BAR BB| Open rates'!AU9*0.87*0.9</f>
        <v>20984.400000000001</v>
      </c>
      <c r="AV9" s="329">
        <f>'BAR BB| Open rates'!AV9*0.87*0.9</f>
        <v>20984.400000000001</v>
      </c>
      <c r="AW9" s="329">
        <f>'BAR BB| Open rates'!AW9*0.87*0.9</f>
        <v>20984.400000000001</v>
      </c>
      <c r="AX9" s="329">
        <f>'BAR BB| Open rates'!AX9*0.87*0.9</f>
        <v>20984.400000000001</v>
      </c>
      <c r="AY9" s="329">
        <f>'BAR BB| Open rates'!AY9*0.87*0.9</f>
        <v>22550.400000000001</v>
      </c>
      <c r="AZ9" s="329">
        <f>'BAR BB| Open rates'!AZ9*0.87*0.9</f>
        <v>22550.400000000001</v>
      </c>
      <c r="BA9" s="329">
        <f>'BAR BB| Open rates'!BA9*0.87*0.9</f>
        <v>20984.400000000001</v>
      </c>
      <c r="BB9" s="329">
        <f>'BAR BB| Open rates'!BB9*0.87*0.9</f>
        <v>20984.400000000001</v>
      </c>
      <c r="BC9" s="329">
        <f>'BAR BB| Open rates'!BC9*0.87*0.9</f>
        <v>20984.400000000001</v>
      </c>
      <c r="BD9" s="329">
        <f>'BAR BB| Open rates'!BD9*0.87*0.9</f>
        <v>20984.400000000001</v>
      </c>
      <c r="BE9" s="329">
        <f>'BAR BB| Open rates'!BE9*0.87*0.9</f>
        <v>20984.400000000001</v>
      </c>
      <c r="BF9" s="329">
        <f>'BAR BB| Open rates'!BF9*0.87*0.9</f>
        <v>22550.400000000001</v>
      </c>
      <c r="BG9" s="329">
        <f>'BAR BB| Open rates'!BG9*0.87*0.9</f>
        <v>22550.400000000001</v>
      </c>
      <c r="BH9" s="329">
        <f>'BAR BB| Open rates'!BH9*0.87*0.9</f>
        <v>18478.8</v>
      </c>
      <c r="BI9" s="329">
        <f>'BAR BB| Open rates'!BI9*0.87*0.9</f>
        <v>18478.8</v>
      </c>
      <c r="BJ9" s="329">
        <f>'BAR BB| Open rates'!BJ9*0.87*0.9</f>
        <v>18478.8</v>
      </c>
      <c r="BK9" s="329">
        <f>'BAR BB| Open rates'!BK9*0.87*0.9</f>
        <v>18478.8</v>
      </c>
      <c r="BL9" s="329">
        <f>'BAR BB| Open rates'!BL9*0.87*0.9</f>
        <v>18478.8</v>
      </c>
      <c r="BM9" s="329">
        <f>'BAR BB| Open rates'!BM9*0.87*0.9</f>
        <v>19418.400000000001</v>
      </c>
      <c r="BN9" s="329">
        <f>'BAR BB| Open rates'!BN9*0.87*0.9</f>
        <v>19418.400000000001</v>
      </c>
      <c r="BO9" s="329">
        <f>'BAR BB| Open rates'!BO9*0.87*0.9</f>
        <v>17695.8</v>
      </c>
      <c r="BP9" s="329">
        <f>'BAR BB| Open rates'!BP9*0.87*0.9</f>
        <v>17695.8</v>
      </c>
      <c r="BQ9" s="329">
        <f>'BAR BB| Open rates'!BQ9*0.87*0.9</f>
        <v>19418.400000000001</v>
      </c>
      <c r="BR9" s="329">
        <f>'BAR BB| Open rates'!BR9*0.87*0.9</f>
        <v>19418.400000000001</v>
      </c>
      <c r="BS9" s="329">
        <f>'BAR BB| Open rates'!BS9*0.87*0.9</f>
        <v>19418.400000000001</v>
      </c>
      <c r="BT9" s="329">
        <f>'BAR BB| Open rates'!BT9*0.87*0.9</f>
        <v>19418.400000000001</v>
      </c>
      <c r="BU9" s="329">
        <f>'BAR BB| Open rates'!BU9*0.87*0.9</f>
        <v>19418.400000000001</v>
      </c>
      <c r="BV9" s="329">
        <f>'BAR BB| Open rates'!BV9*0.87*0.9</f>
        <v>17695.8</v>
      </c>
      <c r="BW9" s="329">
        <f>'BAR BB| Open rates'!BW9*0.87*0.9</f>
        <v>17695.8</v>
      </c>
      <c r="BX9" s="329">
        <f>'BAR BB| Open rates'!BX9*0.87*0.9</f>
        <v>17695.8</v>
      </c>
      <c r="BY9" s="329">
        <f>'BAR BB| Open rates'!BY9*0.87*0.9</f>
        <v>17695.8</v>
      </c>
      <c r="BZ9" s="329">
        <f>'BAR BB| Open rates'!BZ9*0.87*0.9</f>
        <v>17695.8</v>
      </c>
      <c r="CA9" s="329">
        <f>'BAR BB| Open rates'!CA9*0.87*0.9</f>
        <v>19418.400000000001</v>
      </c>
      <c r="CB9" s="329">
        <f>'BAR BB| Open rates'!CB9*0.87*0.9</f>
        <v>19418.400000000001</v>
      </c>
      <c r="CC9" s="329">
        <f>'BAR BB| Open rates'!CC9*0.87*0.9</f>
        <v>17695.8</v>
      </c>
      <c r="CD9" s="329">
        <f>'BAR BB| Open rates'!CD9*0.87*0.9</f>
        <v>17695.8</v>
      </c>
      <c r="CE9" s="329">
        <f>'BAR BB| Open rates'!CE9*0.87*0.9</f>
        <v>17695.8</v>
      </c>
      <c r="CF9" s="329">
        <f>'BAR BB| Open rates'!CF9*0.87*0.9</f>
        <v>17695.8</v>
      </c>
      <c r="CG9" s="329">
        <f>'BAR BB| Open rates'!CG9*0.87*0.9</f>
        <v>17695.8</v>
      </c>
      <c r="CH9" s="329">
        <f>'BAR BB| Open rates'!CH9*0.87*0.9</f>
        <v>19418.400000000001</v>
      </c>
      <c r="CI9" s="329">
        <f>'BAR BB| Open rates'!CI9*0.87*0.9</f>
        <v>19418.400000000001</v>
      </c>
      <c r="CJ9" s="329">
        <f>'BAR BB| Open rates'!CJ9*0.87*0.9</f>
        <v>17695.8</v>
      </c>
      <c r="CK9" s="329">
        <f>'BAR BB| Open rates'!CK9*0.87*0.9</f>
        <v>17695.8</v>
      </c>
      <c r="CL9" s="329">
        <f>'BAR BB| Open rates'!CL9*0.87*0.9</f>
        <v>17695.8</v>
      </c>
      <c r="CM9" s="329">
        <f>'BAR BB| Open rates'!CM9*0.87*0.9</f>
        <v>17695.8</v>
      </c>
      <c r="CN9" s="329">
        <f>'BAR BB| Open rates'!CN9*0.87*0.9</f>
        <v>17695.8</v>
      </c>
      <c r="CO9" s="329">
        <f>'BAR BB| Open rates'!CO9*0.87*0.9</f>
        <v>19418.400000000001</v>
      </c>
      <c r="CP9" s="329">
        <f>'BAR BB| Open rates'!CP9*0.87*0.9</f>
        <v>19418.400000000001</v>
      </c>
      <c r="CQ9" s="329">
        <f>'BAR BB| Open rates'!CQ9*0.87*0.9</f>
        <v>17695.8</v>
      </c>
      <c r="CR9" s="329">
        <f>'BAR BB| Open rates'!CR9*0.87*0.9</f>
        <v>17695.8</v>
      </c>
      <c r="CS9" s="329">
        <f>'BAR BB| Open rates'!CS9*0.87*0.9</f>
        <v>17695.8</v>
      </c>
      <c r="CT9" s="329">
        <f>'BAR BB| Open rates'!CT9*0.87*0.9</f>
        <v>17695.8</v>
      </c>
      <c r="CU9" s="329">
        <f>'BAR BB| Open rates'!CU9*0.87*0.9</f>
        <v>16364.7</v>
      </c>
      <c r="CV9" s="329">
        <f>'BAR BB| Open rates'!CV9*0.87*0.9</f>
        <v>16364.7</v>
      </c>
      <c r="CW9" s="329">
        <f>'BAR BB| Open rates'!CW9*0.87*0.9</f>
        <v>16364.7</v>
      </c>
      <c r="CX9" s="329">
        <f>'BAR BB| Open rates'!CX9*0.87*0.9</f>
        <v>14798.7</v>
      </c>
      <c r="CY9" s="329">
        <f>'BAR BB| Open rates'!CY9*0.87*0.9</f>
        <v>14798.7</v>
      </c>
      <c r="CZ9" s="329">
        <f>'BAR BB| Open rates'!CZ9*0.87*0.9</f>
        <v>14798.7</v>
      </c>
      <c r="DA9" s="329">
        <f>'BAR BB| Open rates'!DA9*0.87*0.9</f>
        <v>14798.7</v>
      </c>
      <c r="DB9" s="329">
        <f>'BAR BB| Open rates'!DB9*0.87*0.9</f>
        <v>14798.7</v>
      </c>
      <c r="DC9" s="329">
        <f>'BAR BB| Open rates'!DC9*0.87*0.9</f>
        <v>16364.7</v>
      </c>
      <c r="DD9" s="329">
        <f>'BAR BB| Open rates'!DD9*0.87*0.9</f>
        <v>16364.7</v>
      </c>
      <c r="DE9" s="329">
        <f>'BAR BB| Open rates'!DE9*0.87*0.9</f>
        <v>14798.7</v>
      </c>
      <c r="DF9" s="329">
        <f>'BAR BB| Open rates'!DF9*0.87*0.9</f>
        <v>14798.7</v>
      </c>
      <c r="DG9" s="329">
        <f>'BAR BB| Open rates'!DG9*0.87*0.9</f>
        <v>14798.7</v>
      </c>
      <c r="DH9" s="329">
        <f>'BAR BB| Open rates'!DH9*0.87*0.9</f>
        <v>14798.7</v>
      </c>
      <c r="DI9" s="329">
        <f>'BAR BB| Open rates'!DI9*0.87*0.9</f>
        <v>14798.7</v>
      </c>
      <c r="DJ9" s="329">
        <f>'BAR BB| Open rates'!DJ9*0.87*0.9</f>
        <v>16364.7</v>
      </c>
      <c r="DK9" s="329">
        <f>'BAR BB| Open rates'!DK9*0.87*0.9</f>
        <v>16364.7</v>
      </c>
      <c r="DL9" s="329">
        <f>'BAR BB| Open rates'!DL9*0.87*0.9</f>
        <v>14798.7</v>
      </c>
      <c r="DM9" s="329">
        <f>'BAR BB| Open rates'!DM9*0.87*0.9</f>
        <v>14798.7</v>
      </c>
      <c r="DN9" s="329">
        <f>'BAR BB| Open rates'!DN9*0.87*0.9</f>
        <v>14798.7</v>
      </c>
      <c r="DO9" s="329">
        <f>'BAR BB| Open rates'!DO9*0.87*0.9</f>
        <v>14798.7</v>
      </c>
      <c r="DP9" s="329">
        <f>'BAR BB| Open rates'!DP9*0.87*0.9</f>
        <v>14798.7</v>
      </c>
      <c r="DQ9" s="329">
        <f>'BAR BB| Open rates'!DQ9*0.87*0.9</f>
        <v>16364.7</v>
      </c>
      <c r="DR9" s="329">
        <f>'BAR BB| Open rates'!DR9*0.87*0.9</f>
        <v>16364.7</v>
      </c>
      <c r="DS9" s="329">
        <f>'BAR BB| Open rates'!DS9*0.87*0.9</f>
        <v>14798.7</v>
      </c>
      <c r="DT9" s="329">
        <f>'BAR BB| Open rates'!DT9*0.87*0.9</f>
        <v>14798.7</v>
      </c>
      <c r="DU9" s="329">
        <f>'BAR BB| Open rates'!DU9*0.87*0.9</f>
        <v>14798.7</v>
      </c>
      <c r="DV9" s="329">
        <f>'BAR BB| Open rates'!DV9*0.87*0.9</f>
        <v>14798.7</v>
      </c>
      <c r="DW9" s="329">
        <f>'BAR BB| Open rates'!DW9*0.87*0.9</f>
        <v>14798.7</v>
      </c>
      <c r="DX9" s="329">
        <f>'BAR BB| Open rates'!DX9*0.87*0.9</f>
        <v>16364.7</v>
      </c>
      <c r="DY9" s="329">
        <f>'BAR BB| Open rates'!DY9*0.87*0.9</f>
        <v>16364.7</v>
      </c>
      <c r="DZ9" s="329">
        <f>'BAR BB| Open rates'!DZ9*0.87*0.9</f>
        <v>17695.8</v>
      </c>
      <c r="EA9" s="329">
        <f>'BAR BB| Open rates'!EA9*0.87*0.9</f>
        <v>17695.8</v>
      </c>
      <c r="EB9" s="329">
        <f>'BAR BB| Open rates'!EB9*0.87*0.9</f>
        <v>17695.8</v>
      </c>
      <c r="EC9" s="329">
        <f>'BAR BB| Open rates'!EC9*0.87*0.9</f>
        <v>19418.400000000001</v>
      </c>
      <c r="ED9" s="329">
        <f>'BAR BB| Open rates'!ED9*0.87*0.9</f>
        <v>19418.400000000001</v>
      </c>
      <c r="EE9" s="329">
        <f>'BAR BB| Open rates'!EE9*0.87*0.9</f>
        <v>19418.400000000001</v>
      </c>
      <c r="EF9" s="329">
        <f>'BAR BB| Open rates'!EF9*0.87*0.9</f>
        <v>19418.400000000001</v>
      </c>
      <c r="EG9" s="329">
        <f>'BAR BB| Open rates'!EG9*0.87*0.9</f>
        <v>14015.7</v>
      </c>
      <c r="EH9" s="329">
        <f>'BAR BB| Open rates'!EH9*0.87*0.9</f>
        <v>13232.7</v>
      </c>
      <c r="EI9" s="329">
        <f>'BAR BB| Open rates'!EI9*0.87*0.9</f>
        <v>13232.7</v>
      </c>
      <c r="EJ9" s="329">
        <f>'BAR BB| Open rates'!EJ9*0.87*0.9</f>
        <v>13232.7</v>
      </c>
      <c r="EK9" s="329">
        <f>'BAR BB| Open rates'!EK9*0.87*0.9</f>
        <v>13232.7</v>
      </c>
      <c r="EL9" s="329">
        <f>'BAR BB| Open rates'!EL9*0.87*0.9</f>
        <v>14015.7</v>
      </c>
      <c r="EM9" s="329">
        <f>'BAR BB| Open rates'!EM9*0.87*0.9</f>
        <v>14015.7</v>
      </c>
      <c r="EN9" s="329">
        <f>'BAR BB| Open rates'!EN9*0.87*0.9</f>
        <v>13232.7</v>
      </c>
      <c r="EO9" s="329">
        <f>'BAR BB| Open rates'!EO9*0.87*0.9</f>
        <v>13232.7</v>
      </c>
      <c r="EP9" s="329">
        <f>'BAR BB| Open rates'!EP9*0.87*0.9</f>
        <v>13232.7</v>
      </c>
      <c r="EQ9" s="329">
        <f>'BAR BB| Open rates'!EQ9*0.87*0.9</f>
        <v>13232.7</v>
      </c>
      <c r="ER9" s="329">
        <f>'BAR BB| Open rates'!ER9*0.87*0.9</f>
        <v>13232.7</v>
      </c>
      <c r="ES9" s="329">
        <f>'BAR BB| Open rates'!ES9*0.87*0.9</f>
        <v>14015.7</v>
      </c>
      <c r="ET9" s="329">
        <f>'BAR BB| Open rates'!ET9*0.87*0.9</f>
        <v>14015.7</v>
      </c>
      <c r="EU9" s="329">
        <f>'BAR BB| Open rates'!EU9*0.87*0.9</f>
        <v>13232.7</v>
      </c>
      <c r="EV9" s="329">
        <f>'BAR BB| Open rates'!EV9*0.87*0.9</f>
        <v>13232.7</v>
      </c>
      <c r="EW9" s="329">
        <f>'BAR BB| Open rates'!EW9*0.87*0.9</f>
        <v>13232.7</v>
      </c>
      <c r="EX9" s="329">
        <f>'BAR BB| Open rates'!EX9*0.87*0.9</f>
        <v>13232.7</v>
      </c>
      <c r="EY9" s="329">
        <f>'BAR BB| Open rates'!EY9*0.87*0.9</f>
        <v>13232.7</v>
      </c>
      <c r="EZ9" s="329">
        <f>'BAR BB| Open rates'!EZ9*0.87*0.9</f>
        <v>14015.7</v>
      </c>
      <c r="FA9" s="329">
        <f>'BAR BB| Open rates'!FA9*0.87*0.9</f>
        <v>14015.7</v>
      </c>
      <c r="FB9" s="329">
        <f>'BAR BB| Open rates'!FB9*0.87*0.9</f>
        <v>13232.7</v>
      </c>
      <c r="FC9" s="329">
        <f>'BAR BB| Open rates'!FC9*0.87*0.9</f>
        <v>13232.7</v>
      </c>
      <c r="FD9" s="329">
        <f>'BAR BB| Open rates'!FD9*0.87*0.9</f>
        <v>13232.7</v>
      </c>
      <c r="FE9" s="329">
        <f>'BAR BB| Open rates'!FE9*0.87*0.9</f>
        <v>13232.7</v>
      </c>
      <c r="FF9" s="329">
        <f>'BAR BB| Open rates'!FF9*0.87*0.9</f>
        <v>13232.7</v>
      </c>
      <c r="FG9" s="329">
        <f>'BAR BB| Open rates'!FG9*0.87*0.9</f>
        <v>14015.7</v>
      </c>
      <c r="FH9" s="329">
        <f>'BAR BB| Open rates'!FH9*0.87*0.9</f>
        <v>14015.7</v>
      </c>
      <c r="FI9" s="329">
        <f>'BAR BB| Open rates'!FI9*0.87*0.9</f>
        <v>13232.7</v>
      </c>
      <c r="FJ9" s="329">
        <f>'BAR BB| Open rates'!FJ9*0.87*0.9</f>
        <v>13232.7</v>
      </c>
      <c r="FK9" s="329">
        <f>'BAR BB| Open rates'!FK9*0.87*0.9</f>
        <v>13232.7</v>
      </c>
      <c r="FL9" s="329">
        <f>'BAR BB| Open rates'!FL9*0.87*0.9</f>
        <v>13232.7</v>
      </c>
      <c r="FM9" s="329">
        <f>'BAR BB| Open rates'!FM9*0.87*0.9</f>
        <v>13232.7</v>
      </c>
      <c r="FN9" s="329">
        <f>'BAR BB| Open rates'!FN9*0.87*0.9</f>
        <v>14015.7</v>
      </c>
      <c r="FO9" s="329">
        <f>'BAR BB| Open rates'!FO9*0.87*0.9</f>
        <v>14015.7</v>
      </c>
      <c r="FP9" s="329">
        <f>'BAR BB| Open rates'!FP9*0.87*0.9</f>
        <v>13232.7</v>
      </c>
      <c r="FQ9" s="329">
        <f>'BAR BB| Open rates'!FQ9*0.87*0.9</f>
        <v>13232.7</v>
      </c>
      <c r="FR9" s="329">
        <f>'BAR BB| Open rates'!FR9*0.87*0.9</f>
        <v>13232.7</v>
      </c>
      <c r="FS9" s="329">
        <f>'BAR BB| Open rates'!FS9*0.87*0.9</f>
        <v>13232.7</v>
      </c>
      <c r="FT9" s="329">
        <f>'BAR BB| Open rates'!FT9*0.87*0.9</f>
        <v>13232.7</v>
      </c>
      <c r="FU9" s="329">
        <f>'BAR BB| Open rates'!FU9*0.87*0.9</f>
        <v>14015.7</v>
      </c>
      <c r="FV9" s="329">
        <f>'BAR BB| Open rates'!FV9*0.87*0.9</f>
        <v>14015.7</v>
      </c>
      <c r="FW9" s="329">
        <f>'BAR BB| Open rates'!FW9*0.87*0.9</f>
        <v>16912.8</v>
      </c>
      <c r="FX9" s="329">
        <f>'BAR BB| Open rates'!FX9*0.87*0.9</f>
        <v>16912.8</v>
      </c>
      <c r="FY9" s="329">
        <f>'BAR BB| Open rates'!FY9*0.87*0.9</f>
        <v>16912.8</v>
      </c>
      <c r="FZ9" s="329">
        <f>'BAR BB| Open rates'!FZ9*0.87*0.9</f>
        <v>16912.8</v>
      </c>
      <c r="GA9" s="329">
        <f>'BAR BB| Open rates'!GA9*0.87*0.9</f>
        <v>16912.8</v>
      </c>
      <c r="GB9" s="329">
        <f>'BAR BB| Open rates'!GB9*0.87*0.9</f>
        <v>18635.400000000001</v>
      </c>
      <c r="GC9" s="329">
        <f>'BAR BB| Open rates'!GC9*0.87*0.9</f>
        <v>18635.400000000001</v>
      </c>
      <c r="GD9" s="329">
        <f>'BAR BB| Open rates'!GD9*0.87*0.9</f>
        <v>18635.400000000001</v>
      </c>
      <c r="GE9" s="329">
        <f>'BAR BB| Open rates'!GE9*0.87*0.9</f>
        <v>18635.400000000001</v>
      </c>
    </row>
    <row r="10" spans="1:187" s="36" customFormat="1" ht="12" customHeight="1" x14ac:dyDescent="0.2">
      <c r="A10" s="236" t="s">
        <v>176</v>
      </c>
      <c r="B10" s="328"/>
      <c r="C10" s="328"/>
      <c r="D10" s="328"/>
      <c r="E10" s="328"/>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28"/>
      <c r="CP10" s="328"/>
      <c r="CQ10" s="328"/>
      <c r="CR10" s="328"/>
      <c r="CS10" s="328"/>
      <c r="CT10" s="328"/>
      <c r="CU10" s="328"/>
      <c r="CV10" s="328"/>
      <c r="CW10" s="328"/>
      <c r="CX10" s="328"/>
      <c r="CY10" s="328"/>
      <c r="CZ10" s="328"/>
      <c r="DA10" s="328"/>
      <c r="DB10" s="328"/>
      <c r="DC10" s="328"/>
      <c r="DD10" s="328"/>
      <c r="DE10" s="328"/>
      <c r="DF10" s="328"/>
      <c r="DG10" s="328"/>
      <c r="DH10" s="328"/>
      <c r="DI10" s="328"/>
      <c r="DJ10" s="328"/>
      <c r="DK10" s="328"/>
      <c r="DL10" s="328"/>
      <c r="DM10" s="328"/>
      <c r="DN10" s="328"/>
      <c r="DO10" s="328"/>
      <c r="DP10" s="328"/>
      <c r="DQ10" s="328"/>
      <c r="DR10" s="328"/>
      <c r="DS10" s="328"/>
      <c r="DT10" s="328"/>
      <c r="DU10" s="328"/>
      <c r="DV10" s="328"/>
      <c r="DW10" s="328"/>
      <c r="DX10" s="328"/>
      <c r="DY10" s="328"/>
      <c r="DZ10" s="328"/>
      <c r="EA10" s="328"/>
      <c r="EB10" s="328"/>
      <c r="EC10" s="328"/>
      <c r="ED10" s="328"/>
      <c r="EE10" s="328"/>
      <c r="EF10" s="328"/>
      <c r="EG10" s="328"/>
      <c r="EH10" s="328"/>
      <c r="EI10" s="328"/>
      <c r="EJ10" s="328"/>
      <c r="EK10" s="328"/>
      <c r="EL10" s="328"/>
      <c r="EM10" s="328"/>
      <c r="EN10" s="328"/>
      <c r="EO10" s="328"/>
      <c r="EP10" s="328"/>
      <c r="EQ10" s="328"/>
      <c r="ER10" s="328"/>
      <c r="ES10" s="328"/>
      <c r="ET10" s="328"/>
      <c r="EU10" s="328"/>
      <c r="EV10" s="328"/>
      <c r="EW10" s="328"/>
      <c r="EX10" s="328"/>
      <c r="EY10" s="328"/>
      <c r="EZ10" s="328"/>
      <c r="FA10" s="328"/>
      <c r="FB10" s="328"/>
      <c r="FC10" s="328"/>
      <c r="FD10" s="328"/>
      <c r="FE10" s="328"/>
      <c r="FF10" s="328"/>
      <c r="FG10" s="328"/>
      <c r="FH10" s="328"/>
      <c r="FI10" s="328"/>
      <c r="FJ10" s="328"/>
      <c r="FK10" s="328"/>
      <c r="FL10" s="328"/>
      <c r="FM10" s="328"/>
      <c r="FN10" s="328"/>
      <c r="FO10" s="328"/>
      <c r="FP10" s="328"/>
      <c r="FQ10" s="328"/>
      <c r="FR10" s="328"/>
      <c r="FS10" s="328"/>
      <c r="FT10" s="328"/>
      <c r="FU10" s="328"/>
      <c r="FV10" s="328"/>
      <c r="FW10" s="328"/>
      <c r="FX10" s="328"/>
      <c r="FY10" s="328"/>
      <c r="FZ10" s="328"/>
      <c r="GA10" s="328"/>
      <c r="GB10" s="328"/>
      <c r="GC10" s="328"/>
      <c r="GD10" s="328"/>
      <c r="GE10" s="328"/>
    </row>
    <row r="11" spans="1:187" s="36" customFormat="1" ht="12" customHeight="1" x14ac:dyDescent="0.2">
      <c r="A11" s="237">
        <v>1</v>
      </c>
      <c r="B11" s="329">
        <f>'BAR BB| Open rates'!B11*0.87*0.9</f>
        <v>22237.200000000001</v>
      </c>
      <c r="C11" s="329">
        <f>'BAR BB| Open rates'!C11*0.87*0.9</f>
        <v>22237.200000000001</v>
      </c>
      <c r="D11" s="329">
        <f>'BAR BB| Open rates'!D11*0.87*0.9</f>
        <v>20123.100000000002</v>
      </c>
      <c r="E11" s="329">
        <f>'BAR BB| Open rates'!E11*0.87*0.9</f>
        <v>20123.100000000002</v>
      </c>
      <c r="F11" s="329">
        <f>'BAR BB| Open rates'!F11*0.87*0.9</f>
        <v>18400.5</v>
      </c>
      <c r="G11" s="329">
        <f>'BAR BB| Open rates'!G11*0.87*0.9</f>
        <v>20123.100000000002</v>
      </c>
      <c r="H11" s="329">
        <f>'BAR BB| Open rates'!H11*0.87*0.9</f>
        <v>20123.100000000002</v>
      </c>
      <c r="I11" s="329">
        <f>'BAR BB| Open rates'!I11*0.87*0.9</f>
        <v>21689.100000000002</v>
      </c>
      <c r="J11" s="329">
        <f>'BAR BB| Open rates'!J11*0.87*0.9</f>
        <v>21689.100000000002</v>
      </c>
      <c r="K11" s="329">
        <f>'BAR BB| Open rates'!K11*0.87*0.9</f>
        <v>20123.100000000002</v>
      </c>
      <c r="L11" s="329">
        <f>'BAR BB| Open rates'!L11*0.87*0.9</f>
        <v>20123.100000000002</v>
      </c>
      <c r="M11" s="329">
        <f>'BAR BB| Open rates'!M11*0.87*0.9</f>
        <v>20123.100000000002</v>
      </c>
      <c r="N11" s="329">
        <f>'BAR BB| Open rates'!N11*0.87*0.9</f>
        <v>20123.100000000002</v>
      </c>
      <c r="O11" s="329">
        <f>'BAR BB| Open rates'!O11*0.87*0.9</f>
        <v>20123.100000000002</v>
      </c>
      <c r="P11" s="329">
        <f>'BAR BB| Open rates'!P11*0.87*0.9</f>
        <v>21689.100000000002</v>
      </c>
      <c r="Q11" s="329">
        <f>'BAR BB| Open rates'!Q11*0.87*0.9</f>
        <v>21689.100000000002</v>
      </c>
      <c r="R11" s="329">
        <f>'BAR BB| Open rates'!R11*0.87*0.9</f>
        <v>21689.100000000002</v>
      </c>
      <c r="S11" s="329">
        <f>'BAR BB| Open rates'!S11*0.87*0.9</f>
        <v>21689.100000000002</v>
      </c>
      <c r="T11" s="329">
        <f>'BAR BB| Open rates'!T11*0.87*0.9</f>
        <v>21689.100000000002</v>
      </c>
      <c r="U11" s="329">
        <f>'BAR BB| Open rates'!U11*0.87*0.9</f>
        <v>21689.100000000002</v>
      </c>
      <c r="V11" s="329">
        <f>'BAR BB| Open rates'!V11*0.87*0.9</f>
        <v>21689.100000000002</v>
      </c>
      <c r="W11" s="329">
        <f>'BAR BB| Open rates'!W11*0.87*0.9</f>
        <v>23255.100000000002</v>
      </c>
      <c r="X11" s="329">
        <f>'BAR BB| Open rates'!X11*0.87*0.9</f>
        <v>23255.100000000002</v>
      </c>
      <c r="Y11" s="329">
        <f>'BAR BB| Open rates'!Y11*0.87*0.9</f>
        <v>21689.100000000002</v>
      </c>
      <c r="Z11" s="329">
        <f>'BAR BB| Open rates'!Z11*0.87*0.9</f>
        <v>21689.100000000002</v>
      </c>
      <c r="AA11" s="329">
        <f>'BAR BB| Open rates'!AA11*0.87*0.9</f>
        <v>21689.100000000002</v>
      </c>
      <c r="AB11" s="329">
        <f>'BAR BB| Open rates'!AB11*0.87*0.9</f>
        <v>21689.100000000002</v>
      </c>
      <c r="AC11" s="329">
        <f>'BAR BB| Open rates'!AC11*0.87*0.9</f>
        <v>21689.100000000002</v>
      </c>
      <c r="AD11" s="329">
        <f>'BAR BB| Open rates'!AD11*0.87*0.9</f>
        <v>23255.100000000002</v>
      </c>
      <c r="AE11" s="329">
        <f>'BAR BB| Open rates'!AE11*0.87*0.9</f>
        <v>23255.100000000002</v>
      </c>
      <c r="AF11" s="329">
        <f>'BAR BB| Open rates'!AF11*0.87*0.9</f>
        <v>21689.100000000002</v>
      </c>
      <c r="AG11" s="329">
        <f>'BAR BB| Open rates'!AG11*0.87*0.9</f>
        <v>21689.100000000002</v>
      </c>
      <c r="AH11" s="329">
        <f>'BAR BB| Open rates'!AH11*0.87*0.9</f>
        <v>21689.100000000002</v>
      </c>
      <c r="AI11" s="329">
        <f>'BAR BB| Open rates'!AI11*0.87*0.9</f>
        <v>21689.100000000002</v>
      </c>
      <c r="AJ11" s="329">
        <f>'BAR BB| Open rates'!AJ11*0.87*0.9</f>
        <v>21689.100000000002</v>
      </c>
      <c r="AK11" s="329">
        <f>'BAR BB| Open rates'!AK11*0.87*0.9</f>
        <v>23255.100000000002</v>
      </c>
      <c r="AL11" s="329">
        <f>'BAR BB| Open rates'!AL11*0.87*0.9</f>
        <v>23255.100000000002</v>
      </c>
      <c r="AM11" s="329">
        <f>'BAR BB| Open rates'!AM11*0.87*0.9</f>
        <v>21689.100000000002</v>
      </c>
      <c r="AN11" s="329">
        <f>'BAR BB| Open rates'!AN11*0.87*0.9</f>
        <v>21689.100000000002</v>
      </c>
      <c r="AO11" s="329">
        <f>'BAR BB| Open rates'!AO11*0.87*0.9</f>
        <v>21689.100000000002</v>
      </c>
      <c r="AP11" s="329">
        <f>'BAR BB| Open rates'!AP11*0.87*0.9</f>
        <v>21689.100000000002</v>
      </c>
      <c r="AQ11" s="329">
        <f>'BAR BB| Open rates'!AQ11*0.87*0.9</f>
        <v>21689.100000000002</v>
      </c>
      <c r="AR11" s="329">
        <f>'BAR BB| Open rates'!AR11*0.87*0.9</f>
        <v>23255.100000000002</v>
      </c>
      <c r="AS11" s="329">
        <f>'BAR BB| Open rates'!AS11*0.87*0.9</f>
        <v>23255.100000000002</v>
      </c>
      <c r="AT11" s="329">
        <f>'BAR BB| Open rates'!AT11*0.87*0.9</f>
        <v>21689.100000000002</v>
      </c>
      <c r="AU11" s="329">
        <f>'BAR BB| Open rates'!AU11*0.87*0.9</f>
        <v>21689.100000000002</v>
      </c>
      <c r="AV11" s="329">
        <f>'BAR BB| Open rates'!AV11*0.87*0.9</f>
        <v>21689.100000000002</v>
      </c>
      <c r="AW11" s="329">
        <f>'BAR BB| Open rates'!AW11*0.87*0.9</f>
        <v>21689.100000000002</v>
      </c>
      <c r="AX11" s="329">
        <f>'BAR BB| Open rates'!AX11*0.87*0.9</f>
        <v>21689.100000000002</v>
      </c>
      <c r="AY11" s="329">
        <f>'BAR BB| Open rates'!AY11*0.87*0.9</f>
        <v>23255.100000000002</v>
      </c>
      <c r="AZ11" s="329">
        <f>'BAR BB| Open rates'!AZ11*0.87*0.9</f>
        <v>23255.100000000002</v>
      </c>
      <c r="BA11" s="329">
        <f>'BAR BB| Open rates'!BA11*0.87*0.9</f>
        <v>21689.100000000002</v>
      </c>
      <c r="BB11" s="329">
        <f>'BAR BB| Open rates'!BB11*0.87*0.9</f>
        <v>21689.100000000002</v>
      </c>
      <c r="BC11" s="329">
        <f>'BAR BB| Open rates'!BC11*0.87*0.9</f>
        <v>21689.100000000002</v>
      </c>
      <c r="BD11" s="329">
        <f>'BAR BB| Open rates'!BD11*0.87*0.9</f>
        <v>21689.100000000002</v>
      </c>
      <c r="BE11" s="329">
        <f>'BAR BB| Open rates'!BE11*0.87*0.9</f>
        <v>21689.100000000002</v>
      </c>
      <c r="BF11" s="329">
        <f>'BAR BB| Open rates'!BF11*0.87*0.9</f>
        <v>23255.100000000002</v>
      </c>
      <c r="BG11" s="329">
        <f>'BAR BB| Open rates'!BG11*0.87*0.9</f>
        <v>23255.100000000002</v>
      </c>
      <c r="BH11" s="329">
        <f>'BAR BB| Open rates'!BH11*0.87*0.9</f>
        <v>19183.5</v>
      </c>
      <c r="BI11" s="329">
        <f>'BAR BB| Open rates'!BI11*0.87*0.9</f>
        <v>19183.5</v>
      </c>
      <c r="BJ11" s="329">
        <f>'BAR BB| Open rates'!BJ11*0.87*0.9</f>
        <v>19183.5</v>
      </c>
      <c r="BK11" s="329">
        <f>'BAR BB| Open rates'!BK11*0.87*0.9</f>
        <v>19183.5</v>
      </c>
      <c r="BL11" s="329">
        <f>'BAR BB| Open rates'!BL11*0.87*0.9</f>
        <v>19183.5</v>
      </c>
      <c r="BM11" s="329">
        <f>'BAR BB| Open rates'!BM11*0.87*0.9</f>
        <v>20123.100000000002</v>
      </c>
      <c r="BN11" s="329">
        <f>'BAR BB| Open rates'!BN11*0.87*0.9</f>
        <v>20123.100000000002</v>
      </c>
      <c r="BO11" s="329">
        <f>'BAR BB| Open rates'!BO11*0.87*0.9</f>
        <v>18400.5</v>
      </c>
      <c r="BP11" s="329">
        <f>'BAR BB| Open rates'!BP11*0.87*0.9</f>
        <v>18400.5</v>
      </c>
      <c r="BQ11" s="329">
        <f>'BAR BB| Open rates'!BQ11*0.87*0.9</f>
        <v>20123.100000000002</v>
      </c>
      <c r="BR11" s="329">
        <f>'BAR BB| Open rates'!BR11*0.87*0.9</f>
        <v>20123.100000000002</v>
      </c>
      <c r="BS11" s="329">
        <f>'BAR BB| Open rates'!BS11*0.87*0.9</f>
        <v>20123.100000000002</v>
      </c>
      <c r="BT11" s="329">
        <f>'BAR BB| Open rates'!BT11*0.87*0.9</f>
        <v>20123.100000000002</v>
      </c>
      <c r="BU11" s="329">
        <f>'BAR BB| Open rates'!BU11*0.87*0.9</f>
        <v>20123.100000000002</v>
      </c>
      <c r="BV11" s="329">
        <f>'BAR BB| Open rates'!BV11*0.87*0.9</f>
        <v>18400.5</v>
      </c>
      <c r="BW11" s="329">
        <f>'BAR BB| Open rates'!BW11*0.87*0.9</f>
        <v>18400.5</v>
      </c>
      <c r="BX11" s="329">
        <f>'BAR BB| Open rates'!BX11*0.87*0.9</f>
        <v>18400.5</v>
      </c>
      <c r="BY11" s="329">
        <f>'BAR BB| Open rates'!BY11*0.87*0.9</f>
        <v>18400.5</v>
      </c>
      <c r="BZ11" s="329">
        <f>'BAR BB| Open rates'!BZ11*0.87*0.9</f>
        <v>18400.5</v>
      </c>
      <c r="CA11" s="329">
        <f>'BAR BB| Open rates'!CA11*0.87*0.9</f>
        <v>20123.100000000002</v>
      </c>
      <c r="CB11" s="329">
        <f>'BAR BB| Open rates'!CB11*0.87*0.9</f>
        <v>20123.100000000002</v>
      </c>
      <c r="CC11" s="329">
        <f>'BAR BB| Open rates'!CC11*0.87*0.9</f>
        <v>18400.5</v>
      </c>
      <c r="CD11" s="329">
        <f>'BAR BB| Open rates'!CD11*0.87*0.9</f>
        <v>18400.5</v>
      </c>
      <c r="CE11" s="329">
        <f>'BAR BB| Open rates'!CE11*0.87*0.9</f>
        <v>18400.5</v>
      </c>
      <c r="CF11" s="329">
        <f>'BAR BB| Open rates'!CF11*0.87*0.9</f>
        <v>18400.5</v>
      </c>
      <c r="CG11" s="329">
        <f>'BAR BB| Open rates'!CG11*0.87*0.9</f>
        <v>18400.5</v>
      </c>
      <c r="CH11" s="329">
        <f>'BAR BB| Open rates'!CH11*0.87*0.9</f>
        <v>20123.100000000002</v>
      </c>
      <c r="CI11" s="329">
        <f>'BAR BB| Open rates'!CI11*0.87*0.9</f>
        <v>20123.100000000002</v>
      </c>
      <c r="CJ11" s="329">
        <f>'BAR BB| Open rates'!CJ11*0.87*0.9</f>
        <v>18400.5</v>
      </c>
      <c r="CK11" s="329">
        <f>'BAR BB| Open rates'!CK11*0.87*0.9</f>
        <v>18400.5</v>
      </c>
      <c r="CL11" s="329">
        <f>'BAR BB| Open rates'!CL11*0.87*0.9</f>
        <v>18400.5</v>
      </c>
      <c r="CM11" s="329">
        <f>'BAR BB| Open rates'!CM11*0.87*0.9</f>
        <v>18400.5</v>
      </c>
      <c r="CN11" s="329">
        <f>'BAR BB| Open rates'!CN11*0.87*0.9</f>
        <v>18400.5</v>
      </c>
      <c r="CO11" s="329">
        <f>'BAR BB| Open rates'!CO11*0.87*0.9</f>
        <v>20123.100000000002</v>
      </c>
      <c r="CP11" s="329">
        <f>'BAR BB| Open rates'!CP11*0.87*0.9</f>
        <v>20123.100000000002</v>
      </c>
      <c r="CQ11" s="329">
        <f>'BAR BB| Open rates'!CQ11*0.87*0.9</f>
        <v>18400.5</v>
      </c>
      <c r="CR11" s="329">
        <f>'BAR BB| Open rates'!CR11*0.87*0.9</f>
        <v>18400.5</v>
      </c>
      <c r="CS11" s="329">
        <f>'BAR BB| Open rates'!CS11*0.87*0.9</f>
        <v>18400.5</v>
      </c>
      <c r="CT11" s="329">
        <f>'BAR BB| Open rates'!CT11*0.87*0.9</f>
        <v>18400.5</v>
      </c>
      <c r="CU11" s="329">
        <f>'BAR BB| Open rates'!CU11*0.87*0.9</f>
        <v>17069.400000000001</v>
      </c>
      <c r="CV11" s="329">
        <f>'BAR BB| Open rates'!CV11*0.87*0.9</f>
        <v>17069.400000000001</v>
      </c>
      <c r="CW11" s="329">
        <f>'BAR BB| Open rates'!CW11*0.87*0.9</f>
        <v>17069.400000000001</v>
      </c>
      <c r="CX11" s="329">
        <f>'BAR BB| Open rates'!CX11*0.87*0.9</f>
        <v>15503.4</v>
      </c>
      <c r="CY11" s="329">
        <f>'BAR BB| Open rates'!CY11*0.87*0.9</f>
        <v>15503.4</v>
      </c>
      <c r="CZ11" s="329">
        <f>'BAR BB| Open rates'!CZ11*0.87*0.9</f>
        <v>15503.4</v>
      </c>
      <c r="DA11" s="329">
        <f>'BAR BB| Open rates'!DA11*0.87*0.9</f>
        <v>15503.4</v>
      </c>
      <c r="DB11" s="329">
        <f>'BAR BB| Open rates'!DB11*0.87*0.9</f>
        <v>15503.4</v>
      </c>
      <c r="DC11" s="329">
        <f>'BAR BB| Open rates'!DC11*0.87*0.9</f>
        <v>17069.400000000001</v>
      </c>
      <c r="DD11" s="329">
        <f>'BAR BB| Open rates'!DD11*0.87*0.9</f>
        <v>17069.400000000001</v>
      </c>
      <c r="DE11" s="329">
        <f>'BAR BB| Open rates'!DE11*0.87*0.9</f>
        <v>15503.4</v>
      </c>
      <c r="DF11" s="329">
        <f>'BAR BB| Open rates'!DF11*0.87*0.9</f>
        <v>15503.4</v>
      </c>
      <c r="DG11" s="329">
        <f>'BAR BB| Open rates'!DG11*0.87*0.9</f>
        <v>15503.4</v>
      </c>
      <c r="DH11" s="329">
        <f>'BAR BB| Open rates'!DH11*0.87*0.9</f>
        <v>15503.4</v>
      </c>
      <c r="DI11" s="329">
        <f>'BAR BB| Open rates'!DI11*0.87*0.9</f>
        <v>15503.4</v>
      </c>
      <c r="DJ11" s="329">
        <f>'BAR BB| Open rates'!DJ11*0.87*0.9</f>
        <v>17069.400000000001</v>
      </c>
      <c r="DK11" s="329">
        <f>'BAR BB| Open rates'!DK11*0.87*0.9</f>
        <v>17069.400000000001</v>
      </c>
      <c r="DL11" s="329">
        <f>'BAR BB| Open rates'!DL11*0.87*0.9</f>
        <v>15503.4</v>
      </c>
      <c r="DM11" s="329">
        <f>'BAR BB| Open rates'!DM11*0.87*0.9</f>
        <v>15503.4</v>
      </c>
      <c r="DN11" s="329">
        <f>'BAR BB| Open rates'!DN11*0.87*0.9</f>
        <v>15503.4</v>
      </c>
      <c r="DO11" s="329">
        <f>'BAR BB| Open rates'!DO11*0.87*0.9</f>
        <v>15503.4</v>
      </c>
      <c r="DP11" s="329">
        <f>'BAR BB| Open rates'!DP11*0.87*0.9</f>
        <v>15503.4</v>
      </c>
      <c r="DQ11" s="329">
        <f>'BAR BB| Open rates'!DQ11*0.87*0.9</f>
        <v>17069.400000000001</v>
      </c>
      <c r="DR11" s="329">
        <f>'BAR BB| Open rates'!DR11*0.87*0.9</f>
        <v>17069.400000000001</v>
      </c>
      <c r="DS11" s="329">
        <f>'BAR BB| Open rates'!DS11*0.87*0.9</f>
        <v>15503.4</v>
      </c>
      <c r="DT11" s="329">
        <f>'BAR BB| Open rates'!DT11*0.87*0.9</f>
        <v>15503.4</v>
      </c>
      <c r="DU11" s="329">
        <f>'BAR BB| Open rates'!DU11*0.87*0.9</f>
        <v>15503.4</v>
      </c>
      <c r="DV11" s="329">
        <f>'BAR BB| Open rates'!DV11*0.87*0.9</f>
        <v>15503.4</v>
      </c>
      <c r="DW11" s="329">
        <f>'BAR BB| Open rates'!DW11*0.87*0.9</f>
        <v>15503.4</v>
      </c>
      <c r="DX11" s="329">
        <f>'BAR BB| Open rates'!DX11*0.87*0.9</f>
        <v>17069.400000000001</v>
      </c>
      <c r="DY11" s="329">
        <f>'BAR BB| Open rates'!DY11*0.87*0.9</f>
        <v>17069.400000000001</v>
      </c>
      <c r="DZ11" s="329">
        <f>'BAR BB| Open rates'!DZ11*0.87*0.9</f>
        <v>18400.5</v>
      </c>
      <c r="EA11" s="329">
        <f>'BAR BB| Open rates'!EA11*0.87*0.9</f>
        <v>18400.5</v>
      </c>
      <c r="EB11" s="329">
        <f>'BAR BB| Open rates'!EB11*0.87*0.9</f>
        <v>18400.5</v>
      </c>
      <c r="EC11" s="329">
        <f>'BAR BB| Open rates'!EC11*0.87*0.9</f>
        <v>20123.100000000002</v>
      </c>
      <c r="ED11" s="329">
        <f>'BAR BB| Open rates'!ED11*0.87*0.9</f>
        <v>20123.100000000002</v>
      </c>
      <c r="EE11" s="329">
        <f>'BAR BB| Open rates'!EE11*0.87*0.9</f>
        <v>20123.100000000002</v>
      </c>
      <c r="EF11" s="329">
        <f>'BAR BB| Open rates'!EF11*0.87*0.9</f>
        <v>20123.100000000002</v>
      </c>
      <c r="EG11" s="329">
        <f>'BAR BB| Open rates'!EG11*0.87*0.9</f>
        <v>14720.4</v>
      </c>
      <c r="EH11" s="329">
        <f>'BAR BB| Open rates'!EH11*0.87*0.9</f>
        <v>13937.4</v>
      </c>
      <c r="EI11" s="329">
        <f>'BAR BB| Open rates'!EI11*0.87*0.9</f>
        <v>13937.4</v>
      </c>
      <c r="EJ11" s="329">
        <f>'BAR BB| Open rates'!EJ11*0.87*0.9</f>
        <v>13937.4</v>
      </c>
      <c r="EK11" s="329">
        <f>'BAR BB| Open rates'!EK11*0.87*0.9</f>
        <v>13937.4</v>
      </c>
      <c r="EL11" s="329">
        <f>'BAR BB| Open rates'!EL11*0.87*0.9</f>
        <v>14720.4</v>
      </c>
      <c r="EM11" s="329">
        <f>'BAR BB| Open rates'!EM11*0.87*0.9</f>
        <v>14720.4</v>
      </c>
      <c r="EN11" s="329">
        <f>'BAR BB| Open rates'!EN11*0.87*0.9</f>
        <v>13937.4</v>
      </c>
      <c r="EO11" s="329">
        <f>'BAR BB| Open rates'!EO11*0.87*0.9</f>
        <v>13937.4</v>
      </c>
      <c r="EP11" s="329">
        <f>'BAR BB| Open rates'!EP11*0.87*0.9</f>
        <v>13937.4</v>
      </c>
      <c r="EQ11" s="329">
        <f>'BAR BB| Open rates'!EQ11*0.87*0.9</f>
        <v>13937.4</v>
      </c>
      <c r="ER11" s="329">
        <f>'BAR BB| Open rates'!ER11*0.87*0.9</f>
        <v>13937.4</v>
      </c>
      <c r="ES11" s="329">
        <f>'BAR BB| Open rates'!ES11*0.87*0.9</f>
        <v>14720.4</v>
      </c>
      <c r="ET11" s="329">
        <f>'BAR BB| Open rates'!ET11*0.87*0.9</f>
        <v>14720.4</v>
      </c>
      <c r="EU11" s="329">
        <f>'BAR BB| Open rates'!EU11*0.87*0.9</f>
        <v>13937.4</v>
      </c>
      <c r="EV11" s="329">
        <f>'BAR BB| Open rates'!EV11*0.87*0.9</f>
        <v>13937.4</v>
      </c>
      <c r="EW11" s="329">
        <f>'BAR BB| Open rates'!EW11*0.87*0.9</f>
        <v>13937.4</v>
      </c>
      <c r="EX11" s="329">
        <f>'BAR BB| Open rates'!EX11*0.87*0.9</f>
        <v>13937.4</v>
      </c>
      <c r="EY11" s="329">
        <f>'BAR BB| Open rates'!EY11*0.87*0.9</f>
        <v>13937.4</v>
      </c>
      <c r="EZ11" s="329">
        <f>'BAR BB| Open rates'!EZ11*0.87*0.9</f>
        <v>14720.4</v>
      </c>
      <c r="FA11" s="329">
        <f>'BAR BB| Open rates'!FA11*0.87*0.9</f>
        <v>14720.4</v>
      </c>
      <c r="FB11" s="329">
        <f>'BAR BB| Open rates'!FB11*0.87*0.9</f>
        <v>13937.4</v>
      </c>
      <c r="FC11" s="329">
        <f>'BAR BB| Open rates'!FC11*0.87*0.9</f>
        <v>13937.4</v>
      </c>
      <c r="FD11" s="329">
        <f>'BAR BB| Open rates'!FD11*0.87*0.9</f>
        <v>13937.4</v>
      </c>
      <c r="FE11" s="329">
        <f>'BAR BB| Open rates'!FE11*0.87*0.9</f>
        <v>13937.4</v>
      </c>
      <c r="FF11" s="329">
        <f>'BAR BB| Open rates'!FF11*0.87*0.9</f>
        <v>13937.4</v>
      </c>
      <c r="FG11" s="329">
        <f>'BAR BB| Open rates'!FG11*0.87*0.9</f>
        <v>14720.4</v>
      </c>
      <c r="FH11" s="329">
        <f>'BAR BB| Open rates'!FH11*0.87*0.9</f>
        <v>14720.4</v>
      </c>
      <c r="FI11" s="329">
        <f>'BAR BB| Open rates'!FI11*0.87*0.9</f>
        <v>13937.4</v>
      </c>
      <c r="FJ11" s="329">
        <f>'BAR BB| Open rates'!FJ11*0.87*0.9</f>
        <v>13937.4</v>
      </c>
      <c r="FK11" s="329">
        <f>'BAR BB| Open rates'!FK11*0.87*0.9</f>
        <v>13937.4</v>
      </c>
      <c r="FL11" s="329">
        <f>'BAR BB| Open rates'!FL11*0.87*0.9</f>
        <v>13937.4</v>
      </c>
      <c r="FM11" s="329">
        <f>'BAR BB| Open rates'!FM11*0.87*0.9</f>
        <v>13937.4</v>
      </c>
      <c r="FN11" s="329">
        <f>'BAR BB| Open rates'!FN11*0.87*0.9</f>
        <v>14720.4</v>
      </c>
      <c r="FO11" s="329">
        <f>'BAR BB| Open rates'!FO11*0.87*0.9</f>
        <v>14720.4</v>
      </c>
      <c r="FP11" s="329">
        <f>'BAR BB| Open rates'!FP11*0.87*0.9</f>
        <v>13937.4</v>
      </c>
      <c r="FQ11" s="329">
        <f>'BAR BB| Open rates'!FQ11*0.87*0.9</f>
        <v>13937.4</v>
      </c>
      <c r="FR11" s="329">
        <f>'BAR BB| Open rates'!FR11*0.87*0.9</f>
        <v>13937.4</v>
      </c>
      <c r="FS11" s="329">
        <f>'BAR BB| Open rates'!FS11*0.87*0.9</f>
        <v>13937.4</v>
      </c>
      <c r="FT11" s="329">
        <f>'BAR BB| Open rates'!FT11*0.87*0.9</f>
        <v>13937.4</v>
      </c>
      <c r="FU11" s="329">
        <f>'BAR BB| Open rates'!FU11*0.87*0.9</f>
        <v>14720.4</v>
      </c>
      <c r="FV11" s="329">
        <f>'BAR BB| Open rates'!FV11*0.87*0.9</f>
        <v>14720.4</v>
      </c>
      <c r="FW11" s="329">
        <f>'BAR BB| Open rates'!FW11*0.87*0.9</f>
        <v>17617.5</v>
      </c>
      <c r="FX11" s="329">
        <f>'BAR BB| Open rates'!FX11*0.87*0.9</f>
        <v>17617.5</v>
      </c>
      <c r="FY11" s="329">
        <f>'BAR BB| Open rates'!FY11*0.87*0.9</f>
        <v>17617.5</v>
      </c>
      <c r="FZ11" s="329">
        <f>'BAR BB| Open rates'!FZ11*0.87*0.9</f>
        <v>17617.5</v>
      </c>
      <c r="GA11" s="329">
        <f>'BAR BB| Open rates'!GA11*0.87*0.9</f>
        <v>17617.5</v>
      </c>
      <c r="GB11" s="329">
        <f>'BAR BB| Open rates'!GB11*0.87*0.9</f>
        <v>19340.100000000002</v>
      </c>
      <c r="GC11" s="329">
        <f>'BAR BB| Open rates'!GC11*0.87*0.9</f>
        <v>19340.100000000002</v>
      </c>
      <c r="GD11" s="329">
        <f>'BAR BB| Open rates'!GD11*0.87*0.9</f>
        <v>19340.100000000002</v>
      </c>
      <c r="GE11" s="329">
        <f>'BAR BB| Open rates'!GE11*0.87*0.9</f>
        <v>19340.100000000002</v>
      </c>
    </row>
    <row r="12" spans="1:187" s="36" customFormat="1" ht="12" customHeight="1" x14ac:dyDescent="0.2">
      <c r="A12" s="237">
        <v>2</v>
      </c>
      <c r="B12" s="329">
        <f>'BAR BB| Open rates'!B12*0.87*0.9</f>
        <v>24586.2</v>
      </c>
      <c r="C12" s="329">
        <f>'BAR BB| Open rates'!C12*0.87*0.9</f>
        <v>24586.2</v>
      </c>
      <c r="D12" s="329">
        <f>'BAR BB| Open rates'!D12*0.87*0.9</f>
        <v>22472.100000000002</v>
      </c>
      <c r="E12" s="329">
        <f>'BAR BB| Open rates'!E12*0.87*0.9</f>
        <v>22472.100000000002</v>
      </c>
      <c r="F12" s="329">
        <f>'BAR BB| Open rates'!F12*0.87*0.9</f>
        <v>20749.5</v>
      </c>
      <c r="G12" s="329">
        <f>'BAR BB| Open rates'!G12*0.87*0.9</f>
        <v>22472.100000000002</v>
      </c>
      <c r="H12" s="329">
        <f>'BAR BB| Open rates'!H12*0.87*0.9</f>
        <v>22472.100000000002</v>
      </c>
      <c r="I12" s="329">
        <f>'BAR BB| Open rates'!I12*0.87*0.9</f>
        <v>24038.100000000002</v>
      </c>
      <c r="J12" s="329">
        <f>'BAR BB| Open rates'!J12*0.87*0.9</f>
        <v>24038.100000000002</v>
      </c>
      <c r="K12" s="329">
        <f>'BAR BB| Open rates'!K12*0.87*0.9</f>
        <v>22472.100000000002</v>
      </c>
      <c r="L12" s="329">
        <f>'BAR BB| Open rates'!L12*0.87*0.9</f>
        <v>22472.100000000002</v>
      </c>
      <c r="M12" s="329">
        <f>'BAR BB| Open rates'!M12*0.87*0.9</f>
        <v>22472.100000000002</v>
      </c>
      <c r="N12" s="329">
        <f>'BAR BB| Open rates'!N12*0.87*0.9</f>
        <v>22472.100000000002</v>
      </c>
      <c r="O12" s="329">
        <f>'BAR BB| Open rates'!O12*0.87*0.9</f>
        <v>22472.100000000002</v>
      </c>
      <c r="P12" s="329">
        <f>'BAR BB| Open rates'!P12*0.87*0.9</f>
        <v>24038.100000000002</v>
      </c>
      <c r="Q12" s="329">
        <f>'BAR BB| Open rates'!Q12*0.87*0.9</f>
        <v>24038.100000000002</v>
      </c>
      <c r="R12" s="329">
        <f>'BAR BB| Open rates'!R12*0.87*0.9</f>
        <v>24038.100000000002</v>
      </c>
      <c r="S12" s="329">
        <f>'BAR BB| Open rates'!S12*0.87*0.9</f>
        <v>24038.100000000002</v>
      </c>
      <c r="T12" s="329">
        <f>'BAR BB| Open rates'!T12*0.87*0.9</f>
        <v>24038.100000000002</v>
      </c>
      <c r="U12" s="329">
        <f>'BAR BB| Open rates'!U12*0.87*0.9</f>
        <v>24038.100000000002</v>
      </c>
      <c r="V12" s="329">
        <f>'BAR BB| Open rates'!V12*0.87*0.9</f>
        <v>24038.100000000002</v>
      </c>
      <c r="W12" s="329">
        <f>'BAR BB| Open rates'!W12*0.87*0.9</f>
        <v>25604.100000000002</v>
      </c>
      <c r="X12" s="329">
        <f>'BAR BB| Open rates'!X12*0.87*0.9</f>
        <v>25604.100000000002</v>
      </c>
      <c r="Y12" s="329">
        <f>'BAR BB| Open rates'!Y12*0.87*0.9</f>
        <v>24038.100000000002</v>
      </c>
      <c r="Z12" s="329">
        <f>'BAR BB| Open rates'!Z12*0.87*0.9</f>
        <v>24038.100000000002</v>
      </c>
      <c r="AA12" s="329">
        <f>'BAR BB| Open rates'!AA12*0.87*0.9</f>
        <v>24038.100000000002</v>
      </c>
      <c r="AB12" s="329">
        <f>'BAR BB| Open rates'!AB12*0.87*0.9</f>
        <v>24038.100000000002</v>
      </c>
      <c r="AC12" s="329">
        <f>'BAR BB| Open rates'!AC12*0.87*0.9</f>
        <v>24038.100000000002</v>
      </c>
      <c r="AD12" s="329">
        <f>'BAR BB| Open rates'!AD12*0.87*0.9</f>
        <v>25604.100000000002</v>
      </c>
      <c r="AE12" s="329">
        <f>'BAR BB| Open rates'!AE12*0.87*0.9</f>
        <v>25604.100000000002</v>
      </c>
      <c r="AF12" s="329">
        <f>'BAR BB| Open rates'!AF12*0.87*0.9</f>
        <v>24038.100000000002</v>
      </c>
      <c r="AG12" s="329">
        <f>'BAR BB| Open rates'!AG12*0.87*0.9</f>
        <v>24038.100000000002</v>
      </c>
      <c r="AH12" s="329">
        <f>'BAR BB| Open rates'!AH12*0.87*0.9</f>
        <v>24038.100000000002</v>
      </c>
      <c r="AI12" s="329">
        <f>'BAR BB| Open rates'!AI12*0.87*0.9</f>
        <v>24038.100000000002</v>
      </c>
      <c r="AJ12" s="329">
        <f>'BAR BB| Open rates'!AJ12*0.87*0.9</f>
        <v>24038.100000000002</v>
      </c>
      <c r="AK12" s="329">
        <f>'BAR BB| Open rates'!AK12*0.87*0.9</f>
        <v>25604.100000000002</v>
      </c>
      <c r="AL12" s="329">
        <f>'BAR BB| Open rates'!AL12*0.87*0.9</f>
        <v>25604.100000000002</v>
      </c>
      <c r="AM12" s="329">
        <f>'BAR BB| Open rates'!AM12*0.87*0.9</f>
        <v>24038.100000000002</v>
      </c>
      <c r="AN12" s="329">
        <f>'BAR BB| Open rates'!AN12*0.87*0.9</f>
        <v>24038.100000000002</v>
      </c>
      <c r="AO12" s="329">
        <f>'BAR BB| Open rates'!AO12*0.87*0.9</f>
        <v>24038.100000000002</v>
      </c>
      <c r="AP12" s="329">
        <f>'BAR BB| Open rates'!AP12*0.87*0.9</f>
        <v>24038.100000000002</v>
      </c>
      <c r="AQ12" s="329">
        <f>'BAR BB| Open rates'!AQ12*0.87*0.9</f>
        <v>24038.100000000002</v>
      </c>
      <c r="AR12" s="329">
        <f>'BAR BB| Open rates'!AR12*0.87*0.9</f>
        <v>25604.100000000002</v>
      </c>
      <c r="AS12" s="329">
        <f>'BAR BB| Open rates'!AS12*0.87*0.9</f>
        <v>25604.100000000002</v>
      </c>
      <c r="AT12" s="329">
        <f>'BAR BB| Open rates'!AT12*0.87*0.9</f>
        <v>24038.100000000002</v>
      </c>
      <c r="AU12" s="329">
        <f>'BAR BB| Open rates'!AU12*0.87*0.9</f>
        <v>24038.100000000002</v>
      </c>
      <c r="AV12" s="329">
        <f>'BAR BB| Open rates'!AV12*0.87*0.9</f>
        <v>24038.100000000002</v>
      </c>
      <c r="AW12" s="329">
        <f>'BAR BB| Open rates'!AW12*0.87*0.9</f>
        <v>24038.100000000002</v>
      </c>
      <c r="AX12" s="329">
        <f>'BAR BB| Open rates'!AX12*0.87*0.9</f>
        <v>24038.100000000002</v>
      </c>
      <c r="AY12" s="329">
        <f>'BAR BB| Open rates'!AY12*0.87*0.9</f>
        <v>25604.100000000002</v>
      </c>
      <c r="AZ12" s="329">
        <f>'BAR BB| Open rates'!AZ12*0.87*0.9</f>
        <v>25604.100000000002</v>
      </c>
      <c r="BA12" s="329">
        <f>'BAR BB| Open rates'!BA12*0.87*0.9</f>
        <v>24038.100000000002</v>
      </c>
      <c r="BB12" s="329">
        <f>'BAR BB| Open rates'!BB12*0.87*0.9</f>
        <v>24038.100000000002</v>
      </c>
      <c r="BC12" s="329">
        <f>'BAR BB| Open rates'!BC12*0.87*0.9</f>
        <v>24038.100000000002</v>
      </c>
      <c r="BD12" s="329">
        <f>'BAR BB| Open rates'!BD12*0.87*0.9</f>
        <v>24038.100000000002</v>
      </c>
      <c r="BE12" s="329">
        <f>'BAR BB| Open rates'!BE12*0.87*0.9</f>
        <v>24038.100000000002</v>
      </c>
      <c r="BF12" s="329">
        <f>'BAR BB| Open rates'!BF12*0.87*0.9</f>
        <v>25604.100000000002</v>
      </c>
      <c r="BG12" s="329">
        <f>'BAR BB| Open rates'!BG12*0.87*0.9</f>
        <v>25604.100000000002</v>
      </c>
      <c r="BH12" s="329">
        <f>'BAR BB| Open rates'!BH12*0.87*0.9</f>
        <v>21532.5</v>
      </c>
      <c r="BI12" s="329">
        <f>'BAR BB| Open rates'!BI12*0.87*0.9</f>
        <v>21532.5</v>
      </c>
      <c r="BJ12" s="329">
        <f>'BAR BB| Open rates'!BJ12*0.87*0.9</f>
        <v>21532.5</v>
      </c>
      <c r="BK12" s="329">
        <f>'BAR BB| Open rates'!BK12*0.87*0.9</f>
        <v>21532.5</v>
      </c>
      <c r="BL12" s="329">
        <f>'BAR BB| Open rates'!BL12*0.87*0.9</f>
        <v>21532.5</v>
      </c>
      <c r="BM12" s="329">
        <f>'BAR BB| Open rates'!BM12*0.87*0.9</f>
        <v>22472.100000000002</v>
      </c>
      <c r="BN12" s="329">
        <f>'BAR BB| Open rates'!BN12*0.87*0.9</f>
        <v>22472.100000000002</v>
      </c>
      <c r="BO12" s="329">
        <f>'BAR BB| Open rates'!BO12*0.87*0.9</f>
        <v>20749.5</v>
      </c>
      <c r="BP12" s="329">
        <f>'BAR BB| Open rates'!BP12*0.87*0.9</f>
        <v>20749.5</v>
      </c>
      <c r="BQ12" s="329">
        <f>'BAR BB| Open rates'!BQ12*0.87*0.9</f>
        <v>22472.100000000002</v>
      </c>
      <c r="BR12" s="329">
        <f>'BAR BB| Open rates'!BR12*0.87*0.9</f>
        <v>22472.100000000002</v>
      </c>
      <c r="BS12" s="329">
        <f>'BAR BB| Open rates'!BS12*0.87*0.9</f>
        <v>22472.100000000002</v>
      </c>
      <c r="BT12" s="329">
        <f>'BAR BB| Open rates'!BT12*0.87*0.9</f>
        <v>22472.100000000002</v>
      </c>
      <c r="BU12" s="329">
        <f>'BAR BB| Open rates'!BU12*0.87*0.9</f>
        <v>22472.100000000002</v>
      </c>
      <c r="BV12" s="329">
        <f>'BAR BB| Open rates'!BV12*0.87*0.9</f>
        <v>20749.5</v>
      </c>
      <c r="BW12" s="329">
        <f>'BAR BB| Open rates'!BW12*0.87*0.9</f>
        <v>20749.5</v>
      </c>
      <c r="BX12" s="329">
        <f>'BAR BB| Open rates'!BX12*0.87*0.9</f>
        <v>20749.5</v>
      </c>
      <c r="BY12" s="329">
        <f>'BAR BB| Open rates'!BY12*0.87*0.9</f>
        <v>20749.5</v>
      </c>
      <c r="BZ12" s="329">
        <f>'BAR BB| Open rates'!BZ12*0.87*0.9</f>
        <v>20749.5</v>
      </c>
      <c r="CA12" s="329">
        <f>'BAR BB| Open rates'!CA12*0.87*0.9</f>
        <v>22472.100000000002</v>
      </c>
      <c r="CB12" s="329">
        <f>'BAR BB| Open rates'!CB12*0.87*0.9</f>
        <v>22472.100000000002</v>
      </c>
      <c r="CC12" s="329">
        <f>'BAR BB| Open rates'!CC12*0.87*0.9</f>
        <v>20749.5</v>
      </c>
      <c r="CD12" s="329">
        <f>'BAR BB| Open rates'!CD12*0.87*0.9</f>
        <v>20749.5</v>
      </c>
      <c r="CE12" s="329">
        <f>'BAR BB| Open rates'!CE12*0.87*0.9</f>
        <v>20749.5</v>
      </c>
      <c r="CF12" s="329">
        <f>'BAR BB| Open rates'!CF12*0.87*0.9</f>
        <v>20749.5</v>
      </c>
      <c r="CG12" s="329">
        <f>'BAR BB| Open rates'!CG12*0.87*0.9</f>
        <v>20749.5</v>
      </c>
      <c r="CH12" s="329">
        <f>'BAR BB| Open rates'!CH12*0.87*0.9</f>
        <v>22472.100000000002</v>
      </c>
      <c r="CI12" s="329">
        <f>'BAR BB| Open rates'!CI12*0.87*0.9</f>
        <v>22472.100000000002</v>
      </c>
      <c r="CJ12" s="329">
        <f>'BAR BB| Open rates'!CJ12*0.87*0.9</f>
        <v>20749.5</v>
      </c>
      <c r="CK12" s="329">
        <f>'BAR BB| Open rates'!CK12*0.87*0.9</f>
        <v>20749.5</v>
      </c>
      <c r="CL12" s="329">
        <f>'BAR BB| Open rates'!CL12*0.87*0.9</f>
        <v>20749.5</v>
      </c>
      <c r="CM12" s="329">
        <f>'BAR BB| Open rates'!CM12*0.87*0.9</f>
        <v>20749.5</v>
      </c>
      <c r="CN12" s="329">
        <f>'BAR BB| Open rates'!CN12*0.87*0.9</f>
        <v>20749.5</v>
      </c>
      <c r="CO12" s="329">
        <f>'BAR BB| Open rates'!CO12*0.87*0.9</f>
        <v>22472.100000000002</v>
      </c>
      <c r="CP12" s="329">
        <f>'BAR BB| Open rates'!CP12*0.87*0.9</f>
        <v>22472.100000000002</v>
      </c>
      <c r="CQ12" s="329">
        <f>'BAR BB| Open rates'!CQ12*0.87*0.9</f>
        <v>20749.5</v>
      </c>
      <c r="CR12" s="329">
        <f>'BAR BB| Open rates'!CR12*0.87*0.9</f>
        <v>20749.5</v>
      </c>
      <c r="CS12" s="329">
        <f>'BAR BB| Open rates'!CS12*0.87*0.9</f>
        <v>20749.5</v>
      </c>
      <c r="CT12" s="329">
        <f>'BAR BB| Open rates'!CT12*0.87*0.9</f>
        <v>20749.5</v>
      </c>
      <c r="CU12" s="329">
        <f>'BAR BB| Open rates'!CU12*0.87*0.9</f>
        <v>19418.400000000001</v>
      </c>
      <c r="CV12" s="329">
        <f>'BAR BB| Open rates'!CV12*0.87*0.9</f>
        <v>19418.400000000001</v>
      </c>
      <c r="CW12" s="329">
        <f>'BAR BB| Open rates'!CW12*0.87*0.9</f>
        <v>19418.400000000001</v>
      </c>
      <c r="CX12" s="329">
        <f>'BAR BB| Open rates'!CX12*0.87*0.9</f>
        <v>17852.400000000001</v>
      </c>
      <c r="CY12" s="329">
        <f>'BAR BB| Open rates'!CY12*0.87*0.9</f>
        <v>17852.400000000001</v>
      </c>
      <c r="CZ12" s="329">
        <f>'BAR BB| Open rates'!CZ12*0.87*0.9</f>
        <v>17852.400000000001</v>
      </c>
      <c r="DA12" s="329">
        <f>'BAR BB| Open rates'!DA12*0.87*0.9</f>
        <v>17852.400000000001</v>
      </c>
      <c r="DB12" s="329">
        <f>'BAR BB| Open rates'!DB12*0.87*0.9</f>
        <v>17852.400000000001</v>
      </c>
      <c r="DC12" s="329">
        <f>'BAR BB| Open rates'!DC12*0.87*0.9</f>
        <v>19418.400000000001</v>
      </c>
      <c r="DD12" s="329">
        <f>'BAR BB| Open rates'!DD12*0.87*0.9</f>
        <v>19418.400000000001</v>
      </c>
      <c r="DE12" s="329">
        <f>'BAR BB| Open rates'!DE12*0.87*0.9</f>
        <v>17852.400000000001</v>
      </c>
      <c r="DF12" s="329">
        <f>'BAR BB| Open rates'!DF12*0.87*0.9</f>
        <v>17852.400000000001</v>
      </c>
      <c r="DG12" s="329">
        <f>'BAR BB| Open rates'!DG12*0.87*0.9</f>
        <v>17852.400000000001</v>
      </c>
      <c r="DH12" s="329">
        <f>'BAR BB| Open rates'!DH12*0.87*0.9</f>
        <v>17852.400000000001</v>
      </c>
      <c r="DI12" s="329">
        <f>'BAR BB| Open rates'!DI12*0.87*0.9</f>
        <v>17852.400000000001</v>
      </c>
      <c r="DJ12" s="329">
        <f>'BAR BB| Open rates'!DJ12*0.87*0.9</f>
        <v>19418.400000000001</v>
      </c>
      <c r="DK12" s="329">
        <f>'BAR BB| Open rates'!DK12*0.87*0.9</f>
        <v>19418.400000000001</v>
      </c>
      <c r="DL12" s="329">
        <f>'BAR BB| Open rates'!DL12*0.87*0.9</f>
        <v>17852.400000000001</v>
      </c>
      <c r="DM12" s="329">
        <f>'BAR BB| Open rates'!DM12*0.87*0.9</f>
        <v>17852.400000000001</v>
      </c>
      <c r="DN12" s="329">
        <f>'BAR BB| Open rates'!DN12*0.87*0.9</f>
        <v>17852.400000000001</v>
      </c>
      <c r="DO12" s="329">
        <f>'BAR BB| Open rates'!DO12*0.87*0.9</f>
        <v>17852.400000000001</v>
      </c>
      <c r="DP12" s="329">
        <f>'BAR BB| Open rates'!DP12*0.87*0.9</f>
        <v>17852.400000000001</v>
      </c>
      <c r="DQ12" s="329">
        <f>'BAR BB| Open rates'!DQ12*0.87*0.9</f>
        <v>19418.400000000001</v>
      </c>
      <c r="DR12" s="329">
        <f>'BAR BB| Open rates'!DR12*0.87*0.9</f>
        <v>19418.400000000001</v>
      </c>
      <c r="DS12" s="329">
        <f>'BAR BB| Open rates'!DS12*0.87*0.9</f>
        <v>17852.400000000001</v>
      </c>
      <c r="DT12" s="329">
        <f>'BAR BB| Open rates'!DT12*0.87*0.9</f>
        <v>17852.400000000001</v>
      </c>
      <c r="DU12" s="329">
        <f>'BAR BB| Open rates'!DU12*0.87*0.9</f>
        <v>17852.400000000001</v>
      </c>
      <c r="DV12" s="329">
        <f>'BAR BB| Open rates'!DV12*0.87*0.9</f>
        <v>17852.400000000001</v>
      </c>
      <c r="DW12" s="329">
        <f>'BAR BB| Open rates'!DW12*0.87*0.9</f>
        <v>17852.400000000001</v>
      </c>
      <c r="DX12" s="329">
        <f>'BAR BB| Open rates'!DX12*0.87*0.9</f>
        <v>19418.400000000001</v>
      </c>
      <c r="DY12" s="329">
        <f>'BAR BB| Open rates'!DY12*0.87*0.9</f>
        <v>19418.400000000001</v>
      </c>
      <c r="DZ12" s="329">
        <f>'BAR BB| Open rates'!DZ12*0.87*0.9</f>
        <v>20749.5</v>
      </c>
      <c r="EA12" s="329">
        <f>'BAR BB| Open rates'!EA12*0.87*0.9</f>
        <v>20749.5</v>
      </c>
      <c r="EB12" s="329">
        <f>'BAR BB| Open rates'!EB12*0.87*0.9</f>
        <v>20749.5</v>
      </c>
      <c r="EC12" s="329">
        <f>'BAR BB| Open rates'!EC12*0.87*0.9</f>
        <v>22472.100000000002</v>
      </c>
      <c r="ED12" s="329">
        <f>'BAR BB| Open rates'!ED12*0.87*0.9</f>
        <v>22472.100000000002</v>
      </c>
      <c r="EE12" s="329">
        <f>'BAR BB| Open rates'!EE12*0.87*0.9</f>
        <v>22472.100000000002</v>
      </c>
      <c r="EF12" s="329">
        <f>'BAR BB| Open rates'!EF12*0.87*0.9</f>
        <v>22472.100000000002</v>
      </c>
      <c r="EG12" s="329">
        <f>'BAR BB| Open rates'!EG12*0.87*0.9</f>
        <v>17069.400000000001</v>
      </c>
      <c r="EH12" s="329">
        <f>'BAR BB| Open rates'!EH12*0.87*0.9</f>
        <v>16286.4</v>
      </c>
      <c r="EI12" s="329">
        <f>'BAR BB| Open rates'!EI12*0.87*0.9</f>
        <v>16286.4</v>
      </c>
      <c r="EJ12" s="329">
        <f>'BAR BB| Open rates'!EJ12*0.87*0.9</f>
        <v>16286.4</v>
      </c>
      <c r="EK12" s="329">
        <f>'BAR BB| Open rates'!EK12*0.87*0.9</f>
        <v>16286.4</v>
      </c>
      <c r="EL12" s="329">
        <f>'BAR BB| Open rates'!EL12*0.87*0.9</f>
        <v>17069.400000000001</v>
      </c>
      <c r="EM12" s="329">
        <f>'BAR BB| Open rates'!EM12*0.87*0.9</f>
        <v>17069.400000000001</v>
      </c>
      <c r="EN12" s="329">
        <f>'BAR BB| Open rates'!EN12*0.87*0.9</f>
        <v>16286.4</v>
      </c>
      <c r="EO12" s="329">
        <f>'BAR BB| Open rates'!EO12*0.87*0.9</f>
        <v>16286.4</v>
      </c>
      <c r="EP12" s="329">
        <f>'BAR BB| Open rates'!EP12*0.87*0.9</f>
        <v>16286.4</v>
      </c>
      <c r="EQ12" s="329">
        <f>'BAR BB| Open rates'!EQ12*0.87*0.9</f>
        <v>16286.4</v>
      </c>
      <c r="ER12" s="329">
        <f>'BAR BB| Open rates'!ER12*0.87*0.9</f>
        <v>16286.4</v>
      </c>
      <c r="ES12" s="329">
        <f>'BAR BB| Open rates'!ES12*0.87*0.9</f>
        <v>17069.400000000001</v>
      </c>
      <c r="ET12" s="329">
        <f>'BAR BB| Open rates'!ET12*0.87*0.9</f>
        <v>17069.400000000001</v>
      </c>
      <c r="EU12" s="329">
        <f>'BAR BB| Open rates'!EU12*0.87*0.9</f>
        <v>16286.4</v>
      </c>
      <c r="EV12" s="329">
        <f>'BAR BB| Open rates'!EV12*0.87*0.9</f>
        <v>16286.4</v>
      </c>
      <c r="EW12" s="329">
        <f>'BAR BB| Open rates'!EW12*0.87*0.9</f>
        <v>16286.4</v>
      </c>
      <c r="EX12" s="329">
        <f>'BAR BB| Open rates'!EX12*0.87*0.9</f>
        <v>16286.4</v>
      </c>
      <c r="EY12" s="329">
        <f>'BAR BB| Open rates'!EY12*0.87*0.9</f>
        <v>16286.4</v>
      </c>
      <c r="EZ12" s="329">
        <f>'BAR BB| Open rates'!EZ12*0.87*0.9</f>
        <v>17069.400000000001</v>
      </c>
      <c r="FA12" s="329">
        <f>'BAR BB| Open rates'!FA12*0.87*0.9</f>
        <v>17069.400000000001</v>
      </c>
      <c r="FB12" s="329">
        <f>'BAR BB| Open rates'!FB12*0.87*0.9</f>
        <v>16286.4</v>
      </c>
      <c r="FC12" s="329">
        <f>'BAR BB| Open rates'!FC12*0.87*0.9</f>
        <v>16286.4</v>
      </c>
      <c r="FD12" s="329">
        <f>'BAR BB| Open rates'!FD12*0.87*0.9</f>
        <v>16286.4</v>
      </c>
      <c r="FE12" s="329">
        <f>'BAR BB| Open rates'!FE12*0.87*0.9</f>
        <v>16286.4</v>
      </c>
      <c r="FF12" s="329">
        <f>'BAR BB| Open rates'!FF12*0.87*0.9</f>
        <v>16286.4</v>
      </c>
      <c r="FG12" s="329">
        <f>'BAR BB| Open rates'!FG12*0.87*0.9</f>
        <v>17069.400000000001</v>
      </c>
      <c r="FH12" s="329">
        <f>'BAR BB| Open rates'!FH12*0.87*0.9</f>
        <v>17069.400000000001</v>
      </c>
      <c r="FI12" s="329">
        <f>'BAR BB| Open rates'!FI12*0.87*0.9</f>
        <v>16286.4</v>
      </c>
      <c r="FJ12" s="329">
        <f>'BAR BB| Open rates'!FJ12*0.87*0.9</f>
        <v>16286.4</v>
      </c>
      <c r="FK12" s="329">
        <f>'BAR BB| Open rates'!FK12*0.87*0.9</f>
        <v>16286.4</v>
      </c>
      <c r="FL12" s="329">
        <f>'BAR BB| Open rates'!FL12*0.87*0.9</f>
        <v>16286.4</v>
      </c>
      <c r="FM12" s="329">
        <f>'BAR BB| Open rates'!FM12*0.87*0.9</f>
        <v>16286.4</v>
      </c>
      <c r="FN12" s="329">
        <f>'BAR BB| Open rates'!FN12*0.87*0.9</f>
        <v>17069.400000000001</v>
      </c>
      <c r="FO12" s="329">
        <f>'BAR BB| Open rates'!FO12*0.87*0.9</f>
        <v>17069.400000000001</v>
      </c>
      <c r="FP12" s="329">
        <f>'BAR BB| Open rates'!FP12*0.87*0.9</f>
        <v>16286.4</v>
      </c>
      <c r="FQ12" s="329">
        <f>'BAR BB| Open rates'!FQ12*0.87*0.9</f>
        <v>16286.4</v>
      </c>
      <c r="FR12" s="329">
        <f>'BAR BB| Open rates'!FR12*0.87*0.9</f>
        <v>16286.4</v>
      </c>
      <c r="FS12" s="329">
        <f>'BAR BB| Open rates'!FS12*0.87*0.9</f>
        <v>16286.4</v>
      </c>
      <c r="FT12" s="329">
        <f>'BAR BB| Open rates'!FT12*0.87*0.9</f>
        <v>16286.4</v>
      </c>
      <c r="FU12" s="329">
        <f>'BAR BB| Open rates'!FU12*0.87*0.9</f>
        <v>17069.400000000001</v>
      </c>
      <c r="FV12" s="329">
        <f>'BAR BB| Open rates'!FV12*0.87*0.9</f>
        <v>17069.400000000001</v>
      </c>
      <c r="FW12" s="329">
        <f>'BAR BB| Open rates'!FW12*0.87*0.9</f>
        <v>19966.5</v>
      </c>
      <c r="FX12" s="329">
        <f>'BAR BB| Open rates'!FX12*0.87*0.9</f>
        <v>19966.5</v>
      </c>
      <c r="FY12" s="329">
        <f>'BAR BB| Open rates'!FY12*0.87*0.9</f>
        <v>19966.5</v>
      </c>
      <c r="FZ12" s="329">
        <f>'BAR BB| Open rates'!FZ12*0.87*0.9</f>
        <v>19966.5</v>
      </c>
      <c r="GA12" s="329">
        <f>'BAR BB| Open rates'!GA12*0.87*0.9</f>
        <v>19966.5</v>
      </c>
      <c r="GB12" s="329">
        <f>'BAR BB| Open rates'!GB12*0.87*0.9</f>
        <v>21689.100000000002</v>
      </c>
      <c r="GC12" s="329">
        <f>'BAR BB| Open rates'!GC12*0.87*0.9</f>
        <v>21689.100000000002</v>
      </c>
      <c r="GD12" s="329">
        <f>'BAR BB| Open rates'!GD12*0.87*0.9</f>
        <v>21689.100000000002</v>
      </c>
      <c r="GE12" s="329">
        <f>'BAR BB| Open rates'!GE12*0.87*0.9</f>
        <v>21689.100000000002</v>
      </c>
    </row>
    <row r="13" spans="1:187" s="36" customFormat="1" ht="12" customHeight="1" x14ac:dyDescent="0.2">
      <c r="A13" s="236" t="s">
        <v>177</v>
      </c>
      <c r="B13" s="328"/>
      <c r="C13" s="328"/>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28"/>
      <c r="CG13" s="328"/>
      <c r="CH13" s="328"/>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8"/>
      <c r="ET13" s="328"/>
      <c r="EU13" s="328"/>
      <c r="EV13" s="328"/>
      <c r="EW13" s="328"/>
      <c r="EX13" s="328"/>
      <c r="EY13" s="328"/>
      <c r="EZ13" s="328"/>
      <c r="FA13" s="328"/>
      <c r="FB13" s="328"/>
      <c r="FC13" s="328"/>
      <c r="FD13" s="328"/>
      <c r="FE13" s="328"/>
      <c r="FF13" s="328"/>
      <c r="FG13" s="328"/>
      <c r="FH13" s="328"/>
      <c r="FI13" s="328"/>
      <c r="FJ13" s="328"/>
      <c r="FK13" s="328"/>
      <c r="FL13" s="328"/>
      <c r="FM13" s="328"/>
      <c r="FN13" s="328"/>
      <c r="FO13" s="328"/>
      <c r="FP13" s="328"/>
      <c r="FQ13" s="328"/>
      <c r="FR13" s="328"/>
      <c r="FS13" s="328"/>
      <c r="FT13" s="328"/>
      <c r="FU13" s="328"/>
      <c r="FV13" s="328"/>
      <c r="FW13" s="328"/>
      <c r="FX13" s="328"/>
      <c r="FY13" s="328"/>
      <c r="FZ13" s="328"/>
      <c r="GA13" s="328"/>
      <c r="GB13" s="328"/>
      <c r="GC13" s="328"/>
      <c r="GD13" s="328"/>
      <c r="GE13" s="328"/>
    </row>
    <row r="14" spans="1:187" s="36" customFormat="1" ht="12" customHeight="1" x14ac:dyDescent="0.2">
      <c r="A14" s="237">
        <v>1</v>
      </c>
      <c r="B14" s="329">
        <f>'BAR BB| Open rates'!B14*0.87*0.9</f>
        <v>30850.2</v>
      </c>
      <c r="C14" s="329">
        <f>'BAR BB| Open rates'!C14*0.87*0.9</f>
        <v>30850.2</v>
      </c>
      <c r="D14" s="329">
        <f>'BAR BB| Open rates'!D14*0.87*0.9</f>
        <v>28736.100000000002</v>
      </c>
      <c r="E14" s="329">
        <f>'BAR BB| Open rates'!E14*0.87*0.9</f>
        <v>28736.100000000002</v>
      </c>
      <c r="F14" s="329">
        <f>'BAR BB| Open rates'!F14*0.87*0.9</f>
        <v>27013.5</v>
      </c>
      <c r="G14" s="329">
        <f>'BAR BB| Open rates'!G14*0.87*0.9</f>
        <v>28736.100000000002</v>
      </c>
      <c r="H14" s="329">
        <f>'BAR BB| Open rates'!H14*0.87*0.9</f>
        <v>28736.100000000002</v>
      </c>
      <c r="I14" s="329">
        <f>'BAR BB| Open rates'!I14*0.87*0.9</f>
        <v>30302.100000000002</v>
      </c>
      <c r="J14" s="329">
        <f>'BAR BB| Open rates'!J14*0.87*0.9</f>
        <v>30302.100000000002</v>
      </c>
      <c r="K14" s="329">
        <f>'BAR BB| Open rates'!K14*0.87*0.9</f>
        <v>28736.100000000002</v>
      </c>
      <c r="L14" s="329">
        <f>'BAR BB| Open rates'!L14*0.87*0.9</f>
        <v>28736.100000000002</v>
      </c>
      <c r="M14" s="329">
        <f>'BAR BB| Open rates'!M14*0.87*0.9</f>
        <v>28736.100000000002</v>
      </c>
      <c r="N14" s="329">
        <f>'BAR BB| Open rates'!N14*0.87*0.9</f>
        <v>28736.100000000002</v>
      </c>
      <c r="O14" s="329">
        <f>'BAR BB| Open rates'!O14*0.87*0.9</f>
        <v>28736.100000000002</v>
      </c>
      <c r="P14" s="329">
        <f>'BAR BB| Open rates'!P14*0.87*0.9</f>
        <v>30302.100000000002</v>
      </c>
      <c r="Q14" s="329">
        <f>'BAR BB| Open rates'!Q14*0.87*0.9</f>
        <v>30302.100000000002</v>
      </c>
      <c r="R14" s="329">
        <f>'BAR BB| Open rates'!R14*0.87*0.9</f>
        <v>30302.100000000002</v>
      </c>
      <c r="S14" s="329">
        <f>'BAR BB| Open rates'!S14*0.87*0.9</f>
        <v>30302.100000000002</v>
      </c>
      <c r="T14" s="329">
        <f>'BAR BB| Open rates'!T14*0.87*0.9</f>
        <v>30302.100000000002</v>
      </c>
      <c r="U14" s="329">
        <f>'BAR BB| Open rates'!U14*0.87*0.9</f>
        <v>30302.100000000002</v>
      </c>
      <c r="V14" s="329">
        <f>'BAR BB| Open rates'!V14*0.87*0.9</f>
        <v>30302.100000000002</v>
      </c>
      <c r="W14" s="329">
        <f>'BAR BB| Open rates'!W14*0.87*0.9</f>
        <v>31868.100000000002</v>
      </c>
      <c r="X14" s="329">
        <f>'BAR BB| Open rates'!X14*0.87*0.9</f>
        <v>31868.100000000002</v>
      </c>
      <c r="Y14" s="329">
        <f>'BAR BB| Open rates'!Y14*0.87*0.9</f>
        <v>30302.100000000002</v>
      </c>
      <c r="Z14" s="329">
        <f>'BAR BB| Open rates'!Z14*0.87*0.9</f>
        <v>30302.100000000002</v>
      </c>
      <c r="AA14" s="329">
        <f>'BAR BB| Open rates'!AA14*0.87*0.9</f>
        <v>30302.100000000002</v>
      </c>
      <c r="AB14" s="329">
        <f>'BAR BB| Open rates'!AB14*0.87*0.9</f>
        <v>30302.100000000002</v>
      </c>
      <c r="AC14" s="329">
        <f>'BAR BB| Open rates'!AC14*0.87*0.9</f>
        <v>30302.100000000002</v>
      </c>
      <c r="AD14" s="329">
        <f>'BAR BB| Open rates'!AD14*0.87*0.9</f>
        <v>31868.100000000002</v>
      </c>
      <c r="AE14" s="329">
        <f>'BAR BB| Open rates'!AE14*0.87*0.9</f>
        <v>31868.100000000002</v>
      </c>
      <c r="AF14" s="329">
        <f>'BAR BB| Open rates'!AF14*0.87*0.9</f>
        <v>30302.100000000002</v>
      </c>
      <c r="AG14" s="329">
        <f>'BAR BB| Open rates'!AG14*0.87*0.9</f>
        <v>30302.100000000002</v>
      </c>
      <c r="AH14" s="329">
        <f>'BAR BB| Open rates'!AH14*0.87*0.9</f>
        <v>30302.100000000002</v>
      </c>
      <c r="AI14" s="329">
        <f>'BAR BB| Open rates'!AI14*0.87*0.9</f>
        <v>30302.100000000002</v>
      </c>
      <c r="AJ14" s="329">
        <f>'BAR BB| Open rates'!AJ14*0.87*0.9</f>
        <v>30302.100000000002</v>
      </c>
      <c r="AK14" s="329">
        <f>'BAR BB| Open rates'!AK14*0.87*0.9</f>
        <v>31868.100000000002</v>
      </c>
      <c r="AL14" s="329">
        <f>'BAR BB| Open rates'!AL14*0.87*0.9</f>
        <v>31868.100000000002</v>
      </c>
      <c r="AM14" s="329">
        <f>'BAR BB| Open rates'!AM14*0.87*0.9</f>
        <v>30302.100000000002</v>
      </c>
      <c r="AN14" s="329">
        <f>'BAR BB| Open rates'!AN14*0.87*0.9</f>
        <v>30302.100000000002</v>
      </c>
      <c r="AO14" s="329">
        <f>'BAR BB| Open rates'!AO14*0.87*0.9</f>
        <v>30302.100000000002</v>
      </c>
      <c r="AP14" s="329">
        <f>'BAR BB| Open rates'!AP14*0.87*0.9</f>
        <v>30302.100000000002</v>
      </c>
      <c r="AQ14" s="329">
        <f>'BAR BB| Open rates'!AQ14*0.87*0.9</f>
        <v>30302.100000000002</v>
      </c>
      <c r="AR14" s="329">
        <f>'BAR BB| Open rates'!AR14*0.87*0.9</f>
        <v>31868.100000000002</v>
      </c>
      <c r="AS14" s="329">
        <f>'BAR BB| Open rates'!AS14*0.87*0.9</f>
        <v>31868.100000000002</v>
      </c>
      <c r="AT14" s="329">
        <f>'BAR BB| Open rates'!AT14*0.87*0.9</f>
        <v>30302.100000000002</v>
      </c>
      <c r="AU14" s="329">
        <f>'BAR BB| Open rates'!AU14*0.87*0.9</f>
        <v>30302.100000000002</v>
      </c>
      <c r="AV14" s="329">
        <f>'BAR BB| Open rates'!AV14*0.87*0.9</f>
        <v>30302.100000000002</v>
      </c>
      <c r="AW14" s="329">
        <f>'BAR BB| Open rates'!AW14*0.87*0.9</f>
        <v>30302.100000000002</v>
      </c>
      <c r="AX14" s="329">
        <f>'BAR BB| Open rates'!AX14*0.87*0.9</f>
        <v>30302.100000000002</v>
      </c>
      <c r="AY14" s="329">
        <f>'BAR BB| Open rates'!AY14*0.87*0.9</f>
        <v>31868.100000000002</v>
      </c>
      <c r="AZ14" s="329">
        <f>'BAR BB| Open rates'!AZ14*0.87*0.9</f>
        <v>31868.100000000002</v>
      </c>
      <c r="BA14" s="329">
        <f>'BAR BB| Open rates'!BA14*0.87*0.9</f>
        <v>30302.100000000002</v>
      </c>
      <c r="BB14" s="329">
        <f>'BAR BB| Open rates'!BB14*0.87*0.9</f>
        <v>30302.100000000002</v>
      </c>
      <c r="BC14" s="329">
        <f>'BAR BB| Open rates'!BC14*0.87*0.9</f>
        <v>30302.100000000002</v>
      </c>
      <c r="BD14" s="329">
        <f>'BAR BB| Open rates'!BD14*0.87*0.9</f>
        <v>30302.100000000002</v>
      </c>
      <c r="BE14" s="329">
        <f>'BAR BB| Open rates'!BE14*0.87*0.9</f>
        <v>30302.100000000002</v>
      </c>
      <c r="BF14" s="329">
        <f>'BAR BB| Open rates'!BF14*0.87*0.9</f>
        <v>31868.100000000002</v>
      </c>
      <c r="BG14" s="329">
        <f>'BAR BB| Open rates'!BG14*0.87*0.9</f>
        <v>31868.100000000002</v>
      </c>
      <c r="BH14" s="329">
        <f>'BAR BB| Open rates'!BH14*0.87*0.9</f>
        <v>27796.5</v>
      </c>
      <c r="BI14" s="329">
        <f>'BAR BB| Open rates'!BI14*0.87*0.9</f>
        <v>27796.5</v>
      </c>
      <c r="BJ14" s="329">
        <f>'BAR BB| Open rates'!BJ14*0.87*0.9</f>
        <v>27796.5</v>
      </c>
      <c r="BK14" s="329">
        <f>'BAR BB| Open rates'!BK14*0.87*0.9</f>
        <v>27796.5</v>
      </c>
      <c r="BL14" s="329">
        <f>'BAR BB| Open rates'!BL14*0.87*0.9</f>
        <v>27796.5</v>
      </c>
      <c r="BM14" s="329">
        <f>'BAR BB| Open rates'!BM14*0.87*0.9</f>
        <v>28736.100000000002</v>
      </c>
      <c r="BN14" s="329">
        <f>'BAR BB| Open rates'!BN14*0.87*0.9</f>
        <v>28736.100000000002</v>
      </c>
      <c r="BO14" s="329">
        <f>'BAR BB| Open rates'!BO14*0.87*0.9</f>
        <v>27013.5</v>
      </c>
      <c r="BP14" s="329">
        <f>'BAR BB| Open rates'!BP14*0.87*0.9</f>
        <v>27013.5</v>
      </c>
      <c r="BQ14" s="329">
        <f>'BAR BB| Open rates'!BQ14*0.87*0.9</f>
        <v>28736.100000000002</v>
      </c>
      <c r="BR14" s="329">
        <f>'BAR BB| Open rates'!BR14*0.87*0.9</f>
        <v>28736.100000000002</v>
      </c>
      <c r="BS14" s="329">
        <f>'BAR BB| Open rates'!BS14*0.87*0.9</f>
        <v>28736.100000000002</v>
      </c>
      <c r="BT14" s="329">
        <f>'BAR BB| Open rates'!BT14*0.87*0.9</f>
        <v>28736.100000000002</v>
      </c>
      <c r="BU14" s="329">
        <f>'BAR BB| Open rates'!BU14*0.87*0.9</f>
        <v>28736.100000000002</v>
      </c>
      <c r="BV14" s="329">
        <f>'BAR BB| Open rates'!BV14*0.87*0.9</f>
        <v>27013.5</v>
      </c>
      <c r="BW14" s="329">
        <f>'BAR BB| Open rates'!BW14*0.87*0.9</f>
        <v>27013.5</v>
      </c>
      <c r="BX14" s="329">
        <f>'BAR BB| Open rates'!BX14*0.87*0.9</f>
        <v>27013.5</v>
      </c>
      <c r="BY14" s="329">
        <f>'BAR BB| Open rates'!BY14*0.87*0.9</f>
        <v>27013.5</v>
      </c>
      <c r="BZ14" s="329">
        <f>'BAR BB| Open rates'!BZ14*0.87*0.9</f>
        <v>27013.5</v>
      </c>
      <c r="CA14" s="329">
        <f>'BAR BB| Open rates'!CA14*0.87*0.9</f>
        <v>28736.100000000002</v>
      </c>
      <c r="CB14" s="329">
        <f>'BAR BB| Open rates'!CB14*0.87*0.9</f>
        <v>28736.100000000002</v>
      </c>
      <c r="CC14" s="329">
        <f>'BAR BB| Open rates'!CC14*0.87*0.9</f>
        <v>27013.5</v>
      </c>
      <c r="CD14" s="329">
        <f>'BAR BB| Open rates'!CD14*0.87*0.9</f>
        <v>27013.5</v>
      </c>
      <c r="CE14" s="329">
        <f>'BAR BB| Open rates'!CE14*0.87*0.9</f>
        <v>27013.5</v>
      </c>
      <c r="CF14" s="329">
        <f>'BAR BB| Open rates'!CF14*0.87*0.9</f>
        <v>27013.5</v>
      </c>
      <c r="CG14" s="329">
        <f>'BAR BB| Open rates'!CG14*0.87*0.9</f>
        <v>27013.5</v>
      </c>
      <c r="CH14" s="329">
        <f>'BAR BB| Open rates'!CH14*0.87*0.9</f>
        <v>28736.100000000002</v>
      </c>
      <c r="CI14" s="329">
        <f>'BAR BB| Open rates'!CI14*0.87*0.9</f>
        <v>28736.100000000002</v>
      </c>
      <c r="CJ14" s="329">
        <f>'BAR BB| Open rates'!CJ14*0.87*0.9</f>
        <v>27013.5</v>
      </c>
      <c r="CK14" s="329">
        <f>'BAR BB| Open rates'!CK14*0.87*0.9</f>
        <v>27013.5</v>
      </c>
      <c r="CL14" s="329">
        <f>'BAR BB| Open rates'!CL14*0.87*0.9</f>
        <v>27013.5</v>
      </c>
      <c r="CM14" s="329">
        <f>'BAR BB| Open rates'!CM14*0.87*0.9</f>
        <v>27013.5</v>
      </c>
      <c r="CN14" s="329">
        <f>'BAR BB| Open rates'!CN14*0.87*0.9</f>
        <v>27013.5</v>
      </c>
      <c r="CO14" s="329">
        <f>'BAR BB| Open rates'!CO14*0.87*0.9</f>
        <v>28736.100000000002</v>
      </c>
      <c r="CP14" s="329">
        <f>'BAR BB| Open rates'!CP14*0.87*0.9</f>
        <v>28736.100000000002</v>
      </c>
      <c r="CQ14" s="329">
        <f>'BAR BB| Open rates'!CQ14*0.87*0.9</f>
        <v>27013.5</v>
      </c>
      <c r="CR14" s="329">
        <f>'BAR BB| Open rates'!CR14*0.87*0.9</f>
        <v>27013.5</v>
      </c>
      <c r="CS14" s="329">
        <f>'BAR BB| Open rates'!CS14*0.87*0.9</f>
        <v>27013.5</v>
      </c>
      <c r="CT14" s="329">
        <f>'BAR BB| Open rates'!CT14*0.87*0.9</f>
        <v>27013.5</v>
      </c>
      <c r="CU14" s="329">
        <f>'BAR BB| Open rates'!CU14*0.87*0.9</f>
        <v>24899.4</v>
      </c>
      <c r="CV14" s="329">
        <f>'BAR BB| Open rates'!CV14*0.87*0.9</f>
        <v>24899.4</v>
      </c>
      <c r="CW14" s="329">
        <f>'BAR BB| Open rates'!CW14*0.87*0.9</f>
        <v>24899.4</v>
      </c>
      <c r="CX14" s="329">
        <f>'BAR BB| Open rates'!CX14*0.87*0.9</f>
        <v>23333.4</v>
      </c>
      <c r="CY14" s="329">
        <f>'BAR BB| Open rates'!CY14*0.87*0.9</f>
        <v>23333.4</v>
      </c>
      <c r="CZ14" s="329">
        <f>'BAR BB| Open rates'!CZ14*0.87*0.9</f>
        <v>23333.4</v>
      </c>
      <c r="DA14" s="329">
        <f>'BAR BB| Open rates'!DA14*0.87*0.9</f>
        <v>23333.4</v>
      </c>
      <c r="DB14" s="329">
        <f>'BAR BB| Open rates'!DB14*0.87*0.9</f>
        <v>23333.4</v>
      </c>
      <c r="DC14" s="329">
        <f>'BAR BB| Open rates'!DC14*0.87*0.9</f>
        <v>24899.4</v>
      </c>
      <c r="DD14" s="329">
        <f>'BAR BB| Open rates'!DD14*0.87*0.9</f>
        <v>24899.4</v>
      </c>
      <c r="DE14" s="329">
        <f>'BAR BB| Open rates'!DE14*0.87*0.9</f>
        <v>23333.4</v>
      </c>
      <c r="DF14" s="329">
        <f>'BAR BB| Open rates'!DF14*0.87*0.9</f>
        <v>23333.4</v>
      </c>
      <c r="DG14" s="329">
        <f>'BAR BB| Open rates'!DG14*0.87*0.9</f>
        <v>23333.4</v>
      </c>
      <c r="DH14" s="329">
        <f>'BAR BB| Open rates'!DH14*0.87*0.9</f>
        <v>23333.4</v>
      </c>
      <c r="DI14" s="329">
        <f>'BAR BB| Open rates'!DI14*0.87*0.9</f>
        <v>23333.4</v>
      </c>
      <c r="DJ14" s="329">
        <f>'BAR BB| Open rates'!DJ14*0.87*0.9</f>
        <v>24899.4</v>
      </c>
      <c r="DK14" s="329">
        <f>'BAR BB| Open rates'!DK14*0.87*0.9</f>
        <v>24899.4</v>
      </c>
      <c r="DL14" s="329">
        <f>'BAR BB| Open rates'!DL14*0.87*0.9</f>
        <v>23333.4</v>
      </c>
      <c r="DM14" s="329">
        <f>'BAR BB| Open rates'!DM14*0.87*0.9</f>
        <v>23333.4</v>
      </c>
      <c r="DN14" s="329">
        <f>'BAR BB| Open rates'!DN14*0.87*0.9</f>
        <v>23333.4</v>
      </c>
      <c r="DO14" s="329">
        <f>'BAR BB| Open rates'!DO14*0.87*0.9</f>
        <v>23333.4</v>
      </c>
      <c r="DP14" s="329">
        <f>'BAR BB| Open rates'!DP14*0.87*0.9</f>
        <v>23333.4</v>
      </c>
      <c r="DQ14" s="329">
        <f>'BAR BB| Open rates'!DQ14*0.87*0.9</f>
        <v>24899.4</v>
      </c>
      <c r="DR14" s="329">
        <f>'BAR BB| Open rates'!DR14*0.87*0.9</f>
        <v>24899.4</v>
      </c>
      <c r="DS14" s="329">
        <f>'BAR BB| Open rates'!DS14*0.87*0.9</f>
        <v>23333.4</v>
      </c>
      <c r="DT14" s="329">
        <f>'BAR BB| Open rates'!DT14*0.87*0.9</f>
        <v>23333.4</v>
      </c>
      <c r="DU14" s="329">
        <f>'BAR BB| Open rates'!DU14*0.87*0.9</f>
        <v>23333.4</v>
      </c>
      <c r="DV14" s="329">
        <f>'BAR BB| Open rates'!DV14*0.87*0.9</f>
        <v>23333.4</v>
      </c>
      <c r="DW14" s="329">
        <f>'BAR BB| Open rates'!DW14*0.87*0.9</f>
        <v>23333.4</v>
      </c>
      <c r="DX14" s="329">
        <f>'BAR BB| Open rates'!DX14*0.87*0.9</f>
        <v>24899.4</v>
      </c>
      <c r="DY14" s="329">
        <f>'BAR BB| Open rates'!DY14*0.87*0.9</f>
        <v>24899.4</v>
      </c>
      <c r="DZ14" s="329">
        <f>'BAR BB| Open rates'!DZ14*0.87*0.9</f>
        <v>26230.5</v>
      </c>
      <c r="EA14" s="329">
        <f>'BAR BB| Open rates'!EA14*0.87*0.9</f>
        <v>26230.5</v>
      </c>
      <c r="EB14" s="329">
        <f>'BAR BB| Open rates'!EB14*0.87*0.9</f>
        <v>26230.5</v>
      </c>
      <c r="EC14" s="329">
        <f>'BAR BB| Open rates'!EC14*0.87*0.9</f>
        <v>27953.100000000002</v>
      </c>
      <c r="ED14" s="329">
        <f>'BAR BB| Open rates'!ED14*0.87*0.9</f>
        <v>27953.100000000002</v>
      </c>
      <c r="EE14" s="329">
        <f>'BAR BB| Open rates'!EE14*0.87*0.9</f>
        <v>27953.100000000002</v>
      </c>
      <c r="EF14" s="329">
        <f>'BAR BB| Open rates'!EF14*0.87*0.9</f>
        <v>27953.100000000002</v>
      </c>
      <c r="EG14" s="329">
        <f>'BAR BB| Open rates'!EG14*0.87*0.9</f>
        <v>22550.400000000001</v>
      </c>
      <c r="EH14" s="329">
        <f>'BAR BB| Open rates'!EH14*0.87*0.9</f>
        <v>20984.400000000001</v>
      </c>
      <c r="EI14" s="329">
        <f>'BAR BB| Open rates'!EI14*0.87*0.9</f>
        <v>20984.400000000001</v>
      </c>
      <c r="EJ14" s="329">
        <f>'BAR BB| Open rates'!EJ14*0.87*0.9</f>
        <v>20984.400000000001</v>
      </c>
      <c r="EK14" s="329">
        <f>'BAR BB| Open rates'!EK14*0.87*0.9</f>
        <v>20984.400000000001</v>
      </c>
      <c r="EL14" s="329">
        <f>'BAR BB| Open rates'!EL14*0.87*0.9</f>
        <v>21767.4</v>
      </c>
      <c r="EM14" s="329">
        <f>'BAR BB| Open rates'!EM14*0.87*0.9</f>
        <v>21767.4</v>
      </c>
      <c r="EN14" s="329">
        <f>'BAR BB| Open rates'!EN14*0.87*0.9</f>
        <v>20984.400000000001</v>
      </c>
      <c r="EO14" s="329">
        <f>'BAR BB| Open rates'!EO14*0.87*0.9</f>
        <v>20984.400000000001</v>
      </c>
      <c r="EP14" s="329">
        <f>'BAR BB| Open rates'!EP14*0.87*0.9</f>
        <v>20984.400000000001</v>
      </c>
      <c r="EQ14" s="329">
        <f>'BAR BB| Open rates'!EQ14*0.87*0.9</f>
        <v>20984.400000000001</v>
      </c>
      <c r="ER14" s="329">
        <f>'BAR BB| Open rates'!ER14*0.87*0.9</f>
        <v>20984.400000000001</v>
      </c>
      <c r="ES14" s="329">
        <f>'BAR BB| Open rates'!ES14*0.87*0.9</f>
        <v>21767.4</v>
      </c>
      <c r="ET14" s="329">
        <f>'BAR BB| Open rates'!ET14*0.87*0.9</f>
        <v>21767.4</v>
      </c>
      <c r="EU14" s="329">
        <f>'BAR BB| Open rates'!EU14*0.87*0.9</f>
        <v>20984.400000000001</v>
      </c>
      <c r="EV14" s="329">
        <f>'BAR BB| Open rates'!EV14*0.87*0.9</f>
        <v>20984.400000000001</v>
      </c>
      <c r="EW14" s="329">
        <f>'BAR BB| Open rates'!EW14*0.87*0.9</f>
        <v>20984.400000000001</v>
      </c>
      <c r="EX14" s="329">
        <f>'BAR BB| Open rates'!EX14*0.87*0.9</f>
        <v>20984.400000000001</v>
      </c>
      <c r="EY14" s="329">
        <f>'BAR BB| Open rates'!EY14*0.87*0.9</f>
        <v>20984.400000000001</v>
      </c>
      <c r="EZ14" s="329">
        <f>'BAR BB| Open rates'!EZ14*0.87*0.9</f>
        <v>21767.4</v>
      </c>
      <c r="FA14" s="329">
        <f>'BAR BB| Open rates'!FA14*0.87*0.9</f>
        <v>21767.4</v>
      </c>
      <c r="FB14" s="329">
        <f>'BAR BB| Open rates'!FB14*0.87*0.9</f>
        <v>20984.400000000001</v>
      </c>
      <c r="FC14" s="329">
        <f>'BAR BB| Open rates'!FC14*0.87*0.9</f>
        <v>20984.400000000001</v>
      </c>
      <c r="FD14" s="329">
        <f>'BAR BB| Open rates'!FD14*0.87*0.9</f>
        <v>20984.400000000001</v>
      </c>
      <c r="FE14" s="329">
        <f>'BAR BB| Open rates'!FE14*0.87*0.9</f>
        <v>20984.400000000001</v>
      </c>
      <c r="FF14" s="329">
        <f>'BAR BB| Open rates'!FF14*0.87*0.9</f>
        <v>20984.400000000001</v>
      </c>
      <c r="FG14" s="329">
        <f>'BAR BB| Open rates'!FG14*0.87*0.9</f>
        <v>21767.4</v>
      </c>
      <c r="FH14" s="329">
        <f>'BAR BB| Open rates'!FH14*0.87*0.9</f>
        <v>21767.4</v>
      </c>
      <c r="FI14" s="329">
        <f>'BAR BB| Open rates'!FI14*0.87*0.9</f>
        <v>20984.400000000001</v>
      </c>
      <c r="FJ14" s="329">
        <f>'BAR BB| Open rates'!FJ14*0.87*0.9</f>
        <v>20984.400000000001</v>
      </c>
      <c r="FK14" s="329">
        <f>'BAR BB| Open rates'!FK14*0.87*0.9</f>
        <v>20984.400000000001</v>
      </c>
      <c r="FL14" s="329">
        <f>'BAR BB| Open rates'!FL14*0.87*0.9</f>
        <v>20984.400000000001</v>
      </c>
      <c r="FM14" s="329">
        <f>'BAR BB| Open rates'!FM14*0.87*0.9</f>
        <v>20984.400000000001</v>
      </c>
      <c r="FN14" s="329">
        <f>'BAR BB| Open rates'!FN14*0.87*0.9</f>
        <v>21767.4</v>
      </c>
      <c r="FO14" s="329">
        <f>'BAR BB| Open rates'!FO14*0.87*0.9</f>
        <v>21767.4</v>
      </c>
      <c r="FP14" s="329">
        <f>'BAR BB| Open rates'!FP14*0.87*0.9</f>
        <v>20984.400000000001</v>
      </c>
      <c r="FQ14" s="329">
        <f>'BAR BB| Open rates'!FQ14*0.87*0.9</f>
        <v>20984.400000000001</v>
      </c>
      <c r="FR14" s="329">
        <f>'BAR BB| Open rates'!FR14*0.87*0.9</f>
        <v>20984.400000000001</v>
      </c>
      <c r="FS14" s="329">
        <f>'BAR BB| Open rates'!FS14*0.87*0.9</f>
        <v>20984.400000000001</v>
      </c>
      <c r="FT14" s="329">
        <f>'BAR BB| Open rates'!FT14*0.87*0.9</f>
        <v>20984.400000000001</v>
      </c>
      <c r="FU14" s="329">
        <f>'BAR BB| Open rates'!FU14*0.87*0.9</f>
        <v>21767.4</v>
      </c>
      <c r="FV14" s="329">
        <f>'BAR BB| Open rates'!FV14*0.87*0.9</f>
        <v>21767.4</v>
      </c>
      <c r="FW14" s="329">
        <f>'BAR BB| Open rates'!FW14*0.87*0.9</f>
        <v>24664.5</v>
      </c>
      <c r="FX14" s="329">
        <f>'BAR BB| Open rates'!FX14*0.87*0.9</f>
        <v>24664.5</v>
      </c>
      <c r="FY14" s="329">
        <f>'BAR BB| Open rates'!FY14*0.87*0.9</f>
        <v>24664.5</v>
      </c>
      <c r="FZ14" s="329">
        <f>'BAR BB| Open rates'!FZ14*0.87*0.9</f>
        <v>24664.5</v>
      </c>
      <c r="GA14" s="329">
        <f>'BAR BB| Open rates'!GA14*0.87*0.9</f>
        <v>24664.5</v>
      </c>
      <c r="GB14" s="329">
        <f>'BAR BB| Open rates'!GB14*0.87*0.9</f>
        <v>26387.100000000002</v>
      </c>
      <c r="GC14" s="329">
        <f>'BAR BB| Open rates'!GC14*0.87*0.9</f>
        <v>26387.100000000002</v>
      </c>
      <c r="GD14" s="329">
        <f>'BAR BB| Open rates'!GD14*0.87*0.9</f>
        <v>26387.100000000002</v>
      </c>
      <c r="GE14" s="329">
        <f>'BAR BB| Open rates'!GE14*0.87*0.9</f>
        <v>26387.100000000002</v>
      </c>
    </row>
    <row r="15" spans="1:187" s="36" customFormat="1" ht="12" customHeight="1" x14ac:dyDescent="0.2">
      <c r="A15" s="237">
        <v>2</v>
      </c>
      <c r="B15" s="329">
        <f>'BAR BB| Open rates'!B15*0.87*0.9</f>
        <v>33199.200000000004</v>
      </c>
      <c r="C15" s="329">
        <f>'BAR BB| Open rates'!C15*0.87*0.9</f>
        <v>33199.200000000004</v>
      </c>
      <c r="D15" s="329">
        <f>'BAR BB| Open rates'!D15*0.87*0.9</f>
        <v>31085.100000000002</v>
      </c>
      <c r="E15" s="329">
        <f>'BAR BB| Open rates'!E15*0.87*0.9</f>
        <v>31085.100000000002</v>
      </c>
      <c r="F15" s="329">
        <f>'BAR BB| Open rates'!F15*0.87*0.9</f>
        <v>29362.5</v>
      </c>
      <c r="G15" s="329">
        <f>'BAR BB| Open rates'!G15*0.87*0.9</f>
        <v>31085.100000000002</v>
      </c>
      <c r="H15" s="329">
        <f>'BAR BB| Open rates'!H15*0.87*0.9</f>
        <v>31085.100000000002</v>
      </c>
      <c r="I15" s="329">
        <f>'BAR BB| Open rates'!I15*0.87*0.9</f>
        <v>32651.100000000002</v>
      </c>
      <c r="J15" s="329">
        <f>'BAR BB| Open rates'!J15*0.87*0.9</f>
        <v>32651.100000000002</v>
      </c>
      <c r="K15" s="329">
        <f>'BAR BB| Open rates'!K15*0.87*0.9</f>
        <v>31085.100000000002</v>
      </c>
      <c r="L15" s="329">
        <f>'BAR BB| Open rates'!L15*0.87*0.9</f>
        <v>31085.100000000002</v>
      </c>
      <c r="M15" s="329">
        <f>'BAR BB| Open rates'!M15*0.87*0.9</f>
        <v>31085.100000000002</v>
      </c>
      <c r="N15" s="329">
        <f>'BAR BB| Open rates'!N15*0.87*0.9</f>
        <v>31085.100000000002</v>
      </c>
      <c r="O15" s="329">
        <f>'BAR BB| Open rates'!O15*0.87*0.9</f>
        <v>31085.100000000002</v>
      </c>
      <c r="P15" s="329">
        <f>'BAR BB| Open rates'!P15*0.87*0.9</f>
        <v>32651.100000000002</v>
      </c>
      <c r="Q15" s="329">
        <f>'BAR BB| Open rates'!Q15*0.87*0.9</f>
        <v>32651.100000000002</v>
      </c>
      <c r="R15" s="329">
        <f>'BAR BB| Open rates'!R15*0.87*0.9</f>
        <v>32651.100000000002</v>
      </c>
      <c r="S15" s="329">
        <f>'BAR BB| Open rates'!S15*0.87*0.9</f>
        <v>32651.100000000002</v>
      </c>
      <c r="T15" s="329">
        <f>'BAR BB| Open rates'!T15*0.87*0.9</f>
        <v>32651.100000000002</v>
      </c>
      <c r="U15" s="329">
        <f>'BAR BB| Open rates'!U15*0.87*0.9</f>
        <v>32651.100000000002</v>
      </c>
      <c r="V15" s="329">
        <f>'BAR BB| Open rates'!V15*0.87*0.9</f>
        <v>32651.100000000002</v>
      </c>
      <c r="W15" s="329">
        <f>'BAR BB| Open rates'!W15*0.87*0.9</f>
        <v>34217.1</v>
      </c>
      <c r="X15" s="329">
        <f>'BAR BB| Open rates'!X15*0.87*0.9</f>
        <v>34217.1</v>
      </c>
      <c r="Y15" s="329">
        <f>'BAR BB| Open rates'!Y15*0.87*0.9</f>
        <v>32651.100000000002</v>
      </c>
      <c r="Z15" s="329">
        <f>'BAR BB| Open rates'!Z15*0.87*0.9</f>
        <v>32651.100000000002</v>
      </c>
      <c r="AA15" s="329">
        <f>'BAR BB| Open rates'!AA15*0.87*0.9</f>
        <v>32651.100000000002</v>
      </c>
      <c r="AB15" s="329">
        <f>'BAR BB| Open rates'!AB15*0.87*0.9</f>
        <v>32651.100000000002</v>
      </c>
      <c r="AC15" s="329">
        <f>'BAR BB| Open rates'!AC15*0.87*0.9</f>
        <v>32651.100000000002</v>
      </c>
      <c r="AD15" s="329">
        <f>'BAR BB| Open rates'!AD15*0.87*0.9</f>
        <v>34217.1</v>
      </c>
      <c r="AE15" s="329">
        <f>'BAR BB| Open rates'!AE15*0.87*0.9</f>
        <v>34217.1</v>
      </c>
      <c r="AF15" s="329">
        <f>'BAR BB| Open rates'!AF15*0.87*0.9</f>
        <v>32651.100000000002</v>
      </c>
      <c r="AG15" s="329">
        <f>'BAR BB| Open rates'!AG15*0.87*0.9</f>
        <v>32651.100000000002</v>
      </c>
      <c r="AH15" s="329">
        <f>'BAR BB| Open rates'!AH15*0.87*0.9</f>
        <v>32651.100000000002</v>
      </c>
      <c r="AI15" s="329">
        <f>'BAR BB| Open rates'!AI15*0.87*0.9</f>
        <v>32651.100000000002</v>
      </c>
      <c r="AJ15" s="329">
        <f>'BAR BB| Open rates'!AJ15*0.87*0.9</f>
        <v>32651.100000000002</v>
      </c>
      <c r="AK15" s="329">
        <f>'BAR BB| Open rates'!AK15*0.87*0.9</f>
        <v>34217.1</v>
      </c>
      <c r="AL15" s="329">
        <f>'BAR BB| Open rates'!AL15*0.87*0.9</f>
        <v>34217.1</v>
      </c>
      <c r="AM15" s="329">
        <f>'BAR BB| Open rates'!AM15*0.87*0.9</f>
        <v>32651.100000000002</v>
      </c>
      <c r="AN15" s="329">
        <f>'BAR BB| Open rates'!AN15*0.87*0.9</f>
        <v>32651.100000000002</v>
      </c>
      <c r="AO15" s="329">
        <f>'BAR BB| Open rates'!AO15*0.87*0.9</f>
        <v>32651.100000000002</v>
      </c>
      <c r="AP15" s="329">
        <f>'BAR BB| Open rates'!AP15*0.87*0.9</f>
        <v>32651.100000000002</v>
      </c>
      <c r="AQ15" s="329">
        <f>'BAR BB| Open rates'!AQ15*0.87*0.9</f>
        <v>32651.100000000002</v>
      </c>
      <c r="AR15" s="329">
        <f>'BAR BB| Open rates'!AR15*0.87*0.9</f>
        <v>34217.1</v>
      </c>
      <c r="AS15" s="329">
        <f>'BAR BB| Open rates'!AS15*0.87*0.9</f>
        <v>34217.1</v>
      </c>
      <c r="AT15" s="329">
        <f>'BAR BB| Open rates'!AT15*0.87*0.9</f>
        <v>32651.100000000002</v>
      </c>
      <c r="AU15" s="329">
        <f>'BAR BB| Open rates'!AU15*0.87*0.9</f>
        <v>32651.100000000002</v>
      </c>
      <c r="AV15" s="329">
        <f>'BAR BB| Open rates'!AV15*0.87*0.9</f>
        <v>32651.100000000002</v>
      </c>
      <c r="AW15" s="329">
        <f>'BAR BB| Open rates'!AW15*0.87*0.9</f>
        <v>32651.100000000002</v>
      </c>
      <c r="AX15" s="329">
        <f>'BAR BB| Open rates'!AX15*0.87*0.9</f>
        <v>32651.100000000002</v>
      </c>
      <c r="AY15" s="329">
        <f>'BAR BB| Open rates'!AY15*0.87*0.9</f>
        <v>34217.1</v>
      </c>
      <c r="AZ15" s="329">
        <f>'BAR BB| Open rates'!AZ15*0.87*0.9</f>
        <v>34217.1</v>
      </c>
      <c r="BA15" s="329">
        <f>'BAR BB| Open rates'!BA15*0.87*0.9</f>
        <v>32651.100000000002</v>
      </c>
      <c r="BB15" s="329">
        <f>'BAR BB| Open rates'!BB15*0.87*0.9</f>
        <v>32651.100000000002</v>
      </c>
      <c r="BC15" s="329">
        <f>'BAR BB| Open rates'!BC15*0.87*0.9</f>
        <v>32651.100000000002</v>
      </c>
      <c r="BD15" s="329">
        <f>'BAR BB| Open rates'!BD15*0.87*0.9</f>
        <v>32651.100000000002</v>
      </c>
      <c r="BE15" s="329">
        <f>'BAR BB| Open rates'!BE15*0.87*0.9</f>
        <v>32651.100000000002</v>
      </c>
      <c r="BF15" s="329">
        <f>'BAR BB| Open rates'!BF15*0.87*0.9</f>
        <v>34217.1</v>
      </c>
      <c r="BG15" s="329">
        <f>'BAR BB| Open rates'!BG15*0.87*0.9</f>
        <v>34217.1</v>
      </c>
      <c r="BH15" s="329">
        <f>'BAR BB| Open rates'!BH15*0.87*0.9</f>
        <v>30145.5</v>
      </c>
      <c r="BI15" s="329">
        <f>'BAR BB| Open rates'!BI15*0.87*0.9</f>
        <v>30145.5</v>
      </c>
      <c r="BJ15" s="329">
        <f>'BAR BB| Open rates'!BJ15*0.87*0.9</f>
        <v>30145.5</v>
      </c>
      <c r="BK15" s="329">
        <f>'BAR BB| Open rates'!BK15*0.87*0.9</f>
        <v>30145.5</v>
      </c>
      <c r="BL15" s="329">
        <f>'BAR BB| Open rates'!BL15*0.87*0.9</f>
        <v>30145.5</v>
      </c>
      <c r="BM15" s="329">
        <f>'BAR BB| Open rates'!BM15*0.87*0.9</f>
        <v>31085.100000000002</v>
      </c>
      <c r="BN15" s="329">
        <f>'BAR BB| Open rates'!BN15*0.87*0.9</f>
        <v>31085.100000000002</v>
      </c>
      <c r="BO15" s="329">
        <f>'BAR BB| Open rates'!BO15*0.87*0.9</f>
        <v>29362.5</v>
      </c>
      <c r="BP15" s="329">
        <f>'BAR BB| Open rates'!BP15*0.87*0.9</f>
        <v>29362.5</v>
      </c>
      <c r="BQ15" s="329">
        <f>'BAR BB| Open rates'!BQ15*0.87*0.9</f>
        <v>31085.100000000002</v>
      </c>
      <c r="BR15" s="329">
        <f>'BAR BB| Open rates'!BR15*0.87*0.9</f>
        <v>31085.100000000002</v>
      </c>
      <c r="BS15" s="329">
        <f>'BAR BB| Open rates'!BS15*0.87*0.9</f>
        <v>31085.100000000002</v>
      </c>
      <c r="BT15" s="329">
        <f>'BAR BB| Open rates'!BT15*0.87*0.9</f>
        <v>31085.100000000002</v>
      </c>
      <c r="BU15" s="329">
        <f>'BAR BB| Open rates'!BU15*0.87*0.9</f>
        <v>31085.100000000002</v>
      </c>
      <c r="BV15" s="329">
        <f>'BAR BB| Open rates'!BV15*0.87*0.9</f>
        <v>29362.5</v>
      </c>
      <c r="BW15" s="329">
        <f>'BAR BB| Open rates'!BW15*0.87*0.9</f>
        <v>29362.5</v>
      </c>
      <c r="BX15" s="329">
        <f>'BAR BB| Open rates'!BX15*0.87*0.9</f>
        <v>29362.5</v>
      </c>
      <c r="BY15" s="329">
        <f>'BAR BB| Open rates'!BY15*0.87*0.9</f>
        <v>29362.5</v>
      </c>
      <c r="BZ15" s="329">
        <f>'BAR BB| Open rates'!BZ15*0.87*0.9</f>
        <v>29362.5</v>
      </c>
      <c r="CA15" s="329">
        <f>'BAR BB| Open rates'!CA15*0.87*0.9</f>
        <v>31085.100000000002</v>
      </c>
      <c r="CB15" s="329">
        <f>'BAR BB| Open rates'!CB15*0.87*0.9</f>
        <v>31085.100000000002</v>
      </c>
      <c r="CC15" s="329">
        <f>'BAR BB| Open rates'!CC15*0.87*0.9</f>
        <v>29362.5</v>
      </c>
      <c r="CD15" s="329">
        <f>'BAR BB| Open rates'!CD15*0.87*0.9</f>
        <v>29362.5</v>
      </c>
      <c r="CE15" s="329">
        <f>'BAR BB| Open rates'!CE15*0.87*0.9</f>
        <v>29362.5</v>
      </c>
      <c r="CF15" s="329">
        <f>'BAR BB| Open rates'!CF15*0.87*0.9</f>
        <v>29362.5</v>
      </c>
      <c r="CG15" s="329">
        <f>'BAR BB| Open rates'!CG15*0.87*0.9</f>
        <v>29362.5</v>
      </c>
      <c r="CH15" s="329">
        <f>'BAR BB| Open rates'!CH15*0.87*0.9</f>
        <v>31085.100000000002</v>
      </c>
      <c r="CI15" s="329">
        <f>'BAR BB| Open rates'!CI15*0.87*0.9</f>
        <v>31085.100000000002</v>
      </c>
      <c r="CJ15" s="329">
        <f>'BAR BB| Open rates'!CJ15*0.87*0.9</f>
        <v>29362.5</v>
      </c>
      <c r="CK15" s="329">
        <f>'BAR BB| Open rates'!CK15*0.87*0.9</f>
        <v>29362.5</v>
      </c>
      <c r="CL15" s="329">
        <f>'BAR BB| Open rates'!CL15*0.87*0.9</f>
        <v>29362.5</v>
      </c>
      <c r="CM15" s="329">
        <f>'BAR BB| Open rates'!CM15*0.87*0.9</f>
        <v>29362.5</v>
      </c>
      <c r="CN15" s="329">
        <f>'BAR BB| Open rates'!CN15*0.87*0.9</f>
        <v>29362.5</v>
      </c>
      <c r="CO15" s="329">
        <f>'BAR BB| Open rates'!CO15*0.87*0.9</f>
        <v>31085.100000000002</v>
      </c>
      <c r="CP15" s="329">
        <f>'BAR BB| Open rates'!CP15*0.87*0.9</f>
        <v>31085.100000000002</v>
      </c>
      <c r="CQ15" s="329">
        <f>'BAR BB| Open rates'!CQ15*0.87*0.9</f>
        <v>29362.5</v>
      </c>
      <c r="CR15" s="329">
        <f>'BAR BB| Open rates'!CR15*0.87*0.9</f>
        <v>29362.5</v>
      </c>
      <c r="CS15" s="329">
        <f>'BAR BB| Open rates'!CS15*0.87*0.9</f>
        <v>29362.5</v>
      </c>
      <c r="CT15" s="329">
        <f>'BAR BB| Open rates'!CT15*0.87*0.9</f>
        <v>29362.5</v>
      </c>
      <c r="CU15" s="329">
        <f>'BAR BB| Open rates'!CU15*0.87*0.9</f>
        <v>27248.400000000001</v>
      </c>
      <c r="CV15" s="329">
        <f>'BAR BB| Open rates'!CV15*0.87*0.9</f>
        <v>27248.400000000001</v>
      </c>
      <c r="CW15" s="329">
        <f>'BAR BB| Open rates'!CW15*0.87*0.9</f>
        <v>27248.400000000001</v>
      </c>
      <c r="CX15" s="329">
        <f>'BAR BB| Open rates'!CX15*0.87*0.9</f>
        <v>25682.400000000001</v>
      </c>
      <c r="CY15" s="329">
        <f>'BAR BB| Open rates'!CY15*0.87*0.9</f>
        <v>25682.400000000001</v>
      </c>
      <c r="CZ15" s="329">
        <f>'BAR BB| Open rates'!CZ15*0.87*0.9</f>
        <v>25682.400000000001</v>
      </c>
      <c r="DA15" s="329">
        <f>'BAR BB| Open rates'!DA15*0.87*0.9</f>
        <v>25682.400000000001</v>
      </c>
      <c r="DB15" s="329">
        <f>'BAR BB| Open rates'!DB15*0.87*0.9</f>
        <v>25682.400000000001</v>
      </c>
      <c r="DC15" s="329">
        <f>'BAR BB| Open rates'!DC15*0.87*0.9</f>
        <v>27248.400000000001</v>
      </c>
      <c r="DD15" s="329">
        <f>'BAR BB| Open rates'!DD15*0.87*0.9</f>
        <v>27248.400000000001</v>
      </c>
      <c r="DE15" s="329">
        <f>'BAR BB| Open rates'!DE15*0.87*0.9</f>
        <v>25682.400000000001</v>
      </c>
      <c r="DF15" s="329">
        <f>'BAR BB| Open rates'!DF15*0.87*0.9</f>
        <v>25682.400000000001</v>
      </c>
      <c r="DG15" s="329">
        <f>'BAR BB| Open rates'!DG15*0.87*0.9</f>
        <v>25682.400000000001</v>
      </c>
      <c r="DH15" s="329">
        <f>'BAR BB| Open rates'!DH15*0.87*0.9</f>
        <v>25682.400000000001</v>
      </c>
      <c r="DI15" s="329">
        <f>'BAR BB| Open rates'!DI15*0.87*0.9</f>
        <v>25682.400000000001</v>
      </c>
      <c r="DJ15" s="329">
        <f>'BAR BB| Open rates'!DJ15*0.87*0.9</f>
        <v>27248.400000000001</v>
      </c>
      <c r="DK15" s="329">
        <f>'BAR BB| Open rates'!DK15*0.87*0.9</f>
        <v>27248.400000000001</v>
      </c>
      <c r="DL15" s="329">
        <f>'BAR BB| Open rates'!DL15*0.87*0.9</f>
        <v>25682.400000000001</v>
      </c>
      <c r="DM15" s="329">
        <f>'BAR BB| Open rates'!DM15*0.87*0.9</f>
        <v>25682.400000000001</v>
      </c>
      <c r="DN15" s="329">
        <f>'BAR BB| Open rates'!DN15*0.87*0.9</f>
        <v>25682.400000000001</v>
      </c>
      <c r="DO15" s="329">
        <f>'BAR BB| Open rates'!DO15*0.87*0.9</f>
        <v>25682.400000000001</v>
      </c>
      <c r="DP15" s="329">
        <f>'BAR BB| Open rates'!DP15*0.87*0.9</f>
        <v>25682.400000000001</v>
      </c>
      <c r="DQ15" s="329">
        <f>'BAR BB| Open rates'!DQ15*0.87*0.9</f>
        <v>27248.400000000001</v>
      </c>
      <c r="DR15" s="329">
        <f>'BAR BB| Open rates'!DR15*0.87*0.9</f>
        <v>27248.400000000001</v>
      </c>
      <c r="DS15" s="329">
        <f>'BAR BB| Open rates'!DS15*0.87*0.9</f>
        <v>25682.400000000001</v>
      </c>
      <c r="DT15" s="329">
        <f>'BAR BB| Open rates'!DT15*0.87*0.9</f>
        <v>25682.400000000001</v>
      </c>
      <c r="DU15" s="329">
        <f>'BAR BB| Open rates'!DU15*0.87*0.9</f>
        <v>25682.400000000001</v>
      </c>
      <c r="DV15" s="329">
        <f>'BAR BB| Open rates'!DV15*0.87*0.9</f>
        <v>25682.400000000001</v>
      </c>
      <c r="DW15" s="329">
        <f>'BAR BB| Open rates'!DW15*0.87*0.9</f>
        <v>25682.400000000001</v>
      </c>
      <c r="DX15" s="329">
        <f>'BAR BB| Open rates'!DX15*0.87*0.9</f>
        <v>27248.400000000001</v>
      </c>
      <c r="DY15" s="329">
        <f>'BAR BB| Open rates'!DY15*0.87*0.9</f>
        <v>27248.400000000001</v>
      </c>
      <c r="DZ15" s="329">
        <f>'BAR BB| Open rates'!DZ15*0.87*0.9</f>
        <v>28579.5</v>
      </c>
      <c r="EA15" s="329">
        <f>'BAR BB| Open rates'!EA15*0.87*0.9</f>
        <v>28579.5</v>
      </c>
      <c r="EB15" s="329">
        <f>'BAR BB| Open rates'!EB15*0.87*0.9</f>
        <v>28579.5</v>
      </c>
      <c r="EC15" s="329">
        <f>'BAR BB| Open rates'!EC15*0.87*0.9</f>
        <v>30302.100000000002</v>
      </c>
      <c r="ED15" s="329">
        <f>'BAR BB| Open rates'!ED15*0.87*0.9</f>
        <v>30302.100000000002</v>
      </c>
      <c r="EE15" s="329">
        <f>'BAR BB| Open rates'!EE15*0.87*0.9</f>
        <v>30302.100000000002</v>
      </c>
      <c r="EF15" s="329">
        <f>'BAR BB| Open rates'!EF15*0.87*0.9</f>
        <v>30302.100000000002</v>
      </c>
      <c r="EG15" s="329">
        <f>'BAR BB| Open rates'!EG15*0.87*0.9</f>
        <v>24899.4</v>
      </c>
      <c r="EH15" s="329">
        <f>'BAR BB| Open rates'!EH15*0.87*0.9</f>
        <v>23333.4</v>
      </c>
      <c r="EI15" s="329">
        <f>'BAR BB| Open rates'!EI15*0.87*0.9</f>
        <v>23333.4</v>
      </c>
      <c r="EJ15" s="329">
        <f>'BAR BB| Open rates'!EJ15*0.87*0.9</f>
        <v>23333.4</v>
      </c>
      <c r="EK15" s="329">
        <f>'BAR BB| Open rates'!EK15*0.87*0.9</f>
        <v>23333.4</v>
      </c>
      <c r="EL15" s="329">
        <f>'BAR BB| Open rates'!EL15*0.87*0.9</f>
        <v>24116.400000000001</v>
      </c>
      <c r="EM15" s="329">
        <f>'BAR BB| Open rates'!EM15*0.87*0.9</f>
        <v>24116.400000000001</v>
      </c>
      <c r="EN15" s="329">
        <f>'BAR BB| Open rates'!EN15*0.87*0.9</f>
        <v>23333.4</v>
      </c>
      <c r="EO15" s="329">
        <f>'BAR BB| Open rates'!EO15*0.87*0.9</f>
        <v>23333.4</v>
      </c>
      <c r="EP15" s="329">
        <f>'BAR BB| Open rates'!EP15*0.87*0.9</f>
        <v>23333.4</v>
      </c>
      <c r="EQ15" s="329">
        <f>'BAR BB| Open rates'!EQ15*0.87*0.9</f>
        <v>23333.4</v>
      </c>
      <c r="ER15" s="329">
        <f>'BAR BB| Open rates'!ER15*0.87*0.9</f>
        <v>23333.4</v>
      </c>
      <c r="ES15" s="329">
        <f>'BAR BB| Open rates'!ES15*0.87*0.9</f>
        <v>24116.400000000001</v>
      </c>
      <c r="ET15" s="329">
        <f>'BAR BB| Open rates'!ET15*0.87*0.9</f>
        <v>24116.400000000001</v>
      </c>
      <c r="EU15" s="329">
        <f>'BAR BB| Open rates'!EU15*0.87*0.9</f>
        <v>23333.4</v>
      </c>
      <c r="EV15" s="329">
        <f>'BAR BB| Open rates'!EV15*0.87*0.9</f>
        <v>23333.4</v>
      </c>
      <c r="EW15" s="329">
        <f>'BAR BB| Open rates'!EW15*0.87*0.9</f>
        <v>23333.4</v>
      </c>
      <c r="EX15" s="329">
        <f>'BAR BB| Open rates'!EX15*0.87*0.9</f>
        <v>23333.4</v>
      </c>
      <c r="EY15" s="329">
        <f>'BAR BB| Open rates'!EY15*0.87*0.9</f>
        <v>23333.4</v>
      </c>
      <c r="EZ15" s="329">
        <f>'BAR BB| Open rates'!EZ15*0.87*0.9</f>
        <v>24116.400000000001</v>
      </c>
      <c r="FA15" s="329">
        <f>'BAR BB| Open rates'!FA15*0.87*0.9</f>
        <v>24116.400000000001</v>
      </c>
      <c r="FB15" s="329">
        <f>'BAR BB| Open rates'!FB15*0.87*0.9</f>
        <v>23333.4</v>
      </c>
      <c r="FC15" s="329">
        <f>'BAR BB| Open rates'!FC15*0.87*0.9</f>
        <v>23333.4</v>
      </c>
      <c r="FD15" s="329">
        <f>'BAR BB| Open rates'!FD15*0.87*0.9</f>
        <v>23333.4</v>
      </c>
      <c r="FE15" s="329">
        <f>'BAR BB| Open rates'!FE15*0.87*0.9</f>
        <v>23333.4</v>
      </c>
      <c r="FF15" s="329">
        <f>'BAR BB| Open rates'!FF15*0.87*0.9</f>
        <v>23333.4</v>
      </c>
      <c r="FG15" s="329">
        <f>'BAR BB| Open rates'!FG15*0.87*0.9</f>
        <v>24116.400000000001</v>
      </c>
      <c r="FH15" s="329">
        <f>'BAR BB| Open rates'!FH15*0.87*0.9</f>
        <v>24116.400000000001</v>
      </c>
      <c r="FI15" s="329">
        <f>'BAR BB| Open rates'!FI15*0.87*0.9</f>
        <v>23333.4</v>
      </c>
      <c r="FJ15" s="329">
        <f>'BAR BB| Open rates'!FJ15*0.87*0.9</f>
        <v>23333.4</v>
      </c>
      <c r="FK15" s="329">
        <f>'BAR BB| Open rates'!FK15*0.87*0.9</f>
        <v>23333.4</v>
      </c>
      <c r="FL15" s="329">
        <f>'BAR BB| Open rates'!FL15*0.87*0.9</f>
        <v>23333.4</v>
      </c>
      <c r="FM15" s="329">
        <f>'BAR BB| Open rates'!FM15*0.87*0.9</f>
        <v>23333.4</v>
      </c>
      <c r="FN15" s="329">
        <f>'BAR BB| Open rates'!FN15*0.87*0.9</f>
        <v>24116.400000000001</v>
      </c>
      <c r="FO15" s="329">
        <f>'BAR BB| Open rates'!FO15*0.87*0.9</f>
        <v>24116.400000000001</v>
      </c>
      <c r="FP15" s="329">
        <f>'BAR BB| Open rates'!FP15*0.87*0.9</f>
        <v>23333.4</v>
      </c>
      <c r="FQ15" s="329">
        <f>'BAR BB| Open rates'!FQ15*0.87*0.9</f>
        <v>23333.4</v>
      </c>
      <c r="FR15" s="329">
        <f>'BAR BB| Open rates'!FR15*0.87*0.9</f>
        <v>23333.4</v>
      </c>
      <c r="FS15" s="329">
        <f>'BAR BB| Open rates'!FS15*0.87*0.9</f>
        <v>23333.4</v>
      </c>
      <c r="FT15" s="329">
        <f>'BAR BB| Open rates'!FT15*0.87*0.9</f>
        <v>23333.4</v>
      </c>
      <c r="FU15" s="329">
        <f>'BAR BB| Open rates'!FU15*0.87*0.9</f>
        <v>24116.400000000001</v>
      </c>
      <c r="FV15" s="329">
        <f>'BAR BB| Open rates'!FV15*0.87*0.9</f>
        <v>24116.400000000001</v>
      </c>
      <c r="FW15" s="329">
        <f>'BAR BB| Open rates'!FW15*0.87*0.9</f>
        <v>27013.5</v>
      </c>
      <c r="FX15" s="329">
        <f>'BAR BB| Open rates'!FX15*0.87*0.9</f>
        <v>27013.5</v>
      </c>
      <c r="FY15" s="329">
        <f>'BAR BB| Open rates'!FY15*0.87*0.9</f>
        <v>27013.5</v>
      </c>
      <c r="FZ15" s="329">
        <f>'BAR BB| Open rates'!FZ15*0.87*0.9</f>
        <v>27013.5</v>
      </c>
      <c r="GA15" s="329">
        <f>'BAR BB| Open rates'!GA15*0.87*0.9</f>
        <v>27013.5</v>
      </c>
      <c r="GB15" s="329">
        <f>'BAR BB| Open rates'!GB15*0.87*0.9</f>
        <v>28736.100000000002</v>
      </c>
      <c r="GC15" s="329">
        <f>'BAR BB| Open rates'!GC15*0.87*0.9</f>
        <v>28736.100000000002</v>
      </c>
      <c r="GD15" s="329">
        <f>'BAR BB| Open rates'!GD15*0.87*0.9</f>
        <v>28736.100000000002</v>
      </c>
      <c r="GE15" s="329">
        <f>'BAR BB| Open rates'!GE15*0.87*0.9</f>
        <v>28736.100000000002</v>
      </c>
    </row>
    <row r="16" spans="1:187" s="36" customFormat="1" ht="12" customHeight="1" x14ac:dyDescent="0.2">
      <c r="A16" s="236" t="s">
        <v>178</v>
      </c>
      <c r="B16" s="328"/>
      <c r="C16" s="328"/>
      <c r="D16" s="328"/>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H16" s="328"/>
      <c r="BI16" s="328"/>
      <c r="BJ16" s="328"/>
      <c r="BK16" s="328"/>
      <c r="BL16" s="328"/>
      <c r="BM16" s="328"/>
      <c r="BN16" s="328"/>
      <c r="BO16" s="328"/>
      <c r="BP16" s="328"/>
      <c r="BQ16" s="328"/>
      <c r="BR16" s="328"/>
      <c r="BS16" s="328"/>
      <c r="BT16" s="328"/>
      <c r="BU16" s="328"/>
      <c r="BV16" s="328"/>
      <c r="BW16" s="328"/>
      <c r="BX16" s="328"/>
      <c r="BY16" s="328"/>
      <c r="BZ16" s="328"/>
      <c r="CA16" s="328"/>
      <c r="CB16" s="328"/>
      <c r="CC16" s="328"/>
      <c r="CD16" s="328"/>
      <c r="CE16" s="328"/>
      <c r="CF16" s="328"/>
      <c r="CG16" s="328"/>
      <c r="CH16" s="328"/>
      <c r="CI16" s="328"/>
      <c r="CJ16" s="328"/>
      <c r="CK16" s="328"/>
      <c r="CL16" s="328"/>
      <c r="CM16" s="328"/>
      <c r="CN16" s="328"/>
      <c r="CO16" s="328"/>
      <c r="CP16" s="328"/>
      <c r="CQ16" s="328"/>
      <c r="CR16" s="328"/>
      <c r="CS16" s="328"/>
      <c r="CT16" s="328"/>
      <c r="CU16" s="328"/>
      <c r="CV16" s="328"/>
      <c r="CW16" s="328"/>
      <c r="CX16" s="328"/>
      <c r="CY16" s="328"/>
      <c r="CZ16" s="328"/>
      <c r="DA16" s="328"/>
      <c r="DB16" s="328"/>
      <c r="DC16" s="328"/>
      <c r="DD16" s="328"/>
      <c r="DE16" s="328"/>
      <c r="DF16" s="328"/>
      <c r="DG16" s="328"/>
      <c r="DH16" s="328"/>
      <c r="DI16" s="328"/>
      <c r="DJ16" s="328"/>
      <c r="DK16" s="328"/>
      <c r="DL16" s="328"/>
      <c r="DM16" s="328"/>
      <c r="DN16" s="328"/>
      <c r="DO16" s="328"/>
      <c r="DP16" s="328"/>
      <c r="DQ16" s="328"/>
      <c r="DR16" s="328"/>
      <c r="DS16" s="328"/>
      <c r="DT16" s="328"/>
      <c r="DU16" s="328"/>
      <c r="DV16" s="328"/>
      <c r="DW16" s="328"/>
      <c r="DX16" s="328"/>
      <c r="DY16" s="328"/>
      <c r="DZ16" s="328"/>
      <c r="EA16" s="328"/>
      <c r="EB16" s="328"/>
      <c r="EC16" s="328"/>
      <c r="ED16" s="328"/>
      <c r="EE16" s="328"/>
      <c r="EF16" s="328"/>
      <c r="EG16" s="328"/>
      <c r="EH16" s="328"/>
      <c r="EI16" s="328"/>
      <c r="EJ16" s="328"/>
      <c r="EK16" s="328"/>
      <c r="EL16" s="328"/>
      <c r="EM16" s="328"/>
      <c r="EN16" s="328"/>
      <c r="EO16" s="328"/>
      <c r="EP16" s="328"/>
      <c r="EQ16" s="328"/>
      <c r="ER16" s="328"/>
      <c r="ES16" s="328"/>
      <c r="ET16" s="328"/>
      <c r="EU16" s="328"/>
      <c r="EV16" s="328"/>
      <c r="EW16" s="328"/>
      <c r="EX16" s="328"/>
      <c r="EY16" s="328"/>
      <c r="EZ16" s="328"/>
      <c r="FA16" s="328"/>
      <c r="FB16" s="328"/>
      <c r="FC16" s="328"/>
      <c r="FD16" s="328"/>
      <c r="FE16" s="328"/>
      <c r="FF16" s="328"/>
      <c r="FG16" s="328"/>
      <c r="FH16" s="328"/>
      <c r="FI16" s="328"/>
      <c r="FJ16" s="328"/>
      <c r="FK16" s="328"/>
      <c r="FL16" s="328"/>
      <c r="FM16" s="328"/>
      <c r="FN16" s="328"/>
      <c r="FO16" s="328"/>
      <c r="FP16" s="328"/>
      <c r="FQ16" s="328"/>
      <c r="FR16" s="328"/>
      <c r="FS16" s="328"/>
      <c r="FT16" s="328"/>
      <c r="FU16" s="328"/>
      <c r="FV16" s="328"/>
      <c r="FW16" s="328"/>
      <c r="FX16" s="328"/>
      <c r="FY16" s="328"/>
      <c r="FZ16" s="328"/>
      <c r="GA16" s="328"/>
      <c r="GB16" s="328"/>
      <c r="GC16" s="328"/>
      <c r="GD16" s="328"/>
      <c r="GE16" s="328"/>
    </row>
    <row r="17" spans="1:187" s="36" customFormat="1" ht="12" customHeight="1" x14ac:dyDescent="0.2">
      <c r="A17" s="237">
        <v>1</v>
      </c>
      <c r="B17" s="329">
        <f>'BAR BB| Open rates'!B17*0.87*0.9</f>
        <v>31633.200000000001</v>
      </c>
      <c r="C17" s="329">
        <f>'BAR BB| Open rates'!C17*0.87*0.9</f>
        <v>31633.200000000001</v>
      </c>
      <c r="D17" s="329">
        <f>'BAR BB| Open rates'!D17*0.87*0.9</f>
        <v>29519.100000000002</v>
      </c>
      <c r="E17" s="329">
        <f>'BAR BB| Open rates'!E17*0.87*0.9</f>
        <v>29519.100000000002</v>
      </c>
      <c r="F17" s="329">
        <f>'BAR BB| Open rates'!F17*0.87*0.9</f>
        <v>27796.5</v>
      </c>
      <c r="G17" s="329">
        <f>'BAR BB| Open rates'!G17*0.87*0.9</f>
        <v>29519.100000000002</v>
      </c>
      <c r="H17" s="329">
        <f>'BAR BB| Open rates'!H17*0.87*0.9</f>
        <v>29519.100000000002</v>
      </c>
      <c r="I17" s="329">
        <f>'BAR BB| Open rates'!I17*0.87*0.9</f>
        <v>31085.100000000002</v>
      </c>
      <c r="J17" s="329">
        <f>'BAR BB| Open rates'!J17*0.87*0.9</f>
        <v>31085.100000000002</v>
      </c>
      <c r="K17" s="329">
        <f>'BAR BB| Open rates'!K17*0.87*0.9</f>
        <v>29519.100000000002</v>
      </c>
      <c r="L17" s="329">
        <f>'BAR BB| Open rates'!L17*0.87*0.9</f>
        <v>29519.100000000002</v>
      </c>
      <c r="M17" s="329">
        <f>'BAR BB| Open rates'!M17*0.87*0.9</f>
        <v>29519.100000000002</v>
      </c>
      <c r="N17" s="329">
        <f>'BAR BB| Open rates'!N17*0.87*0.9</f>
        <v>29519.100000000002</v>
      </c>
      <c r="O17" s="329">
        <f>'BAR BB| Open rates'!O17*0.87*0.9</f>
        <v>29519.100000000002</v>
      </c>
      <c r="P17" s="329">
        <f>'BAR BB| Open rates'!P17*0.87*0.9</f>
        <v>31085.100000000002</v>
      </c>
      <c r="Q17" s="329">
        <f>'BAR BB| Open rates'!Q17*0.87*0.9</f>
        <v>31085.100000000002</v>
      </c>
      <c r="R17" s="329">
        <f>'BAR BB| Open rates'!R17*0.87*0.9</f>
        <v>31085.100000000002</v>
      </c>
      <c r="S17" s="329">
        <f>'BAR BB| Open rates'!S17*0.87*0.9</f>
        <v>31085.100000000002</v>
      </c>
      <c r="T17" s="329">
        <f>'BAR BB| Open rates'!T17*0.87*0.9</f>
        <v>31085.100000000002</v>
      </c>
      <c r="U17" s="329">
        <f>'BAR BB| Open rates'!U17*0.87*0.9</f>
        <v>31085.100000000002</v>
      </c>
      <c r="V17" s="329">
        <f>'BAR BB| Open rates'!V17*0.87*0.9</f>
        <v>31085.100000000002</v>
      </c>
      <c r="W17" s="329">
        <f>'BAR BB| Open rates'!W17*0.87*0.9</f>
        <v>32651.100000000002</v>
      </c>
      <c r="X17" s="329">
        <f>'BAR BB| Open rates'!X17*0.87*0.9</f>
        <v>32651.100000000002</v>
      </c>
      <c r="Y17" s="329">
        <f>'BAR BB| Open rates'!Y17*0.87*0.9</f>
        <v>31085.100000000002</v>
      </c>
      <c r="Z17" s="329">
        <f>'BAR BB| Open rates'!Z17*0.87*0.9</f>
        <v>31085.100000000002</v>
      </c>
      <c r="AA17" s="329">
        <f>'BAR BB| Open rates'!AA17*0.87*0.9</f>
        <v>31085.100000000002</v>
      </c>
      <c r="AB17" s="329">
        <f>'BAR BB| Open rates'!AB17*0.87*0.9</f>
        <v>31085.100000000002</v>
      </c>
      <c r="AC17" s="329">
        <f>'BAR BB| Open rates'!AC17*0.87*0.9</f>
        <v>31085.100000000002</v>
      </c>
      <c r="AD17" s="329">
        <f>'BAR BB| Open rates'!AD17*0.87*0.9</f>
        <v>32651.100000000002</v>
      </c>
      <c r="AE17" s="329">
        <f>'BAR BB| Open rates'!AE17*0.87*0.9</f>
        <v>32651.100000000002</v>
      </c>
      <c r="AF17" s="329">
        <f>'BAR BB| Open rates'!AF17*0.87*0.9</f>
        <v>31085.100000000002</v>
      </c>
      <c r="AG17" s="329">
        <f>'BAR BB| Open rates'!AG17*0.87*0.9</f>
        <v>31085.100000000002</v>
      </c>
      <c r="AH17" s="329">
        <f>'BAR BB| Open rates'!AH17*0.87*0.9</f>
        <v>31085.100000000002</v>
      </c>
      <c r="AI17" s="329">
        <f>'BAR BB| Open rates'!AI17*0.87*0.9</f>
        <v>31085.100000000002</v>
      </c>
      <c r="AJ17" s="329">
        <f>'BAR BB| Open rates'!AJ17*0.87*0.9</f>
        <v>31085.100000000002</v>
      </c>
      <c r="AK17" s="329">
        <f>'BAR BB| Open rates'!AK17*0.87*0.9</f>
        <v>32651.100000000002</v>
      </c>
      <c r="AL17" s="329">
        <f>'BAR BB| Open rates'!AL17*0.87*0.9</f>
        <v>32651.100000000002</v>
      </c>
      <c r="AM17" s="329">
        <f>'BAR BB| Open rates'!AM17*0.87*0.9</f>
        <v>31085.100000000002</v>
      </c>
      <c r="AN17" s="329">
        <f>'BAR BB| Open rates'!AN17*0.87*0.9</f>
        <v>31085.100000000002</v>
      </c>
      <c r="AO17" s="329">
        <f>'BAR BB| Open rates'!AO17*0.87*0.9</f>
        <v>31085.100000000002</v>
      </c>
      <c r="AP17" s="329">
        <f>'BAR BB| Open rates'!AP17*0.87*0.9</f>
        <v>31085.100000000002</v>
      </c>
      <c r="AQ17" s="329">
        <f>'BAR BB| Open rates'!AQ17*0.87*0.9</f>
        <v>31085.100000000002</v>
      </c>
      <c r="AR17" s="329">
        <f>'BAR BB| Open rates'!AR17*0.87*0.9</f>
        <v>32651.100000000002</v>
      </c>
      <c r="AS17" s="329">
        <f>'BAR BB| Open rates'!AS17*0.87*0.9</f>
        <v>32651.100000000002</v>
      </c>
      <c r="AT17" s="329">
        <f>'BAR BB| Open rates'!AT17*0.87*0.9</f>
        <v>31085.100000000002</v>
      </c>
      <c r="AU17" s="329">
        <f>'BAR BB| Open rates'!AU17*0.87*0.9</f>
        <v>31085.100000000002</v>
      </c>
      <c r="AV17" s="329">
        <f>'BAR BB| Open rates'!AV17*0.87*0.9</f>
        <v>31085.100000000002</v>
      </c>
      <c r="AW17" s="329">
        <f>'BAR BB| Open rates'!AW17*0.87*0.9</f>
        <v>31085.100000000002</v>
      </c>
      <c r="AX17" s="329">
        <f>'BAR BB| Open rates'!AX17*0.87*0.9</f>
        <v>31085.100000000002</v>
      </c>
      <c r="AY17" s="329">
        <f>'BAR BB| Open rates'!AY17*0.87*0.9</f>
        <v>32651.100000000002</v>
      </c>
      <c r="AZ17" s="329">
        <f>'BAR BB| Open rates'!AZ17*0.87*0.9</f>
        <v>32651.100000000002</v>
      </c>
      <c r="BA17" s="329">
        <f>'BAR BB| Open rates'!BA17*0.87*0.9</f>
        <v>31085.100000000002</v>
      </c>
      <c r="BB17" s="329">
        <f>'BAR BB| Open rates'!BB17*0.87*0.9</f>
        <v>31085.100000000002</v>
      </c>
      <c r="BC17" s="329">
        <f>'BAR BB| Open rates'!BC17*0.87*0.9</f>
        <v>31085.100000000002</v>
      </c>
      <c r="BD17" s="329">
        <f>'BAR BB| Open rates'!BD17*0.87*0.9</f>
        <v>31085.100000000002</v>
      </c>
      <c r="BE17" s="329">
        <f>'BAR BB| Open rates'!BE17*0.87*0.9</f>
        <v>31085.100000000002</v>
      </c>
      <c r="BF17" s="329">
        <f>'BAR BB| Open rates'!BF17*0.87*0.9</f>
        <v>32651.100000000002</v>
      </c>
      <c r="BG17" s="329">
        <f>'BAR BB| Open rates'!BG17*0.87*0.9</f>
        <v>32651.100000000002</v>
      </c>
      <c r="BH17" s="329">
        <f>'BAR BB| Open rates'!BH17*0.87*0.9</f>
        <v>28579.5</v>
      </c>
      <c r="BI17" s="329">
        <f>'BAR BB| Open rates'!BI17*0.87*0.9</f>
        <v>28579.5</v>
      </c>
      <c r="BJ17" s="329">
        <f>'BAR BB| Open rates'!BJ17*0.87*0.9</f>
        <v>28579.5</v>
      </c>
      <c r="BK17" s="329">
        <f>'BAR BB| Open rates'!BK17*0.87*0.9</f>
        <v>28579.5</v>
      </c>
      <c r="BL17" s="329">
        <f>'BAR BB| Open rates'!BL17*0.87*0.9</f>
        <v>28579.5</v>
      </c>
      <c r="BM17" s="329">
        <f>'BAR BB| Open rates'!BM17*0.87*0.9</f>
        <v>29519.100000000002</v>
      </c>
      <c r="BN17" s="329">
        <f>'BAR BB| Open rates'!BN17*0.87*0.9</f>
        <v>29519.100000000002</v>
      </c>
      <c r="BO17" s="329">
        <f>'BAR BB| Open rates'!BO17*0.87*0.9</f>
        <v>27796.5</v>
      </c>
      <c r="BP17" s="329">
        <f>'BAR BB| Open rates'!BP17*0.87*0.9</f>
        <v>27796.5</v>
      </c>
      <c r="BQ17" s="329">
        <f>'BAR BB| Open rates'!BQ17*0.87*0.9</f>
        <v>29519.100000000002</v>
      </c>
      <c r="BR17" s="329">
        <f>'BAR BB| Open rates'!BR17*0.87*0.9</f>
        <v>29519.100000000002</v>
      </c>
      <c r="BS17" s="329">
        <f>'BAR BB| Open rates'!BS17*0.87*0.9</f>
        <v>29519.100000000002</v>
      </c>
      <c r="BT17" s="329">
        <f>'BAR BB| Open rates'!BT17*0.87*0.9</f>
        <v>29519.100000000002</v>
      </c>
      <c r="BU17" s="329">
        <f>'BAR BB| Open rates'!BU17*0.87*0.9</f>
        <v>29519.100000000002</v>
      </c>
      <c r="BV17" s="329">
        <f>'BAR BB| Open rates'!BV17*0.87*0.9</f>
        <v>27796.5</v>
      </c>
      <c r="BW17" s="329">
        <f>'BAR BB| Open rates'!BW17*0.87*0.9</f>
        <v>27796.5</v>
      </c>
      <c r="BX17" s="329">
        <f>'BAR BB| Open rates'!BX17*0.87*0.9</f>
        <v>27796.5</v>
      </c>
      <c r="BY17" s="329">
        <f>'BAR BB| Open rates'!BY17*0.87*0.9</f>
        <v>27796.5</v>
      </c>
      <c r="BZ17" s="329">
        <f>'BAR BB| Open rates'!BZ17*0.87*0.9</f>
        <v>27796.5</v>
      </c>
      <c r="CA17" s="329">
        <f>'BAR BB| Open rates'!CA17*0.87*0.9</f>
        <v>29519.100000000002</v>
      </c>
      <c r="CB17" s="329">
        <f>'BAR BB| Open rates'!CB17*0.87*0.9</f>
        <v>29519.100000000002</v>
      </c>
      <c r="CC17" s="329">
        <f>'BAR BB| Open rates'!CC17*0.87*0.9</f>
        <v>27796.5</v>
      </c>
      <c r="CD17" s="329">
        <f>'BAR BB| Open rates'!CD17*0.87*0.9</f>
        <v>27796.5</v>
      </c>
      <c r="CE17" s="329">
        <f>'BAR BB| Open rates'!CE17*0.87*0.9</f>
        <v>27796.5</v>
      </c>
      <c r="CF17" s="329">
        <f>'BAR BB| Open rates'!CF17*0.87*0.9</f>
        <v>27796.5</v>
      </c>
      <c r="CG17" s="329">
        <f>'BAR BB| Open rates'!CG17*0.87*0.9</f>
        <v>27796.5</v>
      </c>
      <c r="CH17" s="329">
        <f>'BAR BB| Open rates'!CH17*0.87*0.9</f>
        <v>29519.100000000002</v>
      </c>
      <c r="CI17" s="329">
        <f>'BAR BB| Open rates'!CI17*0.87*0.9</f>
        <v>29519.100000000002</v>
      </c>
      <c r="CJ17" s="329">
        <f>'BAR BB| Open rates'!CJ17*0.87*0.9</f>
        <v>27796.5</v>
      </c>
      <c r="CK17" s="329">
        <f>'BAR BB| Open rates'!CK17*0.87*0.9</f>
        <v>27796.5</v>
      </c>
      <c r="CL17" s="329">
        <f>'BAR BB| Open rates'!CL17*0.87*0.9</f>
        <v>27796.5</v>
      </c>
      <c r="CM17" s="329">
        <f>'BAR BB| Open rates'!CM17*0.87*0.9</f>
        <v>27796.5</v>
      </c>
      <c r="CN17" s="329">
        <f>'BAR BB| Open rates'!CN17*0.87*0.9</f>
        <v>27796.5</v>
      </c>
      <c r="CO17" s="329">
        <f>'BAR BB| Open rates'!CO17*0.87*0.9</f>
        <v>29519.100000000002</v>
      </c>
      <c r="CP17" s="329">
        <f>'BAR BB| Open rates'!CP17*0.87*0.9</f>
        <v>29519.100000000002</v>
      </c>
      <c r="CQ17" s="329">
        <f>'BAR BB| Open rates'!CQ17*0.87*0.9</f>
        <v>27796.5</v>
      </c>
      <c r="CR17" s="329">
        <f>'BAR BB| Open rates'!CR17*0.87*0.9</f>
        <v>27796.5</v>
      </c>
      <c r="CS17" s="329">
        <f>'BAR BB| Open rates'!CS17*0.87*0.9</f>
        <v>27796.5</v>
      </c>
      <c r="CT17" s="329">
        <f>'BAR BB| Open rates'!CT17*0.87*0.9</f>
        <v>27796.5</v>
      </c>
      <c r="CU17" s="329">
        <f>'BAR BB| Open rates'!CU17*0.87*0.9</f>
        <v>24977.7</v>
      </c>
      <c r="CV17" s="329">
        <f>'BAR BB| Open rates'!CV17*0.87*0.9</f>
        <v>24977.7</v>
      </c>
      <c r="CW17" s="329">
        <f>'BAR BB| Open rates'!CW17*0.87*0.9</f>
        <v>24977.7</v>
      </c>
      <c r="CX17" s="329">
        <f>'BAR BB| Open rates'!CX17*0.87*0.9</f>
        <v>23411.7</v>
      </c>
      <c r="CY17" s="329">
        <f>'BAR BB| Open rates'!CY17*0.87*0.9</f>
        <v>23411.7</v>
      </c>
      <c r="CZ17" s="329">
        <f>'BAR BB| Open rates'!CZ17*0.87*0.9</f>
        <v>23411.7</v>
      </c>
      <c r="DA17" s="329">
        <f>'BAR BB| Open rates'!DA17*0.87*0.9</f>
        <v>23411.7</v>
      </c>
      <c r="DB17" s="329">
        <f>'BAR BB| Open rates'!DB17*0.87*0.9</f>
        <v>23411.7</v>
      </c>
      <c r="DC17" s="329">
        <f>'BAR BB| Open rates'!DC17*0.87*0.9</f>
        <v>24977.7</v>
      </c>
      <c r="DD17" s="329">
        <f>'BAR BB| Open rates'!DD17*0.87*0.9</f>
        <v>24977.7</v>
      </c>
      <c r="DE17" s="329">
        <f>'BAR BB| Open rates'!DE17*0.87*0.9</f>
        <v>23411.7</v>
      </c>
      <c r="DF17" s="329">
        <f>'BAR BB| Open rates'!DF17*0.87*0.9</f>
        <v>23411.7</v>
      </c>
      <c r="DG17" s="329">
        <f>'BAR BB| Open rates'!DG17*0.87*0.9</f>
        <v>23411.7</v>
      </c>
      <c r="DH17" s="329">
        <f>'BAR BB| Open rates'!DH17*0.87*0.9</f>
        <v>23411.7</v>
      </c>
      <c r="DI17" s="329">
        <f>'BAR BB| Open rates'!DI17*0.87*0.9</f>
        <v>23411.7</v>
      </c>
      <c r="DJ17" s="329">
        <f>'BAR BB| Open rates'!DJ17*0.87*0.9</f>
        <v>24977.7</v>
      </c>
      <c r="DK17" s="329">
        <f>'BAR BB| Open rates'!DK17*0.87*0.9</f>
        <v>24977.7</v>
      </c>
      <c r="DL17" s="329">
        <f>'BAR BB| Open rates'!DL17*0.87*0.9</f>
        <v>23411.7</v>
      </c>
      <c r="DM17" s="329">
        <f>'BAR BB| Open rates'!DM17*0.87*0.9</f>
        <v>23411.7</v>
      </c>
      <c r="DN17" s="329">
        <f>'BAR BB| Open rates'!DN17*0.87*0.9</f>
        <v>23411.7</v>
      </c>
      <c r="DO17" s="329">
        <f>'BAR BB| Open rates'!DO17*0.87*0.9</f>
        <v>23411.7</v>
      </c>
      <c r="DP17" s="329">
        <f>'BAR BB| Open rates'!DP17*0.87*0.9</f>
        <v>23411.7</v>
      </c>
      <c r="DQ17" s="329">
        <f>'BAR BB| Open rates'!DQ17*0.87*0.9</f>
        <v>24977.7</v>
      </c>
      <c r="DR17" s="329">
        <f>'BAR BB| Open rates'!DR17*0.87*0.9</f>
        <v>24977.7</v>
      </c>
      <c r="DS17" s="329">
        <f>'BAR BB| Open rates'!DS17*0.87*0.9</f>
        <v>23411.7</v>
      </c>
      <c r="DT17" s="329">
        <f>'BAR BB| Open rates'!DT17*0.87*0.9</f>
        <v>23411.7</v>
      </c>
      <c r="DU17" s="329">
        <f>'BAR BB| Open rates'!DU17*0.87*0.9</f>
        <v>23411.7</v>
      </c>
      <c r="DV17" s="329">
        <f>'BAR BB| Open rates'!DV17*0.87*0.9</f>
        <v>23411.7</v>
      </c>
      <c r="DW17" s="329">
        <f>'BAR BB| Open rates'!DW17*0.87*0.9</f>
        <v>23411.7</v>
      </c>
      <c r="DX17" s="329">
        <f>'BAR BB| Open rates'!DX17*0.87*0.9</f>
        <v>24977.7</v>
      </c>
      <c r="DY17" s="329">
        <f>'BAR BB| Open rates'!DY17*0.87*0.9</f>
        <v>24977.7</v>
      </c>
      <c r="DZ17" s="329">
        <f>'BAR BB| Open rates'!DZ17*0.87*0.9</f>
        <v>26308.799999999999</v>
      </c>
      <c r="EA17" s="329">
        <f>'BAR BB| Open rates'!EA17*0.87*0.9</f>
        <v>26308.799999999999</v>
      </c>
      <c r="EB17" s="329">
        <f>'BAR BB| Open rates'!EB17*0.87*0.9</f>
        <v>26308.799999999999</v>
      </c>
      <c r="EC17" s="329">
        <f>'BAR BB| Open rates'!EC17*0.87*0.9</f>
        <v>28031.4</v>
      </c>
      <c r="ED17" s="329">
        <f>'BAR BB| Open rates'!ED17*0.87*0.9</f>
        <v>28031.4</v>
      </c>
      <c r="EE17" s="329">
        <f>'BAR BB| Open rates'!EE17*0.87*0.9</f>
        <v>28031.4</v>
      </c>
      <c r="EF17" s="329">
        <f>'BAR BB| Open rates'!EF17*0.87*0.9</f>
        <v>28031.4</v>
      </c>
      <c r="EG17" s="329">
        <f>'BAR BB| Open rates'!EG17*0.87*0.9</f>
        <v>22628.7</v>
      </c>
      <c r="EH17" s="329">
        <f>'BAR BB| Open rates'!EH17*0.87*0.9</f>
        <v>21062.7</v>
      </c>
      <c r="EI17" s="329">
        <f>'BAR BB| Open rates'!EI17*0.87*0.9</f>
        <v>21062.7</v>
      </c>
      <c r="EJ17" s="329">
        <f>'BAR BB| Open rates'!EJ17*0.87*0.9</f>
        <v>21062.7</v>
      </c>
      <c r="EK17" s="329">
        <f>'BAR BB| Open rates'!EK17*0.87*0.9</f>
        <v>21062.7</v>
      </c>
      <c r="EL17" s="329">
        <f>'BAR BB| Open rates'!EL17*0.87*0.9</f>
        <v>21845.7</v>
      </c>
      <c r="EM17" s="329">
        <f>'BAR BB| Open rates'!EM17*0.87*0.9</f>
        <v>21845.7</v>
      </c>
      <c r="EN17" s="329">
        <f>'BAR BB| Open rates'!EN17*0.87*0.9</f>
        <v>21062.7</v>
      </c>
      <c r="EO17" s="329">
        <f>'BAR BB| Open rates'!EO17*0.87*0.9</f>
        <v>21062.7</v>
      </c>
      <c r="EP17" s="329">
        <f>'BAR BB| Open rates'!EP17*0.87*0.9</f>
        <v>21062.7</v>
      </c>
      <c r="EQ17" s="329">
        <f>'BAR BB| Open rates'!EQ17*0.87*0.9</f>
        <v>21062.7</v>
      </c>
      <c r="ER17" s="329">
        <f>'BAR BB| Open rates'!ER17*0.87*0.9</f>
        <v>21062.7</v>
      </c>
      <c r="ES17" s="329">
        <f>'BAR BB| Open rates'!ES17*0.87*0.9</f>
        <v>21845.7</v>
      </c>
      <c r="ET17" s="329">
        <f>'BAR BB| Open rates'!ET17*0.87*0.9</f>
        <v>21845.7</v>
      </c>
      <c r="EU17" s="329">
        <f>'BAR BB| Open rates'!EU17*0.87*0.9</f>
        <v>21062.7</v>
      </c>
      <c r="EV17" s="329">
        <f>'BAR BB| Open rates'!EV17*0.87*0.9</f>
        <v>21062.7</v>
      </c>
      <c r="EW17" s="329">
        <f>'BAR BB| Open rates'!EW17*0.87*0.9</f>
        <v>21062.7</v>
      </c>
      <c r="EX17" s="329">
        <f>'BAR BB| Open rates'!EX17*0.87*0.9</f>
        <v>21062.7</v>
      </c>
      <c r="EY17" s="329">
        <f>'BAR BB| Open rates'!EY17*0.87*0.9</f>
        <v>21062.7</v>
      </c>
      <c r="EZ17" s="329">
        <f>'BAR BB| Open rates'!EZ17*0.87*0.9</f>
        <v>21845.7</v>
      </c>
      <c r="FA17" s="329">
        <f>'BAR BB| Open rates'!FA17*0.87*0.9</f>
        <v>21845.7</v>
      </c>
      <c r="FB17" s="329">
        <f>'BAR BB| Open rates'!FB17*0.87*0.9</f>
        <v>21062.7</v>
      </c>
      <c r="FC17" s="329">
        <f>'BAR BB| Open rates'!FC17*0.87*0.9</f>
        <v>21062.7</v>
      </c>
      <c r="FD17" s="329">
        <f>'BAR BB| Open rates'!FD17*0.87*0.9</f>
        <v>21062.7</v>
      </c>
      <c r="FE17" s="329">
        <f>'BAR BB| Open rates'!FE17*0.87*0.9</f>
        <v>21062.7</v>
      </c>
      <c r="FF17" s="329">
        <f>'BAR BB| Open rates'!FF17*0.87*0.9</f>
        <v>21062.7</v>
      </c>
      <c r="FG17" s="329">
        <f>'BAR BB| Open rates'!FG17*0.87*0.9</f>
        <v>21845.7</v>
      </c>
      <c r="FH17" s="329">
        <f>'BAR BB| Open rates'!FH17*0.87*0.9</f>
        <v>21845.7</v>
      </c>
      <c r="FI17" s="329">
        <f>'BAR BB| Open rates'!FI17*0.87*0.9</f>
        <v>21062.7</v>
      </c>
      <c r="FJ17" s="329">
        <f>'BAR BB| Open rates'!FJ17*0.87*0.9</f>
        <v>21062.7</v>
      </c>
      <c r="FK17" s="329">
        <f>'BAR BB| Open rates'!FK17*0.87*0.9</f>
        <v>21062.7</v>
      </c>
      <c r="FL17" s="329">
        <f>'BAR BB| Open rates'!FL17*0.87*0.9</f>
        <v>21062.7</v>
      </c>
      <c r="FM17" s="329">
        <f>'BAR BB| Open rates'!FM17*0.87*0.9</f>
        <v>21062.7</v>
      </c>
      <c r="FN17" s="329">
        <f>'BAR BB| Open rates'!FN17*0.87*0.9</f>
        <v>21845.7</v>
      </c>
      <c r="FO17" s="329">
        <f>'BAR BB| Open rates'!FO17*0.87*0.9</f>
        <v>21845.7</v>
      </c>
      <c r="FP17" s="329">
        <f>'BAR BB| Open rates'!FP17*0.87*0.9</f>
        <v>21062.7</v>
      </c>
      <c r="FQ17" s="329">
        <f>'BAR BB| Open rates'!FQ17*0.87*0.9</f>
        <v>21062.7</v>
      </c>
      <c r="FR17" s="329">
        <f>'BAR BB| Open rates'!FR17*0.87*0.9</f>
        <v>21062.7</v>
      </c>
      <c r="FS17" s="329">
        <f>'BAR BB| Open rates'!FS17*0.87*0.9</f>
        <v>21062.7</v>
      </c>
      <c r="FT17" s="329">
        <f>'BAR BB| Open rates'!FT17*0.87*0.9</f>
        <v>21062.7</v>
      </c>
      <c r="FU17" s="329">
        <f>'BAR BB| Open rates'!FU17*0.87*0.9</f>
        <v>21845.7</v>
      </c>
      <c r="FV17" s="329">
        <f>'BAR BB| Open rates'!FV17*0.87*0.9</f>
        <v>21845.7</v>
      </c>
      <c r="FW17" s="329">
        <f>'BAR BB| Open rates'!FW17*0.87*0.9</f>
        <v>24742.799999999999</v>
      </c>
      <c r="FX17" s="329">
        <f>'BAR BB| Open rates'!FX17*0.87*0.9</f>
        <v>24742.799999999999</v>
      </c>
      <c r="FY17" s="329">
        <f>'BAR BB| Open rates'!FY17*0.87*0.9</f>
        <v>24742.799999999999</v>
      </c>
      <c r="FZ17" s="329">
        <f>'BAR BB| Open rates'!FZ17*0.87*0.9</f>
        <v>24742.799999999999</v>
      </c>
      <c r="GA17" s="329">
        <f>'BAR BB| Open rates'!GA17*0.87*0.9</f>
        <v>24742.799999999999</v>
      </c>
      <c r="GB17" s="329">
        <f>'BAR BB| Open rates'!GB17*0.87*0.9</f>
        <v>26465.4</v>
      </c>
      <c r="GC17" s="329">
        <f>'BAR BB| Open rates'!GC17*0.87*0.9</f>
        <v>26465.4</v>
      </c>
      <c r="GD17" s="329">
        <f>'BAR BB| Open rates'!GD17*0.87*0.9</f>
        <v>26465.4</v>
      </c>
      <c r="GE17" s="329">
        <f>'BAR BB| Open rates'!GE17*0.87*0.9</f>
        <v>26465.4</v>
      </c>
    </row>
    <row r="18" spans="1:187" s="36" customFormat="1" ht="12" customHeight="1" x14ac:dyDescent="0.2">
      <c r="A18" s="237">
        <v>2</v>
      </c>
      <c r="B18" s="329">
        <f>'BAR BB| Open rates'!B18*0.87*0.9</f>
        <v>33982.200000000004</v>
      </c>
      <c r="C18" s="329">
        <f>'BAR BB| Open rates'!C18*0.87*0.9</f>
        <v>33982.200000000004</v>
      </c>
      <c r="D18" s="329">
        <f>'BAR BB| Open rates'!D18*0.87*0.9</f>
        <v>31868.100000000002</v>
      </c>
      <c r="E18" s="329">
        <f>'BAR BB| Open rates'!E18*0.87*0.9</f>
        <v>31868.100000000002</v>
      </c>
      <c r="F18" s="329">
        <f>'BAR BB| Open rates'!F18*0.87*0.9</f>
        <v>30145.5</v>
      </c>
      <c r="G18" s="329">
        <f>'BAR BB| Open rates'!G18*0.87*0.9</f>
        <v>31868.100000000002</v>
      </c>
      <c r="H18" s="329">
        <f>'BAR BB| Open rates'!H18*0.87*0.9</f>
        <v>31868.100000000002</v>
      </c>
      <c r="I18" s="329">
        <f>'BAR BB| Open rates'!I18*0.87*0.9</f>
        <v>33434.1</v>
      </c>
      <c r="J18" s="329">
        <f>'BAR BB| Open rates'!J18*0.87*0.9</f>
        <v>33434.1</v>
      </c>
      <c r="K18" s="329">
        <f>'BAR BB| Open rates'!K18*0.87*0.9</f>
        <v>31868.100000000002</v>
      </c>
      <c r="L18" s="329">
        <f>'BAR BB| Open rates'!L18*0.87*0.9</f>
        <v>31868.100000000002</v>
      </c>
      <c r="M18" s="329">
        <f>'BAR BB| Open rates'!M18*0.87*0.9</f>
        <v>31868.100000000002</v>
      </c>
      <c r="N18" s="329">
        <f>'BAR BB| Open rates'!N18*0.87*0.9</f>
        <v>31868.100000000002</v>
      </c>
      <c r="O18" s="329">
        <f>'BAR BB| Open rates'!O18*0.87*0.9</f>
        <v>31868.100000000002</v>
      </c>
      <c r="P18" s="329">
        <f>'BAR BB| Open rates'!P18*0.87*0.9</f>
        <v>33434.1</v>
      </c>
      <c r="Q18" s="329">
        <f>'BAR BB| Open rates'!Q18*0.87*0.9</f>
        <v>33434.1</v>
      </c>
      <c r="R18" s="329">
        <f>'BAR BB| Open rates'!R18*0.87*0.9</f>
        <v>33434.1</v>
      </c>
      <c r="S18" s="329">
        <f>'BAR BB| Open rates'!S18*0.87*0.9</f>
        <v>33434.1</v>
      </c>
      <c r="T18" s="329">
        <f>'BAR BB| Open rates'!T18*0.87*0.9</f>
        <v>33434.1</v>
      </c>
      <c r="U18" s="329">
        <f>'BAR BB| Open rates'!U18*0.87*0.9</f>
        <v>33434.1</v>
      </c>
      <c r="V18" s="329">
        <f>'BAR BB| Open rates'!V18*0.87*0.9</f>
        <v>33434.1</v>
      </c>
      <c r="W18" s="329">
        <f>'BAR BB| Open rates'!W18*0.87*0.9</f>
        <v>35000.1</v>
      </c>
      <c r="X18" s="329">
        <f>'BAR BB| Open rates'!X18*0.87*0.9</f>
        <v>35000.1</v>
      </c>
      <c r="Y18" s="329">
        <f>'BAR BB| Open rates'!Y18*0.87*0.9</f>
        <v>33434.1</v>
      </c>
      <c r="Z18" s="329">
        <f>'BAR BB| Open rates'!Z18*0.87*0.9</f>
        <v>33434.1</v>
      </c>
      <c r="AA18" s="329">
        <f>'BAR BB| Open rates'!AA18*0.87*0.9</f>
        <v>33434.1</v>
      </c>
      <c r="AB18" s="329">
        <f>'BAR BB| Open rates'!AB18*0.87*0.9</f>
        <v>33434.1</v>
      </c>
      <c r="AC18" s="329">
        <f>'BAR BB| Open rates'!AC18*0.87*0.9</f>
        <v>33434.1</v>
      </c>
      <c r="AD18" s="329">
        <f>'BAR BB| Open rates'!AD18*0.87*0.9</f>
        <v>35000.1</v>
      </c>
      <c r="AE18" s="329">
        <f>'BAR BB| Open rates'!AE18*0.87*0.9</f>
        <v>35000.1</v>
      </c>
      <c r="AF18" s="329">
        <f>'BAR BB| Open rates'!AF18*0.87*0.9</f>
        <v>33434.1</v>
      </c>
      <c r="AG18" s="329">
        <f>'BAR BB| Open rates'!AG18*0.87*0.9</f>
        <v>33434.1</v>
      </c>
      <c r="AH18" s="329">
        <f>'BAR BB| Open rates'!AH18*0.87*0.9</f>
        <v>33434.1</v>
      </c>
      <c r="AI18" s="329">
        <f>'BAR BB| Open rates'!AI18*0.87*0.9</f>
        <v>33434.1</v>
      </c>
      <c r="AJ18" s="329">
        <f>'BAR BB| Open rates'!AJ18*0.87*0.9</f>
        <v>33434.1</v>
      </c>
      <c r="AK18" s="329">
        <f>'BAR BB| Open rates'!AK18*0.87*0.9</f>
        <v>35000.1</v>
      </c>
      <c r="AL18" s="329">
        <f>'BAR BB| Open rates'!AL18*0.87*0.9</f>
        <v>35000.1</v>
      </c>
      <c r="AM18" s="329">
        <f>'BAR BB| Open rates'!AM18*0.87*0.9</f>
        <v>33434.1</v>
      </c>
      <c r="AN18" s="329">
        <f>'BAR BB| Open rates'!AN18*0.87*0.9</f>
        <v>33434.1</v>
      </c>
      <c r="AO18" s="329">
        <f>'BAR BB| Open rates'!AO18*0.87*0.9</f>
        <v>33434.1</v>
      </c>
      <c r="AP18" s="329">
        <f>'BAR BB| Open rates'!AP18*0.87*0.9</f>
        <v>33434.1</v>
      </c>
      <c r="AQ18" s="329">
        <f>'BAR BB| Open rates'!AQ18*0.87*0.9</f>
        <v>33434.1</v>
      </c>
      <c r="AR18" s="329">
        <f>'BAR BB| Open rates'!AR18*0.87*0.9</f>
        <v>35000.1</v>
      </c>
      <c r="AS18" s="329">
        <f>'BAR BB| Open rates'!AS18*0.87*0.9</f>
        <v>35000.1</v>
      </c>
      <c r="AT18" s="329">
        <f>'BAR BB| Open rates'!AT18*0.87*0.9</f>
        <v>33434.1</v>
      </c>
      <c r="AU18" s="329">
        <f>'BAR BB| Open rates'!AU18*0.87*0.9</f>
        <v>33434.1</v>
      </c>
      <c r="AV18" s="329">
        <f>'BAR BB| Open rates'!AV18*0.87*0.9</f>
        <v>33434.1</v>
      </c>
      <c r="AW18" s="329">
        <f>'BAR BB| Open rates'!AW18*0.87*0.9</f>
        <v>33434.1</v>
      </c>
      <c r="AX18" s="329">
        <f>'BAR BB| Open rates'!AX18*0.87*0.9</f>
        <v>33434.1</v>
      </c>
      <c r="AY18" s="329">
        <f>'BAR BB| Open rates'!AY18*0.87*0.9</f>
        <v>35000.1</v>
      </c>
      <c r="AZ18" s="329">
        <f>'BAR BB| Open rates'!AZ18*0.87*0.9</f>
        <v>35000.1</v>
      </c>
      <c r="BA18" s="329">
        <f>'BAR BB| Open rates'!BA18*0.87*0.9</f>
        <v>33434.1</v>
      </c>
      <c r="BB18" s="329">
        <f>'BAR BB| Open rates'!BB18*0.87*0.9</f>
        <v>33434.1</v>
      </c>
      <c r="BC18" s="329">
        <f>'BAR BB| Open rates'!BC18*0.87*0.9</f>
        <v>33434.1</v>
      </c>
      <c r="BD18" s="329">
        <f>'BAR BB| Open rates'!BD18*0.87*0.9</f>
        <v>33434.1</v>
      </c>
      <c r="BE18" s="329">
        <f>'BAR BB| Open rates'!BE18*0.87*0.9</f>
        <v>33434.1</v>
      </c>
      <c r="BF18" s="329">
        <f>'BAR BB| Open rates'!BF18*0.87*0.9</f>
        <v>35000.1</v>
      </c>
      <c r="BG18" s="329">
        <f>'BAR BB| Open rates'!BG18*0.87*0.9</f>
        <v>35000.1</v>
      </c>
      <c r="BH18" s="329">
        <f>'BAR BB| Open rates'!BH18*0.87*0.9</f>
        <v>30928.5</v>
      </c>
      <c r="BI18" s="329">
        <f>'BAR BB| Open rates'!BI18*0.87*0.9</f>
        <v>30928.5</v>
      </c>
      <c r="BJ18" s="329">
        <f>'BAR BB| Open rates'!BJ18*0.87*0.9</f>
        <v>30928.5</v>
      </c>
      <c r="BK18" s="329">
        <f>'BAR BB| Open rates'!BK18*0.87*0.9</f>
        <v>30928.5</v>
      </c>
      <c r="BL18" s="329">
        <f>'BAR BB| Open rates'!BL18*0.87*0.9</f>
        <v>30928.5</v>
      </c>
      <c r="BM18" s="329">
        <f>'BAR BB| Open rates'!BM18*0.87*0.9</f>
        <v>31868.100000000002</v>
      </c>
      <c r="BN18" s="329">
        <f>'BAR BB| Open rates'!BN18*0.87*0.9</f>
        <v>31868.100000000002</v>
      </c>
      <c r="BO18" s="329">
        <f>'BAR BB| Open rates'!BO18*0.87*0.9</f>
        <v>30145.5</v>
      </c>
      <c r="BP18" s="329">
        <f>'BAR BB| Open rates'!BP18*0.87*0.9</f>
        <v>30145.5</v>
      </c>
      <c r="BQ18" s="329">
        <f>'BAR BB| Open rates'!BQ18*0.87*0.9</f>
        <v>31868.100000000002</v>
      </c>
      <c r="BR18" s="329">
        <f>'BAR BB| Open rates'!BR18*0.87*0.9</f>
        <v>31868.100000000002</v>
      </c>
      <c r="BS18" s="329">
        <f>'BAR BB| Open rates'!BS18*0.87*0.9</f>
        <v>31868.100000000002</v>
      </c>
      <c r="BT18" s="329">
        <f>'BAR BB| Open rates'!BT18*0.87*0.9</f>
        <v>31868.100000000002</v>
      </c>
      <c r="BU18" s="329">
        <f>'BAR BB| Open rates'!BU18*0.87*0.9</f>
        <v>31868.100000000002</v>
      </c>
      <c r="BV18" s="329">
        <f>'BAR BB| Open rates'!BV18*0.87*0.9</f>
        <v>30145.5</v>
      </c>
      <c r="BW18" s="329">
        <f>'BAR BB| Open rates'!BW18*0.87*0.9</f>
        <v>30145.5</v>
      </c>
      <c r="BX18" s="329">
        <f>'BAR BB| Open rates'!BX18*0.87*0.9</f>
        <v>30145.5</v>
      </c>
      <c r="BY18" s="329">
        <f>'BAR BB| Open rates'!BY18*0.87*0.9</f>
        <v>30145.5</v>
      </c>
      <c r="BZ18" s="329">
        <f>'BAR BB| Open rates'!BZ18*0.87*0.9</f>
        <v>30145.5</v>
      </c>
      <c r="CA18" s="329">
        <f>'BAR BB| Open rates'!CA18*0.87*0.9</f>
        <v>31868.100000000002</v>
      </c>
      <c r="CB18" s="329">
        <f>'BAR BB| Open rates'!CB18*0.87*0.9</f>
        <v>31868.100000000002</v>
      </c>
      <c r="CC18" s="329">
        <f>'BAR BB| Open rates'!CC18*0.87*0.9</f>
        <v>30145.5</v>
      </c>
      <c r="CD18" s="329">
        <f>'BAR BB| Open rates'!CD18*0.87*0.9</f>
        <v>30145.5</v>
      </c>
      <c r="CE18" s="329">
        <f>'BAR BB| Open rates'!CE18*0.87*0.9</f>
        <v>30145.5</v>
      </c>
      <c r="CF18" s="329">
        <f>'BAR BB| Open rates'!CF18*0.87*0.9</f>
        <v>30145.5</v>
      </c>
      <c r="CG18" s="329">
        <f>'BAR BB| Open rates'!CG18*0.87*0.9</f>
        <v>30145.5</v>
      </c>
      <c r="CH18" s="329">
        <f>'BAR BB| Open rates'!CH18*0.87*0.9</f>
        <v>31868.100000000002</v>
      </c>
      <c r="CI18" s="329">
        <f>'BAR BB| Open rates'!CI18*0.87*0.9</f>
        <v>31868.100000000002</v>
      </c>
      <c r="CJ18" s="329">
        <f>'BAR BB| Open rates'!CJ18*0.87*0.9</f>
        <v>30145.5</v>
      </c>
      <c r="CK18" s="329">
        <f>'BAR BB| Open rates'!CK18*0.87*0.9</f>
        <v>30145.5</v>
      </c>
      <c r="CL18" s="329">
        <f>'BAR BB| Open rates'!CL18*0.87*0.9</f>
        <v>30145.5</v>
      </c>
      <c r="CM18" s="329">
        <f>'BAR BB| Open rates'!CM18*0.87*0.9</f>
        <v>30145.5</v>
      </c>
      <c r="CN18" s="329">
        <f>'BAR BB| Open rates'!CN18*0.87*0.9</f>
        <v>30145.5</v>
      </c>
      <c r="CO18" s="329">
        <f>'BAR BB| Open rates'!CO18*0.87*0.9</f>
        <v>31868.100000000002</v>
      </c>
      <c r="CP18" s="329">
        <f>'BAR BB| Open rates'!CP18*0.87*0.9</f>
        <v>31868.100000000002</v>
      </c>
      <c r="CQ18" s="329">
        <f>'BAR BB| Open rates'!CQ18*0.87*0.9</f>
        <v>30145.5</v>
      </c>
      <c r="CR18" s="329">
        <f>'BAR BB| Open rates'!CR18*0.87*0.9</f>
        <v>30145.5</v>
      </c>
      <c r="CS18" s="329">
        <f>'BAR BB| Open rates'!CS18*0.87*0.9</f>
        <v>30145.5</v>
      </c>
      <c r="CT18" s="329">
        <f>'BAR BB| Open rates'!CT18*0.87*0.9</f>
        <v>30145.5</v>
      </c>
      <c r="CU18" s="329">
        <f>'BAR BB| Open rates'!CU18*0.87*0.9</f>
        <v>27326.7</v>
      </c>
      <c r="CV18" s="329">
        <f>'BAR BB| Open rates'!CV18*0.87*0.9</f>
        <v>27326.7</v>
      </c>
      <c r="CW18" s="329">
        <f>'BAR BB| Open rates'!CW18*0.87*0.9</f>
        <v>27326.7</v>
      </c>
      <c r="CX18" s="329">
        <f>'BAR BB| Open rates'!CX18*0.87*0.9</f>
        <v>25760.7</v>
      </c>
      <c r="CY18" s="329">
        <f>'BAR BB| Open rates'!CY18*0.87*0.9</f>
        <v>25760.7</v>
      </c>
      <c r="CZ18" s="329">
        <f>'BAR BB| Open rates'!CZ18*0.87*0.9</f>
        <v>25760.7</v>
      </c>
      <c r="DA18" s="329">
        <f>'BAR BB| Open rates'!DA18*0.87*0.9</f>
        <v>25760.7</v>
      </c>
      <c r="DB18" s="329">
        <f>'BAR BB| Open rates'!DB18*0.87*0.9</f>
        <v>25760.7</v>
      </c>
      <c r="DC18" s="329">
        <f>'BAR BB| Open rates'!DC18*0.87*0.9</f>
        <v>27326.7</v>
      </c>
      <c r="DD18" s="329">
        <f>'BAR BB| Open rates'!DD18*0.87*0.9</f>
        <v>27326.7</v>
      </c>
      <c r="DE18" s="329">
        <f>'BAR BB| Open rates'!DE18*0.87*0.9</f>
        <v>25760.7</v>
      </c>
      <c r="DF18" s="329">
        <f>'BAR BB| Open rates'!DF18*0.87*0.9</f>
        <v>25760.7</v>
      </c>
      <c r="DG18" s="329">
        <f>'BAR BB| Open rates'!DG18*0.87*0.9</f>
        <v>25760.7</v>
      </c>
      <c r="DH18" s="329">
        <f>'BAR BB| Open rates'!DH18*0.87*0.9</f>
        <v>25760.7</v>
      </c>
      <c r="DI18" s="329">
        <f>'BAR BB| Open rates'!DI18*0.87*0.9</f>
        <v>25760.7</v>
      </c>
      <c r="DJ18" s="329">
        <f>'BAR BB| Open rates'!DJ18*0.87*0.9</f>
        <v>27326.7</v>
      </c>
      <c r="DK18" s="329">
        <f>'BAR BB| Open rates'!DK18*0.87*0.9</f>
        <v>27326.7</v>
      </c>
      <c r="DL18" s="329">
        <f>'BAR BB| Open rates'!DL18*0.87*0.9</f>
        <v>25760.7</v>
      </c>
      <c r="DM18" s="329">
        <f>'BAR BB| Open rates'!DM18*0.87*0.9</f>
        <v>25760.7</v>
      </c>
      <c r="DN18" s="329">
        <f>'BAR BB| Open rates'!DN18*0.87*0.9</f>
        <v>25760.7</v>
      </c>
      <c r="DO18" s="329">
        <f>'BAR BB| Open rates'!DO18*0.87*0.9</f>
        <v>25760.7</v>
      </c>
      <c r="DP18" s="329">
        <f>'BAR BB| Open rates'!DP18*0.87*0.9</f>
        <v>25760.7</v>
      </c>
      <c r="DQ18" s="329">
        <f>'BAR BB| Open rates'!DQ18*0.87*0.9</f>
        <v>27326.7</v>
      </c>
      <c r="DR18" s="329">
        <f>'BAR BB| Open rates'!DR18*0.87*0.9</f>
        <v>27326.7</v>
      </c>
      <c r="DS18" s="329">
        <f>'BAR BB| Open rates'!DS18*0.87*0.9</f>
        <v>25760.7</v>
      </c>
      <c r="DT18" s="329">
        <f>'BAR BB| Open rates'!DT18*0.87*0.9</f>
        <v>25760.7</v>
      </c>
      <c r="DU18" s="329">
        <f>'BAR BB| Open rates'!DU18*0.87*0.9</f>
        <v>25760.7</v>
      </c>
      <c r="DV18" s="329">
        <f>'BAR BB| Open rates'!DV18*0.87*0.9</f>
        <v>25760.7</v>
      </c>
      <c r="DW18" s="329">
        <f>'BAR BB| Open rates'!DW18*0.87*0.9</f>
        <v>25760.7</v>
      </c>
      <c r="DX18" s="329">
        <f>'BAR BB| Open rates'!DX18*0.87*0.9</f>
        <v>27326.7</v>
      </c>
      <c r="DY18" s="329">
        <f>'BAR BB| Open rates'!DY18*0.87*0.9</f>
        <v>27326.7</v>
      </c>
      <c r="DZ18" s="329">
        <f>'BAR BB| Open rates'!DZ18*0.87*0.9</f>
        <v>28657.8</v>
      </c>
      <c r="EA18" s="329">
        <f>'BAR BB| Open rates'!EA18*0.87*0.9</f>
        <v>28657.8</v>
      </c>
      <c r="EB18" s="329">
        <f>'BAR BB| Open rates'!EB18*0.87*0.9</f>
        <v>28657.8</v>
      </c>
      <c r="EC18" s="329">
        <f>'BAR BB| Open rates'!EC18*0.87*0.9</f>
        <v>30380.400000000001</v>
      </c>
      <c r="ED18" s="329">
        <f>'BAR BB| Open rates'!ED18*0.87*0.9</f>
        <v>30380.400000000001</v>
      </c>
      <c r="EE18" s="329">
        <f>'BAR BB| Open rates'!EE18*0.87*0.9</f>
        <v>30380.400000000001</v>
      </c>
      <c r="EF18" s="329">
        <f>'BAR BB| Open rates'!EF18*0.87*0.9</f>
        <v>30380.400000000001</v>
      </c>
      <c r="EG18" s="329">
        <f>'BAR BB| Open rates'!EG18*0.87*0.9</f>
        <v>24977.7</v>
      </c>
      <c r="EH18" s="329">
        <f>'BAR BB| Open rates'!EH18*0.87*0.9</f>
        <v>23411.7</v>
      </c>
      <c r="EI18" s="329">
        <f>'BAR BB| Open rates'!EI18*0.87*0.9</f>
        <v>23411.7</v>
      </c>
      <c r="EJ18" s="329">
        <f>'BAR BB| Open rates'!EJ18*0.87*0.9</f>
        <v>23411.7</v>
      </c>
      <c r="EK18" s="329">
        <f>'BAR BB| Open rates'!EK18*0.87*0.9</f>
        <v>23411.7</v>
      </c>
      <c r="EL18" s="329">
        <f>'BAR BB| Open rates'!EL18*0.87*0.9</f>
        <v>24194.7</v>
      </c>
      <c r="EM18" s="329">
        <f>'BAR BB| Open rates'!EM18*0.87*0.9</f>
        <v>24194.7</v>
      </c>
      <c r="EN18" s="329">
        <f>'BAR BB| Open rates'!EN18*0.87*0.9</f>
        <v>23411.7</v>
      </c>
      <c r="EO18" s="329">
        <f>'BAR BB| Open rates'!EO18*0.87*0.9</f>
        <v>23411.7</v>
      </c>
      <c r="EP18" s="329">
        <f>'BAR BB| Open rates'!EP18*0.87*0.9</f>
        <v>23411.7</v>
      </c>
      <c r="EQ18" s="329">
        <f>'BAR BB| Open rates'!EQ18*0.87*0.9</f>
        <v>23411.7</v>
      </c>
      <c r="ER18" s="329">
        <f>'BAR BB| Open rates'!ER18*0.87*0.9</f>
        <v>23411.7</v>
      </c>
      <c r="ES18" s="329">
        <f>'BAR BB| Open rates'!ES18*0.87*0.9</f>
        <v>24194.7</v>
      </c>
      <c r="ET18" s="329">
        <f>'BAR BB| Open rates'!ET18*0.87*0.9</f>
        <v>24194.7</v>
      </c>
      <c r="EU18" s="329">
        <f>'BAR BB| Open rates'!EU18*0.87*0.9</f>
        <v>23411.7</v>
      </c>
      <c r="EV18" s="329">
        <f>'BAR BB| Open rates'!EV18*0.87*0.9</f>
        <v>23411.7</v>
      </c>
      <c r="EW18" s="329">
        <f>'BAR BB| Open rates'!EW18*0.87*0.9</f>
        <v>23411.7</v>
      </c>
      <c r="EX18" s="329">
        <f>'BAR BB| Open rates'!EX18*0.87*0.9</f>
        <v>23411.7</v>
      </c>
      <c r="EY18" s="329">
        <f>'BAR BB| Open rates'!EY18*0.87*0.9</f>
        <v>23411.7</v>
      </c>
      <c r="EZ18" s="329">
        <f>'BAR BB| Open rates'!EZ18*0.87*0.9</f>
        <v>24194.7</v>
      </c>
      <c r="FA18" s="329">
        <f>'BAR BB| Open rates'!FA18*0.87*0.9</f>
        <v>24194.7</v>
      </c>
      <c r="FB18" s="329">
        <f>'BAR BB| Open rates'!FB18*0.87*0.9</f>
        <v>23411.7</v>
      </c>
      <c r="FC18" s="329">
        <f>'BAR BB| Open rates'!FC18*0.87*0.9</f>
        <v>23411.7</v>
      </c>
      <c r="FD18" s="329">
        <f>'BAR BB| Open rates'!FD18*0.87*0.9</f>
        <v>23411.7</v>
      </c>
      <c r="FE18" s="329">
        <f>'BAR BB| Open rates'!FE18*0.87*0.9</f>
        <v>23411.7</v>
      </c>
      <c r="FF18" s="329">
        <f>'BAR BB| Open rates'!FF18*0.87*0.9</f>
        <v>23411.7</v>
      </c>
      <c r="FG18" s="329">
        <f>'BAR BB| Open rates'!FG18*0.87*0.9</f>
        <v>24194.7</v>
      </c>
      <c r="FH18" s="329">
        <f>'BAR BB| Open rates'!FH18*0.87*0.9</f>
        <v>24194.7</v>
      </c>
      <c r="FI18" s="329">
        <f>'BAR BB| Open rates'!FI18*0.87*0.9</f>
        <v>23411.7</v>
      </c>
      <c r="FJ18" s="329">
        <f>'BAR BB| Open rates'!FJ18*0.87*0.9</f>
        <v>23411.7</v>
      </c>
      <c r="FK18" s="329">
        <f>'BAR BB| Open rates'!FK18*0.87*0.9</f>
        <v>23411.7</v>
      </c>
      <c r="FL18" s="329">
        <f>'BAR BB| Open rates'!FL18*0.87*0.9</f>
        <v>23411.7</v>
      </c>
      <c r="FM18" s="329">
        <f>'BAR BB| Open rates'!FM18*0.87*0.9</f>
        <v>23411.7</v>
      </c>
      <c r="FN18" s="329">
        <f>'BAR BB| Open rates'!FN18*0.87*0.9</f>
        <v>24194.7</v>
      </c>
      <c r="FO18" s="329">
        <f>'BAR BB| Open rates'!FO18*0.87*0.9</f>
        <v>24194.7</v>
      </c>
      <c r="FP18" s="329">
        <f>'BAR BB| Open rates'!FP18*0.87*0.9</f>
        <v>23411.7</v>
      </c>
      <c r="FQ18" s="329">
        <f>'BAR BB| Open rates'!FQ18*0.87*0.9</f>
        <v>23411.7</v>
      </c>
      <c r="FR18" s="329">
        <f>'BAR BB| Open rates'!FR18*0.87*0.9</f>
        <v>23411.7</v>
      </c>
      <c r="FS18" s="329">
        <f>'BAR BB| Open rates'!FS18*0.87*0.9</f>
        <v>23411.7</v>
      </c>
      <c r="FT18" s="329">
        <f>'BAR BB| Open rates'!FT18*0.87*0.9</f>
        <v>23411.7</v>
      </c>
      <c r="FU18" s="329">
        <f>'BAR BB| Open rates'!FU18*0.87*0.9</f>
        <v>24194.7</v>
      </c>
      <c r="FV18" s="329">
        <f>'BAR BB| Open rates'!FV18*0.87*0.9</f>
        <v>24194.7</v>
      </c>
      <c r="FW18" s="329">
        <f>'BAR BB| Open rates'!FW18*0.87*0.9</f>
        <v>27091.8</v>
      </c>
      <c r="FX18" s="329">
        <f>'BAR BB| Open rates'!FX18*0.87*0.9</f>
        <v>27091.8</v>
      </c>
      <c r="FY18" s="329">
        <f>'BAR BB| Open rates'!FY18*0.87*0.9</f>
        <v>27091.8</v>
      </c>
      <c r="FZ18" s="329">
        <f>'BAR BB| Open rates'!FZ18*0.87*0.9</f>
        <v>27091.8</v>
      </c>
      <c r="GA18" s="329">
        <f>'BAR BB| Open rates'!GA18*0.87*0.9</f>
        <v>27091.8</v>
      </c>
      <c r="GB18" s="329">
        <f>'BAR BB| Open rates'!GB18*0.87*0.9</f>
        <v>28814.400000000001</v>
      </c>
      <c r="GC18" s="329">
        <f>'BAR BB| Open rates'!GC18*0.87*0.9</f>
        <v>28814.400000000001</v>
      </c>
      <c r="GD18" s="329">
        <f>'BAR BB| Open rates'!GD18*0.87*0.9</f>
        <v>28814.400000000001</v>
      </c>
      <c r="GE18" s="329">
        <f>'BAR BB| Open rates'!GE18*0.87*0.9</f>
        <v>28814.400000000001</v>
      </c>
    </row>
    <row r="19" spans="1:187" s="36" customFormat="1" ht="12" customHeight="1" x14ac:dyDescent="0.2">
      <c r="A19" s="236" t="s">
        <v>179</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8"/>
      <c r="CD19" s="328"/>
      <c r="CE19" s="328"/>
      <c r="CF19" s="328"/>
      <c r="CG19" s="328"/>
      <c r="CH19" s="328"/>
      <c r="CI19" s="328"/>
      <c r="CJ19" s="328"/>
      <c r="CK19" s="328"/>
      <c r="CL19" s="328"/>
      <c r="CM19" s="328"/>
      <c r="CN19" s="328"/>
      <c r="CO19" s="328"/>
      <c r="CP19" s="328"/>
      <c r="CQ19" s="328"/>
      <c r="CR19" s="328"/>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28"/>
      <c r="ET19" s="328"/>
      <c r="EU19" s="328"/>
      <c r="EV19" s="328"/>
      <c r="EW19" s="328"/>
      <c r="EX19" s="328"/>
      <c r="EY19" s="328"/>
      <c r="EZ19" s="328"/>
      <c r="FA19" s="328"/>
      <c r="FB19" s="328"/>
      <c r="FC19" s="328"/>
      <c r="FD19" s="328"/>
      <c r="FE19" s="328"/>
      <c r="FF19" s="328"/>
      <c r="FG19" s="328"/>
      <c r="FH19" s="328"/>
      <c r="FI19" s="328"/>
      <c r="FJ19" s="328"/>
      <c r="FK19" s="328"/>
      <c r="FL19" s="328"/>
      <c r="FM19" s="328"/>
      <c r="FN19" s="328"/>
      <c r="FO19" s="328"/>
      <c r="FP19" s="328"/>
      <c r="FQ19" s="328"/>
      <c r="FR19" s="328"/>
      <c r="FS19" s="328"/>
      <c r="FT19" s="328"/>
      <c r="FU19" s="328"/>
      <c r="FV19" s="328"/>
      <c r="FW19" s="328"/>
      <c r="FX19" s="328"/>
      <c r="FY19" s="328"/>
      <c r="FZ19" s="328"/>
      <c r="GA19" s="328"/>
      <c r="GB19" s="328"/>
      <c r="GC19" s="328"/>
      <c r="GD19" s="328"/>
      <c r="GE19" s="328"/>
    </row>
    <row r="20" spans="1:187" s="36" customFormat="1" ht="12" customHeight="1" x14ac:dyDescent="0.2">
      <c r="A20" s="237">
        <v>1</v>
      </c>
      <c r="B20" s="329">
        <f>'BAR BB| Open rates'!B20*0.87*0.9</f>
        <v>32416.2</v>
      </c>
      <c r="C20" s="329">
        <f>'BAR BB| Open rates'!C20*0.87*0.9</f>
        <v>32416.2</v>
      </c>
      <c r="D20" s="329">
        <f>'BAR BB| Open rates'!D20*0.87*0.9</f>
        <v>30302.100000000002</v>
      </c>
      <c r="E20" s="329">
        <f>'BAR BB| Open rates'!E20*0.87*0.9</f>
        <v>30302.100000000002</v>
      </c>
      <c r="F20" s="329">
        <f>'BAR BB| Open rates'!F20*0.87*0.9</f>
        <v>28579.5</v>
      </c>
      <c r="G20" s="329">
        <f>'BAR BB| Open rates'!G20*0.87*0.9</f>
        <v>30302.100000000002</v>
      </c>
      <c r="H20" s="329">
        <f>'BAR BB| Open rates'!H20*0.87*0.9</f>
        <v>30302.100000000002</v>
      </c>
      <c r="I20" s="329">
        <f>'BAR BB| Open rates'!I20*0.87*0.9</f>
        <v>31868.100000000002</v>
      </c>
      <c r="J20" s="329">
        <f>'BAR BB| Open rates'!J20*0.87*0.9</f>
        <v>31868.100000000002</v>
      </c>
      <c r="K20" s="329">
        <f>'BAR BB| Open rates'!K20*0.87*0.9</f>
        <v>30302.100000000002</v>
      </c>
      <c r="L20" s="329">
        <f>'BAR BB| Open rates'!L20*0.87*0.9</f>
        <v>30302.100000000002</v>
      </c>
      <c r="M20" s="329">
        <f>'BAR BB| Open rates'!M20*0.87*0.9</f>
        <v>30302.100000000002</v>
      </c>
      <c r="N20" s="329">
        <f>'BAR BB| Open rates'!N20*0.87*0.9</f>
        <v>30302.100000000002</v>
      </c>
      <c r="O20" s="329">
        <f>'BAR BB| Open rates'!O20*0.87*0.9</f>
        <v>30302.100000000002</v>
      </c>
      <c r="P20" s="329">
        <f>'BAR BB| Open rates'!P20*0.87*0.9</f>
        <v>31868.100000000002</v>
      </c>
      <c r="Q20" s="329">
        <f>'BAR BB| Open rates'!Q20*0.87*0.9</f>
        <v>31868.100000000002</v>
      </c>
      <c r="R20" s="329">
        <f>'BAR BB| Open rates'!R20*0.87*0.9</f>
        <v>31868.100000000002</v>
      </c>
      <c r="S20" s="329">
        <f>'BAR BB| Open rates'!S20*0.87*0.9</f>
        <v>31868.100000000002</v>
      </c>
      <c r="T20" s="329">
        <f>'BAR BB| Open rates'!T20*0.87*0.9</f>
        <v>31868.100000000002</v>
      </c>
      <c r="U20" s="329">
        <f>'BAR BB| Open rates'!U20*0.87*0.9</f>
        <v>31868.100000000002</v>
      </c>
      <c r="V20" s="329">
        <f>'BAR BB| Open rates'!V20*0.87*0.9</f>
        <v>31868.100000000002</v>
      </c>
      <c r="W20" s="329">
        <f>'BAR BB| Open rates'!W20*0.87*0.9</f>
        <v>33434.1</v>
      </c>
      <c r="X20" s="329">
        <f>'BAR BB| Open rates'!X20*0.87*0.9</f>
        <v>33434.1</v>
      </c>
      <c r="Y20" s="329">
        <f>'BAR BB| Open rates'!Y20*0.87*0.9</f>
        <v>31868.100000000002</v>
      </c>
      <c r="Z20" s="329">
        <f>'BAR BB| Open rates'!Z20*0.87*0.9</f>
        <v>31868.100000000002</v>
      </c>
      <c r="AA20" s="329">
        <f>'BAR BB| Open rates'!AA20*0.87*0.9</f>
        <v>31868.100000000002</v>
      </c>
      <c r="AB20" s="329">
        <f>'BAR BB| Open rates'!AB20*0.87*0.9</f>
        <v>31868.100000000002</v>
      </c>
      <c r="AC20" s="329">
        <f>'BAR BB| Open rates'!AC20*0.87*0.9</f>
        <v>31868.100000000002</v>
      </c>
      <c r="AD20" s="329">
        <f>'BAR BB| Open rates'!AD20*0.87*0.9</f>
        <v>33434.1</v>
      </c>
      <c r="AE20" s="329">
        <f>'BAR BB| Open rates'!AE20*0.87*0.9</f>
        <v>33434.1</v>
      </c>
      <c r="AF20" s="329">
        <f>'BAR BB| Open rates'!AF20*0.87*0.9</f>
        <v>31868.100000000002</v>
      </c>
      <c r="AG20" s="329">
        <f>'BAR BB| Open rates'!AG20*0.87*0.9</f>
        <v>31868.100000000002</v>
      </c>
      <c r="AH20" s="329">
        <f>'BAR BB| Open rates'!AH20*0.87*0.9</f>
        <v>31868.100000000002</v>
      </c>
      <c r="AI20" s="329">
        <f>'BAR BB| Open rates'!AI20*0.87*0.9</f>
        <v>31868.100000000002</v>
      </c>
      <c r="AJ20" s="329">
        <f>'BAR BB| Open rates'!AJ20*0.87*0.9</f>
        <v>31868.100000000002</v>
      </c>
      <c r="AK20" s="329">
        <f>'BAR BB| Open rates'!AK20*0.87*0.9</f>
        <v>33434.1</v>
      </c>
      <c r="AL20" s="329">
        <f>'BAR BB| Open rates'!AL20*0.87*0.9</f>
        <v>33434.1</v>
      </c>
      <c r="AM20" s="329">
        <f>'BAR BB| Open rates'!AM20*0.87*0.9</f>
        <v>31868.100000000002</v>
      </c>
      <c r="AN20" s="329">
        <f>'BAR BB| Open rates'!AN20*0.87*0.9</f>
        <v>31868.100000000002</v>
      </c>
      <c r="AO20" s="329">
        <f>'BAR BB| Open rates'!AO20*0.87*0.9</f>
        <v>31868.100000000002</v>
      </c>
      <c r="AP20" s="329">
        <f>'BAR BB| Open rates'!AP20*0.87*0.9</f>
        <v>31868.100000000002</v>
      </c>
      <c r="AQ20" s="329">
        <f>'BAR BB| Open rates'!AQ20*0.87*0.9</f>
        <v>31868.100000000002</v>
      </c>
      <c r="AR20" s="329">
        <f>'BAR BB| Open rates'!AR20*0.87*0.9</f>
        <v>33434.1</v>
      </c>
      <c r="AS20" s="329">
        <f>'BAR BB| Open rates'!AS20*0.87*0.9</f>
        <v>33434.1</v>
      </c>
      <c r="AT20" s="329">
        <f>'BAR BB| Open rates'!AT20*0.87*0.9</f>
        <v>31868.100000000002</v>
      </c>
      <c r="AU20" s="329">
        <f>'BAR BB| Open rates'!AU20*0.87*0.9</f>
        <v>31868.100000000002</v>
      </c>
      <c r="AV20" s="329">
        <f>'BAR BB| Open rates'!AV20*0.87*0.9</f>
        <v>31868.100000000002</v>
      </c>
      <c r="AW20" s="329">
        <f>'BAR BB| Open rates'!AW20*0.87*0.9</f>
        <v>31868.100000000002</v>
      </c>
      <c r="AX20" s="329">
        <f>'BAR BB| Open rates'!AX20*0.87*0.9</f>
        <v>31868.100000000002</v>
      </c>
      <c r="AY20" s="329">
        <f>'BAR BB| Open rates'!AY20*0.87*0.9</f>
        <v>33434.1</v>
      </c>
      <c r="AZ20" s="329">
        <f>'BAR BB| Open rates'!AZ20*0.87*0.9</f>
        <v>33434.1</v>
      </c>
      <c r="BA20" s="329">
        <f>'BAR BB| Open rates'!BA20*0.87*0.9</f>
        <v>31868.100000000002</v>
      </c>
      <c r="BB20" s="329">
        <f>'BAR BB| Open rates'!BB20*0.87*0.9</f>
        <v>31868.100000000002</v>
      </c>
      <c r="BC20" s="329">
        <f>'BAR BB| Open rates'!BC20*0.87*0.9</f>
        <v>31868.100000000002</v>
      </c>
      <c r="BD20" s="329">
        <f>'BAR BB| Open rates'!BD20*0.87*0.9</f>
        <v>31868.100000000002</v>
      </c>
      <c r="BE20" s="329">
        <f>'BAR BB| Open rates'!BE20*0.87*0.9</f>
        <v>31868.100000000002</v>
      </c>
      <c r="BF20" s="329">
        <f>'BAR BB| Open rates'!BF20*0.87*0.9</f>
        <v>33434.1</v>
      </c>
      <c r="BG20" s="329">
        <f>'BAR BB| Open rates'!BG20*0.87*0.9</f>
        <v>33434.1</v>
      </c>
      <c r="BH20" s="329">
        <f>'BAR BB| Open rates'!BH20*0.87*0.9</f>
        <v>29362.5</v>
      </c>
      <c r="BI20" s="329">
        <f>'BAR BB| Open rates'!BI20*0.87*0.9</f>
        <v>29362.5</v>
      </c>
      <c r="BJ20" s="329">
        <f>'BAR BB| Open rates'!BJ20*0.87*0.9</f>
        <v>29362.5</v>
      </c>
      <c r="BK20" s="329">
        <f>'BAR BB| Open rates'!BK20*0.87*0.9</f>
        <v>29362.5</v>
      </c>
      <c r="BL20" s="329">
        <f>'BAR BB| Open rates'!BL20*0.87*0.9</f>
        <v>29362.5</v>
      </c>
      <c r="BM20" s="329">
        <f>'BAR BB| Open rates'!BM20*0.87*0.9</f>
        <v>30302.100000000002</v>
      </c>
      <c r="BN20" s="329">
        <f>'BAR BB| Open rates'!BN20*0.87*0.9</f>
        <v>30302.100000000002</v>
      </c>
      <c r="BO20" s="329">
        <f>'BAR BB| Open rates'!BO20*0.87*0.9</f>
        <v>28579.5</v>
      </c>
      <c r="BP20" s="329">
        <f>'BAR BB| Open rates'!BP20*0.87*0.9</f>
        <v>28579.5</v>
      </c>
      <c r="BQ20" s="329">
        <f>'BAR BB| Open rates'!BQ20*0.87*0.9</f>
        <v>30302.100000000002</v>
      </c>
      <c r="BR20" s="329">
        <f>'BAR BB| Open rates'!BR20*0.87*0.9</f>
        <v>30302.100000000002</v>
      </c>
      <c r="BS20" s="329">
        <f>'BAR BB| Open rates'!BS20*0.87*0.9</f>
        <v>30302.100000000002</v>
      </c>
      <c r="BT20" s="329">
        <f>'BAR BB| Open rates'!BT20*0.87*0.9</f>
        <v>30302.100000000002</v>
      </c>
      <c r="BU20" s="329">
        <f>'BAR BB| Open rates'!BU20*0.87*0.9</f>
        <v>30302.100000000002</v>
      </c>
      <c r="BV20" s="329">
        <f>'BAR BB| Open rates'!BV20*0.87*0.9</f>
        <v>28579.5</v>
      </c>
      <c r="BW20" s="329">
        <f>'BAR BB| Open rates'!BW20*0.87*0.9</f>
        <v>28579.5</v>
      </c>
      <c r="BX20" s="329">
        <f>'BAR BB| Open rates'!BX20*0.87*0.9</f>
        <v>28579.5</v>
      </c>
      <c r="BY20" s="329">
        <f>'BAR BB| Open rates'!BY20*0.87*0.9</f>
        <v>28579.5</v>
      </c>
      <c r="BZ20" s="329">
        <f>'BAR BB| Open rates'!BZ20*0.87*0.9</f>
        <v>28579.5</v>
      </c>
      <c r="CA20" s="329">
        <f>'BAR BB| Open rates'!CA20*0.87*0.9</f>
        <v>30302.100000000002</v>
      </c>
      <c r="CB20" s="329">
        <f>'BAR BB| Open rates'!CB20*0.87*0.9</f>
        <v>30302.100000000002</v>
      </c>
      <c r="CC20" s="329">
        <f>'BAR BB| Open rates'!CC20*0.87*0.9</f>
        <v>28579.5</v>
      </c>
      <c r="CD20" s="329">
        <f>'BAR BB| Open rates'!CD20*0.87*0.9</f>
        <v>28579.5</v>
      </c>
      <c r="CE20" s="329">
        <f>'BAR BB| Open rates'!CE20*0.87*0.9</f>
        <v>28579.5</v>
      </c>
      <c r="CF20" s="329">
        <f>'BAR BB| Open rates'!CF20*0.87*0.9</f>
        <v>28579.5</v>
      </c>
      <c r="CG20" s="329">
        <f>'BAR BB| Open rates'!CG20*0.87*0.9</f>
        <v>28579.5</v>
      </c>
      <c r="CH20" s="329">
        <f>'BAR BB| Open rates'!CH20*0.87*0.9</f>
        <v>30302.100000000002</v>
      </c>
      <c r="CI20" s="329">
        <f>'BAR BB| Open rates'!CI20*0.87*0.9</f>
        <v>30302.100000000002</v>
      </c>
      <c r="CJ20" s="329">
        <f>'BAR BB| Open rates'!CJ20*0.87*0.9</f>
        <v>28579.5</v>
      </c>
      <c r="CK20" s="329">
        <f>'BAR BB| Open rates'!CK20*0.87*0.9</f>
        <v>28579.5</v>
      </c>
      <c r="CL20" s="329">
        <f>'BAR BB| Open rates'!CL20*0.87*0.9</f>
        <v>28579.5</v>
      </c>
      <c r="CM20" s="329">
        <f>'BAR BB| Open rates'!CM20*0.87*0.9</f>
        <v>28579.5</v>
      </c>
      <c r="CN20" s="329">
        <f>'BAR BB| Open rates'!CN20*0.87*0.9</f>
        <v>28579.5</v>
      </c>
      <c r="CO20" s="329">
        <f>'BAR BB| Open rates'!CO20*0.87*0.9</f>
        <v>30302.100000000002</v>
      </c>
      <c r="CP20" s="329">
        <f>'BAR BB| Open rates'!CP20*0.87*0.9</f>
        <v>30302.100000000002</v>
      </c>
      <c r="CQ20" s="329">
        <f>'BAR BB| Open rates'!CQ20*0.87*0.9</f>
        <v>28579.5</v>
      </c>
      <c r="CR20" s="329">
        <f>'BAR BB| Open rates'!CR20*0.87*0.9</f>
        <v>28579.5</v>
      </c>
      <c r="CS20" s="329">
        <f>'BAR BB| Open rates'!CS20*0.87*0.9</f>
        <v>28579.5</v>
      </c>
      <c r="CT20" s="329">
        <f>'BAR BB| Open rates'!CT20*0.87*0.9</f>
        <v>28579.5</v>
      </c>
      <c r="CU20" s="329">
        <f>'BAR BB| Open rates'!CU20*0.87*0.9</f>
        <v>25369.200000000001</v>
      </c>
      <c r="CV20" s="329">
        <f>'BAR BB| Open rates'!CV20*0.87*0.9</f>
        <v>25369.200000000001</v>
      </c>
      <c r="CW20" s="329">
        <f>'BAR BB| Open rates'!CW20*0.87*0.9</f>
        <v>25369.200000000001</v>
      </c>
      <c r="CX20" s="329">
        <f>'BAR BB| Open rates'!CX20*0.87*0.9</f>
        <v>23803.200000000001</v>
      </c>
      <c r="CY20" s="329">
        <f>'BAR BB| Open rates'!CY20*0.87*0.9</f>
        <v>23803.200000000001</v>
      </c>
      <c r="CZ20" s="329">
        <f>'BAR BB| Open rates'!CZ20*0.87*0.9</f>
        <v>23803.200000000001</v>
      </c>
      <c r="DA20" s="329">
        <f>'BAR BB| Open rates'!DA20*0.87*0.9</f>
        <v>23803.200000000001</v>
      </c>
      <c r="DB20" s="329">
        <f>'BAR BB| Open rates'!DB20*0.87*0.9</f>
        <v>23803.200000000001</v>
      </c>
      <c r="DC20" s="329">
        <f>'BAR BB| Open rates'!DC20*0.87*0.9</f>
        <v>25369.200000000001</v>
      </c>
      <c r="DD20" s="329">
        <f>'BAR BB| Open rates'!DD20*0.87*0.9</f>
        <v>25369.200000000001</v>
      </c>
      <c r="DE20" s="329">
        <f>'BAR BB| Open rates'!DE20*0.87*0.9</f>
        <v>23803.200000000001</v>
      </c>
      <c r="DF20" s="329">
        <f>'BAR BB| Open rates'!DF20*0.87*0.9</f>
        <v>23803.200000000001</v>
      </c>
      <c r="DG20" s="329">
        <f>'BAR BB| Open rates'!DG20*0.87*0.9</f>
        <v>23803.200000000001</v>
      </c>
      <c r="DH20" s="329">
        <f>'BAR BB| Open rates'!DH20*0.87*0.9</f>
        <v>23803.200000000001</v>
      </c>
      <c r="DI20" s="329">
        <f>'BAR BB| Open rates'!DI20*0.87*0.9</f>
        <v>23803.200000000001</v>
      </c>
      <c r="DJ20" s="329">
        <f>'BAR BB| Open rates'!DJ20*0.87*0.9</f>
        <v>25369.200000000001</v>
      </c>
      <c r="DK20" s="329">
        <f>'BAR BB| Open rates'!DK20*0.87*0.9</f>
        <v>25369.200000000001</v>
      </c>
      <c r="DL20" s="329">
        <f>'BAR BB| Open rates'!DL20*0.87*0.9</f>
        <v>23803.200000000001</v>
      </c>
      <c r="DM20" s="329">
        <f>'BAR BB| Open rates'!DM20*0.87*0.9</f>
        <v>23803.200000000001</v>
      </c>
      <c r="DN20" s="329">
        <f>'BAR BB| Open rates'!DN20*0.87*0.9</f>
        <v>23803.200000000001</v>
      </c>
      <c r="DO20" s="329">
        <f>'BAR BB| Open rates'!DO20*0.87*0.9</f>
        <v>23803.200000000001</v>
      </c>
      <c r="DP20" s="329">
        <f>'BAR BB| Open rates'!DP20*0.87*0.9</f>
        <v>23803.200000000001</v>
      </c>
      <c r="DQ20" s="329">
        <f>'BAR BB| Open rates'!DQ20*0.87*0.9</f>
        <v>25369.200000000001</v>
      </c>
      <c r="DR20" s="329">
        <f>'BAR BB| Open rates'!DR20*0.87*0.9</f>
        <v>25369.200000000001</v>
      </c>
      <c r="DS20" s="329">
        <f>'BAR BB| Open rates'!DS20*0.87*0.9</f>
        <v>23803.200000000001</v>
      </c>
      <c r="DT20" s="329">
        <f>'BAR BB| Open rates'!DT20*0.87*0.9</f>
        <v>23803.200000000001</v>
      </c>
      <c r="DU20" s="329">
        <f>'BAR BB| Open rates'!DU20*0.87*0.9</f>
        <v>23803.200000000001</v>
      </c>
      <c r="DV20" s="329">
        <f>'BAR BB| Open rates'!DV20*0.87*0.9</f>
        <v>23803.200000000001</v>
      </c>
      <c r="DW20" s="329">
        <f>'BAR BB| Open rates'!DW20*0.87*0.9</f>
        <v>23803.200000000001</v>
      </c>
      <c r="DX20" s="329">
        <f>'BAR BB| Open rates'!DX20*0.87*0.9</f>
        <v>25369.200000000001</v>
      </c>
      <c r="DY20" s="329">
        <f>'BAR BB| Open rates'!DY20*0.87*0.9</f>
        <v>25369.200000000001</v>
      </c>
      <c r="DZ20" s="329">
        <f>'BAR BB| Open rates'!DZ20*0.87*0.9</f>
        <v>26700.3</v>
      </c>
      <c r="EA20" s="329">
        <f>'BAR BB| Open rates'!EA20*0.87*0.9</f>
        <v>26700.3</v>
      </c>
      <c r="EB20" s="329">
        <f>'BAR BB| Open rates'!EB20*0.87*0.9</f>
        <v>26700.3</v>
      </c>
      <c r="EC20" s="329">
        <f>'BAR BB| Open rates'!EC20*0.87*0.9</f>
        <v>28422.9</v>
      </c>
      <c r="ED20" s="329">
        <f>'BAR BB| Open rates'!ED20*0.87*0.9</f>
        <v>28422.9</v>
      </c>
      <c r="EE20" s="329">
        <f>'BAR BB| Open rates'!EE20*0.87*0.9</f>
        <v>28422.9</v>
      </c>
      <c r="EF20" s="329">
        <f>'BAR BB| Open rates'!EF20*0.87*0.9</f>
        <v>28422.9</v>
      </c>
      <c r="EG20" s="329">
        <f>'BAR BB| Open rates'!EG20*0.87*0.9</f>
        <v>23020.2</v>
      </c>
      <c r="EH20" s="329">
        <f>'BAR BB| Open rates'!EH20*0.87*0.9</f>
        <v>21454.2</v>
      </c>
      <c r="EI20" s="329">
        <f>'BAR BB| Open rates'!EI20*0.87*0.9</f>
        <v>21454.2</v>
      </c>
      <c r="EJ20" s="329">
        <f>'BAR BB| Open rates'!EJ20*0.87*0.9</f>
        <v>21454.2</v>
      </c>
      <c r="EK20" s="329">
        <f>'BAR BB| Open rates'!EK20*0.87*0.9</f>
        <v>21454.2</v>
      </c>
      <c r="EL20" s="329">
        <f>'BAR BB| Open rates'!EL20*0.87*0.9</f>
        <v>22237.200000000001</v>
      </c>
      <c r="EM20" s="329">
        <f>'BAR BB| Open rates'!EM20*0.87*0.9</f>
        <v>22237.200000000001</v>
      </c>
      <c r="EN20" s="329">
        <f>'BAR BB| Open rates'!EN20*0.87*0.9</f>
        <v>21454.2</v>
      </c>
      <c r="EO20" s="329">
        <f>'BAR BB| Open rates'!EO20*0.87*0.9</f>
        <v>21454.2</v>
      </c>
      <c r="EP20" s="329">
        <f>'BAR BB| Open rates'!EP20*0.87*0.9</f>
        <v>21454.2</v>
      </c>
      <c r="EQ20" s="329">
        <f>'BAR BB| Open rates'!EQ20*0.87*0.9</f>
        <v>21454.2</v>
      </c>
      <c r="ER20" s="329">
        <f>'BAR BB| Open rates'!ER20*0.87*0.9</f>
        <v>21454.2</v>
      </c>
      <c r="ES20" s="329">
        <f>'BAR BB| Open rates'!ES20*0.87*0.9</f>
        <v>22237.200000000001</v>
      </c>
      <c r="ET20" s="329">
        <f>'BAR BB| Open rates'!ET20*0.87*0.9</f>
        <v>22237.200000000001</v>
      </c>
      <c r="EU20" s="329">
        <f>'BAR BB| Open rates'!EU20*0.87*0.9</f>
        <v>21454.2</v>
      </c>
      <c r="EV20" s="329">
        <f>'BAR BB| Open rates'!EV20*0.87*0.9</f>
        <v>21454.2</v>
      </c>
      <c r="EW20" s="329">
        <f>'BAR BB| Open rates'!EW20*0.87*0.9</f>
        <v>21454.2</v>
      </c>
      <c r="EX20" s="329">
        <f>'BAR BB| Open rates'!EX20*0.87*0.9</f>
        <v>21454.2</v>
      </c>
      <c r="EY20" s="329">
        <f>'BAR BB| Open rates'!EY20*0.87*0.9</f>
        <v>21454.2</v>
      </c>
      <c r="EZ20" s="329">
        <f>'BAR BB| Open rates'!EZ20*0.87*0.9</f>
        <v>22237.200000000001</v>
      </c>
      <c r="FA20" s="329">
        <f>'BAR BB| Open rates'!FA20*0.87*0.9</f>
        <v>22237.200000000001</v>
      </c>
      <c r="FB20" s="329">
        <f>'BAR BB| Open rates'!FB20*0.87*0.9</f>
        <v>21454.2</v>
      </c>
      <c r="FC20" s="329">
        <f>'BAR BB| Open rates'!FC20*0.87*0.9</f>
        <v>21454.2</v>
      </c>
      <c r="FD20" s="329">
        <f>'BAR BB| Open rates'!FD20*0.87*0.9</f>
        <v>21454.2</v>
      </c>
      <c r="FE20" s="329">
        <f>'BAR BB| Open rates'!FE20*0.87*0.9</f>
        <v>21454.2</v>
      </c>
      <c r="FF20" s="329">
        <f>'BAR BB| Open rates'!FF20*0.87*0.9</f>
        <v>21454.2</v>
      </c>
      <c r="FG20" s="329">
        <f>'BAR BB| Open rates'!FG20*0.87*0.9</f>
        <v>22237.200000000001</v>
      </c>
      <c r="FH20" s="329">
        <f>'BAR BB| Open rates'!FH20*0.87*0.9</f>
        <v>22237.200000000001</v>
      </c>
      <c r="FI20" s="329">
        <f>'BAR BB| Open rates'!FI20*0.87*0.9</f>
        <v>21454.2</v>
      </c>
      <c r="FJ20" s="329">
        <f>'BAR BB| Open rates'!FJ20*0.87*0.9</f>
        <v>21454.2</v>
      </c>
      <c r="FK20" s="329">
        <f>'BAR BB| Open rates'!FK20*0.87*0.9</f>
        <v>21454.2</v>
      </c>
      <c r="FL20" s="329">
        <f>'BAR BB| Open rates'!FL20*0.87*0.9</f>
        <v>21454.2</v>
      </c>
      <c r="FM20" s="329">
        <f>'BAR BB| Open rates'!FM20*0.87*0.9</f>
        <v>21454.2</v>
      </c>
      <c r="FN20" s="329">
        <f>'BAR BB| Open rates'!FN20*0.87*0.9</f>
        <v>22237.200000000001</v>
      </c>
      <c r="FO20" s="329">
        <f>'BAR BB| Open rates'!FO20*0.87*0.9</f>
        <v>22237.200000000001</v>
      </c>
      <c r="FP20" s="329">
        <f>'BAR BB| Open rates'!FP20*0.87*0.9</f>
        <v>21454.2</v>
      </c>
      <c r="FQ20" s="329">
        <f>'BAR BB| Open rates'!FQ20*0.87*0.9</f>
        <v>21454.2</v>
      </c>
      <c r="FR20" s="329">
        <f>'BAR BB| Open rates'!FR20*0.87*0.9</f>
        <v>21454.2</v>
      </c>
      <c r="FS20" s="329">
        <f>'BAR BB| Open rates'!FS20*0.87*0.9</f>
        <v>21454.2</v>
      </c>
      <c r="FT20" s="329">
        <f>'BAR BB| Open rates'!FT20*0.87*0.9</f>
        <v>21454.2</v>
      </c>
      <c r="FU20" s="329">
        <f>'BAR BB| Open rates'!FU20*0.87*0.9</f>
        <v>22237.200000000001</v>
      </c>
      <c r="FV20" s="329">
        <f>'BAR BB| Open rates'!FV20*0.87*0.9</f>
        <v>22237.200000000001</v>
      </c>
      <c r="FW20" s="329">
        <f>'BAR BB| Open rates'!FW20*0.87*0.9</f>
        <v>25134.3</v>
      </c>
      <c r="FX20" s="329">
        <f>'BAR BB| Open rates'!FX20*0.87*0.9</f>
        <v>25134.3</v>
      </c>
      <c r="FY20" s="329">
        <f>'BAR BB| Open rates'!FY20*0.87*0.9</f>
        <v>25134.3</v>
      </c>
      <c r="FZ20" s="329">
        <f>'BAR BB| Open rates'!FZ20*0.87*0.9</f>
        <v>25134.3</v>
      </c>
      <c r="GA20" s="329">
        <f>'BAR BB| Open rates'!GA20*0.87*0.9</f>
        <v>25134.3</v>
      </c>
      <c r="GB20" s="329">
        <f>'BAR BB| Open rates'!GB20*0.87*0.9</f>
        <v>26856.9</v>
      </c>
      <c r="GC20" s="329">
        <f>'BAR BB| Open rates'!GC20*0.87*0.9</f>
        <v>26856.9</v>
      </c>
      <c r="GD20" s="329">
        <f>'BAR BB| Open rates'!GD20*0.87*0.9</f>
        <v>26856.9</v>
      </c>
      <c r="GE20" s="329">
        <f>'BAR BB| Open rates'!GE20*0.87*0.9</f>
        <v>26856.9</v>
      </c>
    </row>
    <row r="21" spans="1:187" s="36" customFormat="1" ht="12" customHeight="1" x14ac:dyDescent="0.2">
      <c r="A21" s="237">
        <v>2</v>
      </c>
      <c r="B21" s="329">
        <f>'BAR BB| Open rates'!B21*0.87*0.9</f>
        <v>34765.200000000004</v>
      </c>
      <c r="C21" s="329">
        <f>'BAR BB| Open rates'!C21*0.87*0.9</f>
        <v>34765.200000000004</v>
      </c>
      <c r="D21" s="329">
        <f>'BAR BB| Open rates'!D21*0.87*0.9</f>
        <v>32651.100000000002</v>
      </c>
      <c r="E21" s="329">
        <f>'BAR BB| Open rates'!E21*0.87*0.9</f>
        <v>32651.100000000002</v>
      </c>
      <c r="F21" s="329">
        <f>'BAR BB| Open rates'!F21*0.87*0.9</f>
        <v>30928.5</v>
      </c>
      <c r="G21" s="329">
        <f>'BAR BB| Open rates'!G21*0.87*0.9</f>
        <v>32651.100000000002</v>
      </c>
      <c r="H21" s="329">
        <f>'BAR BB| Open rates'!H21*0.87*0.9</f>
        <v>32651.100000000002</v>
      </c>
      <c r="I21" s="329">
        <f>'BAR BB| Open rates'!I21*0.87*0.9</f>
        <v>34217.1</v>
      </c>
      <c r="J21" s="329">
        <f>'BAR BB| Open rates'!J21*0.87*0.9</f>
        <v>34217.1</v>
      </c>
      <c r="K21" s="329">
        <f>'BAR BB| Open rates'!K21*0.87*0.9</f>
        <v>32651.100000000002</v>
      </c>
      <c r="L21" s="329">
        <f>'BAR BB| Open rates'!L21*0.87*0.9</f>
        <v>32651.100000000002</v>
      </c>
      <c r="M21" s="329">
        <f>'BAR BB| Open rates'!M21*0.87*0.9</f>
        <v>32651.100000000002</v>
      </c>
      <c r="N21" s="329">
        <f>'BAR BB| Open rates'!N21*0.87*0.9</f>
        <v>32651.100000000002</v>
      </c>
      <c r="O21" s="329">
        <f>'BAR BB| Open rates'!O21*0.87*0.9</f>
        <v>32651.100000000002</v>
      </c>
      <c r="P21" s="329">
        <f>'BAR BB| Open rates'!P21*0.87*0.9</f>
        <v>34217.1</v>
      </c>
      <c r="Q21" s="329">
        <f>'BAR BB| Open rates'!Q21*0.87*0.9</f>
        <v>34217.1</v>
      </c>
      <c r="R21" s="329">
        <f>'BAR BB| Open rates'!R21*0.87*0.9</f>
        <v>34217.1</v>
      </c>
      <c r="S21" s="329">
        <f>'BAR BB| Open rates'!S21*0.87*0.9</f>
        <v>34217.1</v>
      </c>
      <c r="T21" s="329">
        <f>'BAR BB| Open rates'!T21*0.87*0.9</f>
        <v>34217.1</v>
      </c>
      <c r="U21" s="329">
        <f>'BAR BB| Open rates'!U21*0.87*0.9</f>
        <v>34217.1</v>
      </c>
      <c r="V21" s="329">
        <f>'BAR BB| Open rates'!V21*0.87*0.9</f>
        <v>34217.1</v>
      </c>
      <c r="W21" s="329">
        <f>'BAR BB| Open rates'!W21*0.87*0.9</f>
        <v>35783.1</v>
      </c>
      <c r="X21" s="329">
        <f>'BAR BB| Open rates'!X21*0.87*0.9</f>
        <v>35783.1</v>
      </c>
      <c r="Y21" s="329">
        <f>'BAR BB| Open rates'!Y21*0.87*0.9</f>
        <v>34217.1</v>
      </c>
      <c r="Z21" s="329">
        <f>'BAR BB| Open rates'!Z21*0.87*0.9</f>
        <v>34217.1</v>
      </c>
      <c r="AA21" s="329">
        <f>'BAR BB| Open rates'!AA21*0.87*0.9</f>
        <v>34217.1</v>
      </c>
      <c r="AB21" s="329">
        <f>'BAR BB| Open rates'!AB21*0.87*0.9</f>
        <v>34217.1</v>
      </c>
      <c r="AC21" s="329">
        <f>'BAR BB| Open rates'!AC21*0.87*0.9</f>
        <v>34217.1</v>
      </c>
      <c r="AD21" s="329">
        <f>'BAR BB| Open rates'!AD21*0.87*0.9</f>
        <v>35783.1</v>
      </c>
      <c r="AE21" s="329">
        <f>'BAR BB| Open rates'!AE21*0.87*0.9</f>
        <v>35783.1</v>
      </c>
      <c r="AF21" s="329">
        <f>'BAR BB| Open rates'!AF21*0.87*0.9</f>
        <v>34217.1</v>
      </c>
      <c r="AG21" s="329">
        <f>'BAR BB| Open rates'!AG21*0.87*0.9</f>
        <v>34217.1</v>
      </c>
      <c r="AH21" s="329">
        <f>'BAR BB| Open rates'!AH21*0.87*0.9</f>
        <v>34217.1</v>
      </c>
      <c r="AI21" s="329">
        <f>'BAR BB| Open rates'!AI21*0.87*0.9</f>
        <v>34217.1</v>
      </c>
      <c r="AJ21" s="329">
        <f>'BAR BB| Open rates'!AJ21*0.87*0.9</f>
        <v>34217.1</v>
      </c>
      <c r="AK21" s="329">
        <f>'BAR BB| Open rates'!AK21*0.87*0.9</f>
        <v>35783.1</v>
      </c>
      <c r="AL21" s="329">
        <f>'BAR BB| Open rates'!AL21*0.87*0.9</f>
        <v>35783.1</v>
      </c>
      <c r="AM21" s="329">
        <f>'BAR BB| Open rates'!AM21*0.87*0.9</f>
        <v>34217.1</v>
      </c>
      <c r="AN21" s="329">
        <f>'BAR BB| Open rates'!AN21*0.87*0.9</f>
        <v>34217.1</v>
      </c>
      <c r="AO21" s="329">
        <f>'BAR BB| Open rates'!AO21*0.87*0.9</f>
        <v>34217.1</v>
      </c>
      <c r="AP21" s="329">
        <f>'BAR BB| Open rates'!AP21*0.87*0.9</f>
        <v>34217.1</v>
      </c>
      <c r="AQ21" s="329">
        <f>'BAR BB| Open rates'!AQ21*0.87*0.9</f>
        <v>34217.1</v>
      </c>
      <c r="AR21" s="329">
        <f>'BAR BB| Open rates'!AR21*0.87*0.9</f>
        <v>35783.1</v>
      </c>
      <c r="AS21" s="329">
        <f>'BAR BB| Open rates'!AS21*0.87*0.9</f>
        <v>35783.1</v>
      </c>
      <c r="AT21" s="329">
        <f>'BAR BB| Open rates'!AT21*0.87*0.9</f>
        <v>34217.1</v>
      </c>
      <c r="AU21" s="329">
        <f>'BAR BB| Open rates'!AU21*0.87*0.9</f>
        <v>34217.1</v>
      </c>
      <c r="AV21" s="329">
        <f>'BAR BB| Open rates'!AV21*0.87*0.9</f>
        <v>34217.1</v>
      </c>
      <c r="AW21" s="329">
        <f>'BAR BB| Open rates'!AW21*0.87*0.9</f>
        <v>34217.1</v>
      </c>
      <c r="AX21" s="329">
        <f>'BAR BB| Open rates'!AX21*0.87*0.9</f>
        <v>34217.1</v>
      </c>
      <c r="AY21" s="329">
        <f>'BAR BB| Open rates'!AY21*0.87*0.9</f>
        <v>35783.1</v>
      </c>
      <c r="AZ21" s="329">
        <f>'BAR BB| Open rates'!AZ21*0.87*0.9</f>
        <v>35783.1</v>
      </c>
      <c r="BA21" s="329">
        <f>'BAR BB| Open rates'!BA21*0.87*0.9</f>
        <v>34217.1</v>
      </c>
      <c r="BB21" s="329">
        <f>'BAR BB| Open rates'!BB21*0.87*0.9</f>
        <v>34217.1</v>
      </c>
      <c r="BC21" s="329">
        <f>'BAR BB| Open rates'!BC21*0.87*0.9</f>
        <v>34217.1</v>
      </c>
      <c r="BD21" s="329">
        <f>'BAR BB| Open rates'!BD21*0.87*0.9</f>
        <v>34217.1</v>
      </c>
      <c r="BE21" s="329">
        <f>'BAR BB| Open rates'!BE21*0.87*0.9</f>
        <v>34217.1</v>
      </c>
      <c r="BF21" s="329">
        <f>'BAR BB| Open rates'!BF21*0.87*0.9</f>
        <v>35783.1</v>
      </c>
      <c r="BG21" s="329">
        <f>'BAR BB| Open rates'!BG21*0.87*0.9</f>
        <v>35783.1</v>
      </c>
      <c r="BH21" s="329">
        <f>'BAR BB| Open rates'!BH21*0.87*0.9</f>
        <v>31711.5</v>
      </c>
      <c r="BI21" s="329">
        <f>'BAR BB| Open rates'!BI21*0.87*0.9</f>
        <v>31711.5</v>
      </c>
      <c r="BJ21" s="329">
        <f>'BAR BB| Open rates'!BJ21*0.87*0.9</f>
        <v>31711.5</v>
      </c>
      <c r="BK21" s="329">
        <f>'BAR BB| Open rates'!BK21*0.87*0.9</f>
        <v>31711.5</v>
      </c>
      <c r="BL21" s="329">
        <f>'BAR BB| Open rates'!BL21*0.87*0.9</f>
        <v>31711.5</v>
      </c>
      <c r="BM21" s="329">
        <f>'BAR BB| Open rates'!BM21*0.87*0.9</f>
        <v>32651.100000000002</v>
      </c>
      <c r="BN21" s="329">
        <f>'BAR BB| Open rates'!BN21*0.87*0.9</f>
        <v>32651.100000000002</v>
      </c>
      <c r="BO21" s="329">
        <f>'BAR BB| Open rates'!BO21*0.87*0.9</f>
        <v>30928.5</v>
      </c>
      <c r="BP21" s="329">
        <f>'BAR BB| Open rates'!BP21*0.87*0.9</f>
        <v>30928.5</v>
      </c>
      <c r="BQ21" s="329">
        <f>'BAR BB| Open rates'!BQ21*0.87*0.9</f>
        <v>32651.100000000002</v>
      </c>
      <c r="BR21" s="329">
        <f>'BAR BB| Open rates'!BR21*0.87*0.9</f>
        <v>32651.100000000002</v>
      </c>
      <c r="BS21" s="329">
        <f>'BAR BB| Open rates'!BS21*0.87*0.9</f>
        <v>32651.100000000002</v>
      </c>
      <c r="BT21" s="329">
        <f>'BAR BB| Open rates'!BT21*0.87*0.9</f>
        <v>32651.100000000002</v>
      </c>
      <c r="BU21" s="329">
        <f>'BAR BB| Open rates'!BU21*0.87*0.9</f>
        <v>32651.100000000002</v>
      </c>
      <c r="BV21" s="329">
        <f>'BAR BB| Open rates'!BV21*0.87*0.9</f>
        <v>30928.5</v>
      </c>
      <c r="BW21" s="329">
        <f>'BAR BB| Open rates'!BW21*0.87*0.9</f>
        <v>30928.5</v>
      </c>
      <c r="BX21" s="329">
        <f>'BAR BB| Open rates'!BX21*0.87*0.9</f>
        <v>30928.5</v>
      </c>
      <c r="BY21" s="329">
        <f>'BAR BB| Open rates'!BY21*0.87*0.9</f>
        <v>30928.5</v>
      </c>
      <c r="BZ21" s="329">
        <f>'BAR BB| Open rates'!BZ21*0.87*0.9</f>
        <v>30928.5</v>
      </c>
      <c r="CA21" s="329">
        <f>'BAR BB| Open rates'!CA21*0.87*0.9</f>
        <v>32651.100000000002</v>
      </c>
      <c r="CB21" s="329">
        <f>'BAR BB| Open rates'!CB21*0.87*0.9</f>
        <v>32651.100000000002</v>
      </c>
      <c r="CC21" s="329">
        <f>'BAR BB| Open rates'!CC21*0.87*0.9</f>
        <v>30928.5</v>
      </c>
      <c r="CD21" s="329">
        <f>'BAR BB| Open rates'!CD21*0.87*0.9</f>
        <v>30928.5</v>
      </c>
      <c r="CE21" s="329">
        <f>'BAR BB| Open rates'!CE21*0.87*0.9</f>
        <v>30928.5</v>
      </c>
      <c r="CF21" s="329">
        <f>'BAR BB| Open rates'!CF21*0.87*0.9</f>
        <v>30928.5</v>
      </c>
      <c r="CG21" s="329">
        <f>'BAR BB| Open rates'!CG21*0.87*0.9</f>
        <v>30928.5</v>
      </c>
      <c r="CH21" s="329">
        <f>'BAR BB| Open rates'!CH21*0.87*0.9</f>
        <v>32651.100000000002</v>
      </c>
      <c r="CI21" s="329">
        <f>'BAR BB| Open rates'!CI21*0.87*0.9</f>
        <v>32651.100000000002</v>
      </c>
      <c r="CJ21" s="329">
        <f>'BAR BB| Open rates'!CJ21*0.87*0.9</f>
        <v>30928.5</v>
      </c>
      <c r="CK21" s="329">
        <f>'BAR BB| Open rates'!CK21*0.87*0.9</f>
        <v>30928.5</v>
      </c>
      <c r="CL21" s="329">
        <f>'BAR BB| Open rates'!CL21*0.87*0.9</f>
        <v>30928.5</v>
      </c>
      <c r="CM21" s="329">
        <f>'BAR BB| Open rates'!CM21*0.87*0.9</f>
        <v>30928.5</v>
      </c>
      <c r="CN21" s="329">
        <f>'BAR BB| Open rates'!CN21*0.87*0.9</f>
        <v>30928.5</v>
      </c>
      <c r="CO21" s="329">
        <f>'BAR BB| Open rates'!CO21*0.87*0.9</f>
        <v>32651.100000000002</v>
      </c>
      <c r="CP21" s="329">
        <f>'BAR BB| Open rates'!CP21*0.87*0.9</f>
        <v>32651.100000000002</v>
      </c>
      <c r="CQ21" s="329">
        <f>'BAR BB| Open rates'!CQ21*0.87*0.9</f>
        <v>30928.5</v>
      </c>
      <c r="CR21" s="329">
        <f>'BAR BB| Open rates'!CR21*0.87*0.9</f>
        <v>30928.5</v>
      </c>
      <c r="CS21" s="329">
        <f>'BAR BB| Open rates'!CS21*0.87*0.9</f>
        <v>30928.5</v>
      </c>
      <c r="CT21" s="329">
        <f>'BAR BB| Open rates'!CT21*0.87*0.9</f>
        <v>30928.5</v>
      </c>
      <c r="CU21" s="329">
        <f>'BAR BB| Open rates'!CU21*0.87*0.9</f>
        <v>27718.2</v>
      </c>
      <c r="CV21" s="329">
        <f>'BAR BB| Open rates'!CV21*0.87*0.9</f>
        <v>27718.2</v>
      </c>
      <c r="CW21" s="329">
        <f>'BAR BB| Open rates'!CW21*0.87*0.9</f>
        <v>27718.2</v>
      </c>
      <c r="CX21" s="329">
        <f>'BAR BB| Open rates'!CX21*0.87*0.9</f>
        <v>26152.2</v>
      </c>
      <c r="CY21" s="329">
        <f>'BAR BB| Open rates'!CY21*0.87*0.9</f>
        <v>26152.2</v>
      </c>
      <c r="CZ21" s="329">
        <f>'BAR BB| Open rates'!CZ21*0.87*0.9</f>
        <v>26152.2</v>
      </c>
      <c r="DA21" s="329">
        <f>'BAR BB| Open rates'!DA21*0.87*0.9</f>
        <v>26152.2</v>
      </c>
      <c r="DB21" s="329">
        <f>'BAR BB| Open rates'!DB21*0.87*0.9</f>
        <v>26152.2</v>
      </c>
      <c r="DC21" s="329">
        <f>'BAR BB| Open rates'!DC21*0.87*0.9</f>
        <v>27718.2</v>
      </c>
      <c r="DD21" s="329">
        <f>'BAR BB| Open rates'!DD21*0.87*0.9</f>
        <v>27718.2</v>
      </c>
      <c r="DE21" s="329">
        <f>'BAR BB| Open rates'!DE21*0.87*0.9</f>
        <v>26152.2</v>
      </c>
      <c r="DF21" s="329">
        <f>'BAR BB| Open rates'!DF21*0.87*0.9</f>
        <v>26152.2</v>
      </c>
      <c r="DG21" s="329">
        <f>'BAR BB| Open rates'!DG21*0.87*0.9</f>
        <v>26152.2</v>
      </c>
      <c r="DH21" s="329">
        <f>'BAR BB| Open rates'!DH21*0.87*0.9</f>
        <v>26152.2</v>
      </c>
      <c r="DI21" s="329">
        <f>'BAR BB| Open rates'!DI21*0.87*0.9</f>
        <v>26152.2</v>
      </c>
      <c r="DJ21" s="329">
        <f>'BAR BB| Open rates'!DJ21*0.87*0.9</f>
        <v>27718.2</v>
      </c>
      <c r="DK21" s="329">
        <f>'BAR BB| Open rates'!DK21*0.87*0.9</f>
        <v>27718.2</v>
      </c>
      <c r="DL21" s="329">
        <f>'BAR BB| Open rates'!DL21*0.87*0.9</f>
        <v>26152.2</v>
      </c>
      <c r="DM21" s="329">
        <f>'BAR BB| Open rates'!DM21*0.87*0.9</f>
        <v>26152.2</v>
      </c>
      <c r="DN21" s="329">
        <f>'BAR BB| Open rates'!DN21*0.87*0.9</f>
        <v>26152.2</v>
      </c>
      <c r="DO21" s="329">
        <f>'BAR BB| Open rates'!DO21*0.87*0.9</f>
        <v>26152.2</v>
      </c>
      <c r="DP21" s="329">
        <f>'BAR BB| Open rates'!DP21*0.87*0.9</f>
        <v>26152.2</v>
      </c>
      <c r="DQ21" s="329">
        <f>'BAR BB| Open rates'!DQ21*0.87*0.9</f>
        <v>27718.2</v>
      </c>
      <c r="DR21" s="329">
        <f>'BAR BB| Open rates'!DR21*0.87*0.9</f>
        <v>27718.2</v>
      </c>
      <c r="DS21" s="329">
        <f>'BAR BB| Open rates'!DS21*0.87*0.9</f>
        <v>26152.2</v>
      </c>
      <c r="DT21" s="329">
        <f>'BAR BB| Open rates'!DT21*0.87*0.9</f>
        <v>26152.2</v>
      </c>
      <c r="DU21" s="329">
        <f>'BAR BB| Open rates'!DU21*0.87*0.9</f>
        <v>26152.2</v>
      </c>
      <c r="DV21" s="329">
        <f>'BAR BB| Open rates'!DV21*0.87*0.9</f>
        <v>26152.2</v>
      </c>
      <c r="DW21" s="329">
        <f>'BAR BB| Open rates'!DW21*0.87*0.9</f>
        <v>26152.2</v>
      </c>
      <c r="DX21" s="329">
        <f>'BAR BB| Open rates'!DX21*0.87*0.9</f>
        <v>27718.2</v>
      </c>
      <c r="DY21" s="329">
        <f>'BAR BB| Open rates'!DY21*0.87*0.9</f>
        <v>27718.2</v>
      </c>
      <c r="DZ21" s="329">
        <f>'BAR BB| Open rates'!DZ21*0.87*0.9</f>
        <v>29049.3</v>
      </c>
      <c r="EA21" s="329">
        <f>'BAR BB| Open rates'!EA21*0.87*0.9</f>
        <v>29049.3</v>
      </c>
      <c r="EB21" s="329">
        <f>'BAR BB| Open rates'!EB21*0.87*0.9</f>
        <v>29049.3</v>
      </c>
      <c r="EC21" s="329">
        <f>'BAR BB| Open rates'!EC21*0.87*0.9</f>
        <v>30771.9</v>
      </c>
      <c r="ED21" s="329">
        <f>'BAR BB| Open rates'!ED21*0.87*0.9</f>
        <v>30771.9</v>
      </c>
      <c r="EE21" s="329">
        <f>'BAR BB| Open rates'!EE21*0.87*0.9</f>
        <v>30771.9</v>
      </c>
      <c r="EF21" s="329">
        <f>'BAR BB| Open rates'!EF21*0.87*0.9</f>
        <v>30771.9</v>
      </c>
      <c r="EG21" s="329">
        <f>'BAR BB| Open rates'!EG21*0.87*0.9</f>
        <v>25369.200000000001</v>
      </c>
      <c r="EH21" s="329">
        <f>'BAR BB| Open rates'!EH21*0.87*0.9</f>
        <v>23803.200000000001</v>
      </c>
      <c r="EI21" s="329">
        <f>'BAR BB| Open rates'!EI21*0.87*0.9</f>
        <v>23803.200000000001</v>
      </c>
      <c r="EJ21" s="329">
        <f>'BAR BB| Open rates'!EJ21*0.87*0.9</f>
        <v>23803.200000000001</v>
      </c>
      <c r="EK21" s="329">
        <f>'BAR BB| Open rates'!EK21*0.87*0.9</f>
        <v>23803.200000000001</v>
      </c>
      <c r="EL21" s="329">
        <f>'BAR BB| Open rates'!EL21*0.87*0.9</f>
        <v>24586.2</v>
      </c>
      <c r="EM21" s="329">
        <f>'BAR BB| Open rates'!EM21*0.87*0.9</f>
        <v>24586.2</v>
      </c>
      <c r="EN21" s="329">
        <f>'BAR BB| Open rates'!EN21*0.87*0.9</f>
        <v>23803.200000000001</v>
      </c>
      <c r="EO21" s="329">
        <f>'BAR BB| Open rates'!EO21*0.87*0.9</f>
        <v>23803.200000000001</v>
      </c>
      <c r="EP21" s="329">
        <f>'BAR BB| Open rates'!EP21*0.87*0.9</f>
        <v>23803.200000000001</v>
      </c>
      <c r="EQ21" s="329">
        <f>'BAR BB| Open rates'!EQ21*0.87*0.9</f>
        <v>23803.200000000001</v>
      </c>
      <c r="ER21" s="329">
        <f>'BAR BB| Open rates'!ER21*0.87*0.9</f>
        <v>23803.200000000001</v>
      </c>
      <c r="ES21" s="329">
        <f>'BAR BB| Open rates'!ES21*0.87*0.9</f>
        <v>24586.2</v>
      </c>
      <c r="ET21" s="329">
        <f>'BAR BB| Open rates'!ET21*0.87*0.9</f>
        <v>24586.2</v>
      </c>
      <c r="EU21" s="329">
        <f>'BAR BB| Open rates'!EU21*0.87*0.9</f>
        <v>23803.200000000001</v>
      </c>
      <c r="EV21" s="329">
        <f>'BAR BB| Open rates'!EV21*0.87*0.9</f>
        <v>23803.200000000001</v>
      </c>
      <c r="EW21" s="329">
        <f>'BAR BB| Open rates'!EW21*0.87*0.9</f>
        <v>23803.200000000001</v>
      </c>
      <c r="EX21" s="329">
        <f>'BAR BB| Open rates'!EX21*0.87*0.9</f>
        <v>23803.200000000001</v>
      </c>
      <c r="EY21" s="329">
        <f>'BAR BB| Open rates'!EY21*0.87*0.9</f>
        <v>23803.200000000001</v>
      </c>
      <c r="EZ21" s="329">
        <f>'BAR BB| Open rates'!EZ21*0.87*0.9</f>
        <v>24586.2</v>
      </c>
      <c r="FA21" s="329">
        <f>'BAR BB| Open rates'!FA21*0.87*0.9</f>
        <v>24586.2</v>
      </c>
      <c r="FB21" s="329">
        <f>'BAR BB| Open rates'!FB21*0.87*0.9</f>
        <v>23803.200000000001</v>
      </c>
      <c r="FC21" s="329">
        <f>'BAR BB| Open rates'!FC21*0.87*0.9</f>
        <v>23803.200000000001</v>
      </c>
      <c r="FD21" s="329">
        <f>'BAR BB| Open rates'!FD21*0.87*0.9</f>
        <v>23803.200000000001</v>
      </c>
      <c r="FE21" s="329">
        <f>'BAR BB| Open rates'!FE21*0.87*0.9</f>
        <v>23803.200000000001</v>
      </c>
      <c r="FF21" s="329">
        <f>'BAR BB| Open rates'!FF21*0.87*0.9</f>
        <v>23803.200000000001</v>
      </c>
      <c r="FG21" s="329">
        <f>'BAR BB| Open rates'!FG21*0.87*0.9</f>
        <v>24586.2</v>
      </c>
      <c r="FH21" s="329">
        <f>'BAR BB| Open rates'!FH21*0.87*0.9</f>
        <v>24586.2</v>
      </c>
      <c r="FI21" s="329">
        <f>'BAR BB| Open rates'!FI21*0.87*0.9</f>
        <v>23803.200000000001</v>
      </c>
      <c r="FJ21" s="329">
        <f>'BAR BB| Open rates'!FJ21*0.87*0.9</f>
        <v>23803.200000000001</v>
      </c>
      <c r="FK21" s="329">
        <f>'BAR BB| Open rates'!FK21*0.87*0.9</f>
        <v>23803.200000000001</v>
      </c>
      <c r="FL21" s="329">
        <f>'BAR BB| Open rates'!FL21*0.87*0.9</f>
        <v>23803.200000000001</v>
      </c>
      <c r="FM21" s="329">
        <f>'BAR BB| Open rates'!FM21*0.87*0.9</f>
        <v>23803.200000000001</v>
      </c>
      <c r="FN21" s="329">
        <f>'BAR BB| Open rates'!FN21*0.87*0.9</f>
        <v>24586.2</v>
      </c>
      <c r="FO21" s="329">
        <f>'BAR BB| Open rates'!FO21*0.87*0.9</f>
        <v>24586.2</v>
      </c>
      <c r="FP21" s="329">
        <f>'BAR BB| Open rates'!FP21*0.87*0.9</f>
        <v>23803.200000000001</v>
      </c>
      <c r="FQ21" s="329">
        <f>'BAR BB| Open rates'!FQ21*0.87*0.9</f>
        <v>23803.200000000001</v>
      </c>
      <c r="FR21" s="329">
        <f>'BAR BB| Open rates'!FR21*0.87*0.9</f>
        <v>23803.200000000001</v>
      </c>
      <c r="FS21" s="329">
        <f>'BAR BB| Open rates'!FS21*0.87*0.9</f>
        <v>23803.200000000001</v>
      </c>
      <c r="FT21" s="329">
        <f>'BAR BB| Open rates'!FT21*0.87*0.9</f>
        <v>23803.200000000001</v>
      </c>
      <c r="FU21" s="329">
        <f>'BAR BB| Open rates'!FU21*0.87*0.9</f>
        <v>24586.2</v>
      </c>
      <c r="FV21" s="329">
        <f>'BAR BB| Open rates'!FV21*0.87*0.9</f>
        <v>24586.2</v>
      </c>
      <c r="FW21" s="329">
        <f>'BAR BB| Open rates'!FW21*0.87*0.9</f>
        <v>27483.3</v>
      </c>
      <c r="FX21" s="329">
        <f>'BAR BB| Open rates'!FX21*0.87*0.9</f>
        <v>27483.3</v>
      </c>
      <c r="FY21" s="329">
        <f>'BAR BB| Open rates'!FY21*0.87*0.9</f>
        <v>27483.3</v>
      </c>
      <c r="FZ21" s="329">
        <f>'BAR BB| Open rates'!FZ21*0.87*0.9</f>
        <v>27483.3</v>
      </c>
      <c r="GA21" s="329">
        <f>'BAR BB| Open rates'!GA21*0.87*0.9</f>
        <v>27483.3</v>
      </c>
      <c r="GB21" s="329">
        <f>'BAR BB| Open rates'!GB21*0.87*0.9</f>
        <v>29205.9</v>
      </c>
      <c r="GC21" s="329">
        <f>'BAR BB| Open rates'!GC21*0.87*0.9</f>
        <v>29205.9</v>
      </c>
      <c r="GD21" s="329">
        <f>'BAR BB| Open rates'!GD21*0.87*0.9</f>
        <v>29205.9</v>
      </c>
      <c r="GE21" s="329">
        <f>'BAR BB| Open rates'!GE21*0.87*0.9</f>
        <v>29205.9</v>
      </c>
    </row>
    <row r="22" spans="1:187" s="36" customFormat="1" ht="12" customHeight="1" x14ac:dyDescent="0.2">
      <c r="A22" s="236" t="s">
        <v>180</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c r="BR22" s="328"/>
      <c r="BS22" s="328"/>
      <c r="BT22" s="328"/>
      <c r="BU22" s="328"/>
      <c r="BV22" s="328"/>
      <c r="BW22" s="328"/>
      <c r="BX22" s="328"/>
      <c r="BY22" s="328"/>
      <c r="BZ22" s="328"/>
      <c r="CA22" s="328"/>
      <c r="CB22" s="328"/>
      <c r="CC22" s="328"/>
      <c r="CD22" s="328"/>
      <c r="CE22" s="328"/>
      <c r="CF22" s="328"/>
      <c r="CG22" s="328"/>
      <c r="CH22" s="328"/>
      <c r="CI22" s="328"/>
      <c r="CJ22" s="328"/>
      <c r="CK22" s="328"/>
      <c r="CL22" s="328"/>
      <c r="CM22" s="328"/>
      <c r="CN22" s="328"/>
      <c r="CO22" s="328"/>
      <c r="CP22" s="328"/>
      <c r="CQ22" s="328"/>
      <c r="CR22" s="328"/>
      <c r="CS22" s="328"/>
      <c r="CT22" s="328"/>
      <c r="CU22" s="328"/>
      <c r="CV22" s="328"/>
      <c r="CW22" s="328"/>
      <c r="CX22" s="328"/>
      <c r="CY22" s="328"/>
      <c r="CZ22" s="328"/>
      <c r="DA22" s="328"/>
      <c r="DB22" s="328"/>
      <c r="DC22" s="328"/>
      <c r="DD22" s="328"/>
      <c r="DE22" s="328"/>
      <c r="DF22" s="328"/>
      <c r="DG22" s="328"/>
      <c r="DH22" s="328"/>
      <c r="DI22" s="328"/>
      <c r="DJ22" s="328"/>
      <c r="DK22" s="328"/>
      <c r="DL22" s="328"/>
      <c r="DM22" s="328"/>
      <c r="DN22" s="328"/>
      <c r="DO22" s="328"/>
      <c r="DP22" s="328"/>
      <c r="DQ22" s="328"/>
      <c r="DR22" s="328"/>
      <c r="DS22" s="328"/>
      <c r="DT22" s="328"/>
      <c r="DU22" s="328"/>
      <c r="DV22" s="328"/>
      <c r="DW22" s="328"/>
      <c r="DX22" s="328"/>
      <c r="DY22" s="328"/>
      <c r="DZ22" s="328"/>
      <c r="EA22" s="328"/>
      <c r="EB22" s="328"/>
      <c r="EC22" s="328"/>
      <c r="ED22" s="328"/>
      <c r="EE22" s="328"/>
      <c r="EF22" s="328"/>
      <c r="EG22" s="328"/>
      <c r="EH22" s="328"/>
      <c r="EI22" s="328"/>
      <c r="EJ22" s="328"/>
      <c r="EK22" s="328"/>
      <c r="EL22" s="328"/>
      <c r="EM22" s="328"/>
      <c r="EN22" s="328"/>
      <c r="EO22" s="328"/>
      <c r="EP22" s="328"/>
      <c r="EQ22" s="328"/>
      <c r="ER22" s="328"/>
      <c r="ES22" s="328"/>
      <c r="ET22" s="328"/>
      <c r="EU22" s="328"/>
      <c r="EV22" s="328"/>
      <c r="EW22" s="328"/>
      <c r="EX22" s="328"/>
      <c r="EY22" s="328"/>
      <c r="EZ22" s="328"/>
      <c r="FA22" s="328"/>
      <c r="FB22" s="328"/>
      <c r="FC22" s="328"/>
      <c r="FD22" s="328"/>
      <c r="FE22" s="328"/>
      <c r="FF22" s="328"/>
      <c r="FG22" s="328"/>
      <c r="FH22" s="328"/>
      <c r="FI22" s="328"/>
      <c r="FJ22" s="328"/>
      <c r="FK22" s="328"/>
      <c r="FL22" s="328"/>
      <c r="FM22" s="328"/>
      <c r="FN22" s="328"/>
      <c r="FO22" s="328"/>
      <c r="FP22" s="328"/>
      <c r="FQ22" s="328"/>
      <c r="FR22" s="328"/>
      <c r="FS22" s="328"/>
      <c r="FT22" s="328"/>
      <c r="FU22" s="328"/>
      <c r="FV22" s="328"/>
      <c r="FW22" s="328"/>
      <c r="FX22" s="328"/>
      <c r="FY22" s="328"/>
      <c r="FZ22" s="328"/>
      <c r="GA22" s="328"/>
      <c r="GB22" s="328"/>
      <c r="GC22" s="328"/>
      <c r="GD22" s="328"/>
      <c r="GE22" s="328"/>
    </row>
    <row r="23" spans="1:187" s="36" customFormat="1" ht="12" customHeight="1" x14ac:dyDescent="0.2">
      <c r="A23" s="237">
        <v>1</v>
      </c>
      <c r="B23" s="329">
        <f>'BAR BB| Open rates'!B23*0.87*0.9</f>
        <v>41029.200000000004</v>
      </c>
      <c r="C23" s="329">
        <f>'BAR BB| Open rates'!C23*0.87*0.9</f>
        <v>41029.200000000004</v>
      </c>
      <c r="D23" s="329">
        <f>'BAR BB| Open rates'!D23*0.87*0.9</f>
        <v>38915.1</v>
      </c>
      <c r="E23" s="329">
        <f>'BAR BB| Open rates'!E23*0.87*0.9</f>
        <v>38915.1</v>
      </c>
      <c r="F23" s="329">
        <f>'BAR BB| Open rates'!F23*0.87*0.9</f>
        <v>37192.5</v>
      </c>
      <c r="G23" s="329">
        <f>'BAR BB| Open rates'!G23*0.87*0.9</f>
        <v>38915.1</v>
      </c>
      <c r="H23" s="329">
        <f>'BAR BB| Open rates'!H23*0.87*0.9</f>
        <v>38915.1</v>
      </c>
      <c r="I23" s="329">
        <f>'BAR BB| Open rates'!I23*0.87*0.9</f>
        <v>40481.1</v>
      </c>
      <c r="J23" s="329">
        <f>'BAR BB| Open rates'!J23*0.87*0.9</f>
        <v>40481.1</v>
      </c>
      <c r="K23" s="329">
        <f>'BAR BB| Open rates'!K23*0.87*0.9</f>
        <v>38915.1</v>
      </c>
      <c r="L23" s="329">
        <f>'BAR BB| Open rates'!L23*0.87*0.9</f>
        <v>38915.1</v>
      </c>
      <c r="M23" s="329">
        <f>'BAR BB| Open rates'!M23*0.87*0.9</f>
        <v>38915.1</v>
      </c>
      <c r="N23" s="329">
        <f>'BAR BB| Open rates'!N23*0.87*0.9</f>
        <v>38915.1</v>
      </c>
      <c r="O23" s="329">
        <f>'BAR BB| Open rates'!O23*0.87*0.9</f>
        <v>38915.1</v>
      </c>
      <c r="P23" s="329">
        <f>'BAR BB| Open rates'!P23*0.87*0.9</f>
        <v>40481.1</v>
      </c>
      <c r="Q23" s="329">
        <f>'BAR BB| Open rates'!Q23*0.87*0.9</f>
        <v>40481.1</v>
      </c>
      <c r="R23" s="329">
        <f>'BAR BB| Open rates'!R23*0.87*0.9</f>
        <v>40481.1</v>
      </c>
      <c r="S23" s="329">
        <f>'BAR BB| Open rates'!S23*0.87*0.9</f>
        <v>40481.1</v>
      </c>
      <c r="T23" s="329">
        <f>'BAR BB| Open rates'!T23*0.87*0.9</f>
        <v>40481.1</v>
      </c>
      <c r="U23" s="329">
        <f>'BAR BB| Open rates'!U23*0.87*0.9</f>
        <v>40481.1</v>
      </c>
      <c r="V23" s="329">
        <f>'BAR BB| Open rates'!V23*0.87*0.9</f>
        <v>40481.1</v>
      </c>
      <c r="W23" s="329">
        <f>'BAR BB| Open rates'!W23*0.87*0.9</f>
        <v>42047.1</v>
      </c>
      <c r="X23" s="329">
        <f>'BAR BB| Open rates'!X23*0.87*0.9</f>
        <v>42047.1</v>
      </c>
      <c r="Y23" s="329">
        <f>'BAR BB| Open rates'!Y23*0.87*0.9</f>
        <v>40481.1</v>
      </c>
      <c r="Z23" s="329">
        <f>'BAR BB| Open rates'!Z23*0.87*0.9</f>
        <v>40481.1</v>
      </c>
      <c r="AA23" s="329">
        <f>'BAR BB| Open rates'!AA23*0.87*0.9</f>
        <v>40481.1</v>
      </c>
      <c r="AB23" s="329">
        <f>'BAR BB| Open rates'!AB23*0.87*0.9</f>
        <v>40481.1</v>
      </c>
      <c r="AC23" s="329">
        <f>'BAR BB| Open rates'!AC23*0.87*0.9</f>
        <v>40481.1</v>
      </c>
      <c r="AD23" s="329">
        <f>'BAR BB| Open rates'!AD23*0.87*0.9</f>
        <v>42047.1</v>
      </c>
      <c r="AE23" s="329">
        <f>'BAR BB| Open rates'!AE23*0.87*0.9</f>
        <v>42047.1</v>
      </c>
      <c r="AF23" s="329">
        <f>'BAR BB| Open rates'!AF23*0.87*0.9</f>
        <v>40481.1</v>
      </c>
      <c r="AG23" s="329">
        <f>'BAR BB| Open rates'!AG23*0.87*0.9</f>
        <v>40481.1</v>
      </c>
      <c r="AH23" s="329">
        <f>'BAR BB| Open rates'!AH23*0.87*0.9</f>
        <v>40481.1</v>
      </c>
      <c r="AI23" s="329">
        <f>'BAR BB| Open rates'!AI23*0.87*0.9</f>
        <v>40481.1</v>
      </c>
      <c r="AJ23" s="329">
        <f>'BAR BB| Open rates'!AJ23*0.87*0.9</f>
        <v>40481.1</v>
      </c>
      <c r="AK23" s="329">
        <f>'BAR BB| Open rates'!AK23*0.87*0.9</f>
        <v>42047.1</v>
      </c>
      <c r="AL23" s="329">
        <f>'BAR BB| Open rates'!AL23*0.87*0.9</f>
        <v>42047.1</v>
      </c>
      <c r="AM23" s="329">
        <f>'BAR BB| Open rates'!AM23*0.87*0.9</f>
        <v>40481.1</v>
      </c>
      <c r="AN23" s="329">
        <f>'BAR BB| Open rates'!AN23*0.87*0.9</f>
        <v>40481.1</v>
      </c>
      <c r="AO23" s="329">
        <f>'BAR BB| Open rates'!AO23*0.87*0.9</f>
        <v>40481.1</v>
      </c>
      <c r="AP23" s="329">
        <f>'BAR BB| Open rates'!AP23*0.87*0.9</f>
        <v>40481.1</v>
      </c>
      <c r="AQ23" s="329">
        <f>'BAR BB| Open rates'!AQ23*0.87*0.9</f>
        <v>40481.1</v>
      </c>
      <c r="AR23" s="329">
        <f>'BAR BB| Open rates'!AR23*0.87*0.9</f>
        <v>42047.1</v>
      </c>
      <c r="AS23" s="329">
        <f>'BAR BB| Open rates'!AS23*0.87*0.9</f>
        <v>42047.1</v>
      </c>
      <c r="AT23" s="329">
        <f>'BAR BB| Open rates'!AT23*0.87*0.9</f>
        <v>40481.1</v>
      </c>
      <c r="AU23" s="329">
        <f>'BAR BB| Open rates'!AU23*0.87*0.9</f>
        <v>40481.1</v>
      </c>
      <c r="AV23" s="329">
        <f>'BAR BB| Open rates'!AV23*0.87*0.9</f>
        <v>40481.1</v>
      </c>
      <c r="AW23" s="329">
        <f>'BAR BB| Open rates'!AW23*0.87*0.9</f>
        <v>40481.1</v>
      </c>
      <c r="AX23" s="329">
        <f>'BAR BB| Open rates'!AX23*0.87*0.9</f>
        <v>40481.1</v>
      </c>
      <c r="AY23" s="329">
        <f>'BAR BB| Open rates'!AY23*0.87*0.9</f>
        <v>42047.1</v>
      </c>
      <c r="AZ23" s="329">
        <f>'BAR BB| Open rates'!AZ23*0.87*0.9</f>
        <v>42047.1</v>
      </c>
      <c r="BA23" s="329">
        <f>'BAR BB| Open rates'!BA23*0.87*0.9</f>
        <v>40481.1</v>
      </c>
      <c r="BB23" s="329">
        <f>'BAR BB| Open rates'!BB23*0.87*0.9</f>
        <v>40481.1</v>
      </c>
      <c r="BC23" s="329">
        <f>'BAR BB| Open rates'!BC23*0.87*0.9</f>
        <v>40481.1</v>
      </c>
      <c r="BD23" s="329">
        <f>'BAR BB| Open rates'!BD23*0.87*0.9</f>
        <v>40481.1</v>
      </c>
      <c r="BE23" s="329">
        <f>'BAR BB| Open rates'!BE23*0.87*0.9</f>
        <v>40481.1</v>
      </c>
      <c r="BF23" s="329">
        <f>'BAR BB| Open rates'!BF23*0.87*0.9</f>
        <v>42047.1</v>
      </c>
      <c r="BG23" s="329">
        <f>'BAR BB| Open rates'!BG23*0.87*0.9</f>
        <v>42047.1</v>
      </c>
      <c r="BH23" s="329">
        <f>'BAR BB| Open rates'!BH23*0.87*0.9</f>
        <v>37975.5</v>
      </c>
      <c r="BI23" s="329">
        <f>'BAR BB| Open rates'!BI23*0.87*0.9</f>
        <v>37975.5</v>
      </c>
      <c r="BJ23" s="329">
        <f>'BAR BB| Open rates'!BJ23*0.87*0.9</f>
        <v>37975.5</v>
      </c>
      <c r="BK23" s="329">
        <f>'BAR BB| Open rates'!BK23*0.87*0.9</f>
        <v>37975.5</v>
      </c>
      <c r="BL23" s="329">
        <f>'BAR BB| Open rates'!BL23*0.87*0.9</f>
        <v>37975.5</v>
      </c>
      <c r="BM23" s="329">
        <f>'BAR BB| Open rates'!BM23*0.87*0.9</f>
        <v>38915.1</v>
      </c>
      <c r="BN23" s="329">
        <f>'BAR BB| Open rates'!BN23*0.87*0.9</f>
        <v>38915.1</v>
      </c>
      <c r="BO23" s="329">
        <f>'BAR BB| Open rates'!BO23*0.87*0.9</f>
        <v>37192.5</v>
      </c>
      <c r="BP23" s="329">
        <f>'BAR BB| Open rates'!BP23*0.87*0.9</f>
        <v>37192.5</v>
      </c>
      <c r="BQ23" s="329">
        <f>'BAR BB| Open rates'!BQ23*0.87*0.9</f>
        <v>34217.1</v>
      </c>
      <c r="BR23" s="329">
        <f>'BAR BB| Open rates'!BR23*0.87*0.9</f>
        <v>34217.1</v>
      </c>
      <c r="BS23" s="329">
        <f>'BAR BB| Open rates'!BS23*0.87*0.9</f>
        <v>34217.1</v>
      </c>
      <c r="BT23" s="329">
        <f>'BAR BB| Open rates'!BT23*0.87*0.9</f>
        <v>34217.1</v>
      </c>
      <c r="BU23" s="329">
        <f>'BAR BB| Open rates'!BU23*0.87*0.9</f>
        <v>34217.1</v>
      </c>
      <c r="BV23" s="329">
        <f>'BAR BB| Open rates'!BV23*0.87*0.9</f>
        <v>32494.5</v>
      </c>
      <c r="BW23" s="329">
        <f>'BAR BB| Open rates'!BW23*0.87*0.9</f>
        <v>32494.5</v>
      </c>
      <c r="BX23" s="329">
        <f>'BAR BB| Open rates'!BX23*0.87*0.9</f>
        <v>32494.5</v>
      </c>
      <c r="BY23" s="329">
        <f>'BAR BB| Open rates'!BY23*0.87*0.9</f>
        <v>32494.5</v>
      </c>
      <c r="BZ23" s="329">
        <f>'BAR BB| Open rates'!BZ23*0.87*0.9</f>
        <v>32494.5</v>
      </c>
      <c r="CA23" s="329">
        <f>'BAR BB| Open rates'!CA23*0.87*0.9</f>
        <v>34217.1</v>
      </c>
      <c r="CB23" s="329">
        <f>'BAR BB| Open rates'!CB23*0.87*0.9</f>
        <v>34217.1</v>
      </c>
      <c r="CC23" s="329">
        <f>'BAR BB| Open rates'!CC23*0.87*0.9</f>
        <v>32494.5</v>
      </c>
      <c r="CD23" s="329">
        <f>'BAR BB| Open rates'!CD23*0.87*0.9</f>
        <v>32494.5</v>
      </c>
      <c r="CE23" s="329">
        <f>'BAR BB| Open rates'!CE23*0.87*0.9</f>
        <v>32494.5</v>
      </c>
      <c r="CF23" s="329">
        <f>'BAR BB| Open rates'!CF23*0.87*0.9</f>
        <v>32494.5</v>
      </c>
      <c r="CG23" s="329">
        <f>'BAR BB| Open rates'!CG23*0.87*0.9</f>
        <v>32494.5</v>
      </c>
      <c r="CH23" s="329">
        <f>'BAR BB| Open rates'!CH23*0.87*0.9</f>
        <v>34217.1</v>
      </c>
      <c r="CI23" s="329">
        <f>'BAR BB| Open rates'!CI23*0.87*0.9</f>
        <v>34217.1</v>
      </c>
      <c r="CJ23" s="329">
        <f>'BAR BB| Open rates'!CJ23*0.87*0.9</f>
        <v>32494.5</v>
      </c>
      <c r="CK23" s="329">
        <f>'BAR BB| Open rates'!CK23*0.87*0.9</f>
        <v>32494.5</v>
      </c>
      <c r="CL23" s="329">
        <f>'BAR BB| Open rates'!CL23*0.87*0.9</f>
        <v>32494.5</v>
      </c>
      <c r="CM23" s="329">
        <f>'BAR BB| Open rates'!CM23*0.87*0.9</f>
        <v>32494.5</v>
      </c>
      <c r="CN23" s="329">
        <f>'BAR BB| Open rates'!CN23*0.87*0.9</f>
        <v>32494.5</v>
      </c>
      <c r="CO23" s="329">
        <f>'BAR BB| Open rates'!CO23*0.87*0.9</f>
        <v>34217.1</v>
      </c>
      <c r="CP23" s="329">
        <f>'BAR BB| Open rates'!CP23*0.87*0.9</f>
        <v>34217.1</v>
      </c>
      <c r="CQ23" s="329">
        <f>'BAR BB| Open rates'!CQ23*0.87*0.9</f>
        <v>32494.5</v>
      </c>
      <c r="CR23" s="329">
        <f>'BAR BB| Open rates'!CR23*0.87*0.9</f>
        <v>32494.5</v>
      </c>
      <c r="CS23" s="329">
        <f>'BAR BB| Open rates'!CS23*0.87*0.9</f>
        <v>32494.5</v>
      </c>
      <c r="CT23" s="329">
        <f>'BAR BB| Open rates'!CT23*0.87*0.9</f>
        <v>32494.5</v>
      </c>
      <c r="CU23" s="329">
        <f>'BAR BB| Open rates'!CU23*0.87*0.9</f>
        <v>31163.4</v>
      </c>
      <c r="CV23" s="329">
        <f>'BAR BB| Open rates'!CV23*0.87*0.9</f>
        <v>31163.4</v>
      </c>
      <c r="CW23" s="329">
        <f>'BAR BB| Open rates'!CW23*0.87*0.9</f>
        <v>31163.4</v>
      </c>
      <c r="CX23" s="329">
        <f>'BAR BB| Open rates'!CX23*0.87*0.9</f>
        <v>29597.4</v>
      </c>
      <c r="CY23" s="329">
        <f>'BAR BB| Open rates'!CY23*0.87*0.9</f>
        <v>29597.4</v>
      </c>
      <c r="CZ23" s="329">
        <f>'BAR BB| Open rates'!CZ23*0.87*0.9</f>
        <v>29597.4</v>
      </c>
      <c r="DA23" s="329">
        <f>'BAR BB| Open rates'!DA23*0.87*0.9</f>
        <v>29597.4</v>
      </c>
      <c r="DB23" s="329">
        <f>'BAR BB| Open rates'!DB23*0.87*0.9</f>
        <v>29597.4</v>
      </c>
      <c r="DC23" s="329">
        <f>'BAR BB| Open rates'!DC23*0.87*0.9</f>
        <v>31163.4</v>
      </c>
      <c r="DD23" s="329">
        <f>'BAR BB| Open rates'!DD23*0.87*0.9</f>
        <v>31163.4</v>
      </c>
      <c r="DE23" s="329">
        <f>'BAR BB| Open rates'!DE23*0.87*0.9</f>
        <v>29597.4</v>
      </c>
      <c r="DF23" s="329">
        <f>'BAR BB| Open rates'!DF23*0.87*0.9</f>
        <v>29597.4</v>
      </c>
      <c r="DG23" s="329">
        <f>'BAR BB| Open rates'!DG23*0.87*0.9</f>
        <v>29597.4</v>
      </c>
      <c r="DH23" s="329">
        <f>'BAR BB| Open rates'!DH23*0.87*0.9</f>
        <v>29597.4</v>
      </c>
      <c r="DI23" s="329">
        <f>'BAR BB| Open rates'!DI23*0.87*0.9</f>
        <v>29597.4</v>
      </c>
      <c r="DJ23" s="329">
        <f>'BAR BB| Open rates'!DJ23*0.87*0.9</f>
        <v>31163.4</v>
      </c>
      <c r="DK23" s="329">
        <f>'BAR BB| Open rates'!DK23*0.87*0.9</f>
        <v>31163.4</v>
      </c>
      <c r="DL23" s="329">
        <f>'BAR BB| Open rates'!DL23*0.87*0.9</f>
        <v>29597.4</v>
      </c>
      <c r="DM23" s="329">
        <f>'BAR BB| Open rates'!DM23*0.87*0.9</f>
        <v>29597.4</v>
      </c>
      <c r="DN23" s="329">
        <f>'BAR BB| Open rates'!DN23*0.87*0.9</f>
        <v>29597.4</v>
      </c>
      <c r="DO23" s="329">
        <f>'BAR BB| Open rates'!DO23*0.87*0.9</f>
        <v>29597.4</v>
      </c>
      <c r="DP23" s="329">
        <f>'BAR BB| Open rates'!DP23*0.87*0.9</f>
        <v>29597.4</v>
      </c>
      <c r="DQ23" s="329">
        <f>'BAR BB| Open rates'!DQ23*0.87*0.9</f>
        <v>31163.4</v>
      </c>
      <c r="DR23" s="329">
        <f>'BAR BB| Open rates'!DR23*0.87*0.9</f>
        <v>31163.4</v>
      </c>
      <c r="DS23" s="329">
        <f>'BAR BB| Open rates'!DS23*0.87*0.9</f>
        <v>29597.4</v>
      </c>
      <c r="DT23" s="329">
        <f>'BAR BB| Open rates'!DT23*0.87*0.9</f>
        <v>29597.4</v>
      </c>
      <c r="DU23" s="329">
        <f>'BAR BB| Open rates'!DU23*0.87*0.9</f>
        <v>29597.4</v>
      </c>
      <c r="DV23" s="329">
        <f>'BAR BB| Open rates'!DV23*0.87*0.9</f>
        <v>29597.4</v>
      </c>
      <c r="DW23" s="329">
        <f>'BAR BB| Open rates'!DW23*0.87*0.9</f>
        <v>29597.4</v>
      </c>
      <c r="DX23" s="329">
        <f>'BAR BB| Open rates'!DX23*0.87*0.9</f>
        <v>31163.4</v>
      </c>
      <c r="DY23" s="329">
        <f>'BAR BB| Open rates'!DY23*0.87*0.9</f>
        <v>31163.4</v>
      </c>
      <c r="DZ23" s="329">
        <f>'BAR BB| Open rates'!DZ23*0.87*0.9</f>
        <v>32494.5</v>
      </c>
      <c r="EA23" s="329">
        <f>'BAR BB| Open rates'!EA23*0.87*0.9</f>
        <v>32494.5</v>
      </c>
      <c r="EB23" s="329">
        <f>'BAR BB| Open rates'!EB23*0.87*0.9</f>
        <v>32494.5</v>
      </c>
      <c r="EC23" s="329">
        <f>'BAR BB| Open rates'!EC23*0.87*0.9</f>
        <v>34217.1</v>
      </c>
      <c r="ED23" s="329">
        <f>'BAR BB| Open rates'!ED23*0.87*0.9</f>
        <v>34217.1</v>
      </c>
      <c r="EE23" s="329">
        <f>'BAR BB| Open rates'!EE23*0.87*0.9</f>
        <v>34217.1</v>
      </c>
      <c r="EF23" s="329">
        <f>'BAR BB| Open rates'!EF23*0.87*0.9</f>
        <v>34217.1</v>
      </c>
      <c r="EG23" s="329">
        <f>'BAR BB| Open rates'!EG23*0.87*0.9</f>
        <v>28814.400000000001</v>
      </c>
      <c r="EH23" s="329">
        <f>'BAR BB| Open rates'!EH23*0.87*0.9</f>
        <v>27248.400000000001</v>
      </c>
      <c r="EI23" s="329">
        <f>'BAR BB| Open rates'!EI23*0.87*0.9</f>
        <v>27248.400000000001</v>
      </c>
      <c r="EJ23" s="329">
        <f>'BAR BB| Open rates'!EJ23*0.87*0.9</f>
        <v>27248.400000000001</v>
      </c>
      <c r="EK23" s="329">
        <f>'BAR BB| Open rates'!EK23*0.87*0.9</f>
        <v>27248.400000000001</v>
      </c>
      <c r="EL23" s="329">
        <f>'BAR BB| Open rates'!EL23*0.87*0.9</f>
        <v>28031.4</v>
      </c>
      <c r="EM23" s="329">
        <f>'BAR BB| Open rates'!EM23*0.87*0.9</f>
        <v>28031.4</v>
      </c>
      <c r="EN23" s="329">
        <f>'BAR BB| Open rates'!EN23*0.87*0.9</f>
        <v>27248.400000000001</v>
      </c>
      <c r="EO23" s="329">
        <f>'BAR BB| Open rates'!EO23*0.87*0.9</f>
        <v>27248.400000000001</v>
      </c>
      <c r="EP23" s="329">
        <f>'BAR BB| Open rates'!EP23*0.87*0.9</f>
        <v>27248.400000000001</v>
      </c>
      <c r="EQ23" s="329">
        <f>'BAR BB| Open rates'!EQ23*0.87*0.9</f>
        <v>27248.400000000001</v>
      </c>
      <c r="ER23" s="329">
        <f>'BAR BB| Open rates'!ER23*0.87*0.9</f>
        <v>27248.400000000001</v>
      </c>
      <c r="ES23" s="329">
        <f>'BAR BB| Open rates'!ES23*0.87*0.9</f>
        <v>28031.4</v>
      </c>
      <c r="ET23" s="329">
        <f>'BAR BB| Open rates'!ET23*0.87*0.9</f>
        <v>28031.4</v>
      </c>
      <c r="EU23" s="329">
        <f>'BAR BB| Open rates'!EU23*0.87*0.9</f>
        <v>27248.400000000001</v>
      </c>
      <c r="EV23" s="329">
        <f>'BAR BB| Open rates'!EV23*0.87*0.9</f>
        <v>27248.400000000001</v>
      </c>
      <c r="EW23" s="329">
        <f>'BAR BB| Open rates'!EW23*0.87*0.9</f>
        <v>27248.400000000001</v>
      </c>
      <c r="EX23" s="329">
        <f>'BAR BB| Open rates'!EX23*0.87*0.9</f>
        <v>27248.400000000001</v>
      </c>
      <c r="EY23" s="329">
        <f>'BAR BB| Open rates'!EY23*0.87*0.9</f>
        <v>27248.400000000001</v>
      </c>
      <c r="EZ23" s="329">
        <f>'BAR BB| Open rates'!EZ23*0.87*0.9</f>
        <v>28031.4</v>
      </c>
      <c r="FA23" s="329">
        <f>'BAR BB| Open rates'!FA23*0.87*0.9</f>
        <v>28031.4</v>
      </c>
      <c r="FB23" s="329">
        <f>'BAR BB| Open rates'!FB23*0.87*0.9</f>
        <v>27248.400000000001</v>
      </c>
      <c r="FC23" s="329">
        <f>'BAR BB| Open rates'!FC23*0.87*0.9</f>
        <v>27248.400000000001</v>
      </c>
      <c r="FD23" s="329">
        <f>'BAR BB| Open rates'!FD23*0.87*0.9</f>
        <v>27248.400000000001</v>
      </c>
      <c r="FE23" s="329">
        <f>'BAR BB| Open rates'!FE23*0.87*0.9</f>
        <v>27248.400000000001</v>
      </c>
      <c r="FF23" s="329">
        <f>'BAR BB| Open rates'!FF23*0.87*0.9</f>
        <v>27248.400000000001</v>
      </c>
      <c r="FG23" s="329">
        <f>'BAR BB| Open rates'!FG23*0.87*0.9</f>
        <v>28031.4</v>
      </c>
      <c r="FH23" s="329">
        <f>'BAR BB| Open rates'!FH23*0.87*0.9</f>
        <v>28031.4</v>
      </c>
      <c r="FI23" s="329">
        <f>'BAR BB| Open rates'!FI23*0.87*0.9</f>
        <v>27248.400000000001</v>
      </c>
      <c r="FJ23" s="329">
        <f>'BAR BB| Open rates'!FJ23*0.87*0.9</f>
        <v>27248.400000000001</v>
      </c>
      <c r="FK23" s="329">
        <f>'BAR BB| Open rates'!FK23*0.87*0.9</f>
        <v>27248.400000000001</v>
      </c>
      <c r="FL23" s="329">
        <f>'BAR BB| Open rates'!FL23*0.87*0.9</f>
        <v>27248.400000000001</v>
      </c>
      <c r="FM23" s="329">
        <f>'BAR BB| Open rates'!FM23*0.87*0.9</f>
        <v>27248.400000000001</v>
      </c>
      <c r="FN23" s="329">
        <f>'BAR BB| Open rates'!FN23*0.87*0.9</f>
        <v>28031.4</v>
      </c>
      <c r="FO23" s="329">
        <f>'BAR BB| Open rates'!FO23*0.87*0.9</f>
        <v>28031.4</v>
      </c>
      <c r="FP23" s="329">
        <f>'BAR BB| Open rates'!FP23*0.87*0.9</f>
        <v>27248.400000000001</v>
      </c>
      <c r="FQ23" s="329">
        <f>'BAR BB| Open rates'!FQ23*0.87*0.9</f>
        <v>27248.400000000001</v>
      </c>
      <c r="FR23" s="329">
        <f>'BAR BB| Open rates'!FR23*0.87*0.9</f>
        <v>27248.400000000001</v>
      </c>
      <c r="FS23" s="329">
        <f>'BAR BB| Open rates'!FS23*0.87*0.9</f>
        <v>27248.400000000001</v>
      </c>
      <c r="FT23" s="329">
        <f>'BAR BB| Open rates'!FT23*0.87*0.9</f>
        <v>27248.400000000001</v>
      </c>
      <c r="FU23" s="329">
        <f>'BAR BB| Open rates'!FU23*0.87*0.9</f>
        <v>28031.4</v>
      </c>
      <c r="FV23" s="329">
        <f>'BAR BB| Open rates'!FV23*0.87*0.9</f>
        <v>28031.4</v>
      </c>
      <c r="FW23" s="329">
        <f>'BAR BB| Open rates'!FW23*0.87*0.9</f>
        <v>30928.5</v>
      </c>
      <c r="FX23" s="329">
        <f>'BAR BB| Open rates'!FX23*0.87*0.9</f>
        <v>30928.5</v>
      </c>
      <c r="FY23" s="329">
        <f>'BAR BB| Open rates'!FY23*0.87*0.9</f>
        <v>30928.5</v>
      </c>
      <c r="FZ23" s="329">
        <f>'BAR BB| Open rates'!FZ23*0.87*0.9</f>
        <v>30928.5</v>
      </c>
      <c r="GA23" s="329">
        <f>'BAR BB| Open rates'!GA23*0.87*0.9</f>
        <v>30928.5</v>
      </c>
      <c r="GB23" s="329">
        <f>'BAR BB| Open rates'!GB23*0.87*0.9</f>
        <v>32651.100000000002</v>
      </c>
      <c r="GC23" s="329">
        <f>'BAR BB| Open rates'!GC23*0.87*0.9</f>
        <v>32651.100000000002</v>
      </c>
      <c r="GD23" s="329">
        <f>'BAR BB| Open rates'!GD23*0.87*0.9</f>
        <v>32651.100000000002</v>
      </c>
      <c r="GE23" s="329">
        <f>'BAR BB| Open rates'!GE23*0.87*0.9</f>
        <v>32651.100000000002</v>
      </c>
    </row>
    <row r="24" spans="1:187" s="36" customFormat="1" ht="12" customHeight="1" x14ac:dyDescent="0.2">
      <c r="A24" s="237">
        <v>2</v>
      </c>
      <c r="B24" s="329">
        <f>'BAR BB| Open rates'!B24*0.87*0.9</f>
        <v>43378.200000000004</v>
      </c>
      <c r="C24" s="329">
        <f>'BAR BB| Open rates'!C24*0.87*0.9</f>
        <v>43378.200000000004</v>
      </c>
      <c r="D24" s="329">
        <f>'BAR BB| Open rates'!D24*0.87*0.9</f>
        <v>41264.1</v>
      </c>
      <c r="E24" s="329">
        <f>'BAR BB| Open rates'!E24*0.87*0.9</f>
        <v>41264.1</v>
      </c>
      <c r="F24" s="329">
        <f>'BAR BB| Open rates'!F24*0.87*0.9</f>
        <v>39541.5</v>
      </c>
      <c r="G24" s="329">
        <f>'BAR BB| Open rates'!G24*0.87*0.9</f>
        <v>41264.1</v>
      </c>
      <c r="H24" s="329">
        <f>'BAR BB| Open rates'!H24*0.87*0.9</f>
        <v>41264.1</v>
      </c>
      <c r="I24" s="329">
        <f>'BAR BB| Open rates'!I24*0.87*0.9</f>
        <v>42830.1</v>
      </c>
      <c r="J24" s="329">
        <f>'BAR BB| Open rates'!J24*0.87*0.9</f>
        <v>42830.1</v>
      </c>
      <c r="K24" s="329">
        <f>'BAR BB| Open rates'!K24*0.87*0.9</f>
        <v>41264.1</v>
      </c>
      <c r="L24" s="329">
        <f>'BAR BB| Open rates'!L24*0.87*0.9</f>
        <v>41264.1</v>
      </c>
      <c r="M24" s="329">
        <f>'BAR BB| Open rates'!M24*0.87*0.9</f>
        <v>41264.1</v>
      </c>
      <c r="N24" s="329">
        <f>'BAR BB| Open rates'!N24*0.87*0.9</f>
        <v>41264.1</v>
      </c>
      <c r="O24" s="329">
        <f>'BAR BB| Open rates'!O24*0.87*0.9</f>
        <v>41264.1</v>
      </c>
      <c r="P24" s="329">
        <f>'BAR BB| Open rates'!P24*0.87*0.9</f>
        <v>42830.1</v>
      </c>
      <c r="Q24" s="329">
        <f>'BAR BB| Open rates'!Q24*0.87*0.9</f>
        <v>42830.1</v>
      </c>
      <c r="R24" s="329">
        <f>'BAR BB| Open rates'!R24*0.87*0.9</f>
        <v>42830.1</v>
      </c>
      <c r="S24" s="329">
        <f>'BAR BB| Open rates'!S24*0.87*0.9</f>
        <v>42830.1</v>
      </c>
      <c r="T24" s="329">
        <f>'BAR BB| Open rates'!T24*0.87*0.9</f>
        <v>42830.1</v>
      </c>
      <c r="U24" s="329">
        <f>'BAR BB| Open rates'!U24*0.87*0.9</f>
        <v>42830.1</v>
      </c>
      <c r="V24" s="329">
        <f>'BAR BB| Open rates'!V24*0.87*0.9</f>
        <v>42830.1</v>
      </c>
      <c r="W24" s="329">
        <f>'BAR BB| Open rates'!W24*0.87*0.9</f>
        <v>44396.1</v>
      </c>
      <c r="X24" s="329">
        <f>'BAR BB| Open rates'!X24*0.87*0.9</f>
        <v>44396.1</v>
      </c>
      <c r="Y24" s="329">
        <f>'BAR BB| Open rates'!Y24*0.87*0.9</f>
        <v>42830.1</v>
      </c>
      <c r="Z24" s="329">
        <f>'BAR BB| Open rates'!Z24*0.87*0.9</f>
        <v>42830.1</v>
      </c>
      <c r="AA24" s="329">
        <f>'BAR BB| Open rates'!AA24*0.87*0.9</f>
        <v>42830.1</v>
      </c>
      <c r="AB24" s="329">
        <f>'BAR BB| Open rates'!AB24*0.87*0.9</f>
        <v>42830.1</v>
      </c>
      <c r="AC24" s="329">
        <f>'BAR BB| Open rates'!AC24*0.87*0.9</f>
        <v>42830.1</v>
      </c>
      <c r="AD24" s="329">
        <f>'BAR BB| Open rates'!AD24*0.87*0.9</f>
        <v>44396.1</v>
      </c>
      <c r="AE24" s="329">
        <f>'BAR BB| Open rates'!AE24*0.87*0.9</f>
        <v>44396.1</v>
      </c>
      <c r="AF24" s="329">
        <f>'BAR BB| Open rates'!AF24*0.87*0.9</f>
        <v>42830.1</v>
      </c>
      <c r="AG24" s="329">
        <f>'BAR BB| Open rates'!AG24*0.87*0.9</f>
        <v>42830.1</v>
      </c>
      <c r="AH24" s="329">
        <f>'BAR BB| Open rates'!AH24*0.87*0.9</f>
        <v>42830.1</v>
      </c>
      <c r="AI24" s="329">
        <f>'BAR BB| Open rates'!AI24*0.87*0.9</f>
        <v>42830.1</v>
      </c>
      <c r="AJ24" s="329">
        <f>'BAR BB| Open rates'!AJ24*0.87*0.9</f>
        <v>42830.1</v>
      </c>
      <c r="AK24" s="329">
        <f>'BAR BB| Open rates'!AK24*0.87*0.9</f>
        <v>44396.1</v>
      </c>
      <c r="AL24" s="329">
        <f>'BAR BB| Open rates'!AL24*0.87*0.9</f>
        <v>44396.1</v>
      </c>
      <c r="AM24" s="329">
        <f>'BAR BB| Open rates'!AM24*0.87*0.9</f>
        <v>42830.1</v>
      </c>
      <c r="AN24" s="329">
        <f>'BAR BB| Open rates'!AN24*0.87*0.9</f>
        <v>42830.1</v>
      </c>
      <c r="AO24" s="329">
        <f>'BAR BB| Open rates'!AO24*0.87*0.9</f>
        <v>42830.1</v>
      </c>
      <c r="AP24" s="329">
        <f>'BAR BB| Open rates'!AP24*0.87*0.9</f>
        <v>42830.1</v>
      </c>
      <c r="AQ24" s="329">
        <f>'BAR BB| Open rates'!AQ24*0.87*0.9</f>
        <v>42830.1</v>
      </c>
      <c r="AR24" s="329">
        <f>'BAR BB| Open rates'!AR24*0.87*0.9</f>
        <v>44396.1</v>
      </c>
      <c r="AS24" s="329">
        <f>'BAR BB| Open rates'!AS24*0.87*0.9</f>
        <v>44396.1</v>
      </c>
      <c r="AT24" s="329">
        <f>'BAR BB| Open rates'!AT24*0.87*0.9</f>
        <v>42830.1</v>
      </c>
      <c r="AU24" s="329">
        <f>'BAR BB| Open rates'!AU24*0.87*0.9</f>
        <v>42830.1</v>
      </c>
      <c r="AV24" s="329">
        <f>'BAR BB| Open rates'!AV24*0.87*0.9</f>
        <v>42830.1</v>
      </c>
      <c r="AW24" s="329">
        <f>'BAR BB| Open rates'!AW24*0.87*0.9</f>
        <v>42830.1</v>
      </c>
      <c r="AX24" s="329">
        <f>'BAR BB| Open rates'!AX24*0.87*0.9</f>
        <v>42830.1</v>
      </c>
      <c r="AY24" s="329">
        <f>'BAR BB| Open rates'!AY24*0.87*0.9</f>
        <v>44396.1</v>
      </c>
      <c r="AZ24" s="329">
        <f>'BAR BB| Open rates'!AZ24*0.87*0.9</f>
        <v>44396.1</v>
      </c>
      <c r="BA24" s="329">
        <f>'BAR BB| Open rates'!BA24*0.87*0.9</f>
        <v>42830.1</v>
      </c>
      <c r="BB24" s="329">
        <f>'BAR BB| Open rates'!BB24*0.87*0.9</f>
        <v>42830.1</v>
      </c>
      <c r="BC24" s="329">
        <f>'BAR BB| Open rates'!BC24*0.87*0.9</f>
        <v>42830.1</v>
      </c>
      <c r="BD24" s="329">
        <f>'BAR BB| Open rates'!BD24*0.87*0.9</f>
        <v>42830.1</v>
      </c>
      <c r="BE24" s="329">
        <f>'BAR BB| Open rates'!BE24*0.87*0.9</f>
        <v>42830.1</v>
      </c>
      <c r="BF24" s="329">
        <f>'BAR BB| Open rates'!BF24*0.87*0.9</f>
        <v>44396.1</v>
      </c>
      <c r="BG24" s="329">
        <f>'BAR BB| Open rates'!BG24*0.87*0.9</f>
        <v>44396.1</v>
      </c>
      <c r="BH24" s="329">
        <f>'BAR BB| Open rates'!BH24*0.87*0.9</f>
        <v>40324.5</v>
      </c>
      <c r="BI24" s="329">
        <f>'BAR BB| Open rates'!BI24*0.87*0.9</f>
        <v>40324.5</v>
      </c>
      <c r="BJ24" s="329">
        <f>'BAR BB| Open rates'!BJ24*0.87*0.9</f>
        <v>40324.5</v>
      </c>
      <c r="BK24" s="329">
        <f>'BAR BB| Open rates'!BK24*0.87*0.9</f>
        <v>40324.5</v>
      </c>
      <c r="BL24" s="329">
        <f>'BAR BB| Open rates'!BL24*0.87*0.9</f>
        <v>40324.5</v>
      </c>
      <c r="BM24" s="329">
        <f>'BAR BB| Open rates'!BM24*0.87*0.9</f>
        <v>41264.1</v>
      </c>
      <c r="BN24" s="329">
        <f>'BAR BB| Open rates'!BN24*0.87*0.9</f>
        <v>41264.1</v>
      </c>
      <c r="BO24" s="329">
        <f>'BAR BB| Open rates'!BO24*0.87*0.9</f>
        <v>39541.5</v>
      </c>
      <c r="BP24" s="329">
        <f>'BAR BB| Open rates'!BP24*0.87*0.9</f>
        <v>39541.5</v>
      </c>
      <c r="BQ24" s="329">
        <f>'BAR BB| Open rates'!BQ24*0.87*0.9</f>
        <v>36566.1</v>
      </c>
      <c r="BR24" s="329">
        <f>'BAR BB| Open rates'!BR24*0.87*0.9</f>
        <v>36566.1</v>
      </c>
      <c r="BS24" s="329">
        <f>'BAR BB| Open rates'!BS24*0.87*0.9</f>
        <v>36566.1</v>
      </c>
      <c r="BT24" s="329">
        <f>'BAR BB| Open rates'!BT24*0.87*0.9</f>
        <v>36566.1</v>
      </c>
      <c r="BU24" s="329">
        <f>'BAR BB| Open rates'!BU24*0.87*0.9</f>
        <v>36566.1</v>
      </c>
      <c r="BV24" s="329">
        <f>'BAR BB| Open rates'!BV24*0.87*0.9</f>
        <v>34843.5</v>
      </c>
      <c r="BW24" s="329">
        <f>'BAR BB| Open rates'!BW24*0.87*0.9</f>
        <v>34843.5</v>
      </c>
      <c r="BX24" s="329">
        <f>'BAR BB| Open rates'!BX24*0.87*0.9</f>
        <v>34843.5</v>
      </c>
      <c r="BY24" s="329">
        <f>'BAR BB| Open rates'!BY24*0.87*0.9</f>
        <v>34843.5</v>
      </c>
      <c r="BZ24" s="329">
        <f>'BAR BB| Open rates'!BZ24*0.87*0.9</f>
        <v>34843.5</v>
      </c>
      <c r="CA24" s="329">
        <f>'BAR BB| Open rates'!CA24*0.87*0.9</f>
        <v>36566.1</v>
      </c>
      <c r="CB24" s="329">
        <f>'BAR BB| Open rates'!CB24*0.87*0.9</f>
        <v>36566.1</v>
      </c>
      <c r="CC24" s="329">
        <f>'BAR BB| Open rates'!CC24*0.87*0.9</f>
        <v>34843.5</v>
      </c>
      <c r="CD24" s="329">
        <f>'BAR BB| Open rates'!CD24*0.87*0.9</f>
        <v>34843.5</v>
      </c>
      <c r="CE24" s="329">
        <f>'BAR BB| Open rates'!CE24*0.87*0.9</f>
        <v>34843.5</v>
      </c>
      <c r="CF24" s="329">
        <f>'BAR BB| Open rates'!CF24*0.87*0.9</f>
        <v>34843.5</v>
      </c>
      <c r="CG24" s="329">
        <f>'BAR BB| Open rates'!CG24*0.87*0.9</f>
        <v>34843.5</v>
      </c>
      <c r="CH24" s="329">
        <f>'BAR BB| Open rates'!CH24*0.87*0.9</f>
        <v>36566.1</v>
      </c>
      <c r="CI24" s="329">
        <f>'BAR BB| Open rates'!CI24*0.87*0.9</f>
        <v>36566.1</v>
      </c>
      <c r="CJ24" s="329">
        <f>'BAR BB| Open rates'!CJ24*0.87*0.9</f>
        <v>34843.5</v>
      </c>
      <c r="CK24" s="329">
        <f>'BAR BB| Open rates'!CK24*0.87*0.9</f>
        <v>34843.5</v>
      </c>
      <c r="CL24" s="329">
        <f>'BAR BB| Open rates'!CL24*0.87*0.9</f>
        <v>34843.5</v>
      </c>
      <c r="CM24" s="329">
        <f>'BAR BB| Open rates'!CM24*0.87*0.9</f>
        <v>34843.5</v>
      </c>
      <c r="CN24" s="329">
        <f>'BAR BB| Open rates'!CN24*0.87*0.9</f>
        <v>34843.5</v>
      </c>
      <c r="CO24" s="329">
        <f>'BAR BB| Open rates'!CO24*0.87*0.9</f>
        <v>36566.1</v>
      </c>
      <c r="CP24" s="329">
        <f>'BAR BB| Open rates'!CP24*0.87*0.9</f>
        <v>36566.1</v>
      </c>
      <c r="CQ24" s="329">
        <f>'BAR BB| Open rates'!CQ24*0.87*0.9</f>
        <v>34843.5</v>
      </c>
      <c r="CR24" s="329">
        <f>'BAR BB| Open rates'!CR24*0.87*0.9</f>
        <v>34843.5</v>
      </c>
      <c r="CS24" s="329">
        <f>'BAR BB| Open rates'!CS24*0.87*0.9</f>
        <v>34843.5</v>
      </c>
      <c r="CT24" s="329">
        <f>'BAR BB| Open rates'!CT24*0.87*0.9</f>
        <v>34843.5</v>
      </c>
      <c r="CU24" s="329">
        <f>'BAR BB| Open rates'!CU24*0.87*0.9</f>
        <v>33512.400000000001</v>
      </c>
      <c r="CV24" s="329">
        <f>'BAR BB| Open rates'!CV24*0.87*0.9</f>
        <v>33512.400000000001</v>
      </c>
      <c r="CW24" s="329">
        <f>'BAR BB| Open rates'!CW24*0.87*0.9</f>
        <v>33512.400000000001</v>
      </c>
      <c r="CX24" s="329">
        <f>'BAR BB| Open rates'!CX24*0.87*0.9</f>
        <v>31946.400000000001</v>
      </c>
      <c r="CY24" s="329">
        <f>'BAR BB| Open rates'!CY24*0.87*0.9</f>
        <v>31946.400000000001</v>
      </c>
      <c r="CZ24" s="329">
        <f>'BAR BB| Open rates'!CZ24*0.87*0.9</f>
        <v>31946.400000000001</v>
      </c>
      <c r="DA24" s="329">
        <f>'BAR BB| Open rates'!DA24*0.87*0.9</f>
        <v>31946.400000000001</v>
      </c>
      <c r="DB24" s="329">
        <f>'BAR BB| Open rates'!DB24*0.87*0.9</f>
        <v>31946.400000000001</v>
      </c>
      <c r="DC24" s="329">
        <f>'BAR BB| Open rates'!DC24*0.87*0.9</f>
        <v>33512.400000000001</v>
      </c>
      <c r="DD24" s="329">
        <f>'BAR BB| Open rates'!DD24*0.87*0.9</f>
        <v>33512.400000000001</v>
      </c>
      <c r="DE24" s="329">
        <f>'BAR BB| Open rates'!DE24*0.87*0.9</f>
        <v>31946.400000000001</v>
      </c>
      <c r="DF24" s="329">
        <f>'BAR BB| Open rates'!DF24*0.87*0.9</f>
        <v>31946.400000000001</v>
      </c>
      <c r="DG24" s="329">
        <f>'BAR BB| Open rates'!DG24*0.87*0.9</f>
        <v>31946.400000000001</v>
      </c>
      <c r="DH24" s="329">
        <f>'BAR BB| Open rates'!DH24*0.87*0.9</f>
        <v>31946.400000000001</v>
      </c>
      <c r="DI24" s="329">
        <f>'BAR BB| Open rates'!DI24*0.87*0.9</f>
        <v>31946.400000000001</v>
      </c>
      <c r="DJ24" s="329">
        <f>'BAR BB| Open rates'!DJ24*0.87*0.9</f>
        <v>33512.400000000001</v>
      </c>
      <c r="DK24" s="329">
        <f>'BAR BB| Open rates'!DK24*0.87*0.9</f>
        <v>33512.400000000001</v>
      </c>
      <c r="DL24" s="329">
        <f>'BAR BB| Open rates'!DL24*0.87*0.9</f>
        <v>31946.400000000001</v>
      </c>
      <c r="DM24" s="329">
        <f>'BAR BB| Open rates'!DM24*0.87*0.9</f>
        <v>31946.400000000001</v>
      </c>
      <c r="DN24" s="329">
        <f>'BAR BB| Open rates'!DN24*0.87*0.9</f>
        <v>31946.400000000001</v>
      </c>
      <c r="DO24" s="329">
        <f>'BAR BB| Open rates'!DO24*0.87*0.9</f>
        <v>31946.400000000001</v>
      </c>
      <c r="DP24" s="329">
        <f>'BAR BB| Open rates'!DP24*0.87*0.9</f>
        <v>31946.400000000001</v>
      </c>
      <c r="DQ24" s="329">
        <f>'BAR BB| Open rates'!DQ24*0.87*0.9</f>
        <v>33512.400000000001</v>
      </c>
      <c r="DR24" s="329">
        <f>'BAR BB| Open rates'!DR24*0.87*0.9</f>
        <v>33512.400000000001</v>
      </c>
      <c r="DS24" s="329">
        <f>'BAR BB| Open rates'!DS24*0.87*0.9</f>
        <v>31946.400000000001</v>
      </c>
      <c r="DT24" s="329">
        <f>'BAR BB| Open rates'!DT24*0.87*0.9</f>
        <v>31946.400000000001</v>
      </c>
      <c r="DU24" s="329">
        <f>'BAR BB| Open rates'!DU24*0.87*0.9</f>
        <v>31946.400000000001</v>
      </c>
      <c r="DV24" s="329">
        <f>'BAR BB| Open rates'!DV24*0.87*0.9</f>
        <v>31946.400000000001</v>
      </c>
      <c r="DW24" s="329">
        <f>'BAR BB| Open rates'!DW24*0.87*0.9</f>
        <v>31946.400000000001</v>
      </c>
      <c r="DX24" s="329">
        <f>'BAR BB| Open rates'!DX24*0.87*0.9</f>
        <v>33512.400000000001</v>
      </c>
      <c r="DY24" s="329">
        <f>'BAR BB| Open rates'!DY24*0.87*0.9</f>
        <v>33512.400000000001</v>
      </c>
      <c r="DZ24" s="329">
        <f>'BAR BB| Open rates'!DZ24*0.87*0.9</f>
        <v>34843.5</v>
      </c>
      <c r="EA24" s="329">
        <f>'BAR BB| Open rates'!EA24*0.87*0.9</f>
        <v>34843.5</v>
      </c>
      <c r="EB24" s="329">
        <f>'BAR BB| Open rates'!EB24*0.87*0.9</f>
        <v>34843.5</v>
      </c>
      <c r="EC24" s="329">
        <f>'BAR BB| Open rates'!EC24*0.87*0.9</f>
        <v>36566.1</v>
      </c>
      <c r="ED24" s="329">
        <f>'BAR BB| Open rates'!ED24*0.87*0.9</f>
        <v>36566.1</v>
      </c>
      <c r="EE24" s="329">
        <f>'BAR BB| Open rates'!EE24*0.87*0.9</f>
        <v>36566.1</v>
      </c>
      <c r="EF24" s="329">
        <f>'BAR BB| Open rates'!EF24*0.87*0.9</f>
        <v>36566.1</v>
      </c>
      <c r="EG24" s="329">
        <f>'BAR BB| Open rates'!EG24*0.87*0.9</f>
        <v>31163.4</v>
      </c>
      <c r="EH24" s="329">
        <f>'BAR BB| Open rates'!EH24*0.87*0.9</f>
        <v>29597.4</v>
      </c>
      <c r="EI24" s="329">
        <f>'BAR BB| Open rates'!EI24*0.87*0.9</f>
        <v>29597.4</v>
      </c>
      <c r="EJ24" s="329">
        <f>'BAR BB| Open rates'!EJ24*0.87*0.9</f>
        <v>29597.4</v>
      </c>
      <c r="EK24" s="329">
        <f>'BAR BB| Open rates'!EK24*0.87*0.9</f>
        <v>29597.4</v>
      </c>
      <c r="EL24" s="329">
        <f>'BAR BB| Open rates'!EL24*0.87*0.9</f>
        <v>30380.400000000001</v>
      </c>
      <c r="EM24" s="329">
        <f>'BAR BB| Open rates'!EM24*0.87*0.9</f>
        <v>30380.400000000001</v>
      </c>
      <c r="EN24" s="329">
        <f>'BAR BB| Open rates'!EN24*0.87*0.9</f>
        <v>29597.4</v>
      </c>
      <c r="EO24" s="329">
        <f>'BAR BB| Open rates'!EO24*0.87*0.9</f>
        <v>29597.4</v>
      </c>
      <c r="EP24" s="329">
        <f>'BAR BB| Open rates'!EP24*0.87*0.9</f>
        <v>29597.4</v>
      </c>
      <c r="EQ24" s="329">
        <f>'BAR BB| Open rates'!EQ24*0.87*0.9</f>
        <v>29597.4</v>
      </c>
      <c r="ER24" s="329">
        <f>'BAR BB| Open rates'!ER24*0.87*0.9</f>
        <v>29597.4</v>
      </c>
      <c r="ES24" s="329">
        <f>'BAR BB| Open rates'!ES24*0.87*0.9</f>
        <v>30380.400000000001</v>
      </c>
      <c r="ET24" s="329">
        <f>'BAR BB| Open rates'!ET24*0.87*0.9</f>
        <v>30380.400000000001</v>
      </c>
      <c r="EU24" s="329">
        <f>'BAR BB| Open rates'!EU24*0.87*0.9</f>
        <v>29597.4</v>
      </c>
      <c r="EV24" s="329">
        <f>'BAR BB| Open rates'!EV24*0.87*0.9</f>
        <v>29597.4</v>
      </c>
      <c r="EW24" s="329">
        <f>'BAR BB| Open rates'!EW24*0.87*0.9</f>
        <v>29597.4</v>
      </c>
      <c r="EX24" s="329">
        <f>'BAR BB| Open rates'!EX24*0.87*0.9</f>
        <v>29597.4</v>
      </c>
      <c r="EY24" s="329">
        <f>'BAR BB| Open rates'!EY24*0.87*0.9</f>
        <v>29597.4</v>
      </c>
      <c r="EZ24" s="329">
        <f>'BAR BB| Open rates'!EZ24*0.87*0.9</f>
        <v>30380.400000000001</v>
      </c>
      <c r="FA24" s="329">
        <f>'BAR BB| Open rates'!FA24*0.87*0.9</f>
        <v>30380.400000000001</v>
      </c>
      <c r="FB24" s="329">
        <f>'BAR BB| Open rates'!FB24*0.87*0.9</f>
        <v>29597.4</v>
      </c>
      <c r="FC24" s="329">
        <f>'BAR BB| Open rates'!FC24*0.87*0.9</f>
        <v>29597.4</v>
      </c>
      <c r="FD24" s="329">
        <f>'BAR BB| Open rates'!FD24*0.87*0.9</f>
        <v>29597.4</v>
      </c>
      <c r="FE24" s="329">
        <f>'BAR BB| Open rates'!FE24*0.87*0.9</f>
        <v>29597.4</v>
      </c>
      <c r="FF24" s="329">
        <f>'BAR BB| Open rates'!FF24*0.87*0.9</f>
        <v>29597.4</v>
      </c>
      <c r="FG24" s="329">
        <f>'BAR BB| Open rates'!FG24*0.87*0.9</f>
        <v>30380.400000000001</v>
      </c>
      <c r="FH24" s="329">
        <f>'BAR BB| Open rates'!FH24*0.87*0.9</f>
        <v>30380.400000000001</v>
      </c>
      <c r="FI24" s="329">
        <f>'BAR BB| Open rates'!FI24*0.87*0.9</f>
        <v>29597.4</v>
      </c>
      <c r="FJ24" s="329">
        <f>'BAR BB| Open rates'!FJ24*0.87*0.9</f>
        <v>29597.4</v>
      </c>
      <c r="FK24" s="329">
        <f>'BAR BB| Open rates'!FK24*0.87*0.9</f>
        <v>29597.4</v>
      </c>
      <c r="FL24" s="329">
        <f>'BAR BB| Open rates'!FL24*0.87*0.9</f>
        <v>29597.4</v>
      </c>
      <c r="FM24" s="329">
        <f>'BAR BB| Open rates'!FM24*0.87*0.9</f>
        <v>29597.4</v>
      </c>
      <c r="FN24" s="329">
        <f>'BAR BB| Open rates'!FN24*0.87*0.9</f>
        <v>30380.400000000001</v>
      </c>
      <c r="FO24" s="329">
        <f>'BAR BB| Open rates'!FO24*0.87*0.9</f>
        <v>30380.400000000001</v>
      </c>
      <c r="FP24" s="329">
        <f>'BAR BB| Open rates'!FP24*0.87*0.9</f>
        <v>29597.4</v>
      </c>
      <c r="FQ24" s="329">
        <f>'BAR BB| Open rates'!FQ24*0.87*0.9</f>
        <v>29597.4</v>
      </c>
      <c r="FR24" s="329">
        <f>'BAR BB| Open rates'!FR24*0.87*0.9</f>
        <v>29597.4</v>
      </c>
      <c r="FS24" s="329">
        <f>'BAR BB| Open rates'!FS24*0.87*0.9</f>
        <v>29597.4</v>
      </c>
      <c r="FT24" s="329">
        <f>'BAR BB| Open rates'!FT24*0.87*0.9</f>
        <v>29597.4</v>
      </c>
      <c r="FU24" s="329">
        <f>'BAR BB| Open rates'!FU24*0.87*0.9</f>
        <v>30380.400000000001</v>
      </c>
      <c r="FV24" s="329">
        <f>'BAR BB| Open rates'!FV24*0.87*0.9</f>
        <v>30380.400000000001</v>
      </c>
      <c r="FW24" s="329">
        <f>'BAR BB| Open rates'!FW24*0.87*0.9</f>
        <v>33277.5</v>
      </c>
      <c r="FX24" s="329">
        <f>'BAR BB| Open rates'!FX24*0.87*0.9</f>
        <v>33277.5</v>
      </c>
      <c r="FY24" s="329">
        <f>'BAR BB| Open rates'!FY24*0.87*0.9</f>
        <v>33277.5</v>
      </c>
      <c r="FZ24" s="329">
        <f>'BAR BB| Open rates'!FZ24*0.87*0.9</f>
        <v>33277.5</v>
      </c>
      <c r="GA24" s="329">
        <f>'BAR BB| Open rates'!GA24*0.87*0.9</f>
        <v>33277.5</v>
      </c>
      <c r="GB24" s="329">
        <f>'BAR BB| Open rates'!GB24*0.87*0.9</f>
        <v>35000.1</v>
      </c>
      <c r="GC24" s="329">
        <f>'BAR BB| Open rates'!GC24*0.87*0.9</f>
        <v>35000.1</v>
      </c>
      <c r="GD24" s="329">
        <f>'BAR BB| Open rates'!GD24*0.87*0.9</f>
        <v>35000.1</v>
      </c>
      <c r="GE24" s="329">
        <f>'BAR BB| Open rates'!GE24*0.87*0.9</f>
        <v>35000.1</v>
      </c>
    </row>
    <row r="25" spans="1:187" s="36" customFormat="1" ht="12" customHeight="1" x14ac:dyDescent="0.2">
      <c r="A25" s="237">
        <v>3</v>
      </c>
      <c r="B25" s="329">
        <f>'BAR BB| Open rates'!B25*0.87*0.9</f>
        <v>45727.200000000004</v>
      </c>
      <c r="C25" s="329">
        <f>'BAR BB| Open rates'!C25*0.87*0.9</f>
        <v>45727.200000000004</v>
      </c>
      <c r="D25" s="329">
        <f>'BAR BB| Open rates'!D25*0.87*0.9</f>
        <v>43613.1</v>
      </c>
      <c r="E25" s="329">
        <f>'BAR BB| Open rates'!E25*0.87*0.9</f>
        <v>43613.1</v>
      </c>
      <c r="F25" s="329">
        <f>'BAR BB| Open rates'!F25*0.87*0.9</f>
        <v>41890.5</v>
      </c>
      <c r="G25" s="329">
        <f>'BAR BB| Open rates'!G25*0.87*0.9</f>
        <v>43613.1</v>
      </c>
      <c r="H25" s="329">
        <f>'BAR BB| Open rates'!H25*0.87*0.9</f>
        <v>43613.1</v>
      </c>
      <c r="I25" s="329">
        <f>'BAR BB| Open rates'!I25*0.87*0.9</f>
        <v>45179.1</v>
      </c>
      <c r="J25" s="329">
        <f>'BAR BB| Open rates'!J25*0.87*0.9</f>
        <v>45179.1</v>
      </c>
      <c r="K25" s="329">
        <f>'BAR BB| Open rates'!K25*0.87*0.9</f>
        <v>43613.1</v>
      </c>
      <c r="L25" s="329">
        <f>'BAR BB| Open rates'!L25*0.87*0.9</f>
        <v>43613.1</v>
      </c>
      <c r="M25" s="329">
        <f>'BAR BB| Open rates'!M25*0.87*0.9</f>
        <v>43613.1</v>
      </c>
      <c r="N25" s="329">
        <f>'BAR BB| Open rates'!N25*0.87*0.9</f>
        <v>43613.1</v>
      </c>
      <c r="O25" s="329">
        <f>'BAR BB| Open rates'!O25*0.87*0.9</f>
        <v>43613.1</v>
      </c>
      <c r="P25" s="329">
        <f>'BAR BB| Open rates'!P25*0.87*0.9</f>
        <v>45179.1</v>
      </c>
      <c r="Q25" s="329">
        <f>'BAR BB| Open rates'!Q25*0.87*0.9</f>
        <v>45179.1</v>
      </c>
      <c r="R25" s="329">
        <f>'BAR BB| Open rates'!R25*0.87*0.9</f>
        <v>45179.1</v>
      </c>
      <c r="S25" s="329">
        <f>'BAR BB| Open rates'!S25*0.87*0.9</f>
        <v>45179.1</v>
      </c>
      <c r="T25" s="329">
        <f>'BAR BB| Open rates'!T25*0.87*0.9</f>
        <v>45179.1</v>
      </c>
      <c r="U25" s="329">
        <f>'BAR BB| Open rates'!U25*0.87*0.9</f>
        <v>45179.1</v>
      </c>
      <c r="V25" s="329">
        <f>'BAR BB| Open rates'!V25*0.87*0.9</f>
        <v>45179.1</v>
      </c>
      <c r="W25" s="329">
        <f>'BAR BB| Open rates'!W25*0.87*0.9</f>
        <v>46745.1</v>
      </c>
      <c r="X25" s="329">
        <f>'BAR BB| Open rates'!X25*0.87*0.9</f>
        <v>46745.1</v>
      </c>
      <c r="Y25" s="329">
        <f>'BAR BB| Open rates'!Y25*0.87*0.9</f>
        <v>45179.1</v>
      </c>
      <c r="Z25" s="329">
        <f>'BAR BB| Open rates'!Z25*0.87*0.9</f>
        <v>45179.1</v>
      </c>
      <c r="AA25" s="329">
        <f>'BAR BB| Open rates'!AA25*0.87*0.9</f>
        <v>45179.1</v>
      </c>
      <c r="AB25" s="329">
        <f>'BAR BB| Open rates'!AB25*0.87*0.9</f>
        <v>45179.1</v>
      </c>
      <c r="AC25" s="329">
        <f>'BAR BB| Open rates'!AC25*0.87*0.9</f>
        <v>45179.1</v>
      </c>
      <c r="AD25" s="329">
        <f>'BAR BB| Open rates'!AD25*0.87*0.9</f>
        <v>46745.1</v>
      </c>
      <c r="AE25" s="329">
        <f>'BAR BB| Open rates'!AE25*0.87*0.9</f>
        <v>46745.1</v>
      </c>
      <c r="AF25" s="329">
        <f>'BAR BB| Open rates'!AF25*0.87*0.9</f>
        <v>45179.1</v>
      </c>
      <c r="AG25" s="329">
        <f>'BAR BB| Open rates'!AG25*0.87*0.9</f>
        <v>45179.1</v>
      </c>
      <c r="AH25" s="329">
        <f>'BAR BB| Open rates'!AH25*0.87*0.9</f>
        <v>45179.1</v>
      </c>
      <c r="AI25" s="329">
        <f>'BAR BB| Open rates'!AI25*0.87*0.9</f>
        <v>45179.1</v>
      </c>
      <c r="AJ25" s="329">
        <f>'BAR BB| Open rates'!AJ25*0.87*0.9</f>
        <v>45179.1</v>
      </c>
      <c r="AK25" s="329">
        <f>'BAR BB| Open rates'!AK25*0.87*0.9</f>
        <v>46745.1</v>
      </c>
      <c r="AL25" s="329">
        <f>'BAR BB| Open rates'!AL25*0.87*0.9</f>
        <v>46745.1</v>
      </c>
      <c r="AM25" s="329">
        <f>'BAR BB| Open rates'!AM25*0.87*0.9</f>
        <v>45179.1</v>
      </c>
      <c r="AN25" s="329">
        <f>'BAR BB| Open rates'!AN25*0.87*0.9</f>
        <v>45179.1</v>
      </c>
      <c r="AO25" s="329">
        <f>'BAR BB| Open rates'!AO25*0.87*0.9</f>
        <v>45179.1</v>
      </c>
      <c r="AP25" s="329">
        <f>'BAR BB| Open rates'!AP25*0.87*0.9</f>
        <v>45179.1</v>
      </c>
      <c r="AQ25" s="329">
        <f>'BAR BB| Open rates'!AQ25*0.87*0.9</f>
        <v>45179.1</v>
      </c>
      <c r="AR25" s="329">
        <f>'BAR BB| Open rates'!AR25*0.87*0.9</f>
        <v>46745.1</v>
      </c>
      <c r="AS25" s="329">
        <f>'BAR BB| Open rates'!AS25*0.87*0.9</f>
        <v>46745.1</v>
      </c>
      <c r="AT25" s="329">
        <f>'BAR BB| Open rates'!AT25*0.87*0.9</f>
        <v>45179.1</v>
      </c>
      <c r="AU25" s="329">
        <f>'BAR BB| Open rates'!AU25*0.87*0.9</f>
        <v>45179.1</v>
      </c>
      <c r="AV25" s="329">
        <f>'BAR BB| Open rates'!AV25*0.87*0.9</f>
        <v>45179.1</v>
      </c>
      <c r="AW25" s="329">
        <f>'BAR BB| Open rates'!AW25*0.87*0.9</f>
        <v>45179.1</v>
      </c>
      <c r="AX25" s="329">
        <f>'BAR BB| Open rates'!AX25*0.87*0.9</f>
        <v>45179.1</v>
      </c>
      <c r="AY25" s="329">
        <f>'BAR BB| Open rates'!AY25*0.87*0.9</f>
        <v>46745.1</v>
      </c>
      <c r="AZ25" s="329">
        <f>'BAR BB| Open rates'!AZ25*0.87*0.9</f>
        <v>46745.1</v>
      </c>
      <c r="BA25" s="329">
        <f>'BAR BB| Open rates'!BA25*0.87*0.9</f>
        <v>45179.1</v>
      </c>
      <c r="BB25" s="329">
        <f>'BAR BB| Open rates'!BB25*0.87*0.9</f>
        <v>45179.1</v>
      </c>
      <c r="BC25" s="329">
        <f>'BAR BB| Open rates'!BC25*0.87*0.9</f>
        <v>45179.1</v>
      </c>
      <c r="BD25" s="329">
        <f>'BAR BB| Open rates'!BD25*0.87*0.9</f>
        <v>45179.1</v>
      </c>
      <c r="BE25" s="329">
        <f>'BAR BB| Open rates'!BE25*0.87*0.9</f>
        <v>45179.1</v>
      </c>
      <c r="BF25" s="329">
        <f>'BAR BB| Open rates'!BF25*0.87*0.9</f>
        <v>46745.1</v>
      </c>
      <c r="BG25" s="329">
        <f>'BAR BB| Open rates'!BG25*0.87*0.9</f>
        <v>46745.1</v>
      </c>
      <c r="BH25" s="329">
        <f>'BAR BB| Open rates'!BH25*0.87*0.9</f>
        <v>42673.5</v>
      </c>
      <c r="BI25" s="329">
        <f>'BAR BB| Open rates'!BI25*0.87*0.9</f>
        <v>42673.5</v>
      </c>
      <c r="BJ25" s="329">
        <f>'BAR BB| Open rates'!BJ25*0.87*0.9</f>
        <v>42673.5</v>
      </c>
      <c r="BK25" s="329">
        <f>'BAR BB| Open rates'!BK25*0.87*0.9</f>
        <v>42673.5</v>
      </c>
      <c r="BL25" s="329">
        <f>'BAR BB| Open rates'!BL25*0.87*0.9</f>
        <v>42673.5</v>
      </c>
      <c r="BM25" s="329">
        <f>'BAR BB| Open rates'!BM25*0.87*0.9</f>
        <v>43613.1</v>
      </c>
      <c r="BN25" s="329">
        <f>'BAR BB| Open rates'!BN25*0.87*0.9</f>
        <v>43613.1</v>
      </c>
      <c r="BO25" s="329">
        <f>'BAR BB| Open rates'!BO25*0.87*0.9</f>
        <v>41890.5</v>
      </c>
      <c r="BP25" s="329">
        <f>'BAR BB| Open rates'!BP25*0.87*0.9</f>
        <v>41890.5</v>
      </c>
      <c r="BQ25" s="329">
        <f>'BAR BB| Open rates'!BQ25*0.87*0.9</f>
        <v>38915.1</v>
      </c>
      <c r="BR25" s="329">
        <f>'BAR BB| Open rates'!BR25*0.87*0.9</f>
        <v>38915.1</v>
      </c>
      <c r="BS25" s="329">
        <f>'BAR BB| Open rates'!BS25*0.87*0.9</f>
        <v>38915.1</v>
      </c>
      <c r="BT25" s="329">
        <f>'BAR BB| Open rates'!BT25*0.87*0.9</f>
        <v>38915.1</v>
      </c>
      <c r="BU25" s="329">
        <f>'BAR BB| Open rates'!BU25*0.87*0.9</f>
        <v>38915.1</v>
      </c>
      <c r="BV25" s="329">
        <f>'BAR BB| Open rates'!BV25*0.87*0.9</f>
        <v>37192.5</v>
      </c>
      <c r="BW25" s="329">
        <f>'BAR BB| Open rates'!BW25*0.87*0.9</f>
        <v>37192.5</v>
      </c>
      <c r="BX25" s="329">
        <f>'BAR BB| Open rates'!BX25*0.87*0.9</f>
        <v>37192.5</v>
      </c>
      <c r="BY25" s="329">
        <f>'BAR BB| Open rates'!BY25*0.87*0.9</f>
        <v>37192.5</v>
      </c>
      <c r="BZ25" s="329">
        <f>'BAR BB| Open rates'!BZ25*0.87*0.9</f>
        <v>37192.5</v>
      </c>
      <c r="CA25" s="329">
        <f>'BAR BB| Open rates'!CA25*0.87*0.9</f>
        <v>38915.1</v>
      </c>
      <c r="CB25" s="329">
        <f>'BAR BB| Open rates'!CB25*0.87*0.9</f>
        <v>38915.1</v>
      </c>
      <c r="CC25" s="329">
        <f>'BAR BB| Open rates'!CC25*0.87*0.9</f>
        <v>37192.5</v>
      </c>
      <c r="CD25" s="329">
        <f>'BAR BB| Open rates'!CD25*0.87*0.9</f>
        <v>37192.5</v>
      </c>
      <c r="CE25" s="329">
        <f>'BAR BB| Open rates'!CE25*0.87*0.9</f>
        <v>37192.5</v>
      </c>
      <c r="CF25" s="329">
        <f>'BAR BB| Open rates'!CF25*0.87*0.9</f>
        <v>37192.5</v>
      </c>
      <c r="CG25" s="329">
        <f>'BAR BB| Open rates'!CG25*0.87*0.9</f>
        <v>37192.5</v>
      </c>
      <c r="CH25" s="329">
        <f>'BAR BB| Open rates'!CH25*0.87*0.9</f>
        <v>38915.1</v>
      </c>
      <c r="CI25" s="329">
        <f>'BAR BB| Open rates'!CI25*0.87*0.9</f>
        <v>38915.1</v>
      </c>
      <c r="CJ25" s="329">
        <f>'BAR BB| Open rates'!CJ25*0.87*0.9</f>
        <v>37192.5</v>
      </c>
      <c r="CK25" s="329">
        <f>'BAR BB| Open rates'!CK25*0.87*0.9</f>
        <v>37192.5</v>
      </c>
      <c r="CL25" s="329">
        <f>'BAR BB| Open rates'!CL25*0.87*0.9</f>
        <v>37192.5</v>
      </c>
      <c r="CM25" s="329">
        <f>'BAR BB| Open rates'!CM25*0.87*0.9</f>
        <v>37192.5</v>
      </c>
      <c r="CN25" s="329">
        <f>'BAR BB| Open rates'!CN25*0.87*0.9</f>
        <v>37192.5</v>
      </c>
      <c r="CO25" s="329">
        <f>'BAR BB| Open rates'!CO25*0.87*0.9</f>
        <v>38915.1</v>
      </c>
      <c r="CP25" s="329">
        <f>'BAR BB| Open rates'!CP25*0.87*0.9</f>
        <v>38915.1</v>
      </c>
      <c r="CQ25" s="329">
        <f>'BAR BB| Open rates'!CQ25*0.87*0.9</f>
        <v>37192.5</v>
      </c>
      <c r="CR25" s="329">
        <f>'BAR BB| Open rates'!CR25*0.87*0.9</f>
        <v>37192.5</v>
      </c>
      <c r="CS25" s="329">
        <f>'BAR BB| Open rates'!CS25*0.87*0.9</f>
        <v>37192.5</v>
      </c>
      <c r="CT25" s="329">
        <f>'BAR BB| Open rates'!CT25*0.87*0.9</f>
        <v>37192.5</v>
      </c>
      <c r="CU25" s="329">
        <f>'BAR BB| Open rates'!CU25*0.87*0.9</f>
        <v>35861.4</v>
      </c>
      <c r="CV25" s="329">
        <f>'BAR BB| Open rates'!CV25*0.87*0.9</f>
        <v>35861.4</v>
      </c>
      <c r="CW25" s="329">
        <f>'BAR BB| Open rates'!CW25*0.87*0.9</f>
        <v>35861.4</v>
      </c>
      <c r="CX25" s="329">
        <f>'BAR BB| Open rates'!CX25*0.87*0.9</f>
        <v>34295.4</v>
      </c>
      <c r="CY25" s="329">
        <f>'BAR BB| Open rates'!CY25*0.87*0.9</f>
        <v>34295.4</v>
      </c>
      <c r="CZ25" s="329">
        <f>'BAR BB| Open rates'!CZ25*0.87*0.9</f>
        <v>34295.4</v>
      </c>
      <c r="DA25" s="329">
        <f>'BAR BB| Open rates'!DA25*0.87*0.9</f>
        <v>34295.4</v>
      </c>
      <c r="DB25" s="329">
        <f>'BAR BB| Open rates'!DB25*0.87*0.9</f>
        <v>34295.4</v>
      </c>
      <c r="DC25" s="329">
        <f>'BAR BB| Open rates'!DC25*0.87*0.9</f>
        <v>35861.4</v>
      </c>
      <c r="DD25" s="329">
        <f>'BAR BB| Open rates'!DD25*0.87*0.9</f>
        <v>35861.4</v>
      </c>
      <c r="DE25" s="329">
        <f>'BAR BB| Open rates'!DE25*0.87*0.9</f>
        <v>34295.4</v>
      </c>
      <c r="DF25" s="329">
        <f>'BAR BB| Open rates'!DF25*0.87*0.9</f>
        <v>34295.4</v>
      </c>
      <c r="DG25" s="329">
        <f>'BAR BB| Open rates'!DG25*0.87*0.9</f>
        <v>34295.4</v>
      </c>
      <c r="DH25" s="329">
        <f>'BAR BB| Open rates'!DH25*0.87*0.9</f>
        <v>34295.4</v>
      </c>
      <c r="DI25" s="329">
        <f>'BAR BB| Open rates'!DI25*0.87*0.9</f>
        <v>34295.4</v>
      </c>
      <c r="DJ25" s="329">
        <f>'BAR BB| Open rates'!DJ25*0.87*0.9</f>
        <v>35861.4</v>
      </c>
      <c r="DK25" s="329">
        <f>'BAR BB| Open rates'!DK25*0.87*0.9</f>
        <v>35861.4</v>
      </c>
      <c r="DL25" s="329">
        <f>'BAR BB| Open rates'!DL25*0.87*0.9</f>
        <v>34295.4</v>
      </c>
      <c r="DM25" s="329">
        <f>'BAR BB| Open rates'!DM25*0.87*0.9</f>
        <v>34295.4</v>
      </c>
      <c r="DN25" s="329">
        <f>'BAR BB| Open rates'!DN25*0.87*0.9</f>
        <v>34295.4</v>
      </c>
      <c r="DO25" s="329">
        <f>'BAR BB| Open rates'!DO25*0.87*0.9</f>
        <v>34295.4</v>
      </c>
      <c r="DP25" s="329">
        <f>'BAR BB| Open rates'!DP25*0.87*0.9</f>
        <v>34295.4</v>
      </c>
      <c r="DQ25" s="329">
        <f>'BAR BB| Open rates'!DQ25*0.87*0.9</f>
        <v>35861.4</v>
      </c>
      <c r="DR25" s="329">
        <f>'BAR BB| Open rates'!DR25*0.87*0.9</f>
        <v>35861.4</v>
      </c>
      <c r="DS25" s="329">
        <f>'BAR BB| Open rates'!DS25*0.87*0.9</f>
        <v>34295.4</v>
      </c>
      <c r="DT25" s="329">
        <f>'BAR BB| Open rates'!DT25*0.87*0.9</f>
        <v>34295.4</v>
      </c>
      <c r="DU25" s="329">
        <f>'BAR BB| Open rates'!DU25*0.87*0.9</f>
        <v>34295.4</v>
      </c>
      <c r="DV25" s="329">
        <f>'BAR BB| Open rates'!DV25*0.87*0.9</f>
        <v>34295.4</v>
      </c>
      <c r="DW25" s="329">
        <f>'BAR BB| Open rates'!DW25*0.87*0.9</f>
        <v>34295.4</v>
      </c>
      <c r="DX25" s="329">
        <f>'BAR BB| Open rates'!DX25*0.87*0.9</f>
        <v>35861.4</v>
      </c>
      <c r="DY25" s="329">
        <f>'BAR BB| Open rates'!DY25*0.87*0.9</f>
        <v>35861.4</v>
      </c>
      <c r="DZ25" s="329">
        <f>'BAR BB| Open rates'!DZ25*0.87*0.9</f>
        <v>37192.5</v>
      </c>
      <c r="EA25" s="329">
        <f>'BAR BB| Open rates'!EA25*0.87*0.9</f>
        <v>37192.5</v>
      </c>
      <c r="EB25" s="329">
        <f>'BAR BB| Open rates'!EB25*0.87*0.9</f>
        <v>37192.5</v>
      </c>
      <c r="EC25" s="329">
        <f>'BAR BB| Open rates'!EC25*0.87*0.9</f>
        <v>38915.1</v>
      </c>
      <c r="ED25" s="329">
        <f>'BAR BB| Open rates'!ED25*0.87*0.9</f>
        <v>38915.1</v>
      </c>
      <c r="EE25" s="329">
        <f>'BAR BB| Open rates'!EE25*0.87*0.9</f>
        <v>38915.1</v>
      </c>
      <c r="EF25" s="329">
        <f>'BAR BB| Open rates'!EF25*0.87*0.9</f>
        <v>38915.1</v>
      </c>
      <c r="EG25" s="329">
        <f>'BAR BB| Open rates'!EG25*0.87*0.9</f>
        <v>33512.400000000001</v>
      </c>
      <c r="EH25" s="329">
        <f>'BAR BB| Open rates'!EH25*0.87*0.9</f>
        <v>31946.400000000001</v>
      </c>
      <c r="EI25" s="329">
        <f>'BAR BB| Open rates'!EI25*0.87*0.9</f>
        <v>31946.400000000001</v>
      </c>
      <c r="EJ25" s="329">
        <f>'BAR BB| Open rates'!EJ25*0.87*0.9</f>
        <v>31946.400000000001</v>
      </c>
      <c r="EK25" s="329">
        <f>'BAR BB| Open rates'!EK25*0.87*0.9</f>
        <v>31946.400000000001</v>
      </c>
      <c r="EL25" s="329">
        <f>'BAR BB| Open rates'!EL25*0.87*0.9</f>
        <v>32729.4</v>
      </c>
      <c r="EM25" s="329">
        <f>'BAR BB| Open rates'!EM25*0.87*0.9</f>
        <v>32729.4</v>
      </c>
      <c r="EN25" s="329">
        <f>'BAR BB| Open rates'!EN25*0.87*0.9</f>
        <v>31946.400000000001</v>
      </c>
      <c r="EO25" s="329">
        <f>'BAR BB| Open rates'!EO25*0.87*0.9</f>
        <v>31946.400000000001</v>
      </c>
      <c r="EP25" s="329">
        <f>'BAR BB| Open rates'!EP25*0.87*0.9</f>
        <v>31946.400000000001</v>
      </c>
      <c r="EQ25" s="329">
        <f>'BAR BB| Open rates'!EQ25*0.87*0.9</f>
        <v>31946.400000000001</v>
      </c>
      <c r="ER25" s="329">
        <f>'BAR BB| Open rates'!ER25*0.87*0.9</f>
        <v>31946.400000000001</v>
      </c>
      <c r="ES25" s="329">
        <f>'BAR BB| Open rates'!ES25*0.87*0.9</f>
        <v>32729.4</v>
      </c>
      <c r="ET25" s="329">
        <f>'BAR BB| Open rates'!ET25*0.87*0.9</f>
        <v>32729.4</v>
      </c>
      <c r="EU25" s="329">
        <f>'BAR BB| Open rates'!EU25*0.87*0.9</f>
        <v>31946.400000000001</v>
      </c>
      <c r="EV25" s="329">
        <f>'BAR BB| Open rates'!EV25*0.87*0.9</f>
        <v>31946.400000000001</v>
      </c>
      <c r="EW25" s="329">
        <f>'BAR BB| Open rates'!EW25*0.87*0.9</f>
        <v>31946.400000000001</v>
      </c>
      <c r="EX25" s="329">
        <f>'BAR BB| Open rates'!EX25*0.87*0.9</f>
        <v>31946.400000000001</v>
      </c>
      <c r="EY25" s="329">
        <f>'BAR BB| Open rates'!EY25*0.87*0.9</f>
        <v>31946.400000000001</v>
      </c>
      <c r="EZ25" s="329">
        <f>'BAR BB| Open rates'!EZ25*0.87*0.9</f>
        <v>32729.4</v>
      </c>
      <c r="FA25" s="329">
        <f>'BAR BB| Open rates'!FA25*0.87*0.9</f>
        <v>32729.4</v>
      </c>
      <c r="FB25" s="329">
        <f>'BAR BB| Open rates'!FB25*0.87*0.9</f>
        <v>31946.400000000001</v>
      </c>
      <c r="FC25" s="329">
        <f>'BAR BB| Open rates'!FC25*0.87*0.9</f>
        <v>31946.400000000001</v>
      </c>
      <c r="FD25" s="329">
        <f>'BAR BB| Open rates'!FD25*0.87*0.9</f>
        <v>31946.400000000001</v>
      </c>
      <c r="FE25" s="329">
        <f>'BAR BB| Open rates'!FE25*0.87*0.9</f>
        <v>31946.400000000001</v>
      </c>
      <c r="FF25" s="329">
        <f>'BAR BB| Open rates'!FF25*0.87*0.9</f>
        <v>31946.400000000001</v>
      </c>
      <c r="FG25" s="329">
        <f>'BAR BB| Open rates'!FG25*0.87*0.9</f>
        <v>32729.4</v>
      </c>
      <c r="FH25" s="329">
        <f>'BAR BB| Open rates'!FH25*0.87*0.9</f>
        <v>32729.4</v>
      </c>
      <c r="FI25" s="329">
        <f>'BAR BB| Open rates'!FI25*0.87*0.9</f>
        <v>31946.400000000001</v>
      </c>
      <c r="FJ25" s="329">
        <f>'BAR BB| Open rates'!FJ25*0.87*0.9</f>
        <v>31946.400000000001</v>
      </c>
      <c r="FK25" s="329">
        <f>'BAR BB| Open rates'!FK25*0.87*0.9</f>
        <v>31946.400000000001</v>
      </c>
      <c r="FL25" s="329">
        <f>'BAR BB| Open rates'!FL25*0.87*0.9</f>
        <v>31946.400000000001</v>
      </c>
      <c r="FM25" s="329">
        <f>'BAR BB| Open rates'!FM25*0.87*0.9</f>
        <v>31946.400000000001</v>
      </c>
      <c r="FN25" s="329">
        <f>'BAR BB| Open rates'!FN25*0.87*0.9</f>
        <v>32729.4</v>
      </c>
      <c r="FO25" s="329">
        <f>'BAR BB| Open rates'!FO25*0.87*0.9</f>
        <v>32729.4</v>
      </c>
      <c r="FP25" s="329">
        <f>'BAR BB| Open rates'!FP25*0.87*0.9</f>
        <v>31946.400000000001</v>
      </c>
      <c r="FQ25" s="329">
        <f>'BAR BB| Open rates'!FQ25*0.87*0.9</f>
        <v>31946.400000000001</v>
      </c>
      <c r="FR25" s="329">
        <f>'BAR BB| Open rates'!FR25*0.87*0.9</f>
        <v>31946.400000000001</v>
      </c>
      <c r="FS25" s="329">
        <f>'BAR BB| Open rates'!FS25*0.87*0.9</f>
        <v>31946.400000000001</v>
      </c>
      <c r="FT25" s="329">
        <f>'BAR BB| Open rates'!FT25*0.87*0.9</f>
        <v>31946.400000000001</v>
      </c>
      <c r="FU25" s="329">
        <f>'BAR BB| Open rates'!FU25*0.87*0.9</f>
        <v>32729.4</v>
      </c>
      <c r="FV25" s="329">
        <f>'BAR BB| Open rates'!FV25*0.87*0.9</f>
        <v>32729.4</v>
      </c>
      <c r="FW25" s="329">
        <f>'BAR BB| Open rates'!FW25*0.87*0.9</f>
        <v>35626.5</v>
      </c>
      <c r="FX25" s="329">
        <f>'BAR BB| Open rates'!FX25*0.87*0.9</f>
        <v>35626.5</v>
      </c>
      <c r="FY25" s="329">
        <f>'BAR BB| Open rates'!FY25*0.87*0.9</f>
        <v>35626.5</v>
      </c>
      <c r="FZ25" s="329">
        <f>'BAR BB| Open rates'!FZ25*0.87*0.9</f>
        <v>35626.5</v>
      </c>
      <c r="GA25" s="329">
        <f>'BAR BB| Open rates'!GA25*0.87*0.9</f>
        <v>35626.5</v>
      </c>
      <c r="GB25" s="329">
        <f>'BAR BB| Open rates'!GB25*0.87*0.9</f>
        <v>37349.1</v>
      </c>
      <c r="GC25" s="329">
        <f>'BAR BB| Open rates'!GC25*0.87*0.9</f>
        <v>37349.1</v>
      </c>
      <c r="GD25" s="329">
        <f>'BAR BB| Open rates'!GD25*0.87*0.9</f>
        <v>37349.1</v>
      </c>
      <c r="GE25" s="329">
        <f>'BAR BB| Open rates'!GE25*0.87*0.9</f>
        <v>37349.1</v>
      </c>
    </row>
    <row r="26" spans="1:187" s="36" customFormat="1" ht="12" customHeight="1" x14ac:dyDescent="0.2">
      <c r="A26" s="237">
        <v>4</v>
      </c>
      <c r="B26" s="329">
        <f>'BAR BB| Open rates'!B26*0.87*0.9</f>
        <v>48076.200000000004</v>
      </c>
      <c r="C26" s="329">
        <f>'BAR BB| Open rates'!C26*0.87*0.9</f>
        <v>48076.200000000004</v>
      </c>
      <c r="D26" s="329">
        <f>'BAR BB| Open rates'!D26*0.87*0.9</f>
        <v>45962.1</v>
      </c>
      <c r="E26" s="329">
        <f>'BAR BB| Open rates'!E26*0.87*0.9</f>
        <v>45962.1</v>
      </c>
      <c r="F26" s="329">
        <f>'BAR BB| Open rates'!F26*0.87*0.9</f>
        <v>44239.5</v>
      </c>
      <c r="G26" s="329">
        <f>'BAR BB| Open rates'!G26*0.87*0.9</f>
        <v>45962.1</v>
      </c>
      <c r="H26" s="329">
        <f>'BAR BB| Open rates'!H26*0.87*0.9</f>
        <v>45962.1</v>
      </c>
      <c r="I26" s="329">
        <f>'BAR BB| Open rates'!I26*0.87*0.9</f>
        <v>47528.1</v>
      </c>
      <c r="J26" s="329">
        <f>'BAR BB| Open rates'!J26*0.87*0.9</f>
        <v>47528.1</v>
      </c>
      <c r="K26" s="329">
        <f>'BAR BB| Open rates'!K26*0.87*0.9</f>
        <v>45962.1</v>
      </c>
      <c r="L26" s="329">
        <f>'BAR BB| Open rates'!L26*0.87*0.9</f>
        <v>45962.1</v>
      </c>
      <c r="M26" s="329">
        <f>'BAR BB| Open rates'!M26*0.87*0.9</f>
        <v>45962.1</v>
      </c>
      <c r="N26" s="329">
        <f>'BAR BB| Open rates'!N26*0.87*0.9</f>
        <v>45962.1</v>
      </c>
      <c r="O26" s="329">
        <f>'BAR BB| Open rates'!O26*0.87*0.9</f>
        <v>45962.1</v>
      </c>
      <c r="P26" s="329">
        <f>'BAR BB| Open rates'!P26*0.87*0.9</f>
        <v>47528.1</v>
      </c>
      <c r="Q26" s="329">
        <f>'BAR BB| Open rates'!Q26*0.87*0.9</f>
        <v>47528.1</v>
      </c>
      <c r="R26" s="329">
        <f>'BAR BB| Open rates'!R26*0.87*0.9</f>
        <v>47528.1</v>
      </c>
      <c r="S26" s="329">
        <f>'BAR BB| Open rates'!S26*0.87*0.9</f>
        <v>47528.1</v>
      </c>
      <c r="T26" s="329">
        <f>'BAR BB| Open rates'!T26*0.87*0.9</f>
        <v>47528.1</v>
      </c>
      <c r="U26" s="329">
        <f>'BAR BB| Open rates'!U26*0.87*0.9</f>
        <v>47528.1</v>
      </c>
      <c r="V26" s="329">
        <f>'BAR BB| Open rates'!V26*0.87*0.9</f>
        <v>47528.1</v>
      </c>
      <c r="W26" s="329">
        <f>'BAR BB| Open rates'!W26*0.87*0.9</f>
        <v>49094.1</v>
      </c>
      <c r="X26" s="329">
        <f>'BAR BB| Open rates'!X26*0.87*0.9</f>
        <v>49094.1</v>
      </c>
      <c r="Y26" s="329">
        <f>'BAR BB| Open rates'!Y26*0.87*0.9</f>
        <v>47528.1</v>
      </c>
      <c r="Z26" s="329">
        <f>'BAR BB| Open rates'!Z26*0.87*0.9</f>
        <v>47528.1</v>
      </c>
      <c r="AA26" s="329">
        <f>'BAR BB| Open rates'!AA26*0.87*0.9</f>
        <v>47528.1</v>
      </c>
      <c r="AB26" s="329">
        <f>'BAR BB| Open rates'!AB26*0.87*0.9</f>
        <v>47528.1</v>
      </c>
      <c r="AC26" s="329">
        <f>'BAR BB| Open rates'!AC26*0.87*0.9</f>
        <v>47528.1</v>
      </c>
      <c r="AD26" s="329">
        <f>'BAR BB| Open rates'!AD26*0.87*0.9</f>
        <v>49094.1</v>
      </c>
      <c r="AE26" s="329">
        <f>'BAR BB| Open rates'!AE26*0.87*0.9</f>
        <v>49094.1</v>
      </c>
      <c r="AF26" s="329">
        <f>'BAR BB| Open rates'!AF26*0.87*0.9</f>
        <v>47528.1</v>
      </c>
      <c r="AG26" s="329">
        <f>'BAR BB| Open rates'!AG26*0.87*0.9</f>
        <v>47528.1</v>
      </c>
      <c r="AH26" s="329">
        <f>'BAR BB| Open rates'!AH26*0.87*0.9</f>
        <v>47528.1</v>
      </c>
      <c r="AI26" s="329">
        <f>'BAR BB| Open rates'!AI26*0.87*0.9</f>
        <v>47528.1</v>
      </c>
      <c r="AJ26" s="329">
        <f>'BAR BB| Open rates'!AJ26*0.87*0.9</f>
        <v>47528.1</v>
      </c>
      <c r="AK26" s="329">
        <f>'BAR BB| Open rates'!AK26*0.87*0.9</f>
        <v>49094.1</v>
      </c>
      <c r="AL26" s="329">
        <f>'BAR BB| Open rates'!AL26*0.87*0.9</f>
        <v>49094.1</v>
      </c>
      <c r="AM26" s="329">
        <f>'BAR BB| Open rates'!AM26*0.87*0.9</f>
        <v>47528.1</v>
      </c>
      <c r="AN26" s="329">
        <f>'BAR BB| Open rates'!AN26*0.87*0.9</f>
        <v>47528.1</v>
      </c>
      <c r="AO26" s="329">
        <f>'BAR BB| Open rates'!AO26*0.87*0.9</f>
        <v>47528.1</v>
      </c>
      <c r="AP26" s="329">
        <f>'BAR BB| Open rates'!AP26*0.87*0.9</f>
        <v>47528.1</v>
      </c>
      <c r="AQ26" s="329">
        <f>'BAR BB| Open rates'!AQ26*0.87*0.9</f>
        <v>47528.1</v>
      </c>
      <c r="AR26" s="329">
        <f>'BAR BB| Open rates'!AR26*0.87*0.9</f>
        <v>49094.1</v>
      </c>
      <c r="AS26" s="329">
        <f>'BAR BB| Open rates'!AS26*0.87*0.9</f>
        <v>49094.1</v>
      </c>
      <c r="AT26" s="329">
        <f>'BAR BB| Open rates'!AT26*0.87*0.9</f>
        <v>47528.1</v>
      </c>
      <c r="AU26" s="329">
        <f>'BAR BB| Open rates'!AU26*0.87*0.9</f>
        <v>47528.1</v>
      </c>
      <c r="AV26" s="329">
        <f>'BAR BB| Open rates'!AV26*0.87*0.9</f>
        <v>47528.1</v>
      </c>
      <c r="AW26" s="329">
        <f>'BAR BB| Open rates'!AW26*0.87*0.9</f>
        <v>47528.1</v>
      </c>
      <c r="AX26" s="329">
        <f>'BAR BB| Open rates'!AX26*0.87*0.9</f>
        <v>47528.1</v>
      </c>
      <c r="AY26" s="329">
        <f>'BAR BB| Open rates'!AY26*0.87*0.9</f>
        <v>49094.1</v>
      </c>
      <c r="AZ26" s="329">
        <f>'BAR BB| Open rates'!AZ26*0.87*0.9</f>
        <v>49094.1</v>
      </c>
      <c r="BA26" s="329">
        <f>'BAR BB| Open rates'!BA26*0.87*0.9</f>
        <v>47528.1</v>
      </c>
      <c r="BB26" s="329">
        <f>'BAR BB| Open rates'!BB26*0.87*0.9</f>
        <v>47528.1</v>
      </c>
      <c r="BC26" s="329">
        <f>'BAR BB| Open rates'!BC26*0.87*0.9</f>
        <v>47528.1</v>
      </c>
      <c r="BD26" s="329">
        <f>'BAR BB| Open rates'!BD26*0.87*0.9</f>
        <v>47528.1</v>
      </c>
      <c r="BE26" s="329">
        <f>'BAR BB| Open rates'!BE26*0.87*0.9</f>
        <v>47528.1</v>
      </c>
      <c r="BF26" s="329">
        <f>'BAR BB| Open rates'!BF26*0.87*0.9</f>
        <v>49094.1</v>
      </c>
      <c r="BG26" s="329">
        <f>'BAR BB| Open rates'!BG26*0.87*0.9</f>
        <v>49094.1</v>
      </c>
      <c r="BH26" s="329">
        <f>'BAR BB| Open rates'!BH26*0.87*0.9</f>
        <v>45022.5</v>
      </c>
      <c r="BI26" s="329">
        <f>'BAR BB| Open rates'!BI26*0.87*0.9</f>
        <v>45022.5</v>
      </c>
      <c r="BJ26" s="329">
        <f>'BAR BB| Open rates'!BJ26*0.87*0.9</f>
        <v>45022.5</v>
      </c>
      <c r="BK26" s="329">
        <f>'BAR BB| Open rates'!BK26*0.87*0.9</f>
        <v>45022.5</v>
      </c>
      <c r="BL26" s="329">
        <f>'BAR BB| Open rates'!BL26*0.87*0.9</f>
        <v>45022.5</v>
      </c>
      <c r="BM26" s="329">
        <f>'BAR BB| Open rates'!BM26*0.87*0.9</f>
        <v>45962.1</v>
      </c>
      <c r="BN26" s="329">
        <f>'BAR BB| Open rates'!BN26*0.87*0.9</f>
        <v>45962.1</v>
      </c>
      <c r="BO26" s="329">
        <f>'BAR BB| Open rates'!BO26*0.87*0.9</f>
        <v>44239.5</v>
      </c>
      <c r="BP26" s="329">
        <f>'BAR BB| Open rates'!BP26*0.87*0.9</f>
        <v>44239.5</v>
      </c>
      <c r="BQ26" s="329">
        <f>'BAR BB| Open rates'!BQ26*0.87*0.9</f>
        <v>41264.1</v>
      </c>
      <c r="BR26" s="329">
        <f>'BAR BB| Open rates'!BR26*0.87*0.9</f>
        <v>41264.1</v>
      </c>
      <c r="BS26" s="329">
        <f>'BAR BB| Open rates'!BS26*0.87*0.9</f>
        <v>41264.1</v>
      </c>
      <c r="BT26" s="329">
        <f>'BAR BB| Open rates'!BT26*0.87*0.9</f>
        <v>41264.1</v>
      </c>
      <c r="BU26" s="329">
        <f>'BAR BB| Open rates'!BU26*0.87*0.9</f>
        <v>41264.1</v>
      </c>
      <c r="BV26" s="329">
        <f>'BAR BB| Open rates'!BV26*0.87*0.9</f>
        <v>39541.5</v>
      </c>
      <c r="BW26" s="329">
        <f>'BAR BB| Open rates'!BW26*0.87*0.9</f>
        <v>39541.5</v>
      </c>
      <c r="BX26" s="329">
        <f>'BAR BB| Open rates'!BX26*0.87*0.9</f>
        <v>39541.5</v>
      </c>
      <c r="BY26" s="329">
        <f>'BAR BB| Open rates'!BY26*0.87*0.9</f>
        <v>39541.5</v>
      </c>
      <c r="BZ26" s="329">
        <f>'BAR BB| Open rates'!BZ26*0.87*0.9</f>
        <v>39541.5</v>
      </c>
      <c r="CA26" s="329">
        <f>'BAR BB| Open rates'!CA26*0.87*0.9</f>
        <v>41264.1</v>
      </c>
      <c r="CB26" s="329">
        <f>'BAR BB| Open rates'!CB26*0.87*0.9</f>
        <v>41264.1</v>
      </c>
      <c r="CC26" s="329">
        <f>'BAR BB| Open rates'!CC26*0.87*0.9</f>
        <v>39541.5</v>
      </c>
      <c r="CD26" s="329">
        <f>'BAR BB| Open rates'!CD26*0.87*0.9</f>
        <v>39541.5</v>
      </c>
      <c r="CE26" s="329">
        <f>'BAR BB| Open rates'!CE26*0.87*0.9</f>
        <v>39541.5</v>
      </c>
      <c r="CF26" s="329">
        <f>'BAR BB| Open rates'!CF26*0.87*0.9</f>
        <v>39541.5</v>
      </c>
      <c r="CG26" s="329">
        <f>'BAR BB| Open rates'!CG26*0.87*0.9</f>
        <v>39541.5</v>
      </c>
      <c r="CH26" s="329">
        <f>'BAR BB| Open rates'!CH26*0.87*0.9</f>
        <v>41264.1</v>
      </c>
      <c r="CI26" s="329">
        <f>'BAR BB| Open rates'!CI26*0.87*0.9</f>
        <v>41264.1</v>
      </c>
      <c r="CJ26" s="329">
        <f>'BAR BB| Open rates'!CJ26*0.87*0.9</f>
        <v>39541.5</v>
      </c>
      <c r="CK26" s="329">
        <f>'BAR BB| Open rates'!CK26*0.87*0.9</f>
        <v>39541.5</v>
      </c>
      <c r="CL26" s="329">
        <f>'BAR BB| Open rates'!CL26*0.87*0.9</f>
        <v>39541.5</v>
      </c>
      <c r="CM26" s="329">
        <f>'BAR BB| Open rates'!CM26*0.87*0.9</f>
        <v>39541.5</v>
      </c>
      <c r="CN26" s="329">
        <f>'BAR BB| Open rates'!CN26*0.87*0.9</f>
        <v>39541.5</v>
      </c>
      <c r="CO26" s="329">
        <f>'BAR BB| Open rates'!CO26*0.87*0.9</f>
        <v>41264.1</v>
      </c>
      <c r="CP26" s="329">
        <f>'BAR BB| Open rates'!CP26*0.87*0.9</f>
        <v>41264.1</v>
      </c>
      <c r="CQ26" s="329">
        <f>'BAR BB| Open rates'!CQ26*0.87*0.9</f>
        <v>39541.5</v>
      </c>
      <c r="CR26" s="329">
        <f>'BAR BB| Open rates'!CR26*0.87*0.9</f>
        <v>39541.5</v>
      </c>
      <c r="CS26" s="329">
        <f>'BAR BB| Open rates'!CS26*0.87*0.9</f>
        <v>39541.5</v>
      </c>
      <c r="CT26" s="329">
        <f>'BAR BB| Open rates'!CT26*0.87*0.9</f>
        <v>39541.5</v>
      </c>
      <c r="CU26" s="329">
        <f>'BAR BB| Open rates'!CU26*0.87*0.9</f>
        <v>38210.400000000001</v>
      </c>
      <c r="CV26" s="329">
        <f>'BAR BB| Open rates'!CV26*0.87*0.9</f>
        <v>38210.400000000001</v>
      </c>
      <c r="CW26" s="329">
        <f>'BAR BB| Open rates'!CW26*0.87*0.9</f>
        <v>38210.400000000001</v>
      </c>
      <c r="CX26" s="329">
        <f>'BAR BB| Open rates'!CX26*0.87*0.9</f>
        <v>36644.400000000001</v>
      </c>
      <c r="CY26" s="329">
        <f>'BAR BB| Open rates'!CY26*0.87*0.9</f>
        <v>36644.400000000001</v>
      </c>
      <c r="CZ26" s="329">
        <f>'BAR BB| Open rates'!CZ26*0.87*0.9</f>
        <v>36644.400000000001</v>
      </c>
      <c r="DA26" s="329">
        <f>'BAR BB| Open rates'!DA26*0.87*0.9</f>
        <v>36644.400000000001</v>
      </c>
      <c r="DB26" s="329">
        <f>'BAR BB| Open rates'!DB26*0.87*0.9</f>
        <v>36644.400000000001</v>
      </c>
      <c r="DC26" s="329">
        <f>'BAR BB| Open rates'!DC26*0.87*0.9</f>
        <v>38210.400000000001</v>
      </c>
      <c r="DD26" s="329">
        <f>'BAR BB| Open rates'!DD26*0.87*0.9</f>
        <v>38210.400000000001</v>
      </c>
      <c r="DE26" s="329">
        <f>'BAR BB| Open rates'!DE26*0.87*0.9</f>
        <v>36644.400000000001</v>
      </c>
      <c r="DF26" s="329">
        <f>'BAR BB| Open rates'!DF26*0.87*0.9</f>
        <v>36644.400000000001</v>
      </c>
      <c r="DG26" s="329">
        <f>'BAR BB| Open rates'!DG26*0.87*0.9</f>
        <v>36644.400000000001</v>
      </c>
      <c r="DH26" s="329">
        <f>'BAR BB| Open rates'!DH26*0.87*0.9</f>
        <v>36644.400000000001</v>
      </c>
      <c r="DI26" s="329">
        <f>'BAR BB| Open rates'!DI26*0.87*0.9</f>
        <v>36644.400000000001</v>
      </c>
      <c r="DJ26" s="329">
        <f>'BAR BB| Open rates'!DJ26*0.87*0.9</f>
        <v>38210.400000000001</v>
      </c>
      <c r="DK26" s="329">
        <f>'BAR BB| Open rates'!DK26*0.87*0.9</f>
        <v>38210.400000000001</v>
      </c>
      <c r="DL26" s="329">
        <f>'BAR BB| Open rates'!DL26*0.87*0.9</f>
        <v>36644.400000000001</v>
      </c>
      <c r="DM26" s="329">
        <f>'BAR BB| Open rates'!DM26*0.87*0.9</f>
        <v>36644.400000000001</v>
      </c>
      <c r="DN26" s="329">
        <f>'BAR BB| Open rates'!DN26*0.87*0.9</f>
        <v>36644.400000000001</v>
      </c>
      <c r="DO26" s="329">
        <f>'BAR BB| Open rates'!DO26*0.87*0.9</f>
        <v>36644.400000000001</v>
      </c>
      <c r="DP26" s="329">
        <f>'BAR BB| Open rates'!DP26*0.87*0.9</f>
        <v>36644.400000000001</v>
      </c>
      <c r="DQ26" s="329">
        <f>'BAR BB| Open rates'!DQ26*0.87*0.9</f>
        <v>38210.400000000001</v>
      </c>
      <c r="DR26" s="329">
        <f>'BAR BB| Open rates'!DR26*0.87*0.9</f>
        <v>38210.400000000001</v>
      </c>
      <c r="DS26" s="329">
        <f>'BAR BB| Open rates'!DS26*0.87*0.9</f>
        <v>36644.400000000001</v>
      </c>
      <c r="DT26" s="329">
        <f>'BAR BB| Open rates'!DT26*0.87*0.9</f>
        <v>36644.400000000001</v>
      </c>
      <c r="DU26" s="329">
        <f>'BAR BB| Open rates'!DU26*0.87*0.9</f>
        <v>36644.400000000001</v>
      </c>
      <c r="DV26" s="329">
        <f>'BAR BB| Open rates'!DV26*0.87*0.9</f>
        <v>36644.400000000001</v>
      </c>
      <c r="DW26" s="329">
        <f>'BAR BB| Open rates'!DW26*0.87*0.9</f>
        <v>36644.400000000001</v>
      </c>
      <c r="DX26" s="329">
        <f>'BAR BB| Open rates'!DX26*0.87*0.9</f>
        <v>38210.400000000001</v>
      </c>
      <c r="DY26" s="329">
        <f>'BAR BB| Open rates'!DY26*0.87*0.9</f>
        <v>38210.400000000001</v>
      </c>
      <c r="DZ26" s="329">
        <f>'BAR BB| Open rates'!DZ26*0.87*0.9</f>
        <v>39541.5</v>
      </c>
      <c r="EA26" s="329">
        <f>'BAR BB| Open rates'!EA26*0.87*0.9</f>
        <v>39541.5</v>
      </c>
      <c r="EB26" s="329">
        <f>'BAR BB| Open rates'!EB26*0.87*0.9</f>
        <v>39541.5</v>
      </c>
      <c r="EC26" s="329">
        <f>'BAR BB| Open rates'!EC26*0.87*0.9</f>
        <v>41264.1</v>
      </c>
      <c r="ED26" s="329">
        <f>'BAR BB| Open rates'!ED26*0.87*0.9</f>
        <v>41264.1</v>
      </c>
      <c r="EE26" s="329">
        <f>'BAR BB| Open rates'!EE26*0.87*0.9</f>
        <v>41264.1</v>
      </c>
      <c r="EF26" s="329">
        <f>'BAR BB| Open rates'!EF26*0.87*0.9</f>
        <v>41264.1</v>
      </c>
      <c r="EG26" s="329">
        <f>'BAR BB| Open rates'!EG26*0.87*0.9</f>
        <v>35861.4</v>
      </c>
      <c r="EH26" s="329">
        <f>'BAR BB| Open rates'!EH26*0.87*0.9</f>
        <v>34295.4</v>
      </c>
      <c r="EI26" s="329">
        <f>'BAR BB| Open rates'!EI26*0.87*0.9</f>
        <v>34295.4</v>
      </c>
      <c r="EJ26" s="329">
        <f>'BAR BB| Open rates'!EJ26*0.87*0.9</f>
        <v>34295.4</v>
      </c>
      <c r="EK26" s="329">
        <f>'BAR BB| Open rates'!EK26*0.87*0.9</f>
        <v>34295.4</v>
      </c>
      <c r="EL26" s="329">
        <f>'BAR BB| Open rates'!EL26*0.87*0.9</f>
        <v>35078.400000000001</v>
      </c>
      <c r="EM26" s="329">
        <f>'BAR BB| Open rates'!EM26*0.87*0.9</f>
        <v>35078.400000000001</v>
      </c>
      <c r="EN26" s="329">
        <f>'BAR BB| Open rates'!EN26*0.87*0.9</f>
        <v>34295.4</v>
      </c>
      <c r="EO26" s="329">
        <f>'BAR BB| Open rates'!EO26*0.87*0.9</f>
        <v>34295.4</v>
      </c>
      <c r="EP26" s="329">
        <f>'BAR BB| Open rates'!EP26*0.87*0.9</f>
        <v>34295.4</v>
      </c>
      <c r="EQ26" s="329">
        <f>'BAR BB| Open rates'!EQ26*0.87*0.9</f>
        <v>34295.4</v>
      </c>
      <c r="ER26" s="329">
        <f>'BAR BB| Open rates'!ER26*0.87*0.9</f>
        <v>34295.4</v>
      </c>
      <c r="ES26" s="329">
        <f>'BAR BB| Open rates'!ES26*0.87*0.9</f>
        <v>35078.400000000001</v>
      </c>
      <c r="ET26" s="329">
        <f>'BAR BB| Open rates'!ET26*0.87*0.9</f>
        <v>35078.400000000001</v>
      </c>
      <c r="EU26" s="329">
        <f>'BAR BB| Open rates'!EU26*0.87*0.9</f>
        <v>34295.4</v>
      </c>
      <c r="EV26" s="329">
        <f>'BAR BB| Open rates'!EV26*0.87*0.9</f>
        <v>34295.4</v>
      </c>
      <c r="EW26" s="329">
        <f>'BAR BB| Open rates'!EW26*0.87*0.9</f>
        <v>34295.4</v>
      </c>
      <c r="EX26" s="329">
        <f>'BAR BB| Open rates'!EX26*0.87*0.9</f>
        <v>34295.4</v>
      </c>
      <c r="EY26" s="329">
        <f>'BAR BB| Open rates'!EY26*0.87*0.9</f>
        <v>34295.4</v>
      </c>
      <c r="EZ26" s="329">
        <f>'BAR BB| Open rates'!EZ26*0.87*0.9</f>
        <v>35078.400000000001</v>
      </c>
      <c r="FA26" s="329">
        <f>'BAR BB| Open rates'!FA26*0.87*0.9</f>
        <v>35078.400000000001</v>
      </c>
      <c r="FB26" s="329">
        <f>'BAR BB| Open rates'!FB26*0.87*0.9</f>
        <v>34295.4</v>
      </c>
      <c r="FC26" s="329">
        <f>'BAR BB| Open rates'!FC26*0.87*0.9</f>
        <v>34295.4</v>
      </c>
      <c r="FD26" s="329">
        <f>'BAR BB| Open rates'!FD26*0.87*0.9</f>
        <v>34295.4</v>
      </c>
      <c r="FE26" s="329">
        <f>'BAR BB| Open rates'!FE26*0.87*0.9</f>
        <v>34295.4</v>
      </c>
      <c r="FF26" s="329">
        <f>'BAR BB| Open rates'!FF26*0.87*0.9</f>
        <v>34295.4</v>
      </c>
      <c r="FG26" s="329">
        <f>'BAR BB| Open rates'!FG26*0.87*0.9</f>
        <v>35078.400000000001</v>
      </c>
      <c r="FH26" s="329">
        <f>'BAR BB| Open rates'!FH26*0.87*0.9</f>
        <v>35078.400000000001</v>
      </c>
      <c r="FI26" s="329">
        <f>'BAR BB| Open rates'!FI26*0.87*0.9</f>
        <v>34295.4</v>
      </c>
      <c r="FJ26" s="329">
        <f>'BAR BB| Open rates'!FJ26*0.87*0.9</f>
        <v>34295.4</v>
      </c>
      <c r="FK26" s="329">
        <f>'BAR BB| Open rates'!FK26*0.87*0.9</f>
        <v>34295.4</v>
      </c>
      <c r="FL26" s="329">
        <f>'BAR BB| Open rates'!FL26*0.87*0.9</f>
        <v>34295.4</v>
      </c>
      <c r="FM26" s="329">
        <f>'BAR BB| Open rates'!FM26*0.87*0.9</f>
        <v>34295.4</v>
      </c>
      <c r="FN26" s="329">
        <f>'BAR BB| Open rates'!FN26*0.87*0.9</f>
        <v>35078.400000000001</v>
      </c>
      <c r="FO26" s="329">
        <f>'BAR BB| Open rates'!FO26*0.87*0.9</f>
        <v>35078.400000000001</v>
      </c>
      <c r="FP26" s="329">
        <f>'BAR BB| Open rates'!FP26*0.87*0.9</f>
        <v>34295.4</v>
      </c>
      <c r="FQ26" s="329">
        <f>'BAR BB| Open rates'!FQ26*0.87*0.9</f>
        <v>34295.4</v>
      </c>
      <c r="FR26" s="329">
        <f>'BAR BB| Open rates'!FR26*0.87*0.9</f>
        <v>34295.4</v>
      </c>
      <c r="FS26" s="329">
        <f>'BAR BB| Open rates'!FS26*0.87*0.9</f>
        <v>34295.4</v>
      </c>
      <c r="FT26" s="329">
        <f>'BAR BB| Open rates'!FT26*0.87*0.9</f>
        <v>34295.4</v>
      </c>
      <c r="FU26" s="329">
        <f>'BAR BB| Open rates'!FU26*0.87*0.9</f>
        <v>35078.400000000001</v>
      </c>
      <c r="FV26" s="329">
        <f>'BAR BB| Open rates'!FV26*0.87*0.9</f>
        <v>35078.400000000001</v>
      </c>
      <c r="FW26" s="329">
        <f>'BAR BB| Open rates'!FW26*0.87*0.9</f>
        <v>37975.5</v>
      </c>
      <c r="FX26" s="329">
        <f>'BAR BB| Open rates'!FX26*0.87*0.9</f>
        <v>37975.5</v>
      </c>
      <c r="FY26" s="329">
        <f>'BAR BB| Open rates'!FY26*0.87*0.9</f>
        <v>37975.5</v>
      </c>
      <c r="FZ26" s="329">
        <f>'BAR BB| Open rates'!FZ26*0.87*0.9</f>
        <v>37975.5</v>
      </c>
      <c r="GA26" s="329">
        <f>'BAR BB| Open rates'!GA26*0.87*0.9</f>
        <v>37975.5</v>
      </c>
      <c r="GB26" s="329">
        <f>'BAR BB| Open rates'!GB26*0.87*0.9</f>
        <v>39698.1</v>
      </c>
      <c r="GC26" s="329">
        <f>'BAR BB| Open rates'!GC26*0.87*0.9</f>
        <v>39698.1</v>
      </c>
      <c r="GD26" s="329">
        <f>'BAR BB| Open rates'!GD26*0.87*0.9</f>
        <v>39698.1</v>
      </c>
      <c r="GE26" s="329">
        <f>'BAR BB| Open rates'!GE26*0.87*0.9</f>
        <v>39698.1</v>
      </c>
    </row>
    <row r="27" spans="1:187" s="36" customFormat="1" ht="12" customHeight="1" x14ac:dyDescent="0.2">
      <c r="A27" s="236" t="s">
        <v>181</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Q27" s="328"/>
      <c r="BR27" s="328"/>
      <c r="BS27" s="328"/>
      <c r="BT27" s="328"/>
      <c r="BU27" s="328"/>
      <c r="BV27" s="328"/>
      <c r="BW27" s="328"/>
      <c r="BX27" s="328"/>
      <c r="BY27" s="328"/>
      <c r="BZ27" s="328"/>
      <c r="CA27" s="328"/>
      <c r="CB27" s="328"/>
      <c r="CC27" s="328"/>
      <c r="CD27" s="328"/>
      <c r="CE27" s="328"/>
      <c r="CF27" s="328"/>
      <c r="CG27" s="328"/>
      <c r="CH27" s="328"/>
      <c r="CI27" s="328"/>
      <c r="CJ27" s="328"/>
      <c r="CK27" s="328"/>
      <c r="CL27" s="328"/>
      <c r="CM27" s="328"/>
      <c r="CN27" s="328"/>
      <c r="CO27" s="328"/>
      <c r="CP27" s="328"/>
      <c r="CQ27" s="328"/>
      <c r="CR27" s="328"/>
      <c r="CS27" s="328"/>
      <c r="CT27" s="328"/>
      <c r="CU27" s="328"/>
      <c r="CV27" s="328"/>
      <c r="CW27" s="328"/>
      <c r="CX27" s="328"/>
      <c r="CY27" s="328"/>
      <c r="CZ27" s="328"/>
      <c r="DA27" s="328"/>
      <c r="DB27" s="328"/>
      <c r="DC27" s="328"/>
      <c r="DD27" s="328"/>
      <c r="DE27" s="328"/>
      <c r="DF27" s="328"/>
      <c r="DG27" s="328"/>
      <c r="DH27" s="328"/>
      <c r="DI27" s="328"/>
      <c r="DJ27" s="328"/>
      <c r="DK27" s="328"/>
      <c r="DL27" s="328"/>
      <c r="DM27" s="328"/>
      <c r="DN27" s="328"/>
      <c r="DO27" s="328"/>
      <c r="DP27" s="328"/>
      <c r="DQ27" s="328"/>
      <c r="DR27" s="328"/>
      <c r="DS27" s="328"/>
      <c r="DT27" s="328"/>
      <c r="DU27" s="328"/>
      <c r="DV27" s="328"/>
      <c r="DW27" s="328"/>
      <c r="DX27" s="328"/>
      <c r="DY27" s="328"/>
      <c r="DZ27" s="328"/>
      <c r="EA27" s="328"/>
      <c r="EB27" s="328"/>
      <c r="EC27" s="328"/>
      <c r="ED27" s="328"/>
      <c r="EE27" s="328"/>
      <c r="EF27" s="328"/>
      <c r="EG27" s="328"/>
      <c r="EH27" s="328"/>
      <c r="EI27" s="328"/>
      <c r="EJ27" s="328"/>
      <c r="EK27" s="328"/>
      <c r="EL27" s="328"/>
      <c r="EM27" s="328"/>
      <c r="EN27" s="328"/>
      <c r="EO27" s="328"/>
      <c r="EP27" s="328"/>
      <c r="EQ27" s="328"/>
      <c r="ER27" s="328"/>
      <c r="ES27" s="328"/>
      <c r="ET27" s="328"/>
      <c r="EU27" s="328"/>
      <c r="EV27" s="328"/>
      <c r="EW27" s="328"/>
      <c r="EX27" s="328"/>
      <c r="EY27" s="328"/>
      <c r="EZ27" s="328"/>
      <c r="FA27" s="328"/>
      <c r="FB27" s="328"/>
      <c r="FC27" s="328"/>
      <c r="FD27" s="328"/>
      <c r="FE27" s="328"/>
      <c r="FF27" s="328"/>
      <c r="FG27" s="328"/>
      <c r="FH27" s="328"/>
      <c r="FI27" s="328"/>
      <c r="FJ27" s="328"/>
      <c r="FK27" s="328"/>
      <c r="FL27" s="328"/>
      <c r="FM27" s="328"/>
      <c r="FN27" s="328"/>
      <c r="FO27" s="328"/>
      <c r="FP27" s="328"/>
      <c r="FQ27" s="328"/>
      <c r="FR27" s="328"/>
      <c r="FS27" s="328"/>
      <c r="FT27" s="328"/>
      <c r="FU27" s="328"/>
      <c r="FV27" s="328"/>
      <c r="FW27" s="328"/>
      <c r="FX27" s="328"/>
      <c r="FY27" s="328"/>
      <c r="FZ27" s="328"/>
      <c r="GA27" s="328"/>
      <c r="GB27" s="328"/>
      <c r="GC27" s="328"/>
      <c r="GD27" s="328"/>
      <c r="GE27" s="328"/>
    </row>
    <row r="28" spans="1:187" s="36" customFormat="1" ht="12" customHeight="1" x14ac:dyDescent="0.2">
      <c r="A28" s="237">
        <v>1</v>
      </c>
      <c r="B28" s="329">
        <f>'BAR BB| Open rates'!B28*0.87*0.9</f>
        <v>42595.200000000004</v>
      </c>
      <c r="C28" s="329">
        <f>'BAR BB| Open rates'!C28*0.87*0.9</f>
        <v>42595.200000000004</v>
      </c>
      <c r="D28" s="329">
        <f>'BAR BB| Open rates'!D28*0.87*0.9</f>
        <v>40481.1</v>
      </c>
      <c r="E28" s="329">
        <f>'BAR BB| Open rates'!E28*0.87*0.9</f>
        <v>40481.1</v>
      </c>
      <c r="F28" s="329">
        <f>'BAR BB| Open rates'!F28*0.87*0.9</f>
        <v>38758.5</v>
      </c>
      <c r="G28" s="329">
        <f>'BAR BB| Open rates'!G28*0.87*0.9</f>
        <v>40481.1</v>
      </c>
      <c r="H28" s="329">
        <f>'BAR BB| Open rates'!H28*0.87*0.9</f>
        <v>40481.1</v>
      </c>
      <c r="I28" s="329">
        <f>'BAR BB| Open rates'!I28*0.87*0.9</f>
        <v>42047.1</v>
      </c>
      <c r="J28" s="329">
        <f>'BAR BB| Open rates'!J28*0.87*0.9</f>
        <v>42047.1</v>
      </c>
      <c r="K28" s="329">
        <f>'BAR BB| Open rates'!K28*0.87*0.9</f>
        <v>40481.1</v>
      </c>
      <c r="L28" s="329">
        <f>'BAR BB| Open rates'!L28*0.87*0.9</f>
        <v>40481.1</v>
      </c>
      <c r="M28" s="329">
        <f>'BAR BB| Open rates'!M28*0.87*0.9</f>
        <v>40481.1</v>
      </c>
      <c r="N28" s="329">
        <f>'BAR BB| Open rates'!N28*0.87*0.9</f>
        <v>40481.1</v>
      </c>
      <c r="O28" s="329">
        <f>'BAR BB| Open rates'!O28*0.87*0.9</f>
        <v>40481.1</v>
      </c>
      <c r="P28" s="329">
        <f>'BAR BB| Open rates'!P28*0.87*0.9</f>
        <v>42047.1</v>
      </c>
      <c r="Q28" s="329">
        <f>'BAR BB| Open rates'!Q28*0.87*0.9</f>
        <v>42047.1</v>
      </c>
      <c r="R28" s="329">
        <f>'BAR BB| Open rates'!R28*0.87*0.9</f>
        <v>42047.1</v>
      </c>
      <c r="S28" s="329">
        <f>'BAR BB| Open rates'!S28*0.87*0.9</f>
        <v>42047.1</v>
      </c>
      <c r="T28" s="329">
        <f>'BAR BB| Open rates'!T28*0.87*0.9</f>
        <v>42047.1</v>
      </c>
      <c r="U28" s="329">
        <f>'BAR BB| Open rates'!U28*0.87*0.9</f>
        <v>42047.1</v>
      </c>
      <c r="V28" s="329">
        <f>'BAR BB| Open rates'!V28*0.87*0.9</f>
        <v>42047.1</v>
      </c>
      <c r="W28" s="329">
        <f>'BAR BB| Open rates'!W28*0.87*0.9</f>
        <v>43613.1</v>
      </c>
      <c r="X28" s="329">
        <f>'BAR BB| Open rates'!X28*0.87*0.9</f>
        <v>43613.1</v>
      </c>
      <c r="Y28" s="329">
        <f>'BAR BB| Open rates'!Y28*0.87*0.9</f>
        <v>42047.1</v>
      </c>
      <c r="Z28" s="329">
        <f>'BAR BB| Open rates'!Z28*0.87*0.9</f>
        <v>42047.1</v>
      </c>
      <c r="AA28" s="329">
        <f>'BAR BB| Open rates'!AA28*0.87*0.9</f>
        <v>42047.1</v>
      </c>
      <c r="AB28" s="329">
        <f>'BAR BB| Open rates'!AB28*0.87*0.9</f>
        <v>42047.1</v>
      </c>
      <c r="AC28" s="329">
        <f>'BAR BB| Open rates'!AC28*0.87*0.9</f>
        <v>42047.1</v>
      </c>
      <c r="AD28" s="329">
        <f>'BAR BB| Open rates'!AD28*0.87*0.9</f>
        <v>43613.1</v>
      </c>
      <c r="AE28" s="329">
        <f>'BAR BB| Open rates'!AE28*0.87*0.9</f>
        <v>43613.1</v>
      </c>
      <c r="AF28" s="329">
        <f>'BAR BB| Open rates'!AF28*0.87*0.9</f>
        <v>42047.1</v>
      </c>
      <c r="AG28" s="329">
        <f>'BAR BB| Open rates'!AG28*0.87*0.9</f>
        <v>42047.1</v>
      </c>
      <c r="AH28" s="329">
        <f>'BAR BB| Open rates'!AH28*0.87*0.9</f>
        <v>42047.1</v>
      </c>
      <c r="AI28" s="329">
        <f>'BAR BB| Open rates'!AI28*0.87*0.9</f>
        <v>42047.1</v>
      </c>
      <c r="AJ28" s="329">
        <f>'BAR BB| Open rates'!AJ28*0.87*0.9</f>
        <v>42047.1</v>
      </c>
      <c r="AK28" s="329">
        <f>'BAR BB| Open rates'!AK28*0.87*0.9</f>
        <v>43613.1</v>
      </c>
      <c r="AL28" s="329">
        <f>'BAR BB| Open rates'!AL28*0.87*0.9</f>
        <v>43613.1</v>
      </c>
      <c r="AM28" s="329">
        <f>'BAR BB| Open rates'!AM28*0.87*0.9</f>
        <v>42047.1</v>
      </c>
      <c r="AN28" s="329">
        <f>'BAR BB| Open rates'!AN28*0.87*0.9</f>
        <v>42047.1</v>
      </c>
      <c r="AO28" s="329">
        <f>'BAR BB| Open rates'!AO28*0.87*0.9</f>
        <v>42047.1</v>
      </c>
      <c r="AP28" s="329">
        <f>'BAR BB| Open rates'!AP28*0.87*0.9</f>
        <v>42047.1</v>
      </c>
      <c r="AQ28" s="329">
        <f>'BAR BB| Open rates'!AQ28*0.87*0.9</f>
        <v>42047.1</v>
      </c>
      <c r="AR28" s="329">
        <f>'BAR BB| Open rates'!AR28*0.87*0.9</f>
        <v>43613.1</v>
      </c>
      <c r="AS28" s="329">
        <f>'BAR BB| Open rates'!AS28*0.87*0.9</f>
        <v>43613.1</v>
      </c>
      <c r="AT28" s="329">
        <f>'BAR BB| Open rates'!AT28*0.87*0.9</f>
        <v>42047.1</v>
      </c>
      <c r="AU28" s="329">
        <f>'BAR BB| Open rates'!AU28*0.87*0.9</f>
        <v>42047.1</v>
      </c>
      <c r="AV28" s="329">
        <f>'BAR BB| Open rates'!AV28*0.87*0.9</f>
        <v>42047.1</v>
      </c>
      <c r="AW28" s="329">
        <f>'BAR BB| Open rates'!AW28*0.87*0.9</f>
        <v>42047.1</v>
      </c>
      <c r="AX28" s="329">
        <f>'BAR BB| Open rates'!AX28*0.87*0.9</f>
        <v>42047.1</v>
      </c>
      <c r="AY28" s="329">
        <f>'BAR BB| Open rates'!AY28*0.87*0.9</f>
        <v>43613.1</v>
      </c>
      <c r="AZ28" s="329">
        <f>'BAR BB| Open rates'!AZ28*0.87*0.9</f>
        <v>43613.1</v>
      </c>
      <c r="BA28" s="329">
        <f>'BAR BB| Open rates'!BA28*0.87*0.9</f>
        <v>42047.1</v>
      </c>
      <c r="BB28" s="329">
        <f>'BAR BB| Open rates'!BB28*0.87*0.9</f>
        <v>42047.1</v>
      </c>
      <c r="BC28" s="329">
        <f>'BAR BB| Open rates'!BC28*0.87*0.9</f>
        <v>42047.1</v>
      </c>
      <c r="BD28" s="329">
        <f>'BAR BB| Open rates'!BD28*0.87*0.9</f>
        <v>42047.1</v>
      </c>
      <c r="BE28" s="329">
        <f>'BAR BB| Open rates'!BE28*0.87*0.9</f>
        <v>42047.1</v>
      </c>
      <c r="BF28" s="329">
        <f>'BAR BB| Open rates'!BF28*0.87*0.9</f>
        <v>43613.1</v>
      </c>
      <c r="BG28" s="329">
        <f>'BAR BB| Open rates'!BG28*0.87*0.9</f>
        <v>43613.1</v>
      </c>
      <c r="BH28" s="329">
        <f>'BAR BB| Open rates'!BH28*0.87*0.9</f>
        <v>39541.5</v>
      </c>
      <c r="BI28" s="329">
        <f>'BAR BB| Open rates'!BI28*0.87*0.9</f>
        <v>39541.5</v>
      </c>
      <c r="BJ28" s="329">
        <f>'BAR BB| Open rates'!BJ28*0.87*0.9</f>
        <v>39541.5</v>
      </c>
      <c r="BK28" s="329">
        <f>'BAR BB| Open rates'!BK28*0.87*0.9</f>
        <v>39541.5</v>
      </c>
      <c r="BL28" s="329">
        <f>'BAR BB| Open rates'!BL28*0.87*0.9</f>
        <v>39541.5</v>
      </c>
      <c r="BM28" s="329">
        <f>'BAR BB| Open rates'!BM28*0.87*0.9</f>
        <v>40481.1</v>
      </c>
      <c r="BN28" s="329">
        <f>'BAR BB| Open rates'!BN28*0.87*0.9</f>
        <v>40481.1</v>
      </c>
      <c r="BO28" s="329">
        <f>'BAR BB| Open rates'!BO28*0.87*0.9</f>
        <v>38758.5</v>
      </c>
      <c r="BP28" s="329">
        <f>'BAR BB| Open rates'!BP28*0.87*0.9</f>
        <v>38758.5</v>
      </c>
      <c r="BQ28" s="329">
        <f>'BAR BB| Open rates'!BQ28*0.87*0.9</f>
        <v>37349.1</v>
      </c>
      <c r="BR28" s="329">
        <f>'BAR BB| Open rates'!BR28*0.87*0.9</f>
        <v>37349.1</v>
      </c>
      <c r="BS28" s="329">
        <f>'BAR BB| Open rates'!BS28*0.87*0.9</f>
        <v>37349.1</v>
      </c>
      <c r="BT28" s="329">
        <f>'BAR BB| Open rates'!BT28*0.87*0.9</f>
        <v>37349.1</v>
      </c>
      <c r="BU28" s="329">
        <f>'BAR BB| Open rates'!BU28*0.87*0.9</f>
        <v>37349.1</v>
      </c>
      <c r="BV28" s="329">
        <f>'BAR BB| Open rates'!BV28*0.87*0.9</f>
        <v>35626.5</v>
      </c>
      <c r="BW28" s="329">
        <f>'BAR BB| Open rates'!BW28*0.87*0.9</f>
        <v>35626.5</v>
      </c>
      <c r="BX28" s="329">
        <f>'BAR BB| Open rates'!BX28*0.87*0.9</f>
        <v>35626.5</v>
      </c>
      <c r="BY28" s="329">
        <f>'BAR BB| Open rates'!BY28*0.87*0.9</f>
        <v>35626.5</v>
      </c>
      <c r="BZ28" s="329">
        <f>'BAR BB| Open rates'!BZ28*0.87*0.9</f>
        <v>35626.5</v>
      </c>
      <c r="CA28" s="329">
        <f>'BAR BB| Open rates'!CA28*0.87*0.9</f>
        <v>37349.1</v>
      </c>
      <c r="CB28" s="329">
        <f>'BAR BB| Open rates'!CB28*0.87*0.9</f>
        <v>37349.1</v>
      </c>
      <c r="CC28" s="329">
        <f>'BAR BB| Open rates'!CC28*0.87*0.9</f>
        <v>35626.5</v>
      </c>
      <c r="CD28" s="329">
        <f>'BAR BB| Open rates'!CD28*0.87*0.9</f>
        <v>35626.5</v>
      </c>
      <c r="CE28" s="329">
        <f>'BAR BB| Open rates'!CE28*0.87*0.9</f>
        <v>35626.5</v>
      </c>
      <c r="CF28" s="329">
        <f>'BAR BB| Open rates'!CF28*0.87*0.9</f>
        <v>35626.5</v>
      </c>
      <c r="CG28" s="329">
        <f>'BAR BB| Open rates'!CG28*0.87*0.9</f>
        <v>35626.5</v>
      </c>
      <c r="CH28" s="329">
        <f>'BAR BB| Open rates'!CH28*0.87*0.9</f>
        <v>37349.1</v>
      </c>
      <c r="CI28" s="329">
        <f>'BAR BB| Open rates'!CI28*0.87*0.9</f>
        <v>37349.1</v>
      </c>
      <c r="CJ28" s="329">
        <f>'BAR BB| Open rates'!CJ28*0.87*0.9</f>
        <v>35626.5</v>
      </c>
      <c r="CK28" s="329">
        <f>'BAR BB| Open rates'!CK28*0.87*0.9</f>
        <v>35626.5</v>
      </c>
      <c r="CL28" s="329">
        <f>'BAR BB| Open rates'!CL28*0.87*0.9</f>
        <v>35626.5</v>
      </c>
      <c r="CM28" s="329">
        <f>'BAR BB| Open rates'!CM28*0.87*0.9</f>
        <v>35626.5</v>
      </c>
      <c r="CN28" s="329">
        <f>'BAR BB| Open rates'!CN28*0.87*0.9</f>
        <v>35626.5</v>
      </c>
      <c r="CO28" s="329">
        <f>'BAR BB| Open rates'!CO28*0.87*0.9</f>
        <v>37349.1</v>
      </c>
      <c r="CP28" s="329">
        <f>'BAR BB| Open rates'!CP28*0.87*0.9</f>
        <v>37349.1</v>
      </c>
      <c r="CQ28" s="329">
        <f>'BAR BB| Open rates'!CQ28*0.87*0.9</f>
        <v>35626.5</v>
      </c>
      <c r="CR28" s="329">
        <f>'BAR BB| Open rates'!CR28*0.87*0.9</f>
        <v>35626.5</v>
      </c>
      <c r="CS28" s="329">
        <f>'BAR BB| Open rates'!CS28*0.87*0.9</f>
        <v>35626.5</v>
      </c>
      <c r="CT28" s="329">
        <f>'BAR BB| Open rates'!CT28*0.87*0.9</f>
        <v>35626.5</v>
      </c>
      <c r="CU28" s="329">
        <f>'BAR BB| Open rates'!CU28*0.87*0.9</f>
        <v>32729.4</v>
      </c>
      <c r="CV28" s="329">
        <f>'BAR BB| Open rates'!CV28*0.87*0.9</f>
        <v>32729.4</v>
      </c>
      <c r="CW28" s="329">
        <f>'BAR BB| Open rates'!CW28*0.87*0.9</f>
        <v>32729.4</v>
      </c>
      <c r="CX28" s="329">
        <f>'BAR BB| Open rates'!CX28*0.87*0.9</f>
        <v>31163.4</v>
      </c>
      <c r="CY28" s="329">
        <f>'BAR BB| Open rates'!CY28*0.87*0.9</f>
        <v>31163.4</v>
      </c>
      <c r="CZ28" s="329">
        <f>'BAR BB| Open rates'!CZ28*0.87*0.9</f>
        <v>31163.4</v>
      </c>
      <c r="DA28" s="329">
        <f>'BAR BB| Open rates'!DA28*0.87*0.9</f>
        <v>31163.4</v>
      </c>
      <c r="DB28" s="329">
        <f>'BAR BB| Open rates'!DB28*0.87*0.9</f>
        <v>31163.4</v>
      </c>
      <c r="DC28" s="329">
        <f>'BAR BB| Open rates'!DC28*0.87*0.9</f>
        <v>32729.4</v>
      </c>
      <c r="DD28" s="329">
        <f>'BAR BB| Open rates'!DD28*0.87*0.9</f>
        <v>32729.4</v>
      </c>
      <c r="DE28" s="329">
        <f>'BAR BB| Open rates'!DE28*0.87*0.9</f>
        <v>31163.4</v>
      </c>
      <c r="DF28" s="329">
        <f>'BAR BB| Open rates'!DF28*0.87*0.9</f>
        <v>31163.4</v>
      </c>
      <c r="DG28" s="329">
        <f>'BAR BB| Open rates'!DG28*0.87*0.9</f>
        <v>31163.4</v>
      </c>
      <c r="DH28" s="329">
        <f>'BAR BB| Open rates'!DH28*0.87*0.9</f>
        <v>31163.4</v>
      </c>
      <c r="DI28" s="329">
        <f>'BAR BB| Open rates'!DI28*0.87*0.9</f>
        <v>31163.4</v>
      </c>
      <c r="DJ28" s="329">
        <f>'BAR BB| Open rates'!DJ28*0.87*0.9</f>
        <v>32729.4</v>
      </c>
      <c r="DK28" s="329">
        <f>'BAR BB| Open rates'!DK28*0.87*0.9</f>
        <v>32729.4</v>
      </c>
      <c r="DL28" s="329">
        <f>'BAR BB| Open rates'!DL28*0.87*0.9</f>
        <v>31163.4</v>
      </c>
      <c r="DM28" s="329">
        <f>'BAR BB| Open rates'!DM28*0.87*0.9</f>
        <v>31163.4</v>
      </c>
      <c r="DN28" s="329">
        <f>'BAR BB| Open rates'!DN28*0.87*0.9</f>
        <v>31163.4</v>
      </c>
      <c r="DO28" s="329">
        <f>'BAR BB| Open rates'!DO28*0.87*0.9</f>
        <v>31163.4</v>
      </c>
      <c r="DP28" s="329">
        <f>'BAR BB| Open rates'!DP28*0.87*0.9</f>
        <v>31163.4</v>
      </c>
      <c r="DQ28" s="329">
        <f>'BAR BB| Open rates'!DQ28*0.87*0.9</f>
        <v>32729.4</v>
      </c>
      <c r="DR28" s="329">
        <f>'BAR BB| Open rates'!DR28*0.87*0.9</f>
        <v>32729.4</v>
      </c>
      <c r="DS28" s="329">
        <f>'BAR BB| Open rates'!DS28*0.87*0.9</f>
        <v>31163.4</v>
      </c>
      <c r="DT28" s="329">
        <f>'BAR BB| Open rates'!DT28*0.87*0.9</f>
        <v>31163.4</v>
      </c>
      <c r="DU28" s="329">
        <f>'BAR BB| Open rates'!DU28*0.87*0.9</f>
        <v>31163.4</v>
      </c>
      <c r="DV28" s="329">
        <f>'BAR BB| Open rates'!DV28*0.87*0.9</f>
        <v>31163.4</v>
      </c>
      <c r="DW28" s="329">
        <f>'BAR BB| Open rates'!DW28*0.87*0.9</f>
        <v>31163.4</v>
      </c>
      <c r="DX28" s="329">
        <f>'BAR BB| Open rates'!DX28*0.87*0.9</f>
        <v>32729.4</v>
      </c>
      <c r="DY28" s="329">
        <f>'BAR BB| Open rates'!DY28*0.87*0.9</f>
        <v>32729.4</v>
      </c>
      <c r="DZ28" s="329">
        <f>'BAR BB| Open rates'!DZ28*0.87*0.9</f>
        <v>34060.5</v>
      </c>
      <c r="EA28" s="329">
        <f>'BAR BB| Open rates'!EA28*0.87*0.9</f>
        <v>34060.5</v>
      </c>
      <c r="EB28" s="329">
        <f>'BAR BB| Open rates'!EB28*0.87*0.9</f>
        <v>34060.5</v>
      </c>
      <c r="EC28" s="329">
        <f>'BAR BB| Open rates'!EC28*0.87*0.9</f>
        <v>35783.1</v>
      </c>
      <c r="ED28" s="329">
        <f>'BAR BB| Open rates'!ED28*0.87*0.9</f>
        <v>35783.1</v>
      </c>
      <c r="EE28" s="329">
        <f>'BAR BB| Open rates'!EE28*0.87*0.9</f>
        <v>35783.1</v>
      </c>
      <c r="EF28" s="329">
        <f>'BAR BB| Open rates'!EF28*0.87*0.9</f>
        <v>35783.1</v>
      </c>
      <c r="EG28" s="329">
        <f>'BAR BB| Open rates'!EG28*0.87*0.9</f>
        <v>30380.400000000001</v>
      </c>
      <c r="EH28" s="329">
        <f>'BAR BB| Open rates'!EH28*0.87*0.9</f>
        <v>29597.4</v>
      </c>
      <c r="EI28" s="329">
        <f>'BAR BB| Open rates'!EI28*0.87*0.9</f>
        <v>29597.4</v>
      </c>
      <c r="EJ28" s="329">
        <f>'BAR BB| Open rates'!EJ28*0.87*0.9</f>
        <v>29597.4</v>
      </c>
      <c r="EK28" s="329">
        <f>'BAR BB| Open rates'!EK28*0.87*0.9</f>
        <v>29597.4</v>
      </c>
      <c r="EL28" s="329">
        <f>'BAR BB| Open rates'!EL28*0.87*0.9</f>
        <v>30380.400000000001</v>
      </c>
      <c r="EM28" s="329">
        <f>'BAR BB| Open rates'!EM28*0.87*0.9</f>
        <v>30380.400000000001</v>
      </c>
      <c r="EN28" s="329">
        <f>'BAR BB| Open rates'!EN28*0.87*0.9</f>
        <v>29597.4</v>
      </c>
      <c r="EO28" s="329">
        <f>'BAR BB| Open rates'!EO28*0.87*0.9</f>
        <v>29597.4</v>
      </c>
      <c r="EP28" s="329">
        <f>'BAR BB| Open rates'!EP28*0.87*0.9</f>
        <v>29597.4</v>
      </c>
      <c r="EQ28" s="329">
        <f>'BAR BB| Open rates'!EQ28*0.87*0.9</f>
        <v>29597.4</v>
      </c>
      <c r="ER28" s="329">
        <f>'BAR BB| Open rates'!ER28*0.87*0.9</f>
        <v>29597.4</v>
      </c>
      <c r="ES28" s="329">
        <f>'BAR BB| Open rates'!ES28*0.87*0.9</f>
        <v>30380.400000000001</v>
      </c>
      <c r="ET28" s="329">
        <f>'BAR BB| Open rates'!ET28*0.87*0.9</f>
        <v>30380.400000000001</v>
      </c>
      <c r="EU28" s="329">
        <f>'BAR BB| Open rates'!EU28*0.87*0.9</f>
        <v>29597.4</v>
      </c>
      <c r="EV28" s="329">
        <f>'BAR BB| Open rates'!EV28*0.87*0.9</f>
        <v>29597.4</v>
      </c>
      <c r="EW28" s="329">
        <f>'BAR BB| Open rates'!EW28*0.87*0.9</f>
        <v>29597.4</v>
      </c>
      <c r="EX28" s="329">
        <f>'BAR BB| Open rates'!EX28*0.87*0.9</f>
        <v>29597.4</v>
      </c>
      <c r="EY28" s="329">
        <f>'BAR BB| Open rates'!EY28*0.87*0.9</f>
        <v>29597.4</v>
      </c>
      <c r="EZ28" s="329">
        <f>'BAR BB| Open rates'!EZ28*0.87*0.9</f>
        <v>30380.400000000001</v>
      </c>
      <c r="FA28" s="329">
        <f>'BAR BB| Open rates'!FA28*0.87*0.9</f>
        <v>30380.400000000001</v>
      </c>
      <c r="FB28" s="329">
        <f>'BAR BB| Open rates'!FB28*0.87*0.9</f>
        <v>29597.4</v>
      </c>
      <c r="FC28" s="329">
        <f>'BAR BB| Open rates'!FC28*0.87*0.9</f>
        <v>29597.4</v>
      </c>
      <c r="FD28" s="329">
        <f>'BAR BB| Open rates'!FD28*0.87*0.9</f>
        <v>29597.4</v>
      </c>
      <c r="FE28" s="329">
        <f>'BAR BB| Open rates'!FE28*0.87*0.9</f>
        <v>29597.4</v>
      </c>
      <c r="FF28" s="329">
        <f>'BAR BB| Open rates'!FF28*0.87*0.9</f>
        <v>29597.4</v>
      </c>
      <c r="FG28" s="329">
        <f>'BAR BB| Open rates'!FG28*0.87*0.9</f>
        <v>30380.400000000001</v>
      </c>
      <c r="FH28" s="329">
        <f>'BAR BB| Open rates'!FH28*0.87*0.9</f>
        <v>30380.400000000001</v>
      </c>
      <c r="FI28" s="329">
        <f>'BAR BB| Open rates'!FI28*0.87*0.9</f>
        <v>29597.4</v>
      </c>
      <c r="FJ28" s="329">
        <f>'BAR BB| Open rates'!FJ28*0.87*0.9</f>
        <v>29597.4</v>
      </c>
      <c r="FK28" s="329">
        <f>'BAR BB| Open rates'!FK28*0.87*0.9</f>
        <v>29597.4</v>
      </c>
      <c r="FL28" s="329">
        <f>'BAR BB| Open rates'!FL28*0.87*0.9</f>
        <v>29597.4</v>
      </c>
      <c r="FM28" s="329">
        <f>'BAR BB| Open rates'!FM28*0.87*0.9</f>
        <v>29597.4</v>
      </c>
      <c r="FN28" s="329">
        <f>'BAR BB| Open rates'!FN28*0.87*0.9</f>
        <v>30380.400000000001</v>
      </c>
      <c r="FO28" s="329">
        <f>'BAR BB| Open rates'!FO28*0.87*0.9</f>
        <v>30380.400000000001</v>
      </c>
      <c r="FP28" s="329">
        <f>'BAR BB| Open rates'!FP28*0.87*0.9</f>
        <v>29597.4</v>
      </c>
      <c r="FQ28" s="329">
        <f>'BAR BB| Open rates'!FQ28*0.87*0.9</f>
        <v>29597.4</v>
      </c>
      <c r="FR28" s="329">
        <f>'BAR BB| Open rates'!FR28*0.87*0.9</f>
        <v>29597.4</v>
      </c>
      <c r="FS28" s="329">
        <f>'BAR BB| Open rates'!FS28*0.87*0.9</f>
        <v>29597.4</v>
      </c>
      <c r="FT28" s="329">
        <f>'BAR BB| Open rates'!FT28*0.87*0.9</f>
        <v>29597.4</v>
      </c>
      <c r="FU28" s="329">
        <f>'BAR BB| Open rates'!FU28*0.87*0.9</f>
        <v>30380.400000000001</v>
      </c>
      <c r="FV28" s="329">
        <f>'BAR BB| Open rates'!FV28*0.87*0.9</f>
        <v>30380.400000000001</v>
      </c>
      <c r="FW28" s="329">
        <f>'BAR BB| Open rates'!FW28*0.87*0.9</f>
        <v>33277.5</v>
      </c>
      <c r="FX28" s="329">
        <f>'BAR BB| Open rates'!FX28*0.87*0.9</f>
        <v>33277.5</v>
      </c>
      <c r="FY28" s="329">
        <f>'BAR BB| Open rates'!FY28*0.87*0.9</f>
        <v>33277.5</v>
      </c>
      <c r="FZ28" s="329">
        <f>'BAR BB| Open rates'!FZ28*0.87*0.9</f>
        <v>33277.5</v>
      </c>
      <c r="GA28" s="329">
        <f>'BAR BB| Open rates'!GA28*0.87*0.9</f>
        <v>33277.5</v>
      </c>
      <c r="GB28" s="329">
        <f>'BAR BB| Open rates'!GB28*0.87*0.9</f>
        <v>35000.1</v>
      </c>
      <c r="GC28" s="329">
        <f>'BAR BB| Open rates'!GC28*0.87*0.9</f>
        <v>35000.1</v>
      </c>
      <c r="GD28" s="329">
        <f>'BAR BB| Open rates'!GD28*0.87*0.9</f>
        <v>35000.1</v>
      </c>
      <c r="GE28" s="329">
        <f>'BAR BB| Open rates'!GE28*0.87*0.9</f>
        <v>35000.1</v>
      </c>
    </row>
    <row r="29" spans="1:187" s="36" customFormat="1" ht="12" customHeight="1" x14ac:dyDescent="0.2">
      <c r="A29" s="237">
        <v>2</v>
      </c>
      <c r="B29" s="329">
        <f>'BAR BB| Open rates'!B29*0.87*0.9</f>
        <v>44944.200000000004</v>
      </c>
      <c r="C29" s="329">
        <f>'BAR BB| Open rates'!C29*0.87*0.9</f>
        <v>44944.200000000004</v>
      </c>
      <c r="D29" s="329">
        <f>'BAR BB| Open rates'!D29*0.87*0.9</f>
        <v>42830.1</v>
      </c>
      <c r="E29" s="329">
        <f>'BAR BB| Open rates'!E29*0.87*0.9</f>
        <v>42830.1</v>
      </c>
      <c r="F29" s="329">
        <f>'BAR BB| Open rates'!F29*0.87*0.9</f>
        <v>41107.5</v>
      </c>
      <c r="G29" s="329">
        <f>'BAR BB| Open rates'!G29*0.87*0.9</f>
        <v>42830.1</v>
      </c>
      <c r="H29" s="329">
        <f>'BAR BB| Open rates'!H29*0.87*0.9</f>
        <v>42830.1</v>
      </c>
      <c r="I29" s="329">
        <f>'BAR BB| Open rates'!I29*0.87*0.9</f>
        <v>44396.1</v>
      </c>
      <c r="J29" s="329">
        <f>'BAR BB| Open rates'!J29*0.87*0.9</f>
        <v>44396.1</v>
      </c>
      <c r="K29" s="329">
        <f>'BAR BB| Open rates'!K29*0.87*0.9</f>
        <v>42830.1</v>
      </c>
      <c r="L29" s="329">
        <f>'BAR BB| Open rates'!L29*0.87*0.9</f>
        <v>42830.1</v>
      </c>
      <c r="M29" s="329">
        <f>'BAR BB| Open rates'!M29*0.87*0.9</f>
        <v>42830.1</v>
      </c>
      <c r="N29" s="329">
        <f>'BAR BB| Open rates'!N29*0.87*0.9</f>
        <v>42830.1</v>
      </c>
      <c r="O29" s="329">
        <f>'BAR BB| Open rates'!O29*0.87*0.9</f>
        <v>42830.1</v>
      </c>
      <c r="P29" s="329">
        <f>'BAR BB| Open rates'!P29*0.87*0.9</f>
        <v>44396.1</v>
      </c>
      <c r="Q29" s="329">
        <f>'BAR BB| Open rates'!Q29*0.87*0.9</f>
        <v>44396.1</v>
      </c>
      <c r="R29" s="329">
        <f>'BAR BB| Open rates'!R29*0.87*0.9</f>
        <v>44396.1</v>
      </c>
      <c r="S29" s="329">
        <f>'BAR BB| Open rates'!S29*0.87*0.9</f>
        <v>44396.1</v>
      </c>
      <c r="T29" s="329">
        <f>'BAR BB| Open rates'!T29*0.87*0.9</f>
        <v>44396.1</v>
      </c>
      <c r="U29" s="329">
        <f>'BAR BB| Open rates'!U29*0.87*0.9</f>
        <v>44396.1</v>
      </c>
      <c r="V29" s="329">
        <f>'BAR BB| Open rates'!V29*0.87*0.9</f>
        <v>44396.1</v>
      </c>
      <c r="W29" s="329">
        <f>'BAR BB| Open rates'!W29*0.87*0.9</f>
        <v>45962.1</v>
      </c>
      <c r="X29" s="329">
        <f>'BAR BB| Open rates'!X29*0.87*0.9</f>
        <v>45962.1</v>
      </c>
      <c r="Y29" s="329">
        <f>'BAR BB| Open rates'!Y29*0.87*0.9</f>
        <v>44396.1</v>
      </c>
      <c r="Z29" s="329">
        <f>'BAR BB| Open rates'!Z29*0.87*0.9</f>
        <v>44396.1</v>
      </c>
      <c r="AA29" s="329">
        <f>'BAR BB| Open rates'!AA29*0.87*0.9</f>
        <v>44396.1</v>
      </c>
      <c r="AB29" s="329">
        <f>'BAR BB| Open rates'!AB29*0.87*0.9</f>
        <v>44396.1</v>
      </c>
      <c r="AC29" s="329">
        <f>'BAR BB| Open rates'!AC29*0.87*0.9</f>
        <v>44396.1</v>
      </c>
      <c r="AD29" s="329">
        <f>'BAR BB| Open rates'!AD29*0.87*0.9</f>
        <v>45962.1</v>
      </c>
      <c r="AE29" s="329">
        <f>'BAR BB| Open rates'!AE29*0.87*0.9</f>
        <v>45962.1</v>
      </c>
      <c r="AF29" s="329">
        <f>'BAR BB| Open rates'!AF29*0.87*0.9</f>
        <v>44396.1</v>
      </c>
      <c r="AG29" s="329">
        <f>'BAR BB| Open rates'!AG29*0.87*0.9</f>
        <v>44396.1</v>
      </c>
      <c r="AH29" s="329">
        <f>'BAR BB| Open rates'!AH29*0.87*0.9</f>
        <v>44396.1</v>
      </c>
      <c r="AI29" s="329">
        <f>'BAR BB| Open rates'!AI29*0.87*0.9</f>
        <v>44396.1</v>
      </c>
      <c r="AJ29" s="329">
        <f>'BAR BB| Open rates'!AJ29*0.87*0.9</f>
        <v>44396.1</v>
      </c>
      <c r="AK29" s="329">
        <f>'BAR BB| Open rates'!AK29*0.87*0.9</f>
        <v>45962.1</v>
      </c>
      <c r="AL29" s="329">
        <f>'BAR BB| Open rates'!AL29*0.87*0.9</f>
        <v>45962.1</v>
      </c>
      <c r="AM29" s="329">
        <f>'BAR BB| Open rates'!AM29*0.87*0.9</f>
        <v>44396.1</v>
      </c>
      <c r="AN29" s="329">
        <f>'BAR BB| Open rates'!AN29*0.87*0.9</f>
        <v>44396.1</v>
      </c>
      <c r="AO29" s="329">
        <f>'BAR BB| Open rates'!AO29*0.87*0.9</f>
        <v>44396.1</v>
      </c>
      <c r="AP29" s="329">
        <f>'BAR BB| Open rates'!AP29*0.87*0.9</f>
        <v>44396.1</v>
      </c>
      <c r="AQ29" s="329">
        <f>'BAR BB| Open rates'!AQ29*0.87*0.9</f>
        <v>44396.1</v>
      </c>
      <c r="AR29" s="329">
        <f>'BAR BB| Open rates'!AR29*0.87*0.9</f>
        <v>45962.1</v>
      </c>
      <c r="AS29" s="329">
        <f>'BAR BB| Open rates'!AS29*0.87*0.9</f>
        <v>45962.1</v>
      </c>
      <c r="AT29" s="329">
        <f>'BAR BB| Open rates'!AT29*0.87*0.9</f>
        <v>44396.1</v>
      </c>
      <c r="AU29" s="329">
        <f>'BAR BB| Open rates'!AU29*0.87*0.9</f>
        <v>44396.1</v>
      </c>
      <c r="AV29" s="329">
        <f>'BAR BB| Open rates'!AV29*0.87*0.9</f>
        <v>44396.1</v>
      </c>
      <c r="AW29" s="329">
        <f>'BAR BB| Open rates'!AW29*0.87*0.9</f>
        <v>44396.1</v>
      </c>
      <c r="AX29" s="329">
        <f>'BAR BB| Open rates'!AX29*0.87*0.9</f>
        <v>44396.1</v>
      </c>
      <c r="AY29" s="329">
        <f>'BAR BB| Open rates'!AY29*0.87*0.9</f>
        <v>45962.1</v>
      </c>
      <c r="AZ29" s="329">
        <f>'BAR BB| Open rates'!AZ29*0.87*0.9</f>
        <v>45962.1</v>
      </c>
      <c r="BA29" s="329">
        <f>'BAR BB| Open rates'!BA29*0.87*0.9</f>
        <v>44396.1</v>
      </c>
      <c r="BB29" s="329">
        <f>'BAR BB| Open rates'!BB29*0.87*0.9</f>
        <v>44396.1</v>
      </c>
      <c r="BC29" s="329">
        <f>'BAR BB| Open rates'!BC29*0.87*0.9</f>
        <v>44396.1</v>
      </c>
      <c r="BD29" s="329">
        <f>'BAR BB| Open rates'!BD29*0.87*0.9</f>
        <v>44396.1</v>
      </c>
      <c r="BE29" s="329">
        <f>'BAR BB| Open rates'!BE29*0.87*0.9</f>
        <v>44396.1</v>
      </c>
      <c r="BF29" s="329">
        <f>'BAR BB| Open rates'!BF29*0.87*0.9</f>
        <v>45962.1</v>
      </c>
      <c r="BG29" s="329">
        <f>'BAR BB| Open rates'!BG29*0.87*0.9</f>
        <v>45962.1</v>
      </c>
      <c r="BH29" s="329">
        <f>'BAR BB| Open rates'!BH29*0.87*0.9</f>
        <v>41890.5</v>
      </c>
      <c r="BI29" s="329">
        <f>'BAR BB| Open rates'!BI29*0.87*0.9</f>
        <v>41890.5</v>
      </c>
      <c r="BJ29" s="329">
        <f>'BAR BB| Open rates'!BJ29*0.87*0.9</f>
        <v>41890.5</v>
      </c>
      <c r="BK29" s="329">
        <f>'BAR BB| Open rates'!BK29*0.87*0.9</f>
        <v>41890.5</v>
      </c>
      <c r="BL29" s="329">
        <f>'BAR BB| Open rates'!BL29*0.87*0.9</f>
        <v>41890.5</v>
      </c>
      <c r="BM29" s="329">
        <f>'BAR BB| Open rates'!BM29*0.87*0.9</f>
        <v>42830.1</v>
      </c>
      <c r="BN29" s="329">
        <f>'BAR BB| Open rates'!BN29*0.87*0.9</f>
        <v>42830.1</v>
      </c>
      <c r="BO29" s="329">
        <f>'BAR BB| Open rates'!BO29*0.87*0.9</f>
        <v>41107.5</v>
      </c>
      <c r="BP29" s="329">
        <f>'BAR BB| Open rates'!BP29*0.87*0.9</f>
        <v>41107.5</v>
      </c>
      <c r="BQ29" s="329">
        <f>'BAR BB| Open rates'!BQ29*0.87*0.9</f>
        <v>39698.1</v>
      </c>
      <c r="BR29" s="329">
        <f>'BAR BB| Open rates'!BR29*0.87*0.9</f>
        <v>39698.1</v>
      </c>
      <c r="BS29" s="329">
        <f>'BAR BB| Open rates'!BS29*0.87*0.9</f>
        <v>39698.1</v>
      </c>
      <c r="BT29" s="329">
        <f>'BAR BB| Open rates'!BT29*0.87*0.9</f>
        <v>39698.1</v>
      </c>
      <c r="BU29" s="329">
        <f>'BAR BB| Open rates'!BU29*0.87*0.9</f>
        <v>39698.1</v>
      </c>
      <c r="BV29" s="329">
        <f>'BAR BB| Open rates'!BV29*0.87*0.9</f>
        <v>37975.5</v>
      </c>
      <c r="BW29" s="329">
        <f>'BAR BB| Open rates'!BW29*0.87*0.9</f>
        <v>37975.5</v>
      </c>
      <c r="BX29" s="329">
        <f>'BAR BB| Open rates'!BX29*0.87*0.9</f>
        <v>37975.5</v>
      </c>
      <c r="BY29" s="329">
        <f>'BAR BB| Open rates'!BY29*0.87*0.9</f>
        <v>37975.5</v>
      </c>
      <c r="BZ29" s="329">
        <f>'BAR BB| Open rates'!BZ29*0.87*0.9</f>
        <v>37975.5</v>
      </c>
      <c r="CA29" s="329">
        <f>'BAR BB| Open rates'!CA29*0.87*0.9</f>
        <v>39698.1</v>
      </c>
      <c r="CB29" s="329">
        <f>'BAR BB| Open rates'!CB29*0.87*0.9</f>
        <v>39698.1</v>
      </c>
      <c r="CC29" s="329">
        <f>'BAR BB| Open rates'!CC29*0.87*0.9</f>
        <v>37975.5</v>
      </c>
      <c r="CD29" s="329">
        <f>'BAR BB| Open rates'!CD29*0.87*0.9</f>
        <v>37975.5</v>
      </c>
      <c r="CE29" s="329">
        <f>'BAR BB| Open rates'!CE29*0.87*0.9</f>
        <v>37975.5</v>
      </c>
      <c r="CF29" s="329">
        <f>'BAR BB| Open rates'!CF29*0.87*0.9</f>
        <v>37975.5</v>
      </c>
      <c r="CG29" s="329">
        <f>'BAR BB| Open rates'!CG29*0.87*0.9</f>
        <v>37975.5</v>
      </c>
      <c r="CH29" s="329">
        <f>'BAR BB| Open rates'!CH29*0.87*0.9</f>
        <v>39698.1</v>
      </c>
      <c r="CI29" s="329">
        <f>'BAR BB| Open rates'!CI29*0.87*0.9</f>
        <v>39698.1</v>
      </c>
      <c r="CJ29" s="329">
        <f>'BAR BB| Open rates'!CJ29*0.87*0.9</f>
        <v>37975.5</v>
      </c>
      <c r="CK29" s="329">
        <f>'BAR BB| Open rates'!CK29*0.87*0.9</f>
        <v>37975.5</v>
      </c>
      <c r="CL29" s="329">
        <f>'BAR BB| Open rates'!CL29*0.87*0.9</f>
        <v>37975.5</v>
      </c>
      <c r="CM29" s="329">
        <f>'BAR BB| Open rates'!CM29*0.87*0.9</f>
        <v>37975.5</v>
      </c>
      <c r="CN29" s="329">
        <f>'BAR BB| Open rates'!CN29*0.87*0.9</f>
        <v>37975.5</v>
      </c>
      <c r="CO29" s="329">
        <f>'BAR BB| Open rates'!CO29*0.87*0.9</f>
        <v>39698.1</v>
      </c>
      <c r="CP29" s="329">
        <f>'BAR BB| Open rates'!CP29*0.87*0.9</f>
        <v>39698.1</v>
      </c>
      <c r="CQ29" s="329">
        <f>'BAR BB| Open rates'!CQ29*0.87*0.9</f>
        <v>37975.5</v>
      </c>
      <c r="CR29" s="329">
        <f>'BAR BB| Open rates'!CR29*0.87*0.9</f>
        <v>37975.5</v>
      </c>
      <c r="CS29" s="329">
        <f>'BAR BB| Open rates'!CS29*0.87*0.9</f>
        <v>37975.5</v>
      </c>
      <c r="CT29" s="329">
        <f>'BAR BB| Open rates'!CT29*0.87*0.9</f>
        <v>37975.5</v>
      </c>
      <c r="CU29" s="329">
        <f>'BAR BB| Open rates'!CU29*0.87*0.9</f>
        <v>35078.400000000001</v>
      </c>
      <c r="CV29" s="329">
        <f>'BAR BB| Open rates'!CV29*0.87*0.9</f>
        <v>35078.400000000001</v>
      </c>
      <c r="CW29" s="329">
        <f>'BAR BB| Open rates'!CW29*0.87*0.9</f>
        <v>35078.400000000001</v>
      </c>
      <c r="CX29" s="329">
        <f>'BAR BB| Open rates'!CX29*0.87*0.9</f>
        <v>33512.400000000001</v>
      </c>
      <c r="CY29" s="329">
        <f>'BAR BB| Open rates'!CY29*0.87*0.9</f>
        <v>33512.400000000001</v>
      </c>
      <c r="CZ29" s="329">
        <f>'BAR BB| Open rates'!CZ29*0.87*0.9</f>
        <v>33512.400000000001</v>
      </c>
      <c r="DA29" s="329">
        <f>'BAR BB| Open rates'!DA29*0.87*0.9</f>
        <v>33512.400000000001</v>
      </c>
      <c r="DB29" s="329">
        <f>'BAR BB| Open rates'!DB29*0.87*0.9</f>
        <v>33512.400000000001</v>
      </c>
      <c r="DC29" s="329">
        <f>'BAR BB| Open rates'!DC29*0.87*0.9</f>
        <v>35078.400000000001</v>
      </c>
      <c r="DD29" s="329">
        <f>'BAR BB| Open rates'!DD29*0.87*0.9</f>
        <v>35078.400000000001</v>
      </c>
      <c r="DE29" s="329">
        <f>'BAR BB| Open rates'!DE29*0.87*0.9</f>
        <v>33512.400000000001</v>
      </c>
      <c r="DF29" s="329">
        <f>'BAR BB| Open rates'!DF29*0.87*0.9</f>
        <v>33512.400000000001</v>
      </c>
      <c r="DG29" s="329">
        <f>'BAR BB| Open rates'!DG29*0.87*0.9</f>
        <v>33512.400000000001</v>
      </c>
      <c r="DH29" s="329">
        <f>'BAR BB| Open rates'!DH29*0.87*0.9</f>
        <v>33512.400000000001</v>
      </c>
      <c r="DI29" s="329">
        <f>'BAR BB| Open rates'!DI29*0.87*0.9</f>
        <v>33512.400000000001</v>
      </c>
      <c r="DJ29" s="329">
        <f>'BAR BB| Open rates'!DJ29*0.87*0.9</f>
        <v>35078.400000000001</v>
      </c>
      <c r="DK29" s="329">
        <f>'BAR BB| Open rates'!DK29*0.87*0.9</f>
        <v>35078.400000000001</v>
      </c>
      <c r="DL29" s="329">
        <f>'BAR BB| Open rates'!DL29*0.87*0.9</f>
        <v>33512.400000000001</v>
      </c>
      <c r="DM29" s="329">
        <f>'BAR BB| Open rates'!DM29*0.87*0.9</f>
        <v>33512.400000000001</v>
      </c>
      <c r="DN29" s="329">
        <f>'BAR BB| Open rates'!DN29*0.87*0.9</f>
        <v>33512.400000000001</v>
      </c>
      <c r="DO29" s="329">
        <f>'BAR BB| Open rates'!DO29*0.87*0.9</f>
        <v>33512.400000000001</v>
      </c>
      <c r="DP29" s="329">
        <f>'BAR BB| Open rates'!DP29*0.87*0.9</f>
        <v>33512.400000000001</v>
      </c>
      <c r="DQ29" s="329">
        <f>'BAR BB| Open rates'!DQ29*0.87*0.9</f>
        <v>35078.400000000001</v>
      </c>
      <c r="DR29" s="329">
        <f>'BAR BB| Open rates'!DR29*0.87*0.9</f>
        <v>35078.400000000001</v>
      </c>
      <c r="DS29" s="329">
        <f>'BAR BB| Open rates'!DS29*0.87*0.9</f>
        <v>33512.400000000001</v>
      </c>
      <c r="DT29" s="329">
        <f>'BAR BB| Open rates'!DT29*0.87*0.9</f>
        <v>33512.400000000001</v>
      </c>
      <c r="DU29" s="329">
        <f>'BAR BB| Open rates'!DU29*0.87*0.9</f>
        <v>33512.400000000001</v>
      </c>
      <c r="DV29" s="329">
        <f>'BAR BB| Open rates'!DV29*0.87*0.9</f>
        <v>33512.400000000001</v>
      </c>
      <c r="DW29" s="329">
        <f>'BAR BB| Open rates'!DW29*0.87*0.9</f>
        <v>33512.400000000001</v>
      </c>
      <c r="DX29" s="329">
        <f>'BAR BB| Open rates'!DX29*0.87*0.9</f>
        <v>35078.400000000001</v>
      </c>
      <c r="DY29" s="329">
        <f>'BAR BB| Open rates'!DY29*0.87*0.9</f>
        <v>35078.400000000001</v>
      </c>
      <c r="DZ29" s="329">
        <f>'BAR BB| Open rates'!DZ29*0.87*0.9</f>
        <v>36409.5</v>
      </c>
      <c r="EA29" s="329">
        <f>'BAR BB| Open rates'!EA29*0.87*0.9</f>
        <v>36409.5</v>
      </c>
      <c r="EB29" s="329">
        <f>'BAR BB| Open rates'!EB29*0.87*0.9</f>
        <v>36409.5</v>
      </c>
      <c r="EC29" s="329">
        <f>'BAR BB| Open rates'!EC29*0.87*0.9</f>
        <v>38132.1</v>
      </c>
      <c r="ED29" s="329">
        <f>'BAR BB| Open rates'!ED29*0.87*0.9</f>
        <v>38132.1</v>
      </c>
      <c r="EE29" s="329">
        <f>'BAR BB| Open rates'!EE29*0.87*0.9</f>
        <v>38132.1</v>
      </c>
      <c r="EF29" s="329">
        <f>'BAR BB| Open rates'!EF29*0.87*0.9</f>
        <v>38132.1</v>
      </c>
      <c r="EG29" s="329">
        <f>'BAR BB| Open rates'!EG29*0.87*0.9</f>
        <v>32729.4</v>
      </c>
      <c r="EH29" s="329">
        <f>'BAR BB| Open rates'!EH29*0.87*0.9</f>
        <v>31946.400000000001</v>
      </c>
      <c r="EI29" s="329">
        <f>'BAR BB| Open rates'!EI29*0.87*0.9</f>
        <v>31946.400000000001</v>
      </c>
      <c r="EJ29" s="329">
        <f>'BAR BB| Open rates'!EJ29*0.87*0.9</f>
        <v>31946.400000000001</v>
      </c>
      <c r="EK29" s="329">
        <f>'BAR BB| Open rates'!EK29*0.87*0.9</f>
        <v>31946.400000000001</v>
      </c>
      <c r="EL29" s="329">
        <f>'BAR BB| Open rates'!EL29*0.87*0.9</f>
        <v>32729.4</v>
      </c>
      <c r="EM29" s="329">
        <f>'BAR BB| Open rates'!EM29*0.87*0.9</f>
        <v>32729.4</v>
      </c>
      <c r="EN29" s="329">
        <f>'BAR BB| Open rates'!EN29*0.87*0.9</f>
        <v>31946.400000000001</v>
      </c>
      <c r="EO29" s="329">
        <f>'BAR BB| Open rates'!EO29*0.87*0.9</f>
        <v>31946.400000000001</v>
      </c>
      <c r="EP29" s="329">
        <f>'BAR BB| Open rates'!EP29*0.87*0.9</f>
        <v>31946.400000000001</v>
      </c>
      <c r="EQ29" s="329">
        <f>'BAR BB| Open rates'!EQ29*0.87*0.9</f>
        <v>31946.400000000001</v>
      </c>
      <c r="ER29" s="329">
        <f>'BAR BB| Open rates'!ER29*0.87*0.9</f>
        <v>31946.400000000001</v>
      </c>
      <c r="ES29" s="329">
        <f>'BAR BB| Open rates'!ES29*0.87*0.9</f>
        <v>32729.4</v>
      </c>
      <c r="ET29" s="329">
        <f>'BAR BB| Open rates'!ET29*0.87*0.9</f>
        <v>32729.4</v>
      </c>
      <c r="EU29" s="329">
        <f>'BAR BB| Open rates'!EU29*0.87*0.9</f>
        <v>31946.400000000001</v>
      </c>
      <c r="EV29" s="329">
        <f>'BAR BB| Open rates'!EV29*0.87*0.9</f>
        <v>31946.400000000001</v>
      </c>
      <c r="EW29" s="329">
        <f>'BAR BB| Open rates'!EW29*0.87*0.9</f>
        <v>31946.400000000001</v>
      </c>
      <c r="EX29" s="329">
        <f>'BAR BB| Open rates'!EX29*0.87*0.9</f>
        <v>31946.400000000001</v>
      </c>
      <c r="EY29" s="329">
        <f>'BAR BB| Open rates'!EY29*0.87*0.9</f>
        <v>31946.400000000001</v>
      </c>
      <c r="EZ29" s="329">
        <f>'BAR BB| Open rates'!EZ29*0.87*0.9</f>
        <v>32729.4</v>
      </c>
      <c r="FA29" s="329">
        <f>'BAR BB| Open rates'!FA29*0.87*0.9</f>
        <v>32729.4</v>
      </c>
      <c r="FB29" s="329">
        <f>'BAR BB| Open rates'!FB29*0.87*0.9</f>
        <v>31946.400000000001</v>
      </c>
      <c r="FC29" s="329">
        <f>'BAR BB| Open rates'!FC29*0.87*0.9</f>
        <v>31946.400000000001</v>
      </c>
      <c r="FD29" s="329">
        <f>'BAR BB| Open rates'!FD29*0.87*0.9</f>
        <v>31946.400000000001</v>
      </c>
      <c r="FE29" s="329">
        <f>'BAR BB| Open rates'!FE29*0.87*0.9</f>
        <v>31946.400000000001</v>
      </c>
      <c r="FF29" s="329">
        <f>'BAR BB| Open rates'!FF29*0.87*0.9</f>
        <v>31946.400000000001</v>
      </c>
      <c r="FG29" s="329">
        <f>'BAR BB| Open rates'!FG29*0.87*0.9</f>
        <v>32729.4</v>
      </c>
      <c r="FH29" s="329">
        <f>'BAR BB| Open rates'!FH29*0.87*0.9</f>
        <v>32729.4</v>
      </c>
      <c r="FI29" s="329">
        <f>'BAR BB| Open rates'!FI29*0.87*0.9</f>
        <v>31946.400000000001</v>
      </c>
      <c r="FJ29" s="329">
        <f>'BAR BB| Open rates'!FJ29*0.87*0.9</f>
        <v>31946.400000000001</v>
      </c>
      <c r="FK29" s="329">
        <f>'BAR BB| Open rates'!FK29*0.87*0.9</f>
        <v>31946.400000000001</v>
      </c>
      <c r="FL29" s="329">
        <f>'BAR BB| Open rates'!FL29*0.87*0.9</f>
        <v>31946.400000000001</v>
      </c>
      <c r="FM29" s="329">
        <f>'BAR BB| Open rates'!FM29*0.87*0.9</f>
        <v>31946.400000000001</v>
      </c>
      <c r="FN29" s="329">
        <f>'BAR BB| Open rates'!FN29*0.87*0.9</f>
        <v>32729.4</v>
      </c>
      <c r="FO29" s="329">
        <f>'BAR BB| Open rates'!FO29*0.87*0.9</f>
        <v>32729.4</v>
      </c>
      <c r="FP29" s="329">
        <f>'BAR BB| Open rates'!FP29*0.87*0.9</f>
        <v>31946.400000000001</v>
      </c>
      <c r="FQ29" s="329">
        <f>'BAR BB| Open rates'!FQ29*0.87*0.9</f>
        <v>31946.400000000001</v>
      </c>
      <c r="FR29" s="329">
        <f>'BAR BB| Open rates'!FR29*0.87*0.9</f>
        <v>31946.400000000001</v>
      </c>
      <c r="FS29" s="329">
        <f>'BAR BB| Open rates'!FS29*0.87*0.9</f>
        <v>31946.400000000001</v>
      </c>
      <c r="FT29" s="329">
        <f>'BAR BB| Open rates'!FT29*0.87*0.9</f>
        <v>31946.400000000001</v>
      </c>
      <c r="FU29" s="329">
        <f>'BAR BB| Open rates'!FU29*0.87*0.9</f>
        <v>32729.4</v>
      </c>
      <c r="FV29" s="329">
        <f>'BAR BB| Open rates'!FV29*0.87*0.9</f>
        <v>32729.4</v>
      </c>
      <c r="FW29" s="329">
        <f>'BAR BB| Open rates'!FW29*0.87*0.9</f>
        <v>35626.5</v>
      </c>
      <c r="FX29" s="329">
        <f>'BAR BB| Open rates'!FX29*0.87*0.9</f>
        <v>35626.5</v>
      </c>
      <c r="FY29" s="329">
        <f>'BAR BB| Open rates'!FY29*0.87*0.9</f>
        <v>35626.5</v>
      </c>
      <c r="FZ29" s="329">
        <f>'BAR BB| Open rates'!FZ29*0.87*0.9</f>
        <v>35626.5</v>
      </c>
      <c r="GA29" s="329">
        <f>'BAR BB| Open rates'!GA29*0.87*0.9</f>
        <v>35626.5</v>
      </c>
      <c r="GB29" s="329">
        <f>'BAR BB| Open rates'!GB29*0.87*0.9</f>
        <v>37349.1</v>
      </c>
      <c r="GC29" s="329">
        <f>'BAR BB| Open rates'!GC29*0.87*0.9</f>
        <v>37349.1</v>
      </c>
      <c r="GD29" s="329">
        <f>'BAR BB| Open rates'!GD29*0.87*0.9</f>
        <v>37349.1</v>
      </c>
      <c r="GE29" s="329">
        <f>'BAR BB| Open rates'!GE29*0.87*0.9</f>
        <v>37349.1</v>
      </c>
    </row>
    <row r="30" spans="1:187" s="36" customFormat="1" ht="12" customHeight="1" x14ac:dyDescent="0.2">
      <c r="A30" s="237">
        <v>3</v>
      </c>
      <c r="B30" s="329">
        <f>'BAR BB| Open rates'!B30*0.87*0.9</f>
        <v>47293.200000000004</v>
      </c>
      <c r="C30" s="329">
        <f>'BAR BB| Open rates'!C30*0.87*0.9</f>
        <v>47293.200000000004</v>
      </c>
      <c r="D30" s="329">
        <f>'BAR BB| Open rates'!D30*0.87*0.9</f>
        <v>45179.1</v>
      </c>
      <c r="E30" s="329">
        <f>'BAR BB| Open rates'!E30*0.87*0.9</f>
        <v>45179.1</v>
      </c>
      <c r="F30" s="329">
        <f>'BAR BB| Open rates'!F30*0.87*0.9</f>
        <v>43456.5</v>
      </c>
      <c r="G30" s="329">
        <f>'BAR BB| Open rates'!G30*0.87*0.9</f>
        <v>45179.1</v>
      </c>
      <c r="H30" s="329">
        <f>'BAR BB| Open rates'!H30*0.87*0.9</f>
        <v>45179.1</v>
      </c>
      <c r="I30" s="329">
        <f>'BAR BB| Open rates'!I30*0.87*0.9</f>
        <v>46745.1</v>
      </c>
      <c r="J30" s="329">
        <f>'BAR BB| Open rates'!J30*0.87*0.9</f>
        <v>46745.1</v>
      </c>
      <c r="K30" s="329">
        <f>'BAR BB| Open rates'!K30*0.87*0.9</f>
        <v>45179.1</v>
      </c>
      <c r="L30" s="329">
        <f>'BAR BB| Open rates'!L30*0.87*0.9</f>
        <v>45179.1</v>
      </c>
      <c r="M30" s="329">
        <f>'BAR BB| Open rates'!M30*0.87*0.9</f>
        <v>45179.1</v>
      </c>
      <c r="N30" s="329">
        <f>'BAR BB| Open rates'!N30*0.87*0.9</f>
        <v>45179.1</v>
      </c>
      <c r="O30" s="329">
        <f>'BAR BB| Open rates'!O30*0.87*0.9</f>
        <v>45179.1</v>
      </c>
      <c r="P30" s="329">
        <f>'BAR BB| Open rates'!P30*0.87*0.9</f>
        <v>46745.1</v>
      </c>
      <c r="Q30" s="329">
        <f>'BAR BB| Open rates'!Q30*0.87*0.9</f>
        <v>46745.1</v>
      </c>
      <c r="R30" s="329">
        <f>'BAR BB| Open rates'!R30*0.87*0.9</f>
        <v>46745.1</v>
      </c>
      <c r="S30" s="329">
        <f>'BAR BB| Open rates'!S30*0.87*0.9</f>
        <v>46745.1</v>
      </c>
      <c r="T30" s="329">
        <f>'BAR BB| Open rates'!T30*0.87*0.9</f>
        <v>46745.1</v>
      </c>
      <c r="U30" s="329">
        <f>'BAR BB| Open rates'!U30*0.87*0.9</f>
        <v>46745.1</v>
      </c>
      <c r="V30" s="329">
        <f>'BAR BB| Open rates'!V30*0.87*0.9</f>
        <v>46745.1</v>
      </c>
      <c r="W30" s="329">
        <f>'BAR BB| Open rates'!W30*0.87*0.9</f>
        <v>48311.1</v>
      </c>
      <c r="X30" s="329">
        <f>'BAR BB| Open rates'!X30*0.87*0.9</f>
        <v>48311.1</v>
      </c>
      <c r="Y30" s="329">
        <f>'BAR BB| Open rates'!Y30*0.87*0.9</f>
        <v>46745.1</v>
      </c>
      <c r="Z30" s="329">
        <f>'BAR BB| Open rates'!Z30*0.87*0.9</f>
        <v>46745.1</v>
      </c>
      <c r="AA30" s="329">
        <f>'BAR BB| Open rates'!AA30*0.87*0.9</f>
        <v>46745.1</v>
      </c>
      <c r="AB30" s="329">
        <f>'BAR BB| Open rates'!AB30*0.87*0.9</f>
        <v>46745.1</v>
      </c>
      <c r="AC30" s="329">
        <f>'BAR BB| Open rates'!AC30*0.87*0.9</f>
        <v>46745.1</v>
      </c>
      <c r="AD30" s="329">
        <f>'BAR BB| Open rates'!AD30*0.87*0.9</f>
        <v>48311.1</v>
      </c>
      <c r="AE30" s="329">
        <f>'BAR BB| Open rates'!AE30*0.87*0.9</f>
        <v>48311.1</v>
      </c>
      <c r="AF30" s="329">
        <f>'BAR BB| Open rates'!AF30*0.87*0.9</f>
        <v>46745.1</v>
      </c>
      <c r="AG30" s="329">
        <f>'BAR BB| Open rates'!AG30*0.87*0.9</f>
        <v>46745.1</v>
      </c>
      <c r="AH30" s="329">
        <f>'BAR BB| Open rates'!AH30*0.87*0.9</f>
        <v>46745.1</v>
      </c>
      <c r="AI30" s="329">
        <f>'BAR BB| Open rates'!AI30*0.87*0.9</f>
        <v>46745.1</v>
      </c>
      <c r="AJ30" s="329">
        <f>'BAR BB| Open rates'!AJ30*0.87*0.9</f>
        <v>46745.1</v>
      </c>
      <c r="AK30" s="329">
        <f>'BAR BB| Open rates'!AK30*0.87*0.9</f>
        <v>48311.1</v>
      </c>
      <c r="AL30" s="329">
        <f>'BAR BB| Open rates'!AL30*0.87*0.9</f>
        <v>48311.1</v>
      </c>
      <c r="AM30" s="329">
        <f>'BAR BB| Open rates'!AM30*0.87*0.9</f>
        <v>46745.1</v>
      </c>
      <c r="AN30" s="329">
        <f>'BAR BB| Open rates'!AN30*0.87*0.9</f>
        <v>46745.1</v>
      </c>
      <c r="AO30" s="329">
        <f>'BAR BB| Open rates'!AO30*0.87*0.9</f>
        <v>46745.1</v>
      </c>
      <c r="AP30" s="329">
        <f>'BAR BB| Open rates'!AP30*0.87*0.9</f>
        <v>46745.1</v>
      </c>
      <c r="AQ30" s="329">
        <f>'BAR BB| Open rates'!AQ30*0.87*0.9</f>
        <v>46745.1</v>
      </c>
      <c r="AR30" s="329">
        <f>'BAR BB| Open rates'!AR30*0.87*0.9</f>
        <v>48311.1</v>
      </c>
      <c r="AS30" s="329">
        <f>'BAR BB| Open rates'!AS30*0.87*0.9</f>
        <v>48311.1</v>
      </c>
      <c r="AT30" s="329">
        <f>'BAR BB| Open rates'!AT30*0.87*0.9</f>
        <v>46745.1</v>
      </c>
      <c r="AU30" s="329">
        <f>'BAR BB| Open rates'!AU30*0.87*0.9</f>
        <v>46745.1</v>
      </c>
      <c r="AV30" s="329">
        <f>'BAR BB| Open rates'!AV30*0.87*0.9</f>
        <v>46745.1</v>
      </c>
      <c r="AW30" s="329">
        <f>'BAR BB| Open rates'!AW30*0.87*0.9</f>
        <v>46745.1</v>
      </c>
      <c r="AX30" s="329">
        <f>'BAR BB| Open rates'!AX30*0.87*0.9</f>
        <v>46745.1</v>
      </c>
      <c r="AY30" s="329">
        <f>'BAR BB| Open rates'!AY30*0.87*0.9</f>
        <v>48311.1</v>
      </c>
      <c r="AZ30" s="329">
        <f>'BAR BB| Open rates'!AZ30*0.87*0.9</f>
        <v>48311.1</v>
      </c>
      <c r="BA30" s="329">
        <f>'BAR BB| Open rates'!BA30*0.87*0.9</f>
        <v>46745.1</v>
      </c>
      <c r="BB30" s="329">
        <f>'BAR BB| Open rates'!BB30*0.87*0.9</f>
        <v>46745.1</v>
      </c>
      <c r="BC30" s="329">
        <f>'BAR BB| Open rates'!BC30*0.87*0.9</f>
        <v>46745.1</v>
      </c>
      <c r="BD30" s="329">
        <f>'BAR BB| Open rates'!BD30*0.87*0.9</f>
        <v>46745.1</v>
      </c>
      <c r="BE30" s="329">
        <f>'BAR BB| Open rates'!BE30*0.87*0.9</f>
        <v>46745.1</v>
      </c>
      <c r="BF30" s="329">
        <f>'BAR BB| Open rates'!BF30*0.87*0.9</f>
        <v>48311.1</v>
      </c>
      <c r="BG30" s="329">
        <f>'BAR BB| Open rates'!BG30*0.87*0.9</f>
        <v>48311.1</v>
      </c>
      <c r="BH30" s="329">
        <f>'BAR BB| Open rates'!BH30*0.87*0.9</f>
        <v>44239.5</v>
      </c>
      <c r="BI30" s="329">
        <f>'BAR BB| Open rates'!BI30*0.87*0.9</f>
        <v>44239.5</v>
      </c>
      <c r="BJ30" s="329">
        <f>'BAR BB| Open rates'!BJ30*0.87*0.9</f>
        <v>44239.5</v>
      </c>
      <c r="BK30" s="329">
        <f>'BAR BB| Open rates'!BK30*0.87*0.9</f>
        <v>44239.5</v>
      </c>
      <c r="BL30" s="329">
        <f>'BAR BB| Open rates'!BL30*0.87*0.9</f>
        <v>44239.5</v>
      </c>
      <c r="BM30" s="329">
        <f>'BAR BB| Open rates'!BM30*0.87*0.9</f>
        <v>45179.1</v>
      </c>
      <c r="BN30" s="329">
        <f>'BAR BB| Open rates'!BN30*0.87*0.9</f>
        <v>45179.1</v>
      </c>
      <c r="BO30" s="329">
        <f>'BAR BB| Open rates'!BO30*0.87*0.9</f>
        <v>43456.5</v>
      </c>
      <c r="BP30" s="329">
        <f>'BAR BB| Open rates'!BP30*0.87*0.9</f>
        <v>43456.5</v>
      </c>
      <c r="BQ30" s="329">
        <f>'BAR BB| Open rates'!BQ30*0.87*0.9</f>
        <v>42047.1</v>
      </c>
      <c r="BR30" s="329">
        <f>'BAR BB| Open rates'!BR30*0.87*0.9</f>
        <v>42047.1</v>
      </c>
      <c r="BS30" s="329">
        <f>'BAR BB| Open rates'!BS30*0.87*0.9</f>
        <v>42047.1</v>
      </c>
      <c r="BT30" s="329">
        <f>'BAR BB| Open rates'!BT30*0.87*0.9</f>
        <v>42047.1</v>
      </c>
      <c r="BU30" s="329">
        <f>'BAR BB| Open rates'!BU30*0.87*0.9</f>
        <v>42047.1</v>
      </c>
      <c r="BV30" s="329">
        <f>'BAR BB| Open rates'!BV30*0.87*0.9</f>
        <v>40324.5</v>
      </c>
      <c r="BW30" s="329">
        <f>'BAR BB| Open rates'!BW30*0.87*0.9</f>
        <v>40324.5</v>
      </c>
      <c r="BX30" s="329">
        <f>'BAR BB| Open rates'!BX30*0.87*0.9</f>
        <v>40324.5</v>
      </c>
      <c r="BY30" s="329">
        <f>'BAR BB| Open rates'!BY30*0.87*0.9</f>
        <v>40324.5</v>
      </c>
      <c r="BZ30" s="329">
        <f>'BAR BB| Open rates'!BZ30*0.87*0.9</f>
        <v>40324.5</v>
      </c>
      <c r="CA30" s="329">
        <f>'BAR BB| Open rates'!CA30*0.87*0.9</f>
        <v>42047.1</v>
      </c>
      <c r="CB30" s="329">
        <f>'BAR BB| Open rates'!CB30*0.87*0.9</f>
        <v>42047.1</v>
      </c>
      <c r="CC30" s="329">
        <f>'BAR BB| Open rates'!CC30*0.87*0.9</f>
        <v>40324.5</v>
      </c>
      <c r="CD30" s="329">
        <f>'BAR BB| Open rates'!CD30*0.87*0.9</f>
        <v>40324.5</v>
      </c>
      <c r="CE30" s="329">
        <f>'BAR BB| Open rates'!CE30*0.87*0.9</f>
        <v>40324.5</v>
      </c>
      <c r="CF30" s="329">
        <f>'BAR BB| Open rates'!CF30*0.87*0.9</f>
        <v>40324.5</v>
      </c>
      <c r="CG30" s="329">
        <f>'BAR BB| Open rates'!CG30*0.87*0.9</f>
        <v>40324.5</v>
      </c>
      <c r="CH30" s="329">
        <f>'BAR BB| Open rates'!CH30*0.87*0.9</f>
        <v>42047.1</v>
      </c>
      <c r="CI30" s="329">
        <f>'BAR BB| Open rates'!CI30*0.87*0.9</f>
        <v>42047.1</v>
      </c>
      <c r="CJ30" s="329">
        <f>'BAR BB| Open rates'!CJ30*0.87*0.9</f>
        <v>40324.5</v>
      </c>
      <c r="CK30" s="329">
        <f>'BAR BB| Open rates'!CK30*0.87*0.9</f>
        <v>40324.5</v>
      </c>
      <c r="CL30" s="329">
        <f>'BAR BB| Open rates'!CL30*0.87*0.9</f>
        <v>40324.5</v>
      </c>
      <c r="CM30" s="329">
        <f>'BAR BB| Open rates'!CM30*0.87*0.9</f>
        <v>40324.5</v>
      </c>
      <c r="CN30" s="329">
        <f>'BAR BB| Open rates'!CN30*0.87*0.9</f>
        <v>40324.5</v>
      </c>
      <c r="CO30" s="329">
        <f>'BAR BB| Open rates'!CO30*0.87*0.9</f>
        <v>42047.1</v>
      </c>
      <c r="CP30" s="329">
        <f>'BAR BB| Open rates'!CP30*0.87*0.9</f>
        <v>42047.1</v>
      </c>
      <c r="CQ30" s="329">
        <f>'BAR BB| Open rates'!CQ30*0.87*0.9</f>
        <v>40324.5</v>
      </c>
      <c r="CR30" s="329">
        <f>'BAR BB| Open rates'!CR30*0.87*0.9</f>
        <v>40324.5</v>
      </c>
      <c r="CS30" s="329">
        <f>'BAR BB| Open rates'!CS30*0.87*0.9</f>
        <v>40324.5</v>
      </c>
      <c r="CT30" s="329">
        <f>'BAR BB| Open rates'!CT30*0.87*0.9</f>
        <v>40324.5</v>
      </c>
      <c r="CU30" s="329">
        <f>'BAR BB| Open rates'!CU30*0.87*0.9</f>
        <v>37427.4</v>
      </c>
      <c r="CV30" s="329">
        <f>'BAR BB| Open rates'!CV30*0.87*0.9</f>
        <v>37427.4</v>
      </c>
      <c r="CW30" s="329">
        <f>'BAR BB| Open rates'!CW30*0.87*0.9</f>
        <v>37427.4</v>
      </c>
      <c r="CX30" s="329">
        <f>'BAR BB| Open rates'!CX30*0.87*0.9</f>
        <v>35861.4</v>
      </c>
      <c r="CY30" s="329">
        <f>'BAR BB| Open rates'!CY30*0.87*0.9</f>
        <v>35861.4</v>
      </c>
      <c r="CZ30" s="329">
        <f>'BAR BB| Open rates'!CZ30*0.87*0.9</f>
        <v>35861.4</v>
      </c>
      <c r="DA30" s="329">
        <f>'BAR BB| Open rates'!DA30*0.87*0.9</f>
        <v>35861.4</v>
      </c>
      <c r="DB30" s="329">
        <f>'BAR BB| Open rates'!DB30*0.87*0.9</f>
        <v>35861.4</v>
      </c>
      <c r="DC30" s="329">
        <f>'BAR BB| Open rates'!DC30*0.87*0.9</f>
        <v>37427.4</v>
      </c>
      <c r="DD30" s="329">
        <f>'BAR BB| Open rates'!DD30*0.87*0.9</f>
        <v>37427.4</v>
      </c>
      <c r="DE30" s="329">
        <f>'BAR BB| Open rates'!DE30*0.87*0.9</f>
        <v>35861.4</v>
      </c>
      <c r="DF30" s="329">
        <f>'BAR BB| Open rates'!DF30*0.87*0.9</f>
        <v>35861.4</v>
      </c>
      <c r="DG30" s="329">
        <f>'BAR BB| Open rates'!DG30*0.87*0.9</f>
        <v>35861.4</v>
      </c>
      <c r="DH30" s="329">
        <f>'BAR BB| Open rates'!DH30*0.87*0.9</f>
        <v>35861.4</v>
      </c>
      <c r="DI30" s="329">
        <f>'BAR BB| Open rates'!DI30*0.87*0.9</f>
        <v>35861.4</v>
      </c>
      <c r="DJ30" s="329">
        <f>'BAR BB| Open rates'!DJ30*0.87*0.9</f>
        <v>37427.4</v>
      </c>
      <c r="DK30" s="329">
        <f>'BAR BB| Open rates'!DK30*0.87*0.9</f>
        <v>37427.4</v>
      </c>
      <c r="DL30" s="329">
        <f>'BAR BB| Open rates'!DL30*0.87*0.9</f>
        <v>35861.4</v>
      </c>
      <c r="DM30" s="329">
        <f>'BAR BB| Open rates'!DM30*0.87*0.9</f>
        <v>35861.4</v>
      </c>
      <c r="DN30" s="329">
        <f>'BAR BB| Open rates'!DN30*0.87*0.9</f>
        <v>35861.4</v>
      </c>
      <c r="DO30" s="329">
        <f>'BAR BB| Open rates'!DO30*0.87*0.9</f>
        <v>35861.4</v>
      </c>
      <c r="DP30" s="329">
        <f>'BAR BB| Open rates'!DP30*0.87*0.9</f>
        <v>35861.4</v>
      </c>
      <c r="DQ30" s="329">
        <f>'BAR BB| Open rates'!DQ30*0.87*0.9</f>
        <v>37427.4</v>
      </c>
      <c r="DR30" s="329">
        <f>'BAR BB| Open rates'!DR30*0.87*0.9</f>
        <v>37427.4</v>
      </c>
      <c r="DS30" s="329">
        <f>'BAR BB| Open rates'!DS30*0.87*0.9</f>
        <v>35861.4</v>
      </c>
      <c r="DT30" s="329">
        <f>'BAR BB| Open rates'!DT30*0.87*0.9</f>
        <v>35861.4</v>
      </c>
      <c r="DU30" s="329">
        <f>'BAR BB| Open rates'!DU30*0.87*0.9</f>
        <v>35861.4</v>
      </c>
      <c r="DV30" s="329">
        <f>'BAR BB| Open rates'!DV30*0.87*0.9</f>
        <v>35861.4</v>
      </c>
      <c r="DW30" s="329">
        <f>'BAR BB| Open rates'!DW30*0.87*0.9</f>
        <v>35861.4</v>
      </c>
      <c r="DX30" s="329">
        <f>'BAR BB| Open rates'!DX30*0.87*0.9</f>
        <v>37427.4</v>
      </c>
      <c r="DY30" s="329">
        <f>'BAR BB| Open rates'!DY30*0.87*0.9</f>
        <v>37427.4</v>
      </c>
      <c r="DZ30" s="329">
        <f>'BAR BB| Open rates'!DZ30*0.87*0.9</f>
        <v>38758.5</v>
      </c>
      <c r="EA30" s="329">
        <f>'BAR BB| Open rates'!EA30*0.87*0.9</f>
        <v>38758.5</v>
      </c>
      <c r="EB30" s="329">
        <f>'BAR BB| Open rates'!EB30*0.87*0.9</f>
        <v>38758.5</v>
      </c>
      <c r="EC30" s="329">
        <f>'BAR BB| Open rates'!EC30*0.87*0.9</f>
        <v>40481.1</v>
      </c>
      <c r="ED30" s="329">
        <f>'BAR BB| Open rates'!ED30*0.87*0.9</f>
        <v>40481.1</v>
      </c>
      <c r="EE30" s="329">
        <f>'BAR BB| Open rates'!EE30*0.87*0.9</f>
        <v>40481.1</v>
      </c>
      <c r="EF30" s="329">
        <f>'BAR BB| Open rates'!EF30*0.87*0.9</f>
        <v>40481.1</v>
      </c>
      <c r="EG30" s="329">
        <f>'BAR BB| Open rates'!EG30*0.87*0.9</f>
        <v>35078.400000000001</v>
      </c>
      <c r="EH30" s="329">
        <f>'BAR BB| Open rates'!EH30*0.87*0.9</f>
        <v>34295.4</v>
      </c>
      <c r="EI30" s="329">
        <f>'BAR BB| Open rates'!EI30*0.87*0.9</f>
        <v>34295.4</v>
      </c>
      <c r="EJ30" s="329">
        <f>'BAR BB| Open rates'!EJ30*0.87*0.9</f>
        <v>34295.4</v>
      </c>
      <c r="EK30" s="329">
        <f>'BAR BB| Open rates'!EK30*0.87*0.9</f>
        <v>34295.4</v>
      </c>
      <c r="EL30" s="329">
        <f>'BAR BB| Open rates'!EL30*0.87*0.9</f>
        <v>35078.400000000001</v>
      </c>
      <c r="EM30" s="329">
        <f>'BAR BB| Open rates'!EM30*0.87*0.9</f>
        <v>35078.400000000001</v>
      </c>
      <c r="EN30" s="329">
        <f>'BAR BB| Open rates'!EN30*0.87*0.9</f>
        <v>34295.4</v>
      </c>
      <c r="EO30" s="329">
        <f>'BAR BB| Open rates'!EO30*0.87*0.9</f>
        <v>34295.4</v>
      </c>
      <c r="EP30" s="329">
        <f>'BAR BB| Open rates'!EP30*0.87*0.9</f>
        <v>34295.4</v>
      </c>
      <c r="EQ30" s="329">
        <f>'BAR BB| Open rates'!EQ30*0.87*0.9</f>
        <v>34295.4</v>
      </c>
      <c r="ER30" s="329">
        <f>'BAR BB| Open rates'!ER30*0.87*0.9</f>
        <v>34295.4</v>
      </c>
      <c r="ES30" s="329">
        <f>'BAR BB| Open rates'!ES30*0.87*0.9</f>
        <v>35078.400000000001</v>
      </c>
      <c r="ET30" s="329">
        <f>'BAR BB| Open rates'!ET30*0.87*0.9</f>
        <v>35078.400000000001</v>
      </c>
      <c r="EU30" s="329">
        <f>'BAR BB| Open rates'!EU30*0.87*0.9</f>
        <v>34295.4</v>
      </c>
      <c r="EV30" s="329">
        <f>'BAR BB| Open rates'!EV30*0.87*0.9</f>
        <v>34295.4</v>
      </c>
      <c r="EW30" s="329">
        <f>'BAR BB| Open rates'!EW30*0.87*0.9</f>
        <v>34295.4</v>
      </c>
      <c r="EX30" s="329">
        <f>'BAR BB| Open rates'!EX30*0.87*0.9</f>
        <v>34295.4</v>
      </c>
      <c r="EY30" s="329">
        <f>'BAR BB| Open rates'!EY30*0.87*0.9</f>
        <v>34295.4</v>
      </c>
      <c r="EZ30" s="329">
        <f>'BAR BB| Open rates'!EZ30*0.87*0.9</f>
        <v>35078.400000000001</v>
      </c>
      <c r="FA30" s="329">
        <f>'BAR BB| Open rates'!FA30*0.87*0.9</f>
        <v>35078.400000000001</v>
      </c>
      <c r="FB30" s="329">
        <f>'BAR BB| Open rates'!FB30*0.87*0.9</f>
        <v>34295.4</v>
      </c>
      <c r="FC30" s="329">
        <f>'BAR BB| Open rates'!FC30*0.87*0.9</f>
        <v>34295.4</v>
      </c>
      <c r="FD30" s="329">
        <f>'BAR BB| Open rates'!FD30*0.87*0.9</f>
        <v>34295.4</v>
      </c>
      <c r="FE30" s="329">
        <f>'BAR BB| Open rates'!FE30*0.87*0.9</f>
        <v>34295.4</v>
      </c>
      <c r="FF30" s="329">
        <f>'BAR BB| Open rates'!FF30*0.87*0.9</f>
        <v>34295.4</v>
      </c>
      <c r="FG30" s="329">
        <f>'BAR BB| Open rates'!FG30*0.87*0.9</f>
        <v>35078.400000000001</v>
      </c>
      <c r="FH30" s="329">
        <f>'BAR BB| Open rates'!FH30*0.87*0.9</f>
        <v>35078.400000000001</v>
      </c>
      <c r="FI30" s="329">
        <f>'BAR BB| Open rates'!FI30*0.87*0.9</f>
        <v>34295.4</v>
      </c>
      <c r="FJ30" s="329">
        <f>'BAR BB| Open rates'!FJ30*0.87*0.9</f>
        <v>34295.4</v>
      </c>
      <c r="FK30" s="329">
        <f>'BAR BB| Open rates'!FK30*0.87*0.9</f>
        <v>34295.4</v>
      </c>
      <c r="FL30" s="329">
        <f>'BAR BB| Open rates'!FL30*0.87*0.9</f>
        <v>34295.4</v>
      </c>
      <c r="FM30" s="329">
        <f>'BAR BB| Open rates'!FM30*0.87*0.9</f>
        <v>34295.4</v>
      </c>
      <c r="FN30" s="329">
        <f>'BAR BB| Open rates'!FN30*0.87*0.9</f>
        <v>35078.400000000001</v>
      </c>
      <c r="FO30" s="329">
        <f>'BAR BB| Open rates'!FO30*0.87*0.9</f>
        <v>35078.400000000001</v>
      </c>
      <c r="FP30" s="329">
        <f>'BAR BB| Open rates'!FP30*0.87*0.9</f>
        <v>34295.4</v>
      </c>
      <c r="FQ30" s="329">
        <f>'BAR BB| Open rates'!FQ30*0.87*0.9</f>
        <v>34295.4</v>
      </c>
      <c r="FR30" s="329">
        <f>'BAR BB| Open rates'!FR30*0.87*0.9</f>
        <v>34295.4</v>
      </c>
      <c r="FS30" s="329">
        <f>'BAR BB| Open rates'!FS30*0.87*0.9</f>
        <v>34295.4</v>
      </c>
      <c r="FT30" s="329">
        <f>'BAR BB| Open rates'!FT30*0.87*0.9</f>
        <v>34295.4</v>
      </c>
      <c r="FU30" s="329">
        <f>'BAR BB| Open rates'!FU30*0.87*0.9</f>
        <v>35078.400000000001</v>
      </c>
      <c r="FV30" s="329">
        <f>'BAR BB| Open rates'!FV30*0.87*0.9</f>
        <v>35078.400000000001</v>
      </c>
      <c r="FW30" s="329">
        <f>'BAR BB| Open rates'!FW30*0.87*0.9</f>
        <v>37975.5</v>
      </c>
      <c r="FX30" s="329">
        <f>'BAR BB| Open rates'!FX30*0.87*0.9</f>
        <v>37975.5</v>
      </c>
      <c r="FY30" s="329">
        <f>'BAR BB| Open rates'!FY30*0.87*0.9</f>
        <v>37975.5</v>
      </c>
      <c r="FZ30" s="329">
        <f>'BAR BB| Open rates'!FZ30*0.87*0.9</f>
        <v>37975.5</v>
      </c>
      <c r="GA30" s="329">
        <f>'BAR BB| Open rates'!GA30*0.87*0.9</f>
        <v>37975.5</v>
      </c>
      <c r="GB30" s="329">
        <f>'BAR BB| Open rates'!GB30*0.87*0.9</f>
        <v>39698.1</v>
      </c>
      <c r="GC30" s="329">
        <f>'BAR BB| Open rates'!GC30*0.87*0.9</f>
        <v>39698.1</v>
      </c>
      <c r="GD30" s="329">
        <f>'BAR BB| Open rates'!GD30*0.87*0.9</f>
        <v>39698.1</v>
      </c>
      <c r="GE30" s="329">
        <f>'BAR BB| Open rates'!GE30*0.87*0.9</f>
        <v>39698.1</v>
      </c>
    </row>
    <row r="31" spans="1:187" s="36" customFormat="1" ht="12" customHeight="1" x14ac:dyDescent="0.2">
      <c r="A31" s="237">
        <v>4</v>
      </c>
      <c r="B31" s="329">
        <f>'BAR BB| Open rates'!B31*0.87*0.9</f>
        <v>49642.200000000004</v>
      </c>
      <c r="C31" s="329">
        <f>'BAR BB| Open rates'!C31*0.87*0.9</f>
        <v>49642.200000000004</v>
      </c>
      <c r="D31" s="329">
        <f>'BAR BB| Open rates'!D31*0.87*0.9</f>
        <v>47528.1</v>
      </c>
      <c r="E31" s="329">
        <f>'BAR BB| Open rates'!E31*0.87*0.9</f>
        <v>47528.1</v>
      </c>
      <c r="F31" s="329">
        <f>'BAR BB| Open rates'!F31*0.87*0.9</f>
        <v>45805.5</v>
      </c>
      <c r="G31" s="329">
        <f>'BAR BB| Open rates'!G31*0.87*0.9</f>
        <v>47528.1</v>
      </c>
      <c r="H31" s="329">
        <f>'BAR BB| Open rates'!H31*0.87*0.9</f>
        <v>47528.1</v>
      </c>
      <c r="I31" s="329">
        <f>'BAR BB| Open rates'!I31*0.87*0.9</f>
        <v>49094.1</v>
      </c>
      <c r="J31" s="329">
        <f>'BAR BB| Open rates'!J31*0.87*0.9</f>
        <v>49094.1</v>
      </c>
      <c r="K31" s="329">
        <f>'BAR BB| Open rates'!K31*0.87*0.9</f>
        <v>47528.1</v>
      </c>
      <c r="L31" s="329">
        <f>'BAR BB| Open rates'!L31*0.87*0.9</f>
        <v>47528.1</v>
      </c>
      <c r="M31" s="329">
        <f>'BAR BB| Open rates'!M31*0.87*0.9</f>
        <v>47528.1</v>
      </c>
      <c r="N31" s="329">
        <f>'BAR BB| Open rates'!N31*0.87*0.9</f>
        <v>47528.1</v>
      </c>
      <c r="O31" s="329">
        <f>'BAR BB| Open rates'!O31*0.87*0.9</f>
        <v>47528.1</v>
      </c>
      <c r="P31" s="329">
        <f>'BAR BB| Open rates'!P31*0.87*0.9</f>
        <v>49094.1</v>
      </c>
      <c r="Q31" s="329">
        <f>'BAR BB| Open rates'!Q31*0.87*0.9</f>
        <v>49094.1</v>
      </c>
      <c r="R31" s="329">
        <f>'BAR BB| Open rates'!R31*0.87*0.9</f>
        <v>49094.1</v>
      </c>
      <c r="S31" s="329">
        <f>'BAR BB| Open rates'!S31*0.87*0.9</f>
        <v>49094.1</v>
      </c>
      <c r="T31" s="329">
        <f>'BAR BB| Open rates'!T31*0.87*0.9</f>
        <v>49094.1</v>
      </c>
      <c r="U31" s="329">
        <f>'BAR BB| Open rates'!U31*0.87*0.9</f>
        <v>49094.1</v>
      </c>
      <c r="V31" s="329">
        <f>'BAR BB| Open rates'!V31*0.87*0.9</f>
        <v>49094.1</v>
      </c>
      <c r="W31" s="329">
        <f>'BAR BB| Open rates'!W31*0.87*0.9</f>
        <v>50660.1</v>
      </c>
      <c r="X31" s="329">
        <f>'BAR BB| Open rates'!X31*0.87*0.9</f>
        <v>50660.1</v>
      </c>
      <c r="Y31" s="329">
        <f>'BAR BB| Open rates'!Y31*0.87*0.9</f>
        <v>49094.1</v>
      </c>
      <c r="Z31" s="329">
        <f>'BAR BB| Open rates'!Z31*0.87*0.9</f>
        <v>49094.1</v>
      </c>
      <c r="AA31" s="329">
        <f>'BAR BB| Open rates'!AA31*0.87*0.9</f>
        <v>49094.1</v>
      </c>
      <c r="AB31" s="329">
        <f>'BAR BB| Open rates'!AB31*0.87*0.9</f>
        <v>49094.1</v>
      </c>
      <c r="AC31" s="329">
        <f>'BAR BB| Open rates'!AC31*0.87*0.9</f>
        <v>49094.1</v>
      </c>
      <c r="AD31" s="329">
        <f>'BAR BB| Open rates'!AD31*0.87*0.9</f>
        <v>50660.1</v>
      </c>
      <c r="AE31" s="329">
        <f>'BAR BB| Open rates'!AE31*0.87*0.9</f>
        <v>50660.1</v>
      </c>
      <c r="AF31" s="329">
        <f>'BAR BB| Open rates'!AF31*0.87*0.9</f>
        <v>49094.1</v>
      </c>
      <c r="AG31" s="329">
        <f>'BAR BB| Open rates'!AG31*0.87*0.9</f>
        <v>49094.1</v>
      </c>
      <c r="AH31" s="329">
        <f>'BAR BB| Open rates'!AH31*0.87*0.9</f>
        <v>49094.1</v>
      </c>
      <c r="AI31" s="329">
        <f>'BAR BB| Open rates'!AI31*0.87*0.9</f>
        <v>49094.1</v>
      </c>
      <c r="AJ31" s="329">
        <f>'BAR BB| Open rates'!AJ31*0.87*0.9</f>
        <v>49094.1</v>
      </c>
      <c r="AK31" s="329">
        <f>'BAR BB| Open rates'!AK31*0.87*0.9</f>
        <v>50660.1</v>
      </c>
      <c r="AL31" s="329">
        <f>'BAR BB| Open rates'!AL31*0.87*0.9</f>
        <v>50660.1</v>
      </c>
      <c r="AM31" s="329">
        <f>'BAR BB| Open rates'!AM31*0.87*0.9</f>
        <v>49094.1</v>
      </c>
      <c r="AN31" s="329">
        <f>'BAR BB| Open rates'!AN31*0.87*0.9</f>
        <v>49094.1</v>
      </c>
      <c r="AO31" s="329">
        <f>'BAR BB| Open rates'!AO31*0.87*0.9</f>
        <v>49094.1</v>
      </c>
      <c r="AP31" s="329">
        <f>'BAR BB| Open rates'!AP31*0.87*0.9</f>
        <v>49094.1</v>
      </c>
      <c r="AQ31" s="329">
        <f>'BAR BB| Open rates'!AQ31*0.87*0.9</f>
        <v>49094.1</v>
      </c>
      <c r="AR31" s="329">
        <f>'BAR BB| Open rates'!AR31*0.87*0.9</f>
        <v>50660.1</v>
      </c>
      <c r="AS31" s="329">
        <f>'BAR BB| Open rates'!AS31*0.87*0.9</f>
        <v>50660.1</v>
      </c>
      <c r="AT31" s="329">
        <f>'BAR BB| Open rates'!AT31*0.87*0.9</f>
        <v>49094.1</v>
      </c>
      <c r="AU31" s="329">
        <f>'BAR BB| Open rates'!AU31*0.87*0.9</f>
        <v>49094.1</v>
      </c>
      <c r="AV31" s="329">
        <f>'BAR BB| Open rates'!AV31*0.87*0.9</f>
        <v>49094.1</v>
      </c>
      <c r="AW31" s="329">
        <f>'BAR BB| Open rates'!AW31*0.87*0.9</f>
        <v>49094.1</v>
      </c>
      <c r="AX31" s="329">
        <f>'BAR BB| Open rates'!AX31*0.87*0.9</f>
        <v>49094.1</v>
      </c>
      <c r="AY31" s="329">
        <f>'BAR BB| Open rates'!AY31*0.87*0.9</f>
        <v>50660.1</v>
      </c>
      <c r="AZ31" s="329">
        <f>'BAR BB| Open rates'!AZ31*0.87*0.9</f>
        <v>50660.1</v>
      </c>
      <c r="BA31" s="329">
        <f>'BAR BB| Open rates'!BA31*0.87*0.9</f>
        <v>49094.1</v>
      </c>
      <c r="BB31" s="329">
        <f>'BAR BB| Open rates'!BB31*0.87*0.9</f>
        <v>49094.1</v>
      </c>
      <c r="BC31" s="329">
        <f>'BAR BB| Open rates'!BC31*0.87*0.9</f>
        <v>49094.1</v>
      </c>
      <c r="BD31" s="329">
        <f>'BAR BB| Open rates'!BD31*0.87*0.9</f>
        <v>49094.1</v>
      </c>
      <c r="BE31" s="329">
        <f>'BAR BB| Open rates'!BE31*0.87*0.9</f>
        <v>49094.1</v>
      </c>
      <c r="BF31" s="329">
        <f>'BAR BB| Open rates'!BF31*0.87*0.9</f>
        <v>50660.1</v>
      </c>
      <c r="BG31" s="329">
        <f>'BAR BB| Open rates'!BG31*0.87*0.9</f>
        <v>50660.1</v>
      </c>
      <c r="BH31" s="329">
        <f>'BAR BB| Open rates'!BH31*0.87*0.9</f>
        <v>46588.5</v>
      </c>
      <c r="BI31" s="329">
        <f>'BAR BB| Open rates'!BI31*0.87*0.9</f>
        <v>46588.5</v>
      </c>
      <c r="BJ31" s="329">
        <f>'BAR BB| Open rates'!BJ31*0.87*0.9</f>
        <v>46588.5</v>
      </c>
      <c r="BK31" s="329">
        <f>'BAR BB| Open rates'!BK31*0.87*0.9</f>
        <v>46588.5</v>
      </c>
      <c r="BL31" s="329">
        <f>'BAR BB| Open rates'!BL31*0.87*0.9</f>
        <v>46588.5</v>
      </c>
      <c r="BM31" s="329">
        <f>'BAR BB| Open rates'!BM31*0.87*0.9</f>
        <v>47528.1</v>
      </c>
      <c r="BN31" s="329">
        <f>'BAR BB| Open rates'!BN31*0.87*0.9</f>
        <v>47528.1</v>
      </c>
      <c r="BO31" s="329">
        <f>'BAR BB| Open rates'!BO31*0.87*0.9</f>
        <v>45805.5</v>
      </c>
      <c r="BP31" s="329">
        <f>'BAR BB| Open rates'!BP31*0.87*0.9</f>
        <v>45805.5</v>
      </c>
      <c r="BQ31" s="329">
        <f>'BAR BB| Open rates'!BQ31*0.87*0.9</f>
        <v>44396.1</v>
      </c>
      <c r="BR31" s="329">
        <f>'BAR BB| Open rates'!BR31*0.87*0.9</f>
        <v>44396.1</v>
      </c>
      <c r="BS31" s="329">
        <f>'BAR BB| Open rates'!BS31*0.87*0.9</f>
        <v>44396.1</v>
      </c>
      <c r="BT31" s="329">
        <f>'BAR BB| Open rates'!BT31*0.87*0.9</f>
        <v>44396.1</v>
      </c>
      <c r="BU31" s="329">
        <f>'BAR BB| Open rates'!BU31*0.87*0.9</f>
        <v>44396.1</v>
      </c>
      <c r="BV31" s="329">
        <f>'BAR BB| Open rates'!BV31*0.87*0.9</f>
        <v>42673.5</v>
      </c>
      <c r="BW31" s="329">
        <f>'BAR BB| Open rates'!BW31*0.87*0.9</f>
        <v>42673.5</v>
      </c>
      <c r="BX31" s="329">
        <f>'BAR BB| Open rates'!BX31*0.87*0.9</f>
        <v>42673.5</v>
      </c>
      <c r="BY31" s="329">
        <f>'BAR BB| Open rates'!BY31*0.87*0.9</f>
        <v>42673.5</v>
      </c>
      <c r="BZ31" s="329">
        <f>'BAR BB| Open rates'!BZ31*0.87*0.9</f>
        <v>42673.5</v>
      </c>
      <c r="CA31" s="329">
        <f>'BAR BB| Open rates'!CA31*0.87*0.9</f>
        <v>44396.1</v>
      </c>
      <c r="CB31" s="329">
        <f>'BAR BB| Open rates'!CB31*0.87*0.9</f>
        <v>44396.1</v>
      </c>
      <c r="CC31" s="329">
        <f>'BAR BB| Open rates'!CC31*0.87*0.9</f>
        <v>42673.5</v>
      </c>
      <c r="CD31" s="329">
        <f>'BAR BB| Open rates'!CD31*0.87*0.9</f>
        <v>42673.5</v>
      </c>
      <c r="CE31" s="329">
        <f>'BAR BB| Open rates'!CE31*0.87*0.9</f>
        <v>42673.5</v>
      </c>
      <c r="CF31" s="329">
        <f>'BAR BB| Open rates'!CF31*0.87*0.9</f>
        <v>42673.5</v>
      </c>
      <c r="CG31" s="329">
        <f>'BAR BB| Open rates'!CG31*0.87*0.9</f>
        <v>42673.5</v>
      </c>
      <c r="CH31" s="329">
        <f>'BAR BB| Open rates'!CH31*0.87*0.9</f>
        <v>44396.1</v>
      </c>
      <c r="CI31" s="329">
        <f>'BAR BB| Open rates'!CI31*0.87*0.9</f>
        <v>44396.1</v>
      </c>
      <c r="CJ31" s="329">
        <f>'BAR BB| Open rates'!CJ31*0.87*0.9</f>
        <v>42673.5</v>
      </c>
      <c r="CK31" s="329">
        <f>'BAR BB| Open rates'!CK31*0.87*0.9</f>
        <v>42673.5</v>
      </c>
      <c r="CL31" s="329">
        <f>'BAR BB| Open rates'!CL31*0.87*0.9</f>
        <v>42673.5</v>
      </c>
      <c r="CM31" s="329">
        <f>'BAR BB| Open rates'!CM31*0.87*0.9</f>
        <v>42673.5</v>
      </c>
      <c r="CN31" s="329">
        <f>'BAR BB| Open rates'!CN31*0.87*0.9</f>
        <v>42673.5</v>
      </c>
      <c r="CO31" s="329">
        <f>'BAR BB| Open rates'!CO31*0.87*0.9</f>
        <v>44396.1</v>
      </c>
      <c r="CP31" s="329">
        <f>'BAR BB| Open rates'!CP31*0.87*0.9</f>
        <v>44396.1</v>
      </c>
      <c r="CQ31" s="329">
        <f>'BAR BB| Open rates'!CQ31*0.87*0.9</f>
        <v>42673.5</v>
      </c>
      <c r="CR31" s="329">
        <f>'BAR BB| Open rates'!CR31*0.87*0.9</f>
        <v>42673.5</v>
      </c>
      <c r="CS31" s="329">
        <f>'BAR BB| Open rates'!CS31*0.87*0.9</f>
        <v>42673.5</v>
      </c>
      <c r="CT31" s="329">
        <f>'BAR BB| Open rates'!CT31*0.87*0.9</f>
        <v>42673.5</v>
      </c>
      <c r="CU31" s="329">
        <f>'BAR BB| Open rates'!CU31*0.87*0.9</f>
        <v>39776.400000000001</v>
      </c>
      <c r="CV31" s="329">
        <f>'BAR BB| Open rates'!CV31*0.87*0.9</f>
        <v>39776.400000000001</v>
      </c>
      <c r="CW31" s="329">
        <f>'BAR BB| Open rates'!CW31*0.87*0.9</f>
        <v>39776.400000000001</v>
      </c>
      <c r="CX31" s="329">
        <f>'BAR BB| Open rates'!CX31*0.87*0.9</f>
        <v>38210.400000000001</v>
      </c>
      <c r="CY31" s="329">
        <f>'BAR BB| Open rates'!CY31*0.87*0.9</f>
        <v>38210.400000000001</v>
      </c>
      <c r="CZ31" s="329">
        <f>'BAR BB| Open rates'!CZ31*0.87*0.9</f>
        <v>38210.400000000001</v>
      </c>
      <c r="DA31" s="329">
        <f>'BAR BB| Open rates'!DA31*0.87*0.9</f>
        <v>38210.400000000001</v>
      </c>
      <c r="DB31" s="329">
        <f>'BAR BB| Open rates'!DB31*0.87*0.9</f>
        <v>38210.400000000001</v>
      </c>
      <c r="DC31" s="329">
        <f>'BAR BB| Open rates'!DC31*0.87*0.9</f>
        <v>39776.400000000001</v>
      </c>
      <c r="DD31" s="329">
        <f>'BAR BB| Open rates'!DD31*0.87*0.9</f>
        <v>39776.400000000001</v>
      </c>
      <c r="DE31" s="329">
        <f>'BAR BB| Open rates'!DE31*0.87*0.9</f>
        <v>38210.400000000001</v>
      </c>
      <c r="DF31" s="329">
        <f>'BAR BB| Open rates'!DF31*0.87*0.9</f>
        <v>38210.400000000001</v>
      </c>
      <c r="DG31" s="329">
        <f>'BAR BB| Open rates'!DG31*0.87*0.9</f>
        <v>38210.400000000001</v>
      </c>
      <c r="DH31" s="329">
        <f>'BAR BB| Open rates'!DH31*0.87*0.9</f>
        <v>38210.400000000001</v>
      </c>
      <c r="DI31" s="329">
        <f>'BAR BB| Open rates'!DI31*0.87*0.9</f>
        <v>38210.400000000001</v>
      </c>
      <c r="DJ31" s="329">
        <f>'BAR BB| Open rates'!DJ31*0.87*0.9</f>
        <v>39776.400000000001</v>
      </c>
      <c r="DK31" s="329">
        <f>'BAR BB| Open rates'!DK31*0.87*0.9</f>
        <v>39776.400000000001</v>
      </c>
      <c r="DL31" s="329">
        <f>'BAR BB| Open rates'!DL31*0.87*0.9</f>
        <v>38210.400000000001</v>
      </c>
      <c r="DM31" s="329">
        <f>'BAR BB| Open rates'!DM31*0.87*0.9</f>
        <v>38210.400000000001</v>
      </c>
      <c r="DN31" s="329">
        <f>'BAR BB| Open rates'!DN31*0.87*0.9</f>
        <v>38210.400000000001</v>
      </c>
      <c r="DO31" s="329">
        <f>'BAR BB| Open rates'!DO31*0.87*0.9</f>
        <v>38210.400000000001</v>
      </c>
      <c r="DP31" s="329">
        <f>'BAR BB| Open rates'!DP31*0.87*0.9</f>
        <v>38210.400000000001</v>
      </c>
      <c r="DQ31" s="329">
        <f>'BAR BB| Open rates'!DQ31*0.87*0.9</f>
        <v>39776.400000000001</v>
      </c>
      <c r="DR31" s="329">
        <f>'BAR BB| Open rates'!DR31*0.87*0.9</f>
        <v>39776.400000000001</v>
      </c>
      <c r="DS31" s="329">
        <f>'BAR BB| Open rates'!DS31*0.87*0.9</f>
        <v>38210.400000000001</v>
      </c>
      <c r="DT31" s="329">
        <f>'BAR BB| Open rates'!DT31*0.87*0.9</f>
        <v>38210.400000000001</v>
      </c>
      <c r="DU31" s="329">
        <f>'BAR BB| Open rates'!DU31*0.87*0.9</f>
        <v>38210.400000000001</v>
      </c>
      <c r="DV31" s="329">
        <f>'BAR BB| Open rates'!DV31*0.87*0.9</f>
        <v>38210.400000000001</v>
      </c>
      <c r="DW31" s="329">
        <f>'BAR BB| Open rates'!DW31*0.87*0.9</f>
        <v>38210.400000000001</v>
      </c>
      <c r="DX31" s="329">
        <f>'BAR BB| Open rates'!DX31*0.87*0.9</f>
        <v>39776.400000000001</v>
      </c>
      <c r="DY31" s="329">
        <f>'BAR BB| Open rates'!DY31*0.87*0.9</f>
        <v>39776.400000000001</v>
      </c>
      <c r="DZ31" s="329">
        <f>'BAR BB| Open rates'!DZ31*0.87*0.9</f>
        <v>41107.5</v>
      </c>
      <c r="EA31" s="329">
        <f>'BAR BB| Open rates'!EA31*0.87*0.9</f>
        <v>41107.5</v>
      </c>
      <c r="EB31" s="329">
        <f>'BAR BB| Open rates'!EB31*0.87*0.9</f>
        <v>41107.5</v>
      </c>
      <c r="EC31" s="329">
        <f>'BAR BB| Open rates'!EC31*0.87*0.9</f>
        <v>42830.1</v>
      </c>
      <c r="ED31" s="329">
        <f>'BAR BB| Open rates'!ED31*0.87*0.9</f>
        <v>42830.1</v>
      </c>
      <c r="EE31" s="329">
        <f>'BAR BB| Open rates'!EE31*0.87*0.9</f>
        <v>42830.1</v>
      </c>
      <c r="EF31" s="329">
        <f>'BAR BB| Open rates'!EF31*0.87*0.9</f>
        <v>42830.1</v>
      </c>
      <c r="EG31" s="329">
        <f>'BAR BB| Open rates'!EG31*0.87*0.9</f>
        <v>37427.4</v>
      </c>
      <c r="EH31" s="329">
        <f>'BAR BB| Open rates'!EH31*0.87*0.9</f>
        <v>36644.400000000001</v>
      </c>
      <c r="EI31" s="329">
        <f>'BAR BB| Open rates'!EI31*0.87*0.9</f>
        <v>36644.400000000001</v>
      </c>
      <c r="EJ31" s="329">
        <f>'BAR BB| Open rates'!EJ31*0.87*0.9</f>
        <v>36644.400000000001</v>
      </c>
      <c r="EK31" s="329">
        <f>'BAR BB| Open rates'!EK31*0.87*0.9</f>
        <v>36644.400000000001</v>
      </c>
      <c r="EL31" s="329">
        <f>'BAR BB| Open rates'!EL31*0.87*0.9</f>
        <v>37427.4</v>
      </c>
      <c r="EM31" s="329">
        <f>'BAR BB| Open rates'!EM31*0.87*0.9</f>
        <v>37427.4</v>
      </c>
      <c r="EN31" s="329">
        <f>'BAR BB| Open rates'!EN31*0.87*0.9</f>
        <v>36644.400000000001</v>
      </c>
      <c r="EO31" s="329">
        <f>'BAR BB| Open rates'!EO31*0.87*0.9</f>
        <v>36644.400000000001</v>
      </c>
      <c r="EP31" s="329">
        <f>'BAR BB| Open rates'!EP31*0.87*0.9</f>
        <v>36644.400000000001</v>
      </c>
      <c r="EQ31" s="329">
        <f>'BAR BB| Open rates'!EQ31*0.87*0.9</f>
        <v>36644.400000000001</v>
      </c>
      <c r="ER31" s="329">
        <f>'BAR BB| Open rates'!ER31*0.87*0.9</f>
        <v>36644.400000000001</v>
      </c>
      <c r="ES31" s="329">
        <f>'BAR BB| Open rates'!ES31*0.87*0.9</f>
        <v>37427.4</v>
      </c>
      <c r="ET31" s="329">
        <f>'BAR BB| Open rates'!ET31*0.87*0.9</f>
        <v>37427.4</v>
      </c>
      <c r="EU31" s="329">
        <f>'BAR BB| Open rates'!EU31*0.87*0.9</f>
        <v>36644.400000000001</v>
      </c>
      <c r="EV31" s="329">
        <f>'BAR BB| Open rates'!EV31*0.87*0.9</f>
        <v>36644.400000000001</v>
      </c>
      <c r="EW31" s="329">
        <f>'BAR BB| Open rates'!EW31*0.87*0.9</f>
        <v>36644.400000000001</v>
      </c>
      <c r="EX31" s="329">
        <f>'BAR BB| Open rates'!EX31*0.87*0.9</f>
        <v>36644.400000000001</v>
      </c>
      <c r="EY31" s="329">
        <f>'BAR BB| Open rates'!EY31*0.87*0.9</f>
        <v>36644.400000000001</v>
      </c>
      <c r="EZ31" s="329">
        <f>'BAR BB| Open rates'!EZ31*0.87*0.9</f>
        <v>37427.4</v>
      </c>
      <c r="FA31" s="329">
        <f>'BAR BB| Open rates'!FA31*0.87*0.9</f>
        <v>37427.4</v>
      </c>
      <c r="FB31" s="329">
        <f>'BAR BB| Open rates'!FB31*0.87*0.9</f>
        <v>36644.400000000001</v>
      </c>
      <c r="FC31" s="329">
        <f>'BAR BB| Open rates'!FC31*0.87*0.9</f>
        <v>36644.400000000001</v>
      </c>
      <c r="FD31" s="329">
        <f>'BAR BB| Open rates'!FD31*0.87*0.9</f>
        <v>36644.400000000001</v>
      </c>
      <c r="FE31" s="329">
        <f>'BAR BB| Open rates'!FE31*0.87*0.9</f>
        <v>36644.400000000001</v>
      </c>
      <c r="FF31" s="329">
        <f>'BAR BB| Open rates'!FF31*0.87*0.9</f>
        <v>36644.400000000001</v>
      </c>
      <c r="FG31" s="329">
        <f>'BAR BB| Open rates'!FG31*0.87*0.9</f>
        <v>37427.4</v>
      </c>
      <c r="FH31" s="329">
        <f>'BAR BB| Open rates'!FH31*0.87*0.9</f>
        <v>37427.4</v>
      </c>
      <c r="FI31" s="329">
        <f>'BAR BB| Open rates'!FI31*0.87*0.9</f>
        <v>36644.400000000001</v>
      </c>
      <c r="FJ31" s="329">
        <f>'BAR BB| Open rates'!FJ31*0.87*0.9</f>
        <v>36644.400000000001</v>
      </c>
      <c r="FK31" s="329">
        <f>'BAR BB| Open rates'!FK31*0.87*0.9</f>
        <v>36644.400000000001</v>
      </c>
      <c r="FL31" s="329">
        <f>'BAR BB| Open rates'!FL31*0.87*0.9</f>
        <v>36644.400000000001</v>
      </c>
      <c r="FM31" s="329">
        <f>'BAR BB| Open rates'!FM31*0.87*0.9</f>
        <v>36644.400000000001</v>
      </c>
      <c r="FN31" s="329">
        <f>'BAR BB| Open rates'!FN31*0.87*0.9</f>
        <v>37427.4</v>
      </c>
      <c r="FO31" s="329">
        <f>'BAR BB| Open rates'!FO31*0.87*0.9</f>
        <v>37427.4</v>
      </c>
      <c r="FP31" s="329">
        <f>'BAR BB| Open rates'!FP31*0.87*0.9</f>
        <v>36644.400000000001</v>
      </c>
      <c r="FQ31" s="329">
        <f>'BAR BB| Open rates'!FQ31*0.87*0.9</f>
        <v>36644.400000000001</v>
      </c>
      <c r="FR31" s="329">
        <f>'BAR BB| Open rates'!FR31*0.87*0.9</f>
        <v>36644.400000000001</v>
      </c>
      <c r="FS31" s="329">
        <f>'BAR BB| Open rates'!FS31*0.87*0.9</f>
        <v>36644.400000000001</v>
      </c>
      <c r="FT31" s="329">
        <f>'BAR BB| Open rates'!FT31*0.87*0.9</f>
        <v>36644.400000000001</v>
      </c>
      <c r="FU31" s="329">
        <f>'BAR BB| Open rates'!FU31*0.87*0.9</f>
        <v>37427.4</v>
      </c>
      <c r="FV31" s="329">
        <f>'BAR BB| Open rates'!FV31*0.87*0.9</f>
        <v>37427.4</v>
      </c>
      <c r="FW31" s="329">
        <f>'BAR BB| Open rates'!FW31*0.87*0.9</f>
        <v>40324.5</v>
      </c>
      <c r="FX31" s="329">
        <f>'BAR BB| Open rates'!FX31*0.87*0.9</f>
        <v>40324.5</v>
      </c>
      <c r="FY31" s="329">
        <f>'BAR BB| Open rates'!FY31*0.87*0.9</f>
        <v>40324.5</v>
      </c>
      <c r="FZ31" s="329">
        <f>'BAR BB| Open rates'!FZ31*0.87*0.9</f>
        <v>40324.5</v>
      </c>
      <c r="GA31" s="329">
        <f>'BAR BB| Open rates'!GA31*0.87*0.9</f>
        <v>40324.5</v>
      </c>
      <c r="GB31" s="329">
        <f>'BAR BB| Open rates'!GB31*0.87*0.9</f>
        <v>42047.1</v>
      </c>
      <c r="GC31" s="329">
        <f>'BAR BB| Open rates'!GC31*0.87*0.9</f>
        <v>42047.1</v>
      </c>
      <c r="GD31" s="329">
        <f>'BAR BB| Open rates'!GD31*0.87*0.9</f>
        <v>42047.1</v>
      </c>
      <c r="GE31" s="329">
        <f>'BAR BB| Open rates'!GE31*0.87*0.9</f>
        <v>42047.1</v>
      </c>
    </row>
    <row r="32" spans="1:187" s="36" customFormat="1" ht="12" customHeight="1" x14ac:dyDescent="0.2">
      <c r="A32" s="236" t="s">
        <v>182</v>
      </c>
      <c r="B32" s="328"/>
      <c r="C32" s="328"/>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row>
    <row r="33" spans="1:187" s="36" customFormat="1" ht="12" customHeight="1" x14ac:dyDescent="0.2">
      <c r="A33" s="237">
        <v>1</v>
      </c>
      <c r="B33" s="329">
        <f>'BAR BB| Open rates'!B33*0.87*0.9</f>
        <v>59899.5</v>
      </c>
      <c r="C33" s="329">
        <f>'BAR BB| Open rates'!C33*0.87*0.9</f>
        <v>59899.5</v>
      </c>
      <c r="D33" s="329">
        <f>'BAR BB| Open rates'!D33*0.87*0.9</f>
        <v>57785.4</v>
      </c>
      <c r="E33" s="329">
        <f>'BAR BB| Open rates'!E33*0.87*0.9</f>
        <v>57785.4</v>
      </c>
      <c r="F33" s="329">
        <f>'BAR BB| Open rates'!F33*0.87*0.9</f>
        <v>56062.8</v>
      </c>
      <c r="G33" s="329">
        <f>'BAR BB| Open rates'!G33*0.87*0.9</f>
        <v>57785.4</v>
      </c>
      <c r="H33" s="329">
        <f>'BAR BB| Open rates'!H33*0.87*0.9</f>
        <v>57785.4</v>
      </c>
      <c r="I33" s="329">
        <f>'BAR BB| Open rates'!I33*0.87*0.9</f>
        <v>59351.4</v>
      </c>
      <c r="J33" s="329">
        <f>'BAR BB| Open rates'!J33*0.87*0.9</f>
        <v>59351.4</v>
      </c>
      <c r="K33" s="329">
        <f>'BAR BB| Open rates'!K33*0.87*0.9</f>
        <v>57785.4</v>
      </c>
      <c r="L33" s="329">
        <f>'BAR BB| Open rates'!L33*0.87*0.9</f>
        <v>57785.4</v>
      </c>
      <c r="M33" s="329">
        <f>'BAR BB| Open rates'!M33*0.87*0.9</f>
        <v>57785.4</v>
      </c>
      <c r="N33" s="329">
        <f>'BAR BB| Open rates'!N33*0.87*0.9</f>
        <v>57785.4</v>
      </c>
      <c r="O33" s="329">
        <f>'BAR BB| Open rates'!O33*0.87*0.9</f>
        <v>57785.4</v>
      </c>
      <c r="P33" s="329">
        <f>'BAR BB| Open rates'!P33*0.87*0.9</f>
        <v>59351.4</v>
      </c>
      <c r="Q33" s="329">
        <f>'BAR BB| Open rates'!Q33*0.87*0.9</f>
        <v>59351.4</v>
      </c>
      <c r="R33" s="329">
        <f>'BAR BB| Open rates'!R33*0.87*0.9</f>
        <v>59351.4</v>
      </c>
      <c r="S33" s="329">
        <f>'BAR BB| Open rates'!S33*0.87*0.9</f>
        <v>59351.4</v>
      </c>
      <c r="T33" s="329">
        <f>'BAR BB| Open rates'!T33*0.87*0.9</f>
        <v>59351.4</v>
      </c>
      <c r="U33" s="329">
        <f>'BAR BB| Open rates'!U33*0.87*0.9</f>
        <v>59351.4</v>
      </c>
      <c r="V33" s="329">
        <f>'BAR BB| Open rates'!V33*0.87*0.9</f>
        <v>59351.4</v>
      </c>
      <c r="W33" s="329">
        <f>'BAR BB| Open rates'!W33*0.87*0.9</f>
        <v>60917.4</v>
      </c>
      <c r="X33" s="329">
        <f>'BAR BB| Open rates'!X33*0.87*0.9</f>
        <v>60917.4</v>
      </c>
      <c r="Y33" s="329">
        <f>'BAR BB| Open rates'!Y33*0.87*0.9</f>
        <v>59351.4</v>
      </c>
      <c r="Z33" s="329">
        <f>'BAR BB| Open rates'!Z33*0.87*0.9</f>
        <v>59351.4</v>
      </c>
      <c r="AA33" s="329">
        <f>'BAR BB| Open rates'!AA33*0.87*0.9</f>
        <v>59351.4</v>
      </c>
      <c r="AB33" s="329">
        <f>'BAR BB| Open rates'!AB33*0.87*0.9</f>
        <v>59351.4</v>
      </c>
      <c r="AC33" s="329">
        <f>'BAR BB| Open rates'!AC33*0.87*0.9</f>
        <v>59351.4</v>
      </c>
      <c r="AD33" s="329">
        <f>'BAR BB| Open rates'!AD33*0.87*0.9</f>
        <v>60917.4</v>
      </c>
      <c r="AE33" s="329">
        <f>'BAR BB| Open rates'!AE33*0.87*0.9</f>
        <v>60917.4</v>
      </c>
      <c r="AF33" s="329">
        <f>'BAR BB| Open rates'!AF33*0.87*0.9</f>
        <v>59351.4</v>
      </c>
      <c r="AG33" s="329">
        <f>'BAR BB| Open rates'!AG33*0.87*0.9</f>
        <v>59351.4</v>
      </c>
      <c r="AH33" s="329">
        <f>'BAR BB| Open rates'!AH33*0.87*0.9</f>
        <v>59351.4</v>
      </c>
      <c r="AI33" s="329">
        <f>'BAR BB| Open rates'!AI33*0.87*0.9</f>
        <v>59351.4</v>
      </c>
      <c r="AJ33" s="329">
        <f>'BAR BB| Open rates'!AJ33*0.87*0.9</f>
        <v>59351.4</v>
      </c>
      <c r="AK33" s="329">
        <f>'BAR BB| Open rates'!AK33*0.87*0.9</f>
        <v>60917.4</v>
      </c>
      <c r="AL33" s="329">
        <f>'BAR BB| Open rates'!AL33*0.87*0.9</f>
        <v>60917.4</v>
      </c>
      <c r="AM33" s="329">
        <f>'BAR BB| Open rates'!AM33*0.87*0.9</f>
        <v>59351.4</v>
      </c>
      <c r="AN33" s="329">
        <f>'BAR BB| Open rates'!AN33*0.87*0.9</f>
        <v>59351.4</v>
      </c>
      <c r="AO33" s="329">
        <f>'BAR BB| Open rates'!AO33*0.87*0.9</f>
        <v>59351.4</v>
      </c>
      <c r="AP33" s="329">
        <f>'BAR BB| Open rates'!AP33*0.87*0.9</f>
        <v>59351.4</v>
      </c>
      <c r="AQ33" s="329">
        <f>'BAR BB| Open rates'!AQ33*0.87*0.9</f>
        <v>59351.4</v>
      </c>
      <c r="AR33" s="329">
        <f>'BAR BB| Open rates'!AR33*0.87*0.9</f>
        <v>60917.4</v>
      </c>
      <c r="AS33" s="329">
        <f>'BAR BB| Open rates'!AS33*0.87*0.9</f>
        <v>60917.4</v>
      </c>
      <c r="AT33" s="329">
        <f>'BAR BB| Open rates'!AT33*0.87*0.9</f>
        <v>59351.4</v>
      </c>
      <c r="AU33" s="329">
        <f>'BAR BB| Open rates'!AU33*0.87*0.9</f>
        <v>59351.4</v>
      </c>
      <c r="AV33" s="329">
        <f>'BAR BB| Open rates'!AV33*0.87*0.9</f>
        <v>59351.4</v>
      </c>
      <c r="AW33" s="329">
        <f>'BAR BB| Open rates'!AW33*0.87*0.9</f>
        <v>59351.4</v>
      </c>
      <c r="AX33" s="329">
        <f>'BAR BB| Open rates'!AX33*0.87*0.9</f>
        <v>59351.4</v>
      </c>
      <c r="AY33" s="329">
        <f>'BAR BB| Open rates'!AY33*0.87*0.9</f>
        <v>60917.4</v>
      </c>
      <c r="AZ33" s="329">
        <f>'BAR BB| Open rates'!AZ33*0.87*0.9</f>
        <v>60917.4</v>
      </c>
      <c r="BA33" s="329">
        <f>'BAR BB| Open rates'!BA33*0.87*0.9</f>
        <v>59351.4</v>
      </c>
      <c r="BB33" s="329">
        <f>'BAR BB| Open rates'!BB33*0.87*0.9</f>
        <v>59351.4</v>
      </c>
      <c r="BC33" s="329">
        <f>'BAR BB| Open rates'!BC33*0.87*0.9</f>
        <v>59351.4</v>
      </c>
      <c r="BD33" s="329">
        <f>'BAR BB| Open rates'!BD33*0.87*0.9</f>
        <v>59351.4</v>
      </c>
      <c r="BE33" s="329">
        <f>'BAR BB| Open rates'!BE33*0.87*0.9</f>
        <v>59351.4</v>
      </c>
      <c r="BF33" s="329">
        <f>'BAR BB| Open rates'!BF33*0.87*0.9</f>
        <v>60917.4</v>
      </c>
      <c r="BG33" s="329">
        <f>'BAR BB| Open rates'!BG33*0.87*0.9</f>
        <v>60917.4</v>
      </c>
      <c r="BH33" s="329">
        <f>'BAR BB| Open rates'!BH33*0.87*0.9</f>
        <v>56845.8</v>
      </c>
      <c r="BI33" s="329">
        <f>'BAR BB| Open rates'!BI33*0.87*0.9</f>
        <v>56845.8</v>
      </c>
      <c r="BJ33" s="329">
        <f>'BAR BB| Open rates'!BJ33*0.87*0.9</f>
        <v>56845.8</v>
      </c>
      <c r="BK33" s="329">
        <f>'BAR BB| Open rates'!BK33*0.87*0.9</f>
        <v>56845.8</v>
      </c>
      <c r="BL33" s="329">
        <f>'BAR BB| Open rates'!BL33*0.87*0.9</f>
        <v>56845.8</v>
      </c>
      <c r="BM33" s="329">
        <f>'BAR BB| Open rates'!BM33*0.87*0.9</f>
        <v>57785.4</v>
      </c>
      <c r="BN33" s="329">
        <f>'BAR BB| Open rates'!BN33*0.87*0.9</f>
        <v>57785.4</v>
      </c>
      <c r="BO33" s="329">
        <f>'BAR BB| Open rates'!BO33*0.87*0.9</f>
        <v>56062.8</v>
      </c>
      <c r="BP33" s="329">
        <f>'BAR BB| Open rates'!BP33*0.87*0.9</f>
        <v>56062.8</v>
      </c>
      <c r="BQ33" s="329">
        <f>'BAR BB| Open rates'!BQ33*0.87*0.9</f>
        <v>42830.1</v>
      </c>
      <c r="BR33" s="329">
        <f>'BAR BB| Open rates'!BR33*0.87*0.9</f>
        <v>42830.1</v>
      </c>
      <c r="BS33" s="329">
        <f>'BAR BB| Open rates'!BS33*0.87*0.9</f>
        <v>42830.1</v>
      </c>
      <c r="BT33" s="329">
        <f>'BAR BB| Open rates'!BT33*0.87*0.9</f>
        <v>42830.1</v>
      </c>
      <c r="BU33" s="329">
        <f>'BAR BB| Open rates'!BU33*0.87*0.9</f>
        <v>42830.1</v>
      </c>
      <c r="BV33" s="329">
        <f>'BAR BB| Open rates'!BV33*0.87*0.9</f>
        <v>41107.5</v>
      </c>
      <c r="BW33" s="329">
        <f>'BAR BB| Open rates'!BW33*0.87*0.9</f>
        <v>41107.5</v>
      </c>
      <c r="BX33" s="329">
        <f>'BAR BB| Open rates'!BX33*0.87*0.9</f>
        <v>41107.5</v>
      </c>
      <c r="BY33" s="329">
        <f>'BAR BB| Open rates'!BY33*0.87*0.9</f>
        <v>41107.5</v>
      </c>
      <c r="BZ33" s="329">
        <f>'BAR BB| Open rates'!BZ33*0.87*0.9</f>
        <v>41107.5</v>
      </c>
      <c r="CA33" s="329">
        <f>'BAR BB| Open rates'!CA33*0.87*0.9</f>
        <v>42830.1</v>
      </c>
      <c r="CB33" s="329">
        <f>'BAR BB| Open rates'!CB33*0.87*0.9</f>
        <v>42830.1</v>
      </c>
      <c r="CC33" s="329">
        <f>'BAR BB| Open rates'!CC33*0.87*0.9</f>
        <v>41107.5</v>
      </c>
      <c r="CD33" s="329">
        <f>'BAR BB| Open rates'!CD33*0.87*0.9</f>
        <v>41107.5</v>
      </c>
      <c r="CE33" s="329">
        <f>'BAR BB| Open rates'!CE33*0.87*0.9</f>
        <v>41107.5</v>
      </c>
      <c r="CF33" s="329">
        <f>'BAR BB| Open rates'!CF33*0.87*0.9</f>
        <v>41107.5</v>
      </c>
      <c r="CG33" s="329">
        <f>'BAR BB| Open rates'!CG33*0.87*0.9</f>
        <v>41107.5</v>
      </c>
      <c r="CH33" s="329">
        <f>'BAR BB| Open rates'!CH33*0.87*0.9</f>
        <v>42830.1</v>
      </c>
      <c r="CI33" s="329">
        <f>'BAR BB| Open rates'!CI33*0.87*0.9</f>
        <v>42830.1</v>
      </c>
      <c r="CJ33" s="329">
        <f>'BAR BB| Open rates'!CJ33*0.87*0.9</f>
        <v>41107.5</v>
      </c>
      <c r="CK33" s="329">
        <f>'BAR BB| Open rates'!CK33*0.87*0.9</f>
        <v>41107.5</v>
      </c>
      <c r="CL33" s="329">
        <f>'BAR BB| Open rates'!CL33*0.87*0.9</f>
        <v>41107.5</v>
      </c>
      <c r="CM33" s="329">
        <f>'BAR BB| Open rates'!CM33*0.87*0.9</f>
        <v>41107.5</v>
      </c>
      <c r="CN33" s="329">
        <f>'BAR BB| Open rates'!CN33*0.87*0.9</f>
        <v>41107.5</v>
      </c>
      <c r="CO33" s="329">
        <f>'BAR BB| Open rates'!CO33*0.87*0.9</f>
        <v>42830.1</v>
      </c>
      <c r="CP33" s="329">
        <f>'BAR BB| Open rates'!CP33*0.87*0.9</f>
        <v>42830.1</v>
      </c>
      <c r="CQ33" s="329">
        <f>'BAR BB| Open rates'!CQ33*0.87*0.9</f>
        <v>41107.5</v>
      </c>
      <c r="CR33" s="329">
        <f>'BAR BB| Open rates'!CR33*0.87*0.9</f>
        <v>41107.5</v>
      </c>
      <c r="CS33" s="329">
        <f>'BAR BB| Open rates'!CS33*0.87*0.9</f>
        <v>41107.5</v>
      </c>
      <c r="CT33" s="329">
        <f>'BAR BB| Open rates'!CT33*0.87*0.9</f>
        <v>41107.5</v>
      </c>
      <c r="CU33" s="329">
        <f>'BAR BB| Open rates'!CU33*0.87*0.9</f>
        <v>39776.400000000001</v>
      </c>
      <c r="CV33" s="329">
        <f>'BAR BB| Open rates'!CV33*0.87*0.9</f>
        <v>39776.400000000001</v>
      </c>
      <c r="CW33" s="329">
        <f>'BAR BB| Open rates'!CW33*0.87*0.9</f>
        <v>39776.400000000001</v>
      </c>
      <c r="CX33" s="329">
        <f>'BAR BB| Open rates'!CX33*0.87*0.9</f>
        <v>38210.400000000001</v>
      </c>
      <c r="CY33" s="329">
        <f>'BAR BB| Open rates'!CY33*0.87*0.9</f>
        <v>38210.400000000001</v>
      </c>
      <c r="CZ33" s="329">
        <f>'BAR BB| Open rates'!CZ33*0.87*0.9</f>
        <v>38210.400000000001</v>
      </c>
      <c r="DA33" s="329">
        <f>'BAR BB| Open rates'!DA33*0.87*0.9</f>
        <v>38210.400000000001</v>
      </c>
      <c r="DB33" s="329">
        <f>'BAR BB| Open rates'!DB33*0.87*0.9</f>
        <v>38210.400000000001</v>
      </c>
      <c r="DC33" s="329">
        <f>'BAR BB| Open rates'!DC33*0.87*0.9</f>
        <v>39776.400000000001</v>
      </c>
      <c r="DD33" s="329">
        <f>'BAR BB| Open rates'!DD33*0.87*0.9</f>
        <v>39776.400000000001</v>
      </c>
      <c r="DE33" s="329">
        <f>'BAR BB| Open rates'!DE33*0.87*0.9</f>
        <v>38210.400000000001</v>
      </c>
      <c r="DF33" s="329">
        <f>'BAR BB| Open rates'!DF33*0.87*0.9</f>
        <v>38210.400000000001</v>
      </c>
      <c r="DG33" s="329">
        <f>'BAR BB| Open rates'!DG33*0.87*0.9</f>
        <v>38210.400000000001</v>
      </c>
      <c r="DH33" s="329">
        <f>'BAR BB| Open rates'!DH33*0.87*0.9</f>
        <v>38210.400000000001</v>
      </c>
      <c r="DI33" s="329">
        <f>'BAR BB| Open rates'!DI33*0.87*0.9</f>
        <v>38210.400000000001</v>
      </c>
      <c r="DJ33" s="329">
        <f>'BAR BB| Open rates'!DJ33*0.87*0.9</f>
        <v>39776.400000000001</v>
      </c>
      <c r="DK33" s="329">
        <f>'BAR BB| Open rates'!DK33*0.87*0.9</f>
        <v>39776.400000000001</v>
      </c>
      <c r="DL33" s="329">
        <f>'BAR BB| Open rates'!DL33*0.87*0.9</f>
        <v>38210.400000000001</v>
      </c>
      <c r="DM33" s="329">
        <f>'BAR BB| Open rates'!DM33*0.87*0.9</f>
        <v>38210.400000000001</v>
      </c>
      <c r="DN33" s="329">
        <f>'BAR BB| Open rates'!DN33*0.87*0.9</f>
        <v>38210.400000000001</v>
      </c>
      <c r="DO33" s="329">
        <f>'BAR BB| Open rates'!DO33*0.87*0.9</f>
        <v>38210.400000000001</v>
      </c>
      <c r="DP33" s="329">
        <f>'BAR BB| Open rates'!DP33*0.87*0.9</f>
        <v>38210.400000000001</v>
      </c>
      <c r="DQ33" s="329">
        <f>'BAR BB| Open rates'!DQ33*0.87*0.9</f>
        <v>39776.400000000001</v>
      </c>
      <c r="DR33" s="329">
        <f>'BAR BB| Open rates'!DR33*0.87*0.9</f>
        <v>39776.400000000001</v>
      </c>
      <c r="DS33" s="329">
        <f>'BAR BB| Open rates'!DS33*0.87*0.9</f>
        <v>38210.400000000001</v>
      </c>
      <c r="DT33" s="329">
        <f>'BAR BB| Open rates'!DT33*0.87*0.9</f>
        <v>38210.400000000001</v>
      </c>
      <c r="DU33" s="329">
        <f>'BAR BB| Open rates'!DU33*0.87*0.9</f>
        <v>38210.400000000001</v>
      </c>
      <c r="DV33" s="329">
        <f>'BAR BB| Open rates'!DV33*0.87*0.9</f>
        <v>38210.400000000001</v>
      </c>
      <c r="DW33" s="329">
        <f>'BAR BB| Open rates'!DW33*0.87*0.9</f>
        <v>38210.400000000001</v>
      </c>
      <c r="DX33" s="329">
        <f>'BAR BB| Open rates'!DX33*0.87*0.9</f>
        <v>39776.400000000001</v>
      </c>
      <c r="DY33" s="329">
        <f>'BAR BB| Open rates'!DY33*0.87*0.9</f>
        <v>39776.400000000001</v>
      </c>
      <c r="DZ33" s="329">
        <f>'BAR BB| Open rates'!DZ33*0.87*0.9</f>
        <v>41107.5</v>
      </c>
      <c r="EA33" s="329">
        <f>'BAR BB| Open rates'!EA33*0.87*0.9</f>
        <v>41107.5</v>
      </c>
      <c r="EB33" s="329">
        <f>'BAR BB| Open rates'!EB33*0.87*0.9</f>
        <v>41107.5</v>
      </c>
      <c r="EC33" s="329">
        <f>'BAR BB| Open rates'!EC33*0.87*0.9</f>
        <v>42830.1</v>
      </c>
      <c r="ED33" s="329">
        <f>'BAR BB| Open rates'!ED33*0.87*0.9</f>
        <v>42830.1</v>
      </c>
      <c r="EE33" s="329">
        <f>'BAR BB| Open rates'!EE33*0.87*0.9</f>
        <v>42830.1</v>
      </c>
      <c r="EF33" s="329">
        <f>'BAR BB| Open rates'!EF33*0.87*0.9</f>
        <v>42830.1</v>
      </c>
      <c r="EG33" s="329">
        <f>'BAR BB| Open rates'!EG33*0.87*0.9</f>
        <v>37427.4</v>
      </c>
      <c r="EH33" s="329">
        <f>'BAR BB| Open rates'!EH33*0.87*0.9</f>
        <v>33512.400000000001</v>
      </c>
      <c r="EI33" s="329">
        <f>'BAR BB| Open rates'!EI33*0.87*0.9</f>
        <v>33512.400000000001</v>
      </c>
      <c r="EJ33" s="329">
        <f>'BAR BB| Open rates'!EJ33*0.87*0.9</f>
        <v>33512.400000000001</v>
      </c>
      <c r="EK33" s="329">
        <f>'BAR BB| Open rates'!EK33*0.87*0.9</f>
        <v>33512.400000000001</v>
      </c>
      <c r="EL33" s="329">
        <f>'BAR BB| Open rates'!EL33*0.87*0.9</f>
        <v>34295.4</v>
      </c>
      <c r="EM33" s="329">
        <f>'BAR BB| Open rates'!EM33*0.87*0.9</f>
        <v>34295.4</v>
      </c>
      <c r="EN33" s="329">
        <f>'BAR BB| Open rates'!EN33*0.87*0.9</f>
        <v>33512.400000000001</v>
      </c>
      <c r="EO33" s="329">
        <f>'BAR BB| Open rates'!EO33*0.87*0.9</f>
        <v>33512.400000000001</v>
      </c>
      <c r="EP33" s="329">
        <f>'BAR BB| Open rates'!EP33*0.87*0.9</f>
        <v>33512.400000000001</v>
      </c>
      <c r="EQ33" s="329">
        <f>'BAR BB| Open rates'!EQ33*0.87*0.9</f>
        <v>33512.400000000001</v>
      </c>
      <c r="ER33" s="329">
        <f>'BAR BB| Open rates'!ER33*0.87*0.9</f>
        <v>33512.400000000001</v>
      </c>
      <c r="ES33" s="329">
        <f>'BAR BB| Open rates'!ES33*0.87*0.9</f>
        <v>34295.4</v>
      </c>
      <c r="ET33" s="329">
        <f>'BAR BB| Open rates'!ET33*0.87*0.9</f>
        <v>34295.4</v>
      </c>
      <c r="EU33" s="329">
        <f>'BAR BB| Open rates'!EU33*0.87*0.9</f>
        <v>33512.400000000001</v>
      </c>
      <c r="EV33" s="329">
        <f>'BAR BB| Open rates'!EV33*0.87*0.9</f>
        <v>33512.400000000001</v>
      </c>
      <c r="EW33" s="329">
        <f>'BAR BB| Open rates'!EW33*0.87*0.9</f>
        <v>33512.400000000001</v>
      </c>
      <c r="EX33" s="329">
        <f>'BAR BB| Open rates'!EX33*0.87*0.9</f>
        <v>33512.400000000001</v>
      </c>
      <c r="EY33" s="329">
        <f>'BAR BB| Open rates'!EY33*0.87*0.9</f>
        <v>33512.400000000001</v>
      </c>
      <c r="EZ33" s="329">
        <f>'BAR BB| Open rates'!EZ33*0.87*0.9</f>
        <v>34295.4</v>
      </c>
      <c r="FA33" s="329">
        <f>'BAR BB| Open rates'!FA33*0.87*0.9</f>
        <v>34295.4</v>
      </c>
      <c r="FB33" s="329">
        <f>'BAR BB| Open rates'!FB33*0.87*0.9</f>
        <v>33512.400000000001</v>
      </c>
      <c r="FC33" s="329">
        <f>'BAR BB| Open rates'!FC33*0.87*0.9</f>
        <v>33512.400000000001</v>
      </c>
      <c r="FD33" s="329">
        <f>'BAR BB| Open rates'!FD33*0.87*0.9</f>
        <v>33512.400000000001</v>
      </c>
      <c r="FE33" s="329">
        <f>'BAR BB| Open rates'!FE33*0.87*0.9</f>
        <v>33512.400000000001</v>
      </c>
      <c r="FF33" s="329">
        <f>'BAR BB| Open rates'!FF33*0.87*0.9</f>
        <v>33512.400000000001</v>
      </c>
      <c r="FG33" s="329">
        <f>'BAR BB| Open rates'!FG33*0.87*0.9</f>
        <v>34295.4</v>
      </c>
      <c r="FH33" s="329">
        <f>'BAR BB| Open rates'!FH33*0.87*0.9</f>
        <v>34295.4</v>
      </c>
      <c r="FI33" s="329">
        <f>'BAR BB| Open rates'!FI33*0.87*0.9</f>
        <v>33512.400000000001</v>
      </c>
      <c r="FJ33" s="329">
        <f>'BAR BB| Open rates'!FJ33*0.87*0.9</f>
        <v>33512.400000000001</v>
      </c>
      <c r="FK33" s="329">
        <f>'BAR BB| Open rates'!FK33*0.87*0.9</f>
        <v>33512.400000000001</v>
      </c>
      <c r="FL33" s="329">
        <f>'BAR BB| Open rates'!FL33*0.87*0.9</f>
        <v>33512.400000000001</v>
      </c>
      <c r="FM33" s="329">
        <f>'BAR BB| Open rates'!FM33*0.87*0.9</f>
        <v>33512.400000000001</v>
      </c>
      <c r="FN33" s="329">
        <f>'BAR BB| Open rates'!FN33*0.87*0.9</f>
        <v>34295.4</v>
      </c>
      <c r="FO33" s="329">
        <f>'BAR BB| Open rates'!FO33*0.87*0.9</f>
        <v>34295.4</v>
      </c>
      <c r="FP33" s="329">
        <f>'BAR BB| Open rates'!FP33*0.87*0.9</f>
        <v>33512.400000000001</v>
      </c>
      <c r="FQ33" s="329">
        <f>'BAR BB| Open rates'!FQ33*0.87*0.9</f>
        <v>33512.400000000001</v>
      </c>
      <c r="FR33" s="329">
        <f>'BAR BB| Open rates'!FR33*0.87*0.9</f>
        <v>33512.400000000001</v>
      </c>
      <c r="FS33" s="329">
        <f>'BAR BB| Open rates'!FS33*0.87*0.9</f>
        <v>33512.400000000001</v>
      </c>
      <c r="FT33" s="329">
        <f>'BAR BB| Open rates'!FT33*0.87*0.9</f>
        <v>33512.400000000001</v>
      </c>
      <c r="FU33" s="329">
        <f>'BAR BB| Open rates'!FU33*0.87*0.9</f>
        <v>34295.4</v>
      </c>
      <c r="FV33" s="329">
        <f>'BAR BB| Open rates'!FV33*0.87*0.9</f>
        <v>34295.4</v>
      </c>
      <c r="FW33" s="329">
        <f>'BAR BB| Open rates'!FW33*0.87*0.9</f>
        <v>37192.5</v>
      </c>
      <c r="FX33" s="329">
        <f>'BAR BB| Open rates'!FX33*0.87*0.9</f>
        <v>37192.5</v>
      </c>
      <c r="FY33" s="329">
        <f>'BAR BB| Open rates'!FY33*0.87*0.9</f>
        <v>37192.5</v>
      </c>
      <c r="FZ33" s="329">
        <f>'BAR BB| Open rates'!FZ33*0.87*0.9</f>
        <v>37192.5</v>
      </c>
      <c r="GA33" s="329">
        <f>'BAR BB| Open rates'!GA33*0.87*0.9</f>
        <v>37192.5</v>
      </c>
      <c r="GB33" s="329">
        <f>'BAR BB| Open rates'!GB33*0.87*0.9</f>
        <v>38915.1</v>
      </c>
      <c r="GC33" s="329">
        <f>'BAR BB| Open rates'!GC33*0.87*0.9</f>
        <v>38915.1</v>
      </c>
      <c r="GD33" s="329">
        <f>'BAR BB| Open rates'!GD33*0.87*0.9</f>
        <v>38915.1</v>
      </c>
      <c r="GE33" s="329">
        <f>'BAR BB| Open rates'!GE33*0.87*0.9</f>
        <v>38915.1</v>
      </c>
    </row>
    <row r="34" spans="1:187" s="36" customFormat="1" ht="12" customHeight="1" x14ac:dyDescent="0.2">
      <c r="A34" s="237">
        <v>2</v>
      </c>
      <c r="B34" s="329">
        <f>'BAR BB| Open rates'!B34*0.87*0.9</f>
        <v>62248.5</v>
      </c>
      <c r="C34" s="329">
        <f>'BAR BB| Open rates'!C34*0.87*0.9</f>
        <v>62248.5</v>
      </c>
      <c r="D34" s="329">
        <f>'BAR BB| Open rates'!D34*0.87*0.9</f>
        <v>60134.400000000001</v>
      </c>
      <c r="E34" s="329">
        <f>'BAR BB| Open rates'!E34*0.87*0.9</f>
        <v>60134.400000000001</v>
      </c>
      <c r="F34" s="329">
        <f>'BAR BB| Open rates'!F34*0.87*0.9</f>
        <v>58411.8</v>
      </c>
      <c r="G34" s="329">
        <f>'BAR BB| Open rates'!G34*0.87*0.9</f>
        <v>60134.400000000001</v>
      </c>
      <c r="H34" s="329">
        <f>'BAR BB| Open rates'!H34*0.87*0.9</f>
        <v>60134.400000000001</v>
      </c>
      <c r="I34" s="329">
        <f>'BAR BB| Open rates'!I34*0.87*0.9</f>
        <v>61700.4</v>
      </c>
      <c r="J34" s="329">
        <f>'BAR BB| Open rates'!J34*0.87*0.9</f>
        <v>61700.4</v>
      </c>
      <c r="K34" s="329">
        <f>'BAR BB| Open rates'!K34*0.87*0.9</f>
        <v>60134.400000000001</v>
      </c>
      <c r="L34" s="329">
        <f>'BAR BB| Open rates'!L34*0.87*0.9</f>
        <v>60134.400000000001</v>
      </c>
      <c r="M34" s="329">
        <f>'BAR BB| Open rates'!M34*0.87*0.9</f>
        <v>60134.400000000001</v>
      </c>
      <c r="N34" s="329">
        <f>'BAR BB| Open rates'!N34*0.87*0.9</f>
        <v>60134.400000000001</v>
      </c>
      <c r="O34" s="329">
        <f>'BAR BB| Open rates'!O34*0.87*0.9</f>
        <v>60134.400000000001</v>
      </c>
      <c r="P34" s="329">
        <f>'BAR BB| Open rates'!P34*0.87*0.9</f>
        <v>61700.4</v>
      </c>
      <c r="Q34" s="329">
        <f>'BAR BB| Open rates'!Q34*0.87*0.9</f>
        <v>61700.4</v>
      </c>
      <c r="R34" s="329">
        <f>'BAR BB| Open rates'!R34*0.87*0.9</f>
        <v>61700.4</v>
      </c>
      <c r="S34" s="329">
        <f>'BAR BB| Open rates'!S34*0.87*0.9</f>
        <v>61700.4</v>
      </c>
      <c r="T34" s="329">
        <f>'BAR BB| Open rates'!T34*0.87*0.9</f>
        <v>61700.4</v>
      </c>
      <c r="U34" s="329">
        <f>'BAR BB| Open rates'!U34*0.87*0.9</f>
        <v>61700.4</v>
      </c>
      <c r="V34" s="329">
        <f>'BAR BB| Open rates'!V34*0.87*0.9</f>
        <v>61700.4</v>
      </c>
      <c r="W34" s="329">
        <f>'BAR BB| Open rates'!W34*0.87*0.9</f>
        <v>63266.400000000001</v>
      </c>
      <c r="X34" s="329">
        <f>'BAR BB| Open rates'!X34*0.87*0.9</f>
        <v>63266.400000000001</v>
      </c>
      <c r="Y34" s="329">
        <f>'BAR BB| Open rates'!Y34*0.87*0.9</f>
        <v>61700.4</v>
      </c>
      <c r="Z34" s="329">
        <f>'BAR BB| Open rates'!Z34*0.87*0.9</f>
        <v>61700.4</v>
      </c>
      <c r="AA34" s="329">
        <f>'BAR BB| Open rates'!AA34*0.87*0.9</f>
        <v>61700.4</v>
      </c>
      <c r="AB34" s="329">
        <f>'BAR BB| Open rates'!AB34*0.87*0.9</f>
        <v>61700.4</v>
      </c>
      <c r="AC34" s="329">
        <f>'BAR BB| Open rates'!AC34*0.87*0.9</f>
        <v>61700.4</v>
      </c>
      <c r="AD34" s="329">
        <f>'BAR BB| Open rates'!AD34*0.87*0.9</f>
        <v>63266.400000000001</v>
      </c>
      <c r="AE34" s="329">
        <f>'BAR BB| Open rates'!AE34*0.87*0.9</f>
        <v>63266.400000000001</v>
      </c>
      <c r="AF34" s="329">
        <f>'BAR BB| Open rates'!AF34*0.87*0.9</f>
        <v>61700.4</v>
      </c>
      <c r="AG34" s="329">
        <f>'BAR BB| Open rates'!AG34*0.87*0.9</f>
        <v>61700.4</v>
      </c>
      <c r="AH34" s="329">
        <f>'BAR BB| Open rates'!AH34*0.87*0.9</f>
        <v>61700.4</v>
      </c>
      <c r="AI34" s="329">
        <f>'BAR BB| Open rates'!AI34*0.87*0.9</f>
        <v>61700.4</v>
      </c>
      <c r="AJ34" s="329">
        <f>'BAR BB| Open rates'!AJ34*0.87*0.9</f>
        <v>61700.4</v>
      </c>
      <c r="AK34" s="329">
        <f>'BAR BB| Open rates'!AK34*0.87*0.9</f>
        <v>63266.400000000001</v>
      </c>
      <c r="AL34" s="329">
        <f>'BAR BB| Open rates'!AL34*0.87*0.9</f>
        <v>63266.400000000001</v>
      </c>
      <c r="AM34" s="329">
        <f>'BAR BB| Open rates'!AM34*0.87*0.9</f>
        <v>61700.4</v>
      </c>
      <c r="AN34" s="329">
        <f>'BAR BB| Open rates'!AN34*0.87*0.9</f>
        <v>61700.4</v>
      </c>
      <c r="AO34" s="329">
        <f>'BAR BB| Open rates'!AO34*0.87*0.9</f>
        <v>61700.4</v>
      </c>
      <c r="AP34" s="329">
        <f>'BAR BB| Open rates'!AP34*0.87*0.9</f>
        <v>61700.4</v>
      </c>
      <c r="AQ34" s="329">
        <f>'BAR BB| Open rates'!AQ34*0.87*0.9</f>
        <v>61700.4</v>
      </c>
      <c r="AR34" s="329">
        <f>'BAR BB| Open rates'!AR34*0.87*0.9</f>
        <v>63266.400000000001</v>
      </c>
      <c r="AS34" s="329">
        <f>'BAR BB| Open rates'!AS34*0.87*0.9</f>
        <v>63266.400000000001</v>
      </c>
      <c r="AT34" s="329">
        <f>'BAR BB| Open rates'!AT34*0.87*0.9</f>
        <v>61700.4</v>
      </c>
      <c r="AU34" s="329">
        <f>'BAR BB| Open rates'!AU34*0.87*0.9</f>
        <v>61700.4</v>
      </c>
      <c r="AV34" s="329">
        <f>'BAR BB| Open rates'!AV34*0.87*0.9</f>
        <v>61700.4</v>
      </c>
      <c r="AW34" s="329">
        <f>'BAR BB| Open rates'!AW34*0.87*0.9</f>
        <v>61700.4</v>
      </c>
      <c r="AX34" s="329">
        <f>'BAR BB| Open rates'!AX34*0.87*0.9</f>
        <v>61700.4</v>
      </c>
      <c r="AY34" s="329">
        <f>'BAR BB| Open rates'!AY34*0.87*0.9</f>
        <v>63266.400000000001</v>
      </c>
      <c r="AZ34" s="329">
        <f>'BAR BB| Open rates'!AZ34*0.87*0.9</f>
        <v>63266.400000000001</v>
      </c>
      <c r="BA34" s="329">
        <f>'BAR BB| Open rates'!BA34*0.87*0.9</f>
        <v>61700.4</v>
      </c>
      <c r="BB34" s="329">
        <f>'BAR BB| Open rates'!BB34*0.87*0.9</f>
        <v>61700.4</v>
      </c>
      <c r="BC34" s="329">
        <f>'BAR BB| Open rates'!BC34*0.87*0.9</f>
        <v>61700.4</v>
      </c>
      <c r="BD34" s="329">
        <f>'BAR BB| Open rates'!BD34*0.87*0.9</f>
        <v>61700.4</v>
      </c>
      <c r="BE34" s="329">
        <f>'BAR BB| Open rates'!BE34*0.87*0.9</f>
        <v>61700.4</v>
      </c>
      <c r="BF34" s="329">
        <f>'BAR BB| Open rates'!BF34*0.87*0.9</f>
        <v>63266.400000000001</v>
      </c>
      <c r="BG34" s="329">
        <f>'BAR BB| Open rates'!BG34*0.87*0.9</f>
        <v>63266.400000000001</v>
      </c>
      <c r="BH34" s="329">
        <f>'BAR BB| Open rates'!BH34*0.87*0.9</f>
        <v>59194.8</v>
      </c>
      <c r="BI34" s="329">
        <f>'BAR BB| Open rates'!BI34*0.87*0.9</f>
        <v>59194.8</v>
      </c>
      <c r="BJ34" s="329">
        <f>'BAR BB| Open rates'!BJ34*0.87*0.9</f>
        <v>59194.8</v>
      </c>
      <c r="BK34" s="329">
        <f>'BAR BB| Open rates'!BK34*0.87*0.9</f>
        <v>59194.8</v>
      </c>
      <c r="BL34" s="329">
        <f>'BAR BB| Open rates'!BL34*0.87*0.9</f>
        <v>59194.8</v>
      </c>
      <c r="BM34" s="329">
        <f>'BAR BB| Open rates'!BM34*0.87*0.9</f>
        <v>60134.400000000001</v>
      </c>
      <c r="BN34" s="329">
        <f>'BAR BB| Open rates'!BN34*0.87*0.9</f>
        <v>60134.400000000001</v>
      </c>
      <c r="BO34" s="329">
        <f>'BAR BB| Open rates'!BO34*0.87*0.9</f>
        <v>58411.8</v>
      </c>
      <c r="BP34" s="329">
        <f>'BAR BB| Open rates'!BP34*0.87*0.9</f>
        <v>58411.8</v>
      </c>
      <c r="BQ34" s="329">
        <f>'BAR BB| Open rates'!BQ34*0.87*0.9</f>
        <v>45179.1</v>
      </c>
      <c r="BR34" s="329">
        <f>'BAR BB| Open rates'!BR34*0.87*0.9</f>
        <v>45179.1</v>
      </c>
      <c r="BS34" s="329">
        <f>'BAR BB| Open rates'!BS34*0.87*0.9</f>
        <v>45179.1</v>
      </c>
      <c r="BT34" s="329">
        <f>'BAR BB| Open rates'!BT34*0.87*0.9</f>
        <v>45179.1</v>
      </c>
      <c r="BU34" s="329">
        <f>'BAR BB| Open rates'!BU34*0.87*0.9</f>
        <v>45179.1</v>
      </c>
      <c r="BV34" s="329">
        <f>'BAR BB| Open rates'!BV34*0.87*0.9</f>
        <v>43456.5</v>
      </c>
      <c r="BW34" s="329">
        <f>'BAR BB| Open rates'!BW34*0.87*0.9</f>
        <v>43456.5</v>
      </c>
      <c r="BX34" s="329">
        <f>'BAR BB| Open rates'!BX34*0.87*0.9</f>
        <v>43456.5</v>
      </c>
      <c r="BY34" s="329">
        <f>'BAR BB| Open rates'!BY34*0.87*0.9</f>
        <v>43456.5</v>
      </c>
      <c r="BZ34" s="329">
        <f>'BAR BB| Open rates'!BZ34*0.87*0.9</f>
        <v>43456.5</v>
      </c>
      <c r="CA34" s="329">
        <f>'BAR BB| Open rates'!CA34*0.87*0.9</f>
        <v>45179.1</v>
      </c>
      <c r="CB34" s="329">
        <f>'BAR BB| Open rates'!CB34*0.87*0.9</f>
        <v>45179.1</v>
      </c>
      <c r="CC34" s="329">
        <f>'BAR BB| Open rates'!CC34*0.87*0.9</f>
        <v>43456.5</v>
      </c>
      <c r="CD34" s="329">
        <f>'BAR BB| Open rates'!CD34*0.87*0.9</f>
        <v>43456.5</v>
      </c>
      <c r="CE34" s="329">
        <f>'BAR BB| Open rates'!CE34*0.87*0.9</f>
        <v>43456.5</v>
      </c>
      <c r="CF34" s="329">
        <f>'BAR BB| Open rates'!CF34*0.87*0.9</f>
        <v>43456.5</v>
      </c>
      <c r="CG34" s="329">
        <f>'BAR BB| Open rates'!CG34*0.87*0.9</f>
        <v>43456.5</v>
      </c>
      <c r="CH34" s="329">
        <f>'BAR BB| Open rates'!CH34*0.87*0.9</f>
        <v>45179.1</v>
      </c>
      <c r="CI34" s="329">
        <f>'BAR BB| Open rates'!CI34*0.87*0.9</f>
        <v>45179.1</v>
      </c>
      <c r="CJ34" s="329">
        <f>'BAR BB| Open rates'!CJ34*0.87*0.9</f>
        <v>43456.5</v>
      </c>
      <c r="CK34" s="329">
        <f>'BAR BB| Open rates'!CK34*0.87*0.9</f>
        <v>43456.5</v>
      </c>
      <c r="CL34" s="329">
        <f>'BAR BB| Open rates'!CL34*0.87*0.9</f>
        <v>43456.5</v>
      </c>
      <c r="CM34" s="329">
        <f>'BAR BB| Open rates'!CM34*0.87*0.9</f>
        <v>43456.5</v>
      </c>
      <c r="CN34" s="329">
        <f>'BAR BB| Open rates'!CN34*0.87*0.9</f>
        <v>43456.5</v>
      </c>
      <c r="CO34" s="329">
        <f>'BAR BB| Open rates'!CO34*0.87*0.9</f>
        <v>45179.1</v>
      </c>
      <c r="CP34" s="329">
        <f>'BAR BB| Open rates'!CP34*0.87*0.9</f>
        <v>45179.1</v>
      </c>
      <c r="CQ34" s="329">
        <f>'BAR BB| Open rates'!CQ34*0.87*0.9</f>
        <v>43456.5</v>
      </c>
      <c r="CR34" s="329">
        <f>'BAR BB| Open rates'!CR34*0.87*0.9</f>
        <v>43456.5</v>
      </c>
      <c r="CS34" s="329">
        <f>'BAR BB| Open rates'!CS34*0.87*0.9</f>
        <v>43456.5</v>
      </c>
      <c r="CT34" s="329">
        <f>'BAR BB| Open rates'!CT34*0.87*0.9</f>
        <v>43456.5</v>
      </c>
      <c r="CU34" s="329">
        <f>'BAR BB| Open rates'!CU34*0.87*0.9</f>
        <v>42125.4</v>
      </c>
      <c r="CV34" s="329">
        <f>'BAR BB| Open rates'!CV34*0.87*0.9</f>
        <v>42125.4</v>
      </c>
      <c r="CW34" s="329">
        <f>'BAR BB| Open rates'!CW34*0.87*0.9</f>
        <v>42125.4</v>
      </c>
      <c r="CX34" s="329">
        <f>'BAR BB| Open rates'!CX34*0.87*0.9</f>
        <v>40559.4</v>
      </c>
      <c r="CY34" s="329">
        <f>'BAR BB| Open rates'!CY34*0.87*0.9</f>
        <v>40559.4</v>
      </c>
      <c r="CZ34" s="329">
        <f>'BAR BB| Open rates'!CZ34*0.87*0.9</f>
        <v>40559.4</v>
      </c>
      <c r="DA34" s="329">
        <f>'BAR BB| Open rates'!DA34*0.87*0.9</f>
        <v>40559.4</v>
      </c>
      <c r="DB34" s="329">
        <f>'BAR BB| Open rates'!DB34*0.87*0.9</f>
        <v>40559.4</v>
      </c>
      <c r="DC34" s="329">
        <f>'BAR BB| Open rates'!DC34*0.87*0.9</f>
        <v>42125.4</v>
      </c>
      <c r="DD34" s="329">
        <f>'BAR BB| Open rates'!DD34*0.87*0.9</f>
        <v>42125.4</v>
      </c>
      <c r="DE34" s="329">
        <f>'BAR BB| Open rates'!DE34*0.87*0.9</f>
        <v>40559.4</v>
      </c>
      <c r="DF34" s="329">
        <f>'BAR BB| Open rates'!DF34*0.87*0.9</f>
        <v>40559.4</v>
      </c>
      <c r="DG34" s="329">
        <f>'BAR BB| Open rates'!DG34*0.87*0.9</f>
        <v>40559.4</v>
      </c>
      <c r="DH34" s="329">
        <f>'BAR BB| Open rates'!DH34*0.87*0.9</f>
        <v>40559.4</v>
      </c>
      <c r="DI34" s="329">
        <f>'BAR BB| Open rates'!DI34*0.87*0.9</f>
        <v>40559.4</v>
      </c>
      <c r="DJ34" s="329">
        <f>'BAR BB| Open rates'!DJ34*0.87*0.9</f>
        <v>42125.4</v>
      </c>
      <c r="DK34" s="329">
        <f>'BAR BB| Open rates'!DK34*0.87*0.9</f>
        <v>42125.4</v>
      </c>
      <c r="DL34" s="329">
        <f>'BAR BB| Open rates'!DL34*0.87*0.9</f>
        <v>40559.4</v>
      </c>
      <c r="DM34" s="329">
        <f>'BAR BB| Open rates'!DM34*0.87*0.9</f>
        <v>40559.4</v>
      </c>
      <c r="DN34" s="329">
        <f>'BAR BB| Open rates'!DN34*0.87*0.9</f>
        <v>40559.4</v>
      </c>
      <c r="DO34" s="329">
        <f>'BAR BB| Open rates'!DO34*0.87*0.9</f>
        <v>40559.4</v>
      </c>
      <c r="DP34" s="329">
        <f>'BAR BB| Open rates'!DP34*0.87*0.9</f>
        <v>40559.4</v>
      </c>
      <c r="DQ34" s="329">
        <f>'BAR BB| Open rates'!DQ34*0.87*0.9</f>
        <v>42125.4</v>
      </c>
      <c r="DR34" s="329">
        <f>'BAR BB| Open rates'!DR34*0.87*0.9</f>
        <v>42125.4</v>
      </c>
      <c r="DS34" s="329">
        <f>'BAR BB| Open rates'!DS34*0.87*0.9</f>
        <v>40559.4</v>
      </c>
      <c r="DT34" s="329">
        <f>'BAR BB| Open rates'!DT34*0.87*0.9</f>
        <v>40559.4</v>
      </c>
      <c r="DU34" s="329">
        <f>'BAR BB| Open rates'!DU34*0.87*0.9</f>
        <v>40559.4</v>
      </c>
      <c r="DV34" s="329">
        <f>'BAR BB| Open rates'!DV34*0.87*0.9</f>
        <v>40559.4</v>
      </c>
      <c r="DW34" s="329">
        <f>'BAR BB| Open rates'!DW34*0.87*0.9</f>
        <v>40559.4</v>
      </c>
      <c r="DX34" s="329">
        <f>'BAR BB| Open rates'!DX34*0.87*0.9</f>
        <v>42125.4</v>
      </c>
      <c r="DY34" s="329">
        <f>'BAR BB| Open rates'!DY34*0.87*0.9</f>
        <v>42125.4</v>
      </c>
      <c r="DZ34" s="329">
        <f>'BAR BB| Open rates'!DZ34*0.87*0.9</f>
        <v>43456.5</v>
      </c>
      <c r="EA34" s="329">
        <f>'BAR BB| Open rates'!EA34*0.87*0.9</f>
        <v>43456.5</v>
      </c>
      <c r="EB34" s="329">
        <f>'BAR BB| Open rates'!EB34*0.87*0.9</f>
        <v>43456.5</v>
      </c>
      <c r="EC34" s="329">
        <f>'BAR BB| Open rates'!EC34*0.87*0.9</f>
        <v>45179.1</v>
      </c>
      <c r="ED34" s="329">
        <f>'BAR BB| Open rates'!ED34*0.87*0.9</f>
        <v>45179.1</v>
      </c>
      <c r="EE34" s="329">
        <f>'BAR BB| Open rates'!EE34*0.87*0.9</f>
        <v>45179.1</v>
      </c>
      <c r="EF34" s="329">
        <f>'BAR BB| Open rates'!EF34*0.87*0.9</f>
        <v>45179.1</v>
      </c>
      <c r="EG34" s="329">
        <f>'BAR BB| Open rates'!EG34*0.87*0.9</f>
        <v>39776.400000000001</v>
      </c>
      <c r="EH34" s="329">
        <f>'BAR BB| Open rates'!EH34*0.87*0.9</f>
        <v>35861.4</v>
      </c>
      <c r="EI34" s="329">
        <f>'BAR BB| Open rates'!EI34*0.87*0.9</f>
        <v>35861.4</v>
      </c>
      <c r="EJ34" s="329">
        <f>'BAR BB| Open rates'!EJ34*0.87*0.9</f>
        <v>35861.4</v>
      </c>
      <c r="EK34" s="329">
        <f>'BAR BB| Open rates'!EK34*0.87*0.9</f>
        <v>35861.4</v>
      </c>
      <c r="EL34" s="329">
        <f>'BAR BB| Open rates'!EL34*0.87*0.9</f>
        <v>36644.400000000001</v>
      </c>
      <c r="EM34" s="329">
        <f>'BAR BB| Open rates'!EM34*0.87*0.9</f>
        <v>36644.400000000001</v>
      </c>
      <c r="EN34" s="329">
        <f>'BAR BB| Open rates'!EN34*0.87*0.9</f>
        <v>35861.4</v>
      </c>
      <c r="EO34" s="329">
        <f>'BAR BB| Open rates'!EO34*0.87*0.9</f>
        <v>35861.4</v>
      </c>
      <c r="EP34" s="329">
        <f>'BAR BB| Open rates'!EP34*0.87*0.9</f>
        <v>35861.4</v>
      </c>
      <c r="EQ34" s="329">
        <f>'BAR BB| Open rates'!EQ34*0.87*0.9</f>
        <v>35861.4</v>
      </c>
      <c r="ER34" s="329">
        <f>'BAR BB| Open rates'!ER34*0.87*0.9</f>
        <v>35861.4</v>
      </c>
      <c r="ES34" s="329">
        <f>'BAR BB| Open rates'!ES34*0.87*0.9</f>
        <v>36644.400000000001</v>
      </c>
      <c r="ET34" s="329">
        <f>'BAR BB| Open rates'!ET34*0.87*0.9</f>
        <v>36644.400000000001</v>
      </c>
      <c r="EU34" s="329">
        <f>'BAR BB| Open rates'!EU34*0.87*0.9</f>
        <v>35861.4</v>
      </c>
      <c r="EV34" s="329">
        <f>'BAR BB| Open rates'!EV34*0.87*0.9</f>
        <v>35861.4</v>
      </c>
      <c r="EW34" s="329">
        <f>'BAR BB| Open rates'!EW34*0.87*0.9</f>
        <v>35861.4</v>
      </c>
      <c r="EX34" s="329">
        <f>'BAR BB| Open rates'!EX34*0.87*0.9</f>
        <v>35861.4</v>
      </c>
      <c r="EY34" s="329">
        <f>'BAR BB| Open rates'!EY34*0.87*0.9</f>
        <v>35861.4</v>
      </c>
      <c r="EZ34" s="329">
        <f>'BAR BB| Open rates'!EZ34*0.87*0.9</f>
        <v>36644.400000000001</v>
      </c>
      <c r="FA34" s="329">
        <f>'BAR BB| Open rates'!FA34*0.87*0.9</f>
        <v>36644.400000000001</v>
      </c>
      <c r="FB34" s="329">
        <f>'BAR BB| Open rates'!FB34*0.87*0.9</f>
        <v>35861.4</v>
      </c>
      <c r="FC34" s="329">
        <f>'BAR BB| Open rates'!FC34*0.87*0.9</f>
        <v>35861.4</v>
      </c>
      <c r="FD34" s="329">
        <f>'BAR BB| Open rates'!FD34*0.87*0.9</f>
        <v>35861.4</v>
      </c>
      <c r="FE34" s="329">
        <f>'BAR BB| Open rates'!FE34*0.87*0.9</f>
        <v>35861.4</v>
      </c>
      <c r="FF34" s="329">
        <f>'BAR BB| Open rates'!FF34*0.87*0.9</f>
        <v>35861.4</v>
      </c>
      <c r="FG34" s="329">
        <f>'BAR BB| Open rates'!FG34*0.87*0.9</f>
        <v>36644.400000000001</v>
      </c>
      <c r="FH34" s="329">
        <f>'BAR BB| Open rates'!FH34*0.87*0.9</f>
        <v>36644.400000000001</v>
      </c>
      <c r="FI34" s="329">
        <f>'BAR BB| Open rates'!FI34*0.87*0.9</f>
        <v>35861.4</v>
      </c>
      <c r="FJ34" s="329">
        <f>'BAR BB| Open rates'!FJ34*0.87*0.9</f>
        <v>35861.4</v>
      </c>
      <c r="FK34" s="329">
        <f>'BAR BB| Open rates'!FK34*0.87*0.9</f>
        <v>35861.4</v>
      </c>
      <c r="FL34" s="329">
        <f>'BAR BB| Open rates'!FL34*0.87*0.9</f>
        <v>35861.4</v>
      </c>
      <c r="FM34" s="329">
        <f>'BAR BB| Open rates'!FM34*0.87*0.9</f>
        <v>35861.4</v>
      </c>
      <c r="FN34" s="329">
        <f>'BAR BB| Open rates'!FN34*0.87*0.9</f>
        <v>36644.400000000001</v>
      </c>
      <c r="FO34" s="329">
        <f>'BAR BB| Open rates'!FO34*0.87*0.9</f>
        <v>36644.400000000001</v>
      </c>
      <c r="FP34" s="329">
        <f>'BAR BB| Open rates'!FP34*0.87*0.9</f>
        <v>35861.4</v>
      </c>
      <c r="FQ34" s="329">
        <f>'BAR BB| Open rates'!FQ34*0.87*0.9</f>
        <v>35861.4</v>
      </c>
      <c r="FR34" s="329">
        <f>'BAR BB| Open rates'!FR34*0.87*0.9</f>
        <v>35861.4</v>
      </c>
      <c r="FS34" s="329">
        <f>'BAR BB| Open rates'!FS34*0.87*0.9</f>
        <v>35861.4</v>
      </c>
      <c r="FT34" s="329">
        <f>'BAR BB| Open rates'!FT34*0.87*0.9</f>
        <v>35861.4</v>
      </c>
      <c r="FU34" s="329">
        <f>'BAR BB| Open rates'!FU34*0.87*0.9</f>
        <v>36644.400000000001</v>
      </c>
      <c r="FV34" s="329">
        <f>'BAR BB| Open rates'!FV34*0.87*0.9</f>
        <v>36644.400000000001</v>
      </c>
      <c r="FW34" s="329">
        <f>'BAR BB| Open rates'!FW34*0.87*0.9</f>
        <v>39541.5</v>
      </c>
      <c r="FX34" s="329">
        <f>'BAR BB| Open rates'!FX34*0.87*0.9</f>
        <v>39541.5</v>
      </c>
      <c r="FY34" s="329">
        <f>'BAR BB| Open rates'!FY34*0.87*0.9</f>
        <v>39541.5</v>
      </c>
      <c r="FZ34" s="329">
        <f>'BAR BB| Open rates'!FZ34*0.87*0.9</f>
        <v>39541.5</v>
      </c>
      <c r="GA34" s="329">
        <f>'BAR BB| Open rates'!GA34*0.87*0.9</f>
        <v>39541.5</v>
      </c>
      <c r="GB34" s="329">
        <f>'BAR BB| Open rates'!GB34*0.87*0.9</f>
        <v>41264.1</v>
      </c>
      <c r="GC34" s="329">
        <f>'BAR BB| Open rates'!GC34*0.87*0.9</f>
        <v>41264.1</v>
      </c>
      <c r="GD34" s="329">
        <f>'BAR BB| Open rates'!GD34*0.87*0.9</f>
        <v>41264.1</v>
      </c>
      <c r="GE34" s="329">
        <f>'BAR BB| Open rates'!GE34*0.87*0.9</f>
        <v>41264.1</v>
      </c>
    </row>
    <row r="35" spans="1:187" s="36" customFormat="1" ht="12" customHeight="1" x14ac:dyDescent="0.2">
      <c r="A35" s="237">
        <v>3</v>
      </c>
      <c r="B35" s="329">
        <f>'BAR BB| Open rates'!B35*0.87*0.9</f>
        <v>64597.5</v>
      </c>
      <c r="C35" s="329">
        <f>'BAR BB| Open rates'!C35*0.87*0.9</f>
        <v>64597.5</v>
      </c>
      <c r="D35" s="329">
        <f>'BAR BB| Open rates'!D35*0.87*0.9</f>
        <v>62483.4</v>
      </c>
      <c r="E35" s="329">
        <f>'BAR BB| Open rates'!E35*0.87*0.9</f>
        <v>62483.4</v>
      </c>
      <c r="F35" s="329">
        <f>'BAR BB| Open rates'!F35*0.87*0.9</f>
        <v>60760.800000000003</v>
      </c>
      <c r="G35" s="329">
        <f>'BAR BB| Open rates'!G35*0.87*0.9</f>
        <v>62483.4</v>
      </c>
      <c r="H35" s="329">
        <f>'BAR BB| Open rates'!H35*0.87*0.9</f>
        <v>62483.4</v>
      </c>
      <c r="I35" s="329">
        <f>'BAR BB| Open rates'!I35*0.87*0.9</f>
        <v>64049.4</v>
      </c>
      <c r="J35" s="329">
        <f>'BAR BB| Open rates'!J35*0.87*0.9</f>
        <v>64049.4</v>
      </c>
      <c r="K35" s="329">
        <f>'BAR BB| Open rates'!K35*0.87*0.9</f>
        <v>62483.4</v>
      </c>
      <c r="L35" s="329">
        <f>'BAR BB| Open rates'!L35*0.87*0.9</f>
        <v>62483.4</v>
      </c>
      <c r="M35" s="329">
        <f>'BAR BB| Open rates'!M35*0.87*0.9</f>
        <v>62483.4</v>
      </c>
      <c r="N35" s="329">
        <f>'BAR BB| Open rates'!N35*0.87*0.9</f>
        <v>62483.4</v>
      </c>
      <c r="O35" s="329">
        <f>'BAR BB| Open rates'!O35*0.87*0.9</f>
        <v>62483.4</v>
      </c>
      <c r="P35" s="329">
        <f>'BAR BB| Open rates'!P35*0.87*0.9</f>
        <v>64049.4</v>
      </c>
      <c r="Q35" s="329">
        <f>'BAR BB| Open rates'!Q35*0.87*0.9</f>
        <v>64049.4</v>
      </c>
      <c r="R35" s="329">
        <f>'BAR BB| Open rates'!R35*0.87*0.9</f>
        <v>64049.4</v>
      </c>
      <c r="S35" s="329">
        <f>'BAR BB| Open rates'!S35*0.87*0.9</f>
        <v>64049.4</v>
      </c>
      <c r="T35" s="329">
        <f>'BAR BB| Open rates'!T35*0.87*0.9</f>
        <v>64049.4</v>
      </c>
      <c r="U35" s="329">
        <f>'BAR BB| Open rates'!U35*0.87*0.9</f>
        <v>64049.4</v>
      </c>
      <c r="V35" s="329">
        <f>'BAR BB| Open rates'!V35*0.87*0.9</f>
        <v>64049.4</v>
      </c>
      <c r="W35" s="329">
        <f>'BAR BB| Open rates'!W35*0.87*0.9</f>
        <v>65615.400000000009</v>
      </c>
      <c r="X35" s="329">
        <f>'BAR BB| Open rates'!X35*0.87*0.9</f>
        <v>65615.400000000009</v>
      </c>
      <c r="Y35" s="329">
        <f>'BAR BB| Open rates'!Y35*0.87*0.9</f>
        <v>64049.4</v>
      </c>
      <c r="Z35" s="329">
        <f>'BAR BB| Open rates'!Z35*0.87*0.9</f>
        <v>64049.4</v>
      </c>
      <c r="AA35" s="329">
        <f>'BAR BB| Open rates'!AA35*0.87*0.9</f>
        <v>64049.4</v>
      </c>
      <c r="AB35" s="329">
        <f>'BAR BB| Open rates'!AB35*0.87*0.9</f>
        <v>64049.4</v>
      </c>
      <c r="AC35" s="329">
        <f>'BAR BB| Open rates'!AC35*0.87*0.9</f>
        <v>64049.4</v>
      </c>
      <c r="AD35" s="329">
        <f>'BAR BB| Open rates'!AD35*0.87*0.9</f>
        <v>65615.400000000009</v>
      </c>
      <c r="AE35" s="329">
        <f>'BAR BB| Open rates'!AE35*0.87*0.9</f>
        <v>65615.400000000009</v>
      </c>
      <c r="AF35" s="329">
        <f>'BAR BB| Open rates'!AF35*0.87*0.9</f>
        <v>64049.4</v>
      </c>
      <c r="AG35" s="329">
        <f>'BAR BB| Open rates'!AG35*0.87*0.9</f>
        <v>64049.4</v>
      </c>
      <c r="AH35" s="329">
        <f>'BAR BB| Open rates'!AH35*0.87*0.9</f>
        <v>64049.4</v>
      </c>
      <c r="AI35" s="329">
        <f>'BAR BB| Open rates'!AI35*0.87*0.9</f>
        <v>64049.4</v>
      </c>
      <c r="AJ35" s="329">
        <f>'BAR BB| Open rates'!AJ35*0.87*0.9</f>
        <v>64049.4</v>
      </c>
      <c r="AK35" s="329">
        <f>'BAR BB| Open rates'!AK35*0.87*0.9</f>
        <v>65615.400000000009</v>
      </c>
      <c r="AL35" s="329">
        <f>'BAR BB| Open rates'!AL35*0.87*0.9</f>
        <v>65615.400000000009</v>
      </c>
      <c r="AM35" s="329">
        <f>'BAR BB| Open rates'!AM35*0.87*0.9</f>
        <v>64049.4</v>
      </c>
      <c r="AN35" s="329">
        <f>'BAR BB| Open rates'!AN35*0.87*0.9</f>
        <v>64049.4</v>
      </c>
      <c r="AO35" s="329">
        <f>'BAR BB| Open rates'!AO35*0.87*0.9</f>
        <v>64049.4</v>
      </c>
      <c r="AP35" s="329">
        <f>'BAR BB| Open rates'!AP35*0.87*0.9</f>
        <v>64049.4</v>
      </c>
      <c r="AQ35" s="329">
        <f>'BAR BB| Open rates'!AQ35*0.87*0.9</f>
        <v>64049.4</v>
      </c>
      <c r="AR35" s="329">
        <f>'BAR BB| Open rates'!AR35*0.87*0.9</f>
        <v>65615.400000000009</v>
      </c>
      <c r="AS35" s="329">
        <f>'BAR BB| Open rates'!AS35*0.87*0.9</f>
        <v>65615.400000000009</v>
      </c>
      <c r="AT35" s="329">
        <f>'BAR BB| Open rates'!AT35*0.87*0.9</f>
        <v>64049.4</v>
      </c>
      <c r="AU35" s="329">
        <f>'BAR BB| Open rates'!AU35*0.87*0.9</f>
        <v>64049.4</v>
      </c>
      <c r="AV35" s="329">
        <f>'BAR BB| Open rates'!AV35*0.87*0.9</f>
        <v>64049.4</v>
      </c>
      <c r="AW35" s="329">
        <f>'BAR BB| Open rates'!AW35*0.87*0.9</f>
        <v>64049.4</v>
      </c>
      <c r="AX35" s="329">
        <f>'BAR BB| Open rates'!AX35*0.87*0.9</f>
        <v>64049.4</v>
      </c>
      <c r="AY35" s="329">
        <f>'BAR BB| Open rates'!AY35*0.87*0.9</f>
        <v>65615.400000000009</v>
      </c>
      <c r="AZ35" s="329">
        <f>'BAR BB| Open rates'!AZ35*0.87*0.9</f>
        <v>65615.400000000009</v>
      </c>
      <c r="BA35" s="329">
        <f>'BAR BB| Open rates'!BA35*0.87*0.9</f>
        <v>64049.4</v>
      </c>
      <c r="BB35" s="329">
        <f>'BAR BB| Open rates'!BB35*0.87*0.9</f>
        <v>64049.4</v>
      </c>
      <c r="BC35" s="329">
        <f>'BAR BB| Open rates'!BC35*0.87*0.9</f>
        <v>64049.4</v>
      </c>
      <c r="BD35" s="329">
        <f>'BAR BB| Open rates'!BD35*0.87*0.9</f>
        <v>64049.4</v>
      </c>
      <c r="BE35" s="329">
        <f>'BAR BB| Open rates'!BE35*0.87*0.9</f>
        <v>64049.4</v>
      </c>
      <c r="BF35" s="329">
        <f>'BAR BB| Open rates'!BF35*0.87*0.9</f>
        <v>65615.400000000009</v>
      </c>
      <c r="BG35" s="329">
        <f>'BAR BB| Open rates'!BG35*0.87*0.9</f>
        <v>65615.400000000009</v>
      </c>
      <c r="BH35" s="329">
        <f>'BAR BB| Open rates'!BH35*0.87*0.9</f>
        <v>61543.8</v>
      </c>
      <c r="BI35" s="329">
        <f>'BAR BB| Open rates'!BI35*0.87*0.9</f>
        <v>61543.8</v>
      </c>
      <c r="BJ35" s="329">
        <f>'BAR BB| Open rates'!BJ35*0.87*0.9</f>
        <v>61543.8</v>
      </c>
      <c r="BK35" s="329">
        <f>'BAR BB| Open rates'!BK35*0.87*0.9</f>
        <v>61543.8</v>
      </c>
      <c r="BL35" s="329">
        <f>'BAR BB| Open rates'!BL35*0.87*0.9</f>
        <v>61543.8</v>
      </c>
      <c r="BM35" s="329">
        <f>'BAR BB| Open rates'!BM35*0.87*0.9</f>
        <v>62483.4</v>
      </c>
      <c r="BN35" s="329">
        <f>'BAR BB| Open rates'!BN35*0.87*0.9</f>
        <v>62483.4</v>
      </c>
      <c r="BO35" s="329">
        <f>'BAR BB| Open rates'!BO35*0.87*0.9</f>
        <v>60760.800000000003</v>
      </c>
      <c r="BP35" s="329">
        <f>'BAR BB| Open rates'!BP35*0.87*0.9</f>
        <v>60760.800000000003</v>
      </c>
      <c r="BQ35" s="329">
        <f>'BAR BB| Open rates'!BQ35*0.87*0.9</f>
        <v>47528.1</v>
      </c>
      <c r="BR35" s="329">
        <f>'BAR BB| Open rates'!BR35*0.87*0.9</f>
        <v>47528.1</v>
      </c>
      <c r="BS35" s="329">
        <f>'BAR BB| Open rates'!BS35*0.87*0.9</f>
        <v>47528.1</v>
      </c>
      <c r="BT35" s="329">
        <f>'BAR BB| Open rates'!BT35*0.87*0.9</f>
        <v>47528.1</v>
      </c>
      <c r="BU35" s="329">
        <f>'BAR BB| Open rates'!BU35*0.87*0.9</f>
        <v>47528.1</v>
      </c>
      <c r="BV35" s="329">
        <f>'BAR BB| Open rates'!BV35*0.87*0.9</f>
        <v>45805.5</v>
      </c>
      <c r="BW35" s="329">
        <f>'BAR BB| Open rates'!BW35*0.87*0.9</f>
        <v>45805.5</v>
      </c>
      <c r="BX35" s="329">
        <f>'BAR BB| Open rates'!BX35*0.87*0.9</f>
        <v>45805.5</v>
      </c>
      <c r="BY35" s="329">
        <f>'BAR BB| Open rates'!BY35*0.87*0.9</f>
        <v>45805.5</v>
      </c>
      <c r="BZ35" s="329">
        <f>'BAR BB| Open rates'!BZ35*0.87*0.9</f>
        <v>45805.5</v>
      </c>
      <c r="CA35" s="329">
        <f>'BAR BB| Open rates'!CA35*0.87*0.9</f>
        <v>47528.1</v>
      </c>
      <c r="CB35" s="329">
        <f>'BAR BB| Open rates'!CB35*0.87*0.9</f>
        <v>47528.1</v>
      </c>
      <c r="CC35" s="329">
        <f>'BAR BB| Open rates'!CC35*0.87*0.9</f>
        <v>45805.5</v>
      </c>
      <c r="CD35" s="329">
        <f>'BAR BB| Open rates'!CD35*0.87*0.9</f>
        <v>45805.5</v>
      </c>
      <c r="CE35" s="329">
        <f>'BAR BB| Open rates'!CE35*0.87*0.9</f>
        <v>45805.5</v>
      </c>
      <c r="CF35" s="329">
        <f>'BAR BB| Open rates'!CF35*0.87*0.9</f>
        <v>45805.5</v>
      </c>
      <c r="CG35" s="329">
        <f>'BAR BB| Open rates'!CG35*0.87*0.9</f>
        <v>45805.5</v>
      </c>
      <c r="CH35" s="329">
        <f>'BAR BB| Open rates'!CH35*0.87*0.9</f>
        <v>47528.1</v>
      </c>
      <c r="CI35" s="329">
        <f>'BAR BB| Open rates'!CI35*0.87*0.9</f>
        <v>47528.1</v>
      </c>
      <c r="CJ35" s="329">
        <f>'BAR BB| Open rates'!CJ35*0.87*0.9</f>
        <v>45805.5</v>
      </c>
      <c r="CK35" s="329">
        <f>'BAR BB| Open rates'!CK35*0.87*0.9</f>
        <v>45805.5</v>
      </c>
      <c r="CL35" s="329">
        <f>'BAR BB| Open rates'!CL35*0.87*0.9</f>
        <v>45805.5</v>
      </c>
      <c r="CM35" s="329">
        <f>'BAR BB| Open rates'!CM35*0.87*0.9</f>
        <v>45805.5</v>
      </c>
      <c r="CN35" s="329">
        <f>'BAR BB| Open rates'!CN35*0.87*0.9</f>
        <v>45805.5</v>
      </c>
      <c r="CO35" s="329">
        <f>'BAR BB| Open rates'!CO35*0.87*0.9</f>
        <v>47528.1</v>
      </c>
      <c r="CP35" s="329">
        <f>'BAR BB| Open rates'!CP35*0.87*0.9</f>
        <v>47528.1</v>
      </c>
      <c r="CQ35" s="329">
        <f>'BAR BB| Open rates'!CQ35*0.87*0.9</f>
        <v>45805.5</v>
      </c>
      <c r="CR35" s="329">
        <f>'BAR BB| Open rates'!CR35*0.87*0.9</f>
        <v>45805.5</v>
      </c>
      <c r="CS35" s="329">
        <f>'BAR BB| Open rates'!CS35*0.87*0.9</f>
        <v>45805.5</v>
      </c>
      <c r="CT35" s="329">
        <f>'BAR BB| Open rates'!CT35*0.87*0.9</f>
        <v>45805.5</v>
      </c>
      <c r="CU35" s="329">
        <f>'BAR BB| Open rates'!CU35*0.87*0.9</f>
        <v>44474.400000000001</v>
      </c>
      <c r="CV35" s="329">
        <f>'BAR BB| Open rates'!CV35*0.87*0.9</f>
        <v>44474.400000000001</v>
      </c>
      <c r="CW35" s="329">
        <f>'BAR BB| Open rates'!CW35*0.87*0.9</f>
        <v>44474.400000000001</v>
      </c>
      <c r="CX35" s="329">
        <f>'BAR BB| Open rates'!CX35*0.87*0.9</f>
        <v>42908.4</v>
      </c>
      <c r="CY35" s="329">
        <f>'BAR BB| Open rates'!CY35*0.87*0.9</f>
        <v>42908.4</v>
      </c>
      <c r="CZ35" s="329">
        <f>'BAR BB| Open rates'!CZ35*0.87*0.9</f>
        <v>42908.4</v>
      </c>
      <c r="DA35" s="329">
        <f>'BAR BB| Open rates'!DA35*0.87*0.9</f>
        <v>42908.4</v>
      </c>
      <c r="DB35" s="329">
        <f>'BAR BB| Open rates'!DB35*0.87*0.9</f>
        <v>42908.4</v>
      </c>
      <c r="DC35" s="329">
        <f>'BAR BB| Open rates'!DC35*0.87*0.9</f>
        <v>44474.400000000001</v>
      </c>
      <c r="DD35" s="329">
        <f>'BAR BB| Open rates'!DD35*0.87*0.9</f>
        <v>44474.400000000001</v>
      </c>
      <c r="DE35" s="329">
        <f>'BAR BB| Open rates'!DE35*0.87*0.9</f>
        <v>42908.4</v>
      </c>
      <c r="DF35" s="329">
        <f>'BAR BB| Open rates'!DF35*0.87*0.9</f>
        <v>42908.4</v>
      </c>
      <c r="DG35" s="329">
        <f>'BAR BB| Open rates'!DG35*0.87*0.9</f>
        <v>42908.4</v>
      </c>
      <c r="DH35" s="329">
        <f>'BAR BB| Open rates'!DH35*0.87*0.9</f>
        <v>42908.4</v>
      </c>
      <c r="DI35" s="329">
        <f>'BAR BB| Open rates'!DI35*0.87*0.9</f>
        <v>42908.4</v>
      </c>
      <c r="DJ35" s="329">
        <f>'BAR BB| Open rates'!DJ35*0.87*0.9</f>
        <v>44474.400000000001</v>
      </c>
      <c r="DK35" s="329">
        <f>'BAR BB| Open rates'!DK35*0.87*0.9</f>
        <v>44474.400000000001</v>
      </c>
      <c r="DL35" s="329">
        <f>'BAR BB| Open rates'!DL35*0.87*0.9</f>
        <v>42908.4</v>
      </c>
      <c r="DM35" s="329">
        <f>'BAR BB| Open rates'!DM35*0.87*0.9</f>
        <v>42908.4</v>
      </c>
      <c r="DN35" s="329">
        <f>'BAR BB| Open rates'!DN35*0.87*0.9</f>
        <v>42908.4</v>
      </c>
      <c r="DO35" s="329">
        <f>'BAR BB| Open rates'!DO35*0.87*0.9</f>
        <v>42908.4</v>
      </c>
      <c r="DP35" s="329">
        <f>'BAR BB| Open rates'!DP35*0.87*0.9</f>
        <v>42908.4</v>
      </c>
      <c r="DQ35" s="329">
        <f>'BAR BB| Open rates'!DQ35*0.87*0.9</f>
        <v>44474.400000000001</v>
      </c>
      <c r="DR35" s="329">
        <f>'BAR BB| Open rates'!DR35*0.87*0.9</f>
        <v>44474.400000000001</v>
      </c>
      <c r="DS35" s="329">
        <f>'BAR BB| Open rates'!DS35*0.87*0.9</f>
        <v>42908.4</v>
      </c>
      <c r="DT35" s="329">
        <f>'BAR BB| Open rates'!DT35*0.87*0.9</f>
        <v>42908.4</v>
      </c>
      <c r="DU35" s="329">
        <f>'BAR BB| Open rates'!DU35*0.87*0.9</f>
        <v>42908.4</v>
      </c>
      <c r="DV35" s="329">
        <f>'BAR BB| Open rates'!DV35*0.87*0.9</f>
        <v>42908.4</v>
      </c>
      <c r="DW35" s="329">
        <f>'BAR BB| Open rates'!DW35*0.87*0.9</f>
        <v>42908.4</v>
      </c>
      <c r="DX35" s="329">
        <f>'BAR BB| Open rates'!DX35*0.87*0.9</f>
        <v>44474.400000000001</v>
      </c>
      <c r="DY35" s="329">
        <f>'BAR BB| Open rates'!DY35*0.87*0.9</f>
        <v>44474.400000000001</v>
      </c>
      <c r="DZ35" s="329">
        <f>'BAR BB| Open rates'!DZ35*0.87*0.9</f>
        <v>45805.5</v>
      </c>
      <c r="EA35" s="329">
        <f>'BAR BB| Open rates'!EA35*0.87*0.9</f>
        <v>45805.5</v>
      </c>
      <c r="EB35" s="329">
        <f>'BAR BB| Open rates'!EB35*0.87*0.9</f>
        <v>45805.5</v>
      </c>
      <c r="EC35" s="329">
        <f>'BAR BB| Open rates'!EC35*0.87*0.9</f>
        <v>47528.1</v>
      </c>
      <c r="ED35" s="329">
        <f>'BAR BB| Open rates'!ED35*0.87*0.9</f>
        <v>47528.1</v>
      </c>
      <c r="EE35" s="329">
        <f>'BAR BB| Open rates'!EE35*0.87*0.9</f>
        <v>47528.1</v>
      </c>
      <c r="EF35" s="329">
        <f>'BAR BB| Open rates'!EF35*0.87*0.9</f>
        <v>47528.1</v>
      </c>
      <c r="EG35" s="329">
        <f>'BAR BB| Open rates'!EG35*0.87*0.9</f>
        <v>42125.4</v>
      </c>
      <c r="EH35" s="329">
        <f>'BAR BB| Open rates'!EH35*0.87*0.9</f>
        <v>38210.400000000001</v>
      </c>
      <c r="EI35" s="329">
        <f>'BAR BB| Open rates'!EI35*0.87*0.9</f>
        <v>38210.400000000001</v>
      </c>
      <c r="EJ35" s="329">
        <f>'BAR BB| Open rates'!EJ35*0.87*0.9</f>
        <v>38210.400000000001</v>
      </c>
      <c r="EK35" s="329">
        <f>'BAR BB| Open rates'!EK35*0.87*0.9</f>
        <v>38210.400000000001</v>
      </c>
      <c r="EL35" s="329">
        <f>'BAR BB| Open rates'!EL35*0.87*0.9</f>
        <v>38993.4</v>
      </c>
      <c r="EM35" s="329">
        <f>'BAR BB| Open rates'!EM35*0.87*0.9</f>
        <v>38993.4</v>
      </c>
      <c r="EN35" s="329">
        <f>'BAR BB| Open rates'!EN35*0.87*0.9</f>
        <v>38210.400000000001</v>
      </c>
      <c r="EO35" s="329">
        <f>'BAR BB| Open rates'!EO35*0.87*0.9</f>
        <v>38210.400000000001</v>
      </c>
      <c r="EP35" s="329">
        <f>'BAR BB| Open rates'!EP35*0.87*0.9</f>
        <v>38210.400000000001</v>
      </c>
      <c r="EQ35" s="329">
        <f>'BAR BB| Open rates'!EQ35*0.87*0.9</f>
        <v>38210.400000000001</v>
      </c>
      <c r="ER35" s="329">
        <f>'BAR BB| Open rates'!ER35*0.87*0.9</f>
        <v>38210.400000000001</v>
      </c>
      <c r="ES35" s="329">
        <f>'BAR BB| Open rates'!ES35*0.87*0.9</f>
        <v>38993.4</v>
      </c>
      <c r="ET35" s="329">
        <f>'BAR BB| Open rates'!ET35*0.87*0.9</f>
        <v>38993.4</v>
      </c>
      <c r="EU35" s="329">
        <f>'BAR BB| Open rates'!EU35*0.87*0.9</f>
        <v>38210.400000000001</v>
      </c>
      <c r="EV35" s="329">
        <f>'BAR BB| Open rates'!EV35*0.87*0.9</f>
        <v>38210.400000000001</v>
      </c>
      <c r="EW35" s="329">
        <f>'BAR BB| Open rates'!EW35*0.87*0.9</f>
        <v>38210.400000000001</v>
      </c>
      <c r="EX35" s="329">
        <f>'BAR BB| Open rates'!EX35*0.87*0.9</f>
        <v>38210.400000000001</v>
      </c>
      <c r="EY35" s="329">
        <f>'BAR BB| Open rates'!EY35*0.87*0.9</f>
        <v>38210.400000000001</v>
      </c>
      <c r="EZ35" s="329">
        <f>'BAR BB| Open rates'!EZ35*0.87*0.9</f>
        <v>38993.4</v>
      </c>
      <c r="FA35" s="329">
        <f>'BAR BB| Open rates'!FA35*0.87*0.9</f>
        <v>38993.4</v>
      </c>
      <c r="FB35" s="329">
        <f>'BAR BB| Open rates'!FB35*0.87*0.9</f>
        <v>38210.400000000001</v>
      </c>
      <c r="FC35" s="329">
        <f>'BAR BB| Open rates'!FC35*0.87*0.9</f>
        <v>38210.400000000001</v>
      </c>
      <c r="FD35" s="329">
        <f>'BAR BB| Open rates'!FD35*0.87*0.9</f>
        <v>38210.400000000001</v>
      </c>
      <c r="FE35" s="329">
        <f>'BAR BB| Open rates'!FE35*0.87*0.9</f>
        <v>38210.400000000001</v>
      </c>
      <c r="FF35" s="329">
        <f>'BAR BB| Open rates'!FF35*0.87*0.9</f>
        <v>38210.400000000001</v>
      </c>
      <c r="FG35" s="329">
        <f>'BAR BB| Open rates'!FG35*0.87*0.9</f>
        <v>38993.4</v>
      </c>
      <c r="FH35" s="329">
        <f>'BAR BB| Open rates'!FH35*0.87*0.9</f>
        <v>38993.4</v>
      </c>
      <c r="FI35" s="329">
        <f>'BAR BB| Open rates'!FI35*0.87*0.9</f>
        <v>38210.400000000001</v>
      </c>
      <c r="FJ35" s="329">
        <f>'BAR BB| Open rates'!FJ35*0.87*0.9</f>
        <v>38210.400000000001</v>
      </c>
      <c r="FK35" s="329">
        <f>'BAR BB| Open rates'!FK35*0.87*0.9</f>
        <v>38210.400000000001</v>
      </c>
      <c r="FL35" s="329">
        <f>'BAR BB| Open rates'!FL35*0.87*0.9</f>
        <v>38210.400000000001</v>
      </c>
      <c r="FM35" s="329">
        <f>'BAR BB| Open rates'!FM35*0.87*0.9</f>
        <v>38210.400000000001</v>
      </c>
      <c r="FN35" s="329">
        <f>'BAR BB| Open rates'!FN35*0.87*0.9</f>
        <v>38993.4</v>
      </c>
      <c r="FO35" s="329">
        <f>'BAR BB| Open rates'!FO35*0.87*0.9</f>
        <v>38993.4</v>
      </c>
      <c r="FP35" s="329">
        <f>'BAR BB| Open rates'!FP35*0.87*0.9</f>
        <v>38210.400000000001</v>
      </c>
      <c r="FQ35" s="329">
        <f>'BAR BB| Open rates'!FQ35*0.87*0.9</f>
        <v>38210.400000000001</v>
      </c>
      <c r="FR35" s="329">
        <f>'BAR BB| Open rates'!FR35*0.87*0.9</f>
        <v>38210.400000000001</v>
      </c>
      <c r="FS35" s="329">
        <f>'BAR BB| Open rates'!FS35*0.87*0.9</f>
        <v>38210.400000000001</v>
      </c>
      <c r="FT35" s="329">
        <f>'BAR BB| Open rates'!FT35*0.87*0.9</f>
        <v>38210.400000000001</v>
      </c>
      <c r="FU35" s="329">
        <f>'BAR BB| Open rates'!FU35*0.87*0.9</f>
        <v>38993.4</v>
      </c>
      <c r="FV35" s="329">
        <f>'BAR BB| Open rates'!FV35*0.87*0.9</f>
        <v>38993.4</v>
      </c>
      <c r="FW35" s="329">
        <f>'BAR BB| Open rates'!FW35*0.87*0.9</f>
        <v>41890.5</v>
      </c>
      <c r="FX35" s="329">
        <f>'BAR BB| Open rates'!FX35*0.87*0.9</f>
        <v>41890.5</v>
      </c>
      <c r="FY35" s="329">
        <f>'BAR BB| Open rates'!FY35*0.87*0.9</f>
        <v>41890.5</v>
      </c>
      <c r="FZ35" s="329">
        <f>'BAR BB| Open rates'!FZ35*0.87*0.9</f>
        <v>41890.5</v>
      </c>
      <c r="GA35" s="329">
        <f>'BAR BB| Open rates'!GA35*0.87*0.9</f>
        <v>41890.5</v>
      </c>
      <c r="GB35" s="329">
        <f>'BAR BB| Open rates'!GB35*0.87*0.9</f>
        <v>43613.1</v>
      </c>
      <c r="GC35" s="329">
        <f>'BAR BB| Open rates'!GC35*0.87*0.9</f>
        <v>43613.1</v>
      </c>
      <c r="GD35" s="329">
        <f>'BAR BB| Open rates'!GD35*0.87*0.9</f>
        <v>43613.1</v>
      </c>
      <c r="GE35" s="329">
        <f>'BAR BB| Open rates'!GE35*0.87*0.9</f>
        <v>43613.1</v>
      </c>
    </row>
    <row r="36" spans="1:187" s="36" customFormat="1" ht="12" customHeight="1" x14ac:dyDescent="0.2">
      <c r="A36" s="237">
        <v>4</v>
      </c>
      <c r="B36" s="329">
        <f>'BAR BB| Open rates'!B36*0.87*0.9</f>
        <v>66946.5</v>
      </c>
      <c r="C36" s="329">
        <f>'BAR BB| Open rates'!C36*0.87*0.9</f>
        <v>66946.5</v>
      </c>
      <c r="D36" s="329">
        <f>'BAR BB| Open rates'!D36*0.87*0.9</f>
        <v>64832.4</v>
      </c>
      <c r="E36" s="329">
        <f>'BAR BB| Open rates'!E36*0.87*0.9</f>
        <v>64832.4</v>
      </c>
      <c r="F36" s="329">
        <f>'BAR BB| Open rates'!F36*0.87*0.9</f>
        <v>63109.8</v>
      </c>
      <c r="G36" s="329">
        <f>'BAR BB| Open rates'!G36*0.87*0.9</f>
        <v>64832.4</v>
      </c>
      <c r="H36" s="329">
        <f>'BAR BB| Open rates'!H36*0.87*0.9</f>
        <v>64832.4</v>
      </c>
      <c r="I36" s="329">
        <f>'BAR BB| Open rates'!I36*0.87*0.9</f>
        <v>66398.400000000009</v>
      </c>
      <c r="J36" s="329">
        <f>'BAR BB| Open rates'!J36*0.87*0.9</f>
        <v>66398.400000000009</v>
      </c>
      <c r="K36" s="329">
        <f>'BAR BB| Open rates'!K36*0.87*0.9</f>
        <v>64832.4</v>
      </c>
      <c r="L36" s="329">
        <f>'BAR BB| Open rates'!L36*0.87*0.9</f>
        <v>64832.4</v>
      </c>
      <c r="M36" s="329">
        <f>'BAR BB| Open rates'!M36*0.87*0.9</f>
        <v>64832.4</v>
      </c>
      <c r="N36" s="329">
        <f>'BAR BB| Open rates'!N36*0.87*0.9</f>
        <v>64832.4</v>
      </c>
      <c r="O36" s="329">
        <f>'BAR BB| Open rates'!O36*0.87*0.9</f>
        <v>64832.4</v>
      </c>
      <c r="P36" s="329">
        <f>'BAR BB| Open rates'!P36*0.87*0.9</f>
        <v>66398.400000000009</v>
      </c>
      <c r="Q36" s="329">
        <f>'BAR BB| Open rates'!Q36*0.87*0.9</f>
        <v>66398.400000000009</v>
      </c>
      <c r="R36" s="329">
        <f>'BAR BB| Open rates'!R36*0.87*0.9</f>
        <v>66398.400000000009</v>
      </c>
      <c r="S36" s="329">
        <f>'BAR BB| Open rates'!S36*0.87*0.9</f>
        <v>66398.400000000009</v>
      </c>
      <c r="T36" s="329">
        <f>'BAR BB| Open rates'!T36*0.87*0.9</f>
        <v>66398.400000000009</v>
      </c>
      <c r="U36" s="329">
        <f>'BAR BB| Open rates'!U36*0.87*0.9</f>
        <v>66398.400000000009</v>
      </c>
      <c r="V36" s="329">
        <f>'BAR BB| Open rates'!V36*0.87*0.9</f>
        <v>66398.400000000009</v>
      </c>
      <c r="W36" s="329">
        <f>'BAR BB| Open rates'!W36*0.87*0.9</f>
        <v>67964.400000000009</v>
      </c>
      <c r="X36" s="329">
        <f>'BAR BB| Open rates'!X36*0.87*0.9</f>
        <v>67964.400000000009</v>
      </c>
      <c r="Y36" s="329">
        <f>'BAR BB| Open rates'!Y36*0.87*0.9</f>
        <v>66398.400000000009</v>
      </c>
      <c r="Z36" s="329">
        <f>'BAR BB| Open rates'!Z36*0.87*0.9</f>
        <v>66398.400000000009</v>
      </c>
      <c r="AA36" s="329">
        <f>'BAR BB| Open rates'!AA36*0.87*0.9</f>
        <v>66398.400000000009</v>
      </c>
      <c r="AB36" s="329">
        <f>'BAR BB| Open rates'!AB36*0.87*0.9</f>
        <v>66398.400000000009</v>
      </c>
      <c r="AC36" s="329">
        <f>'BAR BB| Open rates'!AC36*0.87*0.9</f>
        <v>66398.400000000009</v>
      </c>
      <c r="AD36" s="329">
        <f>'BAR BB| Open rates'!AD36*0.87*0.9</f>
        <v>67964.400000000009</v>
      </c>
      <c r="AE36" s="329">
        <f>'BAR BB| Open rates'!AE36*0.87*0.9</f>
        <v>67964.400000000009</v>
      </c>
      <c r="AF36" s="329">
        <f>'BAR BB| Open rates'!AF36*0.87*0.9</f>
        <v>66398.400000000009</v>
      </c>
      <c r="AG36" s="329">
        <f>'BAR BB| Open rates'!AG36*0.87*0.9</f>
        <v>66398.400000000009</v>
      </c>
      <c r="AH36" s="329">
        <f>'BAR BB| Open rates'!AH36*0.87*0.9</f>
        <v>66398.400000000009</v>
      </c>
      <c r="AI36" s="329">
        <f>'BAR BB| Open rates'!AI36*0.87*0.9</f>
        <v>66398.400000000009</v>
      </c>
      <c r="AJ36" s="329">
        <f>'BAR BB| Open rates'!AJ36*0.87*0.9</f>
        <v>66398.400000000009</v>
      </c>
      <c r="AK36" s="329">
        <f>'BAR BB| Open rates'!AK36*0.87*0.9</f>
        <v>67964.400000000009</v>
      </c>
      <c r="AL36" s="329">
        <f>'BAR BB| Open rates'!AL36*0.87*0.9</f>
        <v>67964.400000000009</v>
      </c>
      <c r="AM36" s="329">
        <f>'BAR BB| Open rates'!AM36*0.87*0.9</f>
        <v>66398.400000000009</v>
      </c>
      <c r="AN36" s="329">
        <f>'BAR BB| Open rates'!AN36*0.87*0.9</f>
        <v>66398.400000000009</v>
      </c>
      <c r="AO36" s="329">
        <f>'BAR BB| Open rates'!AO36*0.87*0.9</f>
        <v>66398.400000000009</v>
      </c>
      <c r="AP36" s="329">
        <f>'BAR BB| Open rates'!AP36*0.87*0.9</f>
        <v>66398.400000000009</v>
      </c>
      <c r="AQ36" s="329">
        <f>'BAR BB| Open rates'!AQ36*0.87*0.9</f>
        <v>66398.400000000009</v>
      </c>
      <c r="AR36" s="329">
        <f>'BAR BB| Open rates'!AR36*0.87*0.9</f>
        <v>67964.400000000009</v>
      </c>
      <c r="AS36" s="329">
        <f>'BAR BB| Open rates'!AS36*0.87*0.9</f>
        <v>67964.400000000009</v>
      </c>
      <c r="AT36" s="329">
        <f>'BAR BB| Open rates'!AT36*0.87*0.9</f>
        <v>66398.400000000009</v>
      </c>
      <c r="AU36" s="329">
        <f>'BAR BB| Open rates'!AU36*0.87*0.9</f>
        <v>66398.400000000009</v>
      </c>
      <c r="AV36" s="329">
        <f>'BAR BB| Open rates'!AV36*0.87*0.9</f>
        <v>66398.400000000009</v>
      </c>
      <c r="AW36" s="329">
        <f>'BAR BB| Open rates'!AW36*0.87*0.9</f>
        <v>66398.400000000009</v>
      </c>
      <c r="AX36" s="329">
        <f>'BAR BB| Open rates'!AX36*0.87*0.9</f>
        <v>66398.400000000009</v>
      </c>
      <c r="AY36" s="329">
        <f>'BAR BB| Open rates'!AY36*0.87*0.9</f>
        <v>67964.400000000009</v>
      </c>
      <c r="AZ36" s="329">
        <f>'BAR BB| Open rates'!AZ36*0.87*0.9</f>
        <v>67964.400000000009</v>
      </c>
      <c r="BA36" s="329">
        <f>'BAR BB| Open rates'!BA36*0.87*0.9</f>
        <v>66398.400000000009</v>
      </c>
      <c r="BB36" s="329">
        <f>'BAR BB| Open rates'!BB36*0.87*0.9</f>
        <v>66398.400000000009</v>
      </c>
      <c r="BC36" s="329">
        <f>'BAR BB| Open rates'!BC36*0.87*0.9</f>
        <v>66398.400000000009</v>
      </c>
      <c r="BD36" s="329">
        <f>'BAR BB| Open rates'!BD36*0.87*0.9</f>
        <v>66398.400000000009</v>
      </c>
      <c r="BE36" s="329">
        <f>'BAR BB| Open rates'!BE36*0.87*0.9</f>
        <v>66398.400000000009</v>
      </c>
      <c r="BF36" s="329">
        <f>'BAR BB| Open rates'!BF36*0.87*0.9</f>
        <v>67964.400000000009</v>
      </c>
      <c r="BG36" s="329">
        <f>'BAR BB| Open rates'!BG36*0.87*0.9</f>
        <v>67964.400000000009</v>
      </c>
      <c r="BH36" s="329">
        <f>'BAR BB| Open rates'!BH36*0.87*0.9</f>
        <v>63892.800000000003</v>
      </c>
      <c r="BI36" s="329">
        <f>'BAR BB| Open rates'!BI36*0.87*0.9</f>
        <v>63892.800000000003</v>
      </c>
      <c r="BJ36" s="329">
        <f>'BAR BB| Open rates'!BJ36*0.87*0.9</f>
        <v>63892.800000000003</v>
      </c>
      <c r="BK36" s="329">
        <f>'BAR BB| Open rates'!BK36*0.87*0.9</f>
        <v>63892.800000000003</v>
      </c>
      <c r="BL36" s="329">
        <f>'BAR BB| Open rates'!BL36*0.87*0.9</f>
        <v>63892.800000000003</v>
      </c>
      <c r="BM36" s="329">
        <f>'BAR BB| Open rates'!BM36*0.87*0.9</f>
        <v>64832.4</v>
      </c>
      <c r="BN36" s="329">
        <f>'BAR BB| Open rates'!BN36*0.87*0.9</f>
        <v>64832.4</v>
      </c>
      <c r="BO36" s="329">
        <f>'BAR BB| Open rates'!BO36*0.87*0.9</f>
        <v>63109.8</v>
      </c>
      <c r="BP36" s="329">
        <f>'BAR BB| Open rates'!BP36*0.87*0.9</f>
        <v>63109.8</v>
      </c>
      <c r="BQ36" s="329">
        <f>'BAR BB| Open rates'!BQ36*0.87*0.9</f>
        <v>49877.1</v>
      </c>
      <c r="BR36" s="329">
        <f>'BAR BB| Open rates'!BR36*0.87*0.9</f>
        <v>49877.1</v>
      </c>
      <c r="BS36" s="329">
        <f>'BAR BB| Open rates'!BS36*0.87*0.9</f>
        <v>49877.1</v>
      </c>
      <c r="BT36" s="329">
        <f>'BAR BB| Open rates'!BT36*0.87*0.9</f>
        <v>49877.1</v>
      </c>
      <c r="BU36" s="329">
        <f>'BAR BB| Open rates'!BU36*0.87*0.9</f>
        <v>49877.1</v>
      </c>
      <c r="BV36" s="329">
        <f>'BAR BB| Open rates'!BV36*0.87*0.9</f>
        <v>48154.5</v>
      </c>
      <c r="BW36" s="329">
        <f>'BAR BB| Open rates'!BW36*0.87*0.9</f>
        <v>48154.5</v>
      </c>
      <c r="BX36" s="329">
        <f>'BAR BB| Open rates'!BX36*0.87*0.9</f>
        <v>48154.5</v>
      </c>
      <c r="BY36" s="329">
        <f>'BAR BB| Open rates'!BY36*0.87*0.9</f>
        <v>48154.5</v>
      </c>
      <c r="BZ36" s="329">
        <f>'BAR BB| Open rates'!BZ36*0.87*0.9</f>
        <v>48154.5</v>
      </c>
      <c r="CA36" s="329">
        <f>'BAR BB| Open rates'!CA36*0.87*0.9</f>
        <v>49877.1</v>
      </c>
      <c r="CB36" s="329">
        <f>'BAR BB| Open rates'!CB36*0.87*0.9</f>
        <v>49877.1</v>
      </c>
      <c r="CC36" s="329">
        <f>'BAR BB| Open rates'!CC36*0.87*0.9</f>
        <v>48154.5</v>
      </c>
      <c r="CD36" s="329">
        <f>'BAR BB| Open rates'!CD36*0.87*0.9</f>
        <v>48154.5</v>
      </c>
      <c r="CE36" s="329">
        <f>'BAR BB| Open rates'!CE36*0.87*0.9</f>
        <v>48154.5</v>
      </c>
      <c r="CF36" s="329">
        <f>'BAR BB| Open rates'!CF36*0.87*0.9</f>
        <v>48154.5</v>
      </c>
      <c r="CG36" s="329">
        <f>'BAR BB| Open rates'!CG36*0.87*0.9</f>
        <v>48154.5</v>
      </c>
      <c r="CH36" s="329">
        <f>'BAR BB| Open rates'!CH36*0.87*0.9</f>
        <v>49877.1</v>
      </c>
      <c r="CI36" s="329">
        <f>'BAR BB| Open rates'!CI36*0.87*0.9</f>
        <v>49877.1</v>
      </c>
      <c r="CJ36" s="329">
        <f>'BAR BB| Open rates'!CJ36*0.87*0.9</f>
        <v>48154.5</v>
      </c>
      <c r="CK36" s="329">
        <f>'BAR BB| Open rates'!CK36*0.87*0.9</f>
        <v>48154.5</v>
      </c>
      <c r="CL36" s="329">
        <f>'BAR BB| Open rates'!CL36*0.87*0.9</f>
        <v>48154.5</v>
      </c>
      <c r="CM36" s="329">
        <f>'BAR BB| Open rates'!CM36*0.87*0.9</f>
        <v>48154.5</v>
      </c>
      <c r="CN36" s="329">
        <f>'BAR BB| Open rates'!CN36*0.87*0.9</f>
        <v>48154.5</v>
      </c>
      <c r="CO36" s="329">
        <f>'BAR BB| Open rates'!CO36*0.87*0.9</f>
        <v>49877.1</v>
      </c>
      <c r="CP36" s="329">
        <f>'BAR BB| Open rates'!CP36*0.87*0.9</f>
        <v>49877.1</v>
      </c>
      <c r="CQ36" s="329">
        <f>'BAR BB| Open rates'!CQ36*0.87*0.9</f>
        <v>48154.5</v>
      </c>
      <c r="CR36" s="329">
        <f>'BAR BB| Open rates'!CR36*0.87*0.9</f>
        <v>48154.5</v>
      </c>
      <c r="CS36" s="329">
        <f>'BAR BB| Open rates'!CS36*0.87*0.9</f>
        <v>48154.5</v>
      </c>
      <c r="CT36" s="329">
        <f>'BAR BB| Open rates'!CT36*0.87*0.9</f>
        <v>48154.5</v>
      </c>
      <c r="CU36" s="329">
        <f>'BAR BB| Open rates'!CU36*0.87*0.9</f>
        <v>46823.4</v>
      </c>
      <c r="CV36" s="329">
        <f>'BAR BB| Open rates'!CV36*0.87*0.9</f>
        <v>46823.4</v>
      </c>
      <c r="CW36" s="329">
        <f>'BAR BB| Open rates'!CW36*0.87*0.9</f>
        <v>46823.4</v>
      </c>
      <c r="CX36" s="329">
        <f>'BAR BB| Open rates'!CX36*0.87*0.9</f>
        <v>45257.4</v>
      </c>
      <c r="CY36" s="329">
        <f>'BAR BB| Open rates'!CY36*0.87*0.9</f>
        <v>45257.4</v>
      </c>
      <c r="CZ36" s="329">
        <f>'BAR BB| Open rates'!CZ36*0.87*0.9</f>
        <v>45257.4</v>
      </c>
      <c r="DA36" s="329">
        <f>'BAR BB| Open rates'!DA36*0.87*0.9</f>
        <v>45257.4</v>
      </c>
      <c r="DB36" s="329">
        <f>'BAR BB| Open rates'!DB36*0.87*0.9</f>
        <v>45257.4</v>
      </c>
      <c r="DC36" s="329">
        <f>'BAR BB| Open rates'!DC36*0.87*0.9</f>
        <v>46823.4</v>
      </c>
      <c r="DD36" s="329">
        <f>'BAR BB| Open rates'!DD36*0.87*0.9</f>
        <v>46823.4</v>
      </c>
      <c r="DE36" s="329">
        <f>'BAR BB| Open rates'!DE36*0.87*0.9</f>
        <v>45257.4</v>
      </c>
      <c r="DF36" s="329">
        <f>'BAR BB| Open rates'!DF36*0.87*0.9</f>
        <v>45257.4</v>
      </c>
      <c r="DG36" s="329">
        <f>'BAR BB| Open rates'!DG36*0.87*0.9</f>
        <v>45257.4</v>
      </c>
      <c r="DH36" s="329">
        <f>'BAR BB| Open rates'!DH36*0.87*0.9</f>
        <v>45257.4</v>
      </c>
      <c r="DI36" s="329">
        <f>'BAR BB| Open rates'!DI36*0.87*0.9</f>
        <v>45257.4</v>
      </c>
      <c r="DJ36" s="329">
        <f>'BAR BB| Open rates'!DJ36*0.87*0.9</f>
        <v>46823.4</v>
      </c>
      <c r="DK36" s="329">
        <f>'BAR BB| Open rates'!DK36*0.87*0.9</f>
        <v>46823.4</v>
      </c>
      <c r="DL36" s="329">
        <f>'BAR BB| Open rates'!DL36*0.87*0.9</f>
        <v>45257.4</v>
      </c>
      <c r="DM36" s="329">
        <f>'BAR BB| Open rates'!DM36*0.87*0.9</f>
        <v>45257.4</v>
      </c>
      <c r="DN36" s="329">
        <f>'BAR BB| Open rates'!DN36*0.87*0.9</f>
        <v>45257.4</v>
      </c>
      <c r="DO36" s="329">
        <f>'BAR BB| Open rates'!DO36*0.87*0.9</f>
        <v>45257.4</v>
      </c>
      <c r="DP36" s="329">
        <f>'BAR BB| Open rates'!DP36*0.87*0.9</f>
        <v>45257.4</v>
      </c>
      <c r="DQ36" s="329">
        <f>'BAR BB| Open rates'!DQ36*0.87*0.9</f>
        <v>46823.4</v>
      </c>
      <c r="DR36" s="329">
        <f>'BAR BB| Open rates'!DR36*0.87*0.9</f>
        <v>46823.4</v>
      </c>
      <c r="DS36" s="329">
        <f>'BAR BB| Open rates'!DS36*0.87*0.9</f>
        <v>45257.4</v>
      </c>
      <c r="DT36" s="329">
        <f>'BAR BB| Open rates'!DT36*0.87*0.9</f>
        <v>45257.4</v>
      </c>
      <c r="DU36" s="329">
        <f>'BAR BB| Open rates'!DU36*0.87*0.9</f>
        <v>45257.4</v>
      </c>
      <c r="DV36" s="329">
        <f>'BAR BB| Open rates'!DV36*0.87*0.9</f>
        <v>45257.4</v>
      </c>
      <c r="DW36" s="329">
        <f>'BAR BB| Open rates'!DW36*0.87*0.9</f>
        <v>45257.4</v>
      </c>
      <c r="DX36" s="329">
        <f>'BAR BB| Open rates'!DX36*0.87*0.9</f>
        <v>46823.4</v>
      </c>
      <c r="DY36" s="329">
        <f>'BAR BB| Open rates'!DY36*0.87*0.9</f>
        <v>46823.4</v>
      </c>
      <c r="DZ36" s="329">
        <f>'BAR BB| Open rates'!DZ36*0.87*0.9</f>
        <v>48154.5</v>
      </c>
      <c r="EA36" s="329">
        <f>'BAR BB| Open rates'!EA36*0.87*0.9</f>
        <v>48154.5</v>
      </c>
      <c r="EB36" s="329">
        <f>'BAR BB| Open rates'!EB36*0.87*0.9</f>
        <v>48154.5</v>
      </c>
      <c r="EC36" s="329">
        <f>'BAR BB| Open rates'!EC36*0.87*0.9</f>
        <v>49877.1</v>
      </c>
      <c r="ED36" s="329">
        <f>'BAR BB| Open rates'!ED36*0.87*0.9</f>
        <v>49877.1</v>
      </c>
      <c r="EE36" s="329">
        <f>'BAR BB| Open rates'!EE36*0.87*0.9</f>
        <v>49877.1</v>
      </c>
      <c r="EF36" s="329">
        <f>'BAR BB| Open rates'!EF36*0.87*0.9</f>
        <v>49877.1</v>
      </c>
      <c r="EG36" s="329">
        <f>'BAR BB| Open rates'!EG36*0.87*0.9</f>
        <v>44474.400000000001</v>
      </c>
      <c r="EH36" s="329">
        <f>'BAR BB| Open rates'!EH36*0.87*0.9</f>
        <v>40559.4</v>
      </c>
      <c r="EI36" s="329">
        <f>'BAR BB| Open rates'!EI36*0.87*0.9</f>
        <v>40559.4</v>
      </c>
      <c r="EJ36" s="329">
        <f>'BAR BB| Open rates'!EJ36*0.87*0.9</f>
        <v>40559.4</v>
      </c>
      <c r="EK36" s="329">
        <f>'BAR BB| Open rates'!EK36*0.87*0.9</f>
        <v>40559.4</v>
      </c>
      <c r="EL36" s="329">
        <f>'BAR BB| Open rates'!EL36*0.87*0.9</f>
        <v>41342.400000000001</v>
      </c>
      <c r="EM36" s="329">
        <f>'BAR BB| Open rates'!EM36*0.87*0.9</f>
        <v>41342.400000000001</v>
      </c>
      <c r="EN36" s="329">
        <f>'BAR BB| Open rates'!EN36*0.87*0.9</f>
        <v>40559.4</v>
      </c>
      <c r="EO36" s="329">
        <f>'BAR BB| Open rates'!EO36*0.87*0.9</f>
        <v>40559.4</v>
      </c>
      <c r="EP36" s="329">
        <f>'BAR BB| Open rates'!EP36*0.87*0.9</f>
        <v>40559.4</v>
      </c>
      <c r="EQ36" s="329">
        <f>'BAR BB| Open rates'!EQ36*0.87*0.9</f>
        <v>40559.4</v>
      </c>
      <c r="ER36" s="329">
        <f>'BAR BB| Open rates'!ER36*0.87*0.9</f>
        <v>40559.4</v>
      </c>
      <c r="ES36" s="329">
        <f>'BAR BB| Open rates'!ES36*0.87*0.9</f>
        <v>41342.400000000001</v>
      </c>
      <c r="ET36" s="329">
        <f>'BAR BB| Open rates'!ET36*0.87*0.9</f>
        <v>41342.400000000001</v>
      </c>
      <c r="EU36" s="329">
        <f>'BAR BB| Open rates'!EU36*0.87*0.9</f>
        <v>40559.4</v>
      </c>
      <c r="EV36" s="329">
        <f>'BAR BB| Open rates'!EV36*0.87*0.9</f>
        <v>40559.4</v>
      </c>
      <c r="EW36" s="329">
        <f>'BAR BB| Open rates'!EW36*0.87*0.9</f>
        <v>40559.4</v>
      </c>
      <c r="EX36" s="329">
        <f>'BAR BB| Open rates'!EX36*0.87*0.9</f>
        <v>40559.4</v>
      </c>
      <c r="EY36" s="329">
        <f>'BAR BB| Open rates'!EY36*0.87*0.9</f>
        <v>40559.4</v>
      </c>
      <c r="EZ36" s="329">
        <f>'BAR BB| Open rates'!EZ36*0.87*0.9</f>
        <v>41342.400000000001</v>
      </c>
      <c r="FA36" s="329">
        <f>'BAR BB| Open rates'!FA36*0.87*0.9</f>
        <v>41342.400000000001</v>
      </c>
      <c r="FB36" s="329">
        <f>'BAR BB| Open rates'!FB36*0.87*0.9</f>
        <v>40559.4</v>
      </c>
      <c r="FC36" s="329">
        <f>'BAR BB| Open rates'!FC36*0.87*0.9</f>
        <v>40559.4</v>
      </c>
      <c r="FD36" s="329">
        <f>'BAR BB| Open rates'!FD36*0.87*0.9</f>
        <v>40559.4</v>
      </c>
      <c r="FE36" s="329">
        <f>'BAR BB| Open rates'!FE36*0.87*0.9</f>
        <v>40559.4</v>
      </c>
      <c r="FF36" s="329">
        <f>'BAR BB| Open rates'!FF36*0.87*0.9</f>
        <v>40559.4</v>
      </c>
      <c r="FG36" s="329">
        <f>'BAR BB| Open rates'!FG36*0.87*0.9</f>
        <v>41342.400000000001</v>
      </c>
      <c r="FH36" s="329">
        <f>'BAR BB| Open rates'!FH36*0.87*0.9</f>
        <v>41342.400000000001</v>
      </c>
      <c r="FI36" s="329">
        <f>'BAR BB| Open rates'!FI36*0.87*0.9</f>
        <v>40559.4</v>
      </c>
      <c r="FJ36" s="329">
        <f>'BAR BB| Open rates'!FJ36*0.87*0.9</f>
        <v>40559.4</v>
      </c>
      <c r="FK36" s="329">
        <f>'BAR BB| Open rates'!FK36*0.87*0.9</f>
        <v>40559.4</v>
      </c>
      <c r="FL36" s="329">
        <f>'BAR BB| Open rates'!FL36*0.87*0.9</f>
        <v>40559.4</v>
      </c>
      <c r="FM36" s="329">
        <f>'BAR BB| Open rates'!FM36*0.87*0.9</f>
        <v>40559.4</v>
      </c>
      <c r="FN36" s="329">
        <f>'BAR BB| Open rates'!FN36*0.87*0.9</f>
        <v>41342.400000000001</v>
      </c>
      <c r="FO36" s="329">
        <f>'BAR BB| Open rates'!FO36*0.87*0.9</f>
        <v>41342.400000000001</v>
      </c>
      <c r="FP36" s="329">
        <f>'BAR BB| Open rates'!FP36*0.87*0.9</f>
        <v>40559.4</v>
      </c>
      <c r="FQ36" s="329">
        <f>'BAR BB| Open rates'!FQ36*0.87*0.9</f>
        <v>40559.4</v>
      </c>
      <c r="FR36" s="329">
        <f>'BAR BB| Open rates'!FR36*0.87*0.9</f>
        <v>40559.4</v>
      </c>
      <c r="FS36" s="329">
        <f>'BAR BB| Open rates'!FS36*0.87*0.9</f>
        <v>40559.4</v>
      </c>
      <c r="FT36" s="329">
        <f>'BAR BB| Open rates'!FT36*0.87*0.9</f>
        <v>40559.4</v>
      </c>
      <c r="FU36" s="329">
        <f>'BAR BB| Open rates'!FU36*0.87*0.9</f>
        <v>41342.400000000001</v>
      </c>
      <c r="FV36" s="329">
        <f>'BAR BB| Open rates'!FV36*0.87*0.9</f>
        <v>41342.400000000001</v>
      </c>
      <c r="FW36" s="329">
        <f>'BAR BB| Open rates'!FW36*0.87*0.9</f>
        <v>44239.5</v>
      </c>
      <c r="FX36" s="329">
        <f>'BAR BB| Open rates'!FX36*0.87*0.9</f>
        <v>44239.5</v>
      </c>
      <c r="FY36" s="329">
        <f>'BAR BB| Open rates'!FY36*0.87*0.9</f>
        <v>44239.5</v>
      </c>
      <c r="FZ36" s="329">
        <f>'BAR BB| Open rates'!FZ36*0.87*0.9</f>
        <v>44239.5</v>
      </c>
      <c r="GA36" s="329">
        <f>'BAR BB| Open rates'!GA36*0.87*0.9</f>
        <v>44239.5</v>
      </c>
      <c r="GB36" s="329">
        <f>'BAR BB| Open rates'!GB36*0.87*0.9</f>
        <v>45962.1</v>
      </c>
      <c r="GC36" s="329">
        <f>'BAR BB| Open rates'!GC36*0.87*0.9</f>
        <v>45962.1</v>
      </c>
      <c r="GD36" s="329">
        <f>'BAR BB| Open rates'!GD36*0.87*0.9</f>
        <v>45962.1</v>
      </c>
      <c r="GE36" s="329">
        <f>'BAR BB| Open rates'!GE36*0.87*0.9</f>
        <v>45962.1</v>
      </c>
    </row>
    <row r="37" spans="1:187" s="36" customFormat="1" ht="12" customHeight="1" x14ac:dyDescent="0.2">
      <c r="A37" s="237">
        <v>5</v>
      </c>
      <c r="B37" s="329">
        <f>'BAR BB| Open rates'!B37*0.87*0.9</f>
        <v>69295.5</v>
      </c>
      <c r="C37" s="329">
        <f>'BAR BB| Open rates'!C37*0.87*0.9</f>
        <v>69295.5</v>
      </c>
      <c r="D37" s="329">
        <f>'BAR BB| Open rates'!D37*0.87*0.9</f>
        <v>67181.400000000009</v>
      </c>
      <c r="E37" s="329">
        <f>'BAR BB| Open rates'!E37*0.87*0.9</f>
        <v>67181.400000000009</v>
      </c>
      <c r="F37" s="329">
        <f>'BAR BB| Open rates'!F37*0.87*0.9</f>
        <v>65458.8</v>
      </c>
      <c r="G37" s="329">
        <f>'BAR BB| Open rates'!G37*0.87*0.9</f>
        <v>67181.400000000009</v>
      </c>
      <c r="H37" s="329">
        <f>'BAR BB| Open rates'!H37*0.87*0.9</f>
        <v>67181.400000000009</v>
      </c>
      <c r="I37" s="329">
        <f>'BAR BB| Open rates'!I37*0.87*0.9</f>
        <v>68747.400000000009</v>
      </c>
      <c r="J37" s="329">
        <f>'BAR BB| Open rates'!J37*0.87*0.9</f>
        <v>68747.400000000009</v>
      </c>
      <c r="K37" s="329">
        <f>'BAR BB| Open rates'!K37*0.87*0.9</f>
        <v>67181.400000000009</v>
      </c>
      <c r="L37" s="329">
        <f>'BAR BB| Open rates'!L37*0.87*0.9</f>
        <v>67181.400000000009</v>
      </c>
      <c r="M37" s="329">
        <f>'BAR BB| Open rates'!M37*0.87*0.9</f>
        <v>67181.400000000009</v>
      </c>
      <c r="N37" s="329">
        <f>'BAR BB| Open rates'!N37*0.87*0.9</f>
        <v>67181.400000000009</v>
      </c>
      <c r="O37" s="329">
        <f>'BAR BB| Open rates'!O37*0.87*0.9</f>
        <v>67181.400000000009</v>
      </c>
      <c r="P37" s="329">
        <f>'BAR BB| Open rates'!P37*0.87*0.9</f>
        <v>68747.400000000009</v>
      </c>
      <c r="Q37" s="329">
        <f>'BAR BB| Open rates'!Q37*0.87*0.9</f>
        <v>68747.400000000009</v>
      </c>
      <c r="R37" s="329">
        <f>'BAR BB| Open rates'!R37*0.87*0.9</f>
        <v>68747.400000000009</v>
      </c>
      <c r="S37" s="329">
        <f>'BAR BB| Open rates'!S37*0.87*0.9</f>
        <v>68747.400000000009</v>
      </c>
      <c r="T37" s="329">
        <f>'BAR BB| Open rates'!T37*0.87*0.9</f>
        <v>68747.400000000009</v>
      </c>
      <c r="U37" s="329">
        <f>'BAR BB| Open rates'!U37*0.87*0.9</f>
        <v>68747.400000000009</v>
      </c>
      <c r="V37" s="329">
        <f>'BAR BB| Open rates'!V37*0.87*0.9</f>
        <v>68747.400000000009</v>
      </c>
      <c r="W37" s="329">
        <f>'BAR BB| Open rates'!W37*0.87*0.9</f>
        <v>70313.400000000009</v>
      </c>
      <c r="X37" s="329">
        <f>'BAR BB| Open rates'!X37*0.87*0.9</f>
        <v>70313.400000000009</v>
      </c>
      <c r="Y37" s="329">
        <f>'BAR BB| Open rates'!Y37*0.87*0.9</f>
        <v>68747.400000000009</v>
      </c>
      <c r="Z37" s="329">
        <f>'BAR BB| Open rates'!Z37*0.87*0.9</f>
        <v>68747.400000000009</v>
      </c>
      <c r="AA37" s="329">
        <f>'BAR BB| Open rates'!AA37*0.87*0.9</f>
        <v>68747.400000000009</v>
      </c>
      <c r="AB37" s="329">
        <f>'BAR BB| Open rates'!AB37*0.87*0.9</f>
        <v>68747.400000000009</v>
      </c>
      <c r="AC37" s="329">
        <f>'BAR BB| Open rates'!AC37*0.87*0.9</f>
        <v>68747.400000000009</v>
      </c>
      <c r="AD37" s="329">
        <f>'BAR BB| Open rates'!AD37*0.87*0.9</f>
        <v>70313.400000000009</v>
      </c>
      <c r="AE37" s="329">
        <f>'BAR BB| Open rates'!AE37*0.87*0.9</f>
        <v>70313.400000000009</v>
      </c>
      <c r="AF37" s="329">
        <f>'BAR BB| Open rates'!AF37*0.87*0.9</f>
        <v>68747.400000000009</v>
      </c>
      <c r="AG37" s="329">
        <f>'BAR BB| Open rates'!AG37*0.87*0.9</f>
        <v>68747.400000000009</v>
      </c>
      <c r="AH37" s="329">
        <f>'BAR BB| Open rates'!AH37*0.87*0.9</f>
        <v>68747.400000000009</v>
      </c>
      <c r="AI37" s="329">
        <f>'BAR BB| Open rates'!AI37*0.87*0.9</f>
        <v>68747.400000000009</v>
      </c>
      <c r="AJ37" s="329">
        <f>'BAR BB| Open rates'!AJ37*0.87*0.9</f>
        <v>68747.400000000009</v>
      </c>
      <c r="AK37" s="329">
        <f>'BAR BB| Open rates'!AK37*0.87*0.9</f>
        <v>70313.400000000009</v>
      </c>
      <c r="AL37" s="329">
        <f>'BAR BB| Open rates'!AL37*0.87*0.9</f>
        <v>70313.400000000009</v>
      </c>
      <c r="AM37" s="329">
        <f>'BAR BB| Open rates'!AM37*0.87*0.9</f>
        <v>68747.400000000009</v>
      </c>
      <c r="AN37" s="329">
        <f>'BAR BB| Open rates'!AN37*0.87*0.9</f>
        <v>68747.400000000009</v>
      </c>
      <c r="AO37" s="329">
        <f>'BAR BB| Open rates'!AO37*0.87*0.9</f>
        <v>68747.400000000009</v>
      </c>
      <c r="AP37" s="329">
        <f>'BAR BB| Open rates'!AP37*0.87*0.9</f>
        <v>68747.400000000009</v>
      </c>
      <c r="AQ37" s="329">
        <f>'BAR BB| Open rates'!AQ37*0.87*0.9</f>
        <v>68747.400000000009</v>
      </c>
      <c r="AR37" s="329">
        <f>'BAR BB| Open rates'!AR37*0.87*0.9</f>
        <v>70313.400000000009</v>
      </c>
      <c r="AS37" s="329">
        <f>'BAR BB| Open rates'!AS37*0.87*0.9</f>
        <v>70313.400000000009</v>
      </c>
      <c r="AT37" s="329">
        <f>'BAR BB| Open rates'!AT37*0.87*0.9</f>
        <v>68747.400000000009</v>
      </c>
      <c r="AU37" s="329">
        <f>'BAR BB| Open rates'!AU37*0.87*0.9</f>
        <v>68747.400000000009</v>
      </c>
      <c r="AV37" s="329">
        <f>'BAR BB| Open rates'!AV37*0.87*0.9</f>
        <v>68747.400000000009</v>
      </c>
      <c r="AW37" s="329">
        <f>'BAR BB| Open rates'!AW37*0.87*0.9</f>
        <v>68747.400000000009</v>
      </c>
      <c r="AX37" s="329">
        <f>'BAR BB| Open rates'!AX37*0.87*0.9</f>
        <v>68747.400000000009</v>
      </c>
      <c r="AY37" s="329">
        <f>'BAR BB| Open rates'!AY37*0.87*0.9</f>
        <v>70313.400000000009</v>
      </c>
      <c r="AZ37" s="329">
        <f>'BAR BB| Open rates'!AZ37*0.87*0.9</f>
        <v>70313.400000000009</v>
      </c>
      <c r="BA37" s="329">
        <f>'BAR BB| Open rates'!BA37*0.87*0.9</f>
        <v>68747.400000000009</v>
      </c>
      <c r="BB37" s="329">
        <f>'BAR BB| Open rates'!BB37*0.87*0.9</f>
        <v>68747.400000000009</v>
      </c>
      <c r="BC37" s="329">
        <f>'BAR BB| Open rates'!BC37*0.87*0.9</f>
        <v>68747.400000000009</v>
      </c>
      <c r="BD37" s="329">
        <f>'BAR BB| Open rates'!BD37*0.87*0.9</f>
        <v>68747.400000000009</v>
      </c>
      <c r="BE37" s="329">
        <f>'BAR BB| Open rates'!BE37*0.87*0.9</f>
        <v>68747.400000000009</v>
      </c>
      <c r="BF37" s="329">
        <f>'BAR BB| Open rates'!BF37*0.87*0.9</f>
        <v>70313.400000000009</v>
      </c>
      <c r="BG37" s="329">
        <f>'BAR BB| Open rates'!BG37*0.87*0.9</f>
        <v>70313.400000000009</v>
      </c>
      <c r="BH37" s="329">
        <f>'BAR BB| Open rates'!BH37*0.87*0.9</f>
        <v>66241.8</v>
      </c>
      <c r="BI37" s="329">
        <f>'BAR BB| Open rates'!BI37*0.87*0.9</f>
        <v>66241.8</v>
      </c>
      <c r="BJ37" s="329">
        <f>'BAR BB| Open rates'!BJ37*0.87*0.9</f>
        <v>66241.8</v>
      </c>
      <c r="BK37" s="329">
        <f>'BAR BB| Open rates'!BK37*0.87*0.9</f>
        <v>66241.8</v>
      </c>
      <c r="BL37" s="329">
        <f>'BAR BB| Open rates'!BL37*0.87*0.9</f>
        <v>66241.8</v>
      </c>
      <c r="BM37" s="329">
        <f>'BAR BB| Open rates'!BM37*0.87*0.9</f>
        <v>67181.400000000009</v>
      </c>
      <c r="BN37" s="329">
        <f>'BAR BB| Open rates'!BN37*0.87*0.9</f>
        <v>67181.400000000009</v>
      </c>
      <c r="BO37" s="329">
        <f>'BAR BB| Open rates'!BO37*0.87*0.9</f>
        <v>65458.8</v>
      </c>
      <c r="BP37" s="329">
        <f>'BAR BB| Open rates'!BP37*0.87*0.9</f>
        <v>65458.8</v>
      </c>
      <c r="BQ37" s="329">
        <f>'BAR BB| Open rates'!BQ37*0.87*0.9</f>
        <v>52226.1</v>
      </c>
      <c r="BR37" s="329">
        <f>'BAR BB| Open rates'!BR37*0.87*0.9</f>
        <v>52226.1</v>
      </c>
      <c r="BS37" s="329">
        <f>'BAR BB| Open rates'!BS37*0.87*0.9</f>
        <v>52226.1</v>
      </c>
      <c r="BT37" s="329">
        <f>'BAR BB| Open rates'!BT37*0.87*0.9</f>
        <v>52226.1</v>
      </c>
      <c r="BU37" s="329">
        <f>'BAR BB| Open rates'!BU37*0.87*0.9</f>
        <v>52226.1</v>
      </c>
      <c r="BV37" s="329">
        <f>'BAR BB| Open rates'!BV37*0.87*0.9</f>
        <v>50503.5</v>
      </c>
      <c r="BW37" s="329">
        <f>'BAR BB| Open rates'!BW37*0.87*0.9</f>
        <v>50503.5</v>
      </c>
      <c r="BX37" s="329">
        <f>'BAR BB| Open rates'!BX37*0.87*0.9</f>
        <v>50503.5</v>
      </c>
      <c r="BY37" s="329">
        <f>'BAR BB| Open rates'!BY37*0.87*0.9</f>
        <v>50503.5</v>
      </c>
      <c r="BZ37" s="329">
        <f>'BAR BB| Open rates'!BZ37*0.87*0.9</f>
        <v>50503.5</v>
      </c>
      <c r="CA37" s="329">
        <f>'BAR BB| Open rates'!CA37*0.87*0.9</f>
        <v>52226.1</v>
      </c>
      <c r="CB37" s="329">
        <f>'BAR BB| Open rates'!CB37*0.87*0.9</f>
        <v>52226.1</v>
      </c>
      <c r="CC37" s="329">
        <f>'BAR BB| Open rates'!CC37*0.87*0.9</f>
        <v>50503.5</v>
      </c>
      <c r="CD37" s="329">
        <f>'BAR BB| Open rates'!CD37*0.87*0.9</f>
        <v>50503.5</v>
      </c>
      <c r="CE37" s="329">
        <f>'BAR BB| Open rates'!CE37*0.87*0.9</f>
        <v>50503.5</v>
      </c>
      <c r="CF37" s="329">
        <f>'BAR BB| Open rates'!CF37*0.87*0.9</f>
        <v>50503.5</v>
      </c>
      <c r="CG37" s="329">
        <f>'BAR BB| Open rates'!CG37*0.87*0.9</f>
        <v>50503.5</v>
      </c>
      <c r="CH37" s="329">
        <f>'BAR BB| Open rates'!CH37*0.87*0.9</f>
        <v>52226.1</v>
      </c>
      <c r="CI37" s="329">
        <f>'BAR BB| Open rates'!CI37*0.87*0.9</f>
        <v>52226.1</v>
      </c>
      <c r="CJ37" s="329">
        <f>'BAR BB| Open rates'!CJ37*0.87*0.9</f>
        <v>50503.5</v>
      </c>
      <c r="CK37" s="329">
        <f>'BAR BB| Open rates'!CK37*0.87*0.9</f>
        <v>50503.5</v>
      </c>
      <c r="CL37" s="329">
        <f>'BAR BB| Open rates'!CL37*0.87*0.9</f>
        <v>50503.5</v>
      </c>
      <c r="CM37" s="329">
        <f>'BAR BB| Open rates'!CM37*0.87*0.9</f>
        <v>50503.5</v>
      </c>
      <c r="CN37" s="329">
        <f>'BAR BB| Open rates'!CN37*0.87*0.9</f>
        <v>50503.5</v>
      </c>
      <c r="CO37" s="329">
        <f>'BAR BB| Open rates'!CO37*0.87*0.9</f>
        <v>52226.1</v>
      </c>
      <c r="CP37" s="329">
        <f>'BAR BB| Open rates'!CP37*0.87*0.9</f>
        <v>52226.1</v>
      </c>
      <c r="CQ37" s="329">
        <f>'BAR BB| Open rates'!CQ37*0.87*0.9</f>
        <v>50503.5</v>
      </c>
      <c r="CR37" s="329">
        <f>'BAR BB| Open rates'!CR37*0.87*0.9</f>
        <v>50503.5</v>
      </c>
      <c r="CS37" s="329">
        <f>'BAR BB| Open rates'!CS37*0.87*0.9</f>
        <v>50503.5</v>
      </c>
      <c r="CT37" s="329">
        <f>'BAR BB| Open rates'!CT37*0.87*0.9</f>
        <v>50503.5</v>
      </c>
      <c r="CU37" s="329">
        <f>'BAR BB| Open rates'!CU37*0.87*0.9</f>
        <v>49172.4</v>
      </c>
      <c r="CV37" s="329">
        <f>'BAR BB| Open rates'!CV37*0.87*0.9</f>
        <v>49172.4</v>
      </c>
      <c r="CW37" s="329">
        <f>'BAR BB| Open rates'!CW37*0.87*0.9</f>
        <v>49172.4</v>
      </c>
      <c r="CX37" s="329">
        <f>'BAR BB| Open rates'!CX37*0.87*0.9</f>
        <v>47606.400000000001</v>
      </c>
      <c r="CY37" s="329">
        <f>'BAR BB| Open rates'!CY37*0.87*0.9</f>
        <v>47606.400000000001</v>
      </c>
      <c r="CZ37" s="329">
        <f>'BAR BB| Open rates'!CZ37*0.87*0.9</f>
        <v>47606.400000000001</v>
      </c>
      <c r="DA37" s="329">
        <f>'BAR BB| Open rates'!DA37*0.87*0.9</f>
        <v>47606.400000000001</v>
      </c>
      <c r="DB37" s="329">
        <f>'BAR BB| Open rates'!DB37*0.87*0.9</f>
        <v>47606.400000000001</v>
      </c>
      <c r="DC37" s="329">
        <f>'BAR BB| Open rates'!DC37*0.87*0.9</f>
        <v>49172.4</v>
      </c>
      <c r="DD37" s="329">
        <f>'BAR BB| Open rates'!DD37*0.87*0.9</f>
        <v>49172.4</v>
      </c>
      <c r="DE37" s="329">
        <f>'BAR BB| Open rates'!DE37*0.87*0.9</f>
        <v>47606.400000000001</v>
      </c>
      <c r="DF37" s="329">
        <f>'BAR BB| Open rates'!DF37*0.87*0.9</f>
        <v>47606.400000000001</v>
      </c>
      <c r="DG37" s="329">
        <f>'BAR BB| Open rates'!DG37*0.87*0.9</f>
        <v>47606.400000000001</v>
      </c>
      <c r="DH37" s="329">
        <f>'BAR BB| Open rates'!DH37*0.87*0.9</f>
        <v>47606.400000000001</v>
      </c>
      <c r="DI37" s="329">
        <f>'BAR BB| Open rates'!DI37*0.87*0.9</f>
        <v>47606.400000000001</v>
      </c>
      <c r="DJ37" s="329">
        <f>'BAR BB| Open rates'!DJ37*0.87*0.9</f>
        <v>49172.4</v>
      </c>
      <c r="DK37" s="329">
        <f>'BAR BB| Open rates'!DK37*0.87*0.9</f>
        <v>49172.4</v>
      </c>
      <c r="DL37" s="329">
        <f>'BAR BB| Open rates'!DL37*0.87*0.9</f>
        <v>47606.400000000001</v>
      </c>
      <c r="DM37" s="329">
        <f>'BAR BB| Open rates'!DM37*0.87*0.9</f>
        <v>47606.400000000001</v>
      </c>
      <c r="DN37" s="329">
        <f>'BAR BB| Open rates'!DN37*0.87*0.9</f>
        <v>47606.400000000001</v>
      </c>
      <c r="DO37" s="329">
        <f>'BAR BB| Open rates'!DO37*0.87*0.9</f>
        <v>47606.400000000001</v>
      </c>
      <c r="DP37" s="329">
        <f>'BAR BB| Open rates'!DP37*0.87*0.9</f>
        <v>47606.400000000001</v>
      </c>
      <c r="DQ37" s="329">
        <f>'BAR BB| Open rates'!DQ37*0.87*0.9</f>
        <v>49172.4</v>
      </c>
      <c r="DR37" s="329">
        <f>'BAR BB| Open rates'!DR37*0.87*0.9</f>
        <v>49172.4</v>
      </c>
      <c r="DS37" s="329">
        <f>'BAR BB| Open rates'!DS37*0.87*0.9</f>
        <v>47606.400000000001</v>
      </c>
      <c r="DT37" s="329">
        <f>'BAR BB| Open rates'!DT37*0.87*0.9</f>
        <v>47606.400000000001</v>
      </c>
      <c r="DU37" s="329">
        <f>'BAR BB| Open rates'!DU37*0.87*0.9</f>
        <v>47606.400000000001</v>
      </c>
      <c r="DV37" s="329">
        <f>'BAR BB| Open rates'!DV37*0.87*0.9</f>
        <v>47606.400000000001</v>
      </c>
      <c r="DW37" s="329">
        <f>'BAR BB| Open rates'!DW37*0.87*0.9</f>
        <v>47606.400000000001</v>
      </c>
      <c r="DX37" s="329">
        <f>'BAR BB| Open rates'!DX37*0.87*0.9</f>
        <v>49172.4</v>
      </c>
      <c r="DY37" s="329">
        <f>'BAR BB| Open rates'!DY37*0.87*0.9</f>
        <v>49172.4</v>
      </c>
      <c r="DZ37" s="329">
        <f>'BAR BB| Open rates'!DZ37*0.87*0.9</f>
        <v>50503.5</v>
      </c>
      <c r="EA37" s="329">
        <f>'BAR BB| Open rates'!EA37*0.87*0.9</f>
        <v>50503.5</v>
      </c>
      <c r="EB37" s="329">
        <f>'BAR BB| Open rates'!EB37*0.87*0.9</f>
        <v>50503.5</v>
      </c>
      <c r="EC37" s="329">
        <f>'BAR BB| Open rates'!EC37*0.87*0.9</f>
        <v>52226.1</v>
      </c>
      <c r="ED37" s="329">
        <f>'BAR BB| Open rates'!ED37*0.87*0.9</f>
        <v>52226.1</v>
      </c>
      <c r="EE37" s="329">
        <f>'BAR BB| Open rates'!EE37*0.87*0.9</f>
        <v>52226.1</v>
      </c>
      <c r="EF37" s="329">
        <f>'BAR BB| Open rates'!EF37*0.87*0.9</f>
        <v>52226.1</v>
      </c>
      <c r="EG37" s="329">
        <f>'BAR BB| Open rates'!EG37*0.87*0.9</f>
        <v>46823.4</v>
      </c>
      <c r="EH37" s="329">
        <f>'BAR BB| Open rates'!EH37*0.87*0.9</f>
        <v>42908.4</v>
      </c>
      <c r="EI37" s="329">
        <f>'BAR BB| Open rates'!EI37*0.87*0.9</f>
        <v>42908.4</v>
      </c>
      <c r="EJ37" s="329">
        <f>'BAR BB| Open rates'!EJ37*0.87*0.9</f>
        <v>42908.4</v>
      </c>
      <c r="EK37" s="329">
        <f>'BAR BB| Open rates'!EK37*0.87*0.9</f>
        <v>42908.4</v>
      </c>
      <c r="EL37" s="329">
        <f>'BAR BB| Open rates'!EL37*0.87*0.9</f>
        <v>43691.4</v>
      </c>
      <c r="EM37" s="329">
        <f>'BAR BB| Open rates'!EM37*0.87*0.9</f>
        <v>43691.4</v>
      </c>
      <c r="EN37" s="329">
        <f>'BAR BB| Open rates'!EN37*0.87*0.9</f>
        <v>42908.4</v>
      </c>
      <c r="EO37" s="329">
        <f>'BAR BB| Open rates'!EO37*0.87*0.9</f>
        <v>42908.4</v>
      </c>
      <c r="EP37" s="329">
        <f>'BAR BB| Open rates'!EP37*0.87*0.9</f>
        <v>42908.4</v>
      </c>
      <c r="EQ37" s="329">
        <f>'BAR BB| Open rates'!EQ37*0.87*0.9</f>
        <v>42908.4</v>
      </c>
      <c r="ER37" s="329">
        <f>'BAR BB| Open rates'!ER37*0.87*0.9</f>
        <v>42908.4</v>
      </c>
      <c r="ES37" s="329">
        <f>'BAR BB| Open rates'!ES37*0.87*0.9</f>
        <v>43691.4</v>
      </c>
      <c r="ET37" s="329">
        <f>'BAR BB| Open rates'!ET37*0.87*0.9</f>
        <v>43691.4</v>
      </c>
      <c r="EU37" s="329">
        <f>'BAR BB| Open rates'!EU37*0.87*0.9</f>
        <v>42908.4</v>
      </c>
      <c r="EV37" s="329">
        <f>'BAR BB| Open rates'!EV37*0.87*0.9</f>
        <v>42908.4</v>
      </c>
      <c r="EW37" s="329">
        <f>'BAR BB| Open rates'!EW37*0.87*0.9</f>
        <v>42908.4</v>
      </c>
      <c r="EX37" s="329">
        <f>'BAR BB| Open rates'!EX37*0.87*0.9</f>
        <v>42908.4</v>
      </c>
      <c r="EY37" s="329">
        <f>'BAR BB| Open rates'!EY37*0.87*0.9</f>
        <v>42908.4</v>
      </c>
      <c r="EZ37" s="329">
        <f>'BAR BB| Open rates'!EZ37*0.87*0.9</f>
        <v>43691.4</v>
      </c>
      <c r="FA37" s="329">
        <f>'BAR BB| Open rates'!FA37*0.87*0.9</f>
        <v>43691.4</v>
      </c>
      <c r="FB37" s="329">
        <f>'BAR BB| Open rates'!FB37*0.87*0.9</f>
        <v>42908.4</v>
      </c>
      <c r="FC37" s="329">
        <f>'BAR BB| Open rates'!FC37*0.87*0.9</f>
        <v>42908.4</v>
      </c>
      <c r="FD37" s="329">
        <f>'BAR BB| Open rates'!FD37*0.87*0.9</f>
        <v>42908.4</v>
      </c>
      <c r="FE37" s="329">
        <f>'BAR BB| Open rates'!FE37*0.87*0.9</f>
        <v>42908.4</v>
      </c>
      <c r="FF37" s="329">
        <f>'BAR BB| Open rates'!FF37*0.87*0.9</f>
        <v>42908.4</v>
      </c>
      <c r="FG37" s="329">
        <f>'BAR BB| Open rates'!FG37*0.87*0.9</f>
        <v>43691.4</v>
      </c>
      <c r="FH37" s="329">
        <f>'BAR BB| Open rates'!FH37*0.87*0.9</f>
        <v>43691.4</v>
      </c>
      <c r="FI37" s="329">
        <f>'BAR BB| Open rates'!FI37*0.87*0.9</f>
        <v>42908.4</v>
      </c>
      <c r="FJ37" s="329">
        <f>'BAR BB| Open rates'!FJ37*0.87*0.9</f>
        <v>42908.4</v>
      </c>
      <c r="FK37" s="329">
        <f>'BAR BB| Open rates'!FK37*0.87*0.9</f>
        <v>42908.4</v>
      </c>
      <c r="FL37" s="329">
        <f>'BAR BB| Open rates'!FL37*0.87*0.9</f>
        <v>42908.4</v>
      </c>
      <c r="FM37" s="329">
        <f>'BAR BB| Open rates'!FM37*0.87*0.9</f>
        <v>42908.4</v>
      </c>
      <c r="FN37" s="329">
        <f>'BAR BB| Open rates'!FN37*0.87*0.9</f>
        <v>43691.4</v>
      </c>
      <c r="FO37" s="329">
        <f>'BAR BB| Open rates'!FO37*0.87*0.9</f>
        <v>43691.4</v>
      </c>
      <c r="FP37" s="329">
        <f>'BAR BB| Open rates'!FP37*0.87*0.9</f>
        <v>42908.4</v>
      </c>
      <c r="FQ37" s="329">
        <f>'BAR BB| Open rates'!FQ37*0.87*0.9</f>
        <v>42908.4</v>
      </c>
      <c r="FR37" s="329">
        <f>'BAR BB| Open rates'!FR37*0.87*0.9</f>
        <v>42908.4</v>
      </c>
      <c r="FS37" s="329">
        <f>'BAR BB| Open rates'!FS37*0.87*0.9</f>
        <v>42908.4</v>
      </c>
      <c r="FT37" s="329">
        <f>'BAR BB| Open rates'!FT37*0.87*0.9</f>
        <v>42908.4</v>
      </c>
      <c r="FU37" s="329">
        <f>'BAR BB| Open rates'!FU37*0.87*0.9</f>
        <v>43691.4</v>
      </c>
      <c r="FV37" s="329">
        <f>'BAR BB| Open rates'!FV37*0.87*0.9</f>
        <v>43691.4</v>
      </c>
      <c r="FW37" s="329">
        <f>'BAR BB| Open rates'!FW37*0.87*0.9</f>
        <v>46588.5</v>
      </c>
      <c r="FX37" s="329">
        <f>'BAR BB| Open rates'!FX37*0.87*0.9</f>
        <v>46588.5</v>
      </c>
      <c r="FY37" s="329">
        <f>'BAR BB| Open rates'!FY37*0.87*0.9</f>
        <v>46588.5</v>
      </c>
      <c r="FZ37" s="329">
        <f>'BAR BB| Open rates'!FZ37*0.87*0.9</f>
        <v>46588.5</v>
      </c>
      <c r="GA37" s="329">
        <f>'BAR BB| Open rates'!GA37*0.87*0.9</f>
        <v>46588.5</v>
      </c>
      <c r="GB37" s="329">
        <f>'BAR BB| Open rates'!GB37*0.87*0.9</f>
        <v>48311.1</v>
      </c>
      <c r="GC37" s="329">
        <f>'BAR BB| Open rates'!GC37*0.87*0.9</f>
        <v>48311.1</v>
      </c>
      <c r="GD37" s="329">
        <f>'BAR BB| Open rates'!GD37*0.87*0.9</f>
        <v>48311.1</v>
      </c>
      <c r="GE37" s="329">
        <f>'BAR BB| Open rates'!GE37*0.87*0.9</f>
        <v>48311.1</v>
      </c>
    </row>
    <row r="38" spans="1:187" s="36" customFormat="1" ht="12" customHeight="1" x14ac:dyDescent="0.2">
      <c r="A38" s="237">
        <v>6</v>
      </c>
      <c r="B38" s="329">
        <f>'BAR BB| Open rates'!B38*0.87*0.9</f>
        <v>71644.5</v>
      </c>
      <c r="C38" s="329">
        <f>'BAR BB| Open rates'!C38*0.87*0.9</f>
        <v>71644.5</v>
      </c>
      <c r="D38" s="329">
        <f>'BAR BB| Open rates'!D38*0.87*0.9</f>
        <v>69530.400000000009</v>
      </c>
      <c r="E38" s="329">
        <f>'BAR BB| Open rates'!E38*0.87*0.9</f>
        <v>69530.400000000009</v>
      </c>
      <c r="F38" s="329">
        <f>'BAR BB| Open rates'!F38*0.87*0.9</f>
        <v>67807.8</v>
      </c>
      <c r="G38" s="329">
        <f>'BAR BB| Open rates'!G38*0.87*0.9</f>
        <v>69530.400000000009</v>
      </c>
      <c r="H38" s="329">
        <f>'BAR BB| Open rates'!H38*0.87*0.9</f>
        <v>69530.400000000009</v>
      </c>
      <c r="I38" s="329">
        <f>'BAR BB| Open rates'!I38*0.87*0.9</f>
        <v>71096.400000000009</v>
      </c>
      <c r="J38" s="329">
        <f>'BAR BB| Open rates'!J38*0.87*0.9</f>
        <v>71096.400000000009</v>
      </c>
      <c r="K38" s="329">
        <f>'BAR BB| Open rates'!K38*0.87*0.9</f>
        <v>69530.400000000009</v>
      </c>
      <c r="L38" s="329">
        <f>'BAR BB| Open rates'!L38*0.87*0.9</f>
        <v>69530.400000000009</v>
      </c>
      <c r="M38" s="329">
        <f>'BAR BB| Open rates'!M38*0.87*0.9</f>
        <v>69530.400000000009</v>
      </c>
      <c r="N38" s="329">
        <f>'BAR BB| Open rates'!N38*0.87*0.9</f>
        <v>69530.400000000009</v>
      </c>
      <c r="O38" s="329">
        <f>'BAR BB| Open rates'!O38*0.87*0.9</f>
        <v>69530.400000000009</v>
      </c>
      <c r="P38" s="329">
        <f>'BAR BB| Open rates'!P38*0.87*0.9</f>
        <v>71096.400000000009</v>
      </c>
      <c r="Q38" s="329">
        <f>'BAR BB| Open rates'!Q38*0.87*0.9</f>
        <v>71096.400000000009</v>
      </c>
      <c r="R38" s="329">
        <f>'BAR BB| Open rates'!R38*0.87*0.9</f>
        <v>71096.400000000009</v>
      </c>
      <c r="S38" s="329">
        <f>'BAR BB| Open rates'!S38*0.87*0.9</f>
        <v>71096.400000000009</v>
      </c>
      <c r="T38" s="329">
        <f>'BAR BB| Open rates'!T38*0.87*0.9</f>
        <v>71096.400000000009</v>
      </c>
      <c r="U38" s="329">
        <f>'BAR BB| Open rates'!U38*0.87*0.9</f>
        <v>71096.400000000009</v>
      </c>
      <c r="V38" s="329">
        <f>'BAR BB| Open rates'!V38*0.87*0.9</f>
        <v>71096.400000000009</v>
      </c>
      <c r="W38" s="329">
        <f>'BAR BB| Open rates'!W38*0.87*0.9</f>
        <v>72662.400000000009</v>
      </c>
      <c r="X38" s="329">
        <f>'BAR BB| Open rates'!X38*0.87*0.9</f>
        <v>72662.400000000009</v>
      </c>
      <c r="Y38" s="329">
        <f>'BAR BB| Open rates'!Y38*0.87*0.9</f>
        <v>71096.400000000009</v>
      </c>
      <c r="Z38" s="329">
        <f>'BAR BB| Open rates'!Z38*0.87*0.9</f>
        <v>71096.400000000009</v>
      </c>
      <c r="AA38" s="329">
        <f>'BAR BB| Open rates'!AA38*0.87*0.9</f>
        <v>71096.400000000009</v>
      </c>
      <c r="AB38" s="329">
        <f>'BAR BB| Open rates'!AB38*0.87*0.9</f>
        <v>71096.400000000009</v>
      </c>
      <c r="AC38" s="329">
        <f>'BAR BB| Open rates'!AC38*0.87*0.9</f>
        <v>71096.400000000009</v>
      </c>
      <c r="AD38" s="329">
        <f>'BAR BB| Open rates'!AD38*0.87*0.9</f>
        <v>72662.400000000009</v>
      </c>
      <c r="AE38" s="329">
        <f>'BAR BB| Open rates'!AE38*0.87*0.9</f>
        <v>72662.400000000009</v>
      </c>
      <c r="AF38" s="329">
        <f>'BAR BB| Open rates'!AF38*0.87*0.9</f>
        <v>71096.400000000009</v>
      </c>
      <c r="AG38" s="329">
        <f>'BAR BB| Open rates'!AG38*0.87*0.9</f>
        <v>71096.400000000009</v>
      </c>
      <c r="AH38" s="329">
        <f>'BAR BB| Open rates'!AH38*0.87*0.9</f>
        <v>71096.400000000009</v>
      </c>
      <c r="AI38" s="329">
        <f>'BAR BB| Open rates'!AI38*0.87*0.9</f>
        <v>71096.400000000009</v>
      </c>
      <c r="AJ38" s="329">
        <f>'BAR BB| Open rates'!AJ38*0.87*0.9</f>
        <v>71096.400000000009</v>
      </c>
      <c r="AK38" s="329">
        <f>'BAR BB| Open rates'!AK38*0.87*0.9</f>
        <v>72662.400000000009</v>
      </c>
      <c r="AL38" s="329">
        <f>'BAR BB| Open rates'!AL38*0.87*0.9</f>
        <v>72662.400000000009</v>
      </c>
      <c r="AM38" s="329">
        <f>'BAR BB| Open rates'!AM38*0.87*0.9</f>
        <v>71096.400000000009</v>
      </c>
      <c r="AN38" s="329">
        <f>'BAR BB| Open rates'!AN38*0.87*0.9</f>
        <v>71096.400000000009</v>
      </c>
      <c r="AO38" s="329">
        <f>'BAR BB| Open rates'!AO38*0.87*0.9</f>
        <v>71096.400000000009</v>
      </c>
      <c r="AP38" s="329">
        <f>'BAR BB| Open rates'!AP38*0.87*0.9</f>
        <v>71096.400000000009</v>
      </c>
      <c r="AQ38" s="329">
        <f>'BAR BB| Open rates'!AQ38*0.87*0.9</f>
        <v>71096.400000000009</v>
      </c>
      <c r="AR38" s="329">
        <f>'BAR BB| Open rates'!AR38*0.87*0.9</f>
        <v>72662.400000000009</v>
      </c>
      <c r="AS38" s="329">
        <f>'BAR BB| Open rates'!AS38*0.87*0.9</f>
        <v>72662.400000000009</v>
      </c>
      <c r="AT38" s="329">
        <f>'BAR BB| Open rates'!AT38*0.87*0.9</f>
        <v>71096.400000000009</v>
      </c>
      <c r="AU38" s="329">
        <f>'BAR BB| Open rates'!AU38*0.87*0.9</f>
        <v>71096.400000000009</v>
      </c>
      <c r="AV38" s="329">
        <f>'BAR BB| Open rates'!AV38*0.87*0.9</f>
        <v>71096.400000000009</v>
      </c>
      <c r="AW38" s="329">
        <f>'BAR BB| Open rates'!AW38*0.87*0.9</f>
        <v>71096.400000000009</v>
      </c>
      <c r="AX38" s="329">
        <f>'BAR BB| Open rates'!AX38*0.87*0.9</f>
        <v>71096.400000000009</v>
      </c>
      <c r="AY38" s="329">
        <f>'BAR BB| Open rates'!AY38*0.87*0.9</f>
        <v>72662.400000000009</v>
      </c>
      <c r="AZ38" s="329">
        <f>'BAR BB| Open rates'!AZ38*0.87*0.9</f>
        <v>72662.400000000009</v>
      </c>
      <c r="BA38" s="329">
        <f>'BAR BB| Open rates'!BA38*0.87*0.9</f>
        <v>71096.400000000009</v>
      </c>
      <c r="BB38" s="329">
        <f>'BAR BB| Open rates'!BB38*0.87*0.9</f>
        <v>71096.400000000009</v>
      </c>
      <c r="BC38" s="329">
        <f>'BAR BB| Open rates'!BC38*0.87*0.9</f>
        <v>71096.400000000009</v>
      </c>
      <c r="BD38" s="329">
        <f>'BAR BB| Open rates'!BD38*0.87*0.9</f>
        <v>71096.400000000009</v>
      </c>
      <c r="BE38" s="329">
        <f>'BAR BB| Open rates'!BE38*0.87*0.9</f>
        <v>71096.400000000009</v>
      </c>
      <c r="BF38" s="329">
        <f>'BAR BB| Open rates'!BF38*0.87*0.9</f>
        <v>72662.400000000009</v>
      </c>
      <c r="BG38" s="329">
        <f>'BAR BB| Open rates'!BG38*0.87*0.9</f>
        <v>72662.400000000009</v>
      </c>
      <c r="BH38" s="329">
        <f>'BAR BB| Open rates'!BH38*0.87*0.9</f>
        <v>68590.8</v>
      </c>
      <c r="BI38" s="329">
        <f>'BAR BB| Open rates'!BI38*0.87*0.9</f>
        <v>68590.8</v>
      </c>
      <c r="BJ38" s="329">
        <f>'BAR BB| Open rates'!BJ38*0.87*0.9</f>
        <v>68590.8</v>
      </c>
      <c r="BK38" s="329">
        <f>'BAR BB| Open rates'!BK38*0.87*0.9</f>
        <v>68590.8</v>
      </c>
      <c r="BL38" s="329">
        <f>'BAR BB| Open rates'!BL38*0.87*0.9</f>
        <v>68590.8</v>
      </c>
      <c r="BM38" s="329">
        <f>'BAR BB| Open rates'!BM38*0.87*0.9</f>
        <v>69530.400000000009</v>
      </c>
      <c r="BN38" s="329">
        <f>'BAR BB| Open rates'!BN38*0.87*0.9</f>
        <v>69530.400000000009</v>
      </c>
      <c r="BO38" s="329">
        <f>'BAR BB| Open rates'!BO38*0.87*0.9</f>
        <v>67807.8</v>
      </c>
      <c r="BP38" s="329">
        <f>'BAR BB| Open rates'!BP38*0.87*0.9</f>
        <v>67807.8</v>
      </c>
      <c r="BQ38" s="329">
        <f>'BAR BB| Open rates'!BQ38*0.87*0.9</f>
        <v>54575.1</v>
      </c>
      <c r="BR38" s="329">
        <f>'BAR BB| Open rates'!BR38*0.87*0.9</f>
        <v>54575.1</v>
      </c>
      <c r="BS38" s="329">
        <f>'BAR BB| Open rates'!BS38*0.87*0.9</f>
        <v>54575.1</v>
      </c>
      <c r="BT38" s="329">
        <f>'BAR BB| Open rates'!BT38*0.87*0.9</f>
        <v>54575.1</v>
      </c>
      <c r="BU38" s="329">
        <f>'BAR BB| Open rates'!BU38*0.87*0.9</f>
        <v>54575.1</v>
      </c>
      <c r="BV38" s="329">
        <f>'BAR BB| Open rates'!BV38*0.87*0.9</f>
        <v>52852.5</v>
      </c>
      <c r="BW38" s="329">
        <f>'BAR BB| Open rates'!BW38*0.87*0.9</f>
        <v>52852.5</v>
      </c>
      <c r="BX38" s="329">
        <f>'BAR BB| Open rates'!BX38*0.87*0.9</f>
        <v>52852.5</v>
      </c>
      <c r="BY38" s="329">
        <f>'BAR BB| Open rates'!BY38*0.87*0.9</f>
        <v>52852.5</v>
      </c>
      <c r="BZ38" s="329">
        <f>'BAR BB| Open rates'!BZ38*0.87*0.9</f>
        <v>52852.5</v>
      </c>
      <c r="CA38" s="329">
        <f>'BAR BB| Open rates'!CA38*0.87*0.9</f>
        <v>54575.1</v>
      </c>
      <c r="CB38" s="329">
        <f>'BAR BB| Open rates'!CB38*0.87*0.9</f>
        <v>54575.1</v>
      </c>
      <c r="CC38" s="329">
        <f>'BAR BB| Open rates'!CC38*0.87*0.9</f>
        <v>52852.5</v>
      </c>
      <c r="CD38" s="329">
        <f>'BAR BB| Open rates'!CD38*0.87*0.9</f>
        <v>52852.5</v>
      </c>
      <c r="CE38" s="329">
        <f>'BAR BB| Open rates'!CE38*0.87*0.9</f>
        <v>52852.5</v>
      </c>
      <c r="CF38" s="329">
        <f>'BAR BB| Open rates'!CF38*0.87*0.9</f>
        <v>52852.5</v>
      </c>
      <c r="CG38" s="329">
        <f>'BAR BB| Open rates'!CG38*0.87*0.9</f>
        <v>52852.5</v>
      </c>
      <c r="CH38" s="329">
        <f>'BAR BB| Open rates'!CH38*0.87*0.9</f>
        <v>54575.1</v>
      </c>
      <c r="CI38" s="329">
        <f>'BAR BB| Open rates'!CI38*0.87*0.9</f>
        <v>54575.1</v>
      </c>
      <c r="CJ38" s="329">
        <f>'BAR BB| Open rates'!CJ38*0.87*0.9</f>
        <v>52852.5</v>
      </c>
      <c r="CK38" s="329">
        <f>'BAR BB| Open rates'!CK38*0.87*0.9</f>
        <v>52852.5</v>
      </c>
      <c r="CL38" s="329">
        <f>'BAR BB| Open rates'!CL38*0.87*0.9</f>
        <v>52852.5</v>
      </c>
      <c r="CM38" s="329">
        <f>'BAR BB| Open rates'!CM38*0.87*0.9</f>
        <v>52852.5</v>
      </c>
      <c r="CN38" s="329">
        <f>'BAR BB| Open rates'!CN38*0.87*0.9</f>
        <v>52852.5</v>
      </c>
      <c r="CO38" s="329">
        <f>'BAR BB| Open rates'!CO38*0.87*0.9</f>
        <v>54575.1</v>
      </c>
      <c r="CP38" s="329">
        <f>'BAR BB| Open rates'!CP38*0.87*0.9</f>
        <v>54575.1</v>
      </c>
      <c r="CQ38" s="329">
        <f>'BAR BB| Open rates'!CQ38*0.87*0.9</f>
        <v>52852.5</v>
      </c>
      <c r="CR38" s="329">
        <f>'BAR BB| Open rates'!CR38*0.87*0.9</f>
        <v>52852.5</v>
      </c>
      <c r="CS38" s="329">
        <f>'BAR BB| Open rates'!CS38*0.87*0.9</f>
        <v>52852.5</v>
      </c>
      <c r="CT38" s="329">
        <f>'BAR BB| Open rates'!CT38*0.87*0.9</f>
        <v>52852.5</v>
      </c>
      <c r="CU38" s="329">
        <f>'BAR BB| Open rates'!CU38*0.87*0.9</f>
        <v>51521.4</v>
      </c>
      <c r="CV38" s="329">
        <f>'BAR BB| Open rates'!CV38*0.87*0.9</f>
        <v>51521.4</v>
      </c>
      <c r="CW38" s="329">
        <f>'BAR BB| Open rates'!CW38*0.87*0.9</f>
        <v>51521.4</v>
      </c>
      <c r="CX38" s="329">
        <f>'BAR BB| Open rates'!CX38*0.87*0.9</f>
        <v>49955.4</v>
      </c>
      <c r="CY38" s="329">
        <f>'BAR BB| Open rates'!CY38*0.87*0.9</f>
        <v>49955.4</v>
      </c>
      <c r="CZ38" s="329">
        <f>'BAR BB| Open rates'!CZ38*0.87*0.9</f>
        <v>49955.4</v>
      </c>
      <c r="DA38" s="329">
        <f>'BAR BB| Open rates'!DA38*0.87*0.9</f>
        <v>49955.4</v>
      </c>
      <c r="DB38" s="329">
        <f>'BAR BB| Open rates'!DB38*0.87*0.9</f>
        <v>49955.4</v>
      </c>
      <c r="DC38" s="329">
        <f>'BAR BB| Open rates'!DC38*0.87*0.9</f>
        <v>51521.4</v>
      </c>
      <c r="DD38" s="329">
        <f>'BAR BB| Open rates'!DD38*0.87*0.9</f>
        <v>51521.4</v>
      </c>
      <c r="DE38" s="329">
        <f>'BAR BB| Open rates'!DE38*0.87*0.9</f>
        <v>49955.4</v>
      </c>
      <c r="DF38" s="329">
        <f>'BAR BB| Open rates'!DF38*0.87*0.9</f>
        <v>49955.4</v>
      </c>
      <c r="DG38" s="329">
        <f>'BAR BB| Open rates'!DG38*0.87*0.9</f>
        <v>49955.4</v>
      </c>
      <c r="DH38" s="329">
        <f>'BAR BB| Open rates'!DH38*0.87*0.9</f>
        <v>49955.4</v>
      </c>
      <c r="DI38" s="329">
        <f>'BAR BB| Open rates'!DI38*0.87*0.9</f>
        <v>49955.4</v>
      </c>
      <c r="DJ38" s="329">
        <f>'BAR BB| Open rates'!DJ38*0.87*0.9</f>
        <v>51521.4</v>
      </c>
      <c r="DK38" s="329">
        <f>'BAR BB| Open rates'!DK38*0.87*0.9</f>
        <v>51521.4</v>
      </c>
      <c r="DL38" s="329">
        <f>'BAR BB| Open rates'!DL38*0.87*0.9</f>
        <v>49955.4</v>
      </c>
      <c r="DM38" s="329">
        <f>'BAR BB| Open rates'!DM38*0.87*0.9</f>
        <v>49955.4</v>
      </c>
      <c r="DN38" s="329">
        <f>'BAR BB| Open rates'!DN38*0.87*0.9</f>
        <v>49955.4</v>
      </c>
      <c r="DO38" s="329">
        <f>'BAR BB| Open rates'!DO38*0.87*0.9</f>
        <v>49955.4</v>
      </c>
      <c r="DP38" s="329">
        <f>'BAR BB| Open rates'!DP38*0.87*0.9</f>
        <v>49955.4</v>
      </c>
      <c r="DQ38" s="329">
        <f>'BAR BB| Open rates'!DQ38*0.87*0.9</f>
        <v>51521.4</v>
      </c>
      <c r="DR38" s="329">
        <f>'BAR BB| Open rates'!DR38*0.87*0.9</f>
        <v>51521.4</v>
      </c>
      <c r="DS38" s="329">
        <f>'BAR BB| Open rates'!DS38*0.87*0.9</f>
        <v>49955.4</v>
      </c>
      <c r="DT38" s="329">
        <f>'BAR BB| Open rates'!DT38*0.87*0.9</f>
        <v>49955.4</v>
      </c>
      <c r="DU38" s="329">
        <f>'BAR BB| Open rates'!DU38*0.87*0.9</f>
        <v>49955.4</v>
      </c>
      <c r="DV38" s="329">
        <f>'BAR BB| Open rates'!DV38*0.87*0.9</f>
        <v>49955.4</v>
      </c>
      <c r="DW38" s="329">
        <f>'BAR BB| Open rates'!DW38*0.87*0.9</f>
        <v>49955.4</v>
      </c>
      <c r="DX38" s="329">
        <f>'BAR BB| Open rates'!DX38*0.87*0.9</f>
        <v>51521.4</v>
      </c>
      <c r="DY38" s="329">
        <f>'BAR BB| Open rates'!DY38*0.87*0.9</f>
        <v>51521.4</v>
      </c>
      <c r="DZ38" s="329">
        <f>'BAR BB| Open rates'!DZ38*0.87*0.9</f>
        <v>52852.5</v>
      </c>
      <c r="EA38" s="329">
        <f>'BAR BB| Open rates'!EA38*0.87*0.9</f>
        <v>52852.5</v>
      </c>
      <c r="EB38" s="329">
        <f>'BAR BB| Open rates'!EB38*0.87*0.9</f>
        <v>52852.5</v>
      </c>
      <c r="EC38" s="329">
        <f>'BAR BB| Open rates'!EC38*0.87*0.9</f>
        <v>54575.1</v>
      </c>
      <c r="ED38" s="329">
        <f>'BAR BB| Open rates'!ED38*0.87*0.9</f>
        <v>54575.1</v>
      </c>
      <c r="EE38" s="329">
        <f>'BAR BB| Open rates'!EE38*0.87*0.9</f>
        <v>54575.1</v>
      </c>
      <c r="EF38" s="329">
        <f>'BAR BB| Open rates'!EF38*0.87*0.9</f>
        <v>54575.1</v>
      </c>
      <c r="EG38" s="329">
        <f>'BAR BB| Open rates'!EG38*0.87*0.9</f>
        <v>49172.4</v>
      </c>
      <c r="EH38" s="329">
        <f>'BAR BB| Open rates'!EH38*0.87*0.9</f>
        <v>45257.4</v>
      </c>
      <c r="EI38" s="329">
        <f>'BAR BB| Open rates'!EI38*0.87*0.9</f>
        <v>45257.4</v>
      </c>
      <c r="EJ38" s="329">
        <f>'BAR BB| Open rates'!EJ38*0.87*0.9</f>
        <v>45257.4</v>
      </c>
      <c r="EK38" s="329">
        <f>'BAR BB| Open rates'!EK38*0.87*0.9</f>
        <v>45257.4</v>
      </c>
      <c r="EL38" s="329">
        <f>'BAR BB| Open rates'!EL38*0.87*0.9</f>
        <v>46040.4</v>
      </c>
      <c r="EM38" s="329">
        <f>'BAR BB| Open rates'!EM38*0.87*0.9</f>
        <v>46040.4</v>
      </c>
      <c r="EN38" s="329">
        <f>'BAR BB| Open rates'!EN38*0.87*0.9</f>
        <v>45257.4</v>
      </c>
      <c r="EO38" s="329">
        <f>'BAR BB| Open rates'!EO38*0.87*0.9</f>
        <v>45257.4</v>
      </c>
      <c r="EP38" s="329">
        <f>'BAR BB| Open rates'!EP38*0.87*0.9</f>
        <v>45257.4</v>
      </c>
      <c r="EQ38" s="329">
        <f>'BAR BB| Open rates'!EQ38*0.87*0.9</f>
        <v>45257.4</v>
      </c>
      <c r="ER38" s="329">
        <f>'BAR BB| Open rates'!ER38*0.87*0.9</f>
        <v>45257.4</v>
      </c>
      <c r="ES38" s="329">
        <f>'BAR BB| Open rates'!ES38*0.87*0.9</f>
        <v>46040.4</v>
      </c>
      <c r="ET38" s="329">
        <f>'BAR BB| Open rates'!ET38*0.87*0.9</f>
        <v>46040.4</v>
      </c>
      <c r="EU38" s="329">
        <f>'BAR BB| Open rates'!EU38*0.87*0.9</f>
        <v>45257.4</v>
      </c>
      <c r="EV38" s="329">
        <f>'BAR BB| Open rates'!EV38*0.87*0.9</f>
        <v>45257.4</v>
      </c>
      <c r="EW38" s="329">
        <f>'BAR BB| Open rates'!EW38*0.87*0.9</f>
        <v>45257.4</v>
      </c>
      <c r="EX38" s="329">
        <f>'BAR BB| Open rates'!EX38*0.87*0.9</f>
        <v>45257.4</v>
      </c>
      <c r="EY38" s="329">
        <f>'BAR BB| Open rates'!EY38*0.87*0.9</f>
        <v>45257.4</v>
      </c>
      <c r="EZ38" s="329">
        <f>'BAR BB| Open rates'!EZ38*0.87*0.9</f>
        <v>46040.4</v>
      </c>
      <c r="FA38" s="329">
        <f>'BAR BB| Open rates'!FA38*0.87*0.9</f>
        <v>46040.4</v>
      </c>
      <c r="FB38" s="329">
        <f>'BAR BB| Open rates'!FB38*0.87*0.9</f>
        <v>45257.4</v>
      </c>
      <c r="FC38" s="329">
        <f>'BAR BB| Open rates'!FC38*0.87*0.9</f>
        <v>45257.4</v>
      </c>
      <c r="FD38" s="329">
        <f>'BAR BB| Open rates'!FD38*0.87*0.9</f>
        <v>45257.4</v>
      </c>
      <c r="FE38" s="329">
        <f>'BAR BB| Open rates'!FE38*0.87*0.9</f>
        <v>45257.4</v>
      </c>
      <c r="FF38" s="329">
        <f>'BAR BB| Open rates'!FF38*0.87*0.9</f>
        <v>45257.4</v>
      </c>
      <c r="FG38" s="329">
        <f>'BAR BB| Open rates'!FG38*0.87*0.9</f>
        <v>46040.4</v>
      </c>
      <c r="FH38" s="329">
        <f>'BAR BB| Open rates'!FH38*0.87*0.9</f>
        <v>46040.4</v>
      </c>
      <c r="FI38" s="329">
        <f>'BAR BB| Open rates'!FI38*0.87*0.9</f>
        <v>45257.4</v>
      </c>
      <c r="FJ38" s="329">
        <f>'BAR BB| Open rates'!FJ38*0.87*0.9</f>
        <v>45257.4</v>
      </c>
      <c r="FK38" s="329">
        <f>'BAR BB| Open rates'!FK38*0.87*0.9</f>
        <v>45257.4</v>
      </c>
      <c r="FL38" s="329">
        <f>'BAR BB| Open rates'!FL38*0.87*0.9</f>
        <v>45257.4</v>
      </c>
      <c r="FM38" s="329">
        <f>'BAR BB| Open rates'!FM38*0.87*0.9</f>
        <v>45257.4</v>
      </c>
      <c r="FN38" s="329">
        <f>'BAR BB| Open rates'!FN38*0.87*0.9</f>
        <v>46040.4</v>
      </c>
      <c r="FO38" s="329">
        <f>'BAR BB| Open rates'!FO38*0.87*0.9</f>
        <v>46040.4</v>
      </c>
      <c r="FP38" s="329">
        <f>'BAR BB| Open rates'!FP38*0.87*0.9</f>
        <v>45257.4</v>
      </c>
      <c r="FQ38" s="329">
        <f>'BAR BB| Open rates'!FQ38*0.87*0.9</f>
        <v>45257.4</v>
      </c>
      <c r="FR38" s="329">
        <f>'BAR BB| Open rates'!FR38*0.87*0.9</f>
        <v>45257.4</v>
      </c>
      <c r="FS38" s="329">
        <f>'BAR BB| Open rates'!FS38*0.87*0.9</f>
        <v>45257.4</v>
      </c>
      <c r="FT38" s="329">
        <f>'BAR BB| Open rates'!FT38*0.87*0.9</f>
        <v>45257.4</v>
      </c>
      <c r="FU38" s="329">
        <f>'BAR BB| Open rates'!FU38*0.87*0.9</f>
        <v>46040.4</v>
      </c>
      <c r="FV38" s="329">
        <f>'BAR BB| Open rates'!FV38*0.87*0.9</f>
        <v>46040.4</v>
      </c>
      <c r="FW38" s="329">
        <f>'BAR BB| Open rates'!FW38*0.87*0.9</f>
        <v>48937.5</v>
      </c>
      <c r="FX38" s="329">
        <f>'BAR BB| Open rates'!FX38*0.87*0.9</f>
        <v>48937.5</v>
      </c>
      <c r="FY38" s="329">
        <f>'BAR BB| Open rates'!FY38*0.87*0.9</f>
        <v>48937.5</v>
      </c>
      <c r="FZ38" s="329">
        <f>'BAR BB| Open rates'!FZ38*0.87*0.9</f>
        <v>48937.5</v>
      </c>
      <c r="GA38" s="329">
        <f>'BAR BB| Open rates'!GA38*0.87*0.9</f>
        <v>48937.5</v>
      </c>
      <c r="GB38" s="329">
        <f>'BAR BB| Open rates'!GB38*0.87*0.9</f>
        <v>50660.1</v>
      </c>
      <c r="GC38" s="329">
        <f>'BAR BB| Open rates'!GC38*0.87*0.9</f>
        <v>50660.1</v>
      </c>
      <c r="GD38" s="329">
        <f>'BAR BB| Open rates'!GD38*0.87*0.9</f>
        <v>50660.1</v>
      </c>
      <c r="GE38" s="329">
        <f>'BAR BB| Open rates'!GE38*0.87*0.9</f>
        <v>50660.1</v>
      </c>
    </row>
    <row r="39" spans="1:187" s="36" customFormat="1" ht="12" hidden="1" customHeight="1" x14ac:dyDescent="0.2">
      <c r="A39" s="236" t="s">
        <v>183</v>
      </c>
    </row>
    <row r="40" spans="1:187" s="36" customFormat="1" ht="12" hidden="1" customHeight="1" x14ac:dyDescent="0.2">
      <c r="A40" s="237">
        <v>1</v>
      </c>
    </row>
    <row r="41" spans="1:187" s="36" customFormat="1" ht="12" hidden="1" customHeight="1" x14ac:dyDescent="0.2">
      <c r="A41" s="237">
        <v>2</v>
      </c>
    </row>
    <row r="42" spans="1:187" s="36" customFormat="1" ht="12" hidden="1" customHeight="1" x14ac:dyDescent="0.2">
      <c r="A42" s="237">
        <v>3</v>
      </c>
    </row>
    <row r="43" spans="1:187" s="36" customFormat="1" ht="12" hidden="1" customHeight="1" x14ac:dyDescent="0.2">
      <c r="A43" s="237">
        <v>4</v>
      </c>
    </row>
    <row r="44" spans="1:187" s="36" customFormat="1" ht="12" hidden="1" customHeight="1" x14ac:dyDescent="0.2">
      <c r="A44" s="237">
        <v>5</v>
      </c>
    </row>
    <row r="45" spans="1:187" s="36" customFormat="1" ht="12" hidden="1" customHeight="1" x14ac:dyDescent="0.2">
      <c r="A45" s="237">
        <v>6</v>
      </c>
    </row>
    <row r="46" spans="1:187" s="36" customFormat="1" ht="12" hidden="1" customHeight="1" x14ac:dyDescent="0.2">
      <c r="A46" s="237">
        <v>7</v>
      </c>
    </row>
    <row r="47" spans="1:187" s="36" customFormat="1" ht="12" hidden="1" customHeight="1" x14ac:dyDescent="0.2">
      <c r="A47" s="237">
        <v>8</v>
      </c>
    </row>
    <row r="48" spans="1:187" s="36" customFormat="1" ht="12" hidden="1" customHeight="1" x14ac:dyDescent="0.2">
      <c r="A48" s="236" t="s">
        <v>72</v>
      </c>
    </row>
    <row r="49" spans="1:1" s="36" customFormat="1" ht="12" hidden="1" customHeight="1" x14ac:dyDescent="0.2">
      <c r="A49" s="237">
        <v>1</v>
      </c>
    </row>
    <row r="50" spans="1:1" s="36" customFormat="1" ht="12" hidden="1" customHeight="1" x14ac:dyDescent="0.2">
      <c r="A50" s="237">
        <v>2</v>
      </c>
    </row>
    <row r="51" spans="1:1" s="36" customFormat="1" ht="12" hidden="1" customHeight="1" x14ac:dyDescent="0.2">
      <c r="A51" s="236" t="s">
        <v>184</v>
      </c>
    </row>
    <row r="52" spans="1:1" s="36" customFormat="1" ht="12" hidden="1" customHeight="1" x14ac:dyDescent="0.2">
      <c r="A52" s="237">
        <v>1</v>
      </c>
    </row>
    <row r="53" spans="1:1" s="36" customFormat="1" ht="12" hidden="1" customHeight="1" x14ac:dyDescent="0.2">
      <c r="A53" s="237">
        <v>2</v>
      </c>
    </row>
    <row r="54" spans="1:1" s="36" customFormat="1" ht="12" hidden="1" customHeight="1" x14ac:dyDescent="0.2">
      <c r="A54" s="237">
        <v>3</v>
      </c>
    </row>
    <row r="55" spans="1:1" s="36" customFormat="1" ht="12" hidden="1" customHeight="1" x14ac:dyDescent="0.2">
      <c r="A55" s="237">
        <v>4</v>
      </c>
    </row>
    <row r="56" spans="1:1" s="33" customFormat="1" hidden="1" x14ac:dyDescent="0.2">
      <c r="A56" s="237">
        <v>5</v>
      </c>
    </row>
    <row r="57" spans="1:1" s="33" customFormat="1" hidden="1" x14ac:dyDescent="0.2">
      <c r="A57" s="237">
        <v>6</v>
      </c>
    </row>
    <row r="58" spans="1:1" s="33" customFormat="1" hidden="1" x14ac:dyDescent="0.2">
      <c r="A58" s="249"/>
    </row>
    <row r="59" spans="1:1" s="33" customFormat="1" x14ac:dyDescent="0.2">
      <c r="A59" s="371" t="s">
        <v>172</v>
      </c>
    </row>
    <row r="60" spans="1:1" s="33" customFormat="1" x14ac:dyDescent="0.2">
      <c r="A60" s="371"/>
    </row>
    <row r="61" spans="1:1" s="31" customFormat="1" ht="13.5" customHeight="1" x14ac:dyDescent="0.2"/>
    <row r="62" spans="1:1" s="6" customFormat="1" ht="12.75" customHeight="1" x14ac:dyDescent="0.2">
      <c r="A62" s="174" t="s">
        <v>74</v>
      </c>
    </row>
    <row r="63" spans="1:1" s="6" customFormat="1" ht="12.75" customHeight="1" x14ac:dyDescent="0.2">
      <c r="A63" s="172" t="s">
        <v>75</v>
      </c>
    </row>
    <row r="64" spans="1:1" s="6" customFormat="1" ht="12.75" customHeight="1" x14ac:dyDescent="0.2">
      <c r="A64" s="172" t="s">
        <v>372</v>
      </c>
    </row>
    <row r="65" spans="1:1" s="6" customFormat="1" ht="21" customHeight="1" x14ac:dyDescent="0.2">
      <c r="A65" s="173" t="s">
        <v>76</v>
      </c>
    </row>
    <row r="66" spans="1:1" s="6" customFormat="1" ht="24.75" customHeight="1" x14ac:dyDescent="0.2">
      <c r="A66" s="173" t="s">
        <v>439</v>
      </c>
    </row>
    <row r="67" spans="1:1" s="6" customFormat="1" ht="27" customHeight="1" x14ac:dyDescent="0.2">
      <c r="A67" s="173" t="s">
        <v>77</v>
      </c>
    </row>
    <row r="68" spans="1:1" s="36" customFormat="1" ht="23.25" customHeight="1" x14ac:dyDescent="0.2">
      <c r="A68" s="173" t="s">
        <v>78</v>
      </c>
    </row>
    <row r="69" spans="1:1" s="36" customFormat="1" ht="23.25" customHeight="1" x14ac:dyDescent="0.2">
      <c r="A69" s="175" t="s">
        <v>79</v>
      </c>
    </row>
    <row r="70" spans="1:1" s="36" customFormat="1" ht="25.5" customHeight="1" x14ac:dyDescent="0.2">
      <c r="A70" s="175" t="s">
        <v>187</v>
      </c>
    </row>
    <row r="71" spans="1:1" s="33" customFormat="1" x14ac:dyDescent="0.2">
      <c r="A71" s="89"/>
    </row>
    <row r="72" spans="1:1" s="33" customFormat="1" x14ac:dyDescent="0.2">
      <c r="A72" s="171" t="s">
        <v>81</v>
      </c>
    </row>
    <row r="73" spans="1:1" s="33" customFormat="1" ht="108" x14ac:dyDescent="0.2">
      <c r="A73" s="176" t="s">
        <v>459</v>
      </c>
    </row>
    <row r="74" spans="1:1" s="33" customFormat="1" x14ac:dyDescent="0.2"/>
    <row r="75" spans="1:1" s="33" customFormat="1" x14ac:dyDescent="0.2">
      <c r="A75" s="171" t="s">
        <v>83</v>
      </c>
    </row>
    <row r="76" spans="1:1" s="33" customFormat="1" ht="30" customHeight="1" x14ac:dyDescent="0.2">
      <c r="A76" s="271" t="s">
        <v>431</v>
      </c>
    </row>
    <row r="77" spans="1:1" s="33" customFormat="1" ht="24" x14ac:dyDescent="0.2">
      <c r="A77" s="272" t="s">
        <v>432</v>
      </c>
    </row>
    <row r="78" spans="1:1" s="33" customFormat="1" x14ac:dyDescent="0.2"/>
    <row r="79" spans="1:1" s="33" customFormat="1" ht="24" x14ac:dyDescent="0.2">
      <c r="A79" s="179" t="s">
        <v>174</v>
      </c>
    </row>
    <row r="80" spans="1:1" s="33" customFormat="1" x14ac:dyDescent="0.2"/>
    <row r="81" spans="1:1" s="33" customFormat="1" ht="13.5" thickBot="1" x14ac:dyDescent="0.25">
      <c r="A81" s="320"/>
    </row>
    <row r="82" spans="1:1" s="33" customFormat="1" ht="144.75" thickBot="1" x14ac:dyDescent="0.25">
      <c r="A82" s="321" t="s">
        <v>467</v>
      </c>
    </row>
    <row r="83" spans="1:1" s="33" customFormat="1" x14ac:dyDescent="0.2"/>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sheetData>
  <mergeCells count="1">
    <mergeCell ref="A59:A60"/>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E94"/>
  <sheetViews>
    <sheetView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187" x14ac:dyDescent="0.2">
      <c r="A1" s="63" t="s">
        <v>61</v>
      </c>
    </row>
    <row r="2" spans="1:187" x14ac:dyDescent="0.2">
      <c r="A2" s="11" t="s">
        <v>185</v>
      </c>
    </row>
    <row r="3" spans="1:187" s="33" customFormat="1" ht="26.25" customHeight="1" x14ac:dyDescent="0.2">
      <c r="A3" s="64" t="s">
        <v>97</v>
      </c>
      <c r="B3" s="113">
        <f>'BAR BB| Open rates'!B3</f>
        <v>46199</v>
      </c>
      <c r="C3" s="113">
        <f>'BAR BB| Open rates'!C3</f>
        <v>46200</v>
      </c>
      <c r="D3" s="113">
        <f>'BAR BB| Open rates'!D3</f>
        <v>46201</v>
      </c>
      <c r="E3" s="113">
        <f>'BAR BB| Open rates'!E3</f>
        <v>46202</v>
      </c>
      <c r="F3" s="113">
        <f>'BAR BB| Open rates'!F3</f>
        <v>46203</v>
      </c>
      <c r="G3" s="113">
        <f>'BAR BB| Open rates'!G3</f>
        <v>46204</v>
      </c>
      <c r="H3" s="113">
        <f>'BAR BB| Open rates'!H3</f>
        <v>46205</v>
      </c>
      <c r="I3" s="113">
        <f>'BAR BB| Open rates'!I3</f>
        <v>46206</v>
      </c>
      <c r="J3" s="113">
        <f>'BAR BB| Open rates'!J3</f>
        <v>46207</v>
      </c>
      <c r="K3" s="113">
        <f>'BAR BB| Open rates'!K3</f>
        <v>46208</v>
      </c>
      <c r="L3" s="113">
        <f>'BAR BB| Open rates'!L3</f>
        <v>46209</v>
      </c>
      <c r="M3" s="113">
        <f>'BAR BB| Open rates'!M3</f>
        <v>46210</v>
      </c>
      <c r="N3" s="113">
        <f>'BAR BB| Open rates'!N3</f>
        <v>46211</v>
      </c>
      <c r="O3" s="113">
        <f>'BAR BB| Open rates'!O3</f>
        <v>46212</v>
      </c>
      <c r="P3" s="113">
        <f>'BAR BB| Open rates'!P3</f>
        <v>46213</v>
      </c>
      <c r="Q3" s="113">
        <f>'BAR BB| Open rates'!Q3</f>
        <v>46214</v>
      </c>
      <c r="R3" s="113">
        <f>'BAR BB| Open rates'!R3</f>
        <v>46215</v>
      </c>
      <c r="S3" s="113">
        <f>'BAR BB| Open rates'!S3</f>
        <v>46216</v>
      </c>
      <c r="T3" s="113">
        <f>'BAR BB| Open rates'!T3</f>
        <v>46217</v>
      </c>
      <c r="U3" s="113">
        <f>'BAR BB| Open rates'!U3</f>
        <v>46218</v>
      </c>
      <c r="V3" s="113">
        <f>'BAR BB| Open rates'!V3</f>
        <v>46219</v>
      </c>
      <c r="W3" s="113">
        <f>'BAR BB| Open rates'!W3</f>
        <v>46220</v>
      </c>
      <c r="X3" s="113">
        <f>'BAR BB| Open rates'!X3</f>
        <v>46221</v>
      </c>
      <c r="Y3" s="113">
        <f>'BAR BB| Open rates'!Y3</f>
        <v>46222</v>
      </c>
      <c r="Z3" s="113">
        <f>'BAR BB| Open rates'!Z3</f>
        <v>46223</v>
      </c>
      <c r="AA3" s="113">
        <f>'BAR BB| Open rates'!AA3</f>
        <v>46224</v>
      </c>
      <c r="AB3" s="113">
        <f>'BAR BB| Open rates'!AB3</f>
        <v>46225</v>
      </c>
      <c r="AC3" s="113">
        <f>'BAR BB| Open rates'!AC3</f>
        <v>46226</v>
      </c>
      <c r="AD3" s="113">
        <f>'BAR BB| Open rates'!AD3</f>
        <v>46227</v>
      </c>
      <c r="AE3" s="113">
        <f>'BAR BB| Open rates'!AE3</f>
        <v>46228</v>
      </c>
      <c r="AF3" s="113">
        <f>'BAR BB| Open rates'!AF3</f>
        <v>46229</v>
      </c>
      <c r="AG3" s="113">
        <f>'BAR BB| Open rates'!AG3</f>
        <v>46230</v>
      </c>
      <c r="AH3" s="113">
        <f>'BAR BB| Open rates'!AH3</f>
        <v>46231</v>
      </c>
      <c r="AI3" s="113">
        <f>'BAR BB| Open rates'!AI3</f>
        <v>46232</v>
      </c>
      <c r="AJ3" s="113">
        <f>'BAR BB| Open rates'!AJ3</f>
        <v>46233</v>
      </c>
      <c r="AK3" s="113">
        <f>'BAR BB| Open rates'!AK3</f>
        <v>46234</v>
      </c>
      <c r="AL3" s="113">
        <f>'BAR BB| Open rates'!AL3</f>
        <v>46235</v>
      </c>
      <c r="AM3" s="113">
        <f>'BAR BB| Open rates'!AM3</f>
        <v>46236</v>
      </c>
      <c r="AN3" s="113">
        <f>'BAR BB| Open rates'!AN3</f>
        <v>46237</v>
      </c>
      <c r="AO3" s="113">
        <f>'BAR BB| Open rates'!AO3</f>
        <v>46238</v>
      </c>
      <c r="AP3" s="113">
        <f>'BAR BB| Open rates'!AP3</f>
        <v>46239</v>
      </c>
      <c r="AQ3" s="113">
        <f>'BAR BB| Open rates'!AQ3</f>
        <v>46240</v>
      </c>
      <c r="AR3" s="113">
        <f>'BAR BB| Open rates'!AR3</f>
        <v>46241</v>
      </c>
      <c r="AS3" s="113">
        <f>'BAR BB| Open rates'!AS3</f>
        <v>46242</v>
      </c>
      <c r="AT3" s="113">
        <f>'BAR BB| Open rates'!AT3</f>
        <v>46243</v>
      </c>
      <c r="AU3" s="113">
        <f>'BAR BB| Open rates'!AU3</f>
        <v>46244</v>
      </c>
      <c r="AV3" s="113">
        <f>'BAR BB| Open rates'!AV3</f>
        <v>46245</v>
      </c>
      <c r="AW3" s="113">
        <f>'BAR BB| Open rates'!AW3</f>
        <v>46246</v>
      </c>
      <c r="AX3" s="113">
        <f>'BAR BB| Open rates'!AX3</f>
        <v>46247</v>
      </c>
      <c r="AY3" s="113">
        <f>'BAR BB| Open rates'!AY3</f>
        <v>46248</v>
      </c>
      <c r="AZ3" s="113">
        <f>'BAR BB| Open rates'!AZ3</f>
        <v>46249</v>
      </c>
      <c r="BA3" s="113">
        <f>'BAR BB| Open rates'!BA3</f>
        <v>46250</v>
      </c>
      <c r="BB3" s="113">
        <f>'BAR BB| Open rates'!BB3</f>
        <v>46251</v>
      </c>
      <c r="BC3" s="113">
        <f>'BAR BB| Open rates'!BC3</f>
        <v>46252</v>
      </c>
      <c r="BD3" s="113">
        <f>'BAR BB| Open rates'!BD3</f>
        <v>46253</v>
      </c>
      <c r="BE3" s="113">
        <f>'BAR BB| Open rates'!BE3</f>
        <v>46254</v>
      </c>
      <c r="BF3" s="113">
        <f>'BAR BB| Open rates'!BF3</f>
        <v>46255</v>
      </c>
      <c r="BG3" s="113">
        <f>'BAR BB| Open rates'!BG3</f>
        <v>46256</v>
      </c>
      <c r="BH3" s="113">
        <f>'BAR BB| Open rates'!BH3</f>
        <v>46257</v>
      </c>
      <c r="BI3" s="113">
        <f>'BAR BB| Open rates'!BI3</f>
        <v>46258</v>
      </c>
      <c r="BJ3" s="113">
        <f>'BAR BB| Open rates'!BJ3</f>
        <v>46259</v>
      </c>
      <c r="BK3" s="113">
        <f>'BAR BB| Open rates'!BK3</f>
        <v>46260</v>
      </c>
      <c r="BL3" s="113">
        <f>'BAR BB| Open rates'!BL3</f>
        <v>46261</v>
      </c>
      <c r="BM3" s="113">
        <f>'BAR BB| Open rates'!BM3</f>
        <v>46262</v>
      </c>
      <c r="BN3" s="113">
        <f>'BAR BB| Open rates'!BN3</f>
        <v>46263</v>
      </c>
      <c r="BO3" s="113">
        <f>'BAR BB| Open rates'!BO3</f>
        <v>46264</v>
      </c>
      <c r="BP3" s="113">
        <f>'BAR BB| Open rates'!BP3</f>
        <v>46265</v>
      </c>
      <c r="BQ3" s="113">
        <f>'BAR BB| Open rates'!BQ3</f>
        <v>46266</v>
      </c>
      <c r="BR3" s="113">
        <f>'BAR BB| Open rates'!BR3</f>
        <v>46267</v>
      </c>
      <c r="BS3" s="113">
        <f>'BAR BB| Open rates'!BS3</f>
        <v>46268</v>
      </c>
      <c r="BT3" s="113">
        <f>'BAR BB| Open rates'!BT3</f>
        <v>46269</v>
      </c>
      <c r="BU3" s="113">
        <f>'BAR BB| Open rates'!BU3</f>
        <v>46270</v>
      </c>
      <c r="BV3" s="113">
        <f>'BAR BB| Open rates'!BV3</f>
        <v>46271</v>
      </c>
      <c r="BW3" s="113">
        <f>'BAR BB| Open rates'!BW3</f>
        <v>46272</v>
      </c>
      <c r="BX3" s="113">
        <f>'BAR BB| Open rates'!BX3</f>
        <v>46273</v>
      </c>
      <c r="BY3" s="113">
        <f>'BAR BB| Open rates'!BY3</f>
        <v>46274</v>
      </c>
      <c r="BZ3" s="113">
        <f>'BAR BB| Open rates'!BZ3</f>
        <v>46275</v>
      </c>
      <c r="CA3" s="113">
        <f>'BAR BB| Open rates'!CA3</f>
        <v>46276</v>
      </c>
      <c r="CB3" s="113">
        <f>'BAR BB| Open rates'!CB3</f>
        <v>46277</v>
      </c>
      <c r="CC3" s="113">
        <f>'BAR BB| Open rates'!CC3</f>
        <v>46278</v>
      </c>
      <c r="CD3" s="113">
        <f>'BAR BB| Open rates'!CD3</f>
        <v>46279</v>
      </c>
      <c r="CE3" s="113">
        <f>'BAR BB| Open rates'!CE3</f>
        <v>46280</v>
      </c>
      <c r="CF3" s="113">
        <f>'BAR BB| Open rates'!CF3</f>
        <v>46281</v>
      </c>
      <c r="CG3" s="113">
        <f>'BAR BB| Open rates'!CG3</f>
        <v>46282</v>
      </c>
      <c r="CH3" s="113">
        <f>'BAR BB| Open rates'!CH3</f>
        <v>46283</v>
      </c>
      <c r="CI3" s="113">
        <f>'BAR BB| Open rates'!CI3</f>
        <v>46284</v>
      </c>
      <c r="CJ3" s="113">
        <f>'BAR BB| Open rates'!CJ3</f>
        <v>46285</v>
      </c>
      <c r="CK3" s="113">
        <f>'BAR BB| Open rates'!CK3</f>
        <v>46286</v>
      </c>
      <c r="CL3" s="113">
        <f>'BAR BB| Open rates'!CL3</f>
        <v>46287</v>
      </c>
      <c r="CM3" s="113">
        <f>'BAR BB| Open rates'!CM3</f>
        <v>46288</v>
      </c>
      <c r="CN3" s="113">
        <f>'BAR BB| Open rates'!CN3</f>
        <v>46289</v>
      </c>
      <c r="CO3" s="113">
        <f>'BAR BB| Open rates'!CO3</f>
        <v>46290</v>
      </c>
      <c r="CP3" s="113">
        <f>'BAR BB| Open rates'!CP3</f>
        <v>46291</v>
      </c>
      <c r="CQ3" s="113">
        <f>'BAR BB| Open rates'!CQ3</f>
        <v>46292</v>
      </c>
      <c r="CR3" s="113">
        <f>'BAR BB| Open rates'!CR3</f>
        <v>46293</v>
      </c>
      <c r="CS3" s="113">
        <f>'BAR BB| Open rates'!CS3</f>
        <v>46294</v>
      </c>
      <c r="CT3" s="113">
        <f>'BAR BB| Open rates'!CT3</f>
        <v>46295</v>
      </c>
      <c r="CU3" s="113">
        <f>'BAR BB| Open rates'!CU3</f>
        <v>46296</v>
      </c>
      <c r="CV3" s="113">
        <f>'BAR BB| Open rates'!CV3</f>
        <v>46297</v>
      </c>
      <c r="CW3" s="113">
        <f>'BAR BB| Open rates'!CW3</f>
        <v>46298</v>
      </c>
      <c r="CX3" s="113">
        <f>'BAR BB| Open rates'!CX3</f>
        <v>46299</v>
      </c>
      <c r="CY3" s="113">
        <f>'BAR BB| Open rates'!CY3</f>
        <v>46300</v>
      </c>
      <c r="CZ3" s="113">
        <f>'BAR BB| Open rates'!CZ3</f>
        <v>46301</v>
      </c>
      <c r="DA3" s="113">
        <f>'BAR BB| Open rates'!DA3</f>
        <v>46302</v>
      </c>
      <c r="DB3" s="113">
        <f>'BAR BB| Open rates'!DB3</f>
        <v>46303</v>
      </c>
      <c r="DC3" s="113">
        <f>'BAR BB| Open rates'!DC3</f>
        <v>46304</v>
      </c>
      <c r="DD3" s="113">
        <f>'BAR BB| Open rates'!DD3</f>
        <v>46305</v>
      </c>
      <c r="DE3" s="113">
        <f>'BAR BB| Open rates'!DE3</f>
        <v>46306</v>
      </c>
      <c r="DF3" s="113">
        <f>'BAR BB| Open rates'!DF3</f>
        <v>46307</v>
      </c>
      <c r="DG3" s="113">
        <f>'BAR BB| Open rates'!DG3</f>
        <v>46308</v>
      </c>
      <c r="DH3" s="113">
        <f>'BAR BB| Open rates'!DH3</f>
        <v>46309</v>
      </c>
      <c r="DI3" s="113">
        <f>'BAR BB| Open rates'!DI3</f>
        <v>46310</v>
      </c>
      <c r="DJ3" s="113">
        <f>'BAR BB| Open rates'!DJ3</f>
        <v>46311</v>
      </c>
      <c r="DK3" s="113">
        <f>'BAR BB| Open rates'!DK3</f>
        <v>46312</v>
      </c>
      <c r="DL3" s="113">
        <f>'BAR BB| Open rates'!DL3</f>
        <v>46313</v>
      </c>
      <c r="DM3" s="113">
        <f>'BAR BB| Open rates'!DM3</f>
        <v>46314</v>
      </c>
      <c r="DN3" s="113">
        <f>'BAR BB| Open rates'!DN3</f>
        <v>46315</v>
      </c>
      <c r="DO3" s="113">
        <f>'BAR BB| Open rates'!DO3</f>
        <v>46316</v>
      </c>
      <c r="DP3" s="113">
        <f>'BAR BB| Open rates'!DP3</f>
        <v>46317</v>
      </c>
      <c r="DQ3" s="113">
        <f>'BAR BB| Open rates'!DQ3</f>
        <v>46318</v>
      </c>
      <c r="DR3" s="113">
        <f>'BAR BB| Open rates'!DR3</f>
        <v>46319</v>
      </c>
      <c r="DS3" s="113">
        <f>'BAR BB| Open rates'!DS3</f>
        <v>46320</v>
      </c>
      <c r="DT3" s="113">
        <f>'BAR BB| Open rates'!DT3</f>
        <v>46321</v>
      </c>
      <c r="DU3" s="113">
        <f>'BAR BB| Open rates'!DU3</f>
        <v>46322</v>
      </c>
      <c r="DV3" s="113">
        <f>'BAR BB| Open rates'!DV3</f>
        <v>46323</v>
      </c>
      <c r="DW3" s="113">
        <f>'BAR BB| Open rates'!DW3</f>
        <v>46324</v>
      </c>
      <c r="DX3" s="113">
        <f>'BAR BB| Open rates'!DX3</f>
        <v>46325</v>
      </c>
      <c r="DY3" s="113">
        <f>'BAR BB| Open rates'!DY3</f>
        <v>46326</v>
      </c>
      <c r="DZ3" s="113">
        <f>'BAR BB| Open rates'!DZ3</f>
        <v>46327</v>
      </c>
      <c r="EA3" s="113">
        <f>'BAR BB| Open rates'!EA3</f>
        <v>46328</v>
      </c>
      <c r="EB3" s="113">
        <f>'BAR BB| Open rates'!EB3</f>
        <v>46329</v>
      </c>
      <c r="EC3" s="113">
        <f>'BAR BB| Open rates'!EC3</f>
        <v>46330</v>
      </c>
      <c r="ED3" s="113">
        <f>'BAR BB| Open rates'!ED3</f>
        <v>46331</v>
      </c>
      <c r="EE3" s="113">
        <f>'BAR BB| Open rates'!EE3</f>
        <v>46332</v>
      </c>
      <c r="EF3" s="113">
        <f>'BAR BB| Open rates'!EF3</f>
        <v>46333</v>
      </c>
      <c r="EG3" s="113">
        <f>'BAR BB| Open rates'!EG3</f>
        <v>46334</v>
      </c>
      <c r="EH3" s="113">
        <f>'BAR BB| Open rates'!EH3</f>
        <v>46335</v>
      </c>
      <c r="EI3" s="113">
        <f>'BAR BB| Open rates'!EI3</f>
        <v>46336</v>
      </c>
      <c r="EJ3" s="113">
        <f>'BAR BB| Open rates'!EJ3</f>
        <v>46337</v>
      </c>
      <c r="EK3" s="113">
        <f>'BAR BB| Open rates'!EK3</f>
        <v>46338</v>
      </c>
      <c r="EL3" s="113">
        <f>'BAR BB| Open rates'!EL3</f>
        <v>46339</v>
      </c>
      <c r="EM3" s="113">
        <f>'BAR BB| Open rates'!EM3</f>
        <v>46340</v>
      </c>
      <c r="EN3" s="113">
        <f>'BAR BB| Open rates'!EN3</f>
        <v>46341</v>
      </c>
      <c r="EO3" s="113">
        <f>'BAR BB| Open rates'!EO3</f>
        <v>46342</v>
      </c>
      <c r="EP3" s="113">
        <f>'BAR BB| Open rates'!EP3</f>
        <v>46343</v>
      </c>
      <c r="EQ3" s="113">
        <f>'BAR BB| Open rates'!EQ3</f>
        <v>46344</v>
      </c>
      <c r="ER3" s="113">
        <f>'BAR BB| Open rates'!ER3</f>
        <v>46345</v>
      </c>
      <c r="ES3" s="113">
        <f>'BAR BB| Open rates'!ES3</f>
        <v>46346</v>
      </c>
      <c r="ET3" s="113">
        <f>'BAR BB| Open rates'!ET3</f>
        <v>46347</v>
      </c>
      <c r="EU3" s="113">
        <f>'BAR BB| Open rates'!EU3</f>
        <v>46348</v>
      </c>
      <c r="EV3" s="113">
        <f>'BAR BB| Open rates'!EV3</f>
        <v>46349</v>
      </c>
      <c r="EW3" s="113">
        <f>'BAR BB| Open rates'!EW3</f>
        <v>46350</v>
      </c>
      <c r="EX3" s="113">
        <f>'BAR BB| Open rates'!EX3</f>
        <v>46351</v>
      </c>
      <c r="EY3" s="113">
        <f>'BAR BB| Open rates'!EY3</f>
        <v>46352</v>
      </c>
      <c r="EZ3" s="113">
        <f>'BAR BB| Open rates'!EZ3</f>
        <v>46353</v>
      </c>
      <c r="FA3" s="113">
        <f>'BAR BB| Open rates'!FA3</f>
        <v>46354</v>
      </c>
      <c r="FB3" s="113">
        <f>'BAR BB| Open rates'!FB3</f>
        <v>46355</v>
      </c>
      <c r="FC3" s="113">
        <f>'BAR BB| Open rates'!FC3</f>
        <v>46356</v>
      </c>
      <c r="FD3" s="113">
        <f>'BAR BB| Open rates'!FD3</f>
        <v>46357</v>
      </c>
      <c r="FE3" s="113">
        <f>'BAR BB| Open rates'!FE3</f>
        <v>46358</v>
      </c>
      <c r="FF3" s="113">
        <f>'BAR BB| Open rates'!FF3</f>
        <v>46359</v>
      </c>
      <c r="FG3" s="113">
        <f>'BAR BB| Open rates'!FG3</f>
        <v>46360</v>
      </c>
      <c r="FH3" s="113">
        <f>'BAR BB| Open rates'!FH3</f>
        <v>46361</v>
      </c>
      <c r="FI3" s="113">
        <f>'BAR BB| Open rates'!FI3</f>
        <v>46362</v>
      </c>
      <c r="FJ3" s="113">
        <f>'BAR BB| Open rates'!FJ3</f>
        <v>46363</v>
      </c>
      <c r="FK3" s="113">
        <f>'BAR BB| Open rates'!FK3</f>
        <v>46364</v>
      </c>
      <c r="FL3" s="113">
        <f>'BAR BB| Open rates'!FL3</f>
        <v>46365</v>
      </c>
      <c r="FM3" s="113">
        <f>'BAR BB| Open rates'!FM3</f>
        <v>46366</v>
      </c>
      <c r="FN3" s="113">
        <f>'BAR BB| Open rates'!FN3</f>
        <v>46367</v>
      </c>
      <c r="FO3" s="113">
        <f>'BAR BB| Open rates'!FO3</f>
        <v>46368</v>
      </c>
      <c r="FP3" s="113">
        <f>'BAR BB| Open rates'!FP3</f>
        <v>46369</v>
      </c>
      <c r="FQ3" s="113">
        <f>'BAR BB| Open rates'!FQ3</f>
        <v>46370</v>
      </c>
      <c r="FR3" s="113">
        <f>'BAR BB| Open rates'!FR3</f>
        <v>46371</v>
      </c>
      <c r="FS3" s="113">
        <f>'BAR BB| Open rates'!FS3</f>
        <v>46372</v>
      </c>
      <c r="FT3" s="113">
        <f>'BAR BB| Open rates'!FT3</f>
        <v>46373</v>
      </c>
      <c r="FU3" s="113">
        <f>'BAR BB| Open rates'!FU3</f>
        <v>46374</v>
      </c>
      <c r="FV3" s="113">
        <f>'BAR BB| Open rates'!FV3</f>
        <v>46375</v>
      </c>
      <c r="FW3" s="113">
        <f>'BAR BB| Open rates'!FW3</f>
        <v>46376</v>
      </c>
      <c r="FX3" s="113">
        <f>'BAR BB| Open rates'!FX3</f>
        <v>46377</v>
      </c>
      <c r="FY3" s="113">
        <f>'BAR BB| Open rates'!FY3</f>
        <v>46378</v>
      </c>
      <c r="FZ3" s="113">
        <f>'BAR BB| Open rates'!FZ3</f>
        <v>46379</v>
      </c>
      <c r="GA3" s="113">
        <f>'BAR BB| Open rates'!GA3</f>
        <v>46380</v>
      </c>
      <c r="GB3" s="113">
        <f>'BAR BB| Open rates'!GB3</f>
        <v>46381</v>
      </c>
      <c r="GC3" s="113">
        <f>'BAR BB| Open rates'!GC3</f>
        <v>46382</v>
      </c>
      <c r="GD3" s="113">
        <f>'BAR BB| Open rates'!GD3</f>
        <v>46383</v>
      </c>
      <c r="GE3" s="113">
        <f>'BAR BB| Open rates'!GE3</f>
        <v>46384</v>
      </c>
    </row>
    <row r="4" spans="1:187" s="36" customFormat="1" ht="12" customHeight="1" x14ac:dyDescent="0.2">
      <c r="A4" s="184" t="s">
        <v>63</v>
      </c>
    </row>
    <row r="5" spans="1:187" s="36" customFormat="1" ht="12" customHeight="1" x14ac:dyDescent="0.2">
      <c r="A5" s="183">
        <v>1</v>
      </c>
      <c r="B5" s="57">
        <f>'BAR BB| Open rates'!B5*0.87*0.9+25</f>
        <v>16859.5</v>
      </c>
      <c r="C5" s="57">
        <f>'BAR BB| Open rates'!C5*0.87*0.9+25</f>
        <v>16859.5</v>
      </c>
      <c r="D5" s="57">
        <f>'BAR BB| Open rates'!D5*0.87*0.9+25</f>
        <v>14745.4</v>
      </c>
      <c r="E5" s="57">
        <f>'BAR BB| Open rates'!E5*0.87*0.9+25</f>
        <v>14745.4</v>
      </c>
      <c r="F5" s="57">
        <f>'BAR BB| Open rates'!F5*0.87*0.9+25</f>
        <v>13022.800000000001</v>
      </c>
      <c r="G5" s="57">
        <f>'BAR BB| Open rates'!G5*0.87*0.9+25</f>
        <v>14745.4</v>
      </c>
      <c r="H5" s="57">
        <f>'BAR BB| Open rates'!H5*0.87*0.9+25</f>
        <v>14745.4</v>
      </c>
      <c r="I5" s="57">
        <f>'BAR BB| Open rates'!I5*0.87*0.9+25</f>
        <v>16311.4</v>
      </c>
      <c r="J5" s="57">
        <f>'BAR BB| Open rates'!J5*0.87*0.9+25</f>
        <v>16311.4</v>
      </c>
      <c r="K5" s="57">
        <f>'BAR BB| Open rates'!K5*0.87*0.9+25</f>
        <v>14745.4</v>
      </c>
      <c r="L5" s="57">
        <f>'BAR BB| Open rates'!L5*0.87*0.9+25</f>
        <v>14745.4</v>
      </c>
      <c r="M5" s="57">
        <f>'BAR BB| Open rates'!M5*0.87*0.9+25</f>
        <v>14745.4</v>
      </c>
      <c r="N5" s="57">
        <f>'BAR BB| Open rates'!N5*0.87*0.9+25</f>
        <v>14745.4</v>
      </c>
      <c r="O5" s="57">
        <f>'BAR BB| Open rates'!O5*0.87*0.9+25</f>
        <v>14745.4</v>
      </c>
      <c r="P5" s="57">
        <f>'BAR BB| Open rates'!P5*0.87*0.9+25</f>
        <v>16311.4</v>
      </c>
      <c r="Q5" s="57">
        <f>'BAR BB| Open rates'!Q5*0.87*0.9+25</f>
        <v>16311.4</v>
      </c>
      <c r="R5" s="57">
        <f>'BAR BB| Open rates'!R5*0.87*0.9+25</f>
        <v>16311.4</v>
      </c>
      <c r="S5" s="57">
        <f>'BAR BB| Open rates'!S5*0.87*0.9+25</f>
        <v>16311.4</v>
      </c>
      <c r="T5" s="57">
        <f>'BAR BB| Open rates'!T5*0.87*0.9+25</f>
        <v>16311.4</v>
      </c>
      <c r="U5" s="57">
        <f>'BAR BB| Open rates'!U5*0.87*0.9+25</f>
        <v>16311.4</v>
      </c>
      <c r="V5" s="57">
        <f>'BAR BB| Open rates'!V5*0.87*0.9+25</f>
        <v>16311.4</v>
      </c>
      <c r="W5" s="57">
        <f>'BAR BB| Open rates'!W5*0.87*0.9+25</f>
        <v>17877.400000000001</v>
      </c>
      <c r="X5" s="57">
        <f>'BAR BB| Open rates'!X5*0.87*0.9+25</f>
        <v>17877.400000000001</v>
      </c>
      <c r="Y5" s="57">
        <f>'BAR BB| Open rates'!Y5*0.87*0.9+25</f>
        <v>16311.4</v>
      </c>
      <c r="Z5" s="57">
        <f>'BAR BB| Open rates'!Z5*0.87*0.9+25</f>
        <v>16311.4</v>
      </c>
      <c r="AA5" s="57">
        <f>'BAR BB| Open rates'!AA5*0.87*0.9+25</f>
        <v>16311.4</v>
      </c>
      <c r="AB5" s="57">
        <f>'BAR BB| Open rates'!AB5*0.87*0.9+25</f>
        <v>16311.4</v>
      </c>
      <c r="AC5" s="57">
        <f>'BAR BB| Open rates'!AC5*0.87*0.9+25</f>
        <v>16311.4</v>
      </c>
      <c r="AD5" s="57">
        <f>'BAR BB| Open rates'!AD5*0.87*0.9+25</f>
        <v>17877.400000000001</v>
      </c>
      <c r="AE5" s="57">
        <f>'BAR BB| Open rates'!AE5*0.87*0.9+25</f>
        <v>17877.400000000001</v>
      </c>
      <c r="AF5" s="57">
        <f>'BAR BB| Open rates'!AF5*0.87*0.9+25</f>
        <v>16311.4</v>
      </c>
      <c r="AG5" s="57">
        <f>'BAR BB| Open rates'!AG5*0.87*0.9+25</f>
        <v>16311.4</v>
      </c>
      <c r="AH5" s="57">
        <f>'BAR BB| Open rates'!AH5*0.87*0.9+25</f>
        <v>16311.4</v>
      </c>
      <c r="AI5" s="57">
        <f>'BAR BB| Open rates'!AI5*0.87*0.9+25</f>
        <v>16311.4</v>
      </c>
      <c r="AJ5" s="57">
        <f>'BAR BB| Open rates'!AJ5*0.87*0.9+25</f>
        <v>16311.4</v>
      </c>
      <c r="AK5" s="57">
        <f>'BAR BB| Open rates'!AK5*0.87*0.9+25</f>
        <v>17877.400000000001</v>
      </c>
      <c r="AL5" s="57">
        <f>'BAR BB| Open rates'!AL5*0.87*0.9+25</f>
        <v>17877.400000000001</v>
      </c>
      <c r="AM5" s="57">
        <f>'BAR BB| Open rates'!AM5*0.87*0.9+25</f>
        <v>16311.4</v>
      </c>
      <c r="AN5" s="57">
        <f>'BAR BB| Open rates'!AN5*0.87*0.9+25</f>
        <v>16311.4</v>
      </c>
      <c r="AO5" s="57">
        <f>'BAR BB| Open rates'!AO5*0.87*0.9+25</f>
        <v>16311.4</v>
      </c>
      <c r="AP5" s="57">
        <f>'BAR BB| Open rates'!AP5*0.87*0.9+25</f>
        <v>16311.4</v>
      </c>
      <c r="AQ5" s="57">
        <f>'BAR BB| Open rates'!AQ5*0.87*0.9+25</f>
        <v>16311.4</v>
      </c>
      <c r="AR5" s="57">
        <f>'BAR BB| Open rates'!AR5*0.87*0.9+25</f>
        <v>17877.400000000001</v>
      </c>
      <c r="AS5" s="57">
        <f>'BAR BB| Open rates'!AS5*0.87*0.9+25</f>
        <v>17877.400000000001</v>
      </c>
      <c r="AT5" s="57">
        <f>'BAR BB| Open rates'!AT5*0.87*0.9+25</f>
        <v>16311.4</v>
      </c>
      <c r="AU5" s="57">
        <f>'BAR BB| Open rates'!AU5*0.87*0.9+25</f>
        <v>16311.4</v>
      </c>
      <c r="AV5" s="57">
        <f>'BAR BB| Open rates'!AV5*0.87*0.9+25</f>
        <v>16311.4</v>
      </c>
      <c r="AW5" s="57">
        <f>'BAR BB| Open rates'!AW5*0.87*0.9+25</f>
        <v>16311.4</v>
      </c>
      <c r="AX5" s="57">
        <f>'BAR BB| Open rates'!AX5*0.87*0.9+25</f>
        <v>16311.4</v>
      </c>
      <c r="AY5" s="57">
        <f>'BAR BB| Open rates'!AY5*0.87*0.9+25</f>
        <v>17877.400000000001</v>
      </c>
      <c r="AZ5" s="57">
        <f>'BAR BB| Open rates'!AZ5*0.87*0.9+25</f>
        <v>17877.400000000001</v>
      </c>
      <c r="BA5" s="57">
        <f>'BAR BB| Open rates'!BA5*0.87*0.9+25</f>
        <v>16311.4</v>
      </c>
      <c r="BB5" s="57">
        <f>'BAR BB| Open rates'!BB5*0.87*0.9+25</f>
        <v>16311.4</v>
      </c>
      <c r="BC5" s="57">
        <f>'BAR BB| Open rates'!BC5*0.87*0.9+25</f>
        <v>16311.4</v>
      </c>
      <c r="BD5" s="57">
        <f>'BAR BB| Open rates'!BD5*0.87*0.9+25</f>
        <v>16311.4</v>
      </c>
      <c r="BE5" s="57">
        <f>'BAR BB| Open rates'!BE5*0.87*0.9+25</f>
        <v>16311.4</v>
      </c>
      <c r="BF5" s="57">
        <f>'BAR BB| Open rates'!BF5*0.87*0.9+25</f>
        <v>17877.400000000001</v>
      </c>
      <c r="BG5" s="57">
        <f>'BAR BB| Open rates'!BG5*0.87*0.9+25</f>
        <v>17877.400000000001</v>
      </c>
      <c r="BH5" s="57">
        <f>'BAR BB| Open rates'!BH5*0.87*0.9+25</f>
        <v>13805.800000000001</v>
      </c>
      <c r="BI5" s="57">
        <f>'BAR BB| Open rates'!BI5*0.87*0.9+25</f>
        <v>13805.800000000001</v>
      </c>
      <c r="BJ5" s="57">
        <f>'BAR BB| Open rates'!BJ5*0.87*0.9+25</f>
        <v>13805.800000000001</v>
      </c>
      <c r="BK5" s="57">
        <f>'BAR BB| Open rates'!BK5*0.87*0.9+25</f>
        <v>13805.800000000001</v>
      </c>
      <c r="BL5" s="57">
        <f>'BAR BB| Open rates'!BL5*0.87*0.9+25</f>
        <v>13805.800000000001</v>
      </c>
      <c r="BM5" s="57">
        <f>'BAR BB| Open rates'!BM5*0.87*0.9+25</f>
        <v>14745.4</v>
      </c>
      <c r="BN5" s="57">
        <f>'BAR BB| Open rates'!BN5*0.87*0.9+25</f>
        <v>14745.4</v>
      </c>
      <c r="BO5" s="57">
        <f>'BAR BB| Open rates'!BO5*0.87*0.9+25</f>
        <v>13022.800000000001</v>
      </c>
      <c r="BP5" s="57">
        <f>'BAR BB| Open rates'!BP5*0.87*0.9+25</f>
        <v>13022.800000000001</v>
      </c>
      <c r="BQ5" s="57">
        <f>'BAR BB| Open rates'!BQ5*0.87*0.9+25</f>
        <v>14745.4</v>
      </c>
      <c r="BR5" s="57">
        <f>'BAR BB| Open rates'!BR5*0.87*0.9+25</f>
        <v>14745.4</v>
      </c>
      <c r="BS5" s="57">
        <f>'BAR BB| Open rates'!BS5*0.87*0.9+25</f>
        <v>14745.4</v>
      </c>
      <c r="BT5" s="57">
        <f>'BAR BB| Open rates'!BT5*0.87*0.9+25</f>
        <v>14745.4</v>
      </c>
      <c r="BU5" s="57">
        <f>'BAR BB| Open rates'!BU5*0.87*0.9+25</f>
        <v>14745.4</v>
      </c>
      <c r="BV5" s="57">
        <f>'BAR BB| Open rates'!BV5*0.87*0.9+25</f>
        <v>13022.800000000001</v>
      </c>
      <c r="BW5" s="57">
        <f>'BAR BB| Open rates'!BW5*0.87*0.9+25</f>
        <v>13022.800000000001</v>
      </c>
      <c r="BX5" s="57">
        <f>'BAR BB| Open rates'!BX5*0.87*0.9+25</f>
        <v>13022.800000000001</v>
      </c>
      <c r="BY5" s="57">
        <f>'BAR BB| Open rates'!BY5*0.87*0.9+25</f>
        <v>13022.800000000001</v>
      </c>
      <c r="BZ5" s="57">
        <f>'BAR BB| Open rates'!BZ5*0.87*0.9+25</f>
        <v>13022.800000000001</v>
      </c>
      <c r="CA5" s="57">
        <f>'BAR BB| Open rates'!CA5*0.87*0.9+25</f>
        <v>14745.4</v>
      </c>
      <c r="CB5" s="57">
        <f>'BAR BB| Open rates'!CB5*0.87*0.9+25</f>
        <v>14745.4</v>
      </c>
      <c r="CC5" s="57">
        <f>'BAR BB| Open rates'!CC5*0.87*0.9+25</f>
        <v>13022.800000000001</v>
      </c>
      <c r="CD5" s="57">
        <f>'BAR BB| Open rates'!CD5*0.87*0.9+25</f>
        <v>13022.800000000001</v>
      </c>
      <c r="CE5" s="57">
        <f>'BAR BB| Open rates'!CE5*0.87*0.9+25</f>
        <v>13022.800000000001</v>
      </c>
      <c r="CF5" s="57">
        <f>'BAR BB| Open rates'!CF5*0.87*0.9+25</f>
        <v>13022.800000000001</v>
      </c>
      <c r="CG5" s="57">
        <f>'BAR BB| Open rates'!CG5*0.87*0.9+25</f>
        <v>13022.800000000001</v>
      </c>
      <c r="CH5" s="57">
        <f>'BAR BB| Open rates'!CH5*0.87*0.9+25</f>
        <v>14745.4</v>
      </c>
      <c r="CI5" s="57">
        <f>'BAR BB| Open rates'!CI5*0.87*0.9+25</f>
        <v>14745.4</v>
      </c>
      <c r="CJ5" s="57">
        <f>'BAR BB| Open rates'!CJ5*0.87*0.9+25</f>
        <v>13022.800000000001</v>
      </c>
      <c r="CK5" s="57">
        <f>'BAR BB| Open rates'!CK5*0.87*0.9+25</f>
        <v>13022.800000000001</v>
      </c>
      <c r="CL5" s="57">
        <f>'BAR BB| Open rates'!CL5*0.87*0.9+25</f>
        <v>13022.800000000001</v>
      </c>
      <c r="CM5" s="57">
        <f>'BAR BB| Open rates'!CM5*0.87*0.9+25</f>
        <v>13022.800000000001</v>
      </c>
      <c r="CN5" s="57">
        <f>'BAR BB| Open rates'!CN5*0.87*0.9+25</f>
        <v>13022.800000000001</v>
      </c>
      <c r="CO5" s="57">
        <f>'BAR BB| Open rates'!CO5*0.87*0.9+25</f>
        <v>14745.4</v>
      </c>
      <c r="CP5" s="57">
        <f>'BAR BB| Open rates'!CP5*0.87*0.9+25</f>
        <v>14745.4</v>
      </c>
      <c r="CQ5" s="57">
        <f>'BAR BB| Open rates'!CQ5*0.87*0.9+25</f>
        <v>13022.800000000001</v>
      </c>
      <c r="CR5" s="57">
        <f>'BAR BB| Open rates'!CR5*0.87*0.9+25</f>
        <v>13022.800000000001</v>
      </c>
      <c r="CS5" s="57">
        <f>'BAR BB| Open rates'!CS5*0.87*0.9+25</f>
        <v>13022.800000000001</v>
      </c>
      <c r="CT5" s="57">
        <f>'BAR BB| Open rates'!CT5*0.87*0.9+25</f>
        <v>13022.800000000001</v>
      </c>
      <c r="CU5" s="57">
        <f>'BAR BB| Open rates'!CU5*0.87*0.9+25</f>
        <v>11691.7</v>
      </c>
      <c r="CV5" s="57">
        <f>'BAR BB| Open rates'!CV5*0.87*0.9+25</f>
        <v>11691.7</v>
      </c>
      <c r="CW5" s="57">
        <f>'BAR BB| Open rates'!CW5*0.87*0.9+25</f>
        <v>11691.7</v>
      </c>
      <c r="CX5" s="57">
        <f>'BAR BB| Open rates'!CX5*0.87*0.9+25</f>
        <v>10125.700000000001</v>
      </c>
      <c r="CY5" s="57">
        <f>'BAR BB| Open rates'!CY5*0.87*0.9+25</f>
        <v>10125.700000000001</v>
      </c>
      <c r="CZ5" s="57">
        <f>'BAR BB| Open rates'!CZ5*0.87*0.9+25</f>
        <v>10125.700000000001</v>
      </c>
      <c r="DA5" s="57">
        <f>'BAR BB| Open rates'!DA5*0.87*0.9+25</f>
        <v>10125.700000000001</v>
      </c>
      <c r="DB5" s="57">
        <f>'BAR BB| Open rates'!DB5*0.87*0.9+25</f>
        <v>10125.700000000001</v>
      </c>
      <c r="DC5" s="57">
        <f>'BAR BB| Open rates'!DC5*0.87*0.9+25</f>
        <v>11691.7</v>
      </c>
      <c r="DD5" s="57">
        <f>'BAR BB| Open rates'!DD5*0.87*0.9+25</f>
        <v>11691.7</v>
      </c>
      <c r="DE5" s="57">
        <f>'BAR BB| Open rates'!DE5*0.87*0.9+25</f>
        <v>10125.700000000001</v>
      </c>
      <c r="DF5" s="57">
        <f>'BAR BB| Open rates'!DF5*0.87*0.9+25</f>
        <v>10125.700000000001</v>
      </c>
      <c r="DG5" s="57">
        <f>'BAR BB| Open rates'!DG5*0.87*0.9+25</f>
        <v>10125.700000000001</v>
      </c>
      <c r="DH5" s="57">
        <f>'BAR BB| Open rates'!DH5*0.87*0.9+25</f>
        <v>10125.700000000001</v>
      </c>
      <c r="DI5" s="57">
        <f>'BAR BB| Open rates'!DI5*0.87*0.9+25</f>
        <v>10125.700000000001</v>
      </c>
      <c r="DJ5" s="57">
        <f>'BAR BB| Open rates'!DJ5*0.87*0.9+25</f>
        <v>11691.7</v>
      </c>
      <c r="DK5" s="57">
        <f>'BAR BB| Open rates'!DK5*0.87*0.9+25</f>
        <v>11691.7</v>
      </c>
      <c r="DL5" s="57">
        <f>'BAR BB| Open rates'!DL5*0.87*0.9+25</f>
        <v>10125.700000000001</v>
      </c>
      <c r="DM5" s="57">
        <f>'BAR BB| Open rates'!DM5*0.87*0.9+25</f>
        <v>10125.700000000001</v>
      </c>
      <c r="DN5" s="57">
        <f>'BAR BB| Open rates'!DN5*0.87*0.9+25</f>
        <v>10125.700000000001</v>
      </c>
      <c r="DO5" s="57">
        <f>'BAR BB| Open rates'!DO5*0.87*0.9+25</f>
        <v>10125.700000000001</v>
      </c>
      <c r="DP5" s="57">
        <f>'BAR BB| Open rates'!DP5*0.87*0.9+25</f>
        <v>10125.700000000001</v>
      </c>
      <c r="DQ5" s="57">
        <f>'BAR BB| Open rates'!DQ5*0.87*0.9+25</f>
        <v>11691.7</v>
      </c>
      <c r="DR5" s="57">
        <f>'BAR BB| Open rates'!DR5*0.87*0.9+25</f>
        <v>11691.7</v>
      </c>
      <c r="DS5" s="57">
        <f>'BAR BB| Open rates'!DS5*0.87*0.9+25</f>
        <v>10125.700000000001</v>
      </c>
      <c r="DT5" s="57">
        <f>'BAR BB| Open rates'!DT5*0.87*0.9+25</f>
        <v>10125.700000000001</v>
      </c>
      <c r="DU5" s="57">
        <f>'BAR BB| Open rates'!DU5*0.87*0.9+25</f>
        <v>10125.700000000001</v>
      </c>
      <c r="DV5" s="57">
        <f>'BAR BB| Open rates'!DV5*0.87*0.9+25</f>
        <v>10125.700000000001</v>
      </c>
      <c r="DW5" s="57">
        <f>'BAR BB| Open rates'!DW5*0.87*0.9+25</f>
        <v>10125.700000000001</v>
      </c>
      <c r="DX5" s="57">
        <f>'BAR BB| Open rates'!DX5*0.87*0.9+25</f>
        <v>11691.7</v>
      </c>
      <c r="DY5" s="57">
        <f>'BAR BB| Open rates'!DY5*0.87*0.9+25</f>
        <v>11691.7</v>
      </c>
      <c r="DZ5" s="57">
        <f>'BAR BB| Open rates'!DZ5*0.87*0.9+25</f>
        <v>13022.800000000001</v>
      </c>
      <c r="EA5" s="57">
        <f>'BAR BB| Open rates'!EA5*0.87*0.9+25</f>
        <v>13022.800000000001</v>
      </c>
      <c r="EB5" s="57">
        <f>'BAR BB| Open rates'!EB5*0.87*0.9+25</f>
        <v>13022.800000000001</v>
      </c>
      <c r="EC5" s="57">
        <f>'BAR BB| Open rates'!EC5*0.87*0.9+25</f>
        <v>14745.4</v>
      </c>
      <c r="ED5" s="57">
        <f>'BAR BB| Open rates'!ED5*0.87*0.9+25</f>
        <v>14745.4</v>
      </c>
      <c r="EE5" s="57">
        <f>'BAR BB| Open rates'!EE5*0.87*0.9+25</f>
        <v>14745.4</v>
      </c>
      <c r="EF5" s="57">
        <f>'BAR BB| Open rates'!EF5*0.87*0.9+25</f>
        <v>14745.4</v>
      </c>
      <c r="EG5" s="57">
        <f>'BAR BB| Open rates'!EG5*0.87*0.9+25</f>
        <v>9342.7000000000007</v>
      </c>
      <c r="EH5" s="57">
        <f>'BAR BB| Open rates'!EH5*0.87*0.9+25</f>
        <v>9342.7000000000007</v>
      </c>
      <c r="EI5" s="57">
        <f>'BAR BB| Open rates'!EI5*0.87*0.9+25</f>
        <v>9342.7000000000007</v>
      </c>
      <c r="EJ5" s="57">
        <f>'BAR BB| Open rates'!EJ5*0.87*0.9+25</f>
        <v>9342.7000000000007</v>
      </c>
      <c r="EK5" s="57">
        <f>'BAR BB| Open rates'!EK5*0.87*0.9+25</f>
        <v>9342.7000000000007</v>
      </c>
      <c r="EL5" s="57">
        <f>'BAR BB| Open rates'!EL5*0.87*0.9+25</f>
        <v>10125.700000000001</v>
      </c>
      <c r="EM5" s="57">
        <f>'BAR BB| Open rates'!EM5*0.87*0.9+25</f>
        <v>10125.700000000001</v>
      </c>
      <c r="EN5" s="57">
        <f>'BAR BB| Open rates'!EN5*0.87*0.9+25</f>
        <v>9342.7000000000007</v>
      </c>
      <c r="EO5" s="57">
        <f>'BAR BB| Open rates'!EO5*0.87*0.9+25</f>
        <v>9342.7000000000007</v>
      </c>
      <c r="EP5" s="57">
        <f>'BAR BB| Open rates'!EP5*0.87*0.9+25</f>
        <v>9342.7000000000007</v>
      </c>
      <c r="EQ5" s="57">
        <f>'BAR BB| Open rates'!EQ5*0.87*0.9+25</f>
        <v>9342.7000000000007</v>
      </c>
      <c r="ER5" s="57">
        <f>'BAR BB| Open rates'!ER5*0.87*0.9+25</f>
        <v>9342.7000000000007</v>
      </c>
      <c r="ES5" s="57">
        <f>'BAR BB| Open rates'!ES5*0.87*0.9+25</f>
        <v>10125.700000000001</v>
      </c>
      <c r="ET5" s="57">
        <f>'BAR BB| Open rates'!ET5*0.87*0.9+25</f>
        <v>10125.700000000001</v>
      </c>
      <c r="EU5" s="57">
        <f>'BAR BB| Open rates'!EU5*0.87*0.9+25</f>
        <v>9342.7000000000007</v>
      </c>
      <c r="EV5" s="57">
        <f>'BAR BB| Open rates'!EV5*0.87*0.9+25</f>
        <v>9342.7000000000007</v>
      </c>
      <c r="EW5" s="57">
        <f>'BAR BB| Open rates'!EW5*0.87*0.9+25</f>
        <v>9342.7000000000007</v>
      </c>
      <c r="EX5" s="57">
        <f>'BAR BB| Open rates'!EX5*0.87*0.9+25</f>
        <v>9342.7000000000007</v>
      </c>
      <c r="EY5" s="57">
        <f>'BAR BB| Open rates'!EY5*0.87*0.9+25</f>
        <v>9342.7000000000007</v>
      </c>
      <c r="EZ5" s="57">
        <f>'BAR BB| Open rates'!EZ5*0.87*0.9+25</f>
        <v>10125.700000000001</v>
      </c>
      <c r="FA5" s="57">
        <f>'BAR BB| Open rates'!FA5*0.87*0.9+25</f>
        <v>10125.700000000001</v>
      </c>
      <c r="FB5" s="57">
        <f>'BAR BB| Open rates'!FB5*0.87*0.9+25</f>
        <v>9342.7000000000007</v>
      </c>
      <c r="FC5" s="57">
        <f>'BAR BB| Open rates'!FC5*0.87*0.9+25</f>
        <v>9342.7000000000007</v>
      </c>
      <c r="FD5" s="57">
        <f>'BAR BB| Open rates'!FD5*0.87*0.9+25</f>
        <v>9342.7000000000007</v>
      </c>
      <c r="FE5" s="57">
        <f>'BAR BB| Open rates'!FE5*0.87*0.9+25</f>
        <v>9342.7000000000007</v>
      </c>
      <c r="FF5" s="57">
        <f>'BAR BB| Open rates'!FF5*0.87*0.9+25</f>
        <v>9342.7000000000007</v>
      </c>
      <c r="FG5" s="57">
        <f>'BAR BB| Open rates'!FG5*0.87*0.9+25</f>
        <v>10125.700000000001</v>
      </c>
      <c r="FH5" s="57">
        <f>'BAR BB| Open rates'!FH5*0.87*0.9+25</f>
        <v>10125.700000000001</v>
      </c>
      <c r="FI5" s="57">
        <f>'BAR BB| Open rates'!FI5*0.87*0.9+25</f>
        <v>9342.7000000000007</v>
      </c>
      <c r="FJ5" s="57">
        <f>'BAR BB| Open rates'!FJ5*0.87*0.9+25</f>
        <v>9342.7000000000007</v>
      </c>
      <c r="FK5" s="57">
        <f>'BAR BB| Open rates'!FK5*0.87*0.9+25</f>
        <v>9342.7000000000007</v>
      </c>
      <c r="FL5" s="57">
        <f>'BAR BB| Open rates'!FL5*0.87*0.9+25</f>
        <v>9342.7000000000007</v>
      </c>
      <c r="FM5" s="57">
        <f>'BAR BB| Open rates'!FM5*0.87*0.9+25</f>
        <v>9342.7000000000007</v>
      </c>
      <c r="FN5" s="57">
        <f>'BAR BB| Open rates'!FN5*0.87*0.9+25</f>
        <v>10125.700000000001</v>
      </c>
      <c r="FO5" s="57">
        <f>'BAR BB| Open rates'!FO5*0.87*0.9+25</f>
        <v>10125.700000000001</v>
      </c>
      <c r="FP5" s="57">
        <f>'BAR BB| Open rates'!FP5*0.87*0.9+25</f>
        <v>9342.7000000000007</v>
      </c>
      <c r="FQ5" s="57">
        <f>'BAR BB| Open rates'!FQ5*0.87*0.9+25</f>
        <v>9342.7000000000007</v>
      </c>
      <c r="FR5" s="57">
        <f>'BAR BB| Open rates'!FR5*0.87*0.9+25</f>
        <v>9342.7000000000007</v>
      </c>
      <c r="FS5" s="57">
        <f>'BAR BB| Open rates'!FS5*0.87*0.9+25</f>
        <v>9342.7000000000007</v>
      </c>
      <c r="FT5" s="57">
        <f>'BAR BB| Open rates'!FT5*0.87*0.9+25</f>
        <v>9342.7000000000007</v>
      </c>
      <c r="FU5" s="57">
        <f>'BAR BB| Open rates'!FU5*0.87*0.9+25</f>
        <v>10125.700000000001</v>
      </c>
      <c r="FV5" s="57">
        <f>'BAR BB| Open rates'!FV5*0.87*0.9+25</f>
        <v>10125.700000000001</v>
      </c>
      <c r="FW5" s="57">
        <f>'BAR BB| Open rates'!FW5*0.87*0.9+25</f>
        <v>13022.800000000001</v>
      </c>
      <c r="FX5" s="57">
        <f>'BAR BB| Open rates'!FX5*0.87*0.9+25</f>
        <v>13022.800000000001</v>
      </c>
      <c r="FY5" s="57">
        <f>'BAR BB| Open rates'!FY5*0.87*0.9+25</f>
        <v>13022.800000000001</v>
      </c>
      <c r="FZ5" s="57">
        <f>'BAR BB| Open rates'!FZ5*0.87*0.9+25</f>
        <v>13022.800000000001</v>
      </c>
      <c r="GA5" s="57">
        <f>'BAR BB| Open rates'!GA5*0.87*0.9+25</f>
        <v>13022.800000000001</v>
      </c>
      <c r="GB5" s="57">
        <f>'BAR BB| Open rates'!GB5*0.87*0.9+25</f>
        <v>14745.4</v>
      </c>
      <c r="GC5" s="57">
        <f>'BAR BB| Open rates'!GC5*0.87*0.9+25</f>
        <v>14745.4</v>
      </c>
      <c r="GD5" s="57">
        <f>'BAR BB| Open rates'!GD5*0.87*0.9+25</f>
        <v>14745.4</v>
      </c>
      <c r="GE5" s="57">
        <f>'BAR BB| Open rates'!GE5*0.87*0.9+25</f>
        <v>14745.4</v>
      </c>
    </row>
    <row r="6" spans="1:187" s="36" customFormat="1" ht="12" customHeight="1" x14ac:dyDescent="0.2">
      <c r="A6" s="183">
        <v>2</v>
      </c>
      <c r="B6" s="57">
        <f>'BAR BB| Open rates'!B6*0.87*0.9+25</f>
        <v>19208.5</v>
      </c>
      <c r="C6" s="57">
        <f>'BAR BB| Open rates'!C6*0.87*0.9+25</f>
        <v>19208.5</v>
      </c>
      <c r="D6" s="57">
        <f>'BAR BB| Open rates'!D6*0.87*0.9+25</f>
        <v>17094.400000000001</v>
      </c>
      <c r="E6" s="57">
        <f>'BAR BB| Open rates'!E6*0.87*0.9+25</f>
        <v>17094.400000000001</v>
      </c>
      <c r="F6" s="57">
        <f>'BAR BB| Open rates'!F6*0.87*0.9+25</f>
        <v>15371.800000000001</v>
      </c>
      <c r="G6" s="57">
        <f>'BAR BB| Open rates'!G6*0.87*0.9+25</f>
        <v>17094.400000000001</v>
      </c>
      <c r="H6" s="57">
        <f>'BAR BB| Open rates'!H6*0.87*0.9+25</f>
        <v>17094.400000000001</v>
      </c>
      <c r="I6" s="57">
        <f>'BAR BB| Open rates'!I6*0.87*0.9+25</f>
        <v>18660.400000000001</v>
      </c>
      <c r="J6" s="57">
        <f>'BAR BB| Open rates'!J6*0.87*0.9+25</f>
        <v>18660.400000000001</v>
      </c>
      <c r="K6" s="57">
        <f>'BAR BB| Open rates'!K6*0.87*0.9+25</f>
        <v>17094.400000000001</v>
      </c>
      <c r="L6" s="57">
        <f>'BAR BB| Open rates'!L6*0.87*0.9+25</f>
        <v>17094.400000000001</v>
      </c>
      <c r="M6" s="57">
        <f>'BAR BB| Open rates'!M6*0.87*0.9+25</f>
        <v>17094.400000000001</v>
      </c>
      <c r="N6" s="57">
        <f>'BAR BB| Open rates'!N6*0.87*0.9+25</f>
        <v>17094.400000000001</v>
      </c>
      <c r="O6" s="57">
        <f>'BAR BB| Open rates'!O6*0.87*0.9+25</f>
        <v>17094.400000000001</v>
      </c>
      <c r="P6" s="57">
        <f>'BAR BB| Open rates'!P6*0.87*0.9+25</f>
        <v>18660.400000000001</v>
      </c>
      <c r="Q6" s="57">
        <f>'BAR BB| Open rates'!Q6*0.87*0.9+25</f>
        <v>18660.400000000001</v>
      </c>
      <c r="R6" s="57">
        <f>'BAR BB| Open rates'!R6*0.87*0.9+25</f>
        <v>18660.400000000001</v>
      </c>
      <c r="S6" s="57">
        <f>'BAR BB| Open rates'!S6*0.87*0.9+25</f>
        <v>18660.400000000001</v>
      </c>
      <c r="T6" s="57">
        <f>'BAR BB| Open rates'!T6*0.87*0.9+25</f>
        <v>18660.400000000001</v>
      </c>
      <c r="U6" s="57">
        <f>'BAR BB| Open rates'!U6*0.87*0.9+25</f>
        <v>18660.400000000001</v>
      </c>
      <c r="V6" s="57">
        <f>'BAR BB| Open rates'!V6*0.87*0.9+25</f>
        <v>18660.400000000001</v>
      </c>
      <c r="W6" s="57">
        <f>'BAR BB| Open rates'!W6*0.87*0.9+25</f>
        <v>20226.400000000001</v>
      </c>
      <c r="X6" s="57">
        <f>'BAR BB| Open rates'!X6*0.87*0.9+25</f>
        <v>20226.400000000001</v>
      </c>
      <c r="Y6" s="57">
        <f>'BAR BB| Open rates'!Y6*0.87*0.9+25</f>
        <v>18660.400000000001</v>
      </c>
      <c r="Z6" s="57">
        <f>'BAR BB| Open rates'!Z6*0.87*0.9+25</f>
        <v>18660.400000000001</v>
      </c>
      <c r="AA6" s="57">
        <f>'BAR BB| Open rates'!AA6*0.87*0.9+25</f>
        <v>18660.400000000001</v>
      </c>
      <c r="AB6" s="57">
        <f>'BAR BB| Open rates'!AB6*0.87*0.9+25</f>
        <v>18660.400000000001</v>
      </c>
      <c r="AC6" s="57">
        <f>'BAR BB| Open rates'!AC6*0.87*0.9+25</f>
        <v>18660.400000000001</v>
      </c>
      <c r="AD6" s="57">
        <f>'BAR BB| Open rates'!AD6*0.87*0.9+25</f>
        <v>20226.400000000001</v>
      </c>
      <c r="AE6" s="57">
        <f>'BAR BB| Open rates'!AE6*0.87*0.9+25</f>
        <v>20226.400000000001</v>
      </c>
      <c r="AF6" s="57">
        <f>'BAR BB| Open rates'!AF6*0.87*0.9+25</f>
        <v>18660.400000000001</v>
      </c>
      <c r="AG6" s="57">
        <f>'BAR BB| Open rates'!AG6*0.87*0.9+25</f>
        <v>18660.400000000001</v>
      </c>
      <c r="AH6" s="57">
        <f>'BAR BB| Open rates'!AH6*0.87*0.9+25</f>
        <v>18660.400000000001</v>
      </c>
      <c r="AI6" s="57">
        <f>'BAR BB| Open rates'!AI6*0.87*0.9+25</f>
        <v>18660.400000000001</v>
      </c>
      <c r="AJ6" s="57">
        <f>'BAR BB| Open rates'!AJ6*0.87*0.9+25</f>
        <v>18660.400000000001</v>
      </c>
      <c r="AK6" s="57">
        <f>'BAR BB| Open rates'!AK6*0.87*0.9+25</f>
        <v>20226.400000000001</v>
      </c>
      <c r="AL6" s="57">
        <f>'BAR BB| Open rates'!AL6*0.87*0.9+25</f>
        <v>20226.400000000001</v>
      </c>
      <c r="AM6" s="57">
        <f>'BAR BB| Open rates'!AM6*0.87*0.9+25</f>
        <v>18660.400000000001</v>
      </c>
      <c r="AN6" s="57">
        <f>'BAR BB| Open rates'!AN6*0.87*0.9+25</f>
        <v>18660.400000000001</v>
      </c>
      <c r="AO6" s="57">
        <f>'BAR BB| Open rates'!AO6*0.87*0.9+25</f>
        <v>18660.400000000001</v>
      </c>
      <c r="AP6" s="57">
        <f>'BAR BB| Open rates'!AP6*0.87*0.9+25</f>
        <v>18660.400000000001</v>
      </c>
      <c r="AQ6" s="57">
        <f>'BAR BB| Open rates'!AQ6*0.87*0.9+25</f>
        <v>18660.400000000001</v>
      </c>
      <c r="AR6" s="57">
        <f>'BAR BB| Open rates'!AR6*0.87*0.9+25</f>
        <v>20226.400000000001</v>
      </c>
      <c r="AS6" s="57">
        <f>'BAR BB| Open rates'!AS6*0.87*0.9+25</f>
        <v>20226.400000000001</v>
      </c>
      <c r="AT6" s="57">
        <f>'BAR BB| Open rates'!AT6*0.87*0.9+25</f>
        <v>18660.400000000001</v>
      </c>
      <c r="AU6" s="57">
        <f>'BAR BB| Open rates'!AU6*0.87*0.9+25</f>
        <v>18660.400000000001</v>
      </c>
      <c r="AV6" s="57">
        <f>'BAR BB| Open rates'!AV6*0.87*0.9+25</f>
        <v>18660.400000000001</v>
      </c>
      <c r="AW6" s="57">
        <f>'BAR BB| Open rates'!AW6*0.87*0.9+25</f>
        <v>18660.400000000001</v>
      </c>
      <c r="AX6" s="57">
        <f>'BAR BB| Open rates'!AX6*0.87*0.9+25</f>
        <v>18660.400000000001</v>
      </c>
      <c r="AY6" s="57">
        <f>'BAR BB| Open rates'!AY6*0.87*0.9+25</f>
        <v>20226.400000000001</v>
      </c>
      <c r="AZ6" s="57">
        <f>'BAR BB| Open rates'!AZ6*0.87*0.9+25</f>
        <v>20226.400000000001</v>
      </c>
      <c r="BA6" s="57">
        <f>'BAR BB| Open rates'!BA6*0.87*0.9+25</f>
        <v>18660.400000000001</v>
      </c>
      <c r="BB6" s="57">
        <f>'BAR BB| Open rates'!BB6*0.87*0.9+25</f>
        <v>18660.400000000001</v>
      </c>
      <c r="BC6" s="57">
        <f>'BAR BB| Open rates'!BC6*0.87*0.9+25</f>
        <v>18660.400000000001</v>
      </c>
      <c r="BD6" s="57">
        <f>'BAR BB| Open rates'!BD6*0.87*0.9+25</f>
        <v>18660.400000000001</v>
      </c>
      <c r="BE6" s="57">
        <f>'BAR BB| Open rates'!BE6*0.87*0.9+25</f>
        <v>18660.400000000001</v>
      </c>
      <c r="BF6" s="57">
        <f>'BAR BB| Open rates'!BF6*0.87*0.9+25</f>
        <v>20226.400000000001</v>
      </c>
      <c r="BG6" s="57">
        <f>'BAR BB| Open rates'!BG6*0.87*0.9+25</f>
        <v>20226.400000000001</v>
      </c>
      <c r="BH6" s="57">
        <f>'BAR BB| Open rates'!BH6*0.87*0.9+25</f>
        <v>16154.800000000001</v>
      </c>
      <c r="BI6" s="57">
        <f>'BAR BB| Open rates'!BI6*0.87*0.9+25</f>
        <v>16154.800000000001</v>
      </c>
      <c r="BJ6" s="57">
        <f>'BAR BB| Open rates'!BJ6*0.87*0.9+25</f>
        <v>16154.800000000001</v>
      </c>
      <c r="BK6" s="57">
        <f>'BAR BB| Open rates'!BK6*0.87*0.9+25</f>
        <v>16154.800000000001</v>
      </c>
      <c r="BL6" s="57">
        <f>'BAR BB| Open rates'!BL6*0.87*0.9+25</f>
        <v>16154.800000000001</v>
      </c>
      <c r="BM6" s="57">
        <f>'BAR BB| Open rates'!BM6*0.87*0.9+25</f>
        <v>17094.400000000001</v>
      </c>
      <c r="BN6" s="57">
        <f>'BAR BB| Open rates'!BN6*0.87*0.9+25</f>
        <v>17094.400000000001</v>
      </c>
      <c r="BO6" s="57">
        <f>'BAR BB| Open rates'!BO6*0.87*0.9+25</f>
        <v>15371.800000000001</v>
      </c>
      <c r="BP6" s="57">
        <f>'BAR BB| Open rates'!BP6*0.87*0.9+25</f>
        <v>15371.800000000001</v>
      </c>
      <c r="BQ6" s="57">
        <f>'BAR BB| Open rates'!BQ6*0.87*0.9+25</f>
        <v>17094.400000000001</v>
      </c>
      <c r="BR6" s="57">
        <f>'BAR BB| Open rates'!BR6*0.87*0.9+25</f>
        <v>17094.400000000001</v>
      </c>
      <c r="BS6" s="57">
        <f>'BAR BB| Open rates'!BS6*0.87*0.9+25</f>
        <v>17094.400000000001</v>
      </c>
      <c r="BT6" s="57">
        <f>'BAR BB| Open rates'!BT6*0.87*0.9+25</f>
        <v>17094.400000000001</v>
      </c>
      <c r="BU6" s="57">
        <f>'BAR BB| Open rates'!BU6*0.87*0.9+25</f>
        <v>17094.400000000001</v>
      </c>
      <c r="BV6" s="57">
        <f>'BAR BB| Open rates'!BV6*0.87*0.9+25</f>
        <v>15371.800000000001</v>
      </c>
      <c r="BW6" s="57">
        <f>'BAR BB| Open rates'!BW6*0.87*0.9+25</f>
        <v>15371.800000000001</v>
      </c>
      <c r="BX6" s="57">
        <f>'BAR BB| Open rates'!BX6*0.87*0.9+25</f>
        <v>15371.800000000001</v>
      </c>
      <c r="BY6" s="57">
        <f>'BAR BB| Open rates'!BY6*0.87*0.9+25</f>
        <v>15371.800000000001</v>
      </c>
      <c r="BZ6" s="57">
        <f>'BAR BB| Open rates'!BZ6*0.87*0.9+25</f>
        <v>15371.800000000001</v>
      </c>
      <c r="CA6" s="57">
        <f>'BAR BB| Open rates'!CA6*0.87*0.9+25</f>
        <v>17094.400000000001</v>
      </c>
      <c r="CB6" s="57">
        <f>'BAR BB| Open rates'!CB6*0.87*0.9+25</f>
        <v>17094.400000000001</v>
      </c>
      <c r="CC6" s="57">
        <f>'BAR BB| Open rates'!CC6*0.87*0.9+25</f>
        <v>15371.800000000001</v>
      </c>
      <c r="CD6" s="57">
        <f>'BAR BB| Open rates'!CD6*0.87*0.9+25</f>
        <v>15371.800000000001</v>
      </c>
      <c r="CE6" s="57">
        <f>'BAR BB| Open rates'!CE6*0.87*0.9+25</f>
        <v>15371.800000000001</v>
      </c>
      <c r="CF6" s="57">
        <f>'BAR BB| Open rates'!CF6*0.87*0.9+25</f>
        <v>15371.800000000001</v>
      </c>
      <c r="CG6" s="57">
        <f>'BAR BB| Open rates'!CG6*0.87*0.9+25</f>
        <v>15371.800000000001</v>
      </c>
      <c r="CH6" s="57">
        <f>'BAR BB| Open rates'!CH6*0.87*0.9+25</f>
        <v>17094.400000000001</v>
      </c>
      <c r="CI6" s="57">
        <f>'BAR BB| Open rates'!CI6*0.87*0.9+25</f>
        <v>17094.400000000001</v>
      </c>
      <c r="CJ6" s="57">
        <f>'BAR BB| Open rates'!CJ6*0.87*0.9+25</f>
        <v>15371.800000000001</v>
      </c>
      <c r="CK6" s="57">
        <f>'BAR BB| Open rates'!CK6*0.87*0.9+25</f>
        <v>15371.800000000001</v>
      </c>
      <c r="CL6" s="57">
        <f>'BAR BB| Open rates'!CL6*0.87*0.9+25</f>
        <v>15371.800000000001</v>
      </c>
      <c r="CM6" s="57">
        <f>'BAR BB| Open rates'!CM6*0.87*0.9+25</f>
        <v>15371.800000000001</v>
      </c>
      <c r="CN6" s="57">
        <f>'BAR BB| Open rates'!CN6*0.87*0.9+25</f>
        <v>15371.800000000001</v>
      </c>
      <c r="CO6" s="57">
        <f>'BAR BB| Open rates'!CO6*0.87*0.9+25</f>
        <v>17094.400000000001</v>
      </c>
      <c r="CP6" s="57">
        <f>'BAR BB| Open rates'!CP6*0.87*0.9+25</f>
        <v>17094.400000000001</v>
      </c>
      <c r="CQ6" s="57">
        <f>'BAR BB| Open rates'!CQ6*0.87*0.9+25</f>
        <v>15371.800000000001</v>
      </c>
      <c r="CR6" s="57">
        <f>'BAR BB| Open rates'!CR6*0.87*0.9+25</f>
        <v>15371.800000000001</v>
      </c>
      <c r="CS6" s="57">
        <f>'BAR BB| Open rates'!CS6*0.87*0.9+25</f>
        <v>15371.800000000001</v>
      </c>
      <c r="CT6" s="57">
        <f>'BAR BB| Open rates'!CT6*0.87*0.9+25</f>
        <v>15371.800000000001</v>
      </c>
      <c r="CU6" s="57">
        <f>'BAR BB| Open rates'!CU6*0.87*0.9+25</f>
        <v>14040.7</v>
      </c>
      <c r="CV6" s="57">
        <f>'BAR BB| Open rates'!CV6*0.87*0.9+25</f>
        <v>14040.7</v>
      </c>
      <c r="CW6" s="57">
        <f>'BAR BB| Open rates'!CW6*0.87*0.9+25</f>
        <v>14040.7</v>
      </c>
      <c r="CX6" s="57">
        <f>'BAR BB| Open rates'!CX6*0.87*0.9+25</f>
        <v>12474.7</v>
      </c>
      <c r="CY6" s="57">
        <f>'BAR BB| Open rates'!CY6*0.87*0.9+25</f>
        <v>12474.7</v>
      </c>
      <c r="CZ6" s="57">
        <f>'BAR BB| Open rates'!CZ6*0.87*0.9+25</f>
        <v>12474.7</v>
      </c>
      <c r="DA6" s="57">
        <f>'BAR BB| Open rates'!DA6*0.87*0.9+25</f>
        <v>12474.7</v>
      </c>
      <c r="DB6" s="57">
        <f>'BAR BB| Open rates'!DB6*0.87*0.9+25</f>
        <v>12474.7</v>
      </c>
      <c r="DC6" s="57">
        <f>'BAR BB| Open rates'!DC6*0.87*0.9+25</f>
        <v>14040.7</v>
      </c>
      <c r="DD6" s="57">
        <f>'BAR BB| Open rates'!DD6*0.87*0.9+25</f>
        <v>14040.7</v>
      </c>
      <c r="DE6" s="57">
        <f>'BAR BB| Open rates'!DE6*0.87*0.9+25</f>
        <v>12474.7</v>
      </c>
      <c r="DF6" s="57">
        <f>'BAR BB| Open rates'!DF6*0.87*0.9+25</f>
        <v>12474.7</v>
      </c>
      <c r="DG6" s="57">
        <f>'BAR BB| Open rates'!DG6*0.87*0.9+25</f>
        <v>12474.7</v>
      </c>
      <c r="DH6" s="57">
        <f>'BAR BB| Open rates'!DH6*0.87*0.9+25</f>
        <v>12474.7</v>
      </c>
      <c r="DI6" s="57">
        <f>'BAR BB| Open rates'!DI6*0.87*0.9+25</f>
        <v>12474.7</v>
      </c>
      <c r="DJ6" s="57">
        <f>'BAR BB| Open rates'!DJ6*0.87*0.9+25</f>
        <v>14040.7</v>
      </c>
      <c r="DK6" s="57">
        <f>'BAR BB| Open rates'!DK6*0.87*0.9+25</f>
        <v>14040.7</v>
      </c>
      <c r="DL6" s="57">
        <f>'BAR BB| Open rates'!DL6*0.87*0.9+25</f>
        <v>12474.7</v>
      </c>
      <c r="DM6" s="57">
        <f>'BAR BB| Open rates'!DM6*0.87*0.9+25</f>
        <v>12474.7</v>
      </c>
      <c r="DN6" s="57">
        <f>'BAR BB| Open rates'!DN6*0.87*0.9+25</f>
        <v>12474.7</v>
      </c>
      <c r="DO6" s="57">
        <f>'BAR BB| Open rates'!DO6*0.87*0.9+25</f>
        <v>12474.7</v>
      </c>
      <c r="DP6" s="57">
        <f>'BAR BB| Open rates'!DP6*0.87*0.9+25</f>
        <v>12474.7</v>
      </c>
      <c r="DQ6" s="57">
        <f>'BAR BB| Open rates'!DQ6*0.87*0.9+25</f>
        <v>14040.7</v>
      </c>
      <c r="DR6" s="57">
        <f>'BAR BB| Open rates'!DR6*0.87*0.9+25</f>
        <v>14040.7</v>
      </c>
      <c r="DS6" s="57">
        <f>'BAR BB| Open rates'!DS6*0.87*0.9+25</f>
        <v>12474.7</v>
      </c>
      <c r="DT6" s="57">
        <f>'BAR BB| Open rates'!DT6*0.87*0.9+25</f>
        <v>12474.7</v>
      </c>
      <c r="DU6" s="57">
        <f>'BAR BB| Open rates'!DU6*0.87*0.9+25</f>
        <v>12474.7</v>
      </c>
      <c r="DV6" s="57">
        <f>'BAR BB| Open rates'!DV6*0.87*0.9+25</f>
        <v>12474.7</v>
      </c>
      <c r="DW6" s="57">
        <f>'BAR BB| Open rates'!DW6*0.87*0.9+25</f>
        <v>12474.7</v>
      </c>
      <c r="DX6" s="57">
        <f>'BAR BB| Open rates'!DX6*0.87*0.9+25</f>
        <v>14040.7</v>
      </c>
      <c r="DY6" s="57">
        <f>'BAR BB| Open rates'!DY6*0.87*0.9+25</f>
        <v>14040.7</v>
      </c>
      <c r="DZ6" s="57">
        <f>'BAR BB| Open rates'!DZ6*0.87*0.9+25</f>
        <v>15371.800000000001</v>
      </c>
      <c r="EA6" s="57">
        <f>'BAR BB| Open rates'!EA6*0.87*0.9+25</f>
        <v>15371.800000000001</v>
      </c>
      <c r="EB6" s="57">
        <f>'BAR BB| Open rates'!EB6*0.87*0.9+25</f>
        <v>15371.800000000001</v>
      </c>
      <c r="EC6" s="57">
        <f>'BAR BB| Open rates'!EC6*0.87*0.9+25</f>
        <v>17094.400000000001</v>
      </c>
      <c r="ED6" s="57">
        <f>'BAR BB| Open rates'!ED6*0.87*0.9+25</f>
        <v>17094.400000000001</v>
      </c>
      <c r="EE6" s="57">
        <f>'BAR BB| Open rates'!EE6*0.87*0.9+25</f>
        <v>17094.400000000001</v>
      </c>
      <c r="EF6" s="57">
        <f>'BAR BB| Open rates'!EF6*0.87*0.9+25</f>
        <v>17094.400000000001</v>
      </c>
      <c r="EG6" s="57">
        <f>'BAR BB| Open rates'!EG6*0.87*0.9+25</f>
        <v>11691.7</v>
      </c>
      <c r="EH6" s="57">
        <f>'BAR BB| Open rates'!EH6*0.87*0.9+25</f>
        <v>11691.7</v>
      </c>
      <c r="EI6" s="57">
        <f>'BAR BB| Open rates'!EI6*0.87*0.9+25</f>
        <v>11691.7</v>
      </c>
      <c r="EJ6" s="57">
        <f>'BAR BB| Open rates'!EJ6*0.87*0.9+25</f>
        <v>11691.7</v>
      </c>
      <c r="EK6" s="57">
        <f>'BAR BB| Open rates'!EK6*0.87*0.9+25</f>
        <v>11691.7</v>
      </c>
      <c r="EL6" s="57">
        <f>'BAR BB| Open rates'!EL6*0.87*0.9+25</f>
        <v>12474.7</v>
      </c>
      <c r="EM6" s="57">
        <f>'BAR BB| Open rates'!EM6*0.87*0.9+25</f>
        <v>12474.7</v>
      </c>
      <c r="EN6" s="57">
        <f>'BAR BB| Open rates'!EN6*0.87*0.9+25</f>
        <v>11691.7</v>
      </c>
      <c r="EO6" s="57">
        <f>'BAR BB| Open rates'!EO6*0.87*0.9+25</f>
        <v>11691.7</v>
      </c>
      <c r="EP6" s="57">
        <f>'BAR BB| Open rates'!EP6*0.87*0.9+25</f>
        <v>11691.7</v>
      </c>
      <c r="EQ6" s="57">
        <f>'BAR BB| Open rates'!EQ6*0.87*0.9+25</f>
        <v>11691.7</v>
      </c>
      <c r="ER6" s="57">
        <f>'BAR BB| Open rates'!ER6*0.87*0.9+25</f>
        <v>11691.7</v>
      </c>
      <c r="ES6" s="57">
        <f>'BAR BB| Open rates'!ES6*0.87*0.9+25</f>
        <v>12474.7</v>
      </c>
      <c r="ET6" s="57">
        <f>'BAR BB| Open rates'!ET6*0.87*0.9+25</f>
        <v>12474.7</v>
      </c>
      <c r="EU6" s="57">
        <f>'BAR BB| Open rates'!EU6*0.87*0.9+25</f>
        <v>11691.7</v>
      </c>
      <c r="EV6" s="57">
        <f>'BAR BB| Open rates'!EV6*0.87*0.9+25</f>
        <v>11691.7</v>
      </c>
      <c r="EW6" s="57">
        <f>'BAR BB| Open rates'!EW6*0.87*0.9+25</f>
        <v>11691.7</v>
      </c>
      <c r="EX6" s="57">
        <f>'BAR BB| Open rates'!EX6*0.87*0.9+25</f>
        <v>11691.7</v>
      </c>
      <c r="EY6" s="57">
        <f>'BAR BB| Open rates'!EY6*0.87*0.9+25</f>
        <v>11691.7</v>
      </c>
      <c r="EZ6" s="57">
        <f>'BAR BB| Open rates'!EZ6*0.87*0.9+25</f>
        <v>12474.7</v>
      </c>
      <c r="FA6" s="57">
        <f>'BAR BB| Open rates'!FA6*0.87*0.9+25</f>
        <v>12474.7</v>
      </c>
      <c r="FB6" s="57">
        <f>'BAR BB| Open rates'!FB6*0.87*0.9+25</f>
        <v>11691.7</v>
      </c>
      <c r="FC6" s="57">
        <f>'BAR BB| Open rates'!FC6*0.87*0.9+25</f>
        <v>11691.7</v>
      </c>
      <c r="FD6" s="57">
        <f>'BAR BB| Open rates'!FD6*0.87*0.9+25</f>
        <v>11691.7</v>
      </c>
      <c r="FE6" s="57">
        <f>'BAR BB| Open rates'!FE6*0.87*0.9+25</f>
        <v>11691.7</v>
      </c>
      <c r="FF6" s="57">
        <f>'BAR BB| Open rates'!FF6*0.87*0.9+25</f>
        <v>11691.7</v>
      </c>
      <c r="FG6" s="57">
        <f>'BAR BB| Open rates'!FG6*0.87*0.9+25</f>
        <v>12474.7</v>
      </c>
      <c r="FH6" s="57">
        <f>'BAR BB| Open rates'!FH6*0.87*0.9+25</f>
        <v>12474.7</v>
      </c>
      <c r="FI6" s="57">
        <f>'BAR BB| Open rates'!FI6*0.87*0.9+25</f>
        <v>11691.7</v>
      </c>
      <c r="FJ6" s="57">
        <f>'BAR BB| Open rates'!FJ6*0.87*0.9+25</f>
        <v>11691.7</v>
      </c>
      <c r="FK6" s="57">
        <f>'BAR BB| Open rates'!FK6*0.87*0.9+25</f>
        <v>11691.7</v>
      </c>
      <c r="FL6" s="57">
        <f>'BAR BB| Open rates'!FL6*0.87*0.9+25</f>
        <v>11691.7</v>
      </c>
      <c r="FM6" s="57">
        <f>'BAR BB| Open rates'!FM6*0.87*0.9+25</f>
        <v>11691.7</v>
      </c>
      <c r="FN6" s="57">
        <f>'BAR BB| Open rates'!FN6*0.87*0.9+25</f>
        <v>12474.7</v>
      </c>
      <c r="FO6" s="57">
        <f>'BAR BB| Open rates'!FO6*0.87*0.9+25</f>
        <v>12474.7</v>
      </c>
      <c r="FP6" s="57">
        <f>'BAR BB| Open rates'!FP6*0.87*0.9+25</f>
        <v>11691.7</v>
      </c>
      <c r="FQ6" s="57">
        <f>'BAR BB| Open rates'!FQ6*0.87*0.9+25</f>
        <v>11691.7</v>
      </c>
      <c r="FR6" s="57">
        <f>'BAR BB| Open rates'!FR6*0.87*0.9+25</f>
        <v>11691.7</v>
      </c>
      <c r="FS6" s="57">
        <f>'BAR BB| Open rates'!FS6*0.87*0.9+25</f>
        <v>11691.7</v>
      </c>
      <c r="FT6" s="57">
        <f>'BAR BB| Open rates'!FT6*0.87*0.9+25</f>
        <v>11691.7</v>
      </c>
      <c r="FU6" s="57">
        <f>'BAR BB| Open rates'!FU6*0.87*0.9+25</f>
        <v>12474.7</v>
      </c>
      <c r="FV6" s="57">
        <f>'BAR BB| Open rates'!FV6*0.87*0.9+25</f>
        <v>12474.7</v>
      </c>
      <c r="FW6" s="57">
        <f>'BAR BB| Open rates'!FW6*0.87*0.9+25</f>
        <v>15371.800000000001</v>
      </c>
      <c r="FX6" s="57">
        <f>'BAR BB| Open rates'!FX6*0.87*0.9+25</f>
        <v>15371.800000000001</v>
      </c>
      <c r="FY6" s="57">
        <f>'BAR BB| Open rates'!FY6*0.87*0.9+25</f>
        <v>15371.800000000001</v>
      </c>
      <c r="FZ6" s="57">
        <f>'BAR BB| Open rates'!FZ6*0.87*0.9+25</f>
        <v>15371.800000000001</v>
      </c>
      <c r="GA6" s="57">
        <f>'BAR BB| Open rates'!GA6*0.87*0.9+25</f>
        <v>15371.800000000001</v>
      </c>
      <c r="GB6" s="57">
        <f>'BAR BB| Open rates'!GB6*0.87*0.9+25</f>
        <v>17094.400000000001</v>
      </c>
      <c r="GC6" s="57">
        <f>'BAR BB| Open rates'!GC6*0.87*0.9+25</f>
        <v>17094.400000000001</v>
      </c>
      <c r="GD6" s="57">
        <f>'BAR BB| Open rates'!GD6*0.87*0.9+25</f>
        <v>17094.400000000001</v>
      </c>
      <c r="GE6" s="57">
        <f>'BAR BB| Open rates'!GE6*0.87*0.9+25</f>
        <v>17094.400000000001</v>
      </c>
    </row>
    <row r="7" spans="1:187" s="36" customFormat="1" ht="12" customHeight="1" x14ac:dyDescent="0.2">
      <c r="A7" s="236" t="s">
        <v>175</v>
      </c>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row>
    <row r="8" spans="1:187" s="36" customFormat="1" ht="12" customHeight="1" x14ac:dyDescent="0.2">
      <c r="A8" s="237">
        <v>1</v>
      </c>
      <c r="B8" s="57">
        <f>'BAR BB| Open rates'!B8*0.87*0.9+25</f>
        <v>19208.5</v>
      </c>
      <c r="C8" s="57">
        <f>'BAR BB| Open rates'!C8*0.87*0.9+25</f>
        <v>19208.5</v>
      </c>
      <c r="D8" s="57">
        <f>'BAR BB| Open rates'!D8*0.87*0.9+25</f>
        <v>17094.400000000001</v>
      </c>
      <c r="E8" s="57">
        <f>'BAR BB| Open rates'!E8*0.87*0.9+25</f>
        <v>17094.400000000001</v>
      </c>
      <c r="F8" s="57">
        <f>'BAR BB| Open rates'!F8*0.87*0.9+25</f>
        <v>15371.800000000001</v>
      </c>
      <c r="G8" s="57">
        <f>'BAR BB| Open rates'!G8*0.87*0.9+25</f>
        <v>17094.400000000001</v>
      </c>
      <c r="H8" s="57">
        <f>'BAR BB| Open rates'!H8*0.87*0.9+25</f>
        <v>17094.400000000001</v>
      </c>
      <c r="I8" s="57">
        <f>'BAR BB| Open rates'!I8*0.87*0.9+25</f>
        <v>18660.400000000001</v>
      </c>
      <c r="J8" s="57">
        <f>'BAR BB| Open rates'!J8*0.87*0.9+25</f>
        <v>18660.400000000001</v>
      </c>
      <c r="K8" s="57">
        <f>'BAR BB| Open rates'!K8*0.87*0.9+25</f>
        <v>17094.400000000001</v>
      </c>
      <c r="L8" s="57">
        <f>'BAR BB| Open rates'!L8*0.87*0.9+25</f>
        <v>17094.400000000001</v>
      </c>
      <c r="M8" s="57">
        <f>'BAR BB| Open rates'!M8*0.87*0.9+25</f>
        <v>17094.400000000001</v>
      </c>
      <c r="N8" s="57">
        <f>'BAR BB| Open rates'!N8*0.87*0.9+25</f>
        <v>17094.400000000001</v>
      </c>
      <c r="O8" s="57">
        <f>'BAR BB| Open rates'!O8*0.87*0.9+25</f>
        <v>17094.400000000001</v>
      </c>
      <c r="P8" s="57">
        <f>'BAR BB| Open rates'!P8*0.87*0.9+25</f>
        <v>18660.400000000001</v>
      </c>
      <c r="Q8" s="57">
        <f>'BAR BB| Open rates'!Q8*0.87*0.9+25</f>
        <v>18660.400000000001</v>
      </c>
      <c r="R8" s="57">
        <f>'BAR BB| Open rates'!R8*0.87*0.9+25</f>
        <v>18660.400000000001</v>
      </c>
      <c r="S8" s="57">
        <f>'BAR BB| Open rates'!S8*0.87*0.9+25</f>
        <v>18660.400000000001</v>
      </c>
      <c r="T8" s="57">
        <f>'BAR BB| Open rates'!T8*0.87*0.9+25</f>
        <v>18660.400000000001</v>
      </c>
      <c r="U8" s="57">
        <f>'BAR BB| Open rates'!U8*0.87*0.9+25</f>
        <v>18660.400000000001</v>
      </c>
      <c r="V8" s="57">
        <f>'BAR BB| Open rates'!V8*0.87*0.9+25</f>
        <v>18660.400000000001</v>
      </c>
      <c r="W8" s="57">
        <f>'BAR BB| Open rates'!W8*0.87*0.9+25</f>
        <v>20226.400000000001</v>
      </c>
      <c r="X8" s="57">
        <f>'BAR BB| Open rates'!X8*0.87*0.9+25</f>
        <v>20226.400000000001</v>
      </c>
      <c r="Y8" s="57">
        <f>'BAR BB| Open rates'!Y8*0.87*0.9+25</f>
        <v>18660.400000000001</v>
      </c>
      <c r="Z8" s="57">
        <f>'BAR BB| Open rates'!Z8*0.87*0.9+25</f>
        <v>18660.400000000001</v>
      </c>
      <c r="AA8" s="57">
        <f>'BAR BB| Open rates'!AA8*0.87*0.9+25</f>
        <v>18660.400000000001</v>
      </c>
      <c r="AB8" s="57">
        <f>'BAR BB| Open rates'!AB8*0.87*0.9+25</f>
        <v>18660.400000000001</v>
      </c>
      <c r="AC8" s="57">
        <f>'BAR BB| Open rates'!AC8*0.87*0.9+25</f>
        <v>18660.400000000001</v>
      </c>
      <c r="AD8" s="57">
        <f>'BAR BB| Open rates'!AD8*0.87*0.9+25</f>
        <v>20226.400000000001</v>
      </c>
      <c r="AE8" s="57">
        <f>'BAR BB| Open rates'!AE8*0.87*0.9+25</f>
        <v>20226.400000000001</v>
      </c>
      <c r="AF8" s="57">
        <f>'BAR BB| Open rates'!AF8*0.87*0.9+25</f>
        <v>18660.400000000001</v>
      </c>
      <c r="AG8" s="57">
        <f>'BAR BB| Open rates'!AG8*0.87*0.9+25</f>
        <v>18660.400000000001</v>
      </c>
      <c r="AH8" s="57">
        <f>'BAR BB| Open rates'!AH8*0.87*0.9+25</f>
        <v>18660.400000000001</v>
      </c>
      <c r="AI8" s="57">
        <f>'BAR BB| Open rates'!AI8*0.87*0.9+25</f>
        <v>18660.400000000001</v>
      </c>
      <c r="AJ8" s="57">
        <f>'BAR BB| Open rates'!AJ8*0.87*0.9+25</f>
        <v>18660.400000000001</v>
      </c>
      <c r="AK8" s="57">
        <f>'BAR BB| Open rates'!AK8*0.87*0.9+25</f>
        <v>20226.400000000001</v>
      </c>
      <c r="AL8" s="57">
        <f>'BAR BB| Open rates'!AL8*0.87*0.9+25</f>
        <v>20226.400000000001</v>
      </c>
      <c r="AM8" s="57">
        <f>'BAR BB| Open rates'!AM8*0.87*0.9+25</f>
        <v>18660.400000000001</v>
      </c>
      <c r="AN8" s="57">
        <f>'BAR BB| Open rates'!AN8*0.87*0.9+25</f>
        <v>18660.400000000001</v>
      </c>
      <c r="AO8" s="57">
        <f>'BAR BB| Open rates'!AO8*0.87*0.9+25</f>
        <v>18660.400000000001</v>
      </c>
      <c r="AP8" s="57">
        <f>'BAR BB| Open rates'!AP8*0.87*0.9+25</f>
        <v>18660.400000000001</v>
      </c>
      <c r="AQ8" s="57">
        <f>'BAR BB| Open rates'!AQ8*0.87*0.9+25</f>
        <v>18660.400000000001</v>
      </c>
      <c r="AR8" s="57">
        <f>'BAR BB| Open rates'!AR8*0.87*0.9+25</f>
        <v>20226.400000000001</v>
      </c>
      <c r="AS8" s="57">
        <f>'BAR BB| Open rates'!AS8*0.87*0.9+25</f>
        <v>20226.400000000001</v>
      </c>
      <c r="AT8" s="57">
        <f>'BAR BB| Open rates'!AT8*0.87*0.9+25</f>
        <v>18660.400000000001</v>
      </c>
      <c r="AU8" s="57">
        <f>'BAR BB| Open rates'!AU8*0.87*0.9+25</f>
        <v>18660.400000000001</v>
      </c>
      <c r="AV8" s="57">
        <f>'BAR BB| Open rates'!AV8*0.87*0.9+25</f>
        <v>18660.400000000001</v>
      </c>
      <c r="AW8" s="57">
        <f>'BAR BB| Open rates'!AW8*0.87*0.9+25</f>
        <v>18660.400000000001</v>
      </c>
      <c r="AX8" s="57">
        <f>'BAR BB| Open rates'!AX8*0.87*0.9+25</f>
        <v>18660.400000000001</v>
      </c>
      <c r="AY8" s="57">
        <f>'BAR BB| Open rates'!AY8*0.87*0.9+25</f>
        <v>20226.400000000001</v>
      </c>
      <c r="AZ8" s="57">
        <f>'BAR BB| Open rates'!AZ8*0.87*0.9+25</f>
        <v>20226.400000000001</v>
      </c>
      <c r="BA8" s="57">
        <f>'BAR BB| Open rates'!BA8*0.87*0.9+25</f>
        <v>18660.400000000001</v>
      </c>
      <c r="BB8" s="57">
        <f>'BAR BB| Open rates'!BB8*0.87*0.9+25</f>
        <v>18660.400000000001</v>
      </c>
      <c r="BC8" s="57">
        <f>'BAR BB| Open rates'!BC8*0.87*0.9+25</f>
        <v>18660.400000000001</v>
      </c>
      <c r="BD8" s="57">
        <f>'BAR BB| Open rates'!BD8*0.87*0.9+25</f>
        <v>18660.400000000001</v>
      </c>
      <c r="BE8" s="57">
        <f>'BAR BB| Open rates'!BE8*0.87*0.9+25</f>
        <v>18660.400000000001</v>
      </c>
      <c r="BF8" s="57">
        <f>'BAR BB| Open rates'!BF8*0.87*0.9+25</f>
        <v>20226.400000000001</v>
      </c>
      <c r="BG8" s="57">
        <f>'BAR BB| Open rates'!BG8*0.87*0.9+25</f>
        <v>20226.400000000001</v>
      </c>
      <c r="BH8" s="57">
        <f>'BAR BB| Open rates'!BH8*0.87*0.9+25</f>
        <v>16154.800000000001</v>
      </c>
      <c r="BI8" s="57">
        <f>'BAR BB| Open rates'!BI8*0.87*0.9+25</f>
        <v>16154.800000000001</v>
      </c>
      <c r="BJ8" s="57">
        <f>'BAR BB| Open rates'!BJ8*0.87*0.9+25</f>
        <v>16154.800000000001</v>
      </c>
      <c r="BK8" s="57">
        <f>'BAR BB| Open rates'!BK8*0.87*0.9+25</f>
        <v>16154.800000000001</v>
      </c>
      <c r="BL8" s="57">
        <f>'BAR BB| Open rates'!BL8*0.87*0.9+25</f>
        <v>16154.800000000001</v>
      </c>
      <c r="BM8" s="57">
        <f>'BAR BB| Open rates'!BM8*0.87*0.9+25</f>
        <v>17094.400000000001</v>
      </c>
      <c r="BN8" s="57">
        <f>'BAR BB| Open rates'!BN8*0.87*0.9+25</f>
        <v>17094.400000000001</v>
      </c>
      <c r="BO8" s="57">
        <f>'BAR BB| Open rates'!BO8*0.87*0.9+25</f>
        <v>15371.800000000001</v>
      </c>
      <c r="BP8" s="57">
        <f>'BAR BB| Open rates'!BP8*0.87*0.9+25</f>
        <v>15371.800000000001</v>
      </c>
      <c r="BQ8" s="57">
        <f>'BAR BB| Open rates'!BQ8*0.87*0.9+25</f>
        <v>17094.400000000001</v>
      </c>
      <c r="BR8" s="57">
        <f>'BAR BB| Open rates'!BR8*0.87*0.9+25</f>
        <v>17094.400000000001</v>
      </c>
      <c r="BS8" s="57">
        <f>'BAR BB| Open rates'!BS8*0.87*0.9+25</f>
        <v>17094.400000000001</v>
      </c>
      <c r="BT8" s="57">
        <f>'BAR BB| Open rates'!BT8*0.87*0.9+25</f>
        <v>17094.400000000001</v>
      </c>
      <c r="BU8" s="57">
        <f>'BAR BB| Open rates'!BU8*0.87*0.9+25</f>
        <v>17094.400000000001</v>
      </c>
      <c r="BV8" s="57">
        <f>'BAR BB| Open rates'!BV8*0.87*0.9+25</f>
        <v>15371.800000000001</v>
      </c>
      <c r="BW8" s="57">
        <f>'BAR BB| Open rates'!BW8*0.87*0.9+25</f>
        <v>15371.800000000001</v>
      </c>
      <c r="BX8" s="57">
        <f>'BAR BB| Open rates'!BX8*0.87*0.9+25</f>
        <v>15371.800000000001</v>
      </c>
      <c r="BY8" s="57">
        <f>'BAR BB| Open rates'!BY8*0.87*0.9+25</f>
        <v>15371.800000000001</v>
      </c>
      <c r="BZ8" s="57">
        <f>'BAR BB| Open rates'!BZ8*0.87*0.9+25</f>
        <v>15371.800000000001</v>
      </c>
      <c r="CA8" s="57">
        <f>'BAR BB| Open rates'!CA8*0.87*0.9+25</f>
        <v>17094.400000000001</v>
      </c>
      <c r="CB8" s="57">
        <f>'BAR BB| Open rates'!CB8*0.87*0.9+25</f>
        <v>17094.400000000001</v>
      </c>
      <c r="CC8" s="57">
        <f>'BAR BB| Open rates'!CC8*0.87*0.9+25</f>
        <v>15371.800000000001</v>
      </c>
      <c r="CD8" s="57">
        <f>'BAR BB| Open rates'!CD8*0.87*0.9+25</f>
        <v>15371.800000000001</v>
      </c>
      <c r="CE8" s="57">
        <f>'BAR BB| Open rates'!CE8*0.87*0.9+25</f>
        <v>15371.800000000001</v>
      </c>
      <c r="CF8" s="57">
        <f>'BAR BB| Open rates'!CF8*0.87*0.9+25</f>
        <v>15371.800000000001</v>
      </c>
      <c r="CG8" s="57">
        <f>'BAR BB| Open rates'!CG8*0.87*0.9+25</f>
        <v>15371.800000000001</v>
      </c>
      <c r="CH8" s="57">
        <f>'BAR BB| Open rates'!CH8*0.87*0.9+25</f>
        <v>17094.400000000001</v>
      </c>
      <c r="CI8" s="57">
        <f>'BAR BB| Open rates'!CI8*0.87*0.9+25</f>
        <v>17094.400000000001</v>
      </c>
      <c r="CJ8" s="57">
        <f>'BAR BB| Open rates'!CJ8*0.87*0.9+25</f>
        <v>15371.800000000001</v>
      </c>
      <c r="CK8" s="57">
        <f>'BAR BB| Open rates'!CK8*0.87*0.9+25</f>
        <v>15371.800000000001</v>
      </c>
      <c r="CL8" s="57">
        <f>'BAR BB| Open rates'!CL8*0.87*0.9+25</f>
        <v>15371.800000000001</v>
      </c>
      <c r="CM8" s="57">
        <f>'BAR BB| Open rates'!CM8*0.87*0.9+25</f>
        <v>15371.800000000001</v>
      </c>
      <c r="CN8" s="57">
        <f>'BAR BB| Open rates'!CN8*0.87*0.9+25</f>
        <v>15371.800000000001</v>
      </c>
      <c r="CO8" s="57">
        <f>'BAR BB| Open rates'!CO8*0.87*0.9+25</f>
        <v>17094.400000000001</v>
      </c>
      <c r="CP8" s="57">
        <f>'BAR BB| Open rates'!CP8*0.87*0.9+25</f>
        <v>17094.400000000001</v>
      </c>
      <c r="CQ8" s="57">
        <f>'BAR BB| Open rates'!CQ8*0.87*0.9+25</f>
        <v>15371.800000000001</v>
      </c>
      <c r="CR8" s="57">
        <f>'BAR BB| Open rates'!CR8*0.87*0.9+25</f>
        <v>15371.800000000001</v>
      </c>
      <c r="CS8" s="57">
        <f>'BAR BB| Open rates'!CS8*0.87*0.9+25</f>
        <v>15371.800000000001</v>
      </c>
      <c r="CT8" s="57">
        <f>'BAR BB| Open rates'!CT8*0.87*0.9+25</f>
        <v>15371.800000000001</v>
      </c>
      <c r="CU8" s="57">
        <f>'BAR BB| Open rates'!CU8*0.87*0.9+25</f>
        <v>14040.7</v>
      </c>
      <c r="CV8" s="57">
        <f>'BAR BB| Open rates'!CV8*0.87*0.9+25</f>
        <v>14040.7</v>
      </c>
      <c r="CW8" s="57">
        <f>'BAR BB| Open rates'!CW8*0.87*0.9+25</f>
        <v>14040.7</v>
      </c>
      <c r="CX8" s="57">
        <f>'BAR BB| Open rates'!CX8*0.87*0.9+25</f>
        <v>12474.7</v>
      </c>
      <c r="CY8" s="57">
        <f>'BAR BB| Open rates'!CY8*0.87*0.9+25</f>
        <v>12474.7</v>
      </c>
      <c r="CZ8" s="57">
        <f>'BAR BB| Open rates'!CZ8*0.87*0.9+25</f>
        <v>12474.7</v>
      </c>
      <c r="DA8" s="57">
        <f>'BAR BB| Open rates'!DA8*0.87*0.9+25</f>
        <v>12474.7</v>
      </c>
      <c r="DB8" s="57">
        <f>'BAR BB| Open rates'!DB8*0.87*0.9+25</f>
        <v>12474.7</v>
      </c>
      <c r="DC8" s="57">
        <f>'BAR BB| Open rates'!DC8*0.87*0.9+25</f>
        <v>14040.7</v>
      </c>
      <c r="DD8" s="57">
        <f>'BAR BB| Open rates'!DD8*0.87*0.9+25</f>
        <v>14040.7</v>
      </c>
      <c r="DE8" s="57">
        <f>'BAR BB| Open rates'!DE8*0.87*0.9+25</f>
        <v>12474.7</v>
      </c>
      <c r="DF8" s="57">
        <f>'BAR BB| Open rates'!DF8*0.87*0.9+25</f>
        <v>12474.7</v>
      </c>
      <c r="DG8" s="57">
        <f>'BAR BB| Open rates'!DG8*0.87*0.9+25</f>
        <v>12474.7</v>
      </c>
      <c r="DH8" s="57">
        <f>'BAR BB| Open rates'!DH8*0.87*0.9+25</f>
        <v>12474.7</v>
      </c>
      <c r="DI8" s="57">
        <f>'BAR BB| Open rates'!DI8*0.87*0.9+25</f>
        <v>12474.7</v>
      </c>
      <c r="DJ8" s="57">
        <f>'BAR BB| Open rates'!DJ8*0.87*0.9+25</f>
        <v>14040.7</v>
      </c>
      <c r="DK8" s="57">
        <f>'BAR BB| Open rates'!DK8*0.87*0.9+25</f>
        <v>14040.7</v>
      </c>
      <c r="DL8" s="57">
        <f>'BAR BB| Open rates'!DL8*0.87*0.9+25</f>
        <v>12474.7</v>
      </c>
      <c r="DM8" s="57">
        <f>'BAR BB| Open rates'!DM8*0.87*0.9+25</f>
        <v>12474.7</v>
      </c>
      <c r="DN8" s="57">
        <f>'BAR BB| Open rates'!DN8*0.87*0.9+25</f>
        <v>12474.7</v>
      </c>
      <c r="DO8" s="57">
        <f>'BAR BB| Open rates'!DO8*0.87*0.9+25</f>
        <v>12474.7</v>
      </c>
      <c r="DP8" s="57">
        <f>'BAR BB| Open rates'!DP8*0.87*0.9+25</f>
        <v>12474.7</v>
      </c>
      <c r="DQ8" s="57">
        <f>'BAR BB| Open rates'!DQ8*0.87*0.9+25</f>
        <v>14040.7</v>
      </c>
      <c r="DR8" s="57">
        <f>'BAR BB| Open rates'!DR8*0.87*0.9+25</f>
        <v>14040.7</v>
      </c>
      <c r="DS8" s="57">
        <f>'BAR BB| Open rates'!DS8*0.87*0.9+25</f>
        <v>12474.7</v>
      </c>
      <c r="DT8" s="57">
        <f>'BAR BB| Open rates'!DT8*0.87*0.9+25</f>
        <v>12474.7</v>
      </c>
      <c r="DU8" s="57">
        <f>'BAR BB| Open rates'!DU8*0.87*0.9+25</f>
        <v>12474.7</v>
      </c>
      <c r="DV8" s="57">
        <f>'BAR BB| Open rates'!DV8*0.87*0.9+25</f>
        <v>12474.7</v>
      </c>
      <c r="DW8" s="57">
        <f>'BAR BB| Open rates'!DW8*0.87*0.9+25</f>
        <v>12474.7</v>
      </c>
      <c r="DX8" s="57">
        <f>'BAR BB| Open rates'!DX8*0.87*0.9+25</f>
        <v>14040.7</v>
      </c>
      <c r="DY8" s="57">
        <f>'BAR BB| Open rates'!DY8*0.87*0.9+25</f>
        <v>14040.7</v>
      </c>
      <c r="DZ8" s="57">
        <f>'BAR BB| Open rates'!DZ8*0.87*0.9+25</f>
        <v>15371.800000000001</v>
      </c>
      <c r="EA8" s="57">
        <f>'BAR BB| Open rates'!EA8*0.87*0.9+25</f>
        <v>15371.800000000001</v>
      </c>
      <c r="EB8" s="57">
        <f>'BAR BB| Open rates'!EB8*0.87*0.9+25</f>
        <v>15371.800000000001</v>
      </c>
      <c r="EC8" s="57">
        <f>'BAR BB| Open rates'!EC8*0.87*0.9+25</f>
        <v>17094.400000000001</v>
      </c>
      <c r="ED8" s="57">
        <f>'BAR BB| Open rates'!ED8*0.87*0.9+25</f>
        <v>17094.400000000001</v>
      </c>
      <c r="EE8" s="57">
        <f>'BAR BB| Open rates'!EE8*0.87*0.9+25</f>
        <v>17094.400000000001</v>
      </c>
      <c r="EF8" s="57">
        <f>'BAR BB| Open rates'!EF8*0.87*0.9+25</f>
        <v>17094.400000000001</v>
      </c>
      <c r="EG8" s="57">
        <f>'BAR BB| Open rates'!EG8*0.87*0.9+25</f>
        <v>11691.7</v>
      </c>
      <c r="EH8" s="57">
        <f>'BAR BB| Open rates'!EH8*0.87*0.9+25</f>
        <v>10908.7</v>
      </c>
      <c r="EI8" s="57">
        <f>'BAR BB| Open rates'!EI8*0.87*0.9+25</f>
        <v>10908.7</v>
      </c>
      <c r="EJ8" s="57">
        <f>'BAR BB| Open rates'!EJ8*0.87*0.9+25</f>
        <v>10908.7</v>
      </c>
      <c r="EK8" s="57">
        <f>'BAR BB| Open rates'!EK8*0.87*0.9+25</f>
        <v>10908.7</v>
      </c>
      <c r="EL8" s="57">
        <f>'BAR BB| Open rates'!EL8*0.87*0.9+25</f>
        <v>11691.7</v>
      </c>
      <c r="EM8" s="57">
        <f>'BAR BB| Open rates'!EM8*0.87*0.9+25</f>
        <v>11691.7</v>
      </c>
      <c r="EN8" s="57">
        <f>'BAR BB| Open rates'!EN8*0.87*0.9+25</f>
        <v>10908.7</v>
      </c>
      <c r="EO8" s="57">
        <f>'BAR BB| Open rates'!EO8*0.87*0.9+25</f>
        <v>10908.7</v>
      </c>
      <c r="EP8" s="57">
        <f>'BAR BB| Open rates'!EP8*0.87*0.9+25</f>
        <v>10908.7</v>
      </c>
      <c r="EQ8" s="57">
        <f>'BAR BB| Open rates'!EQ8*0.87*0.9+25</f>
        <v>10908.7</v>
      </c>
      <c r="ER8" s="57">
        <f>'BAR BB| Open rates'!ER8*0.87*0.9+25</f>
        <v>10908.7</v>
      </c>
      <c r="ES8" s="57">
        <f>'BAR BB| Open rates'!ES8*0.87*0.9+25</f>
        <v>11691.7</v>
      </c>
      <c r="ET8" s="57">
        <f>'BAR BB| Open rates'!ET8*0.87*0.9+25</f>
        <v>11691.7</v>
      </c>
      <c r="EU8" s="57">
        <f>'BAR BB| Open rates'!EU8*0.87*0.9+25</f>
        <v>10908.7</v>
      </c>
      <c r="EV8" s="57">
        <f>'BAR BB| Open rates'!EV8*0.87*0.9+25</f>
        <v>10908.7</v>
      </c>
      <c r="EW8" s="57">
        <f>'BAR BB| Open rates'!EW8*0.87*0.9+25</f>
        <v>10908.7</v>
      </c>
      <c r="EX8" s="57">
        <f>'BAR BB| Open rates'!EX8*0.87*0.9+25</f>
        <v>10908.7</v>
      </c>
      <c r="EY8" s="57">
        <f>'BAR BB| Open rates'!EY8*0.87*0.9+25</f>
        <v>10908.7</v>
      </c>
      <c r="EZ8" s="57">
        <f>'BAR BB| Open rates'!EZ8*0.87*0.9+25</f>
        <v>11691.7</v>
      </c>
      <c r="FA8" s="57">
        <f>'BAR BB| Open rates'!FA8*0.87*0.9+25</f>
        <v>11691.7</v>
      </c>
      <c r="FB8" s="57">
        <f>'BAR BB| Open rates'!FB8*0.87*0.9+25</f>
        <v>10908.7</v>
      </c>
      <c r="FC8" s="57">
        <f>'BAR BB| Open rates'!FC8*0.87*0.9+25</f>
        <v>10908.7</v>
      </c>
      <c r="FD8" s="57">
        <f>'BAR BB| Open rates'!FD8*0.87*0.9+25</f>
        <v>10908.7</v>
      </c>
      <c r="FE8" s="57">
        <f>'BAR BB| Open rates'!FE8*0.87*0.9+25</f>
        <v>10908.7</v>
      </c>
      <c r="FF8" s="57">
        <f>'BAR BB| Open rates'!FF8*0.87*0.9+25</f>
        <v>10908.7</v>
      </c>
      <c r="FG8" s="57">
        <f>'BAR BB| Open rates'!FG8*0.87*0.9+25</f>
        <v>11691.7</v>
      </c>
      <c r="FH8" s="57">
        <f>'BAR BB| Open rates'!FH8*0.87*0.9+25</f>
        <v>11691.7</v>
      </c>
      <c r="FI8" s="57">
        <f>'BAR BB| Open rates'!FI8*0.87*0.9+25</f>
        <v>10908.7</v>
      </c>
      <c r="FJ8" s="57">
        <f>'BAR BB| Open rates'!FJ8*0.87*0.9+25</f>
        <v>10908.7</v>
      </c>
      <c r="FK8" s="57">
        <f>'BAR BB| Open rates'!FK8*0.87*0.9+25</f>
        <v>10908.7</v>
      </c>
      <c r="FL8" s="57">
        <f>'BAR BB| Open rates'!FL8*0.87*0.9+25</f>
        <v>10908.7</v>
      </c>
      <c r="FM8" s="57">
        <f>'BAR BB| Open rates'!FM8*0.87*0.9+25</f>
        <v>10908.7</v>
      </c>
      <c r="FN8" s="57">
        <f>'BAR BB| Open rates'!FN8*0.87*0.9+25</f>
        <v>11691.7</v>
      </c>
      <c r="FO8" s="57">
        <f>'BAR BB| Open rates'!FO8*0.87*0.9+25</f>
        <v>11691.7</v>
      </c>
      <c r="FP8" s="57">
        <f>'BAR BB| Open rates'!FP8*0.87*0.9+25</f>
        <v>10908.7</v>
      </c>
      <c r="FQ8" s="57">
        <f>'BAR BB| Open rates'!FQ8*0.87*0.9+25</f>
        <v>10908.7</v>
      </c>
      <c r="FR8" s="57">
        <f>'BAR BB| Open rates'!FR8*0.87*0.9+25</f>
        <v>10908.7</v>
      </c>
      <c r="FS8" s="57">
        <f>'BAR BB| Open rates'!FS8*0.87*0.9+25</f>
        <v>10908.7</v>
      </c>
      <c r="FT8" s="57">
        <f>'BAR BB| Open rates'!FT8*0.87*0.9+25</f>
        <v>10908.7</v>
      </c>
      <c r="FU8" s="57">
        <f>'BAR BB| Open rates'!FU8*0.87*0.9+25</f>
        <v>11691.7</v>
      </c>
      <c r="FV8" s="57">
        <f>'BAR BB| Open rates'!FV8*0.87*0.9+25</f>
        <v>11691.7</v>
      </c>
      <c r="FW8" s="57">
        <f>'BAR BB| Open rates'!FW8*0.87*0.9+25</f>
        <v>14588.800000000001</v>
      </c>
      <c r="FX8" s="57">
        <f>'BAR BB| Open rates'!FX8*0.87*0.9+25</f>
        <v>14588.800000000001</v>
      </c>
      <c r="FY8" s="57">
        <f>'BAR BB| Open rates'!FY8*0.87*0.9+25</f>
        <v>14588.800000000001</v>
      </c>
      <c r="FZ8" s="57">
        <f>'BAR BB| Open rates'!FZ8*0.87*0.9+25</f>
        <v>14588.800000000001</v>
      </c>
      <c r="GA8" s="57">
        <f>'BAR BB| Open rates'!GA8*0.87*0.9+25</f>
        <v>14588.800000000001</v>
      </c>
      <c r="GB8" s="57">
        <f>'BAR BB| Open rates'!GB8*0.87*0.9+25</f>
        <v>16311.4</v>
      </c>
      <c r="GC8" s="57">
        <f>'BAR BB| Open rates'!GC8*0.87*0.9+25</f>
        <v>16311.4</v>
      </c>
      <c r="GD8" s="57">
        <f>'BAR BB| Open rates'!GD8*0.87*0.9+25</f>
        <v>16311.4</v>
      </c>
      <c r="GE8" s="57">
        <f>'BAR BB| Open rates'!GE8*0.87*0.9+25</f>
        <v>16311.4</v>
      </c>
    </row>
    <row r="9" spans="1:187" s="36" customFormat="1" ht="12" customHeight="1" x14ac:dyDescent="0.2">
      <c r="A9" s="237">
        <v>2</v>
      </c>
      <c r="B9" s="57">
        <f>'BAR BB| Open rates'!B9*0.87*0.9+25</f>
        <v>21557.5</v>
      </c>
      <c r="C9" s="57">
        <f>'BAR BB| Open rates'!C9*0.87*0.9+25</f>
        <v>21557.5</v>
      </c>
      <c r="D9" s="57">
        <f>'BAR BB| Open rates'!D9*0.87*0.9+25</f>
        <v>19443.400000000001</v>
      </c>
      <c r="E9" s="57">
        <f>'BAR BB| Open rates'!E9*0.87*0.9+25</f>
        <v>19443.400000000001</v>
      </c>
      <c r="F9" s="57">
        <f>'BAR BB| Open rates'!F9*0.87*0.9+25</f>
        <v>17720.8</v>
      </c>
      <c r="G9" s="57">
        <f>'BAR BB| Open rates'!G9*0.87*0.9+25</f>
        <v>19443.400000000001</v>
      </c>
      <c r="H9" s="57">
        <f>'BAR BB| Open rates'!H9*0.87*0.9+25</f>
        <v>19443.400000000001</v>
      </c>
      <c r="I9" s="57">
        <f>'BAR BB| Open rates'!I9*0.87*0.9+25</f>
        <v>21009.4</v>
      </c>
      <c r="J9" s="57">
        <f>'BAR BB| Open rates'!J9*0.87*0.9+25</f>
        <v>21009.4</v>
      </c>
      <c r="K9" s="57">
        <f>'BAR BB| Open rates'!K9*0.87*0.9+25</f>
        <v>19443.400000000001</v>
      </c>
      <c r="L9" s="57">
        <f>'BAR BB| Open rates'!L9*0.87*0.9+25</f>
        <v>19443.400000000001</v>
      </c>
      <c r="M9" s="57">
        <f>'BAR BB| Open rates'!M9*0.87*0.9+25</f>
        <v>19443.400000000001</v>
      </c>
      <c r="N9" s="57">
        <f>'BAR BB| Open rates'!N9*0.87*0.9+25</f>
        <v>19443.400000000001</v>
      </c>
      <c r="O9" s="57">
        <f>'BAR BB| Open rates'!O9*0.87*0.9+25</f>
        <v>19443.400000000001</v>
      </c>
      <c r="P9" s="57">
        <f>'BAR BB| Open rates'!P9*0.87*0.9+25</f>
        <v>21009.4</v>
      </c>
      <c r="Q9" s="57">
        <f>'BAR BB| Open rates'!Q9*0.87*0.9+25</f>
        <v>21009.4</v>
      </c>
      <c r="R9" s="57">
        <f>'BAR BB| Open rates'!R9*0.87*0.9+25</f>
        <v>21009.4</v>
      </c>
      <c r="S9" s="57">
        <f>'BAR BB| Open rates'!S9*0.87*0.9+25</f>
        <v>21009.4</v>
      </c>
      <c r="T9" s="57">
        <f>'BAR BB| Open rates'!T9*0.87*0.9+25</f>
        <v>21009.4</v>
      </c>
      <c r="U9" s="57">
        <f>'BAR BB| Open rates'!U9*0.87*0.9+25</f>
        <v>21009.4</v>
      </c>
      <c r="V9" s="57">
        <f>'BAR BB| Open rates'!V9*0.87*0.9+25</f>
        <v>21009.4</v>
      </c>
      <c r="W9" s="57">
        <f>'BAR BB| Open rates'!W9*0.87*0.9+25</f>
        <v>22575.4</v>
      </c>
      <c r="X9" s="57">
        <f>'BAR BB| Open rates'!X9*0.87*0.9+25</f>
        <v>22575.4</v>
      </c>
      <c r="Y9" s="57">
        <f>'BAR BB| Open rates'!Y9*0.87*0.9+25</f>
        <v>21009.4</v>
      </c>
      <c r="Z9" s="57">
        <f>'BAR BB| Open rates'!Z9*0.87*0.9+25</f>
        <v>21009.4</v>
      </c>
      <c r="AA9" s="57">
        <f>'BAR BB| Open rates'!AA9*0.87*0.9+25</f>
        <v>21009.4</v>
      </c>
      <c r="AB9" s="57">
        <f>'BAR BB| Open rates'!AB9*0.87*0.9+25</f>
        <v>21009.4</v>
      </c>
      <c r="AC9" s="57">
        <f>'BAR BB| Open rates'!AC9*0.87*0.9+25</f>
        <v>21009.4</v>
      </c>
      <c r="AD9" s="57">
        <f>'BAR BB| Open rates'!AD9*0.87*0.9+25</f>
        <v>22575.4</v>
      </c>
      <c r="AE9" s="57">
        <f>'BAR BB| Open rates'!AE9*0.87*0.9+25</f>
        <v>22575.4</v>
      </c>
      <c r="AF9" s="57">
        <f>'BAR BB| Open rates'!AF9*0.87*0.9+25</f>
        <v>21009.4</v>
      </c>
      <c r="AG9" s="57">
        <f>'BAR BB| Open rates'!AG9*0.87*0.9+25</f>
        <v>21009.4</v>
      </c>
      <c r="AH9" s="57">
        <f>'BAR BB| Open rates'!AH9*0.87*0.9+25</f>
        <v>21009.4</v>
      </c>
      <c r="AI9" s="57">
        <f>'BAR BB| Open rates'!AI9*0.87*0.9+25</f>
        <v>21009.4</v>
      </c>
      <c r="AJ9" s="57">
        <f>'BAR BB| Open rates'!AJ9*0.87*0.9+25</f>
        <v>21009.4</v>
      </c>
      <c r="AK9" s="57">
        <f>'BAR BB| Open rates'!AK9*0.87*0.9+25</f>
        <v>22575.4</v>
      </c>
      <c r="AL9" s="57">
        <f>'BAR BB| Open rates'!AL9*0.87*0.9+25</f>
        <v>22575.4</v>
      </c>
      <c r="AM9" s="57">
        <f>'BAR BB| Open rates'!AM9*0.87*0.9+25</f>
        <v>21009.4</v>
      </c>
      <c r="AN9" s="57">
        <f>'BAR BB| Open rates'!AN9*0.87*0.9+25</f>
        <v>21009.4</v>
      </c>
      <c r="AO9" s="57">
        <f>'BAR BB| Open rates'!AO9*0.87*0.9+25</f>
        <v>21009.4</v>
      </c>
      <c r="AP9" s="57">
        <f>'BAR BB| Open rates'!AP9*0.87*0.9+25</f>
        <v>21009.4</v>
      </c>
      <c r="AQ9" s="57">
        <f>'BAR BB| Open rates'!AQ9*0.87*0.9+25</f>
        <v>21009.4</v>
      </c>
      <c r="AR9" s="57">
        <f>'BAR BB| Open rates'!AR9*0.87*0.9+25</f>
        <v>22575.4</v>
      </c>
      <c r="AS9" s="57">
        <f>'BAR BB| Open rates'!AS9*0.87*0.9+25</f>
        <v>22575.4</v>
      </c>
      <c r="AT9" s="57">
        <f>'BAR BB| Open rates'!AT9*0.87*0.9+25</f>
        <v>21009.4</v>
      </c>
      <c r="AU9" s="57">
        <f>'BAR BB| Open rates'!AU9*0.87*0.9+25</f>
        <v>21009.4</v>
      </c>
      <c r="AV9" s="57">
        <f>'BAR BB| Open rates'!AV9*0.87*0.9+25</f>
        <v>21009.4</v>
      </c>
      <c r="AW9" s="57">
        <f>'BAR BB| Open rates'!AW9*0.87*0.9+25</f>
        <v>21009.4</v>
      </c>
      <c r="AX9" s="57">
        <f>'BAR BB| Open rates'!AX9*0.87*0.9+25</f>
        <v>21009.4</v>
      </c>
      <c r="AY9" s="57">
        <f>'BAR BB| Open rates'!AY9*0.87*0.9+25</f>
        <v>22575.4</v>
      </c>
      <c r="AZ9" s="57">
        <f>'BAR BB| Open rates'!AZ9*0.87*0.9+25</f>
        <v>22575.4</v>
      </c>
      <c r="BA9" s="57">
        <f>'BAR BB| Open rates'!BA9*0.87*0.9+25</f>
        <v>21009.4</v>
      </c>
      <c r="BB9" s="57">
        <f>'BAR BB| Open rates'!BB9*0.87*0.9+25</f>
        <v>21009.4</v>
      </c>
      <c r="BC9" s="57">
        <f>'BAR BB| Open rates'!BC9*0.87*0.9+25</f>
        <v>21009.4</v>
      </c>
      <c r="BD9" s="57">
        <f>'BAR BB| Open rates'!BD9*0.87*0.9+25</f>
        <v>21009.4</v>
      </c>
      <c r="BE9" s="57">
        <f>'BAR BB| Open rates'!BE9*0.87*0.9+25</f>
        <v>21009.4</v>
      </c>
      <c r="BF9" s="57">
        <f>'BAR BB| Open rates'!BF9*0.87*0.9+25</f>
        <v>22575.4</v>
      </c>
      <c r="BG9" s="57">
        <f>'BAR BB| Open rates'!BG9*0.87*0.9+25</f>
        <v>22575.4</v>
      </c>
      <c r="BH9" s="57">
        <f>'BAR BB| Open rates'!BH9*0.87*0.9+25</f>
        <v>18503.8</v>
      </c>
      <c r="BI9" s="57">
        <f>'BAR BB| Open rates'!BI9*0.87*0.9+25</f>
        <v>18503.8</v>
      </c>
      <c r="BJ9" s="57">
        <f>'BAR BB| Open rates'!BJ9*0.87*0.9+25</f>
        <v>18503.8</v>
      </c>
      <c r="BK9" s="57">
        <f>'BAR BB| Open rates'!BK9*0.87*0.9+25</f>
        <v>18503.8</v>
      </c>
      <c r="BL9" s="57">
        <f>'BAR BB| Open rates'!BL9*0.87*0.9+25</f>
        <v>18503.8</v>
      </c>
      <c r="BM9" s="57">
        <f>'BAR BB| Open rates'!BM9*0.87*0.9+25</f>
        <v>19443.400000000001</v>
      </c>
      <c r="BN9" s="57">
        <f>'BAR BB| Open rates'!BN9*0.87*0.9+25</f>
        <v>19443.400000000001</v>
      </c>
      <c r="BO9" s="57">
        <f>'BAR BB| Open rates'!BO9*0.87*0.9+25</f>
        <v>17720.8</v>
      </c>
      <c r="BP9" s="57">
        <f>'BAR BB| Open rates'!BP9*0.87*0.9+25</f>
        <v>17720.8</v>
      </c>
      <c r="BQ9" s="57">
        <f>'BAR BB| Open rates'!BQ9*0.87*0.9+25</f>
        <v>19443.400000000001</v>
      </c>
      <c r="BR9" s="57">
        <f>'BAR BB| Open rates'!BR9*0.87*0.9+25</f>
        <v>19443.400000000001</v>
      </c>
      <c r="BS9" s="57">
        <f>'BAR BB| Open rates'!BS9*0.87*0.9+25</f>
        <v>19443.400000000001</v>
      </c>
      <c r="BT9" s="57">
        <f>'BAR BB| Open rates'!BT9*0.87*0.9+25</f>
        <v>19443.400000000001</v>
      </c>
      <c r="BU9" s="57">
        <f>'BAR BB| Open rates'!BU9*0.87*0.9+25</f>
        <v>19443.400000000001</v>
      </c>
      <c r="BV9" s="57">
        <f>'BAR BB| Open rates'!BV9*0.87*0.9+25</f>
        <v>17720.8</v>
      </c>
      <c r="BW9" s="57">
        <f>'BAR BB| Open rates'!BW9*0.87*0.9+25</f>
        <v>17720.8</v>
      </c>
      <c r="BX9" s="57">
        <f>'BAR BB| Open rates'!BX9*0.87*0.9+25</f>
        <v>17720.8</v>
      </c>
      <c r="BY9" s="57">
        <f>'BAR BB| Open rates'!BY9*0.87*0.9+25</f>
        <v>17720.8</v>
      </c>
      <c r="BZ9" s="57">
        <f>'BAR BB| Open rates'!BZ9*0.87*0.9+25</f>
        <v>17720.8</v>
      </c>
      <c r="CA9" s="57">
        <f>'BAR BB| Open rates'!CA9*0.87*0.9+25</f>
        <v>19443.400000000001</v>
      </c>
      <c r="CB9" s="57">
        <f>'BAR BB| Open rates'!CB9*0.87*0.9+25</f>
        <v>19443.400000000001</v>
      </c>
      <c r="CC9" s="57">
        <f>'BAR BB| Open rates'!CC9*0.87*0.9+25</f>
        <v>17720.8</v>
      </c>
      <c r="CD9" s="57">
        <f>'BAR BB| Open rates'!CD9*0.87*0.9+25</f>
        <v>17720.8</v>
      </c>
      <c r="CE9" s="57">
        <f>'BAR BB| Open rates'!CE9*0.87*0.9+25</f>
        <v>17720.8</v>
      </c>
      <c r="CF9" s="57">
        <f>'BAR BB| Open rates'!CF9*0.87*0.9+25</f>
        <v>17720.8</v>
      </c>
      <c r="CG9" s="57">
        <f>'BAR BB| Open rates'!CG9*0.87*0.9+25</f>
        <v>17720.8</v>
      </c>
      <c r="CH9" s="57">
        <f>'BAR BB| Open rates'!CH9*0.87*0.9+25</f>
        <v>19443.400000000001</v>
      </c>
      <c r="CI9" s="57">
        <f>'BAR BB| Open rates'!CI9*0.87*0.9+25</f>
        <v>19443.400000000001</v>
      </c>
      <c r="CJ9" s="57">
        <f>'BAR BB| Open rates'!CJ9*0.87*0.9+25</f>
        <v>17720.8</v>
      </c>
      <c r="CK9" s="57">
        <f>'BAR BB| Open rates'!CK9*0.87*0.9+25</f>
        <v>17720.8</v>
      </c>
      <c r="CL9" s="57">
        <f>'BAR BB| Open rates'!CL9*0.87*0.9+25</f>
        <v>17720.8</v>
      </c>
      <c r="CM9" s="57">
        <f>'BAR BB| Open rates'!CM9*0.87*0.9+25</f>
        <v>17720.8</v>
      </c>
      <c r="CN9" s="57">
        <f>'BAR BB| Open rates'!CN9*0.87*0.9+25</f>
        <v>17720.8</v>
      </c>
      <c r="CO9" s="57">
        <f>'BAR BB| Open rates'!CO9*0.87*0.9+25</f>
        <v>19443.400000000001</v>
      </c>
      <c r="CP9" s="57">
        <f>'BAR BB| Open rates'!CP9*0.87*0.9+25</f>
        <v>19443.400000000001</v>
      </c>
      <c r="CQ9" s="57">
        <f>'BAR BB| Open rates'!CQ9*0.87*0.9+25</f>
        <v>17720.8</v>
      </c>
      <c r="CR9" s="57">
        <f>'BAR BB| Open rates'!CR9*0.87*0.9+25</f>
        <v>17720.8</v>
      </c>
      <c r="CS9" s="57">
        <f>'BAR BB| Open rates'!CS9*0.87*0.9+25</f>
        <v>17720.8</v>
      </c>
      <c r="CT9" s="57">
        <f>'BAR BB| Open rates'!CT9*0.87*0.9+25</f>
        <v>17720.8</v>
      </c>
      <c r="CU9" s="57">
        <f>'BAR BB| Open rates'!CU9*0.87*0.9+25</f>
        <v>16389.7</v>
      </c>
      <c r="CV9" s="57">
        <f>'BAR BB| Open rates'!CV9*0.87*0.9+25</f>
        <v>16389.7</v>
      </c>
      <c r="CW9" s="57">
        <f>'BAR BB| Open rates'!CW9*0.87*0.9+25</f>
        <v>16389.7</v>
      </c>
      <c r="CX9" s="57">
        <f>'BAR BB| Open rates'!CX9*0.87*0.9+25</f>
        <v>14823.7</v>
      </c>
      <c r="CY9" s="57">
        <f>'BAR BB| Open rates'!CY9*0.87*0.9+25</f>
        <v>14823.7</v>
      </c>
      <c r="CZ9" s="57">
        <f>'BAR BB| Open rates'!CZ9*0.87*0.9+25</f>
        <v>14823.7</v>
      </c>
      <c r="DA9" s="57">
        <f>'BAR BB| Open rates'!DA9*0.87*0.9+25</f>
        <v>14823.7</v>
      </c>
      <c r="DB9" s="57">
        <f>'BAR BB| Open rates'!DB9*0.87*0.9+25</f>
        <v>14823.7</v>
      </c>
      <c r="DC9" s="57">
        <f>'BAR BB| Open rates'!DC9*0.87*0.9+25</f>
        <v>16389.7</v>
      </c>
      <c r="DD9" s="57">
        <f>'BAR BB| Open rates'!DD9*0.87*0.9+25</f>
        <v>16389.7</v>
      </c>
      <c r="DE9" s="57">
        <f>'BAR BB| Open rates'!DE9*0.87*0.9+25</f>
        <v>14823.7</v>
      </c>
      <c r="DF9" s="57">
        <f>'BAR BB| Open rates'!DF9*0.87*0.9+25</f>
        <v>14823.7</v>
      </c>
      <c r="DG9" s="57">
        <f>'BAR BB| Open rates'!DG9*0.87*0.9+25</f>
        <v>14823.7</v>
      </c>
      <c r="DH9" s="57">
        <f>'BAR BB| Open rates'!DH9*0.87*0.9+25</f>
        <v>14823.7</v>
      </c>
      <c r="DI9" s="57">
        <f>'BAR BB| Open rates'!DI9*0.87*0.9+25</f>
        <v>14823.7</v>
      </c>
      <c r="DJ9" s="57">
        <f>'BAR BB| Open rates'!DJ9*0.87*0.9+25</f>
        <v>16389.7</v>
      </c>
      <c r="DK9" s="57">
        <f>'BAR BB| Open rates'!DK9*0.87*0.9+25</f>
        <v>16389.7</v>
      </c>
      <c r="DL9" s="57">
        <f>'BAR BB| Open rates'!DL9*0.87*0.9+25</f>
        <v>14823.7</v>
      </c>
      <c r="DM9" s="57">
        <f>'BAR BB| Open rates'!DM9*0.87*0.9+25</f>
        <v>14823.7</v>
      </c>
      <c r="DN9" s="57">
        <f>'BAR BB| Open rates'!DN9*0.87*0.9+25</f>
        <v>14823.7</v>
      </c>
      <c r="DO9" s="57">
        <f>'BAR BB| Open rates'!DO9*0.87*0.9+25</f>
        <v>14823.7</v>
      </c>
      <c r="DP9" s="57">
        <f>'BAR BB| Open rates'!DP9*0.87*0.9+25</f>
        <v>14823.7</v>
      </c>
      <c r="DQ9" s="57">
        <f>'BAR BB| Open rates'!DQ9*0.87*0.9+25</f>
        <v>16389.7</v>
      </c>
      <c r="DR9" s="57">
        <f>'BAR BB| Open rates'!DR9*0.87*0.9+25</f>
        <v>16389.7</v>
      </c>
      <c r="DS9" s="57">
        <f>'BAR BB| Open rates'!DS9*0.87*0.9+25</f>
        <v>14823.7</v>
      </c>
      <c r="DT9" s="57">
        <f>'BAR BB| Open rates'!DT9*0.87*0.9+25</f>
        <v>14823.7</v>
      </c>
      <c r="DU9" s="57">
        <f>'BAR BB| Open rates'!DU9*0.87*0.9+25</f>
        <v>14823.7</v>
      </c>
      <c r="DV9" s="57">
        <f>'BAR BB| Open rates'!DV9*0.87*0.9+25</f>
        <v>14823.7</v>
      </c>
      <c r="DW9" s="57">
        <f>'BAR BB| Open rates'!DW9*0.87*0.9+25</f>
        <v>14823.7</v>
      </c>
      <c r="DX9" s="57">
        <f>'BAR BB| Open rates'!DX9*0.87*0.9+25</f>
        <v>16389.7</v>
      </c>
      <c r="DY9" s="57">
        <f>'BAR BB| Open rates'!DY9*0.87*0.9+25</f>
        <v>16389.7</v>
      </c>
      <c r="DZ9" s="57">
        <f>'BAR BB| Open rates'!DZ9*0.87*0.9+25</f>
        <v>17720.8</v>
      </c>
      <c r="EA9" s="57">
        <f>'BAR BB| Open rates'!EA9*0.87*0.9+25</f>
        <v>17720.8</v>
      </c>
      <c r="EB9" s="57">
        <f>'BAR BB| Open rates'!EB9*0.87*0.9+25</f>
        <v>17720.8</v>
      </c>
      <c r="EC9" s="57">
        <f>'BAR BB| Open rates'!EC9*0.87*0.9+25</f>
        <v>19443.400000000001</v>
      </c>
      <c r="ED9" s="57">
        <f>'BAR BB| Open rates'!ED9*0.87*0.9+25</f>
        <v>19443.400000000001</v>
      </c>
      <c r="EE9" s="57">
        <f>'BAR BB| Open rates'!EE9*0.87*0.9+25</f>
        <v>19443.400000000001</v>
      </c>
      <c r="EF9" s="57">
        <f>'BAR BB| Open rates'!EF9*0.87*0.9+25</f>
        <v>19443.400000000001</v>
      </c>
      <c r="EG9" s="57">
        <f>'BAR BB| Open rates'!EG9*0.87*0.9+25</f>
        <v>14040.7</v>
      </c>
      <c r="EH9" s="57">
        <f>'BAR BB| Open rates'!EH9*0.87*0.9+25</f>
        <v>13257.7</v>
      </c>
      <c r="EI9" s="57">
        <f>'BAR BB| Open rates'!EI9*0.87*0.9+25</f>
        <v>13257.7</v>
      </c>
      <c r="EJ9" s="57">
        <f>'BAR BB| Open rates'!EJ9*0.87*0.9+25</f>
        <v>13257.7</v>
      </c>
      <c r="EK9" s="57">
        <f>'BAR BB| Open rates'!EK9*0.87*0.9+25</f>
        <v>13257.7</v>
      </c>
      <c r="EL9" s="57">
        <f>'BAR BB| Open rates'!EL9*0.87*0.9+25</f>
        <v>14040.7</v>
      </c>
      <c r="EM9" s="57">
        <f>'BAR BB| Open rates'!EM9*0.87*0.9+25</f>
        <v>14040.7</v>
      </c>
      <c r="EN9" s="57">
        <f>'BAR BB| Open rates'!EN9*0.87*0.9+25</f>
        <v>13257.7</v>
      </c>
      <c r="EO9" s="57">
        <f>'BAR BB| Open rates'!EO9*0.87*0.9+25</f>
        <v>13257.7</v>
      </c>
      <c r="EP9" s="57">
        <f>'BAR BB| Open rates'!EP9*0.87*0.9+25</f>
        <v>13257.7</v>
      </c>
      <c r="EQ9" s="57">
        <f>'BAR BB| Open rates'!EQ9*0.87*0.9+25</f>
        <v>13257.7</v>
      </c>
      <c r="ER9" s="57">
        <f>'BAR BB| Open rates'!ER9*0.87*0.9+25</f>
        <v>13257.7</v>
      </c>
      <c r="ES9" s="57">
        <f>'BAR BB| Open rates'!ES9*0.87*0.9+25</f>
        <v>14040.7</v>
      </c>
      <c r="ET9" s="57">
        <f>'BAR BB| Open rates'!ET9*0.87*0.9+25</f>
        <v>14040.7</v>
      </c>
      <c r="EU9" s="57">
        <f>'BAR BB| Open rates'!EU9*0.87*0.9+25</f>
        <v>13257.7</v>
      </c>
      <c r="EV9" s="57">
        <f>'BAR BB| Open rates'!EV9*0.87*0.9+25</f>
        <v>13257.7</v>
      </c>
      <c r="EW9" s="57">
        <f>'BAR BB| Open rates'!EW9*0.87*0.9+25</f>
        <v>13257.7</v>
      </c>
      <c r="EX9" s="57">
        <f>'BAR BB| Open rates'!EX9*0.87*0.9+25</f>
        <v>13257.7</v>
      </c>
      <c r="EY9" s="57">
        <f>'BAR BB| Open rates'!EY9*0.87*0.9+25</f>
        <v>13257.7</v>
      </c>
      <c r="EZ9" s="57">
        <f>'BAR BB| Open rates'!EZ9*0.87*0.9+25</f>
        <v>14040.7</v>
      </c>
      <c r="FA9" s="57">
        <f>'BAR BB| Open rates'!FA9*0.87*0.9+25</f>
        <v>14040.7</v>
      </c>
      <c r="FB9" s="57">
        <f>'BAR BB| Open rates'!FB9*0.87*0.9+25</f>
        <v>13257.7</v>
      </c>
      <c r="FC9" s="57">
        <f>'BAR BB| Open rates'!FC9*0.87*0.9+25</f>
        <v>13257.7</v>
      </c>
      <c r="FD9" s="57">
        <f>'BAR BB| Open rates'!FD9*0.87*0.9+25</f>
        <v>13257.7</v>
      </c>
      <c r="FE9" s="57">
        <f>'BAR BB| Open rates'!FE9*0.87*0.9+25</f>
        <v>13257.7</v>
      </c>
      <c r="FF9" s="57">
        <f>'BAR BB| Open rates'!FF9*0.87*0.9+25</f>
        <v>13257.7</v>
      </c>
      <c r="FG9" s="57">
        <f>'BAR BB| Open rates'!FG9*0.87*0.9+25</f>
        <v>14040.7</v>
      </c>
      <c r="FH9" s="57">
        <f>'BAR BB| Open rates'!FH9*0.87*0.9+25</f>
        <v>14040.7</v>
      </c>
      <c r="FI9" s="57">
        <f>'BAR BB| Open rates'!FI9*0.87*0.9+25</f>
        <v>13257.7</v>
      </c>
      <c r="FJ9" s="57">
        <f>'BAR BB| Open rates'!FJ9*0.87*0.9+25</f>
        <v>13257.7</v>
      </c>
      <c r="FK9" s="57">
        <f>'BAR BB| Open rates'!FK9*0.87*0.9+25</f>
        <v>13257.7</v>
      </c>
      <c r="FL9" s="57">
        <f>'BAR BB| Open rates'!FL9*0.87*0.9+25</f>
        <v>13257.7</v>
      </c>
      <c r="FM9" s="57">
        <f>'BAR BB| Open rates'!FM9*0.87*0.9+25</f>
        <v>13257.7</v>
      </c>
      <c r="FN9" s="57">
        <f>'BAR BB| Open rates'!FN9*0.87*0.9+25</f>
        <v>14040.7</v>
      </c>
      <c r="FO9" s="57">
        <f>'BAR BB| Open rates'!FO9*0.87*0.9+25</f>
        <v>14040.7</v>
      </c>
      <c r="FP9" s="57">
        <f>'BAR BB| Open rates'!FP9*0.87*0.9+25</f>
        <v>13257.7</v>
      </c>
      <c r="FQ9" s="57">
        <f>'BAR BB| Open rates'!FQ9*0.87*0.9+25</f>
        <v>13257.7</v>
      </c>
      <c r="FR9" s="57">
        <f>'BAR BB| Open rates'!FR9*0.87*0.9+25</f>
        <v>13257.7</v>
      </c>
      <c r="FS9" s="57">
        <f>'BAR BB| Open rates'!FS9*0.87*0.9+25</f>
        <v>13257.7</v>
      </c>
      <c r="FT9" s="57">
        <f>'BAR BB| Open rates'!FT9*0.87*0.9+25</f>
        <v>13257.7</v>
      </c>
      <c r="FU9" s="57">
        <f>'BAR BB| Open rates'!FU9*0.87*0.9+25</f>
        <v>14040.7</v>
      </c>
      <c r="FV9" s="57">
        <f>'BAR BB| Open rates'!FV9*0.87*0.9+25</f>
        <v>14040.7</v>
      </c>
      <c r="FW9" s="57">
        <f>'BAR BB| Open rates'!FW9*0.87*0.9+25</f>
        <v>16937.8</v>
      </c>
      <c r="FX9" s="57">
        <f>'BAR BB| Open rates'!FX9*0.87*0.9+25</f>
        <v>16937.8</v>
      </c>
      <c r="FY9" s="57">
        <f>'BAR BB| Open rates'!FY9*0.87*0.9+25</f>
        <v>16937.8</v>
      </c>
      <c r="FZ9" s="57">
        <f>'BAR BB| Open rates'!FZ9*0.87*0.9+25</f>
        <v>16937.8</v>
      </c>
      <c r="GA9" s="57">
        <f>'BAR BB| Open rates'!GA9*0.87*0.9+25</f>
        <v>16937.8</v>
      </c>
      <c r="GB9" s="57">
        <f>'BAR BB| Open rates'!GB9*0.87*0.9+25</f>
        <v>18660.400000000001</v>
      </c>
      <c r="GC9" s="57">
        <f>'BAR BB| Open rates'!GC9*0.87*0.9+25</f>
        <v>18660.400000000001</v>
      </c>
      <c r="GD9" s="57">
        <f>'BAR BB| Open rates'!GD9*0.87*0.9+25</f>
        <v>18660.400000000001</v>
      </c>
      <c r="GE9" s="57">
        <f>'BAR BB| Open rates'!GE9*0.87*0.9+25</f>
        <v>18660.400000000001</v>
      </c>
    </row>
    <row r="10" spans="1:187" s="36" customFormat="1" ht="12" customHeight="1" x14ac:dyDescent="0.2">
      <c r="A10" s="236" t="s">
        <v>176</v>
      </c>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row>
    <row r="11" spans="1:187" s="36" customFormat="1" ht="12" customHeight="1" x14ac:dyDescent="0.2">
      <c r="A11" s="237">
        <v>1</v>
      </c>
      <c r="B11" s="57">
        <f>'BAR BB| Open rates'!B11*0.87*0.9+25</f>
        <v>22262.2</v>
      </c>
      <c r="C11" s="57">
        <f>'BAR BB| Open rates'!C11*0.87*0.9+25</f>
        <v>22262.2</v>
      </c>
      <c r="D11" s="57">
        <f>'BAR BB| Open rates'!D11*0.87*0.9+25</f>
        <v>20148.100000000002</v>
      </c>
      <c r="E11" s="57">
        <f>'BAR BB| Open rates'!E11*0.87*0.9+25</f>
        <v>20148.100000000002</v>
      </c>
      <c r="F11" s="57">
        <f>'BAR BB| Open rates'!F11*0.87*0.9+25</f>
        <v>18425.5</v>
      </c>
      <c r="G11" s="57">
        <f>'BAR BB| Open rates'!G11*0.87*0.9+25</f>
        <v>20148.100000000002</v>
      </c>
      <c r="H11" s="57">
        <f>'BAR BB| Open rates'!H11*0.87*0.9+25</f>
        <v>20148.100000000002</v>
      </c>
      <c r="I11" s="57">
        <f>'BAR BB| Open rates'!I11*0.87*0.9+25</f>
        <v>21714.100000000002</v>
      </c>
      <c r="J11" s="57">
        <f>'BAR BB| Open rates'!J11*0.87*0.9+25</f>
        <v>21714.100000000002</v>
      </c>
      <c r="K11" s="57">
        <f>'BAR BB| Open rates'!K11*0.87*0.9+25</f>
        <v>20148.100000000002</v>
      </c>
      <c r="L11" s="57">
        <f>'BAR BB| Open rates'!L11*0.87*0.9+25</f>
        <v>20148.100000000002</v>
      </c>
      <c r="M11" s="57">
        <f>'BAR BB| Open rates'!M11*0.87*0.9+25</f>
        <v>20148.100000000002</v>
      </c>
      <c r="N11" s="57">
        <f>'BAR BB| Open rates'!N11*0.87*0.9+25</f>
        <v>20148.100000000002</v>
      </c>
      <c r="O11" s="57">
        <f>'BAR BB| Open rates'!O11*0.87*0.9+25</f>
        <v>20148.100000000002</v>
      </c>
      <c r="P11" s="57">
        <f>'BAR BB| Open rates'!P11*0.87*0.9+25</f>
        <v>21714.100000000002</v>
      </c>
      <c r="Q11" s="57">
        <f>'BAR BB| Open rates'!Q11*0.87*0.9+25</f>
        <v>21714.100000000002</v>
      </c>
      <c r="R11" s="57">
        <f>'BAR BB| Open rates'!R11*0.87*0.9+25</f>
        <v>21714.100000000002</v>
      </c>
      <c r="S11" s="57">
        <f>'BAR BB| Open rates'!S11*0.87*0.9+25</f>
        <v>21714.100000000002</v>
      </c>
      <c r="T11" s="57">
        <f>'BAR BB| Open rates'!T11*0.87*0.9+25</f>
        <v>21714.100000000002</v>
      </c>
      <c r="U11" s="57">
        <f>'BAR BB| Open rates'!U11*0.87*0.9+25</f>
        <v>21714.100000000002</v>
      </c>
      <c r="V11" s="57">
        <f>'BAR BB| Open rates'!V11*0.87*0.9+25</f>
        <v>21714.100000000002</v>
      </c>
      <c r="W11" s="57">
        <f>'BAR BB| Open rates'!W11*0.87*0.9+25</f>
        <v>23280.100000000002</v>
      </c>
      <c r="X11" s="57">
        <f>'BAR BB| Open rates'!X11*0.87*0.9+25</f>
        <v>23280.100000000002</v>
      </c>
      <c r="Y11" s="57">
        <f>'BAR BB| Open rates'!Y11*0.87*0.9+25</f>
        <v>21714.100000000002</v>
      </c>
      <c r="Z11" s="57">
        <f>'BAR BB| Open rates'!Z11*0.87*0.9+25</f>
        <v>21714.100000000002</v>
      </c>
      <c r="AA11" s="57">
        <f>'BAR BB| Open rates'!AA11*0.87*0.9+25</f>
        <v>21714.100000000002</v>
      </c>
      <c r="AB11" s="57">
        <f>'BAR BB| Open rates'!AB11*0.87*0.9+25</f>
        <v>21714.100000000002</v>
      </c>
      <c r="AC11" s="57">
        <f>'BAR BB| Open rates'!AC11*0.87*0.9+25</f>
        <v>21714.100000000002</v>
      </c>
      <c r="AD11" s="57">
        <f>'BAR BB| Open rates'!AD11*0.87*0.9+25</f>
        <v>23280.100000000002</v>
      </c>
      <c r="AE11" s="57">
        <f>'BAR BB| Open rates'!AE11*0.87*0.9+25</f>
        <v>23280.100000000002</v>
      </c>
      <c r="AF11" s="57">
        <f>'BAR BB| Open rates'!AF11*0.87*0.9+25</f>
        <v>21714.100000000002</v>
      </c>
      <c r="AG11" s="57">
        <f>'BAR BB| Open rates'!AG11*0.87*0.9+25</f>
        <v>21714.100000000002</v>
      </c>
      <c r="AH11" s="57">
        <f>'BAR BB| Open rates'!AH11*0.87*0.9+25</f>
        <v>21714.100000000002</v>
      </c>
      <c r="AI11" s="57">
        <f>'BAR BB| Open rates'!AI11*0.87*0.9+25</f>
        <v>21714.100000000002</v>
      </c>
      <c r="AJ11" s="57">
        <f>'BAR BB| Open rates'!AJ11*0.87*0.9+25</f>
        <v>21714.100000000002</v>
      </c>
      <c r="AK11" s="57">
        <f>'BAR BB| Open rates'!AK11*0.87*0.9+25</f>
        <v>23280.100000000002</v>
      </c>
      <c r="AL11" s="57">
        <f>'BAR BB| Open rates'!AL11*0.87*0.9+25</f>
        <v>23280.100000000002</v>
      </c>
      <c r="AM11" s="57">
        <f>'BAR BB| Open rates'!AM11*0.87*0.9+25</f>
        <v>21714.100000000002</v>
      </c>
      <c r="AN11" s="57">
        <f>'BAR BB| Open rates'!AN11*0.87*0.9+25</f>
        <v>21714.100000000002</v>
      </c>
      <c r="AO11" s="57">
        <f>'BAR BB| Open rates'!AO11*0.87*0.9+25</f>
        <v>21714.100000000002</v>
      </c>
      <c r="AP11" s="57">
        <f>'BAR BB| Open rates'!AP11*0.87*0.9+25</f>
        <v>21714.100000000002</v>
      </c>
      <c r="AQ11" s="57">
        <f>'BAR BB| Open rates'!AQ11*0.87*0.9+25</f>
        <v>21714.100000000002</v>
      </c>
      <c r="AR11" s="57">
        <f>'BAR BB| Open rates'!AR11*0.87*0.9+25</f>
        <v>23280.100000000002</v>
      </c>
      <c r="AS11" s="57">
        <f>'BAR BB| Open rates'!AS11*0.87*0.9+25</f>
        <v>23280.100000000002</v>
      </c>
      <c r="AT11" s="57">
        <f>'BAR BB| Open rates'!AT11*0.87*0.9+25</f>
        <v>21714.100000000002</v>
      </c>
      <c r="AU11" s="57">
        <f>'BAR BB| Open rates'!AU11*0.87*0.9+25</f>
        <v>21714.100000000002</v>
      </c>
      <c r="AV11" s="57">
        <f>'BAR BB| Open rates'!AV11*0.87*0.9+25</f>
        <v>21714.100000000002</v>
      </c>
      <c r="AW11" s="57">
        <f>'BAR BB| Open rates'!AW11*0.87*0.9+25</f>
        <v>21714.100000000002</v>
      </c>
      <c r="AX11" s="57">
        <f>'BAR BB| Open rates'!AX11*0.87*0.9+25</f>
        <v>21714.100000000002</v>
      </c>
      <c r="AY11" s="57">
        <f>'BAR BB| Open rates'!AY11*0.87*0.9+25</f>
        <v>23280.100000000002</v>
      </c>
      <c r="AZ11" s="57">
        <f>'BAR BB| Open rates'!AZ11*0.87*0.9+25</f>
        <v>23280.100000000002</v>
      </c>
      <c r="BA11" s="57">
        <f>'BAR BB| Open rates'!BA11*0.87*0.9+25</f>
        <v>21714.100000000002</v>
      </c>
      <c r="BB11" s="57">
        <f>'BAR BB| Open rates'!BB11*0.87*0.9+25</f>
        <v>21714.100000000002</v>
      </c>
      <c r="BC11" s="57">
        <f>'BAR BB| Open rates'!BC11*0.87*0.9+25</f>
        <v>21714.100000000002</v>
      </c>
      <c r="BD11" s="57">
        <f>'BAR BB| Open rates'!BD11*0.87*0.9+25</f>
        <v>21714.100000000002</v>
      </c>
      <c r="BE11" s="57">
        <f>'BAR BB| Open rates'!BE11*0.87*0.9+25</f>
        <v>21714.100000000002</v>
      </c>
      <c r="BF11" s="57">
        <f>'BAR BB| Open rates'!BF11*0.87*0.9+25</f>
        <v>23280.100000000002</v>
      </c>
      <c r="BG11" s="57">
        <f>'BAR BB| Open rates'!BG11*0.87*0.9+25</f>
        <v>23280.100000000002</v>
      </c>
      <c r="BH11" s="57">
        <f>'BAR BB| Open rates'!BH11*0.87*0.9+25</f>
        <v>19208.5</v>
      </c>
      <c r="BI11" s="57">
        <f>'BAR BB| Open rates'!BI11*0.87*0.9+25</f>
        <v>19208.5</v>
      </c>
      <c r="BJ11" s="57">
        <f>'BAR BB| Open rates'!BJ11*0.87*0.9+25</f>
        <v>19208.5</v>
      </c>
      <c r="BK11" s="57">
        <f>'BAR BB| Open rates'!BK11*0.87*0.9+25</f>
        <v>19208.5</v>
      </c>
      <c r="BL11" s="57">
        <f>'BAR BB| Open rates'!BL11*0.87*0.9+25</f>
        <v>19208.5</v>
      </c>
      <c r="BM11" s="57">
        <f>'BAR BB| Open rates'!BM11*0.87*0.9+25</f>
        <v>20148.100000000002</v>
      </c>
      <c r="BN11" s="57">
        <f>'BAR BB| Open rates'!BN11*0.87*0.9+25</f>
        <v>20148.100000000002</v>
      </c>
      <c r="BO11" s="57">
        <f>'BAR BB| Open rates'!BO11*0.87*0.9+25</f>
        <v>18425.5</v>
      </c>
      <c r="BP11" s="57">
        <f>'BAR BB| Open rates'!BP11*0.87*0.9+25</f>
        <v>18425.5</v>
      </c>
      <c r="BQ11" s="57">
        <f>'BAR BB| Open rates'!BQ11*0.87*0.9+25</f>
        <v>20148.100000000002</v>
      </c>
      <c r="BR11" s="57">
        <f>'BAR BB| Open rates'!BR11*0.87*0.9+25</f>
        <v>20148.100000000002</v>
      </c>
      <c r="BS11" s="57">
        <f>'BAR BB| Open rates'!BS11*0.87*0.9+25</f>
        <v>20148.100000000002</v>
      </c>
      <c r="BT11" s="57">
        <f>'BAR BB| Open rates'!BT11*0.87*0.9+25</f>
        <v>20148.100000000002</v>
      </c>
      <c r="BU11" s="57">
        <f>'BAR BB| Open rates'!BU11*0.87*0.9+25</f>
        <v>20148.100000000002</v>
      </c>
      <c r="BV11" s="57">
        <f>'BAR BB| Open rates'!BV11*0.87*0.9+25</f>
        <v>18425.5</v>
      </c>
      <c r="BW11" s="57">
        <f>'BAR BB| Open rates'!BW11*0.87*0.9+25</f>
        <v>18425.5</v>
      </c>
      <c r="BX11" s="57">
        <f>'BAR BB| Open rates'!BX11*0.87*0.9+25</f>
        <v>18425.5</v>
      </c>
      <c r="BY11" s="57">
        <f>'BAR BB| Open rates'!BY11*0.87*0.9+25</f>
        <v>18425.5</v>
      </c>
      <c r="BZ11" s="57">
        <f>'BAR BB| Open rates'!BZ11*0.87*0.9+25</f>
        <v>18425.5</v>
      </c>
      <c r="CA11" s="57">
        <f>'BAR BB| Open rates'!CA11*0.87*0.9+25</f>
        <v>20148.100000000002</v>
      </c>
      <c r="CB11" s="57">
        <f>'BAR BB| Open rates'!CB11*0.87*0.9+25</f>
        <v>20148.100000000002</v>
      </c>
      <c r="CC11" s="57">
        <f>'BAR BB| Open rates'!CC11*0.87*0.9+25</f>
        <v>18425.5</v>
      </c>
      <c r="CD11" s="57">
        <f>'BAR BB| Open rates'!CD11*0.87*0.9+25</f>
        <v>18425.5</v>
      </c>
      <c r="CE11" s="57">
        <f>'BAR BB| Open rates'!CE11*0.87*0.9+25</f>
        <v>18425.5</v>
      </c>
      <c r="CF11" s="57">
        <f>'BAR BB| Open rates'!CF11*0.87*0.9+25</f>
        <v>18425.5</v>
      </c>
      <c r="CG11" s="57">
        <f>'BAR BB| Open rates'!CG11*0.87*0.9+25</f>
        <v>18425.5</v>
      </c>
      <c r="CH11" s="57">
        <f>'BAR BB| Open rates'!CH11*0.87*0.9+25</f>
        <v>20148.100000000002</v>
      </c>
      <c r="CI11" s="57">
        <f>'BAR BB| Open rates'!CI11*0.87*0.9+25</f>
        <v>20148.100000000002</v>
      </c>
      <c r="CJ11" s="57">
        <f>'BAR BB| Open rates'!CJ11*0.87*0.9+25</f>
        <v>18425.5</v>
      </c>
      <c r="CK11" s="57">
        <f>'BAR BB| Open rates'!CK11*0.87*0.9+25</f>
        <v>18425.5</v>
      </c>
      <c r="CL11" s="57">
        <f>'BAR BB| Open rates'!CL11*0.87*0.9+25</f>
        <v>18425.5</v>
      </c>
      <c r="CM11" s="57">
        <f>'BAR BB| Open rates'!CM11*0.87*0.9+25</f>
        <v>18425.5</v>
      </c>
      <c r="CN11" s="57">
        <f>'BAR BB| Open rates'!CN11*0.87*0.9+25</f>
        <v>18425.5</v>
      </c>
      <c r="CO11" s="57">
        <f>'BAR BB| Open rates'!CO11*0.87*0.9+25</f>
        <v>20148.100000000002</v>
      </c>
      <c r="CP11" s="57">
        <f>'BAR BB| Open rates'!CP11*0.87*0.9+25</f>
        <v>20148.100000000002</v>
      </c>
      <c r="CQ11" s="57">
        <f>'BAR BB| Open rates'!CQ11*0.87*0.9+25</f>
        <v>18425.5</v>
      </c>
      <c r="CR11" s="57">
        <f>'BAR BB| Open rates'!CR11*0.87*0.9+25</f>
        <v>18425.5</v>
      </c>
      <c r="CS11" s="57">
        <f>'BAR BB| Open rates'!CS11*0.87*0.9+25</f>
        <v>18425.5</v>
      </c>
      <c r="CT11" s="57">
        <f>'BAR BB| Open rates'!CT11*0.87*0.9+25</f>
        <v>18425.5</v>
      </c>
      <c r="CU11" s="57">
        <f>'BAR BB| Open rates'!CU11*0.87*0.9+25</f>
        <v>17094.400000000001</v>
      </c>
      <c r="CV11" s="57">
        <f>'BAR BB| Open rates'!CV11*0.87*0.9+25</f>
        <v>17094.400000000001</v>
      </c>
      <c r="CW11" s="57">
        <f>'BAR BB| Open rates'!CW11*0.87*0.9+25</f>
        <v>17094.400000000001</v>
      </c>
      <c r="CX11" s="57">
        <f>'BAR BB| Open rates'!CX11*0.87*0.9+25</f>
        <v>15528.4</v>
      </c>
      <c r="CY11" s="57">
        <f>'BAR BB| Open rates'!CY11*0.87*0.9+25</f>
        <v>15528.4</v>
      </c>
      <c r="CZ11" s="57">
        <f>'BAR BB| Open rates'!CZ11*0.87*0.9+25</f>
        <v>15528.4</v>
      </c>
      <c r="DA11" s="57">
        <f>'BAR BB| Open rates'!DA11*0.87*0.9+25</f>
        <v>15528.4</v>
      </c>
      <c r="DB11" s="57">
        <f>'BAR BB| Open rates'!DB11*0.87*0.9+25</f>
        <v>15528.4</v>
      </c>
      <c r="DC11" s="57">
        <f>'BAR BB| Open rates'!DC11*0.87*0.9+25</f>
        <v>17094.400000000001</v>
      </c>
      <c r="DD11" s="57">
        <f>'BAR BB| Open rates'!DD11*0.87*0.9+25</f>
        <v>17094.400000000001</v>
      </c>
      <c r="DE11" s="57">
        <f>'BAR BB| Open rates'!DE11*0.87*0.9+25</f>
        <v>15528.4</v>
      </c>
      <c r="DF11" s="57">
        <f>'BAR BB| Open rates'!DF11*0.87*0.9+25</f>
        <v>15528.4</v>
      </c>
      <c r="DG11" s="57">
        <f>'BAR BB| Open rates'!DG11*0.87*0.9+25</f>
        <v>15528.4</v>
      </c>
      <c r="DH11" s="57">
        <f>'BAR BB| Open rates'!DH11*0.87*0.9+25</f>
        <v>15528.4</v>
      </c>
      <c r="DI11" s="57">
        <f>'BAR BB| Open rates'!DI11*0.87*0.9+25</f>
        <v>15528.4</v>
      </c>
      <c r="DJ11" s="57">
        <f>'BAR BB| Open rates'!DJ11*0.87*0.9+25</f>
        <v>17094.400000000001</v>
      </c>
      <c r="DK11" s="57">
        <f>'BAR BB| Open rates'!DK11*0.87*0.9+25</f>
        <v>17094.400000000001</v>
      </c>
      <c r="DL11" s="57">
        <f>'BAR BB| Open rates'!DL11*0.87*0.9+25</f>
        <v>15528.4</v>
      </c>
      <c r="DM11" s="57">
        <f>'BAR BB| Open rates'!DM11*0.87*0.9+25</f>
        <v>15528.4</v>
      </c>
      <c r="DN11" s="57">
        <f>'BAR BB| Open rates'!DN11*0.87*0.9+25</f>
        <v>15528.4</v>
      </c>
      <c r="DO11" s="57">
        <f>'BAR BB| Open rates'!DO11*0.87*0.9+25</f>
        <v>15528.4</v>
      </c>
      <c r="DP11" s="57">
        <f>'BAR BB| Open rates'!DP11*0.87*0.9+25</f>
        <v>15528.4</v>
      </c>
      <c r="DQ11" s="57">
        <f>'BAR BB| Open rates'!DQ11*0.87*0.9+25</f>
        <v>17094.400000000001</v>
      </c>
      <c r="DR11" s="57">
        <f>'BAR BB| Open rates'!DR11*0.87*0.9+25</f>
        <v>17094.400000000001</v>
      </c>
      <c r="DS11" s="57">
        <f>'BAR BB| Open rates'!DS11*0.87*0.9+25</f>
        <v>15528.4</v>
      </c>
      <c r="DT11" s="57">
        <f>'BAR BB| Open rates'!DT11*0.87*0.9+25</f>
        <v>15528.4</v>
      </c>
      <c r="DU11" s="57">
        <f>'BAR BB| Open rates'!DU11*0.87*0.9+25</f>
        <v>15528.4</v>
      </c>
      <c r="DV11" s="57">
        <f>'BAR BB| Open rates'!DV11*0.87*0.9+25</f>
        <v>15528.4</v>
      </c>
      <c r="DW11" s="57">
        <f>'BAR BB| Open rates'!DW11*0.87*0.9+25</f>
        <v>15528.4</v>
      </c>
      <c r="DX11" s="57">
        <f>'BAR BB| Open rates'!DX11*0.87*0.9+25</f>
        <v>17094.400000000001</v>
      </c>
      <c r="DY11" s="57">
        <f>'BAR BB| Open rates'!DY11*0.87*0.9+25</f>
        <v>17094.400000000001</v>
      </c>
      <c r="DZ11" s="57">
        <f>'BAR BB| Open rates'!DZ11*0.87*0.9+25</f>
        <v>18425.5</v>
      </c>
      <c r="EA11" s="57">
        <f>'BAR BB| Open rates'!EA11*0.87*0.9+25</f>
        <v>18425.5</v>
      </c>
      <c r="EB11" s="57">
        <f>'BAR BB| Open rates'!EB11*0.87*0.9+25</f>
        <v>18425.5</v>
      </c>
      <c r="EC11" s="57">
        <f>'BAR BB| Open rates'!EC11*0.87*0.9+25</f>
        <v>20148.100000000002</v>
      </c>
      <c r="ED11" s="57">
        <f>'BAR BB| Open rates'!ED11*0.87*0.9+25</f>
        <v>20148.100000000002</v>
      </c>
      <c r="EE11" s="57">
        <f>'BAR BB| Open rates'!EE11*0.87*0.9+25</f>
        <v>20148.100000000002</v>
      </c>
      <c r="EF11" s="57">
        <f>'BAR BB| Open rates'!EF11*0.87*0.9+25</f>
        <v>20148.100000000002</v>
      </c>
      <c r="EG11" s="57">
        <f>'BAR BB| Open rates'!EG11*0.87*0.9+25</f>
        <v>14745.4</v>
      </c>
      <c r="EH11" s="57">
        <f>'BAR BB| Open rates'!EH11*0.87*0.9+25</f>
        <v>13962.4</v>
      </c>
      <c r="EI11" s="57">
        <f>'BAR BB| Open rates'!EI11*0.87*0.9+25</f>
        <v>13962.4</v>
      </c>
      <c r="EJ11" s="57">
        <f>'BAR BB| Open rates'!EJ11*0.87*0.9+25</f>
        <v>13962.4</v>
      </c>
      <c r="EK11" s="57">
        <f>'BAR BB| Open rates'!EK11*0.87*0.9+25</f>
        <v>13962.4</v>
      </c>
      <c r="EL11" s="57">
        <f>'BAR BB| Open rates'!EL11*0.87*0.9+25</f>
        <v>14745.4</v>
      </c>
      <c r="EM11" s="57">
        <f>'BAR BB| Open rates'!EM11*0.87*0.9+25</f>
        <v>14745.4</v>
      </c>
      <c r="EN11" s="57">
        <f>'BAR BB| Open rates'!EN11*0.87*0.9+25</f>
        <v>13962.4</v>
      </c>
      <c r="EO11" s="57">
        <f>'BAR BB| Open rates'!EO11*0.87*0.9+25</f>
        <v>13962.4</v>
      </c>
      <c r="EP11" s="57">
        <f>'BAR BB| Open rates'!EP11*0.87*0.9+25</f>
        <v>13962.4</v>
      </c>
      <c r="EQ11" s="57">
        <f>'BAR BB| Open rates'!EQ11*0.87*0.9+25</f>
        <v>13962.4</v>
      </c>
      <c r="ER11" s="57">
        <f>'BAR BB| Open rates'!ER11*0.87*0.9+25</f>
        <v>13962.4</v>
      </c>
      <c r="ES11" s="57">
        <f>'BAR BB| Open rates'!ES11*0.87*0.9+25</f>
        <v>14745.4</v>
      </c>
      <c r="ET11" s="57">
        <f>'BAR BB| Open rates'!ET11*0.87*0.9+25</f>
        <v>14745.4</v>
      </c>
      <c r="EU11" s="57">
        <f>'BAR BB| Open rates'!EU11*0.87*0.9+25</f>
        <v>13962.4</v>
      </c>
      <c r="EV11" s="57">
        <f>'BAR BB| Open rates'!EV11*0.87*0.9+25</f>
        <v>13962.4</v>
      </c>
      <c r="EW11" s="57">
        <f>'BAR BB| Open rates'!EW11*0.87*0.9+25</f>
        <v>13962.4</v>
      </c>
      <c r="EX11" s="57">
        <f>'BAR BB| Open rates'!EX11*0.87*0.9+25</f>
        <v>13962.4</v>
      </c>
      <c r="EY11" s="57">
        <f>'BAR BB| Open rates'!EY11*0.87*0.9+25</f>
        <v>13962.4</v>
      </c>
      <c r="EZ11" s="57">
        <f>'BAR BB| Open rates'!EZ11*0.87*0.9+25</f>
        <v>14745.4</v>
      </c>
      <c r="FA11" s="57">
        <f>'BAR BB| Open rates'!FA11*0.87*0.9+25</f>
        <v>14745.4</v>
      </c>
      <c r="FB11" s="57">
        <f>'BAR BB| Open rates'!FB11*0.87*0.9+25</f>
        <v>13962.4</v>
      </c>
      <c r="FC11" s="57">
        <f>'BAR BB| Open rates'!FC11*0.87*0.9+25</f>
        <v>13962.4</v>
      </c>
      <c r="FD11" s="57">
        <f>'BAR BB| Open rates'!FD11*0.87*0.9+25</f>
        <v>13962.4</v>
      </c>
      <c r="FE11" s="57">
        <f>'BAR BB| Open rates'!FE11*0.87*0.9+25</f>
        <v>13962.4</v>
      </c>
      <c r="FF11" s="57">
        <f>'BAR BB| Open rates'!FF11*0.87*0.9+25</f>
        <v>13962.4</v>
      </c>
      <c r="FG11" s="57">
        <f>'BAR BB| Open rates'!FG11*0.87*0.9+25</f>
        <v>14745.4</v>
      </c>
      <c r="FH11" s="57">
        <f>'BAR BB| Open rates'!FH11*0.87*0.9+25</f>
        <v>14745.4</v>
      </c>
      <c r="FI11" s="57">
        <f>'BAR BB| Open rates'!FI11*0.87*0.9+25</f>
        <v>13962.4</v>
      </c>
      <c r="FJ11" s="57">
        <f>'BAR BB| Open rates'!FJ11*0.87*0.9+25</f>
        <v>13962.4</v>
      </c>
      <c r="FK11" s="57">
        <f>'BAR BB| Open rates'!FK11*0.87*0.9+25</f>
        <v>13962.4</v>
      </c>
      <c r="FL11" s="57">
        <f>'BAR BB| Open rates'!FL11*0.87*0.9+25</f>
        <v>13962.4</v>
      </c>
      <c r="FM11" s="57">
        <f>'BAR BB| Open rates'!FM11*0.87*0.9+25</f>
        <v>13962.4</v>
      </c>
      <c r="FN11" s="57">
        <f>'BAR BB| Open rates'!FN11*0.87*0.9+25</f>
        <v>14745.4</v>
      </c>
      <c r="FO11" s="57">
        <f>'BAR BB| Open rates'!FO11*0.87*0.9+25</f>
        <v>14745.4</v>
      </c>
      <c r="FP11" s="57">
        <f>'BAR BB| Open rates'!FP11*0.87*0.9+25</f>
        <v>13962.4</v>
      </c>
      <c r="FQ11" s="57">
        <f>'BAR BB| Open rates'!FQ11*0.87*0.9+25</f>
        <v>13962.4</v>
      </c>
      <c r="FR11" s="57">
        <f>'BAR BB| Open rates'!FR11*0.87*0.9+25</f>
        <v>13962.4</v>
      </c>
      <c r="FS11" s="57">
        <f>'BAR BB| Open rates'!FS11*0.87*0.9+25</f>
        <v>13962.4</v>
      </c>
      <c r="FT11" s="57">
        <f>'BAR BB| Open rates'!FT11*0.87*0.9+25</f>
        <v>13962.4</v>
      </c>
      <c r="FU11" s="57">
        <f>'BAR BB| Open rates'!FU11*0.87*0.9+25</f>
        <v>14745.4</v>
      </c>
      <c r="FV11" s="57">
        <f>'BAR BB| Open rates'!FV11*0.87*0.9+25</f>
        <v>14745.4</v>
      </c>
      <c r="FW11" s="57">
        <f>'BAR BB| Open rates'!FW11*0.87*0.9+25</f>
        <v>17642.5</v>
      </c>
      <c r="FX11" s="57">
        <f>'BAR BB| Open rates'!FX11*0.87*0.9+25</f>
        <v>17642.5</v>
      </c>
      <c r="FY11" s="57">
        <f>'BAR BB| Open rates'!FY11*0.87*0.9+25</f>
        <v>17642.5</v>
      </c>
      <c r="FZ11" s="57">
        <f>'BAR BB| Open rates'!FZ11*0.87*0.9+25</f>
        <v>17642.5</v>
      </c>
      <c r="GA11" s="57">
        <f>'BAR BB| Open rates'!GA11*0.87*0.9+25</f>
        <v>17642.5</v>
      </c>
      <c r="GB11" s="57">
        <f>'BAR BB| Open rates'!GB11*0.87*0.9+25</f>
        <v>19365.100000000002</v>
      </c>
      <c r="GC11" s="57">
        <f>'BAR BB| Open rates'!GC11*0.87*0.9+25</f>
        <v>19365.100000000002</v>
      </c>
      <c r="GD11" s="57">
        <f>'BAR BB| Open rates'!GD11*0.87*0.9+25</f>
        <v>19365.100000000002</v>
      </c>
      <c r="GE11" s="57">
        <f>'BAR BB| Open rates'!GE11*0.87*0.9+25</f>
        <v>19365.100000000002</v>
      </c>
    </row>
    <row r="12" spans="1:187" s="36" customFormat="1" ht="12" customHeight="1" x14ac:dyDescent="0.2">
      <c r="A12" s="237">
        <v>2</v>
      </c>
      <c r="B12" s="57">
        <f>'BAR BB| Open rates'!B12*0.87*0.9+25</f>
        <v>24611.200000000001</v>
      </c>
      <c r="C12" s="57">
        <f>'BAR BB| Open rates'!C12*0.87*0.9+25</f>
        <v>24611.200000000001</v>
      </c>
      <c r="D12" s="57">
        <f>'BAR BB| Open rates'!D12*0.87*0.9+25</f>
        <v>22497.100000000002</v>
      </c>
      <c r="E12" s="57">
        <f>'BAR BB| Open rates'!E12*0.87*0.9+25</f>
        <v>22497.100000000002</v>
      </c>
      <c r="F12" s="57">
        <f>'BAR BB| Open rates'!F12*0.87*0.9+25</f>
        <v>20774.5</v>
      </c>
      <c r="G12" s="57">
        <f>'BAR BB| Open rates'!G12*0.87*0.9+25</f>
        <v>22497.100000000002</v>
      </c>
      <c r="H12" s="57">
        <f>'BAR BB| Open rates'!H12*0.87*0.9+25</f>
        <v>22497.100000000002</v>
      </c>
      <c r="I12" s="57">
        <f>'BAR BB| Open rates'!I12*0.87*0.9+25</f>
        <v>24063.100000000002</v>
      </c>
      <c r="J12" s="57">
        <f>'BAR BB| Open rates'!J12*0.87*0.9+25</f>
        <v>24063.100000000002</v>
      </c>
      <c r="K12" s="57">
        <f>'BAR BB| Open rates'!K12*0.87*0.9+25</f>
        <v>22497.100000000002</v>
      </c>
      <c r="L12" s="57">
        <f>'BAR BB| Open rates'!L12*0.87*0.9+25</f>
        <v>22497.100000000002</v>
      </c>
      <c r="M12" s="57">
        <f>'BAR BB| Open rates'!M12*0.87*0.9+25</f>
        <v>22497.100000000002</v>
      </c>
      <c r="N12" s="57">
        <f>'BAR BB| Open rates'!N12*0.87*0.9+25</f>
        <v>22497.100000000002</v>
      </c>
      <c r="O12" s="57">
        <f>'BAR BB| Open rates'!O12*0.87*0.9+25</f>
        <v>22497.100000000002</v>
      </c>
      <c r="P12" s="57">
        <f>'BAR BB| Open rates'!P12*0.87*0.9+25</f>
        <v>24063.100000000002</v>
      </c>
      <c r="Q12" s="57">
        <f>'BAR BB| Open rates'!Q12*0.87*0.9+25</f>
        <v>24063.100000000002</v>
      </c>
      <c r="R12" s="57">
        <f>'BAR BB| Open rates'!R12*0.87*0.9+25</f>
        <v>24063.100000000002</v>
      </c>
      <c r="S12" s="57">
        <f>'BAR BB| Open rates'!S12*0.87*0.9+25</f>
        <v>24063.100000000002</v>
      </c>
      <c r="T12" s="57">
        <f>'BAR BB| Open rates'!T12*0.87*0.9+25</f>
        <v>24063.100000000002</v>
      </c>
      <c r="U12" s="57">
        <f>'BAR BB| Open rates'!U12*0.87*0.9+25</f>
        <v>24063.100000000002</v>
      </c>
      <c r="V12" s="57">
        <f>'BAR BB| Open rates'!V12*0.87*0.9+25</f>
        <v>24063.100000000002</v>
      </c>
      <c r="W12" s="57">
        <f>'BAR BB| Open rates'!W12*0.87*0.9+25</f>
        <v>25629.100000000002</v>
      </c>
      <c r="X12" s="57">
        <f>'BAR BB| Open rates'!X12*0.87*0.9+25</f>
        <v>25629.100000000002</v>
      </c>
      <c r="Y12" s="57">
        <f>'BAR BB| Open rates'!Y12*0.87*0.9+25</f>
        <v>24063.100000000002</v>
      </c>
      <c r="Z12" s="57">
        <f>'BAR BB| Open rates'!Z12*0.87*0.9+25</f>
        <v>24063.100000000002</v>
      </c>
      <c r="AA12" s="57">
        <f>'BAR BB| Open rates'!AA12*0.87*0.9+25</f>
        <v>24063.100000000002</v>
      </c>
      <c r="AB12" s="57">
        <f>'BAR BB| Open rates'!AB12*0.87*0.9+25</f>
        <v>24063.100000000002</v>
      </c>
      <c r="AC12" s="57">
        <f>'BAR BB| Open rates'!AC12*0.87*0.9+25</f>
        <v>24063.100000000002</v>
      </c>
      <c r="AD12" s="57">
        <f>'BAR BB| Open rates'!AD12*0.87*0.9+25</f>
        <v>25629.100000000002</v>
      </c>
      <c r="AE12" s="57">
        <f>'BAR BB| Open rates'!AE12*0.87*0.9+25</f>
        <v>25629.100000000002</v>
      </c>
      <c r="AF12" s="57">
        <f>'BAR BB| Open rates'!AF12*0.87*0.9+25</f>
        <v>24063.100000000002</v>
      </c>
      <c r="AG12" s="57">
        <f>'BAR BB| Open rates'!AG12*0.87*0.9+25</f>
        <v>24063.100000000002</v>
      </c>
      <c r="AH12" s="57">
        <f>'BAR BB| Open rates'!AH12*0.87*0.9+25</f>
        <v>24063.100000000002</v>
      </c>
      <c r="AI12" s="57">
        <f>'BAR BB| Open rates'!AI12*0.87*0.9+25</f>
        <v>24063.100000000002</v>
      </c>
      <c r="AJ12" s="57">
        <f>'BAR BB| Open rates'!AJ12*0.87*0.9+25</f>
        <v>24063.100000000002</v>
      </c>
      <c r="AK12" s="57">
        <f>'BAR BB| Open rates'!AK12*0.87*0.9+25</f>
        <v>25629.100000000002</v>
      </c>
      <c r="AL12" s="57">
        <f>'BAR BB| Open rates'!AL12*0.87*0.9+25</f>
        <v>25629.100000000002</v>
      </c>
      <c r="AM12" s="57">
        <f>'BAR BB| Open rates'!AM12*0.87*0.9+25</f>
        <v>24063.100000000002</v>
      </c>
      <c r="AN12" s="57">
        <f>'BAR BB| Open rates'!AN12*0.87*0.9+25</f>
        <v>24063.100000000002</v>
      </c>
      <c r="AO12" s="57">
        <f>'BAR BB| Open rates'!AO12*0.87*0.9+25</f>
        <v>24063.100000000002</v>
      </c>
      <c r="AP12" s="57">
        <f>'BAR BB| Open rates'!AP12*0.87*0.9+25</f>
        <v>24063.100000000002</v>
      </c>
      <c r="AQ12" s="57">
        <f>'BAR BB| Open rates'!AQ12*0.87*0.9+25</f>
        <v>24063.100000000002</v>
      </c>
      <c r="AR12" s="57">
        <f>'BAR BB| Open rates'!AR12*0.87*0.9+25</f>
        <v>25629.100000000002</v>
      </c>
      <c r="AS12" s="57">
        <f>'BAR BB| Open rates'!AS12*0.87*0.9+25</f>
        <v>25629.100000000002</v>
      </c>
      <c r="AT12" s="57">
        <f>'BAR BB| Open rates'!AT12*0.87*0.9+25</f>
        <v>24063.100000000002</v>
      </c>
      <c r="AU12" s="57">
        <f>'BAR BB| Open rates'!AU12*0.87*0.9+25</f>
        <v>24063.100000000002</v>
      </c>
      <c r="AV12" s="57">
        <f>'BAR BB| Open rates'!AV12*0.87*0.9+25</f>
        <v>24063.100000000002</v>
      </c>
      <c r="AW12" s="57">
        <f>'BAR BB| Open rates'!AW12*0.87*0.9+25</f>
        <v>24063.100000000002</v>
      </c>
      <c r="AX12" s="57">
        <f>'BAR BB| Open rates'!AX12*0.87*0.9+25</f>
        <v>24063.100000000002</v>
      </c>
      <c r="AY12" s="57">
        <f>'BAR BB| Open rates'!AY12*0.87*0.9+25</f>
        <v>25629.100000000002</v>
      </c>
      <c r="AZ12" s="57">
        <f>'BAR BB| Open rates'!AZ12*0.87*0.9+25</f>
        <v>25629.100000000002</v>
      </c>
      <c r="BA12" s="57">
        <f>'BAR BB| Open rates'!BA12*0.87*0.9+25</f>
        <v>24063.100000000002</v>
      </c>
      <c r="BB12" s="57">
        <f>'BAR BB| Open rates'!BB12*0.87*0.9+25</f>
        <v>24063.100000000002</v>
      </c>
      <c r="BC12" s="57">
        <f>'BAR BB| Open rates'!BC12*0.87*0.9+25</f>
        <v>24063.100000000002</v>
      </c>
      <c r="BD12" s="57">
        <f>'BAR BB| Open rates'!BD12*0.87*0.9+25</f>
        <v>24063.100000000002</v>
      </c>
      <c r="BE12" s="57">
        <f>'BAR BB| Open rates'!BE12*0.87*0.9+25</f>
        <v>24063.100000000002</v>
      </c>
      <c r="BF12" s="57">
        <f>'BAR BB| Open rates'!BF12*0.87*0.9+25</f>
        <v>25629.100000000002</v>
      </c>
      <c r="BG12" s="57">
        <f>'BAR BB| Open rates'!BG12*0.87*0.9+25</f>
        <v>25629.100000000002</v>
      </c>
      <c r="BH12" s="57">
        <f>'BAR BB| Open rates'!BH12*0.87*0.9+25</f>
        <v>21557.5</v>
      </c>
      <c r="BI12" s="57">
        <f>'BAR BB| Open rates'!BI12*0.87*0.9+25</f>
        <v>21557.5</v>
      </c>
      <c r="BJ12" s="57">
        <f>'BAR BB| Open rates'!BJ12*0.87*0.9+25</f>
        <v>21557.5</v>
      </c>
      <c r="BK12" s="57">
        <f>'BAR BB| Open rates'!BK12*0.87*0.9+25</f>
        <v>21557.5</v>
      </c>
      <c r="BL12" s="57">
        <f>'BAR BB| Open rates'!BL12*0.87*0.9+25</f>
        <v>21557.5</v>
      </c>
      <c r="BM12" s="57">
        <f>'BAR BB| Open rates'!BM12*0.87*0.9+25</f>
        <v>22497.100000000002</v>
      </c>
      <c r="BN12" s="57">
        <f>'BAR BB| Open rates'!BN12*0.87*0.9+25</f>
        <v>22497.100000000002</v>
      </c>
      <c r="BO12" s="57">
        <f>'BAR BB| Open rates'!BO12*0.87*0.9+25</f>
        <v>20774.5</v>
      </c>
      <c r="BP12" s="57">
        <f>'BAR BB| Open rates'!BP12*0.87*0.9+25</f>
        <v>20774.5</v>
      </c>
      <c r="BQ12" s="57">
        <f>'BAR BB| Open rates'!BQ12*0.87*0.9+25</f>
        <v>22497.100000000002</v>
      </c>
      <c r="BR12" s="57">
        <f>'BAR BB| Open rates'!BR12*0.87*0.9+25</f>
        <v>22497.100000000002</v>
      </c>
      <c r="BS12" s="57">
        <f>'BAR BB| Open rates'!BS12*0.87*0.9+25</f>
        <v>22497.100000000002</v>
      </c>
      <c r="BT12" s="57">
        <f>'BAR BB| Open rates'!BT12*0.87*0.9+25</f>
        <v>22497.100000000002</v>
      </c>
      <c r="BU12" s="57">
        <f>'BAR BB| Open rates'!BU12*0.87*0.9+25</f>
        <v>22497.100000000002</v>
      </c>
      <c r="BV12" s="57">
        <f>'BAR BB| Open rates'!BV12*0.87*0.9+25</f>
        <v>20774.5</v>
      </c>
      <c r="BW12" s="57">
        <f>'BAR BB| Open rates'!BW12*0.87*0.9+25</f>
        <v>20774.5</v>
      </c>
      <c r="BX12" s="57">
        <f>'BAR BB| Open rates'!BX12*0.87*0.9+25</f>
        <v>20774.5</v>
      </c>
      <c r="BY12" s="57">
        <f>'BAR BB| Open rates'!BY12*0.87*0.9+25</f>
        <v>20774.5</v>
      </c>
      <c r="BZ12" s="57">
        <f>'BAR BB| Open rates'!BZ12*0.87*0.9+25</f>
        <v>20774.5</v>
      </c>
      <c r="CA12" s="57">
        <f>'BAR BB| Open rates'!CA12*0.87*0.9+25</f>
        <v>22497.100000000002</v>
      </c>
      <c r="CB12" s="57">
        <f>'BAR BB| Open rates'!CB12*0.87*0.9+25</f>
        <v>22497.100000000002</v>
      </c>
      <c r="CC12" s="57">
        <f>'BAR BB| Open rates'!CC12*0.87*0.9+25</f>
        <v>20774.5</v>
      </c>
      <c r="CD12" s="57">
        <f>'BAR BB| Open rates'!CD12*0.87*0.9+25</f>
        <v>20774.5</v>
      </c>
      <c r="CE12" s="57">
        <f>'BAR BB| Open rates'!CE12*0.87*0.9+25</f>
        <v>20774.5</v>
      </c>
      <c r="CF12" s="57">
        <f>'BAR BB| Open rates'!CF12*0.87*0.9+25</f>
        <v>20774.5</v>
      </c>
      <c r="CG12" s="57">
        <f>'BAR BB| Open rates'!CG12*0.87*0.9+25</f>
        <v>20774.5</v>
      </c>
      <c r="CH12" s="57">
        <f>'BAR BB| Open rates'!CH12*0.87*0.9+25</f>
        <v>22497.100000000002</v>
      </c>
      <c r="CI12" s="57">
        <f>'BAR BB| Open rates'!CI12*0.87*0.9+25</f>
        <v>22497.100000000002</v>
      </c>
      <c r="CJ12" s="57">
        <f>'BAR BB| Open rates'!CJ12*0.87*0.9+25</f>
        <v>20774.5</v>
      </c>
      <c r="CK12" s="57">
        <f>'BAR BB| Open rates'!CK12*0.87*0.9+25</f>
        <v>20774.5</v>
      </c>
      <c r="CL12" s="57">
        <f>'BAR BB| Open rates'!CL12*0.87*0.9+25</f>
        <v>20774.5</v>
      </c>
      <c r="CM12" s="57">
        <f>'BAR BB| Open rates'!CM12*0.87*0.9+25</f>
        <v>20774.5</v>
      </c>
      <c r="CN12" s="57">
        <f>'BAR BB| Open rates'!CN12*0.87*0.9+25</f>
        <v>20774.5</v>
      </c>
      <c r="CO12" s="57">
        <f>'BAR BB| Open rates'!CO12*0.87*0.9+25</f>
        <v>22497.100000000002</v>
      </c>
      <c r="CP12" s="57">
        <f>'BAR BB| Open rates'!CP12*0.87*0.9+25</f>
        <v>22497.100000000002</v>
      </c>
      <c r="CQ12" s="57">
        <f>'BAR BB| Open rates'!CQ12*0.87*0.9+25</f>
        <v>20774.5</v>
      </c>
      <c r="CR12" s="57">
        <f>'BAR BB| Open rates'!CR12*0.87*0.9+25</f>
        <v>20774.5</v>
      </c>
      <c r="CS12" s="57">
        <f>'BAR BB| Open rates'!CS12*0.87*0.9+25</f>
        <v>20774.5</v>
      </c>
      <c r="CT12" s="57">
        <f>'BAR BB| Open rates'!CT12*0.87*0.9+25</f>
        <v>20774.5</v>
      </c>
      <c r="CU12" s="57">
        <f>'BAR BB| Open rates'!CU12*0.87*0.9+25</f>
        <v>19443.400000000001</v>
      </c>
      <c r="CV12" s="57">
        <f>'BAR BB| Open rates'!CV12*0.87*0.9+25</f>
        <v>19443.400000000001</v>
      </c>
      <c r="CW12" s="57">
        <f>'BAR BB| Open rates'!CW12*0.87*0.9+25</f>
        <v>19443.400000000001</v>
      </c>
      <c r="CX12" s="57">
        <f>'BAR BB| Open rates'!CX12*0.87*0.9+25</f>
        <v>17877.400000000001</v>
      </c>
      <c r="CY12" s="57">
        <f>'BAR BB| Open rates'!CY12*0.87*0.9+25</f>
        <v>17877.400000000001</v>
      </c>
      <c r="CZ12" s="57">
        <f>'BAR BB| Open rates'!CZ12*0.87*0.9+25</f>
        <v>17877.400000000001</v>
      </c>
      <c r="DA12" s="57">
        <f>'BAR BB| Open rates'!DA12*0.87*0.9+25</f>
        <v>17877.400000000001</v>
      </c>
      <c r="DB12" s="57">
        <f>'BAR BB| Open rates'!DB12*0.87*0.9+25</f>
        <v>17877.400000000001</v>
      </c>
      <c r="DC12" s="57">
        <f>'BAR BB| Open rates'!DC12*0.87*0.9+25</f>
        <v>19443.400000000001</v>
      </c>
      <c r="DD12" s="57">
        <f>'BAR BB| Open rates'!DD12*0.87*0.9+25</f>
        <v>19443.400000000001</v>
      </c>
      <c r="DE12" s="57">
        <f>'BAR BB| Open rates'!DE12*0.87*0.9+25</f>
        <v>17877.400000000001</v>
      </c>
      <c r="DF12" s="57">
        <f>'BAR BB| Open rates'!DF12*0.87*0.9+25</f>
        <v>17877.400000000001</v>
      </c>
      <c r="DG12" s="57">
        <f>'BAR BB| Open rates'!DG12*0.87*0.9+25</f>
        <v>17877.400000000001</v>
      </c>
      <c r="DH12" s="57">
        <f>'BAR BB| Open rates'!DH12*0.87*0.9+25</f>
        <v>17877.400000000001</v>
      </c>
      <c r="DI12" s="57">
        <f>'BAR BB| Open rates'!DI12*0.87*0.9+25</f>
        <v>17877.400000000001</v>
      </c>
      <c r="DJ12" s="57">
        <f>'BAR BB| Open rates'!DJ12*0.87*0.9+25</f>
        <v>19443.400000000001</v>
      </c>
      <c r="DK12" s="57">
        <f>'BAR BB| Open rates'!DK12*0.87*0.9+25</f>
        <v>19443.400000000001</v>
      </c>
      <c r="DL12" s="57">
        <f>'BAR BB| Open rates'!DL12*0.87*0.9+25</f>
        <v>17877.400000000001</v>
      </c>
      <c r="DM12" s="57">
        <f>'BAR BB| Open rates'!DM12*0.87*0.9+25</f>
        <v>17877.400000000001</v>
      </c>
      <c r="DN12" s="57">
        <f>'BAR BB| Open rates'!DN12*0.87*0.9+25</f>
        <v>17877.400000000001</v>
      </c>
      <c r="DO12" s="57">
        <f>'BAR BB| Open rates'!DO12*0.87*0.9+25</f>
        <v>17877.400000000001</v>
      </c>
      <c r="DP12" s="57">
        <f>'BAR BB| Open rates'!DP12*0.87*0.9+25</f>
        <v>17877.400000000001</v>
      </c>
      <c r="DQ12" s="57">
        <f>'BAR BB| Open rates'!DQ12*0.87*0.9+25</f>
        <v>19443.400000000001</v>
      </c>
      <c r="DR12" s="57">
        <f>'BAR BB| Open rates'!DR12*0.87*0.9+25</f>
        <v>19443.400000000001</v>
      </c>
      <c r="DS12" s="57">
        <f>'BAR BB| Open rates'!DS12*0.87*0.9+25</f>
        <v>17877.400000000001</v>
      </c>
      <c r="DT12" s="57">
        <f>'BAR BB| Open rates'!DT12*0.87*0.9+25</f>
        <v>17877.400000000001</v>
      </c>
      <c r="DU12" s="57">
        <f>'BAR BB| Open rates'!DU12*0.87*0.9+25</f>
        <v>17877.400000000001</v>
      </c>
      <c r="DV12" s="57">
        <f>'BAR BB| Open rates'!DV12*0.87*0.9+25</f>
        <v>17877.400000000001</v>
      </c>
      <c r="DW12" s="57">
        <f>'BAR BB| Open rates'!DW12*0.87*0.9+25</f>
        <v>17877.400000000001</v>
      </c>
      <c r="DX12" s="57">
        <f>'BAR BB| Open rates'!DX12*0.87*0.9+25</f>
        <v>19443.400000000001</v>
      </c>
      <c r="DY12" s="57">
        <f>'BAR BB| Open rates'!DY12*0.87*0.9+25</f>
        <v>19443.400000000001</v>
      </c>
      <c r="DZ12" s="57">
        <f>'BAR BB| Open rates'!DZ12*0.87*0.9+25</f>
        <v>20774.5</v>
      </c>
      <c r="EA12" s="57">
        <f>'BAR BB| Open rates'!EA12*0.87*0.9+25</f>
        <v>20774.5</v>
      </c>
      <c r="EB12" s="57">
        <f>'BAR BB| Open rates'!EB12*0.87*0.9+25</f>
        <v>20774.5</v>
      </c>
      <c r="EC12" s="57">
        <f>'BAR BB| Open rates'!EC12*0.87*0.9+25</f>
        <v>22497.100000000002</v>
      </c>
      <c r="ED12" s="57">
        <f>'BAR BB| Open rates'!ED12*0.87*0.9+25</f>
        <v>22497.100000000002</v>
      </c>
      <c r="EE12" s="57">
        <f>'BAR BB| Open rates'!EE12*0.87*0.9+25</f>
        <v>22497.100000000002</v>
      </c>
      <c r="EF12" s="57">
        <f>'BAR BB| Open rates'!EF12*0.87*0.9+25</f>
        <v>22497.100000000002</v>
      </c>
      <c r="EG12" s="57">
        <f>'BAR BB| Open rates'!EG12*0.87*0.9+25</f>
        <v>17094.400000000001</v>
      </c>
      <c r="EH12" s="57">
        <f>'BAR BB| Open rates'!EH12*0.87*0.9+25</f>
        <v>16311.4</v>
      </c>
      <c r="EI12" s="57">
        <f>'BAR BB| Open rates'!EI12*0.87*0.9+25</f>
        <v>16311.4</v>
      </c>
      <c r="EJ12" s="57">
        <f>'BAR BB| Open rates'!EJ12*0.87*0.9+25</f>
        <v>16311.4</v>
      </c>
      <c r="EK12" s="57">
        <f>'BAR BB| Open rates'!EK12*0.87*0.9+25</f>
        <v>16311.4</v>
      </c>
      <c r="EL12" s="57">
        <f>'BAR BB| Open rates'!EL12*0.87*0.9+25</f>
        <v>17094.400000000001</v>
      </c>
      <c r="EM12" s="57">
        <f>'BAR BB| Open rates'!EM12*0.87*0.9+25</f>
        <v>17094.400000000001</v>
      </c>
      <c r="EN12" s="57">
        <f>'BAR BB| Open rates'!EN12*0.87*0.9+25</f>
        <v>16311.4</v>
      </c>
      <c r="EO12" s="57">
        <f>'BAR BB| Open rates'!EO12*0.87*0.9+25</f>
        <v>16311.4</v>
      </c>
      <c r="EP12" s="57">
        <f>'BAR BB| Open rates'!EP12*0.87*0.9+25</f>
        <v>16311.4</v>
      </c>
      <c r="EQ12" s="57">
        <f>'BAR BB| Open rates'!EQ12*0.87*0.9+25</f>
        <v>16311.4</v>
      </c>
      <c r="ER12" s="57">
        <f>'BAR BB| Open rates'!ER12*0.87*0.9+25</f>
        <v>16311.4</v>
      </c>
      <c r="ES12" s="57">
        <f>'BAR BB| Open rates'!ES12*0.87*0.9+25</f>
        <v>17094.400000000001</v>
      </c>
      <c r="ET12" s="57">
        <f>'BAR BB| Open rates'!ET12*0.87*0.9+25</f>
        <v>17094.400000000001</v>
      </c>
      <c r="EU12" s="57">
        <f>'BAR BB| Open rates'!EU12*0.87*0.9+25</f>
        <v>16311.4</v>
      </c>
      <c r="EV12" s="57">
        <f>'BAR BB| Open rates'!EV12*0.87*0.9+25</f>
        <v>16311.4</v>
      </c>
      <c r="EW12" s="57">
        <f>'BAR BB| Open rates'!EW12*0.87*0.9+25</f>
        <v>16311.4</v>
      </c>
      <c r="EX12" s="57">
        <f>'BAR BB| Open rates'!EX12*0.87*0.9+25</f>
        <v>16311.4</v>
      </c>
      <c r="EY12" s="57">
        <f>'BAR BB| Open rates'!EY12*0.87*0.9+25</f>
        <v>16311.4</v>
      </c>
      <c r="EZ12" s="57">
        <f>'BAR BB| Open rates'!EZ12*0.87*0.9+25</f>
        <v>17094.400000000001</v>
      </c>
      <c r="FA12" s="57">
        <f>'BAR BB| Open rates'!FA12*0.87*0.9+25</f>
        <v>17094.400000000001</v>
      </c>
      <c r="FB12" s="57">
        <f>'BAR BB| Open rates'!FB12*0.87*0.9+25</f>
        <v>16311.4</v>
      </c>
      <c r="FC12" s="57">
        <f>'BAR BB| Open rates'!FC12*0.87*0.9+25</f>
        <v>16311.4</v>
      </c>
      <c r="FD12" s="57">
        <f>'BAR BB| Open rates'!FD12*0.87*0.9+25</f>
        <v>16311.4</v>
      </c>
      <c r="FE12" s="57">
        <f>'BAR BB| Open rates'!FE12*0.87*0.9+25</f>
        <v>16311.4</v>
      </c>
      <c r="FF12" s="57">
        <f>'BAR BB| Open rates'!FF12*0.87*0.9+25</f>
        <v>16311.4</v>
      </c>
      <c r="FG12" s="57">
        <f>'BAR BB| Open rates'!FG12*0.87*0.9+25</f>
        <v>17094.400000000001</v>
      </c>
      <c r="FH12" s="57">
        <f>'BAR BB| Open rates'!FH12*0.87*0.9+25</f>
        <v>17094.400000000001</v>
      </c>
      <c r="FI12" s="57">
        <f>'BAR BB| Open rates'!FI12*0.87*0.9+25</f>
        <v>16311.4</v>
      </c>
      <c r="FJ12" s="57">
        <f>'BAR BB| Open rates'!FJ12*0.87*0.9+25</f>
        <v>16311.4</v>
      </c>
      <c r="FK12" s="57">
        <f>'BAR BB| Open rates'!FK12*0.87*0.9+25</f>
        <v>16311.4</v>
      </c>
      <c r="FL12" s="57">
        <f>'BAR BB| Open rates'!FL12*0.87*0.9+25</f>
        <v>16311.4</v>
      </c>
      <c r="FM12" s="57">
        <f>'BAR BB| Open rates'!FM12*0.87*0.9+25</f>
        <v>16311.4</v>
      </c>
      <c r="FN12" s="57">
        <f>'BAR BB| Open rates'!FN12*0.87*0.9+25</f>
        <v>17094.400000000001</v>
      </c>
      <c r="FO12" s="57">
        <f>'BAR BB| Open rates'!FO12*0.87*0.9+25</f>
        <v>17094.400000000001</v>
      </c>
      <c r="FP12" s="57">
        <f>'BAR BB| Open rates'!FP12*0.87*0.9+25</f>
        <v>16311.4</v>
      </c>
      <c r="FQ12" s="57">
        <f>'BAR BB| Open rates'!FQ12*0.87*0.9+25</f>
        <v>16311.4</v>
      </c>
      <c r="FR12" s="57">
        <f>'BAR BB| Open rates'!FR12*0.87*0.9+25</f>
        <v>16311.4</v>
      </c>
      <c r="FS12" s="57">
        <f>'BAR BB| Open rates'!FS12*0.87*0.9+25</f>
        <v>16311.4</v>
      </c>
      <c r="FT12" s="57">
        <f>'BAR BB| Open rates'!FT12*0.87*0.9+25</f>
        <v>16311.4</v>
      </c>
      <c r="FU12" s="57">
        <f>'BAR BB| Open rates'!FU12*0.87*0.9+25</f>
        <v>17094.400000000001</v>
      </c>
      <c r="FV12" s="57">
        <f>'BAR BB| Open rates'!FV12*0.87*0.9+25</f>
        <v>17094.400000000001</v>
      </c>
      <c r="FW12" s="57">
        <f>'BAR BB| Open rates'!FW12*0.87*0.9+25</f>
        <v>19991.5</v>
      </c>
      <c r="FX12" s="57">
        <f>'BAR BB| Open rates'!FX12*0.87*0.9+25</f>
        <v>19991.5</v>
      </c>
      <c r="FY12" s="57">
        <f>'BAR BB| Open rates'!FY12*0.87*0.9+25</f>
        <v>19991.5</v>
      </c>
      <c r="FZ12" s="57">
        <f>'BAR BB| Open rates'!FZ12*0.87*0.9+25</f>
        <v>19991.5</v>
      </c>
      <c r="GA12" s="57">
        <f>'BAR BB| Open rates'!GA12*0.87*0.9+25</f>
        <v>19991.5</v>
      </c>
      <c r="GB12" s="57">
        <f>'BAR BB| Open rates'!GB12*0.87*0.9+25</f>
        <v>21714.100000000002</v>
      </c>
      <c r="GC12" s="57">
        <f>'BAR BB| Open rates'!GC12*0.87*0.9+25</f>
        <v>21714.100000000002</v>
      </c>
      <c r="GD12" s="57">
        <f>'BAR BB| Open rates'!GD12*0.87*0.9+25</f>
        <v>21714.100000000002</v>
      </c>
      <c r="GE12" s="57">
        <f>'BAR BB| Open rates'!GE12*0.87*0.9+25</f>
        <v>21714.100000000002</v>
      </c>
    </row>
    <row r="13" spans="1:187" s="36" customFormat="1" ht="12" customHeight="1" x14ac:dyDescent="0.2">
      <c r="A13" s="236" t="s">
        <v>177</v>
      </c>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row>
    <row r="14" spans="1:187" s="36" customFormat="1" ht="12" customHeight="1" x14ac:dyDescent="0.2">
      <c r="A14" s="237">
        <v>1</v>
      </c>
      <c r="B14" s="57">
        <f>'BAR BB| Open rates'!B14*0.87*0.9+25</f>
        <v>30875.200000000001</v>
      </c>
      <c r="C14" s="57">
        <f>'BAR BB| Open rates'!C14*0.87*0.9+25</f>
        <v>30875.200000000001</v>
      </c>
      <c r="D14" s="57">
        <f>'BAR BB| Open rates'!D14*0.87*0.9+25</f>
        <v>28761.100000000002</v>
      </c>
      <c r="E14" s="57">
        <f>'BAR BB| Open rates'!E14*0.87*0.9+25</f>
        <v>28761.100000000002</v>
      </c>
      <c r="F14" s="57">
        <f>'BAR BB| Open rates'!F14*0.87*0.9+25</f>
        <v>27038.5</v>
      </c>
      <c r="G14" s="57">
        <f>'BAR BB| Open rates'!G14*0.87*0.9+25</f>
        <v>28761.100000000002</v>
      </c>
      <c r="H14" s="57">
        <f>'BAR BB| Open rates'!H14*0.87*0.9+25</f>
        <v>28761.100000000002</v>
      </c>
      <c r="I14" s="57">
        <f>'BAR BB| Open rates'!I14*0.87*0.9+25</f>
        <v>30327.100000000002</v>
      </c>
      <c r="J14" s="57">
        <f>'BAR BB| Open rates'!J14*0.87*0.9+25</f>
        <v>30327.100000000002</v>
      </c>
      <c r="K14" s="57">
        <f>'BAR BB| Open rates'!K14*0.87*0.9+25</f>
        <v>28761.100000000002</v>
      </c>
      <c r="L14" s="57">
        <f>'BAR BB| Open rates'!L14*0.87*0.9+25</f>
        <v>28761.100000000002</v>
      </c>
      <c r="M14" s="57">
        <f>'BAR BB| Open rates'!M14*0.87*0.9+25</f>
        <v>28761.100000000002</v>
      </c>
      <c r="N14" s="57">
        <f>'BAR BB| Open rates'!N14*0.87*0.9+25</f>
        <v>28761.100000000002</v>
      </c>
      <c r="O14" s="57">
        <f>'BAR BB| Open rates'!O14*0.87*0.9+25</f>
        <v>28761.100000000002</v>
      </c>
      <c r="P14" s="57">
        <f>'BAR BB| Open rates'!P14*0.87*0.9+25</f>
        <v>30327.100000000002</v>
      </c>
      <c r="Q14" s="57">
        <f>'BAR BB| Open rates'!Q14*0.87*0.9+25</f>
        <v>30327.100000000002</v>
      </c>
      <c r="R14" s="57">
        <f>'BAR BB| Open rates'!R14*0.87*0.9+25</f>
        <v>30327.100000000002</v>
      </c>
      <c r="S14" s="57">
        <f>'BAR BB| Open rates'!S14*0.87*0.9+25</f>
        <v>30327.100000000002</v>
      </c>
      <c r="T14" s="57">
        <f>'BAR BB| Open rates'!T14*0.87*0.9+25</f>
        <v>30327.100000000002</v>
      </c>
      <c r="U14" s="57">
        <f>'BAR BB| Open rates'!U14*0.87*0.9+25</f>
        <v>30327.100000000002</v>
      </c>
      <c r="V14" s="57">
        <f>'BAR BB| Open rates'!V14*0.87*0.9+25</f>
        <v>30327.100000000002</v>
      </c>
      <c r="W14" s="57">
        <f>'BAR BB| Open rates'!W14*0.87*0.9+25</f>
        <v>31893.100000000002</v>
      </c>
      <c r="X14" s="57">
        <f>'BAR BB| Open rates'!X14*0.87*0.9+25</f>
        <v>31893.100000000002</v>
      </c>
      <c r="Y14" s="57">
        <f>'BAR BB| Open rates'!Y14*0.87*0.9+25</f>
        <v>30327.100000000002</v>
      </c>
      <c r="Z14" s="57">
        <f>'BAR BB| Open rates'!Z14*0.87*0.9+25</f>
        <v>30327.100000000002</v>
      </c>
      <c r="AA14" s="57">
        <f>'BAR BB| Open rates'!AA14*0.87*0.9+25</f>
        <v>30327.100000000002</v>
      </c>
      <c r="AB14" s="57">
        <f>'BAR BB| Open rates'!AB14*0.87*0.9+25</f>
        <v>30327.100000000002</v>
      </c>
      <c r="AC14" s="57">
        <f>'BAR BB| Open rates'!AC14*0.87*0.9+25</f>
        <v>30327.100000000002</v>
      </c>
      <c r="AD14" s="57">
        <f>'BAR BB| Open rates'!AD14*0.87*0.9+25</f>
        <v>31893.100000000002</v>
      </c>
      <c r="AE14" s="57">
        <f>'BAR BB| Open rates'!AE14*0.87*0.9+25</f>
        <v>31893.100000000002</v>
      </c>
      <c r="AF14" s="57">
        <f>'BAR BB| Open rates'!AF14*0.87*0.9+25</f>
        <v>30327.100000000002</v>
      </c>
      <c r="AG14" s="57">
        <f>'BAR BB| Open rates'!AG14*0.87*0.9+25</f>
        <v>30327.100000000002</v>
      </c>
      <c r="AH14" s="57">
        <f>'BAR BB| Open rates'!AH14*0.87*0.9+25</f>
        <v>30327.100000000002</v>
      </c>
      <c r="AI14" s="57">
        <f>'BAR BB| Open rates'!AI14*0.87*0.9+25</f>
        <v>30327.100000000002</v>
      </c>
      <c r="AJ14" s="57">
        <f>'BAR BB| Open rates'!AJ14*0.87*0.9+25</f>
        <v>30327.100000000002</v>
      </c>
      <c r="AK14" s="57">
        <f>'BAR BB| Open rates'!AK14*0.87*0.9+25</f>
        <v>31893.100000000002</v>
      </c>
      <c r="AL14" s="57">
        <f>'BAR BB| Open rates'!AL14*0.87*0.9+25</f>
        <v>31893.100000000002</v>
      </c>
      <c r="AM14" s="57">
        <f>'BAR BB| Open rates'!AM14*0.87*0.9+25</f>
        <v>30327.100000000002</v>
      </c>
      <c r="AN14" s="57">
        <f>'BAR BB| Open rates'!AN14*0.87*0.9+25</f>
        <v>30327.100000000002</v>
      </c>
      <c r="AO14" s="57">
        <f>'BAR BB| Open rates'!AO14*0.87*0.9+25</f>
        <v>30327.100000000002</v>
      </c>
      <c r="AP14" s="57">
        <f>'BAR BB| Open rates'!AP14*0.87*0.9+25</f>
        <v>30327.100000000002</v>
      </c>
      <c r="AQ14" s="57">
        <f>'BAR BB| Open rates'!AQ14*0.87*0.9+25</f>
        <v>30327.100000000002</v>
      </c>
      <c r="AR14" s="57">
        <f>'BAR BB| Open rates'!AR14*0.87*0.9+25</f>
        <v>31893.100000000002</v>
      </c>
      <c r="AS14" s="57">
        <f>'BAR BB| Open rates'!AS14*0.87*0.9+25</f>
        <v>31893.100000000002</v>
      </c>
      <c r="AT14" s="57">
        <f>'BAR BB| Open rates'!AT14*0.87*0.9+25</f>
        <v>30327.100000000002</v>
      </c>
      <c r="AU14" s="57">
        <f>'BAR BB| Open rates'!AU14*0.87*0.9+25</f>
        <v>30327.100000000002</v>
      </c>
      <c r="AV14" s="57">
        <f>'BAR BB| Open rates'!AV14*0.87*0.9+25</f>
        <v>30327.100000000002</v>
      </c>
      <c r="AW14" s="57">
        <f>'BAR BB| Open rates'!AW14*0.87*0.9+25</f>
        <v>30327.100000000002</v>
      </c>
      <c r="AX14" s="57">
        <f>'BAR BB| Open rates'!AX14*0.87*0.9+25</f>
        <v>30327.100000000002</v>
      </c>
      <c r="AY14" s="57">
        <f>'BAR BB| Open rates'!AY14*0.87*0.9+25</f>
        <v>31893.100000000002</v>
      </c>
      <c r="AZ14" s="57">
        <f>'BAR BB| Open rates'!AZ14*0.87*0.9+25</f>
        <v>31893.100000000002</v>
      </c>
      <c r="BA14" s="57">
        <f>'BAR BB| Open rates'!BA14*0.87*0.9+25</f>
        <v>30327.100000000002</v>
      </c>
      <c r="BB14" s="57">
        <f>'BAR BB| Open rates'!BB14*0.87*0.9+25</f>
        <v>30327.100000000002</v>
      </c>
      <c r="BC14" s="57">
        <f>'BAR BB| Open rates'!BC14*0.87*0.9+25</f>
        <v>30327.100000000002</v>
      </c>
      <c r="BD14" s="57">
        <f>'BAR BB| Open rates'!BD14*0.87*0.9+25</f>
        <v>30327.100000000002</v>
      </c>
      <c r="BE14" s="57">
        <f>'BAR BB| Open rates'!BE14*0.87*0.9+25</f>
        <v>30327.100000000002</v>
      </c>
      <c r="BF14" s="57">
        <f>'BAR BB| Open rates'!BF14*0.87*0.9+25</f>
        <v>31893.100000000002</v>
      </c>
      <c r="BG14" s="57">
        <f>'BAR BB| Open rates'!BG14*0.87*0.9+25</f>
        <v>31893.100000000002</v>
      </c>
      <c r="BH14" s="57">
        <f>'BAR BB| Open rates'!BH14*0.87*0.9+25</f>
        <v>27821.5</v>
      </c>
      <c r="BI14" s="57">
        <f>'BAR BB| Open rates'!BI14*0.87*0.9+25</f>
        <v>27821.5</v>
      </c>
      <c r="BJ14" s="57">
        <f>'BAR BB| Open rates'!BJ14*0.87*0.9+25</f>
        <v>27821.5</v>
      </c>
      <c r="BK14" s="57">
        <f>'BAR BB| Open rates'!BK14*0.87*0.9+25</f>
        <v>27821.5</v>
      </c>
      <c r="BL14" s="57">
        <f>'BAR BB| Open rates'!BL14*0.87*0.9+25</f>
        <v>27821.5</v>
      </c>
      <c r="BM14" s="57">
        <f>'BAR BB| Open rates'!BM14*0.87*0.9+25</f>
        <v>28761.100000000002</v>
      </c>
      <c r="BN14" s="57">
        <f>'BAR BB| Open rates'!BN14*0.87*0.9+25</f>
        <v>28761.100000000002</v>
      </c>
      <c r="BO14" s="57">
        <f>'BAR BB| Open rates'!BO14*0.87*0.9+25</f>
        <v>27038.5</v>
      </c>
      <c r="BP14" s="57">
        <f>'BAR BB| Open rates'!BP14*0.87*0.9+25</f>
        <v>27038.5</v>
      </c>
      <c r="BQ14" s="57">
        <f>'BAR BB| Open rates'!BQ14*0.87*0.9+25</f>
        <v>28761.100000000002</v>
      </c>
      <c r="BR14" s="57">
        <f>'BAR BB| Open rates'!BR14*0.87*0.9+25</f>
        <v>28761.100000000002</v>
      </c>
      <c r="BS14" s="57">
        <f>'BAR BB| Open rates'!BS14*0.87*0.9+25</f>
        <v>28761.100000000002</v>
      </c>
      <c r="BT14" s="57">
        <f>'BAR BB| Open rates'!BT14*0.87*0.9+25</f>
        <v>28761.100000000002</v>
      </c>
      <c r="BU14" s="57">
        <f>'BAR BB| Open rates'!BU14*0.87*0.9+25</f>
        <v>28761.100000000002</v>
      </c>
      <c r="BV14" s="57">
        <f>'BAR BB| Open rates'!BV14*0.87*0.9+25</f>
        <v>27038.5</v>
      </c>
      <c r="BW14" s="57">
        <f>'BAR BB| Open rates'!BW14*0.87*0.9+25</f>
        <v>27038.5</v>
      </c>
      <c r="BX14" s="57">
        <f>'BAR BB| Open rates'!BX14*0.87*0.9+25</f>
        <v>27038.5</v>
      </c>
      <c r="BY14" s="57">
        <f>'BAR BB| Open rates'!BY14*0.87*0.9+25</f>
        <v>27038.5</v>
      </c>
      <c r="BZ14" s="57">
        <f>'BAR BB| Open rates'!BZ14*0.87*0.9+25</f>
        <v>27038.5</v>
      </c>
      <c r="CA14" s="57">
        <f>'BAR BB| Open rates'!CA14*0.87*0.9+25</f>
        <v>28761.100000000002</v>
      </c>
      <c r="CB14" s="57">
        <f>'BAR BB| Open rates'!CB14*0.87*0.9+25</f>
        <v>28761.100000000002</v>
      </c>
      <c r="CC14" s="57">
        <f>'BAR BB| Open rates'!CC14*0.87*0.9+25</f>
        <v>27038.5</v>
      </c>
      <c r="CD14" s="57">
        <f>'BAR BB| Open rates'!CD14*0.87*0.9+25</f>
        <v>27038.5</v>
      </c>
      <c r="CE14" s="57">
        <f>'BAR BB| Open rates'!CE14*0.87*0.9+25</f>
        <v>27038.5</v>
      </c>
      <c r="CF14" s="57">
        <f>'BAR BB| Open rates'!CF14*0.87*0.9+25</f>
        <v>27038.5</v>
      </c>
      <c r="CG14" s="57">
        <f>'BAR BB| Open rates'!CG14*0.87*0.9+25</f>
        <v>27038.5</v>
      </c>
      <c r="CH14" s="57">
        <f>'BAR BB| Open rates'!CH14*0.87*0.9+25</f>
        <v>28761.100000000002</v>
      </c>
      <c r="CI14" s="57">
        <f>'BAR BB| Open rates'!CI14*0.87*0.9+25</f>
        <v>28761.100000000002</v>
      </c>
      <c r="CJ14" s="57">
        <f>'BAR BB| Open rates'!CJ14*0.87*0.9+25</f>
        <v>27038.5</v>
      </c>
      <c r="CK14" s="57">
        <f>'BAR BB| Open rates'!CK14*0.87*0.9+25</f>
        <v>27038.5</v>
      </c>
      <c r="CL14" s="57">
        <f>'BAR BB| Open rates'!CL14*0.87*0.9+25</f>
        <v>27038.5</v>
      </c>
      <c r="CM14" s="57">
        <f>'BAR BB| Open rates'!CM14*0.87*0.9+25</f>
        <v>27038.5</v>
      </c>
      <c r="CN14" s="57">
        <f>'BAR BB| Open rates'!CN14*0.87*0.9+25</f>
        <v>27038.5</v>
      </c>
      <c r="CO14" s="57">
        <f>'BAR BB| Open rates'!CO14*0.87*0.9+25</f>
        <v>28761.100000000002</v>
      </c>
      <c r="CP14" s="57">
        <f>'BAR BB| Open rates'!CP14*0.87*0.9+25</f>
        <v>28761.100000000002</v>
      </c>
      <c r="CQ14" s="57">
        <f>'BAR BB| Open rates'!CQ14*0.87*0.9+25</f>
        <v>27038.5</v>
      </c>
      <c r="CR14" s="57">
        <f>'BAR BB| Open rates'!CR14*0.87*0.9+25</f>
        <v>27038.5</v>
      </c>
      <c r="CS14" s="57">
        <f>'BAR BB| Open rates'!CS14*0.87*0.9+25</f>
        <v>27038.5</v>
      </c>
      <c r="CT14" s="57">
        <f>'BAR BB| Open rates'!CT14*0.87*0.9+25</f>
        <v>27038.5</v>
      </c>
      <c r="CU14" s="57">
        <f>'BAR BB| Open rates'!CU14*0.87*0.9+25</f>
        <v>24924.400000000001</v>
      </c>
      <c r="CV14" s="57">
        <f>'BAR BB| Open rates'!CV14*0.87*0.9+25</f>
        <v>24924.400000000001</v>
      </c>
      <c r="CW14" s="57">
        <f>'BAR BB| Open rates'!CW14*0.87*0.9+25</f>
        <v>24924.400000000001</v>
      </c>
      <c r="CX14" s="57">
        <f>'BAR BB| Open rates'!CX14*0.87*0.9+25</f>
        <v>23358.400000000001</v>
      </c>
      <c r="CY14" s="57">
        <f>'BAR BB| Open rates'!CY14*0.87*0.9+25</f>
        <v>23358.400000000001</v>
      </c>
      <c r="CZ14" s="57">
        <f>'BAR BB| Open rates'!CZ14*0.87*0.9+25</f>
        <v>23358.400000000001</v>
      </c>
      <c r="DA14" s="57">
        <f>'BAR BB| Open rates'!DA14*0.87*0.9+25</f>
        <v>23358.400000000001</v>
      </c>
      <c r="DB14" s="57">
        <f>'BAR BB| Open rates'!DB14*0.87*0.9+25</f>
        <v>23358.400000000001</v>
      </c>
      <c r="DC14" s="57">
        <f>'BAR BB| Open rates'!DC14*0.87*0.9+25</f>
        <v>24924.400000000001</v>
      </c>
      <c r="DD14" s="57">
        <f>'BAR BB| Open rates'!DD14*0.87*0.9+25</f>
        <v>24924.400000000001</v>
      </c>
      <c r="DE14" s="57">
        <f>'BAR BB| Open rates'!DE14*0.87*0.9+25</f>
        <v>23358.400000000001</v>
      </c>
      <c r="DF14" s="57">
        <f>'BAR BB| Open rates'!DF14*0.87*0.9+25</f>
        <v>23358.400000000001</v>
      </c>
      <c r="DG14" s="57">
        <f>'BAR BB| Open rates'!DG14*0.87*0.9+25</f>
        <v>23358.400000000001</v>
      </c>
      <c r="DH14" s="57">
        <f>'BAR BB| Open rates'!DH14*0.87*0.9+25</f>
        <v>23358.400000000001</v>
      </c>
      <c r="DI14" s="57">
        <f>'BAR BB| Open rates'!DI14*0.87*0.9+25</f>
        <v>23358.400000000001</v>
      </c>
      <c r="DJ14" s="57">
        <f>'BAR BB| Open rates'!DJ14*0.87*0.9+25</f>
        <v>24924.400000000001</v>
      </c>
      <c r="DK14" s="57">
        <f>'BAR BB| Open rates'!DK14*0.87*0.9+25</f>
        <v>24924.400000000001</v>
      </c>
      <c r="DL14" s="57">
        <f>'BAR BB| Open rates'!DL14*0.87*0.9+25</f>
        <v>23358.400000000001</v>
      </c>
      <c r="DM14" s="57">
        <f>'BAR BB| Open rates'!DM14*0.87*0.9+25</f>
        <v>23358.400000000001</v>
      </c>
      <c r="DN14" s="57">
        <f>'BAR BB| Open rates'!DN14*0.87*0.9+25</f>
        <v>23358.400000000001</v>
      </c>
      <c r="DO14" s="57">
        <f>'BAR BB| Open rates'!DO14*0.87*0.9+25</f>
        <v>23358.400000000001</v>
      </c>
      <c r="DP14" s="57">
        <f>'BAR BB| Open rates'!DP14*0.87*0.9+25</f>
        <v>23358.400000000001</v>
      </c>
      <c r="DQ14" s="57">
        <f>'BAR BB| Open rates'!DQ14*0.87*0.9+25</f>
        <v>24924.400000000001</v>
      </c>
      <c r="DR14" s="57">
        <f>'BAR BB| Open rates'!DR14*0.87*0.9+25</f>
        <v>24924.400000000001</v>
      </c>
      <c r="DS14" s="57">
        <f>'BAR BB| Open rates'!DS14*0.87*0.9+25</f>
        <v>23358.400000000001</v>
      </c>
      <c r="DT14" s="57">
        <f>'BAR BB| Open rates'!DT14*0.87*0.9+25</f>
        <v>23358.400000000001</v>
      </c>
      <c r="DU14" s="57">
        <f>'BAR BB| Open rates'!DU14*0.87*0.9+25</f>
        <v>23358.400000000001</v>
      </c>
      <c r="DV14" s="57">
        <f>'BAR BB| Open rates'!DV14*0.87*0.9+25</f>
        <v>23358.400000000001</v>
      </c>
      <c r="DW14" s="57">
        <f>'BAR BB| Open rates'!DW14*0.87*0.9+25</f>
        <v>23358.400000000001</v>
      </c>
      <c r="DX14" s="57">
        <f>'BAR BB| Open rates'!DX14*0.87*0.9+25</f>
        <v>24924.400000000001</v>
      </c>
      <c r="DY14" s="57">
        <f>'BAR BB| Open rates'!DY14*0.87*0.9+25</f>
        <v>24924.400000000001</v>
      </c>
      <c r="DZ14" s="57">
        <f>'BAR BB| Open rates'!DZ14*0.87*0.9+25</f>
        <v>26255.5</v>
      </c>
      <c r="EA14" s="57">
        <f>'BAR BB| Open rates'!EA14*0.87*0.9+25</f>
        <v>26255.5</v>
      </c>
      <c r="EB14" s="57">
        <f>'BAR BB| Open rates'!EB14*0.87*0.9+25</f>
        <v>26255.5</v>
      </c>
      <c r="EC14" s="57">
        <f>'BAR BB| Open rates'!EC14*0.87*0.9+25</f>
        <v>27978.100000000002</v>
      </c>
      <c r="ED14" s="57">
        <f>'BAR BB| Open rates'!ED14*0.87*0.9+25</f>
        <v>27978.100000000002</v>
      </c>
      <c r="EE14" s="57">
        <f>'BAR BB| Open rates'!EE14*0.87*0.9+25</f>
        <v>27978.100000000002</v>
      </c>
      <c r="EF14" s="57">
        <f>'BAR BB| Open rates'!EF14*0.87*0.9+25</f>
        <v>27978.100000000002</v>
      </c>
      <c r="EG14" s="57">
        <f>'BAR BB| Open rates'!EG14*0.87*0.9+25</f>
        <v>22575.4</v>
      </c>
      <c r="EH14" s="57">
        <f>'BAR BB| Open rates'!EH14*0.87*0.9+25</f>
        <v>21009.4</v>
      </c>
      <c r="EI14" s="57">
        <f>'BAR BB| Open rates'!EI14*0.87*0.9+25</f>
        <v>21009.4</v>
      </c>
      <c r="EJ14" s="57">
        <f>'BAR BB| Open rates'!EJ14*0.87*0.9+25</f>
        <v>21009.4</v>
      </c>
      <c r="EK14" s="57">
        <f>'BAR BB| Open rates'!EK14*0.87*0.9+25</f>
        <v>21009.4</v>
      </c>
      <c r="EL14" s="57">
        <f>'BAR BB| Open rates'!EL14*0.87*0.9+25</f>
        <v>21792.400000000001</v>
      </c>
      <c r="EM14" s="57">
        <f>'BAR BB| Open rates'!EM14*0.87*0.9+25</f>
        <v>21792.400000000001</v>
      </c>
      <c r="EN14" s="57">
        <f>'BAR BB| Open rates'!EN14*0.87*0.9+25</f>
        <v>21009.4</v>
      </c>
      <c r="EO14" s="57">
        <f>'BAR BB| Open rates'!EO14*0.87*0.9+25</f>
        <v>21009.4</v>
      </c>
      <c r="EP14" s="57">
        <f>'BAR BB| Open rates'!EP14*0.87*0.9+25</f>
        <v>21009.4</v>
      </c>
      <c r="EQ14" s="57">
        <f>'BAR BB| Open rates'!EQ14*0.87*0.9+25</f>
        <v>21009.4</v>
      </c>
      <c r="ER14" s="57">
        <f>'BAR BB| Open rates'!ER14*0.87*0.9+25</f>
        <v>21009.4</v>
      </c>
      <c r="ES14" s="57">
        <f>'BAR BB| Open rates'!ES14*0.87*0.9+25</f>
        <v>21792.400000000001</v>
      </c>
      <c r="ET14" s="57">
        <f>'BAR BB| Open rates'!ET14*0.87*0.9+25</f>
        <v>21792.400000000001</v>
      </c>
      <c r="EU14" s="57">
        <f>'BAR BB| Open rates'!EU14*0.87*0.9+25</f>
        <v>21009.4</v>
      </c>
      <c r="EV14" s="57">
        <f>'BAR BB| Open rates'!EV14*0.87*0.9+25</f>
        <v>21009.4</v>
      </c>
      <c r="EW14" s="57">
        <f>'BAR BB| Open rates'!EW14*0.87*0.9+25</f>
        <v>21009.4</v>
      </c>
      <c r="EX14" s="57">
        <f>'BAR BB| Open rates'!EX14*0.87*0.9+25</f>
        <v>21009.4</v>
      </c>
      <c r="EY14" s="57">
        <f>'BAR BB| Open rates'!EY14*0.87*0.9+25</f>
        <v>21009.4</v>
      </c>
      <c r="EZ14" s="57">
        <f>'BAR BB| Open rates'!EZ14*0.87*0.9+25</f>
        <v>21792.400000000001</v>
      </c>
      <c r="FA14" s="57">
        <f>'BAR BB| Open rates'!FA14*0.87*0.9+25</f>
        <v>21792.400000000001</v>
      </c>
      <c r="FB14" s="57">
        <f>'BAR BB| Open rates'!FB14*0.87*0.9+25</f>
        <v>21009.4</v>
      </c>
      <c r="FC14" s="57">
        <f>'BAR BB| Open rates'!FC14*0.87*0.9+25</f>
        <v>21009.4</v>
      </c>
      <c r="FD14" s="57">
        <f>'BAR BB| Open rates'!FD14*0.87*0.9+25</f>
        <v>21009.4</v>
      </c>
      <c r="FE14" s="57">
        <f>'BAR BB| Open rates'!FE14*0.87*0.9+25</f>
        <v>21009.4</v>
      </c>
      <c r="FF14" s="57">
        <f>'BAR BB| Open rates'!FF14*0.87*0.9+25</f>
        <v>21009.4</v>
      </c>
      <c r="FG14" s="57">
        <f>'BAR BB| Open rates'!FG14*0.87*0.9+25</f>
        <v>21792.400000000001</v>
      </c>
      <c r="FH14" s="57">
        <f>'BAR BB| Open rates'!FH14*0.87*0.9+25</f>
        <v>21792.400000000001</v>
      </c>
      <c r="FI14" s="57">
        <f>'BAR BB| Open rates'!FI14*0.87*0.9+25</f>
        <v>21009.4</v>
      </c>
      <c r="FJ14" s="57">
        <f>'BAR BB| Open rates'!FJ14*0.87*0.9+25</f>
        <v>21009.4</v>
      </c>
      <c r="FK14" s="57">
        <f>'BAR BB| Open rates'!FK14*0.87*0.9+25</f>
        <v>21009.4</v>
      </c>
      <c r="FL14" s="57">
        <f>'BAR BB| Open rates'!FL14*0.87*0.9+25</f>
        <v>21009.4</v>
      </c>
      <c r="FM14" s="57">
        <f>'BAR BB| Open rates'!FM14*0.87*0.9+25</f>
        <v>21009.4</v>
      </c>
      <c r="FN14" s="57">
        <f>'BAR BB| Open rates'!FN14*0.87*0.9+25</f>
        <v>21792.400000000001</v>
      </c>
      <c r="FO14" s="57">
        <f>'BAR BB| Open rates'!FO14*0.87*0.9+25</f>
        <v>21792.400000000001</v>
      </c>
      <c r="FP14" s="57">
        <f>'BAR BB| Open rates'!FP14*0.87*0.9+25</f>
        <v>21009.4</v>
      </c>
      <c r="FQ14" s="57">
        <f>'BAR BB| Open rates'!FQ14*0.87*0.9+25</f>
        <v>21009.4</v>
      </c>
      <c r="FR14" s="57">
        <f>'BAR BB| Open rates'!FR14*0.87*0.9+25</f>
        <v>21009.4</v>
      </c>
      <c r="FS14" s="57">
        <f>'BAR BB| Open rates'!FS14*0.87*0.9+25</f>
        <v>21009.4</v>
      </c>
      <c r="FT14" s="57">
        <f>'BAR BB| Open rates'!FT14*0.87*0.9+25</f>
        <v>21009.4</v>
      </c>
      <c r="FU14" s="57">
        <f>'BAR BB| Open rates'!FU14*0.87*0.9+25</f>
        <v>21792.400000000001</v>
      </c>
      <c r="FV14" s="57">
        <f>'BAR BB| Open rates'!FV14*0.87*0.9+25</f>
        <v>21792.400000000001</v>
      </c>
      <c r="FW14" s="57">
        <f>'BAR BB| Open rates'!FW14*0.87*0.9+25</f>
        <v>24689.5</v>
      </c>
      <c r="FX14" s="57">
        <f>'BAR BB| Open rates'!FX14*0.87*0.9+25</f>
        <v>24689.5</v>
      </c>
      <c r="FY14" s="57">
        <f>'BAR BB| Open rates'!FY14*0.87*0.9+25</f>
        <v>24689.5</v>
      </c>
      <c r="FZ14" s="57">
        <f>'BAR BB| Open rates'!FZ14*0.87*0.9+25</f>
        <v>24689.5</v>
      </c>
      <c r="GA14" s="57">
        <f>'BAR BB| Open rates'!GA14*0.87*0.9+25</f>
        <v>24689.5</v>
      </c>
      <c r="GB14" s="57">
        <f>'BAR BB| Open rates'!GB14*0.87*0.9+25</f>
        <v>26412.100000000002</v>
      </c>
      <c r="GC14" s="57">
        <f>'BAR BB| Open rates'!GC14*0.87*0.9+25</f>
        <v>26412.100000000002</v>
      </c>
      <c r="GD14" s="57">
        <f>'BAR BB| Open rates'!GD14*0.87*0.9+25</f>
        <v>26412.100000000002</v>
      </c>
      <c r="GE14" s="57">
        <f>'BAR BB| Open rates'!GE14*0.87*0.9+25</f>
        <v>26412.100000000002</v>
      </c>
    </row>
    <row r="15" spans="1:187" s="36" customFormat="1" ht="12" customHeight="1" x14ac:dyDescent="0.2">
      <c r="A15" s="237">
        <v>2</v>
      </c>
      <c r="B15" s="57">
        <f>'BAR BB| Open rates'!B15*0.87*0.9+25</f>
        <v>33224.200000000004</v>
      </c>
      <c r="C15" s="57">
        <f>'BAR BB| Open rates'!C15*0.87*0.9+25</f>
        <v>33224.200000000004</v>
      </c>
      <c r="D15" s="57">
        <f>'BAR BB| Open rates'!D15*0.87*0.9+25</f>
        <v>31110.100000000002</v>
      </c>
      <c r="E15" s="57">
        <f>'BAR BB| Open rates'!E15*0.87*0.9+25</f>
        <v>31110.100000000002</v>
      </c>
      <c r="F15" s="57">
        <f>'BAR BB| Open rates'!F15*0.87*0.9+25</f>
        <v>29387.5</v>
      </c>
      <c r="G15" s="57">
        <f>'BAR BB| Open rates'!G15*0.87*0.9+25</f>
        <v>31110.100000000002</v>
      </c>
      <c r="H15" s="57">
        <f>'BAR BB| Open rates'!H15*0.87*0.9+25</f>
        <v>31110.100000000002</v>
      </c>
      <c r="I15" s="57">
        <f>'BAR BB| Open rates'!I15*0.87*0.9+25</f>
        <v>32676.100000000002</v>
      </c>
      <c r="J15" s="57">
        <f>'BAR BB| Open rates'!J15*0.87*0.9+25</f>
        <v>32676.100000000002</v>
      </c>
      <c r="K15" s="57">
        <f>'BAR BB| Open rates'!K15*0.87*0.9+25</f>
        <v>31110.100000000002</v>
      </c>
      <c r="L15" s="57">
        <f>'BAR BB| Open rates'!L15*0.87*0.9+25</f>
        <v>31110.100000000002</v>
      </c>
      <c r="M15" s="57">
        <f>'BAR BB| Open rates'!M15*0.87*0.9+25</f>
        <v>31110.100000000002</v>
      </c>
      <c r="N15" s="57">
        <f>'BAR BB| Open rates'!N15*0.87*0.9+25</f>
        <v>31110.100000000002</v>
      </c>
      <c r="O15" s="57">
        <f>'BAR BB| Open rates'!O15*0.87*0.9+25</f>
        <v>31110.100000000002</v>
      </c>
      <c r="P15" s="57">
        <f>'BAR BB| Open rates'!P15*0.87*0.9+25</f>
        <v>32676.100000000002</v>
      </c>
      <c r="Q15" s="57">
        <f>'BAR BB| Open rates'!Q15*0.87*0.9+25</f>
        <v>32676.100000000002</v>
      </c>
      <c r="R15" s="57">
        <f>'BAR BB| Open rates'!R15*0.87*0.9+25</f>
        <v>32676.100000000002</v>
      </c>
      <c r="S15" s="57">
        <f>'BAR BB| Open rates'!S15*0.87*0.9+25</f>
        <v>32676.100000000002</v>
      </c>
      <c r="T15" s="57">
        <f>'BAR BB| Open rates'!T15*0.87*0.9+25</f>
        <v>32676.100000000002</v>
      </c>
      <c r="U15" s="57">
        <f>'BAR BB| Open rates'!U15*0.87*0.9+25</f>
        <v>32676.100000000002</v>
      </c>
      <c r="V15" s="57">
        <f>'BAR BB| Open rates'!V15*0.87*0.9+25</f>
        <v>32676.100000000002</v>
      </c>
      <c r="W15" s="57">
        <f>'BAR BB| Open rates'!W15*0.87*0.9+25</f>
        <v>34242.1</v>
      </c>
      <c r="X15" s="57">
        <f>'BAR BB| Open rates'!X15*0.87*0.9+25</f>
        <v>34242.1</v>
      </c>
      <c r="Y15" s="57">
        <f>'BAR BB| Open rates'!Y15*0.87*0.9+25</f>
        <v>32676.100000000002</v>
      </c>
      <c r="Z15" s="57">
        <f>'BAR BB| Open rates'!Z15*0.87*0.9+25</f>
        <v>32676.100000000002</v>
      </c>
      <c r="AA15" s="57">
        <f>'BAR BB| Open rates'!AA15*0.87*0.9+25</f>
        <v>32676.100000000002</v>
      </c>
      <c r="AB15" s="57">
        <f>'BAR BB| Open rates'!AB15*0.87*0.9+25</f>
        <v>32676.100000000002</v>
      </c>
      <c r="AC15" s="57">
        <f>'BAR BB| Open rates'!AC15*0.87*0.9+25</f>
        <v>32676.100000000002</v>
      </c>
      <c r="AD15" s="57">
        <f>'BAR BB| Open rates'!AD15*0.87*0.9+25</f>
        <v>34242.1</v>
      </c>
      <c r="AE15" s="57">
        <f>'BAR BB| Open rates'!AE15*0.87*0.9+25</f>
        <v>34242.1</v>
      </c>
      <c r="AF15" s="57">
        <f>'BAR BB| Open rates'!AF15*0.87*0.9+25</f>
        <v>32676.100000000002</v>
      </c>
      <c r="AG15" s="57">
        <f>'BAR BB| Open rates'!AG15*0.87*0.9+25</f>
        <v>32676.100000000002</v>
      </c>
      <c r="AH15" s="57">
        <f>'BAR BB| Open rates'!AH15*0.87*0.9+25</f>
        <v>32676.100000000002</v>
      </c>
      <c r="AI15" s="57">
        <f>'BAR BB| Open rates'!AI15*0.87*0.9+25</f>
        <v>32676.100000000002</v>
      </c>
      <c r="AJ15" s="57">
        <f>'BAR BB| Open rates'!AJ15*0.87*0.9+25</f>
        <v>32676.100000000002</v>
      </c>
      <c r="AK15" s="57">
        <f>'BAR BB| Open rates'!AK15*0.87*0.9+25</f>
        <v>34242.1</v>
      </c>
      <c r="AL15" s="57">
        <f>'BAR BB| Open rates'!AL15*0.87*0.9+25</f>
        <v>34242.1</v>
      </c>
      <c r="AM15" s="57">
        <f>'BAR BB| Open rates'!AM15*0.87*0.9+25</f>
        <v>32676.100000000002</v>
      </c>
      <c r="AN15" s="57">
        <f>'BAR BB| Open rates'!AN15*0.87*0.9+25</f>
        <v>32676.100000000002</v>
      </c>
      <c r="AO15" s="57">
        <f>'BAR BB| Open rates'!AO15*0.87*0.9+25</f>
        <v>32676.100000000002</v>
      </c>
      <c r="AP15" s="57">
        <f>'BAR BB| Open rates'!AP15*0.87*0.9+25</f>
        <v>32676.100000000002</v>
      </c>
      <c r="AQ15" s="57">
        <f>'BAR BB| Open rates'!AQ15*0.87*0.9+25</f>
        <v>32676.100000000002</v>
      </c>
      <c r="AR15" s="57">
        <f>'BAR BB| Open rates'!AR15*0.87*0.9+25</f>
        <v>34242.1</v>
      </c>
      <c r="AS15" s="57">
        <f>'BAR BB| Open rates'!AS15*0.87*0.9+25</f>
        <v>34242.1</v>
      </c>
      <c r="AT15" s="57">
        <f>'BAR BB| Open rates'!AT15*0.87*0.9+25</f>
        <v>32676.100000000002</v>
      </c>
      <c r="AU15" s="57">
        <f>'BAR BB| Open rates'!AU15*0.87*0.9+25</f>
        <v>32676.100000000002</v>
      </c>
      <c r="AV15" s="57">
        <f>'BAR BB| Open rates'!AV15*0.87*0.9+25</f>
        <v>32676.100000000002</v>
      </c>
      <c r="AW15" s="57">
        <f>'BAR BB| Open rates'!AW15*0.87*0.9+25</f>
        <v>32676.100000000002</v>
      </c>
      <c r="AX15" s="57">
        <f>'BAR BB| Open rates'!AX15*0.87*0.9+25</f>
        <v>32676.100000000002</v>
      </c>
      <c r="AY15" s="57">
        <f>'BAR BB| Open rates'!AY15*0.87*0.9+25</f>
        <v>34242.1</v>
      </c>
      <c r="AZ15" s="57">
        <f>'BAR BB| Open rates'!AZ15*0.87*0.9+25</f>
        <v>34242.1</v>
      </c>
      <c r="BA15" s="57">
        <f>'BAR BB| Open rates'!BA15*0.87*0.9+25</f>
        <v>32676.100000000002</v>
      </c>
      <c r="BB15" s="57">
        <f>'BAR BB| Open rates'!BB15*0.87*0.9+25</f>
        <v>32676.100000000002</v>
      </c>
      <c r="BC15" s="57">
        <f>'BAR BB| Open rates'!BC15*0.87*0.9+25</f>
        <v>32676.100000000002</v>
      </c>
      <c r="BD15" s="57">
        <f>'BAR BB| Open rates'!BD15*0.87*0.9+25</f>
        <v>32676.100000000002</v>
      </c>
      <c r="BE15" s="57">
        <f>'BAR BB| Open rates'!BE15*0.87*0.9+25</f>
        <v>32676.100000000002</v>
      </c>
      <c r="BF15" s="57">
        <f>'BAR BB| Open rates'!BF15*0.87*0.9+25</f>
        <v>34242.1</v>
      </c>
      <c r="BG15" s="57">
        <f>'BAR BB| Open rates'!BG15*0.87*0.9+25</f>
        <v>34242.1</v>
      </c>
      <c r="BH15" s="57">
        <f>'BAR BB| Open rates'!BH15*0.87*0.9+25</f>
        <v>30170.5</v>
      </c>
      <c r="BI15" s="57">
        <f>'BAR BB| Open rates'!BI15*0.87*0.9+25</f>
        <v>30170.5</v>
      </c>
      <c r="BJ15" s="57">
        <f>'BAR BB| Open rates'!BJ15*0.87*0.9+25</f>
        <v>30170.5</v>
      </c>
      <c r="BK15" s="57">
        <f>'BAR BB| Open rates'!BK15*0.87*0.9+25</f>
        <v>30170.5</v>
      </c>
      <c r="BL15" s="57">
        <f>'BAR BB| Open rates'!BL15*0.87*0.9+25</f>
        <v>30170.5</v>
      </c>
      <c r="BM15" s="57">
        <f>'BAR BB| Open rates'!BM15*0.87*0.9+25</f>
        <v>31110.100000000002</v>
      </c>
      <c r="BN15" s="57">
        <f>'BAR BB| Open rates'!BN15*0.87*0.9+25</f>
        <v>31110.100000000002</v>
      </c>
      <c r="BO15" s="57">
        <f>'BAR BB| Open rates'!BO15*0.87*0.9+25</f>
        <v>29387.5</v>
      </c>
      <c r="BP15" s="57">
        <f>'BAR BB| Open rates'!BP15*0.87*0.9+25</f>
        <v>29387.5</v>
      </c>
      <c r="BQ15" s="57">
        <f>'BAR BB| Open rates'!BQ15*0.87*0.9+25</f>
        <v>31110.100000000002</v>
      </c>
      <c r="BR15" s="57">
        <f>'BAR BB| Open rates'!BR15*0.87*0.9+25</f>
        <v>31110.100000000002</v>
      </c>
      <c r="BS15" s="57">
        <f>'BAR BB| Open rates'!BS15*0.87*0.9+25</f>
        <v>31110.100000000002</v>
      </c>
      <c r="BT15" s="57">
        <f>'BAR BB| Open rates'!BT15*0.87*0.9+25</f>
        <v>31110.100000000002</v>
      </c>
      <c r="BU15" s="57">
        <f>'BAR BB| Open rates'!BU15*0.87*0.9+25</f>
        <v>31110.100000000002</v>
      </c>
      <c r="BV15" s="57">
        <f>'BAR BB| Open rates'!BV15*0.87*0.9+25</f>
        <v>29387.5</v>
      </c>
      <c r="BW15" s="57">
        <f>'BAR BB| Open rates'!BW15*0.87*0.9+25</f>
        <v>29387.5</v>
      </c>
      <c r="BX15" s="57">
        <f>'BAR BB| Open rates'!BX15*0.87*0.9+25</f>
        <v>29387.5</v>
      </c>
      <c r="BY15" s="57">
        <f>'BAR BB| Open rates'!BY15*0.87*0.9+25</f>
        <v>29387.5</v>
      </c>
      <c r="BZ15" s="57">
        <f>'BAR BB| Open rates'!BZ15*0.87*0.9+25</f>
        <v>29387.5</v>
      </c>
      <c r="CA15" s="57">
        <f>'BAR BB| Open rates'!CA15*0.87*0.9+25</f>
        <v>31110.100000000002</v>
      </c>
      <c r="CB15" s="57">
        <f>'BAR BB| Open rates'!CB15*0.87*0.9+25</f>
        <v>31110.100000000002</v>
      </c>
      <c r="CC15" s="57">
        <f>'BAR BB| Open rates'!CC15*0.87*0.9+25</f>
        <v>29387.5</v>
      </c>
      <c r="CD15" s="57">
        <f>'BAR BB| Open rates'!CD15*0.87*0.9+25</f>
        <v>29387.5</v>
      </c>
      <c r="CE15" s="57">
        <f>'BAR BB| Open rates'!CE15*0.87*0.9+25</f>
        <v>29387.5</v>
      </c>
      <c r="CF15" s="57">
        <f>'BAR BB| Open rates'!CF15*0.87*0.9+25</f>
        <v>29387.5</v>
      </c>
      <c r="CG15" s="57">
        <f>'BAR BB| Open rates'!CG15*0.87*0.9+25</f>
        <v>29387.5</v>
      </c>
      <c r="CH15" s="57">
        <f>'BAR BB| Open rates'!CH15*0.87*0.9+25</f>
        <v>31110.100000000002</v>
      </c>
      <c r="CI15" s="57">
        <f>'BAR BB| Open rates'!CI15*0.87*0.9+25</f>
        <v>31110.100000000002</v>
      </c>
      <c r="CJ15" s="57">
        <f>'BAR BB| Open rates'!CJ15*0.87*0.9+25</f>
        <v>29387.5</v>
      </c>
      <c r="CK15" s="57">
        <f>'BAR BB| Open rates'!CK15*0.87*0.9+25</f>
        <v>29387.5</v>
      </c>
      <c r="CL15" s="57">
        <f>'BAR BB| Open rates'!CL15*0.87*0.9+25</f>
        <v>29387.5</v>
      </c>
      <c r="CM15" s="57">
        <f>'BAR BB| Open rates'!CM15*0.87*0.9+25</f>
        <v>29387.5</v>
      </c>
      <c r="CN15" s="57">
        <f>'BAR BB| Open rates'!CN15*0.87*0.9+25</f>
        <v>29387.5</v>
      </c>
      <c r="CO15" s="57">
        <f>'BAR BB| Open rates'!CO15*0.87*0.9+25</f>
        <v>31110.100000000002</v>
      </c>
      <c r="CP15" s="57">
        <f>'BAR BB| Open rates'!CP15*0.87*0.9+25</f>
        <v>31110.100000000002</v>
      </c>
      <c r="CQ15" s="57">
        <f>'BAR BB| Open rates'!CQ15*0.87*0.9+25</f>
        <v>29387.5</v>
      </c>
      <c r="CR15" s="57">
        <f>'BAR BB| Open rates'!CR15*0.87*0.9+25</f>
        <v>29387.5</v>
      </c>
      <c r="CS15" s="57">
        <f>'BAR BB| Open rates'!CS15*0.87*0.9+25</f>
        <v>29387.5</v>
      </c>
      <c r="CT15" s="57">
        <f>'BAR BB| Open rates'!CT15*0.87*0.9+25</f>
        <v>29387.5</v>
      </c>
      <c r="CU15" s="57">
        <f>'BAR BB| Open rates'!CU15*0.87*0.9+25</f>
        <v>27273.4</v>
      </c>
      <c r="CV15" s="57">
        <f>'BAR BB| Open rates'!CV15*0.87*0.9+25</f>
        <v>27273.4</v>
      </c>
      <c r="CW15" s="57">
        <f>'BAR BB| Open rates'!CW15*0.87*0.9+25</f>
        <v>27273.4</v>
      </c>
      <c r="CX15" s="57">
        <f>'BAR BB| Open rates'!CX15*0.87*0.9+25</f>
        <v>25707.4</v>
      </c>
      <c r="CY15" s="57">
        <f>'BAR BB| Open rates'!CY15*0.87*0.9+25</f>
        <v>25707.4</v>
      </c>
      <c r="CZ15" s="57">
        <f>'BAR BB| Open rates'!CZ15*0.87*0.9+25</f>
        <v>25707.4</v>
      </c>
      <c r="DA15" s="57">
        <f>'BAR BB| Open rates'!DA15*0.87*0.9+25</f>
        <v>25707.4</v>
      </c>
      <c r="DB15" s="57">
        <f>'BAR BB| Open rates'!DB15*0.87*0.9+25</f>
        <v>25707.4</v>
      </c>
      <c r="DC15" s="57">
        <f>'BAR BB| Open rates'!DC15*0.87*0.9+25</f>
        <v>27273.4</v>
      </c>
      <c r="DD15" s="57">
        <f>'BAR BB| Open rates'!DD15*0.87*0.9+25</f>
        <v>27273.4</v>
      </c>
      <c r="DE15" s="57">
        <f>'BAR BB| Open rates'!DE15*0.87*0.9+25</f>
        <v>25707.4</v>
      </c>
      <c r="DF15" s="57">
        <f>'BAR BB| Open rates'!DF15*0.87*0.9+25</f>
        <v>25707.4</v>
      </c>
      <c r="DG15" s="57">
        <f>'BAR BB| Open rates'!DG15*0.87*0.9+25</f>
        <v>25707.4</v>
      </c>
      <c r="DH15" s="57">
        <f>'BAR BB| Open rates'!DH15*0.87*0.9+25</f>
        <v>25707.4</v>
      </c>
      <c r="DI15" s="57">
        <f>'BAR BB| Open rates'!DI15*0.87*0.9+25</f>
        <v>25707.4</v>
      </c>
      <c r="DJ15" s="57">
        <f>'BAR BB| Open rates'!DJ15*0.87*0.9+25</f>
        <v>27273.4</v>
      </c>
      <c r="DK15" s="57">
        <f>'BAR BB| Open rates'!DK15*0.87*0.9+25</f>
        <v>27273.4</v>
      </c>
      <c r="DL15" s="57">
        <f>'BAR BB| Open rates'!DL15*0.87*0.9+25</f>
        <v>25707.4</v>
      </c>
      <c r="DM15" s="57">
        <f>'BAR BB| Open rates'!DM15*0.87*0.9+25</f>
        <v>25707.4</v>
      </c>
      <c r="DN15" s="57">
        <f>'BAR BB| Open rates'!DN15*0.87*0.9+25</f>
        <v>25707.4</v>
      </c>
      <c r="DO15" s="57">
        <f>'BAR BB| Open rates'!DO15*0.87*0.9+25</f>
        <v>25707.4</v>
      </c>
      <c r="DP15" s="57">
        <f>'BAR BB| Open rates'!DP15*0.87*0.9+25</f>
        <v>25707.4</v>
      </c>
      <c r="DQ15" s="57">
        <f>'BAR BB| Open rates'!DQ15*0.87*0.9+25</f>
        <v>27273.4</v>
      </c>
      <c r="DR15" s="57">
        <f>'BAR BB| Open rates'!DR15*0.87*0.9+25</f>
        <v>27273.4</v>
      </c>
      <c r="DS15" s="57">
        <f>'BAR BB| Open rates'!DS15*0.87*0.9+25</f>
        <v>25707.4</v>
      </c>
      <c r="DT15" s="57">
        <f>'BAR BB| Open rates'!DT15*0.87*0.9+25</f>
        <v>25707.4</v>
      </c>
      <c r="DU15" s="57">
        <f>'BAR BB| Open rates'!DU15*0.87*0.9+25</f>
        <v>25707.4</v>
      </c>
      <c r="DV15" s="57">
        <f>'BAR BB| Open rates'!DV15*0.87*0.9+25</f>
        <v>25707.4</v>
      </c>
      <c r="DW15" s="57">
        <f>'BAR BB| Open rates'!DW15*0.87*0.9+25</f>
        <v>25707.4</v>
      </c>
      <c r="DX15" s="57">
        <f>'BAR BB| Open rates'!DX15*0.87*0.9+25</f>
        <v>27273.4</v>
      </c>
      <c r="DY15" s="57">
        <f>'BAR BB| Open rates'!DY15*0.87*0.9+25</f>
        <v>27273.4</v>
      </c>
      <c r="DZ15" s="57">
        <f>'BAR BB| Open rates'!DZ15*0.87*0.9+25</f>
        <v>28604.5</v>
      </c>
      <c r="EA15" s="57">
        <f>'BAR BB| Open rates'!EA15*0.87*0.9+25</f>
        <v>28604.5</v>
      </c>
      <c r="EB15" s="57">
        <f>'BAR BB| Open rates'!EB15*0.87*0.9+25</f>
        <v>28604.5</v>
      </c>
      <c r="EC15" s="57">
        <f>'BAR BB| Open rates'!EC15*0.87*0.9+25</f>
        <v>30327.100000000002</v>
      </c>
      <c r="ED15" s="57">
        <f>'BAR BB| Open rates'!ED15*0.87*0.9+25</f>
        <v>30327.100000000002</v>
      </c>
      <c r="EE15" s="57">
        <f>'BAR BB| Open rates'!EE15*0.87*0.9+25</f>
        <v>30327.100000000002</v>
      </c>
      <c r="EF15" s="57">
        <f>'BAR BB| Open rates'!EF15*0.87*0.9+25</f>
        <v>30327.100000000002</v>
      </c>
      <c r="EG15" s="57">
        <f>'BAR BB| Open rates'!EG15*0.87*0.9+25</f>
        <v>24924.400000000001</v>
      </c>
      <c r="EH15" s="57">
        <f>'BAR BB| Open rates'!EH15*0.87*0.9+25</f>
        <v>23358.400000000001</v>
      </c>
      <c r="EI15" s="57">
        <f>'BAR BB| Open rates'!EI15*0.87*0.9+25</f>
        <v>23358.400000000001</v>
      </c>
      <c r="EJ15" s="57">
        <f>'BAR BB| Open rates'!EJ15*0.87*0.9+25</f>
        <v>23358.400000000001</v>
      </c>
      <c r="EK15" s="57">
        <f>'BAR BB| Open rates'!EK15*0.87*0.9+25</f>
        <v>23358.400000000001</v>
      </c>
      <c r="EL15" s="57">
        <f>'BAR BB| Open rates'!EL15*0.87*0.9+25</f>
        <v>24141.4</v>
      </c>
      <c r="EM15" s="57">
        <f>'BAR BB| Open rates'!EM15*0.87*0.9+25</f>
        <v>24141.4</v>
      </c>
      <c r="EN15" s="57">
        <f>'BAR BB| Open rates'!EN15*0.87*0.9+25</f>
        <v>23358.400000000001</v>
      </c>
      <c r="EO15" s="57">
        <f>'BAR BB| Open rates'!EO15*0.87*0.9+25</f>
        <v>23358.400000000001</v>
      </c>
      <c r="EP15" s="57">
        <f>'BAR BB| Open rates'!EP15*0.87*0.9+25</f>
        <v>23358.400000000001</v>
      </c>
      <c r="EQ15" s="57">
        <f>'BAR BB| Open rates'!EQ15*0.87*0.9+25</f>
        <v>23358.400000000001</v>
      </c>
      <c r="ER15" s="57">
        <f>'BAR BB| Open rates'!ER15*0.87*0.9+25</f>
        <v>23358.400000000001</v>
      </c>
      <c r="ES15" s="57">
        <f>'BAR BB| Open rates'!ES15*0.87*0.9+25</f>
        <v>24141.4</v>
      </c>
      <c r="ET15" s="57">
        <f>'BAR BB| Open rates'!ET15*0.87*0.9+25</f>
        <v>24141.4</v>
      </c>
      <c r="EU15" s="57">
        <f>'BAR BB| Open rates'!EU15*0.87*0.9+25</f>
        <v>23358.400000000001</v>
      </c>
      <c r="EV15" s="57">
        <f>'BAR BB| Open rates'!EV15*0.87*0.9+25</f>
        <v>23358.400000000001</v>
      </c>
      <c r="EW15" s="57">
        <f>'BAR BB| Open rates'!EW15*0.87*0.9+25</f>
        <v>23358.400000000001</v>
      </c>
      <c r="EX15" s="57">
        <f>'BAR BB| Open rates'!EX15*0.87*0.9+25</f>
        <v>23358.400000000001</v>
      </c>
      <c r="EY15" s="57">
        <f>'BAR BB| Open rates'!EY15*0.87*0.9+25</f>
        <v>23358.400000000001</v>
      </c>
      <c r="EZ15" s="57">
        <f>'BAR BB| Open rates'!EZ15*0.87*0.9+25</f>
        <v>24141.4</v>
      </c>
      <c r="FA15" s="57">
        <f>'BAR BB| Open rates'!FA15*0.87*0.9+25</f>
        <v>24141.4</v>
      </c>
      <c r="FB15" s="57">
        <f>'BAR BB| Open rates'!FB15*0.87*0.9+25</f>
        <v>23358.400000000001</v>
      </c>
      <c r="FC15" s="57">
        <f>'BAR BB| Open rates'!FC15*0.87*0.9+25</f>
        <v>23358.400000000001</v>
      </c>
      <c r="FD15" s="57">
        <f>'BAR BB| Open rates'!FD15*0.87*0.9+25</f>
        <v>23358.400000000001</v>
      </c>
      <c r="FE15" s="57">
        <f>'BAR BB| Open rates'!FE15*0.87*0.9+25</f>
        <v>23358.400000000001</v>
      </c>
      <c r="FF15" s="57">
        <f>'BAR BB| Open rates'!FF15*0.87*0.9+25</f>
        <v>23358.400000000001</v>
      </c>
      <c r="FG15" s="57">
        <f>'BAR BB| Open rates'!FG15*0.87*0.9+25</f>
        <v>24141.4</v>
      </c>
      <c r="FH15" s="57">
        <f>'BAR BB| Open rates'!FH15*0.87*0.9+25</f>
        <v>24141.4</v>
      </c>
      <c r="FI15" s="57">
        <f>'BAR BB| Open rates'!FI15*0.87*0.9+25</f>
        <v>23358.400000000001</v>
      </c>
      <c r="FJ15" s="57">
        <f>'BAR BB| Open rates'!FJ15*0.87*0.9+25</f>
        <v>23358.400000000001</v>
      </c>
      <c r="FK15" s="57">
        <f>'BAR BB| Open rates'!FK15*0.87*0.9+25</f>
        <v>23358.400000000001</v>
      </c>
      <c r="FL15" s="57">
        <f>'BAR BB| Open rates'!FL15*0.87*0.9+25</f>
        <v>23358.400000000001</v>
      </c>
      <c r="FM15" s="57">
        <f>'BAR BB| Open rates'!FM15*0.87*0.9+25</f>
        <v>23358.400000000001</v>
      </c>
      <c r="FN15" s="57">
        <f>'BAR BB| Open rates'!FN15*0.87*0.9+25</f>
        <v>24141.4</v>
      </c>
      <c r="FO15" s="57">
        <f>'BAR BB| Open rates'!FO15*0.87*0.9+25</f>
        <v>24141.4</v>
      </c>
      <c r="FP15" s="57">
        <f>'BAR BB| Open rates'!FP15*0.87*0.9+25</f>
        <v>23358.400000000001</v>
      </c>
      <c r="FQ15" s="57">
        <f>'BAR BB| Open rates'!FQ15*0.87*0.9+25</f>
        <v>23358.400000000001</v>
      </c>
      <c r="FR15" s="57">
        <f>'BAR BB| Open rates'!FR15*0.87*0.9+25</f>
        <v>23358.400000000001</v>
      </c>
      <c r="FS15" s="57">
        <f>'BAR BB| Open rates'!FS15*0.87*0.9+25</f>
        <v>23358.400000000001</v>
      </c>
      <c r="FT15" s="57">
        <f>'BAR BB| Open rates'!FT15*0.87*0.9+25</f>
        <v>23358.400000000001</v>
      </c>
      <c r="FU15" s="57">
        <f>'BAR BB| Open rates'!FU15*0.87*0.9+25</f>
        <v>24141.4</v>
      </c>
      <c r="FV15" s="57">
        <f>'BAR BB| Open rates'!FV15*0.87*0.9+25</f>
        <v>24141.4</v>
      </c>
      <c r="FW15" s="57">
        <f>'BAR BB| Open rates'!FW15*0.87*0.9+25</f>
        <v>27038.5</v>
      </c>
      <c r="FX15" s="57">
        <f>'BAR BB| Open rates'!FX15*0.87*0.9+25</f>
        <v>27038.5</v>
      </c>
      <c r="FY15" s="57">
        <f>'BAR BB| Open rates'!FY15*0.87*0.9+25</f>
        <v>27038.5</v>
      </c>
      <c r="FZ15" s="57">
        <f>'BAR BB| Open rates'!FZ15*0.87*0.9+25</f>
        <v>27038.5</v>
      </c>
      <c r="GA15" s="57">
        <f>'BAR BB| Open rates'!GA15*0.87*0.9+25</f>
        <v>27038.5</v>
      </c>
      <c r="GB15" s="57">
        <f>'BAR BB| Open rates'!GB15*0.87*0.9+25</f>
        <v>28761.100000000002</v>
      </c>
      <c r="GC15" s="57">
        <f>'BAR BB| Open rates'!GC15*0.87*0.9+25</f>
        <v>28761.100000000002</v>
      </c>
      <c r="GD15" s="57">
        <f>'BAR BB| Open rates'!GD15*0.87*0.9+25</f>
        <v>28761.100000000002</v>
      </c>
      <c r="GE15" s="57">
        <f>'BAR BB| Open rates'!GE15*0.87*0.9+25</f>
        <v>28761.100000000002</v>
      </c>
    </row>
    <row r="16" spans="1:187" s="36" customFormat="1" ht="12" customHeight="1" x14ac:dyDescent="0.2">
      <c r="A16" s="236" t="s">
        <v>178</v>
      </c>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row>
    <row r="17" spans="1:187" s="36" customFormat="1" ht="12" customHeight="1" x14ac:dyDescent="0.2">
      <c r="A17" s="237">
        <v>1</v>
      </c>
      <c r="B17" s="57">
        <f>'BAR BB| Open rates'!B17*0.87*0.9+25</f>
        <v>31658.2</v>
      </c>
      <c r="C17" s="57">
        <f>'BAR BB| Open rates'!C17*0.87*0.9+25</f>
        <v>31658.2</v>
      </c>
      <c r="D17" s="57">
        <f>'BAR BB| Open rates'!D17*0.87*0.9+25</f>
        <v>29544.100000000002</v>
      </c>
      <c r="E17" s="57">
        <f>'BAR BB| Open rates'!E17*0.87*0.9+25</f>
        <v>29544.100000000002</v>
      </c>
      <c r="F17" s="57">
        <f>'BAR BB| Open rates'!F17*0.87*0.9+25</f>
        <v>27821.5</v>
      </c>
      <c r="G17" s="57">
        <f>'BAR BB| Open rates'!G17*0.87*0.9+25</f>
        <v>29544.100000000002</v>
      </c>
      <c r="H17" s="57">
        <f>'BAR BB| Open rates'!H17*0.87*0.9+25</f>
        <v>29544.100000000002</v>
      </c>
      <c r="I17" s="57">
        <f>'BAR BB| Open rates'!I17*0.87*0.9+25</f>
        <v>31110.100000000002</v>
      </c>
      <c r="J17" s="57">
        <f>'BAR BB| Open rates'!J17*0.87*0.9+25</f>
        <v>31110.100000000002</v>
      </c>
      <c r="K17" s="57">
        <f>'BAR BB| Open rates'!K17*0.87*0.9+25</f>
        <v>29544.100000000002</v>
      </c>
      <c r="L17" s="57">
        <f>'BAR BB| Open rates'!L17*0.87*0.9+25</f>
        <v>29544.100000000002</v>
      </c>
      <c r="M17" s="57">
        <f>'BAR BB| Open rates'!M17*0.87*0.9+25</f>
        <v>29544.100000000002</v>
      </c>
      <c r="N17" s="57">
        <f>'BAR BB| Open rates'!N17*0.87*0.9+25</f>
        <v>29544.100000000002</v>
      </c>
      <c r="O17" s="57">
        <f>'BAR BB| Open rates'!O17*0.87*0.9+25</f>
        <v>29544.100000000002</v>
      </c>
      <c r="P17" s="57">
        <f>'BAR BB| Open rates'!P17*0.87*0.9+25</f>
        <v>31110.100000000002</v>
      </c>
      <c r="Q17" s="57">
        <f>'BAR BB| Open rates'!Q17*0.87*0.9+25</f>
        <v>31110.100000000002</v>
      </c>
      <c r="R17" s="57">
        <f>'BAR BB| Open rates'!R17*0.87*0.9+25</f>
        <v>31110.100000000002</v>
      </c>
      <c r="S17" s="57">
        <f>'BAR BB| Open rates'!S17*0.87*0.9+25</f>
        <v>31110.100000000002</v>
      </c>
      <c r="T17" s="57">
        <f>'BAR BB| Open rates'!T17*0.87*0.9+25</f>
        <v>31110.100000000002</v>
      </c>
      <c r="U17" s="57">
        <f>'BAR BB| Open rates'!U17*0.87*0.9+25</f>
        <v>31110.100000000002</v>
      </c>
      <c r="V17" s="57">
        <f>'BAR BB| Open rates'!V17*0.87*0.9+25</f>
        <v>31110.100000000002</v>
      </c>
      <c r="W17" s="57">
        <f>'BAR BB| Open rates'!W17*0.87*0.9+25</f>
        <v>32676.100000000002</v>
      </c>
      <c r="X17" s="57">
        <f>'BAR BB| Open rates'!X17*0.87*0.9+25</f>
        <v>32676.100000000002</v>
      </c>
      <c r="Y17" s="57">
        <f>'BAR BB| Open rates'!Y17*0.87*0.9+25</f>
        <v>31110.100000000002</v>
      </c>
      <c r="Z17" s="57">
        <f>'BAR BB| Open rates'!Z17*0.87*0.9+25</f>
        <v>31110.100000000002</v>
      </c>
      <c r="AA17" s="57">
        <f>'BAR BB| Open rates'!AA17*0.87*0.9+25</f>
        <v>31110.100000000002</v>
      </c>
      <c r="AB17" s="57">
        <f>'BAR BB| Open rates'!AB17*0.87*0.9+25</f>
        <v>31110.100000000002</v>
      </c>
      <c r="AC17" s="57">
        <f>'BAR BB| Open rates'!AC17*0.87*0.9+25</f>
        <v>31110.100000000002</v>
      </c>
      <c r="AD17" s="57">
        <f>'BAR BB| Open rates'!AD17*0.87*0.9+25</f>
        <v>32676.100000000002</v>
      </c>
      <c r="AE17" s="57">
        <f>'BAR BB| Open rates'!AE17*0.87*0.9+25</f>
        <v>32676.100000000002</v>
      </c>
      <c r="AF17" s="57">
        <f>'BAR BB| Open rates'!AF17*0.87*0.9+25</f>
        <v>31110.100000000002</v>
      </c>
      <c r="AG17" s="57">
        <f>'BAR BB| Open rates'!AG17*0.87*0.9+25</f>
        <v>31110.100000000002</v>
      </c>
      <c r="AH17" s="57">
        <f>'BAR BB| Open rates'!AH17*0.87*0.9+25</f>
        <v>31110.100000000002</v>
      </c>
      <c r="AI17" s="57">
        <f>'BAR BB| Open rates'!AI17*0.87*0.9+25</f>
        <v>31110.100000000002</v>
      </c>
      <c r="AJ17" s="57">
        <f>'BAR BB| Open rates'!AJ17*0.87*0.9+25</f>
        <v>31110.100000000002</v>
      </c>
      <c r="AK17" s="57">
        <f>'BAR BB| Open rates'!AK17*0.87*0.9+25</f>
        <v>32676.100000000002</v>
      </c>
      <c r="AL17" s="57">
        <f>'BAR BB| Open rates'!AL17*0.87*0.9+25</f>
        <v>32676.100000000002</v>
      </c>
      <c r="AM17" s="57">
        <f>'BAR BB| Open rates'!AM17*0.87*0.9+25</f>
        <v>31110.100000000002</v>
      </c>
      <c r="AN17" s="57">
        <f>'BAR BB| Open rates'!AN17*0.87*0.9+25</f>
        <v>31110.100000000002</v>
      </c>
      <c r="AO17" s="57">
        <f>'BAR BB| Open rates'!AO17*0.87*0.9+25</f>
        <v>31110.100000000002</v>
      </c>
      <c r="AP17" s="57">
        <f>'BAR BB| Open rates'!AP17*0.87*0.9+25</f>
        <v>31110.100000000002</v>
      </c>
      <c r="AQ17" s="57">
        <f>'BAR BB| Open rates'!AQ17*0.87*0.9+25</f>
        <v>31110.100000000002</v>
      </c>
      <c r="AR17" s="57">
        <f>'BAR BB| Open rates'!AR17*0.87*0.9+25</f>
        <v>32676.100000000002</v>
      </c>
      <c r="AS17" s="57">
        <f>'BAR BB| Open rates'!AS17*0.87*0.9+25</f>
        <v>32676.100000000002</v>
      </c>
      <c r="AT17" s="57">
        <f>'BAR BB| Open rates'!AT17*0.87*0.9+25</f>
        <v>31110.100000000002</v>
      </c>
      <c r="AU17" s="57">
        <f>'BAR BB| Open rates'!AU17*0.87*0.9+25</f>
        <v>31110.100000000002</v>
      </c>
      <c r="AV17" s="57">
        <f>'BAR BB| Open rates'!AV17*0.87*0.9+25</f>
        <v>31110.100000000002</v>
      </c>
      <c r="AW17" s="57">
        <f>'BAR BB| Open rates'!AW17*0.87*0.9+25</f>
        <v>31110.100000000002</v>
      </c>
      <c r="AX17" s="57">
        <f>'BAR BB| Open rates'!AX17*0.87*0.9+25</f>
        <v>31110.100000000002</v>
      </c>
      <c r="AY17" s="57">
        <f>'BAR BB| Open rates'!AY17*0.87*0.9+25</f>
        <v>32676.100000000002</v>
      </c>
      <c r="AZ17" s="57">
        <f>'BAR BB| Open rates'!AZ17*0.87*0.9+25</f>
        <v>32676.100000000002</v>
      </c>
      <c r="BA17" s="57">
        <f>'BAR BB| Open rates'!BA17*0.87*0.9+25</f>
        <v>31110.100000000002</v>
      </c>
      <c r="BB17" s="57">
        <f>'BAR BB| Open rates'!BB17*0.87*0.9+25</f>
        <v>31110.100000000002</v>
      </c>
      <c r="BC17" s="57">
        <f>'BAR BB| Open rates'!BC17*0.87*0.9+25</f>
        <v>31110.100000000002</v>
      </c>
      <c r="BD17" s="57">
        <f>'BAR BB| Open rates'!BD17*0.87*0.9+25</f>
        <v>31110.100000000002</v>
      </c>
      <c r="BE17" s="57">
        <f>'BAR BB| Open rates'!BE17*0.87*0.9+25</f>
        <v>31110.100000000002</v>
      </c>
      <c r="BF17" s="57">
        <f>'BAR BB| Open rates'!BF17*0.87*0.9+25</f>
        <v>32676.100000000002</v>
      </c>
      <c r="BG17" s="57">
        <f>'BAR BB| Open rates'!BG17*0.87*0.9+25</f>
        <v>32676.100000000002</v>
      </c>
      <c r="BH17" s="57">
        <f>'BAR BB| Open rates'!BH17*0.87*0.9+25</f>
        <v>28604.5</v>
      </c>
      <c r="BI17" s="57">
        <f>'BAR BB| Open rates'!BI17*0.87*0.9+25</f>
        <v>28604.5</v>
      </c>
      <c r="BJ17" s="57">
        <f>'BAR BB| Open rates'!BJ17*0.87*0.9+25</f>
        <v>28604.5</v>
      </c>
      <c r="BK17" s="57">
        <f>'BAR BB| Open rates'!BK17*0.87*0.9+25</f>
        <v>28604.5</v>
      </c>
      <c r="BL17" s="57">
        <f>'BAR BB| Open rates'!BL17*0.87*0.9+25</f>
        <v>28604.5</v>
      </c>
      <c r="BM17" s="57">
        <f>'BAR BB| Open rates'!BM17*0.87*0.9+25</f>
        <v>29544.100000000002</v>
      </c>
      <c r="BN17" s="57">
        <f>'BAR BB| Open rates'!BN17*0.87*0.9+25</f>
        <v>29544.100000000002</v>
      </c>
      <c r="BO17" s="57">
        <f>'BAR BB| Open rates'!BO17*0.87*0.9+25</f>
        <v>27821.5</v>
      </c>
      <c r="BP17" s="57">
        <f>'BAR BB| Open rates'!BP17*0.87*0.9+25</f>
        <v>27821.5</v>
      </c>
      <c r="BQ17" s="57">
        <f>'BAR BB| Open rates'!BQ17*0.87*0.9+25</f>
        <v>29544.100000000002</v>
      </c>
      <c r="BR17" s="57">
        <f>'BAR BB| Open rates'!BR17*0.87*0.9+25</f>
        <v>29544.100000000002</v>
      </c>
      <c r="BS17" s="57">
        <f>'BAR BB| Open rates'!BS17*0.87*0.9+25</f>
        <v>29544.100000000002</v>
      </c>
      <c r="BT17" s="57">
        <f>'BAR BB| Open rates'!BT17*0.87*0.9+25</f>
        <v>29544.100000000002</v>
      </c>
      <c r="BU17" s="57">
        <f>'BAR BB| Open rates'!BU17*0.87*0.9+25</f>
        <v>29544.100000000002</v>
      </c>
      <c r="BV17" s="57">
        <f>'BAR BB| Open rates'!BV17*0.87*0.9+25</f>
        <v>27821.5</v>
      </c>
      <c r="BW17" s="57">
        <f>'BAR BB| Open rates'!BW17*0.87*0.9+25</f>
        <v>27821.5</v>
      </c>
      <c r="BX17" s="57">
        <f>'BAR BB| Open rates'!BX17*0.87*0.9+25</f>
        <v>27821.5</v>
      </c>
      <c r="BY17" s="57">
        <f>'BAR BB| Open rates'!BY17*0.87*0.9+25</f>
        <v>27821.5</v>
      </c>
      <c r="BZ17" s="57">
        <f>'BAR BB| Open rates'!BZ17*0.87*0.9+25</f>
        <v>27821.5</v>
      </c>
      <c r="CA17" s="57">
        <f>'BAR BB| Open rates'!CA17*0.87*0.9+25</f>
        <v>29544.100000000002</v>
      </c>
      <c r="CB17" s="57">
        <f>'BAR BB| Open rates'!CB17*0.87*0.9+25</f>
        <v>29544.100000000002</v>
      </c>
      <c r="CC17" s="57">
        <f>'BAR BB| Open rates'!CC17*0.87*0.9+25</f>
        <v>27821.5</v>
      </c>
      <c r="CD17" s="57">
        <f>'BAR BB| Open rates'!CD17*0.87*0.9+25</f>
        <v>27821.5</v>
      </c>
      <c r="CE17" s="57">
        <f>'BAR BB| Open rates'!CE17*0.87*0.9+25</f>
        <v>27821.5</v>
      </c>
      <c r="CF17" s="57">
        <f>'BAR BB| Open rates'!CF17*0.87*0.9+25</f>
        <v>27821.5</v>
      </c>
      <c r="CG17" s="57">
        <f>'BAR BB| Open rates'!CG17*0.87*0.9+25</f>
        <v>27821.5</v>
      </c>
      <c r="CH17" s="57">
        <f>'BAR BB| Open rates'!CH17*0.87*0.9+25</f>
        <v>29544.100000000002</v>
      </c>
      <c r="CI17" s="57">
        <f>'BAR BB| Open rates'!CI17*0.87*0.9+25</f>
        <v>29544.100000000002</v>
      </c>
      <c r="CJ17" s="57">
        <f>'BAR BB| Open rates'!CJ17*0.87*0.9+25</f>
        <v>27821.5</v>
      </c>
      <c r="CK17" s="57">
        <f>'BAR BB| Open rates'!CK17*0.87*0.9+25</f>
        <v>27821.5</v>
      </c>
      <c r="CL17" s="57">
        <f>'BAR BB| Open rates'!CL17*0.87*0.9+25</f>
        <v>27821.5</v>
      </c>
      <c r="CM17" s="57">
        <f>'BAR BB| Open rates'!CM17*0.87*0.9+25</f>
        <v>27821.5</v>
      </c>
      <c r="CN17" s="57">
        <f>'BAR BB| Open rates'!CN17*0.87*0.9+25</f>
        <v>27821.5</v>
      </c>
      <c r="CO17" s="57">
        <f>'BAR BB| Open rates'!CO17*0.87*0.9+25</f>
        <v>29544.100000000002</v>
      </c>
      <c r="CP17" s="57">
        <f>'BAR BB| Open rates'!CP17*0.87*0.9+25</f>
        <v>29544.100000000002</v>
      </c>
      <c r="CQ17" s="57">
        <f>'BAR BB| Open rates'!CQ17*0.87*0.9+25</f>
        <v>27821.5</v>
      </c>
      <c r="CR17" s="57">
        <f>'BAR BB| Open rates'!CR17*0.87*0.9+25</f>
        <v>27821.5</v>
      </c>
      <c r="CS17" s="57">
        <f>'BAR BB| Open rates'!CS17*0.87*0.9+25</f>
        <v>27821.5</v>
      </c>
      <c r="CT17" s="57">
        <f>'BAR BB| Open rates'!CT17*0.87*0.9+25</f>
        <v>27821.5</v>
      </c>
      <c r="CU17" s="57">
        <f>'BAR BB| Open rates'!CU17*0.87*0.9+25</f>
        <v>25002.7</v>
      </c>
      <c r="CV17" s="57">
        <f>'BAR BB| Open rates'!CV17*0.87*0.9+25</f>
        <v>25002.7</v>
      </c>
      <c r="CW17" s="57">
        <f>'BAR BB| Open rates'!CW17*0.87*0.9+25</f>
        <v>25002.7</v>
      </c>
      <c r="CX17" s="57">
        <f>'BAR BB| Open rates'!CX17*0.87*0.9+25</f>
        <v>23436.7</v>
      </c>
      <c r="CY17" s="57">
        <f>'BAR BB| Open rates'!CY17*0.87*0.9+25</f>
        <v>23436.7</v>
      </c>
      <c r="CZ17" s="57">
        <f>'BAR BB| Open rates'!CZ17*0.87*0.9+25</f>
        <v>23436.7</v>
      </c>
      <c r="DA17" s="57">
        <f>'BAR BB| Open rates'!DA17*0.87*0.9+25</f>
        <v>23436.7</v>
      </c>
      <c r="DB17" s="57">
        <f>'BAR BB| Open rates'!DB17*0.87*0.9+25</f>
        <v>23436.7</v>
      </c>
      <c r="DC17" s="57">
        <f>'BAR BB| Open rates'!DC17*0.87*0.9+25</f>
        <v>25002.7</v>
      </c>
      <c r="DD17" s="57">
        <f>'BAR BB| Open rates'!DD17*0.87*0.9+25</f>
        <v>25002.7</v>
      </c>
      <c r="DE17" s="57">
        <f>'BAR BB| Open rates'!DE17*0.87*0.9+25</f>
        <v>23436.7</v>
      </c>
      <c r="DF17" s="57">
        <f>'BAR BB| Open rates'!DF17*0.87*0.9+25</f>
        <v>23436.7</v>
      </c>
      <c r="DG17" s="57">
        <f>'BAR BB| Open rates'!DG17*0.87*0.9+25</f>
        <v>23436.7</v>
      </c>
      <c r="DH17" s="57">
        <f>'BAR BB| Open rates'!DH17*0.87*0.9+25</f>
        <v>23436.7</v>
      </c>
      <c r="DI17" s="57">
        <f>'BAR BB| Open rates'!DI17*0.87*0.9+25</f>
        <v>23436.7</v>
      </c>
      <c r="DJ17" s="57">
        <f>'BAR BB| Open rates'!DJ17*0.87*0.9+25</f>
        <v>25002.7</v>
      </c>
      <c r="DK17" s="57">
        <f>'BAR BB| Open rates'!DK17*0.87*0.9+25</f>
        <v>25002.7</v>
      </c>
      <c r="DL17" s="57">
        <f>'BAR BB| Open rates'!DL17*0.87*0.9+25</f>
        <v>23436.7</v>
      </c>
      <c r="DM17" s="57">
        <f>'BAR BB| Open rates'!DM17*0.87*0.9+25</f>
        <v>23436.7</v>
      </c>
      <c r="DN17" s="57">
        <f>'BAR BB| Open rates'!DN17*0.87*0.9+25</f>
        <v>23436.7</v>
      </c>
      <c r="DO17" s="57">
        <f>'BAR BB| Open rates'!DO17*0.87*0.9+25</f>
        <v>23436.7</v>
      </c>
      <c r="DP17" s="57">
        <f>'BAR BB| Open rates'!DP17*0.87*0.9+25</f>
        <v>23436.7</v>
      </c>
      <c r="DQ17" s="57">
        <f>'BAR BB| Open rates'!DQ17*0.87*0.9+25</f>
        <v>25002.7</v>
      </c>
      <c r="DR17" s="57">
        <f>'BAR BB| Open rates'!DR17*0.87*0.9+25</f>
        <v>25002.7</v>
      </c>
      <c r="DS17" s="57">
        <f>'BAR BB| Open rates'!DS17*0.87*0.9+25</f>
        <v>23436.7</v>
      </c>
      <c r="DT17" s="57">
        <f>'BAR BB| Open rates'!DT17*0.87*0.9+25</f>
        <v>23436.7</v>
      </c>
      <c r="DU17" s="57">
        <f>'BAR BB| Open rates'!DU17*0.87*0.9+25</f>
        <v>23436.7</v>
      </c>
      <c r="DV17" s="57">
        <f>'BAR BB| Open rates'!DV17*0.87*0.9+25</f>
        <v>23436.7</v>
      </c>
      <c r="DW17" s="57">
        <f>'BAR BB| Open rates'!DW17*0.87*0.9+25</f>
        <v>23436.7</v>
      </c>
      <c r="DX17" s="57">
        <f>'BAR BB| Open rates'!DX17*0.87*0.9+25</f>
        <v>25002.7</v>
      </c>
      <c r="DY17" s="57">
        <f>'BAR BB| Open rates'!DY17*0.87*0.9+25</f>
        <v>25002.7</v>
      </c>
      <c r="DZ17" s="57">
        <f>'BAR BB| Open rates'!DZ17*0.87*0.9+25</f>
        <v>26333.8</v>
      </c>
      <c r="EA17" s="57">
        <f>'BAR BB| Open rates'!EA17*0.87*0.9+25</f>
        <v>26333.8</v>
      </c>
      <c r="EB17" s="57">
        <f>'BAR BB| Open rates'!EB17*0.87*0.9+25</f>
        <v>26333.8</v>
      </c>
      <c r="EC17" s="57">
        <f>'BAR BB| Open rates'!EC17*0.87*0.9+25</f>
        <v>28056.400000000001</v>
      </c>
      <c r="ED17" s="57">
        <f>'BAR BB| Open rates'!ED17*0.87*0.9+25</f>
        <v>28056.400000000001</v>
      </c>
      <c r="EE17" s="57">
        <f>'BAR BB| Open rates'!EE17*0.87*0.9+25</f>
        <v>28056.400000000001</v>
      </c>
      <c r="EF17" s="57">
        <f>'BAR BB| Open rates'!EF17*0.87*0.9+25</f>
        <v>28056.400000000001</v>
      </c>
      <c r="EG17" s="57">
        <f>'BAR BB| Open rates'!EG17*0.87*0.9+25</f>
        <v>22653.7</v>
      </c>
      <c r="EH17" s="57">
        <f>'BAR BB| Open rates'!EH17*0.87*0.9+25</f>
        <v>21087.7</v>
      </c>
      <c r="EI17" s="57">
        <f>'BAR BB| Open rates'!EI17*0.87*0.9+25</f>
        <v>21087.7</v>
      </c>
      <c r="EJ17" s="57">
        <f>'BAR BB| Open rates'!EJ17*0.87*0.9+25</f>
        <v>21087.7</v>
      </c>
      <c r="EK17" s="57">
        <f>'BAR BB| Open rates'!EK17*0.87*0.9+25</f>
        <v>21087.7</v>
      </c>
      <c r="EL17" s="57">
        <f>'BAR BB| Open rates'!EL17*0.87*0.9+25</f>
        <v>21870.7</v>
      </c>
      <c r="EM17" s="57">
        <f>'BAR BB| Open rates'!EM17*0.87*0.9+25</f>
        <v>21870.7</v>
      </c>
      <c r="EN17" s="57">
        <f>'BAR BB| Open rates'!EN17*0.87*0.9+25</f>
        <v>21087.7</v>
      </c>
      <c r="EO17" s="57">
        <f>'BAR BB| Open rates'!EO17*0.87*0.9+25</f>
        <v>21087.7</v>
      </c>
      <c r="EP17" s="57">
        <f>'BAR BB| Open rates'!EP17*0.87*0.9+25</f>
        <v>21087.7</v>
      </c>
      <c r="EQ17" s="57">
        <f>'BAR BB| Open rates'!EQ17*0.87*0.9+25</f>
        <v>21087.7</v>
      </c>
      <c r="ER17" s="57">
        <f>'BAR BB| Open rates'!ER17*0.87*0.9+25</f>
        <v>21087.7</v>
      </c>
      <c r="ES17" s="57">
        <f>'BAR BB| Open rates'!ES17*0.87*0.9+25</f>
        <v>21870.7</v>
      </c>
      <c r="ET17" s="57">
        <f>'BAR BB| Open rates'!ET17*0.87*0.9+25</f>
        <v>21870.7</v>
      </c>
      <c r="EU17" s="57">
        <f>'BAR BB| Open rates'!EU17*0.87*0.9+25</f>
        <v>21087.7</v>
      </c>
      <c r="EV17" s="57">
        <f>'BAR BB| Open rates'!EV17*0.87*0.9+25</f>
        <v>21087.7</v>
      </c>
      <c r="EW17" s="57">
        <f>'BAR BB| Open rates'!EW17*0.87*0.9+25</f>
        <v>21087.7</v>
      </c>
      <c r="EX17" s="57">
        <f>'BAR BB| Open rates'!EX17*0.87*0.9+25</f>
        <v>21087.7</v>
      </c>
      <c r="EY17" s="57">
        <f>'BAR BB| Open rates'!EY17*0.87*0.9+25</f>
        <v>21087.7</v>
      </c>
      <c r="EZ17" s="57">
        <f>'BAR BB| Open rates'!EZ17*0.87*0.9+25</f>
        <v>21870.7</v>
      </c>
      <c r="FA17" s="57">
        <f>'BAR BB| Open rates'!FA17*0.87*0.9+25</f>
        <v>21870.7</v>
      </c>
      <c r="FB17" s="57">
        <f>'BAR BB| Open rates'!FB17*0.87*0.9+25</f>
        <v>21087.7</v>
      </c>
      <c r="FC17" s="57">
        <f>'BAR BB| Open rates'!FC17*0.87*0.9+25</f>
        <v>21087.7</v>
      </c>
      <c r="FD17" s="57">
        <f>'BAR BB| Open rates'!FD17*0.87*0.9+25</f>
        <v>21087.7</v>
      </c>
      <c r="FE17" s="57">
        <f>'BAR BB| Open rates'!FE17*0.87*0.9+25</f>
        <v>21087.7</v>
      </c>
      <c r="FF17" s="57">
        <f>'BAR BB| Open rates'!FF17*0.87*0.9+25</f>
        <v>21087.7</v>
      </c>
      <c r="FG17" s="57">
        <f>'BAR BB| Open rates'!FG17*0.87*0.9+25</f>
        <v>21870.7</v>
      </c>
      <c r="FH17" s="57">
        <f>'BAR BB| Open rates'!FH17*0.87*0.9+25</f>
        <v>21870.7</v>
      </c>
      <c r="FI17" s="57">
        <f>'BAR BB| Open rates'!FI17*0.87*0.9+25</f>
        <v>21087.7</v>
      </c>
      <c r="FJ17" s="57">
        <f>'BAR BB| Open rates'!FJ17*0.87*0.9+25</f>
        <v>21087.7</v>
      </c>
      <c r="FK17" s="57">
        <f>'BAR BB| Open rates'!FK17*0.87*0.9+25</f>
        <v>21087.7</v>
      </c>
      <c r="FL17" s="57">
        <f>'BAR BB| Open rates'!FL17*0.87*0.9+25</f>
        <v>21087.7</v>
      </c>
      <c r="FM17" s="57">
        <f>'BAR BB| Open rates'!FM17*0.87*0.9+25</f>
        <v>21087.7</v>
      </c>
      <c r="FN17" s="57">
        <f>'BAR BB| Open rates'!FN17*0.87*0.9+25</f>
        <v>21870.7</v>
      </c>
      <c r="FO17" s="57">
        <f>'BAR BB| Open rates'!FO17*0.87*0.9+25</f>
        <v>21870.7</v>
      </c>
      <c r="FP17" s="57">
        <f>'BAR BB| Open rates'!FP17*0.87*0.9+25</f>
        <v>21087.7</v>
      </c>
      <c r="FQ17" s="57">
        <f>'BAR BB| Open rates'!FQ17*0.87*0.9+25</f>
        <v>21087.7</v>
      </c>
      <c r="FR17" s="57">
        <f>'BAR BB| Open rates'!FR17*0.87*0.9+25</f>
        <v>21087.7</v>
      </c>
      <c r="FS17" s="57">
        <f>'BAR BB| Open rates'!FS17*0.87*0.9+25</f>
        <v>21087.7</v>
      </c>
      <c r="FT17" s="57">
        <f>'BAR BB| Open rates'!FT17*0.87*0.9+25</f>
        <v>21087.7</v>
      </c>
      <c r="FU17" s="57">
        <f>'BAR BB| Open rates'!FU17*0.87*0.9+25</f>
        <v>21870.7</v>
      </c>
      <c r="FV17" s="57">
        <f>'BAR BB| Open rates'!FV17*0.87*0.9+25</f>
        <v>21870.7</v>
      </c>
      <c r="FW17" s="57">
        <f>'BAR BB| Open rates'!FW17*0.87*0.9+25</f>
        <v>24767.8</v>
      </c>
      <c r="FX17" s="57">
        <f>'BAR BB| Open rates'!FX17*0.87*0.9+25</f>
        <v>24767.8</v>
      </c>
      <c r="FY17" s="57">
        <f>'BAR BB| Open rates'!FY17*0.87*0.9+25</f>
        <v>24767.8</v>
      </c>
      <c r="FZ17" s="57">
        <f>'BAR BB| Open rates'!FZ17*0.87*0.9+25</f>
        <v>24767.8</v>
      </c>
      <c r="GA17" s="57">
        <f>'BAR BB| Open rates'!GA17*0.87*0.9+25</f>
        <v>24767.8</v>
      </c>
      <c r="GB17" s="57">
        <f>'BAR BB| Open rates'!GB17*0.87*0.9+25</f>
        <v>26490.400000000001</v>
      </c>
      <c r="GC17" s="57">
        <f>'BAR BB| Open rates'!GC17*0.87*0.9+25</f>
        <v>26490.400000000001</v>
      </c>
      <c r="GD17" s="57">
        <f>'BAR BB| Open rates'!GD17*0.87*0.9+25</f>
        <v>26490.400000000001</v>
      </c>
      <c r="GE17" s="57">
        <f>'BAR BB| Open rates'!GE17*0.87*0.9+25</f>
        <v>26490.400000000001</v>
      </c>
    </row>
    <row r="18" spans="1:187" s="36" customFormat="1" ht="12" customHeight="1" x14ac:dyDescent="0.2">
      <c r="A18" s="237">
        <v>2</v>
      </c>
      <c r="B18" s="57">
        <f>'BAR BB| Open rates'!B18*0.87*0.9+25</f>
        <v>34007.200000000004</v>
      </c>
      <c r="C18" s="57">
        <f>'BAR BB| Open rates'!C18*0.87*0.9+25</f>
        <v>34007.200000000004</v>
      </c>
      <c r="D18" s="57">
        <f>'BAR BB| Open rates'!D18*0.87*0.9+25</f>
        <v>31893.100000000002</v>
      </c>
      <c r="E18" s="57">
        <f>'BAR BB| Open rates'!E18*0.87*0.9+25</f>
        <v>31893.100000000002</v>
      </c>
      <c r="F18" s="57">
        <f>'BAR BB| Open rates'!F18*0.87*0.9+25</f>
        <v>30170.5</v>
      </c>
      <c r="G18" s="57">
        <f>'BAR BB| Open rates'!G18*0.87*0.9+25</f>
        <v>31893.100000000002</v>
      </c>
      <c r="H18" s="57">
        <f>'BAR BB| Open rates'!H18*0.87*0.9+25</f>
        <v>31893.100000000002</v>
      </c>
      <c r="I18" s="57">
        <f>'BAR BB| Open rates'!I18*0.87*0.9+25</f>
        <v>33459.1</v>
      </c>
      <c r="J18" s="57">
        <f>'BAR BB| Open rates'!J18*0.87*0.9+25</f>
        <v>33459.1</v>
      </c>
      <c r="K18" s="57">
        <f>'BAR BB| Open rates'!K18*0.87*0.9+25</f>
        <v>31893.100000000002</v>
      </c>
      <c r="L18" s="57">
        <f>'BAR BB| Open rates'!L18*0.87*0.9+25</f>
        <v>31893.100000000002</v>
      </c>
      <c r="M18" s="57">
        <f>'BAR BB| Open rates'!M18*0.87*0.9+25</f>
        <v>31893.100000000002</v>
      </c>
      <c r="N18" s="57">
        <f>'BAR BB| Open rates'!N18*0.87*0.9+25</f>
        <v>31893.100000000002</v>
      </c>
      <c r="O18" s="57">
        <f>'BAR BB| Open rates'!O18*0.87*0.9+25</f>
        <v>31893.100000000002</v>
      </c>
      <c r="P18" s="57">
        <f>'BAR BB| Open rates'!P18*0.87*0.9+25</f>
        <v>33459.1</v>
      </c>
      <c r="Q18" s="57">
        <f>'BAR BB| Open rates'!Q18*0.87*0.9+25</f>
        <v>33459.1</v>
      </c>
      <c r="R18" s="57">
        <f>'BAR BB| Open rates'!R18*0.87*0.9+25</f>
        <v>33459.1</v>
      </c>
      <c r="S18" s="57">
        <f>'BAR BB| Open rates'!S18*0.87*0.9+25</f>
        <v>33459.1</v>
      </c>
      <c r="T18" s="57">
        <f>'BAR BB| Open rates'!T18*0.87*0.9+25</f>
        <v>33459.1</v>
      </c>
      <c r="U18" s="57">
        <f>'BAR BB| Open rates'!U18*0.87*0.9+25</f>
        <v>33459.1</v>
      </c>
      <c r="V18" s="57">
        <f>'BAR BB| Open rates'!V18*0.87*0.9+25</f>
        <v>33459.1</v>
      </c>
      <c r="W18" s="57">
        <f>'BAR BB| Open rates'!W18*0.87*0.9+25</f>
        <v>35025.1</v>
      </c>
      <c r="X18" s="57">
        <f>'BAR BB| Open rates'!X18*0.87*0.9+25</f>
        <v>35025.1</v>
      </c>
      <c r="Y18" s="57">
        <f>'BAR BB| Open rates'!Y18*0.87*0.9+25</f>
        <v>33459.1</v>
      </c>
      <c r="Z18" s="57">
        <f>'BAR BB| Open rates'!Z18*0.87*0.9+25</f>
        <v>33459.1</v>
      </c>
      <c r="AA18" s="57">
        <f>'BAR BB| Open rates'!AA18*0.87*0.9+25</f>
        <v>33459.1</v>
      </c>
      <c r="AB18" s="57">
        <f>'BAR BB| Open rates'!AB18*0.87*0.9+25</f>
        <v>33459.1</v>
      </c>
      <c r="AC18" s="57">
        <f>'BAR BB| Open rates'!AC18*0.87*0.9+25</f>
        <v>33459.1</v>
      </c>
      <c r="AD18" s="57">
        <f>'BAR BB| Open rates'!AD18*0.87*0.9+25</f>
        <v>35025.1</v>
      </c>
      <c r="AE18" s="57">
        <f>'BAR BB| Open rates'!AE18*0.87*0.9+25</f>
        <v>35025.1</v>
      </c>
      <c r="AF18" s="57">
        <f>'BAR BB| Open rates'!AF18*0.87*0.9+25</f>
        <v>33459.1</v>
      </c>
      <c r="AG18" s="57">
        <f>'BAR BB| Open rates'!AG18*0.87*0.9+25</f>
        <v>33459.1</v>
      </c>
      <c r="AH18" s="57">
        <f>'BAR BB| Open rates'!AH18*0.87*0.9+25</f>
        <v>33459.1</v>
      </c>
      <c r="AI18" s="57">
        <f>'BAR BB| Open rates'!AI18*0.87*0.9+25</f>
        <v>33459.1</v>
      </c>
      <c r="AJ18" s="57">
        <f>'BAR BB| Open rates'!AJ18*0.87*0.9+25</f>
        <v>33459.1</v>
      </c>
      <c r="AK18" s="57">
        <f>'BAR BB| Open rates'!AK18*0.87*0.9+25</f>
        <v>35025.1</v>
      </c>
      <c r="AL18" s="57">
        <f>'BAR BB| Open rates'!AL18*0.87*0.9+25</f>
        <v>35025.1</v>
      </c>
      <c r="AM18" s="57">
        <f>'BAR BB| Open rates'!AM18*0.87*0.9+25</f>
        <v>33459.1</v>
      </c>
      <c r="AN18" s="57">
        <f>'BAR BB| Open rates'!AN18*0.87*0.9+25</f>
        <v>33459.1</v>
      </c>
      <c r="AO18" s="57">
        <f>'BAR BB| Open rates'!AO18*0.87*0.9+25</f>
        <v>33459.1</v>
      </c>
      <c r="AP18" s="57">
        <f>'BAR BB| Open rates'!AP18*0.87*0.9+25</f>
        <v>33459.1</v>
      </c>
      <c r="AQ18" s="57">
        <f>'BAR BB| Open rates'!AQ18*0.87*0.9+25</f>
        <v>33459.1</v>
      </c>
      <c r="AR18" s="57">
        <f>'BAR BB| Open rates'!AR18*0.87*0.9+25</f>
        <v>35025.1</v>
      </c>
      <c r="AS18" s="57">
        <f>'BAR BB| Open rates'!AS18*0.87*0.9+25</f>
        <v>35025.1</v>
      </c>
      <c r="AT18" s="57">
        <f>'BAR BB| Open rates'!AT18*0.87*0.9+25</f>
        <v>33459.1</v>
      </c>
      <c r="AU18" s="57">
        <f>'BAR BB| Open rates'!AU18*0.87*0.9+25</f>
        <v>33459.1</v>
      </c>
      <c r="AV18" s="57">
        <f>'BAR BB| Open rates'!AV18*0.87*0.9+25</f>
        <v>33459.1</v>
      </c>
      <c r="AW18" s="57">
        <f>'BAR BB| Open rates'!AW18*0.87*0.9+25</f>
        <v>33459.1</v>
      </c>
      <c r="AX18" s="57">
        <f>'BAR BB| Open rates'!AX18*0.87*0.9+25</f>
        <v>33459.1</v>
      </c>
      <c r="AY18" s="57">
        <f>'BAR BB| Open rates'!AY18*0.87*0.9+25</f>
        <v>35025.1</v>
      </c>
      <c r="AZ18" s="57">
        <f>'BAR BB| Open rates'!AZ18*0.87*0.9+25</f>
        <v>35025.1</v>
      </c>
      <c r="BA18" s="57">
        <f>'BAR BB| Open rates'!BA18*0.87*0.9+25</f>
        <v>33459.1</v>
      </c>
      <c r="BB18" s="57">
        <f>'BAR BB| Open rates'!BB18*0.87*0.9+25</f>
        <v>33459.1</v>
      </c>
      <c r="BC18" s="57">
        <f>'BAR BB| Open rates'!BC18*0.87*0.9+25</f>
        <v>33459.1</v>
      </c>
      <c r="BD18" s="57">
        <f>'BAR BB| Open rates'!BD18*0.87*0.9+25</f>
        <v>33459.1</v>
      </c>
      <c r="BE18" s="57">
        <f>'BAR BB| Open rates'!BE18*0.87*0.9+25</f>
        <v>33459.1</v>
      </c>
      <c r="BF18" s="57">
        <f>'BAR BB| Open rates'!BF18*0.87*0.9+25</f>
        <v>35025.1</v>
      </c>
      <c r="BG18" s="57">
        <f>'BAR BB| Open rates'!BG18*0.87*0.9+25</f>
        <v>35025.1</v>
      </c>
      <c r="BH18" s="57">
        <f>'BAR BB| Open rates'!BH18*0.87*0.9+25</f>
        <v>30953.5</v>
      </c>
      <c r="BI18" s="57">
        <f>'BAR BB| Open rates'!BI18*0.87*0.9+25</f>
        <v>30953.5</v>
      </c>
      <c r="BJ18" s="57">
        <f>'BAR BB| Open rates'!BJ18*0.87*0.9+25</f>
        <v>30953.5</v>
      </c>
      <c r="BK18" s="57">
        <f>'BAR BB| Open rates'!BK18*0.87*0.9+25</f>
        <v>30953.5</v>
      </c>
      <c r="BL18" s="57">
        <f>'BAR BB| Open rates'!BL18*0.87*0.9+25</f>
        <v>30953.5</v>
      </c>
      <c r="BM18" s="57">
        <f>'BAR BB| Open rates'!BM18*0.87*0.9+25</f>
        <v>31893.100000000002</v>
      </c>
      <c r="BN18" s="57">
        <f>'BAR BB| Open rates'!BN18*0.87*0.9+25</f>
        <v>31893.100000000002</v>
      </c>
      <c r="BO18" s="57">
        <f>'BAR BB| Open rates'!BO18*0.87*0.9+25</f>
        <v>30170.5</v>
      </c>
      <c r="BP18" s="57">
        <f>'BAR BB| Open rates'!BP18*0.87*0.9+25</f>
        <v>30170.5</v>
      </c>
      <c r="BQ18" s="57">
        <f>'BAR BB| Open rates'!BQ18*0.87*0.9+25</f>
        <v>31893.100000000002</v>
      </c>
      <c r="BR18" s="57">
        <f>'BAR BB| Open rates'!BR18*0.87*0.9+25</f>
        <v>31893.100000000002</v>
      </c>
      <c r="BS18" s="57">
        <f>'BAR BB| Open rates'!BS18*0.87*0.9+25</f>
        <v>31893.100000000002</v>
      </c>
      <c r="BT18" s="57">
        <f>'BAR BB| Open rates'!BT18*0.87*0.9+25</f>
        <v>31893.100000000002</v>
      </c>
      <c r="BU18" s="57">
        <f>'BAR BB| Open rates'!BU18*0.87*0.9+25</f>
        <v>31893.100000000002</v>
      </c>
      <c r="BV18" s="57">
        <f>'BAR BB| Open rates'!BV18*0.87*0.9+25</f>
        <v>30170.5</v>
      </c>
      <c r="BW18" s="57">
        <f>'BAR BB| Open rates'!BW18*0.87*0.9+25</f>
        <v>30170.5</v>
      </c>
      <c r="BX18" s="57">
        <f>'BAR BB| Open rates'!BX18*0.87*0.9+25</f>
        <v>30170.5</v>
      </c>
      <c r="BY18" s="57">
        <f>'BAR BB| Open rates'!BY18*0.87*0.9+25</f>
        <v>30170.5</v>
      </c>
      <c r="BZ18" s="57">
        <f>'BAR BB| Open rates'!BZ18*0.87*0.9+25</f>
        <v>30170.5</v>
      </c>
      <c r="CA18" s="57">
        <f>'BAR BB| Open rates'!CA18*0.87*0.9+25</f>
        <v>31893.100000000002</v>
      </c>
      <c r="CB18" s="57">
        <f>'BAR BB| Open rates'!CB18*0.87*0.9+25</f>
        <v>31893.100000000002</v>
      </c>
      <c r="CC18" s="57">
        <f>'BAR BB| Open rates'!CC18*0.87*0.9+25</f>
        <v>30170.5</v>
      </c>
      <c r="CD18" s="57">
        <f>'BAR BB| Open rates'!CD18*0.87*0.9+25</f>
        <v>30170.5</v>
      </c>
      <c r="CE18" s="57">
        <f>'BAR BB| Open rates'!CE18*0.87*0.9+25</f>
        <v>30170.5</v>
      </c>
      <c r="CF18" s="57">
        <f>'BAR BB| Open rates'!CF18*0.87*0.9+25</f>
        <v>30170.5</v>
      </c>
      <c r="CG18" s="57">
        <f>'BAR BB| Open rates'!CG18*0.87*0.9+25</f>
        <v>30170.5</v>
      </c>
      <c r="CH18" s="57">
        <f>'BAR BB| Open rates'!CH18*0.87*0.9+25</f>
        <v>31893.100000000002</v>
      </c>
      <c r="CI18" s="57">
        <f>'BAR BB| Open rates'!CI18*0.87*0.9+25</f>
        <v>31893.100000000002</v>
      </c>
      <c r="CJ18" s="57">
        <f>'BAR BB| Open rates'!CJ18*0.87*0.9+25</f>
        <v>30170.5</v>
      </c>
      <c r="CK18" s="57">
        <f>'BAR BB| Open rates'!CK18*0.87*0.9+25</f>
        <v>30170.5</v>
      </c>
      <c r="CL18" s="57">
        <f>'BAR BB| Open rates'!CL18*0.87*0.9+25</f>
        <v>30170.5</v>
      </c>
      <c r="CM18" s="57">
        <f>'BAR BB| Open rates'!CM18*0.87*0.9+25</f>
        <v>30170.5</v>
      </c>
      <c r="CN18" s="57">
        <f>'BAR BB| Open rates'!CN18*0.87*0.9+25</f>
        <v>30170.5</v>
      </c>
      <c r="CO18" s="57">
        <f>'BAR BB| Open rates'!CO18*0.87*0.9+25</f>
        <v>31893.100000000002</v>
      </c>
      <c r="CP18" s="57">
        <f>'BAR BB| Open rates'!CP18*0.87*0.9+25</f>
        <v>31893.100000000002</v>
      </c>
      <c r="CQ18" s="57">
        <f>'BAR BB| Open rates'!CQ18*0.87*0.9+25</f>
        <v>30170.5</v>
      </c>
      <c r="CR18" s="57">
        <f>'BAR BB| Open rates'!CR18*0.87*0.9+25</f>
        <v>30170.5</v>
      </c>
      <c r="CS18" s="57">
        <f>'BAR BB| Open rates'!CS18*0.87*0.9+25</f>
        <v>30170.5</v>
      </c>
      <c r="CT18" s="57">
        <f>'BAR BB| Open rates'!CT18*0.87*0.9+25</f>
        <v>30170.5</v>
      </c>
      <c r="CU18" s="57">
        <f>'BAR BB| Open rates'!CU18*0.87*0.9+25</f>
        <v>27351.7</v>
      </c>
      <c r="CV18" s="57">
        <f>'BAR BB| Open rates'!CV18*0.87*0.9+25</f>
        <v>27351.7</v>
      </c>
      <c r="CW18" s="57">
        <f>'BAR BB| Open rates'!CW18*0.87*0.9+25</f>
        <v>27351.7</v>
      </c>
      <c r="CX18" s="57">
        <f>'BAR BB| Open rates'!CX18*0.87*0.9+25</f>
        <v>25785.7</v>
      </c>
      <c r="CY18" s="57">
        <f>'BAR BB| Open rates'!CY18*0.87*0.9+25</f>
        <v>25785.7</v>
      </c>
      <c r="CZ18" s="57">
        <f>'BAR BB| Open rates'!CZ18*0.87*0.9+25</f>
        <v>25785.7</v>
      </c>
      <c r="DA18" s="57">
        <f>'BAR BB| Open rates'!DA18*0.87*0.9+25</f>
        <v>25785.7</v>
      </c>
      <c r="DB18" s="57">
        <f>'BAR BB| Open rates'!DB18*0.87*0.9+25</f>
        <v>25785.7</v>
      </c>
      <c r="DC18" s="57">
        <f>'BAR BB| Open rates'!DC18*0.87*0.9+25</f>
        <v>27351.7</v>
      </c>
      <c r="DD18" s="57">
        <f>'BAR BB| Open rates'!DD18*0.87*0.9+25</f>
        <v>27351.7</v>
      </c>
      <c r="DE18" s="57">
        <f>'BAR BB| Open rates'!DE18*0.87*0.9+25</f>
        <v>25785.7</v>
      </c>
      <c r="DF18" s="57">
        <f>'BAR BB| Open rates'!DF18*0.87*0.9+25</f>
        <v>25785.7</v>
      </c>
      <c r="DG18" s="57">
        <f>'BAR BB| Open rates'!DG18*0.87*0.9+25</f>
        <v>25785.7</v>
      </c>
      <c r="DH18" s="57">
        <f>'BAR BB| Open rates'!DH18*0.87*0.9+25</f>
        <v>25785.7</v>
      </c>
      <c r="DI18" s="57">
        <f>'BAR BB| Open rates'!DI18*0.87*0.9+25</f>
        <v>25785.7</v>
      </c>
      <c r="DJ18" s="57">
        <f>'BAR BB| Open rates'!DJ18*0.87*0.9+25</f>
        <v>27351.7</v>
      </c>
      <c r="DK18" s="57">
        <f>'BAR BB| Open rates'!DK18*0.87*0.9+25</f>
        <v>27351.7</v>
      </c>
      <c r="DL18" s="57">
        <f>'BAR BB| Open rates'!DL18*0.87*0.9+25</f>
        <v>25785.7</v>
      </c>
      <c r="DM18" s="57">
        <f>'BAR BB| Open rates'!DM18*0.87*0.9+25</f>
        <v>25785.7</v>
      </c>
      <c r="DN18" s="57">
        <f>'BAR BB| Open rates'!DN18*0.87*0.9+25</f>
        <v>25785.7</v>
      </c>
      <c r="DO18" s="57">
        <f>'BAR BB| Open rates'!DO18*0.87*0.9+25</f>
        <v>25785.7</v>
      </c>
      <c r="DP18" s="57">
        <f>'BAR BB| Open rates'!DP18*0.87*0.9+25</f>
        <v>25785.7</v>
      </c>
      <c r="DQ18" s="57">
        <f>'BAR BB| Open rates'!DQ18*0.87*0.9+25</f>
        <v>27351.7</v>
      </c>
      <c r="DR18" s="57">
        <f>'BAR BB| Open rates'!DR18*0.87*0.9+25</f>
        <v>27351.7</v>
      </c>
      <c r="DS18" s="57">
        <f>'BAR BB| Open rates'!DS18*0.87*0.9+25</f>
        <v>25785.7</v>
      </c>
      <c r="DT18" s="57">
        <f>'BAR BB| Open rates'!DT18*0.87*0.9+25</f>
        <v>25785.7</v>
      </c>
      <c r="DU18" s="57">
        <f>'BAR BB| Open rates'!DU18*0.87*0.9+25</f>
        <v>25785.7</v>
      </c>
      <c r="DV18" s="57">
        <f>'BAR BB| Open rates'!DV18*0.87*0.9+25</f>
        <v>25785.7</v>
      </c>
      <c r="DW18" s="57">
        <f>'BAR BB| Open rates'!DW18*0.87*0.9+25</f>
        <v>25785.7</v>
      </c>
      <c r="DX18" s="57">
        <f>'BAR BB| Open rates'!DX18*0.87*0.9+25</f>
        <v>27351.7</v>
      </c>
      <c r="DY18" s="57">
        <f>'BAR BB| Open rates'!DY18*0.87*0.9+25</f>
        <v>27351.7</v>
      </c>
      <c r="DZ18" s="57">
        <f>'BAR BB| Open rates'!DZ18*0.87*0.9+25</f>
        <v>28682.799999999999</v>
      </c>
      <c r="EA18" s="57">
        <f>'BAR BB| Open rates'!EA18*0.87*0.9+25</f>
        <v>28682.799999999999</v>
      </c>
      <c r="EB18" s="57">
        <f>'BAR BB| Open rates'!EB18*0.87*0.9+25</f>
        <v>28682.799999999999</v>
      </c>
      <c r="EC18" s="57">
        <f>'BAR BB| Open rates'!EC18*0.87*0.9+25</f>
        <v>30405.4</v>
      </c>
      <c r="ED18" s="57">
        <f>'BAR BB| Open rates'!ED18*0.87*0.9+25</f>
        <v>30405.4</v>
      </c>
      <c r="EE18" s="57">
        <f>'BAR BB| Open rates'!EE18*0.87*0.9+25</f>
        <v>30405.4</v>
      </c>
      <c r="EF18" s="57">
        <f>'BAR BB| Open rates'!EF18*0.87*0.9+25</f>
        <v>30405.4</v>
      </c>
      <c r="EG18" s="57">
        <f>'BAR BB| Open rates'!EG18*0.87*0.9+25</f>
        <v>25002.7</v>
      </c>
      <c r="EH18" s="57">
        <f>'BAR BB| Open rates'!EH18*0.87*0.9+25</f>
        <v>23436.7</v>
      </c>
      <c r="EI18" s="57">
        <f>'BAR BB| Open rates'!EI18*0.87*0.9+25</f>
        <v>23436.7</v>
      </c>
      <c r="EJ18" s="57">
        <f>'BAR BB| Open rates'!EJ18*0.87*0.9+25</f>
        <v>23436.7</v>
      </c>
      <c r="EK18" s="57">
        <f>'BAR BB| Open rates'!EK18*0.87*0.9+25</f>
        <v>23436.7</v>
      </c>
      <c r="EL18" s="57">
        <f>'BAR BB| Open rates'!EL18*0.87*0.9+25</f>
        <v>24219.7</v>
      </c>
      <c r="EM18" s="57">
        <f>'BAR BB| Open rates'!EM18*0.87*0.9+25</f>
        <v>24219.7</v>
      </c>
      <c r="EN18" s="57">
        <f>'BAR BB| Open rates'!EN18*0.87*0.9+25</f>
        <v>23436.7</v>
      </c>
      <c r="EO18" s="57">
        <f>'BAR BB| Open rates'!EO18*0.87*0.9+25</f>
        <v>23436.7</v>
      </c>
      <c r="EP18" s="57">
        <f>'BAR BB| Open rates'!EP18*0.87*0.9+25</f>
        <v>23436.7</v>
      </c>
      <c r="EQ18" s="57">
        <f>'BAR BB| Open rates'!EQ18*0.87*0.9+25</f>
        <v>23436.7</v>
      </c>
      <c r="ER18" s="57">
        <f>'BAR BB| Open rates'!ER18*0.87*0.9+25</f>
        <v>23436.7</v>
      </c>
      <c r="ES18" s="57">
        <f>'BAR BB| Open rates'!ES18*0.87*0.9+25</f>
        <v>24219.7</v>
      </c>
      <c r="ET18" s="57">
        <f>'BAR BB| Open rates'!ET18*0.87*0.9+25</f>
        <v>24219.7</v>
      </c>
      <c r="EU18" s="57">
        <f>'BAR BB| Open rates'!EU18*0.87*0.9+25</f>
        <v>23436.7</v>
      </c>
      <c r="EV18" s="57">
        <f>'BAR BB| Open rates'!EV18*0.87*0.9+25</f>
        <v>23436.7</v>
      </c>
      <c r="EW18" s="57">
        <f>'BAR BB| Open rates'!EW18*0.87*0.9+25</f>
        <v>23436.7</v>
      </c>
      <c r="EX18" s="57">
        <f>'BAR BB| Open rates'!EX18*0.87*0.9+25</f>
        <v>23436.7</v>
      </c>
      <c r="EY18" s="57">
        <f>'BAR BB| Open rates'!EY18*0.87*0.9+25</f>
        <v>23436.7</v>
      </c>
      <c r="EZ18" s="57">
        <f>'BAR BB| Open rates'!EZ18*0.87*0.9+25</f>
        <v>24219.7</v>
      </c>
      <c r="FA18" s="57">
        <f>'BAR BB| Open rates'!FA18*0.87*0.9+25</f>
        <v>24219.7</v>
      </c>
      <c r="FB18" s="57">
        <f>'BAR BB| Open rates'!FB18*0.87*0.9+25</f>
        <v>23436.7</v>
      </c>
      <c r="FC18" s="57">
        <f>'BAR BB| Open rates'!FC18*0.87*0.9+25</f>
        <v>23436.7</v>
      </c>
      <c r="FD18" s="57">
        <f>'BAR BB| Open rates'!FD18*0.87*0.9+25</f>
        <v>23436.7</v>
      </c>
      <c r="FE18" s="57">
        <f>'BAR BB| Open rates'!FE18*0.87*0.9+25</f>
        <v>23436.7</v>
      </c>
      <c r="FF18" s="57">
        <f>'BAR BB| Open rates'!FF18*0.87*0.9+25</f>
        <v>23436.7</v>
      </c>
      <c r="FG18" s="57">
        <f>'BAR BB| Open rates'!FG18*0.87*0.9+25</f>
        <v>24219.7</v>
      </c>
      <c r="FH18" s="57">
        <f>'BAR BB| Open rates'!FH18*0.87*0.9+25</f>
        <v>24219.7</v>
      </c>
      <c r="FI18" s="57">
        <f>'BAR BB| Open rates'!FI18*0.87*0.9+25</f>
        <v>23436.7</v>
      </c>
      <c r="FJ18" s="57">
        <f>'BAR BB| Open rates'!FJ18*0.87*0.9+25</f>
        <v>23436.7</v>
      </c>
      <c r="FK18" s="57">
        <f>'BAR BB| Open rates'!FK18*0.87*0.9+25</f>
        <v>23436.7</v>
      </c>
      <c r="FL18" s="57">
        <f>'BAR BB| Open rates'!FL18*0.87*0.9+25</f>
        <v>23436.7</v>
      </c>
      <c r="FM18" s="57">
        <f>'BAR BB| Open rates'!FM18*0.87*0.9+25</f>
        <v>23436.7</v>
      </c>
      <c r="FN18" s="57">
        <f>'BAR BB| Open rates'!FN18*0.87*0.9+25</f>
        <v>24219.7</v>
      </c>
      <c r="FO18" s="57">
        <f>'BAR BB| Open rates'!FO18*0.87*0.9+25</f>
        <v>24219.7</v>
      </c>
      <c r="FP18" s="57">
        <f>'BAR BB| Open rates'!FP18*0.87*0.9+25</f>
        <v>23436.7</v>
      </c>
      <c r="FQ18" s="57">
        <f>'BAR BB| Open rates'!FQ18*0.87*0.9+25</f>
        <v>23436.7</v>
      </c>
      <c r="FR18" s="57">
        <f>'BAR BB| Open rates'!FR18*0.87*0.9+25</f>
        <v>23436.7</v>
      </c>
      <c r="FS18" s="57">
        <f>'BAR BB| Open rates'!FS18*0.87*0.9+25</f>
        <v>23436.7</v>
      </c>
      <c r="FT18" s="57">
        <f>'BAR BB| Open rates'!FT18*0.87*0.9+25</f>
        <v>23436.7</v>
      </c>
      <c r="FU18" s="57">
        <f>'BAR BB| Open rates'!FU18*0.87*0.9+25</f>
        <v>24219.7</v>
      </c>
      <c r="FV18" s="57">
        <f>'BAR BB| Open rates'!FV18*0.87*0.9+25</f>
        <v>24219.7</v>
      </c>
      <c r="FW18" s="57">
        <f>'BAR BB| Open rates'!FW18*0.87*0.9+25</f>
        <v>27116.799999999999</v>
      </c>
      <c r="FX18" s="57">
        <f>'BAR BB| Open rates'!FX18*0.87*0.9+25</f>
        <v>27116.799999999999</v>
      </c>
      <c r="FY18" s="57">
        <f>'BAR BB| Open rates'!FY18*0.87*0.9+25</f>
        <v>27116.799999999999</v>
      </c>
      <c r="FZ18" s="57">
        <f>'BAR BB| Open rates'!FZ18*0.87*0.9+25</f>
        <v>27116.799999999999</v>
      </c>
      <c r="GA18" s="57">
        <f>'BAR BB| Open rates'!GA18*0.87*0.9+25</f>
        <v>27116.799999999999</v>
      </c>
      <c r="GB18" s="57">
        <f>'BAR BB| Open rates'!GB18*0.87*0.9+25</f>
        <v>28839.4</v>
      </c>
      <c r="GC18" s="57">
        <f>'BAR BB| Open rates'!GC18*0.87*0.9+25</f>
        <v>28839.4</v>
      </c>
      <c r="GD18" s="57">
        <f>'BAR BB| Open rates'!GD18*0.87*0.9+25</f>
        <v>28839.4</v>
      </c>
      <c r="GE18" s="57">
        <f>'BAR BB| Open rates'!GE18*0.87*0.9+25</f>
        <v>28839.4</v>
      </c>
    </row>
    <row r="19" spans="1:187" s="36" customFormat="1" ht="12" customHeight="1" x14ac:dyDescent="0.2">
      <c r="A19" s="236" t="s">
        <v>179</v>
      </c>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row>
    <row r="20" spans="1:187" s="36" customFormat="1" ht="12" customHeight="1" x14ac:dyDescent="0.2">
      <c r="A20" s="237">
        <v>1</v>
      </c>
      <c r="B20" s="57">
        <f>'BAR BB| Open rates'!B20*0.87*0.9+25</f>
        <v>32441.200000000001</v>
      </c>
      <c r="C20" s="57">
        <f>'BAR BB| Open rates'!C20*0.87*0.9+25</f>
        <v>32441.200000000001</v>
      </c>
      <c r="D20" s="57">
        <f>'BAR BB| Open rates'!D20*0.87*0.9+25</f>
        <v>30327.100000000002</v>
      </c>
      <c r="E20" s="57">
        <f>'BAR BB| Open rates'!E20*0.87*0.9+25</f>
        <v>30327.100000000002</v>
      </c>
      <c r="F20" s="57">
        <f>'BAR BB| Open rates'!F20*0.87*0.9+25</f>
        <v>28604.5</v>
      </c>
      <c r="G20" s="57">
        <f>'BAR BB| Open rates'!G20*0.87*0.9+25</f>
        <v>30327.100000000002</v>
      </c>
      <c r="H20" s="57">
        <f>'BAR BB| Open rates'!H20*0.87*0.9+25</f>
        <v>30327.100000000002</v>
      </c>
      <c r="I20" s="57">
        <f>'BAR BB| Open rates'!I20*0.87*0.9+25</f>
        <v>31893.100000000002</v>
      </c>
      <c r="J20" s="57">
        <f>'BAR BB| Open rates'!J20*0.87*0.9+25</f>
        <v>31893.100000000002</v>
      </c>
      <c r="K20" s="57">
        <f>'BAR BB| Open rates'!K20*0.87*0.9+25</f>
        <v>30327.100000000002</v>
      </c>
      <c r="L20" s="57">
        <f>'BAR BB| Open rates'!L20*0.87*0.9+25</f>
        <v>30327.100000000002</v>
      </c>
      <c r="M20" s="57">
        <f>'BAR BB| Open rates'!M20*0.87*0.9+25</f>
        <v>30327.100000000002</v>
      </c>
      <c r="N20" s="57">
        <f>'BAR BB| Open rates'!N20*0.87*0.9+25</f>
        <v>30327.100000000002</v>
      </c>
      <c r="O20" s="57">
        <f>'BAR BB| Open rates'!O20*0.87*0.9+25</f>
        <v>30327.100000000002</v>
      </c>
      <c r="P20" s="57">
        <f>'BAR BB| Open rates'!P20*0.87*0.9+25</f>
        <v>31893.100000000002</v>
      </c>
      <c r="Q20" s="57">
        <f>'BAR BB| Open rates'!Q20*0.87*0.9+25</f>
        <v>31893.100000000002</v>
      </c>
      <c r="R20" s="57">
        <f>'BAR BB| Open rates'!R20*0.87*0.9+25</f>
        <v>31893.100000000002</v>
      </c>
      <c r="S20" s="57">
        <f>'BAR BB| Open rates'!S20*0.87*0.9+25</f>
        <v>31893.100000000002</v>
      </c>
      <c r="T20" s="57">
        <f>'BAR BB| Open rates'!T20*0.87*0.9+25</f>
        <v>31893.100000000002</v>
      </c>
      <c r="U20" s="57">
        <f>'BAR BB| Open rates'!U20*0.87*0.9+25</f>
        <v>31893.100000000002</v>
      </c>
      <c r="V20" s="57">
        <f>'BAR BB| Open rates'!V20*0.87*0.9+25</f>
        <v>31893.100000000002</v>
      </c>
      <c r="W20" s="57">
        <f>'BAR BB| Open rates'!W20*0.87*0.9+25</f>
        <v>33459.1</v>
      </c>
      <c r="X20" s="57">
        <f>'BAR BB| Open rates'!X20*0.87*0.9+25</f>
        <v>33459.1</v>
      </c>
      <c r="Y20" s="57">
        <f>'BAR BB| Open rates'!Y20*0.87*0.9+25</f>
        <v>31893.100000000002</v>
      </c>
      <c r="Z20" s="57">
        <f>'BAR BB| Open rates'!Z20*0.87*0.9+25</f>
        <v>31893.100000000002</v>
      </c>
      <c r="AA20" s="57">
        <f>'BAR BB| Open rates'!AA20*0.87*0.9+25</f>
        <v>31893.100000000002</v>
      </c>
      <c r="AB20" s="57">
        <f>'BAR BB| Open rates'!AB20*0.87*0.9+25</f>
        <v>31893.100000000002</v>
      </c>
      <c r="AC20" s="57">
        <f>'BAR BB| Open rates'!AC20*0.87*0.9+25</f>
        <v>31893.100000000002</v>
      </c>
      <c r="AD20" s="57">
        <f>'BAR BB| Open rates'!AD20*0.87*0.9+25</f>
        <v>33459.1</v>
      </c>
      <c r="AE20" s="57">
        <f>'BAR BB| Open rates'!AE20*0.87*0.9+25</f>
        <v>33459.1</v>
      </c>
      <c r="AF20" s="57">
        <f>'BAR BB| Open rates'!AF20*0.87*0.9+25</f>
        <v>31893.100000000002</v>
      </c>
      <c r="AG20" s="57">
        <f>'BAR BB| Open rates'!AG20*0.87*0.9+25</f>
        <v>31893.100000000002</v>
      </c>
      <c r="AH20" s="57">
        <f>'BAR BB| Open rates'!AH20*0.87*0.9+25</f>
        <v>31893.100000000002</v>
      </c>
      <c r="AI20" s="57">
        <f>'BAR BB| Open rates'!AI20*0.87*0.9+25</f>
        <v>31893.100000000002</v>
      </c>
      <c r="AJ20" s="57">
        <f>'BAR BB| Open rates'!AJ20*0.87*0.9+25</f>
        <v>31893.100000000002</v>
      </c>
      <c r="AK20" s="57">
        <f>'BAR BB| Open rates'!AK20*0.87*0.9+25</f>
        <v>33459.1</v>
      </c>
      <c r="AL20" s="57">
        <f>'BAR BB| Open rates'!AL20*0.87*0.9+25</f>
        <v>33459.1</v>
      </c>
      <c r="AM20" s="57">
        <f>'BAR BB| Open rates'!AM20*0.87*0.9+25</f>
        <v>31893.100000000002</v>
      </c>
      <c r="AN20" s="57">
        <f>'BAR BB| Open rates'!AN20*0.87*0.9+25</f>
        <v>31893.100000000002</v>
      </c>
      <c r="AO20" s="57">
        <f>'BAR BB| Open rates'!AO20*0.87*0.9+25</f>
        <v>31893.100000000002</v>
      </c>
      <c r="AP20" s="57">
        <f>'BAR BB| Open rates'!AP20*0.87*0.9+25</f>
        <v>31893.100000000002</v>
      </c>
      <c r="AQ20" s="57">
        <f>'BAR BB| Open rates'!AQ20*0.87*0.9+25</f>
        <v>31893.100000000002</v>
      </c>
      <c r="AR20" s="57">
        <f>'BAR BB| Open rates'!AR20*0.87*0.9+25</f>
        <v>33459.1</v>
      </c>
      <c r="AS20" s="57">
        <f>'BAR BB| Open rates'!AS20*0.87*0.9+25</f>
        <v>33459.1</v>
      </c>
      <c r="AT20" s="57">
        <f>'BAR BB| Open rates'!AT20*0.87*0.9+25</f>
        <v>31893.100000000002</v>
      </c>
      <c r="AU20" s="57">
        <f>'BAR BB| Open rates'!AU20*0.87*0.9+25</f>
        <v>31893.100000000002</v>
      </c>
      <c r="AV20" s="57">
        <f>'BAR BB| Open rates'!AV20*0.87*0.9+25</f>
        <v>31893.100000000002</v>
      </c>
      <c r="AW20" s="57">
        <f>'BAR BB| Open rates'!AW20*0.87*0.9+25</f>
        <v>31893.100000000002</v>
      </c>
      <c r="AX20" s="57">
        <f>'BAR BB| Open rates'!AX20*0.87*0.9+25</f>
        <v>31893.100000000002</v>
      </c>
      <c r="AY20" s="57">
        <f>'BAR BB| Open rates'!AY20*0.87*0.9+25</f>
        <v>33459.1</v>
      </c>
      <c r="AZ20" s="57">
        <f>'BAR BB| Open rates'!AZ20*0.87*0.9+25</f>
        <v>33459.1</v>
      </c>
      <c r="BA20" s="57">
        <f>'BAR BB| Open rates'!BA20*0.87*0.9+25</f>
        <v>31893.100000000002</v>
      </c>
      <c r="BB20" s="57">
        <f>'BAR BB| Open rates'!BB20*0.87*0.9+25</f>
        <v>31893.100000000002</v>
      </c>
      <c r="BC20" s="57">
        <f>'BAR BB| Open rates'!BC20*0.87*0.9+25</f>
        <v>31893.100000000002</v>
      </c>
      <c r="BD20" s="57">
        <f>'BAR BB| Open rates'!BD20*0.87*0.9+25</f>
        <v>31893.100000000002</v>
      </c>
      <c r="BE20" s="57">
        <f>'BAR BB| Open rates'!BE20*0.87*0.9+25</f>
        <v>31893.100000000002</v>
      </c>
      <c r="BF20" s="57">
        <f>'BAR BB| Open rates'!BF20*0.87*0.9+25</f>
        <v>33459.1</v>
      </c>
      <c r="BG20" s="57">
        <f>'BAR BB| Open rates'!BG20*0.87*0.9+25</f>
        <v>33459.1</v>
      </c>
      <c r="BH20" s="57">
        <f>'BAR BB| Open rates'!BH20*0.87*0.9+25</f>
        <v>29387.5</v>
      </c>
      <c r="BI20" s="57">
        <f>'BAR BB| Open rates'!BI20*0.87*0.9+25</f>
        <v>29387.5</v>
      </c>
      <c r="BJ20" s="57">
        <f>'BAR BB| Open rates'!BJ20*0.87*0.9+25</f>
        <v>29387.5</v>
      </c>
      <c r="BK20" s="57">
        <f>'BAR BB| Open rates'!BK20*0.87*0.9+25</f>
        <v>29387.5</v>
      </c>
      <c r="BL20" s="57">
        <f>'BAR BB| Open rates'!BL20*0.87*0.9+25</f>
        <v>29387.5</v>
      </c>
      <c r="BM20" s="57">
        <f>'BAR BB| Open rates'!BM20*0.87*0.9+25</f>
        <v>30327.100000000002</v>
      </c>
      <c r="BN20" s="57">
        <f>'BAR BB| Open rates'!BN20*0.87*0.9+25</f>
        <v>30327.100000000002</v>
      </c>
      <c r="BO20" s="57">
        <f>'BAR BB| Open rates'!BO20*0.87*0.9+25</f>
        <v>28604.5</v>
      </c>
      <c r="BP20" s="57">
        <f>'BAR BB| Open rates'!BP20*0.87*0.9+25</f>
        <v>28604.5</v>
      </c>
      <c r="BQ20" s="57">
        <f>'BAR BB| Open rates'!BQ20*0.87*0.9+25</f>
        <v>30327.100000000002</v>
      </c>
      <c r="BR20" s="57">
        <f>'BAR BB| Open rates'!BR20*0.87*0.9+25</f>
        <v>30327.100000000002</v>
      </c>
      <c r="BS20" s="57">
        <f>'BAR BB| Open rates'!BS20*0.87*0.9+25</f>
        <v>30327.100000000002</v>
      </c>
      <c r="BT20" s="57">
        <f>'BAR BB| Open rates'!BT20*0.87*0.9+25</f>
        <v>30327.100000000002</v>
      </c>
      <c r="BU20" s="57">
        <f>'BAR BB| Open rates'!BU20*0.87*0.9+25</f>
        <v>30327.100000000002</v>
      </c>
      <c r="BV20" s="57">
        <f>'BAR BB| Open rates'!BV20*0.87*0.9+25</f>
        <v>28604.5</v>
      </c>
      <c r="BW20" s="57">
        <f>'BAR BB| Open rates'!BW20*0.87*0.9+25</f>
        <v>28604.5</v>
      </c>
      <c r="BX20" s="57">
        <f>'BAR BB| Open rates'!BX20*0.87*0.9+25</f>
        <v>28604.5</v>
      </c>
      <c r="BY20" s="57">
        <f>'BAR BB| Open rates'!BY20*0.87*0.9+25</f>
        <v>28604.5</v>
      </c>
      <c r="BZ20" s="57">
        <f>'BAR BB| Open rates'!BZ20*0.87*0.9+25</f>
        <v>28604.5</v>
      </c>
      <c r="CA20" s="57">
        <f>'BAR BB| Open rates'!CA20*0.87*0.9+25</f>
        <v>30327.100000000002</v>
      </c>
      <c r="CB20" s="57">
        <f>'BAR BB| Open rates'!CB20*0.87*0.9+25</f>
        <v>30327.100000000002</v>
      </c>
      <c r="CC20" s="57">
        <f>'BAR BB| Open rates'!CC20*0.87*0.9+25</f>
        <v>28604.5</v>
      </c>
      <c r="CD20" s="57">
        <f>'BAR BB| Open rates'!CD20*0.87*0.9+25</f>
        <v>28604.5</v>
      </c>
      <c r="CE20" s="57">
        <f>'BAR BB| Open rates'!CE20*0.87*0.9+25</f>
        <v>28604.5</v>
      </c>
      <c r="CF20" s="57">
        <f>'BAR BB| Open rates'!CF20*0.87*0.9+25</f>
        <v>28604.5</v>
      </c>
      <c r="CG20" s="57">
        <f>'BAR BB| Open rates'!CG20*0.87*0.9+25</f>
        <v>28604.5</v>
      </c>
      <c r="CH20" s="57">
        <f>'BAR BB| Open rates'!CH20*0.87*0.9+25</f>
        <v>30327.100000000002</v>
      </c>
      <c r="CI20" s="57">
        <f>'BAR BB| Open rates'!CI20*0.87*0.9+25</f>
        <v>30327.100000000002</v>
      </c>
      <c r="CJ20" s="57">
        <f>'BAR BB| Open rates'!CJ20*0.87*0.9+25</f>
        <v>28604.5</v>
      </c>
      <c r="CK20" s="57">
        <f>'BAR BB| Open rates'!CK20*0.87*0.9+25</f>
        <v>28604.5</v>
      </c>
      <c r="CL20" s="57">
        <f>'BAR BB| Open rates'!CL20*0.87*0.9+25</f>
        <v>28604.5</v>
      </c>
      <c r="CM20" s="57">
        <f>'BAR BB| Open rates'!CM20*0.87*0.9+25</f>
        <v>28604.5</v>
      </c>
      <c r="CN20" s="57">
        <f>'BAR BB| Open rates'!CN20*0.87*0.9+25</f>
        <v>28604.5</v>
      </c>
      <c r="CO20" s="57">
        <f>'BAR BB| Open rates'!CO20*0.87*0.9+25</f>
        <v>30327.100000000002</v>
      </c>
      <c r="CP20" s="57">
        <f>'BAR BB| Open rates'!CP20*0.87*0.9+25</f>
        <v>30327.100000000002</v>
      </c>
      <c r="CQ20" s="57">
        <f>'BAR BB| Open rates'!CQ20*0.87*0.9+25</f>
        <v>28604.5</v>
      </c>
      <c r="CR20" s="57">
        <f>'BAR BB| Open rates'!CR20*0.87*0.9+25</f>
        <v>28604.5</v>
      </c>
      <c r="CS20" s="57">
        <f>'BAR BB| Open rates'!CS20*0.87*0.9+25</f>
        <v>28604.5</v>
      </c>
      <c r="CT20" s="57">
        <f>'BAR BB| Open rates'!CT20*0.87*0.9+25</f>
        <v>28604.5</v>
      </c>
      <c r="CU20" s="57">
        <f>'BAR BB| Open rates'!CU20*0.87*0.9+25</f>
        <v>25394.2</v>
      </c>
      <c r="CV20" s="57">
        <f>'BAR BB| Open rates'!CV20*0.87*0.9+25</f>
        <v>25394.2</v>
      </c>
      <c r="CW20" s="57">
        <f>'BAR BB| Open rates'!CW20*0.87*0.9+25</f>
        <v>25394.2</v>
      </c>
      <c r="CX20" s="57">
        <f>'BAR BB| Open rates'!CX20*0.87*0.9+25</f>
        <v>23828.2</v>
      </c>
      <c r="CY20" s="57">
        <f>'BAR BB| Open rates'!CY20*0.87*0.9+25</f>
        <v>23828.2</v>
      </c>
      <c r="CZ20" s="57">
        <f>'BAR BB| Open rates'!CZ20*0.87*0.9+25</f>
        <v>23828.2</v>
      </c>
      <c r="DA20" s="57">
        <f>'BAR BB| Open rates'!DA20*0.87*0.9+25</f>
        <v>23828.2</v>
      </c>
      <c r="DB20" s="57">
        <f>'BAR BB| Open rates'!DB20*0.87*0.9+25</f>
        <v>23828.2</v>
      </c>
      <c r="DC20" s="57">
        <f>'BAR BB| Open rates'!DC20*0.87*0.9+25</f>
        <v>25394.2</v>
      </c>
      <c r="DD20" s="57">
        <f>'BAR BB| Open rates'!DD20*0.87*0.9+25</f>
        <v>25394.2</v>
      </c>
      <c r="DE20" s="57">
        <f>'BAR BB| Open rates'!DE20*0.87*0.9+25</f>
        <v>23828.2</v>
      </c>
      <c r="DF20" s="57">
        <f>'BAR BB| Open rates'!DF20*0.87*0.9+25</f>
        <v>23828.2</v>
      </c>
      <c r="DG20" s="57">
        <f>'BAR BB| Open rates'!DG20*0.87*0.9+25</f>
        <v>23828.2</v>
      </c>
      <c r="DH20" s="57">
        <f>'BAR BB| Open rates'!DH20*0.87*0.9+25</f>
        <v>23828.2</v>
      </c>
      <c r="DI20" s="57">
        <f>'BAR BB| Open rates'!DI20*0.87*0.9+25</f>
        <v>23828.2</v>
      </c>
      <c r="DJ20" s="57">
        <f>'BAR BB| Open rates'!DJ20*0.87*0.9+25</f>
        <v>25394.2</v>
      </c>
      <c r="DK20" s="57">
        <f>'BAR BB| Open rates'!DK20*0.87*0.9+25</f>
        <v>25394.2</v>
      </c>
      <c r="DL20" s="57">
        <f>'BAR BB| Open rates'!DL20*0.87*0.9+25</f>
        <v>23828.2</v>
      </c>
      <c r="DM20" s="57">
        <f>'BAR BB| Open rates'!DM20*0.87*0.9+25</f>
        <v>23828.2</v>
      </c>
      <c r="DN20" s="57">
        <f>'BAR BB| Open rates'!DN20*0.87*0.9+25</f>
        <v>23828.2</v>
      </c>
      <c r="DO20" s="57">
        <f>'BAR BB| Open rates'!DO20*0.87*0.9+25</f>
        <v>23828.2</v>
      </c>
      <c r="DP20" s="57">
        <f>'BAR BB| Open rates'!DP20*0.87*0.9+25</f>
        <v>23828.2</v>
      </c>
      <c r="DQ20" s="57">
        <f>'BAR BB| Open rates'!DQ20*0.87*0.9+25</f>
        <v>25394.2</v>
      </c>
      <c r="DR20" s="57">
        <f>'BAR BB| Open rates'!DR20*0.87*0.9+25</f>
        <v>25394.2</v>
      </c>
      <c r="DS20" s="57">
        <f>'BAR BB| Open rates'!DS20*0.87*0.9+25</f>
        <v>23828.2</v>
      </c>
      <c r="DT20" s="57">
        <f>'BAR BB| Open rates'!DT20*0.87*0.9+25</f>
        <v>23828.2</v>
      </c>
      <c r="DU20" s="57">
        <f>'BAR BB| Open rates'!DU20*0.87*0.9+25</f>
        <v>23828.2</v>
      </c>
      <c r="DV20" s="57">
        <f>'BAR BB| Open rates'!DV20*0.87*0.9+25</f>
        <v>23828.2</v>
      </c>
      <c r="DW20" s="57">
        <f>'BAR BB| Open rates'!DW20*0.87*0.9+25</f>
        <v>23828.2</v>
      </c>
      <c r="DX20" s="57">
        <f>'BAR BB| Open rates'!DX20*0.87*0.9+25</f>
        <v>25394.2</v>
      </c>
      <c r="DY20" s="57">
        <f>'BAR BB| Open rates'!DY20*0.87*0.9+25</f>
        <v>25394.2</v>
      </c>
      <c r="DZ20" s="57">
        <f>'BAR BB| Open rates'!DZ20*0.87*0.9+25</f>
        <v>26725.3</v>
      </c>
      <c r="EA20" s="57">
        <f>'BAR BB| Open rates'!EA20*0.87*0.9+25</f>
        <v>26725.3</v>
      </c>
      <c r="EB20" s="57">
        <f>'BAR BB| Open rates'!EB20*0.87*0.9+25</f>
        <v>26725.3</v>
      </c>
      <c r="EC20" s="57">
        <f>'BAR BB| Open rates'!EC20*0.87*0.9+25</f>
        <v>28447.9</v>
      </c>
      <c r="ED20" s="57">
        <f>'BAR BB| Open rates'!ED20*0.87*0.9+25</f>
        <v>28447.9</v>
      </c>
      <c r="EE20" s="57">
        <f>'BAR BB| Open rates'!EE20*0.87*0.9+25</f>
        <v>28447.9</v>
      </c>
      <c r="EF20" s="57">
        <f>'BAR BB| Open rates'!EF20*0.87*0.9+25</f>
        <v>28447.9</v>
      </c>
      <c r="EG20" s="57">
        <f>'BAR BB| Open rates'!EG20*0.87*0.9+25</f>
        <v>23045.200000000001</v>
      </c>
      <c r="EH20" s="57">
        <f>'BAR BB| Open rates'!EH20*0.87*0.9+25</f>
        <v>21479.200000000001</v>
      </c>
      <c r="EI20" s="57">
        <f>'BAR BB| Open rates'!EI20*0.87*0.9+25</f>
        <v>21479.200000000001</v>
      </c>
      <c r="EJ20" s="57">
        <f>'BAR BB| Open rates'!EJ20*0.87*0.9+25</f>
        <v>21479.200000000001</v>
      </c>
      <c r="EK20" s="57">
        <f>'BAR BB| Open rates'!EK20*0.87*0.9+25</f>
        <v>21479.200000000001</v>
      </c>
      <c r="EL20" s="57">
        <f>'BAR BB| Open rates'!EL20*0.87*0.9+25</f>
        <v>22262.2</v>
      </c>
      <c r="EM20" s="57">
        <f>'BAR BB| Open rates'!EM20*0.87*0.9+25</f>
        <v>22262.2</v>
      </c>
      <c r="EN20" s="57">
        <f>'BAR BB| Open rates'!EN20*0.87*0.9+25</f>
        <v>21479.200000000001</v>
      </c>
      <c r="EO20" s="57">
        <f>'BAR BB| Open rates'!EO20*0.87*0.9+25</f>
        <v>21479.200000000001</v>
      </c>
      <c r="EP20" s="57">
        <f>'BAR BB| Open rates'!EP20*0.87*0.9+25</f>
        <v>21479.200000000001</v>
      </c>
      <c r="EQ20" s="57">
        <f>'BAR BB| Open rates'!EQ20*0.87*0.9+25</f>
        <v>21479.200000000001</v>
      </c>
      <c r="ER20" s="57">
        <f>'BAR BB| Open rates'!ER20*0.87*0.9+25</f>
        <v>21479.200000000001</v>
      </c>
      <c r="ES20" s="57">
        <f>'BAR BB| Open rates'!ES20*0.87*0.9+25</f>
        <v>22262.2</v>
      </c>
      <c r="ET20" s="57">
        <f>'BAR BB| Open rates'!ET20*0.87*0.9+25</f>
        <v>22262.2</v>
      </c>
      <c r="EU20" s="57">
        <f>'BAR BB| Open rates'!EU20*0.87*0.9+25</f>
        <v>21479.200000000001</v>
      </c>
      <c r="EV20" s="57">
        <f>'BAR BB| Open rates'!EV20*0.87*0.9+25</f>
        <v>21479.200000000001</v>
      </c>
      <c r="EW20" s="57">
        <f>'BAR BB| Open rates'!EW20*0.87*0.9+25</f>
        <v>21479.200000000001</v>
      </c>
      <c r="EX20" s="57">
        <f>'BAR BB| Open rates'!EX20*0.87*0.9+25</f>
        <v>21479.200000000001</v>
      </c>
      <c r="EY20" s="57">
        <f>'BAR BB| Open rates'!EY20*0.87*0.9+25</f>
        <v>21479.200000000001</v>
      </c>
      <c r="EZ20" s="57">
        <f>'BAR BB| Open rates'!EZ20*0.87*0.9+25</f>
        <v>22262.2</v>
      </c>
      <c r="FA20" s="57">
        <f>'BAR BB| Open rates'!FA20*0.87*0.9+25</f>
        <v>22262.2</v>
      </c>
      <c r="FB20" s="57">
        <f>'BAR BB| Open rates'!FB20*0.87*0.9+25</f>
        <v>21479.200000000001</v>
      </c>
      <c r="FC20" s="57">
        <f>'BAR BB| Open rates'!FC20*0.87*0.9+25</f>
        <v>21479.200000000001</v>
      </c>
      <c r="FD20" s="57">
        <f>'BAR BB| Open rates'!FD20*0.87*0.9+25</f>
        <v>21479.200000000001</v>
      </c>
      <c r="FE20" s="57">
        <f>'BAR BB| Open rates'!FE20*0.87*0.9+25</f>
        <v>21479.200000000001</v>
      </c>
      <c r="FF20" s="57">
        <f>'BAR BB| Open rates'!FF20*0.87*0.9+25</f>
        <v>21479.200000000001</v>
      </c>
      <c r="FG20" s="57">
        <f>'BAR BB| Open rates'!FG20*0.87*0.9+25</f>
        <v>22262.2</v>
      </c>
      <c r="FH20" s="57">
        <f>'BAR BB| Open rates'!FH20*0.87*0.9+25</f>
        <v>22262.2</v>
      </c>
      <c r="FI20" s="57">
        <f>'BAR BB| Open rates'!FI20*0.87*0.9+25</f>
        <v>21479.200000000001</v>
      </c>
      <c r="FJ20" s="57">
        <f>'BAR BB| Open rates'!FJ20*0.87*0.9+25</f>
        <v>21479.200000000001</v>
      </c>
      <c r="FK20" s="57">
        <f>'BAR BB| Open rates'!FK20*0.87*0.9+25</f>
        <v>21479.200000000001</v>
      </c>
      <c r="FL20" s="57">
        <f>'BAR BB| Open rates'!FL20*0.87*0.9+25</f>
        <v>21479.200000000001</v>
      </c>
      <c r="FM20" s="57">
        <f>'BAR BB| Open rates'!FM20*0.87*0.9+25</f>
        <v>21479.200000000001</v>
      </c>
      <c r="FN20" s="57">
        <f>'BAR BB| Open rates'!FN20*0.87*0.9+25</f>
        <v>22262.2</v>
      </c>
      <c r="FO20" s="57">
        <f>'BAR BB| Open rates'!FO20*0.87*0.9+25</f>
        <v>22262.2</v>
      </c>
      <c r="FP20" s="57">
        <f>'BAR BB| Open rates'!FP20*0.87*0.9+25</f>
        <v>21479.200000000001</v>
      </c>
      <c r="FQ20" s="57">
        <f>'BAR BB| Open rates'!FQ20*0.87*0.9+25</f>
        <v>21479.200000000001</v>
      </c>
      <c r="FR20" s="57">
        <f>'BAR BB| Open rates'!FR20*0.87*0.9+25</f>
        <v>21479.200000000001</v>
      </c>
      <c r="FS20" s="57">
        <f>'BAR BB| Open rates'!FS20*0.87*0.9+25</f>
        <v>21479.200000000001</v>
      </c>
      <c r="FT20" s="57">
        <f>'BAR BB| Open rates'!FT20*0.87*0.9+25</f>
        <v>21479.200000000001</v>
      </c>
      <c r="FU20" s="57">
        <f>'BAR BB| Open rates'!FU20*0.87*0.9+25</f>
        <v>22262.2</v>
      </c>
      <c r="FV20" s="57">
        <f>'BAR BB| Open rates'!FV20*0.87*0.9+25</f>
        <v>22262.2</v>
      </c>
      <c r="FW20" s="57">
        <f>'BAR BB| Open rates'!FW20*0.87*0.9+25</f>
        <v>25159.3</v>
      </c>
      <c r="FX20" s="57">
        <f>'BAR BB| Open rates'!FX20*0.87*0.9+25</f>
        <v>25159.3</v>
      </c>
      <c r="FY20" s="57">
        <f>'BAR BB| Open rates'!FY20*0.87*0.9+25</f>
        <v>25159.3</v>
      </c>
      <c r="FZ20" s="57">
        <f>'BAR BB| Open rates'!FZ20*0.87*0.9+25</f>
        <v>25159.3</v>
      </c>
      <c r="GA20" s="57">
        <f>'BAR BB| Open rates'!GA20*0.87*0.9+25</f>
        <v>25159.3</v>
      </c>
      <c r="GB20" s="57">
        <f>'BAR BB| Open rates'!GB20*0.87*0.9+25</f>
        <v>26881.9</v>
      </c>
      <c r="GC20" s="57">
        <f>'BAR BB| Open rates'!GC20*0.87*0.9+25</f>
        <v>26881.9</v>
      </c>
      <c r="GD20" s="57">
        <f>'BAR BB| Open rates'!GD20*0.87*0.9+25</f>
        <v>26881.9</v>
      </c>
      <c r="GE20" s="57">
        <f>'BAR BB| Open rates'!GE20*0.87*0.9+25</f>
        <v>26881.9</v>
      </c>
    </row>
    <row r="21" spans="1:187" s="36" customFormat="1" ht="12" customHeight="1" x14ac:dyDescent="0.2">
      <c r="A21" s="237">
        <v>2</v>
      </c>
      <c r="B21" s="57">
        <f>'BAR BB| Open rates'!B21*0.87*0.9+25</f>
        <v>34790.200000000004</v>
      </c>
      <c r="C21" s="57">
        <f>'BAR BB| Open rates'!C21*0.87*0.9+25</f>
        <v>34790.200000000004</v>
      </c>
      <c r="D21" s="57">
        <f>'BAR BB| Open rates'!D21*0.87*0.9+25</f>
        <v>32676.100000000002</v>
      </c>
      <c r="E21" s="57">
        <f>'BAR BB| Open rates'!E21*0.87*0.9+25</f>
        <v>32676.100000000002</v>
      </c>
      <c r="F21" s="57">
        <f>'BAR BB| Open rates'!F21*0.87*0.9+25</f>
        <v>30953.5</v>
      </c>
      <c r="G21" s="57">
        <f>'BAR BB| Open rates'!G21*0.87*0.9+25</f>
        <v>32676.100000000002</v>
      </c>
      <c r="H21" s="57">
        <f>'BAR BB| Open rates'!H21*0.87*0.9+25</f>
        <v>32676.100000000002</v>
      </c>
      <c r="I21" s="57">
        <f>'BAR BB| Open rates'!I21*0.87*0.9+25</f>
        <v>34242.1</v>
      </c>
      <c r="J21" s="57">
        <f>'BAR BB| Open rates'!J21*0.87*0.9+25</f>
        <v>34242.1</v>
      </c>
      <c r="K21" s="57">
        <f>'BAR BB| Open rates'!K21*0.87*0.9+25</f>
        <v>32676.100000000002</v>
      </c>
      <c r="L21" s="57">
        <f>'BAR BB| Open rates'!L21*0.87*0.9+25</f>
        <v>32676.100000000002</v>
      </c>
      <c r="M21" s="57">
        <f>'BAR BB| Open rates'!M21*0.87*0.9+25</f>
        <v>32676.100000000002</v>
      </c>
      <c r="N21" s="57">
        <f>'BAR BB| Open rates'!N21*0.87*0.9+25</f>
        <v>32676.100000000002</v>
      </c>
      <c r="O21" s="57">
        <f>'BAR BB| Open rates'!O21*0.87*0.9+25</f>
        <v>32676.100000000002</v>
      </c>
      <c r="P21" s="57">
        <f>'BAR BB| Open rates'!P21*0.87*0.9+25</f>
        <v>34242.1</v>
      </c>
      <c r="Q21" s="57">
        <f>'BAR BB| Open rates'!Q21*0.87*0.9+25</f>
        <v>34242.1</v>
      </c>
      <c r="R21" s="57">
        <f>'BAR BB| Open rates'!R21*0.87*0.9+25</f>
        <v>34242.1</v>
      </c>
      <c r="S21" s="57">
        <f>'BAR BB| Open rates'!S21*0.87*0.9+25</f>
        <v>34242.1</v>
      </c>
      <c r="T21" s="57">
        <f>'BAR BB| Open rates'!T21*0.87*0.9+25</f>
        <v>34242.1</v>
      </c>
      <c r="U21" s="57">
        <f>'BAR BB| Open rates'!U21*0.87*0.9+25</f>
        <v>34242.1</v>
      </c>
      <c r="V21" s="57">
        <f>'BAR BB| Open rates'!V21*0.87*0.9+25</f>
        <v>34242.1</v>
      </c>
      <c r="W21" s="57">
        <f>'BAR BB| Open rates'!W21*0.87*0.9+25</f>
        <v>35808.1</v>
      </c>
      <c r="X21" s="57">
        <f>'BAR BB| Open rates'!X21*0.87*0.9+25</f>
        <v>35808.1</v>
      </c>
      <c r="Y21" s="57">
        <f>'BAR BB| Open rates'!Y21*0.87*0.9+25</f>
        <v>34242.1</v>
      </c>
      <c r="Z21" s="57">
        <f>'BAR BB| Open rates'!Z21*0.87*0.9+25</f>
        <v>34242.1</v>
      </c>
      <c r="AA21" s="57">
        <f>'BAR BB| Open rates'!AA21*0.87*0.9+25</f>
        <v>34242.1</v>
      </c>
      <c r="AB21" s="57">
        <f>'BAR BB| Open rates'!AB21*0.87*0.9+25</f>
        <v>34242.1</v>
      </c>
      <c r="AC21" s="57">
        <f>'BAR BB| Open rates'!AC21*0.87*0.9+25</f>
        <v>34242.1</v>
      </c>
      <c r="AD21" s="57">
        <f>'BAR BB| Open rates'!AD21*0.87*0.9+25</f>
        <v>35808.1</v>
      </c>
      <c r="AE21" s="57">
        <f>'BAR BB| Open rates'!AE21*0.87*0.9+25</f>
        <v>35808.1</v>
      </c>
      <c r="AF21" s="57">
        <f>'BAR BB| Open rates'!AF21*0.87*0.9+25</f>
        <v>34242.1</v>
      </c>
      <c r="AG21" s="57">
        <f>'BAR BB| Open rates'!AG21*0.87*0.9+25</f>
        <v>34242.1</v>
      </c>
      <c r="AH21" s="57">
        <f>'BAR BB| Open rates'!AH21*0.87*0.9+25</f>
        <v>34242.1</v>
      </c>
      <c r="AI21" s="57">
        <f>'BAR BB| Open rates'!AI21*0.87*0.9+25</f>
        <v>34242.1</v>
      </c>
      <c r="AJ21" s="57">
        <f>'BAR BB| Open rates'!AJ21*0.87*0.9+25</f>
        <v>34242.1</v>
      </c>
      <c r="AK21" s="57">
        <f>'BAR BB| Open rates'!AK21*0.87*0.9+25</f>
        <v>35808.1</v>
      </c>
      <c r="AL21" s="57">
        <f>'BAR BB| Open rates'!AL21*0.87*0.9+25</f>
        <v>35808.1</v>
      </c>
      <c r="AM21" s="57">
        <f>'BAR BB| Open rates'!AM21*0.87*0.9+25</f>
        <v>34242.1</v>
      </c>
      <c r="AN21" s="57">
        <f>'BAR BB| Open rates'!AN21*0.87*0.9+25</f>
        <v>34242.1</v>
      </c>
      <c r="AO21" s="57">
        <f>'BAR BB| Open rates'!AO21*0.87*0.9+25</f>
        <v>34242.1</v>
      </c>
      <c r="AP21" s="57">
        <f>'BAR BB| Open rates'!AP21*0.87*0.9+25</f>
        <v>34242.1</v>
      </c>
      <c r="AQ21" s="57">
        <f>'BAR BB| Open rates'!AQ21*0.87*0.9+25</f>
        <v>34242.1</v>
      </c>
      <c r="AR21" s="57">
        <f>'BAR BB| Open rates'!AR21*0.87*0.9+25</f>
        <v>35808.1</v>
      </c>
      <c r="AS21" s="57">
        <f>'BAR BB| Open rates'!AS21*0.87*0.9+25</f>
        <v>35808.1</v>
      </c>
      <c r="AT21" s="57">
        <f>'BAR BB| Open rates'!AT21*0.87*0.9+25</f>
        <v>34242.1</v>
      </c>
      <c r="AU21" s="57">
        <f>'BAR BB| Open rates'!AU21*0.87*0.9+25</f>
        <v>34242.1</v>
      </c>
      <c r="AV21" s="57">
        <f>'BAR BB| Open rates'!AV21*0.87*0.9+25</f>
        <v>34242.1</v>
      </c>
      <c r="AW21" s="57">
        <f>'BAR BB| Open rates'!AW21*0.87*0.9+25</f>
        <v>34242.1</v>
      </c>
      <c r="AX21" s="57">
        <f>'BAR BB| Open rates'!AX21*0.87*0.9+25</f>
        <v>34242.1</v>
      </c>
      <c r="AY21" s="57">
        <f>'BAR BB| Open rates'!AY21*0.87*0.9+25</f>
        <v>35808.1</v>
      </c>
      <c r="AZ21" s="57">
        <f>'BAR BB| Open rates'!AZ21*0.87*0.9+25</f>
        <v>35808.1</v>
      </c>
      <c r="BA21" s="57">
        <f>'BAR BB| Open rates'!BA21*0.87*0.9+25</f>
        <v>34242.1</v>
      </c>
      <c r="BB21" s="57">
        <f>'BAR BB| Open rates'!BB21*0.87*0.9+25</f>
        <v>34242.1</v>
      </c>
      <c r="BC21" s="57">
        <f>'BAR BB| Open rates'!BC21*0.87*0.9+25</f>
        <v>34242.1</v>
      </c>
      <c r="BD21" s="57">
        <f>'BAR BB| Open rates'!BD21*0.87*0.9+25</f>
        <v>34242.1</v>
      </c>
      <c r="BE21" s="57">
        <f>'BAR BB| Open rates'!BE21*0.87*0.9+25</f>
        <v>34242.1</v>
      </c>
      <c r="BF21" s="57">
        <f>'BAR BB| Open rates'!BF21*0.87*0.9+25</f>
        <v>35808.1</v>
      </c>
      <c r="BG21" s="57">
        <f>'BAR BB| Open rates'!BG21*0.87*0.9+25</f>
        <v>35808.1</v>
      </c>
      <c r="BH21" s="57">
        <f>'BAR BB| Open rates'!BH21*0.87*0.9+25</f>
        <v>31736.5</v>
      </c>
      <c r="BI21" s="57">
        <f>'BAR BB| Open rates'!BI21*0.87*0.9+25</f>
        <v>31736.5</v>
      </c>
      <c r="BJ21" s="57">
        <f>'BAR BB| Open rates'!BJ21*0.87*0.9+25</f>
        <v>31736.5</v>
      </c>
      <c r="BK21" s="57">
        <f>'BAR BB| Open rates'!BK21*0.87*0.9+25</f>
        <v>31736.5</v>
      </c>
      <c r="BL21" s="57">
        <f>'BAR BB| Open rates'!BL21*0.87*0.9+25</f>
        <v>31736.5</v>
      </c>
      <c r="BM21" s="57">
        <f>'BAR BB| Open rates'!BM21*0.87*0.9+25</f>
        <v>32676.100000000002</v>
      </c>
      <c r="BN21" s="57">
        <f>'BAR BB| Open rates'!BN21*0.87*0.9+25</f>
        <v>32676.100000000002</v>
      </c>
      <c r="BO21" s="57">
        <f>'BAR BB| Open rates'!BO21*0.87*0.9+25</f>
        <v>30953.5</v>
      </c>
      <c r="BP21" s="57">
        <f>'BAR BB| Open rates'!BP21*0.87*0.9+25</f>
        <v>30953.5</v>
      </c>
      <c r="BQ21" s="57">
        <f>'BAR BB| Open rates'!BQ21*0.87*0.9+25</f>
        <v>32676.100000000002</v>
      </c>
      <c r="BR21" s="57">
        <f>'BAR BB| Open rates'!BR21*0.87*0.9+25</f>
        <v>32676.100000000002</v>
      </c>
      <c r="BS21" s="57">
        <f>'BAR BB| Open rates'!BS21*0.87*0.9+25</f>
        <v>32676.100000000002</v>
      </c>
      <c r="BT21" s="57">
        <f>'BAR BB| Open rates'!BT21*0.87*0.9+25</f>
        <v>32676.100000000002</v>
      </c>
      <c r="BU21" s="57">
        <f>'BAR BB| Open rates'!BU21*0.87*0.9+25</f>
        <v>32676.100000000002</v>
      </c>
      <c r="BV21" s="57">
        <f>'BAR BB| Open rates'!BV21*0.87*0.9+25</f>
        <v>30953.5</v>
      </c>
      <c r="BW21" s="57">
        <f>'BAR BB| Open rates'!BW21*0.87*0.9+25</f>
        <v>30953.5</v>
      </c>
      <c r="BX21" s="57">
        <f>'BAR BB| Open rates'!BX21*0.87*0.9+25</f>
        <v>30953.5</v>
      </c>
      <c r="BY21" s="57">
        <f>'BAR BB| Open rates'!BY21*0.87*0.9+25</f>
        <v>30953.5</v>
      </c>
      <c r="BZ21" s="57">
        <f>'BAR BB| Open rates'!BZ21*0.87*0.9+25</f>
        <v>30953.5</v>
      </c>
      <c r="CA21" s="57">
        <f>'BAR BB| Open rates'!CA21*0.87*0.9+25</f>
        <v>32676.100000000002</v>
      </c>
      <c r="CB21" s="57">
        <f>'BAR BB| Open rates'!CB21*0.87*0.9+25</f>
        <v>32676.100000000002</v>
      </c>
      <c r="CC21" s="57">
        <f>'BAR BB| Open rates'!CC21*0.87*0.9+25</f>
        <v>30953.5</v>
      </c>
      <c r="CD21" s="57">
        <f>'BAR BB| Open rates'!CD21*0.87*0.9+25</f>
        <v>30953.5</v>
      </c>
      <c r="CE21" s="57">
        <f>'BAR BB| Open rates'!CE21*0.87*0.9+25</f>
        <v>30953.5</v>
      </c>
      <c r="CF21" s="57">
        <f>'BAR BB| Open rates'!CF21*0.87*0.9+25</f>
        <v>30953.5</v>
      </c>
      <c r="CG21" s="57">
        <f>'BAR BB| Open rates'!CG21*0.87*0.9+25</f>
        <v>30953.5</v>
      </c>
      <c r="CH21" s="57">
        <f>'BAR BB| Open rates'!CH21*0.87*0.9+25</f>
        <v>32676.100000000002</v>
      </c>
      <c r="CI21" s="57">
        <f>'BAR BB| Open rates'!CI21*0.87*0.9+25</f>
        <v>32676.100000000002</v>
      </c>
      <c r="CJ21" s="57">
        <f>'BAR BB| Open rates'!CJ21*0.87*0.9+25</f>
        <v>30953.5</v>
      </c>
      <c r="CK21" s="57">
        <f>'BAR BB| Open rates'!CK21*0.87*0.9+25</f>
        <v>30953.5</v>
      </c>
      <c r="CL21" s="57">
        <f>'BAR BB| Open rates'!CL21*0.87*0.9+25</f>
        <v>30953.5</v>
      </c>
      <c r="CM21" s="57">
        <f>'BAR BB| Open rates'!CM21*0.87*0.9+25</f>
        <v>30953.5</v>
      </c>
      <c r="CN21" s="57">
        <f>'BAR BB| Open rates'!CN21*0.87*0.9+25</f>
        <v>30953.5</v>
      </c>
      <c r="CO21" s="57">
        <f>'BAR BB| Open rates'!CO21*0.87*0.9+25</f>
        <v>32676.100000000002</v>
      </c>
      <c r="CP21" s="57">
        <f>'BAR BB| Open rates'!CP21*0.87*0.9+25</f>
        <v>32676.100000000002</v>
      </c>
      <c r="CQ21" s="57">
        <f>'BAR BB| Open rates'!CQ21*0.87*0.9+25</f>
        <v>30953.5</v>
      </c>
      <c r="CR21" s="57">
        <f>'BAR BB| Open rates'!CR21*0.87*0.9+25</f>
        <v>30953.5</v>
      </c>
      <c r="CS21" s="57">
        <f>'BAR BB| Open rates'!CS21*0.87*0.9+25</f>
        <v>30953.5</v>
      </c>
      <c r="CT21" s="57">
        <f>'BAR BB| Open rates'!CT21*0.87*0.9+25</f>
        <v>30953.5</v>
      </c>
      <c r="CU21" s="57">
        <f>'BAR BB| Open rates'!CU21*0.87*0.9+25</f>
        <v>27743.200000000001</v>
      </c>
      <c r="CV21" s="57">
        <f>'BAR BB| Open rates'!CV21*0.87*0.9+25</f>
        <v>27743.200000000001</v>
      </c>
      <c r="CW21" s="57">
        <f>'BAR BB| Open rates'!CW21*0.87*0.9+25</f>
        <v>27743.200000000001</v>
      </c>
      <c r="CX21" s="57">
        <f>'BAR BB| Open rates'!CX21*0.87*0.9+25</f>
        <v>26177.200000000001</v>
      </c>
      <c r="CY21" s="57">
        <f>'BAR BB| Open rates'!CY21*0.87*0.9+25</f>
        <v>26177.200000000001</v>
      </c>
      <c r="CZ21" s="57">
        <f>'BAR BB| Open rates'!CZ21*0.87*0.9+25</f>
        <v>26177.200000000001</v>
      </c>
      <c r="DA21" s="57">
        <f>'BAR BB| Open rates'!DA21*0.87*0.9+25</f>
        <v>26177.200000000001</v>
      </c>
      <c r="DB21" s="57">
        <f>'BAR BB| Open rates'!DB21*0.87*0.9+25</f>
        <v>26177.200000000001</v>
      </c>
      <c r="DC21" s="57">
        <f>'BAR BB| Open rates'!DC21*0.87*0.9+25</f>
        <v>27743.200000000001</v>
      </c>
      <c r="DD21" s="57">
        <f>'BAR BB| Open rates'!DD21*0.87*0.9+25</f>
        <v>27743.200000000001</v>
      </c>
      <c r="DE21" s="57">
        <f>'BAR BB| Open rates'!DE21*0.87*0.9+25</f>
        <v>26177.200000000001</v>
      </c>
      <c r="DF21" s="57">
        <f>'BAR BB| Open rates'!DF21*0.87*0.9+25</f>
        <v>26177.200000000001</v>
      </c>
      <c r="DG21" s="57">
        <f>'BAR BB| Open rates'!DG21*0.87*0.9+25</f>
        <v>26177.200000000001</v>
      </c>
      <c r="DH21" s="57">
        <f>'BAR BB| Open rates'!DH21*0.87*0.9+25</f>
        <v>26177.200000000001</v>
      </c>
      <c r="DI21" s="57">
        <f>'BAR BB| Open rates'!DI21*0.87*0.9+25</f>
        <v>26177.200000000001</v>
      </c>
      <c r="DJ21" s="57">
        <f>'BAR BB| Open rates'!DJ21*0.87*0.9+25</f>
        <v>27743.200000000001</v>
      </c>
      <c r="DK21" s="57">
        <f>'BAR BB| Open rates'!DK21*0.87*0.9+25</f>
        <v>27743.200000000001</v>
      </c>
      <c r="DL21" s="57">
        <f>'BAR BB| Open rates'!DL21*0.87*0.9+25</f>
        <v>26177.200000000001</v>
      </c>
      <c r="DM21" s="57">
        <f>'BAR BB| Open rates'!DM21*0.87*0.9+25</f>
        <v>26177.200000000001</v>
      </c>
      <c r="DN21" s="57">
        <f>'BAR BB| Open rates'!DN21*0.87*0.9+25</f>
        <v>26177.200000000001</v>
      </c>
      <c r="DO21" s="57">
        <f>'BAR BB| Open rates'!DO21*0.87*0.9+25</f>
        <v>26177.200000000001</v>
      </c>
      <c r="DP21" s="57">
        <f>'BAR BB| Open rates'!DP21*0.87*0.9+25</f>
        <v>26177.200000000001</v>
      </c>
      <c r="DQ21" s="57">
        <f>'BAR BB| Open rates'!DQ21*0.87*0.9+25</f>
        <v>27743.200000000001</v>
      </c>
      <c r="DR21" s="57">
        <f>'BAR BB| Open rates'!DR21*0.87*0.9+25</f>
        <v>27743.200000000001</v>
      </c>
      <c r="DS21" s="57">
        <f>'BAR BB| Open rates'!DS21*0.87*0.9+25</f>
        <v>26177.200000000001</v>
      </c>
      <c r="DT21" s="57">
        <f>'BAR BB| Open rates'!DT21*0.87*0.9+25</f>
        <v>26177.200000000001</v>
      </c>
      <c r="DU21" s="57">
        <f>'BAR BB| Open rates'!DU21*0.87*0.9+25</f>
        <v>26177.200000000001</v>
      </c>
      <c r="DV21" s="57">
        <f>'BAR BB| Open rates'!DV21*0.87*0.9+25</f>
        <v>26177.200000000001</v>
      </c>
      <c r="DW21" s="57">
        <f>'BAR BB| Open rates'!DW21*0.87*0.9+25</f>
        <v>26177.200000000001</v>
      </c>
      <c r="DX21" s="57">
        <f>'BAR BB| Open rates'!DX21*0.87*0.9+25</f>
        <v>27743.200000000001</v>
      </c>
      <c r="DY21" s="57">
        <f>'BAR BB| Open rates'!DY21*0.87*0.9+25</f>
        <v>27743.200000000001</v>
      </c>
      <c r="DZ21" s="57">
        <f>'BAR BB| Open rates'!DZ21*0.87*0.9+25</f>
        <v>29074.3</v>
      </c>
      <c r="EA21" s="57">
        <f>'BAR BB| Open rates'!EA21*0.87*0.9+25</f>
        <v>29074.3</v>
      </c>
      <c r="EB21" s="57">
        <f>'BAR BB| Open rates'!EB21*0.87*0.9+25</f>
        <v>29074.3</v>
      </c>
      <c r="EC21" s="57">
        <f>'BAR BB| Open rates'!EC21*0.87*0.9+25</f>
        <v>30796.9</v>
      </c>
      <c r="ED21" s="57">
        <f>'BAR BB| Open rates'!ED21*0.87*0.9+25</f>
        <v>30796.9</v>
      </c>
      <c r="EE21" s="57">
        <f>'BAR BB| Open rates'!EE21*0.87*0.9+25</f>
        <v>30796.9</v>
      </c>
      <c r="EF21" s="57">
        <f>'BAR BB| Open rates'!EF21*0.87*0.9+25</f>
        <v>30796.9</v>
      </c>
      <c r="EG21" s="57">
        <f>'BAR BB| Open rates'!EG21*0.87*0.9+25</f>
        <v>25394.2</v>
      </c>
      <c r="EH21" s="57">
        <f>'BAR BB| Open rates'!EH21*0.87*0.9+25</f>
        <v>23828.2</v>
      </c>
      <c r="EI21" s="57">
        <f>'BAR BB| Open rates'!EI21*0.87*0.9+25</f>
        <v>23828.2</v>
      </c>
      <c r="EJ21" s="57">
        <f>'BAR BB| Open rates'!EJ21*0.87*0.9+25</f>
        <v>23828.2</v>
      </c>
      <c r="EK21" s="57">
        <f>'BAR BB| Open rates'!EK21*0.87*0.9+25</f>
        <v>23828.2</v>
      </c>
      <c r="EL21" s="57">
        <f>'BAR BB| Open rates'!EL21*0.87*0.9+25</f>
        <v>24611.200000000001</v>
      </c>
      <c r="EM21" s="57">
        <f>'BAR BB| Open rates'!EM21*0.87*0.9+25</f>
        <v>24611.200000000001</v>
      </c>
      <c r="EN21" s="57">
        <f>'BAR BB| Open rates'!EN21*0.87*0.9+25</f>
        <v>23828.2</v>
      </c>
      <c r="EO21" s="57">
        <f>'BAR BB| Open rates'!EO21*0.87*0.9+25</f>
        <v>23828.2</v>
      </c>
      <c r="EP21" s="57">
        <f>'BAR BB| Open rates'!EP21*0.87*0.9+25</f>
        <v>23828.2</v>
      </c>
      <c r="EQ21" s="57">
        <f>'BAR BB| Open rates'!EQ21*0.87*0.9+25</f>
        <v>23828.2</v>
      </c>
      <c r="ER21" s="57">
        <f>'BAR BB| Open rates'!ER21*0.87*0.9+25</f>
        <v>23828.2</v>
      </c>
      <c r="ES21" s="57">
        <f>'BAR BB| Open rates'!ES21*0.87*0.9+25</f>
        <v>24611.200000000001</v>
      </c>
      <c r="ET21" s="57">
        <f>'BAR BB| Open rates'!ET21*0.87*0.9+25</f>
        <v>24611.200000000001</v>
      </c>
      <c r="EU21" s="57">
        <f>'BAR BB| Open rates'!EU21*0.87*0.9+25</f>
        <v>23828.2</v>
      </c>
      <c r="EV21" s="57">
        <f>'BAR BB| Open rates'!EV21*0.87*0.9+25</f>
        <v>23828.2</v>
      </c>
      <c r="EW21" s="57">
        <f>'BAR BB| Open rates'!EW21*0.87*0.9+25</f>
        <v>23828.2</v>
      </c>
      <c r="EX21" s="57">
        <f>'BAR BB| Open rates'!EX21*0.87*0.9+25</f>
        <v>23828.2</v>
      </c>
      <c r="EY21" s="57">
        <f>'BAR BB| Open rates'!EY21*0.87*0.9+25</f>
        <v>23828.2</v>
      </c>
      <c r="EZ21" s="57">
        <f>'BAR BB| Open rates'!EZ21*0.87*0.9+25</f>
        <v>24611.200000000001</v>
      </c>
      <c r="FA21" s="57">
        <f>'BAR BB| Open rates'!FA21*0.87*0.9+25</f>
        <v>24611.200000000001</v>
      </c>
      <c r="FB21" s="57">
        <f>'BAR BB| Open rates'!FB21*0.87*0.9+25</f>
        <v>23828.2</v>
      </c>
      <c r="FC21" s="57">
        <f>'BAR BB| Open rates'!FC21*0.87*0.9+25</f>
        <v>23828.2</v>
      </c>
      <c r="FD21" s="57">
        <f>'BAR BB| Open rates'!FD21*0.87*0.9+25</f>
        <v>23828.2</v>
      </c>
      <c r="FE21" s="57">
        <f>'BAR BB| Open rates'!FE21*0.87*0.9+25</f>
        <v>23828.2</v>
      </c>
      <c r="FF21" s="57">
        <f>'BAR BB| Open rates'!FF21*0.87*0.9+25</f>
        <v>23828.2</v>
      </c>
      <c r="FG21" s="57">
        <f>'BAR BB| Open rates'!FG21*0.87*0.9+25</f>
        <v>24611.200000000001</v>
      </c>
      <c r="FH21" s="57">
        <f>'BAR BB| Open rates'!FH21*0.87*0.9+25</f>
        <v>24611.200000000001</v>
      </c>
      <c r="FI21" s="57">
        <f>'BAR BB| Open rates'!FI21*0.87*0.9+25</f>
        <v>23828.2</v>
      </c>
      <c r="FJ21" s="57">
        <f>'BAR BB| Open rates'!FJ21*0.87*0.9+25</f>
        <v>23828.2</v>
      </c>
      <c r="FK21" s="57">
        <f>'BAR BB| Open rates'!FK21*0.87*0.9+25</f>
        <v>23828.2</v>
      </c>
      <c r="FL21" s="57">
        <f>'BAR BB| Open rates'!FL21*0.87*0.9+25</f>
        <v>23828.2</v>
      </c>
      <c r="FM21" s="57">
        <f>'BAR BB| Open rates'!FM21*0.87*0.9+25</f>
        <v>23828.2</v>
      </c>
      <c r="FN21" s="57">
        <f>'BAR BB| Open rates'!FN21*0.87*0.9+25</f>
        <v>24611.200000000001</v>
      </c>
      <c r="FO21" s="57">
        <f>'BAR BB| Open rates'!FO21*0.87*0.9+25</f>
        <v>24611.200000000001</v>
      </c>
      <c r="FP21" s="57">
        <f>'BAR BB| Open rates'!FP21*0.87*0.9+25</f>
        <v>23828.2</v>
      </c>
      <c r="FQ21" s="57">
        <f>'BAR BB| Open rates'!FQ21*0.87*0.9+25</f>
        <v>23828.2</v>
      </c>
      <c r="FR21" s="57">
        <f>'BAR BB| Open rates'!FR21*0.87*0.9+25</f>
        <v>23828.2</v>
      </c>
      <c r="FS21" s="57">
        <f>'BAR BB| Open rates'!FS21*0.87*0.9+25</f>
        <v>23828.2</v>
      </c>
      <c r="FT21" s="57">
        <f>'BAR BB| Open rates'!FT21*0.87*0.9+25</f>
        <v>23828.2</v>
      </c>
      <c r="FU21" s="57">
        <f>'BAR BB| Open rates'!FU21*0.87*0.9+25</f>
        <v>24611.200000000001</v>
      </c>
      <c r="FV21" s="57">
        <f>'BAR BB| Open rates'!FV21*0.87*0.9+25</f>
        <v>24611.200000000001</v>
      </c>
      <c r="FW21" s="57">
        <f>'BAR BB| Open rates'!FW21*0.87*0.9+25</f>
        <v>27508.3</v>
      </c>
      <c r="FX21" s="57">
        <f>'BAR BB| Open rates'!FX21*0.87*0.9+25</f>
        <v>27508.3</v>
      </c>
      <c r="FY21" s="57">
        <f>'BAR BB| Open rates'!FY21*0.87*0.9+25</f>
        <v>27508.3</v>
      </c>
      <c r="FZ21" s="57">
        <f>'BAR BB| Open rates'!FZ21*0.87*0.9+25</f>
        <v>27508.3</v>
      </c>
      <c r="GA21" s="57">
        <f>'BAR BB| Open rates'!GA21*0.87*0.9+25</f>
        <v>27508.3</v>
      </c>
      <c r="GB21" s="57">
        <f>'BAR BB| Open rates'!GB21*0.87*0.9+25</f>
        <v>29230.9</v>
      </c>
      <c r="GC21" s="57">
        <f>'BAR BB| Open rates'!GC21*0.87*0.9+25</f>
        <v>29230.9</v>
      </c>
      <c r="GD21" s="57">
        <f>'BAR BB| Open rates'!GD21*0.87*0.9+25</f>
        <v>29230.9</v>
      </c>
      <c r="GE21" s="57">
        <f>'BAR BB| Open rates'!GE21*0.87*0.9+25</f>
        <v>29230.9</v>
      </c>
    </row>
    <row r="22" spans="1:187" s="36" customFormat="1" ht="12" customHeight="1" x14ac:dyDescent="0.2">
      <c r="A22" s="236" t="s">
        <v>180</v>
      </c>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row>
    <row r="23" spans="1:187" s="36" customFormat="1" ht="12" customHeight="1" x14ac:dyDescent="0.2">
      <c r="A23" s="237">
        <v>1</v>
      </c>
      <c r="B23" s="57">
        <f>'BAR BB| Open rates'!B23*0.87*0.9+25</f>
        <v>41054.200000000004</v>
      </c>
      <c r="C23" s="57">
        <f>'BAR BB| Open rates'!C23*0.87*0.9+25</f>
        <v>41054.200000000004</v>
      </c>
      <c r="D23" s="57">
        <f>'BAR BB| Open rates'!D23*0.87*0.9+25</f>
        <v>38940.1</v>
      </c>
      <c r="E23" s="57">
        <f>'BAR BB| Open rates'!E23*0.87*0.9+25</f>
        <v>38940.1</v>
      </c>
      <c r="F23" s="57">
        <f>'BAR BB| Open rates'!F23*0.87*0.9+25</f>
        <v>37217.5</v>
      </c>
      <c r="G23" s="57">
        <f>'BAR BB| Open rates'!G23*0.87*0.9+25</f>
        <v>38940.1</v>
      </c>
      <c r="H23" s="57">
        <f>'BAR BB| Open rates'!H23*0.87*0.9+25</f>
        <v>38940.1</v>
      </c>
      <c r="I23" s="57">
        <f>'BAR BB| Open rates'!I23*0.87*0.9+25</f>
        <v>40506.1</v>
      </c>
      <c r="J23" s="57">
        <f>'BAR BB| Open rates'!J23*0.87*0.9+25</f>
        <v>40506.1</v>
      </c>
      <c r="K23" s="57">
        <f>'BAR BB| Open rates'!K23*0.87*0.9+25</f>
        <v>38940.1</v>
      </c>
      <c r="L23" s="57">
        <f>'BAR BB| Open rates'!L23*0.87*0.9+25</f>
        <v>38940.1</v>
      </c>
      <c r="M23" s="57">
        <f>'BAR BB| Open rates'!M23*0.87*0.9+25</f>
        <v>38940.1</v>
      </c>
      <c r="N23" s="57">
        <f>'BAR BB| Open rates'!N23*0.87*0.9+25</f>
        <v>38940.1</v>
      </c>
      <c r="O23" s="57">
        <f>'BAR BB| Open rates'!O23*0.87*0.9+25</f>
        <v>38940.1</v>
      </c>
      <c r="P23" s="57">
        <f>'BAR BB| Open rates'!P23*0.87*0.9+25</f>
        <v>40506.1</v>
      </c>
      <c r="Q23" s="57">
        <f>'BAR BB| Open rates'!Q23*0.87*0.9+25</f>
        <v>40506.1</v>
      </c>
      <c r="R23" s="57">
        <f>'BAR BB| Open rates'!R23*0.87*0.9+25</f>
        <v>40506.1</v>
      </c>
      <c r="S23" s="57">
        <f>'BAR BB| Open rates'!S23*0.87*0.9+25</f>
        <v>40506.1</v>
      </c>
      <c r="T23" s="57">
        <f>'BAR BB| Open rates'!T23*0.87*0.9+25</f>
        <v>40506.1</v>
      </c>
      <c r="U23" s="57">
        <f>'BAR BB| Open rates'!U23*0.87*0.9+25</f>
        <v>40506.1</v>
      </c>
      <c r="V23" s="57">
        <f>'BAR BB| Open rates'!V23*0.87*0.9+25</f>
        <v>40506.1</v>
      </c>
      <c r="W23" s="57">
        <f>'BAR BB| Open rates'!W23*0.87*0.9+25</f>
        <v>42072.1</v>
      </c>
      <c r="X23" s="57">
        <f>'BAR BB| Open rates'!X23*0.87*0.9+25</f>
        <v>42072.1</v>
      </c>
      <c r="Y23" s="57">
        <f>'BAR BB| Open rates'!Y23*0.87*0.9+25</f>
        <v>40506.1</v>
      </c>
      <c r="Z23" s="57">
        <f>'BAR BB| Open rates'!Z23*0.87*0.9+25</f>
        <v>40506.1</v>
      </c>
      <c r="AA23" s="57">
        <f>'BAR BB| Open rates'!AA23*0.87*0.9+25</f>
        <v>40506.1</v>
      </c>
      <c r="AB23" s="57">
        <f>'BAR BB| Open rates'!AB23*0.87*0.9+25</f>
        <v>40506.1</v>
      </c>
      <c r="AC23" s="57">
        <f>'BAR BB| Open rates'!AC23*0.87*0.9+25</f>
        <v>40506.1</v>
      </c>
      <c r="AD23" s="57">
        <f>'BAR BB| Open rates'!AD23*0.87*0.9+25</f>
        <v>42072.1</v>
      </c>
      <c r="AE23" s="57">
        <f>'BAR BB| Open rates'!AE23*0.87*0.9+25</f>
        <v>42072.1</v>
      </c>
      <c r="AF23" s="57">
        <f>'BAR BB| Open rates'!AF23*0.87*0.9+25</f>
        <v>40506.1</v>
      </c>
      <c r="AG23" s="57">
        <f>'BAR BB| Open rates'!AG23*0.87*0.9+25</f>
        <v>40506.1</v>
      </c>
      <c r="AH23" s="57">
        <f>'BAR BB| Open rates'!AH23*0.87*0.9+25</f>
        <v>40506.1</v>
      </c>
      <c r="AI23" s="57">
        <f>'BAR BB| Open rates'!AI23*0.87*0.9+25</f>
        <v>40506.1</v>
      </c>
      <c r="AJ23" s="57">
        <f>'BAR BB| Open rates'!AJ23*0.87*0.9+25</f>
        <v>40506.1</v>
      </c>
      <c r="AK23" s="57">
        <f>'BAR BB| Open rates'!AK23*0.87*0.9+25</f>
        <v>42072.1</v>
      </c>
      <c r="AL23" s="57">
        <f>'BAR BB| Open rates'!AL23*0.87*0.9+25</f>
        <v>42072.1</v>
      </c>
      <c r="AM23" s="57">
        <f>'BAR BB| Open rates'!AM23*0.87*0.9+25</f>
        <v>40506.1</v>
      </c>
      <c r="AN23" s="57">
        <f>'BAR BB| Open rates'!AN23*0.87*0.9+25</f>
        <v>40506.1</v>
      </c>
      <c r="AO23" s="57">
        <f>'BAR BB| Open rates'!AO23*0.87*0.9+25</f>
        <v>40506.1</v>
      </c>
      <c r="AP23" s="57">
        <f>'BAR BB| Open rates'!AP23*0.87*0.9+25</f>
        <v>40506.1</v>
      </c>
      <c r="AQ23" s="57">
        <f>'BAR BB| Open rates'!AQ23*0.87*0.9+25</f>
        <v>40506.1</v>
      </c>
      <c r="AR23" s="57">
        <f>'BAR BB| Open rates'!AR23*0.87*0.9+25</f>
        <v>42072.1</v>
      </c>
      <c r="AS23" s="57">
        <f>'BAR BB| Open rates'!AS23*0.87*0.9+25</f>
        <v>42072.1</v>
      </c>
      <c r="AT23" s="57">
        <f>'BAR BB| Open rates'!AT23*0.87*0.9+25</f>
        <v>40506.1</v>
      </c>
      <c r="AU23" s="57">
        <f>'BAR BB| Open rates'!AU23*0.87*0.9+25</f>
        <v>40506.1</v>
      </c>
      <c r="AV23" s="57">
        <f>'BAR BB| Open rates'!AV23*0.87*0.9+25</f>
        <v>40506.1</v>
      </c>
      <c r="AW23" s="57">
        <f>'BAR BB| Open rates'!AW23*0.87*0.9+25</f>
        <v>40506.1</v>
      </c>
      <c r="AX23" s="57">
        <f>'BAR BB| Open rates'!AX23*0.87*0.9+25</f>
        <v>40506.1</v>
      </c>
      <c r="AY23" s="57">
        <f>'BAR BB| Open rates'!AY23*0.87*0.9+25</f>
        <v>42072.1</v>
      </c>
      <c r="AZ23" s="57">
        <f>'BAR BB| Open rates'!AZ23*0.87*0.9+25</f>
        <v>42072.1</v>
      </c>
      <c r="BA23" s="57">
        <f>'BAR BB| Open rates'!BA23*0.87*0.9+25</f>
        <v>40506.1</v>
      </c>
      <c r="BB23" s="57">
        <f>'BAR BB| Open rates'!BB23*0.87*0.9+25</f>
        <v>40506.1</v>
      </c>
      <c r="BC23" s="57">
        <f>'BAR BB| Open rates'!BC23*0.87*0.9+25</f>
        <v>40506.1</v>
      </c>
      <c r="BD23" s="57">
        <f>'BAR BB| Open rates'!BD23*0.87*0.9+25</f>
        <v>40506.1</v>
      </c>
      <c r="BE23" s="57">
        <f>'BAR BB| Open rates'!BE23*0.87*0.9+25</f>
        <v>40506.1</v>
      </c>
      <c r="BF23" s="57">
        <f>'BAR BB| Open rates'!BF23*0.87*0.9+25</f>
        <v>42072.1</v>
      </c>
      <c r="BG23" s="57">
        <f>'BAR BB| Open rates'!BG23*0.87*0.9+25</f>
        <v>42072.1</v>
      </c>
      <c r="BH23" s="57">
        <f>'BAR BB| Open rates'!BH23*0.87*0.9+25</f>
        <v>38000.5</v>
      </c>
      <c r="BI23" s="57">
        <f>'BAR BB| Open rates'!BI23*0.87*0.9+25</f>
        <v>38000.5</v>
      </c>
      <c r="BJ23" s="57">
        <f>'BAR BB| Open rates'!BJ23*0.87*0.9+25</f>
        <v>38000.5</v>
      </c>
      <c r="BK23" s="57">
        <f>'BAR BB| Open rates'!BK23*0.87*0.9+25</f>
        <v>38000.5</v>
      </c>
      <c r="BL23" s="57">
        <f>'BAR BB| Open rates'!BL23*0.87*0.9+25</f>
        <v>38000.5</v>
      </c>
      <c r="BM23" s="57">
        <f>'BAR BB| Open rates'!BM23*0.87*0.9+25</f>
        <v>38940.1</v>
      </c>
      <c r="BN23" s="57">
        <f>'BAR BB| Open rates'!BN23*0.87*0.9+25</f>
        <v>38940.1</v>
      </c>
      <c r="BO23" s="57">
        <f>'BAR BB| Open rates'!BO23*0.87*0.9+25</f>
        <v>37217.5</v>
      </c>
      <c r="BP23" s="57">
        <f>'BAR BB| Open rates'!BP23*0.87*0.9+25</f>
        <v>37217.5</v>
      </c>
      <c r="BQ23" s="57">
        <f>'BAR BB| Open rates'!BQ23*0.87*0.9+25</f>
        <v>34242.1</v>
      </c>
      <c r="BR23" s="57">
        <f>'BAR BB| Open rates'!BR23*0.87*0.9+25</f>
        <v>34242.1</v>
      </c>
      <c r="BS23" s="57">
        <f>'BAR BB| Open rates'!BS23*0.87*0.9+25</f>
        <v>34242.1</v>
      </c>
      <c r="BT23" s="57">
        <f>'BAR BB| Open rates'!BT23*0.87*0.9+25</f>
        <v>34242.1</v>
      </c>
      <c r="BU23" s="57">
        <f>'BAR BB| Open rates'!BU23*0.87*0.9+25</f>
        <v>34242.1</v>
      </c>
      <c r="BV23" s="57">
        <f>'BAR BB| Open rates'!BV23*0.87*0.9+25</f>
        <v>32519.5</v>
      </c>
      <c r="BW23" s="57">
        <f>'BAR BB| Open rates'!BW23*0.87*0.9+25</f>
        <v>32519.5</v>
      </c>
      <c r="BX23" s="57">
        <f>'BAR BB| Open rates'!BX23*0.87*0.9+25</f>
        <v>32519.5</v>
      </c>
      <c r="BY23" s="57">
        <f>'BAR BB| Open rates'!BY23*0.87*0.9+25</f>
        <v>32519.5</v>
      </c>
      <c r="BZ23" s="57">
        <f>'BAR BB| Open rates'!BZ23*0.87*0.9+25</f>
        <v>32519.5</v>
      </c>
      <c r="CA23" s="57">
        <f>'BAR BB| Open rates'!CA23*0.87*0.9+25</f>
        <v>34242.1</v>
      </c>
      <c r="CB23" s="57">
        <f>'BAR BB| Open rates'!CB23*0.87*0.9+25</f>
        <v>34242.1</v>
      </c>
      <c r="CC23" s="57">
        <f>'BAR BB| Open rates'!CC23*0.87*0.9+25</f>
        <v>32519.5</v>
      </c>
      <c r="CD23" s="57">
        <f>'BAR BB| Open rates'!CD23*0.87*0.9+25</f>
        <v>32519.5</v>
      </c>
      <c r="CE23" s="57">
        <f>'BAR BB| Open rates'!CE23*0.87*0.9+25</f>
        <v>32519.5</v>
      </c>
      <c r="CF23" s="57">
        <f>'BAR BB| Open rates'!CF23*0.87*0.9+25</f>
        <v>32519.5</v>
      </c>
      <c r="CG23" s="57">
        <f>'BAR BB| Open rates'!CG23*0.87*0.9+25</f>
        <v>32519.5</v>
      </c>
      <c r="CH23" s="57">
        <f>'BAR BB| Open rates'!CH23*0.87*0.9+25</f>
        <v>34242.1</v>
      </c>
      <c r="CI23" s="57">
        <f>'BAR BB| Open rates'!CI23*0.87*0.9+25</f>
        <v>34242.1</v>
      </c>
      <c r="CJ23" s="57">
        <f>'BAR BB| Open rates'!CJ23*0.87*0.9+25</f>
        <v>32519.5</v>
      </c>
      <c r="CK23" s="57">
        <f>'BAR BB| Open rates'!CK23*0.87*0.9+25</f>
        <v>32519.5</v>
      </c>
      <c r="CL23" s="57">
        <f>'BAR BB| Open rates'!CL23*0.87*0.9+25</f>
        <v>32519.5</v>
      </c>
      <c r="CM23" s="57">
        <f>'BAR BB| Open rates'!CM23*0.87*0.9+25</f>
        <v>32519.5</v>
      </c>
      <c r="CN23" s="57">
        <f>'BAR BB| Open rates'!CN23*0.87*0.9+25</f>
        <v>32519.5</v>
      </c>
      <c r="CO23" s="57">
        <f>'BAR BB| Open rates'!CO23*0.87*0.9+25</f>
        <v>34242.1</v>
      </c>
      <c r="CP23" s="57">
        <f>'BAR BB| Open rates'!CP23*0.87*0.9+25</f>
        <v>34242.1</v>
      </c>
      <c r="CQ23" s="57">
        <f>'BAR BB| Open rates'!CQ23*0.87*0.9+25</f>
        <v>32519.5</v>
      </c>
      <c r="CR23" s="57">
        <f>'BAR BB| Open rates'!CR23*0.87*0.9+25</f>
        <v>32519.5</v>
      </c>
      <c r="CS23" s="57">
        <f>'BAR BB| Open rates'!CS23*0.87*0.9+25</f>
        <v>32519.5</v>
      </c>
      <c r="CT23" s="57">
        <f>'BAR BB| Open rates'!CT23*0.87*0.9+25</f>
        <v>32519.5</v>
      </c>
      <c r="CU23" s="57">
        <f>'BAR BB| Open rates'!CU23*0.87*0.9+25</f>
        <v>31188.400000000001</v>
      </c>
      <c r="CV23" s="57">
        <f>'BAR BB| Open rates'!CV23*0.87*0.9+25</f>
        <v>31188.400000000001</v>
      </c>
      <c r="CW23" s="57">
        <f>'BAR BB| Open rates'!CW23*0.87*0.9+25</f>
        <v>31188.400000000001</v>
      </c>
      <c r="CX23" s="57">
        <f>'BAR BB| Open rates'!CX23*0.87*0.9+25</f>
        <v>29622.400000000001</v>
      </c>
      <c r="CY23" s="57">
        <f>'BAR BB| Open rates'!CY23*0.87*0.9+25</f>
        <v>29622.400000000001</v>
      </c>
      <c r="CZ23" s="57">
        <f>'BAR BB| Open rates'!CZ23*0.87*0.9+25</f>
        <v>29622.400000000001</v>
      </c>
      <c r="DA23" s="57">
        <f>'BAR BB| Open rates'!DA23*0.87*0.9+25</f>
        <v>29622.400000000001</v>
      </c>
      <c r="DB23" s="57">
        <f>'BAR BB| Open rates'!DB23*0.87*0.9+25</f>
        <v>29622.400000000001</v>
      </c>
      <c r="DC23" s="57">
        <f>'BAR BB| Open rates'!DC23*0.87*0.9+25</f>
        <v>31188.400000000001</v>
      </c>
      <c r="DD23" s="57">
        <f>'BAR BB| Open rates'!DD23*0.87*0.9+25</f>
        <v>31188.400000000001</v>
      </c>
      <c r="DE23" s="57">
        <f>'BAR BB| Open rates'!DE23*0.87*0.9+25</f>
        <v>29622.400000000001</v>
      </c>
      <c r="DF23" s="57">
        <f>'BAR BB| Open rates'!DF23*0.87*0.9+25</f>
        <v>29622.400000000001</v>
      </c>
      <c r="DG23" s="57">
        <f>'BAR BB| Open rates'!DG23*0.87*0.9+25</f>
        <v>29622.400000000001</v>
      </c>
      <c r="DH23" s="57">
        <f>'BAR BB| Open rates'!DH23*0.87*0.9+25</f>
        <v>29622.400000000001</v>
      </c>
      <c r="DI23" s="57">
        <f>'BAR BB| Open rates'!DI23*0.87*0.9+25</f>
        <v>29622.400000000001</v>
      </c>
      <c r="DJ23" s="57">
        <f>'BAR BB| Open rates'!DJ23*0.87*0.9+25</f>
        <v>31188.400000000001</v>
      </c>
      <c r="DK23" s="57">
        <f>'BAR BB| Open rates'!DK23*0.87*0.9+25</f>
        <v>31188.400000000001</v>
      </c>
      <c r="DL23" s="57">
        <f>'BAR BB| Open rates'!DL23*0.87*0.9+25</f>
        <v>29622.400000000001</v>
      </c>
      <c r="DM23" s="57">
        <f>'BAR BB| Open rates'!DM23*0.87*0.9+25</f>
        <v>29622.400000000001</v>
      </c>
      <c r="DN23" s="57">
        <f>'BAR BB| Open rates'!DN23*0.87*0.9+25</f>
        <v>29622.400000000001</v>
      </c>
      <c r="DO23" s="57">
        <f>'BAR BB| Open rates'!DO23*0.87*0.9+25</f>
        <v>29622.400000000001</v>
      </c>
      <c r="DP23" s="57">
        <f>'BAR BB| Open rates'!DP23*0.87*0.9+25</f>
        <v>29622.400000000001</v>
      </c>
      <c r="DQ23" s="57">
        <f>'BAR BB| Open rates'!DQ23*0.87*0.9+25</f>
        <v>31188.400000000001</v>
      </c>
      <c r="DR23" s="57">
        <f>'BAR BB| Open rates'!DR23*0.87*0.9+25</f>
        <v>31188.400000000001</v>
      </c>
      <c r="DS23" s="57">
        <f>'BAR BB| Open rates'!DS23*0.87*0.9+25</f>
        <v>29622.400000000001</v>
      </c>
      <c r="DT23" s="57">
        <f>'BAR BB| Open rates'!DT23*0.87*0.9+25</f>
        <v>29622.400000000001</v>
      </c>
      <c r="DU23" s="57">
        <f>'BAR BB| Open rates'!DU23*0.87*0.9+25</f>
        <v>29622.400000000001</v>
      </c>
      <c r="DV23" s="57">
        <f>'BAR BB| Open rates'!DV23*0.87*0.9+25</f>
        <v>29622.400000000001</v>
      </c>
      <c r="DW23" s="57">
        <f>'BAR BB| Open rates'!DW23*0.87*0.9+25</f>
        <v>29622.400000000001</v>
      </c>
      <c r="DX23" s="57">
        <f>'BAR BB| Open rates'!DX23*0.87*0.9+25</f>
        <v>31188.400000000001</v>
      </c>
      <c r="DY23" s="57">
        <f>'BAR BB| Open rates'!DY23*0.87*0.9+25</f>
        <v>31188.400000000001</v>
      </c>
      <c r="DZ23" s="57">
        <f>'BAR BB| Open rates'!DZ23*0.87*0.9+25</f>
        <v>32519.5</v>
      </c>
      <c r="EA23" s="57">
        <f>'BAR BB| Open rates'!EA23*0.87*0.9+25</f>
        <v>32519.5</v>
      </c>
      <c r="EB23" s="57">
        <f>'BAR BB| Open rates'!EB23*0.87*0.9+25</f>
        <v>32519.5</v>
      </c>
      <c r="EC23" s="57">
        <f>'BAR BB| Open rates'!EC23*0.87*0.9+25</f>
        <v>34242.1</v>
      </c>
      <c r="ED23" s="57">
        <f>'BAR BB| Open rates'!ED23*0.87*0.9+25</f>
        <v>34242.1</v>
      </c>
      <c r="EE23" s="57">
        <f>'BAR BB| Open rates'!EE23*0.87*0.9+25</f>
        <v>34242.1</v>
      </c>
      <c r="EF23" s="57">
        <f>'BAR BB| Open rates'!EF23*0.87*0.9+25</f>
        <v>34242.1</v>
      </c>
      <c r="EG23" s="57">
        <f>'BAR BB| Open rates'!EG23*0.87*0.9+25</f>
        <v>28839.4</v>
      </c>
      <c r="EH23" s="57">
        <f>'BAR BB| Open rates'!EH23*0.87*0.9+25</f>
        <v>27273.4</v>
      </c>
      <c r="EI23" s="57">
        <f>'BAR BB| Open rates'!EI23*0.87*0.9+25</f>
        <v>27273.4</v>
      </c>
      <c r="EJ23" s="57">
        <f>'BAR BB| Open rates'!EJ23*0.87*0.9+25</f>
        <v>27273.4</v>
      </c>
      <c r="EK23" s="57">
        <f>'BAR BB| Open rates'!EK23*0.87*0.9+25</f>
        <v>27273.4</v>
      </c>
      <c r="EL23" s="57">
        <f>'BAR BB| Open rates'!EL23*0.87*0.9+25</f>
        <v>28056.400000000001</v>
      </c>
      <c r="EM23" s="57">
        <f>'BAR BB| Open rates'!EM23*0.87*0.9+25</f>
        <v>28056.400000000001</v>
      </c>
      <c r="EN23" s="57">
        <f>'BAR BB| Open rates'!EN23*0.87*0.9+25</f>
        <v>27273.4</v>
      </c>
      <c r="EO23" s="57">
        <f>'BAR BB| Open rates'!EO23*0.87*0.9+25</f>
        <v>27273.4</v>
      </c>
      <c r="EP23" s="57">
        <f>'BAR BB| Open rates'!EP23*0.87*0.9+25</f>
        <v>27273.4</v>
      </c>
      <c r="EQ23" s="57">
        <f>'BAR BB| Open rates'!EQ23*0.87*0.9+25</f>
        <v>27273.4</v>
      </c>
      <c r="ER23" s="57">
        <f>'BAR BB| Open rates'!ER23*0.87*0.9+25</f>
        <v>27273.4</v>
      </c>
      <c r="ES23" s="57">
        <f>'BAR BB| Open rates'!ES23*0.87*0.9+25</f>
        <v>28056.400000000001</v>
      </c>
      <c r="ET23" s="57">
        <f>'BAR BB| Open rates'!ET23*0.87*0.9+25</f>
        <v>28056.400000000001</v>
      </c>
      <c r="EU23" s="57">
        <f>'BAR BB| Open rates'!EU23*0.87*0.9+25</f>
        <v>27273.4</v>
      </c>
      <c r="EV23" s="57">
        <f>'BAR BB| Open rates'!EV23*0.87*0.9+25</f>
        <v>27273.4</v>
      </c>
      <c r="EW23" s="57">
        <f>'BAR BB| Open rates'!EW23*0.87*0.9+25</f>
        <v>27273.4</v>
      </c>
      <c r="EX23" s="57">
        <f>'BAR BB| Open rates'!EX23*0.87*0.9+25</f>
        <v>27273.4</v>
      </c>
      <c r="EY23" s="57">
        <f>'BAR BB| Open rates'!EY23*0.87*0.9+25</f>
        <v>27273.4</v>
      </c>
      <c r="EZ23" s="57">
        <f>'BAR BB| Open rates'!EZ23*0.87*0.9+25</f>
        <v>28056.400000000001</v>
      </c>
      <c r="FA23" s="57">
        <f>'BAR BB| Open rates'!FA23*0.87*0.9+25</f>
        <v>28056.400000000001</v>
      </c>
      <c r="FB23" s="57">
        <f>'BAR BB| Open rates'!FB23*0.87*0.9+25</f>
        <v>27273.4</v>
      </c>
      <c r="FC23" s="57">
        <f>'BAR BB| Open rates'!FC23*0.87*0.9+25</f>
        <v>27273.4</v>
      </c>
      <c r="FD23" s="57">
        <f>'BAR BB| Open rates'!FD23*0.87*0.9+25</f>
        <v>27273.4</v>
      </c>
      <c r="FE23" s="57">
        <f>'BAR BB| Open rates'!FE23*0.87*0.9+25</f>
        <v>27273.4</v>
      </c>
      <c r="FF23" s="57">
        <f>'BAR BB| Open rates'!FF23*0.87*0.9+25</f>
        <v>27273.4</v>
      </c>
      <c r="FG23" s="57">
        <f>'BAR BB| Open rates'!FG23*0.87*0.9+25</f>
        <v>28056.400000000001</v>
      </c>
      <c r="FH23" s="57">
        <f>'BAR BB| Open rates'!FH23*0.87*0.9+25</f>
        <v>28056.400000000001</v>
      </c>
      <c r="FI23" s="57">
        <f>'BAR BB| Open rates'!FI23*0.87*0.9+25</f>
        <v>27273.4</v>
      </c>
      <c r="FJ23" s="57">
        <f>'BAR BB| Open rates'!FJ23*0.87*0.9+25</f>
        <v>27273.4</v>
      </c>
      <c r="FK23" s="57">
        <f>'BAR BB| Open rates'!FK23*0.87*0.9+25</f>
        <v>27273.4</v>
      </c>
      <c r="FL23" s="57">
        <f>'BAR BB| Open rates'!FL23*0.87*0.9+25</f>
        <v>27273.4</v>
      </c>
      <c r="FM23" s="57">
        <f>'BAR BB| Open rates'!FM23*0.87*0.9+25</f>
        <v>27273.4</v>
      </c>
      <c r="FN23" s="57">
        <f>'BAR BB| Open rates'!FN23*0.87*0.9+25</f>
        <v>28056.400000000001</v>
      </c>
      <c r="FO23" s="57">
        <f>'BAR BB| Open rates'!FO23*0.87*0.9+25</f>
        <v>28056.400000000001</v>
      </c>
      <c r="FP23" s="57">
        <f>'BAR BB| Open rates'!FP23*0.87*0.9+25</f>
        <v>27273.4</v>
      </c>
      <c r="FQ23" s="57">
        <f>'BAR BB| Open rates'!FQ23*0.87*0.9+25</f>
        <v>27273.4</v>
      </c>
      <c r="FR23" s="57">
        <f>'BAR BB| Open rates'!FR23*0.87*0.9+25</f>
        <v>27273.4</v>
      </c>
      <c r="FS23" s="57">
        <f>'BAR BB| Open rates'!FS23*0.87*0.9+25</f>
        <v>27273.4</v>
      </c>
      <c r="FT23" s="57">
        <f>'BAR BB| Open rates'!FT23*0.87*0.9+25</f>
        <v>27273.4</v>
      </c>
      <c r="FU23" s="57">
        <f>'BAR BB| Open rates'!FU23*0.87*0.9+25</f>
        <v>28056.400000000001</v>
      </c>
      <c r="FV23" s="57">
        <f>'BAR BB| Open rates'!FV23*0.87*0.9+25</f>
        <v>28056.400000000001</v>
      </c>
      <c r="FW23" s="57">
        <f>'BAR BB| Open rates'!FW23*0.87*0.9+25</f>
        <v>30953.5</v>
      </c>
      <c r="FX23" s="57">
        <f>'BAR BB| Open rates'!FX23*0.87*0.9+25</f>
        <v>30953.5</v>
      </c>
      <c r="FY23" s="57">
        <f>'BAR BB| Open rates'!FY23*0.87*0.9+25</f>
        <v>30953.5</v>
      </c>
      <c r="FZ23" s="57">
        <f>'BAR BB| Open rates'!FZ23*0.87*0.9+25</f>
        <v>30953.5</v>
      </c>
      <c r="GA23" s="57">
        <f>'BAR BB| Open rates'!GA23*0.87*0.9+25</f>
        <v>30953.5</v>
      </c>
      <c r="GB23" s="57">
        <f>'BAR BB| Open rates'!GB23*0.87*0.9+25</f>
        <v>32676.100000000002</v>
      </c>
      <c r="GC23" s="57">
        <f>'BAR BB| Open rates'!GC23*0.87*0.9+25</f>
        <v>32676.100000000002</v>
      </c>
      <c r="GD23" s="57">
        <f>'BAR BB| Open rates'!GD23*0.87*0.9+25</f>
        <v>32676.100000000002</v>
      </c>
      <c r="GE23" s="57">
        <f>'BAR BB| Open rates'!GE23*0.87*0.9+25</f>
        <v>32676.100000000002</v>
      </c>
    </row>
    <row r="24" spans="1:187" s="36" customFormat="1" ht="12" customHeight="1" x14ac:dyDescent="0.2">
      <c r="A24" s="237">
        <v>2</v>
      </c>
      <c r="B24" s="57">
        <f>'BAR BB| Open rates'!B24*0.87*0.9+25</f>
        <v>43403.200000000004</v>
      </c>
      <c r="C24" s="57">
        <f>'BAR BB| Open rates'!C24*0.87*0.9+25</f>
        <v>43403.200000000004</v>
      </c>
      <c r="D24" s="57">
        <f>'BAR BB| Open rates'!D24*0.87*0.9+25</f>
        <v>41289.1</v>
      </c>
      <c r="E24" s="57">
        <f>'BAR BB| Open rates'!E24*0.87*0.9+25</f>
        <v>41289.1</v>
      </c>
      <c r="F24" s="57">
        <f>'BAR BB| Open rates'!F24*0.87*0.9+25</f>
        <v>39566.5</v>
      </c>
      <c r="G24" s="57">
        <f>'BAR BB| Open rates'!G24*0.87*0.9+25</f>
        <v>41289.1</v>
      </c>
      <c r="H24" s="57">
        <f>'BAR BB| Open rates'!H24*0.87*0.9+25</f>
        <v>41289.1</v>
      </c>
      <c r="I24" s="57">
        <f>'BAR BB| Open rates'!I24*0.87*0.9+25</f>
        <v>42855.1</v>
      </c>
      <c r="J24" s="57">
        <f>'BAR BB| Open rates'!J24*0.87*0.9+25</f>
        <v>42855.1</v>
      </c>
      <c r="K24" s="57">
        <f>'BAR BB| Open rates'!K24*0.87*0.9+25</f>
        <v>41289.1</v>
      </c>
      <c r="L24" s="57">
        <f>'BAR BB| Open rates'!L24*0.87*0.9+25</f>
        <v>41289.1</v>
      </c>
      <c r="M24" s="57">
        <f>'BAR BB| Open rates'!M24*0.87*0.9+25</f>
        <v>41289.1</v>
      </c>
      <c r="N24" s="57">
        <f>'BAR BB| Open rates'!N24*0.87*0.9+25</f>
        <v>41289.1</v>
      </c>
      <c r="O24" s="57">
        <f>'BAR BB| Open rates'!O24*0.87*0.9+25</f>
        <v>41289.1</v>
      </c>
      <c r="P24" s="57">
        <f>'BAR BB| Open rates'!P24*0.87*0.9+25</f>
        <v>42855.1</v>
      </c>
      <c r="Q24" s="57">
        <f>'BAR BB| Open rates'!Q24*0.87*0.9+25</f>
        <v>42855.1</v>
      </c>
      <c r="R24" s="57">
        <f>'BAR BB| Open rates'!R24*0.87*0.9+25</f>
        <v>42855.1</v>
      </c>
      <c r="S24" s="57">
        <f>'BAR BB| Open rates'!S24*0.87*0.9+25</f>
        <v>42855.1</v>
      </c>
      <c r="T24" s="57">
        <f>'BAR BB| Open rates'!T24*0.87*0.9+25</f>
        <v>42855.1</v>
      </c>
      <c r="U24" s="57">
        <f>'BAR BB| Open rates'!U24*0.87*0.9+25</f>
        <v>42855.1</v>
      </c>
      <c r="V24" s="57">
        <f>'BAR BB| Open rates'!V24*0.87*0.9+25</f>
        <v>42855.1</v>
      </c>
      <c r="W24" s="57">
        <f>'BAR BB| Open rates'!W24*0.87*0.9+25</f>
        <v>44421.1</v>
      </c>
      <c r="X24" s="57">
        <f>'BAR BB| Open rates'!X24*0.87*0.9+25</f>
        <v>44421.1</v>
      </c>
      <c r="Y24" s="57">
        <f>'BAR BB| Open rates'!Y24*0.87*0.9+25</f>
        <v>42855.1</v>
      </c>
      <c r="Z24" s="57">
        <f>'BAR BB| Open rates'!Z24*0.87*0.9+25</f>
        <v>42855.1</v>
      </c>
      <c r="AA24" s="57">
        <f>'BAR BB| Open rates'!AA24*0.87*0.9+25</f>
        <v>42855.1</v>
      </c>
      <c r="AB24" s="57">
        <f>'BAR BB| Open rates'!AB24*0.87*0.9+25</f>
        <v>42855.1</v>
      </c>
      <c r="AC24" s="57">
        <f>'BAR BB| Open rates'!AC24*0.87*0.9+25</f>
        <v>42855.1</v>
      </c>
      <c r="AD24" s="57">
        <f>'BAR BB| Open rates'!AD24*0.87*0.9+25</f>
        <v>44421.1</v>
      </c>
      <c r="AE24" s="57">
        <f>'BAR BB| Open rates'!AE24*0.87*0.9+25</f>
        <v>44421.1</v>
      </c>
      <c r="AF24" s="57">
        <f>'BAR BB| Open rates'!AF24*0.87*0.9+25</f>
        <v>42855.1</v>
      </c>
      <c r="AG24" s="57">
        <f>'BAR BB| Open rates'!AG24*0.87*0.9+25</f>
        <v>42855.1</v>
      </c>
      <c r="AH24" s="57">
        <f>'BAR BB| Open rates'!AH24*0.87*0.9+25</f>
        <v>42855.1</v>
      </c>
      <c r="AI24" s="57">
        <f>'BAR BB| Open rates'!AI24*0.87*0.9+25</f>
        <v>42855.1</v>
      </c>
      <c r="AJ24" s="57">
        <f>'BAR BB| Open rates'!AJ24*0.87*0.9+25</f>
        <v>42855.1</v>
      </c>
      <c r="AK24" s="57">
        <f>'BAR BB| Open rates'!AK24*0.87*0.9+25</f>
        <v>44421.1</v>
      </c>
      <c r="AL24" s="57">
        <f>'BAR BB| Open rates'!AL24*0.87*0.9+25</f>
        <v>44421.1</v>
      </c>
      <c r="AM24" s="57">
        <f>'BAR BB| Open rates'!AM24*0.87*0.9+25</f>
        <v>42855.1</v>
      </c>
      <c r="AN24" s="57">
        <f>'BAR BB| Open rates'!AN24*0.87*0.9+25</f>
        <v>42855.1</v>
      </c>
      <c r="AO24" s="57">
        <f>'BAR BB| Open rates'!AO24*0.87*0.9+25</f>
        <v>42855.1</v>
      </c>
      <c r="AP24" s="57">
        <f>'BAR BB| Open rates'!AP24*0.87*0.9+25</f>
        <v>42855.1</v>
      </c>
      <c r="AQ24" s="57">
        <f>'BAR BB| Open rates'!AQ24*0.87*0.9+25</f>
        <v>42855.1</v>
      </c>
      <c r="AR24" s="57">
        <f>'BAR BB| Open rates'!AR24*0.87*0.9+25</f>
        <v>44421.1</v>
      </c>
      <c r="AS24" s="57">
        <f>'BAR BB| Open rates'!AS24*0.87*0.9+25</f>
        <v>44421.1</v>
      </c>
      <c r="AT24" s="57">
        <f>'BAR BB| Open rates'!AT24*0.87*0.9+25</f>
        <v>42855.1</v>
      </c>
      <c r="AU24" s="57">
        <f>'BAR BB| Open rates'!AU24*0.87*0.9+25</f>
        <v>42855.1</v>
      </c>
      <c r="AV24" s="57">
        <f>'BAR BB| Open rates'!AV24*0.87*0.9+25</f>
        <v>42855.1</v>
      </c>
      <c r="AW24" s="57">
        <f>'BAR BB| Open rates'!AW24*0.87*0.9+25</f>
        <v>42855.1</v>
      </c>
      <c r="AX24" s="57">
        <f>'BAR BB| Open rates'!AX24*0.87*0.9+25</f>
        <v>42855.1</v>
      </c>
      <c r="AY24" s="57">
        <f>'BAR BB| Open rates'!AY24*0.87*0.9+25</f>
        <v>44421.1</v>
      </c>
      <c r="AZ24" s="57">
        <f>'BAR BB| Open rates'!AZ24*0.87*0.9+25</f>
        <v>44421.1</v>
      </c>
      <c r="BA24" s="57">
        <f>'BAR BB| Open rates'!BA24*0.87*0.9+25</f>
        <v>42855.1</v>
      </c>
      <c r="BB24" s="57">
        <f>'BAR BB| Open rates'!BB24*0.87*0.9+25</f>
        <v>42855.1</v>
      </c>
      <c r="BC24" s="57">
        <f>'BAR BB| Open rates'!BC24*0.87*0.9+25</f>
        <v>42855.1</v>
      </c>
      <c r="BD24" s="57">
        <f>'BAR BB| Open rates'!BD24*0.87*0.9+25</f>
        <v>42855.1</v>
      </c>
      <c r="BE24" s="57">
        <f>'BAR BB| Open rates'!BE24*0.87*0.9+25</f>
        <v>42855.1</v>
      </c>
      <c r="BF24" s="57">
        <f>'BAR BB| Open rates'!BF24*0.87*0.9+25</f>
        <v>44421.1</v>
      </c>
      <c r="BG24" s="57">
        <f>'BAR BB| Open rates'!BG24*0.87*0.9+25</f>
        <v>44421.1</v>
      </c>
      <c r="BH24" s="57">
        <f>'BAR BB| Open rates'!BH24*0.87*0.9+25</f>
        <v>40349.5</v>
      </c>
      <c r="BI24" s="57">
        <f>'BAR BB| Open rates'!BI24*0.87*0.9+25</f>
        <v>40349.5</v>
      </c>
      <c r="BJ24" s="57">
        <f>'BAR BB| Open rates'!BJ24*0.87*0.9+25</f>
        <v>40349.5</v>
      </c>
      <c r="BK24" s="57">
        <f>'BAR BB| Open rates'!BK24*0.87*0.9+25</f>
        <v>40349.5</v>
      </c>
      <c r="BL24" s="57">
        <f>'BAR BB| Open rates'!BL24*0.87*0.9+25</f>
        <v>40349.5</v>
      </c>
      <c r="BM24" s="57">
        <f>'BAR BB| Open rates'!BM24*0.87*0.9+25</f>
        <v>41289.1</v>
      </c>
      <c r="BN24" s="57">
        <f>'BAR BB| Open rates'!BN24*0.87*0.9+25</f>
        <v>41289.1</v>
      </c>
      <c r="BO24" s="57">
        <f>'BAR BB| Open rates'!BO24*0.87*0.9+25</f>
        <v>39566.5</v>
      </c>
      <c r="BP24" s="57">
        <f>'BAR BB| Open rates'!BP24*0.87*0.9+25</f>
        <v>39566.5</v>
      </c>
      <c r="BQ24" s="57">
        <f>'BAR BB| Open rates'!BQ24*0.87*0.9+25</f>
        <v>36591.1</v>
      </c>
      <c r="BR24" s="57">
        <f>'BAR BB| Open rates'!BR24*0.87*0.9+25</f>
        <v>36591.1</v>
      </c>
      <c r="BS24" s="57">
        <f>'BAR BB| Open rates'!BS24*0.87*0.9+25</f>
        <v>36591.1</v>
      </c>
      <c r="BT24" s="57">
        <f>'BAR BB| Open rates'!BT24*0.87*0.9+25</f>
        <v>36591.1</v>
      </c>
      <c r="BU24" s="57">
        <f>'BAR BB| Open rates'!BU24*0.87*0.9+25</f>
        <v>36591.1</v>
      </c>
      <c r="BV24" s="57">
        <f>'BAR BB| Open rates'!BV24*0.87*0.9+25</f>
        <v>34868.5</v>
      </c>
      <c r="BW24" s="57">
        <f>'BAR BB| Open rates'!BW24*0.87*0.9+25</f>
        <v>34868.5</v>
      </c>
      <c r="BX24" s="57">
        <f>'BAR BB| Open rates'!BX24*0.87*0.9+25</f>
        <v>34868.5</v>
      </c>
      <c r="BY24" s="57">
        <f>'BAR BB| Open rates'!BY24*0.87*0.9+25</f>
        <v>34868.5</v>
      </c>
      <c r="BZ24" s="57">
        <f>'BAR BB| Open rates'!BZ24*0.87*0.9+25</f>
        <v>34868.5</v>
      </c>
      <c r="CA24" s="57">
        <f>'BAR BB| Open rates'!CA24*0.87*0.9+25</f>
        <v>36591.1</v>
      </c>
      <c r="CB24" s="57">
        <f>'BAR BB| Open rates'!CB24*0.87*0.9+25</f>
        <v>36591.1</v>
      </c>
      <c r="CC24" s="57">
        <f>'BAR BB| Open rates'!CC24*0.87*0.9+25</f>
        <v>34868.5</v>
      </c>
      <c r="CD24" s="57">
        <f>'BAR BB| Open rates'!CD24*0.87*0.9+25</f>
        <v>34868.5</v>
      </c>
      <c r="CE24" s="57">
        <f>'BAR BB| Open rates'!CE24*0.87*0.9+25</f>
        <v>34868.5</v>
      </c>
      <c r="CF24" s="57">
        <f>'BAR BB| Open rates'!CF24*0.87*0.9+25</f>
        <v>34868.5</v>
      </c>
      <c r="CG24" s="57">
        <f>'BAR BB| Open rates'!CG24*0.87*0.9+25</f>
        <v>34868.5</v>
      </c>
      <c r="CH24" s="57">
        <f>'BAR BB| Open rates'!CH24*0.87*0.9+25</f>
        <v>36591.1</v>
      </c>
      <c r="CI24" s="57">
        <f>'BAR BB| Open rates'!CI24*0.87*0.9+25</f>
        <v>36591.1</v>
      </c>
      <c r="CJ24" s="57">
        <f>'BAR BB| Open rates'!CJ24*0.87*0.9+25</f>
        <v>34868.5</v>
      </c>
      <c r="CK24" s="57">
        <f>'BAR BB| Open rates'!CK24*0.87*0.9+25</f>
        <v>34868.5</v>
      </c>
      <c r="CL24" s="57">
        <f>'BAR BB| Open rates'!CL24*0.87*0.9+25</f>
        <v>34868.5</v>
      </c>
      <c r="CM24" s="57">
        <f>'BAR BB| Open rates'!CM24*0.87*0.9+25</f>
        <v>34868.5</v>
      </c>
      <c r="CN24" s="57">
        <f>'BAR BB| Open rates'!CN24*0.87*0.9+25</f>
        <v>34868.5</v>
      </c>
      <c r="CO24" s="57">
        <f>'BAR BB| Open rates'!CO24*0.87*0.9+25</f>
        <v>36591.1</v>
      </c>
      <c r="CP24" s="57">
        <f>'BAR BB| Open rates'!CP24*0.87*0.9+25</f>
        <v>36591.1</v>
      </c>
      <c r="CQ24" s="57">
        <f>'BAR BB| Open rates'!CQ24*0.87*0.9+25</f>
        <v>34868.5</v>
      </c>
      <c r="CR24" s="57">
        <f>'BAR BB| Open rates'!CR24*0.87*0.9+25</f>
        <v>34868.5</v>
      </c>
      <c r="CS24" s="57">
        <f>'BAR BB| Open rates'!CS24*0.87*0.9+25</f>
        <v>34868.5</v>
      </c>
      <c r="CT24" s="57">
        <f>'BAR BB| Open rates'!CT24*0.87*0.9+25</f>
        <v>34868.5</v>
      </c>
      <c r="CU24" s="57">
        <f>'BAR BB| Open rates'!CU24*0.87*0.9+25</f>
        <v>33537.4</v>
      </c>
      <c r="CV24" s="57">
        <f>'BAR BB| Open rates'!CV24*0.87*0.9+25</f>
        <v>33537.4</v>
      </c>
      <c r="CW24" s="57">
        <f>'BAR BB| Open rates'!CW24*0.87*0.9+25</f>
        <v>33537.4</v>
      </c>
      <c r="CX24" s="57">
        <f>'BAR BB| Open rates'!CX24*0.87*0.9+25</f>
        <v>31971.4</v>
      </c>
      <c r="CY24" s="57">
        <f>'BAR BB| Open rates'!CY24*0.87*0.9+25</f>
        <v>31971.4</v>
      </c>
      <c r="CZ24" s="57">
        <f>'BAR BB| Open rates'!CZ24*0.87*0.9+25</f>
        <v>31971.4</v>
      </c>
      <c r="DA24" s="57">
        <f>'BAR BB| Open rates'!DA24*0.87*0.9+25</f>
        <v>31971.4</v>
      </c>
      <c r="DB24" s="57">
        <f>'BAR BB| Open rates'!DB24*0.87*0.9+25</f>
        <v>31971.4</v>
      </c>
      <c r="DC24" s="57">
        <f>'BAR BB| Open rates'!DC24*0.87*0.9+25</f>
        <v>33537.4</v>
      </c>
      <c r="DD24" s="57">
        <f>'BAR BB| Open rates'!DD24*0.87*0.9+25</f>
        <v>33537.4</v>
      </c>
      <c r="DE24" s="57">
        <f>'BAR BB| Open rates'!DE24*0.87*0.9+25</f>
        <v>31971.4</v>
      </c>
      <c r="DF24" s="57">
        <f>'BAR BB| Open rates'!DF24*0.87*0.9+25</f>
        <v>31971.4</v>
      </c>
      <c r="DG24" s="57">
        <f>'BAR BB| Open rates'!DG24*0.87*0.9+25</f>
        <v>31971.4</v>
      </c>
      <c r="DH24" s="57">
        <f>'BAR BB| Open rates'!DH24*0.87*0.9+25</f>
        <v>31971.4</v>
      </c>
      <c r="DI24" s="57">
        <f>'BAR BB| Open rates'!DI24*0.87*0.9+25</f>
        <v>31971.4</v>
      </c>
      <c r="DJ24" s="57">
        <f>'BAR BB| Open rates'!DJ24*0.87*0.9+25</f>
        <v>33537.4</v>
      </c>
      <c r="DK24" s="57">
        <f>'BAR BB| Open rates'!DK24*0.87*0.9+25</f>
        <v>33537.4</v>
      </c>
      <c r="DL24" s="57">
        <f>'BAR BB| Open rates'!DL24*0.87*0.9+25</f>
        <v>31971.4</v>
      </c>
      <c r="DM24" s="57">
        <f>'BAR BB| Open rates'!DM24*0.87*0.9+25</f>
        <v>31971.4</v>
      </c>
      <c r="DN24" s="57">
        <f>'BAR BB| Open rates'!DN24*0.87*0.9+25</f>
        <v>31971.4</v>
      </c>
      <c r="DO24" s="57">
        <f>'BAR BB| Open rates'!DO24*0.87*0.9+25</f>
        <v>31971.4</v>
      </c>
      <c r="DP24" s="57">
        <f>'BAR BB| Open rates'!DP24*0.87*0.9+25</f>
        <v>31971.4</v>
      </c>
      <c r="DQ24" s="57">
        <f>'BAR BB| Open rates'!DQ24*0.87*0.9+25</f>
        <v>33537.4</v>
      </c>
      <c r="DR24" s="57">
        <f>'BAR BB| Open rates'!DR24*0.87*0.9+25</f>
        <v>33537.4</v>
      </c>
      <c r="DS24" s="57">
        <f>'BAR BB| Open rates'!DS24*0.87*0.9+25</f>
        <v>31971.4</v>
      </c>
      <c r="DT24" s="57">
        <f>'BAR BB| Open rates'!DT24*0.87*0.9+25</f>
        <v>31971.4</v>
      </c>
      <c r="DU24" s="57">
        <f>'BAR BB| Open rates'!DU24*0.87*0.9+25</f>
        <v>31971.4</v>
      </c>
      <c r="DV24" s="57">
        <f>'BAR BB| Open rates'!DV24*0.87*0.9+25</f>
        <v>31971.4</v>
      </c>
      <c r="DW24" s="57">
        <f>'BAR BB| Open rates'!DW24*0.87*0.9+25</f>
        <v>31971.4</v>
      </c>
      <c r="DX24" s="57">
        <f>'BAR BB| Open rates'!DX24*0.87*0.9+25</f>
        <v>33537.4</v>
      </c>
      <c r="DY24" s="57">
        <f>'BAR BB| Open rates'!DY24*0.87*0.9+25</f>
        <v>33537.4</v>
      </c>
      <c r="DZ24" s="57">
        <f>'BAR BB| Open rates'!DZ24*0.87*0.9+25</f>
        <v>34868.5</v>
      </c>
      <c r="EA24" s="57">
        <f>'BAR BB| Open rates'!EA24*0.87*0.9+25</f>
        <v>34868.5</v>
      </c>
      <c r="EB24" s="57">
        <f>'BAR BB| Open rates'!EB24*0.87*0.9+25</f>
        <v>34868.5</v>
      </c>
      <c r="EC24" s="57">
        <f>'BAR BB| Open rates'!EC24*0.87*0.9+25</f>
        <v>36591.1</v>
      </c>
      <c r="ED24" s="57">
        <f>'BAR BB| Open rates'!ED24*0.87*0.9+25</f>
        <v>36591.1</v>
      </c>
      <c r="EE24" s="57">
        <f>'BAR BB| Open rates'!EE24*0.87*0.9+25</f>
        <v>36591.1</v>
      </c>
      <c r="EF24" s="57">
        <f>'BAR BB| Open rates'!EF24*0.87*0.9+25</f>
        <v>36591.1</v>
      </c>
      <c r="EG24" s="57">
        <f>'BAR BB| Open rates'!EG24*0.87*0.9+25</f>
        <v>31188.400000000001</v>
      </c>
      <c r="EH24" s="57">
        <f>'BAR BB| Open rates'!EH24*0.87*0.9+25</f>
        <v>29622.400000000001</v>
      </c>
      <c r="EI24" s="57">
        <f>'BAR BB| Open rates'!EI24*0.87*0.9+25</f>
        <v>29622.400000000001</v>
      </c>
      <c r="EJ24" s="57">
        <f>'BAR BB| Open rates'!EJ24*0.87*0.9+25</f>
        <v>29622.400000000001</v>
      </c>
      <c r="EK24" s="57">
        <f>'BAR BB| Open rates'!EK24*0.87*0.9+25</f>
        <v>29622.400000000001</v>
      </c>
      <c r="EL24" s="57">
        <f>'BAR BB| Open rates'!EL24*0.87*0.9+25</f>
        <v>30405.4</v>
      </c>
      <c r="EM24" s="57">
        <f>'BAR BB| Open rates'!EM24*0.87*0.9+25</f>
        <v>30405.4</v>
      </c>
      <c r="EN24" s="57">
        <f>'BAR BB| Open rates'!EN24*0.87*0.9+25</f>
        <v>29622.400000000001</v>
      </c>
      <c r="EO24" s="57">
        <f>'BAR BB| Open rates'!EO24*0.87*0.9+25</f>
        <v>29622.400000000001</v>
      </c>
      <c r="EP24" s="57">
        <f>'BAR BB| Open rates'!EP24*0.87*0.9+25</f>
        <v>29622.400000000001</v>
      </c>
      <c r="EQ24" s="57">
        <f>'BAR BB| Open rates'!EQ24*0.87*0.9+25</f>
        <v>29622.400000000001</v>
      </c>
      <c r="ER24" s="57">
        <f>'BAR BB| Open rates'!ER24*0.87*0.9+25</f>
        <v>29622.400000000001</v>
      </c>
      <c r="ES24" s="57">
        <f>'BAR BB| Open rates'!ES24*0.87*0.9+25</f>
        <v>30405.4</v>
      </c>
      <c r="ET24" s="57">
        <f>'BAR BB| Open rates'!ET24*0.87*0.9+25</f>
        <v>30405.4</v>
      </c>
      <c r="EU24" s="57">
        <f>'BAR BB| Open rates'!EU24*0.87*0.9+25</f>
        <v>29622.400000000001</v>
      </c>
      <c r="EV24" s="57">
        <f>'BAR BB| Open rates'!EV24*0.87*0.9+25</f>
        <v>29622.400000000001</v>
      </c>
      <c r="EW24" s="57">
        <f>'BAR BB| Open rates'!EW24*0.87*0.9+25</f>
        <v>29622.400000000001</v>
      </c>
      <c r="EX24" s="57">
        <f>'BAR BB| Open rates'!EX24*0.87*0.9+25</f>
        <v>29622.400000000001</v>
      </c>
      <c r="EY24" s="57">
        <f>'BAR BB| Open rates'!EY24*0.87*0.9+25</f>
        <v>29622.400000000001</v>
      </c>
      <c r="EZ24" s="57">
        <f>'BAR BB| Open rates'!EZ24*0.87*0.9+25</f>
        <v>30405.4</v>
      </c>
      <c r="FA24" s="57">
        <f>'BAR BB| Open rates'!FA24*0.87*0.9+25</f>
        <v>30405.4</v>
      </c>
      <c r="FB24" s="57">
        <f>'BAR BB| Open rates'!FB24*0.87*0.9+25</f>
        <v>29622.400000000001</v>
      </c>
      <c r="FC24" s="57">
        <f>'BAR BB| Open rates'!FC24*0.87*0.9+25</f>
        <v>29622.400000000001</v>
      </c>
      <c r="FD24" s="57">
        <f>'BAR BB| Open rates'!FD24*0.87*0.9+25</f>
        <v>29622.400000000001</v>
      </c>
      <c r="FE24" s="57">
        <f>'BAR BB| Open rates'!FE24*0.87*0.9+25</f>
        <v>29622.400000000001</v>
      </c>
      <c r="FF24" s="57">
        <f>'BAR BB| Open rates'!FF24*0.87*0.9+25</f>
        <v>29622.400000000001</v>
      </c>
      <c r="FG24" s="57">
        <f>'BAR BB| Open rates'!FG24*0.87*0.9+25</f>
        <v>30405.4</v>
      </c>
      <c r="FH24" s="57">
        <f>'BAR BB| Open rates'!FH24*0.87*0.9+25</f>
        <v>30405.4</v>
      </c>
      <c r="FI24" s="57">
        <f>'BAR BB| Open rates'!FI24*0.87*0.9+25</f>
        <v>29622.400000000001</v>
      </c>
      <c r="FJ24" s="57">
        <f>'BAR BB| Open rates'!FJ24*0.87*0.9+25</f>
        <v>29622.400000000001</v>
      </c>
      <c r="FK24" s="57">
        <f>'BAR BB| Open rates'!FK24*0.87*0.9+25</f>
        <v>29622.400000000001</v>
      </c>
      <c r="FL24" s="57">
        <f>'BAR BB| Open rates'!FL24*0.87*0.9+25</f>
        <v>29622.400000000001</v>
      </c>
      <c r="FM24" s="57">
        <f>'BAR BB| Open rates'!FM24*0.87*0.9+25</f>
        <v>29622.400000000001</v>
      </c>
      <c r="FN24" s="57">
        <f>'BAR BB| Open rates'!FN24*0.87*0.9+25</f>
        <v>30405.4</v>
      </c>
      <c r="FO24" s="57">
        <f>'BAR BB| Open rates'!FO24*0.87*0.9+25</f>
        <v>30405.4</v>
      </c>
      <c r="FP24" s="57">
        <f>'BAR BB| Open rates'!FP24*0.87*0.9+25</f>
        <v>29622.400000000001</v>
      </c>
      <c r="FQ24" s="57">
        <f>'BAR BB| Open rates'!FQ24*0.87*0.9+25</f>
        <v>29622.400000000001</v>
      </c>
      <c r="FR24" s="57">
        <f>'BAR BB| Open rates'!FR24*0.87*0.9+25</f>
        <v>29622.400000000001</v>
      </c>
      <c r="FS24" s="57">
        <f>'BAR BB| Open rates'!FS24*0.87*0.9+25</f>
        <v>29622.400000000001</v>
      </c>
      <c r="FT24" s="57">
        <f>'BAR BB| Open rates'!FT24*0.87*0.9+25</f>
        <v>29622.400000000001</v>
      </c>
      <c r="FU24" s="57">
        <f>'BAR BB| Open rates'!FU24*0.87*0.9+25</f>
        <v>30405.4</v>
      </c>
      <c r="FV24" s="57">
        <f>'BAR BB| Open rates'!FV24*0.87*0.9+25</f>
        <v>30405.4</v>
      </c>
      <c r="FW24" s="57">
        <f>'BAR BB| Open rates'!FW24*0.87*0.9+25</f>
        <v>33302.5</v>
      </c>
      <c r="FX24" s="57">
        <f>'BAR BB| Open rates'!FX24*0.87*0.9+25</f>
        <v>33302.5</v>
      </c>
      <c r="FY24" s="57">
        <f>'BAR BB| Open rates'!FY24*0.87*0.9+25</f>
        <v>33302.5</v>
      </c>
      <c r="FZ24" s="57">
        <f>'BAR BB| Open rates'!FZ24*0.87*0.9+25</f>
        <v>33302.5</v>
      </c>
      <c r="GA24" s="57">
        <f>'BAR BB| Open rates'!GA24*0.87*0.9+25</f>
        <v>33302.5</v>
      </c>
      <c r="GB24" s="57">
        <f>'BAR BB| Open rates'!GB24*0.87*0.9+25</f>
        <v>35025.1</v>
      </c>
      <c r="GC24" s="57">
        <f>'BAR BB| Open rates'!GC24*0.87*0.9+25</f>
        <v>35025.1</v>
      </c>
      <c r="GD24" s="57">
        <f>'BAR BB| Open rates'!GD24*0.87*0.9+25</f>
        <v>35025.1</v>
      </c>
      <c r="GE24" s="57">
        <f>'BAR BB| Open rates'!GE24*0.87*0.9+25</f>
        <v>35025.1</v>
      </c>
    </row>
    <row r="25" spans="1:187" s="36" customFormat="1" ht="12" customHeight="1" x14ac:dyDescent="0.2">
      <c r="A25" s="237">
        <v>3</v>
      </c>
      <c r="B25" s="57">
        <f>'BAR BB| Open rates'!B25*0.87*0.9+25</f>
        <v>45752.200000000004</v>
      </c>
      <c r="C25" s="57">
        <f>'BAR BB| Open rates'!C25*0.87*0.9+25</f>
        <v>45752.200000000004</v>
      </c>
      <c r="D25" s="57">
        <f>'BAR BB| Open rates'!D25*0.87*0.9+25</f>
        <v>43638.1</v>
      </c>
      <c r="E25" s="57">
        <f>'BAR BB| Open rates'!E25*0.87*0.9+25</f>
        <v>43638.1</v>
      </c>
      <c r="F25" s="57">
        <f>'BAR BB| Open rates'!F25*0.87*0.9+25</f>
        <v>41915.5</v>
      </c>
      <c r="G25" s="57">
        <f>'BAR BB| Open rates'!G25*0.87*0.9+25</f>
        <v>43638.1</v>
      </c>
      <c r="H25" s="57">
        <f>'BAR BB| Open rates'!H25*0.87*0.9+25</f>
        <v>43638.1</v>
      </c>
      <c r="I25" s="57">
        <f>'BAR BB| Open rates'!I25*0.87*0.9+25</f>
        <v>45204.1</v>
      </c>
      <c r="J25" s="57">
        <f>'BAR BB| Open rates'!J25*0.87*0.9+25</f>
        <v>45204.1</v>
      </c>
      <c r="K25" s="57">
        <f>'BAR BB| Open rates'!K25*0.87*0.9+25</f>
        <v>43638.1</v>
      </c>
      <c r="L25" s="57">
        <f>'BAR BB| Open rates'!L25*0.87*0.9+25</f>
        <v>43638.1</v>
      </c>
      <c r="M25" s="57">
        <f>'BAR BB| Open rates'!M25*0.87*0.9+25</f>
        <v>43638.1</v>
      </c>
      <c r="N25" s="57">
        <f>'BAR BB| Open rates'!N25*0.87*0.9+25</f>
        <v>43638.1</v>
      </c>
      <c r="O25" s="57">
        <f>'BAR BB| Open rates'!O25*0.87*0.9+25</f>
        <v>43638.1</v>
      </c>
      <c r="P25" s="57">
        <f>'BAR BB| Open rates'!P25*0.87*0.9+25</f>
        <v>45204.1</v>
      </c>
      <c r="Q25" s="57">
        <f>'BAR BB| Open rates'!Q25*0.87*0.9+25</f>
        <v>45204.1</v>
      </c>
      <c r="R25" s="57">
        <f>'BAR BB| Open rates'!R25*0.87*0.9+25</f>
        <v>45204.1</v>
      </c>
      <c r="S25" s="57">
        <f>'BAR BB| Open rates'!S25*0.87*0.9+25</f>
        <v>45204.1</v>
      </c>
      <c r="T25" s="57">
        <f>'BAR BB| Open rates'!T25*0.87*0.9+25</f>
        <v>45204.1</v>
      </c>
      <c r="U25" s="57">
        <f>'BAR BB| Open rates'!U25*0.87*0.9+25</f>
        <v>45204.1</v>
      </c>
      <c r="V25" s="57">
        <f>'BAR BB| Open rates'!V25*0.87*0.9+25</f>
        <v>45204.1</v>
      </c>
      <c r="W25" s="57">
        <f>'BAR BB| Open rates'!W25*0.87*0.9+25</f>
        <v>46770.1</v>
      </c>
      <c r="X25" s="57">
        <f>'BAR BB| Open rates'!X25*0.87*0.9+25</f>
        <v>46770.1</v>
      </c>
      <c r="Y25" s="57">
        <f>'BAR BB| Open rates'!Y25*0.87*0.9+25</f>
        <v>45204.1</v>
      </c>
      <c r="Z25" s="57">
        <f>'BAR BB| Open rates'!Z25*0.87*0.9+25</f>
        <v>45204.1</v>
      </c>
      <c r="AA25" s="57">
        <f>'BAR BB| Open rates'!AA25*0.87*0.9+25</f>
        <v>45204.1</v>
      </c>
      <c r="AB25" s="57">
        <f>'BAR BB| Open rates'!AB25*0.87*0.9+25</f>
        <v>45204.1</v>
      </c>
      <c r="AC25" s="57">
        <f>'BAR BB| Open rates'!AC25*0.87*0.9+25</f>
        <v>45204.1</v>
      </c>
      <c r="AD25" s="57">
        <f>'BAR BB| Open rates'!AD25*0.87*0.9+25</f>
        <v>46770.1</v>
      </c>
      <c r="AE25" s="57">
        <f>'BAR BB| Open rates'!AE25*0.87*0.9+25</f>
        <v>46770.1</v>
      </c>
      <c r="AF25" s="57">
        <f>'BAR BB| Open rates'!AF25*0.87*0.9+25</f>
        <v>45204.1</v>
      </c>
      <c r="AG25" s="57">
        <f>'BAR BB| Open rates'!AG25*0.87*0.9+25</f>
        <v>45204.1</v>
      </c>
      <c r="AH25" s="57">
        <f>'BAR BB| Open rates'!AH25*0.87*0.9+25</f>
        <v>45204.1</v>
      </c>
      <c r="AI25" s="57">
        <f>'BAR BB| Open rates'!AI25*0.87*0.9+25</f>
        <v>45204.1</v>
      </c>
      <c r="AJ25" s="57">
        <f>'BAR BB| Open rates'!AJ25*0.87*0.9+25</f>
        <v>45204.1</v>
      </c>
      <c r="AK25" s="57">
        <f>'BAR BB| Open rates'!AK25*0.87*0.9+25</f>
        <v>46770.1</v>
      </c>
      <c r="AL25" s="57">
        <f>'BAR BB| Open rates'!AL25*0.87*0.9+25</f>
        <v>46770.1</v>
      </c>
      <c r="AM25" s="57">
        <f>'BAR BB| Open rates'!AM25*0.87*0.9+25</f>
        <v>45204.1</v>
      </c>
      <c r="AN25" s="57">
        <f>'BAR BB| Open rates'!AN25*0.87*0.9+25</f>
        <v>45204.1</v>
      </c>
      <c r="AO25" s="57">
        <f>'BAR BB| Open rates'!AO25*0.87*0.9+25</f>
        <v>45204.1</v>
      </c>
      <c r="AP25" s="57">
        <f>'BAR BB| Open rates'!AP25*0.87*0.9+25</f>
        <v>45204.1</v>
      </c>
      <c r="AQ25" s="57">
        <f>'BAR BB| Open rates'!AQ25*0.87*0.9+25</f>
        <v>45204.1</v>
      </c>
      <c r="AR25" s="57">
        <f>'BAR BB| Open rates'!AR25*0.87*0.9+25</f>
        <v>46770.1</v>
      </c>
      <c r="AS25" s="57">
        <f>'BAR BB| Open rates'!AS25*0.87*0.9+25</f>
        <v>46770.1</v>
      </c>
      <c r="AT25" s="57">
        <f>'BAR BB| Open rates'!AT25*0.87*0.9+25</f>
        <v>45204.1</v>
      </c>
      <c r="AU25" s="57">
        <f>'BAR BB| Open rates'!AU25*0.87*0.9+25</f>
        <v>45204.1</v>
      </c>
      <c r="AV25" s="57">
        <f>'BAR BB| Open rates'!AV25*0.87*0.9+25</f>
        <v>45204.1</v>
      </c>
      <c r="AW25" s="57">
        <f>'BAR BB| Open rates'!AW25*0.87*0.9+25</f>
        <v>45204.1</v>
      </c>
      <c r="AX25" s="57">
        <f>'BAR BB| Open rates'!AX25*0.87*0.9+25</f>
        <v>45204.1</v>
      </c>
      <c r="AY25" s="57">
        <f>'BAR BB| Open rates'!AY25*0.87*0.9+25</f>
        <v>46770.1</v>
      </c>
      <c r="AZ25" s="57">
        <f>'BAR BB| Open rates'!AZ25*0.87*0.9+25</f>
        <v>46770.1</v>
      </c>
      <c r="BA25" s="57">
        <f>'BAR BB| Open rates'!BA25*0.87*0.9+25</f>
        <v>45204.1</v>
      </c>
      <c r="BB25" s="57">
        <f>'BAR BB| Open rates'!BB25*0.87*0.9+25</f>
        <v>45204.1</v>
      </c>
      <c r="BC25" s="57">
        <f>'BAR BB| Open rates'!BC25*0.87*0.9+25</f>
        <v>45204.1</v>
      </c>
      <c r="BD25" s="57">
        <f>'BAR BB| Open rates'!BD25*0.87*0.9+25</f>
        <v>45204.1</v>
      </c>
      <c r="BE25" s="57">
        <f>'BAR BB| Open rates'!BE25*0.87*0.9+25</f>
        <v>45204.1</v>
      </c>
      <c r="BF25" s="57">
        <f>'BAR BB| Open rates'!BF25*0.87*0.9+25</f>
        <v>46770.1</v>
      </c>
      <c r="BG25" s="57">
        <f>'BAR BB| Open rates'!BG25*0.87*0.9+25</f>
        <v>46770.1</v>
      </c>
      <c r="BH25" s="57">
        <f>'BAR BB| Open rates'!BH25*0.87*0.9+25</f>
        <v>42698.5</v>
      </c>
      <c r="BI25" s="57">
        <f>'BAR BB| Open rates'!BI25*0.87*0.9+25</f>
        <v>42698.5</v>
      </c>
      <c r="BJ25" s="57">
        <f>'BAR BB| Open rates'!BJ25*0.87*0.9+25</f>
        <v>42698.5</v>
      </c>
      <c r="BK25" s="57">
        <f>'BAR BB| Open rates'!BK25*0.87*0.9+25</f>
        <v>42698.5</v>
      </c>
      <c r="BL25" s="57">
        <f>'BAR BB| Open rates'!BL25*0.87*0.9+25</f>
        <v>42698.5</v>
      </c>
      <c r="BM25" s="57">
        <f>'BAR BB| Open rates'!BM25*0.87*0.9+25</f>
        <v>43638.1</v>
      </c>
      <c r="BN25" s="57">
        <f>'BAR BB| Open rates'!BN25*0.87*0.9+25</f>
        <v>43638.1</v>
      </c>
      <c r="BO25" s="57">
        <f>'BAR BB| Open rates'!BO25*0.87*0.9+25</f>
        <v>41915.5</v>
      </c>
      <c r="BP25" s="57">
        <f>'BAR BB| Open rates'!BP25*0.87*0.9+25</f>
        <v>41915.5</v>
      </c>
      <c r="BQ25" s="57">
        <f>'BAR BB| Open rates'!BQ25*0.87*0.9+25</f>
        <v>38940.1</v>
      </c>
      <c r="BR25" s="57">
        <f>'BAR BB| Open rates'!BR25*0.87*0.9+25</f>
        <v>38940.1</v>
      </c>
      <c r="BS25" s="57">
        <f>'BAR BB| Open rates'!BS25*0.87*0.9+25</f>
        <v>38940.1</v>
      </c>
      <c r="BT25" s="57">
        <f>'BAR BB| Open rates'!BT25*0.87*0.9+25</f>
        <v>38940.1</v>
      </c>
      <c r="BU25" s="57">
        <f>'BAR BB| Open rates'!BU25*0.87*0.9+25</f>
        <v>38940.1</v>
      </c>
      <c r="BV25" s="57">
        <f>'BAR BB| Open rates'!BV25*0.87*0.9+25</f>
        <v>37217.5</v>
      </c>
      <c r="BW25" s="57">
        <f>'BAR BB| Open rates'!BW25*0.87*0.9+25</f>
        <v>37217.5</v>
      </c>
      <c r="BX25" s="57">
        <f>'BAR BB| Open rates'!BX25*0.87*0.9+25</f>
        <v>37217.5</v>
      </c>
      <c r="BY25" s="57">
        <f>'BAR BB| Open rates'!BY25*0.87*0.9+25</f>
        <v>37217.5</v>
      </c>
      <c r="BZ25" s="57">
        <f>'BAR BB| Open rates'!BZ25*0.87*0.9+25</f>
        <v>37217.5</v>
      </c>
      <c r="CA25" s="57">
        <f>'BAR BB| Open rates'!CA25*0.87*0.9+25</f>
        <v>38940.1</v>
      </c>
      <c r="CB25" s="57">
        <f>'BAR BB| Open rates'!CB25*0.87*0.9+25</f>
        <v>38940.1</v>
      </c>
      <c r="CC25" s="57">
        <f>'BAR BB| Open rates'!CC25*0.87*0.9+25</f>
        <v>37217.5</v>
      </c>
      <c r="CD25" s="57">
        <f>'BAR BB| Open rates'!CD25*0.87*0.9+25</f>
        <v>37217.5</v>
      </c>
      <c r="CE25" s="57">
        <f>'BAR BB| Open rates'!CE25*0.87*0.9+25</f>
        <v>37217.5</v>
      </c>
      <c r="CF25" s="57">
        <f>'BAR BB| Open rates'!CF25*0.87*0.9+25</f>
        <v>37217.5</v>
      </c>
      <c r="CG25" s="57">
        <f>'BAR BB| Open rates'!CG25*0.87*0.9+25</f>
        <v>37217.5</v>
      </c>
      <c r="CH25" s="57">
        <f>'BAR BB| Open rates'!CH25*0.87*0.9+25</f>
        <v>38940.1</v>
      </c>
      <c r="CI25" s="57">
        <f>'BAR BB| Open rates'!CI25*0.87*0.9+25</f>
        <v>38940.1</v>
      </c>
      <c r="CJ25" s="57">
        <f>'BAR BB| Open rates'!CJ25*0.87*0.9+25</f>
        <v>37217.5</v>
      </c>
      <c r="CK25" s="57">
        <f>'BAR BB| Open rates'!CK25*0.87*0.9+25</f>
        <v>37217.5</v>
      </c>
      <c r="CL25" s="57">
        <f>'BAR BB| Open rates'!CL25*0.87*0.9+25</f>
        <v>37217.5</v>
      </c>
      <c r="CM25" s="57">
        <f>'BAR BB| Open rates'!CM25*0.87*0.9+25</f>
        <v>37217.5</v>
      </c>
      <c r="CN25" s="57">
        <f>'BAR BB| Open rates'!CN25*0.87*0.9+25</f>
        <v>37217.5</v>
      </c>
      <c r="CO25" s="57">
        <f>'BAR BB| Open rates'!CO25*0.87*0.9+25</f>
        <v>38940.1</v>
      </c>
      <c r="CP25" s="57">
        <f>'BAR BB| Open rates'!CP25*0.87*0.9+25</f>
        <v>38940.1</v>
      </c>
      <c r="CQ25" s="57">
        <f>'BAR BB| Open rates'!CQ25*0.87*0.9+25</f>
        <v>37217.5</v>
      </c>
      <c r="CR25" s="57">
        <f>'BAR BB| Open rates'!CR25*0.87*0.9+25</f>
        <v>37217.5</v>
      </c>
      <c r="CS25" s="57">
        <f>'BAR BB| Open rates'!CS25*0.87*0.9+25</f>
        <v>37217.5</v>
      </c>
      <c r="CT25" s="57">
        <f>'BAR BB| Open rates'!CT25*0.87*0.9+25</f>
        <v>37217.5</v>
      </c>
      <c r="CU25" s="57">
        <f>'BAR BB| Open rates'!CU25*0.87*0.9+25</f>
        <v>35886.400000000001</v>
      </c>
      <c r="CV25" s="57">
        <f>'BAR BB| Open rates'!CV25*0.87*0.9+25</f>
        <v>35886.400000000001</v>
      </c>
      <c r="CW25" s="57">
        <f>'BAR BB| Open rates'!CW25*0.87*0.9+25</f>
        <v>35886.400000000001</v>
      </c>
      <c r="CX25" s="57">
        <f>'BAR BB| Open rates'!CX25*0.87*0.9+25</f>
        <v>34320.400000000001</v>
      </c>
      <c r="CY25" s="57">
        <f>'BAR BB| Open rates'!CY25*0.87*0.9+25</f>
        <v>34320.400000000001</v>
      </c>
      <c r="CZ25" s="57">
        <f>'BAR BB| Open rates'!CZ25*0.87*0.9+25</f>
        <v>34320.400000000001</v>
      </c>
      <c r="DA25" s="57">
        <f>'BAR BB| Open rates'!DA25*0.87*0.9+25</f>
        <v>34320.400000000001</v>
      </c>
      <c r="DB25" s="57">
        <f>'BAR BB| Open rates'!DB25*0.87*0.9+25</f>
        <v>34320.400000000001</v>
      </c>
      <c r="DC25" s="57">
        <f>'BAR BB| Open rates'!DC25*0.87*0.9+25</f>
        <v>35886.400000000001</v>
      </c>
      <c r="DD25" s="57">
        <f>'BAR BB| Open rates'!DD25*0.87*0.9+25</f>
        <v>35886.400000000001</v>
      </c>
      <c r="DE25" s="57">
        <f>'BAR BB| Open rates'!DE25*0.87*0.9+25</f>
        <v>34320.400000000001</v>
      </c>
      <c r="DF25" s="57">
        <f>'BAR BB| Open rates'!DF25*0.87*0.9+25</f>
        <v>34320.400000000001</v>
      </c>
      <c r="DG25" s="57">
        <f>'BAR BB| Open rates'!DG25*0.87*0.9+25</f>
        <v>34320.400000000001</v>
      </c>
      <c r="DH25" s="57">
        <f>'BAR BB| Open rates'!DH25*0.87*0.9+25</f>
        <v>34320.400000000001</v>
      </c>
      <c r="DI25" s="57">
        <f>'BAR BB| Open rates'!DI25*0.87*0.9+25</f>
        <v>34320.400000000001</v>
      </c>
      <c r="DJ25" s="57">
        <f>'BAR BB| Open rates'!DJ25*0.87*0.9+25</f>
        <v>35886.400000000001</v>
      </c>
      <c r="DK25" s="57">
        <f>'BAR BB| Open rates'!DK25*0.87*0.9+25</f>
        <v>35886.400000000001</v>
      </c>
      <c r="DL25" s="57">
        <f>'BAR BB| Open rates'!DL25*0.87*0.9+25</f>
        <v>34320.400000000001</v>
      </c>
      <c r="DM25" s="57">
        <f>'BAR BB| Open rates'!DM25*0.87*0.9+25</f>
        <v>34320.400000000001</v>
      </c>
      <c r="DN25" s="57">
        <f>'BAR BB| Open rates'!DN25*0.87*0.9+25</f>
        <v>34320.400000000001</v>
      </c>
      <c r="DO25" s="57">
        <f>'BAR BB| Open rates'!DO25*0.87*0.9+25</f>
        <v>34320.400000000001</v>
      </c>
      <c r="DP25" s="57">
        <f>'BAR BB| Open rates'!DP25*0.87*0.9+25</f>
        <v>34320.400000000001</v>
      </c>
      <c r="DQ25" s="57">
        <f>'BAR BB| Open rates'!DQ25*0.87*0.9+25</f>
        <v>35886.400000000001</v>
      </c>
      <c r="DR25" s="57">
        <f>'BAR BB| Open rates'!DR25*0.87*0.9+25</f>
        <v>35886.400000000001</v>
      </c>
      <c r="DS25" s="57">
        <f>'BAR BB| Open rates'!DS25*0.87*0.9+25</f>
        <v>34320.400000000001</v>
      </c>
      <c r="DT25" s="57">
        <f>'BAR BB| Open rates'!DT25*0.87*0.9+25</f>
        <v>34320.400000000001</v>
      </c>
      <c r="DU25" s="57">
        <f>'BAR BB| Open rates'!DU25*0.87*0.9+25</f>
        <v>34320.400000000001</v>
      </c>
      <c r="DV25" s="57">
        <f>'BAR BB| Open rates'!DV25*0.87*0.9+25</f>
        <v>34320.400000000001</v>
      </c>
      <c r="DW25" s="57">
        <f>'BAR BB| Open rates'!DW25*0.87*0.9+25</f>
        <v>34320.400000000001</v>
      </c>
      <c r="DX25" s="57">
        <f>'BAR BB| Open rates'!DX25*0.87*0.9+25</f>
        <v>35886.400000000001</v>
      </c>
      <c r="DY25" s="57">
        <f>'BAR BB| Open rates'!DY25*0.87*0.9+25</f>
        <v>35886.400000000001</v>
      </c>
      <c r="DZ25" s="57">
        <f>'BAR BB| Open rates'!DZ25*0.87*0.9+25</f>
        <v>37217.5</v>
      </c>
      <c r="EA25" s="57">
        <f>'BAR BB| Open rates'!EA25*0.87*0.9+25</f>
        <v>37217.5</v>
      </c>
      <c r="EB25" s="57">
        <f>'BAR BB| Open rates'!EB25*0.87*0.9+25</f>
        <v>37217.5</v>
      </c>
      <c r="EC25" s="57">
        <f>'BAR BB| Open rates'!EC25*0.87*0.9+25</f>
        <v>38940.1</v>
      </c>
      <c r="ED25" s="57">
        <f>'BAR BB| Open rates'!ED25*0.87*0.9+25</f>
        <v>38940.1</v>
      </c>
      <c r="EE25" s="57">
        <f>'BAR BB| Open rates'!EE25*0.87*0.9+25</f>
        <v>38940.1</v>
      </c>
      <c r="EF25" s="57">
        <f>'BAR BB| Open rates'!EF25*0.87*0.9+25</f>
        <v>38940.1</v>
      </c>
      <c r="EG25" s="57">
        <f>'BAR BB| Open rates'!EG25*0.87*0.9+25</f>
        <v>33537.4</v>
      </c>
      <c r="EH25" s="57">
        <f>'BAR BB| Open rates'!EH25*0.87*0.9+25</f>
        <v>31971.4</v>
      </c>
      <c r="EI25" s="57">
        <f>'BAR BB| Open rates'!EI25*0.87*0.9+25</f>
        <v>31971.4</v>
      </c>
      <c r="EJ25" s="57">
        <f>'BAR BB| Open rates'!EJ25*0.87*0.9+25</f>
        <v>31971.4</v>
      </c>
      <c r="EK25" s="57">
        <f>'BAR BB| Open rates'!EK25*0.87*0.9+25</f>
        <v>31971.4</v>
      </c>
      <c r="EL25" s="57">
        <f>'BAR BB| Open rates'!EL25*0.87*0.9+25</f>
        <v>32754.400000000001</v>
      </c>
      <c r="EM25" s="57">
        <f>'BAR BB| Open rates'!EM25*0.87*0.9+25</f>
        <v>32754.400000000001</v>
      </c>
      <c r="EN25" s="57">
        <f>'BAR BB| Open rates'!EN25*0.87*0.9+25</f>
        <v>31971.4</v>
      </c>
      <c r="EO25" s="57">
        <f>'BAR BB| Open rates'!EO25*0.87*0.9+25</f>
        <v>31971.4</v>
      </c>
      <c r="EP25" s="57">
        <f>'BAR BB| Open rates'!EP25*0.87*0.9+25</f>
        <v>31971.4</v>
      </c>
      <c r="EQ25" s="57">
        <f>'BAR BB| Open rates'!EQ25*0.87*0.9+25</f>
        <v>31971.4</v>
      </c>
      <c r="ER25" s="57">
        <f>'BAR BB| Open rates'!ER25*0.87*0.9+25</f>
        <v>31971.4</v>
      </c>
      <c r="ES25" s="57">
        <f>'BAR BB| Open rates'!ES25*0.87*0.9+25</f>
        <v>32754.400000000001</v>
      </c>
      <c r="ET25" s="57">
        <f>'BAR BB| Open rates'!ET25*0.87*0.9+25</f>
        <v>32754.400000000001</v>
      </c>
      <c r="EU25" s="57">
        <f>'BAR BB| Open rates'!EU25*0.87*0.9+25</f>
        <v>31971.4</v>
      </c>
      <c r="EV25" s="57">
        <f>'BAR BB| Open rates'!EV25*0.87*0.9+25</f>
        <v>31971.4</v>
      </c>
      <c r="EW25" s="57">
        <f>'BAR BB| Open rates'!EW25*0.87*0.9+25</f>
        <v>31971.4</v>
      </c>
      <c r="EX25" s="57">
        <f>'BAR BB| Open rates'!EX25*0.87*0.9+25</f>
        <v>31971.4</v>
      </c>
      <c r="EY25" s="57">
        <f>'BAR BB| Open rates'!EY25*0.87*0.9+25</f>
        <v>31971.4</v>
      </c>
      <c r="EZ25" s="57">
        <f>'BAR BB| Open rates'!EZ25*0.87*0.9+25</f>
        <v>32754.400000000001</v>
      </c>
      <c r="FA25" s="57">
        <f>'BAR BB| Open rates'!FA25*0.87*0.9+25</f>
        <v>32754.400000000001</v>
      </c>
      <c r="FB25" s="57">
        <f>'BAR BB| Open rates'!FB25*0.87*0.9+25</f>
        <v>31971.4</v>
      </c>
      <c r="FC25" s="57">
        <f>'BAR BB| Open rates'!FC25*0.87*0.9+25</f>
        <v>31971.4</v>
      </c>
      <c r="FD25" s="57">
        <f>'BAR BB| Open rates'!FD25*0.87*0.9+25</f>
        <v>31971.4</v>
      </c>
      <c r="FE25" s="57">
        <f>'BAR BB| Open rates'!FE25*0.87*0.9+25</f>
        <v>31971.4</v>
      </c>
      <c r="FF25" s="57">
        <f>'BAR BB| Open rates'!FF25*0.87*0.9+25</f>
        <v>31971.4</v>
      </c>
      <c r="FG25" s="57">
        <f>'BAR BB| Open rates'!FG25*0.87*0.9+25</f>
        <v>32754.400000000001</v>
      </c>
      <c r="FH25" s="57">
        <f>'BAR BB| Open rates'!FH25*0.87*0.9+25</f>
        <v>32754.400000000001</v>
      </c>
      <c r="FI25" s="57">
        <f>'BAR BB| Open rates'!FI25*0.87*0.9+25</f>
        <v>31971.4</v>
      </c>
      <c r="FJ25" s="57">
        <f>'BAR BB| Open rates'!FJ25*0.87*0.9+25</f>
        <v>31971.4</v>
      </c>
      <c r="FK25" s="57">
        <f>'BAR BB| Open rates'!FK25*0.87*0.9+25</f>
        <v>31971.4</v>
      </c>
      <c r="FL25" s="57">
        <f>'BAR BB| Open rates'!FL25*0.87*0.9+25</f>
        <v>31971.4</v>
      </c>
      <c r="FM25" s="57">
        <f>'BAR BB| Open rates'!FM25*0.87*0.9+25</f>
        <v>31971.4</v>
      </c>
      <c r="FN25" s="57">
        <f>'BAR BB| Open rates'!FN25*0.87*0.9+25</f>
        <v>32754.400000000001</v>
      </c>
      <c r="FO25" s="57">
        <f>'BAR BB| Open rates'!FO25*0.87*0.9+25</f>
        <v>32754.400000000001</v>
      </c>
      <c r="FP25" s="57">
        <f>'BAR BB| Open rates'!FP25*0.87*0.9+25</f>
        <v>31971.4</v>
      </c>
      <c r="FQ25" s="57">
        <f>'BAR BB| Open rates'!FQ25*0.87*0.9+25</f>
        <v>31971.4</v>
      </c>
      <c r="FR25" s="57">
        <f>'BAR BB| Open rates'!FR25*0.87*0.9+25</f>
        <v>31971.4</v>
      </c>
      <c r="FS25" s="57">
        <f>'BAR BB| Open rates'!FS25*0.87*0.9+25</f>
        <v>31971.4</v>
      </c>
      <c r="FT25" s="57">
        <f>'BAR BB| Open rates'!FT25*0.87*0.9+25</f>
        <v>31971.4</v>
      </c>
      <c r="FU25" s="57">
        <f>'BAR BB| Open rates'!FU25*0.87*0.9+25</f>
        <v>32754.400000000001</v>
      </c>
      <c r="FV25" s="57">
        <f>'BAR BB| Open rates'!FV25*0.87*0.9+25</f>
        <v>32754.400000000001</v>
      </c>
      <c r="FW25" s="57">
        <f>'BAR BB| Open rates'!FW25*0.87*0.9+25</f>
        <v>35651.5</v>
      </c>
      <c r="FX25" s="57">
        <f>'BAR BB| Open rates'!FX25*0.87*0.9+25</f>
        <v>35651.5</v>
      </c>
      <c r="FY25" s="57">
        <f>'BAR BB| Open rates'!FY25*0.87*0.9+25</f>
        <v>35651.5</v>
      </c>
      <c r="FZ25" s="57">
        <f>'BAR BB| Open rates'!FZ25*0.87*0.9+25</f>
        <v>35651.5</v>
      </c>
      <c r="GA25" s="57">
        <f>'BAR BB| Open rates'!GA25*0.87*0.9+25</f>
        <v>35651.5</v>
      </c>
      <c r="GB25" s="57">
        <f>'BAR BB| Open rates'!GB25*0.87*0.9+25</f>
        <v>37374.1</v>
      </c>
      <c r="GC25" s="57">
        <f>'BAR BB| Open rates'!GC25*0.87*0.9+25</f>
        <v>37374.1</v>
      </c>
      <c r="GD25" s="57">
        <f>'BAR BB| Open rates'!GD25*0.87*0.9+25</f>
        <v>37374.1</v>
      </c>
      <c r="GE25" s="57">
        <f>'BAR BB| Open rates'!GE25*0.87*0.9+25</f>
        <v>37374.1</v>
      </c>
    </row>
    <row r="26" spans="1:187" s="36" customFormat="1" ht="12" customHeight="1" x14ac:dyDescent="0.2">
      <c r="A26" s="237">
        <v>4</v>
      </c>
      <c r="B26" s="57">
        <f>'BAR BB| Open rates'!B26*0.87*0.9+25</f>
        <v>48101.200000000004</v>
      </c>
      <c r="C26" s="57">
        <f>'BAR BB| Open rates'!C26*0.87*0.9+25</f>
        <v>48101.200000000004</v>
      </c>
      <c r="D26" s="57">
        <f>'BAR BB| Open rates'!D26*0.87*0.9+25</f>
        <v>45987.1</v>
      </c>
      <c r="E26" s="57">
        <f>'BAR BB| Open rates'!E26*0.87*0.9+25</f>
        <v>45987.1</v>
      </c>
      <c r="F26" s="57">
        <f>'BAR BB| Open rates'!F26*0.87*0.9+25</f>
        <v>44264.5</v>
      </c>
      <c r="G26" s="57">
        <f>'BAR BB| Open rates'!G26*0.87*0.9+25</f>
        <v>45987.1</v>
      </c>
      <c r="H26" s="57">
        <f>'BAR BB| Open rates'!H26*0.87*0.9+25</f>
        <v>45987.1</v>
      </c>
      <c r="I26" s="57">
        <f>'BAR BB| Open rates'!I26*0.87*0.9+25</f>
        <v>47553.1</v>
      </c>
      <c r="J26" s="57">
        <f>'BAR BB| Open rates'!J26*0.87*0.9+25</f>
        <v>47553.1</v>
      </c>
      <c r="K26" s="57">
        <f>'BAR BB| Open rates'!K26*0.87*0.9+25</f>
        <v>45987.1</v>
      </c>
      <c r="L26" s="57">
        <f>'BAR BB| Open rates'!L26*0.87*0.9+25</f>
        <v>45987.1</v>
      </c>
      <c r="M26" s="57">
        <f>'BAR BB| Open rates'!M26*0.87*0.9+25</f>
        <v>45987.1</v>
      </c>
      <c r="N26" s="57">
        <f>'BAR BB| Open rates'!N26*0.87*0.9+25</f>
        <v>45987.1</v>
      </c>
      <c r="O26" s="57">
        <f>'BAR BB| Open rates'!O26*0.87*0.9+25</f>
        <v>45987.1</v>
      </c>
      <c r="P26" s="57">
        <f>'BAR BB| Open rates'!P26*0.87*0.9+25</f>
        <v>47553.1</v>
      </c>
      <c r="Q26" s="57">
        <f>'BAR BB| Open rates'!Q26*0.87*0.9+25</f>
        <v>47553.1</v>
      </c>
      <c r="R26" s="57">
        <f>'BAR BB| Open rates'!R26*0.87*0.9+25</f>
        <v>47553.1</v>
      </c>
      <c r="S26" s="57">
        <f>'BAR BB| Open rates'!S26*0.87*0.9+25</f>
        <v>47553.1</v>
      </c>
      <c r="T26" s="57">
        <f>'BAR BB| Open rates'!T26*0.87*0.9+25</f>
        <v>47553.1</v>
      </c>
      <c r="U26" s="57">
        <f>'BAR BB| Open rates'!U26*0.87*0.9+25</f>
        <v>47553.1</v>
      </c>
      <c r="V26" s="57">
        <f>'BAR BB| Open rates'!V26*0.87*0.9+25</f>
        <v>47553.1</v>
      </c>
      <c r="W26" s="57">
        <f>'BAR BB| Open rates'!W26*0.87*0.9+25</f>
        <v>49119.1</v>
      </c>
      <c r="X26" s="57">
        <f>'BAR BB| Open rates'!X26*0.87*0.9+25</f>
        <v>49119.1</v>
      </c>
      <c r="Y26" s="57">
        <f>'BAR BB| Open rates'!Y26*0.87*0.9+25</f>
        <v>47553.1</v>
      </c>
      <c r="Z26" s="57">
        <f>'BAR BB| Open rates'!Z26*0.87*0.9+25</f>
        <v>47553.1</v>
      </c>
      <c r="AA26" s="57">
        <f>'BAR BB| Open rates'!AA26*0.87*0.9+25</f>
        <v>47553.1</v>
      </c>
      <c r="AB26" s="57">
        <f>'BAR BB| Open rates'!AB26*0.87*0.9+25</f>
        <v>47553.1</v>
      </c>
      <c r="AC26" s="57">
        <f>'BAR BB| Open rates'!AC26*0.87*0.9+25</f>
        <v>47553.1</v>
      </c>
      <c r="AD26" s="57">
        <f>'BAR BB| Open rates'!AD26*0.87*0.9+25</f>
        <v>49119.1</v>
      </c>
      <c r="AE26" s="57">
        <f>'BAR BB| Open rates'!AE26*0.87*0.9+25</f>
        <v>49119.1</v>
      </c>
      <c r="AF26" s="57">
        <f>'BAR BB| Open rates'!AF26*0.87*0.9+25</f>
        <v>47553.1</v>
      </c>
      <c r="AG26" s="57">
        <f>'BAR BB| Open rates'!AG26*0.87*0.9+25</f>
        <v>47553.1</v>
      </c>
      <c r="AH26" s="57">
        <f>'BAR BB| Open rates'!AH26*0.87*0.9+25</f>
        <v>47553.1</v>
      </c>
      <c r="AI26" s="57">
        <f>'BAR BB| Open rates'!AI26*0.87*0.9+25</f>
        <v>47553.1</v>
      </c>
      <c r="AJ26" s="57">
        <f>'BAR BB| Open rates'!AJ26*0.87*0.9+25</f>
        <v>47553.1</v>
      </c>
      <c r="AK26" s="57">
        <f>'BAR BB| Open rates'!AK26*0.87*0.9+25</f>
        <v>49119.1</v>
      </c>
      <c r="AL26" s="57">
        <f>'BAR BB| Open rates'!AL26*0.87*0.9+25</f>
        <v>49119.1</v>
      </c>
      <c r="AM26" s="57">
        <f>'BAR BB| Open rates'!AM26*0.87*0.9+25</f>
        <v>47553.1</v>
      </c>
      <c r="AN26" s="57">
        <f>'BAR BB| Open rates'!AN26*0.87*0.9+25</f>
        <v>47553.1</v>
      </c>
      <c r="AO26" s="57">
        <f>'BAR BB| Open rates'!AO26*0.87*0.9+25</f>
        <v>47553.1</v>
      </c>
      <c r="AP26" s="57">
        <f>'BAR BB| Open rates'!AP26*0.87*0.9+25</f>
        <v>47553.1</v>
      </c>
      <c r="AQ26" s="57">
        <f>'BAR BB| Open rates'!AQ26*0.87*0.9+25</f>
        <v>47553.1</v>
      </c>
      <c r="AR26" s="57">
        <f>'BAR BB| Open rates'!AR26*0.87*0.9+25</f>
        <v>49119.1</v>
      </c>
      <c r="AS26" s="57">
        <f>'BAR BB| Open rates'!AS26*0.87*0.9+25</f>
        <v>49119.1</v>
      </c>
      <c r="AT26" s="57">
        <f>'BAR BB| Open rates'!AT26*0.87*0.9+25</f>
        <v>47553.1</v>
      </c>
      <c r="AU26" s="57">
        <f>'BAR BB| Open rates'!AU26*0.87*0.9+25</f>
        <v>47553.1</v>
      </c>
      <c r="AV26" s="57">
        <f>'BAR BB| Open rates'!AV26*0.87*0.9+25</f>
        <v>47553.1</v>
      </c>
      <c r="AW26" s="57">
        <f>'BAR BB| Open rates'!AW26*0.87*0.9+25</f>
        <v>47553.1</v>
      </c>
      <c r="AX26" s="57">
        <f>'BAR BB| Open rates'!AX26*0.87*0.9+25</f>
        <v>47553.1</v>
      </c>
      <c r="AY26" s="57">
        <f>'BAR BB| Open rates'!AY26*0.87*0.9+25</f>
        <v>49119.1</v>
      </c>
      <c r="AZ26" s="57">
        <f>'BAR BB| Open rates'!AZ26*0.87*0.9+25</f>
        <v>49119.1</v>
      </c>
      <c r="BA26" s="57">
        <f>'BAR BB| Open rates'!BA26*0.87*0.9+25</f>
        <v>47553.1</v>
      </c>
      <c r="BB26" s="57">
        <f>'BAR BB| Open rates'!BB26*0.87*0.9+25</f>
        <v>47553.1</v>
      </c>
      <c r="BC26" s="57">
        <f>'BAR BB| Open rates'!BC26*0.87*0.9+25</f>
        <v>47553.1</v>
      </c>
      <c r="BD26" s="57">
        <f>'BAR BB| Open rates'!BD26*0.87*0.9+25</f>
        <v>47553.1</v>
      </c>
      <c r="BE26" s="57">
        <f>'BAR BB| Open rates'!BE26*0.87*0.9+25</f>
        <v>47553.1</v>
      </c>
      <c r="BF26" s="57">
        <f>'BAR BB| Open rates'!BF26*0.87*0.9+25</f>
        <v>49119.1</v>
      </c>
      <c r="BG26" s="57">
        <f>'BAR BB| Open rates'!BG26*0.87*0.9+25</f>
        <v>49119.1</v>
      </c>
      <c r="BH26" s="57">
        <f>'BAR BB| Open rates'!BH26*0.87*0.9+25</f>
        <v>45047.5</v>
      </c>
      <c r="BI26" s="57">
        <f>'BAR BB| Open rates'!BI26*0.87*0.9+25</f>
        <v>45047.5</v>
      </c>
      <c r="BJ26" s="57">
        <f>'BAR BB| Open rates'!BJ26*0.87*0.9+25</f>
        <v>45047.5</v>
      </c>
      <c r="BK26" s="57">
        <f>'BAR BB| Open rates'!BK26*0.87*0.9+25</f>
        <v>45047.5</v>
      </c>
      <c r="BL26" s="57">
        <f>'BAR BB| Open rates'!BL26*0.87*0.9+25</f>
        <v>45047.5</v>
      </c>
      <c r="BM26" s="57">
        <f>'BAR BB| Open rates'!BM26*0.87*0.9+25</f>
        <v>45987.1</v>
      </c>
      <c r="BN26" s="57">
        <f>'BAR BB| Open rates'!BN26*0.87*0.9+25</f>
        <v>45987.1</v>
      </c>
      <c r="BO26" s="57">
        <f>'BAR BB| Open rates'!BO26*0.87*0.9+25</f>
        <v>44264.5</v>
      </c>
      <c r="BP26" s="57">
        <f>'BAR BB| Open rates'!BP26*0.87*0.9+25</f>
        <v>44264.5</v>
      </c>
      <c r="BQ26" s="57">
        <f>'BAR BB| Open rates'!BQ26*0.87*0.9+25</f>
        <v>41289.1</v>
      </c>
      <c r="BR26" s="57">
        <f>'BAR BB| Open rates'!BR26*0.87*0.9+25</f>
        <v>41289.1</v>
      </c>
      <c r="BS26" s="57">
        <f>'BAR BB| Open rates'!BS26*0.87*0.9+25</f>
        <v>41289.1</v>
      </c>
      <c r="BT26" s="57">
        <f>'BAR BB| Open rates'!BT26*0.87*0.9+25</f>
        <v>41289.1</v>
      </c>
      <c r="BU26" s="57">
        <f>'BAR BB| Open rates'!BU26*0.87*0.9+25</f>
        <v>41289.1</v>
      </c>
      <c r="BV26" s="57">
        <f>'BAR BB| Open rates'!BV26*0.87*0.9+25</f>
        <v>39566.5</v>
      </c>
      <c r="BW26" s="57">
        <f>'BAR BB| Open rates'!BW26*0.87*0.9+25</f>
        <v>39566.5</v>
      </c>
      <c r="BX26" s="57">
        <f>'BAR BB| Open rates'!BX26*0.87*0.9+25</f>
        <v>39566.5</v>
      </c>
      <c r="BY26" s="57">
        <f>'BAR BB| Open rates'!BY26*0.87*0.9+25</f>
        <v>39566.5</v>
      </c>
      <c r="BZ26" s="57">
        <f>'BAR BB| Open rates'!BZ26*0.87*0.9+25</f>
        <v>39566.5</v>
      </c>
      <c r="CA26" s="57">
        <f>'BAR BB| Open rates'!CA26*0.87*0.9+25</f>
        <v>41289.1</v>
      </c>
      <c r="CB26" s="57">
        <f>'BAR BB| Open rates'!CB26*0.87*0.9+25</f>
        <v>41289.1</v>
      </c>
      <c r="CC26" s="57">
        <f>'BAR BB| Open rates'!CC26*0.87*0.9+25</f>
        <v>39566.5</v>
      </c>
      <c r="CD26" s="57">
        <f>'BAR BB| Open rates'!CD26*0.87*0.9+25</f>
        <v>39566.5</v>
      </c>
      <c r="CE26" s="57">
        <f>'BAR BB| Open rates'!CE26*0.87*0.9+25</f>
        <v>39566.5</v>
      </c>
      <c r="CF26" s="57">
        <f>'BAR BB| Open rates'!CF26*0.87*0.9+25</f>
        <v>39566.5</v>
      </c>
      <c r="CG26" s="57">
        <f>'BAR BB| Open rates'!CG26*0.87*0.9+25</f>
        <v>39566.5</v>
      </c>
      <c r="CH26" s="57">
        <f>'BAR BB| Open rates'!CH26*0.87*0.9+25</f>
        <v>41289.1</v>
      </c>
      <c r="CI26" s="57">
        <f>'BAR BB| Open rates'!CI26*0.87*0.9+25</f>
        <v>41289.1</v>
      </c>
      <c r="CJ26" s="57">
        <f>'BAR BB| Open rates'!CJ26*0.87*0.9+25</f>
        <v>39566.5</v>
      </c>
      <c r="CK26" s="57">
        <f>'BAR BB| Open rates'!CK26*0.87*0.9+25</f>
        <v>39566.5</v>
      </c>
      <c r="CL26" s="57">
        <f>'BAR BB| Open rates'!CL26*0.87*0.9+25</f>
        <v>39566.5</v>
      </c>
      <c r="CM26" s="57">
        <f>'BAR BB| Open rates'!CM26*0.87*0.9+25</f>
        <v>39566.5</v>
      </c>
      <c r="CN26" s="57">
        <f>'BAR BB| Open rates'!CN26*0.87*0.9+25</f>
        <v>39566.5</v>
      </c>
      <c r="CO26" s="57">
        <f>'BAR BB| Open rates'!CO26*0.87*0.9+25</f>
        <v>41289.1</v>
      </c>
      <c r="CP26" s="57">
        <f>'BAR BB| Open rates'!CP26*0.87*0.9+25</f>
        <v>41289.1</v>
      </c>
      <c r="CQ26" s="57">
        <f>'BAR BB| Open rates'!CQ26*0.87*0.9+25</f>
        <v>39566.5</v>
      </c>
      <c r="CR26" s="57">
        <f>'BAR BB| Open rates'!CR26*0.87*0.9+25</f>
        <v>39566.5</v>
      </c>
      <c r="CS26" s="57">
        <f>'BAR BB| Open rates'!CS26*0.87*0.9+25</f>
        <v>39566.5</v>
      </c>
      <c r="CT26" s="57">
        <f>'BAR BB| Open rates'!CT26*0.87*0.9+25</f>
        <v>39566.5</v>
      </c>
      <c r="CU26" s="57">
        <f>'BAR BB| Open rates'!CU26*0.87*0.9+25</f>
        <v>38235.4</v>
      </c>
      <c r="CV26" s="57">
        <f>'BAR BB| Open rates'!CV26*0.87*0.9+25</f>
        <v>38235.4</v>
      </c>
      <c r="CW26" s="57">
        <f>'BAR BB| Open rates'!CW26*0.87*0.9+25</f>
        <v>38235.4</v>
      </c>
      <c r="CX26" s="57">
        <f>'BAR BB| Open rates'!CX26*0.87*0.9+25</f>
        <v>36669.4</v>
      </c>
      <c r="CY26" s="57">
        <f>'BAR BB| Open rates'!CY26*0.87*0.9+25</f>
        <v>36669.4</v>
      </c>
      <c r="CZ26" s="57">
        <f>'BAR BB| Open rates'!CZ26*0.87*0.9+25</f>
        <v>36669.4</v>
      </c>
      <c r="DA26" s="57">
        <f>'BAR BB| Open rates'!DA26*0.87*0.9+25</f>
        <v>36669.4</v>
      </c>
      <c r="DB26" s="57">
        <f>'BAR BB| Open rates'!DB26*0.87*0.9+25</f>
        <v>36669.4</v>
      </c>
      <c r="DC26" s="57">
        <f>'BAR BB| Open rates'!DC26*0.87*0.9+25</f>
        <v>38235.4</v>
      </c>
      <c r="DD26" s="57">
        <f>'BAR BB| Open rates'!DD26*0.87*0.9+25</f>
        <v>38235.4</v>
      </c>
      <c r="DE26" s="57">
        <f>'BAR BB| Open rates'!DE26*0.87*0.9+25</f>
        <v>36669.4</v>
      </c>
      <c r="DF26" s="57">
        <f>'BAR BB| Open rates'!DF26*0.87*0.9+25</f>
        <v>36669.4</v>
      </c>
      <c r="DG26" s="57">
        <f>'BAR BB| Open rates'!DG26*0.87*0.9+25</f>
        <v>36669.4</v>
      </c>
      <c r="DH26" s="57">
        <f>'BAR BB| Open rates'!DH26*0.87*0.9+25</f>
        <v>36669.4</v>
      </c>
      <c r="DI26" s="57">
        <f>'BAR BB| Open rates'!DI26*0.87*0.9+25</f>
        <v>36669.4</v>
      </c>
      <c r="DJ26" s="57">
        <f>'BAR BB| Open rates'!DJ26*0.87*0.9+25</f>
        <v>38235.4</v>
      </c>
      <c r="DK26" s="57">
        <f>'BAR BB| Open rates'!DK26*0.87*0.9+25</f>
        <v>38235.4</v>
      </c>
      <c r="DL26" s="57">
        <f>'BAR BB| Open rates'!DL26*0.87*0.9+25</f>
        <v>36669.4</v>
      </c>
      <c r="DM26" s="57">
        <f>'BAR BB| Open rates'!DM26*0.87*0.9+25</f>
        <v>36669.4</v>
      </c>
      <c r="DN26" s="57">
        <f>'BAR BB| Open rates'!DN26*0.87*0.9+25</f>
        <v>36669.4</v>
      </c>
      <c r="DO26" s="57">
        <f>'BAR BB| Open rates'!DO26*0.87*0.9+25</f>
        <v>36669.4</v>
      </c>
      <c r="DP26" s="57">
        <f>'BAR BB| Open rates'!DP26*0.87*0.9+25</f>
        <v>36669.4</v>
      </c>
      <c r="DQ26" s="57">
        <f>'BAR BB| Open rates'!DQ26*0.87*0.9+25</f>
        <v>38235.4</v>
      </c>
      <c r="DR26" s="57">
        <f>'BAR BB| Open rates'!DR26*0.87*0.9+25</f>
        <v>38235.4</v>
      </c>
      <c r="DS26" s="57">
        <f>'BAR BB| Open rates'!DS26*0.87*0.9+25</f>
        <v>36669.4</v>
      </c>
      <c r="DT26" s="57">
        <f>'BAR BB| Open rates'!DT26*0.87*0.9+25</f>
        <v>36669.4</v>
      </c>
      <c r="DU26" s="57">
        <f>'BAR BB| Open rates'!DU26*0.87*0.9+25</f>
        <v>36669.4</v>
      </c>
      <c r="DV26" s="57">
        <f>'BAR BB| Open rates'!DV26*0.87*0.9+25</f>
        <v>36669.4</v>
      </c>
      <c r="DW26" s="57">
        <f>'BAR BB| Open rates'!DW26*0.87*0.9+25</f>
        <v>36669.4</v>
      </c>
      <c r="DX26" s="57">
        <f>'BAR BB| Open rates'!DX26*0.87*0.9+25</f>
        <v>38235.4</v>
      </c>
      <c r="DY26" s="57">
        <f>'BAR BB| Open rates'!DY26*0.87*0.9+25</f>
        <v>38235.4</v>
      </c>
      <c r="DZ26" s="57">
        <f>'BAR BB| Open rates'!DZ26*0.87*0.9+25</f>
        <v>39566.5</v>
      </c>
      <c r="EA26" s="57">
        <f>'BAR BB| Open rates'!EA26*0.87*0.9+25</f>
        <v>39566.5</v>
      </c>
      <c r="EB26" s="57">
        <f>'BAR BB| Open rates'!EB26*0.87*0.9+25</f>
        <v>39566.5</v>
      </c>
      <c r="EC26" s="57">
        <f>'BAR BB| Open rates'!EC26*0.87*0.9+25</f>
        <v>41289.1</v>
      </c>
      <c r="ED26" s="57">
        <f>'BAR BB| Open rates'!ED26*0.87*0.9+25</f>
        <v>41289.1</v>
      </c>
      <c r="EE26" s="57">
        <f>'BAR BB| Open rates'!EE26*0.87*0.9+25</f>
        <v>41289.1</v>
      </c>
      <c r="EF26" s="57">
        <f>'BAR BB| Open rates'!EF26*0.87*0.9+25</f>
        <v>41289.1</v>
      </c>
      <c r="EG26" s="57">
        <f>'BAR BB| Open rates'!EG26*0.87*0.9+25</f>
        <v>35886.400000000001</v>
      </c>
      <c r="EH26" s="57">
        <f>'BAR BB| Open rates'!EH26*0.87*0.9+25</f>
        <v>34320.400000000001</v>
      </c>
      <c r="EI26" s="57">
        <f>'BAR BB| Open rates'!EI26*0.87*0.9+25</f>
        <v>34320.400000000001</v>
      </c>
      <c r="EJ26" s="57">
        <f>'BAR BB| Open rates'!EJ26*0.87*0.9+25</f>
        <v>34320.400000000001</v>
      </c>
      <c r="EK26" s="57">
        <f>'BAR BB| Open rates'!EK26*0.87*0.9+25</f>
        <v>34320.400000000001</v>
      </c>
      <c r="EL26" s="57">
        <f>'BAR BB| Open rates'!EL26*0.87*0.9+25</f>
        <v>35103.4</v>
      </c>
      <c r="EM26" s="57">
        <f>'BAR BB| Open rates'!EM26*0.87*0.9+25</f>
        <v>35103.4</v>
      </c>
      <c r="EN26" s="57">
        <f>'BAR BB| Open rates'!EN26*0.87*0.9+25</f>
        <v>34320.400000000001</v>
      </c>
      <c r="EO26" s="57">
        <f>'BAR BB| Open rates'!EO26*0.87*0.9+25</f>
        <v>34320.400000000001</v>
      </c>
      <c r="EP26" s="57">
        <f>'BAR BB| Open rates'!EP26*0.87*0.9+25</f>
        <v>34320.400000000001</v>
      </c>
      <c r="EQ26" s="57">
        <f>'BAR BB| Open rates'!EQ26*0.87*0.9+25</f>
        <v>34320.400000000001</v>
      </c>
      <c r="ER26" s="57">
        <f>'BAR BB| Open rates'!ER26*0.87*0.9+25</f>
        <v>34320.400000000001</v>
      </c>
      <c r="ES26" s="57">
        <f>'BAR BB| Open rates'!ES26*0.87*0.9+25</f>
        <v>35103.4</v>
      </c>
      <c r="ET26" s="57">
        <f>'BAR BB| Open rates'!ET26*0.87*0.9+25</f>
        <v>35103.4</v>
      </c>
      <c r="EU26" s="57">
        <f>'BAR BB| Open rates'!EU26*0.87*0.9+25</f>
        <v>34320.400000000001</v>
      </c>
      <c r="EV26" s="57">
        <f>'BAR BB| Open rates'!EV26*0.87*0.9+25</f>
        <v>34320.400000000001</v>
      </c>
      <c r="EW26" s="57">
        <f>'BAR BB| Open rates'!EW26*0.87*0.9+25</f>
        <v>34320.400000000001</v>
      </c>
      <c r="EX26" s="57">
        <f>'BAR BB| Open rates'!EX26*0.87*0.9+25</f>
        <v>34320.400000000001</v>
      </c>
      <c r="EY26" s="57">
        <f>'BAR BB| Open rates'!EY26*0.87*0.9+25</f>
        <v>34320.400000000001</v>
      </c>
      <c r="EZ26" s="57">
        <f>'BAR BB| Open rates'!EZ26*0.87*0.9+25</f>
        <v>35103.4</v>
      </c>
      <c r="FA26" s="57">
        <f>'BAR BB| Open rates'!FA26*0.87*0.9+25</f>
        <v>35103.4</v>
      </c>
      <c r="FB26" s="57">
        <f>'BAR BB| Open rates'!FB26*0.87*0.9+25</f>
        <v>34320.400000000001</v>
      </c>
      <c r="FC26" s="57">
        <f>'BAR BB| Open rates'!FC26*0.87*0.9+25</f>
        <v>34320.400000000001</v>
      </c>
      <c r="FD26" s="57">
        <f>'BAR BB| Open rates'!FD26*0.87*0.9+25</f>
        <v>34320.400000000001</v>
      </c>
      <c r="FE26" s="57">
        <f>'BAR BB| Open rates'!FE26*0.87*0.9+25</f>
        <v>34320.400000000001</v>
      </c>
      <c r="FF26" s="57">
        <f>'BAR BB| Open rates'!FF26*0.87*0.9+25</f>
        <v>34320.400000000001</v>
      </c>
      <c r="FG26" s="57">
        <f>'BAR BB| Open rates'!FG26*0.87*0.9+25</f>
        <v>35103.4</v>
      </c>
      <c r="FH26" s="57">
        <f>'BAR BB| Open rates'!FH26*0.87*0.9+25</f>
        <v>35103.4</v>
      </c>
      <c r="FI26" s="57">
        <f>'BAR BB| Open rates'!FI26*0.87*0.9+25</f>
        <v>34320.400000000001</v>
      </c>
      <c r="FJ26" s="57">
        <f>'BAR BB| Open rates'!FJ26*0.87*0.9+25</f>
        <v>34320.400000000001</v>
      </c>
      <c r="FK26" s="57">
        <f>'BAR BB| Open rates'!FK26*0.87*0.9+25</f>
        <v>34320.400000000001</v>
      </c>
      <c r="FL26" s="57">
        <f>'BAR BB| Open rates'!FL26*0.87*0.9+25</f>
        <v>34320.400000000001</v>
      </c>
      <c r="FM26" s="57">
        <f>'BAR BB| Open rates'!FM26*0.87*0.9+25</f>
        <v>34320.400000000001</v>
      </c>
      <c r="FN26" s="57">
        <f>'BAR BB| Open rates'!FN26*0.87*0.9+25</f>
        <v>35103.4</v>
      </c>
      <c r="FO26" s="57">
        <f>'BAR BB| Open rates'!FO26*0.87*0.9+25</f>
        <v>35103.4</v>
      </c>
      <c r="FP26" s="57">
        <f>'BAR BB| Open rates'!FP26*0.87*0.9+25</f>
        <v>34320.400000000001</v>
      </c>
      <c r="FQ26" s="57">
        <f>'BAR BB| Open rates'!FQ26*0.87*0.9+25</f>
        <v>34320.400000000001</v>
      </c>
      <c r="FR26" s="57">
        <f>'BAR BB| Open rates'!FR26*0.87*0.9+25</f>
        <v>34320.400000000001</v>
      </c>
      <c r="FS26" s="57">
        <f>'BAR BB| Open rates'!FS26*0.87*0.9+25</f>
        <v>34320.400000000001</v>
      </c>
      <c r="FT26" s="57">
        <f>'BAR BB| Open rates'!FT26*0.87*0.9+25</f>
        <v>34320.400000000001</v>
      </c>
      <c r="FU26" s="57">
        <f>'BAR BB| Open rates'!FU26*0.87*0.9+25</f>
        <v>35103.4</v>
      </c>
      <c r="FV26" s="57">
        <f>'BAR BB| Open rates'!FV26*0.87*0.9+25</f>
        <v>35103.4</v>
      </c>
      <c r="FW26" s="57">
        <f>'BAR BB| Open rates'!FW26*0.87*0.9+25</f>
        <v>38000.5</v>
      </c>
      <c r="FX26" s="57">
        <f>'BAR BB| Open rates'!FX26*0.87*0.9+25</f>
        <v>38000.5</v>
      </c>
      <c r="FY26" s="57">
        <f>'BAR BB| Open rates'!FY26*0.87*0.9+25</f>
        <v>38000.5</v>
      </c>
      <c r="FZ26" s="57">
        <f>'BAR BB| Open rates'!FZ26*0.87*0.9+25</f>
        <v>38000.5</v>
      </c>
      <c r="GA26" s="57">
        <f>'BAR BB| Open rates'!GA26*0.87*0.9+25</f>
        <v>38000.5</v>
      </c>
      <c r="GB26" s="57">
        <f>'BAR BB| Open rates'!GB26*0.87*0.9+25</f>
        <v>39723.1</v>
      </c>
      <c r="GC26" s="57">
        <f>'BAR BB| Open rates'!GC26*0.87*0.9+25</f>
        <v>39723.1</v>
      </c>
      <c r="GD26" s="57">
        <f>'BAR BB| Open rates'!GD26*0.87*0.9+25</f>
        <v>39723.1</v>
      </c>
      <c r="GE26" s="57">
        <f>'BAR BB| Open rates'!GE26*0.87*0.9+25</f>
        <v>39723.1</v>
      </c>
    </row>
    <row r="27" spans="1:187" s="36" customFormat="1" ht="30.75" customHeight="1" x14ac:dyDescent="0.2">
      <c r="A27" s="236" t="s">
        <v>181</v>
      </c>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row>
    <row r="28" spans="1:187" s="36" customFormat="1" ht="12" customHeight="1" x14ac:dyDescent="0.2">
      <c r="A28" s="237">
        <v>1</v>
      </c>
      <c r="B28" s="57">
        <f>'BAR BB| Open rates'!B28*0.87*0.9+25</f>
        <v>42620.200000000004</v>
      </c>
      <c r="C28" s="57">
        <f>'BAR BB| Open rates'!C28*0.87*0.9+25</f>
        <v>42620.200000000004</v>
      </c>
      <c r="D28" s="57">
        <f>'BAR BB| Open rates'!D28*0.87*0.9+25</f>
        <v>40506.1</v>
      </c>
      <c r="E28" s="57">
        <f>'BAR BB| Open rates'!E28*0.87*0.9+25</f>
        <v>40506.1</v>
      </c>
      <c r="F28" s="57">
        <f>'BAR BB| Open rates'!F28*0.87*0.9+25</f>
        <v>38783.5</v>
      </c>
      <c r="G28" s="57">
        <f>'BAR BB| Open rates'!G28*0.87*0.9+25</f>
        <v>40506.1</v>
      </c>
      <c r="H28" s="57">
        <f>'BAR BB| Open rates'!H28*0.87*0.9+25</f>
        <v>40506.1</v>
      </c>
      <c r="I28" s="57">
        <f>'BAR BB| Open rates'!I28*0.87*0.9+25</f>
        <v>42072.1</v>
      </c>
      <c r="J28" s="57">
        <f>'BAR BB| Open rates'!J28*0.87*0.9+25</f>
        <v>42072.1</v>
      </c>
      <c r="K28" s="57">
        <f>'BAR BB| Open rates'!K28*0.87*0.9+25</f>
        <v>40506.1</v>
      </c>
      <c r="L28" s="57">
        <f>'BAR BB| Open rates'!L28*0.87*0.9+25</f>
        <v>40506.1</v>
      </c>
      <c r="M28" s="57">
        <f>'BAR BB| Open rates'!M28*0.87*0.9+25</f>
        <v>40506.1</v>
      </c>
      <c r="N28" s="57">
        <f>'BAR BB| Open rates'!N28*0.87*0.9+25</f>
        <v>40506.1</v>
      </c>
      <c r="O28" s="57">
        <f>'BAR BB| Open rates'!O28*0.87*0.9+25</f>
        <v>40506.1</v>
      </c>
      <c r="P28" s="57">
        <f>'BAR BB| Open rates'!P28*0.87*0.9+25</f>
        <v>42072.1</v>
      </c>
      <c r="Q28" s="57">
        <f>'BAR BB| Open rates'!Q28*0.87*0.9+25</f>
        <v>42072.1</v>
      </c>
      <c r="R28" s="57">
        <f>'BAR BB| Open rates'!R28*0.87*0.9+25</f>
        <v>42072.1</v>
      </c>
      <c r="S28" s="57">
        <f>'BAR BB| Open rates'!S28*0.87*0.9+25</f>
        <v>42072.1</v>
      </c>
      <c r="T28" s="57">
        <f>'BAR BB| Open rates'!T28*0.87*0.9+25</f>
        <v>42072.1</v>
      </c>
      <c r="U28" s="57">
        <f>'BAR BB| Open rates'!U28*0.87*0.9+25</f>
        <v>42072.1</v>
      </c>
      <c r="V28" s="57">
        <f>'BAR BB| Open rates'!V28*0.87*0.9+25</f>
        <v>42072.1</v>
      </c>
      <c r="W28" s="57">
        <f>'BAR BB| Open rates'!W28*0.87*0.9+25</f>
        <v>43638.1</v>
      </c>
      <c r="X28" s="57">
        <f>'BAR BB| Open rates'!X28*0.87*0.9+25</f>
        <v>43638.1</v>
      </c>
      <c r="Y28" s="57">
        <f>'BAR BB| Open rates'!Y28*0.87*0.9+25</f>
        <v>42072.1</v>
      </c>
      <c r="Z28" s="57">
        <f>'BAR BB| Open rates'!Z28*0.87*0.9+25</f>
        <v>42072.1</v>
      </c>
      <c r="AA28" s="57">
        <f>'BAR BB| Open rates'!AA28*0.87*0.9+25</f>
        <v>42072.1</v>
      </c>
      <c r="AB28" s="57">
        <f>'BAR BB| Open rates'!AB28*0.87*0.9+25</f>
        <v>42072.1</v>
      </c>
      <c r="AC28" s="57">
        <f>'BAR BB| Open rates'!AC28*0.87*0.9+25</f>
        <v>42072.1</v>
      </c>
      <c r="AD28" s="57">
        <f>'BAR BB| Open rates'!AD28*0.87*0.9+25</f>
        <v>43638.1</v>
      </c>
      <c r="AE28" s="57">
        <f>'BAR BB| Open rates'!AE28*0.87*0.9+25</f>
        <v>43638.1</v>
      </c>
      <c r="AF28" s="57">
        <f>'BAR BB| Open rates'!AF28*0.87*0.9+25</f>
        <v>42072.1</v>
      </c>
      <c r="AG28" s="57">
        <f>'BAR BB| Open rates'!AG28*0.87*0.9+25</f>
        <v>42072.1</v>
      </c>
      <c r="AH28" s="57">
        <f>'BAR BB| Open rates'!AH28*0.87*0.9+25</f>
        <v>42072.1</v>
      </c>
      <c r="AI28" s="57">
        <f>'BAR BB| Open rates'!AI28*0.87*0.9+25</f>
        <v>42072.1</v>
      </c>
      <c r="AJ28" s="57">
        <f>'BAR BB| Open rates'!AJ28*0.87*0.9+25</f>
        <v>42072.1</v>
      </c>
      <c r="AK28" s="57">
        <f>'BAR BB| Open rates'!AK28*0.87*0.9+25</f>
        <v>43638.1</v>
      </c>
      <c r="AL28" s="57">
        <f>'BAR BB| Open rates'!AL28*0.87*0.9+25</f>
        <v>43638.1</v>
      </c>
      <c r="AM28" s="57">
        <f>'BAR BB| Open rates'!AM28*0.87*0.9+25</f>
        <v>42072.1</v>
      </c>
      <c r="AN28" s="57">
        <f>'BAR BB| Open rates'!AN28*0.87*0.9+25</f>
        <v>42072.1</v>
      </c>
      <c r="AO28" s="57">
        <f>'BAR BB| Open rates'!AO28*0.87*0.9+25</f>
        <v>42072.1</v>
      </c>
      <c r="AP28" s="57">
        <f>'BAR BB| Open rates'!AP28*0.87*0.9+25</f>
        <v>42072.1</v>
      </c>
      <c r="AQ28" s="57">
        <f>'BAR BB| Open rates'!AQ28*0.87*0.9+25</f>
        <v>42072.1</v>
      </c>
      <c r="AR28" s="57">
        <f>'BAR BB| Open rates'!AR28*0.87*0.9+25</f>
        <v>43638.1</v>
      </c>
      <c r="AS28" s="57">
        <f>'BAR BB| Open rates'!AS28*0.87*0.9+25</f>
        <v>43638.1</v>
      </c>
      <c r="AT28" s="57">
        <f>'BAR BB| Open rates'!AT28*0.87*0.9+25</f>
        <v>42072.1</v>
      </c>
      <c r="AU28" s="57">
        <f>'BAR BB| Open rates'!AU28*0.87*0.9+25</f>
        <v>42072.1</v>
      </c>
      <c r="AV28" s="57">
        <f>'BAR BB| Open rates'!AV28*0.87*0.9+25</f>
        <v>42072.1</v>
      </c>
      <c r="AW28" s="57">
        <f>'BAR BB| Open rates'!AW28*0.87*0.9+25</f>
        <v>42072.1</v>
      </c>
      <c r="AX28" s="57">
        <f>'BAR BB| Open rates'!AX28*0.87*0.9+25</f>
        <v>42072.1</v>
      </c>
      <c r="AY28" s="57">
        <f>'BAR BB| Open rates'!AY28*0.87*0.9+25</f>
        <v>43638.1</v>
      </c>
      <c r="AZ28" s="57">
        <f>'BAR BB| Open rates'!AZ28*0.87*0.9+25</f>
        <v>43638.1</v>
      </c>
      <c r="BA28" s="57">
        <f>'BAR BB| Open rates'!BA28*0.87*0.9+25</f>
        <v>42072.1</v>
      </c>
      <c r="BB28" s="57">
        <f>'BAR BB| Open rates'!BB28*0.87*0.9+25</f>
        <v>42072.1</v>
      </c>
      <c r="BC28" s="57">
        <f>'BAR BB| Open rates'!BC28*0.87*0.9+25</f>
        <v>42072.1</v>
      </c>
      <c r="BD28" s="57">
        <f>'BAR BB| Open rates'!BD28*0.87*0.9+25</f>
        <v>42072.1</v>
      </c>
      <c r="BE28" s="57">
        <f>'BAR BB| Open rates'!BE28*0.87*0.9+25</f>
        <v>42072.1</v>
      </c>
      <c r="BF28" s="57">
        <f>'BAR BB| Open rates'!BF28*0.87*0.9+25</f>
        <v>43638.1</v>
      </c>
      <c r="BG28" s="57">
        <f>'BAR BB| Open rates'!BG28*0.87*0.9+25</f>
        <v>43638.1</v>
      </c>
      <c r="BH28" s="57">
        <f>'BAR BB| Open rates'!BH28*0.87*0.9+25</f>
        <v>39566.5</v>
      </c>
      <c r="BI28" s="57">
        <f>'BAR BB| Open rates'!BI28*0.87*0.9+25</f>
        <v>39566.5</v>
      </c>
      <c r="BJ28" s="57">
        <f>'BAR BB| Open rates'!BJ28*0.87*0.9+25</f>
        <v>39566.5</v>
      </c>
      <c r="BK28" s="57">
        <f>'BAR BB| Open rates'!BK28*0.87*0.9+25</f>
        <v>39566.5</v>
      </c>
      <c r="BL28" s="57">
        <f>'BAR BB| Open rates'!BL28*0.87*0.9+25</f>
        <v>39566.5</v>
      </c>
      <c r="BM28" s="57">
        <f>'BAR BB| Open rates'!BM28*0.87*0.9+25</f>
        <v>40506.1</v>
      </c>
      <c r="BN28" s="57">
        <f>'BAR BB| Open rates'!BN28*0.87*0.9+25</f>
        <v>40506.1</v>
      </c>
      <c r="BO28" s="57">
        <f>'BAR BB| Open rates'!BO28*0.87*0.9+25</f>
        <v>38783.5</v>
      </c>
      <c r="BP28" s="57">
        <f>'BAR BB| Open rates'!BP28*0.87*0.9+25</f>
        <v>38783.5</v>
      </c>
      <c r="BQ28" s="57">
        <f>'BAR BB| Open rates'!BQ28*0.87*0.9+25</f>
        <v>37374.1</v>
      </c>
      <c r="BR28" s="57">
        <f>'BAR BB| Open rates'!BR28*0.87*0.9+25</f>
        <v>37374.1</v>
      </c>
      <c r="BS28" s="57">
        <f>'BAR BB| Open rates'!BS28*0.87*0.9+25</f>
        <v>37374.1</v>
      </c>
      <c r="BT28" s="57">
        <f>'BAR BB| Open rates'!BT28*0.87*0.9+25</f>
        <v>37374.1</v>
      </c>
      <c r="BU28" s="57">
        <f>'BAR BB| Open rates'!BU28*0.87*0.9+25</f>
        <v>37374.1</v>
      </c>
      <c r="BV28" s="57">
        <f>'BAR BB| Open rates'!BV28*0.87*0.9+25</f>
        <v>35651.5</v>
      </c>
      <c r="BW28" s="57">
        <f>'BAR BB| Open rates'!BW28*0.87*0.9+25</f>
        <v>35651.5</v>
      </c>
      <c r="BX28" s="57">
        <f>'BAR BB| Open rates'!BX28*0.87*0.9+25</f>
        <v>35651.5</v>
      </c>
      <c r="BY28" s="57">
        <f>'BAR BB| Open rates'!BY28*0.87*0.9+25</f>
        <v>35651.5</v>
      </c>
      <c r="BZ28" s="57">
        <f>'BAR BB| Open rates'!BZ28*0.87*0.9+25</f>
        <v>35651.5</v>
      </c>
      <c r="CA28" s="57">
        <f>'BAR BB| Open rates'!CA28*0.87*0.9+25</f>
        <v>37374.1</v>
      </c>
      <c r="CB28" s="57">
        <f>'BAR BB| Open rates'!CB28*0.87*0.9+25</f>
        <v>37374.1</v>
      </c>
      <c r="CC28" s="57">
        <f>'BAR BB| Open rates'!CC28*0.87*0.9+25</f>
        <v>35651.5</v>
      </c>
      <c r="CD28" s="57">
        <f>'BAR BB| Open rates'!CD28*0.87*0.9+25</f>
        <v>35651.5</v>
      </c>
      <c r="CE28" s="57">
        <f>'BAR BB| Open rates'!CE28*0.87*0.9+25</f>
        <v>35651.5</v>
      </c>
      <c r="CF28" s="57">
        <f>'BAR BB| Open rates'!CF28*0.87*0.9+25</f>
        <v>35651.5</v>
      </c>
      <c r="CG28" s="57">
        <f>'BAR BB| Open rates'!CG28*0.87*0.9+25</f>
        <v>35651.5</v>
      </c>
      <c r="CH28" s="57">
        <f>'BAR BB| Open rates'!CH28*0.87*0.9+25</f>
        <v>37374.1</v>
      </c>
      <c r="CI28" s="57">
        <f>'BAR BB| Open rates'!CI28*0.87*0.9+25</f>
        <v>37374.1</v>
      </c>
      <c r="CJ28" s="57">
        <f>'BAR BB| Open rates'!CJ28*0.87*0.9+25</f>
        <v>35651.5</v>
      </c>
      <c r="CK28" s="57">
        <f>'BAR BB| Open rates'!CK28*0.87*0.9+25</f>
        <v>35651.5</v>
      </c>
      <c r="CL28" s="57">
        <f>'BAR BB| Open rates'!CL28*0.87*0.9+25</f>
        <v>35651.5</v>
      </c>
      <c r="CM28" s="57">
        <f>'BAR BB| Open rates'!CM28*0.87*0.9+25</f>
        <v>35651.5</v>
      </c>
      <c r="CN28" s="57">
        <f>'BAR BB| Open rates'!CN28*0.87*0.9+25</f>
        <v>35651.5</v>
      </c>
      <c r="CO28" s="57">
        <f>'BAR BB| Open rates'!CO28*0.87*0.9+25</f>
        <v>37374.1</v>
      </c>
      <c r="CP28" s="57">
        <f>'BAR BB| Open rates'!CP28*0.87*0.9+25</f>
        <v>37374.1</v>
      </c>
      <c r="CQ28" s="57">
        <f>'BAR BB| Open rates'!CQ28*0.87*0.9+25</f>
        <v>35651.5</v>
      </c>
      <c r="CR28" s="57">
        <f>'BAR BB| Open rates'!CR28*0.87*0.9+25</f>
        <v>35651.5</v>
      </c>
      <c r="CS28" s="57">
        <f>'BAR BB| Open rates'!CS28*0.87*0.9+25</f>
        <v>35651.5</v>
      </c>
      <c r="CT28" s="57">
        <f>'BAR BB| Open rates'!CT28*0.87*0.9+25</f>
        <v>35651.5</v>
      </c>
      <c r="CU28" s="57">
        <f>'BAR BB| Open rates'!CU28*0.87*0.9+25</f>
        <v>32754.400000000001</v>
      </c>
      <c r="CV28" s="57">
        <f>'BAR BB| Open rates'!CV28*0.87*0.9+25</f>
        <v>32754.400000000001</v>
      </c>
      <c r="CW28" s="57">
        <f>'BAR BB| Open rates'!CW28*0.87*0.9+25</f>
        <v>32754.400000000001</v>
      </c>
      <c r="CX28" s="57">
        <f>'BAR BB| Open rates'!CX28*0.87*0.9+25</f>
        <v>31188.400000000001</v>
      </c>
      <c r="CY28" s="57">
        <f>'BAR BB| Open rates'!CY28*0.87*0.9+25</f>
        <v>31188.400000000001</v>
      </c>
      <c r="CZ28" s="57">
        <f>'BAR BB| Open rates'!CZ28*0.87*0.9+25</f>
        <v>31188.400000000001</v>
      </c>
      <c r="DA28" s="57">
        <f>'BAR BB| Open rates'!DA28*0.87*0.9+25</f>
        <v>31188.400000000001</v>
      </c>
      <c r="DB28" s="57">
        <f>'BAR BB| Open rates'!DB28*0.87*0.9+25</f>
        <v>31188.400000000001</v>
      </c>
      <c r="DC28" s="57">
        <f>'BAR BB| Open rates'!DC28*0.87*0.9+25</f>
        <v>32754.400000000001</v>
      </c>
      <c r="DD28" s="57">
        <f>'BAR BB| Open rates'!DD28*0.87*0.9+25</f>
        <v>32754.400000000001</v>
      </c>
      <c r="DE28" s="57">
        <f>'BAR BB| Open rates'!DE28*0.87*0.9+25</f>
        <v>31188.400000000001</v>
      </c>
      <c r="DF28" s="57">
        <f>'BAR BB| Open rates'!DF28*0.87*0.9+25</f>
        <v>31188.400000000001</v>
      </c>
      <c r="DG28" s="57">
        <f>'BAR BB| Open rates'!DG28*0.87*0.9+25</f>
        <v>31188.400000000001</v>
      </c>
      <c r="DH28" s="57">
        <f>'BAR BB| Open rates'!DH28*0.87*0.9+25</f>
        <v>31188.400000000001</v>
      </c>
      <c r="DI28" s="57">
        <f>'BAR BB| Open rates'!DI28*0.87*0.9+25</f>
        <v>31188.400000000001</v>
      </c>
      <c r="DJ28" s="57">
        <f>'BAR BB| Open rates'!DJ28*0.87*0.9+25</f>
        <v>32754.400000000001</v>
      </c>
      <c r="DK28" s="57">
        <f>'BAR BB| Open rates'!DK28*0.87*0.9+25</f>
        <v>32754.400000000001</v>
      </c>
      <c r="DL28" s="57">
        <f>'BAR BB| Open rates'!DL28*0.87*0.9+25</f>
        <v>31188.400000000001</v>
      </c>
      <c r="DM28" s="57">
        <f>'BAR BB| Open rates'!DM28*0.87*0.9+25</f>
        <v>31188.400000000001</v>
      </c>
      <c r="DN28" s="57">
        <f>'BAR BB| Open rates'!DN28*0.87*0.9+25</f>
        <v>31188.400000000001</v>
      </c>
      <c r="DO28" s="57">
        <f>'BAR BB| Open rates'!DO28*0.87*0.9+25</f>
        <v>31188.400000000001</v>
      </c>
      <c r="DP28" s="57">
        <f>'BAR BB| Open rates'!DP28*0.87*0.9+25</f>
        <v>31188.400000000001</v>
      </c>
      <c r="DQ28" s="57">
        <f>'BAR BB| Open rates'!DQ28*0.87*0.9+25</f>
        <v>32754.400000000001</v>
      </c>
      <c r="DR28" s="57">
        <f>'BAR BB| Open rates'!DR28*0.87*0.9+25</f>
        <v>32754.400000000001</v>
      </c>
      <c r="DS28" s="57">
        <f>'BAR BB| Open rates'!DS28*0.87*0.9+25</f>
        <v>31188.400000000001</v>
      </c>
      <c r="DT28" s="57">
        <f>'BAR BB| Open rates'!DT28*0.87*0.9+25</f>
        <v>31188.400000000001</v>
      </c>
      <c r="DU28" s="57">
        <f>'BAR BB| Open rates'!DU28*0.87*0.9+25</f>
        <v>31188.400000000001</v>
      </c>
      <c r="DV28" s="57">
        <f>'BAR BB| Open rates'!DV28*0.87*0.9+25</f>
        <v>31188.400000000001</v>
      </c>
      <c r="DW28" s="57">
        <f>'BAR BB| Open rates'!DW28*0.87*0.9+25</f>
        <v>31188.400000000001</v>
      </c>
      <c r="DX28" s="57">
        <f>'BAR BB| Open rates'!DX28*0.87*0.9+25</f>
        <v>32754.400000000001</v>
      </c>
      <c r="DY28" s="57">
        <f>'BAR BB| Open rates'!DY28*0.87*0.9+25</f>
        <v>32754.400000000001</v>
      </c>
      <c r="DZ28" s="57">
        <f>'BAR BB| Open rates'!DZ28*0.87*0.9+25</f>
        <v>34085.5</v>
      </c>
      <c r="EA28" s="57">
        <f>'BAR BB| Open rates'!EA28*0.87*0.9+25</f>
        <v>34085.5</v>
      </c>
      <c r="EB28" s="57">
        <f>'BAR BB| Open rates'!EB28*0.87*0.9+25</f>
        <v>34085.5</v>
      </c>
      <c r="EC28" s="57">
        <f>'BAR BB| Open rates'!EC28*0.87*0.9+25</f>
        <v>35808.1</v>
      </c>
      <c r="ED28" s="57">
        <f>'BAR BB| Open rates'!ED28*0.87*0.9+25</f>
        <v>35808.1</v>
      </c>
      <c r="EE28" s="57">
        <f>'BAR BB| Open rates'!EE28*0.87*0.9+25</f>
        <v>35808.1</v>
      </c>
      <c r="EF28" s="57">
        <f>'BAR BB| Open rates'!EF28*0.87*0.9+25</f>
        <v>35808.1</v>
      </c>
      <c r="EG28" s="57">
        <f>'BAR BB| Open rates'!EG28*0.87*0.9+25</f>
        <v>30405.4</v>
      </c>
      <c r="EH28" s="57">
        <f>'BAR BB| Open rates'!EH28*0.87*0.9+25</f>
        <v>29622.400000000001</v>
      </c>
      <c r="EI28" s="57">
        <f>'BAR BB| Open rates'!EI28*0.87*0.9+25</f>
        <v>29622.400000000001</v>
      </c>
      <c r="EJ28" s="57">
        <f>'BAR BB| Open rates'!EJ28*0.87*0.9+25</f>
        <v>29622.400000000001</v>
      </c>
      <c r="EK28" s="57">
        <f>'BAR BB| Open rates'!EK28*0.87*0.9+25</f>
        <v>29622.400000000001</v>
      </c>
      <c r="EL28" s="57">
        <f>'BAR BB| Open rates'!EL28*0.87*0.9+25</f>
        <v>30405.4</v>
      </c>
      <c r="EM28" s="57">
        <f>'BAR BB| Open rates'!EM28*0.87*0.9+25</f>
        <v>30405.4</v>
      </c>
      <c r="EN28" s="57">
        <f>'BAR BB| Open rates'!EN28*0.87*0.9+25</f>
        <v>29622.400000000001</v>
      </c>
      <c r="EO28" s="57">
        <f>'BAR BB| Open rates'!EO28*0.87*0.9+25</f>
        <v>29622.400000000001</v>
      </c>
      <c r="EP28" s="57">
        <f>'BAR BB| Open rates'!EP28*0.87*0.9+25</f>
        <v>29622.400000000001</v>
      </c>
      <c r="EQ28" s="57">
        <f>'BAR BB| Open rates'!EQ28*0.87*0.9+25</f>
        <v>29622.400000000001</v>
      </c>
      <c r="ER28" s="57">
        <f>'BAR BB| Open rates'!ER28*0.87*0.9+25</f>
        <v>29622.400000000001</v>
      </c>
      <c r="ES28" s="57">
        <f>'BAR BB| Open rates'!ES28*0.87*0.9+25</f>
        <v>30405.4</v>
      </c>
      <c r="ET28" s="57">
        <f>'BAR BB| Open rates'!ET28*0.87*0.9+25</f>
        <v>30405.4</v>
      </c>
      <c r="EU28" s="57">
        <f>'BAR BB| Open rates'!EU28*0.87*0.9+25</f>
        <v>29622.400000000001</v>
      </c>
      <c r="EV28" s="57">
        <f>'BAR BB| Open rates'!EV28*0.87*0.9+25</f>
        <v>29622.400000000001</v>
      </c>
      <c r="EW28" s="57">
        <f>'BAR BB| Open rates'!EW28*0.87*0.9+25</f>
        <v>29622.400000000001</v>
      </c>
      <c r="EX28" s="57">
        <f>'BAR BB| Open rates'!EX28*0.87*0.9+25</f>
        <v>29622.400000000001</v>
      </c>
      <c r="EY28" s="57">
        <f>'BAR BB| Open rates'!EY28*0.87*0.9+25</f>
        <v>29622.400000000001</v>
      </c>
      <c r="EZ28" s="57">
        <f>'BAR BB| Open rates'!EZ28*0.87*0.9+25</f>
        <v>30405.4</v>
      </c>
      <c r="FA28" s="57">
        <f>'BAR BB| Open rates'!FA28*0.87*0.9+25</f>
        <v>30405.4</v>
      </c>
      <c r="FB28" s="57">
        <f>'BAR BB| Open rates'!FB28*0.87*0.9+25</f>
        <v>29622.400000000001</v>
      </c>
      <c r="FC28" s="57">
        <f>'BAR BB| Open rates'!FC28*0.87*0.9+25</f>
        <v>29622.400000000001</v>
      </c>
      <c r="FD28" s="57">
        <f>'BAR BB| Open rates'!FD28*0.87*0.9+25</f>
        <v>29622.400000000001</v>
      </c>
      <c r="FE28" s="57">
        <f>'BAR BB| Open rates'!FE28*0.87*0.9+25</f>
        <v>29622.400000000001</v>
      </c>
      <c r="FF28" s="57">
        <f>'BAR BB| Open rates'!FF28*0.87*0.9+25</f>
        <v>29622.400000000001</v>
      </c>
      <c r="FG28" s="57">
        <f>'BAR BB| Open rates'!FG28*0.87*0.9+25</f>
        <v>30405.4</v>
      </c>
      <c r="FH28" s="57">
        <f>'BAR BB| Open rates'!FH28*0.87*0.9+25</f>
        <v>30405.4</v>
      </c>
      <c r="FI28" s="57">
        <f>'BAR BB| Open rates'!FI28*0.87*0.9+25</f>
        <v>29622.400000000001</v>
      </c>
      <c r="FJ28" s="57">
        <f>'BAR BB| Open rates'!FJ28*0.87*0.9+25</f>
        <v>29622.400000000001</v>
      </c>
      <c r="FK28" s="57">
        <f>'BAR BB| Open rates'!FK28*0.87*0.9+25</f>
        <v>29622.400000000001</v>
      </c>
      <c r="FL28" s="57">
        <f>'BAR BB| Open rates'!FL28*0.87*0.9+25</f>
        <v>29622.400000000001</v>
      </c>
      <c r="FM28" s="57">
        <f>'BAR BB| Open rates'!FM28*0.87*0.9+25</f>
        <v>29622.400000000001</v>
      </c>
      <c r="FN28" s="57">
        <f>'BAR BB| Open rates'!FN28*0.87*0.9+25</f>
        <v>30405.4</v>
      </c>
      <c r="FO28" s="57">
        <f>'BAR BB| Open rates'!FO28*0.87*0.9+25</f>
        <v>30405.4</v>
      </c>
      <c r="FP28" s="57">
        <f>'BAR BB| Open rates'!FP28*0.87*0.9+25</f>
        <v>29622.400000000001</v>
      </c>
      <c r="FQ28" s="57">
        <f>'BAR BB| Open rates'!FQ28*0.87*0.9+25</f>
        <v>29622.400000000001</v>
      </c>
      <c r="FR28" s="57">
        <f>'BAR BB| Open rates'!FR28*0.87*0.9+25</f>
        <v>29622.400000000001</v>
      </c>
      <c r="FS28" s="57">
        <f>'BAR BB| Open rates'!FS28*0.87*0.9+25</f>
        <v>29622.400000000001</v>
      </c>
      <c r="FT28" s="57">
        <f>'BAR BB| Open rates'!FT28*0.87*0.9+25</f>
        <v>29622.400000000001</v>
      </c>
      <c r="FU28" s="57">
        <f>'BAR BB| Open rates'!FU28*0.87*0.9+25</f>
        <v>30405.4</v>
      </c>
      <c r="FV28" s="57">
        <f>'BAR BB| Open rates'!FV28*0.87*0.9+25</f>
        <v>30405.4</v>
      </c>
      <c r="FW28" s="57">
        <f>'BAR BB| Open rates'!FW28*0.87*0.9+25</f>
        <v>33302.5</v>
      </c>
      <c r="FX28" s="57">
        <f>'BAR BB| Open rates'!FX28*0.87*0.9+25</f>
        <v>33302.5</v>
      </c>
      <c r="FY28" s="57">
        <f>'BAR BB| Open rates'!FY28*0.87*0.9+25</f>
        <v>33302.5</v>
      </c>
      <c r="FZ28" s="57">
        <f>'BAR BB| Open rates'!FZ28*0.87*0.9+25</f>
        <v>33302.5</v>
      </c>
      <c r="GA28" s="57">
        <f>'BAR BB| Open rates'!GA28*0.87*0.9+25</f>
        <v>33302.5</v>
      </c>
      <c r="GB28" s="57">
        <f>'BAR BB| Open rates'!GB28*0.87*0.9+25</f>
        <v>35025.1</v>
      </c>
      <c r="GC28" s="57">
        <f>'BAR BB| Open rates'!GC28*0.87*0.9+25</f>
        <v>35025.1</v>
      </c>
      <c r="GD28" s="57">
        <f>'BAR BB| Open rates'!GD28*0.87*0.9+25</f>
        <v>35025.1</v>
      </c>
      <c r="GE28" s="57">
        <f>'BAR BB| Open rates'!GE28*0.87*0.9+25</f>
        <v>35025.1</v>
      </c>
    </row>
    <row r="29" spans="1:187" s="36" customFormat="1" ht="12" customHeight="1" x14ac:dyDescent="0.2">
      <c r="A29" s="237">
        <v>2</v>
      </c>
      <c r="B29" s="57">
        <f>'BAR BB| Open rates'!B29*0.87*0.9+25</f>
        <v>44969.200000000004</v>
      </c>
      <c r="C29" s="57">
        <f>'BAR BB| Open rates'!C29*0.87*0.9+25</f>
        <v>44969.200000000004</v>
      </c>
      <c r="D29" s="57">
        <f>'BAR BB| Open rates'!D29*0.87*0.9+25</f>
        <v>42855.1</v>
      </c>
      <c r="E29" s="57">
        <f>'BAR BB| Open rates'!E29*0.87*0.9+25</f>
        <v>42855.1</v>
      </c>
      <c r="F29" s="57">
        <f>'BAR BB| Open rates'!F29*0.87*0.9+25</f>
        <v>41132.5</v>
      </c>
      <c r="G29" s="57">
        <f>'BAR BB| Open rates'!G29*0.87*0.9+25</f>
        <v>42855.1</v>
      </c>
      <c r="H29" s="57">
        <f>'BAR BB| Open rates'!H29*0.87*0.9+25</f>
        <v>42855.1</v>
      </c>
      <c r="I29" s="57">
        <f>'BAR BB| Open rates'!I29*0.87*0.9+25</f>
        <v>44421.1</v>
      </c>
      <c r="J29" s="57">
        <f>'BAR BB| Open rates'!J29*0.87*0.9+25</f>
        <v>44421.1</v>
      </c>
      <c r="K29" s="57">
        <f>'BAR BB| Open rates'!K29*0.87*0.9+25</f>
        <v>42855.1</v>
      </c>
      <c r="L29" s="57">
        <f>'BAR BB| Open rates'!L29*0.87*0.9+25</f>
        <v>42855.1</v>
      </c>
      <c r="M29" s="57">
        <f>'BAR BB| Open rates'!M29*0.87*0.9+25</f>
        <v>42855.1</v>
      </c>
      <c r="N29" s="57">
        <f>'BAR BB| Open rates'!N29*0.87*0.9+25</f>
        <v>42855.1</v>
      </c>
      <c r="O29" s="57">
        <f>'BAR BB| Open rates'!O29*0.87*0.9+25</f>
        <v>42855.1</v>
      </c>
      <c r="P29" s="57">
        <f>'BAR BB| Open rates'!P29*0.87*0.9+25</f>
        <v>44421.1</v>
      </c>
      <c r="Q29" s="57">
        <f>'BAR BB| Open rates'!Q29*0.87*0.9+25</f>
        <v>44421.1</v>
      </c>
      <c r="R29" s="57">
        <f>'BAR BB| Open rates'!R29*0.87*0.9+25</f>
        <v>44421.1</v>
      </c>
      <c r="S29" s="57">
        <f>'BAR BB| Open rates'!S29*0.87*0.9+25</f>
        <v>44421.1</v>
      </c>
      <c r="T29" s="57">
        <f>'BAR BB| Open rates'!T29*0.87*0.9+25</f>
        <v>44421.1</v>
      </c>
      <c r="U29" s="57">
        <f>'BAR BB| Open rates'!U29*0.87*0.9+25</f>
        <v>44421.1</v>
      </c>
      <c r="V29" s="57">
        <f>'BAR BB| Open rates'!V29*0.87*0.9+25</f>
        <v>44421.1</v>
      </c>
      <c r="W29" s="57">
        <f>'BAR BB| Open rates'!W29*0.87*0.9+25</f>
        <v>45987.1</v>
      </c>
      <c r="X29" s="57">
        <f>'BAR BB| Open rates'!X29*0.87*0.9+25</f>
        <v>45987.1</v>
      </c>
      <c r="Y29" s="57">
        <f>'BAR BB| Open rates'!Y29*0.87*0.9+25</f>
        <v>44421.1</v>
      </c>
      <c r="Z29" s="57">
        <f>'BAR BB| Open rates'!Z29*0.87*0.9+25</f>
        <v>44421.1</v>
      </c>
      <c r="AA29" s="57">
        <f>'BAR BB| Open rates'!AA29*0.87*0.9+25</f>
        <v>44421.1</v>
      </c>
      <c r="AB29" s="57">
        <f>'BAR BB| Open rates'!AB29*0.87*0.9+25</f>
        <v>44421.1</v>
      </c>
      <c r="AC29" s="57">
        <f>'BAR BB| Open rates'!AC29*0.87*0.9+25</f>
        <v>44421.1</v>
      </c>
      <c r="AD29" s="57">
        <f>'BAR BB| Open rates'!AD29*0.87*0.9+25</f>
        <v>45987.1</v>
      </c>
      <c r="AE29" s="57">
        <f>'BAR BB| Open rates'!AE29*0.87*0.9+25</f>
        <v>45987.1</v>
      </c>
      <c r="AF29" s="57">
        <f>'BAR BB| Open rates'!AF29*0.87*0.9+25</f>
        <v>44421.1</v>
      </c>
      <c r="AG29" s="57">
        <f>'BAR BB| Open rates'!AG29*0.87*0.9+25</f>
        <v>44421.1</v>
      </c>
      <c r="AH29" s="57">
        <f>'BAR BB| Open rates'!AH29*0.87*0.9+25</f>
        <v>44421.1</v>
      </c>
      <c r="AI29" s="57">
        <f>'BAR BB| Open rates'!AI29*0.87*0.9+25</f>
        <v>44421.1</v>
      </c>
      <c r="AJ29" s="57">
        <f>'BAR BB| Open rates'!AJ29*0.87*0.9+25</f>
        <v>44421.1</v>
      </c>
      <c r="AK29" s="57">
        <f>'BAR BB| Open rates'!AK29*0.87*0.9+25</f>
        <v>45987.1</v>
      </c>
      <c r="AL29" s="57">
        <f>'BAR BB| Open rates'!AL29*0.87*0.9+25</f>
        <v>45987.1</v>
      </c>
      <c r="AM29" s="57">
        <f>'BAR BB| Open rates'!AM29*0.87*0.9+25</f>
        <v>44421.1</v>
      </c>
      <c r="AN29" s="57">
        <f>'BAR BB| Open rates'!AN29*0.87*0.9+25</f>
        <v>44421.1</v>
      </c>
      <c r="AO29" s="57">
        <f>'BAR BB| Open rates'!AO29*0.87*0.9+25</f>
        <v>44421.1</v>
      </c>
      <c r="AP29" s="57">
        <f>'BAR BB| Open rates'!AP29*0.87*0.9+25</f>
        <v>44421.1</v>
      </c>
      <c r="AQ29" s="57">
        <f>'BAR BB| Open rates'!AQ29*0.87*0.9+25</f>
        <v>44421.1</v>
      </c>
      <c r="AR29" s="57">
        <f>'BAR BB| Open rates'!AR29*0.87*0.9+25</f>
        <v>45987.1</v>
      </c>
      <c r="AS29" s="57">
        <f>'BAR BB| Open rates'!AS29*0.87*0.9+25</f>
        <v>45987.1</v>
      </c>
      <c r="AT29" s="57">
        <f>'BAR BB| Open rates'!AT29*0.87*0.9+25</f>
        <v>44421.1</v>
      </c>
      <c r="AU29" s="57">
        <f>'BAR BB| Open rates'!AU29*0.87*0.9+25</f>
        <v>44421.1</v>
      </c>
      <c r="AV29" s="57">
        <f>'BAR BB| Open rates'!AV29*0.87*0.9+25</f>
        <v>44421.1</v>
      </c>
      <c r="AW29" s="57">
        <f>'BAR BB| Open rates'!AW29*0.87*0.9+25</f>
        <v>44421.1</v>
      </c>
      <c r="AX29" s="57">
        <f>'BAR BB| Open rates'!AX29*0.87*0.9+25</f>
        <v>44421.1</v>
      </c>
      <c r="AY29" s="57">
        <f>'BAR BB| Open rates'!AY29*0.87*0.9+25</f>
        <v>45987.1</v>
      </c>
      <c r="AZ29" s="57">
        <f>'BAR BB| Open rates'!AZ29*0.87*0.9+25</f>
        <v>45987.1</v>
      </c>
      <c r="BA29" s="57">
        <f>'BAR BB| Open rates'!BA29*0.87*0.9+25</f>
        <v>44421.1</v>
      </c>
      <c r="BB29" s="57">
        <f>'BAR BB| Open rates'!BB29*0.87*0.9+25</f>
        <v>44421.1</v>
      </c>
      <c r="BC29" s="57">
        <f>'BAR BB| Open rates'!BC29*0.87*0.9+25</f>
        <v>44421.1</v>
      </c>
      <c r="BD29" s="57">
        <f>'BAR BB| Open rates'!BD29*0.87*0.9+25</f>
        <v>44421.1</v>
      </c>
      <c r="BE29" s="57">
        <f>'BAR BB| Open rates'!BE29*0.87*0.9+25</f>
        <v>44421.1</v>
      </c>
      <c r="BF29" s="57">
        <f>'BAR BB| Open rates'!BF29*0.87*0.9+25</f>
        <v>45987.1</v>
      </c>
      <c r="BG29" s="57">
        <f>'BAR BB| Open rates'!BG29*0.87*0.9+25</f>
        <v>45987.1</v>
      </c>
      <c r="BH29" s="57">
        <f>'BAR BB| Open rates'!BH29*0.87*0.9+25</f>
        <v>41915.5</v>
      </c>
      <c r="BI29" s="57">
        <f>'BAR BB| Open rates'!BI29*0.87*0.9+25</f>
        <v>41915.5</v>
      </c>
      <c r="BJ29" s="57">
        <f>'BAR BB| Open rates'!BJ29*0.87*0.9+25</f>
        <v>41915.5</v>
      </c>
      <c r="BK29" s="57">
        <f>'BAR BB| Open rates'!BK29*0.87*0.9+25</f>
        <v>41915.5</v>
      </c>
      <c r="BL29" s="57">
        <f>'BAR BB| Open rates'!BL29*0.87*0.9+25</f>
        <v>41915.5</v>
      </c>
      <c r="BM29" s="57">
        <f>'BAR BB| Open rates'!BM29*0.87*0.9+25</f>
        <v>42855.1</v>
      </c>
      <c r="BN29" s="57">
        <f>'BAR BB| Open rates'!BN29*0.87*0.9+25</f>
        <v>42855.1</v>
      </c>
      <c r="BO29" s="57">
        <f>'BAR BB| Open rates'!BO29*0.87*0.9+25</f>
        <v>41132.5</v>
      </c>
      <c r="BP29" s="57">
        <f>'BAR BB| Open rates'!BP29*0.87*0.9+25</f>
        <v>41132.5</v>
      </c>
      <c r="BQ29" s="57">
        <f>'BAR BB| Open rates'!BQ29*0.87*0.9+25</f>
        <v>39723.1</v>
      </c>
      <c r="BR29" s="57">
        <f>'BAR BB| Open rates'!BR29*0.87*0.9+25</f>
        <v>39723.1</v>
      </c>
      <c r="BS29" s="57">
        <f>'BAR BB| Open rates'!BS29*0.87*0.9+25</f>
        <v>39723.1</v>
      </c>
      <c r="BT29" s="57">
        <f>'BAR BB| Open rates'!BT29*0.87*0.9+25</f>
        <v>39723.1</v>
      </c>
      <c r="BU29" s="57">
        <f>'BAR BB| Open rates'!BU29*0.87*0.9+25</f>
        <v>39723.1</v>
      </c>
      <c r="BV29" s="57">
        <f>'BAR BB| Open rates'!BV29*0.87*0.9+25</f>
        <v>38000.5</v>
      </c>
      <c r="BW29" s="57">
        <f>'BAR BB| Open rates'!BW29*0.87*0.9+25</f>
        <v>38000.5</v>
      </c>
      <c r="BX29" s="57">
        <f>'BAR BB| Open rates'!BX29*0.87*0.9+25</f>
        <v>38000.5</v>
      </c>
      <c r="BY29" s="57">
        <f>'BAR BB| Open rates'!BY29*0.87*0.9+25</f>
        <v>38000.5</v>
      </c>
      <c r="BZ29" s="57">
        <f>'BAR BB| Open rates'!BZ29*0.87*0.9+25</f>
        <v>38000.5</v>
      </c>
      <c r="CA29" s="57">
        <f>'BAR BB| Open rates'!CA29*0.87*0.9+25</f>
        <v>39723.1</v>
      </c>
      <c r="CB29" s="57">
        <f>'BAR BB| Open rates'!CB29*0.87*0.9+25</f>
        <v>39723.1</v>
      </c>
      <c r="CC29" s="57">
        <f>'BAR BB| Open rates'!CC29*0.87*0.9+25</f>
        <v>38000.5</v>
      </c>
      <c r="CD29" s="57">
        <f>'BAR BB| Open rates'!CD29*0.87*0.9+25</f>
        <v>38000.5</v>
      </c>
      <c r="CE29" s="57">
        <f>'BAR BB| Open rates'!CE29*0.87*0.9+25</f>
        <v>38000.5</v>
      </c>
      <c r="CF29" s="57">
        <f>'BAR BB| Open rates'!CF29*0.87*0.9+25</f>
        <v>38000.5</v>
      </c>
      <c r="CG29" s="57">
        <f>'BAR BB| Open rates'!CG29*0.87*0.9+25</f>
        <v>38000.5</v>
      </c>
      <c r="CH29" s="57">
        <f>'BAR BB| Open rates'!CH29*0.87*0.9+25</f>
        <v>39723.1</v>
      </c>
      <c r="CI29" s="57">
        <f>'BAR BB| Open rates'!CI29*0.87*0.9+25</f>
        <v>39723.1</v>
      </c>
      <c r="CJ29" s="57">
        <f>'BAR BB| Open rates'!CJ29*0.87*0.9+25</f>
        <v>38000.5</v>
      </c>
      <c r="CK29" s="57">
        <f>'BAR BB| Open rates'!CK29*0.87*0.9+25</f>
        <v>38000.5</v>
      </c>
      <c r="CL29" s="57">
        <f>'BAR BB| Open rates'!CL29*0.87*0.9+25</f>
        <v>38000.5</v>
      </c>
      <c r="CM29" s="57">
        <f>'BAR BB| Open rates'!CM29*0.87*0.9+25</f>
        <v>38000.5</v>
      </c>
      <c r="CN29" s="57">
        <f>'BAR BB| Open rates'!CN29*0.87*0.9+25</f>
        <v>38000.5</v>
      </c>
      <c r="CO29" s="57">
        <f>'BAR BB| Open rates'!CO29*0.87*0.9+25</f>
        <v>39723.1</v>
      </c>
      <c r="CP29" s="57">
        <f>'BAR BB| Open rates'!CP29*0.87*0.9+25</f>
        <v>39723.1</v>
      </c>
      <c r="CQ29" s="57">
        <f>'BAR BB| Open rates'!CQ29*0.87*0.9+25</f>
        <v>38000.5</v>
      </c>
      <c r="CR29" s="57">
        <f>'BAR BB| Open rates'!CR29*0.87*0.9+25</f>
        <v>38000.5</v>
      </c>
      <c r="CS29" s="57">
        <f>'BAR BB| Open rates'!CS29*0.87*0.9+25</f>
        <v>38000.5</v>
      </c>
      <c r="CT29" s="57">
        <f>'BAR BB| Open rates'!CT29*0.87*0.9+25</f>
        <v>38000.5</v>
      </c>
      <c r="CU29" s="57">
        <f>'BAR BB| Open rates'!CU29*0.87*0.9+25</f>
        <v>35103.4</v>
      </c>
      <c r="CV29" s="57">
        <f>'BAR BB| Open rates'!CV29*0.87*0.9+25</f>
        <v>35103.4</v>
      </c>
      <c r="CW29" s="57">
        <f>'BAR BB| Open rates'!CW29*0.87*0.9+25</f>
        <v>35103.4</v>
      </c>
      <c r="CX29" s="57">
        <f>'BAR BB| Open rates'!CX29*0.87*0.9+25</f>
        <v>33537.4</v>
      </c>
      <c r="CY29" s="57">
        <f>'BAR BB| Open rates'!CY29*0.87*0.9+25</f>
        <v>33537.4</v>
      </c>
      <c r="CZ29" s="57">
        <f>'BAR BB| Open rates'!CZ29*0.87*0.9+25</f>
        <v>33537.4</v>
      </c>
      <c r="DA29" s="57">
        <f>'BAR BB| Open rates'!DA29*0.87*0.9+25</f>
        <v>33537.4</v>
      </c>
      <c r="DB29" s="57">
        <f>'BAR BB| Open rates'!DB29*0.87*0.9+25</f>
        <v>33537.4</v>
      </c>
      <c r="DC29" s="57">
        <f>'BAR BB| Open rates'!DC29*0.87*0.9+25</f>
        <v>35103.4</v>
      </c>
      <c r="DD29" s="57">
        <f>'BAR BB| Open rates'!DD29*0.87*0.9+25</f>
        <v>35103.4</v>
      </c>
      <c r="DE29" s="57">
        <f>'BAR BB| Open rates'!DE29*0.87*0.9+25</f>
        <v>33537.4</v>
      </c>
      <c r="DF29" s="57">
        <f>'BAR BB| Open rates'!DF29*0.87*0.9+25</f>
        <v>33537.4</v>
      </c>
      <c r="DG29" s="57">
        <f>'BAR BB| Open rates'!DG29*0.87*0.9+25</f>
        <v>33537.4</v>
      </c>
      <c r="DH29" s="57">
        <f>'BAR BB| Open rates'!DH29*0.87*0.9+25</f>
        <v>33537.4</v>
      </c>
      <c r="DI29" s="57">
        <f>'BAR BB| Open rates'!DI29*0.87*0.9+25</f>
        <v>33537.4</v>
      </c>
      <c r="DJ29" s="57">
        <f>'BAR BB| Open rates'!DJ29*0.87*0.9+25</f>
        <v>35103.4</v>
      </c>
      <c r="DK29" s="57">
        <f>'BAR BB| Open rates'!DK29*0.87*0.9+25</f>
        <v>35103.4</v>
      </c>
      <c r="DL29" s="57">
        <f>'BAR BB| Open rates'!DL29*0.87*0.9+25</f>
        <v>33537.4</v>
      </c>
      <c r="DM29" s="57">
        <f>'BAR BB| Open rates'!DM29*0.87*0.9+25</f>
        <v>33537.4</v>
      </c>
      <c r="DN29" s="57">
        <f>'BAR BB| Open rates'!DN29*0.87*0.9+25</f>
        <v>33537.4</v>
      </c>
      <c r="DO29" s="57">
        <f>'BAR BB| Open rates'!DO29*0.87*0.9+25</f>
        <v>33537.4</v>
      </c>
      <c r="DP29" s="57">
        <f>'BAR BB| Open rates'!DP29*0.87*0.9+25</f>
        <v>33537.4</v>
      </c>
      <c r="DQ29" s="57">
        <f>'BAR BB| Open rates'!DQ29*0.87*0.9+25</f>
        <v>35103.4</v>
      </c>
      <c r="DR29" s="57">
        <f>'BAR BB| Open rates'!DR29*0.87*0.9+25</f>
        <v>35103.4</v>
      </c>
      <c r="DS29" s="57">
        <f>'BAR BB| Open rates'!DS29*0.87*0.9+25</f>
        <v>33537.4</v>
      </c>
      <c r="DT29" s="57">
        <f>'BAR BB| Open rates'!DT29*0.87*0.9+25</f>
        <v>33537.4</v>
      </c>
      <c r="DU29" s="57">
        <f>'BAR BB| Open rates'!DU29*0.87*0.9+25</f>
        <v>33537.4</v>
      </c>
      <c r="DV29" s="57">
        <f>'BAR BB| Open rates'!DV29*0.87*0.9+25</f>
        <v>33537.4</v>
      </c>
      <c r="DW29" s="57">
        <f>'BAR BB| Open rates'!DW29*0.87*0.9+25</f>
        <v>33537.4</v>
      </c>
      <c r="DX29" s="57">
        <f>'BAR BB| Open rates'!DX29*0.87*0.9+25</f>
        <v>35103.4</v>
      </c>
      <c r="DY29" s="57">
        <f>'BAR BB| Open rates'!DY29*0.87*0.9+25</f>
        <v>35103.4</v>
      </c>
      <c r="DZ29" s="57">
        <f>'BAR BB| Open rates'!DZ29*0.87*0.9+25</f>
        <v>36434.5</v>
      </c>
      <c r="EA29" s="57">
        <f>'BAR BB| Open rates'!EA29*0.87*0.9+25</f>
        <v>36434.5</v>
      </c>
      <c r="EB29" s="57">
        <f>'BAR BB| Open rates'!EB29*0.87*0.9+25</f>
        <v>36434.5</v>
      </c>
      <c r="EC29" s="57">
        <f>'BAR BB| Open rates'!EC29*0.87*0.9+25</f>
        <v>38157.1</v>
      </c>
      <c r="ED29" s="57">
        <f>'BAR BB| Open rates'!ED29*0.87*0.9+25</f>
        <v>38157.1</v>
      </c>
      <c r="EE29" s="57">
        <f>'BAR BB| Open rates'!EE29*0.87*0.9+25</f>
        <v>38157.1</v>
      </c>
      <c r="EF29" s="57">
        <f>'BAR BB| Open rates'!EF29*0.87*0.9+25</f>
        <v>38157.1</v>
      </c>
      <c r="EG29" s="57">
        <f>'BAR BB| Open rates'!EG29*0.87*0.9+25</f>
        <v>32754.400000000001</v>
      </c>
      <c r="EH29" s="57">
        <f>'BAR BB| Open rates'!EH29*0.87*0.9+25</f>
        <v>31971.4</v>
      </c>
      <c r="EI29" s="57">
        <f>'BAR BB| Open rates'!EI29*0.87*0.9+25</f>
        <v>31971.4</v>
      </c>
      <c r="EJ29" s="57">
        <f>'BAR BB| Open rates'!EJ29*0.87*0.9+25</f>
        <v>31971.4</v>
      </c>
      <c r="EK29" s="57">
        <f>'BAR BB| Open rates'!EK29*0.87*0.9+25</f>
        <v>31971.4</v>
      </c>
      <c r="EL29" s="57">
        <f>'BAR BB| Open rates'!EL29*0.87*0.9+25</f>
        <v>32754.400000000001</v>
      </c>
      <c r="EM29" s="57">
        <f>'BAR BB| Open rates'!EM29*0.87*0.9+25</f>
        <v>32754.400000000001</v>
      </c>
      <c r="EN29" s="57">
        <f>'BAR BB| Open rates'!EN29*0.87*0.9+25</f>
        <v>31971.4</v>
      </c>
      <c r="EO29" s="57">
        <f>'BAR BB| Open rates'!EO29*0.87*0.9+25</f>
        <v>31971.4</v>
      </c>
      <c r="EP29" s="57">
        <f>'BAR BB| Open rates'!EP29*0.87*0.9+25</f>
        <v>31971.4</v>
      </c>
      <c r="EQ29" s="57">
        <f>'BAR BB| Open rates'!EQ29*0.87*0.9+25</f>
        <v>31971.4</v>
      </c>
      <c r="ER29" s="57">
        <f>'BAR BB| Open rates'!ER29*0.87*0.9+25</f>
        <v>31971.4</v>
      </c>
      <c r="ES29" s="57">
        <f>'BAR BB| Open rates'!ES29*0.87*0.9+25</f>
        <v>32754.400000000001</v>
      </c>
      <c r="ET29" s="57">
        <f>'BAR BB| Open rates'!ET29*0.87*0.9+25</f>
        <v>32754.400000000001</v>
      </c>
      <c r="EU29" s="57">
        <f>'BAR BB| Open rates'!EU29*0.87*0.9+25</f>
        <v>31971.4</v>
      </c>
      <c r="EV29" s="57">
        <f>'BAR BB| Open rates'!EV29*0.87*0.9+25</f>
        <v>31971.4</v>
      </c>
      <c r="EW29" s="57">
        <f>'BAR BB| Open rates'!EW29*0.87*0.9+25</f>
        <v>31971.4</v>
      </c>
      <c r="EX29" s="57">
        <f>'BAR BB| Open rates'!EX29*0.87*0.9+25</f>
        <v>31971.4</v>
      </c>
      <c r="EY29" s="57">
        <f>'BAR BB| Open rates'!EY29*0.87*0.9+25</f>
        <v>31971.4</v>
      </c>
      <c r="EZ29" s="57">
        <f>'BAR BB| Open rates'!EZ29*0.87*0.9+25</f>
        <v>32754.400000000001</v>
      </c>
      <c r="FA29" s="57">
        <f>'BAR BB| Open rates'!FA29*0.87*0.9+25</f>
        <v>32754.400000000001</v>
      </c>
      <c r="FB29" s="57">
        <f>'BAR BB| Open rates'!FB29*0.87*0.9+25</f>
        <v>31971.4</v>
      </c>
      <c r="FC29" s="57">
        <f>'BAR BB| Open rates'!FC29*0.87*0.9+25</f>
        <v>31971.4</v>
      </c>
      <c r="FD29" s="57">
        <f>'BAR BB| Open rates'!FD29*0.87*0.9+25</f>
        <v>31971.4</v>
      </c>
      <c r="FE29" s="57">
        <f>'BAR BB| Open rates'!FE29*0.87*0.9+25</f>
        <v>31971.4</v>
      </c>
      <c r="FF29" s="57">
        <f>'BAR BB| Open rates'!FF29*0.87*0.9+25</f>
        <v>31971.4</v>
      </c>
      <c r="FG29" s="57">
        <f>'BAR BB| Open rates'!FG29*0.87*0.9+25</f>
        <v>32754.400000000001</v>
      </c>
      <c r="FH29" s="57">
        <f>'BAR BB| Open rates'!FH29*0.87*0.9+25</f>
        <v>32754.400000000001</v>
      </c>
      <c r="FI29" s="57">
        <f>'BAR BB| Open rates'!FI29*0.87*0.9+25</f>
        <v>31971.4</v>
      </c>
      <c r="FJ29" s="57">
        <f>'BAR BB| Open rates'!FJ29*0.87*0.9+25</f>
        <v>31971.4</v>
      </c>
      <c r="FK29" s="57">
        <f>'BAR BB| Open rates'!FK29*0.87*0.9+25</f>
        <v>31971.4</v>
      </c>
      <c r="FL29" s="57">
        <f>'BAR BB| Open rates'!FL29*0.87*0.9+25</f>
        <v>31971.4</v>
      </c>
      <c r="FM29" s="57">
        <f>'BAR BB| Open rates'!FM29*0.87*0.9+25</f>
        <v>31971.4</v>
      </c>
      <c r="FN29" s="57">
        <f>'BAR BB| Open rates'!FN29*0.87*0.9+25</f>
        <v>32754.400000000001</v>
      </c>
      <c r="FO29" s="57">
        <f>'BAR BB| Open rates'!FO29*0.87*0.9+25</f>
        <v>32754.400000000001</v>
      </c>
      <c r="FP29" s="57">
        <f>'BAR BB| Open rates'!FP29*0.87*0.9+25</f>
        <v>31971.4</v>
      </c>
      <c r="FQ29" s="57">
        <f>'BAR BB| Open rates'!FQ29*0.87*0.9+25</f>
        <v>31971.4</v>
      </c>
      <c r="FR29" s="57">
        <f>'BAR BB| Open rates'!FR29*0.87*0.9+25</f>
        <v>31971.4</v>
      </c>
      <c r="FS29" s="57">
        <f>'BAR BB| Open rates'!FS29*0.87*0.9+25</f>
        <v>31971.4</v>
      </c>
      <c r="FT29" s="57">
        <f>'BAR BB| Open rates'!FT29*0.87*0.9+25</f>
        <v>31971.4</v>
      </c>
      <c r="FU29" s="57">
        <f>'BAR BB| Open rates'!FU29*0.87*0.9+25</f>
        <v>32754.400000000001</v>
      </c>
      <c r="FV29" s="57">
        <f>'BAR BB| Open rates'!FV29*0.87*0.9+25</f>
        <v>32754.400000000001</v>
      </c>
      <c r="FW29" s="57">
        <f>'BAR BB| Open rates'!FW29*0.87*0.9+25</f>
        <v>35651.5</v>
      </c>
      <c r="FX29" s="57">
        <f>'BAR BB| Open rates'!FX29*0.87*0.9+25</f>
        <v>35651.5</v>
      </c>
      <c r="FY29" s="57">
        <f>'BAR BB| Open rates'!FY29*0.87*0.9+25</f>
        <v>35651.5</v>
      </c>
      <c r="FZ29" s="57">
        <f>'BAR BB| Open rates'!FZ29*0.87*0.9+25</f>
        <v>35651.5</v>
      </c>
      <c r="GA29" s="57">
        <f>'BAR BB| Open rates'!GA29*0.87*0.9+25</f>
        <v>35651.5</v>
      </c>
      <c r="GB29" s="57">
        <f>'BAR BB| Open rates'!GB29*0.87*0.9+25</f>
        <v>37374.1</v>
      </c>
      <c r="GC29" s="57">
        <f>'BAR BB| Open rates'!GC29*0.87*0.9+25</f>
        <v>37374.1</v>
      </c>
      <c r="GD29" s="57">
        <f>'BAR BB| Open rates'!GD29*0.87*0.9+25</f>
        <v>37374.1</v>
      </c>
      <c r="GE29" s="57">
        <f>'BAR BB| Open rates'!GE29*0.87*0.9+25</f>
        <v>37374.1</v>
      </c>
    </row>
    <row r="30" spans="1:187" s="36" customFormat="1" ht="12" customHeight="1" x14ac:dyDescent="0.2">
      <c r="A30" s="237">
        <v>3</v>
      </c>
      <c r="B30" s="57">
        <f>'BAR BB| Open rates'!B30*0.87*0.9+25</f>
        <v>47318.200000000004</v>
      </c>
      <c r="C30" s="57">
        <f>'BAR BB| Open rates'!C30*0.87*0.9+25</f>
        <v>47318.200000000004</v>
      </c>
      <c r="D30" s="57">
        <f>'BAR BB| Open rates'!D30*0.87*0.9+25</f>
        <v>45204.1</v>
      </c>
      <c r="E30" s="57">
        <f>'BAR BB| Open rates'!E30*0.87*0.9+25</f>
        <v>45204.1</v>
      </c>
      <c r="F30" s="57">
        <f>'BAR BB| Open rates'!F30*0.87*0.9+25</f>
        <v>43481.5</v>
      </c>
      <c r="G30" s="57">
        <f>'BAR BB| Open rates'!G30*0.87*0.9+25</f>
        <v>45204.1</v>
      </c>
      <c r="H30" s="57">
        <f>'BAR BB| Open rates'!H30*0.87*0.9+25</f>
        <v>45204.1</v>
      </c>
      <c r="I30" s="57">
        <f>'BAR BB| Open rates'!I30*0.87*0.9+25</f>
        <v>46770.1</v>
      </c>
      <c r="J30" s="57">
        <f>'BAR BB| Open rates'!J30*0.87*0.9+25</f>
        <v>46770.1</v>
      </c>
      <c r="K30" s="57">
        <f>'BAR BB| Open rates'!K30*0.87*0.9+25</f>
        <v>45204.1</v>
      </c>
      <c r="L30" s="57">
        <f>'BAR BB| Open rates'!L30*0.87*0.9+25</f>
        <v>45204.1</v>
      </c>
      <c r="M30" s="57">
        <f>'BAR BB| Open rates'!M30*0.87*0.9+25</f>
        <v>45204.1</v>
      </c>
      <c r="N30" s="57">
        <f>'BAR BB| Open rates'!N30*0.87*0.9+25</f>
        <v>45204.1</v>
      </c>
      <c r="O30" s="57">
        <f>'BAR BB| Open rates'!O30*0.87*0.9+25</f>
        <v>45204.1</v>
      </c>
      <c r="P30" s="57">
        <f>'BAR BB| Open rates'!P30*0.87*0.9+25</f>
        <v>46770.1</v>
      </c>
      <c r="Q30" s="57">
        <f>'BAR BB| Open rates'!Q30*0.87*0.9+25</f>
        <v>46770.1</v>
      </c>
      <c r="R30" s="57">
        <f>'BAR BB| Open rates'!R30*0.87*0.9+25</f>
        <v>46770.1</v>
      </c>
      <c r="S30" s="57">
        <f>'BAR BB| Open rates'!S30*0.87*0.9+25</f>
        <v>46770.1</v>
      </c>
      <c r="T30" s="57">
        <f>'BAR BB| Open rates'!T30*0.87*0.9+25</f>
        <v>46770.1</v>
      </c>
      <c r="U30" s="57">
        <f>'BAR BB| Open rates'!U30*0.87*0.9+25</f>
        <v>46770.1</v>
      </c>
      <c r="V30" s="57">
        <f>'BAR BB| Open rates'!V30*0.87*0.9+25</f>
        <v>46770.1</v>
      </c>
      <c r="W30" s="57">
        <f>'BAR BB| Open rates'!W30*0.87*0.9+25</f>
        <v>48336.1</v>
      </c>
      <c r="X30" s="57">
        <f>'BAR BB| Open rates'!X30*0.87*0.9+25</f>
        <v>48336.1</v>
      </c>
      <c r="Y30" s="57">
        <f>'BAR BB| Open rates'!Y30*0.87*0.9+25</f>
        <v>46770.1</v>
      </c>
      <c r="Z30" s="57">
        <f>'BAR BB| Open rates'!Z30*0.87*0.9+25</f>
        <v>46770.1</v>
      </c>
      <c r="AA30" s="57">
        <f>'BAR BB| Open rates'!AA30*0.87*0.9+25</f>
        <v>46770.1</v>
      </c>
      <c r="AB30" s="57">
        <f>'BAR BB| Open rates'!AB30*0.87*0.9+25</f>
        <v>46770.1</v>
      </c>
      <c r="AC30" s="57">
        <f>'BAR BB| Open rates'!AC30*0.87*0.9+25</f>
        <v>46770.1</v>
      </c>
      <c r="AD30" s="57">
        <f>'BAR BB| Open rates'!AD30*0.87*0.9+25</f>
        <v>48336.1</v>
      </c>
      <c r="AE30" s="57">
        <f>'BAR BB| Open rates'!AE30*0.87*0.9+25</f>
        <v>48336.1</v>
      </c>
      <c r="AF30" s="57">
        <f>'BAR BB| Open rates'!AF30*0.87*0.9+25</f>
        <v>46770.1</v>
      </c>
      <c r="AG30" s="57">
        <f>'BAR BB| Open rates'!AG30*0.87*0.9+25</f>
        <v>46770.1</v>
      </c>
      <c r="AH30" s="57">
        <f>'BAR BB| Open rates'!AH30*0.87*0.9+25</f>
        <v>46770.1</v>
      </c>
      <c r="AI30" s="57">
        <f>'BAR BB| Open rates'!AI30*0.87*0.9+25</f>
        <v>46770.1</v>
      </c>
      <c r="AJ30" s="57">
        <f>'BAR BB| Open rates'!AJ30*0.87*0.9+25</f>
        <v>46770.1</v>
      </c>
      <c r="AK30" s="57">
        <f>'BAR BB| Open rates'!AK30*0.87*0.9+25</f>
        <v>48336.1</v>
      </c>
      <c r="AL30" s="57">
        <f>'BAR BB| Open rates'!AL30*0.87*0.9+25</f>
        <v>48336.1</v>
      </c>
      <c r="AM30" s="57">
        <f>'BAR BB| Open rates'!AM30*0.87*0.9+25</f>
        <v>46770.1</v>
      </c>
      <c r="AN30" s="57">
        <f>'BAR BB| Open rates'!AN30*0.87*0.9+25</f>
        <v>46770.1</v>
      </c>
      <c r="AO30" s="57">
        <f>'BAR BB| Open rates'!AO30*0.87*0.9+25</f>
        <v>46770.1</v>
      </c>
      <c r="AP30" s="57">
        <f>'BAR BB| Open rates'!AP30*0.87*0.9+25</f>
        <v>46770.1</v>
      </c>
      <c r="AQ30" s="57">
        <f>'BAR BB| Open rates'!AQ30*0.87*0.9+25</f>
        <v>46770.1</v>
      </c>
      <c r="AR30" s="57">
        <f>'BAR BB| Open rates'!AR30*0.87*0.9+25</f>
        <v>48336.1</v>
      </c>
      <c r="AS30" s="57">
        <f>'BAR BB| Open rates'!AS30*0.87*0.9+25</f>
        <v>48336.1</v>
      </c>
      <c r="AT30" s="57">
        <f>'BAR BB| Open rates'!AT30*0.87*0.9+25</f>
        <v>46770.1</v>
      </c>
      <c r="AU30" s="57">
        <f>'BAR BB| Open rates'!AU30*0.87*0.9+25</f>
        <v>46770.1</v>
      </c>
      <c r="AV30" s="57">
        <f>'BAR BB| Open rates'!AV30*0.87*0.9+25</f>
        <v>46770.1</v>
      </c>
      <c r="AW30" s="57">
        <f>'BAR BB| Open rates'!AW30*0.87*0.9+25</f>
        <v>46770.1</v>
      </c>
      <c r="AX30" s="57">
        <f>'BAR BB| Open rates'!AX30*0.87*0.9+25</f>
        <v>46770.1</v>
      </c>
      <c r="AY30" s="57">
        <f>'BAR BB| Open rates'!AY30*0.87*0.9+25</f>
        <v>48336.1</v>
      </c>
      <c r="AZ30" s="57">
        <f>'BAR BB| Open rates'!AZ30*0.87*0.9+25</f>
        <v>48336.1</v>
      </c>
      <c r="BA30" s="57">
        <f>'BAR BB| Open rates'!BA30*0.87*0.9+25</f>
        <v>46770.1</v>
      </c>
      <c r="BB30" s="57">
        <f>'BAR BB| Open rates'!BB30*0.87*0.9+25</f>
        <v>46770.1</v>
      </c>
      <c r="BC30" s="57">
        <f>'BAR BB| Open rates'!BC30*0.87*0.9+25</f>
        <v>46770.1</v>
      </c>
      <c r="BD30" s="57">
        <f>'BAR BB| Open rates'!BD30*0.87*0.9+25</f>
        <v>46770.1</v>
      </c>
      <c r="BE30" s="57">
        <f>'BAR BB| Open rates'!BE30*0.87*0.9+25</f>
        <v>46770.1</v>
      </c>
      <c r="BF30" s="57">
        <f>'BAR BB| Open rates'!BF30*0.87*0.9+25</f>
        <v>48336.1</v>
      </c>
      <c r="BG30" s="57">
        <f>'BAR BB| Open rates'!BG30*0.87*0.9+25</f>
        <v>48336.1</v>
      </c>
      <c r="BH30" s="57">
        <f>'BAR BB| Open rates'!BH30*0.87*0.9+25</f>
        <v>44264.5</v>
      </c>
      <c r="BI30" s="57">
        <f>'BAR BB| Open rates'!BI30*0.87*0.9+25</f>
        <v>44264.5</v>
      </c>
      <c r="BJ30" s="57">
        <f>'BAR BB| Open rates'!BJ30*0.87*0.9+25</f>
        <v>44264.5</v>
      </c>
      <c r="BK30" s="57">
        <f>'BAR BB| Open rates'!BK30*0.87*0.9+25</f>
        <v>44264.5</v>
      </c>
      <c r="BL30" s="57">
        <f>'BAR BB| Open rates'!BL30*0.87*0.9+25</f>
        <v>44264.5</v>
      </c>
      <c r="BM30" s="57">
        <f>'BAR BB| Open rates'!BM30*0.87*0.9+25</f>
        <v>45204.1</v>
      </c>
      <c r="BN30" s="57">
        <f>'BAR BB| Open rates'!BN30*0.87*0.9+25</f>
        <v>45204.1</v>
      </c>
      <c r="BO30" s="57">
        <f>'BAR BB| Open rates'!BO30*0.87*0.9+25</f>
        <v>43481.5</v>
      </c>
      <c r="BP30" s="57">
        <f>'BAR BB| Open rates'!BP30*0.87*0.9+25</f>
        <v>43481.5</v>
      </c>
      <c r="BQ30" s="57">
        <f>'BAR BB| Open rates'!BQ30*0.87*0.9+25</f>
        <v>42072.1</v>
      </c>
      <c r="BR30" s="57">
        <f>'BAR BB| Open rates'!BR30*0.87*0.9+25</f>
        <v>42072.1</v>
      </c>
      <c r="BS30" s="57">
        <f>'BAR BB| Open rates'!BS30*0.87*0.9+25</f>
        <v>42072.1</v>
      </c>
      <c r="BT30" s="57">
        <f>'BAR BB| Open rates'!BT30*0.87*0.9+25</f>
        <v>42072.1</v>
      </c>
      <c r="BU30" s="57">
        <f>'BAR BB| Open rates'!BU30*0.87*0.9+25</f>
        <v>42072.1</v>
      </c>
      <c r="BV30" s="57">
        <f>'BAR BB| Open rates'!BV30*0.87*0.9+25</f>
        <v>40349.5</v>
      </c>
      <c r="BW30" s="57">
        <f>'BAR BB| Open rates'!BW30*0.87*0.9+25</f>
        <v>40349.5</v>
      </c>
      <c r="BX30" s="57">
        <f>'BAR BB| Open rates'!BX30*0.87*0.9+25</f>
        <v>40349.5</v>
      </c>
      <c r="BY30" s="57">
        <f>'BAR BB| Open rates'!BY30*0.87*0.9+25</f>
        <v>40349.5</v>
      </c>
      <c r="BZ30" s="57">
        <f>'BAR BB| Open rates'!BZ30*0.87*0.9+25</f>
        <v>40349.5</v>
      </c>
      <c r="CA30" s="57">
        <f>'BAR BB| Open rates'!CA30*0.87*0.9+25</f>
        <v>42072.1</v>
      </c>
      <c r="CB30" s="57">
        <f>'BAR BB| Open rates'!CB30*0.87*0.9+25</f>
        <v>42072.1</v>
      </c>
      <c r="CC30" s="57">
        <f>'BAR BB| Open rates'!CC30*0.87*0.9+25</f>
        <v>40349.5</v>
      </c>
      <c r="CD30" s="57">
        <f>'BAR BB| Open rates'!CD30*0.87*0.9+25</f>
        <v>40349.5</v>
      </c>
      <c r="CE30" s="57">
        <f>'BAR BB| Open rates'!CE30*0.87*0.9+25</f>
        <v>40349.5</v>
      </c>
      <c r="CF30" s="57">
        <f>'BAR BB| Open rates'!CF30*0.87*0.9+25</f>
        <v>40349.5</v>
      </c>
      <c r="CG30" s="57">
        <f>'BAR BB| Open rates'!CG30*0.87*0.9+25</f>
        <v>40349.5</v>
      </c>
      <c r="CH30" s="57">
        <f>'BAR BB| Open rates'!CH30*0.87*0.9+25</f>
        <v>42072.1</v>
      </c>
      <c r="CI30" s="57">
        <f>'BAR BB| Open rates'!CI30*0.87*0.9+25</f>
        <v>42072.1</v>
      </c>
      <c r="CJ30" s="57">
        <f>'BAR BB| Open rates'!CJ30*0.87*0.9+25</f>
        <v>40349.5</v>
      </c>
      <c r="CK30" s="57">
        <f>'BAR BB| Open rates'!CK30*0.87*0.9+25</f>
        <v>40349.5</v>
      </c>
      <c r="CL30" s="57">
        <f>'BAR BB| Open rates'!CL30*0.87*0.9+25</f>
        <v>40349.5</v>
      </c>
      <c r="CM30" s="57">
        <f>'BAR BB| Open rates'!CM30*0.87*0.9+25</f>
        <v>40349.5</v>
      </c>
      <c r="CN30" s="57">
        <f>'BAR BB| Open rates'!CN30*0.87*0.9+25</f>
        <v>40349.5</v>
      </c>
      <c r="CO30" s="57">
        <f>'BAR BB| Open rates'!CO30*0.87*0.9+25</f>
        <v>42072.1</v>
      </c>
      <c r="CP30" s="57">
        <f>'BAR BB| Open rates'!CP30*0.87*0.9+25</f>
        <v>42072.1</v>
      </c>
      <c r="CQ30" s="57">
        <f>'BAR BB| Open rates'!CQ30*0.87*0.9+25</f>
        <v>40349.5</v>
      </c>
      <c r="CR30" s="57">
        <f>'BAR BB| Open rates'!CR30*0.87*0.9+25</f>
        <v>40349.5</v>
      </c>
      <c r="CS30" s="57">
        <f>'BAR BB| Open rates'!CS30*0.87*0.9+25</f>
        <v>40349.5</v>
      </c>
      <c r="CT30" s="57">
        <f>'BAR BB| Open rates'!CT30*0.87*0.9+25</f>
        <v>40349.5</v>
      </c>
      <c r="CU30" s="57">
        <f>'BAR BB| Open rates'!CU30*0.87*0.9+25</f>
        <v>37452.400000000001</v>
      </c>
      <c r="CV30" s="57">
        <f>'BAR BB| Open rates'!CV30*0.87*0.9+25</f>
        <v>37452.400000000001</v>
      </c>
      <c r="CW30" s="57">
        <f>'BAR BB| Open rates'!CW30*0.87*0.9+25</f>
        <v>37452.400000000001</v>
      </c>
      <c r="CX30" s="57">
        <f>'BAR BB| Open rates'!CX30*0.87*0.9+25</f>
        <v>35886.400000000001</v>
      </c>
      <c r="CY30" s="57">
        <f>'BAR BB| Open rates'!CY30*0.87*0.9+25</f>
        <v>35886.400000000001</v>
      </c>
      <c r="CZ30" s="57">
        <f>'BAR BB| Open rates'!CZ30*0.87*0.9+25</f>
        <v>35886.400000000001</v>
      </c>
      <c r="DA30" s="57">
        <f>'BAR BB| Open rates'!DA30*0.87*0.9+25</f>
        <v>35886.400000000001</v>
      </c>
      <c r="DB30" s="57">
        <f>'BAR BB| Open rates'!DB30*0.87*0.9+25</f>
        <v>35886.400000000001</v>
      </c>
      <c r="DC30" s="57">
        <f>'BAR BB| Open rates'!DC30*0.87*0.9+25</f>
        <v>37452.400000000001</v>
      </c>
      <c r="DD30" s="57">
        <f>'BAR BB| Open rates'!DD30*0.87*0.9+25</f>
        <v>37452.400000000001</v>
      </c>
      <c r="DE30" s="57">
        <f>'BAR BB| Open rates'!DE30*0.87*0.9+25</f>
        <v>35886.400000000001</v>
      </c>
      <c r="DF30" s="57">
        <f>'BAR BB| Open rates'!DF30*0.87*0.9+25</f>
        <v>35886.400000000001</v>
      </c>
      <c r="DG30" s="57">
        <f>'BAR BB| Open rates'!DG30*0.87*0.9+25</f>
        <v>35886.400000000001</v>
      </c>
      <c r="DH30" s="57">
        <f>'BAR BB| Open rates'!DH30*0.87*0.9+25</f>
        <v>35886.400000000001</v>
      </c>
      <c r="DI30" s="57">
        <f>'BAR BB| Open rates'!DI30*0.87*0.9+25</f>
        <v>35886.400000000001</v>
      </c>
      <c r="DJ30" s="57">
        <f>'BAR BB| Open rates'!DJ30*0.87*0.9+25</f>
        <v>37452.400000000001</v>
      </c>
      <c r="DK30" s="57">
        <f>'BAR BB| Open rates'!DK30*0.87*0.9+25</f>
        <v>37452.400000000001</v>
      </c>
      <c r="DL30" s="57">
        <f>'BAR BB| Open rates'!DL30*0.87*0.9+25</f>
        <v>35886.400000000001</v>
      </c>
      <c r="DM30" s="57">
        <f>'BAR BB| Open rates'!DM30*0.87*0.9+25</f>
        <v>35886.400000000001</v>
      </c>
      <c r="DN30" s="57">
        <f>'BAR BB| Open rates'!DN30*0.87*0.9+25</f>
        <v>35886.400000000001</v>
      </c>
      <c r="DO30" s="57">
        <f>'BAR BB| Open rates'!DO30*0.87*0.9+25</f>
        <v>35886.400000000001</v>
      </c>
      <c r="DP30" s="57">
        <f>'BAR BB| Open rates'!DP30*0.87*0.9+25</f>
        <v>35886.400000000001</v>
      </c>
      <c r="DQ30" s="57">
        <f>'BAR BB| Open rates'!DQ30*0.87*0.9+25</f>
        <v>37452.400000000001</v>
      </c>
      <c r="DR30" s="57">
        <f>'BAR BB| Open rates'!DR30*0.87*0.9+25</f>
        <v>37452.400000000001</v>
      </c>
      <c r="DS30" s="57">
        <f>'BAR BB| Open rates'!DS30*0.87*0.9+25</f>
        <v>35886.400000000001</v>
      </c>
      <c r="DT30" s="57">
        <f>'BAR BB| Open rates'!DT30*0.87*0.9+25</f>
        <v>35886.400000000001</v>
      </c>
      <c r="DU30" s="57">
        <f>'BAR BB| Open rates'!DU30*0.87*0.9+25</f>
        <v>35886.400000000001</v>
      </c>
      <c r="DV30" s="57">
        <f>'BAR BB| Open rates'!DV30*0.87*0.9+25</f>
        <v>35886.400000000001</v>
      </c>
      <c r="DW30" s="57">
        <f>'BAR BB| Open rates'!DW30*0.87*0.9+25</f>
        <v>35886.400000000001</v>
      </c>
      <c r="DX30" s="57">
        <f>'BAR BB| Open rates'!DX30*0.87*0.9+25</f>
        <v>37452.400000000001</v>
      </c>
      <c r="DY30" s="57">
        <f>'BAR BB| Open rates'!DY30*0.87*0.9+25</f>
        <v>37452.400000000001</v>
      </c>
      <c r="DZ30" s="57">
        <f>'BAR BB| Open rates'!DZ30*0.87*0.9+25</f>
        <v>38783.5</v>
      </c>
      <c r="EA30" s="57">
        <f>'BAR BB| Open rates'!EA30*0.87*0.9+25</f>
        <v>38783.5</v>
      </c>
      <c r="EB30" s="57">
        <f>'BAR BB| Open rates'!EB30*0.87*0.9+25</f>
        <v>38783.5</v>
      </c>
      <c r="EC30" s="57">
        <f>'BAR BB| Open rates'!EC30*0.87*0.9+25</f>
        <v>40506.1</v>
      </c>
      <c r="ED30" s="57">
        <f>'BAR BB| Open rates'!ED30*0.87*0.9+25</f>
        <v>40506.1</v>
      </c>
      <c r="EE30" s="57">
        <f>'BAR BB| Open rates'!EE30*0.87*0.9+25</f>
        <v>40506.1</v>
      </c>
      <c r="EF30" s="57">
        <f>'BAR BB| Open rates'!EF30*0.87*0.9+25</f>
        <v>40506.1</v>
      </c>
      <c r="EG30" s="57">
        <f>'BAR BB| Open rates'!EG30*0.87*0.9+25</f>
        <v>35103.4</v>
      </c>
      <c r="EH30" s="57">
        <f>'BAR BB| Open rates'!EH30*0.87*0.9+25</f>
        <v>34320.400000000001</v>
      </c>
      <c r="EI30" s="57">
        <f>'BAR BB| Open rates'!EI30*0.87*0.9+25</f>
        <v>34320.400000000001</v>
      </c>
      <c r="EJ30" s="57">
        <f>'BAR BB| Open rates'!EJ30*0.87*0.9+25</f>
        <v>34320.400000000001</v>
      </c>
      <c r="EK30" s="57">
        <f>'BAR BB| Open rates'!EK30*0.87*0.9+25</f>
        <v>34320.400000000001</v>
      </c>
      <c r="EL30" s="57">
        <f>'BAR BB| Open rates'!EL30*0.87*0.9+25</f>
        <v>35103.4</v>
      </c>
      <c r="EM30" s="57">
        <f>'BAR BB| Open rates'!EM30*0.87*0.9+25</f>
        <v>35103.4</v>
      </c>
      <c r="EN30" s="57">
        <f>'BAR BB| Open rates'!EN30*0.87*0.9+25</f>
        <v>34320.400000000001</v>
      </c>
      <c r="EO30" s="57">
        <f>'BAR BB| Open rates'!EO30*0.87*0.9+25</f>
        <v>34320.400000000001</v>
      </c>
      <c r="EP30" s="57">
        <f>'BAR BB| Open rates'!EP30*0.87*0.9+25</f>
        <v>34320.400000000001</v>
      </c>
      <c r="EQ30" s="57">
        <f>'BAR BB| Open rates'!EQ30*0.87*0.9+25</f>
        <v>34320.400000000001</v>
      </c>
      <c r="ER30" s="57">
        <f>'BAR BB| Open rates'!ER30*0.87*0.9+25</f>
        <v>34320.400000000001</v>
      </c>
      <c r="ES30" s="57">
        <f>'BAR BB| Open rates'!ES30*0.87*0.9+25</f>
        <v>35103.4</v>
      </c>
      <c r="ET30" s="57">
        <f>'BAR BB| Open rates'!ET30*0.87*0.9+25</f>
        <v>35103.4</v>
      </c>
      <c r="EU30" s="57">
        <f>'BAR BB| Open rates'!EU30*0.87*0.9+25</f>
        <v>34320.400000000001</v>
      </c>
      <c r="EV30" s="57">
        <f>'BAR BB| Open rates'!EV30*0.87*0.9+25</f>
        <v>34320.400000000001</v>
      </c>
      <c r="EW30" s="57">
        <f>'BAR BB| Open rates'!EW30*0.87*0.9+25</f>
        <v>34320.400000000001</v>
      </c>
      <c r="EX30" s="57">
        <f>'BAR BB| Open rates'!EX30*0.87*0.9+25</f>
        <v>34320.400000000001</v>
      </c>
      <c r="EY30" s="57">
        <f>'BAR BB| Open rates'!EY30*0.87*0.9+25</f>
        <v>34320.400000000001</v>
      </c>
      <c r="EZ30" s="57">
        <f>'BAR BB| Open rates'!EZ30*0.87*0.9+25</f>
        <v>35103.4</v>
      </c>
      <c r="FA30" s="57">
        <f>'BAR BB| Open rates'!FA30*0.87*0.9+25</f>
        <v>35103.4</v>
      </c>
      <c r="FB30" s="57">
        <f>'BAR BB| Open rates'!FB30*0.87*0.9+25</f>
        <v>34320.400000000001</v>
      </c>
      <c r="FC30" s="57">
        <f>'BAR BB| Open rates'!FC30*0.87*0.9+25</f>
        <v>34320.400000000001</v>
      </c>
      <c r="FD30" s="57">
        <f>'BAR BB| Open rates'!FD30*0.87*0.9+25</f>
        <v>34320.400000000001</v>
      </c>
      <c r="FE30" s="57">
        <f>'BAR BB| Open rates'!FE30*0.87*0.9+25</f>
        <v>34320.400000000001</v>
      </c>
      <c r="FF30" s="57">
        <f>'BAR BB| Open rates'!FF30*0.87*0.9+25</f>
        <v>34320.400000000001</v>
      </c>
      <c r="FG30" s="57">
        <f>'BAR BB| Open rates'!FG30*0.87*0.9+25</f>
        <v>35103.4</v>
      </c>
      <c r="FH30" s="57">
        <f>'BAR BB| Open rates'!FH30*0.87*0.9+25</f>
        <v>35103.4</v>
      </c>
      <c r="FI30" s="57">
        <f>'BAR BB| Open rates'!FI30*0.87*0.9+25</f>
        <v>34320.400000000001</v>
      </c>
      <c r="FJ30" s="57">
        <f>'BAR BB| Open rates'!FJ30*0.87*0.9+25</f>
        <v>34320.400000000001</v>
      </c>
      <c r="FK30" s="57">
        <f>'BAR BB| Open rates'!FK30*0.87*0.9+25</f>
        <v>34320.400000000001</v>
      </c>
      <c r="FL30" s="57">
        <f>'BAR BB| Open rates'!FL30*0.87*0.9+25</f>
        <v>34320.400000000001</v>
      </c>
      <c r="FM30" s="57">
        <f>'BAR BB| Open rates'!FM30*0.87*0.9+25</f>
        <v>34320.400000000001</v>
      </c>
      <c r="FN30" s="57">
        <f>'BAR BB| Open rates'!FN30*0.87*0.9+25</f>
        <v>35103.4</v>
      </c>
      <c r="FO30" s="57">
        <f>'BAR BB| Open rates'!FO30*0.87*0.9+25</f>
        <v>35103.4</v>
      </c>
      <c r="FP30" s="57">
        <f>'BAR BB| Open rates'!FP30*0.87*0.9+25</f>
        <v>34320.400000000001</v>
      </c>
      <c r="FQ30" s="57">
        <f>'BAR BB| Open rates'!FQ30*0.87*0.9+25</f>
        <v>34320.400000000001</v>
      </c>
      <c r="FR30" s="57">
        <f>'BAR BB| Open rates'!FR30*0.87*0.9+25</f>
        <v>34320.400000000001</v>
      </c>
      <c r="FS30" s="57">
        <f>'BAR BB| Open rates'!FS30*0.87*0.9+25</f>
        <v>34320.400000000001</v>
      </c>
      <c r="FT30" s="57">
        <f>'BAR BB| Open rates'!FT30*0.87*0.9+25</f>
        <v>34320.400000000001</v>
      </c>
      <c r="FU30" s="57">
        <f>'BAR BB| Open rates'!FU30*0.87*0.9+25</f>
        <v>35103.4</v>
      </c>
      <c r="FV30" s="57">
        <f>'BAR BB| Open rates'!FV30*0.87*0.9+25</f>
        <v>35103.4</v>
      </c>
      <c r="FW30" s="57">
        <f>'BAR BB| Open rates'!FW30*0.87*0.9+25</f>
        <v>38000.5</v>
      </c>
      <c r="FX30" s="57">
        <f>'BAR BB| Open rates'!FX30*0.87*0.9+25</f>
        <v>38000.5</v>
      </c>
      <c r="FY30" s="57">
        <f>'BAR BB| Open rates'!FY30*0.87*0.9+25</f>
        <v>38000.5</v>
      </c>
      <c r="FZ30" s="57">
        <f>'BAR BB| Open rates'!FZ30*0.87*0.9+25</f>
        <v>38000.5</v>
      </c>
      <c r="GA30" s="57">
        <f>'BAR BB| Open rates'!GA30*0.87*0.9+25</f>
        <v>38000.5</v>
      </c>
      <c r="GB30" s="57">
        <f>'BAR BB| Open rates'!GB30*0.87*0.9+25</f>
        <v>39723.1</v>
      </c>
      <c r="GC30" s="57">
        <f>'BAR BB| Open rates'!GC30*0.87*0.9+25</f>
        <v>39723.1</v>
      </c>
      <c r="GD30" s="57">
        <f>'BAR BB| Open rates'!GD30*0.87*0.9+25</f>
        <v>39723.1</v>
      </c>
      <c r="GE30" s="57">
        <f>'BAR BB| Open rates'!GE30*0.87*0.9+25</f>
        <v>39723.1</v>
      </c>
    </row>
    <row r="31" spans="1:187" s="36" customFormat="1" ht="12" customHeight="1" x14ac:dyDescent="0.2">
      <c r="A31" s="237">
        <v>4</v>
      </c>
      <c r="B31" s="57">
        <f>'BAR BB| Open rates'!B31*0.87*0.9+25</f>
        <v>49667.200000000004</v>
      </c>
      <c r="C31" s="57">
        <f>'BAR BB| Open rates'!C31*0.87*0.9+25</f>
        <v>49667.200000000004</v>
      </c>
      <c r="D31" s="57">
        <f>'BAR BB| Open rates'!D31*0.87*0.9+25</f>
        <v>47553.1</v>
      </c>
      <c r="E31" s="57">
        <f>'BAR BB| Open rates'!E31*0.87*0.9+25</f>
        <v>47553.1</v>
      </c>
      <c r="F31" s="57">
        <f>'BAR BB| Open rates'!F31*0.87*0.9+25</f>
        <v>45830.5</v>
      </c>
      <c r="G31" s="57">
        <f>'BAR BB| Open rates'!G31*0.87*0.9+25</f>
        <v>47553.1</v>
      </c>
      <c r="H31" s="57">
        <f>'BAR BB| Open rates'!H31*0.87*0.9+25</f>
        <v>47553.1</v>
      </c>
      <c r="I31" s="57">
        <f>'BAR BB| Open rates'!I31*0.87*0.9+25</f>
        <v>49119.1</v>
      </c>
      <c r="J31" s="57">
        <f>'BAR BB| Open rates'!J31*0.87*0.9+25</f>
        <v>49119.1</v>
      </c>
      <c r="K31" s="57">
        <f>'BAR BB| Open rates'!K31*0.87*0.9+25</f>
        <v>47553.1</v>
      </c>
      <c r="L31" s="57">
        <f>'BAR BB| Open rates'!L31*0.87*0.9+25</f>
        <v>47553.1</v>
      </c>
      <c r="M31" s="57">
        <f>'BAR BB| Open rates'!M31*0.87*0.9+25</f>
        <v>47553.1</v>
      </c>
      <c r="N31" s="57">
        <f>'BAR BB| Open rates'!N31*0.87*0.9+25</f>
        <v>47553.1</v>
      </c>
      <c r="O31" s="57">
        <f>'BAR BB| Open rates'!O31*0.87*0.9+25</f>
        <v>47553.1</v>
      </c>
      <c r="P31" s="57">
        <f>'BAR BB| Open rates'!P31*0.87*0.9+25</f>
        <v>49119.1</v>
      </c>
      <c r="Q31" s="57">
        <f>'BAR BB| Open rates'!Q31*0.87*0.9+25</f>
        <v>49119.1</v>
      </c>
      <c r="R31" s="57">
        <f>'BAR BB| Open rates'!R31*0.87*0.9+25</f>
        <v>49119.1</v>
      </c>
      <c r="S31" s="57">
        <f>'BAR BB| Open rates'!S31*0.87*0.9+25</f>
        <v>49119.1</v>
      </c>
      <c r="T31" s="57">
        <f>'BAR BB| Open rates'!T31*0.87*0.9+25</f>
        <v>49119.1</v>
      </c>
      <c r="U31" s="57">
        <f>'BAR BB| Open rates'!U31*0.87*0.9+25</f>
        <v>49119.1</v>
      </c>
      <c r="V31" s="57">
        <f>'BAR BB| Open rates'!V31*0.87*0.9+25</f>
        <v>49119.1</v>
      </c>
      <c r="W31" s="57">
        <f>'BAR BB| Open rates'!W31*0.87*0.9+25</f>
        <v>50685.1</v>
      </c>
      <c r="X31" s="57">
        <f>'BAR BB| Open rates'!X31*0.87*0.9+25</f>
        <v>50685.1</v>
      </c>
      <c r="Y31" s="57">
        <f>'BAR BB| Open rates'!Y31*0.87*0.9+25</f>
        <v>49119.1</v>
      </c>
      <c r="Z31" s="57">
        <f>'BAR BB| Open rates'!Z31*0.87*0.9+25</f>
        <v>49119.1</v>
      </c>
      <c r="AA31" s="57">
        <f>'BAR BB| Open rates'!AA31*0.87*0.9+25</f>
        <v>49119.1</v>
      </c>
      <c r="AB31" s="57">
        <f>'BAR BB| Open rates'!AB31*0.87*0.9+25</f>
        <v>49119.1</v>
      </c>
      <c r="AC31" s="57">
        <f>'BAR BB| Open rates'!AC31*0.87*0.9+25</f>
        <v>49119.1</v>
      </c>
      <c r="AD31" s="57">
        <f>'BAR BB| Open rates'!AD31*0.87*0.9+25</f>
        <v>50685.1</v>
      </c>
      <c r="AE31" s="57">
        <f>'BAR BB| Open rates'!AE31*0.87*0.9+25</f>
        <v>50685.1</v>
      </c>
      <c r="AF31" s="57">
        <f>'BAR BB| Open rates'!AF31*0.87*0.9+25</f>
        <v>49119.1</v>
      </c>
      <c r="AG31" s="57">
        <f>'BAR BB| Open rates'!AG31*0.87*0.9+25</f>
        <v>49119.1</v>
      </c>
      <c r="AH31" s="57">
        <f>'BAR BB| Open rates'!AH31*0.87*0.9+25</f>
        <v>49119.1</v>
      </c>
      <c r="AI31" s="57">
        <f>'BAR BB| Open rates'!AI31*0.87*0.9+25</f>
        <v>49119.1</v>
      </c>
      <c r="AJ31" s="57">
        <f>'BAR BB| Open rates'!AJ31*0.87*0.9+25</f>
        <v>49119.1</v>
      </c>
      <c r="AK31" s="57">
        <f>'BAR BB| Open rates'!AK31*0.87*0.9+25</f>
        <v>50685.1</v>
      </c>
      <c r="AL31" s="57">
        <f>'BAR BB| Open rates'!AL31*0.87*0.9+25</f>
        <v>50685.1</v>
      </c>
      <c r="AM31" s="57">
        <f>'BAR BB| Open rates'!AM31*0.87*0.9+25</f>
        <v>49119.1</v>
      </c>
      <c r="AN31" s="57">
        <f>'BAR BB| Open rates'!AN31*0.87*0.9+25</f>
        <v>49119.1</v>
      </c>
      <c r="AO31" s="57">
        <f>'BAR BB| Open rates'!AO31*0.87*0.9+25</f>
        <v>49119.1</v>
      </c>
      <c r="AP31" s="57">
        <f>'BAR BB| Open rates'!AP31*0.87*0.9+25</f>
        <v>49119.1</v>
      </c>
      <c r="AQ31" s="57">
        <f>'BAR BB| Open rates'!AQ31*0.87*0.9+25</f>
        <v>49119.1</v>
      </c>
      <c r="AR31" s="57">
        <f>'BAR BB| Open rates'!AR31*0.87*0.9+25</f>
        <v>50685.1</v>
      </c>
      <c r="AS31" s="57">
        <f>'BAR BB| Open rates'!AS31*0.87*0.9+25</f>
        <v>50685.1</v>
      </c>
      <c r="AT31" s="57">
        <f>'BAR BB| Open rates'!AT31*0.87*0.9+25</f>
        <v>49119.1</v>
      </c>
      <c r="AU31" s="57">
        <f>'BAR BB| Open rates'!AU31*0.87*0.9+25</f>
        <v>49119.1</v>
      </c>
      <c r="AV31" s="57">
        <f>'BAR BB| Open rates'!AV31*0.87*0.9+25</f>
        <v>49119.1</v>
      </c>
      <c r="AW31" s="57">
        <f>'BAR BB| Open rates'!AW31*0.87*0.9+25</f>
        <v>49119.1</v>
      </c>
      <c r="AX31" s="57">
        <f>'BAR BB| Open rates'!AX31*0.87*0.9+25</f>
        <v>49119.1</v>
      </c>
      <c r="AY31" s="57">
        <f>'BAR BB| Open rates'!AY31*0.87*0.9+25</f>
        <v>50685.1</v>
      </c>
      <c r="AZ31" s="57">
        <f>'BAR BB| Open rates'!AZ31*0.87*0.9+25</f>
        <v>50685.1</v>
      </c>
      <c r="BA31" s="57">
        <f>'BAR BB| Open rates'!BA31*0.87*0.9+25</f>
        <v>49119.1</v>
      </c>
      <c r="BB31" s="57">
        <f>'BAR BB| Open rates'!BB31*0.87*0.9+25</f>
        <v>49119.1</v>
      </c>
      <c r="BC31" s="57">
        <f>'BAR BB| Open rates'!BC31*0.87*0.9+25</f>
        <v>49119.1</v>
      </c>
      <c r="BD31" s="57">
        <f>'BAR BB| Open rates'!BD31*0.87*0.9+25</f>
        <v>49119.1</v>
      </c>
      <c r="BE31" s="57">
        <f>'BAR BB| Open rates'!BE31*0.87*0.9+25</f>
        <v>49119.1</v>
      </c>
      <c r="BF31" s="57">
        <f>'BAR BB| Open rates'!BF31*0.87*0.9+25</f>
        <v>50685.1</v>
      </c>
      <c r="BG31" s="57">
        <f>'BAR BB| Open rates'!BG31*0.87*0.9+25</f>
        <v>50685.1</v>
      </c>
      <c r="BH31" s="57">
        <f>'BAR BB| Open rates'!BH31*0.87*0.9+25</f>
        <v>46613.5</v>
      </c>
      <c r="BI31" s="57">
        <f>'BAR BB| Open rates'!BI31*0.87*0.9+25</f>
        <v>46613.5</v>
      </c>
      <c r="BJ31" s="57">
        <f>'BAR BB| Open rates'!BJ31*0.87*0.9+25</f>
        <v>46613.5</v>
      </c>
      <c r="BK31" s="57">
        <f>'BAR BB| Open rates'!BK31*0.87*0.9+25</f>
        <v>46613.5</v>
      </c>
      <c r="BL31" s="57">
        <f>'BAR BB| Open rates'!BL31*0.87*0.9+25</f>
        <v>46613.5</v>
      </c>
      <c r="BM31" s="57">
        <f>'BAR BB| Open rates'!BM31*0.87*0.9+25</f>
        <v>47553.1</v>
      </c>
      <c r="BN31" s="57">
        <f>'BAR BB| Open rates'!BN31*0.87*0.9+25</f>
        <v>47553.1</v>
      </c>
      <c r="BO31" s="57">
        <f>'BAR BB| Open rates'!BO31*0.87*0.9+25</f>
        <v>45830.5</v>
      </c>
      <c r="BP31" s="57">
        <f>'BAR BB| Open rates'!BP31*0.87*0.9+25</f>
        <v>45830.5</v>
      </c>
      <c r="BQ31" s="57">
        <f>'BAR BB| Open rates'!BQ31*0.87*0.9+25</f>
        <v>44421.1</v>
      </c>
      <c r="BR31" s="57">
        <f>'BAR BB| Open rates'!BR31*0.87*0.9+25</f>
        <v>44421.1</v>
      </c>
      <c r="BS31" s="57">
        <f>'BAR BB| Open rates'!BS31*0.87*0.9+25</f>
        <v>44421.1</v>
      </c>
      <c r="BT31" s="57">
        <f>'BAR BB| Open rates'!BT31*0.87*0.9+25</f>
        <v>44421.1</v>
      </c>
      <c r="BU31" s="57">
        <f>'BAR BB| Open rates'!BU31*0.87*0.9+25</f>
        <v>44421.1</v>
      </c>
      <c r="BV31" s="57">
        <f>'BAR BB| Open rates'!BV31*0.87*0.9+25</f>
        <v>42698.5</v>
      </c>
      <c r="BW31" s="57">
        <f>'BAR BB| Open rates'!BW31*0.87*0.9+25</f>
        <v>42698.5</v>
      </c>
      <c r="BX31" s="57">
        <f>'BAR BB| Open rates'!BX31*0.87*0.9+25</f>
        <v>42698.5</v>
      </c>
      <c r="BY31" s="57">
        <f>'BAR BB| Open rates'!BY31*0.87*0.9+25</f>
        <v>42698.5</v>
      </c>
      <c r="BZ31" s="57">
        <f>'BAR BB| Open rates'!BZ31*0.87*0.9+25</f>
        <v>42698.5</v>
      </c>
      <c r="CA31" s="57">
        <f>'BAR BB| Open rates'!CA31*0.87*0.9+25</f>
        <v>44421.1</v>
      </c>
      <c r="CB31" s="57">
        <f>'BAR BB| Open rates'!CB31*0.87*0.9+25</f>
        <v>44421.1</v>
      </c>
      <c r="CC31" s="57">
        <f>'BAR BB| Open rates'!CC31*0.87*0.9+25</f>
        <v>42698.5</v>
      </c>
      <c r="CD31" s="57">
        <f>'BAR BB| Open rates'!CD31*0.87*0.9+25</f>
        <v>42698.5</v>
      </c>
      <c r="CE31" s="57">
        <f>'BAR BB| Open rates'!CE31*0.87*0.9+25</f>
        <v>42698.5</v>
      </c>
      <c r="CF31" s="57">
        <f>'BAR BB| Open rates'!CF31*0.87*0.9+25</f>
        <v>42698.5</v>
      </c>
      <c r="CG31" s="57">
        <f>'BAR BB| Open rates'!CG31*0.87*0.9+25</f>
        <v>42698.5</v>
      </c>
      <c r="CH31" s="57">
        <f>'BAR BB| Open rates'!CH31*0.87*0.9+25</f>
        <v>44421.1</v>
      </c>
      <c r="CI31" s="57">
        <f>'BAR BB| Open rates'!CI31*0.87*0.9+25</f>
        <v>44421.1</v>
      </c>
      <c r="CJ31" s="57">
        <f>'BAR BB| Open rates'!CJ31*0.87*0.9+25</f>
        <v>42698.5</v>
      </c>
      <c r="CK31" s="57">
        <f>'BAR BB| Open rates'!CK31*0.87*0.9+25</f>
        <v>42698.5</v>
      </c>
      <c r="CL31" s="57">
        <f>'BAR BB| Open rates'!CL31*0.87*0.9+25</f>
        <v>42698.5</v>
      </c>
      <c r="CM31" s="57">
        <f>'BAR BB| Open rates'!CM31*0.87*0.9+25</f>
        <v>42698.5</v>
      </c>
      <c r="CN31" s="57">
        <f>'BAR BB| Open rates'!CN31*0.87*0.9+25</f>
        <v>42698.5</v>
      </c>
      <c r="CO31" s="57">
        <f>'BAR BB| Open rates'!CO31*0.87*0.9+25</f>
        <v>44421.1</v>
      </c>
      <c r="CP31" s="57">
        <f>'BAR BB| Open rates'!CP31*0.87*0.9+25</f>
        <v>44421.1</v>
      </c>
      <c r="CQ31" s="57">
        <f>'BAR BB| Open rates'!CQ31*0.87*0.9+25</f>
        <v>42698.5</v>
      </c>
      <c r="CR31" s="57">
        <f>'BAR BB| Open rates'!CR31*0.87*0.9+25</f>
        <v>42698.5</v>
      </c>
      <c r="CS31" s="57">
        <f>'BAR BB| Open rates'!CS31*0.87*0.9+25</f>
        <v>42698.5</v>
      </c>
      <c r="CT31" s="57">
        <f>'BAR BB| Open rates'!CT31*0.87*0.9+25</f>
        <v>42698.5</v>
      </c>
      <c r="CU31" s="57">
        <f>'BAR BB| Open rates'!CU31*0.87*0.9+25</f>
        <v>39801.4</v>
      </c>
      <c r="CV31" s="57">
        <f>'BAR BB| Open rates'!CV31*0.87*0.9+25</f>
        <v>39801.4</v>
      </c>
      <c r="CW31" s="57">
        <f>'BAR BB| Open rates'!CW31*0.87*0.9+25</f>
        <v>39801.4</v>
      </c>
      <c r="CX31" s="57">
        <f>'BAR BB| Open rates'!CX31*0.87*0.9+25</f>
        <v>38235.4</v>
      </c>
      <c r="CY31" s="57">
        <f>'BAR BB| Open rates'!CY31*0.87*0.9+25</f>
        <v>38235.4</v>
      </c>
      <c r="CZ31" s="57">
        <f>'BAR BB| Open rates'!CZ31*0.87*0.9+25</f>
        <v>38235.4</v>
      </c>
      <c r="DA31" s="57">
        <f>'BAR BB| Open rates'!DA31*0.87*0.9+25</f>
        <v>38235.4</v>
      </c>
      <c r="DB31" s="57">
        <f>'BAR BB| Open rates'!DB31*0.87*0.9+25</f>
        <v>38235.4</v>
      </c>
      <c r="DC31" s="57">
        <f>'BAR BB| Open rates'!DC31*0.87*0.9+25</f>
        <v>39801.4</v>
      </c>
      <c r="DD31" s="57">
        <f>'BAR BB| Open rates'!DD31*0.87*0.9+25</f>
        <v>39801.4</v>
      </c>
      <c r="DE31" s="57">
        <f>'BAR BB| Open rates'!DE31*0.87*0.9+25</f>
        <v>38235.4</v>
      </c>
      <c r="DF31" s="57">
        <f>'BAR BB| Open rates'!DF31*0.87*0.9+25</f>
        <v>38235.4</v>
      </c>
      <c r="DG31" s="57">
        <f>'BAR BB| Open rates'!DG31*0.87*0.9+25</f>
        <v>38235.4</v>
      </c>
      <c r="DH31" s="57">
        <f>'BAR BB| Open rates'!DH31*0.87*0.9+25</f>
        <v>38235.4</v>
      </c>
      <c r="DI31" s="57">
        <f>'BAR BB| Open rates'!DI31*0.87*0.9+25</f>
        <v>38235.4</v>
      </c>
      <c r="DJ31" s="57">
        <f>'BAR BB| Open rates'!DJ31*0.87*0.9+25</f>
        <v>39801.4</v>
      </c>
      <c r="DK31" s="57">
        <f>'BAR BB| Open rates'!DK31*0.87*0.9+25</f>
        <v>39801.4</v>
      </c>
      <c r="DL31" s="57">
        <f>'BAR BB| Open rates'!DL31*0.87*0.9+25</f>
        <v>38235.4</v>
      </c>
      <c r="DM31" s="57">
        <f>'BAR BB| Open rates'!DM31*0.87*0.9+25</f>
        <v>38235.4</v>
      </c>
      <c r="DN31" s="57">
        <f>'BAR BB| Open rates'!DN31*0.87*0.9+25</f>
        <v>38235.4</v>
      </c>
      <c r="DO31" s="57">
        <f>'BAR BB| Open rates'!DO31*0.87*0.9+25</f>
        <v>38235.4</v>
      </c>
      <c r="DP31" s="57">
        <f>'BAR BB| Open rates'!DP31*0.87*0.9+25</f>
        <v>38235.4</v>
      </c>
      <c r="DQ31" s="57">
        <f>'BAR BB| Open rates'!DQ31*0.87*0.9+25</f>
        <v>39801.4</v>
      </c>
      <c r="DR31" s="57">
        <f>'BAR BB| Open rates'!DR31*0.87*0.9+25</f>
        <v>39801.4</v>
      </c>
      <c r="DS31" s="57">
        <f>'BAR BB| Open rates'!DS31*0.87*0.9+25</f>
        <v>38235.4</v>
      </c>
      <c r="DT31" s="57">
        <f>'BAR BB| Open rates'!DT31*0.87*0.9+25</f>
        <v>38235.4</v>
      </c>
      <c r="DU31" s="57">
        <f>'BAR BB| Open rates'!DU31*0.87*0.9+25</f>
        <v>38235.4</v>
      </c>
      <c r="DV31" s="57">
        <f>'BAR BB| Open rates'!DV31*0.87*0.9+25</f>
        <v>38235.4</v>
      </c>
      <c r="DW31" s="57">
        <f>'BAR BB| Open rates'!DW31*0.87*0.9+25</f>
        <v>38235.4</v>
      </c>
      <c r="DX31" s="57">
        <f>'BAR BB| Open rates'!DX31*0.87*0.9+25</f>
        <v>39801.4</v>
      </c>
      <c r="DY31" s="57">
        <f>'BAR BB| Open rates'!DY31*0.87*0.9+25</f>
        <v>39801.4</v>
      </c>
      <c r="DZ31" s="57">
        <f>'BAR BB| Open rates'!DZ31*0.87*0.9+25</f>
        <v>41132.5</v>
      </c>
      <c r="EA31" s="57">
        <f>'BAR BB| Open rates'!EA31*0.87*0.9+25</f>
        <v>41132.5</v>
      </c>
      <c r="EB31" s="57">
        <f>'BAR BB| Open rates'!EB31*0.87*0.9+25</f>
        <v>41132.5</v>
      </c>
      <c r="EC31" s="57">
        <f>'BAR BB| Open rates'!EC31*0.87*0.9+25</f>
        <v>42855.1</v>
      </c>
      <c r="ED31" s="57">
        <f>'BAR BB| Open rates'!ED31*0.87*0.9+25</f>
        <v>42855.1</v>
      </c>
      <c r="EE31" s="57">
        <f>'BAR BB| Open rates'!EE31*0.87*0.9+25</f>
        <v>42855.1</v>
      </c>
      <c r="EF31" s="57">
        <f>'BAR BB| Open rates'!EF31*0.87*0.9+25</f>
        <v>42855.1</v>
      </c>
      <c r="EG31" s="57">
        <f>'BAR BB| Open rates'!EG31*0.87*0.9+25</f>
        <v>37452.400000000001</v>
      </c>
      <c r="EH31" s="57">
        <f>'BAR BB| Open rates'!EH31*0.87*0.9+25</f>
        <v>36669.4</v>
      </c>
      <c r="EI31" s="57">
        <f>'BAR BB| Open rates'!EI31*0.87*0.9+25</f>
        <v>36669.4</v>
      </c>
      <c r="EJ31" s="57">
        <f>'BAR BB| Open rates'!EJ31*0.87*0.9+25</f>
        <v>36669.4</v>
      </c>
      <c r="EK31" s="57">
        <f>'BAR BB| Open rates'!EK31*0.87*0.9+25</f>
        <v>36669.4</v>
      </c>
      <c r="EL31" s="57">
        <f>'BAR BB| Open rates'!EL31*0.87*0.9+25</f>
        <v>37452.400000000001</v>
      </c>
      <c r="EM31" s="57">
        <f>'BAR BB| Open rates'!EM31*0.87*0.9+25</f>
        <v>37452.400000000001</v>
      </c>
      <c r="EN31" s="57">
        <f>'BAR BB| Open rates'!EN31*0.87*0.9+25</f>
        <v>36669.4</v>
      </c>
      <c r="EO31" s="57">
        <f>'BAR BB| Open rates'!EO31*0.87*0.9+25</f>
        <v>36669.4</v>
      </c>
      <c r="EP31" s="57">
        <f>'BAR BB| Open rates'!EP31*0.87*0.9+25</f>
        <v>36669.4</v>
      </c>
      <c r="EQ31" s="57">
        <f>'BAR BB| Open rates'!EQ31*0.87*0.9+25</f>
        <v>36669.4</v>
      </c>
      <c r="ER31" s="57">
        <f>'BAR BB| Open rates'!ER31*0.87*0.9+25</f>
        <v>36669.4</v>
      </c>
      <c r="ES31" s="57">
        <f>'BAR BB| Open rates'!ES31*0.87*0.9+25</f>
        <v>37452.400000000001</v>
      </c>
      <c r="ET31" s="57">
        <f>'BAR BB| Open rates'!ET31*0.87*0.9+25</f>
        <v>37452.400000000001</v>
      </c>
      <c r="EU31" s="57">
        <f>'BAR BB| Open rates'!EU31*0.87*0.9+25</f>
        <v>36669.4</v>
      </c>
      <c r="EV31" s="57">
        <f>'BAR BB| Open rates'!EV31*0.87*0.9+25</f>
        <v>36669.4</v>
      </c>
      <c r="EW31" s="57">
        <f>'BAR BB| Open rates'!EW31*0.87*0.9+25</f>
        <v>36669.4</v>
      </c>
      <c r="EX31" s="57">
        <f>'BAR BB| Open rates'!EX31*0.87*0.9+25</f>
        <v>36669.4</v>
      </c>
      <c r="EY31" s="57">
        <f>'BAR BB| Open rates'!EY31*0.87*0.9+25</f>
        <v>36669.4</v>
      </c>
      <c r="EZ31" s="57">
        <f>'BAR BB| Open rates'!EZ31*0.87*0.9+25</f>
        <v>37452.400000000001</v>
      </c>
      <c r="FA31" s="57">
        <f>'BAR BB| Open rates'!FA31*0.87*0.9+25</f>
        <v>37452.400000000001</v>
      </c>
      <c r="FB31" s="57">
        <f>'BAR BB| Open rates'!FB31*0.87*0.9+25</f>
        <v>36669.4</v>
      </c>
      <c r="FC31" s="57">
        <f>'BAR BB| Open rates'!FC31*0.87*0.9+25</f>
        <v>36669.4</v>
      </c>
      <c r="FD31" s="57">
        <f>'BAR BB| Open rates'!FD31*0.87*0.9+25</f>
        <v>36669.4</v>
      </c>
      <c r="FE31" s="57">
        <f>'BAR BB| Open rates'!FE31*0.87*0.9+25</f>
        <v>36669.4</v>
      </c>
      <c r="FF31" s="57">
        <f>'BAR BB| Open rates'!FF31*0.87*0.9+25</f>
        <v>36669.4</v>
      </c>
      <c r="FG31" s="57">
        <f>'BAR BB| Open rates'!FG31*0.87*0.9+25</f>
        <v>37452.400000000001</v>
      </c>
      <c r="FH31" s="57">
        <f>'BAR BB| Open rates'!FH31*0.87*0.9+25</f>
        <v>37452.400000000001</v>
      </c>
      <c r="FI31" s="57">
        <f>'BAR BB| Open rates'!FI31*0.87*0.9+25</f>
        <v>36669.4</v>
      </c>
      <c r="FJ31" s="57">
        <f>'BAR BB| Open rates'!FJ31*0.87*0.9+25</f>
        <v>36669.4</v>
      </c>
      <c r="FK31" s="57">
        <f>'BAR BB| Open rates'!FK31*0.87*0.9+25</f>
        <v>36669.4</v>
      </c>
      <c r="FL31" s="57">
        <f>'BAR BB| Open rates'!FL31*0.87*0.9+25</f>
        <v>36669.4</v>
      </c>
      <c r="FM31" s="57">
        <f>'BAR BB| Open rates'!FM31*0.87*0.9+25</f>
        <v>36669.4</v>
      </c>
      <c r="FN31" s="57">
        <f>'BAR BB| Open rates'!FN31*0.87*0.9+25</f>
        <v>37452.400000000001</v>
      </c>
      <c r="FO31" s="57">
        <f>'BAR BB| Open rates'!FO31*0.87*0.9+25</f>
        <v>37452.400000000001</v>
      </c>
      <c r="FP31" s="57">
        <f>'BAR BB| Open rates'!FP31*0.87*0.9+25</f>
        <v>36669.4</v>
      </c>
      <c r="FQ31" s="57">
        <f>'BAR BB| Open rates'!FQ31*0.87*0.9+25</f>
        <v>36669.4</v>
      </c>
      <c r="FR31" s="57">
        <f>'BAR BB| Open rates'!FR31*0.87*0.9+25</f>
        <v>36669.4</v>
      </c>
      <c r="FS31" s="57">
        <f>'BAR BB| Open rates'!FS31*0.87*0.9+25</f>
        <v>36669.4</v>
      </c>
      <c r="FT31" s="57">
        <f>'BAR BB| Open rates'!FT31*0.87*0.9+25</f>
        <v>36669.4</v>
      </c>
      <c r="FU31" s="57">
        <f>'BAR BB| Open rates'!FU31*0.87*0.9+25</f>
        <v>37452.400000000001</v>
      </c>
      <c r="FV31" s="57">
        <f>'BAR BB| Open rates'!FV31*0.87*0.9+25</f>
        <v>37452.400000000001</v>
      </c>
      <c r="FW31" s="57">
        <f>'BAR BB| Open rates'!FW31*0.87*0.9+25</f>
        <v>40349.5</v>
      </c>
      <c r="FX31" s="57">
        <f>'BAR BB| Open rates'!FX31*0.87*0.9+25</f>
        <v>40349.5</v>
      </c>
      <c r="FY31" s="57">
        <f>'BAR BB| Open rates'!FY31*0.87*0.9+25</f>
        <v>40349.5</v>
      </c>
      <c r="FZ31" s="57">
        <f>'BAR BB| Open rates'!FZ31*0.87*0.9+25</f>
        <v>40349.5</v>
      </c>
      <c r="GA31" s="57">
        <f>'BAR BB| Open rates'!GA31*0.87*0.9+25</f>
        <v>40349.5</v>
      </c>
      <c r="GB31" s="57">
        <f>'BAR BB| Open rates'!GB31*0.87*0.9+25</f>
        <v>42072.1</v>
      </c>
      <c r="GC31" s="57">
        <f>'BAR BB| Open rates'!GC31*0.87*0.9+25</f>
        <v>42072.1</v>
      </c>
      <c r="GD31" s="57">
        <f>'BAR BB| Open rates'!GD31*0.87*0.9+25</f>
        <v>42072.1</v>
      </c>
      <c r="GE31" s="57">
        <f>'BAR BB| Open rates'!GE31*0.87*0.9+25</f>
        <v>42072.1</v>
      </c>
    </row>
    <row r="32" spans="1:187" s="36" customFormat="1" ht="12" customHeight="1" x14ac:dyDescent="0.2">
      <c r="A32" s="236" t="s">
        <v>182</v>
      </c>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row>
    <row r="33" spans="1:187" s="36" customFormat="1" ht="12" customHeight="1" x14ac:dyDescent="0.2">
      <c r="A33" s="237">
        <v>1</v>
      </c>
      <c r="B33" s="57">
        <f>'BAR BB| Open rates'!B33*0.87*0.9+25</f>
        <v>59924.5</v>
      </c>
      <c r="C33" s="57">
        <f>'BAR BB| Open rates'!C33*0.87*0.9+25</f>
        <v>59924.5</v>
      </c>
      <c r="D33" s="57">
        <f>'BAR BB| Open rates'!D33*0.87*0.9+25</f>
        <v>57810.400000000001</v>
      </c>
      <c r="E33" s="57">
        <f>'BAR BB| Open rates'!E33*0.87*0.9+25</f>
        <v>57810.400000000001</v>
      </c>
      <c r="F33" s="57">
        <f>'BAR BB| Open rates'!F33*0.87*0.9+25</f>
        <v>56087.8</v>
      </c>
      <c r="G33" s="57">
        <f>'BAR BB| Open rates'!G33*0.87*0.9+25</f>
        <v>57810.400000000001</v>
      </c>
      <c r="H33" s="57">
        <f>'BAR BB| Open rates'!H33*0.87*0.9+25</f>
        <v>57810.400000000001</v>
      </c>
      <c r="I33" s="57">
        <f>'BAR BB| Open rates'!I33*0.87*0.9+25</f>
        <v>59376.4</v>
      </c>
      <c r="J33" s="57">
        <f>'BAR BB| Open rates'!J33*0.87*0.9+25</f>
        <v>59376.4</v>
      </c>
      <c r="K33" s="57">
        <f>'BAR BB| Open rates'!K33*0.87*0.9+25</f>
        <v>57810.400000000001</v>
      </c>
      <c r="L33" s="57">
        <f>'BAR BB| Open rates'!L33*0.87*0.9+25</f>
        <v>57810.400000000001</v>
      </c>
      <c r="M33" s="57">
        <f>'BAR BB| Open rates'!M33*0.87*0.9+25</f>
        <v>57810.400000000001</v>
      </c>
      <c r="N33" s="57">
        <f>'BAR BB| Open rates'!N33*0.87*0.9+25</f>
        <v>57810.400000000001</v>
      </c>
      <c r="O33" s="57">
        <f>'BAR BB| Open rates'!O33*0.87*0.9+25</f>
        <v>57810.400000000001</v>
      </c>
      <c r="P33" s="57">
        <f>'BAR BB| Open rates'!P33*0.87*0.9+25</f>
        <v>59376.4</v>
      </c>
      <c r="Q33" s="57">
        <f>'BAR BB| Open rates'!Q33*0.87*0.9+25</f>
        <v>59376.4</v>
      </c>
      <c r="R33" s="57">
        <f>'BAR BB| Open rates'!R33*0.87*0.9+25</f>
        <v>59376.4</v>
      </c>
      <c r="S33" s="57">
        <f>'BAR BB| Open rates'!S33*0.87*0.9+25</f>
        <v>59376.4</v>
      </c>
      <c r="T33" s="57">
        <f>'BAR BB| Open rates'!T33*0.87*0.9+25</f>
        <v>59376.4</v>
      </c>
      <c r="U33" s="57">
        <f>'BAR BB| Open rates'!U33*0.87*0.9+25</f>
        <v>59376.4</v>
      </c>
      <c r="V33" s="57">
        <f>'BAR BB| Open rates'!V33*0.87*0.9+25</f>
        <v>59376.4</v>
      </c>
      <c r="W33" s="57">
        <f>'BAR BB| Open rates'!W33*0.87*0.9+25</f>
        <v>60942.400000000001</v>
      </c>
      <c r="X33" s="57">
        <f>'BAR BB| Open rates'!X33*0.87*0.9+25</f>
        <v>60942.400000000001</v>
      </c>
      <c r="Y33" s="57">
        <f>'BAR BB| Open rates'!Y33*0.87*0.9+25</f>
        <v>59376.4</v>
      </c>
      <c r="Z33" s="57">
        <f>'BAR BB| Open rates'!Z33*0.87*0.9+25</f>
        <v>59376.4</v>
      </c>
      <c r="AA33" s="57">
        <f>'BAR BB| Open rates'!AA33*0.87*0.9+25</f>
        <v>59376.4</v>
      </c>
      <c r="AB33" s="57">
        <f>'BAR BB| Open rates'!AB33*0.87*0.9+25</f>
        <v>59376.4</v>
      </c>
      <c r="AC33" s="57">
        <f>'BAR BB| Open rates'!AC33*0.87*0.9+25</f>
        <v>59376.4</v>
      </c>
      <c r="AD33" s="57">
        <f>'BAR BB| Open rates'!AD33*0.87*0.9+25</f>
        <v>60942.400000000001</v>
      </c>
      <c r="AE33" s="57">
        <f>'BAR BB| Open rates'!AE33*0.87*0.9+25</f>
        <v>60942.400000000001</v>
      </c>
      <c r="AF33" s="57">
        <f>'BAR BB| Open rates'!AF33*0.87*0.9+25</f>
        <v>59376.4</v>
      </c>
      <c r="AG33" s="57">
        <f>'BAR BB| Open rates'!AG33*0.87*0.9+25</f>
        <v>59376.4</v>
      </c>
      <c r="AH33" s="57">
        <f>'BAR BB| Open rates'!AH33*0.87*0.9+25</f>
        <v>59376.4</v>
      </c>
      <c r="AI33" s="57">
        <f>'BAR BB| Open rates'!AI33*0.87*0.9+25</f>
        <v>59376.4</v>
      </c>
      <c r="AJ33" s="57">
        <f>'BAR BB| Open rates'!AJ33*0.87*0.9+25</f>
        <v>59376.4</v>
      </c>
      <c r="AK33" s="57">
        <f>'BAR BB| Open rates'!AK33*0.87*0.9+25</f>
        <v>60942.400000000001</v>
      </c>
      <c r="AL33" s="57">
        <f>'BAR BB| Open rates'!AL33*0.87*0.9+25</f>
        <v>60942.400000000001</v>
      </c>
      <c r="AM33" s="57">
        <f>'BAR BB| Open rates'!AM33*0.87*0.9+25</f>
        <v>59376.4</v>
      </c>
      <c r="AN33" s="57">
        <f>'BAR BB| Open rates'!AN33*0.87*0.9+25</f>
        <v>59376.4</v>
      </c>
      <c r="AO33" s="57">
        <f>'BAR BB| Open rates'!AO33*0.87*0.9+25</f>
        <v>59376.4</v>
      </c>
      <c r="AP33" s="57">
        <f>'BAR BB| Open rates'!AP33*0.87*0.9+25</f>
        <v>59376.4</v>
      </c>
      <c r="AQ33" s="57">
        <f>'BAR BB| Open rates'!AQ33*0.87*0.9+25</f>
        <v>59376.4</v>
      </c>
      <c r="AR33" s="57">
        <f>'BAR BB| Open rates'!AR33*0.87*0.9+25</f>
        <v>60942.400000000001</v>
      </c>
      <c r="AS33" s="57">
        <f>'BAR BB| Open rates'!AS33*0.87*0.9+25</f>
        <v>60942.400000000001</v>
      </c>
      <c r="AT33" s="57">
        <f>'BAR BB| Open rates'!AT33*0.87*0.9+25</f>
        <v>59376.4</v>
      </c>
      <c r="AU33" s="57">
        <f>'BAR BB| Open rates'!AU33*0.87*0.9+25</f>
        <v>59376.4</v>
      </c>
      <c r="AV33" s="57">
        <f>'BAR BB| Open rates'!AV33*0.87*0.9+25</f>
        <v>59376.4</v>
      </c>
      <c r="AW33" s="57">
        <f>'BAR BB| Open rates'!AW33*0.87*0.9+25</f>
        <v>59376.4</v>
      </c>
      <c r="AX33" s="57">
        <f>'BAR BB| Open rates'!AX33*0.87*0.9+25</f>
        <v>59376.4</v>
      </c>
      <c r="AY33" s="57">
        <f>'BAR BB| Open rates'!AY33*0.87*0.9+25</f>
        <v>60942.400000000001</v>
      </c>
      <c r="AZ33" s="57">
        <f>'BAR BB| Open rates'!AZ33*0.87*0.9+25</f>
        <v>60942.400000000001</v>
      </c>
      <c r="BA33" s="57">
        <f>'BAR BB| Open rates'!BA33*0.87*0.9+25</f>
        <v>59376.4</v>
      </c>
      <c r="BB33" s="57">
        <f>'BAR BB| Open rates'!BB33*0.87*0.9+25</f>
        <v>59376.4</v>
      </c>
      <c r="BC33" s="57">
        <f>'BAR BB| Open rates'!BC33*0.87*0.9+25</f>
        <v>59376.4</v>
      </c>
      <c r="BD33" s="57">
        <f>'BAR BB| Open rates'!BD33*0.87*0.9+25</f>
        <v>59376.4</v>
      </c>
      <c r="BE33" s="57">
        <f>'BAR BB| Open rates'!BE33*0.87*0.9+25</f>
        <v>59376.4</v>
      </c>
      <c r="BF33" s="57">
        <f>'BAR BB| Open rates'!BF33*0.87*0.9+25</f>
        <v>60942.400000000001</v>
      </c>
      <c r="BG33" s="57">
        <f>'BAR BB| Open rates'!BG33*0.87*0.9+25</f>
        <v>60942.400000000001</v>
      </c>
      <c r="BH33" s="57">
        <f>'BAR BB| Open rates'!BH33*0.87*0.9+25</f>
        <v>56870.8</v>
      </c>
      <c r="BI33" s="57">
        <f>'BAR BB| Open rates'!BI33*0.87*0.9+25</f>
        <v>56870.8</v>
      </c>
      <c r="BJ33" s="57">
        <f>'BAR BB| Open rates'!BJ33*0.87*0.9+25</f>
        <v>56870.8</v>
      </c>
      <c r="BK33" s="57">
        <f>'BAR BB| Open rates'!BK33*0.87*0.9+25</f>
        <v>56870.8</v>
      </c>
      <c r="BL33" s="57">
        <f>'BAR BB| Open rates'!BL33*0.87*0.9+25</f>
        <v>56870.8</v>
      </c>
      <c r="BM33" s="57">
        <f>'BAR BB| Open rates'!BM33*0.87*0.9+25</f>
        <v>57810.400000000001</v>
      </c>
      <c r="BN33" s="57">
        <f>'BAR BB| Open rates'!BN33*0.87*0.9+25</f>
        <v>57810.400000000001</v>
      </c>
      <c r="BO33" s="57">
        <f>'BAR BB| Open rates'!BO33*0.87*0.9+25</f>
        <v>56087.8</v>
      </c>
      <c r="BP33" s="57">
        <f>'BAR BB| Open rates'!BP33*0.87*0.9+25</f>
        <v>56087.8</v>
      </c>
      <c r="BQ33" s="57">
        <f>'BAR BB| Open rates'!BQ33*0.87*0.9+25</f>
        <v>42855.1</v>
      </c>
      <c r="BR33" s="57">
        <f>'BAR BB| Open rates'!BR33*0.87*0.9+25</f>
        <v>42855.1</v>
      </c>
      <c r="BS33" s="57">
        <f>'BAR BB| Open rates'!BS33*0.87*0.9+25</f>
        <v>42855.1</v>
      </c>
      <c r="BT33" s="57">
        <f>'BAR BB| Open rates'!BT33*0.87*0.9+25</f>
        <v>42855.1</v>
      </c>
      <c r="BU33" s="57">
        <f>'BAR BB| Open rates'!BU33*0.87*0.9+25</f>
        <v>42855.1</v>
      </c>
      <c r="BV33" s="57">
        <f>'BAR BB| Open rates'!BV33*0.87*0.9+25</f>
        <v>41132.5</v>
      </c>
      <c r="BW33" s="57">
        <f>'BAR BB| Open rates'!BW33*0.87*0.9+25</f>
        <v>41132.5</v>
      </c>
      <c r="BX33" s="57">
        <f>'BAR BB| Open rates'!BX33*0.87*0.9+25</f>
        <v>41132.5</v>
      </c>
      <c r="BY33" s="57">
        <f>'BAR BB| Open rates'!BY33*0.87*0.9+25</f>
        <v>41132.5</v>
      </c>
      <c r="BZ33" s="57">
        <f>'BAR BB| Open rates'!BZ33*0.87*0.9+25</f>
        <v>41132.5</v>
      </c>
      <c r="CA33" s="57">
        <f>'BAR BB| Open rates'!CA33*0.87*0.9+25</f>
        <v>42855.1</v>
      </c>
      <c r="CB33" s="57">
        <f>'BAR BB| Open rates'!CB33*0.87*0.9+25</f>
        <v>42855.1</v>
      </c>
      <c r="CC33" s="57">
        <f>'BAR BB| Open rates'!CC33*0.87*0.9+25</f>
        <v>41132.5</v>
      </c>
      <c r="CD33" s="57">
        <f>'BAR BB| Open rates'!CD33*0.87*0.9+25</f>
        <v>41132.5</v>
      </c>
      <c r="CE33" s="57">
        <f>'BAR BB| Open rates'!CE33*0.87*0.9+25</f>
        <v>41132.5</v>
      </c>
      <c r="CF33" s="57">
        <f>'BAR BB| Open rates'!CF33*0.87*0.9+25</f>
        <v>41132.5</v>
      </c>
      <c r="CG33" s="57">
        <f>'BAR BB| Open rates'!CG33*0.87*0.9+25</f>
        <v>41132.5</v>
      </c>
      <c r="CH33" s="57">
        <f>'BAR BB| Open rates'!CH33*0.87*0.9+25</f>
        <v>42855.1</v>
      </c>
      <c r="CI33" s="57">
        <f>'BAR BB| Open rates'!CI33*0.87*0.9+25</f>
        <v>42855.1</v>
      </c>
      <c r="CJ33" s="57">
        <f>'BAR BB| Open rates'!CJ33*0.87*0.9+25</f>
        <v>41132.5</v>
      </c>
      <c r="CK33" s="57">
        <f>'BAR BB| Open rates'!CK33*0.87*0.9+25</f>
        <v>41132.5</v>
      </c>
      <c r="CL33" s="57">
        <f>'BAR BB| Open rates'!CL33*0.87*0.9+25</f>
        <v>41132.5</v>
      </c>
      <c r="CM33" s="57">
        <f>'BAR BB| Open rates'!CM33*0.87*0.9+25</f>
        <v>41132.5</v>
      </c>
      <c r="CN33" s="57">
        <f>'BAR BB| Open rates'!CN33*0.87*0.9+25</f>
        <v>41132.5</v>
      </c>
      <c r="CO33" s="57">
        <f>'BAR BB| Open rates'!CO33*0.87*0.9+25</f>
        <v>42855.1</v>
      </c>
      <c r="CP33" s="57">
        <f>'BAR BB| Open rates'!CP33*0.87*0.9+25</f>
        <v>42855.1</v>
      </c>
      <c r="CQ33" s="57">
        <f>'BAR BB| Open rates'!CQ33*0.87*0.9+25</f>
        <v>41132.5</v>
      </c>
      <c r="CR33" s="57">
        <f>'BAR BB| Open rates'!CR33*0.87*0.9+25</f>
        <v>41132.5</v>
      </c>
      <c r="CS33" s="57">
        <f>'BAR BB| Open rates'!CS33*0.87*0.9+25</f>
        <v>41132.5</v>
      </c>
      <c r="CT33" s="57">
        <f>'BAR BB| Open rates'!CT33*0.87*0.9+25</f>
        <v>41132.5</v>
      </c>
      <c r="CU33" s="57">
        <f>'BAR BB| Open rates'!CU33*0.87*0.9+25</f>
        <v>39801.4</v>
      </c>
      <c r="CV33" s="57">
        <f>'BAR BB| Open rates'!CV33*0.87*0.9+25</f>
        <v>39801.4</v>
      </c>
      <c r="CW33" s="57">
        <f>'BAR BB| Open rates'!CW33*0.87*0.9+25</f>
        <v>39801.4</v>
      </c>
      <c r="CX33" s="57">
        <f>'BAR BB| Open rates'!CX33*0.87*0.9+25</f>
        <v>38235.4</v>
      </c>
      <c r="CY33" s="57">
        <f>'BAR BB| Open rates'!CY33*0.87*0.9+25</f>
        <v>38235.4</v>
      </c>
      <c r="CZ33" s="57">
        <f>'BAR BB| Open rates'!CZ33*0.87*0.9+25</f>
        <v>38235.4</v>
      </c>
      <c r="DA33" s="57">
        <f>'BAR BB| Open rates'!DA33*0.87*0.9+25</f>
        <v>38235.4</v>
      </c>
      <c r="DB33" s="57">
        <f>'BAR BB| Open rates'!DB33*0.87*0.9+25</f>
        <v>38235.4</v>
      </c>
      <c r="DC33" s="57">
        <f>'BAR BB| Open rates'!DC33*0.87*0.9+25</f>
        <v>39801.4</v>
      </c>
      <c r="DD33" s="57">
        <f>'BAR BB| Open rates'!DD33*0.87*0.9+25</f>
        <v>39801.4</v>
      </c>
      <c r="DE33" s="57">
        <f>'BAR BB| Open rates'!DE33*0.87*0.9+25</f>
        <v>38235.4</v>
      </c>
      <c r="DF33" s="57">
        <f>'BAR BB| Open rates'!DF33*0.87*0.9+25</f>
        <v>38235.4</v>
      </c>
      <c r="DG33" s="57">
        <f>'BAR BB| Open rates'!DG33*0.87*0.9+25</f>
        <v>38235.4</v>
      </c>
      <c r="DH33" s="57">
        <f>'BAR BB| Open rates'!DH33*0.87*0.9+25</f>
        <v>38235.4</v>
      </c>
      <c r="DI33" s="57">
        <f>'BAR BB| Open rates'!DI33*0.87*0.9+25</f>
        <v>38235.4</v>
      </c>
      <c r="DJ33" s="57">
        <f>'BAR BB| Open rates'!DJ33*0.87*0.9+25</f>
        <v>39801.4</v>
      </c>
      <c r="DK33" s="57">
        <f>'BAR BB| Open rates'!DK33*0.87*0.9+25</f>
        <v>39801.4</v>
      </c>
      <c r="DL33" s="57">
        <f>'BAR BB| Open rates'!DL33*0.87*0.9+25</f>
        <v>38235.4</v>
      </c>
      <c r="DM33" s="57">
        <f>'BAR BB| Open rates'!DM33*0.87*0.9+25</f>
        <v>38235.4</v>
      </c>
      <c r="DN33" s="57">
        <f>'BAR BB| Open rates'!DN33*0.87*0.9+25</f>
        <v>38235.4</v>
      </c>
      <c r="DO33" s="57">
        <f>'BAR BB| Open rates'!DO33*0.87*0.9+25</f>
        <v>38235.4</v>
      </c>
      <c r="DP33" s="57">
        <f>'BAR BB| Open rates'!DP33*0.87*0.9+25</f>
        <v>38235.4</v>
      </c>
      <c r="DQ33" s="57">
        <f>'BAR BB| Open rates'!DQ33*0.87*0.9+25</f>
        <v>39801.4</v>
      </c>
      <c r="DR33" s="57">
        <f>'BAR BB| Open rates'!DR33*0.87*0.9+25</f>
        <v>39801.4</v>
      </c>
      <c r="DS33" s="57">
        <f>'BAR BB| Open rates'!DS33*0.87*0.9+25</f>
        <v>38235.4</v>
      </c>
      <c r="DT33" s="57">
        <f>'BAR BB| Open rates'!DT33*0.87*0.9+25</f>
        <v>38235.4</v>
      </c>
      <c r="DU33" s="57">
        <f>'BAR BB| Open rates'!DU33*0.87*0.9+25</f>
        <v>38235.4</v>
      </c>
      <c r="DV33" s="57">
        <f>'BAR BB| Open rates'!DV33*0.87*0.9+25</f>
        <v>38235.4</v>
      </c>
      <c r="DW33" s="57">
        <f>'BAR BB| Open rates'!DW33*0.87*0.9+25</f>
        <v>38235.4</v>
      </c>
      <c r="DX33" s="57">
        <f>'BAR BB| Open rates'!DX33*0.87*0.9+25</f>
        <v>39801.4</v>
      </c>
      <c r="DY33" s="57">
        <f>'BAR BB| Open rates'!DY33*0.87*0.9+25</f>
        <v>39801.4</v>
      </c>
      <c r="DZ33" s="57">
        <f>'BAR BB| Open rates'!DZ33*0.87*0.9+25</f>
        <v>41132.5</v>
      </c>
      <c r="EA33" s="57">
        <f>'BAR BB| Open rates'!EA33*0.87*0.9+25</f>
        <v>41132.5</v>
      </c>
      <c r="EB33" s="57">
        <f>'BAR BB| Open rates'!EB33*0.87*0.9+25</f>
        <v>41132.5</v>
      </c>
      <c r="EC33" s="57">
        <f>'BAR BB| Open rates'!EC33*0.87*0.9+25</f>
        <v>42855.1</v>
      </c>
      <c r="ED33" s="57">
        <f>'BAR BB| Open rates'!ED33*0.87*0.9+25</f>
        <v>42855.1</v>
      </c>
      <c r="EE33" s="57">
        <f>'BAR BB| Open rates'!EE33*0.87*0.9+25</f>
        <v>42855.1</v>
      </c>
      <c r="EF33" s="57">
        <f>'BAR BB| Open rates'!EF33*0.87*0.9+25</f>
        <v>42855.1</v>
      </c>
      <c r="EG33" s="57">
        <f>'BAR BB| Open rates'!EG33*0.87*0.9+25</f>
        <v>37452.400000000001</v>
      </c>
      <c r="EH33" s="57">
        <f>'BAR BB| Open rates'!EH33*0.87*0.9+25</f>
        <v>33537.4</v>
      </c>
      <c r="EI33" s="57">
        <f>'BAR BB| Open rates'!EI33*0.87*0.9+25</f>
        <v>33537.4</v>
      </c>
      <c r="EJ33" s="57">
        <f>'BAR BB| Open rates'!EJ33*0.87*0.9+25</f>
        <v>33537.4</v>
      </c>
      <c r="EK33" s="57">
        <f>'BAR BB| Open rates'!EK33*0.87*0.9+25</f>
        <v>33537.4</v>
      </c>
      <c r="EL33" s="57">
        <f>'BAR BB| Open rates'!EL33*0.87*0.9+25</f>
        <v>34320.400000000001</v>
      </c>
      <c r="EM33" s="57">
        <f>'BAR BB| Open rates'!EM33*0.87*0.9+25</f>
        <v>34320.400000000001</v>
      </c>
      <c r="EN33" s="57">
        <f>'BAR BB| Open rates'!EN33*0.87*0.9+25</f>
        <v>33537.4</v>
      </c>
      <c r="EO33" s="57">
        <f>'BAR BB| Open rates'!EO33*0.87*0.9+25</f>
        <v>33537.4</v>
      </c>
      <c r="EP33" s="57">
        <f>'BAR BB| Open rates'!EP33*0.87*0.9+25</f>
        <v>33537.4</v>
      </c>
      <c r="EQ33" s="57">
        <f>'BAR BB| Open rates'!EQ33*0.87*0.9+25</f>
        <v>33537.4</v>
      </c>
      <c r="ER33" s="57">
        <f>'BAR BB| Open rates'!ER33*0.87*0.9+25</f>
        <v>33537.4</v>
      </c>
      <c r="ES33" s="57">
        <f>'BAR BB| Open rates'!ES33*0.87*0.9+25</f>
        <v>34320.400000000001</v>
      </c>
      <c r="ET33" s="57">
        <f>'BAR BB| Open rates'!ET33*0.87*0.9+25</f>
        <v>34320.400000000001</v>
      </c>
      <c r="EU33" s="57">
        <f>'BAR BB| Open rates'!EU33*0.87*0.9+25</f>
        <v>33537.4</v>
      </c>
      <c r="EV33" s="57">
        <f>'BAR BB| Open rates'!EV33*0.87*0.9+25</f>
        <v>33537.4</v>
      </c>
      <c r="EW33" s="57">
        <f>'BAR BB| Open rates'!EW33*0.87*0.9+25</f>
        <v>33537.4</v>
      </c>
      <c r="EX33" s="57">
        <f>'BAR BB| Open rates'!EX33*0.87*0.9+25</f>
        <v>33537.4</v>
      </c>
      <c r="EY33" s="57">
        <f>'BAR BB| Open rates'!EY33*0.87*0.9+25</f>
        <v>33537.4</v>
      </c>
      <c r="EZ33" s="57">
        <f>'BAR BB| Open rates'!EZ33*0.87*0.9+25</f>
        <v>34320.400000000001</v>
      </c>
      <c r="FA33" s="57">
        <f>'BAR BB| Open rates'!FA33*0.87*0.9+25</f>
        <v>34320.400000000001</v>
      </c>
      <c r="FB33" s="57">
        <f>'BAR BB| Open rates'!FB33*0.87*0.9+25</f>
        <v>33537.4</v>
      </c>
      <c r="FC33" s="57">
        <f>'BAR BB| Open rates'!FC33*0.87*0.9+25</f>
        <v>33537.4</v>
      </c>
      <c r="FD33" s="57">
        <f>'BAR BB| Open rates'!FD33*0.87*0.9+25</f>
        <v>33537.4</v>
      </c>
      <c r="FE33" s="57">
        <f>'BAR BB| Open rates'!FE33*0.87*0.9+25</f>
        <v>33537.4</v>
      </c>
      <c r="FF33" s="57">
        <f>'BAR BB| Open rates'!FF33*0.87*0.9+25</f>
        <v>33537.4</v>
      </c>
      <c r="FG33" s="57">
        <f>'BAR BB| Open rates'!FG33*0.87*0.9+25</f>
        <v>34320.400000000001</v>
      </c>
      <c r="FH33" s="57">
        <f>'BAR BB| Open rates'!FH33*0.87*0.9+25</f>
        <v>34320.400000000001</v>
      </c>
      <c r="FI33" s="57">
        <f>'BAR BB| Open rates'!FI33*0.87*0.9+25</f>
        <v>33537.4</v>
      </c>
      <c r="FJ33" s="57">
        <f>'BAR BB| Open rates'!FJ33*0.87*0.9+25</f>
        <v>33537.4</v>
      </c>
      <c r="FK33" s="57">
        <f>'BAR BB| Open rates'!FK33*0.87*0.9+25</f>
        <v>33537.4</v>
      </c>
      <c r="FL33" s="57">
        <f>'BAR BB| Open rates'!FL33*0.87*0.9+25</f>
        <v>33537.4</v>
      </c>
      <c r="FM33" s="57">
        <f>'BAR BB| Open rates'!FM33*0.87*0.9+25</f>
        <v>33537.4</v>
      </c>
      <c r="FN33" s="57">
        <f>'BAR BB| Open rates'!FN33*0.87*0.9+25</f>
        <v>34320.400000000001</v>
      </c>
      <c r="FO33" s="57">
        <f>'BAR BB| Open rates'!FO33*0.87*0.9+25</f>
        <v>34320.400000000001</v>
      </c>
      <c r="FP33" s="57">
        <f>'BAR BB| Open rates'!FP33*0.87*0.9+25</f>
        <v>33537.4</v>
      </c>
      <c r="FQ33" s="57">
        <f>'BAR BB| Open rates'!FQ33*0.87*0.9+25</f>
        <v>33537.4</v>
      </c>
      <c r="FR33" s="57">
        <f>'BAR BB| Open rates'!FR33*0.87*0.9+25</f>
        <v>33537.4</v>
      </c>
      <c r="FS33" s="57">
        <f>'BAR BB| Open rates'!FS33*0.87*0.9+25</f>
        <v>33537.4</v>
      </c>
      <c r="FT33" s="57">
        <f>'BAR BB| Open rates'!FT33*0.87*0.9+25</f>
        <v>33537.4</v>
      </c>
      <c r="FU33" s="57">
        <f>'BAR BB| Open rates'!FU33*0.87*0.9+25</f>
        <v>34320.400000000001</v>
      </c>
      <c r="FV33" s="57">
        <f>'BAR BB| Open rates'!FV33*0.87*0.9+25</f>
        <v>34320.400000000001</v>
      </c>
      <c r="FW33" s="57">
        <f>'BAR BB| Open rates'!FW33*0.87*0.9+25</f>
        <v>37217.5</v>
      </c>
      <c r="FX33" s="57">
        <f>'BAR BB| Open rates'!FX33*0.87*0.9+25</f>
        <v>37217.5</v>
      </c>
      <c r="FY33" s="57">
        <f>'BAR BB| Open rates'!FY33*0.87*0.9+25</f>
        <v>37217.5</v>
      </c>
      <c r="FZ33" s="57">
        <f>'BAR BB| Open rates'!FZ33*0.87*0.9+25</f>
        <v>37217.5</v>
      </c>
      <c r="GA33" s="57">
        <f>'BAR BB| Open rates'!GA33*0.87*0.9+25</f>
        <v>37217.5</v>
      </c>
      <c r="GB33" s="57">
        <f>'BAR BB| Open rates'!GB33*0.87*0.9+25</f>
        <v>38940.1</v>
      </c>
      <c r="GC33" s="57">
        <f>'BAR BB| Open rates'!GC33*0.87*0.9+25</f>
        <v>38940.1</v>
      </c>
      <c r="GD33" s="57">
        <f>'BAR BB| Open rates'!GD33*0.87*0.9+25</f>
        <v>38940.1</v>
      </c>
      <c r="GE33" s="57">
        <f>'BAR BB| Open rates'!GE33*0.87*0.9+25</f>
        <v>38940.1</v>
      </c>
    </row>
    <row r="34" spans="1:187" s="36" customFormat="1" ht="12" customHeight="1" x14ac:dyDescent="0.2">
      <c r="A34" s="237">
        <v>2</v>
      </c>
      <c r="B34" s="57">
        <f>'BAR BB| Open rates'!B34*0.87*0.9+25</f>
        <v>62273.5</v>
      </c>
      <c r="C34" s="57">
        <f>'BAR BB| Open rates'!C34*0.87*0.9+25</f>
        <v>62273.5</v>
      </c>
      <c r="D34" s="57">
        <f>'BAR BB| Open rates'!D34*0.87*0.9+25</f>
        <v>60159.4</v>
      </c>
      <c r="E34" s="57">
        <f>'BAR BB| Open rates'!E34*0.87*0.9+25</f>
        <v>60159.4</v>
      </c>
      <c r="F34" s="57">
        <f>'BAR BB| Open rates'!F34*0.87*0.9+25</f>
        <v>58436.800000000003</v>
      </c>
      <c r="G34" s="57">
        <f>'BAR BB| Open rates'!G34*0.87*0.9+25</f>
        <v>60159.4</v>
      </c>
      <c r="H34" s="57">
        <f>'BAR BB| Open rates'!H34*0.87*0.9+25</f>
        <v>60159.4</v>
      </c>
      <c r="I34" s="57">
        <f>'BAR BB| Open rates'!I34*0.87*0.9+25</f>
        <v>61725.4</v>
      </c>
      <c r="J34" s="57">
        <f>'BAR BB| Open rates'!J34*0.87*0.9+25</f>
        <v>61725.4</v>
      </c>
      <c r="K34" s="57">
        <f>'BAR BB| Open rates'!K34*0.87*0.9+25</f>
        <v>60159.4</v>
      </c>
      <c r="L34" s="57">
        <f>'BAR BB| Open rates'!L34*0.87*0.9+25</f>
        <v>60159.4</v>
      </c>
      <c r="M34" s="57">
        <f>'BAR BB| Open rates'!M34*0.87*0.9+25</f>
        <v>60159.4</v>
      </c>
      <c r="N34" s="57">
        <f>'BAR BB| Open rates'!N34*0.87*0.9+25</f>
        <v>60159.4</v>
      </c>
      <c r="O34" s="57">
        <f>'BAR BB| Open rates'!O34*0.87*0.9+25</f>
        <v>60159.4</v>
      </c>
      <c r="P34" s="57">
        <f>'BAR BB| Open rates'!P34*0.87*0.9+25</f>
        <v>61725.4</v>
      </c>
      <c r="Q34" s="57">
        <f>'BAR BB| Open rates'!Q34*0.87*0.9+25</f>
        <v>61725.4</v>
      </c>
      <c r="R34" s="57">
        <f>'BAR BB| Open rates'!R34*0.87*0.9+25</f>
        <v>61725.4</v>
      </c>
      <c r="S34" s="57">
        <f>'BAR BB| Open rates'!S34*0.87*0.9+25</f>
        <v>61725.4</v>
      </c>
      <c r="T34" s="57">
        <f>'BAR BB| Open rates'!T34*0.87*0.9+25</f>
        <v>61725.4</v>
      </c>
      <c r="U34" s="57">
        <f>'BAR BB| Open rates'!U34*0.87*0.9+25</f>
        <v>61725.4</v>
      </c>
      <c r="V34" s="57">
        <f>'BAR BB| Open rates'!V34*0.87*0.9+25</f>
        <v>61725.4</v>
      </c>
      <c r="W34" s="57">
        <f>'BAR BB| Open rates'!W34*0.87*0.9+25</f>
        <v>63291.4</v>
      </c>
      <c r="X34" s="57">
        <f>'BAR BB| Open rates'!X34*0.87*0.9+25</f>
        <v>63291.4</v>
      </c>
      <c r="Y34" s="57">
        <f>'BAR BB| Open rates'!Y34*0.87*0.9+25</f>
        <v>61725.4</v>
      </c>
      <c r="Z34" s="57">
        <f>'BAR BB| Open rates'!Z34*0.87*0.9+25</f>
        <v>61725.4</v>
      </c>
      <c r="AA34" s="57">
        <f>'BAR BB| Open rates'!AA34*0.87*0.9+25</f>
        <v>61725.4</v>
      </c>
      <c r="AB34" s="57">
        <f>'BAR BB| Open rates'!AB34*0.87*0.9+25</f>
        <v>61725.4</v>
      </c>
      <c r="AC34" s="57">
        <f>'BAR BB| Open rates'!AC34*0.87*0.9+25</f>
        <v>61725.4</v>
      </c>
      <c r="AD34" s="57">
        <f>'BAR BB| Open rates'!AD34*0.87*0.9+25</f>
        <v>63291.4</v>
      </c>
      <c r="AE34" s="57">
        <f>'BAR BB| Open rates'!AE34*0.87*0.9+25</f>
        <v>63291.4</v>
      </c>
      <c r="AF34" s="57">
        <f>'BAR BB| Open rates'!AF34*0.87*0.9+25</f>
        <v>61725.4</v>
      </c>
      <c r="AG34" s="57">
        <f>'BAR BB| Open rates'!AG34*0.87*0.9+25</f>
        <v>61725.4</v>
      </c>
      <c r="AH34" s="57">
        <f>'BAR BB| Open rates'!AH34*0.87*0.9+25</f>
        <v>61725.4</v>
      </c>
      <c r="AI34" s="57">
        <f>'BAR BB| Open rates'!AI34*0.87*0.9+25</f>
        <v>61725.4</v>
      </c>
      <c r="AJ34" s="57">
        <f>'BAR BB| Open rates'!AJ34*0.87*0.9+25</f>
        <v>61725.4</v>
      </c>
      <c r="AK34" s="57">
        <f>'BAR BB| Open rates'!AK34*0.87*0.9+25</f>
        <v>63291.4</v>
      </c>
      <c r="AL34" s="57">
        <f>'BAR BB| Open rates'!AL34*0.87*0.9+25</f>
        <v>63291.4</v>
      </c>
      <c r="AM34" s="57">
        <f>'BAR BB| Open rates'!AM34*0.87*0.9+25</f>
        <v>61725.4</v>
      </c>
      <c r="AN34" s="57">
        <f>'BAR BB| Open rates'!AN34*0.87*0.9+25</f>
        <v>61725.4</v>
      </c>
      <c r="AO34" s="57">
        <f>'BAR BB| Open rates'!AO34*0.87*0.9+25</f>
        <v>61725.4</v>
      </c>
      <c r="AP34" s="57">
        <f>'BAR BB| Open rates'!AP34*0.87*0.9+25</f>
        <v>61725.4</v>
      </c>
      <c r="AQ34" s="57">
        <f>'BAR BB| Open rates'!AQ34*0.87*0.9+25</f>
        <v>61725.4</v>
      </c>
      <c r="AR34" s="57">
        <f>'BAR BB| Open rates'!AR34*0.87*0.9+25</f>
        <v>63291.4</v>
      </c>
      <c r="AS34" s="57">
        <f>'BAR BB| Open rates'!AS34*0.87*0.9+25</f>
        <v>63291.4</v>
      </c>
      <c r="AT34" s="57">
        <f>'BAR BB| Open rates'!AT34*0.87*0.9+25</f>
        <v>61725.4</v>
      </c>
      <c r="AU34" s="57">
        <f>'BAR BB| Open rates'!AU34*0.87*0.9+25</f>
        <v>61725.4</v>
      </c>
      <c r="AV34" s="57">
        <f>'BAR BB| Open rates'!AV34*0.87*0.9+25</f>
        <v>61725.4</v>
      </c>
      <c r="AW34" s="57">
        <f>'BAR BB| Open rates'!AW34*0.87*0.9+25</f>
        <v>61725.4</v>
      </c>
      <c r="AX34" s="57">
        <f>'BAR BB| Open rates'!AX34*0.87*0.9+25</f>
        <v>61725.4</v>
      </c>
      <c r="AY34" s="57">
        <f>'BAR BB| Open rates'!AY34*0.87*0.9+25</f>
        <v>63291.4</v>
      </c>
      <c r="AZ34" s="57">
        <f>'BAR BB| Open rates'!AZ34*0.87*0.9+25</f>
        <v>63291.4</v>
      </c>
      <c r="BA34" s="57">
        <f>'BAR BB| Open rates'!BA34*0.87*0.9+25</f>
        <v>61725.4</v>
      </c>
      <c r="BB34" s="57">
        <f>'BAR BB| Open rates'!BB34*0.87*0.9+25</f>
        <v>61725.4</v>
      </c>
      <c r="BC34" s="57">
        <f>'BAR BB| Open rates'!BC34*0.87*0.9+25</f>
        <v>61725.4</v>
      </c>
      <c r="BD34" s="57">
        <f>'BAR BB| Open rates'!BD34*0.87*0.9+25</f>
        <v>61725.4</v>
      </c>
      <c r="BE34" s="57">
        <f>'BAR BB| Open rates'!BE34*0.87*0.9+25</f>
        <v>61725.4</v>
      </c>
      <c r="BF34" s="57">
        <f>'BAR BB| Open rates'!BF34*0.87*0.9+25</f>
        <v>63291.4</v>
      </c>
      <c r="BG34" s="57">
        <f>'BAR BB| Open rates'!BG34*0.87*0.9+25</f>
        <v>63291.4</v>
      </c>
      <c r="BH34" s="57">
        <f>'BAR BB| Open rates'!BH34*0.87*0.9+25</f>
        <v>59219.8</v>
      </c>
      <c r="BI34" s="57">
        <f>'BAR BB| Open rates'!BI34*0.87*0.9+25</f>
        <v>59219.8</v>
      </c>
      <c r="BJ34" s="57">
        <f>'BAR BB| Open rates'!BJ34*0.87*0.9+25</f>
        <v>59219.8</v>
      </c>
      <c r="BK34" s="57">
        <f>'BAR BB| Open rates'!BK34*0.87*0.9+25</f>
        <v>59219.8</v>
      </c>
      <c r="BL34" s="57">
        <f>'BAR BB| Open rates'!BL34*0.87*0.9+25</f>
        <v>59219.8</v>
      </c>
      <c r="BM34" s="57">
        <f>'BAR BB| Open rates'!BM34*0.87*0.9+25</f>
        <v>60159.4</v>
      </c>
      <c r="BN34" s="57">
        <f>'BAR BB| Open rates'!BN34*0.87*0.9+25</f>
        <v>60159.4</v>
      </c>
      <c r="BO34" s="57">
        <f>'BAR BB| Open rates'!BO34*0.87*0.9+25</f>
        <v>58436.800000000003</v>
      </c>
      <c r="BP34" s="57">
        <f>'BAR BB| Open rates'!BP34*0.87*0.9+25</f>
        <v>58436.800000000003</v>
      </c>
      <c r="BQ34" s="57">
        <f>'BAR BB| Open rates'!BQ34*0.87*0.9+25</f>
        <v>45204.1</v>
      </c>
      <c r="BR34" s="57">
        <f>'BAR BB| Open rates'!BR34*0.87*0.9+25</f>
        <v>45204.1</v>
      </c>
      <c r="BS34" s="57">
        <f>'BAR BB| Open rates'!BS34*0.87*0.9+25</f>
        <v>45204.1</v>
      </c>
      <c r="BT34" s="57">
        <f>'BAR BB| Open rates'!BT34*0.87*0.9+25</f>
        <v>45204.1</v>
      </c>
      <c r="BU34" s="57">
        <f>'BAR BB| Open rates'!BU34*0.87*0.9+25</f>
        <v>45204.1</v>
      </c>
      <c r="BV34" s="57">
        <f>'BAR BB| Open rates'!BV34*0.87*0.9+25</f>
        <v>43481.5</v>
      </c>
      <c r="BW34" s="57">
        <f>'BAR BB| Open rates'!BW34*0.87*0.9+25</f>
        <v>43481.5</v>
      </c>
      <c r="BX34" s="57">
        <f>'BAR BB| Open rates'!BX34*0.87*0.9+25</f>
        <v>43481.5</v>
      </c>
      <c r="BY34" s="57">
        <f>'BAR BB| Open rates'!BY34*0.87*0.9+25</f>
        <v>43481.5</v>
      </c>
      <c r="BZ34" s="57">
        <f>'BAR BB| Open rates'!BZ34*0.87*0.9+25</f>
        <v>43481.5</v>
      </c>
      <c r="CA34" s="57">
        <f>'BAR BB| Open rates'!CA34*0.87*0.9+25</f>
        <v>45204.1</v>
      </c>
      <c r="CB34" s="57">
        <f>'BAR BB| Open rates'!CB34*0.87*0.9+25</f>
        <v>45204.1</v>
      </c>
      <c r="CC34" s="57">
        <f>'BAR BB| Open rates'!CC34*0.87*0.9+25</f>
        <v>43481.5</v>
      </c>
      <c r="CD34" s="57">
        <f>'BAR BB| Open rates'!CD34*0.87*0.9+25</f>
        <v>43481.5</v>
      </c>
      <c r="CE34" s="57">
        <f>'BAR BB| Open rates'!CE34*0.87*0.9+25</f>
        <v>43481.5</v>
      </c>
      <c r="CF34" s="57">
        <f>'BAR BB| Open rates'!CF34*0.87*0.9+25</f>
        <v>43481.5</v>
      </c>
      <c r="CG34" s="57">
        <f>'BAR BB| Open rates'!CG34*0.87*0.9+25</f>
        <v>43481.5</v>
      </c>
      <c r="CH34" s="57">
        <f>'BAR BB| Open rates'!CH34*0.87*0.9+25</f>
        <v>45204.1</v>
      </c>
      <c r="CI34" s="57">
        <f>'BAR BB| Open rates'!CI34*0.87*0.9+25</f>
        <v>45204.1</v>
      </c>
      <c r="CJ34" s="57">
        <f>'BAR BB| Open rates'!CJ34*0.87*0.9+25</f>
        <v>43481.5</v>
      </c>
      <c r="CK34" s="57">
        <f>'BAR BB| Open rates'!CK34*0.87*0.9+25</f>
        <v>43481.5</v>
      </c>
      <c r="CL34" s="57">
        <f>'BAR BB| Open rates'!CL34*0.87*0.9+25</f>
        <v>43481.5</v>
      </c>
      <c r="CM34" s="57">
        <f>'BAR BB| Open rates'!CM34*0.87*0.9+25</f>
        <v>43481.5</v>
      </c>
      <c r="CN34" s="57">
        <f>'BAR BB| Open rates'!CN34*0.87*0.9+25</f>
        <v>43481.5</v>
      </c>
      <c r="CO34" s="57">
        <f>'BAR BB| Open rates'!CO34*0.87*0.9+25</f>
        <v>45204.1</v>
      </c>
      <c r="CP34" s="57">
        <f>'BAR BB| Open rates'!CP34*0.87*0.9+25</f>
        <v>45204.1</v>
      </c>
      <c r="CQ34" s="57">
        <f>'BAR BB| Open rates'!CQ34*0.87*0.9+25</f>
        <v>43481.5</v>
      </c>
      <c r="CR34" s="57">
        <f>'BAR BB| Open rates'!CR34*0.87*0.9+25</f>
        <v>43481.5</v>
      </c>
      <c r="CS34" s="57">
        <f>'BAR BB| Open rates'!CS34*0.87*0.9+25</f>
        <v>43481.5</v>
      </c>
      <c r="CT34" s="57">
        <f>'BAR BB| Open rates'!CT34*0.87*0.9+25</f>
        <v>43481.5</v>
      </c>
      <c r="CU34" s="57">
        <f>'BAR BB| Open rates'!CU34*0.87*0.9+25</f>
        <v>42150.400000000001</v>
      </c>
      <c r="CV34" s="57">
        <f>'BAR BB| Open rates'!CV34*0.87*0.9+25</f>
        <v>42150.400000000001</v>
      </c>
      <c r="CW34" s="57">
        <f>'BAR BB| Open rates'!CW34*0.87*0.9+25</f>
        <v>42150.400000000001</v>
      </c>
      <c r="CX34" s="57">
        <f>'BAR BB| Open rates'!CX34*0.87*0.9+25</f>
        <v>40584.400000000001</v>
      </c>
      <c r="CY34" s="57">
        <f>'BAR BB| Open rates'!CY34*0.87*0.9+25</f>
        <v>40584.400000000001</v>
      </c>
      <c r="CZ34" s="57">
        <f>'BAR BB| Open rates'!CZ34*0.87*0.9+25</f>
        <v>40584.400000000001</v>
      </c>
      <c r="DA34" s="57">
        <f>'BAR BB| Open rates'!DA34*0.87*0.9+25</f>
        <v>40584.400000000001</v>
      </c>
      <c r="DB34" s="57">
        <f>'BAR BB| Open rates'!DB34*0.87*0.9+25</f>
        <v>40584.400000000001</v>
      </c>
      <c r="DC34" s="57">
        <f>'BAR BB| Open rates'!DC34*0.87*0.9+25</f>
        <v>42150.400000000001</v>
      </c>
      <c r="DD34" s="57">
        <f>'BAR BB| Open rates'!DD34*0.87*0.9+25</f>
        <v>42150.400000000001</v>
      </c>
      <c r="DE34" s="57">
        <f>'BAR BB| Open rates'!DE34*0.87*0.9+25</f>
        <v>40584.400000000001</v>
      </c>
      <c r="DF34" s="57">
        <f>'BAR BB| Open rates'!DF34*0.87*0.9+25</f>
        <v>40584.400000000001</v>
      </c>
      <c r="DG34" s="57">
        <f>'BAR BB| Open rates'!DG34*0.87*0.9+25</f>
        <v>40584.400000000001</v>
      </c>
      <c r="DH34" s="57">
        <f>'BAR BB| Open rates'!DH34*0.87*0.9+25</f>
        <v>40584.400000000001</v>
      </c>
      <c r="DI34" s="57">
        <f>'BAR BB| Open rates'!DI34*0.87*0.9+25</f>
        <v>40584.400000000001</v>
      </c>
      <c r="DJ34" s="57">
        <f>'BAR BB| Open rates'!DJ34*0.87*0.9+25</f>
        <v>42150.400000000001</v>
      </c>
      <c r="DK34" s="57">
        <f>'BAR BB| Open rates'!DK34*0.87*0.9+25</f>
        <v>42150.400000000001</v>
      </c>
      <c r="DL34" s="57">
        <f>'BAR BB| Open rates'!DL34*0.87*0.9+25</f>
        <v>40584.400000000001</v>
      </c>
      <c r="DM34" s="57">
        <f>'BAR BB| Open rates'!DM34*0.87*0.9+25</f>
        <v>40584.400000000001</v>
      </c>
      <c r="DN34" s="57">
        <f>'BAR BB| Open rates'!DN34*0.87*0.9+25</f>
        <v>40584.400000000001</v>
      </c>
      <c r="DO34" s="57">
        <f>'BAR BB| Open rates'!DO34*0.87*0.9+25</f>
        <v>40584.400000000001</v>
      </c>
      <c r="DP34" s="57">
        <f>'BAR BB| Open rates'!DP34*0.87*0.9+25</f>
        <v>40584.400000000001</v>
      </c>
      <c r="DQ34" s="57">
        <f>'BAR BB| Open rates'!DQ34*0.87*0.9+25</f>
        <v>42150.400000000001</v>
      </c>
      <c r="DR34" s="57">
        <f>'BAR BB| Open rates'!DR34*0.87*0.9+25</f>
        <v>42150.400000000001</v>
      </c>
      <c r="DS34" s="57">
        <f>'BAR BB| Open rates'!DS34*0.87*0.9+25</f>
        <v>40584.400000000001</v>
      </c>
      <c r="DT34" s="57">
        <f>'BAR BB| Open rates'!DT34*0.87*0.9+25</f>
        <v>40584.400000000001</v>
      </c>
      <c r="DU34" s="57">
        <f>'BAR BB| Open rates'!DU34*0.87*0.9+25</f>
        <v>40584.400000000001</v>
      </c>
      <c r="DV34" s="57">
        <f>'BAR BB| Open rates'!DV34*0.87*0.9+25</f>
        <v>40584.400000000001</v>
      </c>
      <c r="DW34" s="57">
        <f>'BAR BB| Open rates'!DW34*0.87*0.9+25</f>
        <v>40584.400000000001</v>
      </c>
      <c r="DX34" s="57">
        <f>'BAR BB| Open rates'!DX34*0.87*0.9+25</f>
        <v>42150.400000000001</v>
      </c>
      <c r="DY34" s="57">
        <f>'BAR BB| Open rates'!DY34*0.87*0.9+25</f>
        <v>42150.400000000001</v>
      </c>
      <c r="DZ34" s="57">
        <f>'BAR BB| Open rates'!DZ34*0.87*0.9+25</f>
        <v>43481.5</v>
      </c>
      <c r="EA34" s="57">
        <f>'BAR BB| Open rates'!EA34*0.87*0.9+25</f>
        <v>43481.5</v>
      </c>
      <c r="EB34" s="57">
        <f>'BAR BB| Open rates'!EB34*0.87*0.9+25</f>
        <v>43481.5</v>
      </c>
      <c r="EC34" s="57">
        <f>'BAR BB| Open rates'!EC34*0.87*0.9+25</f>
        <v>45204.1</v>
      </c>
      <c r="ED34" s="57">
        <f>'BAR BB| Open rates'!ED34*0.87*0.9+25</f>
        <v>45204.1</v>
      </c>
      <c r="EE34" s="57">
        <f>'BAR BB| Open rates'!EE34*0.87*0.9+25</f>
        <v>45204.1</v>
      </c>
      <c r="EF34" s="57">
        <f>'BAR BB| Open rates'!EF34*0.87*0.9+25</f>
        <v>45204.1</v>
      </c>
      <c r="EG34" s="57">
        <f>'BAR BB| Open rates'!EG34*0.87*0.9+25</f>
        <v>39801.4</v>
      </c>
      <c r="EH34" s="57">
        <f>'BAR BB| Open rates'!EH34*0.87*0.9+25</f>
        <v>35886.400000000001</v>
      </c>
      <c r="EI34" s="57">
        <f>'BAR BB| Open rates'!EI34*0.87*0.9+25</f>
        <v>35886.400000000001</v>
      </c>
      <c r="EJ34" s="57">
        <f>'BAR BB| Open rates'!EJ34*0.87*0.9+25</f>
        <v>35886.400000000001</v>
      </c>
      <c r="EK34" s="57">
        <f>'BAR BB| Open rates'!EK34*0.87*0.9+25</f>
        <v>35886.400000000001</v>
      </c>
      <c r="EL34" s="57">
        <f>'BAR BB| Open rates'!EL34*0.87*0.9+25</f>
        <v>36669.4</v>
      </c>
      <c r="EM34" s="57">
        <f>'BAR BB| Open rates'!EM34*0.87*0.9+25</f>
        <v>36669.4</v>
      </c>
      <c r="EN34" s="57">
        <f>'BAR BB| Open rates'!EN34*0.87*0.9+25</f>
        <v>35886.400000000001</v>
      </c>
      <c r="EO34" s="57">
        <f>'BAR BB| Open rates'!EO34*0.87*0.9+25</f>
        <v>35886.400000000001</v>
      </c>
      <c r="EP34" s="57">
        <f>'BAR BB| Open rates'!EP34*0.87*0.9+25</f>
        <v>35886.400000000001</v>
      </c>
      <c r="EQ34" s="57">
        <f>'BAR BB| Open rates'!EQ34*0.87*0.9+25</f>
        <v>35886.400000000001</v>
      </c>
      <c r="ER34" s="57">
        <f>'BAR BB| Open rates'!ER34*0.87*0.9+25</f>
        <v>35886.400000000001</v>
      </c>
      <c r="ES34" s="57">
        <f>'BAR BB| Open rates'!ES34*0.87*0.9+25</f>
        <v>36669.4</v>
      </c>
      <c r="ET34" s="57">
        <f>'BAR BB| Open rates'!ET34*0.87*0.9+25</f>
        <v>36669.4</v>
      </c>
      <c r="EU34" s="57">
        <f>'BAR BB| Open rates'!EU34*0.87*0.9+25</f>
        <v>35886.400000000001</v>
      </c>
      <c r="EV34" s="57">
        <f>'BAR BB| Open rates'!EV34*0.87*0.9+25</f>
        <v>35886.400000000001</v>
      </c>
      <c r="EW34" s="57">
        <f>'BAR BB| Open rates'!EW34*0.87*0.9+25</f>
        <v>35886.400000000001</v>
      </c>
      <c r="EX34" s="57">
        <f>'BAR BB| Open rates'!EX34*0.87*0.9+25</f>
        <v>35886.400000000001</v>
      </c>
      <c r="EY34" s="57">
        <f>'BAR BB| Open rates'!EY34*0.87*0.9+25</f>
        <v>35886.400000000001</v>
      </c>
      <c r="EZ34" s="57">
        <f>'BAR BB| Open rates'!EZ34*0.87*0.9+25</f>
        <v>36669.4</v>
      </c>
      <c r="FA34" s="57">
        <f>'BAR BB| Open rates'!FA34*0.87*0.9+25</f>
        <v>36669.4</v>
      </c>
      <c r="FB34" s="57">
        <f>'BAR BB| Open rates'!FB34*0.87*0.9+25</f>
        <v>35886.400000000001</v>
      </c>
      <c r="FC34" s="57">
        <f>'BAR BB| Open rates'!FC34*0.87*0.9+25</f>
        <v>35886.400000000001</v>
      </c>
      <c r="FD34" s="57">
        <f>'BAR BB| Open rates'!FD34*0.87*0.9+25</f>
        <v>35886.400000000001</v>
      </c>
      <c r="FE34" s="57">
        <f>'BAR BB| Open rates'!FE34*0.87*0.9+25</f>
        <v>35886.400000000001</v>
      </c>
      <c r="FF34" s="57">
        <f>'BAR BB| Open rates'!FF34*0.87*0.9+25</f>
        <v>35886.400000000001</v>
      </c>
      <c r="FG34" s="57">
        <f>'BAR BB| Open rates'!FG34*0.87*0.9+25</f>
        <v>36669.4</v>
      </c>
      <c r="FH34" s="57">
        <f>'BAR BB| Open rates'!FH34*0.87*0.9+25</f>
        <v>36669.4</v>
      </c>
      <c r="FI34" s="57">
        <f>'BAR BB| Open rates'!FI34*0.87*0.9+25</f>
        <v>35886.400000000001</v>
      </c>
      <c r="FJ34" s="57">
        <f>'BAR BB| Open rates'!FJ34*0.87*0.9+25</f>
        <v>35886.400000000001</v>
      </c>
      <c r="FK34" s="57">
        <f>'BAR BB| Open rates'!FK34*0.87*0.9+25</f>
        <v>35886.400000000001</v>
      </c>
      <c r="FL34" s="57">
        <f>'BAR BB| Open rates'!FL34*0.87*0.9+25</f>
        <v>35886.400000000001</v>
      </c>
      <c r="FM34" s="57">
        <f>'BAR BB| Open rates'!FM34*0.87*0.9+25</f>
        <v>35886.400000000001</v>
      </c>
      <c r="FN34" s="57">
        <f>'BAR BB| Open rates'!FN34*0.87*0.9+25</f>
        <v>36669.4</v>
      </c>
      <c r="FO34" s="57">
        <f>'BAR BB| Open rates'!FO34*0.87*0.9+25</f>
        <v>36669.4</v>
      </c>
      <c r="FP34" s="57">
        <f>'BAR BB| Open rates'!FP34*0.87*0.9+25</f>
        <v>35886.400000000001</v>
      </c>
      <c r="FQ34" s="57">
        <f>'BAR BB| Open rates'!FQ34*0.87*0.9+25</f>
        <v>35886.400000000001</v>
      </c>
      <c r="FR34" s="57">
        <f>'BAR BB| Open rates'!FR34*0.87*0.9+25</f>
        <v>35886.400000000001</v>
      </c>
      <c r="FS34" s="57">
        <f>'BAR BB| Open rates'!FS34*0.87*0.9+25</f>
        <v>35886.400000000001</v>
      </c>
      <c r="FT34" s="57">
        <f>'BAR BB| Open rates'!FT34*0.87*0.9+25</f>
        <v>35886.400000000001</v>
      </c>
      <c r="FU34" s="57">
        <f>'BAR BB| Open rates'!FU34*0.87*0.9+25</f>
        <v>36669.4</v>
      </c>
      <c r="FV34" s="57">
        <f>'BAR BB| Open rates'!FV34*0.87*0.9+25</f>
        <v>36669.4</v>
      </c>
      <c r="FW34" s="57">
        <f>'BAR BB| Open rates'!FW34*0.87*0.9+25</f>
        <v>39566.5</v>
      </c>
      <c r="FX34" s="57">
        <f>'BAR BB| Open rates'!FX34*0.87*0.9+25</f>
        <v>39566.5</v>
      </c>
      <c r="FY34" s="57">
        <f>'BAR BB| Open rates'!FY34*0.87*0.9+25</f>
        <v>39566.5</v>
      </c>
      <c r="FZ34" s="57">
        <f>'BAR BB| Open rates'!FZ34*0.87*0.9+25</f>
        <v>39566.5</v>
      </c>
      <c r="GA34" s="57">
        <f>'BAR BB| Open rates'!GA34*0.87*0.9+25</f>
        <v>39566.5</v>
      </c>
      <c r="GB34" s="57">
        <f>'BAR BB| Open rates'!GB34*0.87*0.9+25</f>
        <v>41289.1</v>
      </c>
      <c r="GC34" s="57">
        <f>'BAR BB| Open rates'!GC34*0.87*0.9+25</f>
        <v>41289.1</v>
      </c>
      <c r="GD34" s="57">
        <f>'BAR BB| Open rates'!GD34*0.87*0.9+25</f>
        <v>41289.1</v>
      </c>
      <c r="GE34" s="57">
        <f>'BAR BB| Open rates'!GE34*0.87*0.9+25</f>
        <v>41289.1</v>
      </c>
    </row>
    <row r="35" spans="1:187" s="36" customFormat="1" ht="12" customHeight="1" x14ac:dyDescent="0.2">
      <c r="A35" s="237">
        <v>3</v>
      </c>
      <c r="B35" s="57">
        <f>'BAR BB| Open rates'!B35*0.87*0.9+25</f>
        <v>64622.5</v>
      </c>
      <c r="C35" s="57">
        <f>'BAR BB| Open rates'!C35*0.87*0.9+25</f>
        <v>64622.5</v>
      </c>
      <c r="D35" s="57">
        <f>'BAR BB| Open rates'!D35*0.87*0.9+25</f>
        <v>62508.4</v>
      </c>
      <c r="E35" s="57">
        <f>'BAR BB| Open rates'!E35*0.87*0.9+25</f>
        <v>62508.4</v>
      </c>
      <c r="F35" s="57">
        <f>'BAR BB| Open rates'!F35*0.87*0.9+25</f>
        <v>60785.8</v>
      </c>
      <c r="G35" s="57">
        <f>'BAR BB| Open rates'!G35*0.87*0.9+25</f>
        <v>62508.4</v>
      </c>
      <c r="H35" s="57">
        <f>'BAR BB| Open rates'!H35*0.87*0.9+25</f>
        <v>62508.4</v>
      </c>
      <c r="I35" s="57">
        <f>'BAR BB| Open rates'!I35*0.87*0.9+25</f>
        <v>64074.400000000001</v>
      </c>
      <c r="J35" s="57">
        <f>'BAR BB| Open rates'!J35*0.87*0.9+25</f>
        <v>64074.400000000001</v>
      </c>
      <c r="K35" s="57">
        <f>'BAR BB| Open rates'!K35*0.87*0.9+25</f>
        <v>62508.4</v>
      </c>
      <c r="L35" s="57">
        <f>'BAR BB| Open rates'!L35*0.87*0.9+25</f>
        <v>62508.4</v>
      </c>
      <c r="M35" s="57">
        <f>'BAR BB| Open rates'!M35*0.87*0.9+25</f>
        <v>62508.4</v>
      </c>
      <c r="N35" s="57">
        <f>'BAR BB| Open rates'!N35*0.87*0.9+25</f>
        <v>62508.4</v>
      </c>
      <c r="O35" s="57">
        <f>'BAR BB| Open rates'!O35*0.87*0.9+25</f>
        <v>62508.4</v>
      </c>
      <c r="P35" s="57">
        <f>'BAR BB| Open rates'!P35*0.87*0.9+25</f>
        <v>64074.400000000001</v>
      </c>
      <c r="Q35" s="57">
        <f>'BAR BB| Open rates'!Q35*0.87*0.9+25</f>
        <v>64074.400000000001</v>
      </c>
      <c r="R35" s="57">
        <f>'BAR BB| Open rates'!R35*0.87*0.9+25</f>
        <v>64074.400000000001</v>
      </c>
      <c r="S35" s="57">
        <f>'BAR BB| Open rates'!S35*0.87*0.9+25</f>
        <v>64074.400000000001</v>
      </c>
      <c r="T35" s="57">
        <f>'BAR BB| Open rates'!T35*0.87*0.9+25</f>
        <v>64074.400000000001</v>
      </c>
      <c r="U35" s="57">
        <f>'BAR BB| Open rates'!U35*0.87*0.9+25</f>
        <v>64074.400000000001</v>
      </c>
      <c r="V35" s="57">
        <f>'BAR BB| Open rates'!V35*0.87*0.9+25</f>
        <v>64074.400000000001</v>
      </c>
      <c r="W35" s="57">
        <f>'BAR BB| Open rates'!W35*0.87*0.9+25</f>
        <v>65640.400000000009</v>
      </c>
      <c r="X35" s="57">
        <f>'BAR BB| Open rates'!X35*0.87*0.9+25</f>
        <v>65640.400000000009</v>
      </c>
      <c r="Y35" s="57">
        <f>'BAR BB| Open rates'!Y35*0.87*0.9+25</f>
        <v>64074.400000000001</v>
      </c>
      <c r="Z35" s="57">
        <f>'BAR BB| Open rates'!Z35*0.87*0.9+25</f>
        <v>64074.400000000001</v>
      </c>
      <c r="AA35" s="57">
        <f>'BAR BB| Open rates'!AA35*0.87*0.9+25</f>
        <v>64074.400000000001</v>
      </c>
      <c r="AB35" s="57">
        <f>'BAR BB| Open rates'!AB35*0.87*0.9+25</f>
        <v>64074.400000000001</v>
      </c>
      <c r="AC35" s="57">
        <f>'BAR BB| Open rates'!AC35*0.87*0.9+25</f>
        <v>64074.400000000001</v>
      </c>
      <c r="AD35" s="57">
        <f>'BAR BB| Open rates'!AD35*0.87*0.9+25</f>
        <v>65640.400000000009</v>
      </c>
      <c r="AE35" s="57">
        <f>'BAR BB| Open rates'!AE35*0.87*0.9+25</f>
        <v>65640.400000000009</v>
      </c>
      <c r="AF35" s="57">
        <f>'BAR BB| Open rates'!AF35*0.87*0.9+25</f>
        <v>64074.400000000001</v>
      </c>
      <c r="AG35" s="57">
        <f>'BAR BB| Open rates'!AG35*0.87*0.9+25</f>
        <v>64074.400000000001</v>
      </c>
      <c r="AH35" s="57">
        <f>'BAR BB| Open rates'!AH35*0.87*0.9+25</f>
        <v>64074.400000000001</v>
      </c>
      <c r="AI35" s="57">
        <f>'BAR BB| Open rates'!AI35*0.87*0.9+25</f>
        <v>64074.400000000001</v>
      </c>
      <c r="AJ35" s="57">
        <f>'BAR BB| Open rates'!AJ35*0.87*0.9+25</f>
        <v>64074.400000000001</v>
      </c>
      <c r="AK35" s="57">
        <f>'BAR BB| Open rates'!AK35*0.87*0.9+25</f>
        <v>65640.400000000009</v>
      </c>
      <c r="AL35" s="57">
        <f>'BAR BB| Open rates'!AL35*0.87*0.9+25</f>
        <v>65640.400000000009</v>
      </c>
      <c r="AM35" s="57">
        <f>'BAR BB| Open rates'!AM35*0.87*0.9+25</f>
        <v>64074.400000000001</v>
      </c>
      <c r="AN35" s="57">
        <f>'BAR BB| Open rates'!AN35*0.87*0.9+25</f>
        <v>64074.400000000001</v>
      </c>
      <c r="AO35" s="57">
        <f>'BAR BB| Open rates'!AO35*0.87*0.9+25</f>
        <v>64074.400000000001</v>
      </c>
      <c r="AP35" s="57">
        <f>'BAR BB| Open rates'!AP35*0.87*0.9+25</f>
        <v>64074.400000000001</v>
      </c>
      <c r="AQ35" s="57">
        <f>'BAR BB| Open rates'!AQ35*0.87*0.9+25</f>
        <v>64074.400000000001</v>
      </c>
      <c r="AR35" s="57">
        <f>'BAR BB| Open rates'!AR35*0.87*0.9+25</f>
        <v>65640.400000000009</v>
      </c>
      <c r="AS35" s="57">
        <f>'BAR BB| Open rates'!AS35*0.87*0.9+25</f>
        <v>65640.400000000009</v>
      </c>
      <c r="AT35" s="57">
        <f>'BAR BB| Open rates'!AT35*0.87*0.9+25</f>
        <v>64074.400000000001</v>
      </c>
      <c r="AU35" s="57">
        <f>'BAR BB| Open rates'!AU35*0.87*0.9+25</f>
        <v>64074.400000000001</v>
      </c>
      <c r="AV35" s="57">
        <f>'BAR BB| Open rates'!AV35*0.87*0.9+25</f>
        <v>64074.400000000001</v>
      </c>
      <c r="AW35" s="57">
        <f>'BAR BB| Open rates'!AW35*0.87*0.9+25</f>
        <v>64074.400000000001</v>
      </c>
      <c r="AX35" s="57">
        <f>'BAR BB| Open rates'!AX35*0.87*0.9+25</f>
        <v>64074.400000000001</v>
      </c>
      <c r="AY35" s="57">
        <f>'BAR BB| Open rates'!AY35*0.87*0.9+25</f>
        <v>65640.400000000009</v>
      </c>
      <c r="AZ35" s="57">
        <f>'BAR BB| Open rates'!AZ35*0.87*0.9+25</f>
        <v>65640.400000000009</v>
      </c>
      <c r="BA35" s="57">
        <f>'BAR BB| Open rates'!BA35*0.87*0.9+25</f>
        <v>64074.400000000001</v>
      </c>
      <c r="BB35" s="57">
        <f>'BAR BB| Open rates'!BB35*0.87*0.9+25</f>
        <v>64074.400000000001</v>
      </c>
      <c r="BC35" s="57">
        <f>'BAR BB| Open rates'!BC35*0.87*0.9+25</f>
        <v>64074.400000000001</v>
      </c>
      <c r="BD35" s="57">
        <f>'BAR BB| Open rates'!BD35*0.87*0.9+25</f>
        <v>64074.400000000001</v>
      </c>
      <c r="BE35" s="57">
        <f>'BAR BB| Open rates'!BE35*0.87*0.9+25</f>
        <v>64074.400000000001</v>
      </c>
      <c r="BF35" s="57">
        <f>'BAR BB| Open rates'!BF35*0.87*0.9+25</f>
        <v>65640.400000000009</v>
      </c>
      <c r="BG35" s="57">
        <f>'BAR BB| Open rates'!BG35*0.87*0.9+25</f>
        <v>65640.400000000009</v>
      </c>
      <c r="BH35" s="57">
        <f>'BAR BB| Open rates'!BH35*0.87*0.9+25</f>
        <v>61568.800000000003</v>
      </c>
      <c r="BI35" s="57">
        <f>'BAR BB| Open rates'!BI35*0.87*0.9+25</f>
        <v>61568.800000000003</v>
      </c>
      <c r="BJ35" s="57">
        <f>'BAR BB| Open rates'!BJ35*0.87*0.9+25</f>
        <v>61568.800000000003</v>
      </c>
      <c r="BK35" s="57">
        <f>'BAR BB| Open rates'!BK35*0.87*0.9+25</f>
        <v>61568.800000000003</v>
      </c>
      <c r="BL35" s="57">
        <f>'BAR BB| Open rates'!BL35*0.87*0.9+25</f>
        <v>61568.800000000003</v>
      </c>
      <c r="BM35" s="57">
        <f>'BAR BB| Open rates'!BM35*0.87*0.9+25</f>
        <v>62508.4</v>
      </c>
      <c r="BN35" s="57">
        <f>'BAR BB| Open rates'!BN35*0.87*0.9+25</f>
        <v>62508.4</v>
      </c>
      <c r="BO35" s="57">
        <f>'BAR BB| Open rates'!BO35*0.87*0.9+25</f>
        <v>60785.8</v>
      </c>
      <c r="BP35" s="57">
        <f>'BAR BB| Open rates'!BP35*0.87*0.9+25</f>
        <v>60785.8</v>
      </c>
      <c r="BQ35" s="57">
        <f>'BAR BB| Open rates'!BQ35*0.87*0.9+25</f>
        <v>47553.1</v>
      </c>
      <c r="BR35" s="57">
        <f>'BAR BB| Open rates'!BR35*0.87*0.9+25</f>
        <v>47553.1</v>
      </c>
      <c r="BS35" s="57">
        <f>'BAR BB| Open rates'!BS35*0.87*0.9+25</f>
        <v>47553.1</v>
      </c>
      <c r="BT35" s="57">
        <f>'BAR BB| Open rates'!BT35*0.87*0.9+25</f>
        <v>47553.1</v>
      </c>
      <c r="BU35" s="57">
        <f>'BAR BB| Open rates'!BU35*0.87*0.9+25</f>
        <v>47553.1</v>
      </c>
      <c r="BV35" s="57">
        <f>'BAR BB| Open rates'!BV35*0.87*0.9+25</f>
        <v>45830.5</v>
      </c>
      <c r="BW35" s="57">
        <f>'BAR BB| Open rates'!BW35*0.87*0.9+25</f>
        <v>45830.5</v>
      </c>
      <c r="BX35" s="57">
        <f>'BAR BB| Open rates'!BX35*0.87*0.9+25</f>
        <v>45830.5</v>
      </c>
      <c r="BY35" s="57">
        <f>'BAR BB| Open rates'!BY35*0.87*0.9+25</f>
        <v>45830.5</v>
      </c>
      <c r="BZ35" s="57">
        <f>'BAR BB| Open rates'!BZ35*0.87*0.9+25</f>
        <v>45830.5</v>
      </c>
      <c r="CA35" s="57">
        <f>'BAR BB| Open rates'!CA35*0.87*0.9+25</f>
        <v>47553.1</v>
      </c>
      <c r="CB35" s="57">
        <f>'BAR BB| Open rates'!CB35*0.87*0.9+25</f>
        <v>47553.1</v>
      </c>
      <c r="CC35" s="57">
        <f>'BAR BB| Open rates'!CC35*0.87*0.9+25</f>
        <v>45830.5</v>
      </c>
      <c r="CD35" s="57">
        <f>'BAR BB| Open rates'!CD35*0.87*0.9+25</f>
        <v>45830.5</v>
      </c>
      <c r="CE35" s="57">
        <f>'BAR BB| Open rates'!CE35*0.87*0.9+25</f>
        <v>45830.5</v>
      </c>
      <c r="CF35" s="57">
        <f>'BAR BB| Open rates'!CF35*0.87*0.9+25</f>
        <v>45830.5</v>
      </c>
      <c r="CG35" s="57">
        <f>'BAR BB| Open rates'!CG35*0.87*0.9+25</f>
        <v>45830.5</v>
      </c>
      <c r="CH35" s="57">
        <f>'BAR BB| Open rates'!CH35*0.87*0.9+25</f>
        <v>47553.1</v>
      </c>
      <c r="CI35" s="57">
        <f>'BAR BB| Open rates'!CI35*0.87*0.9+25</f>
        <v>47553.1</v>
      </c>
      <c r="CJ35" s="57">
        <f>'BAR BB| Open rates'!CJ35*0.87*0.9+25</f>
        <v>45830.5</v>
      </c>
      <c r="CK35" s="57">
        <f>'BAR BB| Open rates'!CK35*0.87*0.9+25</f>
        <v>45830.5</v>
      </c>
      <c r="CL35" s="57">
        <f>'BAR BB| Open rates'!CL35*0.87*0.9+25</f>
        <v>45830.5</v>
      </c>
      <c r="CM35" s="57">
        <f>'BAR BB| Open rates'!CM35*0.87*0.9+25</f>
        <v>45830.5</v>
      </c>
      <c r="CN35" s="57">
        <f>'BAR BB| Open rates'!CN35*0.87*0.9+25</f>
        <v>45830.5</v>
      </c>
      <c r="CO35" s="57">
        <f>'BAR BB| Open rates'!CO35*0.87*0.9+25</f>
        <v>47553.1</v>
      </c>
      <c r="CP35" s="57">
        <f>'BAR BB| Open rates'!CP35*0.87*0.9+25</f>
        <v>47553.1</v>
      </c>
      <c r="CQ35" s="57">
        <f>'BAR BB| Open rates'!CQ35*0.87*0.9+25</f>
        <v>45830.5</v>
      </c>
      <c r="CR35" s="57">
        <f>'BAR BB| Open rates'!CR35*0.87*0.9+25</f>
        <v>45830.5</v>
      </c>
      <c r="CS35" s="57">
        <f>'BAR BB| Open rates'!CS35*0.87*0.9+25</f>
        <v>45830.5</v>
      </c>
      <c r="CT35" s="57">
        <f>'BAR BB| Open rates'!CT35*0.87*0.9+25</f>
        <v>45830.5</v>
      </c>
      <c r="CU35" s="57">
        <f>'BAR BB| Open rates'!CU35*0.87*0.9+25</f>
        <v>44499.4</v>
      </c>
      <c r="CV35" s="57">
        <f>'BAR BB| Open rates'!CV35*0.87*0.9+25</f>
        <v>44499.4</v>
      </c>
      <c r="CW35" s="57">
        <f>'BAR BB| Open rates'!CW35*0.87*0.9+25</f>
        <v>44499.4</v>
      </c>
      <c r="CX35" s="57">
        <f>'BAR BB| Open rates'!CX35*0.87*0.9+25</f>
        <v>42933.4</v>
      </c>
      <c r="CY35" s="57">
        <f>'BAR BB| Open rates'!CY35*0.87*0.9+25</f>
        <v>42933.4</v>
      </c>
      <c r="CZ35" s="57">
        <f>'BAR BB| Open rates'!CZ35*0.87*0.9+25</f>
        <v>42933.4</v>
      </c>
      <c r="DA35" s="57">
        <f>'BAR BB| Open rates'!DA35*0.87*0.9+25</f>
        <v>42933.4</v>
      </c>
      <c r="DB35" s="57">
        <f>'BAR BB| Open rates'!DB35*0.87*0.9+25</f>
        <v>42933.4</v>
      </c>
      <c r="DC35" s="57">
        <f>'BAR BB| Open rates'!DC35*0.87*0.9+25</f>
        <v>44499.4</v>
      </c>
      <c r="DD35" s="57">
        <f>'BAR BB| Open rates'!DD35*0.87*0.9+25</f>
        <v>44499.4</v>
      </c>
      <c r="DE35" s="57">
        <f>'BAR BB| Open rates'!DE35*0.87*0.9+25</f>
        <v>42933.4</v>
      </c>
      <c r="DF35" s="57">
        <f>'BAR BB| Open rates'!DF35*0.87*0.9+25</f>
        <v>42933.4</v>
      </c>
      <c r="DG35" s="57">
        <f>'BAR BB| Open rates'!DG35*0.87*0.9+25</f>
        <v>42933.4</v>
      </c>
      <c r="DH35" s="57">
        <f>'BAR BB| Open rates'!DH35*0.87*0.9+25</f>
        <v>42933.4</v>
      </c>
      <c r="DI35" s="57">
        <f>'BAR BB| Open rates'!DI35*0.87*0.9+25</f>
        <v>42933.4</v>
      </c>
      <c r="DJ35" s="57">
        <f>'BAR BB| Open rates'!DJ35*0.87*0.9+25</f>
        <v>44499.4</v>
      </c>
      <c r="DK35" s="57">
        <f>'BAR BB| Open rates'!DK35*0.87*0.9+25</f>
        <v>44499.4</v>
      </c>
      <c r="DL35" s="57">
        <f>'BAR BB| Open rates'!DL35*0.87*0.9+25</f>
        <v>42933.4</v>
      </c>
      <c r="DM35" s="57">
        <f>'BAR BB| Open rates'!DM35*0.87*0.9+25</f>
        <v>42933.4</v>
      </c>
      <c r="DN35" s="57">
        <f>'BAR BB| Open rates'!DN35*0.87*0.9+25</f>
        <v>42933.4</v>
      </c>
      <c r="DO35" s="57">
        <f>'BAR BB| Open rates'!DO35*0.87*0.9+25</f>
        <v>42933.4</v>
      </c>
      <c r="DP35" s="57">
        <f>'BAR BB| Open rates'!DP35*0.87*0.9+25</f>
        <v>42933.4</v>
      </c>
      <c r="DQ35" s="57">
        <f>'BAR BB| Open rates'!DQ35*0.87*0.9+25</f>
        <v>44499.4</v>
      </c>
      <c r="DR35" s="57">
        <f>'BAR BB| Open rates'!DR35*0.87*0.9+25</f>
        <v>44499.4</v>
      </c>
      <c r="DS35" s="57">
        <f>'BAR BB| Open rates'!DS35*0.87*0.9+25</f>
        <v>42933.4</v>
      </c>
      <c r="DT35" s="57">
        <f>'BAR BB| Open rates'!DT35*0.87*0.9+25</f>
        <v>42933.4</v>
      </c>
      <c r="DU35" s="57">
        <f>'BAR BB| Open rates'!DU35*0.87*0.9+25</f>
        <v>42933.4</v>
      </c>
      <c r="DV35" s="57">
        <f>'BAR BB| Open rates'!DV35*0.87*0.9+25</f>
        <v>42933.4</v>
      </c>
      <c r="DW35" s="57">
        <f>'BAR BB| Open rates'!DW35*0.87*0.9+25</f>
        <v>42933.4</v>
      </c>
      <c r="DX35" s="57">
        <f>'BAR BB| Open rates'!DX35*0.87*0.9+25</f>
        <v>44499.4</v>
      </c>
      <c r="DY35" s="57">
        <f>'BAR BB| Open rates'!DY35*0.87*0.9+25</f>
        <v>44499.4</v>
      </c>
      <c r="DZ35" s="57">
        <f>'BAR BB| Open rates'!DZ35*0.87*0.9+25</f>
        <v>45830.5</v>
      </c>
      <c r="EA35" s="57">
        <f>'BAR BB| Open rates'!EA35*0.87*0.9+25</f>
        <v>45830.5</v>
      </c>
      <c r="EB35" s="57">
        <f>'BAR BB| Open rates'!EB35*0.87*0.9+25</f>
        <v>45830.5</v>
      </c>
      <c r="EC35" s="57">
        <f>'BAR BB| Open rates'!EC35*0.87*0.9+25</f>
        <v>47553.1</v>
      </c>
      <c r="ED35" s="57">
        <f>'BAR BB| Open rates'!ED35*0.87*0.9+25</f>
        <v>47553.1</v>
      </c>
      <c r="EE35" s="57">
        <f>'BAR BB| Open rates'!EE35*0.87*0.9+25</f>
        <v>47553.1</v>
      </c>
      <c r="EF35" s="57">
        <f>'BAR BB| Open rates'!EF35*0.87*0.9+25</f>
        <v>47553.1</v>
      </c>
      <c r="EG35" s="57">
        <f>'BAR BB| Open rates'!EG35*0.87*0.9+25</f>
        <v>42150.400000000001</v>
      </c>
      <c r="EH35" s="57">
        <f>'BAR BB| Open rates'!EH35*0.87*0.9+25</f>
        <v>38235.4</v>
      </c>
      <c r="EI35" s="57">
        <f>'BAR BB| Open rates'!EI35*0.87*0.9+25</f>
        <v>38235.4</v>
      </c>
      <c r="EJ35" s="57">
        <f>'BAR BB| Open rates'!EJ35*0.87*0.9+25</f>
        <v>38235.4</v>
      </c>
      <c r="EK35" s="57">
        <f>'BAR BB| Open rates'!EK35*0.87*0.9+25</f>
        <v>38235.4</v>
      </c>
      <c r="EL35" s="57">
        <f>'BAR BB| Open rates'!EL35*0.87*0.9+25</f>
        <v>39018.400000000001</v>
      </c>
      <c r="EM35" s="57">
        <f>'BAR BB| Open rates'!EM35*0.87*0.9+25</f>
        <v>39018.400000000001</v>
      </c>
      <c r="EN35" s="57">
        <f>'BAR BB| Open rates'!EN35*0.87*0.9+25</f>
        <v>38235.4</v>
      </c>
      <c r="EO35" s="57">
        <f>'BAR BB| Open rates'!EO35*0.87*0.9+25</f>
        <v>38235.4</v>
      </c>
      <c r="EP35" s="57">
        <f>'BAR BB| Open rates'!EP35*0.87*0.9+25</f>
        <v>38235.4</v>
      </c>
      <c r="EQ35" s="57">
        <f>'BAR BB| Open rates'!EQ35*0.87*0.9+25</f>
        <v>38235.4</v>
      </c>
      <c r="ER35" s="57">
        <f>'BAR BB| Open rates'!ER35*0.87*0.9+25</f>
        <v>38235.4</v>
      </c>
      <c r="ES35" s="57">
        <f>'BAR BB| Open rates'!ES35*0.87*0.9+25</f>
        <v>39018.400000000001</v>
      </c>
      <c r="ET35" s="57">
        <f>'BAR BB| Open rates'!ET35*0.87*0.9+25</f>
        <v>39018.400000000001</v>
      </c>
      <c r="EU35" s="57">
        <f>'BAR BB| Open rates'!EU35*0.87*0.9+25</f>
        <v>38235.4</v>
      </c>
      <c r="EV35" s="57">
        <f>'BAR BB| Open rates'!EV35*0.87*0.9+25</f>
        <v>38235.4</v>
      </c>
      <c r="EW35" s="57">
        <f>'BAR BB| Open rates'!EW35*0.87*0.9+25</f>
        <v>38235.4</v>
      </c>
      <c r="EX35" s="57">
        <f>'BAR BB| Open rates'!EX35*0.87*0.9+25</f>
        <v>38235.4</v>
      </c>
      <c r="EY35" s="57">
        <f>'BAR BB| Open rates'!EY35*0.87*0.9+25</f>
        <v>38235.4</v>
      </c>
      <c r="EZ35" s="57">
        <f>'BAR BB| Open rates'!EZ35*0.87*0.9+25</f>
        <v>39018.400000000001</v>
      </c>
      <c r="FA35" s="57">
        <f>'BAR BB| Open rates'!FA35*0.87*0.9+25</f>
        <v>39018.400000000001</v>
      </c>
      <c r="FB35" s="57">
        <f>'BAR BB| Open rates'!FB35*0.87*0.9+25</f>
        <v>38235.4</v>
      </c>
      <c r="FC35" s="57">
        <f>'BAR BB| Open rates'!FC35*0.87*0.9+25</f>
        <v>38235.4</v>
      </c>
      <c r="FD35" s="57">
        <f>'BAR BB| Open rates'!FD35*0.87*0.9+25</f>
        <v>38235.4</v>
      </c>
      <c r="FE35" s="57">
        <f>'BAR BB| Open rates'!FE35*0.87*0.9+25</f>
        <v>38235.4</v>
      </c>
      <c r="FF35" s="57">
        <f>'BAR BB| Open rates'!FF35*0.87*0.9+25</f>
        <v>38235.4</v>
      </c>
      <c r="FG35" s="57">
        <f>'BAR BB| Open rates'!FG35*0.87*0.9+25</f>
        <v>39018.400000000001</v>
      </c>
      <c r="FH35" s="57">
        <f>'BAR BB| Open rates'!FH35*0.87*0.9+25</f>
        <v>39018.400000000001</v>
      </c>
      <c r="FI35" s="57">
        <f>'BAR BB| Open rates'!FI35*0.87*0.9+25</f>
        <v>38235.4</v>
      </c>
      <c r="FJ35" s="57">
        <f>'BAR BB| Open rates'!FJ35*0.87*0.9+25</f>
        <v>38235.4</v>
      </c>
      <c r="FK35" s="57">
        <f>'BAR BB| Open rates'!FK35*0.87*0.9+25</f>
        <v>38235.4</v>
      </c>
      <c r="FL35" s="57">
        <f>'BAR BB| Open rates'!FL35*0.87*0.9+25</f>
        <v>38235.4</v>
      </c>
      <c r="FM35" s="57">
        <f>'BAR BB| Open rates'!FM35*0.87*0.9+25</f>
        <v>38235.4</v>
      </c>
      <c r="FN35" s="57">
        <f>'BAR BB| Open rates'!FN35*0.87*0.9+25</f>
        <v>39018.400000000001</v>
      </c>
      <c r="FO35" s="57">
        <f>'BAR BB| Open rates'!FO35*0.87*0.9+25</f>
        <v>39018.400000000001</v>
      </c>
      <c r="FP35" s="57">
        <f>'BAR BB| Open rates'!FP35*0.87*0.9+25</f>
        <v>38235.4</v>
      </c>
      <c r="FQ35" s="57">
        <f>'BAR BB| Open rates'!FQ35*0.87*0.9+25</f>
        <v>38235.4</v>
      </c>
      <c r="FR35" s="57">
        <f>'BAR BB| Open rates'!FR35*0.87*0.9+25</f>
        <v>38235.4</v>
      </c>
      <c r="FS35" s="57">
        <f>'BAR BB| Open rates'!FS35*0.87*0.9+25</f>
        <v>38235.4</v>
      </c>
      <c r="FT35" s="57">
        <f>'BAR BB| Open rates'!FT35*0.87*0.9+25</f>
        <v>38235.4</v>
      </c>
      <c r="FU35" s="57">
        <f>'BAR BB| Open rates'!FU35*0.87*0.9+25</f>
        <v>39018.400000000001</v>
      </c>
      <c r="FV35" s="57">
        <f>'BAR BB| Open rates'!FV35*0.87*0.9+25</f>
        <v>39018.400000000001</v>
      </c>
      <c r="FW35" s="57">
        <f>'BAR BB| Open rates'!FW35*0.87*0.9+25</f>
        <v>41915.5</v>
      </c>
      <c r="FX35" s="57">
        <f>'BAR BB| Open rates'!FX35*0.87*0.9+25</f>
        <v>41915.5</v>
      </c>
      <c r="FY35" s="57">
        <f>'BAR BB| Open rates'!FY35*0.87*0.9+25</f>
        <v>41915.5</v>
      </c>
      <c r="FZ35" s="57">
        <f>'BAR BB| Open rates'!FZ35*0.87*0.9+25</f>
        <v>41915.5</v>
      </c>
      <c r="GA35" s="57">
        <f>'BAR BB| Open rates'!GA35*0.87*0.9+25</f>
        <v>41915.5</v>
      </c>
      <c r="GB35" s="57">
        <f>'BAR BB| Open rates'!GB35*0.87*0.9+25</f>
        <v>43638.1</v>
      </c>
      <c r="GC35" s="57">
        <f>'BAR BB| Open rates'!GC35*0.87*0.9+25</f>
        <v>43638.1</v>
      </c>
      <c r="GD35" s="57">
        <f>'BAR BB| Open rates'!GD35*0.87*0.9+25</f>
        <v>43638.1</v>
      </c>
      <c r="GE35" s="57">
        <f>'BAR BB| Open rates'!GE35*0.87*0.9+25</f>
        <v>43638.1</v>
      </c>
    </row>
    <row r="36" spans="1:187" s="36" customFormat="1" ht="12" customHeight="1" x14ac:dyDescent="0.2">
      <c r="A36" s="237">
        <v>4</v>
      </c>
      <c r="B36" s="57">
        <f>'BAR BB| Open rates'!B36*0.87*0.9+25</f>
        <v>66971.5</v>
      </c>
      <c r="C36" s="57">
        <f>'BAR BB| Open rates'!C36*0.87*0.9+25</f>
        <v>66971.5</v>
      </c>
      <c r="D36" s="57">
        <f>'BAR BB| Open rates'!D36*0.87*0.9+25</f>
        <v>64857.4</v>
      </c>
      <c r="E36" s="57">
        <f>'BAR BB| Open rates'!E36*0.87*0.9+25</f>
        <v>64857.4</v>
      </c>
      <c r="F36" s="57">
        <f>'BAR BB| Open rates'!F36*0.87*0.9+25</f>
        <v>63134.8</v>
      </c>
      <c r="G36" s="57">
        <f>'BAR BB| Open rates'!G36*0.87*0.9+25</f>
        <v>64857.4</v>
      </c>
      <c r="H36" s="57">
        <f>'BAR BB| Open rates'!H36*0.87*0.9+25</f>
        <v>64857.4</v>
      </c>
      <c r="I36" s="57">
        <f>'BAR BB| Open rates'!I36*0.87*0.9+25</f>
        <v>66423.400000000009</v>
      </c>
      <c r="J36" s="57">
        <f>'BAR BB| Open rates'!J36*0.87*0.9+25</f>
        <v>66423.400000000009</v>
      </c>
      <c r="K36" s="57">
        <f>'BAR BB| Open rates'!K36*0.87*0.9+25</f>
        <v>64857.4</v>
      </c>
      <c r="L36" s="57">
        <f>'BAR BB| Open rates'!L36*0.87*0.9+25</f>
        <v>64857.4</v>
      </c>
      <c r="M36" s="57">
        <f>'BAR BB| Open rates'!M36*0.87*0.9+25</f>
        <v>64857.4</v>
      </c>
      <c r="N36" s="57">
        <f>'BAR BB| Open rates'!N36*0.87*0.9+25</f>
        <v>64857.4</v>
      </c>
      <c r="O36" s="57">
        <f>'BAR BB| Open rates'!O36*0.87*0.9+25</f>
        <v>64857.4</v>
      </c>
      <c r="P36" s="57">
        <f>'BAR BB| Open rates'!P36*0.87*0.9+25</f>
        <v>66423.400000000009</v>
      </c>
      <c r="Q36" s="57">
        <f>'BAR BB| Open rates'!Q36*0.87*0.9+25</f>
        <v>66423.400000000009</v>
      </c>
      <c r="R36" s="57">
        <f>'BAR BB| Open rates'!R36*0.87*0.9+25</f>
        <v>66423.400000000009</v>
      </c>
      <c r="S36" s="57">
        <f>'BAR BB| Open rates'!S36*0.87*0.9+25</f>
        <v>66423.400000000009</v>
      </c>
      <c r="T36" s="57">
        <f>'BAR BB| Open rates'!T36*0.87*0.9+25</f>
        <v>66423.400000000009</v>
      </c>
      <c r="U36" s="57">
        <f>'BAR BB| Open rates'!U36*0.87*0.9+25</f>
        <v>66423.400000000009</v>
      </c>
      <c r="V36" s="57">
        <f>'BAR BB| Open rates'!V36*0.87*0.9+25</f>
        <v>66423.400000000009</v>
      </c>
      <c r="W36" s="57">
        <f>'BAR BB| Open rates'!W36*0.87*0.9+25</f>
        <v>67989.400000000009</v>
      </c>
      <c r="X36" s="57">
        <f>'BAR BB| Open rates'!X36*0.87*0.9+25</f>
        <v>67989.400000000009</v>
      </c>
      <c r="Y36" s="57">
        <f>'BAR BB| Open rates'!Y36*0.87*0.9+25</f>
        <v>66423.400000000009</v>
      </c>
      <c r="Z36" s="57">
        <f>'BAR BB| Open rates'!Z36*0.87*0.9+25</f>
        <v>66423.400000000009</v>
      </c>
      <c r="AA36" s="57">
        <f>'BAR BB| Open rates'!AA36*0.87*0.9+25</f>
        <v>66423.400000000009</v>
      </c>
      <c r="AB36" s="57">
        <f>'BAR BB| Open rates'!AB36*0.87*0.9+25</f>
        <v>66423.400000000009</v>
      </c>
      <c r="AC36" s="57">
        <f>'BAR BB| Open rates'!AC36*0.87*0.9+25</f>
        <v>66423.400000000009</v>
      </c>
      <c r="AD36" s="57">
        <f>'BAR BB| Open rates'!AD36*0.87*0.9+25</f>
        <v>67989.400000000009</v>
      </c>
      <c r="AE36" s="57">
        <f>'BAR BB| Open rates'!AE36*0.87*0.9+25</f>
        <v>67989.400000000009</v>
      </c>
      <c r="AF36" s="57">
        <f>'BAR BB| Open rates'!AF36*0.87*0.9+25</f>
        <v>66423.400000000009</v>
      </c>
      <c r="AG36" s="57">
        <f>'BAR BB| Open rates'!AG36*0.87*0.9+25</f>
        <v>66423.400000000009</v>
      </c>
      <c r="AH36" s="57">
        <f>'BAR BB| Open rates'!AH36*0.87*0.9+25</f>
        <v>66423.400000000009</v>
      </c>
      <c r="AI36" s="57">
        <f>'BAR BB| Open rates'!AI36*0.87*0.9+25</f>
        <v>66423.400000000009</v>
      </c>
      <c r="AJ36" s="57">
        <f>'BAR BB| Open rates'!AJ36*0.87*0.9+25</f>
        <v>66423.400000000009</v>
      </c>
      <c r="AK36" s="57">
        <f>'BAR BB| Open rates'!AK36*0.87*0.9+25</f>
        <v>67989.400000000009</v>
      </c>
      <c r="AL36" s="57">
        <f>'BAR BB| Open rates'!AL36*0.87*0.9+25</f>
        <v>67989.400000000009</v>
      </c>
      <c r="AM36" s="57">
        <f>'BAR BB| Open rates'!AM36*0.87*0.9+25</f>
        <v>66423.400000000009</v>
      </c>
      <c r="AN36" s="57">
        <f>'BAR BB| Open rates'!AN36*0.87*0.9+25</f>
        <v>66423.400000000009</v>
      </c>
      <c r="AO36" s="57">
        <f>'BAR BB| Open rates'!AO36*0.87*0.9+25</f>
        <v>66423.400000000009</v>
      </c>
      <c r="AP36" s="57">
        <f>'BAR BB| Open rates'!AP36*0.87*0.9+25</f>
        <v>66423.400000000009</v>
      </c>
      <c r="AQ36" s="57">
        <f>'BAR BB| Open rates'!AQ36*0.87*0.9+25</f>
        <v>66423.400000000009</v>
      </c>
      <c r="AR36" s="57">
        <f>'BAR BB| Open rates'!AR36*0.87*0.9+25</f>
        <v>67989.400000000009</v>
      </c>
      <c r="AS36" s="57">
        <f>'BAR BB| Open rates'!AS36*0.87*0.9+25</f>
        <v>67989.400000000009</v>
      </c>
      <c r="AT36" s="57">
        <f>'BAR BB| Open rates'!AT36*0.87*0.9+25</f>
        <v>66423.400000000009</v>
      </c>
      <c r="AU36" s="57">
        <f>'BAR BB| Open rates'!AU36*0.87*0.9+25</f>
        <v>66423.400000000009</v>
      </c>
      <c r="AV36" s="57">
        <f>'BAR BB| Open rates'!AV36*0.87*0.9+25</f>
        <v>66423.400000000009</v>
      </c>
      <c r="AW36" s="57">
        <f>'BAR BB| Open rates'!AW36*0.87*0.9+25</f>
        <v>66423.400000000009</v>
      </c>
      <c r="AX36" s="57">
        <f>'BAR BB| Open rates'!AX36*0.87*0.9+25</f>
        <v>66423.400000000009</v>
      </c>
      <c r="AY36" s="57">
        <f>'BAR BB| Open rates'!AY36*0.87*0.9+25</f>
        <v>67989.400000000009</v>
      </c>
      <c r="AZ36" s="57">
        <f>'BAR BB| Open rates'!AZ36*0.87*0.9+25</f>
        <v>67989.400000000009</v>
      </c>
      <c r="BA36" s="57">
        <f>'BAR BB| Open rates'!BA36*0.87*0.9+25</f>
        <v>66423.400000000009</v>
      </c>
      <c r="BB36" s="57">
        <f>'BAR BB| Open rates'!BB36*0.87*0.9+25</f>
        <v>66423.400000000009</v>
      </c>
      <c r="BC36" s="57">
        <f>'BAR BB| Open rates'!BC36*0.87*0.9+25</f>
        <v>66423.400000000009</v>
      </c>
      <c r="BD36" s="57">
        <f>'BAR BB| Open rates'!BD36*0.87*0.9+25</f>
        <v>66423.400000000009</v>
      </c>
      <c r="BE36" s="57">
        <f>'BAR BB| Open rates'!BE36*0.87*0.9+25</f>
        <v>66423.400000000009</v>
      </c>
      <c r="BF36" s="57">
        <f>'BAR BB| Open rates'!BF36*0.87*0.9+25</f>
        <v>67989.400000000009</v>
      </c>
      <c r="BG36" s="57">
        <f>'BAR BB| Open rates'!BG36*0.87*0.9+25</f>
        <v>67989.400000000009</v>
      </c>
      <c r="BH36" s="57">
        <f>'BAR BB| Open rates'!BH36*0.87*0.9+25</f>
        <v>63917.8</v>
      </c>
      <c r="BI36" s="57">
        <f>'BAR BB| Open rates'!BI36*0.87*0.9+25</f>
        <v>63917.8</v>
      </c>
      <c r="BJ36" s="57">
        <f>'BAR BB| Open rates'!BJ36*0.87*0.9+25</f>
        <v>63917.8</v>
      </c>
      <c r="BK36" s="57">
        <f>'BAR BB| Open rates'!BK36*0.87*0.9+25</f>
        <v>63917.8</v>
      </c>
      <c r="BL36" s="57">
        <f>'BAR BB| Open rates'!BL36*0.87*0.9+25</f>
        <v>63917.8</v>
      </c>
      <c r="BM36" s="57">
        <f>'BAR BB| Open rates'!BM36*0.87*0.9+25</f>
        <v>64857.4</v>
      </c>
      <c r="BN36" s="57">
        <f>'BAR BB| Open rates'!BN36*0.87*0.9+25</f>
        <v>64857.4</v>
      </c>
      <c r="BO36" s="57">
        <f>'BAR BB| Open rates'!BO36*0.87*0.9+25</f>
        <v>63134.8</v>
      </c>
      <c r="BP36" s="57">
        <f>'BAR BB| Open rates'!BP36*0.87*0.9+25</f>
        <v>63134.8</v>
      </c>
      <c r="BQ36" s="57">
        <f>'BAR BB| Open rates'!BQ36*0.87*0.9+25</f>
        <v>49902.1</v>
      </c>
      <c r="BR36" s="57">
        <f>'BAR BB| Open rates'!BR36*0.87*0.9+25</f>
        <v>49902.1</v>
      </c>
      <c r="BS36" s="57">
        <f>'BAR BB| Open rates'!BS36*0.87*0.9+25</f>
        <v>49902.1</v>
      </c>
      <c r="BT36" s="57">
        <f>'BAR BB| Open rates'!BT36*0.87*0.9+25</f>
        <v>49902.1</v>
      </c>
      <c r="BU36" s="57">
        <f>'BAR BB| Open rates'!BU36*0.87*0.9+25</f>
        <v>49902.1</v>
      </c>
      <c r="BV36" s="57">
        <f>'BAR BB| Open rates'!BV36*0.87*0.9+25</f>
        <v>48179.5</v>
      </c>
      <c r="BW36" s="57">
        <f>'BAR BB| Open rates'!BW36*0.87*0.9+25</f>
        <v>48179.5</v>
      </c>
      <c r="BX36" s="57">
        <f>'BAR BB| Open rates'!BX36*0.87*0.9+25</f>
        <v>48179.5</v>
      </c>
      <c r="BY36" s="57">
        <f>'BAR BB| Open rates'!BY36*0.87*0.9+25</f>
        <v>48179.5</v>
      </c>
      <c r="BZ36" s="57">
        <f>'BAR BB| Open rates'!BZ36*0.87*0.9+25</f>
        <v>48179.5</v>
      </c>
      <c r="CA36" s="57">
        <f>'BAR BB| Open rates'!CA36*0.87*0.9+25</f>
        <v>49902.1</v>
      </c>
      <c r="CB36" s="57">
        <f>'BAR BB| Open rates'!CB36*0.87*0.9+25</f>
        <v>49902.1</v>
      </c>
      <c r="CC36" s="57">
        <f>'BAR BB| Open rates'!CC36*0.87*0.9+25</f>
        <v>48179.5</v>
      </c>
      <c r="CD36" s="57">
        <f>'BAR BB| Open rates'!CD36*0.87*0.9+25</f>
        <v>48179.5</v>
      </c>
      <c r="CE36" s="57">
        <f>'BAR BB| Open rates'!CE36*0.87*0.9+25</f>
        <v>48179.5</v>
      </c>
      <c r="CF36" s="57">
        <f>'BAR BB| Open rates'!CF36*0.87*0.9+25</f>
        <v>48179.5</v>
      </c>
      <c r="CG36" s="57">
        <f>'BAR BB| Open rates'!CG36*0.87*0.9+25</f>
        <v>48179.5</v>
      </c>
      <c r="CH36" s="57">
        <f>'BAR BB| Open rates'!CH36*0.87*0.9+25</f>
        <v>49902.1</v>
      </c>
      <c r="CI36" s="57">
        <f>'BAR BB| Open rates'!CI36*0.87*0.9+25</f>
        <v>49902.1</v>
      </c>
      <c r="CJ36" s="57">
        <f>'BAR BB| Open rates'!CJ36*0.87*0.9+25</f>
        <v>48179.5</v>
      </c>
      <c r="CK36" s="57">
        <f>'BAR BB| Open rates'!CK36*0.87*0.9+25</f>
        <v>48179.5</v>
      </c>
      <c r="CL36" s="57">
        <f>'BAR BB| Open rates'!CL36*0.87*0.9+25</f>
        <v>48179.5</v>
      </c>
      <c r="CM36" s="57">
        <f>'BAR BB| Open rates'!CM36*0.87*0.9+25</f>
        <v>48179.5</v>
      </c>
      <c r="CN36" s="57">
        <f>'BAR BB| Open rates'!CN36*0.87*0.9+25</f>
        <v>48179.5</v>
      </c>
      <c r="CO36" s="57">
        <f>'BAR BB| Open rates'!CO36*0.87*0.9+25</f>
        <v>49902.1</v>
      </c>
      <c r="CP36" s="57">
        <f>'BAR BB| Open rates'!CP36*0.87*0.9+25</f>
        <v>49902.1</v>
      </c>
      <c r="CQ36" s="57">
        <f>'BAR BB| Open rates'!CQ36*0.87*0.9+25</f>
        <v>48179.5</v>
      </c>
      <c r="CR36" s="57">
        <f>'BAR BB| Open rates'!CR36*0.87*0.9+25</f>
        <v>48179.5</v>
      </c>
      <c r="CS36" s="57">
        <f>'BAR BB| Open rates'!CS36*0.87*0.9+25</f>
        <v>48179.5</v>
      </c>
      <c r="CT36" s="57">
        <f>'BAR BB| Open rates'!CT36*0.87*0.9+25</f>
        <v>48179.5</v>
      </c>
      <c r="CU36" s="57">
        <f>'BAR BB| Open rates'!CU36*0.87*0.9+25</f>
        <v>46848.4</v>
      </c>
      <c r="CV36" s="57">
        <f>'BAR BB| Open rates'!CV36*0.87*0.9+25</f>
        <v>46848.4</v>
      </c>
      <c r="CW36" s="57">
        <f>'BAR BB| Open rates'!CW36*0.87*0.9+25</f>
        <v>46848.4</v>
      </c>
      <c r="CX36" s="57">
        <f>'BAR BB| Open rates'!CX36*0.87*0.9+25</f>
        <v>45282.400000000001</v>
      </c>
      <c r="CY36" s="57">
        <f>'BAR BB| Open rates'!CY36*0.87*0.9+25</f>
        <v>45282.400000000001</v>
      </c>
      <c r="CZ36" s="57">
        <f>'BAR BB| Open rates'!CZ36*0.87*0.9+25</f>
        <v>45282.400000000001</v>
      </c>
      <c r="DA36" s="57">
        <f>'BAR BB| Open rates'!DA36*0.87*0.9+25</f>
        <v>45282.400000000001</v>
      </c>
      <c r="DB36" s="57">
        <f>'BAR BB| Open rates'!DB36*0.87*0.9+25</f>
        <v>45282.400000000001</v>
      </c>
      <c r="DC36" s="57">
        <f>'BAR BB| Open rates'!DC36*0.87*0.9+25</f>
        <v>46848.4</v>
      </c>
      <c r="DD36" s="57">
        <f>'BAR BB| Open rates'!DD36*0.87*0.9+25</f>
        <v>46848.4</v>
      </c>
      <c r="DE36" s="57">
        <f>'BAR BB| Open rates'!DE36*0.87*0.9+25</f>
        <v>45282.400000000001</v>
      </c>
      <c r="DF36" s="57">
        <f>'BAR BB| Open rates'!DF36*0.87*0.9+25</f>
        <v>45282.400000000001</v>
      </c>
      <c r="DG36" s="57">
        <f>'BAR BB| Open rates'!DG36*0.87*0.9+25</f>
        <v>45282.400000000001</v>
      </c>
      <c r="DH36" s="57">
        <f>'BAR BB| Open rates'!DH36*0.87*0.9+25</f>
        <v>45282.400000000001</v>
      </c>
      <c r="DI36" s="57">
        <f>'BAR BB| Open rates'!DI36*0.87*0.9+25</f>
        <v>45282.400000000001</v>
      </c>
      <c r="DJ36" s="57">
        <f>'BAR BB| Open rates'!DJ36*0.87*0.9+25</f>
        <v>46848.4</v>
      </c>
      <c r="DK36" s="57">
        <f>'BAR BB| Open rates'!DK36*0.87*0.9+25</f>
        <v>46848.4</v>
      </c>
      <c r="DL36" s="57">
        <f>'BAR BB| Open rates'!DL36*0.87*0.9+25</f>
        <v>45282.400000000001</v>
      </c>
      <c r="DM36" s="57">
        <f>'BAR BB| Open rates'!DM36*0.87*0.9+25</f>
        <v>45282.400000000001</v>
      </c>
      <c r="DN36" s="57">
        <f>'BAR BB| Open rates'!DN36*0.87*0.9+25</f>
        <v>45282.400000000001</v>
      </c>
      <c r="DO36" s="57">
        <f>'BAR BB| Open rates'!DO36*0.87*0.9+25</f>
        <v>45282.400000000001</v>
      </c>
      <c r="DP36" s="57">
        <f>'BAR BB| Open rates'!DP36*0.87*0.9+25</f>
        <v>45282.400000000001</v>
      </c>
      <c r="DQ36" s="57">
        <f>'BAR BB| Open rates'!DQ36*0.87*0.9+25</f>
        <v>46848.4</v>
      </c>
      <c r="DR36" s="57">
        <f>'BAR BB| Open rates'!DR36*0.87*0.9+25</f>
        <v>46848.4</v>
      </c>
      <c r="DS36" s="57">
        <f>'BAR BB| Open rates'!DS36*0.87*0.9+25</f>
        <v>45282.400000000001</v>
      </c>
      <c r="DT36" s="57">
        <f>'BAR BB| Open rates'!DT36*0.87*0.9+25</f>
        <v>45282.400000000001</v>
      </c>
      <c r="DU36" s="57">
        <f>'BAR BB| Open rates'!DU36*0.87*0.9+25</f>
        <v>45282.400000000001</v>
      </c>
      <c r="DV36" s="57">
        <f>'BAR BB| Open rates'!DV36*0.87*0.9+25</f>
        <v>45282.400000000001</v>
      </c>
      <c r="DW36" s="57">
        <f>'BAR BB| Open rates'!DW36*0.87*0.9+25</f>
        <v>45282.400000000001</v>
      </c>
      <c r="DX36" s="57">
        <f>'BAR BB| Open rates'!DX36*0.87*0.9+25</f>
        <v>46848.4</v>
      </c>
      <c r="DY36" s="57">
        <f>'BAR BB| Open rates'!DY36*0.87*0.9+25</f>
        <v>46848.4</v>
      </c>
      <c r="DZ36" s="57">
        <f>'BAR BB| Open rates'!DZ36*0.87*0.9+25</f>
        <v>48179.5</v>
      </c>
      <c r="EA36" s="57">
        <f>'BAR BB| Open rates'!EA36*0.87*0.9+25</f>
        <v>48179.5</v>
      </c>
      <c r="EB36" s="57">
        <f>'BAR BB| Open rates'!EB36*0.87*0.9+25</f>
        <v>48179.5</v>
      </c>
      <c r="EC36" s="57">
        <f>'BAR BB| Open rates'!EC36*0.87*0.9+25</f>
        <v>49902.1</v>
      </c>
      <c r="ED36" s="57">
        <f>'BAR BB| Open rates'!ED36*0.87*0.9+25</f>
        <v>49902.1</v>
      </c>
      <c r="EE36" s="57">
        <f>'BAR BB| Open rates'!EE36*0.87*0.9+25</f>
        <v>49902.1</v>
      </c>
      <c r="EF36" s="57">
        <f>'BAR BB| Open rates'!EF36*0.87*0.9+25</f>
        <v>49902.1</v>
      </c>
      <c r="EG36" s="57">
        <f>'BAR BB| Open rates'!EG36*0.87*0.9+25</f>
        <v>44499.4</v>
      </c>
      <c r="EH36" s="57">
        <f>'BAR BB| Open rates'!EH36*0.87*0.9+25</f>
        <v>40584.400000000001</v>
      </c>
      <c r="EI36" s="57">
        <f>'BAR BB| Open rates'!EI36*0.87*0.9+25</f>
        <v>40584.400000000001</v>
      </c>
      <c r="EJ36" s="57">
        <f>'BAR BB| Open rates'!EJ36*0.87*0.9+25</f>
        <v>40584.400000000001</v>
      </c>
      <c r="EK36" s="57">
        <f>'BAR BB| Open rates'!EK36*0.87*0.9+25</f>
        <v>40584.400000000001</v>
      </c>
      <c r="EL36" s="57">
        <f>'BAR BB| Open rates'!EL36*0.87*0.9+25</f>
        <v>41367.4</v>
      </c>
      <c r="EM36" s="57">
        <f>'BAR BB| Open rates'!EM36*0.87*0.9+25</f>
        <v>41367.4</v>
      </c>
      <c r="EN36" s="57">
        <f>'BAR BB| Open rates'!EN36*0.87*0.9+25</f>
        <v>40584.400000000001</v>
      </c>
      <c r="EO36" s="57">
        <f>'BAR BB| Open rates'!EO36*0.87*0.9+25</f>
        <v>40584.400000000001</v>
      </c>
      <c r="EP36" s="57">
        <f>'BAR BB| Open rates'!EP36*0.87*0.9+25</f>
        <v>40584.400000000001</v>
      </c>
      <c r="EQ36" s="57">
        <f>'BAR BB| Open rates'!EQ36*0.87*0.9+25</f>
        <v>40584.400000000001</v>
      </c>
      <c r="ER36" s="57">
        <f>'BAR BB| Open rates'!ER36*0.87*0.9+25</f>
        <v>40584.400000000001</v>
      </c>
      <c r="ES36" s="57">
        <f>'BAR BB| Open rates'!ES36*0.87*0.9+25</f>
        <v>41367.4</v>
      </c>
      <c r="ET36" s="57">
        <f>'BAR BB| Open rates'!ET36*0.87*0.9+25</f>
        <v>41367.4</v>
      </c>
      <c r="EU36" s="57">
        <f>'BAR BB| Open rates'!EU36*0.87*0.9+25</f>
        <v>40584.400000000001</v>
      </c>
      <c r="EV36" s="57">
        <f>'BAR BB| Open rates'!EV36*0.87*0.9+25</f>
        <v>40584.400000000001</v>
      </c>
      <c r="EW36" s="57">
        <f>'BAR BB| Open rates'!EW36*0.87*0.9+25</f>
        <v>40584.400000000001</v>
      </c>
      <c r="EX36" s="57">
        <f>'BAR BB| Open rates'!EX36*0.87*0.9+25</f>
        <v>40584.400000000001</v>
      </c>
      <c r="EY36" s="57">
        <f>'BAR BB| Open rates'!EY36*0.87*0.9+25</f>
        <v>40584.400000000001</v>
      </c>
      <c r="EZ36" s="57">
        <f>'BAR BB| Open rates'!EZ36*0.87*0.9+25</f>
        <v>41367.4</v>
      </c>
      <c r="FA36" s="57">
        <f>'BAR BB| Open rates'!FA36*0.87*0.9+25</f>
        <v>41367.4</v>
      </c>
      <c r="FB36" s="57">
        <f>'BAR BB| Open rates'!FB36*0.87*0.9+25</f>
        <v>40584.400000000001</v>
      </c>
      <c r="FC36" s="57">
        <f>'BAR BB| Open rates'!FC36*0.87*0.9+25</f>
        <v>40584.400000000001</v>
      </c>
      <c r="FD36" s="57">
        <f>'BAR BB| Open rates'!FD36*0.87*0.9+25</f>
        <v>40584.400000000001</v>
      </c>
      <c r="FE36" s="57">
        <f>'BAR BB| Open rates'!FE36*0.87*0.9+25</f>
        <v>40584.400000000001</v>
      </c>
      <c r="FF36" s="57">
        <f>'BAR BB| Open rates'!FF36*0.87*0.9+25</f>
        <v>40584.400000000001</v>
      </c>
      <c r="FG36" s="57">
        <f>'BAR BB| Open rates'!FG36*0.87*0.9+25</f>
        <v>41367.4</v>
      </c>
      <c r="FH36" s="57">
        <f>'BAR BB| Open rates'!FH36*0.87*0.9+25</f>
        <v>41367.4</v>
      </c>
      <c r="FI36" s="57">
        <f>'BAR BB| Open rates'!FI36*0.87*0.9+25</f>
        <v>40584.400000000001</v>
      </c>
      <c r="FJ36" s="57">
        <f>'BAR BB| Open rates'!FJ36*0.87*0.9+25</f>
        <v>40584.400000000001</v>
      </c>
      <c r="FK36" s="57">
        <f>'BAR BB| Open rates'!FK36*0.87*0.9+25</f>
        <v>40584.400000000001</v>
      </c>
      <c r="FL36" s="57">
        <f>'BAR BB| Open rates'!FL36*0.87*0.9+25</f>
        <v>40584.400000000001</v>
      </c>
      <c r="FM36" s="57">
        <f>'BAR BB| Open rates'!FM36*0.87*0.9+25</f>
        <v>40584.400000000001</v>
      </c>
      <c r="FN36" s="57">
        <f>'BAR BB| Open rates'!FN36*0.87*0.9+25</f>
        <v>41367.4</v>
      </c>
      <c r="FO36" s="57">
        <f>'BAR BB| Open rates'!FO36*0.87*0.9+25</f>
        <v>41367.4</v>
      </c>
      <c r="FP36" s="57">
        <f>'BAR BB| Open rates'!FP36*0.87*0.9+25</f>
        <v>40584.400000000001</v>
      </c>
      <c r="FQ36" s="57">
        <f>'BAR BB| Open rates'!FQ36*0.87*0.9+25</f>
        <v>40584.400000000001</v>
      </c>
      <c r="FR36" s="57">
        <f>'BAR BB| Open rates'!FR36*0.87*0.9+25</f>
        <v>40584.400000000001</v>
      </c>
      <c r="FS36" s="57">
        <f>'BAR BB| Open rates'!FS36*0.87*0.9+25</f>
        <v>40584.400000000001</v>
      </c>
      <c r="FT36" s="57">
        <f>'BAR BB| Open rates'!FT36*0.87*0.9+25</f>
        <v>40584.400000000001</v>
      </c>
      <c r="FU36" s="57">
        <f>'BAR BB| Open rates'!FU36*0.87*0.9+25</f>
        <v>41367.4</v>
      </c>
      <c r="FV36" s="57">
        <f>'BAR BB| Open rates'!FV36*0.87*0.9+25</f>
        <v>41367.4</v>
      </c>
      <c r="FW36" s="57">
        <f>'BAR BB| Open rates'!FW36*0.87*0.9+25</f>
        <v>44264.5</v>
      </c>
      <c r="FX36" s="57">
        <f>'BAR BB| Open rates'!FX36*0.87*0.9+25</f>
        <v>44264.5</v>
      </c>
      <c r="FY36" s="57">
        <f>'BAR BB| Open rates'!FY36*0.87*0.9+25</f>
        <v>44264.5</v>
      </c>
      <c r="FZ36" s="57">
        <f>'BAR BB| Open rates'!FZ36*0.87*0.9+25</f>
        <v>44264.5</v>
      </c>
      <c r="GA36" s="57">
        <f>'BAR BB| Open rates'!GA36*0.87*0.9+25</f>
        <v>44264.5</v>
      </c>
      <c r="GB36" s="57">
        <f>'BAR BB| Open rates'!GB36*0.87*0.9+25</f>
        <v>45987.1</v>
      </c>
      <c r="GC36" s="57">
        <f>'BAR BB| Open rates'!GC36*0.87*0.9+25</f>
        <v>45987.1</v>
      </c>
      <c r="GD36" s="57">
        <f>'BAR BB| Open rates'!GD36*0.87*0.9+25</f>
        <v>45987.1</v>
      </c>
      <c r="GE36" s="57">
        <f>'BAR BB| Open rates'!GE36*0.87*0.9+25</f>
        <v>45987.1</v>
      </c>
    </row>
    <row r="37" spans="1:187" s="36" customFormat="1" ht="12" customHeight="1" x14ac:dyDescent="0.2">
      <c r="A37" s="237">
        <v>5</v>
      </c>
      <c r="B37" s="57">
        <f>'BAR BB| Open rates'!B37*0.87*0.9+25</f>
        <v>69320.5</v>
      </c>
      <c r="C37" s="57">
        <f>'BAR BB| Open rates'!C37*0.87*0.9+25</f>
        <v>69320.5</v>
      </c>
      <c r="D37" s="57">
        <f>'BAR BB| Open rates'!D37*0.87*0.9+25</f>
        <v>67206.400000000009</v>
      </c>
      <c r="E37" s="57">
        <f>'BAR BB| Open rates'!E37*0.87*0.9+25</f>
        <v>67206.400000000009</v>
      </c>
      <c r="F37" s="57">
        <f>'BAR BB| Open rates'!F37*0.87*0.9+25</f>
        <v>65483.8</v>
      </c>
      <c r="G37" s="57">
        <f>'BAR BB| Open rates'!G37*0.87*0.9+25</f>
        <v>67206.400000000009</v>
      </c>
      <c r="H37" s="57">
        <f>'BAR BB| Open rates'!H37*0.87*0.9+25</f>
        <v>67206.400000000009</v>
      </c>
      <c r="I37" s="57">
        <f>'BAR BB| Open rates'!I37*0.87*0.9+25</f>
        <v>68772.400000000009</v>
      </c>
      <c r="J37" s="57">
        <f>'BAR BB| Open rates'!J37*0.87*0.9+25</f>
        <v>68772.400000000009</v>
      </c>
      <c r="K37" s="57">
        <f>'BAR BB| Open rates'!K37*0.87*0.9+25</f>
        <v>67206.400000000009</v>
      </c>
      <c r="L37" s="57">
        <f>'BAR BB| Open rates'!L37*0.87*0.9+25</f>
        <v>67206.400000000009</v>
      </c>
      <c r="M37" s="57">
        <f>'BAR BB| Open rates'!M37*0.87*0.9+25</f>
        <v>67206.400000000009</v>
      </c>
      <c r="N37" s="57">
        <f>'BAR BB| Open rates'!N37*0.87*0.9+25</f>
        <v>67206.400000000009</v>
      </c>
      <c r="O37" s="57">
        <f>'BAR BB| Open rates'!O37*0.87*0.9+25</f>
        <v>67206.400000000009</v>
      </c>
      <c r="P37" s="57">
        <f>'BAR BB| Open rates'!P37*0.87*0.9+25</f>
        <v>68772.400000000009</v>
      </c>
      <c r="Q37" s="57">
        <f>'BAR BB| Open rates'!Q37*0.87*0.9+25</f>
        <v>68772.400000000009</v>
      </c>
      <c r="R37" s="57">
        <f>'BAR BB| Open rates'!R37*0.87*0.9+25</f>
        <v>68772.400000000009</v>
      </c>
      <c r="S37" s="57">
        <f>'BAR BB| Open rates'!S37*0.87*0.9+25</f>
        <v>68772.400000000009</v>
      </c>
      <c r="T37" s="57">
        <f>'BAR BB| Open rates'!T37*0.87*0.9+25</f>
        <v>68772.400000000009</v>
      </c>
      <c r="U37" s="57">
        <f>'BAR BB| Open rates'!U37*0.87*0.9+25</f>
        <v>68772.400000000009</v>
      </c>
      <c r="V37" s="57">
        <f>'BAR BB| Open rates'!V37*0.87*0.9+25</f>
        <v>68772.400000000009</v>
      </c>
      <c r="W37" s="57">
        <f>'BAR BB| Open rates'!W37*0.87*0.9+25</f>
        <v>70338.400000000009</v>
      </c>
      <c r="X37" s="57">
        <f>'BAR BB| Open rates'!X37*0.87*0.9+25</f>
        <v>70338.400000000009</v>
      </c>
      <c r="Y37" s="57">
        <f>'BAR BB| Open rates'!Y37*0.87*0.9+25</f>
        <v>68772.400000000009</v>
      </c>
      <c r="Z37" s="57">
        <f>'BAR BB| Open rates'!Z37*0.87*0.9+25</f>
        <v>68772.400000000009</v>
      </c>
      <c r="AA37" s="57">
        <f>'BAR BB| Open rates'!AA37*0.87*0.9+25</f>
        <v>68772.400000000009</v>
      </c>
      <c r="AB37" s="57">
        <f>'BAR BB| Open rates'!AB37*0.87*0.9+25</f>
        <v>68772.400000000009</v>
      </c>
      <c r="AC37" s="57">
        <f>'BAR BB| Open rates'!AC37*0.87*0.9+25</f>
        <v>68772.400000000009</v>
      </c>
      <c r="AD37" s="57">
        <f>'BAR BB| Open rates'!AD37*0.87*0.9+25</f>
        <v>70338.400000000009</v>
      </c>
      <c r="AE37" s="57">
        <f>'BAR BB| Open rates'!AE37*0.87*0.9+25</f>
        <v>70338.400000000009</v>
      </c>
      <c r="AF37" s="57">
        <f>'BAR BB| Open rates'!AF37*0.87*0.9+25</f>
        <v>68772.400000000009</v>
      </c>
      <c r="AG37" s="57">
        <f>'BAR BB| Open rates'!AG37*0.87*0.9+25</f>
        <v>68772.400000000009</v>
      </c>
      <c r="AH37" s="57">
        <f>'BAR BB| Open rates'!AH37*0.87*0.9+25</f>
        <v>68772.400000000009</v>
      </c>
      <c r="AI37" s="57">
        <f>'BAR BB| Open rates'!AI37*0.87*0.9+25</f>
        <v>68772.400000000009</v>
      </c>
      <c r="AJ37" s="57">
        <f>'BAR BB| Open rates'!AJ37*0.87*0.9+25</f>
        <v>68772.400000000009</v>
      </c>
      <c r="AK37" s="57">
        <f>'BAR BB| Open rates'!AK37*0.87*0.9+25</f>
        <v>70338.400000000009</v>
      </c>
      <c r="AL37" s="57">
        <f>'BAR BB| Open rates'!AL37*0.87*0.9+25</f>
        <v>70338.400000000009</v>
      </c>
      <c r="AM37" s="57">
        <f>'BAR BB| Open rates'!AM37*0.87*0.9+25</f>
        <v>68772.400000000009</v>
      </c>
      <c r="AN37" s="57">
        <f>'BAR BB| Open rates'!AN37*0.87*0.9+25</f>
        <v>68772.400000000009</v>
      </c>
      <c r="AO37" s="57">
        <f>'BAR BB| Open rates'!AO37*0.87*0.9+25</f>
        <v>68772.400000000009</v>
      </c>
      <c r="AP37" s="57">
        <f>'BAR BB| Open rates'!AP37*0.87*0.9+25</f>
        <v>68772.400000000009</v>
      </c>
      <c r="AQ37" s="57">
        <f>'BAR BB| Open rates'!AQ37*0.87*0.9+25</f>
        <v>68772.400000000009</v>
      </c>
      <c r="AR37" s="57">
        <f>'BAR BB| Open rates'!AR37*0.87*0.9+25</f>
        <v>70338.400000000009</v>
      </c>
      <c r="AS37" s="57">
        <f>'BAR BB| Open rates'!AS37*0.87*0.9+25</f>
        <v>70338.400000000009</v>
      </c>
      <c r="AT37" s="57">
        <f>'BAR BB| Open rates'!AT37*0.87*0.9+25</f>
        <v>68772.400000000009</v>
      </c>
      <c r="AU37" s="57">
        <f>'BAR BB| Open rates'!AU37*0.87*0.9+25</f>
        <v>68772.400000000009</v>
      </c>
      <c r="AV37" s="57">
        <f>'BAR BB| Open rates'!AV37*0.87*0.9+25</f>
        <v>68772.400000000009</v>
      </c>
      <c r="AW37" s="57">
        <f>'BAR BB| Open rates'!AW37*0.87*0.9+25</f>
        <v>68772.400000000009</v>
      </c>
      <c r="AX37" s="57">
        <f>'BAR BB| Open rates'!AX37*0.87*0.9+25</f>
        <v>68772.400000000009</v>
      </c>
      <c r="AY37" s="57">
        <f>'BAR BB| Open rates'!AY37*0.87*0.9+25</f>
        <v>70338.400000000009</v>
      </c>
      <c r="AZ37" s="57">
        <f>'BAR BB| Open rates'!AZ37*0.87*0.9+25</f>
        <v>70338.400000000009</v>
      </c>
      <c r="BA37" s="57">
        <f>'BAR BB| Open rates'!BA37*0.87*0.9+25</f>
        <v>68772.400000000009</v>
      </c>
      <c r="BB37" s="57">
        <f>'BAR BB| Open rates'!BB37*0.87*0.9+25</f>
        <v>68772.400000000009</v>
      </c>
      <c r="BC37" s="57">
        <f>'BAR BB| Open rates'!BC37*0.87*0.9+25</f>
        <v>68772.400000000009</v>
      </c>
      <c r="BD37" s="57">
        <f>'BAR BB| Open rates'!BD37*0.87*0.9+25</f>
        <v>68772.400000000009</v>
      </c>
      <c r="BE37" s="57">
        <f>'BAR BB| Open rates'!BE37*0.87*0.9+25</f>
        <v>68772.400000000009</v>
      </c>
      <c r="BF37" s="57">
        <f>'BAR BB| Open rates'!BF37*0.87*0.9+25</f>
        <v>70338.400000000009</v>
      </c>
      <c r="BG37" s="57">
        <f>'BAR BB| Open rates'!BG37*0.87*0.9+25</f>
        <v>70338.400000000009</v>
      </c>
      <c r="BH37" s="57">
        <f>'BAR BB| Open rates'!BH37*0.87*0.9+25</f>
        <v>66266.8</v>
      </c>
      <c r="BI37" s="57">
        <f>'BAR BB| Open rates'!BI37*0.87*0.9+25</f>
        <v>66266.8</v>
      </c>
      <c r="BJ37" s="57">
        <f>'BAR BB| Open rates'!BJ37*0.87*0.9+25</f>
        <v>66266.8</v>
      </c>
      <c r="BK37" s="57">
        <f>'BAR BB| Open rates'!BK37*0.87*0.9+25</f>
        <v>66266.8</v>
      </c>
      <c r="BL37" s="57">
        <f>'BAR BB| Open rates'!BL37*0.87*0.9+25</f>
        <v>66266.8</v>
      </c>
      <c r="BM37" s="57">
        <f>'BAR BB| Open rates'!BM37*0.87*0.9+25</f>
        <v>67206.400000000009</v>
      </c>
      <c r="BN37" s="57">
        <f>'BAR BB| Open rates'!BN37*0.87*0.9+25</f>
        <v>67206.400000000009</v>
      </c>
      <c r="BO37" s="57">
        <f>'BAR BB| Open rates'!BO37*0.87*0.9+25</f>
        <v>65483.8</v>
      </c>
      <c r="BP37" s="57">
        <f>'BAR BB| Open rates'!BP37*0.87*0.9+25</f>
        <v>65483.8</v>
      </c>
      <c r="BQ37" s="57">
        <f>'BAR BB| Open rates'!BQ37*0.87*0.9+25</f>
        <v>52251.1</v>
      </c>
      <c r="BR37" s="57">
        <f>'BAR BB| Open rates'!BR37*0.87*0.9+25</f>
        <v>52251.1</v>
      </c>
      <c r="BS37" s="57">
        <f>'BAR BB| Open rates'!BS37*0.87*0.9+25</f>
        <v>52251.1</v>
      </c>
      <c r="BT37" s="57">
        <f>'BAR BB| Open rates'!BT37*0.87*0.9+25</f>
        <v>52251.1</v>
      </c>
      <c r="BU37" s="57">
        <f>'BAR BB| Open rates'!BU37*0.87*0.9+25</f>
        <v>52251.1</v>
      </c>
      <c r="BV37" s="57">
        <f>'BAR BB| Open rates'!BV37*0.87*0.9+25</f>
        <v>50528.5</v>
      </c>
      <c r="BW37" s="57">
        <f>'BAR BB| Open rates'!BW37*0.87*0.9+25</f>
        <v>50528.5</v>
      </c>
      <c r="BX37" s="57">
        <f>'BAR BB| Open rates'!BX37*0.87*0.9+25</f>
        <v>50528.5</v>
      </c>
      <c r="BY37" s="57">
        <f>'BAR BB| Open rates'!BY37*0.87*0.9+25</f>
        <v>50528.5</v>
      </c>
      <c r="BZ37" s="57">
        <f>'BAR BB| Open rates'!BZ37*0.87*0.9+25</f>
        <v>50528.5</v>
      </c>
      <c r="CA37" s="57">
        <f>'BAR BB| Open rates'!CA37*0.87*0.9+25</f>
        <v>52251.1</v>
      </c>
      <c r="CB37" s="57">
        <f>'BAR BB| Open rates'!CB37*0.87*0.9+25</f>
        <v>52251.1</v>
      </c>
      <c r="CC37" s="57">
        <f>'BAR BB| Open rates'!CC37*0.87*0.9+25</f>
        <v>50528.5</v>
      </c>
      <c r="CD37" s="57">
        <f>'BAR BB| Open rates'!CD37*0.87*0.9+25</f>
        <v>50528.5</v>
      </c>
      <c r="CE37" s="57">
        <f>'BAR BB| Open rates'!CE37*0.87*0.9+25</f>
        <v>50528.5</v>
      </c>
      <c r="CF37" s="57">
        <f>'BAR BB| Open rates'!CF37*0.87*0.9+25</f>
        <v>50528.5</v>
      </c>
      <c r="CG37" s="57">
        <f>'BAR BB| Open rates'!CG37*0.87*0.9+25</f>
        <v>50528.5</v>
      </c>
      <c r="CH37" s="57">
        <f>'BAR BB| Open rates'!CH37*0.87*0.9+25</f>
        <v>52251.1</v>
      </c>
      <c r="CI37" s="57">
        <f>'BAR BB| Open rates'!CI37*0.87*0.9+25</f>
        <v>52251.1</v>
      </c>
      <c r="CJ37" s="57">
        <f>'BAR BB| Open rates'!CJ37*0.87*0.9+25</f>
        <v>50528.5</v>
      </c>
      <c r="CK37" s="57">
        <f>'BAR BB| Open rates'!CK37*0.87*0.9+25</f>
        <v>50528.5</v>
      </c>
      <c r="CL37" s="57">
        <f>'BAR BB| Open rates'!CL37*0.87*0.9+25</f>
        <v>50528.5</v>
      </c>
      <c r="CM37" s="57">
        <f>'BAR BB| Open rates'!CM37*0.87*0.9+25</f>
        <v>50528.5</v>
      </c>
      <c r="CN37" s="57">
        <f>'BAR BB| Open rates'!CN37*0.87*0.9+25</f>
        <v>50528.5</v>
      </c>
      <c r="CO37" s="57">
        <f>'BAR BB| Open rates'!CO37*0.87*0.9+25</f>
        <v>52251.1</v>
      </c>
      <c r="CP37" s="57">
        <f>'BAR BB| Open rates'!CP37*0.87*0.9+25</f>
        <v>52251.1</v>
      </c>
      <c r="CQ37" s="57">
        <f>'BAR BB| Open rates'!CQ37*0.87*0.9+25</f>
        <v>50528.5</v>
      </c>
      <c r="CR37" s="57">
        <f>'BAR BB| Open rates'!CR37*0.87*0.9+25</f>
        <v>50528.5</v>
      </c>
      <c r="CS37" s="57">
        <f>'BAR BB| Open rates'!CS37*0.87*0.9+25</f>
        <v>50528.5</v>
      </c>
      <c r="CT37" s="57">
        <f>'BAR BB| Open rates'!CT37*0.87*0.9+25</f>
        <v>50528.5</v>
      </c>
      <c r="CU37" s="57">
        <f>'BAR BB| Open rates'!CU37*0.87*0.9+25</f>
        <v>49197.4</v>
      </c>
      <c r="CV37" s="57">
        <f>'BAR BB| Open rates'!CV37*0.87*0.9+25</f>
        <v>49197.4</v>
      </c>
      <c r="CW37" s="57">
        <f>'BAR BB| Open rates'!CW37*0.87*0.9+25</f>
        <v>49197.4</v>
      </c>
      <c r="CX37" s="57">
        <f>'BAR BB| Open rates'!CX37*0.87*0.9+25</f>
        <v>47631.4</v>
      </c>
      <c r="CY37" s="57">
        <f>'BAR BB| Open rates'!CY37*0.87*0.9+25</f>
        <v>47631.4</v>
      </c>
      <c r="CZ37" s="57">
        <f>'BAR BB| Open rates'!CZ37*0.87*0.9+25</f>
        <v>47631.4</v>
      </c>
      <c r="DA37" s="57">
        <f>'BAR BB| Open rates'!DA37*0.87*0.9+25</f>
        <v>47631.4</v>
      </c>
      <c r="DB37" s="57">
        <f>'BAR BB| Open rates'!DB37*0.87*0.9+25</f>
        <v>47631.4</v>
      </c>
      <c r="DC37" s="57">
        <f>'BAR BB| Open rates'!DC37*0.87*0.9+25</f>
        <v>49197.4</v>
      </c>
      <c r="DD37" s="57">
        <f>'BAR BB| Open rates'!DD37*0.87*0.9+25</f>
        <v>49197.4</v>
      </c>
      <c r="DE37" s="57">
        <f>'BAR BB| Open rates'!DE37*0.87*0.9+25</f>
        <v>47631.4</v>
      </c>
      <c r="DF37" s="57">
        <f>'BAR BB| Open rates'!DF37*0.87*0.9+25</f>
        <v>47631.4</v>
      </c>
      <c r="DG37" s="57">
        <f>'BAR BB| Open rates'!DG37*0.87*0.9+25</f>
        <v>47631.4</v>
      </c>
      <c r="DH37" s="57">
        <f>'BAR BB| Open rates'!DH37*0.87*0.9+25</f>
        <v>47631.4</v>
      </c>
      <c r="DI37" s="57">
        <f>'BAR BB| Open rates'!DI37*0.87*0.9+25</f>
        <v>47631.4</v>
      </c>
      <c r="DJ37" s="57">
        <f>'BAR BB| Open rates'!DJ37*0.87*0.9+25</f>
        <v>49197.4</v>
      </c>
      <c r="DK37" s="57">
        <f>'BAR BB| Open rates'!DK37*0.87*0.9+25</f>
        <v>49197.4</v>
      </c>
      <c r="DL37" s="57">
        <f>'BAR BB| Open rates'!DL37*0.87*0.9+25</f>
        <v>47631.4</v>
      </c>
      <c r="DM37" s="57">
        <f>'BAR BB| Open rates'!DM37*0.87*0.9+25</f>
        <v>47631.4</v>
      </c>
      <c r="DN37" s="57">
        <f>'BAR BB| Open rates'!DN37*0.87*0.9+25</f>
        <v>47631.4</v>
      </c>
      <c r="DO37" s="57">
        <f>'BAR BB| Open rates'!DO37*0.87*0.9+25</f>
        <v>47631.4</v>
      </c>
      <c r="DP37" s="57">
        <f>'BAR BB| Open rates'!DP37*0.87*0.9+25</f>
        <v>47631.4</v>
      </c>
      <c r="DQ37" s="57">
        <f>'BAR BB| Open rates'!DQ37*0.87*0.9+25</f>
        <v>49197.4</v>
      </c>
      <c r="DR37" s="57">
        <f>'BAR BB| Open rates'!DR37*0.87*0.9+25</f>
        <v>49197.4</v>
      </c>
      <c r="DS37" s="57">
        <f>'BAR BB| Open rates'!DS37*0.87*0.9+25</f>
        <v>47631.4</v>
      </c>
      <c r="DT37" s="57">
        <f>'BAR BB| Open rates'!DT37*0.87*0.9+25</f>
        <v>47631.4</v>
      </c>
      <c r="DU37" s="57">
        <f>'BAR BB| Open rates'!DU37*0.87*0.9+25</f>
        <v>47631.4</v>
      </c>
      <c r="DV37" s="57">
        <f>'BAR BB| Open rates'!DV37*0.87*0.9+25</f>
        <v>47631.4</v>
      </c>
      <c r="DW37" s="57">
        <f>'BAR BB| Open rates'!DW37*0.87*0.9+25</f>
        <v>47631.4</v>
      </c>
      <c r="DX37" s="57">
        <f>'BAR BB| Open rates'!DX37*0.87*0.9+25</f>
        <v>49197.4</v>
      </c>
      <c r="DY37" s="57">
        <f>'BAR BB| Open rates'!DY37*0.87*0.9+25</f>
        <v>49197.4</v>
      </c>
      <c r="DZ37" s="57">
        <f>'BAR BB| Open rates'!DZ37*0.87*0.9+25</f>
        <v>50528.5</v>
      </c>
      <c r="EA37" s="57">
        <f>'BAR BB| Open rates'!EA37*0.87*0.9+25</f>
        <v>50528.5</v>
      </c>
      <c r="EB37" s="57">
        <f>'BAR BB| Open rates'!EB37*0.87*0.9+25</f>
        <v>50528.5</v>
      </c>
      <c r="EC37" s="57">
        <f>'BAR BB| Open rates'!EC37*0.87*0.9+25</f>
        <v>52251.1</v>
      </c>
      <c r="ED37" s="57">
        <f>'BAR BB| Open rates'!ED37*0.87*0.9+25</f>
        <v>52251.1</v>
      </c>
      <c r="EE37" s="57">
        <f>'BAR BB| Open rates'!EE37*0.87*0.9+25</f>
        <v>52251.1</v>
      </c>
      <c r="EF37" s="57">
        <f>'BAR BB| Open rates'!EF37*0.87*0.9+25</f>
        <v>52251.1</v>
      </c>
      <c r="EG37" s="57">
        <f>'BAR BB| Open rates'!EG37*0.87*0.9+25</f>
        <v>46848.4</v>
      </c>
      <c r="EH37" s="57">
        <f>'BAR BB| Open rates'!EH37*0.87*0.9+25</f>
        <v>42933.4</v>
      </c>
      <c r="EI37" s="57">
        <f>'BAR BB| Open rates'!EI37*0.87*0.9+25</f>
        <v>42933.4</v>
      </c>
      <c r="EJ37" s="57">
        <f>'BAR BB| Open rates'!EJ37*0.87*0.9+25</f>
        <v>42933.4</v>
      </c>
      <c r="EK37" s="57">
        <f>'BAR BB| Open rates'!EK37*0.87*0.9+25</f>
        <v>42933.4</v>
      </c>
      <c r="EL37" s="57">
        <f>'BAR BB| Open rates'!EL37*0.87*0.9+25</f>
        <v>43716.4</v>
      </c>
      <c r="EM37" s="57">
        <f>'BAR BB| Open rates'!EM37*0.87*0.9+25</f>
        <v>43716.4</v>
      </c>
      <c r="EN37" s="57">
        <f>'BAR BB| Open rates'!EN37*0.87*0.9+25</f>
        <v>42933.4</v>
      </c>
      <c r="EO37" s="57">
        <f>'BAR BB| Open rates'!EO37*0.87*0.9+25</f>
        <v>42933.4</v>
      </c>
      <c r="EP37" s="57">
        <f>'BAR BB| Open rates'!EP37*0.87*0.9+25</f>
        <v>42933.4</v>
      </c>
      <c r="EQ37" s="57">
        <f>'BAR BB| Open rates'!EQ37*0.87*0.9+25</f>
        <v>42933.4</v>
      </c>
      <c r="ER37" s="57">
        <f>'BAR BB| Open rates'!ER37*0.87*0.9+25</f>
        <v>42933.4</v>
      </c>
      <c r="ES37" s="57">
        <f>'BAR BB| Open rates'!ES37*0.87*0.9+25</f>
        <v>43716.4</v>
      </c>
      <c r="ET37" s="57">
        <f>'BAR BB| Open rates'!ET37*0.87*0.9+25</f>
        <v>43716.4</v>
      </c>
      <c r="EU37" s="57">
        <f>'BAR BB| Open rates'!EU37*0.87*0.9+25</f>
        <v>42933.4</v>
      </c>
      <c r="EV37" s="57">
        <f>'BAR BB| Open rates'!EV37*0.87*0.9+25</f>
        <v>42933.4</v>
      </c>
      <c r="EW37" s="57">
        <f>'BAR BB| Open rates'!EW37*0.87*0.9+25</f>
        <v>42933.4</v>
      </c>
      <c r="EX37" s="57">
        <f>'BAR BB| Open rates'!EX37*0.87*0.9+25</f>
        <v>42933.4</v>
      </c>
      <c r="EY37" s="57">
        <f>'BAR BB| Open rates'!EY37*0.87*0.9+25</f>
        <v>42933.4</v>
      </c>
      <c r="EZ37" s="57">
        <f>'BAR BB| Open rates'!EZ37*0.87*0.9+25</f>
        <v>43716.4</v>
      </c>
      <c r="FA37" s="57">
        <f>'BAR BB| Open rates'!FA37*0.87*0.9+25</f>
        <v>43716.4</v>
      </c>
      <c r="FB37" s="57">
        <f>'BAR BB| Open rates'!FB37*0.87*0.9+25</f>
        <v>42933.4</v>
      </c>
      <c r="FC37" s="57">
        <f>'BAR BB| Open rates'!FC37*0.87*0.9+25</f>
        <v>42933.4</v>
      </c>
      <c r="FD37" s="57">
        <f>'BAR BB| Open rates'!FD37*0.87*0.9+25</f>
        <v>42933.4</v>
      </c>
      <c r="FE37" s="57">
        <f>'BAR BB| Open rates'!FE37*0.87*0.9+25</f>
        <v>42933.4</v>
      </c>
      <c r="FF37" s="57">
        <f>'BAR BB| Open rates'!FF37*0.87*0.9+25</f>
        <v>42933.4</v>
      </c>
      <c r="FG37" s="57">
        <f>'BAR BB| Open rates'!FG37*0.87*0.9+25</f>
        <v>43716.4</v>
      </c>
      <c r="FH37" s="57">
        <f>'BAR BB| Open rates'!FH37*0.87*0.9+25</f>
        <v>43716.4</v>
      </c>
      <c r="FI37" s="57">
        <f>'BAR BB| Open rates'!FI37*0.87*0.9+25</f>
        <v>42933.4</v>
      </c>
      <c r="FJ37" s="57">
        <f>'BAR BB| Open rates'!FJ37*0.87*0.9+25</f>
        <v>42933.4</v>
      </c>
      <c r="FK37" s="57">
        <f>'BAR BB| Open rates'!FK37*0.87*0.9+25</f>
        <v>42933.4</v>
      </c>
      <c r="FL37" s="57">
        <f>'BAR BB| Open rates'!FL37*0.87*0.9+25</f>
        <v>42933.4</v>
      </c>
      <c r="FM37" s="57">
        <f>'BAR BB| Open rates'!FM37*0.87*0.9+25</f>
        <v>42933.4</v>
      </c>
      <c r="FN37" s="57">
        <f>'BAR BB| Open rates'!FN37*0.87*0.9+25</f>
        <v>43716.4</v>
      </c>
      <c r="FO37" s="57">
        <f>'BAR BB| Open rates'!FO37*0.87*0.9+25</f>
        <v>43716.4</v>
      </c>
      <c r="FP37" s="57">
        <f>'BAR BB| Open rates'!FP37*0.87*0.9+25</f>
        <v>42933.4</v>
      </c>
      <c r="FQ37" s="57">
        <f>'BAR BB| Open rates'!FQ37*0.87*0.9+25</f>
        <v>42933.4</v>
      </c>
      <c r="FR37" s="57">
        <f>'BAR BB| Open rates'!FR37*0.87*0.9+25</f>
        <v>42933.4</v>
      </c>
      <c r="FS37" s="57">
        <f>'BAR BB| Open rates'!FS37*0.87*0.9+25</f>
        <v>42933.4</v>
      </c>
      <c r="FT37" s="57">
        <f>'BAR BB| Open rates'!FT37*0.87*0.9+25</f>
        <v>42933.4</v>
      </c>
      <c r="FU37" s="57">
        <f>'BAR BB| Open rates'!FU37*0.87*0.9+25</f>
        <v>43716.4</v>
      </c>
      <c r="FV37" s="57">
        <f>'BAR BB| Open rates'!FV37*0.87*0.9+25</f>
        <v>43716.4</v>
      </c>
      <c r="FW37" s="57">
        <f>'BAR BB| Open rates'!FW37*0.87*0.9+25</f>
        <v>46613.5</v>
      </c>
      <c r="FX37" s="57">
        <f>'BAR BB| Open rates'!FX37*0.87*0.9+25</f>
        <v>46613.5</v>
      </c>
      <c r="FY37" s="57">
        <f>'BAR BB| Open rates'!FY37*0.87*0.9+25</f>
        <v>46613.5</v>
      </c>
      <c r="FZ37" s="57">
        <f>'BAR BB| Open rates'!FZ37*0.87*0.9+25</f>
        <v>46613.5</v>
      </c>
      <c r="GA37" s="57">
        <f>'BAR BB| Open rates'!GA37*0.87*0.9+25</f>
        <v>46613.5</v>
      </c>
      <c r="GB37" s="57">
        <f>'BAR BB| Open rates'!GB37*0.87*0.9+25</f>
        <v>48336.1</v>
      </c>
      <c r="GC37" s="57">
        <f>'BAR BB| Open rates'!GC37*0.87*0.9+25</f>
        <v>48336.1</v>
      </c>
      <c r="GD37" s="57">
        <f>'BAR BB| Open rates'!GD37*0.87*0.9+25</f>
        <v>48336.1</v>
      </c>
      <c r="GE37" s="57">
        <f>'BAR BB| Open rates'!GE37*0.87*0.9+25</f>
        <v>48336.1</v>
      </c>
    </row>
    <row r="38" spans="1:187" s="36" customFormat="1" ht="12" customHeight="1" x14ac:dyDescent="0.2">
      <c r="A38" s="237">
        <v>6</v>
      </c>
      <c r="B38" s="57">
        <f>'BAR BB| Open rates'!B38*0.87*0.9+25</f>
        <v>71669.5</v>
      </c>
      <c r="C38" s="57">
        <f>'BAR BB| Open rates'!C38*0.87*0.9+25</f>
        <v>71669.5</v>
      </c>
      <c r="D38" s="57">
        <f>'BAR BB| Open rates'!D38*0.87*0.9+25</f>
        <v>69555.400000000009</v>
      </c>
      <c r="E38" s="57">
        <f>'BAR BB| Open rates'!E38*0.87*0.9+25</f>
        <v>69555.400000000009</v>
      </c>
      <c r="F38" s="57">
        <f>'BAR BB| Open rates'!F38*0.87*0.9+25</f>
        <v>67832.800000000003</v>
      </c>
      <c r="G38" s="57">
        <f>'BAR BB| Open rates'!G38*0.87*0.9+25</f>
        <v>69555.400000000009</v>
      </c>
      <c r="H38" s="57">
        <f>'BAR BB| Open rates'!H38*0.87*0.9+25</f>
        <v>69555.400000000009</v>
      </c>
      <c r="I38" s="57">
        <f>'BAR BB| Open rates'!I38*0.87*0.9+25</f>
        <v>71121.400000000009</v>
      </c>
      <c r="J38" s="57">
        <f>'BAR BB| Open rates'!J38*0.87*0.9+25</f>
        <v>71121.400000000009</v>
      </c>
      <c r="K38" s="57">
        <f>'BAR BB| Open rates'!K38*0.87*0.9+25</f>
        <v>69555.400000000009</v>
      </c>
      <c r="L38" s="57">
        <f>'BAR BB| Open rates'!L38*0.87*0.9+25</f>
        <v>69555.400000000009</v>
      </c>
      <c r="M38" s="57">
        <f>'BAR BB| Open rates'!M38*0.87*0.9+25</f>
        <v>69555.400000000009</v>
      </c>
      <c r="N38" s="57">
        <f>'BAR BB| Open rates'!N38*0.87*0.9+25</f>
        <v>69555.400000000009</v>
      </c>
      <c r="O38" s="57">
        <f>'BAR BB| Open rates'!O38*0.87*0.9+25</f>
        <v>69555.400000000009</v>
      </c>
      <c r="P38" s="57">
        <f>'BAR BB| Open rates'!P38*0.87*0.9+25</f>
        <v>71121.400000000009</v>
      </c>
      <c r="Q38" s="57">
        <f>'BAR BB| Open rates'!Q38*0.87*0.9+25</f>
        <v>71121.400000000009</v>
      </c>
      <c r="R38" s="57">
        <f>'BAR BB| Open rates'!R38*0.87*0.9+25</f>
        <v>71121.400000000009</v>
      </c>
      <c r="S38" s="57">
        <f>'BAR BB| Open rates'!S38*0.87*0.9+25</f>
        <v>71121.400000000009</v>
      </c>
      <c r="T38" s="57">
        <f>'BAR BB| Open rates'!T38*0.87*0.9+25</f>
        <v>71121.400000000009</v>
      </c>
      <c r="U38" s="57">
        <f>'BAR BB| Open rates'!U38*0.87*0.9+25</f>
        <v>71121.400000000009</v>
      </c>
      <c r="V38" s="57">
        <f>'BAR BB| Open rates'!V38*0.87*0.9+25</f>
        <v>71121.400000000009</v>
      </c>
      <c r="W38" s="57">
        <f>'BAR BB| Open rates'!W38*0.87*0.9+25</f>
        <v>72687.400000000009</v>
      </c>
      <c r="X38" s="57">
        <f>'BAR BB| Open rates'!X38*0.87*0.9+25</f>
        <v>72687.400000000009</v>
      </c>
      <c r="Y38" s="57">
        <f>'BAR BB| Open rates'!Y38*0.87*0.9+25</f>
        <v>71121.400000000009</v>
      </c>
      <c r="Z38" s="57">
        <f>'BAR BB| Open rates'!Z38*0.87*0.9+25</f>
        <v>71121.400000000009</v>
      </c>
      <c r="AA38" s="57">
        <f>'BAR BB| Open rates'!AA38*0.87*0.9+25</f>
        <v>71121.400000000009</v>
      </c>
      <c r="AB38" s="57">
        <f>'BAR BB| Open rates'!AB38*0.87*0.9+25</f>
        <v>71121.400000000009</v>
      </c>
      <c r="AC38" s="57">
        <f>'BAR BB| Open rates'!AC38*0.87*0.9+25</f>
        <v>71121.400000000009</v>
      </c>
      <c r="AD38" s="57">
        <f>'BAR BB| Open rates'!AD38*0.87*0.9+25</f>
        <v>72687.400000000009</v>
      </c>
      <c r="AE38" s="57">
        <f>'BAR BB| Open rates'!AE38*0.87*0.9+25</f>
        <v>72687.400000000009</v>
      </c>
      <c r="AF38" s="57">
        <f>'BAR BB| Open rates'!AF38*0.87*0.9+25</f>
        <v>71121.400000000009</v>
      </c>
      <c r="AG38" s="57">
        <f>'BAR BB| Open rates'!AG38*0.87*0.9+25</f>
        <v>71121.400000000009</v>
      </c>
      <c r="AH38" s="57">
        <f>'BAR BB| Open rates'!AH38*0.87*0.9+25</f>
        <v>71121.400000000009</v>
      </c>
      <c r="AI38" s="57">
        <f>'BAR BB| Open rates'!AI38*0.87*0.9+25</f>
        <v>71121.400000000009</v>
      </c>
      <c r="AJ38" s="57">
        <f>'BAR BB| Open rates'!AJ38*0.87*0.9+25</f>
        <v>71121.400000000009</v>
      </c>
      <c r="AK38" s="57">
        <f>'BAR BB| Open rates'!AK38*0.87*0.9+25</f>
        <v>72687.400000000009</v>
      </c>
      <c r="AL38" s="57">
        <f>'BAR BB| Open rates'!AL38*0.87*0.9+25</f>
        <v>72687.400000000009</v>
      </c>
      <c r="AM38" s="57">
        <f>'BAR BB| Open rates'!AM38*0.87*0.9+25</f>
        <v>71121.400000000009</v>
      </c>
      <c r="AN38" s="57">
        <f>'BAR BB| Open rates'!AN38*0.87*0.9+25</f>
        <v>71121.400000000009</v>
      </c>
      <c r="AO38" s="57">
        <f>'BAR BB| Open rates'!AO38*0.87*0.9+25</f>
        <v>71121.400000000009</v>
      </c>
      <c r="AP38" s="57">
        <f>'BAR BB| Open rates'!AP38*0.87*0.9+25</f>
        <v>71121.400000000009</v>
      </c>
      <c r="AQ38" s="57">
        <f>'BAR BB| Open rates'!AQ38*0.87*0.9+25</f>
        <v>71121.400000000009</v>
      </c>
      <c r="AR38" s="57">
        <f>'BAR BB| Open rates'!AR38*0.87*0.9+25</f>
        <v>72687.400000000009</v>
      </c>
      <c r="AS38" s="57">
        <f>'BAR BB| Open rates'!AS38*0.87*0.9+25</f>
        <v>72687.400000000009</v>
      </c>
      <c r="AT38" s="57">
        <f>'BAR BB| Open rates'!AT38*0.87*0.9+25</f>
        <v>71121.400000000009</v>
      </c>
      <c r="AU38" s="57">
        <f>'BAR BB| Open rates'!AU38*0.87*0.9+25</f>
        <v>71121.400000000009</v>
      </c>
      <c r="AV38" s="57">
        <f>'BAR BB| Open rates'!AV38*0.87*0.9+25</f>
        <v>71121.400000000009</v>
      </c>
      <c r="AW38" s="57">
        <f>'BAR BB| Open rates'!AW38*0.87*0.9+25</f>
        <v>71121.400000000009</v>
      </c>
      <c r="AX38" s="57">
        <f>'BAR BB| Open rates'!AX38*0.87*0.9+25</f>
        <v>71121.400000000009</v>
      </c>
      <c r="AY38" s="57">
        <f>'BAR BB| Open rates'!AY38*0.87*0.9+25</f>
        <v>72687.400000000009</v>
      </c>
      <c r="AZ38" s="57">
        <f>'BAR BB| Open rates'!AZ38*0.87*0.9+25</f>
        <v>72687.400000000009</v>
      </c>
      <c r="BA38" s="57">
        <f>'BAR BB| Open rates'!BA38*0.87*0.9+25</f>
        <v>71121.400000000009</v>
      </c>
      <c r="BB38" s="57">
        <f>'BAR BB| Open rates'!BB38*0.87*0.9+25</f>
        <v>71121.400000000009</v>
      </c>
      <c r="BC38" s="57">
        <f>'BAR BB| Open rates'!BC38*0.87*0.9+25</f>
        <v>71121.400000000009</v>
      </c>
      <c r="BD38" s="57">
        <f>'BAR BB| Open rates'!BD38*0.87*0.9+25</f>
        <v>71121.400000000009</v>
      </c>
      <c r="BE38" s="57">
        <f>'BAR BB| Open rates'!BE38*0.87*0.9+25</f>
        <v>71121.400000000009</v>
      </c>
      <c r="BF38" s="57">
        <f>'BAR BB| Open rates'!BF38*0.87*0.9+25</f>
        <v>72687.400000000009</v>
      </c>
      <c r="BG38" s="57">
        <f>'BAR BB| Open rates'!BG38*0.87*0.9+25</f>
        <v>72687.400000000009</v>
      </c>
      <c r="BH38" s="57">
        <f>'BAR BB| Open rates'!BH38*0.87*0.9+25</f>
        <v>68615.8</v>
      </c>
      <c r="BI38" s="57">
        <f>'BAR BB| Open rates'!BI38*0.87*0.9+25</f>
        <v>68615.8</v>
      </c>
      <c r="BJ38" s="57">
        <f>'BAR BB| Open rates'!BJ38*0.87*0.9+25</f>
        <v>68615.8</v>
      </c>
      <c r="BK38" s="57">
        <f>'BAR BB| Open rates'!BK38*0.87*0.9+25</f>
        <v>68615.8</v>
      </c>
      <c r="BL38" s="57">
        <f>'BAR BB| Open rates'!BL38*0.87*0.9+25</f>
        <v>68615.8</v>
      </c>
      <c r="BM38" s="57">
        <f>'BAR BB| Open rates'!BM38*0.87*0.9+25</f>
        <v>69555.400000000009</v>
      </c>
      <c r="BN38" s="57">
        <f>'BAR BB| Open rates'!BN38*0.87*0.9+25</f>
        <v>69555.400000000009</v>
      </c>
      <c r="BO38" s="57">
        <f>'BAR BB| Open rates'!BO38*0.87*0.9+25</f>
        <v>67832.800000000003</v>
      </c>
      <c r="BP38" s="57">
        <f>'BAR BB| Open rates'!BP38*0.87*0.9+25</f>
        <v>67832.800000000003</v>
      </c>
      <c r="BQ38" s="57">
        <f>'BAR BB| Open rates'!BQ38*0.87*0.9+25</f>
        <v>54600.1</v>
      </c>
      <c r="BR38" s="57">
        <f>'BAR BB| Open rates'!BR38*0.87*0.9+25</f>
        <v>54600.1</v>
      </c>
      <c r="BS38" s="57">
        <f>'BAR BB| Open rates'!BS38*0.87*0.9+25</f>
        <v>54600.1</v>
      </c>
      <c r="BT38" s="57">
        <f>'BAR BB| Open rates'!BT38*0.87*0.9+25</f>
        <v>54600.1</v>
      </c>
      <c r="BU38" s="57">
        <f>'BAR BB| Open rates'!BU38*0.87*0.9+25</f>
        <v>54600.1</v>
      </c>
      <c r="BV38" s="57">
        <f>'BAR BB| Open rates'!BV38*0.87*0.9+25</f>
        <v>52877.5</v>
      </c>
      <c r="BW38" s="57">
        <f>'BAR BB| Open rates'!BW38*0.87*0.9+25</f>
        <v>52877.5</v>
      </c>
      <c r="BX38" s="57">
        <f>'BAR BB| Open rates'!BX38*0.87*0.9+25</f>
        <v>52877.5</v>
      </c>
      <c r="BY38" s="57">
        <f>'BAR BB| Open rates'!BY38*0.87*0.9+25</f>
        <v>52877.5</v>
      </c>
      <c r="BZ38" s="57">
        <f>'BAR BB| Open rates'!BZ38*0.87*0.9+25</f>
        <v>52877.5</v>
      </c>
      <c r="CA38" s="57">
        <f>'BAR BB| Open rates'!CA38*0.87*0.9+25</f>
        <v>54600.1</v>
      </c>
      <c r="CB38" s="57">
        <f>'BAR BB| Open rates'!CB38*0.87*0.9+25</f>
        <v>54600.1</v>
      </c>
      <c r="CC38" s="57">
        <f>'BAR BB| Open rates'!CC38*0.87*0.9+25</f>
        <v>52877.5</v>
      </c>
      <c r="CD38" s="57">
        <f>'BAR BB| Open rates'!CD38*0.87*0.9+25</f>
        <v>52877.5</v>
      </c>
      <c r="CE38" s="57">
        <f>'BAR BB| Open rates'!CE38*0.87*0.9+25</f>
        <v>52877.5</v>
      </c>
      <c r="CF38" s="57">
        <f>'BAR BB| Open rates'!CF38*0.87*0.9+25</f>
        <v>52877.5</v>
      </c>
      <c r="CG38" s="57">
        <f>'BAR BB| Open rates'!CG38*0.87*0.9+25</f>
        <v>52877.5</v>
      </c>
      <c r="CH38" s="57">
        <f>'BAR BB| Open rates'!CH38*0.87*0.9+25</f>
        <v>54600.1</v>
      </c>
      <c r="CI38" s="57">
        <f>'BAR BB| Open rates'!CI38*0.87*0.9+25</f>
        <v>54600.1</v>
      </c>
      <c r="CJ38" s="57">
        <f>'BAR BB| Open rates'!CJ38*0.87*0.9+25</f>
        <v>52877.5</v>
      </c>
      <c r="CK38" s="57">
        <f>'BAR BB| Open rates'!CK38*0.87*0.9+25</f>
        <v>52877.5</v>
      </c>
      <c r="CL38" s="57">
        <f>'BAR BB| Open rates'!CL38*0.87*0.9+25</f>
        <v>52877.5</v>
      </c>
      <c r="CM38" s="57">
        <f>'BAR BB| Open rates'!CM38*0.87*0.9+25</f>
        <v>52877.5</v>
      </c>
      <c r="CN38" s="57">
        <f>'BAR BB| Open rates'!CN38*0.87*0.9+25</f>
        <v>52877.5</v>
      </c>
      <c r="CO38" s="57">
        <f>'BAR BB| Open rates'!CO38*0.87*0.9+25</f>
        <v>54600.1</v>
      </c>
      <c r="CP38" s="57">
        <f>'BAR BB| Open rates'!CP38*0.87*0.9+25</f>
        <v>54600.1</v>
      </c>
      <c r="CQ38" s="57">
        <f>'BAR BB| Open rates'!CQ38*0.87*0.9+25</f>
        <v>52877.5</v>
      </c>
      <c r="CR38" s="57">
        <f>'BAR BB| Open rates'!CR38*0.87*0.9+25</f>
        <v>52877.5</v>
      </c>
      <c r="CS38" s="57">
        <f>'BAR BB| Open rates'!CS38*0.87*0.9+25</f>
        <v>52877.5</v>
      </c>
      <c r="CT38" s="57">
        <f>'BAR BB| Open rates'!CT38*0.87*0.9+25</f>
        <v>52877.5</v>
      </c>
      <c r="CU38" s="57">
        <f>'BAR BB| Open rates'!CU38*0.87*0.9+25</f>
        <v>51546.400000000001</v>
      </c>
      <c r="CV38" s="57">
        <f>'BAR BB| Open rates'!CV38*0.87*0.9+25</f>
        <v>51546.400000000001</v>
      </c>
      <c r="CW38" s="57">
        <f>'BAR BB| Open rates'!CW38*0.87*0.9+25</f>
        <v>51546.400000000001</v>
      </c>
      <c r="CX38" s="57">
        <f>'BAR BB| Open rates'!CX38*0.87*0.9+25</f>
        <v>49980.4</v>
      </c>
      <c r="CY38" s="57">
        <f>'BAR BB| Open rates'!CY38*0.87*0.9+25</f>
        <v>49980.4</v>
      </c>
      <c r="CZ38" s="57">
        <f>'BAR BB| Open rates'!CZ38*0.87*0.9+25</f>
        <v>49980.4</v>
      </c>
      <c r="DA38" s="57">
        <f>'BAR BB| Open rates'!DA38*0.87*0.9+25</f>
        <v>49980.4</v>
      </c>
      <c r="DB38" s="57">
        <f>'BAR BB| Open rates'!DB38*0.87*0.9+25</f>
        <v>49980.4</v>
      </c>
      <c r="DC38" s="57">
        <f>'BAR BB| Open rates'!DC38*0.87*0.9+25</f>
        <v>51546.400000000001</v>
      </c>
      <c r="DD38" s="57">
        <f>'BAR BB| Open rates'!DD38*0.87*0.9+25</f>
        <v>51546.400000000001</v>
      </c>
      <c r="DE38" s="57">
        <f>'BAR BB| Open rates'!DE38*0.87*0.9+25</f>
        <v>49980.4</v>
      </c>
      <c r="DF38" s="57">
        <f>'BAR BB| Open rates'!DF38*0.87*0.9+25</f>
        <v>49980.4</v>
      </c>
      <c r="DG38" s="57">
        <f>'BAR BB| Open rates'!DG38*0.87*0.9+25</f>
        <v>49980.4</v>
      </c>
      <c r="DH38" s="57">
        <f>'BAR BB| Open rates'!DH38*0.87*0.9+25</f>
        <v>49980.4</v>
      </c>
      <c r="DI38" s="57">
        <f>'BAR BB| Open rates'!DI38*0.87*0.9+25</f>
        <v>49980.4</v>
      </c>
      <c r="DJ38" s="57">
        <f>'BAR BB| Open rates'!DJ38*0.87*0.9+25</f>
        <v>51546.400000000001</v>
      </c>
      <c r="DK38" s="57">
        <f>'BAR BB| Open rates'!DK38*0.87*0.9+25</f>
        <v>51546.400000000001</v>
      </c>
      <c r="DL38" s="57">
        <f>'BAR BB| Open rates'!DL38*0.87*0.9+25</f>
        <v>49980.4</v>
      </c>
      <c r="DM38" s="57">
        <f>'BAR BB| Open rates'!DM38*0.87*0.9+25</f>
        <v>49980.4</v>
      </c>
      <c r="DN38" s="57">
        <f>'BAR BB| Open rates'!DN38*0.87*0.9+25</f>
        <v>49980.4</v>
      </c>
      <c r="DO38" s="57">
        <f>'BAR BB| Open rates'!DO38*0.87*0.9+25</f>
        <v>49980.4</v>
      </c>
      <c r="DP38" s="57">
        <f>'BAR BB| Open rates'!DP38*0.87*0.9+25</f>
        <v>49980.4</v>
      </c>
      <c r="DQ38" s="57">
        <f>'BAR BB| Open rates'!DQ38*0.87*0.9+25</f>
        <v>51546.400000000001</v>
      </c>
      <c r="DR38" s="57">
        <f>'BAR BB| Open rates'!DR38*0.87*0.9+25</f>
        <v>51546.400000000001</v>
      </c>
      <c r="DS38" s="57">
        <f>'BAR BB| Open rates'!DS38*0.87*0.9+25</f>
        <v>49980.4</v>
      </c>
      <c r="DT38" s="57">
        <f>'BAR BB| Open rates'!DT38*0.87*0.9+25</f>
        <v>49980.4</v>
      </c>
      <c r="DU38" s="57">
        <f>'BAR BB| Open rates'!DU38*0.87*0.9+25</f>
        <v>49980.4</v>
      </c>
      <c r="DV38" s="57">
        <f>'BAR BB| Open rates'!DV38*0.87*0.9+25</f>
        <v>49980.4</v>
      </c>
      <c r="DW38" s="57">
        <f>'BAR BB| Open rates'!DW38*0.87*0.9+25</f>
        <v>49980.4</v>
      </c>
      <c r="DX38" s="57">
        <f>'BAR BB| Open rates'!DX38*0.87*0.9+25</f>
        <v>51546.400000000001</v>
      </c>
      <c r="DY38" s="57">
        <f>'BAR BB| Open rates'!DY38*0.87*0.9+25</f>
        <v>51546.400000000001</v>
      </c>
      <c r="DZ38" s="57">
        <f>'BAR BB| Open rates'!DZ38*0.87*0.9+25</f>
        <v>52877.5</v>
      </c>
      <c r="EA38" s="57">
        <f>'BAR BB| Open rates'!EA38*0.87*0.9+25</f>
        <v>52877.5</v>
      </c>
      <c r="EB38" s="57">
        <f>'BAR BB| Open rates'!EB38*0.87*0.9+25</f>
        <v>52877.5</v>
      </c>
      <c r="EC38" s="57">
        <f>'BAR BB| Open rates'!EC38*0.87*0.9+25</f>
        <v>54600.1</v>
      </c>
      <c r="ED38" s="57">
        <f>'BAR BB| Open rates'!ED38*0.87*0.9+25</f>
        <v>54600.1</v>
      </c>
      <c r="EE38" s="57">
        <f>'BAR BB| Open rates'!EE38*0.87*0.9+25</f>
        <v>54600.1</v>
      </c>
      <c r="EF38" s="57">
        <f>'BAR BB| Open rates'!EF38*0.87*0.9+25</f>
        <v>54600.1</v>
      </c>
      <c r="EG38" s="57">
        <f>'BAR BB| Open rates'!EG38*0.87*0.9+25</f>
        <v>49197.4</v>
      </c>
      <c r="EH38" s="57">
        <f>'BAR BB| Open rates'!EH38*0.87*0.9+25</f>
        <v>45282.400000000001</v>
      </c>
      <c r="EI38" s="57">
        <f>'BAR BB| Open rates'!EI38*0.87*0.9+25</f>
        <v>45282.400000000001</v>
      </c>
      <c r="EJ38" s="57">
        <f>'BAR BB| Open rates'!EJ38*0.87*0.9+25</f>
        <v>45282.400000000001</v>
      </c>
      <c r="EK38" s="57">
        <f>'BAR BB| Open rates'!EK38*0.87*0.9+25</f>
        <v>45282.400000000001</v>
      </c>
      <c r="EL38" s="57">
        <f>'BAR BB| Open rates'!EL38*0.87*0.9+25</f>
        <v>46065.4</v>
      </c>
      <c r="EM38" s="57">
        <f>'BAR BB| Open rates'!EM38*0.87*0.9+25</f>
        <v>46065.4</v>
      </c>
      <c r="EN38" s="57">
        <f>'BAR BB| Open rates'!EN38*0.87*0.9+25</f>
        <v>45282.400000000001</v>
      </c>
      <c r="EO38" s="57">
        <f>'BAR BB| Open rates'!EO38*0.87*0.9+25</f>
        <v>45282.400000000001</v>
      </c>
      <c r="EP38" s="57">
        <f>'BAR BB| Open rates'!EP38*0.87*0.9+25</f>
        <v>45282.400000000001</v>
      </c>
      <c r="EQ38" s="57">
        <f>'BAR BB| Open rates'!EQ38*0.87*0.9+25</f>
        <v>45282.400000000001</v>
      </c>
      <c r="ER38" s="57">
        <f>'BAR BB| Open rates'!ER38*0.87*0.9+25</f>
        <v>45282.400000000001</v>
      </c>
      <c r="ES38" s="57">
        <f>'BAR BB| Open rates'!ES38*0.87*0.9+25</f>
        <v>46065.4</v>
      </c>
      <c r="ET38" s="57">
        <f>'BAR BB| Open rates'!ET38*0.87*0.9+25</f>
        <v>46065.4</v>
      </c>
      <c r="EU38" s="57">
        <f>'BAR BB| Open rates'!EU38*0.87*0.9+25</f>
        <v>45282.400000000001</v>
      </c>
      <c r="EV38" s="57">
        <f>'BAR BB| Open rates'!EV38*0.87*0.9+25</f>
        <v>45282.400000000001</v>
      </c>
      <c r="EW38" s="57">
        <f>'BAR BB| Open rates'!EW38*0.87*0.9+25</f>
        <v>45282.400000000001</v>
      </c>
      <c r="EX38" s="57">
        <f>'BAR BB| Open rates'!EX38*0.87*0.9+25</f>
        <v>45282.400000000001</v>
      </c>
      <c r="EY38" s="57">
        <f>'BAR BB| Open rates'!EY38*0.87*0.9+25</f>
        <v>45282.400000000001</v>
      </c>
      <c r="EZ38" s="57">
        <f>'BAR BB| Open rates'!EZ38*0.87*0.9+25</f>
        <v>46065.4</v>
      </c>
      <c r="FA38" s="57">
        <f>'BAR BB| Open rates'!FA38*0.87*0.9+25</f>
        <v>46065.4</v>
      </c>
      <c r="FB38" s="57">
        <f>'BAR BB| Open rates'!FB38*0.87*0.9+25</f>
        <v>45282.400000000001</v>
      </c>
      <c r="FC38" s="57">
        <f>'BAR BB| Open rates'!FC38*0.87*0.9+25</f>
        <v>45282.400000000001</v>
      </c>
      <c r="FD38" s="57">
        <f>'BAR BB| Open rates'!FD38*0.87*0.9+25</f>
        <v>45282.400000000001</v>
      </c>
      <c r="FE38" s="57">
        <f>'BAR BB| Open rates'!FE38*0.87*0.9+25</f>
        <v>45282.400000000001</v>
      </c>
      <c r="FF38" s="57">
        <f>'BAR BB| Open rates'!FF38*0.87*0.9+25</f>
        <v>45282.400000000001</v>
      </c>
      <c r="FG38" s="57">
        <f>'BAR BB| Open rates'!FG38*0.87*0.9+25</f>
        <v>46065.4</v>
      </c>
      <c r="FH38" s="57">
        <f>'BAR BB| Open rates'!FH38*0.87*0.9+25</f>
        <v>46065.4</v>
      </c>
      <c r="FI38" s="57">
        <f>'BAR BB| Open rates'!FI38*0.87*0.9+25</f>
        <v>45282.400000000001</v>
      </c>
      <c r="FJ38" s="57">
        <f>'BAR BB| Open rates'!FJ38*0.87*0.9+25</f>
        <v>45282.400000000001</v>
      </c>
      <c r="FK38" s="57">
        <f>'BAR BB| Open rates'!FK38*0.87*0.9+25</f>
        <v>45282.400000000001</v>
      </c>
      <c r="FL38" s="57">
        <f>'BAR BB| Open rates'!FL38*0.87*0.9+25</f>
        <v>45282.400000000001</v>
      </c>
      <c r="FM38" s="57">
        <f>'BAR BB| Open rates'!FM38*0.87*0.9+25</f>
        <v>45282.400000000001</v>
      </c>
      <c r="FN38" s="57">
        <f>'BAR BB| Open rates'!FN38*0.87*0.9+25</f>
        <v>46065.4</v>
      </c>
      <c r="FO38" s="57">
        <f>'BAR BB| Open rates'!FO38*0.87*0.9+25</f>
        <v>46065.4</v>
      </c>
      <c r="FP38" s="57">
        <f>'BAR BB| Open rates'!FP38*0.87*0.9+25</f>
        <v>45282.400000000001</v>
      </c>
      <c r="FQ38" s="57">
        <f>'BAR BB| Open rates'!FQ38*0.87*0.9+25</f>
        <v>45282.400000000001</v>
      </c>
      <c r="FR38" s="57">
        <f>'BAR BB| Open rates'!FR38*0.87*0.9+25</f>
        <v>45282.400000000001</v>
      </c>
      <c r="FS38" s="57">
        <f>'BAR BB| Open rates'!FS38*0.87*0.9+25</f>
        <v>45282.400000000001</v>
      </c>
      <c r="FT38" s="57">
        <f>'BAR BB| Open rates'!FT38*0.87*0.9+25</f>
        <v>45282.400000000001</v>
      </c>
      <c r="FU38" s="57">
        <f>'BAR BB| Open rates'!FU38*0.87*0.9+25</f>
        <v>46065.4</v>
      </c>
      <c r="FV38" s="57">
        <f>'BAR BB| Open rates'!FV38*0.87*0.9+25</f>
        <v>46065.4</v>
      </c>
      <c r="FW38" s="57">
        <f>'BAR BB| Open rates'!FW38*0.87*0.9+25</f>
        <v>48962.5</v>
      </c>
      <c r="FX38" s="57">
        <f>'BAR BB| Open rates'!FX38*0.87*0.9+25</f>
        <v>48962.5</v>
      </c>
      <c r="FY38" s="57">
        <f>'BAR BB| Open rates'!FY38*0.87*0.9+25</f>
        <v>48962.5</v>
      </c>
      <c r="FZ38" s="57">
        <f>'BAR BB| Open rates'!FZ38*0.87*0.9+25</f>
        <v>48962.5</v>
      </c>
      <c r="GA38" s="57">
        <f>'BAR BB| Open rates'!GA38*0.87*0.9+25</f>
        <v>48962.5</v>
      </c>
      <c r="GB38" s="57">
        <f>'BAR BB| Open rates'!GB38*0.87*0.9+25</f>
        <v>50685.1</v>
      </c>
      <c r="GC38" s="57">
        <f>'BAR BB| Open rates'!GC38*0.87*0.9+25</f>
        <v>50685.1</v>
      </c>
      <c r="GD38" s="57">
        <f>'BAR BB| Open rates'!GD38*0.87*0.9+25</f>
        <v>50685.1</v>
      </c>
      <c r="GE38" s="57">
        <f>'BAR BB| Open rates'!GE38*0.87*0.9+25</f>
        <v>50685.1</v>
      </c>
    </row>
    <row r="39" spans="1:187" s="36" customFormat="1" ht="12" hidden="1" customHeight="1" x14ac:dyDescent="0.2">
      <c r="A39" s="236" t="s">
        <v>183</v>
      </c>
    </row>
    <row r="40" spans="1:187" s="36" customFormat="1" ht="12" hidden="1" customHeight="1" x14ac:dyDescent="0.2">
      <c r="A40" s="237">
        <v>1</v>
      </c>
    </row>
    <row r="41" spans="1:187" s="36" customFormat="1" ht="12" hidden="1" customHeight="1" x14ac:dyDescent="0.2">
      <c r="A41" s="237">
        <v>2</v>
      </c>
    </row>
    <row r="42" spans="1:187" s="36" customFormat="1" ht="12" hidden="1" customHeight="1" x14ac:dyDescent="0.2">
      <c r="A42" s="237">
        <v>3</v>
      </c>
    </row>
    <row r="43" spans="1:187" s="36" customFormat="1" ht="12" hidden="1" customHeight="1" x14ac:dyDescent="0.2">
      <c r="A43" s="237">
        <v>4</v>
      </c>
    </row>
    <row r="44" spans="1:187" s="36" customFormat="1" ht="12" hidden="1" customHeight="1" x14ac:dyDescent="0.2">
      <c r="A44" s="237">
        <v>5</v>
      </c>
    </row>
    <row r="45" spans="1:187" s="36" customFormat="1" ht="12" hidden="1" customHeight="1" x14ac:dyDescent="0.2">
      <c r="A45" s="237">
        <v>6</v>
      </c>
    </row>
    <row r="46" spans="1:187" s="36" customFormat="1" ht="12" hidden="1" customHeight="1" x14ac:dyDescent="0.2">
      <c r="A46" s="237">
        <v>7</v>
      </c>
    </row>
    <row r="47" spans="1:187" s="36" customFormat="1" ht="12" hidden="1" customHeight="1" x14ac:dyDescent="0.2">
      <c r="A47" s="237">
        <v>8</v>
      </c>
    </row>
    <row r="48" spans="1:187" s="36" customFormat="1" ht="12" hidden="1" customHeight="1" x14ac:dyDescent="0.2">
      <c r="A48" s="236" t="s">
        <v>72</v>
      </c>
    </row>
    <row r="49" spans="1:1" s="36" customFormat="1" ht="12" hidden="1" customHeight="1" x14ac:dyDescent="0.2">
      <c r="A49" s="237">
        <v>1</v>
      </c>
    </row>
    <row r="50" spans="1:1" s="36" customFormat="1" ht="12" hidden="1" customHeight="1" x14ac:dyDescent="0.2">
      <c r="A50" s="237">
        <v>2</v>
      </c>
    </row>
    <row r="51" spans="1:1" s="36" customFormat="1" ht="12" hidden="1" customHeight="1" x14ac:dyDescent="0.2">
      <c r="A51" s="236" t="s">
        <v>184</v>
      </c>
    </row>
    <row r="52" spans="1:1" s="36" customFormat="1" ht="12" hidden="1" customHeight="1" x14ac:dyDescent="0.2">
      <c r="A52" s="237">
        <v>1</v>
      </c>
    </row>
    <row r="53" spans="1:1" s="36" customFormat="1" ht="12" hidden="1" customHeight="1" x14ac:dyDescent="0.2">
      <c r="A53" s="237">
        <v>2</v>
      </c>
    </row>
    <row r="54" spans="1:1" s="36" customFormat="1" ht="12" hidden="1" customHeight="1" x14ac:dyDescent="0.2">
      <c r="A54" s="237">
        <v>3</v>
      </c>
    </row>
    <row r="55" spans="1:1" s="36" customFormat="1" ht="12" hidden="1" customHeight="1" x14ac:dyDescent="0.2">
      <c r="A55" s="237">
        <v>4</v>
      </c>
    </row>
    <row r="56" spans="1:1" s="36" customFormat="1" ht="12" hidden="1" customHeight="1" x14ac:dyDescent="0.2">
      <c r="A56" s="237">
        <v>5</v>
      </c>
    </row>
    <row r="57" spans="1:1" s="36" customFormat="1" ht="12" hidden="1" customHeight="1" x14ac:dyDescent="0.2">
      <c r="A57" s="237">
        <v>6</v>
      </c>
    </row>
    <row r="58" spans="1:1" s="36" customFormat="1" ht="12" hidden="1" customHeight="1" x14ac:dyDescent="0.2">
      <c r="A58" s="89"/>
    </row>
    <row r="59" spans="1:1" s="33" customFormat="1" x14ac:dyDescent="0.2">
      <c r="A59" s="89"/>
    </row>
    <row r="60" spans="1:1" s="33" customFormat="1" x14ac:dyDescent="0.2">
      <c r="A60" s="371" t="s">
        <v>172</v>
      </c>
    </row>
    <row r="61" spans="1:1" s="33" customFormat="1" x14ac:dyDescent="0.2">
      <c r="A61" s="371"/>
    </row>
    <row r="62" spans="1:1" s="31" customFormat="1" ht="13.5" customHeight="1" x14ac:dyDescent="0.2"/>
    <row r="63" spans="1:1" s="6" customFormat="1" ht="12.75" customHeight="1" x14ac:dyDescent="0.2">
      <c r="A63" s="174" t="s">
        <v>74</v>
      </c>
    </row>
    <row r="64" spans="1:1" s="6" customFormat="1" ht="12.75" customHeight="1" x14ac:dyDescent="0.2">
      <c r="A64" s="172" t="s">
        <v>75</v>
      </c>
    </row>
    <row r="65" spans="1:1" s="6" customFormat="1" ht="12.75" customHeight="1" x14ac:dyDescent="0.2">
      <c r="A65" s="172" t="s">
        <v>372</v>
      </c>
    </row>
    <row r="66" spans="1:1" s="6" customFormat="1" ht="31.5" customHeight="1" x14ac:dyDescent="0.2">
      <c r="A66" s="173" t="s">
        <v>76</v>
      </c>
    </row>
    <row r="67" spans="1:1" s="6" customFormat="1" ht="29.25" customHeight="1" x14ac:dyDescent="0.2">
      <c r="A67" s="173" t="s">
        <v>439</v>
      </c>
    </row>
    <row r="68" spans="1:1" s="6" customFormat="1" ht="25.5" customHeight="1" x14ac:dyDescent="0.2">
      <c r="A68" s="173" t="s">
        <v>77</v>
      </c>
    </row>
    <row r="69" spans="1:1" s="6" customFormat="1" ht="27.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108" x14ac:dyDescent="0.2">
      <c r="A74" s="176" t="s">
        <v>459</v>
      </c>
    </row>
    <row r="75" spans="1:1" s="33" customFormat="1" x14ac:dyDescent="0.2"/>
    <row r="76" spans="1:1" s="33" customFormat="1" x14ac:dyDescent="0.2">
      <c r="A76" s="171" t="s">
        <v>83</v>
      </c>
    </row>
    <row r="77" spans="1:1" s="33" customFormat="1" ht="30" customHeight="1" x14ac:dyDescent="0.2">
      <c r="A77" s="271" t="s">
        <v>431</v>
      </c>
    </row>
    <row r="78" spans="1:1" s="33" customFormat="1" ht="24" x14ac:dyDescent="0.2">
      <c r="A78" s="272" t="s">
        <v>432</v>
      </c>
    </row>
    <row r="79" spans="1:1" s="33" customFormat="1" x14ac:dyDescent="0.2"/>
    <row r="80" spans="1:1" s="33" customFormat="1" ht="24" x14ac:dyDescent="0.2">
      <c r="A80" s="179" t="s">
        <v>174</v>
      </c>
    </row>
    <row r="81" spans="1:1" s="33" customFormat="1" x14ac:dyDescent="0.2"/>
    <row r="82" spans="1:1" s="33" customFormat="1" ht="13.5" thickBot="1" x14ac:dyDescent="0.25">
      <c r="A82" s="320"/>
    </row>
    <row r="83" spans="1:1" s="33" customFormat="1" ht="144.75" thickBot="1" x14ac:dyDescent="0.25">
      <c r="A83" s="321" t="s">
        <v>467</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sheetData>
  <mergeCells count="1">
    <mergeCell ref="A60:A6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E106"/>
  <sheetViews>
    <sheetView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7109375" style="32" customWidth="1"/>
    <col min="2" max="16384" width="9.85546875" style="32"/>
  </cols>
  <sheetData>
    <row r="1" spans="1:187" ht="13.5" customHeight="1" x14ac:dyDescent="0.2">
      <c r="A1" s="63" t="s">
        <v>61</v>
      </c>
    </row>
    <row r="2" spans="1:187" x14ac:dyDescent="0.2">
      <c r="A2" s="11" t="s">
        <v>147</v>
      </c>
    </row>
    <row r="3" spans="1:187" s="33" customFormat="1" ht="26.25" customHeight="1" x14ac:dyDescent="0.2">
      <c r="A3" s="64" t="s">
        <v>97</v>
      </c>
      <c r="B3" s="113">
        <f>'BAR BB| Open rates'!B3</f>
        <v>46199</v>
      </c>
      <c r="C3" s="113">
        <f>'BAR BB| Open rates'!C3</f>
        <v>46200</v>
      </c>
      <c r="D3" s="113">
        <f>'BAR BB| Open rates'!D3</f>
        <v>46201</v>
      </c>
      <c r="E3" s="113">
        <f>'BAR BB| Open rates'!E3</f>
        <v>46202</v>
      </c>
      <c r="F3" s="113">
        <f>'BAR BB| Open rates'!F3</f>
        <v>46203</v>
      </c>
      <c r="G3" s="113">
        <f>'BAR BB| Open rates'!G3</f>
        <v>46204</v>
      </c>
      <c r="H3" s="113">
        <f>'BAR BB| Open rates'!H3</f>
        <v>46205</v>
      </c>
      <c r="I3" s="113">
        <f>'BAR BB| Open rates'!I3</f>
        <v>46206</v>
      </c>
      <c r="J3" s="113">
        <f>'BAR BB| Open rates'!J3</f>
        <v>46207</v>
      </c>
      <c r="K3" s="113">
        <f>'BAR BB| Open rates'!K3</f>
        <v>46208</v>
      </c>
      <c r="L3" s="113">
        <f>'BAR BB| Open rates'!L3</f>
        <v>46209</v>
      </c>
      <c r="M3" s="113">
        <f>'BAR BB| Open rates'!M3</f>
        <v>46210</v>
      </c>
      <c r="N3" s="113">
        <f>'BAR BB| Open rates'!N3</f>
        <v>46211</v>
      </c>
      <c r="O3" s="113">
        <f>'BAR BB| Open rates'!O3</f>
        <v>46212</v>
      </c>
      <c r="P3" s="113">
        <f>'BAR BB| Open rates'!P3</f>
        <v>46213</v>
      </c>
      <c r="Q3" s="113">
        <f>'BAR BB| Open rates'!Q3</f>
        <v>46214</v>
      </c>
      <c r="R3" s="113">
        <f>'BAR BB| Open rates'!R3</f>
        <v>46215</v>
      </c>
      <c r="S3" s="113">
        <f>'BAR BB| Open rates'!S3</f>
        <v>46216</v>
      </c>
      <c r="T3" s="113">
        <f>'BAR BB| Open rates'!T3</f>
        <v>46217</v>
      </c>
      <c r="U3" s="113">
        <f>'BAR BB| Open rates'!U3</f>
        <v>46218</v>
      </c>
      <c r="V3" s="113">
        <f>'BAR BB| Open rates'!V3</f>
        <v>46219</v>
      </c>
      <c r="W3" s="113">
        <f>'BAR BB| Open rates'!W3</f>
        <v>46220</v>
      </c>
      <c r="X3" s="113">
        <f>'BAR BB| Open rates'!X3</f>
        <v>46221</v>
      </c>
      <c r="Y3" s="113">
        <f>'BAR BB| Open rates'!Y3</f>
        <v>46222</v>
      </c>
      <c r="Z3" s="113">
        <f>'BAR BB| Open rates'!Z3</f>
        <v>46223</v>
      </c>
      <c r="AA3" s="113">
        <f>'BAR BB| Open rates'!AA3</f>
        <v>46224</v>
      </c>
      <c r="AB3" s="113">
        <f>'BAR BB| Open rates'!AB3</f>
        <v>46225</v>
      </c>
      <c r="AC3" s="113">
        <f>'BAR BB| Open rates'!AC3</f>
        <v>46226</v>
      </c>
      <c r="AD3" s="113">
        <f>'BAR BB| Open rates'!AD3</f>
        <v>46227</v>
      </c>
      <c r="AE3" s="113">
        <f>'BAR BB| Open rates'!AE3</f>
        <v>46228</v>
      </c>
      <c r="AF3" s="113">
        <f>'BAR BB| Open rates'!AF3</f>
        <v>46229</v>
      </c>
      <c r="AG3" s="113">
        <f>'BAR BB| Open rates'!AG3</f>
        <v>46230</v>
      </c>
      <c r="AH3" s="113">
        <f>'BAR BB| Open rates'!AH3</f>
        <v>46231</v>
      </c>
      <c r="AI3" s="113">
        <f>'BAR BB| Open rates'!AI3</f>
        <v>46232</v>
      </c>
      <c r="AJ3" s="113">
        <f>'BAR BB| Open rates'!AJ3</f>
        <v>46233</v>
      </c>
      <c r="AK3" s="113">
        <f>'BAR BB| Open rates'!AK3</f>
        <v>46234</v>
      </c>
      <c r="AL3" s="113">
        <f>'BAR BB| Open rates'!AL3</f>
        <v>46235</v>
      </c>
      <c r="AM3" s="113">
        <f>'BAR BB| Open rates'!AM3</f>
        <v>46236</v>
      </c>
      <c r="AN3" s="113">
        <f>'BAR BB| Open rates'!AN3</f>
        <v>46237</v>
      </c>
      <c r="AO3" s="113">
        <f>'BAR BB| Open rates'!AO3</f>
        <v>46238</v>
      </c>
      <c r="AP3" s="113">
        <f>'BAR BB| Open rates'!AP3</f>
        <v>46239</v>
      </c>
      <c r="AQ3" s="113">
        <f>'BAR BB| Open rates'!AQ3</f>
        <v>46240</v>
      </c>
      <c r="AR3" s="113">
        <f>'BAR BB| Open rates'!AR3</f>
        <v>46241</v>
      </c>
      <c r="AS3" s="113">
        <f>'BAR BB| Open rates'!AS3</f>
        <v>46242</v>
      </c>
      <c r="AT3" s="113">
        <f>'BAR BB| Open rates'!AT3</f>
        <v>46243</v>
      </c>
      <c r="AU3" s="113">
        <f>'BAR BB| Open rates'!AU3</f>
        <v>46244</v>
      </c>
      <c r="AV3" s="113">
        <f>'BAR BB| Open rates'!AV3</f>
        <v>46245</v>
      </c>
      <c r="AW3" s="113">
        <f>'BAR BB| Open rates'!AW3</f>
        <v>46246</v>
      </c>
      <c r="AX3" s="113">
        <f>'BAR BB| Open rates'!AX3</f>
        <v>46247</v>
      </c>
      <c r="AY3" s="113">
        <f>'BAR BB| Open rates'!AY3</f>
        <v>46248</v>
      </c>
      <c r="AZ3" s="113">
        <f>'BAR BB| Open rates'!AZ3</f>
        <v>46249</v>
      </c>
      <c r="BA3" s="113">
        <f>'BAR BB| Open rates'!BA3</f>
        <v>46250</v>
      </c>
      <c r="BB3" s="113">
        <f>'BAR BB| Open rates'!BB3</f>
        <v>46251</v>
      </c>
      <c r="BC3" s="113">
        <f>'BAR BB| Open rates'!BC3</f>
        <v>46252</v>
      </c>
      <c r="BD3" s="113">
        <f>'BAR BB| Open rates'!BD3</f>
        <v>46253</v>
      </c>
      <c r="BE3" s="113">
        <f>'BAR BB| Open rates'!BE3</f>
        <v>46254</v>
      </c>
      <c r="BF3" s="113">
        <f>'BAR BB| Open rates'!BF3</f>
        <v>46255</v>
      </c>
      <c r="BG3" s="113">
        <f>'BAR BB| Open rates'!BG3</f>
        <v>46256</v>
      </c>
      <c r="BH3" s="113">
        <f>'BAR BB| Open rates'!BH3</f>
        <v>46257</v>
      </c>
      <c r="BI3" s="113">
        <f>'BAR BB| Open rates'!BI3</f>
        <v>46258</v>
      </c>
      <c r="BJ3" s="113">
        <f>'BAR BB| Open rates'!BJ3</f>
        <v>46259</v>
      </c>
      <c r="BK3" s="113">
        <f>'BAR BB| Open rates'!BK3</f>
        <v>46260</v>
      </c>
      <c r="BL3" s="113">
        <f>'BAR BB| Open rates'!BL3</f>
        <v>46261</v>
      </c>
      <c r="BM3" s="113">
        <f>'BAR BB| Open rates'!BM3</f>
        <v>46262</v>
      </c>
      <c r="BN3" s="113">
        <f>'BAR BB| Open rates'!BN3</f>
        <v>46263</v>
      </c>
      <c r="BO3" s="113">
        <f>'BAR BB| Open rates'!BO3</f>
        <v>46264</v>
      </c>
      <c r="BP3" s="113">
        <f>'BAR BB| Open rates'!BP3</f>
        <v>46265</v>
      </c>
      <c r="BQ3" s="113">
        <f>'BAR BB| Open rates'!BQ3</f>
        <v>46266</v>
      </c>
      <c r="BR3" s="113">
        <f>'BAR BB| Open rates'!BR3</f>
        <v>46267</v>
      </c>
      <c r="BS3" s="113">
        <f>'BAR BB| Open rates'!BS3</f>
        <v>46268</v>
      </c>
      <c r="BT3" s="113">
        <f>'BAR BB| Open rates'!BT3</f>
        <v>46269</v>
      </c>
      <c r="BU3" s="113">
        <f>'BAR BB| Open rates'!BU3</f>
        <v>46270</v>
      </c>
      <c r="BV3" s="113">
        <f>'BAR BB| Open rates'!BV3</f>
        <v>46271</v>
      </c>
      <c r="BW3" s="113">
        <f>'BAR BB| Open rates'!BW3</f>
        <v>46272</v>
      </c>
      <c r="BX3" s="113">
        <f>'BAR BB| Open rates'!BX3</f>
        <v>46273</v>
      </c>
      <c r="BY3" s="113">
        <f>'BAR BB| Open rates'!BY3</f>
        <v>46274</v>
      </c>
      <c r="BZ3" s="113">
        <f>'BAR BB| Open rates'!BZ3</f>
        <v>46275</v>
      </c>
      <c r="CA3" s="113">
        <f>'BAR BB| Open rates'!CA3</f>
        <v>46276</v>
      </c>
      <c r="CB3" s="113">
        <f>'BAR BB| Open rates'!CB3</f>
        <v>46277</v>
      </c>
      <c r="CC3" s="113">
        <f>'BAR BB| Open rates'!CC3</f>
        <v>46278</v>
      </c>
      <c r="CD3" s="113">
        <f>'BAR BB| Open rates'!CD3</f>
        <v>46279</v>
      </c>
      <c r="CE3" s="113">
        <f>'BAR BB| Open rates'!CE3</f>
        <v>46280</v>
      </c>
      <c r="CF3" s="113">
        <f>'BAR BB| Open rates'!CF3</f>
        <v>46281</v>
      </c>
      <c r="CG3" s="113">
        <f>'BAR BB| Open rates'!CG3</f>
        <v>46282</v>
      </c>
      <c r="CH3" s="113">
        <f>'BAR BB| Open rates'!CH3</f>
        <v>46283</v>
      </c>
      <c r="CI3" s="113">
        <f>'BAR BB| Open rates'!CI3</f>
        <v>46284</v>
      </c>
      <c r="CJ3" s="113">
        <f>'BAR BB| Open rates'!CJ3</f>
        <v>46285</v>
      </c>
      <c r="CK3" s="113">
        <f>'BAR BB| Open rates'!CK3</f>
        <v>46286</v>
      </c>
      <c r="CL3" s="113">
        <f>'BAR BB| Open rates'!CL3</f>
        <v>46287</v>
      </c>
      <c r="CM3" s="113">
        <f>'BAR BB| Open rates'!CM3</f>
        <v>46288</v>
      </c>
      <c r="CN3" s="113">
        <f>'BAR BB| Open rates'!CN3</f>
        <v>46289</v>
      </c>
      <c r="CO3" s="113">
        <f>'BAR BB| Open rates'!CO3</f>
        <v>46290</v>
      </c>
      <c r="CP3" s="113">
        <f>'BAR BB| Open rates'!CP3</f>
        <v>46291</v>
      </c>
      <c r="CQ3" s="113">
        <f>'BAR BB| Open rates'!CQ3</f>
        <v>46292</v>
      </c>
      <c r="CR3" s="113">
        <f>'BAR BB| Open rates'!CR3</f>
        <v>46293</v>
      </c>
      <c r="CS3" s="113">
        <f>'BAR BB| Open rates'!CS3</f>
        <v>46294</v>
      </c>
      <c r="CT3" s="113">
        <f>'BAR BB| Open rates'!CT3</f>
        <v>46295</v>
      </c>
      <c r="CU3" s="113">
        <f>'BAR BB| Open rates'!CU3</f>
        <v>46296</v>
      </c>
      <c r="CV3" s="113">
        <f>'BAR BB| Open rates'!CV3</f>
        <v>46297</v>
      </c>
      <c r="CW3" s="113">
        <f>'BAR BB| Open rates'!CW3</f>
        <v>46298</v>
      </c>
      <c r="CX3" s="113">
        <f>'BAR BB| Open rates'!CX3</f>
        <v>46299</v>
      </c>
      <c r="CY3" s="113">
        <f>'BAR BB| Open rates'!CY3</f>
        <v>46300</v>
      </c>
      <c r="CZ3" s="113">
        <f>'BAR BB| Open rates'!CZ3</f>
        <v>46301</v>
      </c>
      <c r="DA3" s="113">
        <f>'BAR BB| Open rates'!DA3</f>
        <v>46302</v>
      </c>
      <c r="DB3" s="113">
        <f>'BAR BB| Open rates'!DB3</f>
        <v>46303</v>
      </c>
      <c r="DC3" s="113">
        <f>'BAR BB| Open rates'!DC3</f>
        <v>46304</v>
      </c>
      <c r="DD3" s="113">
        <f>'BAR BB| Open rates'!DD3</f>
        <v>46305</v>
      </c>
      <c r="DE3" s="113">
        <f>'BAR BB| Open rates'!DE3</f>
        <v>46306</v>
      </c>
      <c r="DF3" s="113">
        <f>'BAR BB| Open rates'!DF3</f>
        <v>46307</v>
      </c>
      <c r="DG3" s="113">
        <f>'BAR BB| Open rates'!DG3</f>
        <v>46308</v>
      </c>
      <c r="DH3" s="113">
        <f>'BAR BB| Open rates'!DH3</f>
        <v>46309</v>
      </c>
      <c r="DI3" s="113">
        <f>'BAR BB| Open rates'!DI3</f>
        <v>46310</v>
      </c>
      <c r="DJ3" s="113">
        <f>'BAR BB| Open rates'!DJ3</f>
        <v>46311</v>
      </c>
      <c r="DK3" s="113">
        <f>'BAR BB| Open rates'!DK3</f>
        <v>46312</v>
      </c>
      <c r="DL3" s="113">
        <f>'BAR BB| Open rates'!DL3</f>
        <v>46313</v>
      </c>
      <c r="DM3" s="113">
        <f>'BAR BB| Open rates'!DM3</f>
        <v>46314</v>
      </c>
      <c r="DN3" s="113">
        <f>'BAR BB| Open rates'!DN3</f>
        <v>46315</v>
      </c>
      <c r="DO3" s="113">
        <f>'BAR BB| Open rates'!DO3</f>
        <v>46316</v>
      </c>
      <c r="DP3" s="113">
        <f>'BAR BB| Open rates'!DP3</f>
        <v>46317</v>
      </c>
      <c r="DQ3" s="113">
        <f>'BAR BB| Open rates'!DQ3</f>
        <v>46318</v>
      </c>
      <c r="DR3" s="113">
        <f>'BAR BB| Open rates'!DR3</f>
        <v>46319</v>
      </c>
      <c r="DS3" s="113">
        <f>'BAR BB| Open rates'!DS3</f>
        <v>46320</v>
      </c>
      <c r="DT3" s="113">
        <f>'BAR BB| Open rates'!DT3</f>
        <v>46321</v>
      </c>
      <c r="DU3" s="113">
        <f>'BAR BB| Open rates'!DU3</f>
        <v>46322</v>
      </c>
      <c r="DV3" s="113">
        <f>'BAR BB| Open rates'!DV3</f>
        <v>46323</v>
      </c>
      <c r="DW3" s="113">
        <f>'BAR BB| Open rates'!DW3</f>
        <v>46324</v>
      </c>
      <c r="DX3" s="113">
        <f>'BAR BB| Open rates'!DX3</f>
        <v>46325</v>
      </c>
      <c r="DY3" s="113">
        <f>'BAR BB| Open rates'!DY3</f>
        <v>46326</v>
      </c>
      <c r="DZ3" s="113">
        <f>'BAR BB| Open rates'!DZ3</f>
        <v>46327</v>
      </c>
      <c r="EA3" s="113">
        <f>'BAR BB| Open rates'!EA3</f>
        <v>46328</v>
      </c>
      <c r="EB3" s="113">
        <f>'BAR BB| Open rates'!EB3</f>
        <v>46329</v>
      </c>
      <c r="EC3" s="113">
        <f>'BAR BB| Open rates'!EC3</f>
        <v>46330</v>
      </c>
      <c r="ED3" s="113">
        <f>'BAR BB| Open rates'!ED3</f>
        <v>46331</v>
      </c>
      <c r="EE3" s="113">
        <f>'BAR BB| Open rates'!EE3</f>
        <v>46332</v>
      </c>
      <c r="EF3" s="113">
        <f>'BAR BB| Open rates'!EF3</f>
        <v>46333</v>
      </c>
      <c r="EG3" s="113">
        <f>'BAR BB| Open rates'!EG3</f>
        <v>46334</v>
      </c>
      <c r="EH3" s="113">
        <f>'BAR BB| Open rates'!EH3</f>
        <v>46335</v>
      </c>
      <c r="EI3" s="113">
        <f>'BAR BB| Open rates'!EI3</f>
        <v>46336</v>
      </c>
      <c r="EJ3" s="113">
        <f>'BAR BB| Open rates'!EJ3</f>
        <v>46337</v>
      </c>
      <c r="EK3" s="113">
        <f>'BAR BB| Open rates'!EK3</f>
        <v>46338</v>
      </c>
      <c r="EL3" s="113">
        <f>'BAR BB| Open rates'!EL3</f>
        <v>46339</v>
      </c>
      <c r="EM3" s="113">
        <f>'BAR BB| Open rates'!EM3</f>
        <v>46340</v>
      </c>
      <c r="EN3" s="113">
        <f>'BAR BB| Open rates'!EN3</f>
        <v>46341</v>
      </c>
      <c r="EO3" s="113">
        <f>'BAR BB| Open rates'!EO3</f>
        <v>46342</v>
      </c>
      <c r="EP3" s="113">
        <f>'BAR BB| Open rates'!EP3</f>
        <v>46343</v>
      </c>
      <c r="EQ3" s="113">
        <f>'BAR BB| Open rates'!EQ3</f>
        <v>46344</v>
      </c>
      <c r="ER3" s="113">
        <f>'BAR BB| Open rates'!ER3</f>
        <v>46345</v>
      </c>
      <c r="ES3" s="113">
        <f>'BAR BB| Open rates'!ES3</f>
        <v>46346</v>
      </c>
      <c r="ET3" s="113">
        <f>'BAR BB| Open rates'!ET3</f>
        <v>46347</v>
      </c>
      <c r="EU3" s="113">
        <f>'BAR BB| Open rates'!EU3</f>
        <v>46348</v>
      </c>
      <c r="EV3" s="113">
        <f>'BAR BB| Open rates'!EV3</f>
        <v>46349</v>
      </c>
      <c r="EW3" s="113">
        <f>'BAR BB| Open rates'!EW3</f>
        <v>46350</v>
      </c>
      <c r="EX3" s="113">
        <f>'BAR BB| Open rates'!EX3</f>
        <v>46351</v>
      </c>
      <c r="EY3" s="113">
        <f>'BAR BB| Open rates'!EY3</f>
        <v>46352</v>
      </c>
      <c r="EZ3" s="113">
        <f>'BAR BB| Open rates'!EZ3</f>
        <v>46353</v>
      </c>
      <c r="FA3" s="113">
        <f>'BAR BB| Open rates'!FA3</f>
        <v>46354</v>
      </c>
      <c r="FB3" s="113">
        <f>'BAR BB| Open rates'!FB3</f>
        <v>46355</v>
      </c>
      <c r="FC3" s="113">
        <f>'BAR BB| Open rates'!FC3</f>
        <v>46356</v>
      </c>
      <c r="FD3" s="113">
        <f>'BAR BB| Open rates'!FD3</f>
        <v>46357</v>
      </c>
      <c r="FE3" s="113">
        <f>'BAR BB| Open rates'!FE3</f>
        <v>46358</v>
      </c>
      <c r="FF3" s="113">
        <f>'BAR BB| Open rates'!FF3</f>
        <v>46359</v>
      </c>
      <c r="FG3" s="113">
        <f>'BAR BB| Open rates'!FG3</f>
        <v>46360</v>
      </c>
      <c r="FH3" s="113">
        <f>'BAR BB| Open rates'!FH3</f>
        <v>46361</v>
      </c>
      <c r="FI3" s="113">
        <f>'BAR BB| Open rates'!FI3</f>
        <v>46362</v>
      </c>
      <c r="FJ3" s="113">
        <f>'BAR BB| Open rates'!FJ3</f>
        <v>46363</v>
      </c>
      <c r="FK3" s="113">
        <f>'BAR BB| Open rates'!FK3</f>
        <v>46364</v>
      </c>
      <c r="FL3" s="113">
        <f>'BAR BB| Open rates'!FL3</f>
        <v>46365</v>
      </c>
      <c r="FM3" s="113">
        <f>'BAR BB| Open rates'!FM3</f>
        <v>46366</v>
      </c>
      <c r="FN3" s="113">
        <f>'BAR BB| Open rates'!FN3</f>
        <v>46367</v>
      </c>
      <c r="FO3" s="113">
        <f>'BAR BB| Open rates'!FO3</f>
        <v>46368</v>
      </c>
      <c r="FP3" s="113">
        <f>'BAR BB| Open rates'!FP3</f>
        <v>46369</v>
      </c>
      <c r="FQ3" s="113">
        <f>'BAR BB| Open rates'!FQ3</f>
        <v>46370</v>
      </c>
      <c r="FR3" s="113">
        <f>'BAR BB| Open rates'!FR3</f>
        <v>46371</v>
      </c>
      <c r="FS3" s="113">
        <f>'BAR BB| Open rates'!FS3</f>
        <v>46372</v>
      </c>
      <c r="FT3" s="113">
        <f>'BAR BB| Open rates'!FT3</f>
        <v>46373</v>
      </c>
      <c r="FU3" s="113">
        <f>'BAR BB| Open rates'!FU3</f>
        <v>46374</v>
      </c>
      <c r="FV3" s="113">
        <f>'BAR BB| Open rates'!FV3</f>
        <v>46375</v>
      </c>
      <c r="FW3" s="113">
        <f>'BAR BB| Open rates'!FW3</f>
        <v>46376</v>
      </c>
      <c r="FX3" s="113">
        <f>'BAR BB| Open rates'!FX3</f>
        <v>46377</v>
      </c>
      <c r="FY3" s="113">
        <f>'BAR BB| Open rates'!FY3</f>
        <v>46378</v>
      </c>
      <c r="FZ3" s="113">
        <f>'BAR BB| Open rates'!FZ3</f>
        <v>46379</v>
      </c>
      <c r="GA3" s="113">
        <f>'BAR BB| Open rates'!GA3</f>
        <v>46380</v>
      </c>
      <c r="GB3" s="113">
        <f>'BAR BB| Open rates'!GB3</f>
        <v>46381</v>
      </c>
      <c r="GC3" s="113">
        <f>'BAR BB| Open rates'!GC3</f>
        <v>46382</v>
      </c>
      <c r="GD3" s="113">
        <f>'BAR BB| Open rates'!GD3</f>
        <v>46383</v>
      </c>
      <c r="GE3" s="113">
        <f>'BAR BB| Open rates'!GE3</f>
        <v>46384</v>
      </c>
    </row>
    <row r="4" spans="1:187" s="36" customFormat="1" ht="12" customHeight="1" x14ac:dyDescent="0.2">
      <c r="A4" s="184" t="s">
        <v>63</v>
      </c>
    </row>
    <row r="5" spans="1:187" s="36" customFormat="1" ht="12" customHeight="1" x14ac:dyDescent="0.2">
      <c r="A5" s="183">
        <v>1</v>
      </c>
      <c r="B5" s="43">
        <f>'BAR BB| Open rates'!B5*0.9*0.9</f>
        <v>17415</v>
      </c>
      <c r="C5" s="43">
        <f>'BAR BB| Open rates'!C5*0.9*0.9</f>
        <v>17415</v>
      </c>
      <c r="D5" s="43">
        <f>'BAR BB| Open rates'!D5*0.9*0.9</f>
        <v>15228</v>
      </c>
      <c r="E5" s="43">
        <f>'BAR BB| Open rates'!E5*0.9*0.9</f>
        <v>15228</v>
      </c>
      <c r="F5" s="43">
        <f>'BAR BB| Open rates'!F5*0.9*0.9</f>
        <v>13446</v>
      </c>
      <c r="G5" s="43">
        <f>'BAR BB| Open rates'!G5*0.9*0.9</f>
        <v>15228</v>
      </c>
      <c r="H5" s="43">
        <f>'BAR BB| Open rates'!H5*0.9*0.9</f>
        <v>15228</v>
      </c>
      <c r="I5" s="43">
        <f>'BAR BB| Open rates'!I5*0.9*0.9</f>
        <v>16848</v>
      </c>
      <c r="J5" s="43">
        <f>'BAR BB| Open rates'!J5*0.9*0.9</f>
        <v>16848</v>
      </c>
      <c r="K5" s="43">
        <f>'BAR BB| Open rates'!K5*0.9*0.9</f>
        <v>15228</v>
      </c>
      <c r="L5" s="43">
        <f>'BAR BB| Open rates'!L5*0.9*0.9</f>
        <v>15228</v>
      </c>
      <c r="M5" s="43">
        <f>'BAR BB| Open rates'!M5*0.9*0.9</f>
        <v>15228</v>
      </c>
      <c r="N5" s="43">
        <f>'BAR BB| Open rates'!N5*0.9*0.9</f>
        <v>15228</v>
      </c>
      <c r="O5" s="43">
        <f>'BAR BB| Open rates'!O5*0.9*0.9</f>
        <v>15228</v>
      </c>
      <c r="P5" s="43">
        <f>'BAR BB| Open rates'!P5*0.9*0.9</f>
        <v>16848</v>
      </c>
      <c r="Q5" s="43">
        <f>'BAR BB| Open rates'!Q5*0.9*0.9</f>
        <v>16848</v>
      </c>
      <c r="R5" s="43">
        <f>'BAR BB| Open rates'!R5*0.9*0.9</f>
        <v>16848</v>
      </c>
      <c r="S5" s="43">
        <f>'BAR BB| Open rates'!S5*0.9*0.9</f>
        <v>16848</v>
      </c>
      <c r="T5" s="43">
        <f>'BAR BB| Open rates'!T5*0.9*0.9</f>
        <v>16848</v>
      </c>
      <c r="U5" s="43">
        <f>'BAR BB| Open rates'!U5*0.9*0.9</f>
        <v>16848</v>
      </c>
      <c r="V5" s="43">
        <f>'BAR BB| Open rates'!V5*0.9*0.9</f>
        <v>16848</v>
      </c>
      <c r="W5" s="43">
        <f>'BAR BB| Open rates'!W5*0.9*0.9</f>
        <v>18468</v>
      </c>
      <c r="X5" s="43">
        <f>'BAR BB| Open rates'!X5*0.9*0.9</f>
        <v>18468</v>
      </c>
      <c r="Y5" s="43">
        <f>'BAR BB| Open rates'!Y5*0.9*0.9</f>
        <v>16848</v>
      </c>
      <c r="Z5" s="43">
        <f>'BAR BB| Open rates'!Z5*0.9*0.9</f>
        <v>16848</v>
      </c>
      <c r="AA5" s="43">
        <f>'BAR BB| Open rates'!AA5*0.9*0.9</f>
        <v>16848</v>
      </c>
      <c r="AB5" s="43">
        <f>'BAR BB| Open rates'!AB5*0.9*0.9</f>
        <v>16848</v>
      </c>
      <c r="AC5" s="43">
        <f>'BAR BB| Open rates'!AC5*0.9*0.9</f>
        <v>16848</v>
      </c>
      <c r="AD5" s="43">
        <f>'BAR BB| Open rates'!AD5*0.9*0.9</f>
        <v>18468</v>
      </c>
      <c r="AE5" s="43">
        <f>'BAR BB| Open rates'!AE5*0.9*0.9</f>
        <v>18468</v>
      </c>
      <c r="AF5" s="43">
        <f>'BAR BB| Open rates'!AF5*0.9*0.9</f>
        <v>16848</v>
      </c>
      <c r="AG5" s="43">
        <f>'BAR BB| Open rates'!AG5*0.9*0.9</f>
        <v>16848</v>
      </c>
      <c r="AH5" s="43">
        <f>'BAR BB| Open rates'!AH5*0.9*0.9</f>
        <v>16848</v>
      </c>
      <c r="AI5" s="43">
        <f>'BAR BB| Open rates'!AI5*0.9*0.9</f>
        <v>16848</v>
      </c>
      <c r="AJ5" s="43">
        <f>'BAR BB| Open rates'!AJ5*0.9*0.9</f>
        <v>16848</v>
      </c>
      <c r="AK5" s="43">
        <f>'BAR BB| Open rates'!AK5*0.9*0.9</f>
        <v>18468</v>
      </c>
      <c r="AL5" s="43">
        <f>'BAR BB| Open rates'!AL5*0.9*0.9</f>
        <v>18468</v>
      </c>
      <c r="AM5" s="43">
        <f>'BAR BB| Open rates'!AM5*0.9*0.9</f>
        <v>16848</v>
      </c>
      <c r="AN5" s="43">
        <f>'BAR BB| Open rates'!AN5*0.9*0.9</f>
        <v>16848</v>
      </c>
      <c r="AO5" s="43">
        <f>'BAR BB| Open rates'!AO5*0.9*0.9</f>
        <v>16848</v>
      </c>
      <c r="AP5" s="43">
        <f>'BAR BB| Open rates'!AP5*0.9*0.9</f>
        <v>16848</v>
      </c>
      <c r="AQ5" s="43">
        <f>'BAR BB| Open rates'!AQ5*0.9*0.9</f>
        <v>16848</v>
      </c>
      <c r="AR5" s="43">
        <f>'BAR BB| Open rates'!AR5*0.9*0.9</f>
        <v>18468</v>
      </c>
      <c r="AS5" s="43">
        <f>'BAR BB| Open rates'!AS5*0.9*0.9</f>
        <v>18468</v>
      </c>
      <c r="AT5" s="43">
        <f>'BAR BB| Open rates'!AT5*0.9*0.9</f>
        <v>16848</v>
      </c>
      <c r="AU5" s="43">
        <f>'BAR BB| Open rates'!AU5*0.9*0.9</f>
        <v>16848</v>
      </c>
      <c r="AV5" s="43">
        <f>'BAR BB| Open rates'!AV5*0.9*0.9</f>
        <v>16848</v>
      </c>
      <c r="AW5" s="43">
        <f>'BAR BB| Open rates'!AW5*0.9*0.9</f>
        <v>16848</v>
      </c>
      <c r="AX5" s="43">
        <f>'BAR BB| Open rates'!AX5*0.9*0.9</f>
        <v>16848</v>
      </c>
      <c r="AY5" s="43">
        <f>'BAR BB| Open rates'!AY5*0.9*0.9</f>
        <v>18468</v>
      </c>
      <c r="AZ5" s="43">
        <f>'BAR BB| Open rates'!AZ5*0.9*0.9</f>
        <v>18468</v>
      </c>
      <c r="BA5" s="43">
        <f>'BAR BB| Open rates'!BA5*0.9*0.9</f>
        <v>16848</v>
      </c>
      <c r="BB5" s="43">
        <f>'BAR BB| Open rates'!BB5*0.9*0.9</f>
        <v>16848</v>
      </c>
      <c r="BC5" s="43">
        <f>'BAR BB| Open rates'!BC5*0.9*0.9</f>
        <v>16848</v>
      </c>
      <c r="BD5" s="43">
        <f>'BAR BB| Open rates'!BD5*0.9*0.9</f>
        <v>16848</v>
      </c>
      <c r="BE5" s="43">
        <f>'BAR BB| Open rates'!BE5*0.9*0.9</f>
        <v>16848</v>
      </c>
      <c r="BF5" s="43">
        <f>'BAR BB| Open rates'!BF5*0.9*0.9</f>
        <v>18468</v>
      </c>
      <c r="BG5" s="43">
        <f>'BAR BB| Open rates'!BG5*0.9*0.9</f>
        <v>18468</v>
      </c>
      <c r="BH5" s="43">
        <f>'BAR BB| Open rates'!BH5*0.9*0.9</f>
        <v>14256</v>
      </c>
      <c r="BI5" s="43">
        <f>'BAR BB| Open rates'!BI5*0.9*0.9</f>
        <v>14256</v>
      </c>
      <c r="BJ5" s="43">
        <f>'BAR BB| Open rates'!BJ5*0.9*0.9</f>
        <v>14256</v>
      </c>
      <c r="BK5" s="43">
        <f>'BAR BB| Open rates'!BK5*0.9*0.9</f>
        <v>14256</v>
      </c>
      <c r="BL5" s="43">
        <f>'BAR BB| Open rates'!BL5*0.9*0.9</f>
        <v>14256</v>
      </c>
      <c r="BM5" s="43">
        <f>'BAR BB| Open rates'!BM5*0.9*0.9</f>
        <v>15228</v>
      </c>
      <c r="BN5" s="43">
        <f>'BAR BB| Open rates'!BN5*0.9*0.9</f>
        <v>15228</v>
      </c>
      <c r="BO5" s="43">
        <f>'BAR BB| Open rates'!BO5*0.9*0.9</f>
        <v>13446</v>
      </c>
      <c r="BP5" s="43">
        <f>'BAR BB| Open rates'!BP5*0.9*0.9</f>
        <v>13446</v>
      </c>
      <c r="BQ5" s="43">
        <f>'BAR BB| Open rates'!BQ5*0.9*0.9</f>
        <v>15228</v>
      </c>
      <c r="BR5" s="43">
        <f>'BAR BB| Open rates'!BR5*0.9*0.9</f>
        <v>15228</v>
      </c>
      <c r="BS5" s="43">
        <f>'BAR BB| Open rates'!BS5*0.9*0.9</f>
        <v>15228</v>
      </c>
      <c r="BT5" s="43">
        <f>'BAR BB| Open rates'!BT5*0.9*0.9</f>
        <v>15228</v>
      </c>
      <c r="BU5" s="43">
        <f>'BAR BB| Open rates'!BU5*0.9*0.9</f>
        <v>15228</v>
      </c>
      <c r="BV5" s="43">
        <f>'BAR BB| Open rates'!BV5*0.9*0.9</f>
        <v>13446</v>
      </c>
      <c r="BW5" s="43">
        <f>'BAR BB| Open rates'!BW5*0.9*0.9</f>
        <v>13446</v>
      </c>
      <c r="BX5" s="43">
        <f>'BAR BB| Open rates'!BX5*0.9*0.9</f>
        <v>13446</v>
      </c>
      <c r="BY5" s="43">
        <f>'BAR BB| Open rates'!BY5*0.9*0.9</f>
        <v>13446</v>
      </c>
      <c r="BZ5" s="43">
        <f>'BAR BB| Open rates'!BZ5*0.9*0.9</f>
        <v>13446</v>
      </c>
      <c r="CA5" s="43">
        <f>'BAR BB| Open rates'!CA5*0.9*0.9</f>
        <v>15228</v>
      </c>
      <c r="CB5" s="43">
        <f>'BAR BB| Open rates'!CB5*0.9*0.9</f>
        <v>15228</v>
      </c>
      <c r="CC5" s="43">
        <f>'BAR BB| Open rates'!CC5*0.9*0.9</f>
        <v>13446</v>
      </c>
      <c r="CD5" s="43">
        <f>'BAR BB| Open rates'!CD5*0.9*0.9</f>
        <v>13446</v>
      </c>
      <c r="CE5" s="43">
        <f>'BAR BB| Open rates'!CE5*0.9*0.9</f>
        <v>13446</v>
      </c>
      <c r="CF5" s="43">
        <f>'BAR BB| Open rates'!CF5*0.9*0.9</f>
        <v>13446</v>
      </c>
      <c r="CG5" s="43">
        <f>'BAR BB| Open rates'!CG5*0.9*0.9</f>
        <v>13446</v>
      </c>
      <c r="CH5" s="43">
        <f>'BAR BB| Open rates'!CH5*0.9*0.9</f>
        <v>15228</v>
      </c>
      <c r="CI5" s="43">
        <f>'BAR BB| Open rates'!CI5*0.9*0.9</f>
        <v>15228</v>
      </c>
      <c r="CJ5" s="43">
        <f>'BAR BB| Open rates'!CJ5*0.9*0.9</f>
        <v>13446</v>
      </c>
      <c r="CK5" s="43">
        <f>'BAR BB| Open rates'!CK5*0.9*0.9</f>
        <v>13446</v>
      </c>
      <c r="CL5" s="43">
        <f>'BAR BB| Open rates'!CL5*0.9*0.9</f>
        <v>13446</v>
      </c>
      <c r="CM5" s="43">
        <f>'BAR BB| Open rates'!CM5*0.9*0.9</f>
        <v>13446</v>
      </c>
      <c r="CN5" s="43">
        <f>'BAR BB| Open rates'!CN5*0.9*0.9</f>
        <v>13446</v>
      </c>
      <c r="CO5" s="43">
        <f>'BAR BB| Open rates'!CO5*0.9*0.9</f>
        <v>15228</v>
      </c>
      <c r="CP5" s="43">
        <f>'BAR BB| Open rates'!CP5*0.9*0.9</f>
        <v>15228</v>
      </c>
      <c r="CQ5" s="43">
        <f>'BAR BB| Open rates'!CQ5*0.9*0.9</f>
        <v>13446</v>
      </c>
      <c r="CR5" s="43">
        <f>'BAR BB| Open rates'!CR5*0.9*0.9</f>
        <v>13446</v>
      </c>
      <c r="CS5" s="43">
        <f>'BAR BB| Open rates'!CS5*0.9*0.9</f>
        <v>13446</v>
      </c>
      <c r="CT5" s="43">
        <f>'BAR BB| Open rates'!CT5*0.9*0.9</f>
        <v>13446</v>
      </c>
      <c r="CU5" s="43">
        <f>'BAR BB| Open rates'!CU5*0.9*0.9</f>
        <v>12069</v>
      </c>
      <c r="CV5" s="43">
        <f>'BAR BB| Open rates'!CV5*0.9*0.9</f>
        <v>12069</v>
      </c>
      <c r="CW5" s="43">
        <f>'BAR BB| Open rates'!CW5*0.9*0.9</f>
        <v>12069</v>
      </c>
      <c r="CX5" s="43">
        <f>'BAR BB| Open rates'!CX5*0.9*0.9</f>
        <v>10449</v>
      </c>
      <c r="CY5" s="43">
        <f>'BAR BB| Open rates'!CY5*0.9*0.9</f>
        <v>10449</v>
      </c>
      <c r="CZ5" s="43">
        <f>'BAR BB| Open rates'!CZ5*0.9*0.9</f>
        <v>10449</v>
      </c>
      <c r="DA5" s="43">
        <f>'BAR BB| Open rates'!DA5*0.9*0.9</f>
        <v>10449</v>
      </c>
      <c r="DB5" s="43">
        <f>'BAR BB| Open rates'!DB5*0.9*0.9</f>
        <v>10449</v>
      </c>
      <c r="DC5" s="43">
        <f>'BAR BB| Open rates'!DC5*0.9*0.9</f>
        <v>12069</v>
      </c>
      <c r="DD5" s="43">
        <f>'BAR BB| Open rates'!DD5*0.9*0.9</f>
        <v>12069</v>
      </c>
      <c r="DE5" s="43">
        <f>'BAR BB| Open rates'!DE5*0.9*0.9</f>
        <v>10449</v>
      </c>
      <c r="DF5" s="43">
        <f>'BAR BB| Open rates'!DF5*0.9*0.9</f>
        <v>10449</v>
      </c>
      <c r="DG5" s="43">
        <f>'BAR BB| Open rates'!DG5*0.9*0.9</f>
        <v>10449</v>
      </c>
      <c r="DH5" s="43">
        <f>'BAR BB| Open rates'!DH5*0.9*0.9</f>
        <v>10449</v>
      </c>
      <c r="DI5" s="43">
        <f>'BAR BB| Open rates'!DI5*0.9*0.9</f>
        <v>10449</v>
      </c>
      <c r="DJ5" s="43">
        <f>'BAR BB| Open rates'!DJ5*0.9*0.9</f>
        <v>12069</v>
      </c>
      <c r="DK5" s="43">
        <f>'BAR BB| Open rates'!DK5*0.9*0.9</f>
        <v>12069</v>
      </c>
      <c r="DL5" s="43">
        <f>'BAR BB| Open rates'!DL5*0.9*0.9</f>
        <v>10449</v>
      </c>
      <c r="DM5" s="43">
        <f>'BAR BB| Open rates'!DM5*0.9*0.9</f>
        <v>10449</v>
      </c>
      <c r="DN5" s="43">
        <f>'BAR BB| Open rates'!DN5*0.9*0.9</f>
        <v>10449</v>
      </c>
      <c r="DO5" s="43">
        <f>'BAR BB| Open rates'!DO5*0.9*0.9</f>
        <v>10449</v>
      </c>
      <c r="DP5" s="43">
        <f>'BAR BB| Open rates'!DP5*0.9*0.9</f>
        <v>10449</v>
      </c>
      <c r="DQ5" s="43">
        <f>'BAR BB| Open rates'!DQ5*0.9*0.9</f>
        <v>12069</v>
      </c>
      <c r="DR5" s="43">
        <f>'BAR BB| Open rates'!DR5*0.9*0.9</f>
        <v>12069</v>
      </c>
      <c r="DS5" s="43">
        <f>'BAR BB| Open rates'!DS5*0.9*0.9</f>
        <v>10449</v>
      </c>
      <c r="DT5" s="43">
        <f>'BAR BB| Open rates'!DT5*0.9*0.9</f>
        <v>10449</v>
      </c>
      <c r="DU5" s="43">
        <f>'BAR BB| Open rates'!DU5*0.9*0.9</f>
        <v>10449</v>
      </c>
      <c r="DV5" s="43">
        <f>'BAR BB| Open rates'!DV5*0.9*0.9</f>
        <v>10449</v>
      </c>
      <c r="DW5" s="43">
        <f>'BAR BB| Open rates'!DW5*0.9*0.9</f>
        <v>10449</v>
      </c>
      <c r="DX5" s="43">
        <f>'BAR BB| Open rates'!DX5*0.9*0.9</f>
        <v>12069</v>
      </c>
      <c r="DY5" s="43">
        <f>'BAR BB| Open rates'!DY5*0.9*0.9</f>
        <v>12069</v>
      </c>
      <c r="DZ5" s="43">
        <f>'BAR BB| Open rates'!DZ5*0.9*0.9</f>
        <v>13446</v>
      </c>
      <c r="EA5" s="43">
        <f>'BAR BB| Open rates'!EA5*0.9*0.9</f>
        <v>13446</v>
      </c>
      <c r="EB5" s="43">
        <f>'BAR BB| Open rates'!EB5*0.9*0.9</f>
        <v>13446</v>
      </c>
      <c r="EC5" s="43">
        <f>'BAR BB| Open rates'!EC5*0.9*0.9</f>
        <v>15228</v>
      </c>
      <c r="ED5" s="43">
        <f>'BAR BB| Open rates'!ED5*0.9*0.9</f>
        <v>15228</v>
      </c>
      <c r="EE5" s="43">
        <f>'BAR BB| Open rates'!EE5*0.9*0.9</f>
        <v>15228</v>
      </c>
      <c r="EF5" s="43">
        <f>'BAR BB| Open rates'!EF5*0.9*0.9</f>
        <v>15228</v>
      </c>
      <c r="EG5" s="43">
        <f>'BAR BB| Open rates'!EG5*0.9*0.9</f>
        <v>9639</v>
      </c>
      <c r="EH5" s="43">
        <f>'BAR BB| Open rates'!EH5*0.9*0.9</f>
        <v>9639</v>
      </c>
      <c r="EI5" s="43">
        <f>'BAR BB| Open rates'!EI5*0.9*0.9</f>
        <v>9639</v>
      </c>
      <c r="EJ5" s="43">
        <f>'BAR BB| Open rates'!EJ5*0.9*0.9</f>
        <v>9639</v>
      </c>
      <c r="EK5" s="43">
        <f>'BAR BB| Open rates'!EK5*0.9*0.9</f>
        <v>9639</v>
      </c>
      <c r="EL5" s="43">
        <f>'BAR BB| Open rates'!EL5*0.9*0.9</f>
        <v>10449</v>
      </c>
      <c r="EM5" s="43">
        <f>'BAR BB| Open rates'!EM5*0.9*0.9</f>
        <v>10449</v>
      </c>
      <c r="EN5" s="43">
        <f>'BAR BB| Open rates'!EN5*0.9*0.9</f>
        <v>9639</v>
      </c>
      <c r="EO5" s="43">
        <f>'BAR BB| Open rates'!EO5*0.9*0.9</f>
        <v>9639</v>
      </c>
      <c r="EP5" s="43">
        <f>'BAR BB| Open rates'!EP5*0.9*0.9</f>
        <v>9639</v>
      </c>
      <c r="EQ5" s="43">
        <f>'BAR BB| Open rates'!EQ5*0.9*0.9</f>
        <v>9639</v>
      </c>
      <c r="ER5" s="43">
        <f>'BAR BB| Open rates'!ER5*0.9*0.9</f>
        <v>9639</v>
      </c>
      <c r="ES5" s="43">
        <f>'BAR BB| Open rates'!ES5*0.9*0.9</f>
        <v>10449</v>
      </c>
      <c r="ET5" s="43">
        <f>'BAR BB| Open rates'!ET5*0.9*0.9</f>
        <v>10449</v>
      </c>
      <c r="EU5" s="43">
        <f>'BAR BB| Open rates'!EU5*0.9*0.9</f>
        <v>9639</v>
      </c>
      <c r="EV5" s="43">
        <f>'BAR BB| Open rates'!EV5*0.9*0.9</f>
        <v>9639</v>
      </c>
      <c r="EW5" s="43">
        <f>'BAR BB| Open rates'!EW5*0.9*0.9</f>
        <v>9639</v>
      </c>
      <c r="EX5" s="43">
        <f>'BAR BB| Open rates'!EX5*0.9*0.9</f>
        <v>9639</v>
      </c>
      <c r="EY5" s="43">
        <f>'BAR BB| Open rates'!EY5*0.9*0.9</f>
        <v>9639</v>
      </c>
      <c r="EZ5" s="43">
        <f>'BAR BB| Open rates'!EZ5*0.9*0.9</f>
        <v>10449</v>
      </c>
      <c r="FA5" s="43">
        <f>'BAR BB| Open rates'!FA5*0.9*0.9</f>
        <v>10449</v>
      </c>
      <c r="FB5" s="43">
        <f>'BAR BB| Open rates'!FB5*0.9*0.9</f>
        <v>9639</v>
      </c>
      <c r="FC5" s="43">
        <f>'BAR BB| Open rates'!FC5*0.9*0.9</f>
        <v>9639</v>
      </c>
      <c r="FD5" s="43">
        <f>'BAR BB| Open rates'!FD5*0.9*0.9</f>
        <v>9639</v>
      </c>
      <c r="FE5" s="43">
        <f>'BAR BB| Open rates'!FE5*0.9*0.9</f>
        <v>9639</v>
      </c>
      <c r="FF5" s="43">
        <f>'BAR BB| Open rates'!FF5*0.9*0.9</f>
        <v>9639</v>
      </c>
      <c r="FG5" s="43">
        <f>'BAR BB| Open rates'!FG5*0.9*0.9</f>
        <v>10449</v>
      </c>
      <c r="FH5" s="43">
        <f>'BAR BB| Open rates'!FH5*0.9*0.9</f>
        <v>10449</v>
      </c>
      <c r="FI5" s="43">
        <f>'BAR BB| Open rates'!FI5*0.9*0.9</f>
        <v>9639</v>
      </c>
      <c r="FJ5" s="43">
        <f>'BAR BB| Open rates'!FJ5*0.9*0.9</f>
        <v>9639</v>
      </c>
      <c r="FK5" s="43">
        <f>'BAR BB| Open rates'!FK5*0.9*0.9</f>
        <v>9639</v>
      </c>
      <c r="FL5" s="43">
        <f>'BAR BB| Open rates'!FL5*0.9*0.9</f>
        <v>9639</v>
      </c>
      <c r="FM5" s="43">
        <f>'BAR BB| Open rates'!FM5*0.9*0.9</f>
        <v>9639</v>
      </c>
      <c r="FN5" s="43">
        <f>'BAR BB| Open rates'!FN5*0.9*0.9</f>
        <v>10449</v>
      </c>
      <c r="FO5" s="43">
        <f>'BAR BB| Open rates'!FO5*0.9*0.9</f>
        <v>10449</v>
      </c>
      <c r="FP5" s="43">
        <f>'BAR BB| Open rates'!FP5*0.9*0.9</f>
        <v>9639</v>
      </c>
      <c r="FQ5" s="43">
        <f>'BAR BB| Open rates'!FQ5*0.9*0.9</f>
        <v>9639</v>
      </c>
      <c r="FR5" s="43">
        <f>'BAR BB| Open rates'!FR5*0.9*0.9</f>
        <v>9639</v>
      </c>
      <c r="FS5" s="43">
        <f>'BAR BB| Open rates'!FS5*0.9*0.9</f>
        <v>9639</v>
      </c>
      <c r="FT5" s="43">
        <f>'BAR BB| Open rates'!FT5*0.9*0.9</f>
        <v>9639</v>
      </c>
      <c r="FU5" s="43">
        <f>'BAR BB| Open rates'!FU5*0.9*0.9</f>
        <v>10449</v>
      </c>
      <c r="FV5" s="43">
        <f>'BAR BB| Open rates'!FV5*0.9*0.9</f>
        <v>10449</v>
      </c>
      <c r="FW5" s="43">
        <f>'BAR BB| Open rates'!FW5*0.9*0.9</f>
        <v>13446</v>
      </c>
      <c r="FX5" s="43">
        <f>'BAR BB| Open rates'!FX5*0.9*0.9</f>
        <v>13446</v>
      </c>
      <c r="FY5" s="43">
        <f>'BAR BB| Open rates'!FY5*0.9*0.9</f>
        <v>13446</v>
      </c>
      <c r="FZ5" s="43">
        <f>'BAR BB| Open rates'!FZ5*0.9*0.9</f>
        <v>13446</v>
      </c>
      <c r="GA5" s="43">
        <f>'BAR BB| Open rates'!GA5*0.9*0.9</f>
        <v>13446</v>
      </c>
      <c r="GB5" s="43">
        <f>'BAR BB| Open rates'!GB5*0.9*0.9</f>
        <v>15228</v>
      </c>
      <c r="GC5" s="43">
        <f>'BAR BB| Open rates'!GC5*0.9*0.9</f>
        <v>15228</v>
      </c>
      <c r="GD5" s="43">
        <f>'BAR BB| Open rates'!GD5*0.9*0.9</f>
        <v>15228</v>
      </c>
      <c r="GE5" s="43">
        <f>'BAR BB| Open rates'!GE5*0.9*0.9</f>
        <v>15228</v>
      </c>
    </row>
    <row r="6" spans="1:187" s="36" customFormat="1" ht="12" customHeight="1" x14ac:dyDescent="0.2">
      <c r="A6" s="183">
        <v>2</v>
      </c>
      <c r="B6" s="43">
        <f>'BAR BB| Open rates'!B6*0.9*0.9</f>
        <v>19845</v>
      </c>
      <c r="C6" s="43">
        <f>'BAR BB| Open rates'!C6*0.9*0.9</f>
        <v>19845</v>
      </c>
      <c r="D6" s="43">
        <f>'BAR BB| Open rates'!D6*0.9*0.9</f>
        <v>17658</v>
      </c>
      <c r="E6" s="43">
        <f>'BAR BB| Open rates'!E6*0.9*0.9</f>
        <v>17658</v>
      </c>
      <c r="F6" s="43">
        <f>'BAR BB| Open rates'!F6*0.9*0.9</f>
        <v>15876</v>
      </c>
      <c r="G6" s="43">
        <f>'BAR BB| Open rates'!G6*0.9*0.9</f>
        <v>17658</v>
      </c>
      <c r="H6" s="43">
        <f>'BAR BB| Open rates'!H6*0.9*0.9</f>
        <v>17658</v>
      </c>
      <c r="I6" s="43">
        <f>'BAR BB| Open rates'!I6*0.9*0.9</f>
        <v>19278</v>
      </c>
      <c r="J6" s="43">
        <f>'BAR BB| Open rates'!J6*0.9*0.9</f>
        <v>19278</v>
      </c>
      <c r="K6" s="43">
        <f>'BAR BB| Open rates'!K6*0.9*0.9</f>
        <v>17658</v>
      </c>
      <c r="L6" s="43">
        <f>'BAR BB| Open rates'!L6*0.9*0.9</f>
        <v>17658</v>
      </c>
      <c r="M6" s="43">
        <f>'BAR BB| Open rates'!M6*0.9*0.9</f>
        <v>17658</v>
      </c>
      <c r="N6" s="43">
        <f>'BAR BB| Open rates'!N6*0.9*0.9</f>
        <v>17658</v>
      </c>
      <c r="O6" s="43">
        <f>'BAR BB| Open rates'!O6*0.9*0.9</f>
        <v>17658</v>
      </c>
      <c r="P6" s="43">
        <f>'BAR BB| Open rates'!P6*0.9*0.9</f>
        <v>19278</v>
      </c>
      <c r="Q6" s="43">
        <f>'BAR BB| Open rates'!Q6*0.9*0.9</f>
        <v>19278</v>
      </c>
      <c r="R6" s="43">
        <f>'BAR BB| Open rates'!R6*0.9*0.9</f>
        <v>19278</v>
      </c>
      <c r="S6" s="43">
        <f>'BAR BB| Open rates'!S6*0.9*0.9</f>
        <v>19278</v>
      </c>
      <c r="T6" s="43">
        <f>'BAR BB| Open rates'!T6*0.9*0.9</f>
        <v>19278</v>
      </c>
      <c r="U6" s="43">
        <f>'BAR BB| Open rates'!U6*0.9*0.9</f>
        <v>19278</v>
      </c>
      <c r="V6" s="43">
        <f>'BAR BB| Open rates'!V6*0.9*0.9</f>
        <v>19278</v>
      </c>
      <c r="W6" s="43">
        <f>'BAR BB| Open rates'!W6*0.9*0.9</f>
        <v>20898</v>
      </c>
      <c r="X6" s="43">
        <f>'BAR BB| Open rates'!X6*0.9*0.9</f>
        <v>20898</v>
      </c>
      <c r="Y6" s="43">
        <f>'BAR BB| Open rates'!Y6*0.9*0.9</f>
        <v>19278</v>
      </c>
      <c r="Z6" s="43">
        <f>'BAR BB| Open rates'!Z6*0.9*0.9</f>
        <v>19278</v>
      </c>
      <c r="AA6" s="43">
        <f>'BAR BB| Open rates'!AA6*0.9*0.9</f>
        <v>19278</v>
      </c>
      <c r="AB6" s="43">
        <f>'BAR BB| Open rates'!AB6*0.9*0.9</f>
        <v>19278</v>
      </c>
      <c r="AC6" s="43">
        <f>'BAR BB| Open rates'!AC6*0.9*0.9</f>
        <v>19278</v>
      </c>
      <c r="AD6" s="43">
        <f>'BAR BB| Open rates'!AD6*0.9*0.9</f>
        <v>20898</v>
      </c>
      <c r="AE6" s="43">
        <f>'BAR BB| Open rates'!AE6*0.9*0.9</f>
        <v>20898</v>
      </c>
      <c r="AF6" s="43">
        <f>'BAR BB| Open rates'!AF6*0.9*0.9</f>
        <v>19278</v>
      </c>
      <c r="AG6" s="43">
        <f>'BAR BB| Open rates'!AG6*0.9*0.9</f>
        <v>19278</v>
      </c>
      <c r="AH6" s="43">
        <f>'BAR BB| Open rates'!AH6*0.9*0.9</f>
        <v>19278</v>
      </c>
      <c r="AI6" s="43">
        <f>'BAR BB| Open rates'!AI6*0.9*0.9</f>
        <v>19278</v>
      </c>
      <c r="AJ6" s="43">
        <f>'BAR BB| Open rates'!AJ6*0.9*0.9</f>
        <v>19278</v>
      </c>
      <c r="AK6" s="43">
        <f>'BAR BB| Open rates'!AK6*0.9*0.9</f>
        <v>20898</v>
      </c>
      <c r="AL6" s="43">
        <f>'BAR BB| Open rates'!AL6*0.9*0.9</f>
        <v>20898</v>
      </c>
      <c r="AM6" s="43">
        <f>'BAR BB| Open rates'!AM6*0.9*0.9</f>
        <v>19278</v>
      </c>
      <c r="AN6" s="43">
        <f>'BAR BB| Open rates'!AN6*0.9*0.9</f>
        <v>19278</v>
      </c>
      <c r="AO6" s="43">
        <f>'BAR BB| Open rates'!AO6*0.9*0.9</f>
        <v>19278</v>
      </c>
      <c r="AP6" s="43">
        <f>'BAR BB| Open rates'!AP6*0.9*0.9</f>
        <v>19278</v>
      </c>
      <c r="AQ6" s="43">
        <f>'BAR BB| Open rates'!AQ6*0.9*0.9</f>
        <v>19278</v>
      </c>
      <c r="AR6" s="43">
        <f>'BAR BB| Open rates'!AR6*0.9*0.9</f>
        <v>20898</v>
      </c>
      <c r="AS6" s="43">
        <f>'BAR BB| Open rates'!AS6*0.9*0.9</f>
        <v>20898</v>
      </c>
      <c r="AT6" s="43">
        <f>'BAR BB| Open rates'!AT6*0.9*0.9</f>
        <v>19278</v>
      </c>
      <c r="AU6" s="43">
        <f>'BAR BB| Open rates'!AU6*0.9*0.9</f>
        <v>19278</v>
      </c>
      <c r="AV6" s="43">
        <f>'BAR BB| Open rates'!AV6*0.9*0.9</f>
        <v>19278</v>
      </c>
      <c r="AW6" s="43">
        <f>'BAR BB| Open rates'!AW6*0.9*0.9</f>
        <v>19278</v>
      </c>
      <c r="AX6" s="43">
        <f>'BAR BB| Open rates'!AX6*0.9*0.9</f>
        <v>19278</v>
      </c>
      <c r="AY6" s="43">
        <f>'BAR BB| Open rates'!AY6*0.9*0.9</f>
        <v>20898</v>
      </c>
      <c r="AZ6" s="43">
        <f>'BAR BB| Open rates'!AZ6*0.9*0.9</f>
        <v>20898</v>
      </c>
      <c r="BA6" s="43">
        <f>'BAR BB| Open rates'!BA6*0.9*0.9</f>
        <v>19278</v>
      </c>
      <c r="BB6" s="43">
        <f>'BAR BB| Open rates'!BB6*0.9*0.9</f>
        <v>19278</v>
      </c>
      <c r="BC6" s="43">
        <f>'BAR BB| Open rates'!BC6*0.9*0.9</f>
        <v>19278</v>
      </c>
      <c r="BD6" s="43">
        <f>'BAR BB| Open rates'!BD6*0.9*0.9</f>
        <v>19278</v>
      </c>
      <c r="BE6" s="43">
        <f>'BAR BB| Open rates'!BE6*0.9*0.9</f>
        <v>19278</v>
      </c>
      <c r="BF6" s="43">
        <f>'BAR BB| Open rates'!BF6*0.9*0.9</f>
        <v>20898</v>
      </c>
      <c r="BG6" s="43">
        <f>'BAR BB| Open rates'!BG6*0.9*0.9</f>
        <v>20898</v>
      </c>
      <c r="BH6" s="43">
        <f>'BAR BB| Open rates'!BH6*0.9*0.9</f>
        <v>16686</v>
      </c>
      <c r="BI6" s="43">
        <f>'BAR BB| Open rates'!BI6*0.9*0.9</f>
        <v>16686</v>
      </c>
      <c r="BJ6" s="43">
        <f>'BAR BB| Open rates'!BJ6*0.9*0.9</f>
        <v>16686</v>
      </c>
      <c r="BK6" s="43">
        <f>'BAR BB| Open rates'!BK6*0.9*0.9</f>
        <v>16686</v>
      </c>
      <c r="BL6" s="43">
        <f>'BAR BB| Open rates'!BL6*0.9*0.9</f>
        <v>16686</v>
      </c>
      <c r="BM6" s="43">
        <f>'BAR BB| Open rates'!BM6*0.9*0.9</f>
        <v>17658</v>
      </c>
      <c r="BN6" s="43">
        <f>'BAR BB| Open rates'!BN6*0.9*0.9</f>
        <v>17658</v>
      </c>
      <c r="BO6" s="43">
        <f>'BAR BB| Open rates'!BO6*0.9*0.9</f>
        <v>15876</v>
      </c>
      <c r="BP6" s="43">
        <f>'BAR BB| Open rates'!BP6*0.9*0.9</f>
        <v>15876</v>
      </c>
      <c r="BQ6" s="43">
        <f>'BAR BB| Open rates'!BQ6*0.9*0.9</f>
        <v>17658</v>
      </c>
      <c r="BR6" s="43">
        <f>'BAR BB| Open rates'!BR6*0.9*0.9</f>
        <v>17658</v>
      </c>
      <c r="BS6" s="43">
        <f>'BAR BB| Open rates'!BS6*0.9*0.9</f>
        <v>17658</v>
      </c>
      <c r="BT6" s="43">
        <f>'BAR BB| Open rates'!BT6*0.9*0.9</f>
        <v>17658</v>
      </c>
      <c r="BU6" s="43">
        <f>'BAR BB| Open rates'!BU6*0.9*0.9</f>
        <v>17658</v>
      </c>
      <c r="BV6" s="43">
        <f>'BAR BB| Open rates'!BV6*0.9*0.9</f>
        <v>15876</v>
      </c>
      <c r="BW6" s="43">
        <f>'BAR BB| Open rates'!BW6*0.9*0.9</f>
        <v>15876</v>
      </c>
      <c r="BX6" s="43">
        <f>'BAR BB| Open rates'!BX6*0.9*0.9</f>
        <v>15876</v>
      </c>
      <c r="BY6" s="43">
        <f>'BAR BB| Open rates'!BY6*0.9*0.9</f>
        <v>15876</v>
      </c>
      <c r="BZ6" s="43">
        <f>'BAR BB| Open rates'!BZ6*0.9*0.9</f>
        <v>15876</v>
      </c>
      <c r="CA6" s="43">
        <f>'BAR BB| Open rates'!CA6*0.9*0.9</f>
        <v>17658</v>
      </c>
      <c r="CB6" s="43">
        <f>'BAR BB| Open rates'!CB6*0.9*0.9</f>
        <v>17658</v>
      </c>
      <c r="CC6" s="43">
        <f>'BAR BB| Open rates'!CC6*0.9*0.9</f>
        <v>15876</v>
      </c>
      <c r="CD6" s="43">
        <f>'BAR BB| Open rates'!CD6*0.9*0.9</f>
        <v>15876</v>
      </c>
      <c r="CE6" s="43">
        <f>'BAR BB| Open rates'!CE6*0.9*0.9</f>
        <v>15876</v>
      </c>
      <c r="CF6" s="43">
        <f>'BAR BB| Open rates'!CF6*0.9*0.9</f>
        <v>15876</v>
      </c>
      <c r="CG6" s="43">
        <f>'BAR BB| Open rates'!CG6*0.9*0.9</f>
        <v>15876</v>
      </c>
      <c r="CH6" s="43">
        <f>'BAR BB| Open rates'!CH6*0.9*0.9</f>
        <v>17658</v>
      </c>
      <c r="CI6" s="43">
        <f>'BAR BB| Open rates'!CI6*0.9*0.9</f>
        <v>17658</v>
      </c>
      <c r="CJ6" s="43">
        <f>'BAR BB| Open rates'!CJ6*0.9*0.9</f>
        <v>15876</v>
      </c>
      <c r="CK6" s="43">
        <f>'BAR BB| Open rates'!CK6*0.9*0.9</f>
        <v>15876</v>
      </c>
      <c r="CL6" s="43">
        <f>'BAR BB| Open rates'!CL6*0.9*0.9</f>
        <v>15876</v>
      </c>
      <c r="CM6" s="43">
        <f>'BAR BB| Open rates'!CM6*0.9*0.9</f>
        <v>15876</v>
      </c>
      <c r="CN6" s="43">
        <f>'BAR BB| Open rates'!CN6*0.9*0.9</f>
        <v>15876</v>
      </c>
      <c r="CO6" s="43">
        <f>'BAR BB| Open rates'!CO6*0.9*0.9</f>
        <v>17658</v>
      </c>
      <c r="CP6" s="43">
        <f>'BAR BB| Open rates'!CP6*0.9*0.9</f>
        <v>17658</v>
      </c>
      <c r="CQ6" s="43">
        <f>'BAR BB| Open rates'!CQ6*0.9*0.9</f>
        <v>15876</v>
      </c>
      <c r="CR6" s="43">
        <f>'BAR BB| Open rates'!CR6*0.9*0.9</f>
        <v>15876</v>
      </c>
      <c r="CS6" s="43">
        <f>'BAR BB| Open rates'!CS6*0.9*0.9</f>
        <v>15876</v>
      </c>
      <c r="CT6" s="43">
        <f>'BAR BB| Open rates'!CT6*0.9*0.9</f>
        <v>15876</v>
      </c>
      <c r="CU6" s="43">
        <f>'BAR BB| Open rates'!CU6*0.9*0.9</f>
        <v>14499</v>
      </c>
      <c r="CV6" s="43">
        <f>'BAR BB| Open rates'!CV6*0.9*0.9</f>
        <v>14499</v>
      </c>
      <c r="CW6" s="43">
        <f>'BAR BB| Open rates'!CW6*0.9*0.9</f>
        <v>14499</v>
      </c>
      <c r="CX6" s="43">
        <f>'BAR BB| Open rates'!CX6*0.9*0.9</f>
        <v>12879</v>
      </c>
      <c r="CY6" s="43">
        <f>'BAR BB| Open rates'!CY6*0.9*0.9</f>
        <v>12879</v>
      </c>
      <c r="CZ6" s="43">
        <f>'BAR BB| Open rates'!CZ6*0.9*0.9</f>
        <v>12879</v>
      </c>
      <c r="DA6" s="43">
        <f>'BAR BB| Open rates'!DA6*0.9*0.9</f>
        <v>12879</v>
      </c>
      <c r="DB6" s="43">
        <f>'BAR BB| Open rates'!DB6*0.9*0.9</f>
        <v>12879</v>
      </c>
      <c r="DC6" s="43">
        <f>'BAR BB| Open rates'!DC6*0.9*0.9</f>
        <v>14499</v>
      </c>
      <c r="DD6" s="43">
        <f>'BAR BB| Open rates'!DD6*0.9*0.9</f>
        <v>14499</v>
      </c>
      <c r="DE6" s="43">
        <f>'BAR BB| Open rates'!DE6*0.9*0.9</f>
        <v>12879</v>
      </c>
      <c r="DF6" s="43">
        <f>'BAR BB| Open rates'!DF6*0.9*0.9</f>
        <v>12879</v>
      </c>
      <c r="DG6" s="43">
        <f>'BAR BB| Open rates'!DG6*0.9*0.9</f>
        <v>12879</v>
      </c>
      <c r="DH6" s="43">
        <f>'BAR BB| Open rates'!DH6*0.9*0.9</f>
        <v>12879</v>
      </c>
      <c r="DI6" s="43">
        <f>'BAR BB| Open rates'!DI6*0.9*0.9</f>
        <v>12879</v>
      </c>
      <c r="DJ6" s="43">
        <f>'BAR BB| Open rates'!DJ6*0.9*0.9</f>
        <v>14499</v>
      </c>
      <c r="DK6" s="43">
        <f>'BAR BB| Open rates'!DK6*0.9*0.9</f>
        <v>14499</v>
      </c>
      <c r="DL6" s="43">
        <f>'BAR BB| Open rates'!DL6*0.9*0.9</f>
        <v>12879</v>
      </c>
      <c r="DM6" s="43">
        <f>'BAR BB| Open rates'!DM6*0.9*0.9</f>
        <v>12879</v>
      </c>
      <c r="DN6" s="43">
        <f>'BAR BB| Open rates'!DN6*0.9*0.9</f>
        <v>12879</v>
      </c>
      <c r="DO6" s="43">
        <f>'BAR BB| Open rates'!DO6*0.9*0.9</f>
        <v>12879</v>
      </c>
      <c r="DP6" s="43">
        <f>'BAR BB| Open rates'!DP6*0.9*0.9</f>
        <v>12879</v>
      </c>
      <c r="DQ6" s="43">
        <f>'BAR BB| Open rates'!DQ6*0.9*0.9</f>
        <v>14499</v>
      </c>
      <c r="DR6" s="43">
        <f>'BAR BB| Open rates'!DR6*0.9*0.9</f>
        <v>14499</v>
      </c>
      <c r="DS6" s="43">
        <f>'BAR BB| Open rates'!DS6*0.9*0.9</f>
        <v>12879</v>
      </c>
      <c r="DT6" s="43">
        <f>'BAR BB| Open rates'!DT6*0.9*0.9</f>
        <v>12879</v>
      </c>
      <c r="DU6" s="43">
        <f>'BAR BB| Open rates'!DU6*0.9*0.9</f>
        <v>12879</v>
      </c>
      <c r="DV6" s="43">
        <f>'BAR BB| Open rates'!DV6*0.9*0.9</f>
        <v>12879</v>
      </c>
      <c r="DW6" s="43">
        <f>'BAR BB| Open rates'!DW6*0.9*0.9</f>
        <v>12879</v>
      </c>
      <c r="DX6" s="43">
        <f>'BAR BB| Open rates'!DX6*0.9*0.9</f>
        <v>14499</v>
      </c>
      <c r="DY6" s="43">
        <f>'BAR BB| Open rates'!DY6*0.9*0.9</f>
        <v>14499</v>
      </c>
      <c r="DZ6" s="43">
        <f>'BAR BB| Open rates'!DZ6*0.9*0.9</f>
        <v>15876</v>
      </c>
      <c r="EA6" s="43">
        <f>'BAR BB| Open rates'!EA6*0.9*0.9</f>
        <v>15876</v>
      </c>
      <c r="EB6" s="43">
        <f>'BAR BB| Open rates'!EB6*0.9*0.9</f>
        <v>15876</v>
      </c>
      <c r="EC6" s="43">
        <f>'BAR BB| Open rates'!EC6*0.9*0.9</f>
        <v>17658</v>
      </c>
      <c r="ED6" s="43">
        <f>'BAR BB| Open rates'!ED6*0.9*0.9</f>
        <v>17658</v>
      </c>
      <c r="EE6" s="43">
        <f>'BAR BB| Open rates'!EE6*0.9*0.9</f>
        <v>17658</v>
      </c>
      <c r="EF6" s="43">
        <f>'BAR BB| Open rates'!EF6*0.9*0.9</f>
        <v>17658</v>
      </c>
      <c r="EG6" s="43">
        <f>'BAR BB| Open rates'!EG6*0.9*0.9</f>
        <v>12069</v>
      </c>
      <c r="EH6" s="43">
        <f>'BAR BB| Open rates'!EH6*0.9*0.9</f>
        <v>12069</v>
      </c>
      <c r="EI6" s="43">
        <f>'BAR BB| Open rates'!EI6*0.9*0.9</f>
        <v>12069</v>
      </c>
      <c r="EJ6" s="43">
        <f>'BAR BB| Open rates'!EJ6*0.9*0.9</f>
        <v>12069</v>
      </c>
      <c r="EK6" s="43">
        <f>'BAR BB| Open rates'!EK6*0.9*0.9</f>
        <v>12069</v>
      </c>
      <c r="EL6" s="43">
        <f>'BAR BB| Open rates'!EL6*0.9*0.9</f>
        <v>12879</v>
      </c>
      <c r="EM6" s="43">
        <f>'BAR BB| Open rates'!EM6*0.9*0.9</f>
        <v>12879</v>
      </c>
      <c r="EN6" s="43">
        <f>'BAR BB| Open rates'!EN6*0.9*0.9</f>
        <v>12069</v>
      </c>
      <c r="EO6" s="43">
        <f>'BAR BB| Open rates'!EO6*0.9*0.9</f>
        <v>12069</v>
      </c>
      <c r="EP6" s="43">
        <f>'BAR BB| Open rates'!EP6*0.9*0.9</f>
        <v>12069</v>
      </c>
      <c r="EQ6" s="43">
        <f>'BAR BB| Open rates'!EQ6*0.9*0.9</f>
        <v>12069</v>
      </c>
      <c r="ER6" s="43">
        <f>'BAR BB| Open rates'!ER6*0.9*0.9</f>
        <v>12069</v>
      </c>
      <c r="ES6" s="43">
        <f>'BAR BB| Open rates'!ES6*0.9*0.9</f>
        <v>12879</v>
      </c>
      <c r="ET6" s="43">
        <f>'BAR BB| Open rates'!ET6*0.9*0.9</f>
        <v>12879</v>
      </c>
      <c r="EU6" s="43">
        <f>'BAR BB| Open rates'!EU6*0.9*0.9</f>
        <v>12069</v>
      </c>
      <c r="EV6" s="43">
        <f>'BAR BB| Open rates'!EV6*0.9*0.9</f>
        <v>12069</v>
      </c>
      <c r="EW6" s="43">
        <f>'BAR BB| Open rates'!EW6*0.9*0.9</f>
        <v>12069</v>
      </c>
      <c r="EX6" s="43">
        <f>'BAR BB| Open rates'!EX6*0.9*0.9</f>
        <v>12069</v>
      </c>
      <c r="EY6" s="43">
        <f>'BAR BB| Open rates'!EY6*0.9*0.9</f>
        <v>12069</v>
      </c>
      <c r="EZ6" s="43">
        <f>'BAR BB| Open rates'!EZ6*0.9*0.9</f>
        <v>12879</v>
      </c>
      <c r="FA6" s="43">
        <f>'BAR BB| Open rates'!FA6*0.9*0.9</f>
        <v>12879</v>
      </c>
      <c r="FB6" s="43">
        <f>'BAR BB| Open rates'!FB6*0.9*0.9</f>
        <v>12069</v>
      </c>
      <c r="FC6" s="43">
        <f>'BAR BB| Open rates'!FC6*0.9*0.9</f>
        <v>12069</v>
      </c>
      <c r="FD6" s="43">
        <f>'BAR BB| Open rates'!FD6*0.9*0.9</f>
        <v>12069</v>
      </c>
      <c r="FE6" s="43">
        <f>'BAR BB| Open rates'!FE6*0.9*0.9</f>
        <v>12069</v>
      </c>
      <c r="FF6" s="43">
        <f>'BAR BB| Open rates'!FF6*0.9*0.9</f>
        <v>12069</v>
      </c>
      <c r="FG6" s="43">
        <f>'BAR BB| Open rates'!FG6*0.9*0.9</f>
        <v>12879</v>
      </c>
      <c r="FH6" s="43">
        <f>'BAR BB| Open rates'!FH6*0.9*0.9</f>
        <v>12879</v>
      </c>
      <c r="FI6" s="43">
        <f>'BAR BB| Open rates'!FI6*0.9*0.9</f>
        <v>12069</v>
      </c>
      <c r="FJ6" s="43">
        <f>'BAR BB| Open rates'!FJ6*0.9*0.9</f>
        <v>12069</v>
      </c>
      <c r="FK6" s="43">
        <f>'BAR BB| Open rates'!FK6*0.9*0.9</f>
        <v>12069</v>
      </c>
      <c r="FL6" s="43">
        <f>'BAR BB| Open rates'!FL6*0.9*0.9</f>
        <v>12069</v>
      </c>
      <c r="FM6" s="43">
        <f>'BAR BB| Open rates'!FM6*0.9*0.9</f>
        <v>12069</v>
      </c>
      <c r="FN6" s="43">
        <f>'BAR BB| Open rates'!FN6*0.9*0.9</f>
        <v>12879</v>
      </c>
      <c r="FO6" s="43">
        <f>'BAR BB| Open rates'!FO6*0.9*0.9</f>
        <v>12879</v>
      </c>
      <c r="FP6" s="43">
        <f>'BAR BB| Open rates'!FP6*0.9*0.9</f>
        <v>12069</v>
      </c>
      <c r="FQ6" s="43">
        <f>'BAR BB| Open rates'!FQ6*0.9*0.9</f>
        <v>12069</v>
      </c>
      <c r="FR6" s="43">
        <f>'BAR BB| Open rates'!FR6*0.9*0.9</f>
        <v>12069</v>
      </c>
      <c r="FS6" s="43">
        <f>'BAR BB| Open rates'!FS6*0.9*0.9</f>
        <v>12069</v>
      </c>
      <c r="FT6" s="43">
        <f>'BAR BB| Open rates'!FT6*0.9*0.9</f>
        <v>12069</v>
      </c>
      <c r="FU6" s="43">
        <f>'BAR BB| Open rates'!FU6*0.9*0.9</f>
        <v>12879</v>
      </c>
      <c r="FV6" s="43">
        <f>'BAR BB| Open rates'!FV6*0.9*0.9</f>
        <v>12879</v>
      </c>
      <c r="FW6" s="43">
        <f>'BAR BB| Open rates'!FW6*0.9*0.9</f>
        <v>15876</v>
      </c>
      <c r="FX6" s="43">
        <f>'BAR BB| Open rates'!FX6*0.9*0.9</f>
        <v>15876</v>
      </c>
      <c r="FY6" s="43">
        <f>'BAR BB| Open rates'!FY6*0.9*0.9</f>
        <v>15876</v>
      </c>
      <c r="FZ6" s="43">
        <f>'BAR BB| Open rates'!FZ6*0.9*0.9</f>
        <v>15876</v>
      </c>
      <c r="GA6" s="43">
        <f>'BAR BB| Open rates'!GA6*0.9*0.9</f>
        <v>15876</v>
      </c>
      <c r="GB6" s="43">
        <f>'BAR BB| Open rates'!GB6*0.9*0.9</f>
        <v>17658</v>
      </c>
      <c r="GC6" s="43">
        <f>'BAR BB| Open rates'!GC6*0.9*0.9</f>
        <v>17658</v>
      </c>
      <c r="GD6" s="43">
        <f>'BAR BB| Open rates'!GD6*0.9*0.9</f>
        <v>17658</v>
      </c>
      <c r="GE6" s="43">
        <f>'BAR BB| Open rates'!GE6*0.9*0.9</f>
        <v>17658</v>
      </c>
    </row>
    <row r="7" spans="1:187" s="36" customFormat="1" ht="12" customHeight="1" x14ac:dyDescent="0.2">
      <c r="A7" s="236" t="s">
        <v>175</v>
      </c>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row>
    <row r="8" spans="1:187" s="36" customFormat="1" ht="12" customHeight="1" x14ac:dyDescent="0.2">
      <c r="A8" s="237">
        <v>1</v>
      </c>
      <c r="B8" s="43">
        <f>'BAR BB| Open rates'!B8*0.9*0.9</f>
        <v>19845</v>
      </c>
      <c r="C8" s="43">
        <f>'BAR BB| Open rates'!C8*0.9*0.9</f>
        <v>19845</v>
      </c>
      <c r="D8" s="43">
        <f>'BAR BB| Open rates'!D8*0.9*0.9</f>
        <v>17658</v>
      </c>
      <c r="E8" s="43">
        <f>'BAR BB| Open rates'!E8*0.9*0.9</f>
        <v>17658</v>
      </c>
      <c r="F8" s="43">
        <f>'BAR BB| Open rates'!F8*0.9*0.9</f>
        <v>15876</v>
      </c>
      <c r="G8" s="43">
        <f>'BAR BB| Open rates'!G8*0.9*0.9</f>
        <v>17658</v>
      </c>
      <c r="H8" s="43">
        <f>'BAR BB| Open rates'!H8*0.9*0.9</f>
        <v>17658</v>
      </c>
      <c r="I8" s="43">
        <f>'BAR BB| Open rates'!I8*0.9*0.9</f>
        <v>19278</v>
      </c>
      <c r="J8" s="43">
        <f>'BAR BB| Open rates'!J8*0.9*0.9</f>
        <v>19278</v>
      </c>
      <c r="K8" s="43">
        <f>'BAR BB| Open rates'!K8*0.9*0.9</f>
        <v>17658</v>
      </c>
      <c r="L8" s="43">
        <f>'BAR BB| Open rates'!L8*0.9*0.9</f>
        <v>17658</v>
      </c>
      <c r="M8" s="43">
        <f>'BAR BB| Open rates'!M8*0.9*0.9</f>
        <v>17658</v>
      </c>
      <c r="N8" s="43">
        <f>'BAR BB| Open rates'!N8*0.9*0.9</f>
        <v>17658</v>
      </c>
      <c r="O8" s="43">
        <f>'BAR BB| Open rates'!O8*0.9*0.9</f>
        <v>17658</v>
      </c>
      <c r="P8" s="43">
        <f>'BAR BB| Open rates'!P8*0.9*0.9</f>
        <v>19278</v>
      </c>
      <c r="Q8" s="43">
        <f>'BAR BB| Open rates'!Q8*0.9*0.9</f>
        <v>19278</v>
      </c>
      <c r="R8" s="43">
        <f>'BAR BB| Open rates'!R8*0.9*0.9</f>
        <v>19278</v>
      </c>
      <c r="S8" s="43">
        <f>'BAR BB| Open rates'!S8*0.9*0.9</f>
        <v>19278</v>
      </c>
      <c r="T8" s="43">
        <f>'BAR BB| Open rates'!T8*0.9*0.9</f>
        <v>19278</v>
      </c>
      <c r="U8" s="43">
        <f>'BAR BB| Open rates'!U8*0.9*0.9</f>
        <v>19278</v>
      </c>
      <c r="V8" s="43">
        <f>'BAR BB| Open rates'!V8*0.9*0.9</f>
        <v>19278</v>
      </c>
      <c r="W8" s="43">
        <f>'BAR BB| Open rates'!W8*0.9*0.9</f>
        <v>20898</v>
      </c>
      <c r="X8" s="43">
        <f>'BAR BB| Open rates'!X8*0.9*0.9</f>
        <v>20898</v>
      </c>
      <c r="Y8" s="43">
        <f>'BAR BB| Open rates'!Y8*0.9*0.9</f>
        <v>19278</v>
      </c>
      <c r="Z8" s="43">
        <f>'BAR BB| Open rates'!Z8*0.9*0.9</f>
        <v>19278</v>
      </c>
      <c r="AA8" s="43">
        <f>'BAR BB| Open rates'!AA8*0.9*0.9</f>
        <v>19278</v>
      </c>
      <c r="AB8" s="43">
        <f>'BAR BB| Open rates'!AB8*0.9*0.9</f>
        <v>19278</v>
      </c>
      <c r="AC8" s="43">
        <f>'BAR BB| Open rates'!AC8*0.9*0.9</f>
        <v>19278</v>
      </c>
      <c r="AD8" s="43">
        <f>'BAR BB| Open rates'!AD8*0.9*0.9</f>
        <v>20898</v>
      </c>
      <c r="AE8" s="43">
        <f>'BAR BB| Open rates'!AE8*0.9*0.9</f>
        <v>20898</v>
      </c>
      <c r="AF8" s="43">
        <f>'BAR BB| Open rates'!AF8*0.9*0.9</f>
        <v>19278</v>
      </c>
      <c r="AG8" s="43">
        <f>'BAR BB| Open rates'!AG8*0.9*0.9</f>
        <v>19278</v>
      </c>
      <c r="AH8" s="43">
        <f>'BAR BB| Open rates'!AH8*0.9*0.9</f>
        <v>19278</v>
      </c>
      <c r="AI8" s="43">
        <f>'BAR BB| Open rates'!AI8*0.9*0.9</f>
        <v>19278</v>
      </c>
      <c r="AJ8" s="43">
        <f>'BAR BB| Open rates'!AJ8*0.9*0.9</f>
        <v>19278</v>
      </c>
      <c r="AK8" s="43">
        <f>'BAR BB| Open rates'!AK8*0.9*0.9</f>
        <v>20898</v>
      </c>
      <c r="AL8" s="43">
        <f>'BAR BB| Open rates'!AL8*0.9*0.9</f>
        <v>20898</v>
      </c>
      <c r="AM8" s="43">
        <f>'BAR BB| Open rates'!AM8*0.9*0.9</f>
        <v>19278</v>
      </c>
      <c r="AN8" s="43">
        <f>'BAR BB| Open rates'!AN8*0.9*0.9</f>
        <v>19278</v>
      </c>
      <c r="AO8" s="43">
        <f>'BAR BB| Open rates'!AO8*0.9*0.9</f>
        <v>19278</v>
      </c>
      <c r="AP8" s="43">
        <f>'BAR BB| Open rates'!AP8*0.9*0.9</f>
        <v>19278</v>
      </c>
      <c r="AQ8" s="43">
        <f>'BAR BB| Open rates'!AQ8*0.9*0.9</f>
        <v>19278</v>
      </c>
      <c r="AR8" s="43">
        <f>'BAR BB| Open rates'!AR8*0.9*0.9</f>
        <v>20898</v>
      </c>
      <c r="AS8" s="43">
        <f>'BAR BB| Open rates'!AS8*0.9*0.9</f>
        <v>20898</v>
      </c>
      <c r="AT8" s="43">
        <f>'BAR BB| Open rates'!AT8*0.9*0.9</f>
        <v>19278</v>
      </c>
      <c r="AU8" s="43">
        <f>'BAR BB| Open rates'!AU8*0.9*0.9</f>
        <v>19278</v>
      </c>
      <c r="AV8" s="43">
        <f>'BAR BB| Open rates'!AV8*0.9*0.9</f>
        <v>19278</v>
      </c>
      <c r="AW8" s="43">
        <f>'BAR BB| Open rates'!AW8*0.9*0.9</f>
        <v>19278</v>
      </c>
      <c r="AX8" s="43">
        <f>'BAR BB| Open rates'!AX8*0.9*0.9</f>
        <v>19278</v>
      </c>
      <c r="AY8" s="43">
        <f>'BAR BB| Open rates'!AY8*0.9*0.9</f>
        <v>20898</v>
      </c>
      <c r="AZ8" s="43">
        <f>'BAR BB| Open rates'!AZ8*0.9*0.9</f>
        <v>20898</v>
      </c>
      <c r="BA8" s="43">
        <f>'BAR BB| Open rates'!BA8*0.9*0.9</f>
        <v>19278</v>
      </c>
      <c r="BB8" s="43">
        <f>'BAR BB| Open rates'!BB8*0.9*0.9</f>
        <v>19278</v>
      </c>
      <c r="BC8" s="43">
        <f>'BAR BB| Open rates'!BC8*0.9*0.9</f>
        <v>19278</v>
      </c>
      <c r="BD8" s="43">
        <f>'BAR BB| Open rates'!BD8*0.9*0.9</f>
        <v>19278</v>
      </c>
      <c r="BE8" s="43">
        <f>'BAR BB| Open rates'!BE8*0.9*0.9</f>
        <v>19278</v>
      </c>
      <c r="BF8" s="43">
        <f>'BAR BB| Open rates'!BF8*0.9*0.9</f>
        <v>20898</v>
      </c>
      <c r="BG8" s="43">
        <f>'BAR BB| Open rates'!BG8*0.9*0.9</f>
        <v>20898</v>
      </c>
      <c r="BH8" s="43">
        <f>'BAR BB| Open rates'!BH8*0.9*0.9</f>
        <v>16686</v>
      </c>
      <c r="BI8" s="43">
        <f>'BAR BB| Open rates'!BI8*0.9*0.9</f>
        <v>16686</v>
      </c>
      <c r="BJ8" s="43">
        <f>'BAR BB| Open rates'!BJ8*0.9*0.9</f>
        <v>16686</v>
      </c>
      <c r="BK8" s="43">
        <f>'BAR BB| Open rates'!BK8*0.9*0.9</f>
        <v>16686</v>
      </c>
      <c r="BL8" s="43">
        <f>'BAR BB| Open rates'!BL8*0.9*0.9</f>
        <v>16686</v>
      </c>
      <c r="BM8" s="43">
        <f>'BAR BB| Open rates'!BM8*0.9*0.9</f>
        <v>17658</v>
      </c>
      <c r="BN8" s="43">
        <f>'BAR BB| Open rates'!BN8*0.9*0.9</f>
        <v>17658</v>
      </c>
      <c r="BO8" s="43">
        <f>'BAR BB| Open rates'!BO8*0.9*0.9</f>
        <v>15876</v>
      </c>
      <c r="BP8" s="43">
        <f>'BAR BB| Open rates'!BP8*0.9*0.9</f>
        <v>15876</v>
      </c>
      <c r="BQ8" s="43">
        <f>'BAR BB| Open rates'!BQ8*0.9*0.9</f>
        <v>17658</v>
      </c>
      <c r="BR8" s="43">
        <f>'BAR BB| Open rates'!BR8*0.9*0.9</f>
        <v>17658</v>
      </c>
      <c r="BS8" s="43">
        <f>'BAR BB| Open rates'!BS8*0.9*0.9</f>
        <v>17658</v>
      </c>
      <c r="BT8" s="43">
        <f>'BAR BB| Open rates'!BT8*0.9*0.9</f>
        <v>17658</v>
      </c>
      <c r="BU8" s="43">
        <f>'BAR BB| Open rates'!BU8*0.9*0.9</f>
        <v>17658</v>
      </c>
      <c r="BV8" s="43">
        <f>'BAR BB| Open rates'!BV8*0.9*0.9</f>
        <v>15876</v>
      </c>
      <c r="BW8" s="43">
        <f>'BAR BB| Open rates'!BW8*0.9*0.9</f>
        <v>15876</v>
      </c>
      <c r="BX8" s="43">
        <f>'BAR BB| Open rates'!BX8*0.9*0.9</f>
        <v>15876</v>
      </c>
      <c r="BY8" s="43">
        <f>'BAR BB| Open rates'!BY8*0.9*0.9</f>
        <v>15876</v>
      </c>
      <c r="BZ8" s="43">
        <f>'BAR BB| Open rates'!BZ8*0.9*0.9</f>
        <v>15876</v>
      </c>
      <c r="CA8" s="43">
        <f>'BAR BB| Open rates'!CA8*0.9*0.9</f>
        <v>17658</v>
      </c>
      <c r="CB8" s="43">
        <f>'BAR BB| Open rates'!CB8*0.9*0.9</f>
        <v>17658</v>
      </c>
      <c r="CC8" s="43">
        <f>'BAR BB| Open rates'!CC8*0.9*0.9</f>
        <v>15876</v>
      </c>
      <c r="CD8" s="43">
        <f>'BAR BB| Open rates'!CD8*0.9*0.9</f>
        <v>15876</v>
      </c>
      <c r="CE8" s="43">
        <f>'BAR BB| Open rates'!CE8*0.9*0.9</f>
        <v>15876</v>
      </c>
      <c r="CF8" s="43">
        <f>'BAR BB| Open rates'!CF8*0.9*0.9</f>
        <v>15876</v>
      </c>
      <c r="CG8" s="43">
        <f>'BAR BB| Open rates'!CG8*0.9*0.9</f>
        <v>15876</v>
      </c>
      <c r="CH8" s="43">
        <f>'BAR BB| Open rates'!CH8*0.9*0.9</f>
        <v>17658</v>
      </c>
      <c r="CI8" s="43">
        <f>'BAR BB| Open rates'!CI8*0.9*0.9</f>
        <v>17658</v>
      </c>
      <c r="CJ8" s="43">
        <f>'BAR BB| Open rates'!CJ8*0.9*0.9</f>
        <v>15876</v>
      </c>
      <c r="CK8" s="43">
        <f>'BAR BB| Open rates'!CK8*0.9*0.9</f>
        <v>15876</v>
      </c>
      <c r="CL8" s="43">
        <f>'BAR BB| Open rates'!CL8*0.9*0.9</f>
        <v>15876</v>
      </c>
      <c r="CM8" s="43">
        <f>'BAR BB| Open rates'!CM8*0.9*0.9</f>
        <v>15876</v>
      </c>
      <c r="CN8" s="43">
        <f>'BAR BB| Open rates'!CN8*0.9*0.9</f>
        <v>15876</v>
      </c>
      <c r="CO8" s="43">
        <f>'BAR BB| Open rates'!CO8*0.9*0.9</f>
        <v>17658</v>
      </c>
      <c r="CP8" s="43">
        <f>'BAR BB| Open rates'!CP8*0.9*0.9</f>
        <v>17658</v>
      </c>
      <c r="CQ8" s="43">
        <f>'BAR BB| Open rates'!CQ8*0.9*0.9</f>
        <v>15876</v>
      </c>
      <c r="CR8" s="43">
        <f>'BAR BB| Open rates'!CR8*0.9*0.9</f>
        <v>15876</v>
      </c>
      <c r="CS8" s="43">
        <f>'BAR BB| Open rates'!CS8*0.9*0.9</f>
        <v>15876</v>
      </c>
      <c r="CT8" s="43">
        <f>'BAR BB| Open rates'!CT8*0.9*0.9</f>
        <v>15876</v>
      </c>
      <c r="CU8" s="43">
        <f>'BAR BB| Open rates'!CU8*0.9*0.9</f>
        <v>14499</v>
      </c>
      <c r="CV8" s="43">
        <f>'BAR BB| Open rates'!CV8*0.9*0.9</f>
        <v>14499</v>
      </c>
      <c r="CW8" s="43">
        <f>'BAR BB| Open rates'!CW8*0.9*0.9</f>
        <v>14499</v>
      </c>
      <c r="CX8" s="43">
        <f>'BAR BB| Open rates'!CX8*0.9*0.9</f>
        <v>12879</v>
      </c>
      <c r="CY8" s="43">
        <f>'BAR BB| Open rates'!CY8*0.9*0.9</f>
        <v>12879</v>
      </c>
      <c r="CZ8" s="43">
        <f>'BAR BB| Open rates'!CZ8*0.9*0.9</f>
        <v>12879</v>
      </c>
      <c r="DA8" s="43">
        <f>'BAR BB| Open rates'!DA8*0.9*0.9</f>
        <v>12879</v>
      </c>
      <c r="DB8" s="43">
        <f>'BAR BB| Open rates'!DB8*0.9*0.9</f>
        <v>12879</v>
      </c>
      <c r="DC8" s="43">
        <f>'BAR BB| Open rates'!DC8*0.9*0.9</f>
        <v>14499</v>
      </c>
      <c r="DD8" s="43">
        <f>'BAR BB| Open rates'!DD8*0.9*0.9</f>
        <v>14499</v>
      </c>
      <c r="DE8" s="43">
        <f>'BAR BB| Open rates'!DE8*0.9*0.9</f>
        <v>12879</v>
      </c>
      <c r="DF8" s="43">
        <f>'BAR BB| Open rates'!DF8*0.9*0.9</f>
        <v>12879</v>
      </c>
      <c r="DG8" s="43">
        <f>'BAR BB| Open rates'!DG8*0.9*0.9</f>
        <v>12879</v>
      </c>
      <c r="DH8" s="43">
        <f>'BAR BB| Open rates'!DH8*0.9*0.9</f>
        <v>12879</v>
      </c>
      <c r="DI8" s="43">
        <f>'BAR BB| Open rates'!DI8*0.9*0.9</f>
        <v>12879</v>
      </c>
      <c r="DJ8" s="43">
        <f>'BAR BB| Open rates'!DJ8*0.9*0.9</f>
        <v>14499</v>
      </c>
      <c r="DK8" s="43">
        <f>'BAR BB| Open rates'!DK8*0.9*0.9</f>
        <v>14499</v>
      </c>
      <c r="DL8" s="43">
        <f>'BAR BB| Open rates'!DL8*0.9*0.9</f>
        <v>12879</v>
      </c>
      <c r="DM8" s="43">
        <f>'BAR BB| Open rates'!DM8*0.9*0.9</f>
        <v>12879</v>
      </c>
      <c r="DN8" s="43">
        <f>'BAR BB| Open rates'!DN8*0.9*0.9</f>
        <v>12879</v>
      </c>
      <c r="DO8" s="43">
        <f>'BAR BB| Open rates'!DO8*0.9*0.9</f>
        <v>12879</v>
      </c>
      <c r="DP8" s="43">
        <f>'BAR BB| Open rates'!DP8*0.9*0.9</f>
        <v>12879</v>
      </c>
      <c r="DQ8" s="43">
        <f>'BAR BB| Open rates'!DQ8*0.9*0.9</f>
        <v>14499</v>
      </c>
      <c r="DR8" s="43">
        <f>'BAR BB| Open rates'!DR8*0.9*0.9</f>
        <v>14499</v>
      </c>
      <c r="DS8" s="43">
        <f>'BAR BB| Open rates'!DS8*0.9*0.9</f>
        <v>12879</v>
      </c>
      <c r="DT8" s="43">
        <f>'BAR BB| Open rates'!DT8*0.9*0.9</f>
        <v>12879</v>
      </c>
      <c r="DU8" s="43">
        <f>'BAR BB| Open rates'!DU8*0.9*0.9</f>
        <v>12879</v>
      </c>
      <c r="DV8" s="43">
        <f>'BAR BB| Open rates'!DV8*0.9*0.9</f>
        <v>12879</v>
      </c>
      <c r="DW8" s="43">
        <f>'BAR BB| Open rates'!DW8*0.9*0.9</f>
        <v>12879</v>
      </c>
      <c r="DX8" s="43">
        <f>'BAR BB| Open rates'!DX8*0.9*0.9</f>
        <v>14499</v>
      </c>
      <c r="DY8" s="43">
        <f>'BAR BB| Open rates'!DY8*0.9*0.9</f>
        <v>14499</v>
      </c>
      <c r="DZ8" s="43">
        <f>'BAR BB| Open rates'!DZ8*0.9*0.9</f>
        <v>15876</v>
      </c>
      <c r="EA8" s="43">
        <f>'BAR BB| Open rates'!EA8*0.9*0.9</f>
        <v>15876</v>
      </c>
      <c r="EB8" s="43">
        <f>'BAR BB| Open rates'!EB8*0.9*0.9</f>
        <v>15876</v>
      </c>
      <c r="EC8" s="43">
        <f>'BAR BB| Open rates'!EC8*0.9*0.9</f>
        <v>17658</v>
      </c>
      <c r="ED8" s="43">
        <f>'BAR BB| Open rates'!ED8*0.9*0.9</f>
        <v>17658</v>
      </c>
      <c r="EE8" s="43">
        <f>'BAR BB| Open rates'!EE8*0.9*0.9</f>
        <v>17658</v>
      </c>
      <c r="EF8" s="43">
        <f>'BAR BB| Open rates'!EF8*0.9*0.9</f>
        <v>17658</v>
      </c>
      <c r="EG8" s="43">
        <f>'BAR BB| Open rates'!EG8*0.9*0.9</f>
        <v>12069</v>
      </c>
      <c r="EH8" s="43">
        <f>'BAR BB| Open rates'!EH8*0.9*0.9</f>
        <v>11259</v>
      </c>
      <c r="EI8" s="43">
        <f>'BAR BB| Open rates'!EI8*0.9*0.9</f>
        <v>11259</v>
      </c>
      <c r="EJ8" s="43">
        <f>'BAR BB| Open rates'!EJ8*0.9*0.9</f>
        <v>11259</v>
      </c>
      <c r="EK8" s="43">
        <f>'BAR BB| Open rates'!EK8*0.9*0.9</f>
        <v>11259</v>
      </c>
      <c r="EL8" s="43">
        <f>'BAR BB| Open rates'!EL8*0.9*0.9</f>
        <v>12069</v>
      </c>
      <c r="EM8" s="43">
        <f>'BAR BB| Open rates'!EM8*0.9*0.9</f>
        <v>12069</v>
      </c>
      <c r="EN8" s="43">
        <f>'BAR BB| Open rates'!EN8*0.9*0.9</f>
        <v>11259</v>
      </c>
      <c r="EO8" s="43">
        <f>'BAR BB| Open rates'!EO8*0.9*0.9</f>
        <v>11259</v>
      </c>
      <c r="EP8" s="43">
        <f>'BAR BB| Open rates'!EP8*0.9*0.9</f>
        <v>11259</v>
      </c>
      <c r="EQ8" s="43">
        <f>'BAR BB| Open rates'!EQ8*0.9*0.9</f>
        <v>11259</v>
      </c>
      <c r="ER8" s="43">
        <f>'BAR BB| Open rates'!ER8*0.9*0.9</f>
        <v>11259</v>
      </c>
      <c r="ES8" s="43">
        <f>'BAR BB| Open rates'!ES8*0.9*0.9</f>
        <v>12069</v>
      </c>
      <c r="ET8" s="43">
        <f>'BAR BB| Open rates'!ET8*0.9*0.9</f>
        <v>12069</v>
      </c>
      <c r="EU8" s="43">
        <f>'BAR BB| Open rates'!EU8*0.9*0.9</f>
        <v>11259</v>
      </c>
      <c r="EV8" s="43">
        <f>'BAR BB| Open rates'!EV8*0.9*0.9</f>
        <v>11259</v>
      </c>
      <c r="EW8" s="43">
        <f>'BAR BB| Open rates'!EW8*0.9*0.9</f>
        <v>11259</v>
      </c>
      <c r="EX8" s="43">
        <f>'BAR BB| Open rates'!EX8*0.9*0.9</f>
        <v>11259</v>
      </c>
      <c r="EY8" s="43">
        <f>'BAR BB| Open rates'!EY8*0.9*0.9</f>
        <v>11259</v>
      </c>
      <c r="EZ8" s="43">
        <f>'BAR BB| Open rates'!EZ8*0.9*0.9</f>
        <v>12069</v>
      </c>
      <c r="FA8" s="43">
        <f>'BAR BB| Open rates'!FA8*0.9*0.9</f>
        <v>12069</v>
      </c>
      <c r="FB8" s="43">
        <f>'BAR BB| Open rates'!FB8*0.9*0.9</f>
        <v>11259</v>
      </c>
      <c r="FC8" s="43">
        <f>'BAR BB| Open rates'!FC8*0.9*0.9</f>
        <v>11259</v>
      </c>
      <c r="FD8" s="43">
        <f>'BAR BB| Open rates'!FD8*0.9*0.9</f>
        <v>11259</v>
      </c>
      <c r="FE8" s="43">
        <f>'BAR BB| Open rates'!FE8*0.9*0.9</f>
        <v>11259</v>
      </c>
      <c r="FF8" s="43">
        <f>'BAR BB| Open rates'!FF8*0.9*0.9</f>
        <v>11259</v>
      </c>
      <c r="FG8" s="43">
        <f>'BAR BB| Open rates'!FG8*0.9*0.9</f>
        <v>12069</v>
      </c>
      <c r="FH8" s="43">
        <f>'BAR BB| Open rates'!FH8*0.9*0.9</f>
        <v>12069</v>
      </c>
      <c r="FI8" s="43">
        <f>'BAR BB| Open rates'!FI8*0.9*0.9</f>
        <v>11259</v>
      </c>
      <c r="FJ8" s="43">
        <f>'BAR BB| Open rates'!FJ8*0.9*0.9</f>
        <v>11259</v>
      </c>
      <c r="FK8" s="43">
        <f>'BAR BB| Open rates'!FK8*0.9*0.9</f>
        <v>11259</v>
      </c>
      <c r="FL8" s="43">
        <f>'BAR BB| Open rates'!FL8*0.9*0.9</f>
        <v>11259</v>
      </c>
      <c r="FM8" s="43">
        <f>'BAR BB| Open rates'!FM8*0.9*0.9</f>
        <v>11259</v>
      </c>
      <c r="FN8" s="43">
        <f>'BAR BB| Open rates'!FN8*0.9*0.9</f>
        <v>12069</v>
      </c>
      <c r="FO8" s="43">
        <f>'BAR BB| Open rates'!FO8*0.9*0.9</f>
        <v>12069</v>
      </c>
      <c r="FP8" s="43">
        <f>'BAR BB| Open rates'!FP8*0.9*0.9</f>
        <v>11259</v>
      </c>
      <c r="FQ8" s="43">
        <f>'BAR BB| Open rates'!FQ8*0.9*0.9</f>
        <v>11259</v>
      </c>
      <c r="FR8" s="43">
        <f>'BAR BB| Open rates'!FR8*0.9*0.9</f>
        <v>11259</v>
      </c>
      <c r="FS8" s="43">
        <f>'BAR BB| Open rates'!FS8*0.9*0.9</f>
        <v>11259</v>
      </c>
      <c r="FT8" s="43">
        <f>'BAR BB| Open rates'!FT8*0.9*0.9</f>
        <v>11259</v>
      </c>
      <c r="FU8" s="43">
        <f>'BAR BB| Open rates'!FU8*0.9*0.9</f>
        <v>12069</v>
      </c>
      <c r="FV8" s="43">
        <f>'BAR BB| Open rates'!FV8*0.9*0.9</f>
        <v>12069</v>
      </c>
      <c r="FW8" s="43">
        <f>'BAR BB| Open rates'!FW8*0.9*0.9</f>
        <v>15066</v>
      </c>
      <c r="FX8" s="43">
        <f>'BAR BB| Open rates'!FX8*0.9*0.9</f>
        <v>15066</v>
      </c>
      <c r="FY8" s="43">
        <f>'BAR BB| Open rates'!FY8*0.9*0.9</f>
        <v>15066</v>
      </c>
      <c r="FZ8" s="43">
        <f>'BAR BB| Open rates'!FZ8*0.9*0.9</f>
        <v>15066</v>
      </c>
      <c r="GA8" s="43">
        <f>'BAR BB| Open rates'!GA8*0.9*0.9</f>
        <v>15066</v>
      </c>
      <c r="GB8" s="43">
        <f>'BAR BB| Open rates'!GB8*0.9*0.9</f>
        <v>16848</v>
      </c>
      <c r="GC8" s="43">
        <f>'BAR BB| Open rates'!GC8*0.9*0.9</f>
        <v>16848</v>
      </c>
      <c r="GD8" s="43">
        <f>'BAR BB| Open rates'!GD8*0.9*0.9</f>
        <v>16848</v>
      </c>
      <c r="GE8" s="43">
        <f>'BAR BB| Open rates'!GE8*0.9*0.9</f>
        <v>16848</v>
      </c>
    </row>
    <row r="9" spans="1:187" s="36" customFormat="1" ht="12" customHeight="1" x14ac:dyDescent="0.2">
      <c r="A9" s="237">
        <v>2</v>
      </c>
      <c r="B9" s="43">
        <f>'BAR BB| Open rates'!B9*0.9*0.9</f>
        <v>22275</v>
      </c>
      <c r="C9" s="43">
        <f>'BAR BB| Open rates'!C9*0.9*0.9</f>
        <v>22275</v>
      </c>
      <c r="D9" s="43">
        <f>'BAR BB| Open rates'!D9*0.9*0.9</f>
        <v>20088</v>
      </c>
      <c r="E9" s="43">
        <f>'BAR BB| Open rates'!E9*0.9*0.9</f>
        <v>20088</v>
      </c>
      <c r="F9" s="43">
        <f>'BAR BB| Open rates'!F9*0.9*0.9</f>
        <v>18306</v>
      </c>
      <c r="G9" s="43">
        <f>'BAR BB| Open rates'!G9*0.9*0.9</f>
        <v>20088</v>
      </c>
      <c r="H9" s="43">
        <f>'BAR BB| Open rates'!H9*0.9*0.9</f>
        <v>20088</v>
      </c>
      <c r="I9" s="43">
        <f>'BAR BB| Open rates'!I9*0.9*0.9</f>
        <v>21708</v>
      </c>
      <c r="J9" s="43">
        <f>'BAR BB| Open rates'!J9*0.9*0.9</f>
        <v>21708</v>
      </c>
      <c r="K9" s="43">
        <f>'BAR BB| Open rates'!K9*0.9*0.9</f>
        <v>20088</v>
      </c>
      <c r="L9" s="43">
        <f>'BAR BB| Open rates'!L9*0.9*0.9</f>
        <v>20088</v>
      </c>
      <c r="M9" s="43">
        <f>'BAR BB| Open rates'!M9*0.9*0.9</f>
        <v>20088</v>
      </c>
      <c r="N9" s="43">
        <f>'BAR BB| Open rates'!N9*0.9*0.9</f>
        <v>20088</v>
      </c>
      <c r="O9" s="43">
        <f>'BAR BB| Open rates'!O9*0.9*0.9</f>
        <v>20088</v>
      </c>
      <c r="P9" s="43">
        <f>'BAR BB| Open rates'!P9*0.9*0.9</f>
        <v>21708</v>
      </c>
      <c r="Q9" s="43">
        <f>'BAR BB| Open rates'!Q9*0.9*0.9</f>
        <v>21708</v>
      </c>
      <c r="R9" s="43">
        <f>'BAR BB| Open rates'!R9*0.9*0.9</f>
        <v>21708</v>
      </c>
      <c r="S9" s="43">
        <f>'BAR BB| Open rates'!S9*0.9*0.9</f>
        <v>21708</v>
      </c>
      <c r="T9" s="43">
        <f>'BAR BB| Open rates'!T9*0.9*0.9</f>
        <v>21708</v>
      </c>
      <c r="U9" s="43">
        <f>'BAR BB| Open rates'!U9*0.9*0.9</f>
        <v>21708</v>
      </c>
      <c r="V9" s="43">
        <f>'BAR BB| Open rates'!V9*0.9*0.9</f>
        <v>21708</v>
      </c>
      <c r="W9" s="43">
        <f>'BAR BB| Open rates'!W9*0.9*0.9</f>
        <v>23328</v>
      </c>
      <c r="X9" s="43">
        <f>'BAR BB| Open rates'!X9*0.9*0.9</f>
        <v>23328</v>
      </c>
      <c r="Y9" s="43">
        <f>'BAR BB| Open rates'!Y9*0.9*0.9</f>
        <v>21708</v>
      </c>
      <c r="Z9" s="43">
        <f>'BAR BB| Open rates'!Z9*0.9*0.9</f>
        <v>21708</v>
      </c>
      <c r="AA9" s="43">
        <f>'BAR BB| Open rates'!AA9*0.9*0.9</f>
        <v>21708</v>
      </c>
      <c r="AB9" s="43">
        <f>'BAR BB| Open rates'!AB9*0.9*0.9</f>
        <v>21708</v>
      </c>
      <c r="AC9" s="43">
        <f>'BAR BB| Open rates'!AC9*0.9*0.9</f>
        <v>21708</v>
      </c>
      <c r="AD9" s="43">
        <f>'BAR BB| Open rates'!AD9*0.9*0.9</f>
        <v>23328</v>
      </c>
      <c r="AE9" s="43">
        <f>'BAR BB| Open rates'!AE9*0.9*0.9</f>
        <v>23328</v>
      </c>
      <c r="AF9" s="43">
        <f>'BAR BB| Open rates'!AF9*0.9*0.9</f>
        <v>21708</v>
      </c>
      <c r="AG9" s="43">
        <f>'BAR BB| Open rates'!AG9*0.9*0.9</f>
        <v>21708</v>
      </c>
      <c r="AH9" s="43">
        <f>'BAR BB| Open rates'!AH9*0.9*0.9</f>
        <v>21708</v>
      </c>
      <c r="AI9" s="43">
        <f>'BAR BB| Open rates'!AI9*0.9*0.9</f>
        <v>21708</v>
      </c>
      <c r="AJ9" s="43">
        <f>'BAR BB| Open rates'!AJ9*0.9*0.9</f>
        <v>21708</v>
      </c>
      <c r="AK9" s="43">
        <f>'BAR BB| Open rates'!AK9*0.9*0.9</f>
        <v>23328</v>
      </c>
      <c r="AL9" s="43">
        <f>'BAR BB| Open rates'!AL9*0.9*0.9</f>
        <v>23328</v>
      </c>
      <c r="AM9" s="43">
        <f>'BAR BB| Open rates'!AM9*0.9*0.9</f>
        <v>21708</v>
      </c>
      <c r="AN9" s="43">
        <f>'BAR BB| Open rates'!AN9*0.9*0.9</f>
        <v>21708</v>
      </c>
      <c r="AO9" s="43">
        <f>'BAR BB| Open rates'!AO9*0.9*0.9</f>
        <v>21708</v>
      </c>
      <c r="AP9" s="43">
        <f>'BAR BB| Open rates'!AP9*0.9*0.9</f>
        <v>21708</v>
      </c>
      <c r="AQ9" s="43">
        <f>'BAR BB| Open rates'!AQ9*0.9*0.9</f>
        <v>21708</v>
      </c>
      <c r="AR9" s="43">
        <f>'BAR BB| Open rates'!AR9*0.9*0.9</f>
        <v>23328</v>
      </c>
      <c r="AS9" s="43">
        <f>'BAR BB| Open rates'!AS9*0.9*0.9</f>
        <v>23328</v>
      </c>
      <c r="AT9" s="43">
        <f>'BAR BB| Open rates'!AT9*0.9*0.9</f>
        <v>21708</v>
      </c>
      <c r="AU9" s="43">
        <f>'BAR BB| Open rates'!AU9*0.9*0.9</f>
        <v>21708</v>
      </c>
      <c r="AV9" s="43">
        <f>'BAR BB| Open rates'!AV9*0.9*0.9</f>
        <v>21708</v>
      </c>
      <c r="AW9" s="43">
        <f>'BAR BB| Open rates'!AW9*0.9*0.9</f>
        <v>21708</v>
      </c>
      <c r="AX9" s="43">
        <f>'BAR BB| Open rates'!AX9*0.9*0.9</f>
        <v>21708</v>
      </c>
      <c r="AY9" s="43">
        <f>'BAR BB| Open rates'!AY9*0.9*0.9</f>
        <v>23328</v>
      </c>
      <c r="AZ9" s="43">
        <f>'BAR BB| Open rates'!AZ9*0.9*0.9</f>
        <v>23328</v>
      </c>
      <c r="BA9" s="43">
        <f>'BAR BB| Open rates'!BA9*0.9*0.9</f>
        <v>21708</v>
      </c>
      <c r="BB9" s="43">
        <f>'BAR BB| Open rates'!BB9*0.9*0.9</f>
        <v>21708</v>
      </c>
      <c r="BC9" s="43">
        <f>'BAR BB| Open rates'!BC9*0.9*0.9</f>
        <v>21708</v>
      </c>
      <c r="BD9" s="43">
        <f>'BAR BB| Open rates'!BD9*0.9*0.9</f>
        <v>21708</v>
      </c>
      <c r="BE9" s="43">
        <f>'BAR BB| Open rates'!BE9*0.9*0.9</f>
        <v>21708</v>
      </c>
      <c r="BF9" s="43">
        <f>'BAR BB| Open rates'!BF9*0.9*0.9</f>
        <v>23328</v>
      </c>
      <c r="BG9" s="43">
        <f>'BAR BB| Open rates'!BG9*0.9*0.9</f>
        <v>23328</v>
      </c>
      <c r="BH9" s="43">
        <f>'BAR BB| Open rates'!BH9*0.9*0.9</f>
        <v>19116</v>
      </c>
      <c r="BI9" s="43">
        <f>'BAR BB| Open rates'!BI9*0.9*0.9</f>
        <v>19116</v>
      </c>
      <c r="BJ9" s="43">
        <f>'BAR BB| Open rates'!BJ9*0.9*0.9</f>
        <v>19116</v>
      </c>
      <c r="BK9" s="43">
        <f>'BAR BB| Open rates'!BK9*0.9*0.9</f>
        <v>19116</v>
      </c>
      <c r="BL9" s="43">
        <f>'BAR BB| Open rates'!BL9*0.9*0.9</f>
        <v>19116</v>
      </c>
      <c r="BM9" s="43">
        <f>'BAR BB| Open rates'!BM9*0.9*0.9</f>
        <v>20088</v>
      </c>
      <c r="BN9" s="43">
        <f>'BAR BB| Open rates'!BN9*0.9*0.9</f>
        <v>20088</v>
      </c>
      <c r="BO9" s="43">
        <f>'BAR BB| Open rates'!BO9*0.9*0.9</f>
        <v>18306</v>
      </c>
      <c r="BP9" s="43">
        <f>'BAR BB| Open rates'!BP9*0.9*0.9</f>
        <v>18306</v>
      </c>
      <c r="BQ9" s="43">
        <f>'BAR BB| Open rates'!BQ9*0.9*0.9</f>
        <v>20088</v>
      </c>
      <c r="BR9" s="43">
        <f>'BAR BB| Open rates'!BR9*0.9*0.9</f>
        <v>20088</v>
      </c>
      <c r="BS9" s="43">
        <f>'BAR BB| Open rates'!BS9*0.9*0.9</f>
        <v>20088</v>
      </c>
      <c r="BT9" s="43">
        <f>'BAR BB| Open rates'!BT9*0.9*0.9</f>
        <v>20088</v>
      </c>
      <c r="BU9" s="43">
        <f>'BAR BB| Open rates'!BU9*0.9*0.9</f>
        <v>20088</v>
      </c>
      <c r="BV9" s="43">
        <f>'BAR BB| Open rates'!BV9*0.9*0.9</f>
        <v>18306</v>
      </c>
      <c r="BW9" s="43">
        <f>'BAR BB| Open rates'!BW9*0.9*0.9</f>
        <v>18306</v>
      </c>
      <c r="BX9" s="43">
        <f>'BAR BB| Open rates'!BX9*0.9*0.9</f>
        <v>18306</v>
      </c>
      <c r="BY9" s="43">
        <f>'BAR BB| Open rates'!BY9*0.9*0.9</f>
        <v>18306</v>
      </c>
      <c r="BZ9" s="43">
        <f>'BAR BB| Open rates'!BZ9*0.9*0.9</f>
        <v>18306</v>
      </c>
      <c r="CA9" s="43">
        <f>'BAR BB| Open rates'!CA9*0.9*0.9</f>
        <v>20088</v>
      </c>
      <c r="CB9" s="43">
        <f>'BAR BB| Open rates'!CB9*0.9*0.9</f>
        <v>20088</v>
      </c>
      <c r="CC9" s="43">
        <f>'BAR BB| Open rates'!CC9*0.9*0.9</f>
        <v>18306</v>
      </c>
      <c r="CD9" s="43">
        <f>'BAR BB| Open rates'!CD9*0.9*0.9</f>
        <v>18306</v>
      </c>
      <c r="CE9" s="43">
        <f>'BAR BB| Open rates'!CE9*0.9*0.9</f>
        <v>18306</v>
      </c>
      <c r="CF9" s="43">
        <f>'BAR BB| Open rates'!CF9*0.9*0.9</f>
        <v>18306</v>
      </c>
      <c r="CG9" s="43">
        <f>'BAR BB| Open rates'!CG9*0.9*0.9</f>
        <v>18306</v>
      </c>
      <c r="CH9" s="43">
        <f>'BAR BB| Open rates'!CH9*0.9*0.9</f>
        <v>20088</v>
      </c>
      <c r="CI9" s="43">
        <f>'BAR BB| Open rates'!CI9*0.9*0.9</f>
        <v>20088</v>
      </c>
      <c r="CJ9" s="43">
        <f>'BAR BB| Open rates'!CJ9*0.9*0.9</f>
        <v>18306</v>
      </c>
      <c r="CK9" s="43">
        <f>'BAR BB| Open rates'!CK9*0.9*0.9</f>
        <v>18306</v>
      </c>
      <c r="CL9" s="43">
        <f>'BAR BB| Open rates'!CL9*0.9*0.9</f>
        <v>18306</v>
      </c>
      <c r="CM9" s="43">
        <f>'BAR BB| Open rates'!CM9*0.9*0.9</f>
        <v>18306</v>
      </c>
      <c r="CN9" s="43">
        <f>'BAR BB| Open rates'!CN9*0.9*0.9</f>
        <v>18306</v>
      </c>
      <c r="CO9" s="43">
        <f>'BAR BB| Open rates'!CO9*0.9*0.9</f>
        <v>20088</v>
      </c>
      <c r="CP9" s="43">
        <f>'BAR BB| Open rates'!CP9*0.9*0.9</f>
        <v>20088</v>
      </c>
      <c r="CQ9" s="43">
        <f>'BAR BB| Open rates'!CQ9*0.9*0.9</f>
        <v>18306</v>
      </c>
      <c r="CR9" s="43">
        <f>'BAR BB| Open rates'!CR9*0.9*0.9</f>
        <v>18306</v>
      </c>
      <c r="CS9" s="43">
        <f>'BAR BB| Open rates'!CS9*0.9*0.9</f>
        <v>18306</v>
      </c>
      <c r="CT9" s="43">
        <f>'BAR BB| Open rates'!CT9*0.9*0.9</f>
        <v>18306</v>
      </c>
      <c r="CU9" s="43">
        <f>'BAR BB| Open rates'!CU9*0.9*0.9</f>
        <v>16929</v>
      </c>
      <c r="CV9" s="43">
        <f>'BAR BB| Open rates'!CV9*0.9*0.9</f>
        <v>16929</v>
      </c>
      <c r="CW9" s="43">
        <f>'BAR BB| Open rates'!CW9*0.9*0.9</f>
        <v>16929</v>
      </c>
      <c r="CX9" s="43">
        <f>'BAR BB| Open rates'!CX9*0.9*0.9</f>
        <v>15309</v>
      </c>
      <c r="CY9" s="43">
        <f>'BAR BB| Open rates'!CY9*0.9*0.9</f>
        <v>15309</v>
      </c>
      <c r="CZ9" s="43">
        <f>'BAR BB| Open rates'!CZ9*0.9*0.9</f>
        <v>15309</v>
      </c>
      <c r="DA9" s="43">
        <f>'BAR BB| Open rates'!DA9*0.9*0.9</f>
        <v>15309</v>
      </c>
      <c r="DB9" s="43">
        <f>'BAR BB| Open rates'!DB9*0.9*0.9</f>
        <v>15309</v>
      </c>
      <c r="DC9" s="43">
        <f>'BAR BB| Open rates'!DC9*0.9*0.9</f>
        <v>16929</v>
      </c>
      <c r="DD9" s="43">
        <f>'BAR BB| Open rates'!DD9*0.9*0.9</f>
        <v>16929</v>
      </c>
      <c r="DE9" s="43">
        <f>'BAR BB| Open rates'!DE9*0.9*0.9</f>
        <v>15309</v>
      </c>
      <c r="DF9" s="43">
        <f>'BAR BB| Open rates'!DF9*0.9*0.9</f>
        <v>15309</v>
      </c>
      <c r="DG9" s="43">
        <f>'BAR BB| Open rates'!DG9*0.9*0.9</f>
        <v>15309</v>
      </c>
      <c r="DH9" s="43">
        <f>'BAR BB| Open rates'!DH9*0.9*0.9</f>
        <v>15309</v>
      </c>
      <c r="DI9" s="43">
        <f>'BAR BB| Open rates'!DI9*0.9*0.9</f>
        <v>15309</v>
      </c>
      <c r="DJ9" s="43">
        <f>'BAR BB| Open rates'!DJ9*0.9*0.9</f>
        <v>16929</v>
      </c>
      <c r="DK9" s="43">
        <f>'BAR BB| Open rates'!DK9*0.9*0.9</f>
        <v>16929</v>
      </c>
      <c r="DL9" s="43">
        <f>'BAR BB| Open rates'!DL9*0.9*0.9</f>
        <v>15309</v>
      </c>
      <c r="DM9" s="43">
        <f>'BAR BB| Open rates'!DM9*0.9*0.9</f>
        <v>15309</v>
      </c>
      <c r="DN9" s="43">
        <f>'BAR BB| Open rates'!DN9*0.9*0.9</f>
        <v>15309</v>
      </c>
      <c r="DO9" s="43">
        <f>'BAR BB| Open rates'!DO9*0.9*0.9</f>
        <v>15309</v>
      </c>
      <c r="DP9" s="43">
        <f>'BAR BB| Open rates'!DP9*0.9*0.9</f>
        <v>15309</v>
      </c>
      <c r="DQ9" s="43">
        <f>'BAR BB| Open rates'!DQ9*0.9*0.9</f>
        <v>16929</v>
      </c>
      <c r="DR9" s="43">
        <f>'BAR BB| Open rates'!DR9*0.9*0.9</f>
        <v>16929</v>
      </c>
      <c r="DS9" s="43">
        <f>'BAR BB| Open rates'!DS9*0.9*0.9</f>
        <v>15309</v>
      </c>
      <c r="DT9" s="43">
        <f>'BAR BB| Open rates'!DT9*0.9*0.9</f>
        <v>15309</v>
      </c>
      <c r="DU9" s="43">
        <f>'BAR BB| Open rates'!DU9*0.9*0.9</f>
        <v>15309</v>
      </c>
      <c r="DV9" s="43">
        <f>'BAR BB| Open rates'!DV9*0.9*0.9</f>
        <v>15309</v>
      </c>
      <c r="DW9" s="43">
        <f>'BAR BB| Open rates'!DW9*0.9*0.9</f>
        <v>15309</v>
      </c>
      <c r="DX9" s="43">
        <f>'BAR BB| Open rates'!DX9*0.9*0.9</f>
        <v>16929</v>
      </c>
      <c r="DY9" s="43">
        <f>'BAR BB| Open rates'!DY9*0.9*0.9</f>
        <v>16929</v>
      </c>
      <c r="DZ9" s="43">
        <f>'BAR BB| Open rates'!DZ9*0.9*0.9</f>
        <v>18306</v>
      </c>
      <c r="EA9" s="43">
        <f>'BAR BB| Open rates'!EA9*0.9*0.9</f>
        <v>18306</v>
      </c>
      <c r="EB9" s="43">
        <f>'BAR BB| Open rates'!EB9*0.9*0.9</f>
        <v>18306</v>
      </c>
      <c r="EC9" s="43">
        <f>'BAR BB| Open rates'!EC9*0.9*0.9</f>
        <v>20088</v>
      </c>
      <c r="ED9" s="43">
        <f>'BAR BB| Open rates'!ED9*0.9*0.9</f>
        <v>20088</v>
      </c>
      <c r="EE9" s="43">
        <f>'BAR BB| Open rates'!EE9*0.9*0.9</f>
        <v>20088</v>
      </c>
      <c r="EF9" s="43">
        <f>'BAR BB| Open rates'!EF9*0.9*0.9</f>
        <v>20088</v>
      </c>
      <c r="EG9" s="43">
        <f>'BAR BB| Open rates'!EG9*0.9*0.9</f>
        <v>14499</v>
      </c>
      <c r="EH9" s="43">
        <f>'BAR BB| Open rates'!EH9*0.9*0.9</f>
        <v>13689</v>
      </c>
      <c r="EI9" s="43">
        <f>'BAR BB| Open rates'!EI9*0.9*0.9</f>
        <v>13689</v>
      </c>
      <c r="EJ9" s="43">
        <f>'BAR BB| Open rates'!EJ9*0.9*0.9</f>
        <v>13689</v>
      </c>
      <c r="EK9" s="43">
        <f>'BAR BB| Open rates'!EK9*0.9*0.9</f>
        <v>13689</v>
      </c>
      <c r="EL9" s="43">
        <f>'BAR BB| Open rates'!EL9*0.9*0.9</f>
        <v>14499</v>
      </c>
      <c r="EM9" s="43">
        <f>'BAR BB| Open rates'!EM9*0.9*0.9</f>
        <v>14499</v>
      </c>
      <c r="EN9" s="43">
        <f>'BAR BB| Open rates'!EN9*0.9*0.9</f>
        <v>13689</v>
      </c>
      <c r="EO9" s="43">
        <f>'BAR BB| Open rates'!EO9*0.9*0.9</f>
        <v>13689</v>
      </c>
      <c r="EP9" s="43">
        <f>'BAR BB| Open rates'!EP9*0.9*0.9</f>
        <v>13689</v>
      </c>
      <c r="EQ9" s="43">
        <f>'BAR BB| Open rates'!EQ9*0.9*0.9</f>
        <v>13689</v>
      </c>
      <c r="ER9" s="43">
        <f>'BAR BB| Open rates'!ER9*0.9*0.9</f>
        <v>13689</v>
      </c>
      <c r="ES9" s="43">
        <f>'BAR BB| Open rates'!ES9*0.9*0.9</f>
        <v>14499</v>
      </c>
      <c r="ET9" s="43">
        <f>'BAR BB| Open rates'!ET9*0.9*0.9</f>
        <v>14499</v>
      </c>
      <c r="EU9" s="43">
        <f>'BAR BB| Open rates'!EU9*0.9*0.9</f>
        <v>13689</v>
      </c>
      <c r="EV9" s="43">
        <f>'BAR BB| Open rates'!EV9*0.9*0.9</f>
        <v>13689</v>
      </c>
      <c r="EW9" s="43">
        <f>'BAR BB| Open rates'!EW9*0.9*0.9</f>
        <v>13689</v>
      </c>
      <c r="EX9" s="43">
        <f>'BAR BB| Open rates'!EX9*0.9*0.9</f>
        <v>13689</v>
      </c>
      <c r="EY9" s="43">
        <f>'BAR BB| Open rates'!EY9*0.9*0.9</f>
        <v>13689</v>
      </c>
      <c r="EZ9" s="43">
        <f>'BAR BB| Open rates'!EZ9*0.9*0.9</f>
        <v>14499</v>
      </c>
      <c r="FA9" s="43">
        <f>'BAR BB| Open rates'!FA9*0.9*0.9</f>
        <v>14499</v>
      </c>
      <c r="FB9" s="43">
        <f>'BAR BB| Open rates'!FB9*0.9*0.9</f>
        <v>13689</v>
      </c>
      <c r="FC9" s="43">
        <f>'BAR BB| Open rates'!FC9*0.9*0.9</f>
        <v>13689</v>
      </c>
      <c r="FD9" s="43">
        <f>'BAR BB| Open rates'!FD9*0.9*0.9</f>
        <v>13689</v>
      </c>
      <c r="FE9" s="43">
        <f>'BAR BB| Open rates'!FE9*0.9*0.9</f>
        <v>13689</v>
      </c>
      <c r="FF9" s="43">
        <f>'BAR BB| Open rates'!FF9*0.9*0.9</f>
        <v>13689</v>
      </c>
      <c r="FG9" s="43">
        <f>'BAR BB| Open rates'!FG9*0.9*0.9</f>
        <v>14499</v>
      </c>
      <c r="FH9" s="43">
        <f>'BAR BB| Open rates'!FH9*0.9*0.9</f>
        <v>14499</v>
      </c>
      <c r="FI9" s="43">
        <f>'BAR BB| Open rates'!FI9*0.9*0.9</f>
        <v>13689</v>
      </c>
      <c r="FJ9" s="43">
        <f>'BAR BB| Open rates'!FJ9*0.9*0.9</f>
        <v>13689</v>
      </c>
      <c r="FK9" s="43">
        <f>'BAR BB| Open rates'!FK9*0.9*0.9</f>
        <v>13689</v>
      </c>
      <c r="FL9" s="43">
        <f>'BAR BB| Open rates'!FL9*0.9*0.9</f>
        <v>13689</v>
      </c>
      <c r="FM9" s="43">
        <f>'BAR BB| Open rates'!FM9*0.9*0.9</f>
        <v>13689</v>
      </c>
      <c r="FN9" s="43">
        <f>'BAR BB| Open rates'!FN9*0.9*0.9</f>
        <v>14499</v>
      </c>
      <c r="FO9" s="43">
        <f>'BAR BB| Open rates'!FO9*0.9*0.9</f>
        <v>14499</v>
      </c>
      <c r="FP9" s="43">
        <f>'BAR BB| Open rates'!FP9*0.9*0.9</f>
        <v>13689</v>
      </c>
      <c r="FQ9" s="43">
        <f>'BAR BB| Open rates'!FQ9*0.9*0.9</f>
        <v>13689</v>
      </c>
      <c r="FR9" s="43">
        <f>'BAR BB| Open rates'!FR9*0.9*0.9</f>
        <v>13689</v>
      </c>
      <c r="FS9" s="43">
        <f>'BAR BB| Open rates'!FS9*0.9*0.9</f>
        <v>13689</v>
      </c>
      <c r="FT9" s="43">
        <f>'BAR BB| Open rates'!FT9*0.9*0.9</f>
        <v>13689</v>
      </c>
      <c r="FU9" s="43">
        <f>'BAR BB| Open rates'!FU9*0.9*0.9</f>
        <v>14499</v>
      </c>
      <c r="FV9" s="43">
        <f>'BAR BB| Open rates'!FV9*0.9*0.9</f>
        <v>14499</v>
      </c>
      <c r="FW9" s="43">
        <f>'BAR BB| Open rates'!FW9*0.9*0.9</f>
        <v>17496</v>
      </c>
      <c r="FX9" s="43">
        <f>'BAR BB| Open rates'!FX9*0.9*0.9</f>
        <v>17496</v>
      </c>
      <c r="FY9" s="43">
        <f>'BAR BB| Open rates'!FY9*0.9*0.9</f>
        <v>17496</v>
      </c>
      <c r="FZ9" s="43">
        <f>'BAR BB| Open rates'!FZ9*0.9*0.9</f>
        <v>17496</v>
      </c>
      <c r="GA9" s="43">
        <f>'BAR BB| Open rates'!GA9*0.9*0.9</f>
        <v>17496</v>
      </c>
      <c r="GB9" s="43">
        <f>'BAR BB| Open rates'!GB9*0.9*0.9</f>
        <v>19278</v>
      </c>
      <c r="GC9" s="43">
        <f>'BAR BB| Open rates'!GC9*0.9*0.9</f>
        <v>19278</v>
      </c>
      <c r="GD9" s="43">
        <f>'BAR BB| Open rates'!GD9*0.9*0.9</f>
        <v>19278</v>
      </c>
      <c r="GE9" s="43">
        <f>'BAR BB| Open rates'!GE9*0.9*0.9</f>
        <v>19278</v>
      </c>
    </row>
    <row r="10" spans="1:187" s="36" customFormat="1" ht="12" customHeight="1" x14ac:dyDescent="0.2">
      <c r="A10" s="236" t="s">
        <v>176</v>
      </c>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row>
    <row r="11" spans="1:187" s="36" customFormat="1" ht="12" customHeight="1" x14ac:dyDescent="0.2">
      <c r="A11" s="237">
        <v>1</v>
      </c>
      <c r="B11" s="43">
        <f>'BAR BB| Open rates'!B11*0.9*0.9</f>
        <v>23004</v>
      </c>
      <c r="C11" s="43">
        <f>'BAR BB| Open rates'!C11*0.9*0.9</f>
        <v>23004</v>
      </c>
      <c r="D11" s="43">
        <f>'BAR BB| Open rates'!D11*0.9*0.9</f>
        <v>20817</v>
      </c>
      <c r="E11" s="43">
        <f>'BAR BB| Open rates'!E11*0.9*0.9</f>
        <v>20817</v>
      </c>
      <c r="F11" s="43">
        <f>'BAR BB| Open rates'!F11*0.9*0.9</f>
        <v>19035</v>
      </c>
      <c r="G11" s="43">
        <f>'BAR BB| Open rates'!G11*0.9*0.9</f>
        <v>20817</v>
      </c>
      <c r="H11" s="43">
        <f>'BAR BB| Open rates'!H11*0.9*0.9</f>
        <v>20817</v>
      </c>
      <c r="I11" s="43">
        <f>'BAR BB| Open rates'!I11*0.9*0.9</f>
        <v>22437</v>
      </c>
      <c r="J11" s="43">
        <f>'BAR BB| Open rates'!J11*0.9*0.9</f>
        <v>22437</v>
      </c>
      <c r="K11" s="43">
        <f>'BAR BB| Open rates'!K11*0.9*0.9</f>
        <v>20817</v>
      </c>
      <c r="L11" s="43">
        <f>'BAR BB| Open rates'!L11*0.9*0.9</f>
        <v>20817</v>
      </c>
      <c r="M11" s="43">
        <f>'BAR BB| Open rates'!M11*0.9*0.9</f>
        <v>20817</v>
      </c>
      <c r="N11" s="43">
        <f>'BAR BB| Open rates'!N11*0.9*0.9</f>
        <v>20817</v>
      </c>
      <c r="O11" s="43">
        <f>'BAR BB| Open rates'!O11*0.9*0.9</f>
        <v>20817</v>
      </c>
      <c r="P11" s="43">
        <f>'BAR BB| Open rates'!P11*0.9*0.9</f>
        <v>22437</v>
      </c>
      <c r="Q11" s="43">
        <f>'BAR BB| Open rates'!Q11*0.9*0.9</f>
        <v>22437</v>
      </c>
      <c r="R11" s="43">
        <f>'BAR BB| Open rates'!R11*0.9*0.9</f>
        <v>22437</v>
      </c>
      <c r="S11" s="43">
        <f>'BAR BB| Open rates'!S11*0.9*0.9</f>
        <v>22437</v>
      </c>
      <c r="T11" s="43">
        <f>'BAR BB| Open rates'!T11*0.9*0.9</f>
        <v>22437</v>
      </c>
      <c r="U11" s="43">
        <f>'BAR BB| Open rates'!U11*0.9*0.9</f>
        <v>22437</v>
      </c>
      <c r="V11" s="43">
        <f>'BAR BB| Open rates'!V11*0.9*0.9</f>
        <v>22437</v>
      </c>
      <c r="W11" s="43">
        <f>'BAR BB| Open rates'!W11*0.9*0.9</f>
        <v>24057</v>
      </c>
      <c r="X11" s="43">
        <f>'BAR BB| Open rates'!X11*0.9*0.9</f>
        <v>24057</v>
      </c>
      <c r="Y11" s="43">
        <f>'BAR BB| Open rates'!Y11*0.9*0.9</f>
        <v>22437</v>
      </c>
      <c r="Z11" s="43">
        <f>'BAR BB| Open rates'!Z11*0.9*0.9</f>
        <v>22437</v>
      </c>
      <c r="AA11" s="43">
        <f>'BAR BB| Open rates'!AA11*0.9*0.9</f>
        <v>22437</v>
      </c>
      <c r="AB11" s="43">
        <f>'BAR BB| Open rates'!AB11*0.9*0.9</f>
        <v>22437</v>
      </c>
      <c r="AC11" s="43">
        <f>'BAR BB| Open rates'!AC11*0.9*0.9</f>
        <v>22437</v>
      </c>
      <c r="AD11" s="43">
        <f>'BAR BB| Open rates'!AD11*0.9*0.9</f>
        <v>24057</v>
      </c>
      <c r="AE11" s="43">
        <f>'BAR BB| Open rates'!AE11*0.9*0.9</f>
        <v>24057</v>
      </c>
      <c r="AF11" s="43">
        <f>'BAR BB| Open rates'!AF11*0.9*0.9</f>
        <v>22437</v>
      </c>
      <c r="AG11" s="43">
        <f>'BAR BB| Open rates'!AG11*0.9*0.9</f>
        <v>22437</v>
      </c>
      <c r="AH11" s="43">
        <f>'BAR BB| Open rates'!AH11*0.9*0.9</f>
        <v>22437</v>
      </c>
      <c r="AI11" s="43">
        <f>'BAR BB| Open rates'!AI11*0.9*0.9</f>
        <v>22437</v>
      </c>
      <c r="AJ11" s="43">
        <f>'BAR BB| Open rates'!AJ11*0.9*0.9</f>
        <v>22437</v>
      </c>
      <c r="AK11" s="43">
        <f>'BAR BB| Open rates'!AK11*0.9*0.9</f>
        <v>24057</v>
      </c>
      <c r="AL11" s="43">
        <f>'BAR BB| Open rates'!AL11*0.9*0.9</f>
        <v>24057</v>
      </c>
      <c r="AM11" s="43">
        <f>'BAR BB| Open rates'!AM11*0.9*0.9</f>
        <v>22437</v>
      </c>
      <c r="AN11" s="43">
        <f>'BAR BB| Open rates'!AN11*0.9*0.9</f>
        <v>22437</v>
      </c>
      <c r="AO11" s="43">
        <f>'BAR BB| Open rates'!AO11*0.9*0.9</f>
        <v>22437</v>
      </c>
      <c r="AP11" s="43">
        <f>'BAR BB| Open rates'!AP11*0.9*0.9</f>
        <v>22437</v>
      </c>
      <c r="AQ11" s="43">
        <f>'BAR BB| Open rates'!AQ11*0.9*0.9</f>
        <v>22437</v>
      </c>
      <c r="AR11" s="43">
        <f>'BAR BB| Open rates'!AR11*0.9*0.9</f>
        <v>24057</v>
      </c>
      <c r="AS11" s="43">
        <f>'BAR BB| Open rates'!AS11*0.9*0.9</f>
        <v>24057</v>
      </c>
      <c r="AT11" s="43">
        <f>'BAR BB| Open rates'!AT11*0.9*0.9</f>
        <v>22437</v>
      </c>
      <c r="AU11" s="43">
        <f>'BAR BB| Open rates'!AU11*0.9*0.9</f>
        <v>22437</v>
      </c>
      <c r="AV11" s="43">
        <f>'BAR BB| Open rates'!AV11*0.9*0.9</f>
        <v>22437</v>
      </c>
      <c r="AW11" s="43">
        <f>'BAR BB| Open rates'!AW11*0.9*0.9</f>
        <v>22437</v>
      </c>
      <c r="AX11" s="43">
        <f>'BAR BB| Open rates'!AX11*0.9*0.9</f>
        <v>22437</v>
      </c>
      <c r="AY11" s="43">
        <f>'BAR BB| Open rates'!AY11*0.9*0.9</f>
        <v>24057</v>
      </c>
      <c r="AZ11" s="43">
        <f>'BAR BB| Open rates'!AZ11*0.9*0.9</f>
        <v>24057</v>
      </c>
      <c r="BA11" s="43">
        <f>'BAR BB| Open rates'!BA11*0.9*0.9</f>
        <v>22437</v>
      </c>
      <c r="BB11" s="43">
        <f>'BAR BB| Open rates'!BB11*0.9*0.9</f>
        <v>22437</v>
      </c>
      <c r="BC11" s="43">
        <f>'BAR BB| Open rates'!BC11*0.9*0.9</f>
        <v>22437</v>
      </c>
      <c r="BD11" s="43">
        <f>'BAR BB| Open rates'!BD11*0.9*0.9</f>
        <v>22437</v>
      </c>
      <c r="BE11" s="43">
        <f>'BAR BB| Open rates'!BE11*0.9*0.9</f>
        <v>22437</v>
      </c>
      <c r="BF11" s="43">
        <f>'BAR BB| Open rates'!BF11*0.9*0.9</f>
        <v>24057</v>
      </c>
      <c r="BG11" s="43">
        <f>'BAR BB| Open rates'!BG11*0.9*0.9</f>
        <v>24057</v>
      </c>
      <c r="BH11" s="43">
        <f>'BAR BB| Open rates'!BH11*0.9*0.9</f>
        <v>19845</v>
      </c>
      <c r="BI11" s="43">
        <f>'BAR BB| Open rates'!BI11*0.9*0.9</f>
        <v>19845</v>
      </c>
      <c r="BJ11" s="43">
        <f>'BAR BB| Open rates'!BJ11*0.9*0.9</f>
        <v>19845</v>
      </c>
      <c r="BK11" s="43">
        <f>'BAR BB| Open rates'!BK11*0.9*0.9</f>
        <v>19845</v>
      </c>
      <c r="BL11" s="43">
        <f>'BAR BB| Open rates'!BL11*0.9*0.9</f>
        <v>19845</v>
      </c>
      <c r="BM11" s="43">
        <f>'BAR BB| Open rates'!BM11*0.9*0.9</f>
        <v>20817</v>
      </c>
      <c r="BN11" s="43">
        <f>'BAR BB| Open rates'!BN11*0.9*0.9</f>
        <v>20817</v>
      </c>
      <c r="BO11" s="43">
        <f>'BAR BB| Open rates'!BO11*0.9*0.9</f>
        <v>19035</v>
      </c>
      <c r="BP11" s="43">
        <f>'BAR BB| Open rates'!BP11*0.9*0.9</f>
        <v>19035</v>
      </c>
      <c r="BQ11" s="43">
        <f>'BAR BB| Open rates'!BQ11*0.9*0.9</f>
        <v>20817</v>
      </c>
      <c r="BR11" s="43">
        <f>'BAR BB| Open rates'!BR11*0.9*0.9</f>
        <v>20817</v>
      </c>
      <c r="BS11" s="43">
        <f>'BAR BB| Open rates'!BS11*0.9*0.9</f>
        <v>20817</v>
      </c>
      <c r="BT11" s="43">
        <f>'BAR BB| Open rates'!BT11*0.9*0.9</f>
        <v>20817</v>
      </c>
      <c r="BU11" s="43">
        <f>'BAR BB| Open rates'!BU11*0.9*0.9</f>
        <v>20817</v>
      </c>
      <c r="BV11" s="43">
        <f>'BAR BB| Open rates'!BV11*0.9*0.9</f>
        <v>19035</v>
      </c>
      <c r="BW11" s="43">
        <f>'BAR BB| Open rates'!BW11*0.9*0.9</f>
        <v>19035</v>
      </c>
      <c r="BX11" s="43">
        <f>'BAR BB| Open rates'!BX11*0.9*0.9</f>
        <v>19035</v>
      </c>
      <c r="BY11" s="43">
        <f>'BAR BB| Open rates'!BY11*0.9*0.9</f>
        <v>19035</v>
      </c>
      <c r="BZ11" s="43">
        <f>'BAR BB| Open rates'!BZ11*0.9*0.9</f>
        <v>19035</v>
      </c>
      <c r="CA11" s="43">
        <f>'BAR BB| Open rates'!CA11*0.9*0.9</f>
        <v>20817</v>
      </c>
      <c r="CB11" s="43">
        <f>'BAR BB| Open rates'!CB11*0.9*0.9</f>
        <v>20817</v>
      </c>
      <c r="CC11" s="43">
        <f>'BAR BB| Open rates'!CC11*0.9*0.9</f>
        <v>19035</v>
      </c>
      <c r="CD11" s="43">
        <f>'BAR BB| Open rates'!CD11*0.9*0.9</f>
        <v>19035</v>
      </c>
      <c r="CE11" s="43">
        <f>'BAR BB| Open rates'!CE11*0.9*0.9</f>
        <v>19035</v>
      </c>
      <c r="CF11" s="43">
        <f>'BAR BB| Open rates'!CF11*0.9*0.9</f>
        <v>19035</v>
      </c>
      <c r="CG11" s="43">
        <f>'BAR BB| Open rates'!CG11*0.9*0.9</f>
        <v>19035</v>
      </c>
      <c r="CH11" s="43">
        <f>'BAR BB| Open rates'!CH11*0.9*0.9</f>
        <v>20817</v>
      </c>
      <c r="CI11" s="43">
        <f>'BAR BB| Open rates'!CI11*0.9*0.9</f>
        <v>20817</v>
      </c>
      <c r="CJ11" s="43">
        <f>'BAR BB| Open rates'!CJ11*0.9*0.9</f>
        <v>19035</v>
      </c>
      <c r="CK11" s="43">
        <f>'BAR BB| Open rates'!CK11*0.9*0.9</f>
        <v>19035</v>
      </c>
      <c r="CL11" s="43">
        <f>'BAR BB| Open rates'!CL11*0.9*0.9</f>
        <v>19035</v>
      </c>
      <c r="CM11" s="43">
        <f>'BAR BB| Open rates'!CM11*0.9*0.9</f>
        <v>19035</v>
      </c>
      <c r="CN11" s="43">
        <f>'BAR BB| Open rates'!CN11*0.9*0.9</f>
        <v>19035</v>
      </c>
      <c r="CO11" s="43">
        <f>'BAR BB| Open rates'!CO11*0.9*0.9</f>
        <v>20817</v>
      </c>
      <c r="CP11" s="43">
        <f>'BAR BB| Open rates'!CP11*0.9*0.9</f>
        <v>20817</v>
      </c>
      <c r="CQ11" s="43">
        <f>'BAR BB| Open rates'!CQ11*0.9*0.9</f>
        <v>19035</v>
      </c>
      <c r="CR11" s="43">
        <f>'BAR BB| Open rates'!CR11*0.9*0.9</f>
        <v>19035</v>
      </c>
      <c r="CS11" s="43">
        <f>'BAR BB| Open rates'!CS11*0.9*0.9</f>
        <v>19035</v>
      </c>
      <c r="CT11" s="43">
        <f>'BAR BB| Open rates'!CT11*0.9*0.9</f>
        <v>19035</v>
      </c>
      <c r="CU11" s="43">
        <f>'BAR BB| Open rates'!CU11*0.9*0.9</f>
        <v>17658</v>
      </c>
      <c r="CV11" s="43">
        <f>'BAR BB| Open rates'!CV11*0.9*0.9</f>
        <v>17658</v>
      </c>
      <c r="CW11" s="43">
        <f>'BAR BB| Open rates'!CW11*0.9*0.9</f>
        <v>17658</v>
      </c>
      <c r="CX11" s="43">
        <f>'BAR BB| Open rates'!CX11*0.9*0.9</f>
        <v>16038</v>
      </c>
      <c r="CY11" s="43">
        <f>'BAR BB| Open rates'!CY11*0.9*0.9</f>
        <v>16038</v>
      </c>
      <c r="CZ11" s="43">
        <f>'BAR BB| Open rates'!CZ11*0.9*0.9</f>
        <v>16038</v>
      </c>
      <c r="DA11" s="43">
        <f>'BAR BB| Open rates'!DA11*0.9*0.9</f>
        <v>16038</v>
      </c>
      <c r="DB11" s="43">
        <f>'BAR BB| Open rates'!DB11*0.9*0.9</f>
        <v>16038</v>
      </c>
      <c r="DC11" s="43">
        <f>'BAR BB| Open rates'!DC11*0.9*0.9</f>
        <v>17658</v>
      </c>
      <c r="DD11" s="43">
        <f>'BAR BB| Open rates'!DD11*0.9*0.9</f>
        <v>17658</v>
      </c>
      <c r="DE11" s="43">
        <f>'BAR BB| Open rates'!DE11*0.9*0.9</f>
        <v>16038</v>
      </c>
      <c r="DF11" s="43">
        <f>'BAR BB| Open rates'!DF11*0.9*0.9</f>
        <v>16038</v>
      </c>
      <c r="DG11" s="43">
        <f>'BAR BB| Open rates'!DG11*0.9*0.9</f>
        <v>16038</v>
      </c>
      <c r="DH11" s="43">
        <f>'BAR BB| Open rates'!DH11*0.9*0.9</f>
        <v>16038</v>
      </c>
      <c r="DI11" s="43">
        <f>'BAR BB| Open rates'!DI11*0.9*0.9</f>
        <v>16038</v>
      </c>
      <c r="DJ11" s="43">
        <f>'BAR BB| Open rates'!DJ11*0.9*0.9</f>
        <v>17658</v>
      </c>
      <c r="DK11" s="43">
        <f>'BAR BB| Open rates'!DK11*0.9*0.9</f>
        <v>17658</v>
      </c>
      <c r="DL11" s="43">
        <f>'BAR BB| Open rates'!DL11*0.9*0.9</f>
        <v>16038</v>
      </c>
      <c r="DM11" s="43">
        <f>'BAR BB| Open rates'!DM11*0.9*0.9</f>
        <v>16038</v>
      </c>
      <c r="DN11" s="43">
        <f>'BAR BB| Open rates'!DN11*0.9*0.9</f>
        <v>16038</v>
      </c>
      <c r="DO11" s="43">
        <f>'BAR BB| Open rates'!DO11*0.9*0.9</f>
        <v>16038</v>
      </c>
      <c r="DP11" s="43">
        <f>'BAR BB| Open rates'!DP11*0.9*0.9</f>
        <v>16038</v>
      </c>
      <c r="DQ11" s="43">
        <f>'BAR BB| Open rates'!DQ11*0.9*0.9</f>
        <v>17658</v>
      </c>
      <c r="DR11" s="43">
        <f>'BAR BB| Open rates'!DR11*0.9*0.9</f>
        <v>17658</v>
      </c>
      <c r="DS11" s="43">
        <f>'BAR BB| Open rates'!DS11*0.9*0.9</f>
        <v>16038</v>
      </c>
      <c r="DT11" s="43">
        <f>'BAR BB| Open rates'!DT11*0.9*0.9</f>
        <v>16038</v>
      </c>
      <c r="DU11" s="43">
        <f>'BAR BB| Open rates'!DU11*0.9*0.9</f>
        <v>16038</v>
      </c>
      <c r="DV11" s="43">
        <f>'BAR BB| Open rates'!DV11*0.9*0.9</f>
        <v>16038</v>
      </c>
      <c r="DW11" s="43">
        <f>'BAR BB| Open rates'!DW11*0.9*0.9</f>
        <v>16038</v>
      </c>
      <c r="DX11" s="43">
        <f>'BAR BB| Open rates'!DX11*0.9*0.9</f>
        <v>17658</v>
      </c>
      <c r="DY11" s="43">
        <f>'BAR BB| Open rates'!DY11*0.9*0.9</f>
        <v>17658</v>
      </c>
      <c r="DZ11" s="43">
        <f>'BAR BB| Open rates'!DZ11*0.9*0.9</f>
        <v>19035</v>
      </c>
      <c r="EA11" s="43">
        <f>'BAR BB| Open rates'!EA11*0.9*0.9</f>
        <v>19035</v>
      </c>
      <c r="EB11" s="43">
        <f>'BAR BB| Open rates'!EB11*0.9*0.9</f>
        <v>19035</v>
      </c>
      <c r="EC11" s="43">
        <f>'BAR BB| Open rates'!EC11*0.9*0.9</f>
        <v>20817</v>
      </c>
      <c r="ED11" s="43">
        <f>'BAR BB| Open rates'!ED11*0.9*0.9</f>
        <v>20817</v>
      </c>
      <c r="EE11" s="43">
        <f>'BAR BB| Open rates'!EE11*0.9*0.9</f>
        <v>20817</v>
      </c>
      <c r="EF11" s="43">
        <f>'BAR BB| Open rates'!EF11*0.9*0.9</f>
        <v>20817</v>
      </c>
      <c r="EG11" s="43">
        <f>'BAR BB| Open rates'!EG11*0.9*0.9</f>
        <v>15228</v>
      </c>
      <c r="EH11" s="43">
        <f>'BAR BB| Open rates'!EH11*0.9*0.9</f>
        <v>14418</v>
      </c>
      <c r="EI11" s="43">
        <f>'BAR BB| Open rates'!EI11*0.9*0.9</f>
        <v>14418</v>
      </c>
      <c r="EJ11" s="43">
        <f>'BAR BB| Open rates'!EJ11*0.9*0.9</f>
        <v>14418</v>
      </c>
      <c r="EK11" s="43">
        <f>'BAR BB| Open rates'!EK11*0.9*0.9</f>
        <v>14418</v>
      </c>
      <c r="EL11" s="43">
        <f>'BAR BB| Open rates'!EL11*0.9*0.9</f>
        <v>15228</v>
      </c>
      <c r="EM11" s="43">
        <f>'BAR BB| Open rates'!EM11*0.9*0.9</f>
        <v>15228</v>
      </c>
      <c r="EN11" s="43">
        <f>'BAR BB| Open rates'!EN11*0.9*0.9</f>
        <v>14418</v>
      </c>
      <c r="EO11" s="43">
        <f>'BAR BB| Open rates'!EO11*0.9*0.9</f>
        <v>14418</v>
      </c>
      <c r="EP11" s="43">
        <f>'BAR BB| Open rates'!EP11*0.9*0.9</f>
        <v>14418</v>
      </c>
      <c r="EQ11" s="43">
        <f>'BAR BB| Open rates'!EQ11*0.9*0.9</f>
        <v>14418</v>
      </c>
      <c r="ER11" s="43">
        <f>'BAR BB| Open rates'!ER11*0.9*0.9</f>
        <v>14418</v>
      </c>
      <c r="ES11" s="43">
        <f>'BAR BB| Open rates'!ES11*0.9*0.9</f>
        <v>15228</v>
      </c>
      <c r="ET11" s="43">
        <f>'BAR BB| Open rates'!ET11*0.9*0.9</f>
        <v>15228</v>
      </c>
      <c r="EU11" s="43">
        <f>'BAR BB| Open rates'!EU11*0.9*0.9</f>
        <v>14418</v>
      </c>
      <c r="EV11" s="43">
        <f>'BAR BB| Open rates'!EV11*0.9*0.9</f>
        <v>14418</v>
      </c>
      <c r="EW11" s="43">
        <f>'BAR BB| Open rates'!EW11*0.9*0.9</f>
        <v>14418</v>
      </c>
      <c r="EX11" s="43">
        <f>'BAR BB| Open rates'!EX11*0.9*0.9</f>
        <v>14418</v>
      </c>
      <c r="EY11" s="43">
        <f>'BAR BB| Open rates'!EY11*0.9*0.9</f>
        <v>14418</v>
      </c>
      <c r="EZ11" s="43">
        <f>'BAR BB| Open rates'!EZ11*0.9*0.9</f>
        <v>15228</v>
      </c>
      <c r="FA11" s="43">
        <f>'BAR BB| Open rates'!FA11*0.9*0.9</f>
        <v>15228</v>
      </c>
      <c r="FB11" s="43">
        <f>'BAR BB| Open rates'!FB11*0.9*0.9</f>
        <v>14418</v>
      </c>
      <c r="FC11" s="43">
        <f>'BAR BB| Open rates'!FC11*0.9*0.9</f>
        <v>14418</v>
      </c>
      <c r="FD11" s="43">
        <f>'BAR BB| Open rates'!FD11*0.9*0.9</f>
        <v>14418</v>
      </c>
      <c r="FE11" s="43">
        <f>'BAR BB| Open rates'!FE11*0.9*0.9</f>
        <v>14418</v>
      </c>
      <c r="FF11" s="43">
        <f>'BAR BB| Open rates'!FF11*0.9*0.9</f>
        <v>14418</v>
      </c>
      <c r="FG11" s="43">
        <f>'BAR BB| Open rates'!FG11*0.9*0.9</f>
        <v>15228</v>
      </c>
      <c r="FH11" s="43">
        <f>'BAR BB| Open rates'!FH11*0.9*0.9</f>
        <v>15228</v>
      </c>
      <c r="FI11" s="43">
        <f>'BAR BB| Open rates'!FI11*0.9*0.9</f>
        <v>14418</v>
      </c>
      <c r="FJ11" s="43">
        <f>'BAR BB| Open rates'!FJ11*0.9*0.9</f>
        <v>14418</v>
      </c>
      <c r="FK11" s="43">
        <f>'BAR BB| Open rates'!FK11*0.9*0.9</f>
        <v>14418</v>
      </c>
      <c r="FL11" s="43">
        <f>'BAR BB| Open rates'!FL11*0.9*0.9</f>
        <v>14418</v>
      </c>
      <c r="FM11" s="43">
        <f>'BAR BB| Open rates'!FM11*0.9*0.9</f>
        <v>14418</v>
      </c>
      <c r="FN11" s="43">
        <f>'BAR BB| Open rates'!FN11*0.9*0.9</f>
        <v>15228</v>
      </c>
      <c r="FO11" s="43">
        <f>'BAR BB| Open rates'!FO11*0.9*0.9</f>
        <v>15228</v>
      </c>
      <c r="FP11" s="43">
        <f>'BAR BB| Open rates'!FP11*0.9*0.9</f>
        <v>14418</v>
      </c>
      <c r="FQ11" s="43">
        <f>'BAR BB| Open rates'!FQ11*0.9*0.9</f>
        <v>14418</v>
      </c>
      <c r="FR11" s="43">
        <f>'BAR BB| Open rates'!FR11*0.9*0.9</f>
        <v>14418</v>
      </c>
      <c r="FS11" s="43">
        <f>'BAR BB| Open rates'!FS11*0.9*0.9</f>
        <v>14418</v>
      </c>
      <c r="FT11" s="43">
        <f>'BAR BB| Open rates'!FT11*0.9*0.9</f>
        <v>14418</v>
      </c>
      <c r="FU11" s="43">
        <f>'BAR BB| Open rates'!FU11*0.9*0.9</f>
        <v>15228</v>
      </c>
      <c r="FV11" s="43">
        <f>'BAR BB| Open rates'!FV11*0.9*0.9</f>
        <v>15228</v>
      </c>
      <c r="FW11" s="43">
        <f>'BAR BB| Open rates'!FW11*0.9*0.9</f>
        <v>18225</v>
      </c>
      <c r="FX11" s="43">
        <f>'BAR BB| Open rates'!FX11*0.9*0.9</f>
        <v>18225</v>
      </c>
      <c r="FY11" s="43">
        <f>'BAR BB| Open rates'!FY11*0.9*0.9</f>
        <v>18225</v>
      </c>
      <c r="FZ11" s="43">
        <f>'BAR BB| Open rates'!FZ11*0.9*0.9</f>
        <v>18225</v>
      </c>
      <c r="GA11" s="43">
        <f>'BAR BB| Open rates'!GA11*0.9*0.9</f>
        <v>18225</v>
      </c>
      <c r="GB11" s="43">
        <f>'BAR BB| Open rates'!GB11*0.9*0.9</f>
        <v>20007</v>
      </c>
      <c r="GC11" s="43">
        <f>'BAR BB| Open rates'!GC11*0.9*0.9</f>
        <v>20007</v>
      </c>
      <c r="GD11" s="43">
        <f>'BAR BB| Open rates'!GD11*0.9*0.9</f>
        <v>20007</v>
      </c>
      <c r="GE11" s="43">
        <f>'BAR BB| Open rates'!GE11*0.9*0.9</f>
        <v>20007</v>
      </c>
    </row>
    <row r="12" spans="1:187" s="36" customFormat="1" ht="12" customHeight="1" x14ac:dyDescent="0.2">
      <c r="A12" s="237">
        <v>2</v>
      </c>
      <c r="B12" s="43">
        <f>'BAR BB| Open rates'!B12*0.9*0.9</f>
        <v>25434</v>
      </c>
      <c r="C12" s="43">
        <f>'BAR BB| Open rates'!C12*0.9*0.9</f>
        <v>25434</v>
      </c>
      <c r="D12" s="43">
        <f>'BAR BB| Open rates'!D12*0.9*0.9</f>
        <v>23247</v>
      </c>
      <c r="E12" s="43">
        <f>'BAR BB| Open rates'!E12*0.9*0.9</f>
        <v>23247</v>
      </c>
      <c r="F12" s="43">
        <f>'BAR BB| Open rates'!F12*0.9*0.9</f>
        <v>21465</v>
      </c>
      <c r="G12" s="43">
        <f>'BAR BB| Open rates'!G12*0.9*0.9</f>
        <v>23247</v>
      </c>
      <c r="H12" s="43">
        <f>'BAR BB| Open rates'!H12*0.9*0.9</f>
        <v>23247</v>
      </c>
      <c r="I12" s="43">
        <f>'BAR BB| Open rates'!I12*0.9*0.9</f>
        <v>24867</v>
      </c>
      <c r="J12" s="43">
        <f>'BAR BB| Open rates'!J12*0.9*0.9</f>
        <v>24867</v>
      </c>
      <c r="K12" s="43">
        <f>'BAR BB| Open rates'!K12*0.9*0.9</f>
        <v>23247</v>
      </c>
      <c r="L12" s="43">
        <f>'BAR BB| Open rates'!L12*0.9*0.9</f>
        <v>23247</v>
      </c>
      <c r="M12" s="43">
        <f>'BAR BB| Open rates'!M12*0.9*0.9</f>
        <v>23247</v>
      </c>
      <c r="N12" s="43">
        <f>'BAR BB| Open rates'!N12*0.9*0.9</f>
        <v>23247</v>
      </c>
      <c r="O12" s="43">
        <f>'BAR BB| Open rates'!O12*0.9*0.9</f>
        <v>23247</v>
      </c>
      <c r="P12" s="43">
        <f>'BAR BB| Open rates'!P12*0.9*0.9</f>
        <v>24867</v>
      </c>
      <c r="Q12" s="43">
        <f>'BAR BB| Open rates'!Q12*0.9*0.9</f>
        <v>24867</v>
      </c>
      <c r="R12" s="43">
        <f>'BAR BB| Open rates'!R12*0.9*0.9</f>
        <v>24867</v>
      </c>
      <c r="S12" s="43">
        <f>'BAR BB| Open rates'!S12*0.9*0.9</f>
        <v>24867</v>
      </c>
      <c r="T12" s="43">
        <f>'BAR BB| Open rates'!T12*0.9*0.9</f>
        <v>24867</v>
      </c>
      <c r="U12" s="43">
        <f>'BAR BB| Open rates'!U12*0.9*0.9</f>
        <v>24867</v>
      </c>
      <c r="V12" s="43">
        <f>'BAR BB| Open rates'!V12*0.9*0.9</f>
        <v>24867</v>
      </c>
      <c r="W12" s="43">
        <f>'BAR BB| Open rates'!W12*0.9*0.9</f>
        <v>26487</v>
      </c>
      <c r="X12" s="43">
        <f>'BAR BB| Open rates'!X12*0.9*0.9</f>
        <v>26487</v>
      </c>
      <c r="Y12" s="43">
        <f>'BAR BB| Open rates'!Y12*0.9*0.9</f>
        <v>24867</v>
      </c>
      <c r="Z12" s="43">
        <f>'BAR BB| Open rates'!Z12*0.9*0.9</f>
        <v>24867</v>
      </c>
      <c r="AA12" s="43">
        <f>'BAR BB| Open rates'!AA12*0.9*0.9</f>
        <v>24867</v>
      </c>
      <c r="AB12" s="43">
        <f>'BAR BB| Open rates'!AB12*0.9*0.9</f>
        <v>24867</v>
      </c>
      <c r="AC12" s="43">
        <f>'BAR BB| Open rates'!AC12*0.9*0.9</f>
        <v>24867</v>
      </c>
      <c r="AD12" s="43">
        <f>'BAR BB| Open rates'!AD12*0.9*0.9</f>
        <v>26487</v>
      </c>
      <c r="AE12" s="43">
        <f>'BAR BB| Open rates'!AE12*0.9*0.9</f>
        <v>26487</v>
      </c>
      <c r="AF12" s="43">
        <f>'BAR BB| Open rates'!AF12*0.9*0.9</f>
        <v>24867</v>
      </c>
      <c r="AG12" s="43">
        <f>'BAR BB| Open rates'!AG12*0.9*0.9</f>
        <v>24867</v>
      </c>
      <c r="AH12" s="43">
        <f>'BAR BB| Open rates'!AH12*0.9*0.9</f>
        <v>24867</v>
      </c>
      <c r="AI12" s="43">
        <f>'BAR BB| Open rates'!AI12*0.9*0.9</f>
        <v>24867</v>
      </c>
      <c r="AJ12" s="43">
        <f>'BAR BB| Open rates'!AJ12*0.9*0.9</f>
        <v>24867</v>
      </c>
      <c r="AK12" s="43">
        <f>'BAR BB| Open rates'!AK12*0.9*0.9</f>
        <v>26487</v>
      </c>
      <c r="AL12" s="43">
        <f>'BAR BB| Open rates'!AL12*0.9*0.9</f>
        <v>26487</v>
      </c>
      <c r="AM12" s="43">
        <f>'BAR BB| Open rates'!AM12*0.9*0.9</f>
        <v>24867</v>
      </c>
      <c r="AN12" s="43">
        <f>'BAR BB| Open rates'!AN12*0.9*0.9</f>
        <v>24867</v>
      </c>
      <c r="AO12" s="43">
        <f>'BAR BB| Open rates'!AO12*0.9*0.9</f>
        <v>24867</v>
      </c>
      <c r="AP12" s="43">
        <f>'BAR BB| Open rates'!AP12*0.9*0.9</f>
        <v>24867</v>
      </c>
      <c r="AQ12" s="43">
        <f>'BAR BB| Open rates'!AQ12*0.9*0.9</f>
        <v>24867</v>
      </c>
      <c r="AR12" s="43">
        <f>'BAR BB| Open rates'!AR12*0.9*0.9</f>
        <v>26487</v>
      </c>
      <c r="AS12" s="43">
        <f>'BAR BB| Open rates'!AS12*0.9*0.9</f>
        <v>26487</v>
      </c>
      <c r="AT12" s="43">
        <f>'BAR BB| Open rates'!AT12*0.9*0.9</f>
        <v>24867</v>
      </c>
      <c r="AU12" s="43">
        <f>'BAR BB| Open rates'!AU12*0.9*0.9</f>
        <v>24867</v>
      </c>
      <c r="AV12" s="43">
        <f>'BAR BB| Open rates'!AV12*0.9*0.9</f>
        <v>24867</v>
      </c>
      <c r="AW12" s="43">
        <f>'BAR BB| Open rates'!AW12*0.9*0.9</f>
        <v>24867</v>
      </c>
      <c r="AX12" s="43">
        <f>'BAR BB| Open rates'!AX12*0.9*0.9</f>
        <v>24867</v>
      </c>
      <c r="AY12" s="43">
        <f>'BAR BB| Open rates'!AY12*0.9*0.9</f>
        <v>26487</v>
      </c>
      <c r="AZ12" s="43">
        <f>'BAR BB| Open rates'!AZ12*0.9*0.9</f>
        <v>26487</v>
      </c>
      <c r="BA12" s="43">
        <f>'BAR BB| Open rates'!BA12*0.9*0.9</f>
        <v>24867</v>
      </c>
      <c r="BB12" s="43">
        <f>'BAR BB| Open rates'!BB12*0.9*0.9</f>
        <v>24867</v>
      </c>
      <c r="BC12" s="43">
        <f>'BAR BB| Open rates'!BC12*0.9*0.9</f>
        <v>24867</v>
      </c>
      <c r="BD12" s="43">
        <f>'BAR BB| Open rates'!BD12*0.9*0.9</f>
        <v>24867</v>
      </c>
      <c r="BE12" s="43">
        <f>'BAR BB| Open rates'!BE12*0.9*0.9</f>
        <v>24867</v>
      </c>
      <c r="BF12" s="43">
        <f>'BAR BB| Open rates'!BF12*0.9*0.9</f>
        <v>26487</v>
      </c>
      <c r="BG12" s="43">
        <f>'BAR BB| Open rates'!BG12*0.9*0.9</f>
        <v>26487</v>
      </c>
      <c r="BH12" s="43">
        <f>'BAR BB| Open rates'!BH12*0.9*0.9</f>
        <v>22275</v>
      </c>
      <c r="BI12" s="43">
        <f>'BAR BB| Open rates'!BI12*0.9*0.9</f>
        <v>22275</v>
      </c>
      <c r="BJ12" s="43">
        <f>'BAR BB| Open rates'!BJ12*0.9*0.9</f>
        <v>22275</v>
      </c>
      <c r="BK12" s="43">
        <f>'BAR BB| Open rates'!BK12*0.9*0.9</f>
        <v>22275</v>
      </c>
      <c r="BL12" s="43">
        <f>'BAR BB| Open rates'!BL12*0.9*0.9</f>
        <v>22275</v>
      </c>
      <c r="BM12" s="43">
        <f>'BAR BB| Open rates'!BM12*0.9*0.9</f>
        <v>23247</v>
      </c>
      <c r="BN12" s="43">
        <f>'BAR BB| Open rates'!BN12*0.9*0.9</f>
        <v>23247</v>
      </c>
      <c r="BO12" s="43">
        <f>'BAR BB| Open rates'!BO12*0.9*0.9</f>
        <v>21465</v>
      </c>
      <c r="BP12" s="43">
        <f>'BAR BB| Open rates'!BP12*0.9*0.9</f>
        <v>21465</v>
      </c>
      <c r="BQ12" s="43">
        <f>'BAR BB| Open rates'!BQ12*0.9*0.9</f>
        <v>23247</v>
      </c>
      <c r="BR12" s="43">
        <f>'BAR BB| Open rates'!BR12*0.9*0.9</f>
        <v>23247</v>
      </c>
      <c r="BS12" s="43">
        <f>'BAR BB| Open rates'!BS12*0.9*0.9</f>
        <v>23247</v>
      </c>
      <c r="BT12" s="43">
        <f>'BAR BB| Open rates'!BT12*0.9*0.9</f>
        <v>23247</v>
      </c>
      <c r="BU12" s="43">
        <f>'BAR BB| Open rates'!BU12*0.9*0.9</f>
        <v>23247</v>
      </c>
      <c r="BV12" s="43">
        <f>'BAR BB| Open rates'!BV12*0.9*0.9</f>
        <v>21465</v>
      </c>
      <c r="BW12" s="43">
        <f>'BAR BB| Open rates'!BW12*0.9*0.9</f>
        <v>21465</v>
      </c>
      <c r="BX12" s="43">
        <f>'BAR BB| Open rates'!BX12*0.9*0.9</f>
        <v>21465</v>
      </c>
      <c r="BY12" s="43">
        <f>'BAR BB| Open rates'!BY12*0.9*0.9</f>
        <v>21465</v>
      </c>
      <c r="BZ12" s="43">
        <f>'BAR BB| Open rates'!BZ12*0.9*0.9</f>
        <v>21465</v>
      </c>
      <c r="CA12" s="43">
        <f>'BAR BB| Open rates'!CA12*0.9*0.9</f>
        <v>23247</v>
      </c>
      <c r="CB12" s="43">
        <f>'BAR BB| Open rates'!CB12*0.9*0.9</f>
        <v>23247</v>
      </c>
      <c r="CC12" s="43">
        <f>'BAR BB| Open rates'!CC12*0.9*0.9</f>
        <v>21465</v>
      </c>
      <c r="CD12" s="43">
        <f>'BAR BB| Open rates'!CD12*0.9*0.9</f>
        <v>21465</v>
      </c>
      <c r="CE12" s="43">
        <f>'BAR BB| Open rates'!CE12*0.9*0.9</f>
        <v>21465</v>
      </c>
      <c r="CF12" s="43">
        <f>'BAR BB| Open rates'!CF12*0.9*0.9</f>
        <v>21465</v>
      </c>
      <c r="CG12" s="43">
        <f>'BAR BB| Open rates'!CG12*0.9*0.9</f>
        <v>21465</v>
      </c>
      <c r="CH12" s="43">
        <f>'BAR BB| Open rates'!CH12*0.9*0.9</f>
        <v>23247</v>
      </c>
      <c r="CI12" s="43">
        <f>'BAR BB| Open rates'!CI12*0.9*0.9</f>
        <v>23247</v>
      </c>
      <c r="CJ12" s="43">
        <f>'BAR BB| Open rates'!CJ12*0.9*0.9</f>
        <v>21465</v>
      </c>
      <c r="CK12" s="43">
        <f>'BAR BB| Open rates'!CK12*0.9*0.9</f>
        <v>21465</v>
      </c>
      <c r="CL12" s="43">
        <f>'BAR BB| Open rates'!CL12*0.9*0.9</f>
        <v>21465</v>
      </c>
      <c r="CM12" s="43">
        <f>'BAR BB| Open rates'!CM12*0.9*0.9</f>
        <v>21465</v>
      </c>
      <c r="CN12" s="43">
        <f>'BAR BB| Open rates'!CN12*0.9*0.9</f>
        <v>21465</v>
      </c>
      <c r="CO12" s="43">
        <f>'BAR BB| Open rates'!CO12*0.9*0.9</f>
        <v>23247</v>
      </c>
      <c r="CP12" s="43">
        <f>'BAR BB| Open rates'!CP12*0.9*0.9</f>
        <v>23247</v>
      </c>
      <c r="CQ12" s="43">
        <f>'BAR BB| Open rates'!CQ12*0.9*0.9</f>
        <v>21465</v>
      </c>
      <c r="CR12" s="43">
        <f>'BAR BB| Open rates'!CR12*0.9*0.9</f>
        <v>21465</v>
      </c>
      <c r="CS12" s="43">
        <f>'BAR BB| Open rates'!CS12*0.9*0.9</f>
        <v>21465</v>
      </c>
      <c r="CT12" s="43">
        <f>'BAR BB| Open rates'!CT12*0.9*0.9</f>
        <v>21465</v>
      </c>
      <c r="CU12" s="43">
        <f>'BAR BB| Open rates'!CU12*0.9*0.9</f>
        <v>20088</v>
      </c>
      <c r="CV12" s="43">
        <f>'BAR BB| Open rates'!CV12*0.9*0.9</f>
        <v>20088</v>
      </c>
      <c r="CW12" s="43">
        <f>'BAR BB| Open rates'!CW12*0.9*0.9</f>
        <v>20088</v>
      </c>
      <c r="CX12" s="43">
        <f>'BAR BB| Open rates'!CX12*0.9*0.9</f>
        <v>18468</v>
      </c>
      <c r="CY12" s="43">
        <f>'BAR BB| Open rates'!CY12*0.9*0.9</f>
        <v>18468</v>
      </c>
      <c r="CZ12" s="43">
        <f>'BAR BB| Open rates'!CZ12*0.9*0.9</f>
        <v>18468</v>
      </c>
      <c r="DA12" s="43">
        <f>'BAR BB| Open rates'!DA12*0.9*0.9</f>
        <v>18468</v>
      </c>
      <c r="DB12" s="43">
        <f>'BAR BB| Open rates'!DB12*0.9*0.9</f>
        <v>18468</v>
      </c>
      <c r="DC12" s="43">
        <f>'BAR BB| Open rates'!DC12*0.9*0.9</f>
        <v>20088</v>
      </c>
      <c r="DD12" s="43">
        <f>'BAR BB| Open rates'!DD12*0.9*0.9</f>
        <v>20088</v>
      </c>
      <c r="DE12" s="43">
        <f>'BAR BB| Open rates'!DE12*0.9*0.9</f>
        <v>18468</v>
      </c>
      <c r="DF12" s="43">
        <f>'BAR BB| Open rates'!DF12*0.9*0.9</f>
        <v>18468</v>
      </c>
      <c r="DG12" s="43">
        <f>'BAR BB| Open rates'!DG12*0.9*0.9</f>
        <v>18468</v>
      </c>
      <c r="DH12" s="43">
        <f>'BAR BB| Open rates'!DH12*0.9*0.9</f>
        <v>18468</v>
      </c>
      <c r="DI12" s="43">
        <f>'BAR BB| Open rates'!DI12*0.9*0.9</f>
        <v>18468</v>
      </c>
      <c r="DJ12" s="43">
        <f>'BAR BB| Open rates'!DJ12*0.9*0.9</f>
        <v>20088</v>
      </c>
      <c r="DK12" s="43">
        <f>'BAR BB| Open rates'!DK12*0.9*0.9</f>
        <v>20088</v>
      </c>
      <c r="DL12" s="43">
        <f>'BAR BB| Open rates'!DL12*0.9*0.9</f>
        <v>18468</v>
      </c>
      <c r="DM12" s="43">
        <f>'BAR BB| Open rates'!DM12*0.9*0.9</f>
        <v>18468</v>
      </c>
      <c r="DN12" s="43">
        <f>'BAR BB| Open rates'!DN12*0.9*0.9</f>
        <v>18468</v>
      </c>
      <c r="DO12" s="43">
        <f>'BAR BB| Open rates'!DO12*0.9*0.9</f>
        <v>18468</v>
      </c>
      <c r="DP12" s="43">
        <f>'BAR BB| Open rates'!DP12*0.9*0.9</f>
        <v>18468</v>
      </c>
      <c r="DQ12" s="43">
        <f>'BAR BB| Open rates'!DQ12*0.9*0.9</f>
        <v>20088</v>
      </c>
      <c r="DR12" s="43">
        <f>'BAR BB| Open rates'!DR12*0.9*0.9</f>
        <v>20088</v>
      </c>
      <c r="DS12" s="43">
        <f>'BAR BB| Open rates'!DS12*0.9*0.9</f>
        <v>18468</v>
      </c>
      <c r="DT12" s="43">
        <f>'BAR BB| Open rates'!DT12*0.9*0.9</f>
        <v>18468</v>
      </c>
      <c r="DU12" s="43">
        <f>'BAR BB| Open rates'!DU12*0.9*0.9</f>
        <v>18468</v>
      </c>
      <c r="DV12" s="43">
        <f>'BAR BB| Open rates'!DV12*0.9*0.9</f>
        <v>18468</v>
      </c>
      <c r="DW12" s="43">
        <f>'BAR BB| Open rates'!DW12*0.9*0.9</f>
        <v>18468</v>
      </c>
      <c r="DX12" s="43">
        <f>'BAR BB| Open rates'!DX12*0.9*0.9</f>
        <v>20088</v>
      </c>
      <c r="DY12" s="43">
        <f>'BAR BB| Open rates'!DY12*0.9*0.9</f>
        <v>20088</v>
      </c>
      <c r="DZ12" s="43">
        <f>'BAR BB| Open rates'!DZ12*0.9*0.9</f>
        <v>21465</v>
      </c>
      <c r="EA12" s="43">
        <f>'BAR BB| Open rates'!EA12*0.9*0.9</f>
        <v>21465</v>
      </c>
      <c r="EB12" s="43">
        <f>'BAR BB| Open rates'!EB12*0.9*0.9</f>
        <v>21465</v>
      </c>
      <c r="EC12" s="43">
        <f>'BAR BB| Open rates'!EC12*0.9*0.9</f>
        <v>23247</v>
      </c>
      <c r="ED12" s="43">
        <f>'BAR BB| Open rates'!ED12*0.9*0.9</f>
        <v>23247</v>
      </c>
      <c r="EE12" s="43">
        <f>'BAR BB| Open rates'!EE12*0.9*0.9</f>
        <v>23247</v>
      </c>
      <c r="EF12" s="43">
        <f>'BAR BB| Open rates'!EF12*0.9*0.9</f>
        <v>23247</v>
      </c>
      <c r="EG12" s="43">
        <f>'BAR BB| Open rates'!EG12*0.9*0.9</f>
        <v>17658</v>
      </c>
      <c r="EH12" s="43">
        <f>'BAR BB| Open rates'!EH12*0.9*0.9</f>
        <v>16848</v>
      </c>
      <c r="EI12" s="43">
        <f>'BAR BB| Open rates'!EI12*0.9*0.9</f>
        <v>16848</v>
      </c>
      <c r="EJ12" s="43">
        <f>'BAR BB| Open rates'!EJ12*0.9*0.9</f>
        <v>16848</v>
      </c>
      <c r="EK12" s="43">
        <f>'BAR BB| Open rates'!EK12*0.9*0.9</f>
        <v>16848</v>
      </c>
      <c r="EL12" s="43">
        <f>'BAR BB| Open rates'!EL12*0.9*0.9</f>
        <v>17658</v>
      </c>
      <c r="EM12" s="43">
        <f>'BAR BB| Open rates'!EM12*0.9*0.9</f>
        <v>17658</v>
      </c>
      <c r="EN12" s="43">
        <f>'BAR BB| Open rates'!EN12*0.9*0.9</f>
        <v>16848</v>
      </c>
      <c r="EO12" s="43">
        <f>'BAR BB| Open rates'!EO12*0.9*0.9</f>
        <v>16848</v>
      </c>
      <c r="EP12" s="43">
        <f>'BAR BB| Open rates'!EP12*0.9*0.9</f>
        <v>16848</v>
      </c>
      <c r="EQ12" s="43">
        <f>'BAR BB| Open rates'!EQ12*0.9*0.9</f>
        <v>16848</v>
      </c>
      <c r="ER12" s="43">
        <f>'BAR BB| Open rates'!ER12*0.9*0.9</f>
        <v>16848</v>
      </c>
      <c r="ES12" s="43">
        <f>'BAR BB| Open rates'!ES12*0.9*0.9</f>
        <v>17658</v>
      </c>
      <c r="ET12" s="43">
        <f>'BAR BB| Open rates'!ET12*0.9*0.9</f>
        <v>17658</v>
      </c>
      <c r="EU12" s="43">
        <f>'BAR BB| Open rates'!EU12*0.9*0.9</f>
        <v>16848</v>
      </c>
      <c r="EV12" s="43">
        <f>'BAR BB| Open rates'!EV12*0.9*0.9</f>
        <v>16848</v>
      </c>
      <c r="EW12" s="43">
        <f>'BAR BB| Open rates'!EW12*0.9*0.9</f>
        <v>16848</v>
      </c>
      <c r="EX12" s="43">
        <f>'BAR BB| Open rates'!EX12*0.9*0.9</f>
        <v>16848</v>
      </c>
      <c r="EY12" s="43">
        <f>'BAR BB| Open rates'!EY12*0.9*0.9</f>
        <v>16848</v>
      </c>
      <c r="EZ12" s="43">
        <f>'BAR BB| Open rates'!EZ12*0.9*0.9</f>
        <v>17658</v>
      </c>
      <c r="FA12" s="43">
        <f>'BAR BB| Open rates'!FA12*0.9*0.9</f>
        <v>17658</v>
      </c>
      <c r="FB12" s="43">
        <f>'BAR BB| Open rates'!FB12*0.9*0.9</f>
        <v>16848</v>
      </c>
      <c r="FC12" s="43">
        <f>'BAR BB| Open rates'!FC12*0.9*0.9</f>
        <v>16848</v>
      </c>
      <c r="FD12" s="43">
        <f>'BAR BB| Open rates'!FD12*0.9*0.9</f>
        <v>16848</v>
      </c>
      <c r="FE12" s="43">
        <f>'BAR BB| Open rates'!FE12*0.9*0.9</f>
        <v>16848</v>
      </c>
      <c r="FF12" s="43">
        <f>'BAR BB| Open rates'!FF12*0.9*0.9</f>
        <v>16848</v>
      </c>
      <c r="FG12" s="43">
        <f>'BAR BB| Open rates'!FG12*0.9*0.9</f>
        <v>17658</v>
      </c>
      <c r="FH12" s="43">
        <f>'BAR BB| Open rates'!FH12*0.9*0.9</f>
        <v>17658</v>
      </c>
      <c r="FI12" s="43">
        <f>'BAR BB| Open rates'!FI12*0.9*0.9</f>
        <v>16848</v>
      </c>
      <c r="FJ12" s="43">
        <f>'BAR BB| Open rates'!FJ12*0.9*0.9</f>
        <v>16848</v>
      </c>
      <c r="FK12" s="43">
        <f>'BAR BB| Open rates'!FK12*0.9*0.9</f>
        <v>16848</v>
      </c>
      <c r="FL12" s="43">
        <f>'BAR BB| Open rates'!FL12*0.9*0.9</f>
        <v>16848</v>
      </c>
      <c r="FM12" s="43">
        <f>'BAR BB| Open rates'!FM12*0.9*0.9</f>
        <v>16848</v>
      </c>
      <c r="FN12" s="43">
        <f>'BAR BB| Open rates'!FN12*0.9*0.9</f>
        <v>17658</v>
      </c>
      <c r="FO12" s="43">
        <f>'BAR BB| Open rates'!FO12*0.9*0.9</f>
        <v>17658</v>
      </c>
      <c r="FP12" s="43">
        <f>'BAR BB| Open rates'!FP12*0.9*0.9</f>
        <v>16848</v>
      </c>
      <c r="FQ12" s="43">
        <f>'BAR BB| Open rates'!FQ12*0.9*0.9</f>
        <v>16848</v>
      </c>
      <c r="FR12" s="43">
        <f>'BAR BB| Open rates'!FR12*0.9*0.9</f>
        <v>16848</v>
      </c>
      <c r="FS12" s="43">
        <f>'BAR BB| Open rates'!FS12*0.9*0.9</f>
        <v>16848</v>
      </c>
      <c r="FT12" s="43">
        <f>'BAR BB| Open rates'!FT12*0.9*0.9</f>
        <v>16848</v>
      </c>
      <c r="FU12" s="43">
        <f>'BAR BB| Open rates'!FU12*0.9*0.9</f>
        <v>17658</v>
      </c>
      <c r="FV12" s="43">
        <f>'BAR BB| Open rates'!FV12*0.9*0.9</f>
        <v>17658</v>
      </c>
      <c r="FW12" s="43">
        <f>'BAR BB| Open rates'!FW12*0.9*0.9</f>
        <v>20655</v>
      </c>
      <c r="FX12" s="43">
        <f>'BAR BB| Open rates'!FX12*0.9*0.9</f>
        <v>20655</v>
      </c>
      <c r="FY12" s="43">
        <f>'BAR BB| Open rates'!FY12*0.9*0.9</f>
        <v>20655</v>
      </c>
      <c r="FZ12" s="43">
        <f>'BAR BB| Open rates'!FZ12*0.9*0.9</f>
        <v>20655</v>
      </c>
      <c r="GA12" s="43">
        <f>'BAR BB| Open rates'!GA12*0.9*0.9</f>
        <v>20655</v>
      </c>
      <c r="GB12" s="43">
        <f>'BAR BB| Open rates'!GB12*0.9*0.9</f>
        <v>22437</v>
      </c>
      <c r="GC12" s="43">
        <f>'BAR BB| Open rates'!GC12*0.9*0.9</f>
        <v>22437</v>
      </c>
      <c r="GD12" s="43">
        <f>'BAR BB| Open rates'!GD12*0.9*0.9</f>
        <v>22437</v>
      </c>
      <c r="GE12" s="43">
        <f>'BAR BB| Open rates'!GE12*0.9*0.9</f>
        <v>22437</v>
      </c>
    </row>
    <row r="13" spans="1:187" s="36" customFormat="1" ht="12" customHeight="1" x14ac:dyDescent="0.2">
      <c r="A13" s="236" t="s">
        <v>177</v>
      </c>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row>
    <row r="14" spans="1:187" s="36" customFormat="1" ht="12" customHeight="1" x14ac:dyDescent="0.2">
      <c r="A14" s="237">
        <v>1</v>
      </c>
      <c r="B14" s="43">
        <f>'BAR BB| Open rates'!B14*0.9*0.9</f>
        <v>31914</v>
      </c>
      <c r="C14" s="43">
        <f>'BAR BB| Open rates'!C14*0.9*0.9</f>
        <v>31914</v>
      </c>
      <c r="D14" s="43">
        <f>'BAR BB| Open rates'!D14*0.9*0.9</f>
        <v>29727</v>
      </c>
      <c r="E14" s="43">
        <f>'BAR BB| Open rates'!E14*0.9*0.9</f>
        <v>29727</v>
      </c>
      <c r="F14" s="43">
        <f>'BAR BB| Open rates'!F14*0.9*0.9</f>
        <v>27945</v>
      </c>
      <c r="G14" s="43">
        <f>'BAR BB| Open rates'!G14*0.9*0.9</f>
        <v>29727</v>
      </c>
      <c r="H14" s="43">
        <f>'BAR BB| Open rates'!H14*0.9*0.9</f>
        <v>29727</v>
      </c>
      <c r="I14" s="43">
        <f>'BAR BB| Open rates'!I14*0.9*0.9</f>
        <v>31347</v>
      </c>
      <c r="J14" s="43">
        <f>'BAR BB| Open rates'!J14*0.9*0.9</f>
        <v>31347</v>
      </c>
      <c r="K14" s="43">
        <f>'BAR BB| Open rates'!K14*0.9*0.9</f>
        <v>29727</v>
      </c>
      <c r="L14" s="43">
        <f>'BAR BB| Open rates'!L14*0.9*0.9</f>
        <v>29727</v>
      </c>
      <c r="M14" s="43">
        <f>'BAR BB| Open rates'!M14*0.9*0.9</f>
        <v>29727</v>
      </c>
      <c r="N14" s="43">
        <f>'BAR BB| Open rates'!N14*0.9*0.9</f>
        <v>29727</v>
      </c>
      <c r="O14" s="43">
        <f>'BAR BB| Open rates'!O14*0.9*0.9</f>
        <v>29727</v>
      </c>
      <c r="P14" s="43">
        <f>'BAR BB| Open rates'!P14*0.9*0.9</f>
        <v>31347</v>
      </c>
      <c r="Q14" s="43">
        <f>'BAR BB| Open rates'!Q14*0.9*0.9</f>
        <v>31347</v>
      </c>
      <c r="R14" s="43">
        <f>'BAR BB| Open rates'!R14*0.9*0.9</f>
        <v>31347</v>
      </c>
      <c r="S14" s="43">
        <f>'BAR BB| Open rates'!S14*0.9*0.9</f>
        <v>31347</v>
      </c>
      <c r="T14" s="43">
        <f>'BAR BB| Open rates'!T14*0.9*0.9</f>
        <v>31347</v>
      </c>
      <c r="U14" s="43">
        <f>'BAR BB| Open rates'!U14*0.9*0.9</f>
        <v>31347</v>
      </c>
      <c r="V14" s="43">
        <f>'BAR BB| Open rates'!V14*0.9*0.9</f>
        <v>31347</v>
      </c>
      <c r="W14" s="43">
        <f>'BAR BB| Open rates'!W14*0.9*0.9</f>
        <v>32967</v>
      </c>
      <c r="X14" s="43">
        <f>'BAR BB| Open rates'!X14*0.9*0.9</f>
        <v>32967</v>
      </c>
      <c r="Y14" s="43">
        <f>'BAR BB| Open rates'!Y14*0.9*0.9</f>
        <v>31347</v>
      </c>
      <c r="Z14" s="43">
        <f>'BAR BB| Open rates'!Z14*0.9*0.9</f>
        <v>31347</v>
      </c>
      <c r="AA14" s="43">
        <f>'BAR BB| Open rates'!AA14*0.9*0.9</f>
        <v>31347</v>
      </c>
      <c r="AB14" s="43">
        <f>'BAR BB| Open rates'!AB14*0.9*0.9</f>
        <v>31347</v>
      </c>
      <c r="AC14" s="43">
        <f>'BAR BB| Open rates'!AC14*0.9*0.9</f>
        <v>31347</v>
      </c>
      <c r="AD14" s="43">
        <f>'BAR BB| Open rates'!AD14*0.9*0.9</f>
        <v>32967</v>
      </c>
      <c r="AE14" s="43">
        <f>'BAR BB| Open rates'!AE14*0.9*0.9</f>
        <v>32967</v>
      </c>
      <c r="AF14" s="43">
        <f>'BAR BB| Open rates'!AF14*0.9*0.9</f>
        <v>31347</v>
      </c>
      <c r="AG14" s="43">
        <f>'BAR BB| Open rates'!AG14*0.9*0.9</f>
        <v>31347</v>
      </c>
      <c r="AH14" s="43">
        <f>'BAR BB| Open rates'!AH14*0.9*0.9</f>
        <v>31347</v>
      </c>
      <c r="AI14" s="43">
        <f>'BAR BB| Open rates'!AI14*0.9*0.9</f>
        <v>31347</v>
      </c>
      <c r="AJ14" s="43">
        <f>'BAR BB| Open rates'!AJ14*0.9*0.9</f>
        <v>31347</v>
      </c>
      <c r="AK14" s="43">
        <f>'BAR BB| Open rates'!AK14*0.9*0.9</f>
        <v>32967</v>
      </c>
      <c r="AL14" s="43">
        <f>'BAR BB| Open rates'!AL14*0.9*0.9</f>
        <v>32967</v>
      </c>
      <c r="AM14" s="43">
        <f>'BAR BB| Open rates'!AM14*0.9*0.9</f>
        <v>31347</v>
      </c>
      <c r="AN14" s="43">
        <f>'BAR BB| Open rates'!AN14*0.9*0.9</f>
        <v>31347</v>
      </c>
      <c r="AO14" s="43">
        <f>'BAR BB| Open rates'!AO14*0.9*0.9</f>
        <v>31347</v>
      </c>
      <c r="AP14" s="43">
        <f>'BAR BB| Open rates'!AP14*0.9*0.9</f>
        <v>31347</v>
      </c>
      <c r="AQ14" s="43">
        <f>'BAR BB| Open rates'!AQ14*0.9*0.9</f>
        <v>31347</v>
      </c>
      <c r="AR14" s="43">
        <f>'BAR BB| Open rates'!AR14*0.9*0.9</f>
        <v>32967</v>
      </c>
      <c r="AS14" s="43">
        <f>'BAR BB| Open rates'!AS14*0.9*0.9</f>
        <v>32967</v>
      </c>
      <c r="AT14" s="43">
        <f>'BAR BB| Open rates'!AT14*0.9*0.9</f>
        <v>31347</v>
      </c>
      <c r="AU14" s="43">
        <f>'BAR BB| Open rates'!AU14*0.9*0.9</f>
        <v>31347</v>
      </c>
      <c r="AV14" s="43">
        <f>'BAR BB| Open rates'!AV14*0.9*0.9</f>
        <v>31347</v>
      </c>
      <c r="AW14" s="43">
        <f>'BAR BB| Open rates'!AW14*0.9*0.9</f>
        <v>31347</v>
      </c>
      <c r="AX14" s="43">
        <f>'BAR BB| Open rates'!AX14*0.9*0.9</f>
        <v>31347</v>
      </c>
      <c r="AY14" s="43">
        <f>'BAR BB| Open rates'!AY14*0.9*0.9</f>
        <v>32967</v>
      </c>
      <c r="AZ14" s="43">
        <f>'BAR BB| Open rates'!AZ14*0.9*0.9</f>
        <v>32967</v>
      </c>
      <c r="BA14" s="43">
        <f>'BAR BB| Open rates'!BA14*0.9*0.9</f>
        <v>31347</v>
      </c>
      <c r="BB14" s="43">
        <f>'BAR BB| Open rates'!BB14*0.9*0.9</f>
        <v>31347</v>
      </c>
      <c r="BC14" s="43">
        <f>'BAR BB| Open rates'!BC14*0.9*0.9</f>
        <v>31347</v>
      </c>
      <c r="BD14" s="43">
        <f>'BAR BB| Open rates'!BD14*0.9*0.9</f>
        <v>31347</v>
      </c>
      <c r="BE14" s="43">
        <f>'BAR BB| Open rates'!BE14*0.9*0.9</f>
        <v>31347</v>
      </c>
      <c r="BF14" s="43">
        <f>'BAR BB| Open rates'!BF14*0.9*0.9</f>
        <v>32967</v>
      </c>
      <c r="BG14" s="43">
        <f>'BAR BB| Open rates'!BG14*0.9*0.9</f>
        <v>32967</v>
      </c>
      <c r="BH14" s="43">
        <f>'BAR BB| Open rates'!BH14*0.9*0.9</f>
        <v>28755</v>
      </c>
      <c r="BI14" s="43">
        <f>'BAR BB| Open rates'!BI14*0.9*0.9</f>
        <v>28755</v>
      </c>
      <c r="BJ14" s="43">
        <f>'BAR BB| Open rates'!BJ14*0.9*0.9</f>
        <v>28755</v>
      </c>
      <c r="BK14" s="43">
        <f>'BAR BB| Open rates'!BK14*0.9*0.9</f>
        <v>28755</v>
      </c>
      <c r="BL14" s="43">
        <f>'BAR BB| Open rates'!BL14*0.9*0.9</f>
        <v>28755</v>
      </c>
      <c r="BM14" s="43">
        <f>'BAR BB| Open rates'!BM14*0.9*0.9</f>
        <v>29727</v>
      </c>
      <c r="BN14" s="43">
        <f>'BAR BB| Open rates'!BN14*0.9*0.9</f>
        <v>29727</v>
      </c>
      <c r="BO14" s="43">
        <f>'BAR BB| Open rates'!BO14*0.9*0.9</f>
        <v>27945</v>
      </c>
      <c r="BP14" s="43">
        <f>'BAR BB| Open rates'!BP14*0.9*0.9</f>
        <v>27945</v>
      </c>
      <c r="BQ14" s="43">
        <f>'BAR BB| Open rates'!BQ14*0.9*0.9</f>
        <v>29727</v>
      </c>
      <c r="BR14" s="43">
        <f>'BAR BB| Open rates'!BR14*0.9*0.9</f>
        <v>29727</v>
      </c>
      <c r="BS14" s="43">
        <f>'BAR BB| Open rates'!BS14*0.9*0.9</f>
        <v>29727</v>
      </c>
      <c r="BT14" s="43">
        <f>'BAR BB| Open rates'!BT14*0.9*0.9</f>
        <v>29727</v>
      </c>
      <c r="BU14" s="43">
        <f>'BAR BB| Open rates'!BU14*0.9*0.9</f>
        <v>29727</v>
      </c>
      <c r="BV14" s="43">
        <f>'BAR BB| Open rates'!BV14*0.9*0.9</f>
        <v>27945</v>
      </c>
      <c r="BW14" s="43">
        <f>'BAR BB| Open rates'!BW14*0.9*0.9</f>
        <v>27945</v>
      </c>
      <c r="BX14" s="43">
        <f>'BAR BB| Open rates'!BX14*0.9*0.9</f>
        <v>27945</v>
      </c>
      <c r="BY14" s="43">
        <f>'BAR BB| Open rates'!BY14*0.9*0.9</f>
        <v>27945</v>
      </c>
      <c r="BZ14" s="43">
        <f>'BAR BB| Open rates'!BZ14*0.9*0.9</f>
        <v>27945</v>
      </c>
      <c r="CA14" s="43">
        <f>'BAR BB| Open rates'!CA14*0.9*0.9</f>
        <v>29727</v>
      </c>
      <c r="CB14" s="43">
        <f>'BAR BB| Open rates'!CB14*0.9*0.9</f>
        <v>29727</v>
      </c>
      <c r="CC14" s="43">
        <f>'BAR BB| Open rates'!CC14*0.9*0.9</f>
        <v>27945</v>
      </c>
      <c r="CD14" s="43">
        <f>'BAR BB| Open rates'!CD14*0.9*0.9</f>
        <v>27945</v>
      </c>
      <c r="CE14" s="43">
        <f>'BAR BB| Open rates'!CE14*0.9*0.9</f>
        <v>27945</v>
      </c>
      <c r="CF14" s="43">
        <f>'BAR BB| Open rates'!CF14*0.9*0.9</f>
        <v>27945</v>
      </c>
      <c r="CG14" s="43">
        <f>'BAR BB| Open rates'!CG14*0.9*0.9</f>
        <v>27945</v>
      </c>
      <c r="CH14" s="43">
        <f>'BAR BB| Open rates'!CH14*0.9*0.9</f>
        <v>29727</v>
      </c>
      <c r="CI14" s="43">
        <f>'BAR BB| Open rates'!CI14*0.9*0.9</f>
        <v>29727</v>
      </c>
      <c r="CJ14" s="43">
        <f>'BAR BB| Open rates'!CJ14*0.9*0.9</f>
        <v>27945</v>
      </c>
      <c r="CK14" s="43">
        <f>'BAR BB| Open rates'!CK14*0.9*0.9</f>
        <v>27945</v>
      </c>
      <c r="CL14" s="43">
        <f>'BAR BB| Open rates'!CL14*0.9*0.9</f>
        <v>27945</v>
      </c>
      <c r="CM14" s="43">
        <f>'BAR BB| Open rates'!CM14*0.9*0.9</f>
        <v>27945</v>
      </c>
      <c r="CN14" s="43">
        <f>'BAR BB| Open rates'!CN14*0.9*0.9</f>
        <v>27945</v>
      </c>
      <c r="CO14" s="43">
        <f>'BAR BB| Open rates'!CO14*0.9*0.9</f>
        <v>29727</v>
      </c>
      <c r="CP14" s="43">
        <f>'BAR BB| Open rates'!CP14*0.9*0.9</f>
        <v>29727</v>
      </c>
      <c r="CQ14" s="43">
        <f>'BAR BB| Open rates'!CQ14*0.9*0.9</f>
        <v>27945</v>
      </c>
      <c r="CR14" s="43">
        <f>'BAR BB| Open rates'!CR14*0.9*0.9</f>
        <v>27945</v>
      </c>
      <c r="CS14" s="43">
        <f>'BAR BB| Open rates'!CS14*0.9*0.9</f>
        <v>27945</v>
      </c>
      <c r="CT14" s="43">
        <f>'BAR BB| Open rates'!CT14*0.9*0.9</f>
        <v>27945</v>
      </c>
      <c r="CU14" s="43">
        <f>'BAR BB| Open rates'!CU14*0.9*0.9</f>
        <v>25758</v>
      </c>
      <c r="CV14" s="43">
        <f>'BAR BB| Open rates'!CV14*0.9*0.9</f>
        <v>25758</v>
      </c>
      <c r="CW14" s="43">
        <f>'BAR BB| Open rates'!CW14*0.9*0.9</f>
        <v>25758</v>
      </c>
      <c r="CX14" s="43">
        <f>'BAR BB| Open rates'!CX14*0.9*0.9</f>
        <v>24138</v>
      </c>
      <c r="CY14" s="43">
        <f>'BAR BB| Open rates'!CY14*0.9*0.9</f>
        <v>24138</v>
      </c>
      <c r="CZ14" s="43">
        <f>'BAR BB| Open rates'!CZ14*0.9*0.9</f>
        <v>24138</v>
      </c>
      <c r="DA14" s="43">
        <f>'BAR BB| Open rates'!DA14*0.9*0.9</f>
        <v>24138</v>
      </c>
      <c r="DB14" s="43">
        <f>'BAR BB| Open rates'!DB14*0.9*0.9</f>
        <v>24138</v>
      </c>
      <c r="DC14" s="43">
        <f>'BAR BB| Open rates'!DC14*0.9*0.9</f>
        <v>25758</v>
      </c>
      <c r="DD14" s="43">
        <f>'BAR BB| Open rates'!DD14*0.9*0.9</f>
        <v>25758</v>
      </c>
      <c r="DE14" s="43">
        <f>'BAR BB| Open rates'!DE14*0.9*0.9</f>
        <v>24138</v>
      </c>
      <c r="DF14" s="43">
        <f>'BAR BB| Open rates'!DF14*0.9*0.9</f>
        <v>24138</v>
      </c>
      <c r="DG14" s="43">
        <f>'BAR BB| Open rates'!DG14*0.9*0.9</f>
        <v>24138</v>
      </c>
      <c r="DH14" s="43">
        <f>'BAR BB| Open rates'!DH14*0.9*0.9</f>
        <v>24138</v>
      </c>
      <c r="DI14" s="43">
        <f>'BAR BB| Open rates'!DI14*0.9*0.9</f>
        <v>24138</v>
      </c>
      <c r="DJ14" s="43">
        <f>'BAR BB| Open rates'!DJ14*0.9*0.9</f>
        <v>25758</v>
      </c>
      <c r="DK14" s="43">
        <f>'BAR BB| Open rates'!DK14*0.9*0.9</f>
        <v>25758</v>
      </c>
      <c r="DL14" s="43">
        <f>'BAR BB| Open rates'!DL14*0.9*0.9</f>
        <v>24138</v>
      </c>
      <c r="DM14" s="43">
        <f>'BAR BB| Open rates'!DM14*0.9*0.9</f>
        <v>24138</v>
      </c>
      <c r="DN14" s="43">
        <f>'BAR BB| Open rates'!DN14*0.9*0.9</f>
        <v>24138</v>
      </c>
      <c r="DO14" s="43">
        <f>'BAR BB| Open rates'!DO14*0.9*0.9</f>
        <v>24138</v>
      </c>
      <c r="DP14" s="43">
        <f>'BAR BB| Open rates'!DP14*0.9*0.9</f>
        <v>24138</v>
      </c>
      <c r="DQ14" s="43">
        <f>'BAR BB| Open rates'!DQ14*0.9*0.9</f>
        <v>25758</v>
      </c>
      <c r="DR14" s="43">
        <f>'BAR BB| Open rates'!DR14*0.9*0.9</f>
        <v>25758</v>
      </c>
      <c r="DS14" s="43">
        <f>'BAR BB| Open rates'!DS14*0.9*0.9</f>
        <v>24138</v>
      </c>
      <c r="DT14" s="43">
        <f>'BAR BB| Open rates'!DT14*0.9*0.9</f>
        <v>24138</v>
      </c>
      <c r="DU14" s="43">
        <f>'BAR BB| Open rates'!DU14*0.9*0.9</f>
        <v>24138</v>
      </c>
      <c r="DV14" s="43">
        <f>'BAR BB| Open rates'!DV14*0.9*0.9</f>
        <v>24138</v>
      </c>
      <c r="DW14" s="43">
        <f>'BAR BB| Open rates'!DW14*0.9*0.9</f>
        <v>24138</v>
      </c>
      <c r="DX14" s="43">
        <f>'BAR BB| Open rates'!DX14*0.9*0.9</f>
        <v>25758</v>
      </c>
      <c r="DY14" s="43">
        <f>'BAR BB| Open rates'!DY14*0.9*0.9</f>
        <v>25758</v>
      </c>
      <c r="DZ14" s="43">
        <f>'BAR BB| Open rates'!DZ14*0.9*0.9</f>
        <v>27135</v>
      </c>
      <c r="EA14" s="43">
        <f>'BAR BB| Open rates'!EA14*0.9*0.9</f>
        <v>27135</v>
      </c>
      <c r="EB14" s="43">
        <f>'BAR BB| Open rates'!EB14*0.9*0.9</f>
        <v>27135</v>
      </c>
      <c r="EC14" s="43">
        <f>'BAR BB| Open rates'!EC14*0.9*0.9</f>
        <v>28917</v>
      </c>
      <c r="ED14" s="43">
        <f>'BAR BB| Open rates'!ED14*0.9*0.9</f>
        <v>28917</v>
      </c>
      <c r="EE14" s="43">
        <f>'BAR BB| Open rates'!EE14*0.9*0.9</f>
        <v>28917</v>
      </c>
      <c r="EF14" s="43">
        <f>'BAR BB| Open rates'!EF14*0.9*0.9</f>
        <v>28917</v>
      </c>
      <c r="EG14" s="43">
        <f>'BAR BB| Open rates'!EG14*0.9*0.9</f>
        <v>23328</v>
      </c>
      <c r="EH14" s="43">
        <f>'BAR BB| Open rates'!EH14*0.9*0.9</f>
        <v>21708</v>
      </c>
      <c r="EI14" s="43">
        <f>'BAR BB| Open rates'!EI14*0.9*0.9</f>
        <v>21708</v>
      </c>
      <c r="EJ14" s="43">
        <f>'BAR BB| Open rates'!EJ14*0.9*0.9</f>
        <v>21708</v>
      </c>
      <c r="EK14" s="43">
        <f>'BAR BB| Open rates'!EK14*0.9*0.9</f>
        <v>21708</v>
      </c>
      <c r="EL14" s="43">
        <f>'BAR BB| Open rates'!EL14*0.9*0.9</f>
        <v>22518</v>
      </c>
      <c r="EM14" s="43">
        <f>'BAR BB| Open rates'!EM14*0.9*0.9</f>
        <v>22518</v>
      </c>
      <c r="EN14" s="43">
        <f>'BAR BB| Open rates'!EN14*0.9*0.9</f>
        <v>21708</v>
      </c>
      <c r="EO14" s="43">
        <f>'BAR BB| Open rates'!EO14*0.9*0.9</f>
        <v>21708</v>
      </c>
      <c r="EP14" s="43">
        <f>'BAR BB| Open rates'!EP14*0.9*0.9</f>
        <v>21708</v>
      </c>
      <c r="EQ14" s="43">
        <f>'BAR BB| Open rates'!EQ14*0.9*0.9</f>
        <v>21708</v>
      </c>
      <c r="ER14" s="43">
        <f>'BAR BB| Open rates'!ER14*0.9*0.9</f>
        <v>21708</v>
      </c>
      <c r="ES14" s="43">
        <f>'BAR BB| Open rates'!ES14*0.9*0.9</f>
        <v>22518</v>
      </c>
      <c r="ET14" s="43">
        <f>'BAR BB| Open rates'!ET14*0.9*0.9</f>
        <v>22518</v>
      </c>
      <c r="EU14" s="43">
        <f>'BAR BB| Open rates'!EU14*0.9*0.9</f>
        <v>21708</v>
      </c>
      <c r="EV14" s="43">
        <f>'BAR BB| Open rates'!EV14*0.9*0.9</f>
        <v>21708</v>
      </c>
      <c r="EW14" s="43">
        <f>'BAR BB| Open rates'!EW14*0.9*0.9</f>
        <v>21708</v>
      </c>
      <c r="EX14" s="43">
        <f>'BAR BB| Open rates'!EX14*0.9*0.9</f>
        <v>21708</v>
      </c>
      <c r="EY14" s="43">
        <f>'BAR BB| Open rates'!EY14*0.9*0.9</f>
        <v>21708</v>
      </c>
      <c r="EZ14" s="43">
        <f>'BAR BB| Open rates'!EZ14*0.9*0.9</f>
        <v>22518</v>
      </c>
      <c r="FA14" s="43">
        <f>'BAR BB| Open rates'!FA14*0.9*0.9</f>
        <v>22518</v>
      </c>
      <c r="FB14" s="43">
        <f>'BAR BB| Open rates'!FB14*0.9*0.9</f>
        <v>21708</v>
      </c>
      <c r="FC14" s="43">
        <f>'BAR BB| Open rates'!FC14*0.9*0.9</f>
        <v>21708</v>
      </c>
      <c r="FD14" s="43">
        <f>'BAR BB| Open rates'!FD14*0.9*0.9</f>
        <v>21708</v>
      </c>
      <c r="FE14" s="43">
        <f>'BAR BB| Open rates'!FE14*0.9*0.9</f>
        <v>21708</v>
      </c>
      <c r="FF14" s="43">
        <f>'BAR BB| Open rates'!FF14*0.9*0.9</f>
        <v>21708</v>
      </c>
      <c r="FG14" s="43">
        <f>'BAR BB| Open rates'!FG14*0.9*0.9</f>
        <v>22518</v>
      </c>
      <c r="FH14" s="43">
        <f>'BAR BB| Open rates'!FH14*0.9*0.9</f>
        <v>22518</v>
      </c>
      <c r="FI14" s="43">
        <f>'BAR BB| Open rates'!FI14*0.9*0.9</f>
        <v>21708</v>
      </c>
      <c r="FJ14" s="43">
        <f>'BAR BB| Open rates'!FJ14*0.9*0.9</f>
        <v>21708</v>
      </c>
      <c r="FK14" s="43">
        <f>'BAR BB| Open rates'!FK14*0.9*0.9</f>
        <v>21708</v>
      </c>
      <c r="FL14" s="43">
        <f>'BAR BB| Open rates'!FL14*0.9*0.9</f>
        <v>21708</v>
      </c>
      <c r="FM14" s="43">
        <f>'BAR BB| Open rates'!FM14*0.9*0.9</f>
        <v>21708</v>
      </c>
      <c r="FN14" s="43">
        <f>'BAR BB| Open rates'!FN14*0.9*0.9</f>
        <v>22518</v>
      </c>
      <c r="FO14" s="43">
        <f>'BAR BB| Open rates'!FO14*0.9*0.9</f>
        <v>22518</v>
      </c>
      <c r="FP14" s="43">
        <f>'BAR BB| Open rates'!FP14*0.9*0.9</f>
        <v>21708</v>
      </c>
      <c r="FQ14" s="43">
        <f>'BAR BB| Open rates'!FQ14*0.9*0.9</f>
        <v>21708</v>
      </c>
      <c r="FR14" s="43">
        <f>'BAR BB| Open rates'!FR14*0.9*0.9</f>
        <v>21708</v>
      </c>
      <c r="FS14" s="43">
        <f>'BAR BB| Open rates'!FS14*0.9*0.9</f>
        <v>21708</v>
      </c>
      <c r="FT14" s="43">
        <f>'BAR BB| Open rates'!FT14*0.9*0.9</f>
        <v>21708</v>
      </c>
      <c r="FU14" s="43">
        <f>'BAR BB| Open rates'!FU14*0.9*0.9</f>
        <v>22518</v>
      </c>
      <c r="FV14" s="43">
        <f>'BAR BB| Open rates'!FV14*0.9*0.9</f>
        <v>22518</v>
      </c>
      <c r="FW14" s="43">
        <f>'BAR BB| Open rates'!FW14*0.9*0.9</f>
        <v>25515</v>
      </c>
      <c r="FX14" s="43">
        <f>'BAR BB| Open rates'!FX14*0.9*0.9</f>
        <v>25515</v>
      </c>
      <c r="FY14" s="43">
        <f>'BAR BB| Open rates'!FY14*0.9*0.9</f>
        <v>25515</v>
      </c>
      <c r="FZ14" s="43">
        <f>'BAR BB| Open rates'!FZ14*0.9*0.9</f>
        <v>25515</v>
      </c>
      <c r="GA14" s="43">
        <f>'BAR BB| Open rates'!GA14*0.9*0.9</f>
        <v>25515</v>
      </c>
      <c r="GB14" s="43">
        <f>'BAR BB| Open rates'!GB14*0.9*0.9</f>
        <v>27297</v>
      </c>
      <c r="GC14" s="43">
        <f>'BAR BB| Open rates'!GC14*0.9*0.9</f>
        <v>27297</v>
      </c>
      <c r="GD14" s="43">
        <f>'BAR BB| Open rates'!GD14*0.9*0.9</f>
        <v>27297</v>
      </c>
      <c r="GE14" s="43">
        <f>'BAR BB| Open rates'!GE14*0.9*0.9</f>
        <v>27297</v>
      </c>
    </row>
    <row r="15" spans="1:187" s="36" customFormat="1" ht="12" customHeight="1" x14ac:dyDescent="0.2">
      <c r="A15" s="237">
        <v>2</v>
      </c>
      <c r="B15" s="43">
        <f>'BAR BB| Open rates'!B15*0.9*0.9</f>
        <v>34344</v>
      </c>
      <c r="C15" s="43">
        <f>'BAR BB| Open rates'!C15*0.9*0.9</f>
        <v>34344</v>
      </c>
      <c r="D15" s="43">
        <f>'BAR BB| Open rates'!D15*0.9*0.9</f>
        <v>32157</v>
      </c>
      <c r="E15" s="43">
        <f>'BAR BB| Open rates'!E15*0.9*0.9</f>
        <v>32157</v>
      </c>
      <c r="F15" s="43">
        <f>'BAR BB| Open rates'!F15*0.9*0.9</f>
        <v>30375</v>
      </c>
      <c r="G15" s="43">
        <f>'BAR BB| Open rates'!G15*0.9*0.9</f>
        <v>32157</v>
      </c>
      <c r="H15" s="43">
        <f>'BAR BB| Open rates'!H15*0.9*0.9</f>
        <v>32157</v>
      </c>
      <c r="I15" s="43">
        <f>'BAR BB| Open rates'!I15*0.9*0.9</f>
        <v>33777</v>
      </c>
      <c r="J15" s="43">
        <f>'BAR BB| Open rates'!J15*0.9*0.9</f>
        <v>33777</v>
      </c>
      <c r="K15" s="43">
        <f>'BAR BB| Open rates'!K15*0.9*0.9</f>
        <v>32157</v>
      </c>
      <c r="L15" s="43">
        <f>'BAR BB| Open rates'!L15*0.9*0.9</f>
        <v>32157</v>
      </c>
      <c r="M15" s="43">
        <f>'BAR BB| Open rates'!M15*0.9*0.9</f>
        <v>32157</v>
      </c>
      <c r="N15" s="43">
        <f>'BAR BB| Open rates'!N15*0.9*0.9</f>
        <v>32157</v>
      </c>
      <c r="O15" s="43">
        <f>'BAR BB| Open rates'!O15*0.9*0.9</f>
        <v>32157</v>
      </c>
      <c r="P15" s="43">
        <f>'BAR BB| Open rates'!P15*0.9*0.9</f>
        <v>33777</v>
      </c>
      <c r="Q15" s="43">
        <f>'BAR BB| Open rates'!Q15*0.9*0.9</f>
        <v>33777</v>
      </c>
      <c r="R15" s="43">
        <f>'BAR BB| Open rates'!R15*0.9*0.9</f>
        <v>33777</v>
      </c>
      <c r="S15" s="43">
        <f>'BAR BB| Open rates'!S15*0.9*0.9</f>
        <v>33777</v>
      </c>
      <c r="T15" s="43">
        <f>'BAR BB| Open rates'!T15*0.9*0.9</f>
        <v>33777</v>
      </c>
      <c r="U15" s="43">
        <f>'BAR BB| Open rates'!U15*0.9*0.9</f>
        <v>33777</v>
      </c>
      <c r="V15" s="43">
        <f>'BAR BB| Open rates'!V15*0.9*0.9</f>
        <v>33777</v>
      </c>
      <c r="W15" s="43">
        <f>'BAR BB| Open rates'!W15*0.9*0.9</f>
        <v>35397</v>
      </c>
      <c r="X15" s="43">
        <f>'BAR BB| Open rates'!X15*0.9*0.9</f>
        <v>35397</v>
      </c>
      <c r="Y15" s="43">
        <f>'BAR BB| Open rates'!Y15*0.9*0.9</f>
        <v>33777</v>
      </c>
      <c r="Z15" s="43">
        <f>'BAR BB| Open rates'!Z15*0.9*0.9</f>
        <v>33777</v>
      </c>
      <c r="AA15" s="43">
        <f>'BAR BB| Open rates'!AA15*0.9*0.9</f>
        <v>33777</v>
      </c>
      <c r="AB15" s="43">
        <f>'BAR BB| Open rates'!AB15*0.9*0.9</f>
        <v>33777</v>
      </c>
      <c r="AC15" s="43">
        <f>'BAR BB| Open rates'!AC15*0.9*0.9</f>
        <v>33777</v>
      </c>
      <c r="AD15" s="43">
        <f>'BAR BB| Open rates'!AD15*0.9*0.9</f>
        <v>35397</v>
      </c>
      <c r="AE15" s="43">
        <f>'BAR BB| Open rates'!AE15*0.9*0.9</f>
        <v>35397</v>
      </c>
      <c r="AF15" s="43">
        <f>'BAR BB| Open rates'!AF15*0.9*0.9</f>
        <v>33777</v>
      </c>
      <c r="AG15" s="43">
        <f>'BAR BB| Open rates'!AG15*0.9*0.9</f>
        <v>33777</v>
      </c>
      <c r="AH15" s="43">
        <f>'BAR BB| Open rates'!AH15*0.9*0.9</f>
        <v>33777</v>
      </c>
      <c r="AI15" s="43">
        <f>'BAR BB| Open rates'!AI15*0.9*0.9</f>
        <v>33777</v>
      </c>
      <c r="AJ15" s="43">
        <f>'BAR BB| Open rates'!AJ15*0.9*0.9</f>
        <v>33777</v>
      </c>
      <c r="AK15" s="43">
        <f>'BAR BB| Open rates'!AK15*0.9*0.9</f>
        <v>35397</v>
      </c>
      <c r="AL15" s="43">
        <f>'BAR BB| Open rates'!AL15*0.9*0.9</f>
        <v>35397</v>
      </c>
      <c r="AM15" s="43">
        <f>'BAR BB| Open rates'!AM15*0.9*0.9</f>
        <v>33777</v>
      </c>
      <c r="AN15" s="43">
        <f>'BAR BB| Open rates'!AN15*0.9*0.9</f>
        <v>33777</v>
      </c>
      <c r="AO15" s="43">
        <f>'BAR BB| Open rates'!AO15*0.9*0.9</f>
        <v>33777</v>
      </c>
      <c r="AP15" s="43">
        <f>'BAR BB| Open rates'!AP15*0.9*0.9</f>
        <v>33777</v>
      </c>
      <c r="AQ15" s="43">
        <f>'BAR BB| Open rates'!AQ15*0.9*0.9</f>
        <v>33777</v>
      </c>
      <c r="AR15" s="43">
        <f>'BAR BB| Open rates'!AR15*0.9*0.9</f>
        <v>35397</v>
      </c>
      <c r="AS15" s="43">
        <f>'BAR BB| Open rates'!AS15*0.9*0.9</f>
        <v>35397</v>
      </c>
      <c r="AT15" s="43">
        <f>'BAR BB| Open rates'!AT15*0.9*0.9</f>
        <v>33777</v>
      </c>
      <c r="AU15" s="43">
        <f>'BAR BB| Open rates'!AU15*0.9*0.9</f>
        <v>33777</v>
      </c>
      <c r="AV15" s="43">
        <f>'BAR BB| Open rates'!AV15*0.9*0.9</f>
        <v>33777</v>
      </c>
      <c r="AW15" s="43">
        <f>'BAR BB| Open rates'!AW15*0.9*0.9</f>
        <v>33777</v>
      </c>
      <c r="AX15" s="43">
        <f>'BAR BB| Open rates'!AX15*0.9*0.9</f>
        <v>33777</v>
      </c>
      <c r="AY15" s="43">
        <f>'BAR BB| Open rates'!AY15*0.9*0.9</f>
        <v>35397</v>
      </c>
      <c r="AZ15" s="43">
        <f>'BAR BB| Open rates'!AZ15*0.9*0.9</f>
        <v>35397</v>
      </c>
      <c r="BA15" s="43">
        <f>'BAR BB| Open rates'!BA15*0.9*0.9</f>
        <v>33777</v>
      </c>
      <c r="BB15" s="43">
        <f>'BAR BB| Open rates'!BB15*0.9*0.9</f>
        <v>33777</v>
      </c>
      <c r="BC15" s="43">
        <f>'BAR BB| Open rates'!BC15*0.9*0.9</f>
        <v>33777</v>
      </c>
      <c r="BD15" s="43">
        <f>'BAR BB| Open rates'!BD15*0.9*0.9</f>
        <v>33777</v>
      </c>
      <c r="BE15" s="43">
        <f>'BAR BB| Open rates'!BE15*0.9*0.9</f>
        <v>33777</v>
      </c>
      <c r="BF15" s="43">
        <f>'BAR BB| Open rates'!BF15*0.9*0.9</f>
        <v>35397</v>
      </c>
      <c r="BG15" s="43">
        <f>'BAR BB| Open rates'!BG15*0.9*0.9</f>
        <v>35397</v>
      </c>
      <c r="BH15" s="43">
        <f>'BAR BB| Open rates'!BH15*0.9*0.9</f>
        <v>31185</v>
      </c>
      <c r="BI15" s="43">
        <f>'BAR BB| Open rates'!BI15*0.9*0.9</f>
        <v>31185</v>
      </c>
      <c r="BJ15" s="43">
        <f>'BAR BB| Open rates'!BJ15*0.9*0.9</f>
        <v>31185</v>
      </c>
      <c r="BK15" s="43">
        <f>'BAR BB| Open rates'!BK15*0.9*0.9</f>
        <v>31185</v>
      </c>
      <c r="BL15" s="43">
        <f>'BAR BB| Open rates'!BL15*0.9*0.9</f>
        <v>31185</v>
      </c>
      <c r="BM15" s="43">
        <f>'BAR BB| Open rates'!BM15*0.9*0.9</f>
        <v>32157</v>
      </c>
      <c r="BN15" s="43">
        <f>'BAR BB| Open rates'!BN15*0.9*0.9</f>
        <v>32157</v>
      </c>
      <c r="BO15" s="43">
        <f>'BAR BB| Open rates'!BO15*0.9*0.9</f>
        <v>30375</v>
      </c>
      <c r="BP15" s="43">
        <f>'BAR BB| Open rates'!BP15*0.9*0.9</f>
        <v>30375</v>
      </c>
      <c r="BQ15" s="43">
        <f>'BAR BB| Open rates'!BQ15*0.9*0.9</f>
        <v>32157</v>
      </c>
      <c r="BR15" s="43">
        <f>'BAR BB| Open rates'!BR15*0.9*0.9</f>
        <v>32157</v>
      </c>
      <c r="BS15" s="43">
        <f>'BAR BB| Open rates'!BS15*0.9*0.9</f>
        <v>32157</v>
      </c>
      <c r="BT15" s="43">
        <f>'BAR BB| Open rates'!BT15*0.9*0.9</f>
        <v>32157</v>
      </c>
      <c r="BU15" s="43">
        <f>'BAR BB| Open rates'!BU15*0.9*0.9</f>
        <v>32157</v>
      </c>
      <c r="BV15" s="43">
        <f>'BAR BB| Open rates'!BV15*0.9*0.9</f>
        <v>30375</v>
      </c>
      <c r="BW15" s="43">
        <f>'BAR BB| Open rates'!BW15*0.9*0.9</f>
        <v>30375</v>
      </c>
      <c r="BX15" s="43">
        <f>'BAR BB| Open rates'!BX15*0.9*0.9</f>
        <v>30375</v>
      </c>
      <c r="BY15" s="43">
        <f>'BAR BB| Open rates'!BY15*0.9*0.9</f>
        <v>30375</v>
      </c>
      <c r="BZ15" s="43">
        <f>'BAR BB| Open rates'!BZ15*0.9*0.9</f>
        <v>30375</v>
      </c>
      <c r="CA15" s="43">
        <f>'BAR BB| Open rates'!CA15*0.9*0.9</f>
        <v>32157</v>
      </c>
      <c r="CB15" s="43">
        <f>'BAR BB| Open rates'!CB15*0.9*0.9</f>
        <v>32157</v>
      </c>
      <c r="CC15" s="43">
        <f>'BAR BB| Open rates'!CC15*0.9*0.9</f>
        <v>30375</v>
      </c>
      <c r="CD15" s="43">
        <f>'BAR BB| Open rates'!CD15*0.9*0.9</f>
        <v>30375</v>
      </c>
      <c r="CE15" s="43">
        <f>'BAR BB| Open rates'!CE15*0.9*0.9</f>
        <v>30375</v>
      </c>
      <c r="CF15" s="43">
        <f>'BAR BB| Open rates'!CF15*0.9*0.9</f>
        <v>30375</v>
      </c>
      <c r="CG15" s="43">
        <f>'BAR BB| Open rates'!CG15*0.9*0.9</f>
        <v>30375</v>
      </c>
      <c r="CH15" s="43">
        <f>'BAR BB| Open rates'!CH15*0.9*0.9</f>
        <v>32157</v>
      </c>
      <c r="CI15" s="43">
        <f>'BAR BB| Open rates'!CI15*0.9*0.9</f>
        <v>32157</v>
      </c>
      <c r="CJ15" s="43">
        <f>'BAR BB| Open rates'!CJ15*0.9*0.9</f>
        <v>30375</v>
      </c>
      <c r="CK15" s="43">
        <f>'BAR BB| Open rates'!CK15*0.9*0.9</f>
        <v>30375</v>
      </c>
      <c r="CL15" s="43">
        <f>'BAR BB| Open rates'!CL15*0.9*0.9</f>
        <v>30375</v>
      </c>
      <c r="CM15" s="43">
        <f>'BAR BB| Open rates'!CM15*0.9*0.9</f>
        <v>30375</v>
      </c>
      <c r="CN15" s="43">
        <f>'BAR BB| Open rates'!CN15*0.9*0.9</f>
        <v>30375</v>
      </c>
      <c r="CO15" s="43">
        <f>'BAR BB| Open rates'!CO15*0.9*0.9</f>
        <v>32157</v>
      </c>
      <c r="CP15" s="43">
        <f>'BAR BB| Open rates'!CP15*0.9*0.9</f>
        <v>32157</v>
      </c>
      <c r="CQ15" s="43">
        <f>'BAR BB| Open rates'!CQ15*0.9*0.9</f>
        <v>30375</v>
      </c>
      <c r="CR15" s="43">
        <f>'BAR BB| Open rates'!CR15*0.9*0.9</f>
        <v>30375</v>
      </c>
      <c r="CS15" s="43">
        <f>'BAR BB| Open rates'!CS15*0.9*0.9</f>
        <v>30375</v>
      </c>
      <c r="CT15" s="43">
        <f>'BAR BB| Open rates'!CT15*0.9*0.9</f>
        <v>30375</v>
      </c>
      <c r="CU15" s="43">
        <f>'BAR BB| Open rates'!CU15*0.9*0.9</f>
        <v>28188</v>
      </c>
      <c r="CV15" s="43">
        <f>'BAR BB| Open rates'!CV15*0.9*0.9</f>
        <v>28188</v>
      </c>
      <c r="CW15" s="43">
        <f>'BAR BB| Open rates'!CW15*0.9*0.9</f>
        <v>28188</v>
      </c>
      <c r="CX15" s="43">
        <f>'BAR BB| Open rates'!CX15*0.9*0.9</f>
        <v>26568</v>
      </c>
      <c r="CY15" s="43">
        <f>'BAR BB| Open rates'!CY15*0.9*0.9</f>
        <v>26568</v>
      </c>
      <c r="CZ15" s="43">
        <f>'BAR BB| Open rates'!CZ15*0.9*0.9</f>
        <v>26568</v>
      </c>
      <c r="DA15" s="43">
        <f>'BAR BB| Open rates'!DA15*0.9*0.9</f>
        <v>26568</v>
      </c>
      <c r="DB15" s="43">
        <f>'BAR BB| Open rates'!DB15*0.9*0.9</f>
        <v>26568</v>
      </c>
      <c r="DC15" s="43">
        <f>'BAR BB| Open rates'!DC15*0.9*0.9</f>
        <v>28188</v>
      </c>
      <c r="DD15" s="43">
        <f>'BAR BB| Open rates'!DD15*0.9*0.9</f>
        <v>28188</v>
      </c>
      <c r="DE15" s="43">
        <f>'BAR BB| Open rates'!DE15*0.9*0.9</f>
        <v>26568</v>
      </c>
      <c r="DF15" s="43">
        <f>'BAR BB| Open rates'!DF15*0.9*0.9</f>
        <v>26568</v>
      </c>
      <c r="DG15" s="43">
        <f>'BAR BB| Open rates'!DG15*0.9*0.9</f>
        <v>26568</v>
      </c>
      <c r="DH15" s="43">
        <f>'BAR BB| Open rates'!DH15*0.9*0.9</f>
        <v>26568</v>
      </c>
      <c r="DI15" s="43">
        <f>'BAR BB| Open rates'!DI15*0.9*0.9</f>
        <v>26568</v>
      </c>
      <c r="DJ15" s="43">
        <f>'BAR BB| Open rates'!DJ15*0.9*0.9</f>
        <v>28188</v>
      </c>
      <c r="DK15" s="43">
        <f>'BAR BB| Open rates'!DK15*0.9*0.9</f>
        <v>28188</v>
      </c>
      <c r="DL15" s="43">
        <f>'BAR BB| Open rates'!DL15*0.9*0.9</f>
        <v>26568</v>
      </c>
      <c r="DM15" s="43">
        <f>'BAR BB| Open rates'!DM15*0.9*0.9</f>
        <v>26568</v>
      </c>
      <c r="DN15" s="43">
        <f>'BAR BB| Open rates'!DN15*0.9*0.9</f>
        <v>26568</v>
      </c>
      <c r="DO15" s="43">
        <f>'BAR BB| Open rates'!DO15*0.9*0.9</f>
        <v>26568</v>
      </c>
      <c r="DP15" s="43">
        <f>'BAR BB| Open rates'!DP15*0.9*0.9</f>
        <v>26568</v>
      </c>
      <c r="DQ15" s="43">
        <f>'BAR BB| Open rates'!DQ15*0.9*0.9</f>
        <v>28188</v>
      </c>
      <c r="DR15" s="43">
        <f>'BAR BB| Open rates'!DR15*0.9*0.9</f>
        <v>28188</v>
      </c>
      <c r="DS15" s="43">
        <f>'BAR BB| Open rates'!DS15*0.9*0.9</f>
        <v>26568</v>
      </c>
      <c r="DT15" s="43">
        <f>'BAR BB| Open rates'!DT15*0.9*0.9</f>
        <v>26568</v>
      </c>
      <c r="DU15" s="43">
        <f>'BAR BB| Open rates'!DU15*0.9*0.9</f>
        <v>26568</v>
      </c>
      <c r="DV15" s="43">
        <f>'BAR BB| Open rates'!DV15*0.9*0.9</f>
        <v>26568</v>
      </c>
      <c r="DW15" s="43">
        <f>'BAR BB| Open rates'!DW15*0.9*0.9</f>
        <v>26568</v>
      </c>
      <c r="DX15" s="43">
        <f>'BAR BB| Open rates'!DX15*0.9*0.9</f>
        <v>28188</v>
      </c>
      <c r="DY15" s="43">
        <f>'BAR BB| Open rates'!DY15*0.9*0.9</f>
        <v>28188</v>
      </c>
      <c r="DZ15" s="43">
        <f>'BAR BB| Open rates'!DZ15*0.9*0.9</f>
        <v>29565</v>
      </c>
      <c r="EA15" s="43">
        <f>'BAR BB| Open rates'!EA15*0.9*0.9</f>
        <v>29565</v>
      </c>
      <c r="EB15" s="43">
        <f>'BAR BB| Open rates'!EB15*0.9*0.9</f>
        <v>29565</v>
      </c>
      <c r="EC15" s="43">
        <f>'BAR BB| Open rates'!EC15*0.9*0.9</f>
        <v>31347</v>
      </c>
      <c r="ED15" s="43">
        <f>'BAR BB| Open rates'!ED15*0.9*0.9</f>
        <v>31347</v>
      </c>
      <c r="EE15" s="43">
        <f>'BAR BB| Open rates'!EE15*0.9*0.9</f>
        <v>31347</v>
      </c>
      <c r="EF15" s="43">
        <f>'BAR BB| Open rates'!EF15*0.9*0.9</f>
        <v>31347</v>
      </c>
      <c r="EG15" s="43">
        <f>'BAR BB| Open rates'!EG15*0.9*0.9</f>
        <v>25758</v>
      </c>
      <c r="EH15" s="43">
        <f>'BAR BB| Open rates'!EH15*0.9*0.9</f>
        <v>24138</v>
      </c>
      <c r="EI15" s="43">
        <f>'BAR BB| Open rates'!EI15*0.9*0.9</f>
        <v>24138</v>
      </c>
      <c r="EJ15" s="43">
        <f>'BAR BB| Open rates'!EJ15*0.9*0.9</f>
        <v>24138</v>
      </c>
      <c r="EK15" s="43">
        <f>'BAR BB| Open rates'!EK15*0.9*0.9</f>
        <v>24138</v>
      </c>
      <c r="EL15" s="43">
        <f>'BAR BB| Open rates'!EL15*0.9*0.9</f>
        <v>24948</v>
      </c>
      <c r="EM15" s="43">
        <f>'BAR BB| Open rates'!EM15*0.9*0.9</f>
        <v>24948</v>
      </c>
      <c r="EN15" s="43">
        <f>'BAR BB| Open rates'!EN15*0.9*0.9</f>
        <v>24138</v>
      </c>
      <c r="EO15" s="43">
        <f>'BAR BB| Open rates'!EO15*0.9*0.9</f>
        <v>24138</v>
      </c>
      <c r="EP15" s="43">
        <f>'BAR BB| Open rates'!EP15*0.9*0.9</f>
        <v>24138</v>
      </c>
      <c r="EQ15" s="43">
        <f>'BAR BB| Open rates'!EQ15*0.9*0.9</f>
        <v>24138</v>
      </c>
      <c r="ER15" s="43">
        <f>'BAR BB| Open rates'!ER15*0.9*0.9</f>
        <v>24138</v>
      </c>
      <c r="ES15" s="43">
        <f>'BAR BB| Open rates'!ES15*0.9*0.9</f>
        <v>24948</v>
      </c>
      <c r="ET15" s="43">
        <f>'BAR BB| Open rates'!ET15*0.9*0.9</f>
        <v>24948</v>
      </c>
      <c r="EU15" s="43">
        <f>'BAR BB| Open rates'!EU15*0.9*0.9</f>
        <v>24138</v>
      </c>
      <c r="EV15" s="43">
        <f>'BAR BB| Open rates'!EV15*0.9*0.9</f>
        <v>24138</v>
      </c>
      <c r="EW15" s="43">
        <f>'BAR BB| Open rates'!EW15*0.9*0.9</f>
        <v>24138</v>
      </c>
      <c r="EX15" s="43">
        <f>'BAR BB| Open rates'!EX15*0.9*0.9</f>
        <v>24138</v>
      </c>
      <c r="EY15" s="43">
        <f>'BAR BB| Open rates'!EY15*0.9*0.9</f>
        <v>24138</v>
      </c>
      <c r="EZ15" s="43">
        <f>'BAR BB| Open rates'!EZ15*0.9*0.9</f>
        <v>24948</v>
      </c>
      <c r="FA15" s="43">
        <f>'BAR BB| Open rates'!FA15*0.9*0.9</f>
        <v>24948</v>
      </c>
      <c r="FB15" s="43">
        <f>'BAR BB| Open rates'!FB15*0.9*0.9</f>
        <v>24138</v>
      </c>
      <c r="FC15" s="43">
        <f>'BAR BB| Open rates'!FC15*0.9*0.9</f>
        <v>24138</v>
      </c>
      <c r="FD15" s="43">
        <f>'BAR BB| Open rates'!FD15*0.9*0.9</f>
        <v>24138</v>
      </c>
      <c r="FE15" s="43">
        <f>'BAR BB| Open rates'!FE15*0.9*0.9</f>
        <v>24138</v>
      </c>
      <c r="FF15" s="43">
        <f>'BAR BB| Open rates'!FF15*0.9*0.9</f>
        <v>24138</v>
      </c>
      <c r="FG15" s="43">
        <f>'BAR BB| Open rates'!FG15*0.9*0.9</f>
        <v>24948</v>
      </c>
      <c r="FH15" s="43">
        <f>'BAR BB| Open rates'!FH15*0.9*0.9</f>
        <v>24948</v>
      </c>
      <c r="FI15" s="43">
        <f>'BAR BB| Open rates'!FI15*0.9*0.9</f>
        <v>24138</v>
      </c>
      <c r="FJ15" s="43">
        <f>'BAR BB| Open rates'!FJ15*0.9*0.9</f>
        <v>24138</v>
      </c>
      <c r="FK15" s="43">
        <f>'BAR BB| Open rates'!FK15*0.9*0.9</f>
        <v>24138</v>
      </c>
      <c r="FL15" s="43">
        <f>'BAR BB| Open rates'!FL15*0.9*0.9</f>
        <v>24138</v>
      </c>
      <c r="FM15" s="43">
        <f>'BAR BB| Open rates'!FM15*0.9*0.9</f>
        <v>24138</v>
      </c>
      <c r="FN15" s="43">
        <f>'BAR BB| Open rates'!FN15*0.9*0.9</f>
        <v>24948</v>
      </c>
      <c r="FO15" s="43">
        <f>'BAR BB| Open rates'!FO15*0.9*0.9</f>
        <v>24948</v>
      </c>
      <c r="FP15" s="43">
        <f>'BAR BB| Open rates'!FP15*0.9*0.9</f>
        <v>24138</v>
      </c>
      <c r="FQ15" s="43">
        <f>'BAR BB| Open rates'!FQ15*0.9*0.9</f>
        <v>24138</v>
      </c>
      <c r="FR15" s="43">
        <f>'BAR BB| Open rates'!FR15*0.9*0.9</f>
        <v>24138</v>
      </c>
      <c r="FS15" s="43">
        <f>'BAR BB| Open rates'!FS15*0.9*0.9</f>
        <v>24138</v>
      </c>
      <c r="FT15" s="43">
        <f>'BAR BB| Open rates'!FT15*0.9*0.9</f>
        <v>24138</v>
      </c>
      <c r="FU15" s="43">
        <f>'BAR BB| Open rates'!FU15*0.9*0.9</f>
        <v>24948</v>
      </c>
      <c r="FV15" s="43">
        <f>'BAR BB| Open rates'!FV15*0.9*0.9</f>
        <v>24948</v>
      </c>
      <c r="FW15" s="43">
        <f>'BAR BB| Open rates'!FW15*0.9*0.9</f>
        <v>27945</v>
      </c>
      <c r="FX15" s="43">
        <f>'BAR BB| Open rates'!FX15*0.9*0.9</f>
        <v>27945</v>
      </c>
      <c r="FY15" s="43">
        <f>'BAR BB| Open rates'!FY15*0.9*0.9</f>
        <v>27945</v>
      </c>
      <c r="FZ15" s="43">
        <f>'BAR BB| Open rates'!FZ15*0.9*0.9</f>
        <v>27945</v>
      </c>
      <c r="GA15" s="43">
        <f>'BAR BB| Open rates'!GA15*0.9*0.9</f>
        <v>27945</v>
      </c>
      <c r="GB15" s="43">
        <f>'BAR BB| Open rates'!GB15*0.9*0.9</f>
        <v>29727</v>
      </c>
      <c r="GC15" s="43">
        <f>'BAR BB| Open rates'!GC15*0.9*0.9</f>
        <v>29727</v>
      </c>
      <c r="GD15" s="43">
        <f>'BAR BB| Open rates'!GD15*0.9*0.9</f>
        <v>29727</v>
      </c>
      <c r="GE15" s="43">
        <f>'BAR BB| Open rates'!GE15*0.9*0.9</f>
        <v>29727</v>
      </c>
    </row>
    <row r="16" spans="1:187" s="36" customFormat="1" ht="12" customHeight="1" x14ac:dyDescent="0.2">
      <c r="A16" s="236" t="s">
        <v>178</v>
      </c>
      <c r="B16" s="43"/>
      <c r="C16" s="43"/>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row>
    <row r="17" spans="1:187" s="36" customFormat="1" ht="12" customHeight="1" x14ac:dyDescent="0.2">
      <c r="A17" s="237">
        <v>1</v>
      </c>
      <c r="B17" s="43">
        <f>'BAR BB| Open rates'!B17*0.9*0.9</f>
        <v>32724</v>
      </c>
      <c r="C17" s="43">
        <f>'BAR BB| Open rates'!C17*0.9*0.9</f>
        <v>32724</v>
      </c>
      <c r="D17" s="43">
        <f>'BAR BB| Open rates'!D17*0.9*0.9</f>
        <v>30537</v>
      </c>
      <c r="E17" s="43">
        <f>'BAR BB| Open rates'!E17*0.9*0.9</f>
        <v>30537</v>
      </c>
      <c r="F17" s="43">
        <f>'BAR BB| Open rates'!F17*0.9*0.9</f>
        <v>28755</v>
      </c>
      <c r="G17" s="43">
        <f>'BAR BB| Open rates'!G17*0.9*0.9</f>
        <v>30537</v>
      </c>
      <c r="H17" s="43">
        <f>'BAR BB| Open rates'!H17*0.9*0.9</f>
        <v>30537</v>
      </c>
      <c r="I17" s="43">
        <f>'BAR BB| Open rates'!I17*0.9*0.9</f>
        <v>32157</v>
      </c>
      <c r="J17" s="43">
        <f>'BAR BB| Open rates'!J17*0.9*0.9</f>
        <v>32157</v>
      </c>
      <c r="K17" s="43">
        <f>'BAR BB| Open rates'!K17*0.9*0.9</f>
        <v>30537</v>
      </c>
      <c r="L17" s="43">
        <f>'BAR BB| Open rates'!L17*0.9*0.9</f>
        <v>30537</v>
      </c>
      <c r="M17" s="43">
        <f>'BAR BB| Open rates'!M17*0.9*0.9</f>
        <v>30537</v>
      </c>
      <c r="N17" s="43">
        <f>'BAR BB| Open rates'!N17*0.9*0.9</f>
        <v>30537</v>
      </c>
      <c r="O17" s="43">
        <f>'BAR BB| Open rates'!O17*0.9*0.9</f>
        <v>30537</v>
      </c>
      <c r="P17" s="43">
        <f>'BAR BB| Open rates'!P17*0.9*0.9</f>
        <v>32157</v>
      </c>
      <c r="Q17" s="43">
        <f>'BAR BB| Open rates'!Q17*0.9*0.9</f>
        <v>32157</v>
      </c>
      <c r="R17" s="43">
        <f>'BAR BB| Open rates'!R17*0.9*0.9</f>
        <v>32157</v>
      </c>
      <c r="S17" s="43">
        <f>'BAR BB| Open rates'!S17*0.9*0.9</f>
        <v>32157</v>
      </c>
      <c r="T17" s="43">
        <f>'BAR BB| Open rates'!T17*0.9*0.9</f>
        <v>32157</v>
      </c>
      <c r="U17" s="43">
        <f>'BAR BB| Open rates'!U17*0.9*0.9</f>
        <v>32157</v>
      </c>
      <c r="V17" s="43">
        <f>'BAR BB| Open rates'!V17*0.9*0.9</f>
        <v>32157</v>
      </c>
      <c r="W17" s="43">
        <f>'BAR BB| Open rates'!W17*0.9*0.9</f>
        <v>33777</v>
      </c>
      <c r="X17" s="43">
        <f>'BAR BB| Open rates'!X17*0.9*0.9</f>
        <v>33777</v>
      </c>
      <c r="Y17" s="43">
        <f>'BAR BB| Open rates'!Y17*0.9*0.9</f>
        <v>32157</v>
      </c>
      <c r="Z17" s="43">
        <f>'BAR BB| Open rates'!Z17*0.9*0.9</f>
        <v>32157</v>
      </c>
      <c r="AA17" s="43">
        <f>'BAR BB| Open rates'!AA17*0.9*0.9</f>
        <v>32157</v>
      </c>
      <c r="AB17" s="43">
        <f>'BAR BB| Open rates'!AB17*0.9*0.9</f>
        <v>32157</v>
      </c>
      <c r="AC17" s="43">
        <f>'BAR BB| Open rates'!AC17*0.9*0.9</f>
        <v>32157</v>
      </c>
      <c r="AD17" s="43">
        <f>'BAR BB| Open rates'!AD17*0.9*0.9</f>
        <v>33777</v>
      </c>
      <c r="AE17" s="43">
        <f>'BAR BB| Open rates'!AE17*0.9*0.9</f>
        <v>33777</v>
      </c>
      <c r="AF17" s="43">
        <f>'BAR BB| Open rates'!AF17*0.9*0.9</f>
        <v>32157</v>
      </c>
      <c r="AG17" s="43">
        <f>'BAR BB| Open rates'!AG17*0.9*0.9</f>
        <v>32157</v>
      </c>
      <c r="AH17" s="43">
        <f>'BAR BB| Open rates'!AH17*0.9*0.9</f>
        <v>32157</v>
      </c>
      <c r="AI17" s="43">
        <f>'BAR BB| Open rates'!AI17*0.9*0.9</f>
        <v>32157</v>
      </c>
      <c r="AJ17" s="43">
        <f>'BAR BB| Open rates'!AJ17*0.9*0.9</f>
        <v>32157</v>
      </c>
      <c r="AK17" s="43">
        <f>'BAR BB| Open rates'!AK17*0.9*0.9</f>
        <v>33777</v>
      </c>
      <c r="AL17" s="43">
        <f>'BAR BB| Open rates'!AL17*0.9*0.9</f>
        <v>33777</v>
      </c>
      <c r="AM17" s="43">
        <f>'BAR BB| Open rates'!AM17*0.9*0.9</f>
        <v>32157</v>
      </c>
      <c r="AN17" s="43">
        <f>'BAR BB| Open rates'!AN17*0.9*0.9</f>
        <v>32157</v>
      </c>
      <c r="AO17" s="43">
        <f>'BAR BB| Open rates'!AO17*0.9*0.9</f>
        <v>32157</v>
      </c>
      <c r="AP17" s="43">
        <f>'BAR BB| Open rates'!AP17*0.9*0.9</f>
        <v>32157</v>
      </c>
      <c r="AQ17" s="43">
        <f>'BAR BB| Open rates'!AQ17*0.9*0.9</f>
        <v>32157</v>
      </c>
      <c r="AR17" s="43">
        <f>'BAR BB| Open rates'!AR17*0.9*0.9</f>
        <v>33777</v>
      </c>
      <c r="AS17" s="43">
        <f>'BAR BB| Open rates'!AS17*0.9*0.9</f>
        <v>33777</v>
      </c>
      <c r="AT17" s="43">
        <f>'BAR BB| Open rates'!AT17*0.9*0.9</f>
        <v>32157</v>
      </c>
      <c r="AU17" s="43">
        <f>'BAR BB| Open rates'!AU17*0.9*0.9</f>
        <v>32157</v>
      </c>
      <c r="AV17" s="43">
        <f>'BAR BB| Open rates'!AV17*0.9*0.9</f>
        <v>32157</v>
      </c>
      <c r="AW17" s="43">
        <f>'BAR BB| Open rates'!AW17*0.9*0.9</f>
        <v>32157</v>
      </c>
      <c r="AX17" s="43">
        <f>'BAR BB| Open rates'!AX17*0.9*0.9</f>
        <v>32157</v>
      </c>
      <c r="AY17" s="43">
        <f>'BAR BB| Open rates'!AY17*0.9*0.9</f>
        <v>33777</v>
      </c>
      <c r="AZ17" s="43">
        <f>'BAR BB| Open rates'!AZ17*0.9*0.9</f>
        <v>33777</v>
      </c>
      <c r="BA17" s="43">
        <f>'BAR BB| Open rates'!BA17*0.9*0.9</f>
        <v>32157</v>
      </c>
      <c r="BB17" s="43">
        <f>'BAR BB| Open rates'!BB17*0.9*0.9</f>
        <v>32157</v>
      </c>
      <c r="BC17" s="43">
        <f>'BAR BB| Open rates'!BC17*0.9*0.9</f>
        <v>32157</v>
      </c>
      <c r="BD17" s="43">
        <f>'BAR BB| Open rates'!BD17*0.9*0.9</f>
        <v>32157</v>
      </c>
      <c r="BE17" s="43">
        <f>'BAR BB| Open rates'!BE17*0.9*0.9</f>
        <v>32157</v>
      </c>
      <c r="BF17" s="43">
        <f>'BAR BB| Open rates'!BF17*0.9*0.9</f>
        <v>33777</v>
      </c>
      <c r="BG17" s="43">
        <f>'BAR BB| Open rates'!BG17*0.9*0.9</f>
        <v>33777</v>
      </c>
      <c r="BH17" s="43">
        <f>'BAR BB| Open rates'!BH17*0.9*0.9</f>
        <v>29565</v>
      </c>
      <c r="BI17" s="43">
        <f>'BAR BB| Open rates'!BI17*0.9*0.9</f>
        <v>29565</v>
      </c>
      <c r="BJ17" s="43">
        <f>'BAR BB| Open rates'!BJ17*0.9*0.9</f>
        <v>29565</v>
      </c>
      <c r="BK17" s="43">
        <f>'BAR BB| Open rates'!BK17*0.9*0.9</f>
        <v>29565</v>
      </c>
      <c r="BL17" s="43">
        <f>'BAR BB| Open rates'!BL17*0.9*0.9</f>
        <v>29565</v>
      </c>
      <c r="BM17" s="43">
        <f>'BAR BB| Open rates'!BM17*0.9*0.9</f>
        <v>30537</v>
      </c>
      <c r="BN17" s="43">
        <f>'BAR BB| Open rates'!BN17*0.9*0.9</f>
        <v>30537</v>
      </c>
      <c r="BO17" s="43">
        <f>'BAR BB| Open rates'!BO17*0.9*0.9</f>
        <v>28755</v>
      </c>
      <c r="BP17" s="43">
        <f>'BAR BB| Open rates'!BP17*0.9*0.9</f>
        <v>28755</v>
      </c>
      <c r="BQ17" s="43">
        <f>'BAR BB| Open rates'!BQ17*0.9*0.9</f>
        <v>30537</v>
      </c>
      <c r="BR17" s="43">
        <f>'BAR BB| Open rates'!BR17*0.9*0.9</f>
        <v>30537</v>
      </c>
      <c r="BS17" s="43">
        <f>'BAR BB| Open rates'!BS17*0.9*0.9</f>
        <v>30537</v>
      </c>
      <c r="BT17" s="43">
        <f>'BAR BB| Open rates'!BT17*0.9*0.9</f>
        <v>30537</v>
      </c>
      <c r="BU17" s="43">
        <f>'BAR BB| Open rates'!BU17*0.9*0.9</f>
        <v>30537</v>
      </c>
      <c r="BV17" s="43">
        <f>'BAR BB| Open rates'!BV17*0.9*0.9</f>
        <v>28755</v>
      </c>
      <c r="BW17" s="43">
        <f>'BAR BB| Open rates'!BW17*0.9*0.9</f>
        <v>28755</v>
      </c>
      <c r="BX17" s="43">
        <f>'BAR BB| Open rates'!BX17*0.9*0.9</f>
        <v>28755</v>
      </c>
      <c r="BY17" s="43">
        <f>'BAR BB| Open rates'!BY17*0.9*0.9</f>
        <v>28755</v>
      </c>
      <c r="BZ17" s="43">
        <f>'BAR BB| Open rates'!BZ17*0.9*0.9</f>
        <v>28755</v>
      </c>
      <c r="CA17" s="43">
        <f>'BAR BB| Open rates'!CA17*0.9*0.9</f>
        <v>30537</v>
      </c>
      <c r="CB17" s="43">
        <f>'BAR BB| Open rates'!CB17*0.9*0.9</f>
        <v>30537</v>
      </c>
      <c r="CC17" s="43">
        <f>'BAR BB| Open rates'!CC17*0.9*0.9</f>
        <v>28755</v>
      </c>
      <c r="CD17" s="43">
        <f>'BAR BB| Open rates'!CD17*0.9*0.9</f>
        <v>28755</v>
      </c>
      <c r="CE17" s="43">
        <f>'BAR BB| Open rates'!CE17*0.9*0.9</f>
        <v>28755</v>
      </c>
      <c r="CF17" s="43">
        <f>'BAR BB| Open rates'!CF17*0.9*0.9</f>
        <v>28755</v>
      </c>
      <c r="CG17" s="43">
        <f>'BAR BB| Open rates'!CG17*0.9*0.9</f>
        <v>28755</v>
      </c>
      <c r="CH17" s="43">
        <f>'BAR BB| Open rates'!CH17*0.9*0.9</f>
        <v>30537</v>
      </c>
      <c r="CI17" s="43">
        <f>'BAR BB| Open rates'!CI17*0.9*0.9</f>
        <v>30537</v>
      </c>
      <c r="CJ17" s="43">
        <f>'BAR BB| Open rates'!CJ17*0.9*0.9</f>
        <v>28755</v>
      </c>
      <c r="CK17" s="43">
        <f>'BAR BB| Open rates'!CK17*0.9*0.9</f>
        <v>28755</v>
      </c>
      <c r="CL17" s="43">
        <f>'BAR BB| Open rates'!CL17*0.9*0.9</f>
        <v>28755</v>
      </c>
      <c r="CM17" s="43">
        <f>'BAR BB| Open rates'!CM17*0.9*0.9</f>
        <v>28755</v>
      </c>
      <c r="CN17" s="43">
        <f>'BAR BB| Open rates'!CN17*0.9*0.9</f>
        <v>28755</v>
      </c>
      <c r="CO17" s="43">
        <f>'BAR BB| Open rates'!CO17*0.9*0.9</f>
        <v>30537</v>
      </c>
      <c r="CP17" s="43">
        <f>'BAR BB| Open rates'!CP17*0.9*0.9</f>
        <v>30537</v>
      </c>
      <c r="CQ17" s="43">
        <f>'BAR BB| Open rates'!CQ17*0.9*0.9</f>
        <v>28755</v>
      </c>
      <c r="CR17" s="43">
        <f>'BAR BB| Open rates'!CR17*0.9*0.9</f>
        <v>28755</v>
      </c>
      <c r="CS17" s="43">
        <f>'BAR BB| Open rates'!CS17*0.9*0.9</f>
        <v>28755</v>
      </c>
      <c r="CT17" s="43">
        <f>'BAR BB| Open rates'!CT17*0.9*0.9</f>
        <v>28755</v>
      </c>
      <c r="CU17" s="43">
        <f>'BAR BB| Open rates'!CU17*0.9*0.9</f>
        <v>25839</v>
      </c>
      <c r="CV17" s="43">
        <f>'BAR BB| Open rates'!CV17*0.9*0.9</f>
        <v>25839</v>
      </c>
      <c r="CW17" s="43">
        <f>'BAR BB| Open rates'!CW17*0.9*0.9</f>
        <v>25839</v>
      </c>
      <c r="CX17" s="43">
        <f>'BAR BB| Open rates'!CX17*0.9*0.9</f>
        <v>24219</v>
      </c>
      <c r="CY17" s="43">
        <f>'BAR BB| Open rates'!CY17*0.9*0.9</f>
        <v>24219</v>
      </c>
      <c r="CZ17" s="43">
        <f>'BAR BB| Open rates'!CZ17*0.9*0.9</f>
        <v>24219</v>
      </c>
      <c r="DA17" s="43">
        <f>'BAR BB| Open rates'!DA17*0.9*0.9</f>
        <v>24219</v>
      </c>
      <c r="DB17" s="43">
        <f>'BAR BB| Open rates'!DB17*0.9*0.9</f>
        <v>24219</v>
      </c>
      <c r="DC17" s="43">
        <f>'BAR BB| Open rates'!DC17*0.9*0.9</f>
        <v>25839</v>
      </c>
      <c r="DD17" s="43">
        <f>'BAR BB| Open rates'!DD17*0.9*0.9</f>
        <v>25839</v>
      </c>
      <c r="DE17" s="43">
        <f>'BAR BB| Open rates'!DE17*0.9*0.9</f>
        <v>24219</v>
      </c>
      <c r="DF17" s="43">
        <f>'BAR BB| Open rates'!DF17*0.9*0.9</f>
        <v>24219</v>
      </c>
      <c r="DG17" s="43">
        <f>'BAR BB| Open rates'!DG17*0.9*0.9</f>
        <v>24219</v>
      </c>
      <c r="DH17" s="43">
        <f>'BAR BB| Open rates'!DH17*0.9*0.9</f>
        <v>24219</v>
      </c>
      <c r="DI17" s="43">
        <f>'BAR BB| Open rates'!DI17*0.9*0.9</f>
        <v>24219</v>
      </c>
      <c r="DJ17" s="43">
        <f>'BAR BB| Open rates'!DJ17*0.9*0.9</f>
        <v>25839</v>
      </c>
      <c r="DK17" s="43">
        <f>'BAR BB| Open rates'!DK17*0.9*0.9</f>
        <v>25839</v>
      </c>
      <c r="DL17" s="43">
        <f>'BAR BB| Open rates'!DL17*0.9*0.9</f>
        <v>24219</v>
      </c>
      <c r="DM17" s="43">
        <f>'BAR BB| Open rates'!DM17*0.9*0.9</f>
        <v>24219</v>
      </c>
      <c r="DN17" s="43">
        <f>'BAR BB| Open rates'!DN17*0.9*0.9</f>
        <v>24219</v>
      </c>
      <c r="DO17" s="43">
        <f>'BAR BB| Open rates'!DO17*0.9*0.9</f>
        <v>24219</v>
      </c>
      <c r="DP17" s="43">
        <f>'BAR BB| Open rates'!DP17*0.9*0.9</f>
        <v>24219</v>
      </c>
      <c r="DQ17" s="43">
        <f>'BAR BB| Open rates'!DQ17*0.9*0.9</f>
        <v>25839</v>
      </c>
      <c r="DR17" s="43">
        <f>'BAR BB| Open rates'!DR17*0.9*0.9</f>
        <v>25839</v>
      </c>
      <c r="DS17" s="43">
        <f>'BAR BB| Open rates'!DS17*0.9*0.9</f>
        <v>24219</v>
      </c>
      <c r="DT17" s="43">
        <f>'BAR BB| Open rates'!DT17*0.9*0.9</f>
        <v>24219</v>
      </c>
      <c r="DU17" s="43">
        <f>'BAR BB| Open rates'!DU17*0.9*0.9</f>
        <v>24219</v>
      </c>
      <c r="DV17" s="43">
        <f>'BAR BB| Open rates'!DV17*0.9*0.9</f>
        <v>24219</v>
      </c>
      <c r="DW17" s="43">
        <f>'BAR BB| Open rates'!DW17*0.9*0.9</f>
        <v>24219</v>
      </c>
      <c r="DX17" s="43">
        <f>'BAR BB| Open rates'!DX17*0.9*0.9</f>
        <v>25839</v>
      </c>
      <c r="DY17" s="43">
        <f>'BAR BB| Open rates'!DY17*0.9*0.9</f>
        <v>25839</v>
      </c>
      <c r="DZ17" s="43">
        <f>'BAR BB| Open rates'!DZ17*0.9*0.9</f>
        <v>27216</v>
      </c>
      <c r="EA17" s="43">
        <f>'BAR BB| Open rates'!EA17*0.9*0.9</f>
        <v>27216</v>
      </c>
      <c r="EB17" s="43">
        <f>'BAR BB| Open rates'!EB17*0.9*0.9</f>
        <v>27216</v>
      </c>
      <c r="EC17" s="43">
        <f>'BAR BB| Open rates'!EC17*0.9*0.9</f>
        <v>28998</v>
      </c>
      <c r="ED17" s="43">
        <f>'BAR BB| Open rates'!ED17*0.9*0.9</f>
        <v>28998</v>
      </c>
      <c r="EE17" s="43">
        <f>'BAR BB| Open rates'!EE17*0.9*0.9</f>
        <v>28998</v>
      </c>
      <c r="EF17" s="43">
        <f>'BAR BB| Open rates'!EF17*0.9*0.9</f>
        <v>28998</v>
      </c>
      <c r="EG17" s="43">
        <f>'BAR BB| Open rates'!EG17*0.9*0.9</f>
        <v>23409</v>
      </c>
      <c r="EH17" s="43">
        <f>'BAR BB| Open rates'!EH17*0.9*0.9</f>
        <v>21789</v>
      </c>
      <c r="EI17" s="43">
        <f>'BAR BB| Open rates'!EI17*0.9*0.9</f>
        <v>21789</v>
      </c>
      <c r="EJ17" s="43">
        <f>'BAR BB| Open rates'!EJ17*0.9*0.9</f>
        <v>21789</v>
      </c>
      <c r="EK17" s="43">
        <f>'BAR BB| Open rates'!EK17*0.9*0.9</f>
        <v>21789</v>
      </c>
      <c r="EL17" s="43">
        <f>'BAR BB| Open rates'!EL17*0.9*0.9</f>
        <v>22599</v>
      </c>
      <c r="EM17" s="43">
        <f>'BAR BB| Open rates'!EM17*0.9*0.9</f>
        <v>22599</v>
      </c>
      <c r="EN17" s="43">
        <f>'BAR BB| Open rates'!EN17*0.9*0.9</f>
        <v>21789</v>
      </c>
      <c r="EO17" s="43">
        <f>'BAR BB| Open rates'!EO17*0.9*0.9</f>
        <v>21789</v>
      </c>
      <c r="EP17" s="43">
        <f>'BAR BB| Open rates'!EP17*0.9*0.9</f>
        <v>21789</v>
      </c>
      <c r="EQ17" s="43">
        <f>'BAR BB| Open rates'!EQ17*0.9*0.9</f>
        <v>21789</v>
      </c>
      <c r="ER17" s="43">
        <f>'BAR BB| Open rates'!ER17*0.9*0.9</f>
        <v>21789</v>
      </c>
      <c r="ES17" s="43">
        <f>'BAR BB| Open rates'!ES17*0.9*0.9</f>
        <v>22599</v>
      </c>
      <c r="ET17" s="43">
        <f>'BAR BB| Open rates'!ET17*0.9*0.9</f>
        <v>22599</v>
      </c>
      <c r="EU17" s="43">
        <f>'BAR BB| Open rates'!EU17*0.9*0.9</f>
        <v>21789</v>
      </c>
      <c r="EV17" s="43">
        <f>'BAR BB| Open rates'!EV17*0.9*0.9</f>
        <v>21789</v>
      </c>
      <c r="EW17" s="43">
        <f>'BAR BB| Open rates'!EW17*0.9*0.9</f>
        <v>21789</v>
      </c>
      <c r="EX17" s="43">
        <f>'BAR BB| Open rates'!EX17*0.9*0.9</f>
        <v>21789</v>
      </c>
      <c r="EY17" s="43">
        <f>'BAR BB| Open rates'!EY17*0.9*0.9</f>
        <v>21789</v>
      </c>
      <c r="EZ17" s="43">
        <f>'BAR BB| Open rates'!EZ17*0.9*0.9</f>
        <v>22599</v>
      </c>
      <c r="FA17" s="43">
        <f>'BAR BB| Open rates'!FA17*0.9*0.9</f>
        <v>22599</v>
      </c>
      <c r="FB17" s="43">
        <f>'BAR BB| Open rates'!FB17*0.9*0.9</f>
        <v>21789</v>
      </c>
      <c r="FC17" s="43">
        <f>'BAR BB| Open rates'!FC17*0.9*0.9</f>
        <v>21789</v>
      </c>
      <c r="FD17" s="43">
        <f>'BAR BB| Open rates'!FD17*0.9*0.9</f>
        <v>21789</v>
      </c>
      <c r="FE17" s="43">
        <f>'BAR BB| Open rates'!FE17*0.9*0.9</f>
        <v>21789</v>
      </c>
      <c r="FF17" s="43">
        <f>'BAR BB| Open rates'!FF17*0.9*0.9</f>
        <v>21789</v>
      </c>
      <c r="FG17" s="43">
        <f>'BAR BB| Open rates'!FG17*0.9*0.9</f>
        <v>22599</v>
      </c>
      <c r="FH17" s="43">
        <f>'BAR BB| Open rates'!FH17*0.9*0.9</f>
        <v>22599</v>
      </c>
      <c r="FI17" s="43">
        <f>'BAR BB| Open rates'!FI17*0.9*0.9</f>
        <v>21789</v>
      </c>
      <c r="FJ17" s="43">
        <f>'BAR BB| Open rates'!FJ17*0.9*0.9</f>
        <v>21789</v>
      </c>
      <c r="FK17" s="43">
        <f>'BAR BB| Open rates'!FK17*0.9*0.9</f>
        <v>21789</v>
      </c>
      <c r="FL17" s="43">
        <f>'BAR BB| Open rates'!FL17*0.9*0.9</f>
        <v>21789</v>
      </c>
      <c r="FM17" s="43">
        <f>'BAR BB| Open rates'!FM17*0.9*0.9</f>
        <v>21789</v>
      </c>
      <c r="FN17" s="43">
        <f>'BAR BB| Open rates'!FN17*0.9*0.9</f>
        <v>22599</v>
      </c>
      <c r="FO17" s="43">
        <f>'BAR BB| Open rates'!FO17*0.9*0.9</f>
        <v>22599</v>
      </c>
      <c r="FP17" s="43">
        <f>'BAR BB| Open rates'!FP17*0.9*0.9</f>
        <v>21789</v>
      </c>
      <c r="FQ17" s="43">
        <f>'BAR BB| Open rates'!FQ17*0.9*0.9</f>
        <v>21789</v>
      </c>
      <c r="FR17" s="43">
        <f>'BAR BB| Open rates'!FR17*0.9*0.9</f>
        <v>21789</v>
      </c>
      <c r="FS17" s="43">
        <f>'BAR BB| Open rates'!FS17*0.9*0.9</f>
        <v>21789</v>
      </c>
      <c r="FT17" s="43">
        <f>'BAR BB| Open rates'!FT17*0.9*0.9</f>
        <v>21789</v>
      </c>
      <c r="FU17" s="43">
        <f>'BAR BB| Open rates'!FU17*0.9*0.9</f>
        <v>22599</v>
      </c>
      <c r="FV17" s="43">
        <f>'BAR BB| Open rates'!FV17*0.9*0.9</f>
        <v>22599</v>
      </c>
      <c r="FW17" s="43">
        <f>'BAR BB| Open rates'!FW17*0.9*0.9</f>
        <v>25596</v>
      </c>
      <c r="FX17" s="43">
        <f>'BAR BB| Open rates'!FX17*0.9*0.9</f>
        <v>25596</v>
      </c>
      <c r="FY17" s="43">
        <f>'BAR BB| Open rates'!FY17*0.9*0.9</f>
        <v>25596</v>
      </c>
      <c r="FZ17" s="43">
        <f>'BAR BB| Open rates'!FZ17*0.9*0.9</f>
        <v>25596</v>
      </c>
      <c r="GA17" s="43">
        <f>'BAR BB| Open rates'!GA17*0.9*0.9</f>
        <v>25596</v>
      </c>
      <c r="GB17" s="43">
        <f>'BAR BB| Open rates'!GB17*0.9*0.9</f>
        <v>27378</v>
      </c>
      <c r="GC17" s="43">
        <f>'BAR BB| Open rates'!GC17*0.9*0.9</f>
        <v>27378</v>
      </c>
      <c r="GD17" s="43">
        <f>'BAR BB| Open rates'!GD17*0.9*0.9</f>
        <v>27378</v>
      </c>
      <c r="GE17" s="43">
        <f>'BAR BB| Open rates'!GE17*0.9*0.9</f>
        <v>27378</v>
      </c>
    </row>
    <row r="18" spans="1:187" s="36" customFormat="1" ht="12" customHeight="1" x14ac:dyDescent="0.2">
      <c r="A18" s="237">
        <v>2</v>
      </c>
      <c r="B18" s="43">
        <f>'BAR BB| Open rates'!B18*0.9*0.9</f>
        <v>35154</v>
      </c>
      <c r="C18" s="43">
        <f>'BAR BB| Open rates'!C18*0.9*0.9</f>
        <v>35154</v>
      </c>
      <c r="D18" s="43">
        <f>'BAR BB| Open rates'!D18*0.9*0.9</f>
        <v>32967</v>
      </c>
      <c r="E18" s="43">
        <f>'BAR BB| Open rates'!E18*0.9*0.9</f>
        <v>32967</v>
      </c>
      <c r="F18" s="43">
        <f>'BAR BB| Open rates'!F18*0.9*0.9</f>
        <v>31185</v>
      </c>
      <c r="G18" s="43">
        <f>'BAR BB| Open rates'!G18*0.9*0.9</f>
        <v>32967</v>
      </c>
      <c r="H18" s="43">
        <f>'BAR BB| Open rates'!H18*0.9*0.9</f>
        <v>32967</v>
      </c>
      <c r="I18" s="43">
        <f>'BAR BB| Open rates'!I18*0.9*0.9</f>
        <v>34587</v>
      </c>
      <c r="J18" s="43">
        <f>'BAR BB| Open rates'!J18*0.9*0.9</f>
        <v>34587</v>
      </c>
      <c r="K18" s="43">
        <f>'BAR BB| Open rates'!K18*0.9*0.9</f>
        <v>32967</v>
      </c>
      <c r="L18" s="43">
        <f>'BAR BB| Open rates'!L18*0.9*0.9</f>
        <v>32967</v>
      </c>
      <c r="M18" s="43">
        <f>'BAR BB| Open rates'!M18*0.9*0.9</f>
        <v>32967</v>
      </c>
      <c r="N18" s="43">
        <f>'BAR BB| Open rates'!N18*0.9*0.9</f>
        <v>32967</v>
      </c>
      <c r="O18" s="43">
        <f>'BAR BB| Open rates'!O18*0.9*0.9</f>
        <v>32967</v>
      </c>
      <c r="P18" s="43">
        <f>'BAR BB| Open rates'!P18*0.9*0.9</f>
        <v>34587</v>
      </c>
      <c r="Q18" s="43">
        <f>'BAR BB| Open rates'!Q18*0.9*0.9</f>
        <v>34587</v>
      </c>
      <c r="R18" s="43">
        <f>'BAR BB| Open rates'!R18*0.9*0.9</f>
        <v>34587</v>
      </c>
      <c r="S18" s="43">
        <f>'BAR BB| Open rates'!S18*0.9*0.9</f>
        <v>34587</v>
      </c>
      <c r="T18" s="43">
        <f>'BAR BB| Open rates'!T18*0.9*0.9</f>
        <v>34587</v>
      </c>
      <c r="U18" s="43">
        <f>'BAR BB| Open rates'!U18*0.9*0.9</f>
        <v>34587</v>
      </c>
      <c r="V18" s="43">
        <f>'BAR BB| Open rates'!V18*0.9*0.9</f>
        <v>34587</v>
      </c>
      <c r="W18" s="43">
        <f>'BAR BB| Open rates'!W18*0.9*0.9</f>
        <v>36207</v>
      </c>
      <c r="X18" s="43">
        <f>'BAR BB| Open rates'!X18*0.9*0.9</f>
        <v>36207</v>
      </c>
      <c r="Y18" s="43">
        <f>'BAR BB| Open rates'!Y18*0.9*0.9</f>
        <v>34587</v>
      </c>
      <c r="Z18" s="43">
        <f>'BAR BB| Open rates'!Z18*0.9*0.9</f>
        <v>34587</v>
      </c>
      <c r="AA18" s="43">
        <f>'BAR BB| Open rates'!AA18*0.9*0.9</f>
        <v>34587</v>
      </c>
      <c r="AB18" s="43">
        <f>'BAR BB| Open rates'!AB18*0.9*0.9</f>
        <v>34587</v>
      </c>
      <c r="AC18" s="43">
        <f>'BAR BB| Open rates'!AC18*0.9*0.9</f>
        <v>34587</v>
      </c>
      <c r="AD18" s="43">
        <f>'BAR BB| Open rates'!AD18*0.9*0.9</f>
        <v>36207</v>
      </c>
      <c r="AE18" s="43">
        <f>'BAR BB| Open rates'!AE18*0.9*0.9</f>
        <v>36207</v>
      </c>
      <c r="AF18" s="43">
        <f>'BAR BB| Open rates'!AF18*0.9*0.9</f>
        <v>34587</v>
      </c>
      <c r="AG18" s="43">
        <f>'BAR BB| Open rates'!AG18*0.9*0.9</f>
        <v>34587</v>
      </c>
      <c r="AH18" s="43">
        <f>'BAR BB| Open rates'!AH18*0.9*0.9</f>
        <v>34587</v>
      </c>
      <c r="AI18" s="43">
        <f>'BAR BB| Open rates'!AI18*0.9*0.9</f>
        <v>34587</v>
      </c>
      <c r="AJ18" s="43">
        <f>'BAR BB| Open rates'!AJ18*0.9*0.9</f>
        <v>34587</v>
      </c>
      <c r="AK18" s="43">
        <f>'BAR BB| Open rates'!AK18*0.9*0.9</f>
        <v>36207</v>
      </c>
      <c r="AL18" s="43">
        <f>'BAR BB| Open rates'!AL18*0.9*0.9</f>
        <v>36207</v>
      </c>
      <c r="AM18" s="43">
        <f>'BAR BB| Open rates'!AM18*0.9*0.9</f>
        <v>34587</v>
      </c>
      <c r="AN18" s="43">
        <f>'BAR BB| Open rates'!AN18*0.9*0.9</f>
        <v>34587</v>
      </c>
      <c r="AO18" s="43">
        <f>'BAR BB| Open rates'!AO18*0.9*0.9</f>
        <v>34587</v>
      </c>
      <c r="AP18" s="43">
        <f>'BAR BB| Open rates'!AP18*0.9*0.9</f>
        <v>34587</v>
      </c>
      <c r="AQ18" s="43">
        <f>'BAR BB| Open rates'!AQ18*0.9*0.9</f>
        <v>34587</v>
      </c>
      <c r="AR18" s="43">
        <f>'BAR BB| Open rates'!AR18*0.9*0.9</f>
        <v>36207</v>
      </c>
      <c r="AS18" s="43">
        <f>'BAR BB| Open rates'!AS18*0.9*0.9</f>
        <v>36207</v>
      </c>
      <c r="AT18" s="43">
        <f>'BAR BB| Open rates'!AT18*0.9*0.9</f>
        <v>34587</v>
      </c>
      <c r="AU18" s="43">
        <f>'BAR BB| Open rates'!AU18*0.9*0.9</f>
        <v>34587</v>
      </c>
      <c r="AV18" s="43">
        <f>'BAR BB| Open rates'!AV18*0.9*0.9</f>
        <v>34587</v>
      </c>
      <c r="AW18" s="43">
        <f>'BAR BB| Open rates'!AW18*0.9*0.9</f>
        <v>34587</v>
      </c>
      <c r="AX18" s="43">
        <f>'BAR BB| Open rates'!AX18*0.9*0.9</f>
        <v>34587</v>
      </c>
      <c r="AY18" s="43">
        <f>'BAR BB| Open rates'!AY18*0.9*0.9</f>
        <v>36207</v>
      </c>
      <c r="AZ18" s="43">
        <f>'BAR BB| Open rates'!AZ18*0.9*0.9</f>
        <v>36207</v>
      </c>
      <c r="BA18" s="43">
        <f>'BAR BB| Open rates'!BA18*0.9*0.9</f>
        <v>34587</v>
      </c>
      <c r="BB18" s="43">
        <f>'BAR BB| Open rates'!BB18*0.9*0.9</f>
        <v>34587</v>
      </c>
      <c r="BC18" s="43">
        <f>'BAR BB| Open rates'!BC18*0.9*0.9</f>
        <v>34587</v>
      </c>
      <c r="BD18" s="43">
        <f>'BAR BB| Open rates'!BD18*0.9*0.9</f>
        <v>34587</v>
      </c>
      <c r="BE18" s="43">
        <f>'BAR BB| Open rates'!BE18*0.9*0.9</f>
        <v>34587</v>
      </c>
      <c r="BF18" s="43">
        <f>'BAR BB| Open rates'!BF18*0.9*0.9</f>
        <v>36207</v>
      </c>
      <c r="BG18" s="43">
        <f>'BAR BB| Open rates'!BG18*0.9*0.9</f>
        <v>36207</v>
      </c>
      <c r="BH18" s="43">
        <f>'BAR BB| Open rates'!BH18*0.9*0.9</f>
        <v>31995</v>
      </c>
      <c r="BI18" s="43">
        <f>'BAR BB| Open rates'!BI18*0.9*0.9</f>
        <v>31995</v>
      </c>
      <c r="BJ18" s="43">
        <f>'BAR BB| Open rates'!BJ18*0.9*0.9</f>
        <v>31995</v>
      </c>
      <c r="BK18" s="43">
        <f>'BAR BB| Open rates'!BK18*0.9*0.9</f>
        <v>31995</v>
      </c>
      <c r="BL18" s="43">
        <f>'BAR BB| Open rates'!BL18*0.9*0.9</f>
        <v>31995</v>
      </c>
      <c r="BM18" s="43">
        <f>'BAR BB| Open rates'!BM18*0.9*0.9</f>
        <v>32967</v>
      </c>
      <c r="BN18" s="43">
        <f>'BAR BB| Open rates'!BN18*0.9*0.9</f>
        <v>32967</v>
      </c>
      <c r="BO18" s="43">
        <f>'BAR BB| Open rates'!BO18*0.9*0.9</f>
        <v>31185</v>
      </c>
      <c r="BP18" s="43">
        <f>'BAR BB| Open rates'!BP18*0.9*0.9</f>
        <v>31185</v>
      </c>
      <c r="BQ18" s="43">
        <f>'BAR BB| Open rates'!BQ18*0.9*0.9</f>
        <v>32967</v>
      </c>
      <c r="BR18" s="43">
        <f>'BAR BB| Open rates'!BR18*0.9*0.9</f>
        <v>32967</v>
      </c>
      <c r="BS18" s="43">
        <f>'BAR BB| Open rates'!BS18*0.9*0.9</f>
        <v>32967</v>
      </c>
      <c r="BT18" s="43">
        <f>'BAR BB| Open rates'!BT18*0.9*0.9</f>
        <v>32967</v>
      </c>
      <c r="BU18" s="43">
        <f>'BAR BB| Open rates'!BU18*0.9*0.9</f>
        <v>32967</v>
      </c>
      <c r="BV18" s="43">
        <f>'BAR BB| Open rates'!BV18*0.9*0.9</f>
        <v>31185</v>
      </c>
      <c r="BW18" s="43">
        <f>'BAR BB| Open rates'!BW18*0.9*0.9</f>
        <v>31185</v>
      </c>
      <c r="BX18" s="43">
        <f>'BAR BB| Open rates'!BX18*0.9*0.9</f>
        <v>31185</v>
      </c>
      <c r="BY18" s="43">
        <f>'BAR BB| Open rates'!BY18*0.9*0.9</f>
        <v>31185</v>
      </c>
      <c r="BZ18" s="43">
        <f>'BAR BB| Open rates'!BZ18*0.9*0.9</f>
        <v>31185</v>
      </c>
      <c r="CA18" s="43">
        <f>'BAR BB| Open rates'!CA18*0.9*0.9</f>
        <v>32967</v>
      </c>
      <c r="CB18" s="43">
        <f>'BAR BB| Open rates'!CB18*0.9*0.9</f>
        <v>32967</v>
      </c>
      <c r="CC18" s="43">
        <f>'BAR BB| Open rates'!CC18*0.9*0.9</f>
        <v>31185</v>
      </c>
      <c r="CD18" s="43">
        <f>'BAR BB| Open rates'!CD18*0.9*0.9</f>
        <v>31185</v>
      </c>
      <c r="CE18" s="43">
        <f>'BAR BB| Open rates'!CE18*0.9*0.9</f>
        <v>31185</v>
      </c>
      <c r="CF18" s="43">
        <f>'BAR BB| Open rates'!CF18*0.9*0.9</f>
        <v>31185</v>
      </c>
      <c r="CG18" s="43">
        <f>'BAR BB| Open rates'!CG18*0.9*0.9</f>
        <v>31185</v>
      </c>
      <c r="CH18" s="43">
        <f>'BAR BB| Open rates'!CH18*0.9*0.9</f>
        <v>32967</v>
      </c>
      <c r="CI18" s="43">
        <f>'BAR BB| Open rates'!CI18*0.9*0.9</f>
        <v>32967</v>
      </c>
      <c r="CJ18" s="43">
        <f>'BAR BB| Open rates'!CJ18*0.9*0.9</f>
        <v>31185</v>
      </c>
      <c r="CK18" s="43">
        <f>'BAR BB| Open rates'!CK18*0.9*0.9</f>
        <v>31185</v>
      </c>
      <c r="CL18" s="43">
        <f>'BAR BB| Open rates'!CL18*0.9*0.9</f>
        <v>31185</v>
      </c>
      <c r="CM18" s="43">
        <f>'BAR BB| Open rates'!CM18*0.9*0.9</f>
        <v>31185</v>
      </c>
      <c r="CN18" s="43">
        <f>'BAR BB| Open rates'!CN18*0.9*0.9</f>
        <v>31185</v>
      </c>
      <c r="CO18" s="43">
        <f>'BAR BB| Open rates'!CO18*0.9*0.9</f>
        <v>32967</v>
      </c>
      <c r="CP18" s="43">
        <f>'BAR BB| Open rates'!CP18*0.9*0.9</f>
        <v>32967</v>
      </c>
      <c r="CQ18" s="43">
        <f>'BAR BB| Open rates'!CQ18*0.9*0.9</f>
        <v>31185</v>
      </c>
      <c r="CR18" s="43">
        <f>'BAR BB| Open rates'!CR18*0.9*0.9</f>
        <v>31185</v>
      </c>
      <c r="CS18" s="43">
        <f>'BAR BB| Open rates'!CS18*0.9*0.9</f>
        <v>31185</v>
      </c>
      <c r="CT18" s="43">
        <f>'BAR BB| Open rates'!CT18*0.9*0.9</f>
        <v>31185</v>
      </c>
      <c r="CU18" s="43">
        <f>'BAR BB| Open rates'!CU18*0.9*0.9</f>
        <v>28269</v>
      </c>
      <c r="CV18" s="43">
        <f>'BAR BB| Open rates'!CV18*0.9*0.9</f>
        <v>28269</v>
      </c>
      <c r="CW18" s="43">
        <f>'BAR BB| Open rates'!CW18*0.9*0.9</f>
        <v>28269</v>
      </c>
      <c r="CX18" s="43">
        <f>'BAR BB| Open rates'!CX18*0.9*0.9</f>
        <v>26649</v>
      </c>
      <c r="CY18" s="43">
        <f>'BAR BB| Open rates'!CY18*0.9*0.9</f>
        <v>26649</v>
      </c>
      <c r="CZ18" s="43">
        <f>'BAR BB| Open rates'!CZ18*0.9*0.9</f>
        <v>26649</v>
      </c>
      <c r="DA18" s="43">
        <f>'BAR BB| Open rates'!DA18*0.9*0.9</f>
        <v>26649</v>
      </c>
      <c r="DB18" s="43">
        <f>'BAR BB| Open rates'!DB18*0.9*0.9</f>
        <v>26649</v>
      </c>
      <c r="DC18" s="43">
        <f>'BAR BB| Open rates'!DC18*0.9*0.9</f>
        <v>28269</v>
      </c>
      <c r="DD18" s="43">
        <f>'BAR BB| Open rates'!DD18*0.9*0.9</f>
        <v>28269</v>
      </c>
      <c r="DE18" s="43">
        <f>'BAR BB| Open rates'!DE18*0.9*0.9</f>
        <v>26649</v>
      </c>
      <c r="DF18" s="43">
        <f>'BAR BB| Open rates'!DF18*0.9*0.9</f>
        <v>26649</v>
      </c>
      <c r="DG18" s="43">
        <f>'BAR BB| Open rates'!DG18*0.9*0.9</f>
        <v>26649</v>
      </c>
      <c r="DH18" s="43">
        <f>'BAR BB| Open rates'!DH18*0.9*0.9</f>
        <v>26649</v>
      </c>
      <c r="DI18" s="43">
        <f>'BAR BB| Open rates'!DI18*0.9*0.9</f>
        <v>26649</v>
      </c>
      <c r="DJ18" s="43">
        <f>'BAR BB| Open rates'!DJ18*0.9*0.9</f>
        <v>28269</v>
      </c>
      <c r="DK18" s="43">
        <f>'BAR BB| Open rates'!DK18*0.9*0.9</f>
        <v>28269</v>
      </c>
      <c r="DL18" s="43">
        <f>'BAR BB| Open rates'!DL18*0.9*0.9</f>
        <v>26649</v>
      </c>
      <c r="DM18" s="43">
        <f>'BAR BB| Open rates'!DM18*0.9*0.9</f>
        <v>26649</v>
      </c>
      <c r="DN18" s="43">
        <f>'BAR BB| Open rates'!DN18*0.9*0.9</f>
        <v>26649</v>
      </c>
      <c r="DO18" s="43">
        <f>'BAR BB| Open rates'!DO18*0.9*0.9</f>
        <v>26649</v>
      </c>
      <c r="DP18" s="43">
        <f>'BAR BB| Open rates'!DP18*0.9*0.9</f>
        <v>26649</v>
      </c>
      <c r="DQ18" s="43">
        <f>'BAR BB| Open rates'!DQ18*0.9*0.9</f>
        <v>28269</v>
      </c>
      <c r="DR18" s="43">
        <f>'BAR BB| Open rates'!DR18*0.9*0.9</f>
        <v>28269</v>
      </c>
      <c r="DS18" s="43">
        <f>'BAR BB| Open rates'!DS18*0.9*0.9</f>
        <v>26649</v>
      </c>
      <c r="DT18" s="43">
        <f>'BAR BB| Open rates'!DT18*0.9*0.9</f>
        <v>26649</v>
      </c>
      <c r="DU18" s="43">
        <f>'BAR BB| Open rates'!DU18*0.9*0.9</f>
        <v>26649</v>
      </c>
      <c r="DV18" s="43">
        <f>'BAR BB| Open rates'!DV18*0.9*0.9</f>
        <v>26649</v>
      </c>
      <c r="DW18" s="43">
        <f>'BAR BB| Open rates'!DW18*0.9*0.9</f>
        <v>26649</v>
      </c>
      <c r="DX18" s="43">
        <f>'BAR BB| Open rates'!DX18*0.9*0.9</f>
        <v>28269</v>
      </c>
      <c r="DY18" s="43">
        <f>'BAR BB| Open rates'!DY18*0.9*0.9</f>
        <v>28269</v>
      </c>
      <c r="DZ18" s="43">
        <f>'BAR BB| Open rates'!DZ18*0.9*0.9</f>
        <v>29646</v>
      </c>
      <c r="EA18" s="43">
        <f>'BAR BB| Open rates'!EA18*0.9*0.9</f>
        <v>29646</v>
      </c>
      <c r="EB18" s="43">
        <f>'BAR BB| Open rates'!EB18*0.9*0.9</f>
        <v>29646</v>
      </c>
      <c r="EC18" s="43">
        <f>'BAR BB| Open rates'!EC18*0.9*0.9</f>
        <v>31428</v>
      </c>
      <c r="ED18" s="43">
        <f>'BAR BB| Open rates'!ED18*0.9*0.9</f>
        <v>31428</v>
      </c>
      <c r="EE18" s="43">
        <f>'BAR BB| Open rates'!EE18*0.9*0.9</f>
        <v>31428</v>
      </c>
      <c r="EF18" s="43">
        <f>'BAR BB| Open rates'!EF18*0.9*0.9</f>
        <v>31428</v>
      </c>
      <c r="EG18" s="43">
        <f>'BAR BB| Open rates'!EG18*0.9*0.9</f>
        <v>25839</v>
      </c>
      <c r="EH18" s="43">
        <f>'BAR BB| Open rates'!EH18*0.9*0.9</f>
        <v>24219</v>
      </c>
      <c r="EI18" s="43">
        <f>'BAR BB| Open rates'!EI18*0.9*0.9</f>
        <v>24219</v>
      </c>
      <c r="EJ18" s="43">
        <f>'BAR BB| Open rates'!EJ18*0.9*0.9</f>
        <v>24219</v>
      </c>
      <c r="EK18" s="43">
        <f>'BAR BB| Open rates'!EK18*0.9*0.9</f>
        <v>24219</v>
      </c>
      <c r="EL18" s="43">
        <f>'BAR BB| Open rates'!EL18*0.9*0.9</f>
        <v>25029</v>
      </c>
      <c r="EM18" s="43">
        <f>'BAR BB| Open rates'!EM18*0.9*0.9</f>
        <v>25029</v>
      </c>
      <c r="EN18" s="43">
        <f>'BAR BB| Open rates'!EN18*0.9*0.9</f>
        <v>24219</v>
      </c>
      <c r="EO18" s="43">
        <f>'BAR BB| Open rates'!EO18*0.9*0.9</f>
        <v>24219</v>
      </c>
      <c r="EP18" s="43">
        <f>'BAR BB| Open rates'!EP18*0.9*0.9</f>
        <v>24219</v>
      </c>
      <c r="EQ18" s="43">
        <f>'BAR BB| Open rates'!EQ18*0.9*0.9</f>
        <v>24219</v>
      </c>
      <c r="ER18" s="43">
        <f>'BAR BB| Open rates'!ER18*0.9*0.9</f>
        <v>24219</v>
      </c>
      <c r="ES18" s="43">
        <f>'BAR BB| Open rates'!ES18*0.9*0.9</f>
        <v>25029</v>
      </c>
      <c r="ET18" s="43">
        <f>'BAR BB| Open rates'!ET18*0.9*0.9</f>
        <v>25029</v>
      </c>
      <c r="EU18" s="43">
        <f>'BAR BB| Open rates'!EU18*0.9*0.9</f>
        <v>24219</v>
      </c>
      <c r="EV18" s="43">
        <f>'BAR BB| Open rates'!EV18*0.9*0.9</f>
        <v>24219</v>
      </c>
      <c r="EW18" s="43">
        <f>'BAR BB| Open rates'!EW18*0.9*0.9</f>
        <v>24219</v>
      </c>
      <c r="EX18" s="43">
        <f>'BAR BB| Open rates'!EX18*0.9*0.9</f>
        <v>24219</v>
      </c>
      <c r="EY18" s="43">
        <f>'BAR BB| Open rates'!EY18*0.9*0.9</f>
        <v>24219</v>
      </c>
      <c r="EZ18" s="43">
        <f>'BAR BB| Open rates'!EZ18*0.9*0.9</f>
        <v>25029</v>
      </c>
      <c r="FA18" s="43">
        <f>'BAR BB| Open rates'!FA18*0.9*0.9</f>
        <v>25029</v>
      </c>
      <c r="FB18" s="43">
        <f>'BAR BB| Open rates'!FB18*0.9*0.9</f>
        <v>24219</v>
      </c>
      <c r="FC18" s="43">
        <f>'BAR BB| Open rates'!FC18*0.9*0.9</f>
        <v>24219</v>
      </c>
      <c r="FD18" s="43">
        <f>'BAR BB| Open rates'!FD18*0.9*0.9</f>
        <v>24219</v>
      </c>
      <c r="FE18" s="43">
        <f>'BAR BB| Open rates'!FE18*0.9*0.9</f>
        <v>24219</v>
      </c>
      <c r="FF18" s="43">
        <f>'BAR BB| Open rates'!FF18*0.9*0.9</f>
        <v>24219</v>
      </c>
      <c r="FG18" s="43">
        <f>'BAR BB| Open rates'!FG18*0.9*0.9</f>
        <v>25029</v>
      </c>
      <c r="FH18" s="43">
        <f>'BAR BB| Open rates'!FH18*0.9*0.9</f>
        <v>25029</v>
      </c>
      <c r="FI18" s="43">
        <f>'BAR BB| Open rates'!FI18*0.9*0.9</f>
        <v>24219</v>
      </c>
      <c r="FJ18" s="43">
        <f>'BAR BB| Open rates'!FJ18*0.9*0.9</f>
        <v>24219</v>
      </c>
      <c r="FK18" s="43">
        <f>'BAR BB| Open rates'!FK18*0.9*0.9</f>
        <v>24219</v>
      </c>
      <c r="FL18" s="43">
        <f>'BAR BB| Open rates'!FL18*0.9*0.9</f>
        <v>24219</v>
      </c>
      <c r="FM18" s="43">
        <f>'BAR BB| Open rates'!FM18*0.9*0.9</f>
        <v>24219</v>
      </c>
      <c r="FN18" s="43">
        <f>'BAR BB| Open rates'!FN18*0.9*0.9</f>
        <v>25029</v>
      </c>
      <c r="FO18" s="43">
        <f>'BAR BB| Open rates'!FO18*0.9*0.9</f>
        <v>25029</v>
      </c>
      <c r="FP18" s="43">
        <f>'BAR BB| Open rates'!FP18*0.9*0.9</f>
        <v>24219</v>
      </c>
      <c r="FQ18" s="43">
        <f>'BAR BB| Open rates'!FQ18*0.9*0.9</f>
        <v>24219</v>
      </c>
      <c r="FR18" s="43">
        <f>'BAR BB| Open rates'!FR18*0.9*0.9</f>
        <v>24219</v>
      </c>
      <c r="FS18" s="43">
        <f>'BAR BB| Open rates'!FS18*0.9*0.9</f>
        <v>24219</v>
      </c>
      <c r="FT18" s="43">
        <f>'BAR BB| Open rates'!FT18*0.9*0.9</f>
        <v>24219</v>
      </c>
      <c r="FU18" s="43">
        <f>'BAR BB| Open rates'!FU18*0.9*0.9</f>
        <v>25029</v>
      </c>
      <c r="FV18" s="43">
        <f>'BAR BB| Open rates'!FV18*0.9*0.9</f>
        <v>25029</v>
      </c>
      <c r="FW18" s="43">
        <f>'BAR BB| Open rates'!FW18*0.9*0.9</f>
        <v>28026</v>
      </c>
      <c r="FX18" s="43">
        <f>'BAR BB| Open rates'!FX18*0.9*0.9</f>
        <v>28026</v>
      </c>
      <c r="FY18" s="43">
        <f>'BAR BB| Open rates'!FY18*0.9*0.9</f>
        <v>28026</v>
      </c>
      <c r="FZ18" s="43">
        <f>'BAR BB| Open rates'!FZ18*0.9*0.9</f>
        <v>28026</v>
      </c>
      <c r="GA18" s="43">
        <f>'BAR BB| Open rates'!GA18*0.9*0.9</f>
        <v>28026</v>
      </c>
      <c r="GB18" s="43">
        <f>'BAR BB| Open rates'!GB18*0.9*0.9</f>
        <v>29808</v>
      </c>
      <c r="GC18" s="43">
        <f>'BAR BB| Open rates'!GC18*0.9*0.9</f>
        <v>29808</v>
      </c>
      <c r="GD18" s="43">
        <f>'BAR BB| Open rates'!GD18*0.9*0.9</f>
        <v>29808</v>
      </c>
      <c r="GE18" s="43">
        <f>'BAR BB| Open rates'!GE18*0.9*0.9</f>
        <v>29808</v>
      </c>
    </row>
    <row r="19" spans="1:187" s="36" customFormat="1" ht="12" customHeight="1" x14ac:dyDescent="0.2">
      <c r="A19" s="236" t="s">
        <v>179</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row>
    <row r="20" spans="1:187" s="36" customFormat="1" ht="12" customHeight="1" x14ac:dyDescent="0.2">
      <c r="A20" s="237">
        <v>1</v>
      </c>
      <c r="B20" s="43">
        <f>'BAR BB| Open rates'!B20*0.9*0.9</f>
        <v>33534</v>
      </c>
      <c r="C20" s="43">
        <f>'BAR BB| Open rates'!C20*0.9*0.9</f>
        <v>33534</v>
      </c>
      <c r="D20" s="43">
        <f>'BAR BB| Open rates'!D20*0.9*0.9</f>
        <v>31347</v>
      </c>
      <c r="E20" s="43">
        <f>'BAR BB| Open rates'!E20*0.9*0.9</f>
        <v>31347</v>
      </c>
      <c r="F20" s="43">
        <f>'BAR BB| Open rates'!F20*0.9*0.9</f>
        <v>29565</v>
      </c>
      <c r="G20" s="43">
        <f>'BAR BB| Open rates'!G20*0.9*0.9</f>
        <v>31347</v>
      </c>
      <c r="H20" s="43">
        <f>'BAR BB| Open rates'!H20*0.9*0.9</f>
        <v>31347</v>
      </c>
      <c r="I20" s="43">
        <f>'BAR BB| Open rates'!I20*0.9*0.9</f>
        <v>32967</v>
      </c>
      <c r="J20" s="43">
        <f>'BAR BB| Open rates'!J20*0.9*0.9</f>
        <v>32967</v>
      </c>
      <c r="K20" s="43">
        <f>'BAR BB| Open rates'!K20*0.9*0.9</f>
        <v>31347</v>
      </c>
      <c r="L20" s="43">
        <f>'BAR BB| Open rates'!L20*0.9*0.9</f>
        <v>31347</v>
      </c>
      <c r="M20" s="43">
        <f>'BAR BB| Open rates'!M20*0.9*0.9</f>
        <v>31347</v>
      </c>
      <c r="N20" s="43">
        <f>'BAR BB| Open rates'!N20*0.9*0.9</f>
        <v>31347</v>
      </c>
      <c r="O20" s="43">
        <f>'BAR BB| Open rates'!O20*0.9*0.9</f>
        <v>31347</v>
      </c>
      <c r="P20" s="43">
        <f>'BAR BB| Open rates'!P20*0.9*0.9</f>
        <v>32967</v>
      </c>
      <c r="Q20" s="43">
        <f>'BAR BB| Open rates'!Q20*0.9*0.9</f>
        <v>32967</v>
      </c>
      <c r="R20" s="43">
        <f>'BAR BB| Open rates'!R20*0.9*0.9</f>
        <v>32967</v>
      </c>
      <c r="S20" s="43">
        <f>'BAR BB| Open rates'!S20*0.9*0.9</f>
        <v>32967</v>
      </c>
      <c r="T20" s="43">
        <f>'BAR BB| Open rates'!T20*0.9*0.9</f>
        <v>32967</v>
      </c>
      <c r="U20" s="43">
        <f>'BAR BB| Open rates'!U20*0.9*0.9</f>
        <v>32967</v>
      </c>
      <c r="V20" s="43">
        <f>'BAR BB| Open rates'!V20*0.9*0.9</f>
        <v>32967</v>
      </c>
      <c r="W20" s="43">
        <f>'BAR BB| Open rates'!W20*0.9*0.9</f>
        <v>34587</v>
      </c>
      <c r="X20" s="43">
        <f>'BAR BB| Open rates'!X20*0.9*0.9</f>
        <v>34587</v>
      </c>
      <c r="Y20" s="43">
        <f>'BAR BB| Open rates'!Y20*0.9*0.9</f>
        <v>32967</v>
      </c>
      <c r="Z20" s="43">
        <f>'BAR BB| Open rates'!Z20*0.9*0.9</f>
        <v>32967</v>
      </c>
      <c r="AA20" s="43">
        <f>'BAR BB| Open rates'!AA20*0.9*0.9</f>
        <v>32967</v>
      </c>
      <c r="AB20" s="43">
        <f>'BAR BB| Open rates'!AB20*0.9*0.9</f>
        <v>32967</v>
      </c>
      <c r="AC20" s="43">
        <f>'BAR BB| Open rates'!AC20*0.9*0.9</f>
        <v>32967</v>
      </c>
      <c r="AD20" s="43">
        <f>'BAR BB| Open rates'!AD20*0.9*0.9</f>
        <v>34587</v>
      </c>
      <c r="AE20" s="43">
        <f>'BAR BB| Open rates'!AE20*0.9*0.9</f>
        <v>34587</v>
      </c>
      <c r="AF20" s="43">
        <f>'BAR BB| Open rates'!AF20*0.9*0.9</f>
        <v>32967</v>
      </c>
      <c r="AG20" s="43">
        <f>'BAR BB| Open rates'!AG20*0.9*0.9</f>
        <v>32967</v>
      </c>
      <c r="AH20" s="43">
        <f>'BAR BB| Open rates'!AH20*0.9*0.9</f>
        <v>32967</v>
      </c>
      <c r="AI20" s="43">
        <f>'BAR BB| Open rates'!AI20*0.9*0.9</f>
        <v>32967</v>
      </c>
      <c r="AJ20" s="43">
        <f>'BAR BB| Open rates'!AJ20*0.9*0.9</f>
        <v>32967</v>
      </c>
      <c r="AK20" s="43">
        <f>'BAR BB| Open rates'!AK20*0.9*0.9</f>
        <v>34587</v>
      </c>
      <c r="AL20" s="43">
        <f>'BAR BB| Open rates'!AL20*0.9*0.9</f>
        <v>34587</v>
      </c>
      <c r="AM20" s="43">
        <f>'BAR BB| Open rates'!AM20*0.9*0.9</f>
        <v>32967</v>
      </c>
      <c r="AN20" s="43">
        <f>'BAR BB| Open rates'!AN20*0.9*0.9</f>
        <v>32967</v>
      </c>
      <c r="AO20" s="43">
        <f>'BAR BB| Open rates'!AO20*0.9*0.9</f>
        <v>32967</v>
      </c>
      <c r="AP20" s="43">
        <f>'BAR BB| Open rates'!AP20*0.9*0.9</f>
        <v>32967</v>
      </c>
      <c r="AQ20" s="43">
        <f>'BAR BB| Open rates'!AQ20*0.9*0.9</f>
        <v>32967</v>
      </c>
      <c r="AR20" s="43">
        <f>'BAR BB| Open rates'!AR20*0.9*0.9</f>
        <v>34587</v>
      </c>
      <c r="AS20" s="43">
        <f>'BAR BB| Open rates'!AS20*0.9*0.9</f>
        <v>34587</v>
      </c>
      <c r="AT20" s="43">
        <f>'BAR BB| Open rates'!AT20*0.9*0.9</f>
        <v>32967</v>
      </c>
      <c r="AU20" s="43">
        <f>'BAR BB| Open rates'!AU20*0.9*0.9</f>
        <v>32967</v>
      </c>
      <c r="AV20" s="43">
        <f>'BAR BB| Open rates'!AV20*0.9*0.9</f>
        <v>32967</v>
      </c>
      <c r="AW20" s="43">
        <f>'BAR BB| Open rates'!AW20*0.9*0.9</f>
        <v>32967</v>
      </c>
      <c r="AX20" s="43">
        <f>'BAR BB| Open rates'!AX20*0.9*0.9</f>
        <v>32967</v>
      </c>
      <c r="AY20" s="43">
        <f>'BAR BB| Open rates'!AY20*0.9*0.9</f>
        <v>34587</v>
      </c>
      <c r="AZ20" s="43">
        <f>'BAR BB| Open rates'!AZ20*0.9*0.9</f>
        <v>34587</v>
      </c>
      <c r="BA20" s="43">
        <f>'BAR BB| Open rates'!BA20*0.9*0.9</f>
        <v>32967</v>
      </c>
      <c r="BB20" s="43">
        <f>'BAR BB| Open rates'!BB20*0.9*0.9</f>
        <v>32967</v>
      </c>
      <c r="BC20" s="43">
        <f>'BAR BB| Open rates'!BC20*0.9*0.9</f>
        <v>32967</v>
      </c>
      <c r="BD20" s="43">
        <f>'BAR BB| Open rates'!BD20*0.9*0.9</f>
        <v>32967</v>
      </c>
      <c r="BE20" s="43">
        <f>'BAR BB| Open rates'!BE20*0.9*0.9</f>
        <v>32967</v>
      </c>
      <c r="BF20" s="43">
        <f>'BAR BB| Open rates'!BF20*0.9*0.9</f>
        <v>34587</v>
      </c>
      <c r="BG20" s="43">
        <f>'BAR BB| Open rates'!BG20*0.9*0.9</f>
        <v>34587</v>
      </c>
      <c r="BH20" s="43">
        <f>'BAR BB| Open rates'!BH20*0.9*0.9</f>
        <v>30375</v>
      </c>
      <c r="BI20" s="43">
        <f>'BAR BB| Open rates'!BI20*0.9*0.9</f>
        <v>30375</v>
      </c>
      <c r="BJ20" s="43">
        <f>'BAR BB| Open rates'!BJ20*0.9*0.9</f>
        <v>30375</v>
      </c>
      <c r="BK20" s="43">
        <f>'BAR BB| Open rates'!BK20*0.9*0.9</f>
        <v>30375</v>
      </c>
      <c r="BL20" s="43">
        <f>'BAR BB| Open rates'!BL20*0.9*0.9</f>
        <v>30375</v>
      </c>
      <c r="BM20" s="43">
        <f>'BAR BB| Open rates'!BM20*0.9*0.9</f>
        <v>31347</v>
      </c>
      <c r="BN20" s="43">
        <f>'BAR BB| Open rates'!BN20*0.9*0.9</f>
        <v>31347</v>
      </c>
      <c r="BO20" s="43">
        <f>'BAR BB| Open rates'!BO20*0.9*0.9</f>
        <v>29565</v>
      </c>
      <c r="BP20" s="43">
        <f>'BAR BB| Open rates'!BP20*0.9*0.9</f>
        <v>29565</v>
      </c>
      <c r="BQ20" s="43">
        <f>'BAR BB| Open rates'!BQ20*0.9*0.9</f>
        <v>31347</v>
      </c>
      <c r="BR20" s="43">
        <f>'BAR BB| Open rates'!BR20*0.9*0.9</f>
        <v>31347</v>
      </c>
      <c r="BS20" s="43">
        <f>'BAR BB| Open rates'!BS20*0.9*0.9</f>
        <v>31347</v>
      </c>
      <c r="BT20" s="43">
        <f>'BAR BB| Open rates'!BT20*0.9*0.9</f>
        <v>31347</v>
      </c>
      <c r="BU20" s="43">
        <f>'BAR BB| Open rates'!BU20*0.9*0.9</f>
        <v>31347</v>
      </c>
      <c r="BV20" s="43">
        <f>'BAR BB| Open rates'!BV20*0.9*0.9</f>
        <v>29565</v>
      </c>
      <c r="BW20" s="43">
        <f>'BAR BB| Open rates'!BW20*0.9*0.9</f>
        <v>29565</v>
      </c>
      <c r="BX20" s="43">
        <f>'BAR BB| Open rates'!BX20*0.9*0.9</f>
        <v>29565</v>
      </c>
      <c r="BY20" s="43">
        <f>'BAR BB| Open rates'!BY20*0.9*0.9</f>
        <v>29565</v>
      </c>
      <c r="BZ20" s="43">
        <f>'BAR BB| Open rates'!BZ20*0.9*0.9</f>
        <v>29565</v>
      </c>
      <c r="CA20" s="43">
        <f>'BAR BB| Open rates'!CA20*0.9*0.9</f>
        <v>31347</v>
      </c>
      <c r="CB20" s="43">
        <f>'BAR BB| Open rates'!CB20*0.9*0.9</f>
        <v>31347</v>
      </c>
      <c r="CC20" s="43">
        <f>'BAR BB| Open rates'!CC20*0.9*0.9</f>
        <v>29565</v>
      </c>
      <c r="CD20" s="43">
        <f>'BAR BB| Open rates'!CD20*0.9*0.9</f>
        <v>29565</v>
      </c>
      <c r="CE20" s="43">
        <f>'BAR BB| Open rates'!CE20*0.9*0.9</f>
        <v>29565</v>
      </c>
      <c r="CF20" s="43">
        <f>'BAR BB| Open rates'!CF20*0.9*0.9</f>
        <v>29565</v>
      </c>
      <c r="CG20" s="43">
        <f>'BAR BB| Open rates'!CG20*0.9*0.9</f>
        <v>29565</v>
      </c>
      <c r="CH20" s="43">
        <f>'BAR BB| Open rates'!CH20*0.9*0.9</f>
        <v>31347</v>
      </c>
      <c r="CI20" s="43">
        <f>'BAR BB| Open rates'!CI20*0.9*0.9</f>
        <v>31347</v>
      </c>
      <c r="CJ20" s="43">
        <f>'BAR BB| Open rates'!CJ20*0.9*0.9</f>
        <v>29565</v>
      </c>
      <c r="CK20" s="43">
        <f>'BAR BB| Open rates'!CK20*0.9*0.9</f>
        <v>29565</v>
      </c>
      <c r="CL20" s="43">
        <f>'BAR BB| Open rates'!CL20*0.9*0.9</f>
        <v>29565</v>
      </c>
      <c r="CM20" s="43">
        <f>'BAR BB| Open rates'!CM20*0.9*0.9</f>
        <v>29565</v>
      </c>
      <c r="CN20" s="43">
        <f>'BAR BB| Open rates'!CN20*0.9*0.9</f>
        <v>29565</v>
      </c>
      <c r="CO20" s="43">
        <f>'BAR BB| Open rates'!CO20*0.9*0.9</f>
        <v>31347</v>
      </c>
      <c r="CP20" s="43">
        <f>'BAR BB| Open rates'!CP20*0.9*0.9</f>
        <v>31347</v>
      </c>
      <c r="CQ20" s="43">
        <f>'BAR BB| Open rates'!CQ20*0.9*0.9</f>
        <v>29565</v>
      </c>
      <c r="CR20" s="43">
        <f>'BAR BB| Open rates'!CR20*0.9*0.9</f>
        <v>29565</v>
      </c>
      <c r="CS20" s="43">
        <f>'BAR BB| Open rates'!CS20*0.9*0.9</f>
        <v>29565</v>
      </c>
      <c r="CT20" s="43">
        <f>'BAR BB| Open rates'!CT20*0.9*0.9</f>
        <v>29565</v>
      </c>
      <c r="CU20" s="43">
        <f>'BAR BB| Open rates'!CU20*0.9*0.9</f>
        <v>26244</v>
      </c>
      <c r="CV20" s="43">
        <f>'BAR BB| Open rates'!CV20*0.9*0.9</f>
        <v>26244</v>
      </c>
      <c r="CW20" s="43">
        <f>'BAR BB| Open rates'!CW20*0.9*0.9</f>
        <v>26244</v>
      </c>
      <c r="CX20" s="43">
        <f>'BAR BB| Open rates'!CX20*0.9*0.9</f>
        <v>24624</v>
      </c>
      <c r="CY20" s="43">
        <f>'BAR BB| Open rates'!CY20*0.9*0.9</f>
        <v>24624</v>
      </c>
      <c r="CZ20" s="43">
        <f>'BAR BB| Open rates'!CZ20*0.9*0.9</f>
        <v>24624</v>
      </c>
      <c r="DA20" s="43">
        <f>'BAR BB| Open rates'!DA20*0.9*0.9</f>
        <v>24624</v>
      </c>
      <c r="DB20" s="43">
        <f>'BAR BB| Open rates'!DB20*0.9*0.9</f>
        <v>24624</v>
      </c>
      <c r="DC20" s="43">
        <f>'BAR BB| Open rates'!DC20*0.9*0.9</f>
        <v>26244</v>
      </c>
      <c r="DD20" s="43">
        <f>'BAR BB| Open rates'!DD20*0.9*0.9</f>
        <v>26244</v>
      </c>
      <c r="DE20" s="43">
        <f>'BAR BB| Open rates'!DE20*0.9*0.9</f>
        <v>24624</v>
      </c>
      <c r="DF20" s="43">
        <f>'BAR BB| Open rates'!DF20*0.9*0.9</f>
        <v>24624</v>
      </c>
      <c r="DG20" s="43">
        <f>'BAR BB| Open rates'!DG20*0.9*0.9</f>
        <v>24624</v>
      </c>
      <c r="DH20" s="43">
        <f>'BAR BB| Open rates'!DH20*0.9*0.9</f>
        <v>24624</v>
      </c>
      <c r="DI20" s="43">
        <f>'BAR BB| Open rates'!DI20*0.9*0.9</f>
        <v>24624</v>
      </c>
      <c r="DJ20" s="43">
        <f>'BAR BB| Open rates'!DJ20*0.9*0.9</f>
        <v>26244</v>
      </c>
      <c r="DK20" s="43">
        <f>'BAR BB| Open rates'!DK20*0.9*0.9</f>
        <v>26244</v>
      </c>
      <c r="DL20" s="43">
        <f>'BAR BB| Open rates'!DL20*0.9*0.9</f>
        <v>24624</v>
      </c>
      <c r="DM20" s="43">
        <f>'BAR BB| Open rates'!DM20*0.9*0.9</f>
        <v>24624</v>
      </c>
      <c r="DN20" s="43">
        <f>'BAR BB| Open rates'!DN20*0.9*0.9</f>
        <v>24624</v>
      </c>
      <c r="DO20" s="43">
        <f>'BAR BB| Open rates'!DO20*0.9*0.9</f>
        <v>24624</v>
      </c>
      <c r="DP20" s="43">
        <f>'BAR BB| Open rates'!DP20*0.9*0.9</f>
        <v>24624</v>
      </c>
      <c r="DQ20" s="43">
        <f>'BAR BB| Open rates'!DQ20*0.9*0.9</f>
        <v>26244</v>
      </c>
      <c r="DR20" s="43">
        <f>'BAR BB| Open rates'!DR20*0.9*0.9</f>
        <v>26244</v>
      </c>
      <c r="DS20" s="43">
        <f>'BAR BB| Open rates'!DS20*0.9*0.9</f>
        <v>24624</v>
      </c>
      <c r="DT20" s="43">
        <f>'BAR BB| Open rates'!DT20*0.9*0.9</f>
        <v>24624</v>
      </c>
      <c r="DU20" s="43">
        <f>'BAR BB| Open rates'!DU20*0.9*0.9</f>
        <v>24624</v>
      </c>
      <c r="DV20" s="43">
        <f>'BAR BB| Open rates'!DV20*0.9*0.9</f>
        <v>24624</v>
      </c>
      <c r="DW20" s="43">
        <f>'BAR BB| Open rates'!DW20*0.9*0.9</f>
        <v>24624</v>
      </c>
      <c r="DX20" s="43">
        <f>'BAR BB| Open rates'!DX20*0.9*0.9</f>
        <v>26244</v>
      </c>
      <c r="DY20" s="43">
        <f>'BAR BB| Open rates'!DY20*0.9*0.9</f>
        <v>26244</v>
      </c>
      <c r="DZ20" s="43">
        <f>'BAR BB| Open rates'!DZ20*0.9*0.9</f>
        <v>27621</v>
      </c>
      <c r="EA20" s="43">
        <f>'BAR BB| Open rates'!EA20*0.9*0.9</f>
        <v>27621</v>
      </c>
      <c r="EB20" s="43">
        <f>'BAR BB| Open rates'!EB20*0.9*0.9</f>
        <v>27621</v>
      </c>
      <c r="EC20" s="43">
        <f>'BAR BB| Open rates'!EC20*0.9*0.9</f>
        <v>29403</v>
      </c>
      <c r="ED20" s="43">
        <f>'BAR BB| Open rates'!ED20*0.9*0.9</f>
        <v>29403</v>
      </c>
      <c r="EE20" s="43">
        <f>'BAR BB| Open rates'!EE20*0.9*0.9</f>
        <v>29403</v>
      </c>
      <c r="EF20" s="43">
        <f>'BAR BB| Open rates'!EF20*0.9*0.9</f>
        <v>29403</v>
      </c>
      <c r="EG20" s="43">
        <f>'BAR BB| Open rates'!EG20*0.9*0.9</f>
        <v>23814</v>
      </c>
      <c r="EH20" s="43">
        <f>'BAR BB| Open rates'!EH20*0.9*0.9</f>
        <v>22194</v>
      </c>
      <c r="EI20" s="43">
        <f>'BAR BB| Open rates'!EI20*0.9*0.9</f>
        <v>22194</v>
      </c>
      <c r="EJ20" s="43">
        <f>'BAR BB| Open rates'!EJ20*0.9*0.9</f>
        <v>22194</v>
      </c>
      <c r="EK20" s="43">
        <f>'BAR BB| Open rates'!EK20*0.9*0.9</f>
        <v>22194</v>
      </c>
      <c r="EL20" s="43">
        <f>'BAR BB| Open rates'!EL20*0.9*0.9</f>
        <v>23004</v>
      </c>
      <c r="EM20" s="43">
        <f>'BAR BB| Open rates'!EM20*0.9*0.9</f>
        <v>23004</v>
      </c>
      <c r="EN20" s="43">
        <f>'BAR BB| Open rates'!EN20*0.9*0.9</f>
        <v>22194</v>
      </c>
      <c r="EO20" s="43">
        <f>'BAR BB| Open rates'!EO20*0.9*0.9</f>
        <v>22194</v>
      </c>
      <c r="EP20" s="43">
        <f>'BAR BB| Open rates'!EP20*0.9*0.9</f>
        <v>22194</v>
      </c>
      <c r="EQ20" s="43">
        <f>'BAR BB| Open rates'!EQ20*0.9*0.9</f>
        <v>22194</v>
      </c>
      <c r="ER20" s="43">
        <f>'BAR BB| Open rates'!ER20*0.9*0.9</f>
        <v>22194</v>
      </c>
      <c r="ES20" s="43">
        <f>'BAR BB| Open rates'!ES20*0.9*0.9</f>
        <v>23004</v>
      </c>
      <c r="ET20" s="43">
        <f>'BAR BB| Open rates'!ET20*0.9*0.9</f>
        <v>23004</v>
      </c>
      <c r="EU20" s="43">
        <f>'BAR BB| Open rates'!EU20*0.9*0.9</f>
        <v>22194</v>
      </c>
      <c r="EV20" s="43">
        <f>'BAR BB| Open rates'!EV20*0.9*0.9</f>
        <v>22194</v>
      </c>
      <c r="EW20" s="43">
        <f>'BAR BB| Open rates'!EW20*0.9*0.9</f>
        <v>22194</v>
      </c>
      <c r="EX20" s="43">
        <f>'BAR BB| Open rates'!EX20*0.9*0.9</f>
        <v>22194</v>
      </c>
      <c r="EY20" s="43">
        <f>'BAR BB| Open rates'!EY20*0.9*0.9</f>
        <v>22194</v>
      </c>
      <c r="EZ20" s="43">
        <f>'BAR BB| Open rates'!EZ20*0.9*0.9</f>
        <v>23004</v>
      </c>
      <c r="FA20" s="43">
        <f>'BAR BB| Open rates'!FA20*0.9*0.9</f>
        <v>23004</v>
      </c>
      <c r="FB20" s="43">
        <f>'BAR BB| Open rates'!FB20*0.9*0.9</f>
        <v>22194</v>
      </c>
      <c r="FC20" s="43">
        <f>'BAR BB| Open rates'!FC20*0.9*0.9</f>
        <v>22194</v>
      </c>
      <c r="FD20" s="43">
        <f>'BAR BB| Open rates'!FD20*0.9*0.9</f>
        <v>22194</v>
      </c>
      <c r="FE20" s="43">
        <f>'BAR BB| Open rates'!FE20*0.9*0.9</f>
        <v>22194</v>
      </c>
      <c r="FF20" s="43">
        <f>'BAR BB| Open rates'!FF20*0.9*0.9</f>
        <v>22194</v>
      </c>
      <c r="FG20" s="43">
        <f>'BAR BB| Open rates'!FG20*0.9*0.9</f>
        <v>23004</v>
      </c>
      <c r="FH20" s="43">
        <f>'BAR BB| Open rates'!FH20*0.9*0.9</f>
        <v>23004</v>
      </c>
      <c r="FI20" s="43">
        <f>'BAR BB| Open rates'!FI20*0.9*0.9</f>
        <v>22194</v>
      </c>
      <c r="FJ20" s="43">
        <f>'BAR BB| Open rates'!FJ20*0.9*0.9</f>
        <v>22194</v>
      </c>
      <c r="FK20" s="43">
        <f>'BAR BB| Open rates'!FK20*0.9*0.9</f>
        <v>22194</v>
      </c>
      <c r="FL20" s="43">
        <f>'BAR BB| Open rates'!FL20*0.9*0.9</f>
        <v>22194</v>
      </c>
      <c r="FM20" s="43">
        <f>'BAR BB| Open rates'!FM20*0.9*0.9</f>
        <v>22194</v>
      </c>
      <c r="FN20" s="43">
        <f>'BAR BB| Open rates'!FN20*0.9*0.9</f>
        <v>23004</v>
      </c>
      <c r="FO20" s="43">
        <f>'BAR BB| Open rates'!FO20*0.9*0.9</f>
        <v>23004</v>
      </c>
      <c r="FP20" s="43">
        <f>'BAR BB| Open rates'!FP20*0.9*0.9</f>
        <v>22194</v>
      </c>
      <c r="FQ20" s="43">
        <f>'BAR BB| Open rates'!FQ20*0.9*0.9</f>
        <v>22194</v>
      </c>
      <c r="FR20" s="43">
        <f>'BAR BB| Open rates'!FR20*0.9*0.9</f>
        <v>22194</v>
      </c>
      <c r="FS20" s="43">
        <f>'BAR BB| Open rates'!FS20*0.9*0.9</f>
        <v>22194</v>
      </c>
      <c r="FT20" s="43">
        <f>'BAR BB| Open rates'!FT20*0.9*0.9</f>
        <v>22194</v>
      </c>
      <c r="FU20" s="43">
        <f>'BAR BB| Open rates'!FU20*0.9*0.9</f>
        <v>23004</v>
      </c>
      <c r="FV20" s="43">
        <f>'BAR BB| Open rates'!FV20*0.9*0.9</f>
        <v>23004</v>
      </c>
      <c r="FW20" s="43">
        <f>'BAR BB| Open rates'!FW20*0.9*0.9</f>
        <v>26001</v>
      </c>
      <c r="FX20" s="43">
        <f>'BAR BB| Open rates'!FX20*0.9*0.9</f>
        <v>26001</v>
      </c>
      <c r="FY20" s="43">
        <f>'BAR BB| Open rates'!FY20*0.9*0.9</f>
        <v>26001</v>
      </c>
      <c r="FZ20" s="43">
        <f>'BAR BB| Open rates'!FZ20*0.9*0.9</f>
        <v>26001</v>
      </c>
      <c r="GA20" s="43">
        <f>'BAR BB| Open rates'!GA20*0.9*0.9</f>
        <v>26001</v>
      </c>
      <c r="GB20" s="43">
        <f>'BAR BB| Open rates'!GB20*0.9*0.9</f>
        <v>27783</v>
      </c>
      <c r="GC20" s="43">
        <f>'BAR BB| Open rates'!GC20*0.9*0.9</f>
        <v>27783</v>
      </c>
      <c r="GD20" s="43">
        <f>'BAR BB| Open rates'!GD20*0.9*0.9</f>
        <v>27783</v>
      </c>
      <c r="GE20" s="43">
        <f>'BAR BB| Open rates'!GE20*0.9*0.9</f>
        <v>27783</v>
      </c>
    </row>
    <row r="21" spans="1:187" s="36" customFormat="1" ht="12" customHeight="1" x14ac:dyDescent="0.2">
      <c r="A21" s="237">
        <v>2</v>
      </c>
      <c r="B21" s="43">
        <f>'BAR BB| Open rates'!B21*0.9*0.9</f>
        <v>35964</v>
      </c>
      <c r="C21" s="43">
        <f>'BAR BB| Open rates'!C21*0.9*0.9</f>
        <v>35964</v>
      </c>
      <c r="D21" s="43">
        <f>'BAR BB| Open rates'!D21*0.9*0.9</f>
        <v>33777</v>
      </c>
      <c r="E21" s="43">
        <f>'BAR BB| Open rates'!E21*0.9*0.9</f>
        <v>33777</v>
      </c>
      <c r="F21" s="43">
        <f>'BAR BB| Open rates'!F21*0.9*0.9</f>
        <v>31995</v>
      </c>
      <c r="G21" s="43">
        <f>'BAR BB| Open rates'!G21*0.9*0.9</f>
        <v>33777</v>
      </c>
      <c r="H21" s="43">
        <f>'BAR BB| Open rates'!H21*0.9*0.9</f>
        <v>33777</v>
      </c>
      <c r="I21" s="43">
        <f>'BAR BB| Open rates'!I21*0.9*0.9</f>
        <v>35397</v>
      </c>
      <c r="J21" s="43">
        <f>'BAR BB| Open rates'!J21*0.9*0.9</f>
        <v>35397</v>
      </c>
      <c r="K21" s="43">
        <f>'BAR BB| Open rates'!K21*0.9*0.9</f>
        <v>33777</v>
      </c>
      <c r="L21" s="43">
        <f>'BAR BB| Open rates'!L21*0.9*0.9</f>
        <v>33777</v>
      </c>
      <c r="M21" s="43">
        <f>'BAR BB| Open rates'!M21*0.9*0.9</f>
        <v>33777</v>
      </c>
      <c r="N21" s="43">
        <f>'BAR BB| Open rates'!N21*0.9*0.9</f>
        <v>33777</v>
      </c>
      <c r="O21" s="43">
        <f>'BAR BB| Open rates'!O21*0.9*0.9</f>
        <v>33777</v>
      </c>
      <c r="P21" s="43">
        <f>'BAR BB| Open rates'!P21*0.9*0.9</f>
        <v>35397</v>
      </c>
      <c r="Q21" s="43">
        <f>'BAR BB| Open rates'!Q21*0.9*0.9</f>
        <v>35397</v>
      </c>
      <c r="R21" s="43">
        <f>'BAR BB| Open rates'!R21*0.9*0.9</f>
        <v>35397</v>
      </c>
      <c r="S21" s="43">
        <f>'BAR BB| Open rates'!S21*0.9*0.9</f>
        <v>35397</v>
      </c>
      <c r="T21" s="43">
        <f>'BAR BB| Open rates'!T21*0.9*0.9</f>
        <v>35397</v>
      </c>
      <c r="U21" s="43">
        <f>'BAR BB| Open rates'!U21*0.9*0.9</f>
        <v>35397</v>
      </c>
      <c r="V21" s="43">
        <f>'BAR BB| Open rates'!V21*0.9*0.9</f>
        <v>35397</v>
      </c>
      <c r="W21" s="43">
        <f>'BAR BB| Open rates'!W21*0.9*0.9</f>
        <v>37017</v>
      </c>
      <c r="X21" s="43">
        <f>'BAR BB| Open rates'!X21*0.9*0.9</f>
        <v>37017</v>
      </c>
      <c r="Y21" s="43">
        <f>'BAR BB| Open rates'!Y21*0.9*0.9</f>
        <v>35397</v>
      </c>
      <c r="Z21" s="43">
        <f>'BAR BB| Open rates'!Z21*0.9*0.9</f>
        <v>35397</v>
      </c>
      <c r="AA21" s="43">
        <f>'BAR BB| Open rates'!AA21*0.9*0.9</f>
        <v>35397</v>
      </c>
      <c r="AB21" s="43">
        <f>'BAR BB| Open rates'!AB21*0.9*0.9</f>
        <v>35397</v>
      </c>
      <c r="AC21" s="43">
        <f>'BAR BB| Open rates'!AC21*0.9*0.9</f>
        <v>35397</v>
      </c>
      <c r="AD21" s="43">
        <f>'BAR BB| Open rates'!AD21*0.9*0.9</f>
        <v>37017</v>
      </c>
      <c r="AE21" s="43">
        <f>'BAR BB| Open rates'!AE21*0.9*0.9</f>
        <v>37017</v>
      </c>
      <c r="AF21" s="43">
        <f>'BAR BB| Open rates'!AF21*0.9*0.9</f>
        <v>35397</v>
      </c>
      <c r="AG21" s="43">
        <f>'BAR BB| Open rates'!AG21*0.9*0.9</f>
        <v>35397</v>
      </c>
      <c r="AH21" s="43">
        <f>'BAR BB| Open rates'!AH21*0.9*0.9</f>
        <v>35397</v>
      </c>
      <c r="AI21" s="43">
        <f>'BAR BB| Open rates'!AI21*0.9*0.9</f>
        <v>35397</v>
      </c>
      <c r="AJ21" s="43">
        <f>'BAR BB| Open rates'!AJ21*0.9*0.9</f>
        <v>35397</v>
      </c>
      <c r="AK21" s="43">
        <f>'BAR BB| Open rates'!AK21*0.9*0.9</f>
        <v>37017</v>
      </c>
      <c r="AL21" s="43">
        <f>'BAR BB| Open rates'!AL21*0.9*0.9</f>
        <v>37017</v>
      </c>
      <c r="AM21" s="43">
        <f>'BAR BB| Open rates'!AM21*0.9*0.9</f>
        <v>35397</v>
      </c>
      <c r="AN21" s="43">
        <f>'BAR BB| Open rates'!AN21*0.9*0.9</f>
        <v>35397</v>
      </c>
      <c r="AO21" s="43">
        <f>'BAR BB| Open rates'!AO21*0.9*0.9</f>
        <v>35397</v>
      </c>
      <c r="AP21" s="43">
        <f>'BAR BB| Open rates'!AP21*0.9*0.9</f>
        <v>35397</v>
      </c>
      <c r="AQ21" s="43">
        <f>'BAR BB| Open rates'!AQ21*0.9*0.9</f>
        <v>35397</v>
      </c>
      <c r="AR21" s="43">
        <f>'BAR BB| Open rates'!AR21*0.9*0.9</f>
        <v>37017</v>
      </c>
      <c r="AS21" s="43">
        <f>'BAR BB| Open rates'!AS21*0.9*0.9</f>
        <v>37017</v>
      </c>
      <c r="AT21" s="43">
        <f>'BAR BB| Open rates'!AT21*0.9*0.9</f>
        <v>35397</v>
      </c>
      <c r="AU21" s="43">
        <f>'BAR BB| Open rates'!AU21*0.9*0.9</f>
        <v>35397</v>
      </c>
      <c r="AV21" s="43">
        <f>'BAR BB| Open rates'!AV21*0.9*0.9</f>
        <v>35397</v>
      </c>
      <c r="AW21" s="43">
        <f>'BAR BB| Open rates'!AW21*0.9*0.9</f>
        <v>35397</v>
      </c>
      <c r="AX21" s="43">
        <f>'BAR BB| Open rates'!AX21*0.9*0.9</f>
        <v>35397</v>
      </c>
      <c r="AY21" s="43">
        <f>'BAR BB| Open rates'!AY21*0.9*0.9</f>
        <v>37017</v>
      </c>
      <c r="AZ21" s="43">
        <f>'BAR BB| Open rates'!AZ21*0.9*0.9</f>
        <v>37017</v>
      </c>
      <c r="BA21" s="43">
        <f>'BAR BB| Open rates'!BA21*0.9*0.9</f>
        <v>35397</v>
      </c>
      <c r="BB21" s="43">
        <f>'BAR BB| Open rates'!BB21*0.9*0.9</f>
        <v>35397</v>
      </c>
      <c r="BC21" s="43">
        <f>'BAR BB| Open rates'!BC21*0.9*0.9</f>
        <v>35397</v>
      </c>
      <c r="BD21" s="43">
        <f>'BAR BB| Open rates'!BD21*0.9*0.9</f>
        <v>35397</v>
      </c>
      <c r="BE21" s="43">
        <f>'BAR BB| Open rates'!BE21*0.9*0.9</f>
        <v>35397</v>
      </c>
      <c r="BF21" s="43">
        <f>'BAR BB| Open rates'!BF21*0.9*0.9</f>
        <v>37017</v>
      </c>
      <c r="BG21" s="43">
        <f>'BAR BB| Open rates'!BG21*0.9*0.9</f>
        <v>37017</v>
      </c>
      <c r="BH21" s="43">
        <f>'BAR BB| Open rates'!BH21*0.9*0.9</f>
        <v>32805</v>
      </c>
      <c r="BI21" s="43">
        <f>'BAR BB| Open rates'!BI21*0.9*0.9</f>
        <v>32805</v>
      </c>
      <c r="BJ21" s="43">
        <f>'BAR BB| Open rates'!BJ21*0.9*0.9</f>
        <v>32805</v>
      </c>
      <c r="BK21" s="43">
        <f>'BAR BB| Open rates'!BK21*0.9*0.9</f>
        <v>32805</v>
      </c>
      <c r="BL21" s="43">
        <f>'BAR BB| Open rates'!BL21*0.9*0.9</f>
        <v>32805</v>
      </c>
      <c r="BM21" s="43">
        <f>'BAR BB| Open rates'!BM21*0.9*0.9</f>
        <v>33777</v>
      </c>
      <c r="BN21" s="43">
        <f>'BAR BB| Open rates'!BN21*0.9*0.9</f>
        <v>33777</v>
      </c>
      <c r="BO21" s="43">
        <f>'BAR BB| Open rates'!BO21*0.9*0.9</f>
        <v>31995</v>
      </c>
      <c r="BP21" s="43">
        <f>'BAR BB| Open rates'!BP21*0.9*0.9</f>
        <v>31995</v>
      </c>
      <c r="BQ21" s="43">
        <f>'BAR BB| Open rates'!BQ21*0.9*0.9</f>
        <v>33777</v>
      </c>
      <c r="BR21" s="43">
        <f>'BAR BB| Open rates'!BR21*0.9*0.9</f>
        <v>33777</v>
      </c>
      <c r="BS21" s="43">
        <f>'BAR BB| Open rates'!BS21*0.9*0.9</f>
        <v>33777</v>
      </c>
      <c r="BT21" s="43">
        <f>'BAR BB| Open rates'!BT21*0.9*0.9</f>
        <v>33777</v>
      </c>
      <c r="BU21" s="43">
        <f>'BAR BB| Open rates'!BU21*0.9*0.9</f>
        <v>33777</v>
      </c>
      <c r="BV21" s="43">
        <f>'BAR BB| Open rates'!BV21*0.9*0.9</f>
        <v>31995</v>
      </c>
      <c r="BW21" s="43">
        <f>'BAR BB| Open rates'!BW21*0.9*0.9</f>
        <v>31995</v>
      </c>
      <c r="BX21" s="43">
        <f>'BAR BB| Open rates'!BX21*0.9*0.9</f>
        <v>31995</v>
      </c>
      <c r="BY21" s="43">
        <f>'BAR BB| Open rates'!BY21*0.9*0.9</f>
        <v>31995</v>
      </c>
      <c r="BZ21" s="43">
        <f>'BAR BB| Open rates'!BZ21*0.9*0.9</f>
        <v>31995</v>
      </c>
      <c r="CA21" s="43">
        <f>'BAR BB| Open rates'!CA21*0.9*0.9</f>
        <v>33777</v>
      </c>
      <c r="CB21" s="43">
        <f>'BAR BB| Open rates'!CB21*0.9*0.9</f>
        <v>33777</v>
      </c>
      <c r="CC21" s="43">
        <f>'BAR BB| Open rates'!CC21*0.9*0.9</f>
        <v>31995</v>
      </c>
      <c r="CD21" s="43">
        <f>'BAR BB| Open rates'!CD21*0.9*0.9</f>
        <v>31995</v>
      </c>
      <c r="CE21" s="43">
        <f>'BAR BB| Open rates'!CE21*0.9*0.9</f>
        <v>31995</v>
      </c>
      <c r="CF21" s="43">
        <f>'BAR BB| Open rates'!CF21*0.9*0.9</f>
        <v>31995</v>
      </c>
      <c r="CG21" s="43">
        <f>'BAR BB| Open rates'!CG21*0.9*0.9</f>
        <v>31995</v>
      </c>
      <c r="CH21" s="43">
        <f>'BAR BB| Open rates'!CH21*0.9*0.9</f>
        <v>33777</v>
      </c>
      <c r="CI21" s="43">
        <f>'BAR BB| Open rates'!CI21*0.9*0.9</f>
        <v>33777</v>
      </c>
      <c r="CJ21" s="43">
        <f>'BAR BB| Open rates'!CJ21*0.9*0.9</f>
        <v>31995</v>
      </c>
      <c r="CK21" s="43">
        <f>'BAR BB| Open rates'!CK21*0.9*0.9</f>
        <v>31995</v>
      </c>
      <c r="CL21" s="43">
        <f>'BAR BB| Open rates'!CL21*0.9*0.9</f>
        <v>31995</v>
      </c>
      <c r="CM21" s="43">
        <f>'BAR BB| Open rates'!CM21*0.9*0.9</f>
        <v>31995</v>
      </c>
      <c r="CN21" s="43">
        <f>'BAR BB| Open rates'!CN21*0.9*0.9</f>
        <v>31995</v>
      </c>
      <c r="CO21" s="43">
        <f>'BAR BB| Open rates'!CO21*0.9*0.9</f>
        <v>33777</v>
      </c>
      <c r="CP21" s="43">
        <f>'BAR BB| Open rates'!CP21*0.9*0.9</f>
        <v>33777</v>
      </c>
      <c r="CQ21" s="43">
        <f>'BAR BB| Open rates'!CQ21*0.9*0.9</f>
        <v>31995</v>
      </c>
      <c r="CR21" s="43">
        <f>'BAR BB| Open rates'!CR21*0.9*0.9</f>
        <v>31995</v>
      </c>
      <c r="CS21" s="43">
        <f>'BAR BB| Open rates'!CS21*0.9*0.9</f>
        <v>31995</v>
      </c>
      <c r="CT21" s="43">
        <f>'BAR BB| Open rates'!CT21*0.9*0.9</f>
        <v>31995</v>
      </c>
      <c r="CU21" s="43">
        <f>'BAR BB| Open rates'!CU21*0.9*0.9</f>
        <v>28674</v>
      </c>
      <c r="CV21" s="43">
        <f>'BAR BB| Open rates'!CV21*0.9*0.9</f>
        <v>28674</v>
      </c>
      <c r="CW21" s="43">
        <f>'BAR BB| Open rates'!CW21*0.9*0.9</f>
        <v>28674</v>
      </c>
      <c r="CX21" s="43">
        <f>'BAR BB| Open rates'!CX21*0.9*0.9</f>
        <v>27054</v>
      </c>
      <c r="CY21" s="43">
        <f>'BAR BB| Open rates'!CY21*0.9*0.9</f>
        <v>27054</v>
      </c>
      <c r="CZ21" s="43">
        <f>'BAR BB| Open rates'!CZ21*0.9*0.9</f>
        <v>27054</v>
      </c>
      <c r="DA21" s="43">
        <f>'BAR BB| Open rates'!DA21*0.9*0.9</f>
        <v>27054</v>
      </c>
      <c r="DB21" s="43">
        <f>'BAR BB| Open rates'!DB21*0.9*0.9</f>
        <v>27054</v>
      </c>
      <c r="DC21" s="43">
        <f>'BAR BB| Open rates'!DC21*0.9*0.9</f>
        <v>28674</v>
      </c>
      <c r="DD21" s="43">
        <f>'BAR BB| Open rates'!DD21*0.9*0.9</f>
        <v>28674</v>
      </c>
      <c r="DE21" s="43">
        <f>'BAR BB| Open rates'!DE21*0.9*0.9</f>
        <v>27054</v>
      </c>
      <c r="DF21" s="43">
        <f>'BAR BB| Open rates'!DF21*0.9*0.9</f>
        <v>27054</v>
      </c>
      <c r="DG21" s="43">
        <f>'BAR BB| Open rates'!DG21*0.9*0.9</f>
        <v>27054</v>
      </c>
      <c r="DH21" s="43">
        <f>'BAR BB| Open rates'!DH21*0.9*0.9</f>
        <v>27054</v>
      </c>
      <c r="DI21" s="43">
        <f>'BAR BB| Open rates'!DI21*0.9*0.9</f>
        <v>27054</v>
      </c>
      <c r="DJ21" s="43">
        <f>'BAR BB| Open rates'!DJ21*0.9*0.9</f>
        <v>28674</v>
      </c>
      <c r="DK21" s="43">
        <f>'BAR BB| Open rates'!DK21*0.9*0.9</f>
        <v>28674</v>
      </c>
      <c r="DL21" s="43">
        <f>'BAR BB| Open rates'!DL21*0.9*0.9</f>
        <v>27054</v>
      </c>
      <c r="DM21" s="43">
        <f>'BAR BB| Open rates'!DM21*0.9*0.9</f>
        <v>27054</v>
      </c>
      <c r="DN21" s="43">
        <f>'BAR BB| Open rates'!DN21*0.9*0.9</f>
        <v>27054</v>
      </c>
      <c r="DO21" s="43">
        <f>'BAR BB| Open rates'!DO21*0.9*0.9</f>
        <v>27054</v>
      </c>
      <c r="DP21" s="43">
        <f>'BAR BB| Open rates'!DP21*0.9*0.9</f>
        <v>27054</v>
      </c>
      <c r="DQ21" s="43">
        <f>'BAR BB| Open rates'!DQ21*0.9*0.9</f>
        <v>28674</v>
      </c>
      <c r="DR21" s="43">
        <f>'BAR BB| Open rates'!DR21*0.9*0.9</f>
        <v>28674</v>
      </c>
      <c r="DS21" s="43">
        <f>'BAR BB| Open rates'!DS21*0.9*0.9</f>
        <v>27054</v>
      </c>
      <c r="DT21" s="43">
        <f>'BAR BB| Open rates'!DT21*0.9*0.9</f>
        <v>27054</v>
      </c>
      <c r="DU21" s="43">
        <f>'BAR BB| Open rates'!DU21*0.9*0.9</f>
        <v>27054</v>
      </c>
      <c r="DV21" s="43">
        <f>'BAR BB| Open rates'!DV21*0.9*0.9</f>
        <v>27054</v>
      </c>
      <c r="DW21" s="43">
        <f>'BAR BB| Open rates'!DW21*0.9*0.9</f>
        <v>27054</v>
      </c>
      <c r="DX21" s="43">
        <f>'BAR BB| Open rates'!DX21*0.9*0.9</f>
        <v>28674</v>
      </c>
      <c r="DY21" s="43">
        <f>'BAR BB| Open rates'!DY21*0.9*0.9</f>
        <v>28674</v>
      </c>
      <c r="DZ21" s="43">
        <f>'BAR BB| Open rates'!DZ21*0.9*0.9</f>
        <v>30051</v>
      </c>
      <c r="EA21" s="43">
        <f>'BAR BB| Open rates'!EA21*0.9*0.9</f>
        <v>30051</v>
      </c>
      <c r="EB21" s="43">
        <f>'BAR BB| Open rates'!EB21*0.9*0.9</f>
        <v>30051</v>
      </c>
      <c r="EC21" s="43">
        <f>'BAR BB| Open rates'!EC21*0.9*0.9</f>
        <v>31833</v>
      </c>
      <c r="ED21" s="43">
        <f>'BAR BB| Open rates'!ED21*0.9*0.9</f>
        <v>31833</v>
      </c>
      <c r="EE21" s="43">
        <f>'BAR BB| Open rates'!EE21*0.9*0.9</f>
        <v>31833</v>
      </c>
      <c r="EF21" s="43">
        <f>'BAR BB| Open rates'!EF21*0.9*0.9</f>
        <v>31833</v>
      </c>
      <c r="EG21" s="43">
        <f>'BAR BB| Open rates'!EG21*0.9*0.9</f>
        <v>26244</v>
      </c>
      <c r="EH21" s="43">
        <f>'BAR BB| Open rates'!EH21*0.9*0.9</f>
        <v>24624</v>
      </c>
      <c r="EI21" s="43">
        <f>'BAR BB| Open rates'!EI21*0.9*0.9</f>
        <v>24624</v>
      </c>
      <c r="EJ21" s="43">
        <f>'BAR BB| Open rates'!EJ21*0.9*0.9</f>
        <v>24624</v>
      </c>
      <c r="EK21" s="43">
        <f>'BAR BB| Open rates'!EK21*0.9*0.9</f>
        <v>24624</v>
      </c>
      <c r="EL21" s="43">
        <f>'BAR BB| Open rates'!EL21*0.9*0.9</f>
        <v>25434</v>
      </c>
      <c r="EM21" s="43">
        <f>'BAR BB| Open rates'!EM21*0.9*0.9</f>
        <v>25434</v>
      </c>
      <c r="EN21" s="43">
        <f>'BAR BB| Open rates'!EN21*0.9*0.9</f>
        <v>24624</v>
      </c>
      <c r="EO21" s="43">
        <f>'BAR BB| Open rates'!EO21*0.9*0.9</f>
        <v>24624</v>
      </c>
      <c r="EP21" s="43">
        <f>'BAR BB| Open rates'!EP21*0.9*0.9</f>
        <v>24624</v>
      </c>
      <c r="EQ21" s="43">
        <f>'BAR BB| Open rates'!EQ21*0.9*0.9</f>
        <v>24624</v>
      </c>
      <c r="ER21" s="43">
        <f>'BAR BB| Open rates'!ER21*0.9*0.9</f>
        <v>24624</v>
      </c>
      <c r="ES21" s="43">
        <f>'BAR BB| Open rates'!ES21*0.9*0.9</f>
        <v>25434</v>
      </c>
      <c r="ET21" s="43">
        <f>'BAR BB| Open rates'!ET21*0.9*0.9</f>
        <v>25434</v>
      </c>
      <c r="EU21" s="43">
        <f>'BAR BB| Open rates'!EU21*0.9*0.9</f>
        <v>24624</v>
      </c>
      <c r="EV21" s="43">
        <f>'BAR BB| Open rates'!EV21*0.9*0.9</f>
        <v>24624</v>
      </c>
      <c r="EW21" s="43">
        <f>'BAR BB| Open rates'!EW21*0.9*0.9</f>
        <v>24624</v>
      </c>
      <c r="EX21" s="43">
        <f>'BAR BB| Open rates'!EX21*0.9*0.9</f>
        <v>24624</v>
      </c>
      <c r="EY21" s="43">
        <f>'BAR BB| Open rates'!EY21*0.9*0.9</f>
        <v>24624</v>
      </c>
      <c r="EZ21" s="43">
        <f>'BAR BB| Open rates'!EZ21*0.9*0.9</f>
        <v>25434</v>
      </c>
      <c r="FA21" s="43">
        <f>'BAR BB| Open rates'!FA21*0.9*0.9</f>
        <v>25434</v>
      </c>
      <c r="FB21" s="43">
        <f>'BAR BB| Open rates'!FB21*0.9*0.9</f>
        <v>24624</v>
      </c>
      <c r="FC21" s="43">
        <f>'BAR BB| Open rates'!FC21*0.9*0.9</f>
        <v>24624</v>
      </c>
      <c r="FD21" s="43">
        <f>'BAR BB| Open rates'!FD21*0.9*0.9</f>
        <v>24624</v>
      </c>
      <c r="FE21" s="43">
        <f>'BAR BB| Open rates'!FE21*0.9*0.9</f>
        <v>24624</v>
      </c>
      <c r="FF21" s="43">
        <f>'BAR BB| Open rates'!FF21*0.9*0.9</f>
        <v>24624</v>
      </c>
      <c r="FG21" s="43">
        <f>'BAR BB| Open rates'!FG21*0.9*0.9</f>
        <v>25434</v>
      </c>
      <c r="FH21" s="43">
        <f>'BAR BB| Open rates'!FH21*0.9*0.9</f>
        <v>25434</v>
      </c>
      <c r="FI21" s="43">
        <f>'BAR BB| Open rates'!FI21*0.9*0.9</f>
        <v>24624</v>
      </c>
      <c r="FJ21" s="43">
        <f>'BAR BB| Open rates'!FJ21*0.9*0.9</f>
        <v>24624</v>
      </c>
      <c r="FK21" s="43">
        <f>'BAR BB| Open rates'!FK21*0.9*0.9</f>
        <v>24624</v>
      </c>
      <c r="FL21" s="43">
        <f>'BAR BB| Open rates'!FL21*0.9*0.9</f>
        <v>24624</v>
      </c>
      <c r="FM21" s="43">
        <f>'BAR BB| Open rates'!FM21*0.9*0.9</f>
        <v>24624</v>
      </c>
      <c r="FN21" s="43">
        <f>'BAR BB| Open rates'!FN21*0.9*0.9</f>
        <v>25434</v>
      </c>
      <c r="FO21" s="43">
        <f>'BAR BB| Open rates'!FO21*0.9*0.9</f>
        <v>25434</v>
      </c>
      <c r="FP21" s="43">
        <f>'BAR BB| Open rates'!FP21*0.9*0.9</f>
        <v>24624</v>
      </c>
      <c r="FQ21" s="43">
        <f>'BAR BB| Open rates'!FQ21*0.9*0.9</f>
        <v>24624</v>
      </c>
      <c r="FR21" s="43">
        <f>'BAR BB| Open rates'!FR21*0.9*0.9</f>
        <v>24624</v>
      </c>
      <c r="FS21" s="43">
        <f>'BAR BB| Open rates'!FS21*0.9*0.9</f>
        <v>24624</v>
      </c>
      <c r="FT21" s="43">
        <f>'BAR BB| Open rates'!FT21*0.9*0.9</f>
        <v>24624</v>
      </c>
      <c r="FU21" s="43">
        <f>'BAR BB| Open rates'!FU21*0.9*0.9</f>
        <v>25434</v>
      </c>
      <c r="FV21" s="43">
        <f>'BAR BB| Open rates'!FV21*0.9*0.9</f>
        <v>25434</v>
      </c>
      <c r="FW21" s="43">
        <f>'BAR BB| Open rates'!FW21*0.9*0.9</f>
        <v>28431</v>
      </c>
      <c r="FX21" s="43">
        <f>'BAR BB| Open rates'!FX21*0.9*0.9</f>
        <v>28431</v>
      </c>
      <c r="FY21" s="43">
        <f>'BAR BB| Open rates'!FY21*0.9*0.9</f>
        <v>28431</v>
      </c>
      <c r="FZ21" s="43">
        <f>'BAR BB| Open rates'!FZ21*0.9*0.9</f>
        <v>28431</v>
      </c>
      <c r="GA21" s="43">
        <f>'BAR BB| Open rates'!GA21*0.9*0.9</f>
        <v>28431</v>
      </c>
      <c r="GB21" s="43">
        <f>'BAR BB| Open rates'!GB21*0.9*0.9</f>
        <v>30213</v>
      </c>
      <c r="GC21" s="43">
        <f>'BAR BB| Open rates'!GC21*0.9*0.9</f>
        <v>30213</v>
      </c>
      <c r="GD21" s="43">
        <f>'BAR BB| Open rates'!GD21*0.9*0.9</f>
        <v>30213</v>
      </c>
      <c r="GE21" s="43">
        <f>'BAR BB| Open rates'!GE21*0.9*0.9</f>
        <v>30213</v>
      </c>
    </row>
    <row r="22" spans="1:187" s="36" customFormat="1" ht="30" customHeight="1" x14ac:dyDescent="0.2">
      <c r="A22" s="236" t="s">
        <v>180</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row>
    <row r="23" spans="1:187" s="36" customFormat="1" ht="12" customHeight="1" x14ac:dyDescent="0.2">
      <c r="A23" s="237">
        <v>1</v>
      </c>
      <c r="B23" s="43">
        <f>'BAR BB| Open rates'!B23*0.9*0.9</f>
        <v>42444</v>
      </c>
      <c r="C23" s="43">
        <f>'BAR BB| Open rates'!C23*0.9*0.9</f>
        <v>42444</v>
      </c>
      <c r="D23" s="43">
        <f>'BAR BB| Open rates'!D23*0.9*0.9</f>
        <v>40257</v>
      </c>
      <c r="E23" s="43">
        <f>'BAR BB| Open rates'!E23*0.9*0.9</f>
        <v>40257</v>
      </c>
      <c r="F23" s="43">
        <f>'BAR BB| Open rates'!F23*0.9*0.9</f>
        <v>38475</v>
      </c>
      <c r="G23" s="43">
        <f>'BAR BB| Open rates'!G23*0.9*0.9</f>
        <v>40257</v>
      </c>
      <c r="H23" s="43">
        <f>'BAR BB| Open rates'!H23*0.9*0.9</f>
        <v>40257</v>
      </c>
      <c r="I23" s="43">
        <f>'BAR BB| Open rates'!I23*0.9*0.9</f>
        <v>41877</v>
      </c>
      <c r="J23" s="43">
        <f>'BAR BB| Open rates'!J23*0.9*0.9</f>
        <v>41877</v>
      </c>
      <c r="K23" s="43">
        <f>'BAR BB| Open rates'!K23*0.9*0.9</f>
        <v>40257</v>
      </c>
      <c r="L23" s="43">
        <f>'BAR BB| Open rates'!L23*0.9*0.9</f>
        <v>40257</v>
      </c>
      <c r="M23" s="43">
        <f>'BAR BB| Open rates'!M23*0.9*0.9</f>
        <v>40257</v>
      </c>
      <c r="N23" s="43">
        <f>'BAR BB| Open rates'!N23*0.9*0.9</f>
        <v>40257</v>
      </c>
      <c r="O23" s="43">
        <f>'BAR BB| Open rates'!O23*0.9*0.9</f>
        <v>40257</v>
      </c>
      <c r="P23" s="43">
        <f>'BAR BB| Open rates'!P23*0.9*0.9</f>
        <v>41877</v>
      </c>
      <c r="Q23" s="43">
        <f>'BAR BB| Open rates'!Q23*0.9*0.9</f>
        <v>41877</v>
      </c>
      <c r="R23" s="43">
        <f>'BAR BB| Open rates'!R23*0.9*0.9</f>
        <v>41877</v>
      </c>
      <c r="S23" s="43">
        <f>'BAR BB| Open rates'!S23*0.9*0.9</f>
        <v>41877</v>
      </c>
      <c r="T23" s="43">
        <f>'BAR BB| Open rates'!T23*0.9*0.9</f>
        <v>41877</v>
      </c>
      <c r="U23" s="43">
        <f>'BAR BB| Open rates'!U23*0.9*0.9</f>
        <v>41877</v>
      </c>
      <c r="V23" s="43">
        <f>'BAR BB| Open rates'!V23*0.9*0.9</f>
        <v>41877</v>
      </c>
      <c r="W23" s="43">
        <f>'BAR BB| Open rates'!W23*0.9*0.9</f>
        <v>43497</v>
      </c>
      <c r="X23" s="43">
        <f>'BAR BB| Open rates'!X23*0.9*0.9</f>
        <v>43497</v>
      </c>
      <c r="Y23" s="43">
        <f>'BAR BB| Open rates'!Y23*0.9*0.9</f>
        <v>41877</v>
      </c>
      <c r="Z23" s="43">
        <f>'BAR BB| Open rates'!Z23*0.9*0.9</f>
        <v>41877</v>
      </c>
      <c r="AA23" s="43">
        <f>'BAR BB| Open rates'!AA23*0.9*0.9</f>
        <v>41877</v>
      </c>
      <c r="AB23" s="43">
        <f>'BAR BB| Open rates'!AB23*0.9*0.9</f>
        <v>41877</v>
      </c>
      <c r="AC23" s="43">
        <f>'BAR BB| Open rates'!AC23*0.9*0.9</f>
        <v>41877</v>
      </c>
      <c r="AD23" s="43">
        <f>'BAR BB| Open rates'!AD23*0.9*0.9</f>
        <v>43497</v>
      </c>
      <c r="AE23" s="43">
        <f>'BAR BB| Open rates'!AE23*0.9*0.9</f>
        <v>43497</v>
      </c>
      <c r="AF23" s="43">
        <f>'BAR BB| Open rates'!AF23*0.9*0.9</f>
        <v>41877</v>
      </c>
      <c r="AG23" s="43">
        <f>'BAR BB| Open rates'!AG23*0.9*0.9</f>
        <v>41877</v>
      </c>
      <c r="AH23" s="43">
        <f>'BAR BB| Open rates'!AH23*0.9*0.9</f>
        <v>41877</v>
      </c>
      <c r="AI23" s="43">
        <f>'BAR BB| Open rates'!AI23*0.9*0.9</f>
        <v>41877</v>
      </c>
      <c r="AJ23" s="43">
        <f>'BAR BB| Open rates'!AJ23*0.9*0.9</f>
        <v>41877</v>
      </c>
      <c r="AK23" s="43">
        <f>'BAR BB| Open rates'!AK23*0.9*0.9</f>
        <v>43497</v>
      </c>
      <c r="AL23" s="43">
        <f>'BAR BB| Open rates'!AL23*0.9*0.9</f>
        <v>43497</v>
      </c>
      <c r="AM23" s="43">
        <f>'BAR BB| Open rates'!AM23*0.9*0.9</f>
        <v>41877</v>
      </c>
      <c r="AN23" s="43">
        <f>'BAR BB| Open rates'!AN23*0.9*0.9</f>
        <v>41877</v>
      </c>
      <c r="AO23" s="43">
        <f>'BAR BB| Open rates'!AO23*0.9*0.9</f>
        <v>41877</v>
      </c>
      <c r="AP23" s="43">
        <f>'BAR BB| Open rates'!AP23*0.9*0.9</f>
        <v>41877</v>
      </c>
      <c r="AQ23" s="43">
        <f>'BAR BB| Open rates'!AQ23*0.9*0.9</f>
        <v>41877</v>
      </c>
      <c r="AR23" s="43">
        <f>'BAR BB| Open rates'!AR23*0.9*0.9</f>
        <v>43497</v>
      </c>
      <c r="AS23" s="43">
        <f>'BAR BB| Open rates'!AS23*0.9*0.9</f>
        <v>43497</v>
      </c>
      <c r="AT23" s="43">
        <f>'BAR BB| Open rates'!AT23*0.9*0.9</f>
        <v>41877</v>
      </c>
      <c r="AU23" s="43">
        <f>'BAR BB| Open rates'!AU23*0.9*0.9</f>
        <v>41877</v>
      </c>
      <c r="AV23" s="43">
        <f>'BAR BB| Open rates'!AV23*0.9*0.9</f>
        <v>41877</v>
      </c>
      <c r="AW23" s="43">
        <f>'BAR BB| Open rates'!AW23*0.9*0.9</f>
        <v>41877</v>
      </c>
      <c r="AX23" s="43">
        <f>'BAR BB| Open rates'!AX23*0.9*0.9</f>
        <v>41877</v>
      </c>
      <c r="AY23" s="43">
        <f>'BAR BB| Open rates'!AY23*0.9*0.9</f>
        <v>43497</v>
      </c>
      <c r="AZ23" s="43">
        <f>'BAR BB| Open rates'!AZ23*0.9*0.9</f>
        <v>43497</v>
      </c>
      <c r="BA23" s="43">
        <f>'BAR BB| Open rates'!BA23*0.9*0.9</f>
        <v>41877</v>
      </c>
      <c r="BB23" s="43">
        <f>'BAR BB| Open rates'!BB23*0.9*0.9</f>
        <v>41877</v>
      </c>
      <c r="BC23" s="43">
        <f>'BAR BB| Open rates'!BC23*0.9*0.9</f>
        <v>41877</v>
      </c>
      <c r="BD23" s="43">
        <f>'BAR BB| Open rates'!BD23*0.9*0.9</f>
        <v>41877</v>
      </c>
      <c r="BE23" s="43">
        <f>'BAR BB| Open rates'!BE23*0.9*0.9</f>
        <v>41877</v>
      </c>
      <c r="BF23" s="43">
        <f>'BAR BB| Open rates'!BF23*0.9*0.9</f>
        <v>43497</v>
      </c>
      <c r="BG23" s="43">
        <f>'BAR BB| Open rates'!BG23*0.9*0.9</f>
        <v>43497</v>
      </c>
      <c r="BH23" s="43">
        <f>'BAR BB| Open rates'!BH23*0.9*0.9</f>
        <v>39285</v>
      </c>
      <c r="BI23" s="43">
        <f>'BAR BB| Open rates'!BI23*0.9*0.9</f>
        <v>39285</v>
      </c>
      <c r="BJ23" s="43">
        <f>'BAR BB| Open rates'!BJ23*0.9*0.9</f>
        <v>39285</v>
      </c>
      <c r="BK23" s="43">
        <f>'BAR BB| Open rates'!BK23*0.9*0.9</f>
        <v>39285</v>
      </c>
      <c r="BL23" s="43">
        <f>'BAR BB| Open rates'!BL23*0.9*0.9</f>
        <v>39285</v>
      </c>
      <c r="BM23" s="43">
        <f>'BAR BB| Open rates'!BM23*0.9*0.9</f>
        <v>40257</v>
      </c>
      <c r="BN23" s="43">
        <f>'BAR BB| Open rates'!BN23*0.9*0.9</f>
        <v>40257</v>
      </c>
      <c r="BO23" s="43">
        <f>'BAR BB| Open rates'!BO23*0.9*0.9</f>
        <v>38475</v>
      </c>
      <c r="BP23" s="43">
        <f>'BAR BB| Open rates'!BP23*0.9*0.9</f>
        <v>38475</v>
      </c>
      <c r="BQ23" s="43">
        <f>'BAR BB| Open rates'!BQ23*0.9*0.9</f>
        <v>35397</v>
      </c>
      <c r="BR23" s="43">
        <f>'BAR BB| Open rates'!BR23*0.9*0.9</f>
        <v>35397</v>
      </c>
      <c r="BS23" s="43">
        <f>'BAR BB| Open rates'!BS23*0.9*0.9</f>
        <v>35397</v>
      </c>
      <c r="BT23" s="43">
        <f>'BAR BB| Open rates'!BT23*0.9*0.9</f>
        <v>35397</v>
      </c>
      <c r="BU23" s="43">
        <f>'BAR BB| Open rates'!BU23*0.9*0.9</f>
        <v>35397</v>
      </c>
      <c r="BV23" s="43">
        <f>'BAR BB| Open rates'!BV23*0.9*0.9</f>
        <v>33615</v>
      </c>
      <c r="BW23" s="43">
        <f>'BAR BB| Open rates'!BW23*0.9*0.9</f>
        <v>33615</v>
      </c>
      <c r="BX23" s="43">
        <f>'BAR BB| Open rates'!BX23*0.9*0.9</f>
        <v>33615</v>
      </c>
      <c r="BY23" s="43">
        <f>'BAR BB| Open rates'!BY23*0.9*0.9</f>
        <v>33615</v>
      </c>
      <c r="BZ23" s="43">
        <f>'BAR BB| Open rates'!BZ23*0.9*0.9</f>
        <v>33615</v>
      </c>
      <c r="CA23" s="43">
        <f>'BAR BB| Open rates'!CA23*0.9*0.9</f>
        <v>35397</v>
      </c>
      <c r="CB23" s="43">
        <f>'BAR BB| Open rates'!CB23*0.9*0.9</f>
        <v>35397</v>
      </c>
      <c r="CC23" s="43">
        <f>'BAR BB| Open rates'!CC23*0.9*0.9</f>
        <v>33615</v>
      </c>
      <c r="CD23" s="43">
        <f>'BAR BB| Open rates'!CD23*0.9*0.9</f>
        <v>33615</v>
      </c>
      <c r="CE23" s="43">
        <f>'BAR BB| Open rates'!CE23*0.9*0.9</f>
        <v>33615</v>
      </c>
      <c r="CF23" s="43">
        <f>'BAR BB| Open rates'!CF23*0.9*0.9</f>
        <v>33615</v>
      </c>
      <c r="CG23" s="43">
        <f>'BAR BB| Open rates'!CG23*0.9*0.9</f>
        <v>33615</v>
      </c>
      <c r="CH23" s="43">
        <f>'BAR BB| Open rates'!CH23*0.9*0.9</f>
        <v>35397</v>
      </c>
      <c r="CI23" s="43">
        <f>'BAR BB| Open rates'!CI23*0.9*0.9</f>
        <v>35397</v>
      </c>
      <c r="CJ23" s="43">
        <f>'BAR BB| Open rates'!CJ23*0.9*0.9</f>
        <v>33615</v>
      </c>
      <c r="CK23" s="43">
        <f>'BAR BB| Open rates'!CK23*0.9*0.9</f>
        <v>33615</v>
      </c>
      <c r="CL23" s="43">
        <f>'BAR BB| Open rates'!CL23*0.9*0.9</f>
        <v>33615</v>
      </c>
      <c r="CM23" s="43">
        <f>'BAR BB| Open rates'!CM23*0.9*0.9</f>
        <v>33615</v>
      </c>
      <c r="CN23" s="43">
        <f>'BAR BB| Open rates'!CN23*0.9*0.9</f>
        <v>33615</v>
      </c>
      <c r="CO23" s="43">
        <f>'BAR BB| Open rates'!CO23*0.9*0.9</f>
        <v>35397</v>
      </c>
      <c r="CP23" s="43">
        <f>'BAR BB| Open rates'!CP23*0.9*0.9</f>
        <v>35397</v>
      </c>
      <c r="CQ23" s="43">
        <f>'BAR BB| Open rates'!CQ23*0.9*0.9</f>
        <v>33615</v>
      </c>
      <c r="CR23" s="43">
        <f>'BAR BB| Open rates'!CR23*0.9*0.9</f>
        <v>33615</v>
      </c>
      <c r="CS23" s="43">
        <f>'BAR BB| Open rates'!CS23*0.9*0.9</f>
        <v>33615</v>
      </c>
      <c r="CT23" s="43">
        <f>'BAR BB| Open rates'!CT23*0.9*0.9</f>
        <v>33615</v>
      </c>
      <c r="CU23" s="43">
        <f>'BAR BB| Open rates'!CU23*0.9*0.9</f>
        <v>32238</v>
      </c>
      <c r="CV23" s="43">
        <f>'BAR BB| Open rates'!CV23*0.9*0.9</f>
        <v>32238</v>
      </c>
      <c r="CW23" s="43">
        <f>'BAR BB| Open rates'!CW23*0.9*0.9</f>
        <v>32238</v>
      </c>
      <c r="CX23" s="43">
        <f>'BAR BB| Open rates'!CX23*0.9*0.9</f>
        <v>30618</v>
      </c>
      <c r="CY23" s="43">
        <f>'BAR BB| Open rates'!CY23*0.9*0.9</f>
        <v>30618</v>
      </c>
      <c r="CZ23" s="43">
        <f>'BAR BB| Open rates'!CZ23*0.9*0.9</f>
        <v>30618</v>
      </c>
      <c r="DA23" s="43">
        <f>'BAR BB| Open rates'!DA23*0.9*0.9</f>
        <v>30618</v>
      </c>
      <c r="DB23" s="43">
        <f>'BAR BB| Open rates'!DB23*0.9*0.9</f>
        <v>30618</v>
      </c>
      <c r="DC23" s="43">
        <f>'BAR BB| Open rates'!DC23*0.9*0.9</f>
        <v>32238</v>
      </c>
      <c r="DD23" s="43">
        <f>'BAR BB| Open rates'!DD23*0.9*0.9</f>
        <v>32238</v>
      </c>
      <c r="DE23" s="43">
        <f>'BAR BB| Open rates'!DE23*0.9*0.9</f>
        <v>30618</v>
      </c>
      <c r="DF23" s="43">
        <f>'BAR BB| Open rates'!DF23*0.9*0.9</f>
        <v>30618</v>
      </c>
      <c r="DG23" s="43">
        <f>'BAR BB| Open rates'!DG23*0.9*0.9</f>
        <v>30618</v>
      </c>
      <c r="DH23" s="43">
        <f>'BAR BB| Open rates'!DH23*0.9*0.9</f>
        <v>30618</v>
      </c>
      <c r="DI23" s="43">
        <f>'BAR BB| Open rates'!DI23*0.9*0.9</f>
        <v>30618</v>
      </c>
      <c r="DJ23" s="43">
        <f>'BAR BB| Open rates'!DJ23*0.9*0.9</f>
        <v>32238</v>
      </c>
      <c r="DK23" s="43">
        <f>'BAR BB| Open rates'!DK23*0.9*0.9</f>
        <v>32238</v>
      </c>
      <c r="DL23" s="43">
        <f>'BAR BB| Open rates'!DL23*0.9*0.9</f>
        <v>30618</v>
      </c>
      <c r="DM23" s="43">
        <f>'BAR BB| Open rates'!DM23*0.9*0.9</f>
        <v>30618</v>
      </c>
      <c r="DN23" s="43">
        <f>'BAR BB| Open rates'!DN23*0.9*0.9</f>
        <v>30618</v>
      </c>
      <c r="DO23" s="43">
        <f>'BAR BB| Open rates'!DO23*0.9*0.9</f>
        <v>30618</v>
      </c>
      <c r="DP23" s="43">
        <f>'BAR BB| Open rates'!DP23*0.9*0.9</f>
        <v>30618</v>
      </c>
      <c r="DQ23" s="43">
        <f>'BAR BB| Open rates'!DQ23*0.9*0.9</f>
        <v>32238</v>
      </c>
      <c r="DR23" s="43">
        <f>'BAR BB| Open rates'!DR23*0.9*0.9</f>
        <v>32238</v>
      </c>
      <c r="DS23" s="43">
        <f>'BAR BB| Open rates'!DS23*0.9*0.9</f>
        <v>30618</v>
      </c>
      <c r="DT23" s="43">
        <f>'BAR BB| Open rates'!DT23*0.9*0.9</f>
        <v>30618</v>
      </c>
      <c r="DU23" s="43">
        <f>'BAR BB| Open rates'!DU23*0.9*0.9</f>
        <v>30618</v>
      </c>
      <c r="DV23" s="43">
        <f>'BAR BB| Open rates'!DV23*0.9*0.9</f>
        <v>30618</v>
      </c>
      <c r="DW23" s="43">
        <f>'BAR BB| Open rates'!DW23*0.9*0.9</f>
        <v>30618</v>
      </c>
      <c r="DX23" s="43">
        <f>'BAR BB| Open rates'!DX23*0.9*0.9</f>
        <v>32238</v>
      </c>
      <c r="DY23" s="43">
        <f>'BAR BB| Open rates'!DY23*0.9*0.9</f>
        <v>32238</v>
      </c>
      <c r="DZ23" s="43">
        <f>'BAR BB| Open rates'!DZ23*0.9*0.9</f>
        <v>33615</v>
      </c>
      <c r="EA23" s="43">
        <f>'BAR BB| Open rates'!EA23*0.9*0.9</f>
        <v>33615</v>
      </c>
      <c r="EB23" s="43">
        <f>'BAR BB| Open rates'!EB23*0.9*0.9</f>
        <v>33615</v>
      </c>
      <c r="EC23" s="43">
        <f>'BAR BB| Open rates'!EC23*0.9*0.9</f>
        <v>35397</v>
      </c>
      <c r="ED23" s="43">
        <f>'BAR BB| Open rates'!ED23*0.9*0.9</f>
        <v>35397</v>
      </c>
      <c r="EE23" s="43">
        <f>'BAR BB| Open rates'!EE23*0.9*0.9</f>
        <v>35397</v>
      </c>
      <c r="EF23" s="43">
        <f>'BAR BB| Open rates'!EF23*0.9*0.9</f>
        <v>35397</v>
      </c>
      <c r="EG23" s="43">
        <f>'BAR BB| Open rates'!EG23*0.9*0.9</f>
        <v>29808</v>
      </c>
      <c r="EH23" s="43">
        <f>'BAR BB| Open rates'!EH23*0.9*0.9</f>
        <v>28188</v>
      </c>
      <c r="EI23" s="43">
        <f>'BAR BB| Open rates'!EI23*0.9*0.9</f>
        <v>28188</v>
      </c>
      <c r="EJ23" s="43">
        <f>'BAR BB| Open rates'!EJ23*0.9*0.9</f>
        <v>28188</v>
      </c>
      <c r="EK23" s="43">
        <f>'BAR BB| Open rates'!EK23*0.9*0.9</f>
        <v>28188</v>
      </c>
      <c r="EL23" s="43">
        <f>'BAR BB| Open rates'!EL23*0.9*0.9</f>
        <v>28998</v>
      </c>
      <c r="EM23" s="43">
        <f>'BAR BB| Open rates'!EM23*0.9*0.9</f>
        <v>28998</v>
      </c>
      <c r="EN23" s="43">
        <f>'BAR BB| Open rates'!EN23*0.9*0.9</f>
        <v>28188</v>
      </c>
      <c r="EO23" s="43">
        <f>'BAR BB| Open rates'!EO23*0.9*0.9</f>
        <v>28188</v>
      </c>
      <c r="EP23" s="43">
        <f>'BAR BB| Open rates'!EP23*0.9*0.9</f>
        <v>28188</v>
      </c>
      <c r="EQ23" s="43">
        <f>'BAR BB| Open rates'!EQ23*0.9*0.9</f>
        <v>28188</v>
      </c>
      <c r="ER23" s="43">
        <f>'BAR BB| Open rates'!ER23*0.9*0.9</f>
        <v>28188</v>
      </c>
      <c r="ES23" s="43">
        <f>'BAR BB| Open rates'!ES23*0.9*0.9</f>
        <v>28998</v>
      </c>
      <c r="ET23" s="43">
        <f>'BAR BB| Open rates'!ET23*0.9*0.9</f>
        <v>28998</v>
      </c>
      <c r="EU23" s="43">
        <f>'BAR BB| Open rates'!EU23*0.9*0.9</f>
        <v>28188</v>
      </c>
      <c r="EV23" s="43">
        <f>'BAR BB| Open rates'!EV23*0.9*0.9</f>
        <v>28188</v>
      </c>
      <c r="EW23" s="43">
        <f>'BAR BB| Open rates'!EW23*0.9*0.9</f>
        <v>28188</v>
      </c>
      <c r="EX23" s="43">
        <f>'BAR BB| Open rates'!EX23*0.9*0.9</f>
        <v>28188</v>
      </c>
      <c r="EY23" s="43">
        <f>'BAR BB| Open rates'!EY23*0.9*0.9</f>
        <v>28188</v>
      </c>
      <c r="EZ23" s="43">
        <f>'BAR BB| Open rates'!EZ23*0.9*0.9</f>
        <v>28998</v>
      </c>
      <c r="FA23" s="43">
        <f>'BAR BB| Open rates'!FA23*0.9*0.9</f>
        <v>28998</v>
      </c>
      <c r="FB23" s="43">
        <f>'BAR BB| Open rates'!FB23*0.9*0.9</f>
        <v>28188</v>
      </c>
      <c r="FC23" s="43">
        <f>'BAR BB| Open rates'!FC23*0.9*0.9</f>
        <v>28188</v>
      </c>
      <c r="FD23" s="43">
        <f>'BAR BB| Open rates'!FD23*0.9*0.9</f>
        <v>28188</v>
      </c>
      <c r="FE23" s="43">
        <f>'BAR BB| Open rates'!FE23*0.9*0.9</f>
        <v>28188</v>
      </c>
      <c r="FF23" s="43">
        <f>'BAR BB| Open rates'!FF23*0.9*0.9</f>
        <v>28188</v>
      </c>
      <c r="FG23" s="43">
        <f>'BAR BB| Open rates'!FG23*0.9*0.9</f>
        <v>28998</v>
      </c>
      <c r="FH23" s="43">
        <f>'BAR BB| Open rates'!FH23*0.9*0.9</f>
        <v>28998</v>
      </c>
      <c r="FI23" s="43">
        <f>'BAR BB| Open rates'!FI23*0.9*0.9</f>
        <v>28188</v>
      </c>
      <c r="FJ23" s="43">
        <f>'BAR BB| Open rates'!FJ23*0.9*0.9</f>
        <v>28188</v>
      </c>
      <c r="FK23" s="43">
        <f>'BAR BB| Open rates'!FK23*0.9*0.9</f>
        <v>28188</v>
      </c>
      <c r="FL23" s="43">
        <f>'BAR BB| Open rates'!FL23*0.9*0.9</f>
        <v>28188</v>
      </c>
      <c r="FM23" s="43">
        <f>'BAR BB| Open rates'!FM23*0.9*0.9</f>
        <v>28188</v>
      </c>
      <c r="FN23" s="43">
        <f>'BAR BB| Open rates'!FN23*0.9*0.9</f>
        <v>28998</v>
      </c>
      <c r="FO23" s="43">
        <f>'BAR BB| Open rates'!FO23*0.9*0.9</f>
        <v>28998</v>
      </c>
      <c r="FP23" s="43">
        <f>'BAR BB| Open rates'!FP23*0.9*0.9</f>
        <v>28188</v>
      </c>
      <c r="FQ23" s="43">
        <f>'BAR BB| Open rates'!FQ23*0.9*0.9</f>
        <v>28188</v>
      </c>
      <c r="FR23" s="43">
        <f>'BAR BB| Open rates'!FR23*0.9*0.9</f>
        <v>28188</v>
      </c>
      <c r="FS23" s="43">
        <f>'BAR BB| Open rates'!FS23*0.9*0.9</f>
        <v>28188</v>
      </c>
      <c r="FT23" s="43">
        <f>'BAR BB| Open rates'!FT23*0.9*0.9</f>
        <v>28188</v>
      </c>
      <c r="FU23" s="43">
        <f>'BAR BB| Open rates'!FU23*0.9*0.9</f>
        <v>28998</v>
      </c>
      <c r="FV23" s="43">
        <f>'BAR BB| Open rates'!FV23*0.9*0.9</f>
        <v>28998</v>
      </c>
      <c r="FW23" s="43">
        <f>'BAR BB| Open rates'!FW23*0.9*0.9</f>
        <v>31995</v>
      </c>
      <c r="FX23" s="43">
        <f>'BAR BB| Open rates'!FX23*0.9*0.9</f>
        <v>31995</v>
      </c>
      <c r="FY23" s="43">
        <f>'BAR BB| Open rates'!FY23*0.9*0.9</f>
        <v>31995</v>
      </c>
      <c r="FZ23" s="43">
        <f>'BAR BB| Open rates'!FZ23*0.9*0.9</f>
        <v>31995</v>
      </c>
      <c r="GA23" s="43">
        <f>'BAR BB| Open rates'!GA23*0.9*0.9</f>
        <v>31995</v>
      </c>
      <c r="GB23" s="43">
        <f>'BAR BB| Open rates'!GB23*0.9*0.9</f>
        <v>33777</v>
      </c>
      <c r="GC23" s="43">
        <f>'BAR BB| Open rates'!GC23*0.9*0.9</f>
        <v>33777</v>
      </c>
      <c r="GD23" s="43">
        <f>'BAR BB| Open rates'!GD23*0.9*0.9</f>
        <v>33777</v>
      </c>
      <c r="GE23" s="43">
        <f>'BAR BB| Open rates'!GE23*0.9*0.9</f>
        <v>33777</v>
      </c>
    </row>
    <row r="24" spans="1:187" s="36" customFormat="1" ht="12" customHeight="1" x14ac:dyDescent="0.2">
      <c r="A24" s="237">
        <v>2</v>
      </c>
      <c r="B24" s="43">
        <f>'BAR BB| Open rates'!B24*0.9*0.9</f>
        <v>44874</v>
      </c>
      <c r="C24" s="43">
        <f>'BAR BB| Open rates'!C24*0.9*0.9</f>
        <v>44874</v>
      </c>
      <c r="D24" s="43">
        <f>'BAR BB| Open rates'!D24*0.9*0.9</f>
        <v>42687</v>
      </c>
      <c r="E24" s="43">
        <f>'BAR BB| Open rates'!E24*0.9*0.9</f>
        <v>42687</v>
      </c>
      <c r="F24" s="43">
        <f>'BAR BB| Open rates'!F24*0.9*0.9</f>
        <v>40905</v>
      </c>
      <c r="G24" s="43">
        <f>'BAR BB| Open rates'!G24*0.9*0.9</f>
        <v>42687</v>
      </c>
      <c r="H24" s="43">
        <f>'BAR BB| Open rates'!H24*0.9*0.9</f>
        <v>42687</v>
      </c>
      <c r="I24" s="43">
        <f>'BAR BB| Open rates'!I24*0.9*0.9</f>
        <v>44307</v>
      </c>
      <c r="J24" s="43">
        <f>'BAR BB| Open rates'!J24*0.9*0.9</f>
        <v>44307</v>
      </c>
      <c r="K24" s="43">
        <f>'BAR BB| Open rates'!K24*0.9*0.9</f>
        <v>42687</v>
      </c>
      <c r="L24" s="43">
        <f>'BAR BB| Open rates'!L24*0.9*0.9</f>
        <v>42687</v>
      </c>
      <c r="M24" s="43">
        <f>'BAR BB| Open rates'!M24*0.9*0.9</f>
        <v>42687</v>
      </c>
      <c r="N24" s="43">
        <f>'BAR BB| Open rates'!N24*0.9*0.9</f>
        <v>42687</v>
      </c>
      <c r="O24" s="43">
        <f>'BAR BB| Open rates'!O24*0.9*0.9</f>
        <v>42687</v>
      </c>
      <c r="P24" s="43">
        <f>'BAR BB| Open rates'!P24*0.9*0.9</f>
        <v>44307</v>
      </c>
      <c r="Q24" s="43">
        <f>'BAR BB| Open rates'!Q24*0.9*0.9</f>
        <v>44307</v>
      </c>
      <c r="R24" s="43">
        <f>'BAR BB| Open rates'!R24*0.9*0.9</f>
        <v>44307</v>
      </c>
      <c r="S24" s="43">
        <f>'BAR BB| Open rates'!S24*0.9*0.9</f>
        <v>44307</v>
      </c>
      <c r="T24" s="43">
        <f>'BAR BB| Open rates'!T24*0.9*0.9</f>
        <v>44307</v>
      </c>
      <c r="U24" s="43">
        <f>'BAR BB| Open rates'!U24*0.9*0.9</f>
        <v>44307</v>
      </c>
      <c r="V24" s="43">
        <f>'BAR BB| Open rates'!V24*0.9*0.9</f>
        <v>44307</v>
      </c>
      <c r="W24" s="43">
        <f>'BAR BB| Open rates'!W24*0.9*0.9</f>
        <v>45927</v>
      </c>
      <c r="X24" s="43">
        <f>'BAR BB| Open rates'!X24*0.9*0.9</f>
        <v>45927</v>
      </c>
      <c r="Y24" s="43">
        <f>'BAR BB| Open rates'!Y24*0.9*0.9</f>
        <v>44307</v>
      </c>
      <c r="Z24" s="43">
        <f>'BAR BB| Open rates'!Z24*0.9*0.9</f>
        <v>44307</v>
      </c>
      <c r="AA24" s="43">
        <f>'BAR BB| Open rates'!AA24*0.9*0.9</f>
        <v>44307</v>
      </c>
      <c r="AB24" s="43">
        <f>'BAR BB| Open rates'!AB24*0.9*0.9</f>
        <v>44307</v>
      </c>
      <c r="AC24" s="43">
        <f>'BAR BB| Open rates'!AC24*0.9*0.9</f>
        <v>44307</v>
      </c>
      <c r="AD24" s="43">
        <f>'BAR BB| Open rates'!AD24*0.9*0.9</f>
        <v>45927</v>
      </c>
      <c r="AE24" s="43">
        <f>'BAR BB| Open rates'!AE24*0.9*0.9</f>
        <v>45927</v>
      </c>
      <c r="AF24" s="43">
        <f>'BAR BB| Open rates'!AF24*0.9*0.9</f>
        <v>44307</v>
      </c>
      <c r="AG24" s="43">
        <f>'BAR BB| Open rates'!AG24*0.9*0.9</f>
        <v>44307</v>
      </c>
      <c r="AH24" s="43">
        <f>'BAR BB| Open rates'!AH24*0.9*0.9</f>
        <v>44307</v>
      </c>
      <c r="AI24" s="43">
        <f>'BAR BB| Open rates'!AI24*0.9*0.9</f>
        <v>44307</v>
      </c>
      <c r="AJ24" s="43">
        <f>'BAR BB| Open rates'!AJ24*0.9*0.9</f>
        <v>44307</v>
      </c>
      <c r="AK24" s="43">
        <f>'BAR BB| Open rates'!AK24*0.9*0.9</f>
        <v>45927</v>
      </c>
      <c r="AL24" s="43">
        <f>'BAR BB| Open rates'!AL24*0.9*0.9</f>
        <v>45927</v>
      </c>
      <c r="AM24" s="43">
        <f>'BAR BB| Open rates'!AM24*0.9*0.9</f>
        <v>44307</v>
      </c>
      <c r="AN24" s="43">
        <f>'BAR BB| Open rates'!AN24*0.9*0.9</f>
        <v>44307</v>
      </c>
      <c r="AO24" s="43">
        <f>'BAR BB| Open rates'!AO24*0.9*0.9</f>
        <v>44307</v>
      </c>
      <c r="AP24" s="43">
        <f>'BAR BB| Open rates'!AP24*0.9*0.9</f>
        <v>44307</v>
      </c>
      <c r="AQ24" s="43">
        <f>'BAR BB| Open rates'!AQ24*0.9*0.9</f>
        <v>44307</v>
      </c>
      <c r="AR24" s="43">
        <f>'BAR BB| Open rates'!AR24*0.9*0.9</f>
        <v>45927</v>
      </c>
      <c r="AS24" s="43">
        <f>'BAR BB| Open rates'!AS24*0.9*0.9</f>
        <v>45927</v>
      </c>
      <c r="AT24" s="43">
        <f>'BAR BB| Open rates'!AT24*0.9*0.9</f>
        <v>44307</v>
      </c>
      <c r="AU24" s="43">
        <f>'BAR BB| Open rates'!AU24*0.9*0.9</f>
        <v>44307</v>
      </c>
      <c r="AV24" s="43">
        <f>'BAR BB| Open rates'!AV24*0.9*0.9</f>
        <v>44307</v>
      </c>
      <c r="AW24" s="43">
        <f>'BAR BB| Open rates'!AW24*0.9*0.9</f>
        <v>44307</v>
      </c>
      <c r="AX24" s="43">
        <f>'BAR BB| Open rates'!AX24*0.9*0.9</f>
        <v>44307</v>
      </c>
      <c r="AY24" s="43">
        <f>'BAR BB| Open rates'!AY24*0.9*0.9</f>
        <v>45927</v>
      </c>
      <c r="AZ24" s="43">
        <f>'BAR BB| Open rates'!AZ24*0.9*0.9</f>
        <v>45927</v>
      </c>
      <c r="BA24" s="43">
        <f>'BAR BB| Open rates'!BA24*0.9*0.9</f>
        <v>44307</v>
      </c>
      <c r="BB24" s="43">
        <f>'BAR BB| Open rates'!BB24*0.9*0.9</f>
        <v>44307</v>
      </c>
      <c r="BC24" s="43">
        <f>'BAR BB| Open rates'!BC24*0.9*0.9</f>
        <v>44307</v>
      </c>
      <c r="BD24" s="43">
        <f>'BAR BB| Open rates'!BD24*0.9*0.9</f>
        <v>44307</v>
      </c>
      <c r="BE24" s="43">
        <f>'BAR BB| Open rates'!BE24*0.9*0.9</f>
        <v>44307</v>
      </c>
      <c r="BF24" s="43">
        <f>'BAR BB| Open rates'!BF24*0.9*0.9</f>
        <v>45927</v>
      </c>
      <c r="BG24" s="43">
        <f>'BAR BB| Open rates'!BG24*0.9*0.9</f>
        <v>45927</v>
      </c>
      <c r="BH24" s="43">
        <f>'BAR BB| Open rates'!BH24*0.9*0.9</f>
        <v>41715</v>
      </c>
      <c r="BI24" s="43">
        <f>'BAR BB| Open rates'!BI24*0.9*0.9</f>
        <v>41715</v>
      </c>
      <c r="BJ24" s="43">
        <f>'BAR BB| Open rates'!BJ24*0.9*0.9</f>
        <v>41715</v>
      </c>
      <c r="BK24" s="43">
        <f>'BAR BB| Open rates'!BK24*0.9*0.9</f>
        <v>41715</v>
      </c>
      <c r="BL24" s="43">
        <f>'BAR BB| Open rates'!BL24*0.9*0.9</f>
        <v>41715</v>
      </c>
      <c r="BM24" s="43">
        <f>'BAR BB| Open rates'!BM24*0.9*0.9</f>
        <v>42687</v>
      </c>
      <c r="BN24" s="43">
        <f>'BAR BB| Open rates'!BN24*0.9*0.9</f>
        <v>42687</v>
      </c>
      <c r="BO24" s="43">
        <f>'BAR BB| Open rates'!BO24*0.9*0.9</f>
        <v>40905</v>
      </c>
      <c r="BP24" s="43">
        <f>'BAR BB| Open rates'!BP24*0.9*0.9</f>
        <v>40905</v>
      </c>
      <c r="BQ24" s="43">
        <f>'BAR BB| Open rates'!BQ24*0.9*0.9</f>
        <v>37827</v>
      </c>
      <c r="BR24" s="43">
        <f>'BAR BB| Open rates'!BR24*0.9*0.9</f>
        <v>37827</v>
      </c>
      <c r="BS24" s="43">
        <f>'BAR BB| Open rates'!BS24*0.9*0.9</f>
        <v>37827</v>
      </c>
      <c r="BT24" s="43">
        <f>'BAR BB| Open rates'!BT24*0.9*0.9</f>
        <v>37827</v>
      </c>
      <c r="BU24" s="43">
        <f>'BAR BB| Open rates'!BU24*0.9*0.9</f>
        <v>37827</v>
      </c>
      <c r="BV24" s="43">
        <f>'BAR BB| Open rates'!BV24*0.9*0.9</f>
        <v>36045</v>
      </c>
      <c r="BW24" s="43">
        <f>'BAR BB| Open rates'!BW24*0.9*0.9</f>
        <v>36045</v>
      </c>
      <c r="BX24" s="43">
        <f>'BAR BB| Open rates'!BX24*0.9*0.9</f>
        <v>36045</v>
      </c>
      <c r="BY24" s="43">
        <f>'BAR BB| Open rates'!BY24*0.9*0.9</f>
        <v>36045</v>
      </c>
      <c r="BZ24" s="43">
        <f>'BAR BB| Open rates'!BZ24*0.9*0.9</f>
        <v>36045</v>
      </c>
      <c r="CA24" s="43">
        <f>'BAR BB| Open rates'!CA24*0.9*0.9</f>
        <v>37827</v>
      </c>
      <c r="CB24" s="43">
        <f>'BAR BB| Open rates'!CB24*0.9*0.9</f>
        <v>37827</v>
      </c>
      <c r="CC24" s="43">
        <f>'BAR BB| Open rates'!CC24*0.9*0.9</f>
        <v>36045</v>
      </c>
      <c r="CD24" s="43">
        <f>'BAR BB| Open rates'!CD24*0.9*0.9</f>
        <v>36045</v>
      </c>
      <c r="CE24" s="43">
        <f>'BAR BB| Open rates'!CE24*0.9*0.9</f>
        <v>36045</v>
      </c>
      <c r="CF24" s="43">
        <f>'BAR BB| Open rates'!CF24*0.9*0.9</f>
        <v>36045</v>
      </c>
      <c r="CG24" s="43">
        <f>'BAR BB| Open rates'!CG24*0.9*0.9</f>
        <v>36045</v>
      </c>
      <c r="CH24" s="43">
        <f>'BAR BB| Open rates'!CH24*0.9*0.9</f>
        <v>37827</v>
      </c>
      <c r="CI24" s="43">
        <f>'BAR BB| Open rates'!CI24*0.9*0.9</f>
        <v>37827</v>
      </c>
      <c r="CJ24" s="43">
        <f>'BAR BB| Open rates'!CJ24*0.9*0.9</f>
        <v>36045</v>
      </c>
      <c r="CK24" s="43">
        <f>'BAR BB| Open rates'!CK24*0.9*0.9</f>
        <v>36045</v>
      </c>
      <c r="CL24" s="43">
        <f>'BAR BB| Open rates'!CL24*0.9*0.9</f>
        <v>36045</v>
      </c>
      <c r="CM24" s="43">
        <f>'BAR BB| Open rates'!CM24*0.9*0.9</f>
        <v>36045</v>
      </c>
      <c r="CN24" s="43">
        <f>'BAR BB| Open rates'!CN24*0.9*0.9</f>
        <v>36045</v>
      </c>
      <c r="CO24" s="43">
        <f>'BAR BB| Open rates'!CO24*0.9*0.9</f>
        <v>37827</v>
      </c>
      <c r="CP24" s="43">
        <f>'BAR BB| Open rates'!CP24*0.9*0.9</f>
        <v>37827</v>
      </c>
      <c r="CQ24" s="43">
        <f>'BAR BB| Open rates'!CQ24*0.9*0.9</f>
        <v>36045</v>
      </c>
      <c r="CR24" s="43">
        <f>'BAR BB| Open rates'!CR24*0.9*0.9</f>
        <v>36045</v>
      </c>
      <c r="CS24" s="43">
        <f>'BAR BB| Open rates'!CS24*0.9*0.9</f>
        <v>36045</v>
      </c>
      <c r="CT24" s="43">
        <f>'BAR BB| Open rates'!CT24*0.9*0.9</f>
        <v>36045</v>
      </c>
      <c r="CU24" s="43">
        <f>'BAR BB| Open rates'!CU24*0.9*0.9</f>
        <v>34668</v>
      </c>
      <c r="CV24" s="43">
        <f>'BAR BB| Open rates'!CV24*0.9*0.9</f>
        <v>34668</v>
      </c>
      <c r="CW24" s="43">
        <f>'BAR BB| Open rates'!CW24*0.9*0.9</f>
        <v>34668</v>
      </c>
      <c r="CX24" s="43">
        <f>'BAR BB| Open rates'!CX24*0.9*0.9</f>
        <v>33048</v>
      </c>
      <c r="CY24" s="43">
        <f>'BAR BB| Open rates'!CY24*0.9*0.9</f>
        <v>33048</v>
      </c>
      <c r="CZ24" s="43">
        <f>'BAR BB| Open rates'!CZ24*0.9*0.9</f>
        <v>33048</v>
      </c>
      <c r="DA24" s="43">
        <f>'BAR BB| Open rates'!DA24*0.9*0.9</f>
        <v>33048</v>
      </c>
      <c r="DB24" s="43">
        <f>'BAR BB| Open rates'!DB24*0.9*0.9</f>
        <v>33048</v>
      </c>
      <c r="DC24" s="43">
        <f>'BAR BB| Open rates'!DC24*0.9*0.9</f>
        <v>34668</v>
      </c>
      <c r="DD24" s="43">
        <f>'BAR BB| Open rates'!DD24*0.9*0.9</f>
        <v>34668</v>
      </c>
      <c r="DE24" s="43">
        <f>'BAR BB| Open rates'!DE24*0.9*0.9</f>
        <v>33048</v>
      </c>
      <c r="DF24" s="43">
        <f>'BAR BB| Open rates'!DF24*0.9*0.9</f>
        <v>33048</v>
      </c>
      <c r="DG24" s="43">
        <f>'BAR BB| Open rates'!DG24*0.9*0.9</f>
        <v>33048</v>
      </c>
      <c r="DH24" s="43">
        <f>'BAR BB| Open rates'!DH24*0.9*0.9</f>
        <v>33048</v>
      </c>
      <c r="DI24" s="43">
        <f>'BAR BB| Open rates'!DI24*0.9*0.9</f>
        <v>33048</v>
      </c>
      <c r="DJ24" s="43">
        <f>'BAR BB| Open rates'!DJ24*0.9*0.9</f>
        <v>34668</v>
      </c>
      <c r="DK24" s="43">
        <f>'BAR BB| Open rates'!DK24*0.9*0.9</f>
        <v>34668</v>
      </c>
      <c r="DL24" s="43">
        <f>'BAR BB| Open rates'!DL24*0.9*0.9</f>
        <v>33048</v>
      </c>
      <c r="DM24" s="43">
        <f>'BAR BB| Open rates'!DM24*0.9*0.9</f>
        <v>33048</v>
      </c>
      <c r="DN24" s="43">
        <f>'BAR BB| Open rates'!DN24*0.9*0.9</f>
        <v>33048</v>
      </c>
      <c r="DO24" s="43">
        <f>'BAR BB| Open rates'!DO24*0.9*0.9</f>
        <v>33048</v>
      </c>
      <c r="DP24" s="43">
        <f>'BAR BB| Open rates'!DP24*0.9*0.9</f>
        <v>33048</v>
      </c>
      <c r="DQ24" s="43">
        <f>'BAR BB| Open rates'!DQ24*0.9*0.9</f>
        <v>34668</v>
      </c>
      <c r="DR24" s="43">
        <f>'BAR BB| Open rates'!DR24*0.9*0.9</f>
        <v>34668</v>
      </c>
      <c r="DS24" s="43">
        <f>'BAR BB| Open rates'!DS24*0.9*0.9</f>
        <v>33048</v>
      </c>
      <c r="DT24" s="43">
        <f>'BAR BB| Open rates'!DT24*0.9*0.9</f>
        <v>33048</v>
      </c>
      <c r="DU24" s="43">
        <f>'BAR BB| Open rates'!DU24*0.9*0.9</f>
        <v>33048</v>
      </c>
      <c r="DV24" s="43">
        <f>'BAR BB| Open rates'!DV24*0.9*0.9</f>
        <v>33048</v>
      </c>
      <c r="DW24" s="43">
        <f>'BAR BB| Open rates'!DW24*0.9*0.9</f>
        <v>33048</v>
      </c>
      <c r="DX24" s="43">
        <f>'BAR BB| Open rates'!DX24*0.9*0.9</f>
        <v>34668</v>
      </c>
      <c r="DY24" s="43">
        <f>'BAR BB| Open rates'!DY24*0.9*0.9</f>
        <v>34668</v>
      </c>
      <c r="DZ24" s="43">
        <f>'BAR BB| Open rates'!DZ24*0.9*0.9</f>
        <v>36045</v>
      </c>
      <c r="EA24" s="43">
        <f>'BAR BB| Open rates'!EA24*0.9*0.9</f>
        <v>36045</v>
      </c>
      <c r="EB24" s="43">
        <f>'BAR BB| Open rates'!EB24*0.9*0.9</f>
        <v>36045</v>
      </c>
      <c r="EC24" s="43">
        <f>'BAR BB| Open rates'!EC24*0.9*0.9</f>
        <v>37827</v>
      </c>
      <c r="ED24" s="43">
        <f>'BAR BB| Open rates'!ED24*0.9*0.9</f>
        <v>37827</v>
      </c>
      <c r="EE24" s="43">
        <f>'BAR BB| Open rates'!EE24*0.9*0.9</f>
        <v>37827</v>
      </c>
      <c r="EF24" s="43">
        <f>'BAR BB| Open rates'!EF24*0.9*0.9</f>
        <v>37827</v>
      </c>
      <c r="EG24" s="43">
        <f>'BAR BB| Open rates'!EG24*0.9*0.9</f>
        <v>32238</v>
      </c>
      <c r="EH24" s="43">
        <f>'BAR BB| Open rates'!EH24*0.9*0.9</f>
        <v>30618</v>
      </c>
      <c r="EI24" s="43">
        <f>'BAR BB| Open rates'!EI24*0.9*0.9</f>
        <v>30618</v>
      </c>
      <c r="EJ24" s="43">
        <f>'BAR BB| Open rates'!EJ24*0.9*0.9</f>
        <v>30618</v>
      </c>
      <c r="EK24" s="43">
        <f>'BAR BB| Open rates'!EK24*0.9*0.9</f>
        <v>30618</v>
      </c>
      <c r="EL24" s="43">
        <f>'BAR BB| Open rates'!EL24*0.9*0.9</f>
        <v>31428</v>
      </c>
      <c r="EM24" s="43">
        <f>'BAR BB| Open rates'!EM24*0.9*0.9</f>
        <v>31428</v>
      </c>
      <c r="EN24" s="43">
        <f>'BAR BB| Open rates'!EN24*0.9*0.9</f>
        <v>30618</v>
      </c>
      <c r="EO24" s="43">
        <f>'BAR BB| Open rates'!EO24*0.9*0.9</f>
        <v>30618</v>
      </c>
      <c r="EP24" s="43">
        <f>'BAR BB| Open rates'!EP24*0.9*0.9</f>
        <v>30618</v>
      </c>
      <c r="EQ24" s="43">
        <f>'BAR BB| Open rates'!EQ24*0.9*0.9</f>
        <v>30618</v>
      </c>
      <c r="ER24" s="43">
        <f>'BAR BB| Open rates'!ER24*0.9*0.9</f>
        <v>30618</v>
      </c>
      <c r="ES24" s="43">
        <f>'BAR BB| Open rates'!ES24*0.9*0.9</f>
        <v>31428</v>
      </c>
      <c r="ET24" s="43">
        <f>'BAR BB| Open rates'!ET24*0.9*0.9</f>
        <v>31428</v>
      </c>
      <c r="EU24" s="43">
        <f>'BAR BB| Open rates'!EU24*0.9*0.9</f>
        <v>30618</v>
      </c>
      <c r="EV24" s="43">
        <f>'BAR BB| Open rates'!EV24*0.9*0.9</f>
        <v>30618</v>
      </c>
      <c r="EW24" s="43">
        <f>'BAR BB| Open rates'!EW24*0.9*0.9</f>
        <v>30618</v>
      </c>
      <c r="EX24" s="43">
        <f>'BAR BB| Open rates'!EX24*0.9*0.9</f>
        <v>30618</v>
      </c>
      <c r="EY24" s="43">
        <f>'BAR BB| Open rates'!EY24*0.9*0.9</f>
        <v>30618</v>
      </c>
      <c r="EZ24" s="43">
        <f>'BAR BB| Open rates'!EZ24*0.9*0.9</f>
        <v>31428</v>
      </c>
      <c r="FA24" s="43">
        <f>'BAR BB| Open rates'!FA24*0.9*0.9</f>
        <v>31428</v>
      </c>
      <c r="FB24" s="43">
        <f>'BAR BB| Open rates'!FB24*0.9*0.9</f>
        <v>30618</v>
      </c>
      <c r="FC24" s="43">
        <f>'BAR BB| Open rates'!FC24*0.9*0.9</f>
        <v>30618</v>
      </c>
      <c r="FD24" s="43">
        <f>'BAR BB| Open rates'!FD24*0.9*0.9</f>
        <v>30618</v>
      </c>
      <c r="FE24" s="43">
        <f>'BAR BB| Open rates'!FE24*0.9*0.9</f>
        <v>30618</v>
      </c>
      <c r="FF24" s="43">
        <f>'BAR BB| Open rates'!FF24*0.9*0.9</f>
        <v>30618</v>
      </c>
      <c r="FG24" s="43">
        <f>'BAR BB| Open rates'!FG24*0.9*0.9</f>
        <v>31428</v>
      </c>
      <c r="FH24" s="43">
        <f>'BAR BB| Open rates'!FH24*0.9*0.9</f>
        <v>31428</v>
      </c>
      <c r="FI24" s="43">
        <f>'BAR BB| Open rates'!FI24*0.9*0.9</f>
        <v>30618</v>
      </c>
      <c r="FJ24" s="43">
        <f>'BAR BB| Open rates'!FJ24*0.9*0.9</f>
        <v>30618</v>
      </c>
      <c r="FK24" s="43">
        <f>'BAR BB| Open rates'!FK24*0.9*0.9</f>
        <v>30618</v>
      </c>
      <c r="FL24" s="43">
        <f>'BAR BB| Open rates'!FL24*0.9*0.9</f>
        <v>30618</v>
      </c>
      <c r="FM24" s="43">
        <f>'BAR BB| Open rates'!FM24*0.9*0.9</f>
        <v>30618</v>
      </c>
      <c r="FN24" s="43">
        <f>'BAR BB| Open rates'!FN24*0.9*0.9</f>
        <v>31428</v>
      </c>
      <c r="FO24" s="43">
        <f>'BAR BB| Open rates'!FO24*0.9*0.9</f>
        <v>31428</v>
      </c>
      <c r="FP24" s="43">
        <f>'BAR BB| Open rates'!FP24*0.9*0.9</f>
        <v>30618</v>
      </c>
      <c r="FQ24" s="43">
        <f>'BAR BB| Open rates'!FQ24*0.9*0.9</f>
        <v>30618</v>
      </c>
      <c r="FR24" s="43">
        <f>'BAR BB| Open rates'!FR24*0.9*0.9</f>
        <v>30618</v>
      </c>
      <c r="FS24" s="43">
        <f>'BAR BB| Open rates'!FS24*0.9*0.9</f>
        <v>30618</v>
      </c>
      <c r="FT24" s="43">
        <f>'BAR BB| Open rates'!FT24*0.9*0.9</f>
        <v>30618</v>
      </c>
      <c r="FU24" s="43">
        <f>'BAR BB| Open rates'!FU24*0.9*0.9</f>
        <v>31428</v>
      </c>
      <c r="FV24" s="43">
        <f>'BAR BB| Open rates'!FV24*0.9*0.9</f>
        <v>31428</v>
      </c>
      <c r="FW24" s="43">
        <f>'BAR BB| Open rates'!FW24*0.9*0.9</f>
        <v>34425</v>
      </c>
      <c r="FX24" s="43">
        <f>'BAR BB| Open rates'!FX24*0.9*0.9</f>
        <v>34425</v>
      </c>
      <c r="FY24" s="43">
        <f>'BAR BB| Open rates'!FY24*0.9*0.9</f>
        <v>34425</v>
      </c>
      <c r="FZ24" s="43">
        <f>'BAR BB| Open rates'!FZ24*0.9*0.9</f>
        <v>34425</v>
      </c>
      <c r="GA24" s="43">
        <f>'BAR BB| Open rates'!GA24*0.9*0.9</f>
        <v>34425</v>
      </c>
      <c r="GB24" s="43">
        <f>'BAR BB| Open rates'!GB24*0.9*0.9</f>
        <v>36207</v>
      </c>
      <c r="GC24" s="43">
        <f>'BAR BB| Open rates'!GC24*0.9*0.9</f>
        <v>36207</v>
      </c>
      <c r="GD24" s="43">
        <f>'BAR BB| Open rates'!GD24*0.9*0.9</f>
        <v>36207</v>
      </c>
      <c r="GE24" s="43">
        <f>'BAR BB| Open rates'!GE24*0.9*0.9</f>
        <v>36207</v>
      </c>
    </row>
    <row r="25" spans="1:187" s="36" customFormat="1" ht="12" customHeight="1" x14ac:dyDescent="0.2">
      <c r="A25" s="237">
        <v>3</v>
      </c>
      <c r="B25" s="43">
        <f>'BAR BB| Open rates'!B25*0.9*0.9</f>
        <v>47304</v>
      </c>
      <c r="C25" s="43">
        <f>'BAR BB| Open rates'!C25*0.9*0.9</f>
        <v>47304</v>
      </c>
      <c r="D25" s="43">
        <f>'BAR BB| Open rates'!D25*0.9*0.9</f>
        <v>45117</v>
      </c>
      <c r="E25" s="43">
        <f>'BAR BB| Open rates'!E25*0.9*0.9</f>
        <v>45117</v>
      </c>
      <c r="F25" s="43">
        <f>'BAR BB| Open rates'!F25*0.9*0.9</f>
        <v>43335</v>
      </c>
      <c r="G25" s="43">
        <f>'BAR BB| Open rates'!G25*0.9*0.9</f>
        <v>45117</v>
      </c>
      <c r="H25" s="43">
        <f>'BAR BB| Open rates'!H25*0.9*0.9</f>
        <v>45117</v>
      </c>
      <c r="I25" s="43">
        <f>'BAR BB| Open rates'!I25*0.9*0.9</f>
        <v>46737</v>
      </c>
      <c r="J25" s="43">
        <f>'BAR BB| Open rates'!J25*0.9*0.9</f>
        <v>46737</v>
      </c>
      <c r="K25" s="43">
        <f>'BAR BB| Open rates'!K25*0.9*0.9</f>
        <v>45117</v>
      </c>
      <c r="L25" s="43">
        <f>'BAR BB| Open rates'!L25*0.9*0.9</f>
        <v>45117</v>
      </c>
      <c r="M25" s="43">
        <f>'BAR BB| Open rates'!M25*0.9*0.9</f>
        <v>45117</v>
      </c>
      <c r="N25" s="43">
        <f>'BAR BB| Open rates'!N25*0.9*0.9</f>
        <v>45117</v>
      </c>
      <c r="O25" s="43">
        <f>'BAR BB| Open rates'!O25*0.9*0.9</f>
        <v>45117</v>
      </c>
      <c r="P25" s="43">
        <f>'BAR BB| Open rates'!P25*0.9*0.9</f>
        <v>46737</v>
      </c>
      <c r="Q25" s="43">
        <f>'BAR BB| Open rates'!Q25*0.9*0.9</f>
        <v>46737</v>
      </c>
      <c r="R25" s="43">
        <f>'BAR BB| Open rates'!R25*0.9*0.9</f>
        <v>46737</v>
      </c>
      <c r="S25" s="43">
        <f>'BAR BB| Open rates'!S25*0.9*0.9</f>
        <v>46737</v>
      </c>
      <c r="T25" s="43">
        <f>'BAR BB| Open rates'!T25*0.9*0.9</f>
        <v>46737</v>
      </c>
      <c r="U25" s="43">
        <f>'BAR BB| Open rates'!U25*0.9*0.9</f>
        <v>46737</v>
      </c>
      <c r="V25" s="43">
        <f>'BAR BB| Open rates'!V25*0.9*0.9</f>
        <v>46737</v>
      </c>
      <c r="W25" s="43">
        <f>'BAR BB| Open rates'!W25*0.9*0.9</f>
        <v>48357</v>
      </c>
      <c r="X25" s="43">
        <f>'BAR BB| Open rates'!X25*0.9*0.9</f>
        <v>48357</v>
      </c>
      <c r="Y25" s="43">
        <f>'BAR BB| Open rates'!Y25*0.9*0.9</f>
        <v>46737</v>
      </c>
      <c r="Z25" s="43">
        <f>'BAR BB| Open rates'!Z25*0.9*0.9</f>
        <v>46737</v>
      </c>
      <c r="AA25" s="43">
        <f>'BAR BB| Open rates'!AA25*0.9*0.9</f>
        <v>46737</v>
      </c>
      <c r="AB25" s="43">
        <f>'BAR BB| Open rates'!AB25*0.9*0.9</f>
        <v>46737</v>
      </c>
      <c r="AC25" s="43">
        <f>'BAR BB| Open rates'!AC25*0.9*0.9</f>
        <v>46737</v>
      </c>
      <c r="AD25" s="43">
        <f>'BAR BB| Open rates'!AD25*0.9*0.9</f>
        <v>48357</v>
      </c>
      <c r="AE25" s="43">
        <f>'BAR BB| Open rates'!AE25*0.9*0.9</f>
        <v>48357</v>
      </c>
      <c r="AF25" s="43">
        <f>'BAR BB| Open rates'!AF25*0.9*0.9</f>
        <v>46737</v>
      </c>
      <c r="AG25" s="43">
        <f>'BAR BB| Open rates'!AG25*0.9*0.9</f>
        <v>46737</v>
      </c>
      <c r="AH25" s="43">
        <f>'BAR BB| Open rates'!AH25*0.9*0.9</f>
        <v>46737</v>
      </c>
      <c r="AI25" s="43">
        <f>'BAR BB| Open rates'!AI25*0.9*0.9</f>
        <v>46737</v>
      </c>
      <c r="AJ25" s="43">
        <f>'BAR BB| Open rates'!AJ25*0.9*0.9</f>
        <v>46737</v>
      </c>
      <c r="AK25" s="43">
        <f>'BAR BB| Open rates'!AK25*0.9*0.9</f>
        <v>48357</v>
      </c>
      <c r="AL25" s="43">
        <f>'BAR BB| Open rates'!AL25*0.9*0.9</f>
        <v>48357</v>
      </c>
      <c r="AM25" s="43">
        <f>'BAR BB| Open rates'!AM25*0.9*0.9</f>
        <v>46737</v>
      </c>
      <c r="AN25" s="43">
        <f>'BAR BB| Open rates'!AN25*0.9*0.9</f>
        <v>46737</v>
      </c>
      <c r="AO25" s="43">
        <f>'BAR BB| Open rates'!AO25*0.9*0.9</f>
        <v>46737</v>
      </c>
      <c r="AP25" s="43">
        <f>'BAR BB| Open rates'!AP25*0.9*0.9</f>
        <v>46737</v>
      </c>
      <c r="AQ25" s="43">
        <f>'BAR BB| Open rates'!AQ25*0.9*0.9</f>
        <v>46737</v>
      </c>
      <c r="AR25" s="43">
        <f>'BAR BB| Open rates'!AR25*0.9*0.9</f>
        <v>48357</v>
      </c>
      <c r="AS25" s="43">
        <f>'BAR BB| Open rates'!AS25*0.9*0.9</f>
        <v>48357</v>
      </c>
      <c r="AT25" s="43">
        <f>'BAR BB| Open rates'!AT25*0.9*0.9</f>
        <v>46737</v>
      </c>
      <c r="AU25" s="43">
        <f>'BAR BB| Open rates'!AU25*0.9*0.9</f>
        <v>46737</v>
      </c>
      <c r="AV25" s="43">
        <f>'BAR BB| Open rates'!AV25*0.9*0.9</f>
        <v>46737</v>
      </c>
      <c r="AW25" s="43">
        <f>'BAR BB| Open rates'!AW25*0.9*0.9</f>
        <v>46737</v>
      </c>
      <c r="AX25" s="43">
        <f>'BAR BB| Open rates'!AX25*0.9*0.9</f>
        <v>46737</v>
      </c>
      <c r="AY25" s="43">
        <f>'BAR BB| Open rates'!AY25*0.9*0.9</f>
        <v>48357</v>
      </c>
      <c r="AZ25" s="43">
        <f>'BAR BB| Open rates'!AZ25*0.9*0.9</f>
        <v>48357</v>
      </c>
      <c r="BA25" s="43">
        <f>'BAR BB| Open rates'!BA25*0.9*0.9</f>
        <v>46737</v>
      </c>
      <c r="BB25" s="43">
        <f>'BAR BB| Open rates'!BB25*0.9*0.9</f>
        <v>46737</v>
      </c>
      <c r="BC25" s="43">
        <f>'BAR BB| Open rates'!BC25*0.9*0.9</f>
        <v>46737</v>
      </c>
      <c r="BD25" s="43">
        <f>'BAR BB| Open rates'!BD25*0.9*0.9</f>
        <v>46737</v>
      </c>
      <c r="BE25" s="43">
        <f>'BAR BB| Open rates'!BE25*0.9*0.9</f>
        <v>46737</v>
      </c>
      <c r="BF25" s="43">
        <f>'BAR BB| Open rates'!BF25*0.9*0.9</f>
        <v>48357</v>
      </c>
      <c r="BG25" s="43">
        <f>'BAR BB| Open rates'!BG25*0.9*0.9</f>
        <v>48357</v>
      </c>
      <c r="BH25" s="43">
        <f>'BAR BB| Open rates'!BH25*0.9*0.9</f>
        <v>44145</v>
      </c>
      <c r="BI25" s="43">
        <f>'BAR BB| Open rates'!BI25*0.9*0.9</f>
        <v>44145</v>
      </c>
      <c r="BJ25" s="43">
        <f>'BAR BB| Open rates'!BJ25*0.9*0.9</f>
        <v>44145</v>
      </c>
      <c r="BK25" s="43">
        <f>'BAR BB| Open rates'!BK25*0.9*0.9</f>
        <v>44145</v>
      </c>
      <c r="BL25" s="43">
        <f>'BAR BB| Open rates'!BL25*0.9*0.9</f>
        <v>44145</v>
      </c>
      <c r="BM25" s="43">
        <f>'BAR BB| Open rates'!BM25*0.9*0.9</f>
        <v>45117</v>
      </c>
      <c r="BN25" s="43">
        <f>'BAR BB| Open rates'!BN25*0.9*0.9</f>
        <v>45117</v>
      </c>
      <c r="BO25" s="43">
        <f>'BAR BB| Open rates'!BO25*0.9*0.9</f>
        <v>43335</v>
      </c>
      <c r="BP25" s="43">
        <f>'BAR BB| Open rates'!BP25*0.9*0.9</f>
        <v>43335</v>
      </c>
      <c r="BQ25" s="43">
        <f>'BAR BB| Open rates'!BQ25*0.9*0.9</f>
        <v>40257</v>
      </c>
      <c r="BR25" s="43">
        <f>'BAR BB| Open rates'!BR25*0.9*0.9</f>
        <v>40257</v>
      </c>
      <c r="BS25" s="43">
        <f>'BAR BB| Open rates'!BS25*0.9*0.9</f>
        <v>40257</v>
      </c>
      <c r="BT25" s="43">
        <f>'BAR BB| Open rates'!BT25*0.9*0.9</f>
        <v>40257</v>
      </c>
      <c r="BU25" s="43">
        <f>'BAR BB| Open rates'!BU25*0.9*0.9</f>
        <v>40257</v>
      </c>
      <c r="BV25" s="43">
        <f>'BAR BB| Open rates'!BV25*0.9*0.9</f>
        <v>38475</v>
      </c>
      <c r="BW25" s="43">
        <f>'BAR BB| Open rates'!BW25*0.9*0.9</f>
        <v>38475</v>
      </c>
      <c r="BX25" s="43">
        <f>'BAR BB| Open rates'!BX25*0.9*0.9</f>
        <v>38475</v>
      </c>
      <c r="BY25" s="43">
        <f>'BAR BB| Open rates'!BY25*0.9*0.9</f>
        <v>38475</v>
      </c>
      <c r="BZ25" s="43">
        <f>'BAR BB| Open rates'!BZ25*0.9*0.9</f>
        <v>38475</v>
      </c>
      <c r="CA25" s="43">
        <f>'BAR BB| Open rates'!CA25*0.9*0.9</f>
        <v>40257</v>
      </c>
      <c r="CB25" s="43">
        <f>'BAR BB| Open rates'!CB25*0.9*0.9</f>
        <v>40257</v>
      </c>
      <c r="CC25" s="43">
        <f>'BAR BB| Open rates'!CC25*0.9*0.9</f>
        <v>38475</v>
      </c>
      <c r="CD25" s="43">
        <f>'BAR BB| Open rates'!CD25*0.9*0.9</f>
        <v>38475</v>
      </c>
      <c r="CE25" s="43">
        <f>'BAR BB| Open rates'!CE25*0.9*0.9</f>
        <v>38475</v>
      </c>
      <c r="CF25" s="43">
        <f>'BAR BB| Open rates'!CF25*0.9*0.9</f>
        <v>38475</v>
      </c>
      <c r="CG25" s="43">
        <f>'BAR BB| Open rates'!CG25*0.9*0.9</f>
        <v>38475</v>
      </c>
      <c r="CH25" s="43">
        <f>'BAR BB| Open rates'!CH25*0.9*0.9</f>
        <v>40257</v>
      </c>
      <c r="CI25" s="43">
        <f>'BAR BB| Open rates'!CI25*0.9*0.9</f>
        <v>40257</v>
      </c>
      <c r="CJ25" s="43">
        <f>'BAR BB| Open rates'!CJ25*0.9*0.9</f>
        <v>38475</v>
      </c>
      <c r="CK25" s="43">
        <f>'BAR BB| Open rates'!CK25*0.9*0.9</f>
        <v>38475</v>
      </c>
      <c r="CL25" s="43">
        <f>'BAR BB| Open rates'!CL25*0.9*0.9</f>
        <v>38475</v>
      </c>
      <c r="CM25" s="43">
        <f>'BAR BB| Open rates'!CM25*0.9*0.9</f>
        <v>38475</v>
      </c>
      <c r="CN25" s="43">
        <f>'BAR BB| Open rates'!CN25*0.9*0.9</f>
        <v>38475</v>
      </c>
      <c r="CO25" s="43">
        <f>'BAR BB| Open rates'!CO25*0.9*0.9</f>
        <v>40257</v>
      </c>
      <c r="CP25" s="43">
        <f>'BAR BB| Open rates'!CP25*0.9*0.9</f>
        <v>40257</v>
      </c>
      <c r="CQ25" s="43">
        <f>'BAR BB| Open rates'!CQ25*0.9*0.9</f>
        <v>38475</v>
      </c>
      <c r="CR25" s="43">
        <f>'BAR BB| Open rates'!CR25*0.9*0.9</f>
        <v>38475</v>
      </c>
      <c r="CS25" s="43">
        <f>'BAR BB| Open rates'!CS25*0.9*0.9</f>
        <v>38475</v>
      </c>
      <c r="CT25" s="43">
        <f>'BAR BB| Open rates'!CT25*0.9*0.9</f>
        <v>38475</v>
      </c>
      <c r="CU25" s="43">
        <f>'BAR BB| Open rates'!CU25*0.9*0.9</f>
        <v>37098</v>
      </c>
      <c r="CV25" s="43">
        <f>'BAR BB| Open rates'!CV25*0.9*0.9</f>
        <v>37098</v>
      </c>
      <c r="CW25" s="43">
        <f>'BAR BB| Open rates'!CW25*0.9*0.9</f>
        <v>37098</v>
      </c>
      <c r="CX25" s="43">
        <f>'BAR BB| Open rates'!CX25*0.9*0.9</f>
        <v>35478</v>
      </c>
      <c r="CY25" s="43">
        <f>'BAR BB| Open rates'!CY25*0.9*0.9</f>
        <v>35478</v>
      </c>
      <c r="CZ25" s="43">
        <f>'BAR BB| Open rates'!CZ25*0.9*0.9</f>
        <v>35478</v>
      </c>
      <c r="DA25" s="43">
        <f>'BAR BB| Open rates'!DA25*0.9*0.9</f>
        <v>35478</v>
      </c>
      <c r="DB25" s="43">
        <f>'BAR BB| Open rates'!DB25*0.9*0.9</f>
        <v>35478</v>
      </c>
      <c r="DC25" s="43">
        <f>'BAR BB| Open rates'!DC25*0.9*0.9</f>
        <v>37098</v>
      </c>
      <c r="DD25" s="43">
        <f>'BAR BB| Open rates'!DD25*0.9*0.9</f>
        <v>37098</v>
      </c>
      <c r="DE25" s="43">
        <f>'BAR BB| Open rates'!DE25*0.9*0.9</f>
        <v>35478</v>
      </c>
      <c r="DF25" s="43">
        <f>'BAR BB| Open rates'!DF25*0.9*0.9</f>
        <v>35478</v>
      </c>
      <c r="DG25" s="43">
        <f>'BAR BB| Open rates'!DG25*0.9*0.9</f>
        <v>35478</v>
      </c>
      <c r="DH25" s="43">
        <f>'BAR BB| Open rates'!DH25*0.9*0.9</f>
        <v>35478</v>
      </c>
      <c r="DI25" s="43">
        <f>'BAR BB| Open rates'!DI25*0.9*0.9</f>
        <v>35478</v>
      </c>
      <c r="DJ25" s="43">
        <f>'BAR BB| Open rates'!DJ25*0.9*0.9</f>
        <v>37098</v>
      </c>
      <c r="DK25" s="43">
        <f>'BAR BB| Open rates'!DK25*0.9*0.9</f>
        <v>37098</v>
      </c>
      <c r="DL25" s="43">
        <f>'BAR BB| Open rates'!DL25*0.9*0.9</f>
        <v>35478</v>
      </c>
      <c r="DM25" s="43">
        <f>'BAR BB| Open rates'!DM25*0.9*0.9</f>
        <v>35478</v>
      </c>
      <c r="DN25" s="43">
        <f>'BAR BB| Open rates'!DN25*0.9*0.9</f>
        <v>35478</v>
      </c>
      <c r="DO25" s="43">
        <f>'BAR BB| Open rates'!DO25*0.9*0.9</f>
        <v>35478</v>
      </c>
      <c r="DP25" s="43">
        <f>'BAR BB| Open rates'!DP25*0.9*0.9</f>
        <v>35478</v>
      </c>
      <c r="DQ25" s="43">
        <f>'BAR BB| Open rates'!DQ25*0.9*0.9</f>
        <v>37098</v>
      </c>
      <c r="DR25" s="43">
        <f>'BAR BB| Open rates'!DR25*0.9*0.9</f>
        <v>37098</v>
      </c>
      <c r="DS25" s="43">
        <f>'BAR BB| Open rates'!DS25*0.9*0.9</f>
        <v>35478</v>
      </c>
      <c r="DT25" s="43">
        <f>'BAR BB| Open rates'!DT25*0.9*0.9</f>
        <v>35478</v>
      </c>
      <c r="DU25" s="43">
        <f>'BAR BB| Open rates'!DU25*0.9*0.9</f>
        <v>35478</v>
      </c>
      <c r="DV25" s="43">
        <f>'BAR BB| Open rates'!DV25*0.9*0.9</f>
        <v>35478</v>
      </c>
      <c r="DW25" s="43">
        <f>'BAR BB| Open rates'!DW25*0.9*0.9</f>
        <v>35478</v>
      </c>
      <c r="DX25" s="43">
        <f>'BAR BB| Open rates'!DX25*0.9*0.9</f>
        <v>37098</v>
      </c>
      <c r="DY25" s="43">
        <f>'BAR BB| Open rates'!DY25*0.9*0.9</f>
        <v>37098</v>
      </c>
      <c r="DZ25" s="43">
        <f>'BAR BB| Open rates'!DZ25*0.9*0.9</f>
        <v>38475</v>
      </c>
      <c r="EA25" s="43">
        <f>'BAR BB| Open rates'!EA25*0.9*0.9</f>
        <v>38475</v>
      </c>
      <c r="EB25" s="43">
        <f>'BAR BB| Open rates'!EB25*0.9*0.9</f>
        <v>38475</v>
      </c>
      <c r="EC25" s="43">
        <f>'BAR BB| Open rates'!EC25*0.9*0.9</f>
        <v>40257</v>
      </c>
      <c r="ED25" s="43">
        <f>'BAR BB| Open rates'!ED25*0.9*0.9</f>
        <v>40257</v>
      </c>
      <c r="EE25" s="43">
        <f>'BAR BB| Open rates'!EE25*0.9*0.9</f>
        <v>40257</v>
      </c>
      <c r="EF25" s="43">
        <f>'BAR BB| Open rates'!EF25*0.9*0.9</f>
        <v>40257</v>
      </c>
      <c r="EG25" s="43">
        <f>'BAR BB| Open rates'!EG25*0.9*0.9</f>
        <v>34668</v>
      </c>
      <c r="EH25" s="43">
        <f>'BAR BB| Open rates'!EH25*0.9*0.9</f>
        <v>33048</v>
      </c>
      <c r="EI25" s="43">
        <f>'BAR BB| Open rates'!EI25*0.9*0.9</f>
        <v>33048</v>
      </c>
      <c r="EJ25" s="43">
        <f>'BAR BB| Open rates'!EJ25*0.9*0.9</f>
        <v>33048</v>
      </c>
      <c r="EK25" s="43">
        <f>'BAR BB| Open rates'!EK25*0.9*0.9</f>
        <v>33048</v>
      </c>
      <c r="EL25" s="43">
        <f>'BAR BB| Open rates'!EL25*0.9*0.9</f>
        <v>33858</v>
      </c>
      <c r="EM25" s="43">
        <f>'BAR BB| Open rates'!EM25*0.9*0.9</f>
        <v>33858</v>
      </c>
      <c r="EN25" s="43">
        <f>'BAR BB| Open rates'!EN25*0.9*0.9</f>
        <v>33048</v>
      </c>
      <c r="EO25" s="43">
        <f>'BAR BB| Open rates'!EO25*0.9*0.9</f>
        <v>33048</v>
      </c>
      <c r="EP25" s="43">
        <f>'BAR BB| Open rates'!EP25*0.9*0.9</f>
        <v>33048</v>
      </c>
      <c r="EQ25" s="43">
        <f>'BAR BB| Open rates'!EQ25*0.9*0.9</f>
        <v>33048</v>
      </c>
      <c r="ER25" s="43">
        <f>'BAR BB| Open rates'!ER25*0.9*0.9</f>
        <v>33048</v>
      </c>
      <c r="ES25" s="43">
        <f>'BAR BB| Open rates'!ES25*0.9*0.9</f>
        <v>33858</v>
      </c>
      <c r="ET25" s="43">
        <f>'BAR BB| Open rates'!ET25*0.9*0.9</f>
        <v>33858</v>
      </c>
      <c r="EU25" s="43">
        <f>'BAR BB| Open rates'!EU25*0.9*0.9</f>
        <v>33048</v>
      </c>
      <c r="EV25" s="43">
        <f>'BAR BB| Open rates'!EV25*0.9*0.9</f>
        <v>33048</v>
      </c>
      <c r="EW25" s="43">
        <f>'BAR BB| Open rates'!EW25*0.9*0.9</f>
        <v>33048</v>
      </c>
      <c r="EX25" s="43">
        <f>'BAR BB| Open rates'!EX25*0.9*0.9</f>
        <v>33048</v>
      </c>
      <c r="EY25" s="43">
        <f>'BAR BB| Open rates'!EY25*0.9*0.9</f>
        <v>33048</v>
      </c>
      <c r="EZ25" s="43">
        <f>'BAR BB| Open rates'!EZ25*0.9*0.9</f>
        <v>33858</v>
      </c>
      <c r="FA25" s="43">
        <f>'BAR BB| Open rates'!FA25*0.9*0.9</f>
        <v>33858</v>
      </c>
      <c r="FB25" s="43">
        <f>'BAR BB| Open rates'!FB25*0.9*0.9</f>
        <v>33048</v>
      </c>
      <c r="FC25" s="43">
        <f>'BAR BB| Open rates'!FC25*0.9*0.9</f>
        <v>33048</v>
      </c>
      <c r="FD25" s="43">
        <f>'BAR BB| Open rates'!FD25*0.9*0.9</f>
        <v>33048</v>
      </c>
      <c r="FE25" s="43">
        <f>'BAR BB| Open rates'!FE25*0.9*0.9</f>
        <v>33048</v>
      </c>
      <c r="FF25" s="43">
        <f>'BAR BB| Open rates'!FF25*0.9*0.9</f>
        <v>33048</v>
      </c>
      <c r="FG25" s="43">
        <f>'BAR BB| Open rates'!FG25*0.9*0.9</f>
        <v>33858</v>
      </c>
      <c r="FH25" s="43">
        <f>'BAR BB| Open rates'!FH25*0.9*0.9</f>
        <v>33858</v>
      </c>
      <c r="FI25" s="43">
        <f>'BAR BB| Open rates'!FI25*0.9*0.9</f>
        <v>33048</v>
      </c>
      <c r="FJ25" s="43">
        <f>'BAR BB| Open rates'!FJ25*0.9*0.9</f>
        <v>33048</v>
      </c>
      <c r="FK25" s="43">
        <f>'BAR BB| Open rates'!FK25*0.9*0.9</f>
        <v>33048</v>
      </c>
      <c r="FL25" s="43">
        <f>'BAR BB| Open rates'!FL25*0.9*0.9</f>
        <v>33048</v>
      </c>
      <c r="FM25" s="43">
        <f>'BAR BB| Open rates'!FM25*0.9*0.9</f>
        <v>33048</v>
      </c>
      <c r="FN25" s="43">
        <f>'BAR BB| Open rates'!FN25*0.9*0.9</f>
        <v>33858</v>
      </c>
      <c r="FO25" s="43">
        <f>'BAR BB| Open rates'!FO25*0.9*0.9</f>
        <v>33858</v>
      </c>
      <c r="FP25" s="43">
        <f>'BAR BB| Open rates'!FP25*0.9*0.9</f>
        <v>33048</v>
      </c>
      <c r="FQ25" s="43">
        <f>'BAR BB| Open rates'!FQ25*0.9*0.9</f>
        <v>33048</v>
      </c>
      <c r="FR25" s="43">
        <f>'BAR BB| Open rates'!FR25*0.9*0.9</f>
        <v>33048</v>
      </c>
      <c r="FS25" s="43">
        <f>'BAR BB| Open rates'!FS25*0.9*0.9</f>
        <v>33048</v>
      </c>
      <c r="FT25" s="43">
        <f>'BAR BB| Open rates'!FT25*0.9*0.9</f>
        <v>33048</v>
      </c>
      <c r="FU25" s="43">
        <f>'BAR BB| Open rates'!FU25*0.9*0.9</f>
        <v>33858</v>
      </c>
      <c r="FV25" s="43">
        <f>'BAR BB| Open rates'!FV25*0.9*0.9</f>
        <v>33858</v>
      </c>
      <c r="FW25" s="43">
        <f>'BAR BB| Open rates'!FW25*0.9*0.9</f>
        <v>36855</v>
      </c>
      <c r="FX25" s="43">
        <f>'BAR BB| Open rates'!FX25*0.9*0.9</f>
        <v>36855</v>
      </c>
      <c r="FY25" s="43">
        <f>'BAR BB| Open rates'!FY25*0.9*0.9</f>
        <v>36855</v>
      </c>
      <c r="FZ25" s="43">
        <f>'BAR BB| Open rates'!FZ25*0.9*0.9</f>
        <v>36855</v>
      </c>
      <c r="GA25" s="43">
        <f>'BAR BB| Open rates'!GA25*0.9*0.9</f>
        <v>36855</v>
      </c>
      <c r="GB25" s="43">
        <f>'BAR BB| Open rates'!GB25*0.9*0.9</f>
        <v>38637</v>
      </c>
      <c r="GC25" s="43">
        <f>'BAR BB| Open rates'!GC25*0.9*0.9</f>
        <v>38637</v>
      </c>
      <c r="GD25" s="43">
        <f>'BAR BB| Open rates'!GD25*0.9*0.9</f>
        <v>38637</v>
      </c>
      <c r="GE25" s="43">
        <f>'BAR BB| Open rates'!GE25*0.9*0.9</f>
        <v>38637</v>
      </c>
    </row>
    <row r="26" spans="1:187" s="36" customFormat="1" ht="12" customHeight="1" x14ac:dyDescent="0.2">
      <c r="A26" s="237">
        <v>4</v>
      </c>
      <c r="B26" s="43">
        <f>'BAR BB| Open rates'!B26*0.9*0.9</f>
        <v>49734</v>
      </c>
      <c r="C26" s="43">
        <f>'BAR BB| Open rates'!C26*0.9*0.9</f>
        <v>49734</v>
      </c>
      <c r="D26" s="43">
        <f>'BAR BB| Open rates'!D26*0.9*0.9</f>
        <v>47547</v>
      </c>
      <c r="E26" s="43">
        <f>'BAR BB| Open rates'!E26*0.9*0.9</f>
        <v>47547</v>
      </c>
      <c r="F26" s="43">
        <f>'BAR BB| Open rates'!F26*0.9*0.9</f>
        <v>45765</v>
      </c>
      <c r="G26" s="43">
        <f>'BAR BB| Open rates'!G26*0.9*0.9</f>
        <v>47547</v>
      </c>
      <c r="H26" s="43">
        <f>'BAR BB| Open rates'!H26*0.9*0.9</f>
        <v>47547</v>
      </c>
      <c r="I26" s="43">
        <f>'BAR BB| Open rates'!I26*0.9*0.9</f>
        <v>49167</v>
      </c>
      <c r="J26" s="43">
        <f>'BAR BB| Open rates'!J26*0.9*0.9</f>
        <v>49167</v>
      </c>
      <c r="K26" s="43">
        <f>'BAR BB| Open rates'!K26*0.9*0.9</f>
        <v>47547</v>
      </c>
      <c r="L26" s="43">
        <f>'BAR BB| Open rates'!L26*0.9*0.9</f>
        <v>47547</v>
      </c>
      <c r="M26" s="43">
        <f>'BAR BB| Open rates'!M26*0.9*0.9</f>
        <v>47547</v>
      </c>
      <c r="N26" s="43">
        <f>'BAR BB| Open rates'!N26*0.9*0.9</f>
        <v>47547</v>
      </c>
      <c r="O26" s="43">
        <f>'BAR BB| Open rates'!O26*0.9*0.9</f>
        <v>47547</v>
      </c>
      <c r="P26" s="43">
        <f>'BAR BB| Open rates'!P26*0.9*0.9</f>
        <v>49167</v>
      </c>
      <c r="Q26" s="43">
        <f>'BAR BB| Open rates'!Q26*0.9*0.9</f>
        <v>49167</v>
      </c>
      <c r="R26" s="43">
        <f>'BAR BB| Open rates'!R26*0.9*0.9</f>
        <v>49167</v>
      </c>
      <c r="S26" s="43">
        <f>'BAR BB| Open rates'!S26*0.9*0.9</f>
        <v>49167</v>
      </c>
      <c r="T26" s="43">
        <f>'BAR BB| Open rates'!T26*0.9*0.9</f>
        <v>49167</v>
      </c>
      <c r="U26" s="43">
        <f>'BAR BB| Open rates'!U26*0.9*0.9</f>
        <v>49167</v>
      </c>
      <c r="V26" s="43">
        <f>'BAR BB| Open rates'!V26*0.9*0.9</f>
        <v>49167</v>
      </c>
      <c r="W26" s="43">
        <f>'BAR BB| Open rates'!W26*0.9*0.9</f>
        <v>50787</v>
      </c>
      <c r="X26" s="43">
        <f>'BAR BB| Open rates'!X26*0.9*0.9</f>
        <v>50787</v>
      </c>
      <c r="Y26" s="43">
        <f>'BAR BB| Open rates'!Y26*0.9*0.9</f>
        <v>49167</v>
      </c>
      <c r="Z26" s="43">
        <f>'BAR BB| Open rates'!Z26*0.9*0.9</f>
        <v>49167</v>
      </c>
      <c r="AA26" s="43">
        <f>'BAR BB| Open rates'!AA26*0.9*0.9</f>
        <v>49167</v>
      </c>
      <c r="AB26" s="43">
        <f>'BAR BB| Open rates'!AB26*0.9*0.9</f>
        <v>49167</v>
      </c>
      <c r="AC26" s="43">
        <f>'BAR BB| Open rates'!AC26*0.9*0.9</f>
        <v>49167</v>
      </c>
      <c r="AD26" s="43">
        <f>'BAR BB| Open rates'!AD26*0.9*0.9</f>
        <v>50787</v>
      </c>
      <c r="AE26" s="43">
        <f>'BAR BB| Open rates'!AE26*0.9*0.9</f>
        <v>50787</v>
      </c>
      <c r="AF26" s="43">
        <f>'BAR BB| Open rates'!AF26*0.9*0.9</f>
        <v>49167</v>
      </c>
      <c r="AG26" s="43">
        <f>'BAR BB| Open rates'!AG26*0.9*0.9</f>
        <v>49167</v>
      </c>
      <c r="AH26" s="43">
        <f>'BAR BB| Open rates'!AH26*0.9*0.9</f>
        <v>49167</v>
      </c>
      <c r="AI26" s="43">
        <f>'BAR BB| Open rates'!AI26*0.9*0.9</f>
        <v>49167</v>
      </c>
      <c r="AJ26" s="43">
        <f>'BAR BB| Open rates'!AJ26*0.9*0.9</f>
        <v>49167</v>
      </c>
      <c r="AK26" s="43">
        <f>'BAR BB| Open rates'!AK26*0.9*0.9</f>
        <v>50787</v>
      </c>
      <c r="AL26" s="43">
        <f>'BAR BB| Open rates'!AL26*0.9*0.9</f>
        <v>50787</v>
      </c>
      <c r="AM26" s="43">
        <f>'BAR BB| Open rates'!AM26*0.9*0.9</f>
        <v>49167</v>
      </c>
      <c r="AN26" s="43">
        <f>'BAR BB| Open rates'!AN26*0.9*0.9</f>
        <v>49167</v>
      </c>
      <c r="AO26" s="43">
        <f>'BAR BB| Open rates'!AO26*0.9*0.9</f>
        <v>49167</v>
      </c>
      <c r="AP26" s="43">
        <f>'BAR BB| Open rates'!AP26*0.9*0.9</f>
        <v>49167</v>
      </c>
      <c r="AQ26" s="43">
        <f>'BAR BB| Open rates'!AQ26*0.9*0.9</f>
        <v>49167</v>
      </c>
      <c r="AR26" s="43">
        <f>'BAR BB| Open rates'!AR26*0.9*0.9</f>
        <v>50787</v>
      </c>
      <c r="AS26" s="43">
        <f>'BAR BB| Open rates'!AS26*0.9*0.9</f>
        <v>50787</v>
      </c>
      <c r="AT26" s="43">
        <f>'BAR BB| Open rates'!AT26*0.9*0.9</f>
        <v>49167</v>
      </c>
      <c r="AU26" s="43">
        <f>'BAR BB| Open rates'!AU26*0.9*0.9</f>
        <v>49167</v>
      </c>
      <c r="AV26" s="43">
        <f>'BAR BB| Open rates'!AV26*0.9*0.9</f>
        <v>49167</v>
      </c>
      <c r="AW26" s="43">
        <f>'BAR BB| Open rates'!AW26*0.9*0.9</f>
        <v>49167</v>
      </c>
      <c r="AX26" s="43">
        <f>'BAR BB| Open rates'!AX26*0.9*0.9</f>
        <v>49167</v>
      </c>
      <c r="AY26" s="43">
        <f>'BAR BB| Open rates'!AY26*0.9*0.9</f>
        <v>50787</v>
      </c>
      <c r="AZ26" s="43">
        <f>'BAR BB| Open rates'!AZ26*0.9*0.9</f>
        <v>50787</v>
      </c>
      <c r="BA26" s="43">
        <f>'BAR BB| Open rates'!BA26*0.9*0.9</f>
        <v>49167</v>
      </c>
      <c r="BB26" s="43">
        <f>'BAR BB| Open rates'!BB26*0.9*0.9</f>
        <v>49167</v>
      </c>
      <c r="BC26" s="43">
        <f>'BAR BB| Open rates'!BC26*0.9*0.9</f>
        <v>49167</v>
      </c>
      <c r="BD26" s="43">
        <f>'BAR BB| Open rates'!BD26*0.9*0.9</f>
        <v>49167</v>
      </c>
      <c r="BE26" s="43">
        <f>'BAR BB| Open rates'!BE26*0.9*0.9</f>
        <v>49167</v>
      </c>
      <c r="BF26" s="43">
        <f>'BAR BB| Open rates'!BF26*0.9*0.9</f>
        <v>50787</v>
      </c>
      <c r="BG26" s="43">
        <f>'BAR BB| Open rates'!BG26*0.9*0.9</f>
        <v>50787</v>
      </c>
      <c r="BH26" s="43">
        <f>'BAR BB| Open rates'!BH26*0.9*0.9</f>
        <v>46575</v>
      </c>
      <c r="BI26" s="43">
        <f>'BAR BB| Open rates'!BI26*0.9*0.9</f>
        <v>46575</v>
      </c>
      <c r="BJ26" s="43">
        <f>'BAR BB| Open rates'!BJ26*0.9*0.9</f>
        <v>46575</v>
      </c>
      <c r="BK26" s="43">
        <f>'BAR BB| Open rates'!BK26*0.9*0.9</f>
        <v>46575</v>
      </c>
      <c r="BL26" s="43">
        <f>'BAR BB| Open rates'!BL26*0.9*0.9</f>
        <v>46575</v>
      </c>
      <c r="BM26" s="43">
        <f>'BAR BB| Open rates'!BM26*0.9*0.9</f>
        <v>47547</v>
      </c>
      <c r="BN26" s="43">
        <f>'BAR BB| Open rates'!BN26*0.9*0.9</f>
        <v>47547</v>
      </c>
      <c r="BO26" s="43">
        <f>'BAR BB| Open rates'!BO26*0.9*0.9</f>
        <v>45765</v>
      </c>
      <c r="BP26" s="43">
        <f>'BAR BB| Open rates'!BP26*0.9*0.9</f>
        <v>45765</v>
      </c>
      <c r="BQ26" s="43">
        <f>'BAR BB| Open rates'!BQ26*0.9*0.9</f>
        <v>42687</v>
      </c>
      <c r="BR26" s="43">
        <f>'BAR BB| Open rates'!BR26*0.9*0.9</f>
        <v>42687</v>
      </c>
      <c r="BS26" s="43">
        <f>'BAR BB| Open rates'!BS26*0.9*0.9</f>
        <v>42687</v>
      </c>
      <c r="BT26" s="43">
        <f>'BAR BB| Open rates'!BT26*0.9*0.9</f>
        <v>42687</v>
      </c>
      <c r="BU26" s="43">
        <f>'BAR BB| Open rates'!BU26*0.9*0.9</f>
        <v>42687</v>
      </c>
      <c r="BV26" s="43">
        <f>'BAR BB| Open rates'!BV26*0.9*0.9</f>
        <v>40905</v>
      </c>
      <c r="BW26" s="43">
        <f>'BAR BB| Open rates'!BW26*0.9*0.9</f>
        <v>40905</v>
      </c>
      <c r="BX26" s="43">
        <f>'BAR BB| Open rates'!BX26*0.9*0.9</f>
        <v>40905</v>
      </c>
      <c r="BY26" s="43">
        <f>'BAR BB| Open rates'!BY26*0.9*0.9</f>
        <v>40905</v>
      </c>
      <c r="BZ26" s="43">
        <f>'BAR BB| Open rates'!BZ26*0.9*0.9</f>
        <v>40905</v>
      </c>
      <c r="CA26" s="43">
        <f>'BAR BB| Open rates'!CA26*0.9*0.9</f>
        <v>42687</v>
      </c>
      <c r="CB26" s="43">
        <f>'BAR BB| Open rates'!CB26*0.9*0.9</f>
        <v>42687</v>
      </c>
      <c r="CC26" s="43">
        <f>'BAR BB| Open rates'!CC26*0.9*0.9</f>
        <v>40905</v>
      </c>
      <c r="CD26" s="43">
        <f>'BAR BB| Open rates'!CD26*0.9*0.9</f>
        <v>40905</v>
      </c>
      <c r="CE26" s="43">
        <f>'BAR BB| Open rates'!CE26*0.9*0.9</f>
        <v>40905</v>
      </c>
      <c r="CF26" s="43">
        <f>'BAR BB| Open rates'!CF26*0.9*0.9</f>
        <v>40905</v>
      </c>
      <c r="CG26" s="43">
        <f>'BAR BB| Open rates'!CG26*0.9*0.9</f>
        <v>40905</v>
      </c>
      <c r="CH26" s="43">
        <f>'BAR BB| Open rates'!CH26*0.9*0.9</f>
        <v>42687</v>
      </c>
      <c r="CI26" s="43">
        <f>'BAR BB| Open rates'!CI26*0.9*0.9</f>
        <v>42687</v>
      </c>
      <c r="CJ26" s="43">
        <f>'BAR BB| Open rates'!CJ26*0.9*0.9</f>
        <v>40905</v>
      </c>
      <c r="CK26" s="43">
        <f>'BAR BB| Open rates'!CK26*0.9*0.9</f>
        <v>40905</v>
      </c>
      <c r="CL26" s="43">
        <f>'BAR BB| Open rates'!CL26*0.9*0.9</f>
        <v>40905</v>
      </c>
      <c r="CM26" s="43">
        <f>'BAR BB| Open rates'!CM26*0.9*0.9</f>
        <v>40905</v>
      </c>
      <c r="CN26" s="43">
        <f>'BAR BB| Open rates'!CN26*0.9*0.9</f>
        <v>40905</v>
      </c>
      <c r="CO26" s="43">
        <f>'BAR BB| Open rates'!CO26*0.9*0.9</f>
        <v>42687</v>
      </c>
      <c r="CP26" s="43">
        <f>'BAR BB| Open rates'!CP26*0.9*0.9</f>
        <v>42687</v>
      </c>
      <c r="CQ26" s="43">
        <f>'BAR BB| Open rates'!CQ26*0.9*0.9</f>
        <v>40905</v>
      </c>
      <c r="CR26" s="43">
        <f>'BAR BB| Open rates'!CR26*0.9*0.9</f>
        <v>40905</v>
      </c>
      <c r="CS26" s="43">
        <f>'BAR BB| Open rates'!CS26*0.9*0.9</f>
        <v>40905</v>
      </c>
      <c r="CT26" s="43">
        <f>'BAR BB| Open rates'!CT26*0.9*0.9</f>
        <v>40905</v>
      </c>
      <c r="CU26" s="43">
        <f>'BAR BB| Open rates'!CU26*0.9*0.9</f>
        <v>39528</v>
      </c>
      <c r="CV26" s="43">
        <f>'BAR BB| Open rates'!CV26*0.9*0.9</f>
        <v>39528</v>
      </c>
      <c r="CW26" s="43">
        <f>'BAR BB| Open rates'!CW26*0.9*0.9</f>
        <v>39528</v>
      </c>
      <c r="CX26" s="43">
        <f>'BAR BB| Open rates'!CX26*0.9*0.9</f>
        <v>37908</v>
      </c>
      <c r="CY26" s="43">
        <f>'BAR BB| Open rates'!CY26*0.9*0.9</f>
        <v>37908</v>
      </c>
      <c r="CZ26" s="43">
        <f>'BAR BB| Open rates'!CZ26*0.9*0.9</f>
        <v>37908</v>
      </c>
      <c r="DA26" s="43">
        <f>'BAR BB| Open rates'!DA26*0.9*0.9</f>
        <v>37908</v>
      </c>
      <c r="DB26" s="43">
        <f>'BAR BB| Open rates'!DB26*0.9*0.9</f>
        <v>37908</v>
      </c>
      <c r="DC26" s="43">
        <f>'BAR BB| Open rates'!DC26*0.9*0.9</f>
        <v>39528</v>
      </c>
      <c r="DD26" s="43">
        <f>'BAR BB| Open rates'!DD26*0.9*0.9</f>
        <v>39528</v>
      </c>
      <c r="DE26" s="43">
        <f>'BAR BB| Open rates'!DE26*0.9*0.9</f>
        <v>37908</v>
      </c>
      <c r="DF26" s="43">
        <f>'BAR BB| Open rates'!DF26*0.9*0.9</f>
        <v>37908</v>
      </c>
      <c r="DG26" s="43">
        <f>'BAR BB| Open rates'!DG26*0.9*0.9</f>
        <v>37908</v>
      </c>
      <c r="DH26" s="43">
        <f>'BAR BB| Open rates'!DH26*0.9*0.9</f>
        <v>37908</v>
      </c>
      <c r="DI26" s="43">
        <f>'BAR BB| Open rates'!DI26*0.9*0.9</f>
        <v>37908</v>
      </c>
      <c r="DJ26" s="43">
        <f>'BAR BB| Open rates'!DJ26*0.9*0.9</f>
        <v>39528</v>
      </c>
      <c r="DK26" s="43">
        <f>'BAR BB| Open rates'!DK26*0.9*0.9</f>
        <v>39528</v>
      </c>
      <c r="DL26" s="43">
        <f>'BAR BB| Open rates'!DL26*0.9*0.9</f>
        <v>37908</v>
      </c>
      <c r="DM26" s="43">
        <f>'BAR BB| Open rates'!DM26*0.9*0.9</f>
        <v>37908</v>
      </c>
      <c r="DN26" s="43">
        <f>'BAR BB| Open rates'!DN26*0.9*0.9</f>
        <v>37908</v>
      </c>
      <c r="DO26" s="43">
        <f>'BAR BB| Open rates'!DO26*0.9*0.9</f>
        <v>37908</v>
      </c>
      <c r="DP26" s="43">
        <f>'BAR BB| Open rates'!DP26*0.9*0.9</f>
        <v>37908</v>
      </c>
      <c r="DQ26" s="43">
        <f>'BAR BB| Open rates'!DQ26*0.9*0.9</f>
        <v>39528</v>
      </c>
      <c r="DR26" s="43">
        <f>'BAR BB| Open rates'!DR26*0.9*0.9</f>
        <v>39528</v>
      </c>
      <c r="DS26" s="43">
        <f>'BAR BB| Open rates'!DS26*0.9*0.9</f>
        <v>37908</v>
      </c>
      <c r="DT26" s="43">
        <f>'BAR BB| Open rates'!DT26*0.9*0.9</f>
        <v>37908</v>
      </c>
      <c r="DU26" s="43">
        <f>'BAR BB| Open rates'!DU26*0.9*0.9</f>
        <v>37908</v>
      </c>
      <c r="DV26" s="43">
        <f>'BAR BB| Open rates'!DV26*0.9*0.9</f>
        <v>37908</v>
      </c>
      <c r="DW26" s="43">
        <f>'BAR BB| Open rates'!DW26*0.9*0.9</f>
        <v>37908</v>
      </c>
      <c r="DX26" s="43">
        <f>'BAR BB| Open rates'!DX26*0.9*0.9</f>
        <v>39528</v>
      </c>
      <c r="DY26" s="43">
        <f>'BAR BB| Open rates'!DY26*0.9*0.9</f>
        <v>39528</v>
      </c>
      <c r="DZ26" s="43">
        <f>'BAR BB| Open rates'!DZ26*0.9*0.9</f>
        <v>40905</v>
      </c>
      <c r="EA26" s="43">
        <f>'BAR BB| Open rates'!EA26*0.9*0.9</f>
        <v>40905</v>
      </c>
      <c r="EB26" s="43">
        <f>'BAR BB| Open rates'!EB26*0.9*0.9</f>
        <v>40905</v>
      </c>
      <c r="EC26" s="43">
        <f>'BAR BB| Open rates'!EC26*0.9*0.9</f>
        <v>42687</v>
      </c>
      <c r="ED26" s="43">
        <f>'BAR BB| Open rates'!ED26*0.9*0.9</f>
        <v>42687</v>
      </c>
      <c r="EE26" s="43">
        <f>'BAR BB| Open rates'!EE26*0.9*0.9</f>
        <v>42687</v>
      </c>
      <c r="EF26" s="43">
        <f>'BAR BB| Open rates'!EF26*0.9*0.9</f>
        <v>42687</v>
      </c>
      <c r="EG26" s="43">
        <f>'BAR BB| Open rates'!EG26*0.9*0.9</f>
        <v>37098</v>
      </c>
      <c r="EH26" s="43">
        <f>'BAR BB| Open rates'!EH26*0.9*0.9</f>
        <v>35478</v>
      </c>
      <c r="EI26" s="43">
        <f>'BAR BB| Open rates'!EI26*0.9*0.9</f>
        <v>35478</v>
      </c>
      <c r="EJ26" s="43">
        <f>'BAR BB| Open rates'!EJ26*0.9*0.9</f>
        <v>35478</v>
      </c>
      <c r="EK26" s="43">
        <f>'BAR BB| Open rates'!EK26*0.9*0.9</f>
        <v>35478</v>
      </c>
      <c r="EL26" s="43">
        <f>'BAR BB| Open rates'!EL26*0.9*0.9</f>
        <v>36288</v>
      </c>
      <c r="EM26" s="43">
        <f>'BAR BB| Open rates'!EM26*0.9*0.9</f>
        <v>36288</v>
      </c>
      <c r="EN26" s="43">
        <f>'BAR BB| Open rates'!EN26*0.9*0.9</f>
        <v>35478</v>
      </c>
      <c r="EO26" s="43">
        <f>'BAR BB| Open rates'!EO26*0.9*0.9</f>
        <v>35478</v>
      </c>
      <c r="EP26" s="43">
        <f>'BAR BB| Open rates'!EP26*0.9*0.9</f>
        <v>35478</v>
      </c>
      <c r="EQ26" s="43">
        <f>'BAR BB| Open rates'!EQ26*0.9*0.9</f>
        <v>35478</v>
      </c>
      <c r="ER26" s="43">
        <f>'BAR BB| Open rates'!ER26*0.9*0.9</f>
        <v>35478</v>
      </c>
      <c r="ES26" s="43">
        <f>'BAR BB| Open rates'!ES26*0.9*0.9</f>
        <v>36288</v>
      </c>
      <c r="ET26" s="43">
        <f>'BAR BB| Open rates'!ET26*0.9*0.9</f>
        <v>36288</v>
      </c>
      <c r="EU26" s="43">
        <f>'BAR BB| Open rates'!EU26*0.9*0.9</f>
        <v>35478</v>
      </c>
      <c r="EV26" s="43">
        <f>'BAR BB| Open rates'!EV26*0.9*0.9</f>
        <v>35478</v>
      </c>
      <c r="EW26" s="43">
        <f>'BAR BB| Open rates'!EW26*0.9*0.9</f>
        <v>35478</v>
      </c>
      <c r="EX26" s="43">
        <f>'BAR BB| Open rates'!EX26*0.9*0.9</f>
        <v>35478</v>
      </c>
      <c r="EY26" s="43">
        <f>'BAR BB| Open rates'!EY26*0.9*0.9</f>
        <v>35478</v>
      </c>
      <c r="EZ26" s="43">
        <f>'BAR BB| Open rates'!EZ26*0.9*0.9</f>
        <v>36288</v>
      </c>
      <c r="FA26" s="43">
        <f>'BAR BB| Open rates'!FA26*0.9*0.9</f>
        <v>36288</v>
      </c>
      <c r="FB26" s="43">
        <f>'BAR BB| Open rates'!FB26*0.9*0.9</f>
        <v>35478</v>
      </c>
      <c r="FC26" s="43">
        <f>'BAR BB| Open rates'!FC26*0.9*0.9</f>
        <v>35478</v>
      </c>
      <c r="FD26" s="43">
        <f>'BAR BB| Open rates'!FD26*0.9*0.9</f>
        <v>35478</v>
      </c>
      <c r="FE26" s="43">
        <f>'BAR BB| Open rates'!FE26*0.9*0.9</f>
        <v>35478</v>
      </c>
      <c r="FF26" s="43">
        <f>'BAR BB| Open rates'!FF26*0.9*0.9</f>
        <v>35478</v>
      </c>
      <c r="FG26" s="43">
        <f>'BAR BB| Open rates'!FG26*0.9*0.9</f>
        <v>36288</v>
      </c>
      <c r="FH26" s="43">
        <f>'BAR BB| Open rates'!FH26*0.9*0.9</f>
        <v>36288</v>
      </c>
      <c r="FI26" s="43">
        <f>'BAR BB| Open rates'!FI26*0.9*0.9</f>
        <v>35478</v>
      </c>
      <c r="FJ26" s="43">
        <f>'BAR BB| Open rates'!FJ26*0.9*0.9</f>
        <v>35478</v>
      </c>
      <c r="FK26" s="43">
        <f>'BAR BB| Open rates'!FK26*0.9*0.9</f>
        <v>35478</v>
      </c>
      <c r="FL26" s="43">
        <f>'BAR BB| Open rates'!FL26*0.9*0.9</f>
        <v>35478</v>
      </c>
      <c r="FM26" s="43">
        <f>'BAR BB| Open rates'!FM26*0.9*0.9</f>
        <v>35478</v>
      </c>
      <c r="FN26" s="43">
        <f>'BAR BB| Open rates'!FN26*0.9*0.9</f>
        <v>36288</v>
      </c>
      <c r="FO26" s="43">
        <f>'BAR BB| Open rates'!FO26*0.9*0.9</f>
        <v>36288</v>
      </c>
      <c r="FP26" s="43">
        <f>'BAR BB| Open rates'!FP26*0.9*0.9</f>
        <v>35478</v>
      </c>
      <c r="FQ26" s="43">
        <f>'BAR BB| Open rates'!FQ26*0.9*0.9</f>
        <v>35478</v>
      </c>
      <c r="FR26" s="43">
        <f>'BAR BB| Open rates'!FR26*0.9*0.9</f>
        <v>35478</v>
      </c>
      <c r="FS26" s="43">
        <f>'BAR BB| Open rates'!FS26*0.9*0.9</f>
        <v>35478</v>
      </c>
      <c r="FT26" s="43">
        <f>'BAR BB| Open rates'!FT26*0.9*0.9</f>
        <v>35478</v>
      </c>
      <c r="FU26" s="43">
        <f>'BAR BB| Open rates'!FU26*0.9*0.9</f>
        <v>36288</v>
      </c>
      <c r="FV26" s="43">
        <f>'BAR BB| Open rates'!FV26*0.9*0.9</f>
        <v>36288</v>
      </c>
      <c r="FW26" s="43">
        <f>'BAR BB| Open rates'!FW26*0.9*0.9</f>
        <v>39285</v>
      </c>
      <c r="FX26" s="43">
        <f>'BAR BB| Open rates'!FX26*0.9*0.9</f>
        <v>39285</v>
      </c>
      <c r="FY26" s="43">
        <f>'BAR BB| Open rates'!FY26*0.9*0.9</f>
        <v>39285</v>
      </c>
      <c r="FZ26" s="43">
        <f>'BAR BB| Open rates'!FZ26*0.9*0.9</f>
        <v>39285</v>
      </c>
      <c r="GA26" s="43">
        <f>'BAR BB| Open rates'!GA26*0.9*0.9</f>
        <v>39285</v>
      </c>
      <c r="GB26" s="43">
        <f>'BAR BB| Open rates'!GB26*0.9*0.9</f>
        <v>41067</v>
      </c>
      <c r="GC26" s="43">
        <f>'BAR BB| Open rates'!GC26*0.9*0.9</f>
        <v>41067</v>
      </c>
      <c r="GD26" s="43">
        <f>'BAR BB| Open rates'!GD26*0.9*0.9</f>
        <v>41067</v>
      </c>
      <c r="GE26" s="43">
        <f>'BAR BB| Open rates'!GE26*0.9*0.9</f>
        <v>41067</v>
      </c>
    </row>
    <row r="27" spans="1:187" s="36" customFormat="1" ht="28.5" customHeight="1" x14ac:dyDescent="0.2">
      <c r="A27" s="236" t="s">
        <v>181</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row>
    <row r="28" spans="1:187" s="36" customFormat="1" ht="12" customHeight="1" x14ac:dyDescent="0.2">
      <c r="A28" s="237">
        <v>1</v>
      </c>
      <c r="B28" s="43">
        <f>'BAR BB| Open rates'!B28*0.9*0.9</f>
        <v>44064</v>
      </c>
      <c r="C28" s="43">
        <f>'BAR BB| Open rates'!C28*0.9*0.9</f>
        <v>44064</v>
      </c>
      <c r="D28" s="43">
        <f>'BAR BB| Open rates'!D28*0.9*0.9</f>
        <v>41877</v>
      </c>
      <c r="E28" s="43">
        <f>'BAR BB| Open rates'!E28*0.9*0.9</f>
        <v>41877</v>
      </c>
      <c r="F28" s="43">
        <f>'BAR BB| Open rates'!F28*0.9*0.9</f>
        <v>40095</v>
      </c>
      <c r="G28" s="43">
        <f>'BAR BB| Open rates'!G28*0.9*0.9</f>
        <v>41877</v>
      </c>
      <c r="H28" s="43">
        <f>'BAR BB| Open rates'!H28*0.9*0.9</f>
        <v>41877</v>
      </c>
      <c r="I28" s="43">
        <f>'BAR BB| Open rates'!I28*0.9*0.9</f>
        <v>43497</v>
      </c>
      <c r="J28" s="43">
        <f>'BAR BB| Open rates'!J28*0.9*0.9</f>
        <v>43497</v>
      </c>
      <c r="K28" s="43">
        <f>'BAR BB| Open rates'!K28*0.9*0.9</f>
        <v>41877</v>
      </c>
      <c r="L28" s="43">
        <f>'BAR BB| Open rates'!L28*0.9*0.9</f>
        <v>41877</v>
      </c>
      <c r="M28" s="43">
        <f>'BAR BB| Open rates'!M28*0.9*0.9</f>
        <v>41877</v>
      </c>
      <c r="N28" s="43">
        <f>'BAR BB| Open rates'!N28*0.9*0.9</f>
        <v>41877</v>
      </c>
      <c r="O28" s="43">
        <f>'BAR BB| Open rates'!O28*0.9*0.9</f>
        <v>41877</v>
      </c>
      <c r="P28" s="43">
        <f>'BAR BB| Open rates'!P28*0.9*0.9</f>
        <v>43497</v>
      </c>
      <c r="Q28" s="43">
        <f>'BAR BB| Open rates'!Q28*0.9*0.9</f>
        <v>43497</v>
      </c>
      <c r="R28" s="43">
        <f>'BAR BB| Open rates'!R28*0.9*0.9</f>
        <v>43497</v>
      </c>
      <c r="S28" s="43">
        <f>'BAR BB| Open rates'!S28*0.9*0.9</f>
        <v>43497</v>
      </c>
      <c r="T28" s="43">
        <f>'BAR BB| Open rates'!T28*0.9*0.9</f>
        <v>43497</v>
      </c>
      <c r="U28" s="43">
        <f>'BAR BB| Open rates'!U28*0.9*0.9</f>
        <v>43497</v>
      </c>
      <c r="V28" s="43">
        <f>'BAR BB| Open rates'!V28*0.9*0.9</f>
        <v>43497</v>
      </c>
      <c r="W28" s="43">
        <f>'BAR BB| Open rates'!W28*0.9*0.9</f>
        <v>45117</v>
      </c>
      <c r="X28" s="43">
        <f>'BAR BB| Open rates'!X28*0.9*0.9</f>
        <v>45117</v>
      </c>
      <c r="Y28" s="43">
        <f>'BAR BB| Open rates'!Y28*0.9*0.9</f>
        <v>43497</v>
      </c>
      <c r="Z28" s="43">
        <f>'BAR BB| Open rates'!Z28*0.9*0.9</f>
        <v>43497</v>
      </c>
      <c r="AA28" s="43">
        <f>'BAR BB| Open rates'!AA28*0.9*0.9</f>
        <v>43497</v>
      </c>
      <c r="AB28" s="43">
        <f>'BAR BB| Open rates'!AB28*0.9*0.9</f>
        <v>43497</v>
      </c>
      <c r="AC28" s="43">
        <f>'BAR BB| Open rates'!AC28*0.9*0.9</f>
        <v>43497</v>
      </c>
      <c r="AD28" s="43">
        <f>'BAR BB| Open rates'!AD28*0.9*0.9</f>
        <v>45117</v>
      </c>
      <c r="AE28" s="43">
        <f>'BAR BB| Open rates'!AE28*0.9*0.9</f>
        <v>45117</v>
      </c>
      <c r="AF28" s="43">
        <f>'BAR BB| Open rates'!AF28*0.9*0.9</f>
        <v>43497</v>
      </c>
      <c r="AG28" s="43">
        <f>'BAR BB| Open rates'!AG28*0.9*0.9</f>
        <v>43497</v>
      </c>
      <c r="AH28" s="43">
        <f>'BAR BB| Open rates'!AH28*0.9*0.9</f>
        <v>43497</v>
      </c>
      <c r="AI28" s="43">
        <f>'BAR BB| Open rates'!AI28*0.9*0.9</f>
        <v>43497</v>
      </c>
      <c r="AJ28" s="43">
        <f>'BAR BB| Open rates'!AJ28*0.9*0.9</f>
        <v>43497</v>
      </c>
      <c r="AK28" s="43">
        <f>'BAR BB| Open rates'!AK28*0.9*0.9</f>
        <v>45117</v>
      </c>
      <c r="AL28" s="43">
        <f>'BAR BB| Open rates'!AL28*0.9*0.9</f>
        <v>45117</v>
      </c>
      <c r="AM28" s="43">
        <f>'BAR BB| Open rates'!AM28*0.9*0.9</f>
        <v>43497</v>
      </c>
      <c r="AN28" s="43">
        <f>'BAR BB| Open rates'!AN28*0.9*0.9</f>
        <v>43497</v>
      </c>
      <c r="AO28" s="43">
        <f>'BAR BB| Open rates'!AO28*0.9*0.9</f>
        <v>43497</v>
      </c>
      <c r="AP28" s="43">
        <f>'BAR BB| Open rates'!AP28*0.9*0.9</f>
        <v>43497</v>
      </c>
      <c r="AQ28" s="43">
        <f>'BAR BB| Open rates'!AQ28*0.9*0.9</f>
        <v>43497</v>
      </c>
      <c r="AR28" s="43">
        <f>'BAR BB| Open rates'!AR28*0.9*0.9</f>
        <v>45117</v>
      </c>
      <c r="AS28" s="43">
        <f>'BAR BB| Open rates'!AS28*0.9*0.9</f>
        <v>45117</v>
      </c>
      <c r="AT28" s="43">
        <f>'BAR BB| Open rates'!AT28*0.9*0.9</f>
        <v>43497</v>
      </c>
      <c r="AU28" s="43">
        <f>'BAR BB| Open rates'!AU28*0.9*0.9</f>
        <v>43497</v>
      </c>
      <c r="AV28" s="43">
        <f>'BAR BB| Open rates'!AV28*0.9*0.9</f>
        <v>43497</v>
      </c>
      <c r="AW28" s="43">
        <f>'BAR BB| Open rates'!AW28*0.9*0.9</f>
        <v>43497</v>
      </c>
      <c r="AX28" s="43">
        <f>'BAR BB| Open rates'!AX28*0.9*0.9</f>
        <v>43497</v>
      </c>
      <c r="AY28" s="43">
        <f>'BAR BB| Open rates'!AY28*0.9*0.9</f>
        <v>45117</v>
      </c>
      <c r="AZ28" s="43">
        <f>'BAR BB| Open rates'!AZ28*0.9*0.9</f>
        <v>45117</v>
      </c>
      <c r="BA28" s="43">
        <f>'BAR BB| Open rates'!BA28*0.9*0.9</f>
        <v>43497</v>
      </c>
      <c r="BB28" s="43">
        <f>'BAR BB| Open rates'!BB28*0.9*0.9</f>
        <v>43497</v>
      </c>
      <c r="BC28" s="43">
        <f>'BAR BB| Open rates'!BC28*0.9*0.9</f>
        <v>43497</v>
      </c>
      <c r="BD28" s="43">
        <f>'BAR BB| Open rates'!BD28*0.9*0.9</f>
        <v>43497</v>
      </c>
      <c r="BE28" s="43">
        <f>'BAR BB| Open rates'!BE28*0.9*0.9</f>
        <v>43497</v>
      </c>
      <c r="BF28" s="43">
        <f>'BAR BB| Open rates'!BF28*0.9*0.9</f>
        <v>45117</v>
      </c>
      <c r="BG28" s="43">
        <f>'BAR BB| Open rates'!BG28*0.9*0.9</f>
        <v>45117</v>
      </c>
      <c r="BH28" s="43">
        <f>'BAR BB| Open rates'!BH28*0.9*0.9</f>
        <v>40905</v>
      </c>
      <c r="BI28" s="43">
        <f>'BAR BB| Open rates'!BI28*0.9*0.9</f>
        <v>40905</v>
      </c>
      <c r="BJ28" s="43">
        <f>'BAR BB| Open rates'!BJ28*0.9*0.9</f>
        <v>40905</v>
      </c>
      <c r="BK28" s="43">
        <f>'BAR BB| Open rates'!BK28*0.9*0.9</f>
        <v>40905</v>
      </c>
      <c r="BL28" s="43">
        <f>'BAR BB| Open rates'!BL28*0.9*0.9</f>
        <v>40905</v>
      </c>
      <c r="BM28" s="43">
        <f>'BAR BB| Open rates'!BM28*0.9*0.9</f>
        <v>41877</v>
      </c>
      <c r="BN28" s="43">
        <f>'BAR BB| Open rates'!BN28*0.9*0.9</f>
        <v>41877</v>
      </c>
      <c r="BO28" s="43">
        <f>'BAR BB| Open rates'!BO28*0.9*0.9</f>
        <v>40095</v>
      </c>
      <c r="BP28" s="43">
        <f>'BAR BB| Open rates'!BP28*0.9*0.9</f>
        <v>40095</v>
      </c>
      <c r="BQ28" s="43">
        <f>'BAR BB| Open rates'!BQ28*0.9*0.9</f>
        <v>38637</v>
      </c>
      <c r="BR28" s="43">
        <f>'BAR BB| Open rates'!BR28*0.9*0.9</f>
        <v>38637</v>
      </c>
      <c r="BS28" s="43">
        <f>'BAR BB| Open rates'!BS28*0.9*0.9</f>
        <v>38637</v>
      </c>
      <c r="BT28" s="43">
        <f>'BAR BB| Open rates'!BT28*0.9*0.9</f>
        <v>38637</v>
      </c>
      <c r="BU28" s="43">
        <f>'BAR BB| Open rates'!BU28*0.9*0.9</f>
        <v>38637</v>
      </c>
      <c r="BV28" s="43">
        <f>'BAR BB| Open rates'!BV28*0.9*0.9</f>
        <v>36855</v>
      </c>
      <c r="BW28" s="43">
        <f>'BAR BB| Open rates'!BW28*0.9*0.9</f>
        <v>36855</v>
      </c>
      <c r="BX28" s="43">
        <f>'BAR BB| Open rates'!BX28*0.9*0.9</f>
        <v>36855</v>
      </c>
      <c r="BY28" s="43">
        <f>'BAR BB| Open rates'!BY28*0.9*0.9</f>
        <v>36855</v>
      </c>
      <c r="BZ28" s="43">
        <f>'BAR BB| Open rates'!BZ28*0.9*0.9</f>
        <v>36855</v>
      </c>
      <c r="CA28" s="43">
        <f>'BAR BB| Open rates'!CA28*0.9*0.9</f>
        <v>38637</v>
      </c>
      <c r="CB28" s="43">
        <f>'BAR BB| Open rates'!CB28*0.9*0.9</f>
        <v>38637</v>
      </c>
      <c r="CC28" s="43">
        <f>'BAR BB| Open rates'!CC28*0.9*0.9</f>
        <v>36855</v>
      </c>
      <c r="CD28" s="43">
        <f>'BAR BB| Open rates'!CD28*0.9*0.9</f>
        <v>36855</v>
      </c>
      <c r="CE28" s="43">
        <f>'BAR BB| Open rates'!CE28*0.9*0.9</f>
        <v>36855</v>
      </c>
      <c r="CF28" s="43">
        <f>'BAR BB| Open rates'!CF28*0.9*0.9</f>
        <v>36855</v>
      </c>
      <c r="CG28" s="43">
        <f>'BAR BB| Open rates'!CG28*0.9*0.9</f>
        <v>36855</v>
      </c>
      <c r="CH28" s="43">
        <f>'BAR BB| Open rates'!CH28*0.9*0.9</f>
        <v>38637</v>
      </c>
      <c r="CI28" s="43">
        <f>'BAR BB| Open rates'!CI28*0.9*0.9</f>
        <v>38637</v>
      </c>
      <c r="CJ28" s="43">
        <f>'BAR BB| Open rates'!CJ28*0.9*0.9</f>
        <v>36855</v>
      </c>
      <c r="CK28" s="43">
        <f>'BAR BB| Open rates'!CK28*0.9*0.9</f>
        <v>36855</v>
      </c>
      <c r="CL28" s="43">
        <f>'BAR BB| Open rates'!CL28*0.9*0.9</f>
        <v>36855</v>
      </c>
      <c r="CM28" s="43">
        <f>'BAR BB| Open rates'!CM28*0.9*0.9</f>
        <v>36855</v>
      </c>
      <c r="CN28" s="43">
        <f>'BAR BB| Open rates'!CN28*0.9*0.9</f>
        <v>36855</v>
      </c>
      <c r="CO28" s="43">
        <f>'BAR BB| Open rates'!CO28*0.9*0.9</f>
        <v>38637</v>
      </c>
      <c r="CP28" s="43">
        <f>'BAR BB| Open rates'!CP28*0.9*0.9</f>
        <v>38637</v>
      </c>
      <c r="CQ28" s="43">
        <f>'BAR BB| Open rates'!CQ28*0.9*0.9</f>
        <v>36855</v>
      </c>
      <c r="CR28" s="43">
        <f>'BAR BB| Open rates'!CR28*0.9*0.9</f>
        <v>36855</v>
      </c>
      <c r="CS28" s="43">
        <f>'BAR BB| Open rates'!CS28*0.9*0.9</f>
        <v>36855</v>
      </c>
      <c r="CT28" s="43">
        <f>'BAR BB| Open rates'!CT28*0.9*0.9</f>
        <v>36855</v>
      </c>
      <c r="CU28" s="43">
        <f>'BAR BB| Open rates'!CU28*0.9*0.9</f>
        <v>33858</v>
      </c>
      <c r="CV28" s="43">
        <f>'BAR BB| Open rates'!CV28*0.9*0.9</f>
        <v>33858</v>
      </c>
      <c r="CW28" s="43">
        <f>'BAR BB| Open rates'!CW28*0.9*0.9</f>
        <v>33858</v>
      </c>
      <c r="CX28" s="43">
        <f>'BAR BB| Open rates'!CX28*0.9*0.9</f>
        <v>32238</v>
      </c>
      <c r="CY28" s="43">
        <f>'BAR BB| Open rates'!CY28*0.9*0.9</f>
        <v>32238</v>
      </c>
      <c r="CZ28" s="43">
        <f>'BAR BB| Open rates'!CZ28*0.9*0.9</f>
        <v>32238</v>
      </c>
      <c r="DA28" s="43">
        <f>'BAR BB| Open rates'!DA28*0.9*0.9</f>
        <v>32238</v>
      </c>
      <c r="DB28" s="43">
        <f>'BAR BB| Open rates'!DB28*0.9*0.9</f>
        <v>32238</v>
      </c>
      <c r="DC28" s="43">
        <f>'BAR BB| Open rates'!DC28*0.9*0.9</f>
        <v>33858</v>
      </c>
      <c r="DD28" s="43">
        <f>'BAR BB| Open rates'!DD28*0.9*0.9</f>
        <v>33858</v>
      </c>
      <c r="DE28" s="43">
        <f>'BAR BB| Open rates'!DE28*0.9*0.9</f>
        <v>32238</v>
      </c>
      <c r="DF28" s="43">
        <f>'BAR BB| Open rates'!DF28*0.9*0.9</f>
        <v>32238</v>
      </c>
      <c r="DG28" s="43">
        <f>'BAR BB| Open rates'!DG28*0.9*0.9</f>
        <v>32238</v>
      </c>
      <c r="DH28" s="43">
        <f>'BAR BB| Open rates'!DH28*0.9*0.9</f>
        <v>32238</v>
      </c>
      <c r="DI28" s="43">
        <f>'BAR BB| Open rates'!DI28*0.9*0.9</f>
        <v>32238</v>
      </c>
      <c r="DJ28" s="43">
        <f>'BAR BB| Open rates'!DJ28*0.9*0.9</f>
        <v>33858</v>
      </c>
      <c r="DK28" s="43">
        <f>'BAR BB| Open rates'!DK28*0.9*0.9</f>
        <v>33858</v>
      </c>
      <c r="DL28" s="43">
        <f>'BAR BB| Open rates'!DL28*0.9*0.9</f>
        <v>32238</v>
      </c>
      <c r="DM28" s="43">
        <f>'BAR BB| Open rates'!DM28*0.9*0.9</f>
        <v>32238</v>
      </c>
      <c r="DN28" s="43">
        <f>'BAR BB| Open rates'!DN28*0.9*0.9</f>
        <v>32238</v>
      </c>
      <c r="DO28" s="43">
        <f>'BAR BB| Open rates'!DO28*0.9*0.9</f>
        <v>32238</v>
      </c>
      <c r="DP28" s="43">
        <f>'BAR BB| Open rates'!DP28*0.9*0.9</f>
        <v>32238</v>
      </c>
      <c r="DQ28" s="43">
        <f>'BAR BB| Open rates'!DQ28*0.9*0.9</f>
        <v>33858</v>
      </c>
      <c r="DR28" s="43">
        <f>'BAR BB| Open rates'!DR28*0.9*0.9</f>
        <v>33858</v>
      </c>
      <c r="DS28" s="43">
        <f>'BAR BB| Open rates'!DS28*0.9*0.9</f>
        <v>32238</v>
      </c>
      <c r="DT28" s="43">
        <f>'BAR BB| Open rates'!DT28*0.9*0.9</f>
        <v>32238</v>
      </c>
      <c r="DU28" s="43">
        <f>'BAR BB| Open rates'!DU28*0.9*0.9</f>
        <v>32238</v>
      </c>
      <c r="DV28" s="43">
        <f>'BAR BB| Open rates'!DV28*0.9*0.9</f>
        <v>32238</v>
      </c>
      <c r="DW28" s="43">
        <f>'BAR BB| Open rates'!DW28*0.9*0.9</f>
        <v>32238</v>
      </c>
      <c r="DX28" s="43">
        <f>'BAR BB| Open rates'!DX28*0.9*0.9</f>
        <v>33858</v>
      </c>
      <c r="DY28" s="43">
        <f>'BAR BB| Open rates'!DY28*0.9*0.9</f>
        <v>33858</v>
      </c>
      <c r="DZ28" s="43">
        <f>'BAR BB| Open rates'!DZ28*0.9*0.9</f>
        <v>35235</v>
      </c>
      <c r="EA28" s="43">
        <f>'BAR BB| Open rates'!EA28*0.9*0.9</f>
        <v>35235</v>
      </c>
      <c r="EB28" s="43">
        <f>'BAR BB| Open rates'!EB28*0.9*0.9</f>
        <v>35235</v>
      </c>
      <c r="EC28" s="43">
        <f>'BAR BB| Open rates'!EC28*0.9*0.9</f>
        <v>37017</v>
      </c>
      <c r="ED28" s="43">
        <f>'BAR BB| Open rates'!ED28*0.9*0.9</f>
        <v>37017</v>
      </c>
      <c r="EE28" s="43">
        <f>'BAR BB| Open rates'!EE28*0.9*0.9</f>
        <v>37017</v>
      </c>
      <c r="EF28" s="43">
        <f>'BAR BB| Open rates'!EF28*0.9*0.9</f>
        <v>37017</v>
      </c>
      <c r="EG28" s="43">
        <f>'BAR BB| Open rates'!EG28*0.9*0.9</f>
        <v>31428</v>
      </c>
      <c r="EH28" s="43">
        <f>'BAR BB| Open rates'!EH28*0.9*0.9</f>
        <v>30618</v>
      </c>
      <c r="EI28" s="43">
        <f>'BAR BB| Open rates'!EI28*0.9*0.9</f>
        <v>30618</v>
      </c>
      <c r="EJ28" s="43">
        <f>'BAR BB| Open rates'!EJ28*0.9*0.9</f>
        <v>30618</v>
      </c>
      <c r="EK28" s="43">
        <f>'BAR BB| Open rates'!EK28*0.9*0.9</f>
        <v>30618</v>
      </c>
      <c r="EL28" s="43">
        <f>'BAR BB| Open rates'!EL28*0.9*0.9</f>
        <v>31428</v>
      </c>
      <c r="EM28" s="43">
        <f>'BAR BB| Open rates'!EM28*0.9*0.9</f>
        <v>31428</v>
      </c>
      <c r="EN28" s="43">
        <f>'BAR BB| Open rates'!EN28*0.9*0.9</f>
        <v>30618</v>
      </c>
      <c r="EO28" s="43">
        <f>'BAR BB| Open rates'!EO28*0.9*0.9</f>
        <v>30618</v>
      </c>
      <c r="EP28" s="43">
        <f>'BAR BB| Open rates'!EP28*0.9*0.9</f>
        <v>30618</v>
      </c>
      <c r="EQ28" s="43">
        <f>'BAR BB| Open rates'!EQ28*0.9*0.9</f>
        <v>30618</v>
      </c>
      <c r="ER28" s="43">
        <f>'BAR BB| Open rates'!ER28*0.9*0.9</f>
        <v>30618</v>
      </c>
      <c r="ES28" s="43">
        <f>'BAR BB| Open rates'!ES28*0.9*0.9</f>
        <v>31428</v>
      </c>
      <c r="ET28" s="43">
        <f>'BAR BB| Open rates'!ET28*0.9*0.9</f>
        <v>31428</v>
      </c>
      <c r="EU28" s="43">
        <f>'BAR BB| Open rates'!EU28*0.9*0.9</f>
        <v>30618</v>
      </c>
      <c r="EV28" s="43">
        <f>'BAR BB| Open rates'!EV28*0.9*0.9</f>
        <v>30618</v>
      </c>
      <c r="EW28" s="43">
        <f>'BAR BB| Open rates'!EW28*0.9*0.9</f>
        <v>30618</v>
      </c>
      <c r="EX28" s="43">
        <f>'BAR BB| Open rates'!EX28*0.9*0.9</f>
        <v>30618</v>
      </c>
      <c r="EY28" s="43">
        <f>'BAR BB| Open rates'!EY28*0.9*0.9</f>
        <v>30618</v>
      </c>
      <c r="EZ28" s="43">
        <f>'BAR BB| Open rates'!EZ28*0.9*0.9</f>
        <v>31428</v>
      </c>
      <c r="FA28" s="43">
        <f>'BAR BB| Open rates'!FA28*0.9*0.9</f>
        <v>31428</v>
      </c>
      <c r="FB28" s="43">
        <f>'BAR BB| Open rates'!FB28*0.9*0.9</f>
        <v>30618</v>
      </c>
      <c r="FC28" s="43">
        <f>'BAR BB| Open rates'!FC28*0.9*0.9</f>
        <v>30618</v>
      </c>
      <c r="FD28" s="43">
        <f>'BAR BB| Open rates'!FD28*0.9*0.9</f>
        <v>30618</v>
      </c>
      <c r="FE28" s="43">
        <f>'BAR BB| Open rates'!FE28*0.9*0.9</f>
        <v>30618</v>
      </c>
      <c r="FF28" s="43">
        <f>'BAR BB| Open rates'!FF28*0.9*0.9</f>
        <v>30618</v>
      </c>
      <c r="FG28" s="43">
        <f>'BAR BB| Open rates'!FG28*0.9*0.9</f>
        <v>31428</v>
      </c>
      <c r="FH28" s="43">
        <f>'BAR BB| Open rates'!FH28*0.9*0.9</f>
        <v>31428</v>
      </c>
      <c r="FI28" s="43">
        <f>'BAR BB| Open rates'!FI28*0.9*0.9</f>
        <v>30618</v>
      </c>
      <c r="FJ28" s="43">
        <f>'BAR BB| Open rates'!FJ28*0.9*0.9</f>
        <v>30618</v>
      </c>
      <c r="FK28" s="43">
        <f>'BAR BB| Open rates'!FK28*0.9*0.9</f>
        <v>30618</v>
      </c>
      <c r="FL28" s="43">
        <f>'BAR BB| Open rates'!FL28*0.9*0.9</f>
        <v>30618</v>
      </c>
      <c r="FM28" s="43">
        <f>'BAR BB| Open rates'!FM28*0.9*0.9</f>
        <v>30618</v>
      </c>
      <c r="FN28" s="43">
        <f>'BAR BB| Open rates'!FN28*0.9*0.9</f>
        <v>31428</v>
      </c>
      <c r="FO28" s="43">
        <f>'BAR BB| Open rates'!FO28*0.9*0.9</f>
        <v>31428</v>
      </c>
      <c r="FP28" s="43">
        <f>'BAR BB| Open rates'!FP28*0.9*0.9</f>
        <v>30618</v>
      </c>
      <c r="FQ28" s="43">
        <f>'BAR BB| Open rates'!FQ28*0.9*0.9</f>
        <v>30618</v>
      </c>
      <c r="FR28" s="43">
        <f>'BAR BB| Open rates'!FR28*0.9*0.9</f>
        <v>30618</v>
      </c>
      <c r="FS28" s="43">
        <f>'BAR BB| Open rates'!FS28*0.9*0.9</f>
        <v>30618</v>
      </c>
      <c r="FT28" s="43">
        <f>'BAR BB| Open rates'!FT28*0.9*0.9</f>
        <v>30618</v>
      </c>
      <c r="FU28" s="43">
        <f>'BAR BB| Open rates'!FU28*0.9*0.9</f>
        <v>31428</v>
      </c>
      <c r="FV28" s="43">
        <f>'BAR BB| Open rates'!FV28*0.9*0.9</f>
        <v>31428</v>
      </c>
      <c r="FW28" s="43">
        <f>'BAR BB| Open rates'!FW28*0.9*0.9</f>
        <v>34425</v>
      </c>
      <c r="FX28" s="43">
        <f>'BAR BB| Open rates'!FX28*0.9*0.9</f>
        <v>34425</v>
      </c>
      <c r="FY28" s="43">
        <f>'BAR BB| Open rates'!FY28*0.9*0.9</f>
        <v>34425</v>
      </c>
      <c r="FZ28" s="43">
        <f>'BAR BB| Open rates'!FZ28*0.9*0.9</f>
        <v>34425</v>
      </c>
      <c r="GA28" s="43">
        <f>'BAR BB| Open rates'!GA28*0.9*0.9</f>
        <v>34425</v>
      </c>
      <c r="GB28" s="43">
        <f>'BAR BB| Open rates'!GB28*0.9*0.9</f>
        <v>36207</v>
      </c>
      <c r="GC28" s="43">
        <f>'BAR BB| Open rates'!GC28*0.9*0.9</f>
        <v>36207</v>
      </c>
      <c r="GD28" s="43">
        <f>'BAR BB| Open rates'!GD28*0.9*0.9</f>
        <v>36207</v>
      </c>
      <c r="GE28" s="43">
        <f>'BAR BB| Open rates'!GE28*0.9*0.9</f>
        <v>36207</v>
      </c>
    </row>
    <row r="29" spans="1:187" s="36" customFormat="1" ht="12" customHeight="1" x14ac:dyDescent="0.2">
      <c r="A29" s="237">
        <v>2</v>
      </c>
      <c r="B29" s="43">
        <f>'BAR BB| Open rates'!B29*0.9*0.9</f>
        <v>46494</v>
      </c>
      <c r="C29" s="43">
        <f>'BAR BB| Open rates'!C29*0.9*0.9</f>
        <v>46494</v>
      </c>
      <c r="D29" s="43">
        <f>'BAR BB| Open rates'!D29*0.9*0.9</f>
        <v>44307</v>
      </c>
      <c r="E29" s="43">
        <f>'BAR BB| Open rates'!E29*0.9*0.9</f>
        <v>44307</v>
      </c>
      <c r="F29" s="43">
        <f>'BAR BB| Open rates'!F29*0.9*0.9</f>
        <v>42525</v>
      </c>
      <c r="G29" s="43">
        <f>'BAR BB| Open rates'!G29*0.9*0.9</f>
        <v>44307</v>
      </c>
      <c r="H29" s="43">
        <f>'BAR BB| Open rates'!H29*0.9*0.9</f>
        <v>44307</v>
      </c>
      <c r="I29" s="43">
        <f>'BAR BB| Open rates'!I29*0.9*0.9</f>
        <v>45927</v>
      </c>
      <c r="J29" s="43">
        <f>'BAR BB| Open rates'!J29*0.9*0.9</f>
        <v>45927</v>
      </c>
      <c r="K29" s="43">
        <f>'BAR BB| Open rates'!K29*0.9*0.9</f>
        <v>44307</v>
      </c>
      <c r="L29" s="43">
        <f>'BAR BB| Open rates'!L29*0.9*0.9</f>
        <v>44307</v>
      </c>
      <c r="M29" s="43">
        <f>'BAR BB| Open rates'!M29*0.9*0.9</f>
        <v>44307</v>
      </c>
      <c r="N29" s="43">
        <f>'BAR BB| Open rates'!N29*0.9*0.9</f>
        <v>44307</v>
      </c>
      <c r="O29" s="43">
        <f>'BAR BB| Open rates'!O29*0.9*0.9</f>
        <v>44307</v>
      </c>
      <c r="P29" s="43">
        <f>'BAR BB| Open rates'!P29*0.9*0.9</f>
        <v>45927</v>
      </c>
      <c r="Q29" s="43">
        <f>'BAR BB| Open rates'!Q29*0.9*0.9</f>
        <v>45927</v>
      </c>
      <c r="R29" s="43">
        <f>'BAR BB| Open rates'!R29*0.9*0.9</f>
        <v>45927</v>
      </c>
      <c r="S29" s="43">
        <f>'BAR BB| Open rates'!S29*0.9*0.9</f>
        <v>45927</v>
      </c>
      <c r="T29" s="43">
        <f>'BAR BB| Open rates'!T29*0.9*0.9</f>
        <v>45927</v>
      </c>
      <c r="U29" s="43">
        <f>'BAR BB| Open rates'!U29*0.9*0.9</f>
        <v>45927</v>
      </c>
      <c r="V29" s="43">
        <f>'BAR BB| Open rates'!V29*0.9*0.9</f>
        <v>45927</v>
      </c>
      <c r="W29" s="43">
        <f>'BAR BB| Open rates'!W29*0.9*0.9</f>
        <v>47547</v>
      </c>
      <c r="X29" s="43">
        <f>'BAR BB| Open rates'!X29*0.9*0.9</f>
        <v>47547</v>
      </c>
      <c r="Y29" s="43">
        <f>'BAR BB| Open rates'!Y29*0.9*0.9</f>
        <v>45927</v>
      </c>
      <c r="Z29" s="43">
        <f>'BAR BB| Open rates'!Z29*0.9*0.9</f>
        <v>45927</v>
      </c>
      <c r="AA29" s="43">
        <f>'BAR BB| Open rates'!AA29*0.9*0.9</f>
        <v>45927</v>
      </c>
      <c r="AB29" s="43">
        <f>'BAR BB| Open rates'!AB29*0.9*0.9</f>
        <v>45927</v>
      </c>
      <c r="AC29" s="43">
        <f>'BAR BB| Open rates'!AC29*0.9*0.9</f>
        <v>45927</v>
      </c>
      <c r="AD29" s="43">
        <f>'BAR BB| Open rates'!AD29*0.9*0.9</f>
        <v>47547</v>
      </c>
      <c r="AE29" s="43">
        <f>'BAR BB| Open rates'!AE29*0.9*0.9</f>
        <v>47547</v>
      </c>
      <c r="AF29" s="43">
        <f>'BAR BB| Open rates'!AF29*0.9*0.9</f>
        <v>45927</v>
      </c>
      <c r="AG29" s="43">
        <f>'BAR BB| Open rates'!AG29*0.9*0.9</f>
        <v>45927</v>
      </c>
      <c r="AH29" s="43">
        <f>'BAR BB| Open rates'!AH29*0.9*0.9</f>
        <v>45927</v>
      </c>
      <c r="AI29" s="43">
        <f>'BAR BB| Open rates'!AI29*0.9*0.9</f>
        <v>45927</v>
      </c>
      <c r="AJ29" s="43">
        <f>'BAR BB| Open rates'!AJ29*0.9*0.9</f>
        <v>45927</v>
      </c>
      <c r="AK29" s="43">
        <f>'BAR BB| Open rates'!AK29*0.9*0.9</f>
        <v>47547</v>
      </c>
      <c r="AL29" s="43">
        <f>'BAR BB| Open rates'!AL29*0.9*0.9</f>
        <v>47547</v>
      </c>
      <c r="AM29" s="43">
        <f>'BAR BB| Open rates'!AM29*0.9*0.9</f>
        <v>45927</v>
      </c>
      <c r="AN29" s="43">
        <f>'BAR BB| Open rates'!AN29*0.9*0.9</f>
        <v>45927</v>
      </c>
      <c r="AO29" s="43">
        <f>'BAR BB| Open rates'!AO29*0.9*0.9</f>
        <v>45927</v>
      </c>
      <c r="AP29" s="43">
        <f>'BAR BB| Open rates'!AP29*0.9*0.9</f>
        <v>45927</v>
      </c>
      <c r="AQ29" s="43">
        <f>'BAR BB| Open rates'!AQ29*0.9*0.9</f>
        <v>45927</v>
      </c>
      <c r="AR29" s="43">
        <f>'BAR BB| Open rates'!AR29*0.9*0.9</f>
        <v>47547</v>
      </c>
      <c r="AS29" s="43">
        <f>'BAR BB| Open rates'!AS29*0.9*0.9</f>
        <v>47547</v>
      </c>
      <c r="AT29" s="43">
        <f>'BAR BB| Open rates'!AT29*0.9*0.9</f>
        <v>45927</v>
      </c>
      <c r="AU29" s="43">
        <f>'BAR BB| Open rates'!AU29*0.9*0.9</f>
        <v>45927</v>
      </c>
      <c r="AV29" s="43">
        <f>'BAR BB| Open rates'!AV29*0.9*0.9</f>
        <v>45927</v>
      </c>
      <c r="AW29" s="43">
        <f>'BAR BB| Open rates'!AW29*0.9*0.9</f>
        <v>45927</v>
      </c>
      <c r="AX29" s="43">
        <f>'BAR BB| Open rates'!AX29*0.9*0.9</f>
        <v>45927</v>
      </c>
      <c r="AY29" s="43">
        <f>'BAR BB| Open rates'!AY29*0.9*0.9</f>
        <v>47547</v>
      </c>
      <c r="AZ29" s="43">
        <f>'BAR BB| Open rates'!AZ29*0.9*0.9</f>
        <v>47547</v>
      </c>
      <c r="BA29" s="43">
        <f>'BAR BB| Open rates'!BA29*0.9*0.9</f>
        <v>45927</v>
      </c>
      <c r="BB29" s="43">
        <f>'BAR BB| Open rates'!BB29*0.9*0.9</f>
        <v>45927</v>
      </c>
      <c r="BC29" s="43">
        <f>'BAR BB| Open rates'!BC29*0.9*0.9</f>
        <v>45927</v>
      </c>
      <c r="BD29" s="43">
        <f>'BAR BB| Open rates'!BD29*0.9*0.9</f>
        <v>45927</v>
      </c>
      <c r="BE29" s="43">
        <f>'BAR BB| Open rates'!BE29*0.9*0.9</f>
        <v>45927</v>
      </c>
      <c r="BF29" s="43">
        <f>'BAR BB| Open rates'!BF29*0.9*0.9</f>
        <v>47547</v>
      </c>
      <c r="BG29" s="43">
        <f>'BAR BB| Open rates'!BG29*0.9*0.9</f>
        <v>47547</v>
      </c>
      <c r="BH29" s="43">
        <f>'BAR BB| Open rates'!BH29*0.9*0.9</f>
        <v>43335</v>
      </c>
      <c r="BI29" s="43">
        <f>'BAR BB| Open rates'!BI29*0.9*0.9</f>
        <v>43335</v>
      </c>
      <c r="BJ29" s="43">
        <f>'BAR BB| Open rates'!BJ29*0.9*0.9</f>
        <v>43335</v>
      </c>
      <c r="BK29" s="43">
        <f>'BAR BB| Open rates'!BK29*0.9*0.9</f>
        <v>43335</v>
      </c>
      <c r="BL29" s="43">
        <f>'BAR BB| Open rates'!BL29*0.9*0.9</f>
        <v>43335</v>
      </c>
      <c r="BM29" s="43">
        <f>'BAR BB| Open rates'!BM29*0.9*0.9</f>
        <v>44307</v>
      </c>
      <c r="BN29" s="43">
        <f>'BAR BB| Open rates'!BN29*0.9*0.9</f>
        <v>44307</v>
      </c>
      <c r="BO29" s="43">
        <f>'BAR BB| Open rates'!BO29*0.9*0.9</f>
        <v>42525</v>
      </c>
      <c r="BP29" s="43">
        <f>'BAR BB| Open rates'!BP29*0.9*0.9</f>
        <v>42525</v>
      </c>
      <c r="BQ29" s="43">
        <f>'BAR BB| Open rates'!BQ29*0.9*0.9</f>
        <v>41067</v>
      </c>
      <c r="BR29" s="43">
        <f>'BAR BB| Open rates'!BR29*0.9*0.9</f>
        <v>41067</v>
      </c>
      <c r="BS29" s="43">
        <f>'BAR BB| Open rates'!BS29*0.9*0.9</f>
        <v>41067</v>
      </c>
      <c r="BT29" s="43">
        <f>'BAR BB| Open rates'!BT29*0.9*0.9</f>
        <v>41067</v>
      </c>
      <c r="BU29" s="43">
        <f>'BAR BB| Open rates'!BU29*0.9*0.9</f>
        <v>41067</v>
      </c>
      <c r="BV29" s="43">
        <f>'BAR BB| Open rates'!BV29*0.9*0.9</f>
        <v>39285</v>
      </c>
      <c r="BW29" s="43">
        <f>'BAR BB| Open rates'!BW29*0.9*0.9</f>
        <v>39285</v>
      </c>
      <c r="BX29" s="43">
        <f>'BAR BB| Open rates'!BX29*0.9*0.9</f>
        <v>39285</v>
      </c>
      <c r="BY29" s="43">
        <f>'BAR BB| Open rates'!BY29*0.9*0.9</f>
        <v>39285</v>
      </c>
      <c r="BZ29" s="43">
        <f>'BAR BB| Open rates'!BZ29*0.9*0.9</f>
        <v>39285</v>
      </c>
      <c r="CA29" s="43">
        <f>'BAR BB| Open rates'!CA29*0.9*0.9</f>
        <v>41067</v>
      </c>
      <c r="CB29" s="43">
        <f>'BAR BB| Open rates'!CB29*0.9*0.9</f>
        <v>41067</v>
      </c>
      <c r="CC29" s="43">
        <f>'BAR BB| Open rates'!CC29*0.9*0.9</f>
        <v>39285</v>
      </c>
      <c r="CD29" s="43">
        <f>'BAR BB| Open rates'!CD29*0.9*0.9</f>
        <v>39285</v>
      </c>
      <c r="CE29" s="43">
        <f>'BAR BB| Open rates'!CE29*0.9*0.9</f>
        <v>39285</v>
      </c>
      <c r="CF29" s="43">
        <f>'BAR BB| Open rates'!CF29*0.9*0.9</f>
        <v>39285</v>
      </c>
      <c r="CG29" s="43">
        <f>'BAR BB| Open rates'!CG29*0.9*0.9</f>
        <v>39285</v>
      </c>
      <c r="CH29" s="43">
        <f>'BAR BB| Open rates'!CH29*0.9*0.9</f>
        <v>41067</v>
      </c>
      <c r="CI29" s="43">
        <f>'BAR BB| Open rates'!CI29*0.9*0.9</f>
        <v>41067</v>
      </c>
      <c r="CJ29" s="43">
        <f>'BAR BB| Open rates'!CJ29*0.9*0.9</f>
        <v>39285</v>
      </c>
      <c r="CK29" s="43">
        <f>'BAR BB| Open rates'!CK29*0.9*0.9</f>
        <v>39285</v>
      </c>
      <c r="CL29" s="43">
        <f>'BAR BB| Open rates'!CL29*0.9*0.9</f>
        <v>39285</v>
      </c>
      <c r="CM29" s="43">
        <f>'BAR BB| Open rates'!CM29*0.9*0.9</f>
        <v>39285</v>
      </c>
      <c r="CN29" s="43">
        <f>'BAR BB| Open rates'!CN29*0.9*0.9</f>
        <v>39285</v>
      </c>
      <c r="CO29" s="43">
        <f>'BAR BB| Open rates'!CO29*0.9*0.9</f>
        <v>41067</v>
      </c>
      <c r="CP29" s="43">
        <f>'BAR BB| Open rates'!CP29*0.9*0.9</f>
        <v>41067</v>
      </c>
      <c r="CQ29" s="43">
        <f>'BAR BB| Open rates'!CQ29*0.9*0.9</f>
        <v>39285</v>
      </c>
      <c r="CR29" s="43">
        <f>'BAR BB| Open rates'!CR29*0.9*0.9</f>
        <v>39285</v>
      </c>
      <c r="CS29" s="43">
        <f>'BAR BB| Open rates'!CS29*0.9*0.9</f>
        <v>39285</v>
      </c>
      <c r="CT29" s="43">
        <f>'BAR BB| Open rates'!CT29*0.9*0.9</f>
        <v>39285</v>
      </c>
      <c r="CU29" s="43">
        <f>'BAR BB| Open rates'!CU29*0.9*0.9</f>
        <v>36288</v>
      </c>
      <c r="CV29" s="43">
        <f>'BAR BB| Open rates'!CV29*0.9*0.9</f>
        <v>36288</v>
      </c>
      <c r="CW29" s="43">
        <f>'BAR BB| Open rates'!CW29*0.9*0.9</f>
        <v>36288</v>
      </c>
      <c r="CX29" s="43">
        <f>'BAR BB| Open rates'!CX29*0.9*0.9</f>
        <v>34668</v>
      </c>
      <c r="CY29" s="43">
        <f>'BAR BB| Open rates'!CY29*0.9*0.9</f>
        <v>34668</v>
      </c>
      <c r="CZ29" s="43">
        <f>'BAR BB| Open rates'!CZ29*0.9*0.9</f>
        <v>34668</v>
      </c>
      <c r="DA29" s="43">
        <f>'BAR BB| Open rates'!DA29*0.9*0.9</f>
        <v>34668</v>
      </c>
      <c r="DB29" s="43">
        <f>'BAR BB| Open rates'!DB29*0.9*0.9</f>
        <v>34668</v>
      </c>
      <c r="DC29" s="43">
        <f>'BAR BB| Open rates'!DC29*0.9*0.9</f>
        <v>36288</v>
      </c>
      <c r="DD29" s="43">
        <f>'BAR BB| Open rates'!DD29*0.9*0.9</f>
        <v>36288</v>
      </c>
      <c r="DE29" s="43">
        <f>'BAR BB| Open rates'!DE29*0.9*0.9</f>
        <v>34668</v>
      </c>
      <c r="DF29" s="43">
        <f>'BAR BB| Open rates'!DF29*0.9*0.9</f>
        <v>34668</v>
      </c>
      <c r="DG29" s="43">
        <f>'BAR BB| Open rates'!DG29*0.9*0.9</f>
        <v>34668</v>
      </c>
      <c r="DH29" s="43">
        <f>'BAR BB| Open rates'!DH29*0.9*0.9</f>
        <v>34668</v>
      </c>
      <c r="DI29" s="43">
        <f>'BAR BB| Open rates'!DI29*0.9*0.9</f>
        <v>34668</v>
      </c>
      <c r="DJ29" s="43">
        <f>'BAR BB| Open rates'!DJ29*0.9*0.9</f>
        <v>36288</v>
      </c>
      <c r="DK29" s="43">
        <f>'BAR BB| Open rates'!DK29*0.9*0.9</f>
        <v>36288</v>
      </c>
      <c r="DL29" s="43">
        <f>'BAR BB| Open rates'!DL29*0.9*0.9</f>
        <v>34668</v>
      </c>
      <c r="DM29" s="43">
        <f>'BAR BB| Open rates'!DM29*0.9*0.9</f>
        <v>34668</v>
      </c>
      <c r="DN29" s="43">
        <f>'BAR BB| Open rates'!DN29*0.9*0.9</f>
        <v>34668</v>
      </c>
      <c r="DO29" s="43">
        <f>'BAR BB| Open rates'!DO29*0.9*0.9</f>
        <v>34668</v>
      </c>
      <c r="DP29" s="43">
        <f>'BAR BB| Open rates'!DP29*0.9*0.9</f>
        <v>34668</v>
      </c>
      <c r="DQ29" s="43">
        <f>'BAR BB| Open rates'!DQ29*0.9*0.9</f>
        <v>36288</v>
      </c>
      <c r="DR29" s="43">
        <f>'BAR BB| Open rates'!DR29*0.9*0.9</f>
        <v>36288</v>
      </c>
      <c r="DS29" s="43">
        <f>'BAR BB| Open rates'!DS29*0.9*0.9</f>
        <v>34668</v>
      </c>
      <c r="DT29" s="43">
        <f>'BAR BB| Open rates'!DT29*0.9*0.9</f>
        <v>34668</v>
      </c>
      <c r="DU29" s="43">
        <f>'BAR BB| Open rates'!DU29*0.9*0.9</f>
        <v>34668</v>
      </c>
      <c r="DV29" s="43">
        <f>'BAR BB| Open rates'!DV29*0.9*0.9</f>
        <v>34668</v>
      </c>
      <c r="DW29" s="43">
        <f>'BAR BB| Open rates'!DW29*0.9*0.9</f>
        <v>34668</v>
      </c>
      <c r="DX29" s="43">
        <f>'BAR BB| Open rates'!DX29*0.9*0.9</f>
        <v>36288</v>
      </c>
      <c r="DY29" s="43">
        <f>'BAR BB| Open rates'!DY29*0.9*0.9</f>
        <v>36288</v>
      </c>
      <c r="DZ29" s="43">
        <f>'BAR BB| Open rates'!DZ29*0.9*0.9</f>
        <v>37665</v>
      </c>
      <c r="EA29" s="43">
        <f>'BAR BB| Open rates'!EA29*0.9*0.9</f>
        <v>37665</v>
      </c>
      <c r="EB29" s="43">
        <f>'BAR BB| Open rates'!EB29*0.9*0.9</f>
        <v>37665</v>
      </c>
      <c r="EC29" s="43">
        <f>'BAR BB| Open rates'!EC29*0.9*0.9</f>
        <v>39447</v>
      </c>
      <c r="ED29" s="43">
        <f>'BAR BB| Open rates'!ED29*0.9*0.9</f>
        <v>39447</v>
      </c>
      <c r="EE29" s="43">
        <f>'BAR BB| Open rates'!EE29*0.9*0.9</f>
        <v>39447</v>
      </c>
      <c r="EF29" s="43">
        <f>'BAR BB| Open rates'!EF29*0.9*0.9</f>
        <v>39447</v>
      </c>
      <c r="EG29" s="43">
        <f>'BAR BB| Open rates'!EG29*0.9*0.9</f>
        <v>33858</v>
      </c>
      <c r="EH29" s="43">
        <f>'BAR BB| Open rates'!EH29*0.9*0.9</f>
        <v>33048</v>
      </c>
      <c r="EI29" s="43">
        <f>'BAR BB| Open rates'!EI29*0.9*0.9</f>
        <v>33048</v>
      </c>
      <c r="EJ29" s="43">
        <f>'BAR BB| Open rates'!EJ29*0.9*0.9</f>
        <v>33048</v>
      </c>
      <c r="EK29" s="43">
        <f>'BAR BB| Open rates'!EK29*0.9*0.9</f>
        <v>33048</v>
      </c>
      <c r="EL29" s="43">
        <f>'BAR BB| Open rates'!EL29*0.9*0.9</f>
        <v>33858</v>
      </c>
      <c r="EM29" s="43">
        <f>'BAR BB| Open rates'!EM29*0.9*0.9</f>
        <v>33858</v>
      </c>
      <c r="EN29" s="43">
        <f>'BAR BB| Open rates'!EN29*0.9*0.9</f>
        <v>33048</v>
      </c>
      <c r="EO29" s="43">
        <f>'BAR BB| Open rates'!EO29*0.9*0.9</f>
        <v>33048</v>
      </c>
      <c r="EP29" s="43">
        <f>'BAR BB| Open rates'!EP29*0.9*0.9</f>
        <v>33048</v>
      </c>
      <c r="EQ29" s="43">
        <f>'BAR BB| Open rates'!EQ29*0.9*0.9</f>
        <v>33048</v>
      </c>
      <c r="ER29" s="43">
        <f>'BAR BB| Open rates'!ER29*0.9*0.9</f>
        <v>33048</v>
      </c>
      <c r="ES29" s="43">
        <f>'BAR BB| Open rates'!ES29*0.9*0.9</f>
        <v>33858</v>
      </c>
      <c r="ET29" s="43">
        <f>'BAR BB| Open rates'!ET29*0.9*0.9</f>
        <v>33858</v>
      </c>
      <c r="EU29" s="43">
        <f>'BAR BB| Open rates'!EU29*0.9*0.9</f>
        <v>33048</v>
      </c>
      <c r="EV29" s="43">
        <f>'BAR BB| Open rates'!EV29*0.9*0.9</f>
        <v>33048</v>
      </c>
      <c r="EW29" s="43">
        <f>'BAR BB| Open rates'!EW29*0.9*0.9</f>
        <v>33048</v>
      </c>
      <c r="EX29" s="43">
        <f>'BAR BB| Open rates'!EX29*0.9*0.9</f>
        <v>33048</v>
      </c>
      <c r="EY29" s="43">
        <f>'BAR BB| Open rates'!EY29*0.9*0.9</f>
        <v>33048</v>
      </c>
      <c r="EZ29" s="43">
        <f>'BAR BB| Open rates'!EZ29*0.9*0.9</f>
        <v>33858</v>
      </c>
      <c r="FA29" s="43">
        <f>'BAR BB| Open rates'!FA29*0.9*0.9</f>
        <v>33858</v>
      </c>
      <c r="FB29" s="43">
        <f>'BAR BB| Open rates'!FB29*0.9*0.9</f>
        <v>33048</v>
      </c>
      <c r="FC29" s="43">
        <f>'BAR BB| Open rates'!FC29*0.9*0.9</f>
        <v>33048</v>
      </c>
      <c r="FD29" s="43">
        <f>'BAR BB| Open rates'!FD29*0.9*0.9</f>
        <v>33048</v>
      </c>
      <c r="FE29" s="43">
        <f>'BAR BB| Open rates'!FE29*0.9*0.9</f>
        <v>33048</v>
      </c>
      <c r="FF29" s="43">
        <f>'BAR BB| Open rates'!FF29*0.9*0.9</f>
        <v>33048</v>
      </c>
      <c r="FG29" s="43">
        <f>'BAR BB| Open rates'!FG29*0.9*0.9</f>
        <v>33858</v>
      </c>
      <c r="FH29" s="43">
        <f>'BAR BB| Open rates'!FH29*0.9*0.9</f>
        <v>33858</v>
      </c>
      <c r="FI29" s="43">
        <f>'BAR BB| Open rates'!FI29*0.9*0.9</f>
        <v>33048</v>
      </c>
      <c r="FJ29" s="43">
        <f>'BAR BB| Open rates'!FJ29*0.9*0.9</f>
        <v>33048</v>
      </c>
      <c r="FK29" s="43">
        <f>'BAR BB| Open rates'!FK29*0.9*0.9</f>
        <v>33048</v>
      </c>
      <c r="FL29" s="43">
        <f>'BAR BB| Open rates'!FL29*0.9*0.9</f>
        <v>33048</v>
      </c>
      <c r="FM29" s="43">
        <f>'BAR BB| Open rates'!FM29*0.9*0.9</f>
        <v>33048</v>
      </c>
      <c r="FN29" s="43">
        <f>'BAR BB| Open rates'!FN29*0.9*0.9</f>
        <v>33858</v>
      </c>
      <c r="FO29" s="43">
        <f>'BAR BB| Open rates'!FO29*0.9*0.9</f>
        <v>33858</v>
      </c>
      <c r="FP29" s="43">
        <f>'BAR BB| Open rates'!FP29*0.9*0.9</f>
        <v>33048</v>
      </c>
      <c r="FQ29" s="43">
        <f>'BAR BB| Open rates'!FQ29*0.9*0.9</f>
        <v>33048</v>
      </c>
      <c r="FR29" s="43">
        <f>'BAR BB| Open rates'!FR29*0.9*0.9</f>
        <v>33048</v>
      </c>
      <c r="FS29" s="43">
        <f>'BAR BB| Open rates'!FS29*0.9*0.9</f>
        <v>33048</v>
      </c>
      <c r="FT29" s="43">
        <f>'BAR BB| Open rates'!FT29*0.9*0.9</f>
        <v>33048</v>
      </c>
      <c r="FU29" s="43">
        <f>'BAR BB| Open rates'!FU29*0.9*0.9</f>
        <v>33858</v>
      </c>
      <c r="FV29" s="43">
        <f>'BAR BB| Open rates'!FV29*0.9*0.9</f>
        <v>33858</v>
      </c>
      <c r="FW29" s="43">
        <f>'BAR BB| Open rates'!FW29*0.9*0.9</f>
        <v>36855</v>
      </c>
      <c r="FX29" s="43">
        <f>'BAR BB| Open rates'!FX29*0.9*0.9</f>
        <v>36855</v>
      </c>
      <c r="FY29" s="43">
        <f>'BAR BB| Open rates'!FY29*0.9*0.9</f>
        <v>36855</v>
      </c>
      <c r="FZ29" s="43">
        <f>'BAR BB| Open rates'!FZ29*0.9*0.9</f>
        <v>36855</v>
      </c>
      <c r="GA29" s="43">
        <f>'BAR BB| Open rates'!GA29*0.9*0.9</f>
        <v>36855</v>
      </c>
      <c r="GB29" s="43">
        <f>'BAR BB| Open rates'!GB29*0.9*0.9</f>
        <v>38637</v>
      </c>
      <c r="GC29" s="43">
        <f>'BAR BB| Open rates'!GC29*0.9*0.9</f>
        <v>38637</v>
      </c>
      <c r="GD29" s="43">
        <f>'BAR BB| Open rates'!GD29*0.9*0.9</f>
        <v>38637</v>
      </c>
      <c r="GE29" s="43">
        <f>'BAR BB| Open rates'!GE29*0.9*0.9</f>
        <v>38637</v>
      </c>
    </row>
    <row r="30" spans="1:187" s="36" customFormat="1" ht="12" customHeight="1" x14ac:dyDescent="0.2">
      <c r="A30" s="237">
        <v>3</v>
      </c>
      <c r="B30" s="43">
        <f>'BAR BB| Open rates'!B30*0.9*0.9</f>
        <v>48924</v>
      </c>
      <c r="C30" s="43">
        <f>'BAR BB| Open rates'!C30*0.9*0.9</f>
        <v>48924</v>
      </c>
      <c r="D30" s="43">
        <f>'BAR BB| Open rates'!D30*0.9*0.9</f>
        <v>46737</v>
      </c>
      <c r="E30" s="43">
        <f>'BAR BB| Open rates'!E30*0.9*0.9</f>
        <v>46737</v>
      </c>
      <c r="F30" s="43">
        <f>'BAR BB| Open rates'!F30*0.9*0.9</f>
        <v>44955</v>
      </c>
      <c r="G30" s="43">
        <f>'BAR BB| Open rates'!G30*0.9*0.9</f>
        <v>46737</v>
      </c>
      <c r="H30" s="43">
        <f>'BAR BB| Open rates'!H30*0.9*0.9</f>
        <v>46737</v>
      </c>
      <c r="I30" s="43">
        <f>'BAR BB| Open rates'!I30*0.9*0.9</f>
        <v>48357</v>
      </c>
      <c r="J30" s="43">
        <f>'BAR BB| Open rates'!J30*0.9*0.9</f>
        <v>48357</v>
      </c>
      <c r="K30" s="43">
        <f>'BAR BB| Open rates'!K30*0.9*0.9</f>
        <v>46737</v>
      </c>
      <c r="L30" s="43">
        <f>'BAR BB| Open rates'!L30*0.9*0.9</f>
        <v>46737</v>
      </c>
      <c r="M30" s="43">
        <f>'BAR BB| Open rates'!M30*0.9*0.9</f>
        <v>46737</v>
      </c>
      <c r="N30" s="43">
        <f>'BAR BB| Open rates'!N30*0.9*0.9</f>
        <v>46737</v>
      </c>
      <c r="O30" s="43">
        <f>'BAR BB| Open rates'!O30*0.9*0.9</f>
        <v>46737</v>
      </c>
      <c r="P30" s="43">
        <f>'BAR BB| Open rates'!P30*0.9*0.9</f>
        <v>48357</v>
      </c>
      <c r="Q30" s="43">
        <f>'BAR BB| Open rates'!Q30*0.9*0.9</f>
        <v>48357</v>
      </c>
      <c r="R30" s="43">
        <f>'BAR BB| Open rates'!R30*0.9*0.9</f>
        <v>48357</v>
      </c>
      <c r="S30" s="43">
        <f>'BAR BB| Open rates'!S30*0.9*0.9</f>
        <v>48357</v>
      </c>
      <c r="T30" s="43">
        <f>'BAR BB| Open rates'!T30*0.9*0.9</f>
        <v>48357</v>
      </c>
      <c r="U30" s="43">
        <f>'BAR BB| Open rates'!U30*0.9*0.9</f>
        <v>48357</v>
      </c>
      <c r="V30" s="43">
        <f>'BAR BB| Open rates'!V30*0.9*0.9</f>
        <v>48357</v>
      </c>
      <c r="W30" s="43">
        <f>'BAR BB| Open rates'!W30*0.9*0.9</f>
        <v>49977</v>
      </c>
      <c r="X30" s="43">
        <f>'BAR BB| Open rates'!X30*0.9*0.9</f>
        <v>49977</v>
      </c>
      <c r="Y30" s="43">
        <f>'BAR BB| Open rates'!Y30*0.9*0.9</f>
        <v>48357</v>
      </c>
      <c r="Z30" s="43">
        <f>'BAR BB| Open rates'!Z30*0.9*0.9</f>
        <v>48357</v>
      </c>
      <c r="AA30" s="43">
        <f>'BAR BB| Open rates'!AA30*0.9*0.9</f>
        <v>48357</v>
      </c>
      <c r="AB30" s="43">
        <f>'BAR BB| Open rates'!AB30*0.9*0.9</f>
        <v>48357</v>
      </c>
      <c r="AC30" s="43">
        <f>'BAR BB| Open rates'!AC30*0.9*0.9</f>
        <v>48357</v>
      </c>
      <c r="AD30" s="43">
        <f>'BAR BB| Open rates'!AD30*0.9*0.9</f>
        <v>49977</v>
      </c>
      <c r="AE30" s="43">
        <f>'BAR BB| Open rates'!AE30*0.9*0.9</f>
        <v>49977</v>
      </c>
      <c r="AF30" s="43">
        <f>'BAR BB| Open rates'!AF30*0.9*0.9</f>
        <v>48357</v>
      </c>
      <c r="AG30" s="43">
        <f>'BAR BB| Open rates'!AG30*0.9*0.9</f>
        <v>48357</v>
      </c>
      <c r="AH30" s="43">
        <f>'BAR BB| Open rates'!AH30*0.9*0.9</f>
        <v>48357</v>
      </c>
      <c r="AI30" s="43">
        <f>'BAR BB| Open rates'!AI30*0.9*0.9</f>
        <v>48357</v>
      </c>
      <c r="AJ30" s="43">
        <f>'BAR BB| Open rates'!AJ30*0.9*0.9</f>
        <v>48357</v>
      </c>
      <c r="AK30" s="43">
        <f>'BAR BB| Open rates'!AK30*0.9*0.9</f>
        <v>49977</v>
      </c>
      <c r="AL30" s="43">
        <f>'BAR BB| Open rates'!AL30*0.9*0.9</f>
        <v>49977</v>
      </c>
      <c r="AM30" s="43">
        <f>'BAR BB| Open rates'!AM30*0.9*0.9</f>
        <v>48357</v>
      </c>
      <c r="AN30" s="43">
        <f>'BAR BB| Open rates'!AN30*0.9*0.9</f>
        <v>48357</v>
      </c>
      <c r="AO30" s="43">
        <f>'BAR BB| Open rates'!AO30*0.9*0.9</f>
        <v>48357</v>
      </c>
      <c r="AP30" s="43">
        <f>'BAR BB| Open rates'!AP30*0.9*0.9</f>
        <v>48357</v>
      </c>
      <c r="AQ30" s="43">
        <f>'BAR BB| Open rates'!AQ30*0.9*0.9</f>
        <v>48357</v>
      </c>
      <c r="AR30" s="43">
        <f>'BAR BB| Open rates'!AR30*0.9*0.9</f>
        <v>49977</v>
      </c>
      <c r="AS30" s="43">
        <f>'BAR BB| Open rates'!AS30*0.9*0.9</f>
        <v>49977</v>
      </c>
      <c r="AT30" s="43">
        <f>'BAR BB| Open rates'!AT30*0.9*0.9</f>
        <v>48357</v>
      </c>
      <c r="AU30" s="43">
        <f>'BAR BB| Open rates'!AU30*0.9*0.9</f>
        <v>48357</v>
      </c>
      <c r="AV30" s="43">
        <f>'BAR BB| Open rates'!AV30*0.9*0.9</f>
        <v>48357</v>
      </c>
      <c r="AW30" s="43">
        <f>'BAR BB| Open rates'!AW30*0.9*0.9</f>
        <v>48357</v>
      </c>
      <c r="AX30" s="43">
        <f>'BAR BB| Open rates'!AX30*0.9*0.9</f>
        <v>48357</v>
      </c>
      <c r="AY30" s="43">
        <f>'BAR BB| Open rates'!AY30*0.9*0.9</f>
        <v>49977</v>
      </c>
      <c r="AZ30" s="43">
        <f>'BAR BB| Open rates'!AZ30*0.9*0.9</f>
        <v>49977</v>
      </c>
      <c r="BA30" s="43">
        <f>'BAR BB| Open rates'!BA30*0.9*0.9</f>
        <v>48357</v>
      </c>
      <c r="BB30" s="43">
        <f>'BAR BB| Open rates'!BB30*0.9*0.9</f>
        <v>48357</v>
      </c>
      <c r="BC30" s="43">
        <f>'BAR BB| Open rates'!BC30*0.9*0.9</f>
        <v>48357</v>
      </c>
      <c r="BD30" s="43">
        <f>'BAR BB| Open rates'!BD30*0.9*0.9</f>
        <v>48357</v>
      </c>
      <c r="BE30" s="43">
        <f>'BAR BB| Open rates'!BE30*0.9*0.9</f>
        <v>48357</v>
      </c>
      <c r="BF30" s="43">
        <f>'BAR BB| Open rates'!BF30*0.9*0.9</f>
        <v>49977</v>
      </c>
      <c r="BG30" s="43">
        <f>'BAR BB| Open rates'!BG30*0.9*0.9</f>
        <v>49977</v>
      </c>
      <c r="BH30" s="43">
        <f>'BAR BB| Open rates'!BH30*0.9*0.9</f>
        <v>45765</v>
      </c>
      <c r="BI30" s="43">
        <f>'BAR BB| Open rates'!BI30*0.9*0.9</f>
        <v>45765</v>
      </c>
      <c r="BJ30" s="43">
        <f>'BAR BB| Open rates'!BJ30*0.9*0.9</f>
        <v>45765</v>
      </c>
      <c r="BK30" s="43">
        <f>'BAR BB| Open rates'!BK30*0.9*0.9</f>
        <v>45765</v>
      </c>
      <c r="BL30" s="43">
        <f>'BAR BB| Open rates'!BL30*0.9*0.9</f>
        <v>45765</v>
      </c>
      <c r="BM30" s="43">
        <f>'BAR BB| Open rates'!BM30*0.9*0.9</f>
        <v>46737</v>
      </c>
      <c r="BN30" s="43">
        <f>'BAR BB| Open rates'!BN30*0.9*0.9</f>
        <v>46737</v>
      </c>
      <c r="BO30" s="43">
        <f>'BAR BB| Open rates'!BO30*0.9*0.9</f>
        <v>44955</v>
      </c>
      <c r="BP30" s="43">
        <f>'BAR BB| Open rates'!BP30*0.9*0.9</f>
        <v>44955</v>
      </c>
      <c r="BQ30" s="43">
        <f>'BAR BB| Open rates'!BQ30*0.9*0.9</f>
        <v>43497</v>
      </c>
      <c r="BR30" s="43">
        <f>'BAR BB| Open rates'!BR30*0.9*0.9</f>
        <v>43497</v>
      </c>
      <c r="BS30" s="43">
        <f>'BAR BB| Open rates'!BS30*0.9*0.9</f>
        <v>43497</v>
      </c>
      <c r="BT30" s="43">
        <f>'BAR BB| Open rates'!BT30*0.9*0.9</f>
        <v>43497</v>
      </c>
      <c r="BU30" s="43">
        <f>'BAR BB| Open rates'!BU30*0.9*0.9</f>
        <v>43497</v>
      </c>
      <c r="BV30" s="43">
        <f>'BAR BB| Open rates'!BV30*0.9*0.9</f>
        <v>41715</v>
      </c>
      <c r="BW30" s="43">
        <f>'BAR BB| Open rates'!BW30*0.9*0.9</f>
        <v>41715</v>
      </c>
      <c r="BX30" s="43">
        <f>'BAR BB| Open rates'!BX30*0.9*0.9</f>
        <v>41715</v>
      </c>
      <c r="BY30" s="43">
        <f>'BAR BB| Open rates'!BY30*0.9*0.9</f>
        <v>41715</v>
      </c>
      <c r="BZ30" s="43">
        <f>'BAR BB| Open rates'!BZ30*0.9*0.9</f>
        <v>41715</v>
      </c>
      <c r="CA30" s="43">
        <f>'BAR BB| Open rates'!CA30*0.9*0.9</f>
        <v>43497</v>
      </c>
      <c r="CB30" s="43">
        <f>'BAR BB| Open rates'!CB30*0.9*0.9</f>
        <v>43497</v>
      </c>
      <c r="CC30" s="43">
        <f>'BAR BB| Open rates'!CC30*0.9*0.9</f>
        <v>41715</v>
      </c>
      <c r="CD30" s="43">
        <f>'BAR BB| Open rates'!CD30*0.9*0.9</f>
        <v>41715</v>
      </c>
      <c r="CE30" s="43">
        <f>'BAR BB| Open rates'!CE30*0.9*0.9</f>
        <v>41715</v>
      </c>
      <c r="CF30" s="43">
        <f>'BAR BB| Open rates'!CF30*0.9*0.9</f>
        <v>41715</v>
      </c>
      <c r="CG30" s="43">
        <f>'BAR BB| Open rates'!CG30*0.9*0.9</f>
        <v>41715</v>
      </c>
      <c r="CH30" s="43">
        <f>'BAR BB| Open rates'!CH30*0.9*0.9</f>
        <v>43497</v>
      </c>
      <c r="CI30" s="43">
        <f>'BAR BB| Open rates'!CI30*0.9*0.9</f>
        <v>43497</v>
      </c>
      <c r="CJ30" s="43">
        <f>'BAR BB| Open rates'!CJ30*0.9*0.9</f>
        <v>41715</v>
      </c>
      <c r="CK30" s="43">
        <f>'BAR BB| Open rates'!CK30*0.9*0.9</f>
        <v>41715</v>
      </c>
      <c r="CL30" s="43">
        <f>'BAR BB| Open rates'!CL30*0.9*0.9</f>
        <v>41715</v>
      </c>
      <c r="CM30" s="43">
        <f>'BAR BB| Open rates'!CM30*0.9*0.9</f>
        <v>41715</v>
      </c>
      <c r="CN30" s="43">
        <f>'BAR BB| Open rates'!CN30*0.9*0.9</f>
        <v>41715</v>
      </c>
      <c r="CO30" s="43">
        <f>'BAR BB| Open rates'!CO30*0.9*0.9</f>
        <v>43497</v>
      </c>
      <c r="CP30" s="43">
        <f>'BAR BB| Open rates'!CP30*0.9*0.9</f>
        <v>43497</v>
      </c>
      <c r="CQ30" s="43">
        <f>'BAR BB| Open rates'!CQ30*0.9*0.9</f>
        <v>41715</v>
      </c>
      <c r="CR30" s="43">
        <f>'BAR BB| Open rates'!CR30*0.9*0.9</f>
        <v>41715</v>
      </c>
      <c r="CS30" s="43">
        <f>'BAR BB| Open rates'!CS30*0.9*0.9</f>
        <v>41715</v>
      </c>
      <c r="CT30" s="43">
        <f>'BAR BB| Open rates'!CT30*0.9*0.9</f>
        <v>41715</v>
      </c>
      <c r="CU30" s="43">
        <f>'BAR BB| Open rates'!CU30*0.9*0.9</f>
        <v>38718</v>
      </c>
      <c r="CV30" s="43">
        <f>'BAR BB| Open rates'!CV30*0.9*0.9</f>
        <v>38718</v>
      </c>
      <c r="CW30" s="43">
        <f>'BAR BB| Open rates'!CW30*0.9*0.9</f>
        <v>38718</v>
      </c>
      <c r="CX30" s="43">
        <f>'BAR BB| Open rates'!CX30*0.9*0.9</f>
        <v>37098</v>
      </c>
      <c r="CY30" s="43">
        <f>'BAR BB| Open rates'!CY30*0.9*0.9</f>
        <v>37098</v>
      </c>
      <c r="CZ30" s="43">
        <f>'BAR BB| Open rates'!CZ30*0.9*0.9</f>
        <v>37098</v>
      </c>
      <c r="DA30" s="43">
        <f>'BAR BB| Open rates'!DA30*0.9*0.9</f>
        <v>37098</v>
      </c>
      <c r="DB30" s="43">
        <f>'BAR BB| Open rates'!DB30*0.9*0.9</f>
        <v>37098</v>
      </c>
      <c r="DC30" s="43">
        <f>'BAR BB| Open rates'!DC30*0.9*0.9</f>
        <v>38718</v>
      </c>
      <c r="DD30" s="43">
        <f>'BAR BB| Open rates'!DD30*0.9*0.9</f>
        <v>38718</v>
      </c>
      <c r="DE30" s="43">
        <f>'BAR BB| Open rates'!DE30*0.9*0.9</f>
        <v>37098</v>
      </c>
      <c r="DF30" s="43">
        <f>'BAR BB| Open rates'!DF30*0.9*0.9</f>
        <v>37098</v>
      </c>
      <c r="DG30" s="43">
        <f>'BAR BB| Open rates'!DG30*0.9*0.9</f>
        <v>37098</v>
      </c>
      <c r="DH30" s="43">
        <f>'BAR BB| Open rates'!DH30*0.9*0.9</f>
        <v>37098</v>
      </c>
      <c r="DI30" s="43">
        <f>'BAR BB| Open rates'!DI30*0.9*0.9</f>
        <v>37098</v>
      </c>
      <c r="DJ30" s="43">
        <f>'BAR BB| Open rates'!DJ30*0.9*0.9</f>
        <v>38718</v>
      </c>
      <c r="DK30" s="43">
        <f>'BAR BB| Open rates'!DK30*0.9*0.9</f>
        <v>38718</v>
      </c>
      <c r="DL30" s="43">
        <f>'BAR BB| Open rates'!DL30*0.9*0.9</f>
        <v>37098</v>
      </c>
      <c r="DM30" s="43">
        <f>'BAR BB| Open rates'!DM30*0.9*0.9</f>
        <v>37098</v>
      </c>
      <c r="DN30" s="43">
        <f>'BAR BB| Open rates'!DN30*0.9*0.9</f>
        <v>37098</v>
      </c>
      <c r="DO30" s="43">
        <f>'BAR BB| Open rates'!DO30*0.9*0.9</f>
        <v>37098</v>
      </c>
      <c r="DP30" s="43">
        <f>'BAR BB| Open rates'!DP30*0.9*0.9</f>
        <v>37098</v>
      </c>
      <c r="DQ30" s="43">
        <f>'BAR BB| Open rates'!DQ30*0.9*0.9</f>
        <v>38718</v>
      </c>
      <c r="DR30" s="43">
        <f>'BAR BB| Open rates'!DR30*0.9*0.9</f>
        <v>38718</v>
      </c>
      <c r="DS30" s="43">
        <f>'BAR BB| Open rates'!DS30*0.9*0.9</f>
        <v>37098</v>
      </c>
      <c r="DT30" s="43">
        <f>'BAR BB| Open rates'!DT30*0.9*0.9</f>
        <v>37098</v>
      </c>
      <c r="DU30" s="43">
        <f>'BAR BB| Open rates'!DU30*0.9*0.9</f>
        <v>37098</v>
      </c>
      <c r="DV30" s="43">
        <f>'BAR BB| Open rates'!DV30*0.9*0.9</f>
        <v>37098</v>
      </c>
      <c r="DW30" s="43">
        <f>'BAR BB| Open rates'!DW30*0.9*0.9</f>
        <v>37098</v>
      </c>
      <c r="DX30" s="43">
        <f>'BAR BB| Open rates'!DX30*0.9*0.9</f>
        <v>38718</v>
      </c>
      <c r="DY30" s="43">
        <f>'BAR BB| Open rates'!DY30*0.9*0.9</f>
        <v>38718</v>
      </c>
      <c r="DZ30" s="43">
        <f>'BAR BB| Open rates'!DZ30*0.9*0.9</f>
        <v>40095</v>
      </c>
      <c r="EA30" s="43">
        <f>'BAR BB| Open rates'!EA30*0.9*0.9</f>
        <v>40095</v>
      </c>
      <c r="EB30" s="43">
        <f>'BAR BB| Open rates'!EB30*0.9*0.9</f>
        <v>40095</v>
      </c>
      <c r="EC30" s="43">
        <f>'BAR BB| Open rates'!EC30*0.9*0.9</f>
        <v>41877</v>
      </c>
      <c r="ED30" s="43">
        <f>'BAR BB| Open rates'!ED30*0.9*0.9</f>
        <v>41877</v>
      </c>
      <c r="EE30" s="43">
        <f>'BAR BB| Open rates'!EE30*0.9*0.9</f>
        <v>41877</v>
      </c>
      <c r="EF30" s="43">
        <f>'BAR BB| Open rates'!EF30*0.9*0.9</f>
        <v>41877</v>
      </c>
      <c r="EG30" s="43">
        <f>'BAR BB| Open rates'!EG30*0.9*0.9</f>
        <v>36288</v>
      </c>
      <c r="EH30" s="43">
        <f>'BAR BB| Open rates'!EH30*0.9*0.9</f>
        <v>35478</v>
      </c>
      <c r="EI30" s="43">
        <f>'BAR BB| Open rates'!EI30*0.9*0.9</f>
        <v>35478</v>
      </c>
      <c r="EJ30" s="43">
        <f>'BAR BB| Open rates'!EJ30*0.9*0.9</f>
        <v>35478</v>
      </c>
      <c r="EK30" s="43">
        <f>'BAR BB| Open rates'!EK30*0.9*0.9</f>
        <v>35478</v>
      </c>
      <c r="EL30" s="43">
        <f>'BAR BB| Open rates'!EL30*0.9*0.9</f>
        <v>36288</v>
      </c>
      <c r="EM30" s="43">
        <f>'BAR BB| Open rates'!EM30*0.9*0.9</f>
        <v>36288</v>
      </c>
      <c r="EN30" s="43">
        <f>'BAR BB| Open rates'!EN30*0.9*0.9</f>
        <v>35478</v>
      </c>
      <c r="EO30" s="43">
        <f>'BAR BB| Open rates'!EO30*0.9*0.9</f>
        <v>35478</v>
      </c>
      <c r="EP30" s="43">
        <f>'BAR BB| Open rates'!EP30*0.9*0.9</f>
        <v>35478</v>
      </c>
      <c r="EQ30" s="43">
        <f>'BAR BB| Open rates'!EQ30*0.9*0.9</f>
        <v>35478</v>
      </c>
      <c r="ER30" s="43">
        <f>'BAR BB| Open rates'!ER30*0.9*0.9</f>
        <v>35478</v>
      </c>
      <c r="ES30" s="43">
        <f>'BAR BB| Open rates'!ES30*0.9*0.9</f>
        <v>36288</v>
      </c>
      <c r="ET30" s="43">
        <f>'BAR BB| Open rates'!ET30*0.9*0.9</f>
        <v>36288</v>
      </c>
      <c r="EU30" s="43">
        <f>'BAR BB| Open rates'!EU30*0.9*0.9</f>
        <v>35478</v>
      </c>
      <c r="EV30" s="43">
        <f>'BAR BB| Open rates'!EV30*0.9*0.9</f>
        <v>35478</v>
      </c>
      <c r="EW30" s="43">
        <f>'BAR BB| Open rates'!EW30*0.9*0.9</f>
        <v>35478</v>
      </c>
      <c r="EX30" s="43">
        <f>'BAR BB| Open rates'!EX30*0.9*0.9</f>
        <v>35478</v>
      </c>
      <c r="EY30" s="43">
        <f>'BAR BB| Open rates'!EY30*0.9*0.9</f>
        <v>35478</v>
      </c>
      <c r="EZ30" s="43">
        <f>'BAR BB| Open rates'!EZ30*0.9*0.9</f>
        <v>36288</v>
      </c>
      <c r="FA30" s="43">
        <f>'BAR BB| Open rates'!FA30*0.9*0.9</f>
        <v>36288</v>
      </c>
      <c r="FB30" s="43">
        <f>'BAR BB| Open rates'!FB30*0.9*0.9</f>
        <v>35478</v>
      </c>
      <c r="FC30" s="43">
        <f>'BAR BB| Open rates'!FC30*0.9*0.9</f>
        <v>35478</v>
      </c>
      <c r="FD30" s="43">
        <f>'BAR BB| Open rates'!FD30*0.9*0.9</f>
        <v>35478</v>
      </c>
      <c r="FE30" s="43">
        <f>'BAR BB| Open rates'!FE30*0.9*0.9</f>
        <v>35478</v>
      </c>
      <c r="FF30" s="43">
        <f>'BAR BB| Open rates'!FF30*0.9*0.9</f>
        <v>35478</v>
      </c>
      <c r="FG30" s="43">
        <f>'BAR BB| Open rates'!FG30*0.9*0.9</f>
        <v>36288</v>
      </c>
      <c r="FH30" s="43">
        <f>'BAR BB| Open rates'!FH30*0.9*0.9</f>
        <v>36288</v>
      </c>
      <c r="FI30" s="43">
        <f>'BAR BB| Open rates'!FI30*0.9*0.9</f>
        <v>35478</v>
      </c>
      <c r="FJ30" s="43">
        <f>'BAR BB| Open rates'!FJ30*0.9*0.9</f>
        <v>35478</v>
      </c>
      <c r="FK30" s="43">
        <f>'BAR BB| Open rates'!FK30*0.9*0.9</f>
        <v>35478</v>
      </c>
      <c r="FL30" s="43">
        <f>'BAR BB| Open rates'!FL30*0.9*0.9</f>
        <v>35478</v>
      </c>
      <c r="FM30" s="43">
        <f>'BAR BB| Open rates'!FM30*0.9*0.9</f>
        <v>35478</v>
      </c>
      <c r="FN30" s="43">
        <f>'BAR BB| Open rates'!FN30*0.9*0.9</f>
        <v>36288</v>
      </c>
      <c r="FO30" s="43">
        <f>'BAR BB| Open rates'!FO30*0.9*0.9</f>
        <v>36288</v>
      </c>
      <c r="FP30" s="43">
        <f>'BAR BB| Open rates'!FP30*0.9*0.9</f>
        <v>35478</v>
      </c>
      <c r="FQ30" s="43">
        <f>'BAR BB| Open rates'!FQ30*0.9*0.9</f>
        <v>35478</v>
      </c>
      <c r="FR30" s="43">
        <f>'BAR BB| Open rates'!FR30*0.9*0.9</f>
        <v>35478</v>
      </c>
      <c r="FS30" s="43">
        <f>'BAR BB| Open rates'!FS30*0.9*0.9</f>
        <v>35478</v>
      </c>
      <c r="FT30" s="43">
        <f>'BAR BB| Open rates'!FT30*0.9*0.9</f>
        <v>35478</v>
      </c>
      <c r="FU30" s="43">
        <f>'BAR BB| Open rates'!FU30*0.9*0.9</f>
        <v>36288</v>
      </c>
      <c r="FV30" s="43">
        <f>'BAR BB| Open rates'!FV30*0.9*0.9</f>
        <v>36288</v>
      </c>
      <c r="FW30" s="43">
        <f>'BAR BB| Open rates'!FW30*0.9*0.9</f>
        <v>39285</v>
      </c>
      <c r="FX30" s="43">
        <f>'BAR BB| Open rates'!FX30*0.9*0.9</f>
        <v>39285</v>
      </c>
      <c r="FY30" s="43">
        <f>'BAR BB| Open rates'!FY30*0.9*0.9</f>
        <v>39285</v>
      </c>
      <c r="FZ30" s="43">
        <f>'BAR BB| Open rates'!FZ30*0.9*0.9</f>
        <v>39285</v>
      </c>
      <c r="GA30" s="43">
        <f>'BAR BB| Open rates'!GA30*0.9*0.9</f>
        <v>39285</v>
      </c>
      <c r="GB30" s="43">
        <f>'BAR BB| Open rates'!GB30*0.9*0.9</f>
        <v>41067</v>
      </c>
      <c r="GC30" s="43">
        <f>'BAR BB| Open rates'!GC30*0.9*0.9</f>
        <v>41067</v>
      </c>
      <c r="GD30" s="43">
        <f>'BAR BB| Open rates'!GD30*0.9*0.9</f>
        <v>41067</v>
      </c>
      <c r="GE30" s="43">
        <f>'BAR BB| Open rates'!GE30*0.9*0.9</f>
        <v>41067</v>
      </c>
    </row>
    <row r="31" spans="1:187" s="36" customFormat="1" ht="12" customHeight="1" x14ac:dyDescent="0.2">
      <c r="A31" s="237">
        <v>4</v>
      </c>
      <c r="B31" s="43">
        <f>'BAR BB| Open rates'!B31*0.9*0.9</f>
        <v>51354</v>
      </c>
      <c r="C31" s="43">
        <f>'BAR BB| Open rates'!C31*0.9*0.9</f>
        <v>51354</v>
      </c>
      <c r="D31" s="43">
        <f>'BAR BB| Open rates'!D31*0.9*0.9</f>
        <v>49167</v>
      </c>
      <c r="E31" s="43">
        <f>'BAR BB| Open rates'!E31*0.9*0.9</f>
        <v>49167</v>
      </c>
      <c r="F31" s="43">
        <f>'BAR BB| Open rates'!F31*0.9*0.9</f>
        <v>47385</v>
      </c>
      <c r="G31" s="43">
        <f>'BAR BB| Open rates'!G31*0.9*0.9</f>
        <v>49167</v>
      </c>
      <c r="H31" s="43">
        <f>'BAR BB| Open rates'!H31*0.9*0.9</f>
        <v>49167</v>
      </c>
      <c r="I31" s="43">
        <f>'BAR BB| Open rates'!I31*0.9*0.9</f>
        <v>50787</v>
      </c>
      <c r="J31" s="43">
        <f>'BAR BB| Open rates'!J31*0.9*0.9</f>
        <v>50787</v>
      </c>
      <c r="K31" s="43">
        <f>'BAR BB| Open rates'!K31*0.9*0.9</f>
        <v>49167</v>
      </c>
      <c r="L31" s="43">
        <f>'BAR BB| Open rates'!L31*0.9*0.9</f>
        <v>49167</v>
      </c>
      <c r="M31" s="43">
        <f>'BAR BB| Open rates'!M31*0.9*0.9</f>
        <v>49167</v>
      </c>
      <c r="N31" s="43">
        <f>'BAR BB| Open rates'!N31*0.9*0.9</f>
        <v>49167</v>
      </c>
      <c r="O31" s="43">
        <f>'BAR BB| Open rates'!O31*0.9*0.9</f>
        <v>49167</v>
      </c>
      <c r="P31" s="43">
        <f>'BAR BB| Open rates'!P31*0.9*0.9</f>
        <v>50787</v>
      </c>
      <c r="Q31" s="43">
        <f>'BAR BB| Open rates'!Q31*0.9*0.9</f>
        <v>50787</v>
      </c>
      <c r="R31" s="43">
        <f>'BAR BB| Open rates'!R31*0.9*0.9</f>
        <v>50787</v>
      </c>
      <c r="S31" s="43">
        <f>'BAR BB| Open rates'!S31*0.9*0.9</f>
        <v>50787</v>
      </c>
      <c r="T31" s="43">
        <f>'BAR BB| Open rates'!T31*0.9*0.9</f>
        <v>50787</v>
      </c>
      <c r="U31" s="43">
        <f>'BAR BB| Open rates'!U31*0.9*0.9</f>
        <v>50787</v>
      </c>
      <c r="V31" s="43">
        <f>'BAR BB| Open rates'!V31*0.9*0.9</f>
        <v>50787</v>
      </c>
      <c r="W31" s="43">
        <f>'BAR BB| Open rates'!W31*0.9*0.9</f>
        <v>52407</v>
      </c>
      <c r="X31" s="43">
        <f>'BAR BB| Open rates'!X31*0.9*0.9</f>
        <v>52407</v>
      </c>
      <c r="Y31" s="43">
        <f>'BAR BB| Open rates'!Y31*0.9*0.9</f>
        <v>50787</v>
      </c>
      <c r="Z31" s="43">
        <f>'BAR BB| Open rates'!Z31*0.9*0.9</f>
        <v>50787</v>
      </c>
      <c r="AA31" s="43">
        <f>'BAR BB| Open rates'!AA31*0.9*0.9</f>
        <v>50787</v>
      </c>
      <c r="AB31" s="43">
        <f>'BAR BB| Open rates'!AB31*0.9*0.9</f>
        <v>50787</v>
      </c>
      <c r="AC31" s="43">
        <f>'BAR BB| Open rates'!AC31*0.9*0.9</f>
        <v>50787</v>
      </c>
      <c r="AD31" s="43">
        <f>'BAR BB| Open rates'!AD31*0.9*0.9</f>
        <v>52407</v>
      </c>
      <c r="AE31" s="43">
        <f>'BAR BB| Open rates'!AE31*0.9*0.9</f>
        <v>52407</v>
      </c>
      <c r="AF31" s="43">
        <f>'BAR BB| Open rates'!AF31*0.9*0.9</f>
        <v>50787</v>
      </c>
      <c r="AG31" s="43">
        <f>'BAR BB| Open rates'!AG31*0.9*0.9</f>
        <v>50787</v>
      </c>
      <c r="AH31" s="43">
        <f>'BAR BB| Open rates'!AH31*0.9*0.9</f>
        <v>50787</v>
      </c>
      <c r="AI31" s="43">
        <f>'BAR BB| Open rates'!AI31*0.9*0.9</f>
        <v>50787</v>
      </c>
      <c r="AJ31" s="43">
        <f>'BAR BB| Open rates'!AJ31*0.9*0.9</f>
        <v>50787</v>
      </c>
      <c r="AK31" s="43">
        <f>'BAR BB| Open rates'!AK31*0.9*0.9</f>
        <v>52407</v>
      </c>
      <c r="AL31" s="43">
        <f>'BAR BB| Open rates'!AL31*0.9*0.9</f>
        <v>52407</v>
      </c>
      <c r="AM31" s="43">
        <f>'BAR BB| Open rates'!AM31*0.9*0.9</f>
        <v>50787</v>
      </c>
      <c r="AN31" s="43">
        <f>'BAR BB| Open rates'!AN31*0.9*0.9</f>
        <v>50787</v>
      </c>
      <c r="AO31" s="43">
        <f>'BAR BB| Open rates'!AO31*0.9*0.9</f>
        <v>50787</v>
      </c>
      <c r="AP31" s="43">
        <f>'BAR BB| Open rates'!AP31*0.9*0.9</f>
        <v>50787</v>
      </c>
      <c r="AQ31" s="43">
        <f>'BAR BB| Open rates'!AQ31*0.9*0.9</f>
        <v>50787</v>
      </c>
      <c r="AR31" s="43">
        <f>'BAR BB| Open rates'!AR31*0.9*0.9</f>
        <v>52407</v>
      </c>
      <c r="AS31" s="43">
        <f>'BAR BB| Open rates'!AS31*0.9*0.9</f>
        <v>52407</v>
      </c>
      <c r="AT31" s="43">
        <f>'BAR BB| Open rates'!AT31*0.9*0.9</f>
        <v>50787</v>
      </c>
      <c r="AU31" s="43">
        <f>'BAR BB| Open rates'!AU31*0.9*0.9</f>
        <v>50787</v>
      </c>
      <c r="AV31" s="43">
        <f>'BAR BB| Open rates'!AV31*0.9*0.9</f>
        <v>50787</v>
      </c>
      <c r="AW31" s="43">
        <f>'BAR BB| Open rates'!AW31*0.9*0.9</f>
        <v>50787</v>
      </c>
      <c r="AX31" s="43">
        <f>'BAR BB| Open rates'!AX31*0.9*0.9</f>
        <v>50787</v>
      </c>
      <c r="AY31" s="43">
        <f>'BAR BB| Open rates'!AY31*0.9*0.9</f>
        <v>52407</v>
      </c>
      <c r="AZ31" s="43">
        <f>'BAR BB| Open rates'!AZ31*0.9*0.9</f>
        <v>52407</v>
      </c>
      <c r="BA31" s="43">
        <f>'BAR BB| Open rates'!BA31*0.9*0.9</f>
        <v>50787</v>
      </c>
      <c r="BB31" s="43">
        <f>'BAR BB| Open rates'!BB31*0.9*0.9</f>
        <v>50787</v>
      </c>
      <c r="BC31" s="43">
        <f>'BAR BB| Open rates'!BC31*0.9*0.9</f>
        <v>50787</v>
      </c>
      <c r="BD31" s="43">
        <f>'BAR BB| Open rates'!BD31*0.9*0.9</f>
        <v>50787</v>
      </c>
      <c r="BE31" s="43">
        <f>'BAR BB| Open rates'!BE31*0.9*0.9</f>
        <v>50787</v>
      </c>
      <c r="BF31" s="43">
        <f>'BAR BB| Open rates'!BF31*0.9*0.9</f>
        <v>52407</v>
      </c>
      <c r="BG31" s="43">
        <f>'BAR BB| Open rates'!BG31*0.9*0.9</f>
        <v>52407</v>
      </c>
      <c r="BH31" s="43">
        <f>'BAR BB| Open rates'!BH31*0.9*0.9</f>
        <v>48195</v>
      </c>
      <c r="BI31" s="43">
        <f>'BAR BB| Open rates'!BI31*0.9*0.9</f>
        <v>48195</v>
      </c>
      <c r="BJ31" s="43">
        <f>'BAR BB| Open rates'!BJ31*0.9*0.9</f>
        <v>48195</v>
      </c>
      <c r="BK31" s="43">
        <f>'BAR BB| Open rates'!BK31*0.9*0.9</f>
        <v>48195</v>
      </c>
      <c r="BL31" s="43">
        <f>'BAR BB| Open rates'!BL31*0.9*0.9</f>
        <v>48195</v>
      </c>
      <c r="BM31" s="43">
        <f>'BAR BB| Open rates'!BM31*0.9*0.9</f>
        <v>49167</v>
      </c>
      <c r="BN31" s="43">
        <f>'BAR BB| Open rates'!BN31*0.9*0.9</f>
        <v>49167</v>
      </c>
      <c r="BO31" s="43">
        <f>'BAR BB| Open rates'!BO31*0.9*0.9</f>
        <v>47385</v>
      </c>
      <c r="BP31" s="43">
        <f>'BAR BB| Open rates'!BP31*0.9*0.9</f>
        <v>47385</v>
      </c>
      <c r="BQ31" s="43">
        <f>'BAR BB| Open rates'!BQ31*0.9*0.9</f>
        <v>45927</v>
      </c>
      <c r="BR31" s="43">
        <f>'BAR BB| Open rates'!BR31*0.9*0.9</f>
        <v>45927</v>
      </c>
      <c r="BS31" s="43">
        <f>'BAR BB| Open rates'!BS31*0.9*0.9</f>
        <v>45927</v>
      </c>
      <c r="BT31" s="43">
        <f>'BAR BB| Open rates'!BT31*0.9*0.9</f>
        <v>45927</v>
      </c>
      <c r="BU31" s="43">
        <f>'BAR BB| Open rates'!BU31*0.9*0.9</f>
        <v>45927</v>
      </c>
      <c r="BV31" s="43">
        <f>'BAR BB| Open rates'!BV31*0.9*0.9</f>
        <v>44145</v>
      </c>
      <c r="BW31" s="43">
        <f>'BAR BB| Open rates'!BW31*0.9*0.9</f>
        <v>44145</v>
      </c>
      <c r="BX31" s="43">
        <f>'BAR BB| Open rates'!BX31*0.9*0.9</f>
        <v>44145</v>
      </c>
      <c r="BY31" s="43">
        <f>'BAR BB| Open rates'!BY31*0.9*0.9</f>
        <v>44145</v>
      </c>
      <c r="BZ31" s="43">
        <f>'BAR BB| Open rates'!BZ31*0.9*0.9</f>
        <v>44145</v>
      </c>
      <c r="CA31" s="43">
        <f>'BAR BB| Open rates'!CA31*0.9*0.9</f>
        <v>45927</v>
      </c>
      <c r="CB31" s="43">
        <f>'BAR BB| Open rates'!CB31*0.9*0.9</f>
        <v>45927</v>
      </c>
      <c r="CC31" s="43">
        <f>'BAR BB| Open rates'!CC31*0.9*0.9</f>
        <v>44145</v>
      </c>
      <c r="CD31" s="43">
        <f>'BAR BB| Open rates'!CD31*0.9*0.9</f>
        <v>44145</v>
      </c>
      <c r="CE31" s="43">
        <f>'BAR BB| Open rates'!CE31*0.9*0.9</f>
        <v>44145</v>
      </c>
      <c r="CF31" s="43">
        <f>'BAR BB| Open rates'!CF31*0.9*0.9</f>
        <v>44145</v>
      </c>
      <c r="CG31" s="43">
        <f>'BAR BB| Open rates'!CG31*0.9*0.9</f>
        <v>44145</v>
      </c>
      <c r="CH31" s="43">
        <f>'BAR BB| Open rates'!CH31*0.9*0.9</f>
        <v>45927</v>
      </c>
      <c r="CI31" s="43">
        <f>'BAR BB| Open rates'!CI31*0.9*0.9</f>
        <v>45927</v>
      </c>
      <c r="CJ31" s="43">
        <f>'BAR BB| Open rates'!CJ31*0.9*0.9</f>
        <v>44145</v>
      </c>
      <c r="CK31" s="43">
        <f>'BAR BB| Open rates'!CK31*0.9*0.9</f>
        <v>44145</v>
      </c>
      <c r="CL31" s="43">
        <f>'BAR BB| Open rates'!CL31*0.9*0.9</f>
        <v>44145</v>
      </c>
      <c r="CM31" s="43">
        <f>'BAR BB| Open rates'!CM31*0.9*0.9</f>
        <v>44145</v>
      </c>
      <c r="CN31" s="43">
        <f>'BAR BB| Open rates'!CN31*0.9*0.9</f>
        <v>44145</v>
      </c>
      <c r="CO31" s="43">
        <f>'BAR BB| Open rates'!CO31*0.9*0.9</f>
        <v>45927</v>
      </c>
      <c r="CP31" s="43">
        <f>'BAR BB| Open rates'!CP31*0.9*0.9</f>
        <v>45927</v>
      </c>
      <c r="CQ31" s="43">
        <f>'BAR BB| Open rates'!CQ31*0.9*0.9</f>
        <v>44145</v>
      </c>
      <c r="CR31" s="43">
        <f>'BAR BB| Open rates'!CR31*0.9*0.9</f>
        <v>44145</v>
      </c>
      <c r="CS31" s="43">
        <f>'BAR BB| Open rates'!CS31*0.9*0.9</f>
        <v>44145</v>
      </c>
      <c r="CT31" s="43">
        <f>'BAR BB| Open rates'!CT31*0.9*0.9</f>
        <v>44145</v>
      </c>
      <c r="CU31" s="43">
        <f>'BAR BB| Open rates'!CU31*0.9*0.9</f>
        <v>41148</v>
      </c>
      <c r="CV31" s="43">
        <f>'BAR BB| Open rates'!CV31*0.9*0.9</f>
        <v>41148</v>
      </c>
      <c r="CW31" s="43">
        <f>'BAR BB| Open rates'!CW31*0.9*0.9</f>
        <v>41148</v>
      </c>
      <c r="CX31" s="43">
        <f>'BAR BB| Open rates'!CX31*0.9*0.9</f>
        <v>39528</v>
      </c>
      <c r="CY31" s="43">
        <f>'BAR BB| Open rates'!CY31*0.9*0.9</f>
        <v>39528</v>
      </c>
      <c r="CZ31" s="43">
        <f>'BAR BB| Open rates'!CZ31*0.9*0.9</f>
        <v>39528</v>
      </c>
      <c r="DA31" s="43">
        <f>'BAR BB| Open rates'!DA31*0.9*0.9</f>
        <v>39528</v>
      </c>
      <c r="DB31" s="43">
        <f>'BAR BB| Open rates'!DB31*0.9*0.9</f>
        <v>39528</v>
      </c>
      <c r="DC31" s="43">
        <f>'BAR BB| Open rates'!DC31*0.9*0.9</f>
        <v>41148</v>
      </c>
      <c r="DD31" s="43">
        <f>'BAR BB| Open rates'!DD31*0.9*0.9</f>
        <v>41148</v>
      </c>
      <c r="DE31" s="43">
        <f>'BAR BB| Open rates'!DE31*0.9*0.9</f>
        <v>39528</v>
      </c>
      <c r="DF31" s="43">
        <f>'BAR BB| Open rates'!DF31*0.9*0.9</f>
        <v>39528</v>
      </c>
      <c r="DG31" s="43">
        <f>'BAR BB| Open rates'!DG31*0.9*0.9</f>
        <v>39528</v>
      </c>
      <c r="DH31" s="43">
        <f>'BAR BB| Open rates'!DH31*0.9*0.9</f>
        <v>39528</v>
      </c>
      <c r="DI31" s="43">
        <f>'BAR BB| Open rates'!DI31*0.9*0.9</f>
        <v>39528</v>
      </c>
      <c r="DJ31" s="43">
        <f>'BAR BB| Open rates'!DJ31*0.9*0.9</f>
        <v>41148</v>
      </c>
      <c r="DK31" s="43">
        <f>'BAR BB| Open rates'!DK31*0.9*0.9</f>
        <v>41148</v>
      </c>
      <c r="DL31" s="43">
        <f>'BAR BB| Open rates'!DL31*0.9*0.9</f>
        <v>39528</v>
      </c>
      <c r="DM31" s="43">
        <f>'BAR BB| Open rates'!DM31*0.9*0.9</f>
        <v>39528</v>
      </c>
      <c r="DN31" s="43">
        <f>'BAR BB| Open rates'!DN31*0.9*0.9</f>
        <v>39528</v>
      </c>
      <c r="DO31" s="43">
        <f>'BAR BB| Open rates'!DO31*0.9*0.9</f>
        <v>39528</v>
      </c>
      <c r="DP31" s="43">
        <f>'BAR BB| Open rates'!DP31*0.9*0.9</f>
        <v>39528</v>
      </c>
      <c r="DQ31" s="43">
        <f>'BAR BB| Open rates'!DQ31*0.9*0.9</f>
        <v>41148</v>
      </c>
      <c r="DR31" s="43">
        <f>'BAR BB| Open rates'!DR31*0.9*0.9</f>
        <v>41148</v>
      </c>
      <c r="DS31" s="43">
        <f>'BAR BB| Open rates'!DS31*0.9*0.9</f>
        <v>39528</v>
      </c>
      <c r="DT31" s="43">
        <f>'BAR BB| Open rates'!DT31*0.9*0.9</f>
        <v>39528</v>
      </c>
      <c r="DU31" s="43">
        <f>'BAR BB| Open rates'!DU31*0.9*0.9</f>
        <v>39528</v>
      </c>
      <c r="DV31" s="43">
        <f>'BAR BB| Open rates'!DV31*0.9*0.9</f>
        <v>39528</v>
      </c>
      <c r="DW31" s="43">
        <f>'BAR BB| Open rates'!DW31*0.9*0.9</f>
        <v>39528</v>
      </c>
      <c r="DX31" s="43">
        <f>'BAR BB| Open rates'!DX31*0.9*0.9</f>
        <v>41148</v>
      </c>
      <c r="DY31" s="43">
        <f>'BAR BB| Open rates'!DY31*0.9*0.9</f>
        <v>41148</v>
      </c>
      <c r="DZ31" s="43">
        <f>'BAR BB| Open rates'!DZ31*0.9*0.9</f>
        <v>42525</v>
      </c>
      <c r="EA31" s="43">
        <f>'BAR BB| Open rates'!EA31*0.9*0.9</f>
        <v>42525</v>
      </c>
      <c r="EB31" s="43">
        <f>'BAR BB| Open rates'!EB31*0.9*0.9</f>
        <v>42525</v>
      </c>
      <c r="EC31" s="43">
        <f>'BAR BB| Open rates'!EC31*0.9*0.9</f>
        <v>44307</v>
      </c>
      <c r="ED31" s="43">
        <f>'BAR BB| Open rates'!ED31*0.9*0.9</f>
        <v>44307</v>
      </c>
      <c r="EE31" s="43">
        <f>'BAR BB| Open rates'!EE31*0.9*0.9</f>
        <v>44307</v>
      </c>
      <c r="EF31" s="43">
        <f>'BAR BB| Open rates'!EF31*0.9*0.9</f>
        <v>44307</v>
      </c>
      <c r="EG31" s="43">
        <f>'BAR BB| Open rates'!EG31*0.9*0.9</f>
        <v>38718</v>
      </c>
      <c r="EH31" s="43">
        <f>'BAR BB| Open rates'!EH31*0.9*0.9</f>
        <v>37908</v>
      </c>
      <c r="EI31" s="43">
        <f>'BAR BB| Open rates'!EI31*0.9*0.9</f>
        <v>37908</v>
      </c>
      <c r="EJ31" s="43">
        <f>'BAR BB| Open rates'!EJ31*0.9*0.9</f>
        <v>37908</v>
      </c>
      <c r="EK31" s="43">
        <f>'BAR BB| Open rates'!EK31*0.9*0.9</f>
        <v>37908</v>
      </c>
      <c r="EL31" s="43">
        <f>'BAR BB| Open rates'!EL31*0.9*0.9</f>
        <v>38718</v>
      </c>
      <c r="EM31" s="43">
        <f>'BAR BB| Open rates'!EM31*0.9*0.9</f>
        <v>38718</v>
      </c>
      <c r="EN31" s="43">
        <f>'BAR BB| Open rates'!EN31*0.9*0.9</f>
        <v>37908</v>
      </c>
      <c r="EO31" s="43">
        <f>'BAR BB| Open rates'!EO31*0.9*0.9</f>
        <v>37908</v>
      </c>
      <c r="EP31" s="43">
        <f>'BAR BB| Open rates'!EP31*0.9*0.9</f>
        <v>37908</v>
      </c>
      <c r="EQ31" s="43">
        <f>'BAR BB| Open rates'!EQ31*0.9*0.9</f>
        <v>37908</v>
      </c>
      <c r="ER31" s="43">
        <f>'BAR BB| Open rates'!ER31*0.9*0.9</f>
        <v>37908</v>
      </c>
      <c r="ES31" s="43">
        <f>'BAR BB| Open rates'!ES31*0.9*0.9</f>
        <v>38718</v>
      </c>
      <c r="ET31" s="43">
        <f>'BAR BB| Open rates'!ET31*0.9*0.9</f>
        <v>38718</v>
      </c>
      <c r="EU31" s="43">
        <f>'BAR BB| Open rates'!EU31*0.9*0.9</f>
        <v>37908</v>
      </c>
      <c r="EV31" s="43">
        <f>'BAR BB| Open rates'!EV31*0.9*0.9</f>
        <v>37908</v>
      </c>
      <c r="EW31" s="43">
        <f>'BAR BB| Open rates'!EW31*0.9*0.9</f>
        <v>37908</v>
      </c>
      <c r="EX31" s="43">
        <f>'BAR BB| Open rates'!EX31*0.9*0.9</f>
        <v>37908</v>
      </c>
      <c r="EY31" s="43">
        <f>'BAR BB| Open rates'!EY31*0.9*0.9</f>
        <v>37908</v>
      </c>
      <c r="EZ31" s="43">
        <f>'BAR BB| Open rates'!EZ31*0.9*0.9</f>
        <v>38718</v>
      </c>
      <c r="FA31" s="43">
        <f>'BAR BB| Open rates'!FA31*0.9*0.9</f>
        <v>38718</v>
      </c>
      <c r="FB31" s="43">
        <f>'BAR BB| Open rates'!FB31*0.9*0.9</f>
        <v>37908</v>
      </c>
      <c r="FC31" s="43">
        <f>'BAR BB| Open rates'!FC31*0.9*0.9</f>
        <v>37908</v>
      </c>
      <c r="FD31" s="43">
        <f>'BAR BB| Open rates'!FD31*0.9*0.9</f>
        <v>37908</v>
      </c>
      <c r="FE31" s="43">
        <f>'BAR BB| Open rates'!FE31*0.9*0.9</f>
        <v>37908</v>
      </c>
      <c r="FF31" s="43">
        <f>'BAR BB| Open rates'!FF31*0.9*0.9</f>
        <v>37908</v>
      </c>
      <c r="FG31" s="43">
        <f>'BAR BB| Open rates'!FG31*0.9*0.9</f>
        <v>38718</v>
      </c>
      <c r="FH31" s="43">
        <f>'BAR BB| Open rates'!FH31*0.9*0.9</f>
        <v>38718</v>
      </c>
      <c r="FI31" s="43">
        <f>'BAR BB| Open rates'!FI31*0.9*0.9</f>
        <v>37908</v>
      </c>
      <c r="FJ31" s="43">
        <f>'BAR BB| Open rates'!FJ31*0.9*0.9</f>
        <v>37908</v>
      </c>
      <c r="FK31" s="43">
        <f>'BAR BB| Open rates'!FK31*0.9*0.9</f>
        <v>37908</v>
      </c>
      <c r="FL31" s="43">
        <f>'BAR BB| Open rates'!FL31*0.9*0.9</f>
        <v>37908</v>
      </c>
      <c r="FM31" s="43">
        <f>'BAR BB| Open rates'!FM31*0.9*0.9</f>
        <v>37908</v>
      </c>
      <c r="FN31" s="43">
        <f>'BAR BB| Open rates'!FN31*0.9*0.9</f>
        <v>38718</v>
      </c>
      <c r="FO31" s="43">
        <f>'BAR BB| Open rates'!FO31*0.9*0.9</f>
        <v>38718</v>
      </c>
      <c r="FP31" s="43">
        <f>'BAR BB| Open rates'!FP31*0.9*0.9</f>
        <v>37908</v>
      </c>
      <c r="FQ31" s="43">
        <f>'BAR BB| Open rates'!FQ31*0.9*0.9</f>
        <v>37908</v>
      </c>
      <c r="FR31" s="43">
        <f>'BAR BB| Open rates'!FR31*0.9*0.9</f>
        <v>37908</v>
      </c>
      <c r="FS31" s="43">
        <f>'BAR BB| Open rates'!FS31*0.9*0.9</f>
        <v>37908</v>
      </c>
      <c r="FT31" s="43">
        <f>'BAR BB| Open rates'!FT31*0.9*0.9</f>
        <v>37908</v>
      </c>
      <c r="FU31" s="43">
        <f>'BAR BB| Open rates'!FU31*0.9*0.9</f>
        <v>38718</v>
      </c>
      <c r="FV31" s="43">
        <f>'BAR BB| Open rates'!FV31*0.9*0.9</f>
        <v>38718</v>
      </c>
      <c r="FW31" s="43">
        <f>'BAR BB| Open rates'!FW31*0.9*0.9</f>
        <v>41715</v>
      </c>
      <c r="FX31" s="43">
        <f>'BAR BB| Open rates'!FX31*0.9*0.9</f>
        <v>41715</v>
      </c>
      <c r="FY31" s="43">
        <f>'BAR BB| Open rates'!FY31*0.9*0.9</f>
        <v>41715</v>
      </c>
      <c r="FZ31" s="43">
        <f>'BAR BB| Open rates'!FZ31*0.9*0.9</f>
        <v>41715</v>
      </c>
      <c r="GA31" s="43">
        <f>'BAR BB| Open rates'!GA31*0.9*0.9</f>
        <v>41715</v>
      </c>
      <c r="GB31" s="43">
        <f>'BAR BB| Open rates'!GB31*0.9*0.9</f>
        <v>43497</v>
      </c>
      <c r="GC31" s="43">
        <f>'BAR BB| Open rates'!GC31*0.9*0.9</f>
        <v>43497</v>
      </c>
      <c r="GD31" s="43">
        <f>'BAR BB| Open rates'!GD31*0.9*0.9</f>
        <v>43497</v>
      </c>
      <c r="GE31" s="43">
        <f>'BAR BB| Open rates'!GE31*0.9*0.9</f>
        <v>43497</v>
      </c>
    </row>
    <row r="32" spans="1:187" s="36" customFormat="1" ht="28.5" customHeight="1" x14ac:dyDescent="0.2">
      <c r="A32" s="236" t="s">
        <v>182</v>
      </c>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row>
    <row r="33" spans="1:187" s="36" customFormat="1" ht="12" customHeight="1" x14ac:dyDescent="0.2">
      <c r="A33" s="237">
        <v>1</v>
      </c>
      <c r="B33" s="43">
        <f>'BAR BB| Open rates'!B33*0.9*0.9</f>
        <v>61965</v>
      </c>
      <c r="C33" s="43">
        <f>'BAR BB| Open rates'!C33*0.9*0.9</f>
        <v>61965</v>
      </c>
      <c r="D33" s="43">
        <f>'BAR BB| Open rates'!D33*0.9*0.9</f>
        <v>59778</v>
      </c>
      <c r="E33" s="43">
        <f>'BAR BB| Open rates'!E33*0.9*0.9</f>
        <v>59778</v>
      </c>
      <c r="F33" s="43">
        <f>'BAR BB| Open rates'!F33*0.9*0.9</f>
        <v>57996</v>
      </c>
      <c r="G33" s="43">
        <f>'BAR BB| Open rates'!G33*0.9*0.9</f>
        <v>59778</v>
      </c>
      <c r="H33" s="43">
        <f>'BAR BB| Open rates'!H33*0.9*0.9</f>
        <v>59778</v>
      </c>
      <c r="I33" s="43">
        <f>'BAR BB| Open rates'!I33*0.9*0.9</f>
        <v>61398</v>
      </c>
      <c r="J33" s="43">
        <f>'BAR BB| Open rates'!J33*0.9*0.9</f>
        <v>61398</v>
      </c>
      <c r="K33" s="43">
        <f>'BAR BB| Open rates'!K33*0.9*0.9</f>
        <v>59778</v>
      </c>
      <c r="L33" s="43">
        <f>'BAR BB| Open rates'!L33*0.9*0.9</f>
        <v>59778</v>
      </c>
      <c r="M33" s="43">
        <f>'BAR BB| Open rates'!M33*0.9*0.9</f>
        <v>59778</v>
      </c>
      <c r="N33" s="43">
        <f>'BAR BB| Open rates'!N33*0.9*0.9</f>
        <v>59778</v>
      </c>
      <c r="O33" s="43">
        <f>'BAR BB| Open rates'!O33*0.9*0.9</f>
        <v>59778</v>
      </c>
      <c r="P33" s="43">
        <f>'BAR BB| Open rates'!P33*0.9*0.9</f>
        <v>61398</v>
      </c>
      <c r="Q33" s="43">
        <f>'BAR BB| Open rates'!Q33*0.9*0.9</f>
        <v>61398</v>
      </c>
      <c r="R33" s="43">
        <f>'BAR BB| Open rates'!R33*0.9*0.9</f>
        <v>61398</v>
      </c>
      <c r="S33" s="43">
        <f>'BAR BB| Open rates'!S33*0.9*0.9</f>
        <v>61398</v>
      </c>
      <c r="T33" s="43">
        <f>'BAR BB| Open rates'!T33*0.9*0.9</f>
        <v>61398</v>
      </c>
      <c r="U33" s="43">
        <f>'BAR BB| Open rates'!U33*0.9*0.9</f>
        <v>61398</v>
      </c>
      <c r="V33" s="43">
        <f>'BAR BB| Open rates'!V33*0.9*0.9</f>
        <v>61398</v>
      </c>
      <c r="W33" s="43">
        <f>'BAR BB| Open rates'!W33*0.9*0.9</f>
        <v>63018</v>
      </c>
      <c r="X33" s="43">
        <f>'BAR BB| Open rates'!X33*0.9*0.9</f>
        <v>63018</v>
      </c>
      <c r="Y33" s="43">
        <f>'BAR BB| Open rates'!Y33*0.9*0.9</f>
        <v>61398</v>
      </c>
      <c r="Z33" s="43">
        <f>'BAR BB| Open rates'!Z33*0.9*0.9</f>
        <v>61398</v>
      </c>
      <c r="AA33" s="43">
        <f>'BAR BB| Open rates'!AA33*0.9*0.9</f>
        <v>61398</v>
      </c>
      <c r="AB33" s="43">
        <f>'BAR BB| Open rates'!AB33*0.9*0.9</f>
        <v>61398</v>
      </c>
      <c r="AC33" s="43">
        <f>'BAR BB| Open rates'!AC33*0.9*0.9</f>
        <v>61398</v>
      </c>
      <c r="AD33" s="43">
        <f>'BAR BB| Open rates'!AD33*0.9*0.9</f>
        <v>63018</v>
      </c>
      <c r="AE33" s="43">
        <f>'BAR BB| Open rates'!AE33*0.9*0.9</f>
        <v>63018</v>
      </c>
      <c r="AF33" s="43">
        <f>'BAR BB| Open rates'!AF33*0.9*0.9</f>
        <v>61398</v>
      </c>
      <c r="AG33" s="43">
        <f>'BAR BB| Open rates'!AG33*0.9*0.9</f>
        <v>61398</v>
      </c>
      <c r="AH33" s="43">
        <f>'BAR BB| Open rates'!AH33*0.9*0.9</f>
        <v>61398</v>
      </c>
      <c r="AI33" s="43">
        <f>'BAR BB| Open rates'!AI33*0.9*0.9</f>
        <v>61398</v>
      </c>
      <c r="AJ33" s="43">
        <f>'BAR BB| Open rates'!AJ33*0.9*0.9</f>
        <v>61398</v>
      </c>
      <c r="AK33" s="43">
        <f>'BAR BB| Open rates'!AK33*0.9*0.9</f>
        <v>63018</v>
      </c>
      <c r="AL33" s="43">
        <f>'BAR BB| Open rates'!AL33*0.9*0.9</f>
        <v>63018</v>
      </c>
      <c r="AM33" s="43">
        <f>'BAR BB| Open rates'!AM33*0.9*0.9</f>
        <v>61398</v>
      </c>
      <c r="AN33" s="43">
        <f>'BAR BB| Open rates'!AN33*0.9*0.9</f>
        <v>61398</v>
      </c>
      <c r="AO33" s="43">
        <f>'BAR BB| Open rates'!AO33*0.9*0.9</f>
        <v>61398</v>
      </c>
      <c r="AP33" s="43">
        <f>'BAR BB| Open rates'!AP33*0.9*0.9</f>
        <v>61398</v>
      </c>
      <c r="AQ33" s="43">
        <f>'BAR BB| Open rates'!AQ33*0.9*0.9</f>
        <v>61398</v>
      </c>
      <c r="AR33" s="43">
        <f>'BAR BB| Open rates'!AR33*0.9*0.9</f>
        <v>63018</v>
      </c>
      <c r="AS33" s="43">
        <f>'BAR BB| Open rates'!AS33*0.9*0.9</f>
        <v>63018</v>
      </c>
      <c r="AT33" s="43">
        <f>'BAR BB| Open rates'!AT33*0.9*0.9</f>
        <v>61398</v>
      </c>
      <c r="AU33" s="43">
        <f>'BAR BB| Open rates'!AU33*0.9*0.9</f>
        <v>61398</v>
      </c>
      <c r="AV33" s="43">
        <f>'BAR BB| Open rates'!AV33*0.9*0.9</f>
        <v>61398</v>
      </c>
      <c r="AW33" s="43">
        <f>'BAR BB| Open rates'!AW33*0.9*0.9</f>
        <v>61398</v>
      </c>
      <c r="AX33" s="43">
        <f>'BAR BB| Open rates'!AX33*0.9*0.9</f>
        <v>61398</v>
      </c>
      <c r="AY33" s="43">
        <f>'BAR BB| Open rates'!AY33*0.9*0.9</f>
        <v>63018</v>
      </c>
      <c r="AZ33" s="43">
        <f>'BAR BB| Open rates'!AZ33*0.9*0.9</f>
        <v>63018</v>
      </c>
      <c r="BA33" s="43">
        <f>'BAR BB| Open rates'!BA33*0.9*0.9</f>
        <v>61398</v>
      </c>
      <c r="BB33" s="43">
        <f>'BAR BB| Open rates'!BB33*0.9*0.9</f>
        <v>61398</v>
      </c>
      <c r="BC33" s="43">
        <f>'BAR BB| Open rates'!BC33*0.9*0.9</f>
        <v>61398</v>
      </c>
      <c r="BD33" s="43">
        <f>'BAR BB| Open rates'!BD33*0.9*0.9</f>
        <v>61398</v>
      </c>
      <c r="BE33" s="43">
        <f>'BAR BB| Open rates'!BE33*0.9*0.9</f>
        <v>61398</v>
      </c>
      <c r="BF33" s="43">
        <f>'BAR BB| Open rates'!BF33*0.9*0.9</f>
        <v>63018</v>
      </c>
      <c r="BG33" s="43">
        <f>'BAR BB| Open rates'!BG33*0.9*0.9</f>
        <v>63018</v>
      </c>
      <c r="BH33" s="43">
        <f>'BAR BB| Open rates'!BH33*0.9*0.9</f>
        <v>58806</v>
      </c>
      <c r="BI33" s="43">
        <f>'BAR BB| Open rates'!BI33*0.9*0.9</f>
        <v>58806</v>
      </c>
      <c r="BJ33" s="43">
        <f>'BAR BB| Open rates'!BJ33*0.9*0.9</f>
        <v>58806</v>
      </c>
      <c r="BK33" s="43">
        <f>'BAR BB| Open rates'!BK33*0.9*0.9</f>
        <v>58806</v>
      </c>
      <c r="BL33" s="43">
        <f>'BAR BB| Open rates'!BL33*0.9*0.9</f>
        <v>58806</v>
      </c>
      <c r="BM33" s="43">
        <f>'BAR BB| Open rates'!BM33*0.9*0.9</f>
        <v>59778</v>
      </c>
      <c r="BN33" s="43">
        <f>'BAR BB| Open rates'!BN33*0.9*0.9</f>
        <v>59778</v>
      </c>
      <c r="BO33" s="43">
        <f>'BAR BB| Open rates'!BO33*0.9*0.9</f>
        <v>57996</v>
      </c>
      <c r="BP33" s="43">
        <f>'BAR BB| Open rates'!BP33*0.9*0.9</f>
        <v>57996</v>
      </c>
      <c r="BQ33" s="43">
        <f>'BAR BB| Open rates'!BQ33*0.9*0.9</f>
        <v>44307</v>
      </c>
      <c r="BR33" s="43">
        <f>'BAR BB| Open rates'!BR33*0.9*0.9</f>
        <v>44307</v>
      </c>
      <c r="BS33" s="43">
        <f>'BAR BB| Open rates'!BS33*0.9*0.9</f>
        <v>44307</v>
      </c>
      <c r="BT33" s="43">
        <f>'BAR BB| Open rates'!BT33*0.9*0.9</f>
        <v>44307</v>
      </c>
      <c r="BU33" s="43">
        <f>'BAR BB| Open rates'!BU33*0.9*0.9</f>
        <v>44307</v>
      </c>
      <c r="BV33" s="43">
        <f>'BAR BB| Open rates'!BV33*0.9*0.9</f>
        <v>42525</v>
      </c>
      <c r="BW33" s="43">
        <f>'BAR BB| Open rates'!BW33*0.9*0.9</f>
        <v>42525</v>
      </c>
      <c r="BX33" s="43">
        <f>'BAR BB| Open rates'!BX33*0.9*0.9</f>
        <v>42525</v>
      </c>
      <c r="BY33" s="43">
        <f>'BAR BB| Open rates'!BY33*0.9*0.9</f>
        <v>42525</v>
      </c>
      <c r="BZ33" s="43">
        <f>'BAR BB| Open rates'!BZ33*0.9*0.9</f>
        <v>42525</v>
      </c>
      <c r="CA33" s="43">
        <f>'BAR BB| Open rates'!CA33*0.9*0.9</f>
        <v>44307</v>
      </c>
      <c r="CB33" s="43">
        <f>'BAR BB| Open rates'!CB33*0.9*0.9</f>
        <v>44307</v>
      </c>
      <c r="CC33" s="43">
        <f>'BAR BB| Open rates'!CC33*0.9*0.9</f>
        <v>42525</v>
      </c>
      <c r="CD33" s="43">
        <f>'BAR BB| Open rates'!CD33*0.9*0.9</f>
        <v>42525</v>
      </c>
      <c r="CE33" s="43">
        <f>'BAR BB| Open rates'!CE33*0.9*0.9</f>
        <v>42525</v>
      </c>
      <c r="CF33" s="43">
        <f>'BAR BB| Open rates'!CF33*0.9*0.9</f>
        <v>42525</v>
      </c>
      <c r="CG33" s="43">
        <f>'BAR BB| Open rates'!CG33*0.9*0.9</f>
        <v>42525</v>
      </c>
      <c r="CH33" s="43">
        <f>'BAR BB| Open rates'!CH33*0.9*0.9</f>
        <v>44307</v>
      </c>
      <c r="CI33" s="43">
        <f>'BAR BB| Open rates'!CI33*0.9*0.9</f>
        <v>44307</v>
      </c>
      <c r="CJ33" s="43">
        <f>'BAR BB| Open rates'!CJ33*0.9*0.9</f>
        <v>42525</v>
      </c>
      <c r="CK33" s="43">
        <f>'BAR BB| Open rates'!CK33*0.9*0.9</f>
        <v>42525</v>
      </c>
      <c r="CL33" s="43">
        <f>'BAR BB| Open rates'!CL33*0.9*0.9</f>
        <v>42525</v>
      </c>
      <c r="CM33" s="43">
        <f>'BAR BB| Open rates'!CM33*0.9*0.9</f>
        <v>42525</v>
      </c>
      <c r="CN33" s="43">
        <f>'BAR BB| Open rates'!CN33*0.9*0.9</f>
        <v>42525</v>
      </c>
      <c r="CO33" s="43">
        <f>'BAR BB| Open rates'!CO33*0.9*0.9</f>
        <v>44307</v>
      </c>
      <c r="CP33" s="43">
        <f>'BAR BB| Open rates'!CP33*0.9*0.9</f>
        <v>44307</v>
      </c>
      <c r="CQ33" s="43">
        <f>'BAR BB| Open rates'!CQ33*0.9*0.9</f>
        <v>42525</v>
      </c>
      <c r="CR33" s="43">
        <f>'BAR BB| Open rates'!CR33*0.9*0.9</f>
        <v>42525</v>
      </c>
      <c r="CS33" s="43">
        <f>'BAR BB| Open rates'!CS33*0.9*0.9</f>
        <v>42525</v>
      </c>
      <c r="CT33" s="43">
        <f>'BAR BB| Open rates'!CT33*0.9*0.9</f>
        <v>42525</v>
      </c>
      <c r="CU33" s="43">
        <f>'BAR BB| Open rates'!CU33*0.9*0.9</f>
        <v>41148</v>
      </c>
      <c r="CV33" s="43">
        <f>'BAR BB| Open rates'!CV33*0.9*0.9</f>
        <v>41148</v>
      </c>
      <c r="CW33" s="43">
        <f>'BAR BB| Open rates'!CW33*0.9*0.9</f>
        <v>41148</v>
      </c>
      <c r="CX33" s="43">
        <f>'BAR BB| Open rates'!CX33*0.9*0.9</f>
        <v>39528</v>
      </c>
      <c r="CY33" s="43">
        <f>'BAR BB| Open rates'!CY33*0.9*0.9</f>
        <v>39528</v>
      </c>
      <c r="CZ33" s="43">
        <f>'BAR BB| Open rates'!CZ33*0.9*0.9</f>
        <v>39528</v>
      </c>
      <c r="DA33" s="43">
        <f>'BAR BB| Open rates'!DA33*0.9*0.9</f>
        <v>39528</v>
      </c>
      <c r="DB33" s="43">
        <f>'BAR BB| Open rates'!DB33*0.9*0.9</f>
        <v>39528</v>
      </c>
      <c r="DC33" s="43">
        <f>'BAR BB| Open rates'!DC33*0.9*0.9</f>
        <v>41148</v>
      </c>
      <c r="DD33" s="43">
        <f>'BAR BB| Open rates'!DD33*0.9*0.9</f>
        <v>41148</v>
      </c>
      <c r="DE33" s="43">
        <f>'BAR BB| Open rates'!DE33*0.9*0.9</f>
        <v>39528</v>
      </c>
      <c r="DF33" s="43">
        <f>'BAR BB| Open rates'!DF33*0.9*0.9</f>
        <v>39528</v>
      </c>
      <c r="DG33" s="43">
        <f>'BAR BB| Open rates'!DG33*0.9*0.9</f>
        <v>39528</v>
      </c>
      <c r="DH33" s="43">
        <f>'BAR BB| Open rates'!DH33*0.9*0.9</f>
        <v>39528</v>
      </c>
      <c r="DI33" s="43">
        <f>'BAR BB| Open rates'!DI33*0.9*0.9</f>
        <v>39528</v>
      </c>
      <c r="DJ33" s="43">
        <f>'BAR BB| Open rates'!DJ33*0.9*0.9</f>
        <v>41148</v>
      </c>
      <c r="DK33" s="43">
        <f>'BAR BB| Open rates'!DK33*0.9*0.9</f>
        <v>41148</v>
      </c>
      <c r="DL33" s="43">
        <f>'BAR BB| Open rates'!DL33*0.9*0.9</f>
        <v>39528</v>
      </c>
      <c r="DM33" s="43">
        <f>'BAR BB| Open rates'!DM33*0.9*0.9</f>
        <v>39528</v>
      </c>
      <c r="DN33" s="43">
        <f>'BAR BB| Open rates'!DN33*0.9*0.9</f>
        <v>39528</v>
      </c>
      <c r="DO33" s="43">
        <f>'BAR BB| Open rates'!DO33*0.9*0.9</f>
        <v>39528</v>
      </c>
      <c r="DP33" s="43">
        <f>'BAR BB| Open rates'!DP33*0.9*0.9</f>
        <v>39528</v>
      </c>
      <c r="DQ33" s="43">
        <f>'BAR BB| Open rates'!DQ33*0.9*0.9</f>
        <v>41148</v>
      </c>
      <c r="DR33" s="43">
        <f>'BAR BB| Open rates'!DR33*0.9*0.9</f>
        <v>41148</v>
      </c>
      <c r="DS33" s="43">
        <f>'BAR BB| Open rates'!DS33*0.9*0.9</f>
        <v>39528</v>
      </c>
      <c r="DT33" s="43">
        <f>'BAR BB| Open rates'!DT33*0.9*0.9</f>
        <v>39528</v>
      </c>
      <c r="DU33" s="43">
        <f>'BAR BB| Open rates'!DU33*0.9*0.9</f>
        <v>39528</v>
      </c>
      <c r="DV33" s="43">
        <f>'BAR BB| Open rates'!DV33*0.9*0.9</f>
        <v>39528</v>
      </c>
      <c r="DW33" s="43">
        <f>'BAR BB| Open rates'!DW33*0.9*0.9</f>
        <v>39528</v>
      </c>
      <c r="DX33" s="43">
        <f>'BAR BB| Open rates'!DX33*0.9*0.9</f>
        <v>41148</v>
      </c>
      <c r="DY33" s="43">
        <f>'BAR BB| Open rates'!DY33*0.9*0.9</f>
        <v>41148</v>
      </c>
      <c r="DZ33" s="43">
        <f>'BAR BB| Open rates'!DZ33*0.9*0.9</f>
        <v>42525</v>
      </c>
      <c r="EA33" s="43">
        <f>'BAR BB| Open rates'!EA33*0.9*0.9</f>
        <v>42525</v>
      </c>
      <c r="EB33" s="43">
        <f>'BAR BB| Open rates'!EB33*0.9*0.9</f>
        <v>42525</v>
      </c>
      <c r="EC33" s="43">
        <f>'BAR BB| Open rates'!EC33*0.9*0.9</f>
        <v>44307</v>
      </c>
      <c r="ED33" s="43">
        <f>'BAR BB| Open rates'!ED33*0.9*0.9</f>
        <v>44307</v>
      </c>
      <c r="EE33" s="43">
        <f>'BAR BB| Open rates'!EE33*0.9*0.9</f>
        <v>44307</v>
      </c>
      <c r="EF33" s="43">
        <f>'BAR BB| Open rates'!EF33*0.9*0.9</f>
        <v>44307</v>
      </c>
      <c r="EG33" s="43">
        <f>'BAR BB| Open rates'!EG33*0.9*0.9</f>
        <v>38718</v>
      </c>
      <c r="EH33" s="43">
        <f>'BAR BB| Open rates'!EH33*0.9*0.9</f>
        <v>34668</v>
      </c>
      <c r="EI33" s="43">
        <f>'BAR BB| Open rates'!EI33*0.9*0.9</f>
        <v>34668</v>
      </c>
      <c r="EJ33" s="43">
        <f>'BAR BB| Open rates'!EJ33*0.9*0.9</f>
        <v>34668</v>
      </c>
      <c r="EK33" s="43">
        <f>'BAR BB| Open rates'!EK33*0.9*0.9</f>
        <v>34668</v>
      </c>
      <c r="EL33" s="43">
        <f>'BAR BB| Open rates'!EL33*0.9*0.9</f>
        <v>35478</v>
      </c>
      <c r="EM33" s="43">
        <f>'BAR BB| Open rates'!EM33*0.9*0.9</f>
        <v>35478</v>
      </c>
      <c r="EN33" s="43">
        <f>'BAR BB| Open rates'!EN33*0.9*0.9</f>
        <v>34668</v>
      </c>
      <c r="EO33" s="43">
        <f>'BAR BB| Open rates'!EO33*0.9*0.9</f>
        <v>34668</v>
      </c>
      <c r="EP33" s="43">
        <f>'BAR BB| Open rates'!EP33*0.9*0.9</f>
        <v>34668</v>
      </c>
      <c r="EQ33" s="43">
        <f>'BAR BB| Open rates'!EQ33*0.9*0.9</f>
        <v>34668</v>
      </c>
      <c r="ER33" s="43">
        <f>'BAR BB| Open rates'!ER33*0.9*0.9</f>
        <v>34668</v>
      </c>
      <c r="ES33" s="43">
        <f>'BAR BB| Open rates'!ES33*0.9*0.9</f>
        <v>35478</v>
      </c>
      <c r="ET33" s="43">
        <f>'BAR BB| Open rates'!ET33*0.9*0.9</f>
        <v>35478</v>
      </c>
      <c r="EU33" s="43">
        <f>'BAR BB| Open rates'!EU33*0.9*0.9</f>
        <v>34668</v>
      </c>
      <c r="EV33" s="43">
        <f>'BAR BB| Open rates'!EV33*0.9*0.9</f>
        <v>34668</v>
      </c>
      <c r="EW33" s="43">
        <f>'BAR BB| Open rates'!EW33*0.9*0.9</f>
        <v>34668</v>
      </c>
      <c r="EX33" s="43">
        <f>'BAR BB| Open rates'!EX33*0.9*0.9</f>
        <v>34668</v>
      </c>
      <c r="EY33" s="43">
        <f>'BAR BB| Open rates'!EY33*0.9*0.9</f>
        <v>34668</v>
      </c>
      <c r="EZ33" s="43">
        <f>'BAR BB| Open rates'!EZ33*0.9*0.9</f>
        <v>35478</v>
      </c>
      <c r="FA33" s="43">
        <f>'BAR BB| Open rates'!FA33*0.9*0.9</f>
        <v>35478</v>
      </c>
      <c r="FB33" s="43">
        <f>'BAR BB| Open rates'!FB33*0.9*0.9</f>
        <v>34668</v>
      </c>
      <c r="FC33" s="43">
        <f>'BAR BB| Open rates'!FC33*0.9*0.9</f>
        <v>34668</v>
      </c>
      <c r="FD33" s="43">
        <f>'BAR BB| Open rates'!FD33*0.9*0.9</f>
        <v>34668</v>
      </c>
      <c r="FE33" s="43">
        <f>'BAR BB| Open rates'!FE33*0.9*0.9</f>
        <v>34668</v>
      </c>
      <c r="FF33" s="43">
        <f>'BAR BB| Open rates'!FF33*0.9*0.9</f>
        <v>34668</v>
      </c>
      <c r="FG33" s="43">
        <f>'BAR BB| Open rates'!FG33*0.9*0.9</f>
        <v>35478</v>
      </c>
      <c r="FH33" s="43">
        <f>'BAR BB| Open rates'!FH33*0.9*0.9</f>
        <v>35478</v>
      </c>
      <c r="FI33" s="43">
        <f>'BAR BB| Open rates'!FI33*0.9*0.9</f>
        <v>34668</v>
      </c>
      <c r="FJ33" s="43">
        <f>'BAR BB| Open rates'!FJ33*0.9*0.9</f>
        <v>34668</v>
      </c>
      <c r="FK33" s="43">
        <f>'BAR BB| Open rates'!FK33*0.9*0.9</f>
        <v>34668</v>
      </c>
      <c r="FL33" s="43">
        <f>'BAR BB| Open rates'!FL33*0.9*0.9</f>
        <v>34668</v>
      </c>
      <c r="FM33" s="43">
        <f>'BAR BB| Open rates'!FM33*0.9*0.9</f>
        <v>34668</v>
      </c>
      <c r="FN33" s="43">
        <f>'BAR BB| Open rates'!FN33*0.9*0.9</f>
        <v>35478</v>
      </c>
      <c r="FO33" s="43">
        <f>'BAR BB| Open rates'!FO33*0.9*0.9</f>
        <v>35478</v>
      </c>
      <c r="FP33" s="43">
        <f>'BAR BB| Open rates'!FP33*0.9*0.9</f>
        <v>34668</v>
      </c>
      <c r="FQ33" s="43">
        <f>'BAR BB| Open rates'!FQ33*0.9*0.9</f>
        <v>34668</v>
      </c>
      <c r="FR33" s="43">
        <f>'BAR BB| Open rates'!FR33*0.9*0.9</f>
        <v>34668</v>
      </c>
      <c r="FS33" s="43">
        <f>'BAR BB| Open rates'!FS33*0.9*0.9</f>
        <v>34668</v>
      </c>
      <c r="FT33" s="43">
        <f>'BAR BB| Open rates'!FT33*0.9*0.9</f>
        <v>34668</v>
      </c>
      <c r="FU33" s="43">
        <f>'BAR BB| Open rates'!FU33*0.9*0.9</f>
        <v>35478</v>
      </c>
      <c r="FV33" s="43">
        <f>'BAR BB| Open rates'!FV33*0.9*0.9</f>
        <v>35478</v>
      </c>
      <c r="FW33" s="43">
        <f>'BAR BB| Open rates'!FW33*0.9*0.9</f>
        <v>38475</v>
      </c>
      <c r="FX33" s="43">
        <f>'BAR BB| Open rates'!FX33*0.9*0.9</f>
        <v>38475</v>
      </c>
      <c r="FY33" s="43">
        <f>'BAR BB| Open rates'!FY33*0.9*0.9</f>
        <v>38475</v>
      </c>
      <c r="FZ33" s="43">
        <f>'BAR BB| Open rates'!FZ33*0.9*0.9</f>
        <v>38475</v>
      </c>
      <c r="GA33" s="43">
        <f>'BAR BB| Open rates'!GA33*0.9*0.9</f>
        <v>38475</v>
      </c>
      <c r="GB33" s="43">
        <f>'BAR BB| Open rates'!GB33*0.9*0.9</f>
        <v>40257</v>
      </c>
      <c r="GC33" s="43">
        <f>'BAR BB| Open rates'!GC33*0.9*0.9</f>
        <v>40257</v>
      </c>
      <c r="GD33" s="43">
        <f>'BAR BB| Open rates'!GD33*0.9*0.9</f>
        <v>40257</v>
      </c>
      <c r="GE33" s="43">
        <f>'BAR BB| Open rates'!GE33*0.9*0.9</f>
        <v>40257</v>
      </c>
    </row>
    <row r="34" spans="1:187" s="36" customFormat="1" ht="12" customHeight="1" x14ac:dyDescent="0.2">
      <c r="A34" s="237">
        <v>2</v>
      </c>
      <c r="B34" s="43">
        <f>'BAR BB| Open rates'!B34*0.9*0.9</f>
        <v>64395</v>
      </c>
      <c r="C34" s="43">
        <f>'BAR BB| Open rates'!C34*0.9*0.9</f>
        <v>64395</v>
      </c>
      <c r="D34" s="43">
        <f>'BAR BB| Open rates'!D34*0.9*0.9</f>
        <v>62208</v>
      </c>
      <c r="E34" s="43">
        <f>'BAR BB| Open rates'!E34*0.9*0.9</f>
        <v>62208</v>
      </c>
      <c r="F34" s="43">
        <f>'BAR BB| Open rates'!F34*0.9*0.9</f>
        <v>60426</v>
      </c>
      <c r="G34" s="43">
        <f>'BAR BB| Open rates'!G34*0.9*0.9</f>
        <v>62208</v>
      </c>
      <c r="H34" s="43">
        <f>'BAR BB| Open rates'!H34*0.9*0.9</f>
        <v>62208</v>
      </c>
      <c r="I34" s="43">
        <f>'BAR BB| Open rates'!I34*0.9*0.9</f>
        <v>63828</v>
      </c>
      <c r="J34" s="43">
        <f>'BAR BB| Open rates'!J34*0.9*0.9</f>
        <v>63828</v>
      </c>
      <c r="K34" s="43">
        <f>'BAR BB| Open rates'!K34*0.9*0.9</f>
        <v>62208</v>
      </c>
      <c r="L34" s="43">
        <f>'BAR BB| Open rates'!L34*0.9*0.9</f>
        <v>62208</v>
      </c>
      <c r="M34" s="43">
        <f>'BAR BB| Open rates'!M34*0.9*0.9</f>
        <v>62208</v>
      </c>
      <c r="N34" s="43">
        <f>'BAR BB| Open rates'!N34*0.9*0.9</f>
        <v>62208</v>
      </c>
      <c r="O34" s="43">
        <f>'BAR BB| Open rates'!O34*0.9*0.9</f>
        <v>62208</v>
      </c>
      <c r="P34" s="43">
        <f>'BAR BB| Open rates'!P34*0.9*0.9</f>
        <v>63828</v>
      </c>
      <c r="Q34" s="43">
        <f>'BAR BB| Open rates'!Q34*0.9*0.9</f>
        <v>63828</v>
      </c>
      <c r="R34" s="43">
        <f>'BAR BB| Open rates'!R34*0.9*0.9</f>
        <v>63828</v>
      </c>
      <c r="S34" s="43">
        <f>'BAR BB| Open rates'!S34*0.9*0.9</f>
        <v>63828</v>
      </c>
      <c r="T34" s="43">
        <f>'BAR BB| Open rates'!T34*0.9*0.9</f>
        <v>63828</v>
      </c>
      <c r="U34" s="43">
        <f>'BAR BB| Open rates'!U34*0.9*0.9</f>
        <v>63828</v>
      </c>
      <c r="V34" s="43">
        <f>'BAR BB| Open rates'!V34*0.9*0.9</f>
        <v>63828</v>
      </c>
      <c r="W34" s="43">
        <f>'BAR BB| Open rates'!W34*0.9*0.9</f>
        <v>65448</v>
      </c>
      <c r="X34" s="43">
        <f>'BAR BB| Open rates'!X34*0.9*0.9</f>
        <v>65448</v>
      </c>
      <c r="Y34" s="43">
        <f>'BAR BB| Open rates'!Y34*0.9*0.9</f>
        <v>63828</v>
      </c>
      <c r="Z34" s="43">
        <f>'BAR BB| Open rates'!Z34*0.9*0.9</f>
        <v>63828</v>
      </c>
      <c r="AA34" s="43">
        <f>'BAR BB| Open rates'!AA34*0.9*0.9</f>
        <v>63828</v>
      </c>
      <c r="AB34" s="43">
        <f>'BAR BB| Open rates'!AB34*0.9*0.9</f>
        <v>63828</v>
      </c>
      <c r="AC34" s="43">
        <f>'BAR BB| Open rates'!AC34*0.9*0.9</f>
        <v>63828</v>
      </c>
      <c r="AD34" s="43">
        <f>'BAR BB| Open rates'!AD34*0.9*0.9</f>
        <v>65448</v>
      </c>
      <c r="AE34" s="43">
        <f>'BAR BB| Open rates'!AE34*0.9*0.9</f>
        <v>65448</v>
      </c>
      <c r="AF34" s="43">
        <f>'BAR BB| Open rates'!AF34*0.9*0.9</f>
        <v>63828</v>
      </c>
      <c r="AG34" s="43">
        <f>'BAR BB| Open rates'!AG34*0.9*0.9</f>
        <v>63828</v>
      </c>
      <c r="AH34" s="43">
        <f>'BAR BB| Open rates'!AH34*0.9*0.9</f>
        <v>63828</v>
      </c>
      <c r="AI34" s="43">
        <f>'BAR BB| Open rates'!AI34*0.9*0.9</f>
        <v>63828</v>
      </c>
      <c r="AJ34" s="43">
        <f>'BAR BB| Open rates'!AJ34*0.9*0.9</f>
        <v>63828</v>
      </c>
      <c r="AK34" s="43">
        <f>'BAR BB| Open rates'!AK34*0.9*0.9</f>
        <v>65448</v>
      </c>
      <c r="AL34" s="43">
        <f>'BAR BB| Open rates'!AL34*0.9*0.9</f>
        <v>65448</v>
      </c>
      <c r="AM34" s="43">
        <f>'BAR BB| Open rates'!AM34*0.9*0.9</f>
        <v>63828</v>
      </c>
      <c r="AN34" s="43">
        <f>'BAR BB| Open rates'!AN34*0.9*0.9</f>
        <v>63828</v>
      </c>
      <c r="AO34" s="43">
        <f>'BAR BB| Open rates'!AO34*0.9*0.9</f>
        <v>63828</v>
      </c>
      <c r="AP34" s="43">
        <f>'BAR BB| Open rates'!AP34*0.9*0.9</f>
        <v>63828</v>
      </c>
      <c r="AQ34" s="43">
        <f>'BAR BB| Open rates'!AQ34*0.9*0.9</f>
        <v>63828</v>
      </c>
      <c r="AR34" s="43">
        <f>'BAR BB| Open rates'!AR34*0.9*0.9</f>
        <v>65448</v>
      </c>
      <c r="AS34" s="43">
        <f>'BAR BB| Open rates'!AS34*0.9*0.9</f>
        <v>65448</v>
      </c>
      <c r="AT34" s="43">
        <f>'BAR BB| Open rates'!AT34*0.9*0.9</f>
        <v>63828</v>
      </c>
      <c r="AU34" s="43">
        <f>'BAR BB| Open rates'!AU34*0.9*0.9</f>
        <v>63828</v>
      </c>
      <c r="AV34" s="43">
        <f>'BAR BB| Open rates'!AV34*0.9*0.9</f>
        <v>63828</v>
      </c>
      <c r="AW34" s="43">
        <f>'BAR BB| Open rates'!AW34*0.9*0.9</f>
        <v>63828</v>
      </c>
      <c r="AX34" s="43">
        <f>'BAR BB| Open rates'!AX34*0.9*0.9</f>
        <v>63828</v>
      </c>
      <c r="AY34" s="43">
        <f>'BAR BB| Open rates'!AY34*0.9*0.9</f>
        <v>65448</v>
      </c>
      <c r="AZ34" s="43">
        <f>'BAR BB| Open rates'!AZ34*0.9*0.9</f>
        <v>65448</v>
      </c>
      <c r="BA34" s="43">
        <f>'BAR BB| Open rates'!BA34*0.9*0.9</f>
        <v>63828</v>
      </c>
      <c r="BB34" s="43">
        <f>'BAR BB| Open rates'!BB34*0.9*0.9</f>
        <v>63828</v>
      </c>
      <c r="BC34" s="43">
        <f>'BAR BB| Open rates'!BC34*0.9*0.9</f>
        <v>63828</v>
      </c>
      <c r="BD34" s="43">
        <f>'BAR BB| Open rates'!BD34*0.9*0.9</f>
        <v>63828</v>
      </c>
      <c r="BE34" s="43">
        <f>'BAR BB| Open rates'!BE34*0.9*0.9</f>
        <v>63828</v>
      </c>
      <c r="BF34" s="43">
        <f>'BAR BB| Open rates'!BF34*0.9*0.9</f>
        <v>65448</v>
      </c>
      <c r="BG34" s="43">
        <f>'BAR BB| Open rates'!BG34*0.9*0.9</f>
        <v>65448</v>
      </c>
      <c r="BH34" s="43">
        <f>'BAR BB| Open rates'!BH34*0.9*0.9</f>
        <v>61236</v>
      </c>
      <c r="BI34" s="43">
        <f>'BAR BB| Open rates'!BI34*0.9*0.9</f>
        <v>61236</v>
      </c>
      <c r="BJ34" s="43">
        <f>'BAR BB| Open rates'!BJ34*0.9*0.9</f>
        <v>61236</v>
      </c>
      <c r="BK34" s="43">
        <f>'BAR BB| Open rates'!BK34*0.9*0.9</f>
        <v>61236</v>
      </c>
      <c r="BL34" s="43">
        <f>'BAR BB| Open rates'!BL34*0.9*0.9</f>
        <v>61236</v>
      </c>
      <c r="BM34" s="43">
        <f>'BAR BB| Open rates'!BM34*0.9*0.9</f>
        <v>62208</v>
      </c>
      <c r="BN34" s="43">
        <f>'BAR BB| Open rates'!BN34*0.9*0.9</f>
        <v>62208</v>
      </c>
      <c r="BO34" s="43">
        <f>'BAR BB| Open rates'!BO34*0.9*0.9</f>
        <v>60426</v>
      </c>
      <c r="BP34" s="43">
        <f>'BAR BB| Open rates'!BP34*0.9*0.9</f>
        <v>60426</v>
      </c>
      <c r="BQ34" s="43">
        <f>'BAR BB| Open rates'!BQ34*0.9*0.9</f>
        <v>46737</v>
      </c>
      <c r="BR34" s="43">
        <f>'BAR BB| Open rates'!BR34*0.9*0.9</f>
        <v>46737</v>
      </c>
      <c r="BS34" s="43">
        <f>'BAR BB| Open rates'!BS34*0.9*0.9</f>
        <v>46737</v>
      </c>
      <c r="BT34" s="43">
        <f>'BAR BB| Open rates'!BT34*0.9*0.9</f>
        <v>46737</v>
      </c>
      <c r="BU34" s="43">
        <f>'BAR BB| Open rates'!BU34*0.9*0.9</f>
        <v>46737</v>
      </c>
      <c r="BV34" s="43">
        <f>'BAR BB| Open rates'!BV34*0.9*0.9</f>
        <v>44955</v>
      </c>
      <c r="BW34" s="43">
        <f>'BAR BB| Open rates'!BW34*0.9*0.9</f>
        <v>44955</v>
      </c>
      <c r="BX34" s="43">
        <f>'BAR BB| Open rates'!BX34*0.9*0.9</f>
        <v>44955</v>
      </c>
      <c r="BY34" s="43">
        <f>'BAR BB| Open rates'!BY34*0.9*0.9</f>
        <v>44955</v>
      </c>
      <c r="BZ34" s="43">
        <f>'BAR BB| Open rates'!BZ34*0.9*0.9</f>
        <v>44955</v>
      </c>
      <c r="CA34" s="43">
        <f>'BAR BB| Open rates'!CA34*0.9*0.9</f>
        <v>46737</v>
      </c>
      <c r="CB34" s="43">
        <f>'BAR BB| Open rates'!CB34*0.9*0.9</f>
        <v>46737</v>
      </c>
      <c r="CC34" s="43">
        <f>'BAR BB| Open rates'!CC34*0.9*0.9</f>
        <v>44955</v>
      </c>
      <c r="CD34" s="43">
        <f>'BAR BB| Open rates'!CD34*0.9*0.9</f>
        <v>44955</v>
      </c>
      <c r="CE34" s="43">
        <f>'BAR BB| Open rates'!CE34*0.9*0.9</f>
        <v>44955</v>
      </c>
      <c r="CF34" s="43">
        <f>'BAR BB| Open rates'!CF34*0.9*0.9</f>
        <v>44955</v>
      </c>
      <c r="CG34" s="43">
        <f>'BAR BB| Open rates'!CG34*0.9*0.9</f>
        <v>44955</v>
      </c>
      <c r="CH34" s="43">
        <f>'BAR BB| Open rates'!CH34*0.9*0.9</f>
        <v>46737</v>
      </c>
      <c r="CI34" s="43">
        <f>'BAR BB| Open rates'!CI34*0.9*0.9</f>
        <v>46737</v>
      </c>
      <c r="CJ34" s="43">
        <f>'BAR BB| Open rates'!CJ34*0.9*0.9</f>
        <v>44955</v>
      </c>
      <c r="CK34" s="43">
        <f>'BAR BB| Open rates'!CK34*0.9*0.9</f>
        <v>44955</v>
      </c>
      <c r="CL34" s="43">
        <f>'BAR BB| Open rates'!CL34*0.9*0.9</f>
        <v>44955</v>
      </c>
      <c r="CM34" s="43">
        <f>'BAR BB| Open rates'!CM34*0.9*0.9</f>
        <v>44955</v>
      </c>
      <c r="CN34" s="43">
        <f>'BAR BB| Open rates'!CN34*0.9*0.9</f>
        <v>44955</v>
      </c>
      <c r="CO34" s="43">
        <f>'BAR BB| Open rates'!CO34*0.9*0.9</f>
        <v>46737</v>
      </c>
      <c r="CP34" s="43">
        <f>'BAR BB| Open rates'!CP34*0.9*0.9</f>
        <v>46737</v>
      </c>
      <c r="CQ34" s="43">
        <f>'BAR BB| Open rates'!CQ34*0.9*0.9</f>
        <v>44955</v>
      </c>
      <c r="CR34" s="43">
        <f>'BAR BB| Open rates'!CR34*0.9*0.9</f>
        <v>44955</v>
      </c>
      <c r="CS34" s="43">
        <f>'BAR BB| Open rates'!CS34*0.9*0.9</f>
        <v>44955</v>
      </c>
      <c r="CT34" s="43">
        <f>'BAR BB| Open rates'!CT34*0.9*0.9</f>
        <v>44955</v>
      </c>
      <c r="CU34" s="43">
        <f>'BAR BB| Open rates'!CU34*0.9*0.9</f>
        <v>43578</v>
      </c>
      <c r="CV34" s="43">
        <f>'BAR BB| Open rates'!CV34*0.9*0.9</f>
        <v>43578</v>
      </c>
      <c r="CW34" s="43">
        <f>'BAR BB| Open rates'!CW34*0.9*0.9</f>
        <v>43578</v>
      </c>
      <c r="CX34" s="43">
        <f>'BAR BB| Open rates'!CX34*0.9*0.9</f>
        <v>41958</v>
      </c>
      <c r="CY34" s="43">
        <f>'BAR BB| Open rates'!CY34*0.9*0.9</f>
        <v>41958</v>
      </c>
      <c r="CZ34" s="43">
        <f>'BAR BB| Open rates'!CZ34*0.9*0.9</f>
        <v>41958</v>
      </c>
      <c r="DA34" s="43">
        <f>'BAR BB| Open rates'!DA34*0.9*0.9</f>
        <v>41958</v>
      </c>
      <c r="DB34" s="43">
        <f>'BAR BB| Open rates'!DB34*0.9*0.9</f>
        <v>41958</v>
      </c>
      <c r="DC34" s="43">
        <f>'BAR BB| Open rates'!DC34*0.9*0.9</f>
        <v>43578</v>
      </c>
      <c r="DD34" s="43">
        <f>'BAR BB| Open rates'!DD34*0.9*0.9</f>
        <v>43578</v>
      </c>
      <c r="DE34" s="43">
        <f>'BAR BB| Open rates'!DE34*0.9*0.9</f>
        <v>41958</v>
      </c>
      <c r="DF34" s="43">
        <f>'BAR BB| Open rates'!DF34*0.9*0.9</f>
        <v>41958</v>
      </c>
      <c r="DG34" s="43">
        <f>'BAR BB| Open rates'!DG34*0.9*0.9</f>
        <v>41958</v>
      </c>
      <c r="DH34" s="43">
        <f>'BAR BB| Open rates'!DH34*0.9*0.9</f>
        <v>41958</v>
      </c>
      <c r="DI34" s="43">
        <f>'BAR BB| Open rates'!DI34*0.9*0.9</f>
        <v>41958</v>
      </c>
      <c r="DJ34" s="43">
        <f>'BAR BB| Open rates'!DJ34*0.9*0.9</f>
        <v>43578</v>
      </c>
      <c r="DK34" s="43">
        <f>'BAR BB| Open rates'!DK34*0.9*0.9</f>
        <v>43578</v>
      </c>
      <c r="DL34" s="43">
        <f>'BAR BB| Open rates'!DL34*0.9*0.9</f>
        <v>41958</v>
      </c>
      <c r="DM34" s="43">
        <f>'BAR BB| Open rates'!DM34*0.9*0.9</f>
        <v>41958</v>
      </c>
      <c r="DN34" s="43">
        <f>'BAR BB| Open rates'!DN34*0.9*0.9</f>
        <v>41958</v>
      </c>
      <c r="DO34" s="43">
        <f>'BAR BB| Open rates'!DO34*0.9*0.9</f>
        <v>41958</v>
      </c>
      <c r="DP34" s="43">
        <f>'BAR BB| Open rates'!DP34*0.9*0.9</f>
        <v>41958</v>
      </c>
      <c r="DQ34" s="43">
        <f>'BAR BB| Open rates'!DQ34*0.9*0.9</f>
        <v>43578</v>
      </c>
      <c r="DR34" s="43">
        <f>'BAR BB| Open rates'!DR34*0.9*0.9</f>
        <v>43578</v>
      </c>
      <c r="DS34" s="43">
        <f>'BAR BB| Open rates'!DS34*0.9*0.9</f>
        <v>41958</v>
      </c>
      <c r="DT34" s="43">
        <f>'BAR BB| Open rates'!DT34*0.9*0.9</f>
        <v>41958</v>
      </c>
      <c r="DU34" s="43">
        <f>'BAR BB| Open rates'!DU34*0.9*0.9</f>
        <v>41958</v>
      </c>
      <c r="DV34" s="43">
        <f>'BAR BB| Open rates'!DV34*0.9*0.9</f>
        <v>41958</v>
      </c>
      <c r="DW34" s="43">
        <f>'BAR BB| Open rates'!DW34*0.9*0.9</f>
        <v>41958</v>
      </c>
      <c r="DX34" s="43">
        <f>'BAR BB| Open rates'!DX34*0.9*0.9</f>
        <v>43578</v>
      </c>
      <c r="DY34" s="43">
        <f>'BAR BB| Open rates'!DY34*0.9*0.9</f>
        <v>43578</v>
      </c>
      <c r="DZ34" s="43">
        <f>'BAR BB| Open rates'!DZ34*0.9*0.9</f>
        <v>44955</v>
      </c>
      <c r="EA34" s="43">
        <f>'BAR BB| Open rates'!EA34*0.9*0.9</f>
        <v>44955</v>
      </c>
      <c r="EB34" s="43">
        <f>'BAR BB| Open rates'!EB34*0.9*0.9</f>
        <v>44955</v>
      </c>
      <c r="EC34" s="43">
        <f>'BAR BB| Open rates'!EC34*0.9*0.9</f>
        <v>46737</v>
      </c>
      <c r="ED34" s="43">
        <f>'BAR BB| Open rates'!ED34*0.9*0.9</f>
        <v>46737</v>
      </c>
      <c r="EE34" s="43">
        <f>'BAR BB| Open rates'!EE34*0.9*0.9</f>
        <v>46737</v>
      </c>
      <c r="EF34" s="43">
        <f>'BAR BB| Open rates'!EF34*0.9*0.9</f>
        <v>46737</v>
      </c>
      <c r="EG34" s="43">
        <f>'BAR BB| Open rates'!EG34*0.9*0.9</f>
        <v>41148</v>
      </c>
      <c r="EH34" s="43">
        <f>'BAR BB| Open rates'!EH34*0.9*0.9</f>
        <v>37098</v>
      </c>
      <c r="EI34" s="43">
        <f>'BAR BB| Open rates'!EI34*0.9*0.9</f>
        <v>37098</v>
      </c>
      <c r="EJ34" s="43">
        <f>'BAR BB| Open rates'!EJ34*0.9*0.9</f>
        <v>37098</v>
      </c>
      <c r="EK34" s="43">
        <f>'BAR BB| Open rates'!EK34*0.9*0.9</f>
        <v>37098</v>
      </c>
      <c r="EL34" s="43">
        <f>'BAR BB| Open rates'!EL34*0.9*0.9</f>
        <v>37908</v>
      </c>
      <c r="EM34" s="43">
        <f>'BAR BB| Open rates'!EM34*0.9*0.9</f>
        <v>37908</v>
      </c>
      <c r="EN34" s="43">
        <f>'BAR BB| Open rates'!EN34*0.9*0.9</f>
        <v>37098</v>
      </c>
      <c r="EO34" s="43">
        <f>'BAR BB| Open rates'!EO34*0.9*0.9</f>
        <v>37098</v>
      </c>
      <c r="EP34" s="43">
        <f>'BAR BB| Open rates'!EP34*0.9*0.9</f>
        <v>37098</v>
      </c>
      <c r="EQ34" s="43">
        <f>'BAR BB| Open rates'!EQ34*0.9*0.9</f>
        <v>37098</v>
      </c>
      <c r="ER34" s="43">
        <f>'BAR BB| Open rates'!ER34*0.9*0.9</f>
        <v>37098</v>
      </c>
      <c r="ES34" s="43">
        <f>'BAR BB| Open rates'!ES34*0.9*0.9</f>
        <v>37908</v>
      </c>
      <c r="ET34" s="43">
        <f>'BAR BB| Open rates'!ET34*0.9*0.9</f>
        <v>37908</v>
      </c>
      <c r="EU34" s="43">
        <f>'BAR BB| Open rates'!EU34*0.9*0.9</f>
        <v>37098</v>
      </c>
      <c r="EV34" s="43">
        <f>'BAR BB| Open rates'!EV34*0.9*0.9</f>
        <v>37098</v>
      </c>
      <c r="EW34" s="43">
        <f>'BAR BB| Open rates'!EW34*0.9*0.9</f>
        <v>37098</v>
      </c>
      <c r="EX34" s="43">
        <f>'BAR BB| Open rates'!EX34*0.9*0.9</f>
        <v>37098</v>
      </c>
      <c r="EY34" s="43">
        <f>'BAR BB| Open rates'!EY34*0.9*0.9</f>
        <v>37098</v>
      </c>
      <c r="EZ34" s="43">
        <f>'BAR BB| Open rates'!EZ34*0.9*0.9</f>
        <v>37908</v>
      </c>
      <c r="FA34" s="43">
        <f>'BAR BB| Open rates'!FA34*0.9*0.9</f>
        <v>37908</v>
      </c>
      <c r="FB34" s="43">
        <f>'BAR BB| Open rates'!FB34*0.9*0.9</f>
        <v>37098</v>
      </c>
      <c r="FC34" s="43">
        <f>'BAR BB| Open rates'!FC34*0.9*0.9</f>
        <v>37098</v>
      </c>
      <c r="FD34" s="43">
        <f>'BAR BB| Open rates'!FD34*0.9*0.9</f>
        <v>37098</v>
      </c>
      <c r="FE34" s="43">
        <f>'BAR BB| Open rates'!FE34*0.9*0.9</f>
        <v>37098</v>
      </c>
      <c r="FF34" s="43">
        <f>'BAR BB| Open rates'!FF34*0.9*0.9</f>
        <v>37098</v>
      </c>
      <c r="FG34" s="43">
        <f>'BAR BB| Open rates'!FG34*0.9*0.9</f>
        <v>37908</v>
      </c>
      <c r="FH34" s="43">
        <f>'BAR BB| Open rates'!FH34*0.9*0.9</f>
        <v>37908</v>
      </c>
      <c r="FI34" s="43">
        <f>'BAR BB| Open rates'!FI34*0.9*0.9</f>
        <v>37098</v>
      </c>
      <c r="FJ34" s="43">
        <f>'BAR BB| Open rates'!FJ34*0.9*0.9</f>
        <v>37098</v>
      </c>
      <c r="FK34" s="43">
        <f>'BAR BB| Open rates'!FK34*0.9*0.9</f>
        <v>37098</v>
      </c>
      <c r="FL34" s="43">
        <f>'BAR BB| Open rates'!FL34*0.9*0.9</f>
        <v>37098</v>
      </c>
      <c r="FM34" s="43">
        <f>'BAR BB| Open rates'!FM34*0.9*0.9</f>
        <v>37098</v>
      </c>
      <c r="FN34" s="43">
        <f>'BAR BB| Open rates'!FN34*0.9*0.9</f>
        <v>37908</v>
      </c>
      <c r="FO34" s="43">
        <f>'BAR BB| Open rates'!FO34*0.9*0.9</f>
        <v>37908</v>
      </c>
      <c r="FP34" s="43">
        <f>'BAR BB| Open rates'!FP34*0.9*0.9</f>
        <v>37098</v>
      </c>
      <c r="FQ34" s="43">
        <f>'BAR BB| Open rates'!FQ34*0.9*0.9</f>
        <v>37098</v>
      </c>
      <c r="FR34" s="43">
        <f>'BAR BB| Open rates'!FR34*0.9*0.9</f>
        <v>37098</v>
      </c>
      <c r="FS34" s="43">
        <f>'BAR BB| Open rates'!FS34*0.9*0.9</f>
        <v>37098</v>
      </c>
      <c r="FT34" s="43">
        <f>'BAR BB| Open rates'!FT34*0.9*0.9</f>
        <v>37098</v>
      </c>
      <c r="FU34" s="43">
        <f>'BAR BB| Open rates'!FU34*0.9*0.9</f>
        <v>37908</v>
      </c>
      <c r="FV34" s="43">
        <f>'BAR BB| Open rates'!FV34*0.9*0.9</f>
        <v>37908</v>
      </c>
      <c r="FW34" s="43">
        <f>'BAR BB| Open rates'!FW34*0.9*0.9</f>
        <v>40905</v>
      </c>
      <c r="FX34" s="43">
        <f>'BAR BB| Open rates'!FX34*0.9*0.9</f>
        <v>40905</v>
      </c>
      <c r="FY34" s="43">
        <f>'BAR BB| Open rates'!FY34*0.9*0.9</f>
        <v>40905</v>
      </c>
      <c r="FZ34" s="43">
        <f>'BAR BB| Open rates'!FZ34*0.9*0.9</f>
        <v>40905</v>
      </c>
      <c r="GA34" s="43">
        <f>'BAR BB| Open rates'!GA34*0.9*0.9</f>
        <v>40905</v>
      </c>
      <c r="GB34" s="43">
        <f>'BAR BB| Open rates'!GB34*0.9*0.9</f>
        <v>42687</v>
      </c>
      <c r="GC34" s="43">
        <f>'BAR BB| Open rates'!GC34*0.9*0.9</f>
        <v>42687</v>
      </c>
      <c r="GD34" s="43">
        <f>'BAR BB| Open rates'!GD34*0.9*0.9</f>
        <v>42687</v>
      </c>
      <c r="GE34" s="43">
        <f>'BAR BB| Open rates'!GE34*0.9*0.9</f>
        <v>42687</v>
      </c>
    </row>
    <row r="35" spans="1:187" s="36" customFormat="1" ht="12" customHeight="1" x14ac:dyDescent="0.2">
      <c r="A35" s="237">
        <v>3</v>
      </c>
      <c r="B35" s="43">
        <f>'BAR BB| Open rates'!B35*0.9*0.9</f>
        <v>66825</v>
      </c>
      <c r="C35" s="43">
        <f>'BAR BB| Open rates'!C35*0.9*0.9</f>
        <v>66825</v>
      </c>
      <c r="D35" s="43">
        <f>'BAR BB| Open rates'!D35*0.9*0.9</f>
        <v>64638</v>
      </c>
      <c r="E35" s="43">
        <f>'BAR BB| Open rates'!E35*0.9*0.9</f>
        <v>64638</v>
      </c>
      <c r="F35" s="43">
        <f>'BAR BB| Open rates'!F35*0.9*0.9</f>
        <v>62856</v>
      </c>
      <c r="G35" s="43">
        <f>'BAR BB| Open rates'!G35*0.9*0.9</f>
        <v>64638</v>
      </c>
      <c r="H35" s="43">
        <f>'BAR BB| Open rates'!H35*0.9*0.9</f>
        <v>64638</v>
      </c>
      <c r="I35" s="43">
        <f>'BAR BB| Open rates'!I35*0.9*0.9</f>
        <v>66258</v>
      </c>
      <c r="J35" s="43">
        <f>'BAR BB| Open rates'!J35*0.9*0.9</f>
        <v>66258</v>
      </c>
      <c r="K35" s="43">
        <f>'BAR BB| Open rates'!K35*0.9*0.9</f>
        <v>64638</v>
      </c>
      <c r="L35" s="43">
        <f>'BAR BB| Open rates'!L35*0.9*0.9</f>
        <v>64638</v>
      </c>
      <c r="M35" s="43">
        <f>'BAR BB| Open rates'!M35*0.9*0.9</f>
        <v>64638</v>
      </c>
      <c r="N35" s="43">
        <f>'BAR BB| Open rates'!N35*0.9*0.9</f>
        <v>64638</v>
      </c>
      <c r="O35" s="43">
        <f>'BAR BB| Open rates'!O35*0.9*0.9</f>
        <v>64638</v>
      </c>
      <c r="P35" s="43">
        <f>'BAR BB| Open rates'!P35*0.9*0.9</f>
        <v>66258</v>
      </c>
      <c r="Q35" s="43">
        <f>'BAR BB| Open rates'!Q35*0.9*0.9</f>
        <v>66258</v>
      </c>
      <c r="R35" s="43">
        <f>'BAR BB| Open rates'!R35*0.9*0.9</f>
        <v>66258</v>
      </c>
      <c r="S35" s="43">
        <f>'BAR BB| Open rates'!S35*0.9*0.9</f>
        <v>66258</v>
      </c>
      <c r="T35" s="43">
        <f>'BAR BB| Open rates'!T35*0.9*0.9</f>
        <v>66258</v>
      </c>
      <c r="U35" s="43">
        <f>'BAR BB| Open rates'!U35*0.9*0.9</f>
        <v>66258</v>
      </c>
      <c r="V35" s="43">
        <f>'BAR BB| Open rates'!V35*0.9*0.9</f>
        <v>66258</v>
      </c>
      <c r="W35" s="43">
        <f>'BAR BB| Open rates'!W35*0.9*0.9</f>
        <v>67878</v>
      </c>
      <c r="X35" s="43">
        <f>'BAR BB| Open rates'!X35*0.9*0.9</f>
        <v>67878</v>
      </c>
      <c r="Y35" s="43">
        <f>'BAR BB| Open rates'!Y35*0.9*0.9</f>
        <v>66258</v>
      </c>
      <c r="Z35" s="43">
        <f>'BAR BB| Open rates'!Z35*0.9*0.9</f>
        <v>66258</v>
      </c>
      <c r="AA35" s="43">
        <f>'BAR BB| Open rates'!AA35*0.9*0.9</f>
        <v>66258</v>
      </c>
      <c r="AB35" s="43">
        <f>'BAR BB| Open rates'!AB35*0.9*0.9</f>
        <v>66258</v>
      </c>
      <c r="AC35" s="43">
        <f>'BAR BB| Open rates'!AC35*0.9*0.9</f>
        <v>66258</v>
      </c>
      <c r="AD35" s="43">
        <f>'BAR BB| Open rates'!AD35*0.9*0.9</f>
        <v>67878</v>
      </c>
      <c r="AE35" s="43">
        <f>'BAR BB| Open rates'!AE35*0.9*0.9</f>
        <v>67878</v>
      </c>
      <c r="AF35" s="43">
        <f>'BAR BB| Open rates'!AF35*0.9*0.9</f>
        <v>66258</v>
      </c>
      <c r="AG35" s="43">
        <f>'BAR BB| Open rates'!AG35*0.9*0.9</f>
        <v>66258</v>
      </c>
      <c r="AH35" s="43">
        <f>'BAR BB| Open rates'!AH35*0.9*0.9</f>
        <v>66258</v>
      </c>
      <c r="AI35" s="43">
        <f>'BAR BB| Open rates'!AI35*0.9*0.9</f>
        <v>66258</v>
      </c>
      <c r="AJ35" s="43">
        <f>'BAR BB| Open rates'!AJ35*0.9*0.9</f>
        <v>66258</v>
      </c>
      <c r="AK35" s="43">
        <f>'BAR BB| Open rates'!AK35*0.9*0.9</f>
        <v>67878</v>
      </c>
      <c r="AL35" s="43">
        <f>'BAR BB| Open rates'!AL35*0.9*0.9</f>
        <v>67878</v>
      </c>
      <c r="AM35" s="43">
        <f>'BAR BB| Open rates'!AM35*0.9*0.9</f>
        <v>66258</v>
      </c>
      <c r="AN35" s="43">
        <f>'BAR BB| Open rates'!AN35*0.9*0.9</f>
        <v>66258</v>
      </c>
      <c r="AO35" s="43">
        <f>'BAR BB| Open rates'!AO35*0.9*0.9</f>
        <v>66258</v>
      </c>
      <c r="AP35" s="43">
        <f>'BAR BB| Open rates'!AP35*0.9*0.9</f>
        <v>66258</v>
      </c>
      <c r="AQ35" s="43">
        <f>'BAR BB| Open rates'!AQ35*0.9*0.9</f>
        <v>66258</v>
      </c>
      <c r="AR35" s="43">
        <f>'BAR BB| Open rates'!AR35*0.9*0.9</f>
        <v>67878</v>
      </c>
      <c r="AS35" s="43">
        <f>'BAR BB| Open rates'!AS35*0.9*0.9</f>
        <v>67878</v>
      </c>
      <c r="AT35" s="43">
        <f>'BAR BB| Open rates'!AT35*0.9*0.9</f>
        <v>66258</v>
      </c>
      <c r="AU35" s="43">
        <f>'BAR BB| Open rates'!AU35*0.9*0.9</f>
        <v>66258</v>
      </c>
      <c r="AV35" s="43">
        <f>'BAR BB| Open rates'!AV35*0.9*0.9</f>
        <v>66258</v>
      </c>
      <c r="AW35" s="43">
        <f>'BAR BB| Open rates'!AW35*0.9*0.9</f>
        <v>66258</v>
      </c>
      <c r="AX35" s="43">
        <f>'BAR BB| Open rates'!AX35*0.9*0.9</f>
        <v>66258</v>
      </c>
      <c r="AY35" s="43">
        <f>'BAR BB| Open rates'!AY35*0.9*0.9</f>
        <v>67878</v>
      </c>
      <c r="AZ35" s="43">
        <f>'BAR BB| Open rates'!AZ35*0.9*0.9</f>
        <v>67878</v>
      </c>
      <c r="BA35" s="43">
        <f>'BAR BB| Open rates'!BA35*0.9*0.9</f>
        <v>66258</v>
      </c>
      <c r="BB35" s="43">
        <f>'BAR BB| Open rates'!BB35*0.9*0.9</f>
        <v>66258</v>
      </c>
      <c r="BC35" s="43">
        <f>'BAR BB| Open rates'!BC35*0.9*0.9</f>
        <v>66258</v>
      </c>
      <c r="BD35" s="43">
        <f>'BAR BB| Open rates'!BD35*0.9*0.9</f>
        <v>66258</v>
      </c>
      <c r="BE35" s="43">
        <f>'BAR BB| Open rates'!BE35*0.9*0.9</f>
        <v>66258</v>
      </c>
      <c r="BF35" s="43">
        <f>'BAR BB| Open rates'!BF35*0.9*0.9</f>
        <v>67878</v>
      </c>
      <c r="BG35" s="43">
        <f>'BAR BB| Open rates'!BG35*0.9*0.9</f>
        <v>67878</v>
      </c>
      <c r="BH35" s="43">
        <f>'BAR BB| Open rates'!BH35*0.9*0.9</f>
        <v>63666</v>
      </c>
      <c r="BI35" s="43">
        <f>'BAR BB| Open rates'!BI35*0.9*0.9</f>
        <v>63666</v>
      </c>
      <c r="BJ35" s="43">
        <f>'BAR BB| Open rates'!BJ35*0.9*0.9</f>
        <v>63666</v>
      </c>
      <c r="BK35" s="43">
        <f>'BAR BB| Open rates'!BK35*0.9*0.9</f>
        <v>63666</v>
      </c>
      <c r="BL35" s="43">
        <f>'BAR BB| Open rates'!BL35*0.9*0.9</f>
        <v>63666</v>
      </c>
      <c r="BM35" s="43">
        <f>'BAR BB| Open rates'!BM35*0.9*0.9</f>
        <v>64638</v>
      </c>
      <c r="BN35" s="43">
        <f>'BAR BB| Open rates'!BN35*0.9*0.9</f>
        <v>64638</v>
      </c>
      <c r="BO35" s="43">
        <f>'BAR BB| Open rates'!BO35*0.9*0.9</f>
        <v>62856</v>
      </c>
      <c r="BP35" s="43">
        <f>'BAR BB| Open rates'!BP35*0.9*0.9</f>
        <v>62856</v>
      </c>
      <c r="BQ35" s="43">
        <f>'BAR BB| Open rates'!BQ35*0.9*0.9</f>
        <v>49167</v>
      </c>
      <c r="BR35" s="43">
        <f>'BAR BB| Open rates'!BR35*0.9*0.9</f>
        <v>49167</v>
      </c>
      <c r="BS35" s="43">
        <f>'BAR BB| Open rates'!BS35*0.9*0.9</f>
        <v>49167</v>
      </c>
      <c r="BT35" s="43">
        <f>'BAR BB| Open rates'!BT35*0.9*0.9</f>
        <v>49167</v>
      </c>
      <c r="BU35" s="43">
        <f>'BAR BB| Open rates'!BU35*0.9*0.9</f>
        <v>49167</v>
      </c>
      <c r="BV35" s="43">
        <f>'BAR BB| Open rates'!BV35*0.9*0.9</f>
        <v>47385</v>
      </c>
      <c r="BW35" s="43">
        <f>'BAR BB| Open rates'!BW35*0.9*0.9</f>
        <v>47385</v>
      </c>
      <c r="BX35" s="43">
        <f>'BAR BB| Open rates'!BX35*0.9*0.9</f>
        <v>47385</v>
      </c>
      <c r="BY35" s="43">
        <f>'BAR BB| Open rates'!BY35*0.9*0.9</f>
        <v>47385</v>
      </c>
      <c r="BZ35" s="43">
        <f>'BAR BB| Open rates'!BZ35*0.9*0.9</f>
        <v>47385</v>
      </c>
      <c r="CA35" s="43">
        <f>'BAR BB| Open rates'!CA35*0.9*0.9</f>
        <v>49167</v>
      </c>
      <c r="CB35" s="43">
        <f>'BAR BB| Open rates'!CB35*0.9*0.9</f>
        <v>49167</v>
      </c>
      <c r="CC35" s="43">
        <f>'BAR BB| Open rates'!CC35*0.9*0.9</f>
        <v>47385</v>
      </c>
      <c r="CD35" s="43">
        <f>'BAR BB| Open rates'!CD35*0.9*0.9</f>
        <v>47385</v>
      </c>
      <c r="CE35" s="43">
        <f>'BAR BB| Open rates'!CE35*0.9*0.9</f>
        <v>47385</v>
      </c>
      <c r="CF35" s="43">
        <f>'BAR BB| Open rates'!CF35*0.9*0.9</f>
        <v>47385</v>
      </c>
      <c r="CG35" s="43">
        <f>'BAR BB| Open rates'!CG35*0.9*0.9</f>
        <v>47385</v>
      </c>
      <c r="CH35" s="43">
        <f>'BAR BB| Open rates'!CH35*0.9*0.9</f>
        <v>49167</v>
      </c>
      <c r="CI35" s="43">
        <f>'BAR BB| Open rates'!CI35*0.9*0.9</f>
        <v>49167</v>
      </c>
      <c r="CJ35" s="43">
        <f>'BAR BB| Open rates'!CJ35*0.9*0.9</f>
        <v>47385</v>
      </c>
      <c r="CK35" s="43">
        <f>'BAR BB| Open rates'!CK35*0.9*0.9</f>
        <v>47385</v>
      </c>
      <c r="CL35" s="43">
        <f>'BAR BB| Open rates'!CL35*0.9*0.9</f>
        <v>47385</v>
      </c>
      <c r="CM35" s="43">
        <f>'BAR BB| Open rates'!CM35*0.9*0.9</f>
        <v>47385</v>
      </c>
      <c r="CN35" s="43">
        <f>'BAR BB| Open rates'!CN35*0.9*0.9</f>
        <v>47385</v>
      </c>
      <c r="CO35" s="43">
        <f>'BAR BB| Open rates'!CO35*0.9*0.9</f>
        <v>49167</v>
      </c>
      <c r="CP35" s="43">
        <f>'BAR BB| Open rates'!CP35*0.9*0.9</f>
        <v>49167</v>
      </c>
      <c r="CQ35" s="43">
        <f>'BAR BB| Open rates'!CQ35*0.9*0.9</f>
        <v>47385</v>
      </c>
      <c r="CR35" s="43">
        <f>'BAR BB| Open rates'!CR35*0.9*0.9</f>
        <v>47385</v>
      </c>
      <c r="CS35" s="43">
        <f>'BAR BB| Open rates'!CS35*0.9*0.9</f>
        <v>47385</v>
      </c>
      <c r="CT35" s="43">
        <f>'BAR BB| Open rates'!CT35*0.9*0.9</f>
        <v>47385</v>
      </c>
      <c r="CU35" s="43">
        <f>'BAR BB| Open rates'!CU35*0.9*0.9</f>
        <v>46008</v>
      </c>
      <c r="CV35" s="43">
        <f>'BAR BB| Open rates'!CV35*0.9*0.9</f>
        <v>46008</v>
      </c>
      <c r="CW35" s="43">
        <f>'BAR BB| Open rates'!CW35*0.9*0.9</f>
        <v>46008</v>
      </c>
      <c r="CX35" s="43">
        <f>'BAR BB| Open rates'!CX35*0.9*0.9</f>
        <v>44388</v>
      </c>
      <c r="CY35" s="43">
        <f>'BAR BB| Open rates'!CY35*0.9*0.9</f>
        <v>44388</v>
      </c>
      <c r="CZ35" s="43">
        <f>'BAR BB| Open rates'!CZ35*0.9*0.9</f>
        <v>44388</v>
      </c>
      <c r="DA35" s="43">
        <f>'BAR BB| Open rates'!DA35*0.9*0.9</f>
        <v>44388</v>
      </c>
      <c r="DB35" s="43">
        <f>'BAR BB| Open rates'!DB35*0.9*0.9</f>
        <v>44388</v>
      </c>
      <c r="DC35" s="43">
        <f>'BAR BB| Open rates'!DC35*0.9*0.9</f>
        <v>46008</v>
      </c>
      <c r="DD35" s="43">
        <f>'BAR BB| Open rates'!DD35*0.9*0.9</f>
        <v>46008</v>
      </c>
      <c r="DE35" s="43">
        <f>'BAR BB| Open rates'!DE35*0.9*0.9</f>
        <v>44388</v>
      </c>
      <c r="DF35" s="43">
        <f>'BAR BB| Open rates'!DF35*0.9*0.9</f>
        <v>44388</v>
      </c>
      <c r="DG35" s="43">
        <f>'BAR BB| Open rates'!DG35*0.9*0.9</f>
        <v>44388</v>
      </c>
      <c r="DH35" s="43">
        <f>'BAR BB| Open rates'!DH35*0.9*0.9</f>
        <v>44388</v>
      </c>
      <c r="DI35" s="43">
        <f>'BAR BB| Open rates'!DI35*0.9*0.9</f>
        <v>44388</v>
      </c>
      <c r="DJ35" s="43">
        <f>'BAR BB| Open rates'!DJ35*0.9*0.9</f>
        <v>46008</v>
      </c>
      <c r="DK35" s="43">
        <f>'BAR BB| Open rates'!DK35*0.9*0.9</f>
        <v>46008</v>
      </c>
      <c r="DL35" s="43">
        <f>'BAR BB| Open rates'!DL35*0.9*0.9</f>
        <v>44388</v>
      </c>
      <c r="DM35" s="43">
        <f>'BAR BB| Open rates'!DM35*0.9*0.9</f>
        <v>44388</v>
      </c>
      <c r="DN35" s="43">
        <f>'BAR BB| Open rates'!DN35*0.9*0.9</f>
        <v>44388</v>
      </c>
      <c r="DO35" s="43">
        <f>'BAR BB| Open rates'!DO35*0.9*0.9</f>
        <v>44388</v>
      </c>
      <c r="DP35" s="43">
        <f>'BAR BB| Open rates'!DP35*0.9*0.9</f>
        <v>44388</v>
      </c>
      <c r="DQ35" s="43">
        <f>'BAR BB| Open rates'!DQ35*0.9*0.9</f>
        <v>46008</v>
      </c>
      <c r="DR35" s="43">
        <f>'BAR BB| Open rates'!DR35*0.9*0.9</f>
        <v>46008</v>
      </c>
      <c r="DS35" s="43">
        <f>'BAR BB| Open rates'!DS35*0.9*0.9</f>
        <v>44388</v>
      </c>
      <c r="DT35" s="43">
        <f>'BAR BB| Open rates'!DT35*0.9*0.9</f>
        <v>44388</v>
      </c>
      <c r="DU35" s="43">
        <f>'BAR BB| Open rates'!DU35*0.9*0.9</f>
        <v>44388</v>
      </c>
      <c r="DV35" s="43">
        <f>'BAR BB| Open rates'!DV35*0.9*0.9</f>
        <v>44388</v>
      </c>
      <c r="DW35" s="43">
        <f>'BAR BB| Open rates'!DW35*0.9*0.9</f>
        <v>44388</v>
      </c>
      <c r="DX35" s="43">
        <f>'BAR BB| Open rates'!DX35*0.9*0.9</f>
        <v>46008</v>
      </c>
      <c r="DY35" s="43">
        <f>'BAR BB| Open rates'!DY35*0.9*0.9</f>
        <v>46008</v>
      </c>
      <c r="DZ35" s="43">
        <f>'BAR BB| Open rates'!DZ35*0.9*0.9</f>
        <v>47385</v>
      </c>
      <c r="EA35" s="43">
        <f>'BAR BB| Open rates'!EA35*0.9*0.9</f>
        <v>47385</v>
      </c>
      <c r="EB35" s="43">
        <f>'BAR BB| Open rates'!EB35*0.9*0.9</f>
        <v>47385</v>
      </c>
      <c r="EC35" s="43">
        <f>'BAR BB| Open rates'!EC35*0.9*0.9</f>
        <v>49167</v>
      </c>
      <c r="ED35" s="43">
        <f>'BAR BB| Open rates'!ED35*0.9*0.9</f>
        <v>49167</v>
      </c>
      <c r="EE35" s="43">
        <f>'BAR BB| Open rates'!EE35*0.9*0.9</f>
        <v>49167</v>
      </c>
      <c r="EF35" s="43">
        <f>'BAR BB| Open rates'!EF35*0.9*0.9</f>
        <v>49167</v>
      </c>
      <c r="EG35" s="43">
        <f>'BAR BB| Open rates'!EG35*0.9*0.9</f>
        <v>43578</v>
      </c>
      <c r="EH35" s="43">
        <f>'BAR BB| Open rates'!EH35*0.9*0.9</f>
        <v>39528</v>
      </c>
      <c r="EI35" s="43">
        <f>'BAR BB| Open rates'!EI35*0.9*0.9</f>
        <v>39528</v>
      </c>
      <c r="EJ35" s="43">
        <f>'BAR BB| Open rates'!EJ35*0.9*0.9</f>
        <v>39528</v>
      </c>
      <c r="EK35" s="43">
        <f>'BAR BB| Open rates'!EK35*0.9*0.9</f>
        <v>39528</v>
      </c>
      <c r="EL35" s="43">
        <f>'BAR BB| Open rates'!EL35*0.9*0.9</f>
        <v>40338</v>
      </c>
      <c r="EM35" s="43">
        <f>'BAR BB| Open rates'!EM35*0.9*0.9</f>
        <v>40338</v>
      </c>
      <c r="EN35" s="43">
        <f>'BAR BB| Open rates'!EN35*0.9*0.9</f>
        <v>39528</v>
      </c>
      <c r="EO35" s="43">
        <f>'BAR BB| Open rates'!EO35*0.9*0.9</f>
        <v>39528</v>
      </c>
      <c r="EP35" s="43">
        <f>'BAR BB| Open rates'!EP35*0.9*0.9</f>
        <v>39528</v>
      </c>
      <c r="EQ35" s="43">
        <f>'BAR BB| Open rates'!EQ35*0.9*0.9</f>
        <v>39528</v>
      </c>
      <c r="ER35" s="43">
        <f>'BAR BB| Open rates'!ER35*0.9*0.9</f>
        <v>39528</v>
      </c>
      <c r="ES35" s="43">
        <f>'BAR BB| Open rates'!ES35*0.9*0.9</f>
        <v>40338</v>
      </c>
      <c r="ET35" s="43">
        <f>'BAR BB| Open rates'!ET35*0.9*0.9</f>
        <v>40338</v>
      </c>
      <c r="EU35" s="43">
        <f>'BAR BB| Open rates'!EU35*0.9*0.9</f>
        <v>39528</v>
      </c>
      <c r="EV35" s="43">
        <f>'BAR BB| Open rates'!EV35*0.9*0.9</f>
        <v>39528</v>
      </c>
      <c r="EW35" s="43">
        <f>'BAR BB| Open rates'!EW35*0.9*0.9</f>
        <v>39528</v>
      </c>
      <c r="EX35" s="43">
        <f>'BAR BB| Open rates'!EX35*0.9*0.9</f>
        <v>39528</v>
      </c>
      <c r="EY35" s="43">
        <f>'BAR BB| Open rates'!EY35*0.9*0.9</f>
        <v>39528</v>
      </c>
      <c r="EZ35" s="43">
        <f>'BAR BB| Open rates'!EZ35*0.9*0.9</f>
        <v>40338</v>
      </c>
      <c r="FA35" s="43">
        <f>'BAR BB| Open rates'!FA35*0.9*0.9</f>
        <v>40338</v>
      </c>
      <c r="FB35" s="43">
        <f>'BAR BB| Open rates'!FB35*0.9*0.9</f>
        <v>39528</v>
      </c>
      <c r="FC35" s="43">
        <f>'BAR BB| Open rates'!FC35*0.9*0.9</f>
        <v>39528</v>
      </c>
      <c r="FD35" s="43">
        <f>'BAR BB| Open rates'!FD35*0.9*0.9</f>
        <v>39528</v>
      </c>
      <c r="FE35" s="43">
        <f>'BAR BB| Open rates'!FE35*0.9*0.9</f>
        <v>39528</v>
      </c>
      <c r="FF35" s="43">
        <f>'BAR BB| Open rates'!FF35*0.9*0.9</f>
        <v>39528</v>
      </c>
      <c r="FG35" s="43">
        <f>'BAR BB| Open rates'!FG35*0.9*0.9</f>
        <v>40338</v>
      </c>
      <c r="FH35" s="43">
        <f>'BAR BB| Open rates'!FH35*0.9*0.9</f>
        <v>40338</v>
      </c>
      <c r="FI35" s="43">
        <f>'BAR BB| Open rates'!FI35*0.9*0.9</f>
        <v>39528</v>
      </c>
      <c r="FJ35" s="43">
        <f>'BAR BB| Open rates'!FJ35*0.9*0.9</f>
        <v>39528</v>
      </c>
      <c r="FK35" s="43">
        <f>'BAR BB| Open rates'!FK35*0.9*0.9</f>
        <v>39528</v>
      </c>
      <c r="FL35" s="43">
        <f>'BAR BB| Open rates'!FL35*0.9*0.9</f>
        <v>39528</v>
      </c>
      <c r="FM35" s="43">
        <f>'BAR BB| Open rates'!FM35*0.9*0.9</f>
        <v>39528</v>
      </c>
      <c r="FN35" s="43">
        <f>'BAR BB| Open rates'!FN35*0.9*0.9</f>
        <v>40338</v>
      </c>
      <c r="FO35" s="43">
        <f>'BAR BB| Open rates'!FO35*0.9*0.9</f>
        <v>40338</v>
      </c>
      <c r="FP35" s="43">
        <f>'BAR BB| Open rates'!FP35*0.9*0.9</f>
        <v>39528</v>
      </c>
      <c r="FQ35" s="43">
        <f>'BAR BB| Open rates'!FQ35*0.9*0.9</f>
        <v>39528</v>
      </c>
      <c r="FR35" s="43">
        <f>'BAR BB| Open rates'!FR35*0.9*0.9</f>
        <v>39528</v>
      </c>
      <c r="FS35" s="43">
        <f>'BAR BB| Open rates'!FS35*0.9*0.9</f>
        <v>39528</v>
      </c>
      <c r="FT35" s="43">
        <f>'BAR BB| Open rates'!FT35*0.9*0.9</f>
        <v>39528</v>
      </c>
      <c r="FU35" s="43">
        <f>'BAR BB| Open rates'!FU35*0.9*0.9</f>
        <v>40338</v>
      </c>
      <c r="FV35" s="43">
        <f>'BAR BB| Open rates'!FV35*0.9*0.9</f>
        <v>40338</v>
      </c>
      <c r="FW35" s="43">
        <f>'BAR BB| Open rates'!FW35*0.9*0.9</f>
        <v>43335</v>
      </c>
      <c r="FX35" s="43">
        <f>'BAR BB| Open rates'!FX35*0.9*0.9</f>
        <v>43335</v>
      </c>
      <c r="FY35" s="43">
        <f>'BAR BB| Open rates'!FY35*0.9*0.9</f>
        <v>43335</v>
      </c>
      <c r="FZ35" s="43">
        <f>'BAR BB| Open rates'!FZ35*0.9*0.9</f>
        <v>43335</v>
      </c>
      <c r="GA35" s="43">
        <f>'BAR BB| Open rates'!GA35*0.9*0.9</f>
        <v>43335</v>
      </c>
      <c r="GB35" s="43">
        <f>'BAR BB| Open rates'!GB35*0.9*0.9</f>
        <v>45117</v>
      </c>
      <c r="GC35" s="43">
        <f>'BAR BB| Open rates'!GC35*0.9*0.9</f>
        <v>45117</v>
      </c>
      <c r="GD35" s="43">
        <f>'BAR BB| Open rates'!GD35*0.9*0.9</f>
        <v>45117</v>
      </c>
      <c r="GE35" s="43">
        <f>'BAR BB| Open rates'!GE35*0.9*0.9</f>
        <v>45117</v>
      </c>
    </row>
    <row r="36" spans="1:187" s="36" customFormat="1" ht="12" customHeight="1" x14ac:dyDescent="0.2">
      <c r="A36" s="237">
        <v>4</v>
      </c>
      <c r="B36" s="43">
        <f>'BAR BB| Open rates'!B36*0.9*0.9</f>
        <v>69255</v>
      </c>
      <c r="C36" s="43">
        <f>'BAR BB| Open rates'!C36*0.9*0.9</f>
        <v>69255</v>
      </c>
      <c r="D36" s="43">
        <f>'BAR BB| Open rates'!D36*0.9*0.9</f>
        <v>67068</v>
      </c>
      <c r="E36" s="43">
        <f>'BAR BB| Open rates'!E36*0.9*0.9</f>
        <v>67068</v>
      </c>
      <c r="F36" s="43">
        <f>'BAR BB| Open rates'!F36*0.9*0.9</f>
        <v>65286</v>
      </c>
      <c r="G36" s="43">
        <f>'BAR BB| Open rates'!G36*0.9*0.9</f>
        <v>67068</v>
      </c>
      <c r="H36" s="43">
        <f>'BAR BB| Open rates'!H36*0.9*0.9</f>
        <v>67068</v>
      </c>
      <c r="I36" s="43">
        <f>'BAR BB| Open rates'!I36*0.9*0.9</f>
        <v>68688</v>
      </c>
      <c r="J36" s="43">
        <f>'BAR BB| Open rates'!J36*0.9*0.9</f>
        <v>68688</v>
      </c>
      <c r="K36" s="43">
        <f>'BAR BB| Open rates'!K36*0.9*0.9</f>
        <v>67068</v>
      </c>
      <c r="L36" s="43">
        <f>'BAR BB| Open rates'!L36*0.9*0.9</f>
        <v>67068</v>
      </c>
      <c r="M36" s="43">
        <f>'BAR BB| Open rates'!M36*0.9*0.9</f>
        <v>67068</v>
      </c>
      <c r="N36" s="43">
        <f>'BAR BB| Open rates'!N36*0.9*0.9</f>
        <v>67068</v>
      </c>
      <c r="O36" s="43">
        <f>'BAR BB| Open rates'!O36*0.9*0.9</f>
        <v>67068</v>
      </c>
      <c r="P36" s="43">
        <f>'BAR BB| Open rates'!P36*0.9*0.9</f>
        <v>68688</v>
      </c>
      <c r="Q36" s="43">
        <f>'BAR BB| Open rates'!Q36*0.9*0.9</f>
        <v>68688</v>
      </c>
      <c r="R36" s="43">
        <f>'BAR BB| Open rates'!R36*0.9*0.9</f>
        <v>68688</v>
      </c>
      <c r="S36" s="43">
        <f>'BAR BB| Open rates'!S36*0.9*0.9</f>
        <v>68688</v>
      </c>
      <c r="T36" s="43">
        <f>'BAR BB| Open rates'!T36*0.9*0.9</f>
        <v>68688</v>
      </c>
      <c r="U36" s="43">
        <f>'BAR BB| Open rates'!U36*0.9*0.9</f>
        <v>68688</v>
      </c>
      <c r="V36" s="43">
        <f>'BAR BB| Open rates'!V36*0.9*0.9</f>
        <v>68688</v>
      </c>
      <c r="W36" s="43">
        <f>'BAR BB| Open rates'!W36*0.9*0.9</f>
        <v>70308</v>
      </c>
      <c r="X36" s="43">
        <f>'BAR BB| Open rates'!X36*0.9*0.9</f>
        <v>70308</v>
      </c>
      <c r="Y36" s="43">
        <f>'BAR BB| Open rates'!Y36*0.9*0.9</f>
        <v>68688</v>
      </c>
      <c r="Z36" s="43">
        <f>'BAR BB| Open rates'!Z36*0.9*0.9</f>
        <v>68688</v>
      </c>
      <c r="AA36" s="43">
        <f>'BAR BB| Open rates'!AA36*0.9*0.9</f>
        <v>68688</v>
      </c>
      <c r="AB36" s="43">
        <f>'BAR BB| Open rates'!AB36*0.9*0.9</f>
        <v>68688</v>
      </c>
      <c r="AC36" s="43">
        <f>'BAR BB| Open rates'!AC36*0.9*0.9</f>
        <v>68688</v>
      </c>
      <c r="AD36" s="43">
        <f>'BAR BB| Open rates'!AD36*0.9*0.9</f>
        <v>70308</v>
      </c>
      <c r="AE36" s="43">
        <f>'BAR BB| Open rates'!AE36*0.9*0.9</f>
        <v>70308</v>
      </c>
      <c r="AF36" s="43">
        <f>'BAR BB| Open rates'!AF36*0.9*0.9</f>
        <v>68688</v>
      </c>
      <c r="AG36" s="43">
        <f>'BAR BB| Open rates'!AG36*0.9*0.9</f>
        <v>68688</v>
      </c>
      <c r="AH36" s="43">
        <f>'BAR BB| Open rates'!AH36*0.9*0.9</f>
        <v>68688</v>
      </c>
      <c r="AI36" s="43">
        <f>'BAR BB| Open rates'!AI36*0.9*0.9</f>
        <v>68688</v>
      </c>
      <c r="AJ36" s="43">
        <f>'BAR BB| Open rates'!AJ36*0.9*0.9</f>
        <v>68688</v>
      </c>
      <c r="AK36" s="43">
        <f>'BAR BB| Open rates'!AK36*0.9*0.9</f>
        <v>70308</v>
      </c>
      <c r="AL36" s="43">
        <f>'BAR BB| Open rates'!AL36*0.9*0.9</f>
        <v>70308</v>
      </c>
      <c r="AM36" s="43">
        <f>'BAR BB| Open rates'!AM36*0.9*0.9</f>
        <v>68688</v>
      </c>
      <c r="AN36" s="43">
        <f>'BAR BB| Open rates'!AN36*0.9*0.9</f>
        <v>68688</v>
      </c>
      <c r="AO36" s="43">
        <f>'BAR BB| Open rates'!AO36*0.9*0.9</f>
        <v>68688</v>
      </c>
      <c r="AP36" s="43">
        <f>'BAR BB| Open rates'!AP36*0.9*0.9</f>
        <v>68688</v>
      </c>
      <c r="AQ36" s="43">
        <f>'BAR BB| Open rates'!AQ36*0.9*0.9</f>
        <v>68688</v>
      </c>
      <c r="AR36" s="43">
        <f>'BAR BB| Open rates'!AR36*0.9*0.9</f>
        <v>70308</v>
      </c>
      <c r="AS36" s="43">
        <f>'BAR BB| Open rates'!AS36*0.9*0.9</f>
        <v>70308</v>
      </c>
      <c r="AT36" s="43">
        <f>'BAR BB| Open rates'!AT36*0.9*0.9</f>
        <v>68688</v>
      </c>
      <c r="AU36" s="43">
        <f>'BAR BB| Open rates'!AU36*0.9*0.9</f>
        <v>68688</v>
      </c>
      <c r="AV36" s="43">
        <f>'BAR BB| Open rates'!AV36*0.9*0.9</f>
        <v>68688</v>
      </c>
      <c r="AW36" s="43">
        <f>'BAR BB| Open rates'!AW36*0.9*0.9</f>
        <v>68688</v>
      </c>
      <c r="AX36" s="43">
        <f>'BAR BB| Open rates'!AX36*0.9*0.9</f>
        <v>68688</v>
      </c>
      <c r="AY36" s="43">
        <f>'BAR BB| Open rates'!AY36*0.9*0.9</f>
        <v>70308</v>
      </c>
      <c r="AZ36" s="43">
        <f>'BAR BB| Open rates'!AZ36*0.9*0.9</f>
        <v>70308</v>
      </c>
      <c r="BA36" s="43">
        <f>'BAR BB| Open rates'!BA36*0.9*0.9</f>
        <v>68688</v>
      </c>
      <c r="BB36" s="43">
        <f>'BAR BB| Open rates'!BB36*0.9*0.9</f>
        <v>68688</v>
      </c>
      <c r="BC36" s="43">
        <f>'BAR BB| Open rates'!BC36*0.9*0.9</f>
        <v>68688</v>
      </c>
      <c r="BD36" s="43">
        <f>'BAR BB| Open rates'!BD36*0.9*0.9</f>
        <v>68688</v>
      </c>
      <c r="BE36" s="43">
        <f>'BAR BB| Open rates'!BE36*0.9*0.9</f>
        <v>68688</v>
      </c>
      <c r="BF36" s="43">
        <f>'BAR BB| Open rates'!BF36*0.9*0.9</f>
        <v>70308</v>
      </c>
      <c r="BG36" s="43">
        <f>'BAR BB| Open rates'!BG36*0.9*0.9</f>
        <v>70308</v>
      </c>
      <c r="BH36" s="43">
        <f>'BAR BB| Open rates'!BH36*0.9*0.9</f>
        <v>66096</v>
      </c>
      <c r="BI36" s="43">
        <f>'BAR BB| Open rates'!BI36*0.9*0.9</f>
        <v>66096</v>
      </c>
      <c r="BJ36" s="43">
        <f>'BAR BB| Open rates'!BJ36*0.9*0.9</f>
        <v>66096</v>
      </c>
      <c r="BK36" s="43">
        <f>'BAR BB| Open rates'!BK36*0.9*0.9</f>
        <v>66096</v>
      </c>
      <c r="BL36" s="43">
        <f>'BAR BB| Open rates'!BL36*0.9*0.9</f>
        <v>66096</v>
      </c>
      <c r="BM36" s="43">
        <f>'BAR BB| Open rates'!BM36*0.9*0.9</f>
        <v>67068</v>
      </c>
      <c r="BN36" s="43">
        <f>'BAR BB| Open rates'!BN36*0.9*0.9</f>
        <v>67068</v>
      </c>
      <c r="BO36" s="43">
        <f>'BAR BB| Open rates'!BO36*0.9*0.9</f>
        <v>65286</v>
      </c>
      <c r="BP36" s="43">
        <f>'BAR BB| Open rates'!BP36*0.9*0.9</f>
        <v>65286</v>
      </c>
      <c r="BQ36" s="43">
        <f>'BAR BB| Open rates'!BQ36*0.9*0.9</f>
        <v>51597</v>
      </c>
      <c r="BR36" s="43">
        <f>'BAR BB| Open rates'!BR36*0.9*0.9</f>
        <v>51597</v>
      </c>
      <c r="BS36" s="43">
        <f>'BAR BB| Open rates'!BS36*0.9*0.9</f>
        <v>51597</v>
      </c>
      <c r="BT36" s="43">
        <f>'BAR BB| Open rates'!BT36*0.9*0.9</f>
        <v>51597</v>
      </c>
      <c r="BU36" s="43">
        <f>'BAR BB| Open rates'!BU36*0.9*0.9</f>
        <v>51597</v>
      </c>
      <c r="BV36" s="43">
        <f>'BAR BB| Open rates'!BV36*0.9*0.9</f>
        <v>49815</v>
      </c>
      <c r="BW36" s="43">
        <f>'BAR BB| Open rates'!BW36*0.9*0.9</f>
        <v>49815</v>
      </c>
      <c r="BX36" s="43">
        <f>'BAR BB| Open rates'!BX36*0.9*0.9</f>
        <v>49815</v>
      </c>
      <c r="BY36" s="43">
        <f>'BAR BB| Open rates'!BY36*0.9*0.9</f>
        <v>49815</v>
      </c>
      <c r="BZ36" s="43">
        <f>'BAR BB| Open rates'!BZ36*0.9*0.9</f>
        <v>49815</v>
      </c>
      <c r="CA36" s="43">
        <f>'BAR BB| Open rates'!CA36*0.9*0.9</f>
        <v>51597</v>
      </c>
      <c r="CB36" s="43">
        <f>'BAR BB| Open rates'!CB36*0.9*0.9</f>
        <v>51597</v>
      </c>
      <c r="CC36" s="43">
        <f>'BAR BB| Open rates'!CC36*0.9*0.9</f>
        <v>49815</v>
      </c>
      <c r="CD36" s="43">
        <f>'BAR BB| Open rates'!CD36*0.9*0.9</f>
        <v>49815</v>
      </c>
      <c r="CE36" s="43">
        <f>'BAR BB| Open rates'!CE36*0.9*0.9</f>
        <v>49815</v>
      </c>
      <c r="CF36" s="43">
        <f>'BAR BB| Open rates'!CF36*0.9*0.9</f>
        <v>49815</v>
      </c>
      <c r="CG36" s="43">
        <f>'BAR BB| Open rates'!CG36*0.9*0.9</f>
        <v>49815</v>
      </c>
      <c r="CH36" s="43">
        <f>'BAR BB| Open rates'!CH36*0.9*0.9</f>
        <v>51597</v>
      </c>
      <c r="CI36" s="43">
        <f>'BAR BB| Open rates'!CI36*0.9*0.9</f>
        <v>51597</v>
      </c>
      <c r="CJ36" s="43">
        <f>'BAR BB| Open rates'!CJ36*0.9*0.9</f>
        <v>49815</v>
      </c>
      <c r="CK36" s="43">
        <f>'BAR BB| Open rates'!CK36*0.9*0.9</f>
        <v>49815</v>
      </c>
      <c r="CL36" s="43">
        <f>'BAR BB| Open rates'!CL36*0.9*0.9</f>
        <v>49815</v>
      </c>
      <c r="CM36" s="43">
        <f>'BAR BB| Open rates'!CM36*0.9*0.9</f>
        <v>49815</v>
      </c>
      <c r="CN36" s="43">
        <f>'BAR BB| Open rates'!CN36*0.9*0.9</f>
        <v>49815</v>
      </c>
      <c r="CO36" s="43">
        <f>'BAR BB| Open rates'!CO36*0.9*0.9</f>
        <v>51597</v>
      </c>
      <c r="CP36" s="43">
        <f>'BAR BB| Open rates'!CP36*0.9*0.9</f>
        <v>51597</v>
      </c>
      <c r="CQ36" s="43">
        <f>'BAR BB| Open rates'!CQ36*0.9*0.9</f>
        <v>49815</v>
      </c>
      <c r="CR36" s="43">
        <f>'BAR BB| Open rates'!CR36*0.9*0.9</f>
        <v>49815</v>
      </c>
      <c r="CS36" s="43">
        <f>'BAR BB| Open rates'!CS36*0.9*0.9</f>
        <v>49815</v>
      </c>
      <c r="CT36" s="43">
        <f>'BAR BB| Open rates'!CT36*0.9*0.9</f>
        <v>49815</v>
      </c>
      <c r="CU36" s="43">
        <f>'BAR BB| Open rates'!CU36*0.9*0.9</f>
        <v>48438</v>
      </c>
      <c r="CV36" s="43">
        <f>'BAR BB| Open rates'!CV36*0.9*0.9</f>
        <v>48438</v>
      </c>
      <c r="CW36" s="43">
        <f>'BAR BB| Open rates'!CW36*0.9*0.9</f>
        <v>48438</v>
      </c>
      <c r="CX36" s="43">
        <f>'BAR BB| Open rates'!CX36*0.9*0.9</f>
        <v>46818</v>
      </c>
      <c r="CY36" s="43">
        <f>'BAR BB| Open rates'!CY36*0.9*0.9</f>
        <v>46818</v>
      </c>
      <c r="CZ36" s="43">
        <f>'BAR BB| Open rates'!CZ36*0.9*0.9</f>
        <v>46818</v>
      </c>
      <c r="DA36" s="43">
        <f>'BAR BB| Open rates'!DA36*0.9*0.9</f>
        <v>46818</v>
      </c>
      <c r="DB36" s="43">
        <f>'BAR BB| Open rates'!DB36*0.9*0.9</f>
        <v>46818</v>
      </c>
      <c r="DC36" s="43">
        <f>'BAR BB| Open rates'!DC36*0.9*0.9</f>
        <v>48438</v>
      </c>
      <c r="DD36" s="43">
        <f>'BAR BB| Open rates'!DD36*0.9*0.9</f>
        <v>48438</v>
      </c>
      <c r="DE36" s="43">
        <f>'BAR BB| Open rates'!DE36*0.9*0.9</f>
        <v>46818</v>
      </c>
      <c r="DF36" s="43">
        <f>'BAR BB| Open rates'!DF36*0.9*0.9</f>
        <v>46818</v>
      </c>
      <c r="DG36" s="43">
        <f>'BAR BB| Open rates'!DG36*0.9*0.9</f>
        <v>46818</v>
      </c>
      <c r="DH36" s="43">
        <f>'BAR BB| Open rates'!DH36*0.9*0.9</f>
        <v>46818</v>
      </c>
      <c r="DI36" s="43">
        <f>'BAR BB| Open rates'!DI36*0.9*0.9</f>
        <v>46818</v>
      </c>
      <c r="DJ36" s="43">
        <f>'BAR BB| Open rates'!DJ36*0.9*0.9</f>
        <v>48438</v>
      </c>
      <c r="DK36" s="43">
        <f>'BAR BB| Open rates'!DK36*0.9*0.9</f>
        <v>48438</v>
      </c>
      <c r="DL36" s="43">
        <f>'BAR BB| Open rates'!DL36*0.9*0.9</f>
        <v>46818</v>
      </c>
      <c r="DM36" s="43">
        <f>'BAR BB| Open rates'!DM36*0.9*0.9</f>
        <v>46818</v>
      </c>
      <c r="DN36" s="43">
        <f>'BAR BB| Open rates'!DN36*0.9*0.9</f>
        <v>46818</v>
      </c>
      <c r="DO36" s="43">
        <f>'BAR BB| Open rates'!DO36*0.9*0.9</f>
        <v>46818</v>
      </c>
      <c r="DP36" s="43">
        <f>'BAR BB| Open rates'!DP36*0.9*0.9</f>
        <v>46818</v>
      </c>
      <c r="DQ36" s="43">
        <f>'BAR BB| Open rates'!DQ36*0.9*0.9</f>
        <v>48438</v>
      </c>
      <c r="DR36" s="43">
        <f>'BAR BB| Open rates'!DR36*0.9*0.9</f>
        <v>48438</v>
      </c>
      <c r="DS36" s="43">
        <f>'BAR BB| Open rates'!DS36*0.9*0.9</f>
        <v>46818</v>
      </c>
      <c r="DT36" s="43">
        <f>'BAR BB| Open rates'!DT36*0.9*0.9</f>
        <v>46818</v>
      </c>
      <c r="DU36" s="43">
        <f>'BAR BB| Open rates'!DU36*0.9*0.9</f>
        <v>46818</v>
      </c>
      <c r="DV36" s="43">
        <f>'BAR BB| Open rates'!DV36*0.9*0.9</f>
        <v>46818</v>
      </c>
      <c r="DW36" s="43">
        <f>'BAR BB| Open rates'!DW36*0.9*0.9</f>
        <v>46818</v>
      </c>
      <c r="DX36" s="43">
        <f>'BAR BB| Open rates'!DX36*0.9*0.9</f>
        <v>48438</v>
      </c>
      <c r="DY36" s="43">
        <f>'BAR BB| Open rates'!DY36*0.9*0.9</f>
        <v>48438</v>
      </c>
      <c r="DZ36" s="43">
        <f>'BAR BB| Open rates'!DZ36*0.9*0.9</f>
        <v>49815</v>
      </c>
      <c r="EA36" s="43">
        <f>'BAR BB| Open rates'!EA36*0.9*0.9</f>
        <v>49815</v>
      </c>
      <c r="EB36" s="43">
        <f>'BAR BB| Open rates'!EB36*0.9*0.9</f>
        <v>49815</v>
      </c>
      <c r="EC36" s="43">
        <f>'BAR BB| Open rates'!EC36*0.9*0.9</f>
        <v>51597</v>
      </c>
      <c r="ED36" s="43">
        <f>'BAR BB| Open rates'!ED36*0.9*0.9</f>
        <v>51597</v>
      </c>
      <c r="EE36" s="43">
        <f>'BAR BB| Open rates'!EE36*0.9*0.9</f>
        <v>51597</v>
      </c>
      <c r="EF36" s="43">
        <f>'BAR BB| Open rates'!EF36*0.9*0.9</f>
        <v>51597</v>
      </c>
      <c r="EG36" s="43">
        <f>'BAR BB| Open rates'!EG36*0.9*0.9</f>
        <v>46008</v>
      </c>
      <c r="EH36" s="43">
        <f>'BAR BB| Open rates'!EH36*0.9*0.9</f>
        <v>41958</v>
      </c>
      <c r="EI36" s="43">
        <f>'BAR BB| Open rates'!EI36*0.9*0.9</f>
        <v>41958</v>
      </c>
      <c r="EJ36" s="43">
        <f>'BAR BB| Open rates'!EJ36*0.9*0.9</f>
        <v>41958</v>
      </c>
      <c r="EK36" s="43">
        <f>'BAR BB| Open rates'!EK36*0.9*0.9</f>
        <v>41958</v>
      </c>
      <c r="EL36" s="43">
        <f>'BAR BB| Open rates'!EL36*0.9*0.9</f>
        <v>42768</v>
      </c>
      <c r="EM36" s="43">
        <f>'BAR BB| Open rates'!EM36*0.9*0.9</f>
        <v>42768</v>
      </c>
      <c r="EN36" s="43">
        <f>'BAR BB| Open rates'!EN36*0.9*0.9</f>
        <v>41958</v>
      </c>
      <c r="EO36" s="43">
        <f>'BAR BB| Open rates'!EO36*0.9*0.9</f>
        <v>41958</v>
      </c>
      <c r="EP36" s="43">
        <f>'BAR BB| Open rates'!EP36*0.9*0.9</f>
        <v>41958</v>
      </c>
      <c r="EQ36" s="43">
        <f>'BAR BB| Open rates'!EQ36*0.9*0.9</f>
        <v>41958</v>
      </c>
      <c r="ER36" s="43">
        <f>'BAR BB| Open rates'!ER36*0.9*0.9</f>
        <v>41958</v>
      </c>
      <c r="ES36" s="43">
        <f>'BAR BB| Open rates'!ES36*0.9*0.9</f>
        <v>42768</v>
      </c>
      <c r="ET36" s="43">
        <f>'BAR BB| Open rates'!ET36*0.9*0.9</f>
        <v>42768</v>
      </c>
      <c r="EU36" s="43">
        <f>'BAR BB| Open rates'!EU36*0.9*0.9</f>
        <v>41958</v>
      </c>
      <c r="EV36" s="43">
        <f>'BAR BB| Open rates'!EV36*0.9*0.9</f>
        <v>41958</v>
      </c>
      <c r="EW36" s="43">
        <f>'BAR BB| Open rates'!EW36*0.9*0.9</f>
        <v>41958</v>
      </c>
      <c r="EX36" s="43">
        <f>'BAR BB| Open rates'!EX36*0.9*0.9</f>
        <v>41958</v>
      </c>
      <c r="EY36" s="43">
        <f>'BAR BB| Open rates'!EY36*0.9*0.9</f>
        <v>41958</v>
      </c>
      <c r="EZ36" s="43">
        <f>'BAR BB| Open rates'!EZ36*0.9*0.9</f>
        <v>42768</v>
      </c>
      <c r="FA36" s="43">
        <f>'BAR BB| Open rates'!FA36*0.9*0.9</f>
        <v>42768</v>
      </c>
      <c r="FB36" s="43">
        <f>'BAR BB| Open rates'!FB36*0.9*0.9</f>
        <v>41958</v>
      </c>
      <c r="FC36" s="43">
        <f>'BAR BB| Open rates'!FC36*0.9*0.9</f>
        <v>41958</v>
      </c>
      <c r="FD36" s="43">
        <f>'BAR BB| Open rates'!FD36*0.9*0.9</f>
        <v>41958</v>
      </c>
      <c r="FE36" s="43">
        <f>'BAR BB| Open rates'!FE36*0.9*0.9</f>
        <v>41958</v>
      </c>
      <c r="FF36" s="43">
        <f>'BAR BB| Open rates'!FF36*0.9*0.9</f>
        <v>41958</v>
      </c>
      <c r="FG36" s="43">
        <f>'BAR BB| Open rates'!FG36*0.9*0.9</f>
        <v>42768</v>
      </c>
      <c r="FH36" s="43">
        <f>'BAR BB| Open rates'!FH36*0.9*0.9</f>
        <v>42768</v>
      </c>
      <c r="FI36" s="43">
        <f>'BAR BB| Open rates'!FI36*0.9*0.9</f>
        <v>41958</v>
      </c>
      <c r="FJ36" s="43">
        <f>'BAR BB| Open rates'!FJ36*0.9*0.9</f>
        <v>41958</v>
      </c>
      <c r="FK36" s="43">
        <f>'BAR BB| Open rates'!FK36*0.9*0.9</f>
        <v>41958</v>
      </c>
      <c r="FL36" s="43">
        <f>'BAR BB| Open rates'!FL36*0.9*0.9</f>
        <v>41958</v>
      </c>
      <c r="FM36" s="43">
        <f>'BAR BB| Open rates'!FM36*0.9*0.9</f>
        <v>41958</v>
      </c>
      <c r="FN36" s="43">
        <f>'BAR BB| Open rates'!FN36*0.9*0.9</f>
        <v>42768</v>
      </c>
      <c r="FO36" s="43">
        <f>'BAR BB| Open rates'!FO36*0.9*0.9</f>
        <v>42768</v>
      </c>
      <c r="FP36" s="43">
        <f>'BAR BB| Open rates'!FP36*0.9*0.9</f>
        <v>41958</v>
      </c>
      <c r="FQ36" s="43">
        <f>'BAR BB| Open rates'!FQ36*0.9*0.9</f>
        <v>41958</v>
      </c>
      <c r="FR36" s="43">
        <f>'BAR BB| Open rates'!FR36*0.9*0.9</f>
        <v>41958</v>
      </c>
      <c r="FS36" s="43">
        <f>'BAR BB| Open rates'!FS36*0.9*0.9</f>
        <v>41958</v>
      </c>
      <c r="FT36" s="43">
        <f>'BAR BB| Open rates'!FT36*0.9*0.9</f>
        <v>41958</v>
      </c>
      <c r="FU36" s="43">
        <f>'BAR BB| Open rates'!FU36*0.9*0.9</f>
        <v>42768</v>
      </c>
      <c r="FV36" s="43">
        <f>'BAR BB| Open rates'!FV36*0.9*0.9</f>
        <v>42768</v>
      </c>
      <c r="FW36" s="43">
        <f>'BAR BB| Open rates'!FW36*0.9*0.9</f>
        <v>45765</v>
      </c>
      <c r="FX36" s="43">
        <f>'BAR BB| Open rates'!FX36*0.9*0.9</f>
        <v>45765</v>
      </c>
      <c r="FY36" s="43">
        <f>'BAR BB| Open rates'!FY36*0.9*0.9</f>
        <v>45765</v>
      </c>
      <c r="FZ36" s="43">
        <f>'BAR BB| Open rates'!FZ36*0.9*0.9</f>
        <v>45765</v>
      </c>
      <c r="GA36" s="43">
        <f>'BAR BB| Open rates'!GA36*0.9*0.9</f>
        <v>45765</v>
      </c>
      <c r="GB36" s="43">
        <f>'BAR BB| Open rates'!GB36*0.9*0.9</f>
        <v>47547</v>
      </c>
      <c r="GC36" s="43">
        <f>'BAR BB| Open rates'!GC36*0.9*0.9</f>
        <v>47547</v>
      </c>
      <c r="GD36" s="43">
        <f>'BAR BB| Open rates'!GD36*0.9*0.9</f>
        <v>47547</v>
      </c>
      <c r="GE36" s="43">
        <f>'BAR BB| Open rates'!GE36*0.9*0.9</f>
        <v>47547</v>
      </c>
    </row>
    <row r="37" spans="1:187" s="36" customFormat="1" ht="12" customHeight="1" x14ac:dyDescent="0.2">
      <c r="A37" s="237">
        <v>5</v>
      </c>
      <c r="B37" s="43">
        <f>'BAR BB| Open rates'!B37*0.9*0.9</f>
        <v>71685</v>
      </c>
      <c r="C37" s="43">
        <f>'BAR BB| Open rates'!C37*0.9*0.9</f>
        <v>71685</v>
      </c>
      <c r="D37" s="43">
        <f>'BAR BB| Open rates'!D37*0.9*0.9</f>
        <v>69498</v>
      </c>
      <c r="E37" s="43">
        <f>'BAR BB| Open rates'!E37*0.9*0.9</f>
        <v>69498</v>
      </c>
      <c r="F37" s="43">
        <f>'BAR BB| Open rates'!F37*0.9*0.9</f>
        <v>67716</v>
      </c>
      <c r="G37" s="43">
        <f>'BAR BB| Open rates'!G37*0.9*0.9</f>
        <v>69498</v>
      </c>
      <c r="H37" s="43">
        <f>'BAR BB| Open rates'!H37*0.9*0.9</f>
        <v>69498</v>
      </c>
      <c r="I37" s="43">
        <f>'BAR BB| Open rates'!I37*0.9*0.9</f>
        <v>71118</v>
      </c>
      <c r="J37" s="43">
        <f>'BAR BB| Open rates'!J37*0.9*0.9</f>
        <v>71118</v>
      </c>
      <c r="K37" s="43">
        <f>'BAR BB| Open rates'!K37*0.9*0.9</f>
        <v>69498</v>
      </c>
      <c r="L37" s="43">
        <f>'BAR BB| Open rates'!L37*0.9*0.9</f>
        <v>69498</v>
      </c>
      <c r="M37" s="43">
        <f>'BAR BB| Open rates'!M37*0.9*0.9</f>
        <v>69498</v>
      </c>
      <c r="N37" s="43">
        <f>'BAR BB| Open rates'!N37*0.9*0.9</f>
        <v>69498</v>
      </c>
      <c r="O37" s="43">
        <f>'BAR BB| Open rates'!O37*0.9*0.9</f>
        <v>69498</v>
      </c>
      <c r="P37" s="43">
        <f>'BAR BB| Open rates'!P37*0.9*0.9</f>
        <v>71118</v>
      </c>
      <c r="Q37" s="43">
        <f>'BAR BB| Open rates'!Q37*0.9*0.9</f>
        <v>71118</v>
      </c>
      <c r="R37" s="43">
        <f>'BAR BB| Open rates'!R37*0.9*0.9</f>
        <v>71118</v>
      </c>
      <c r="S37" s="43">
        <f>'BAR BB| Open rates'!S37*0.9*0.9</f>
        <v>71118</v>
      </c>
      <c r="T37" s="43">
        <f>'BAR BB| Open rates'!T37*0.9*0.9</f>
        <v>71118</v>
      </c>
      <c r="U37" s="43">
        <f>'BAR BB| Open rates'!U37*0.9*0.9</f>
        <v>71118</v>
      </c>
      <c r="V37" s="43">
        <f>'BAR BB| Open rates'!V37*0.9*0.9</f>
        <v>71118</v>
      </c>
      <c r="W37" s="43">
        <f>'BAR BB| Open rates'!W37*0.9*0.9</f>
        <v>72738</v>
      </c>
      <c r="X37" s="43">
        <f>'BAR BB| Open rates'!X37*0.9*0.9</f>
        <v>72738</v>
      </c>
      <c r="Y37" s="43">
        <f>'BAR BB| Open rates'!Y37*0.9*0.9</f>
        <v>71118</v>
      </c>
      <c r="Z37" s="43">
        <f>'BAR BB| Open rates'!Z37*0.9*0.9</f>
        <v>71118</v>
      </c>
      <c r="AA37" s="43">
        <f>'BAR BB| Open rates'!AA37*0.9*0.9</f>
        <v>71118</v>
      </c>
      <c r="AB37" s="43">
        <f>'BAR BB| Open rates'!AB37*0.9*0.9</f>
        <v>71118</v>
      </c>
      <c r="AC37" s="43">
        <f>'BAR BB| Open rates'!AC37*0.9*0.9</f>
        <v>71118</v>
      </c>
      <c r="AD37" s="43">
        <f>'BAR BB| Open rates'!AD37*0.9*0.9</f>
        <v>72738</v>
      </c>
      <c r="AE37" s="43">
        <f>'BAR BB| Open rates'!AE37*0.9*0.9</f>
        <v>72738</v>
      </c>
      <c r="AF37" s="43">
        <f>'BAR BB| Open rates'!AF37*0.9*0.9</f>
        <v>71118</v>
      </c>
      <c r="AG37" s="43">
        <f>'BAR BB| Open rates'!AG37*0.9*0.9</f>
        <v>71118</v>
      </c>
      <c r="AH37" s="43">
        <f>'BAR BB| Open rates'!AH37*0.9*0.9</f>
        <v>71118</v>
      </c>
      <c r="AI37" s="43">
        <f>'BAR BB| Open rates'!AI37*0.9*0.9</f>
        <v>71118</v>
      </c>
      <c r="AJ37" s="43">
        <f>'BAR BB| Open rates'!AJ37*0.9*0.9</f>
        <v>71118</v>
      </c>
      <c r="AK37" s="43">
        <f>'BAR BB| Open rates'!AK37*0.9*0.9</f>
        <v>72738</v>
      </c>
      <c r="AL37" s="43">
        <f>'BAR BB| Open rates'!AL37*0.9*0.9</f>
        <v>72738</v>
      </c>
      <c r="AM37" s="43">
        <f>'BAR BB| Open rates'!AM37*0.9*0.9</f>
        <v>71118</v>
      </c>
      <c r="AN37" s="43">
        <f>'BAR BB| Open rates'!AN37*0.9*0.9</f>
        <v>71118</v>
      </c>
      <c r="AO37" s="43">
        <f>'BAR BB| Open rates'!AO37*0.9*0.9</f>
        <v>71118</v>
      </c>
      <c r="AP37" s="43">
        <f>'BAR BB| Open rates'!AP37*0.9*0.9</f>
        <v>71118</v>
      </c>
      <c r="AQ37" s="43">
        <f>'BAR BB| Open rates'!AQ37*0.9*0.9</f>
        <v>71118</v>
      </c>
      <c r="AR37" s="43">
        <f>'BAR BB| Open rates'!AR37*0.9*0.9</f>
        <v>72738</v>
      </c>
      <c r="AS37" s="43">
        <f>'BAR BB| Open rates'!AS37*0.9*0.9</f>
        <v>72738</v>
      </c>
      <c r="AT37" s="43">
        <f>'BAR BB| Open rates'!AT37*0.9*0.9</f>
        <v>71118</v>
      </c>
      <c r="AU37" s="43">
        <f>'BAR BB| Open rates'!AU37*0.9*0.9</f>
        <v>71118</v>
      </c>
      <c r="AV37" s="43">
        <f>'BAR BB| Open rates'!AV37*0.9*0.9</f>
        <v>71118</v>
      </c>
      <c r="AW37" s="43">
        <f>'BAR BB| Open rates'!AW37*0.9*0.9</f>
        <v>71118</v>
      </c>
      <c r="AX37" s="43">
        <f>'BAR BB| Open rates'!AX37*0.9*0.9</f>
        <v>71118</v>
      </c>
      <c r="AY37" s="43">
        <f>'BAR BB| Open rates'!AY37*0.9*0.9</f>
        <v>72738</v>
      </c>
      <c r="AZ37" s="43">
        <f>'BAR BB| Open rates'!AZ37*0.9*0.9</f>
        <v>72738</v>
      </c>
      <c r="BA37" s="43">
        <f>'BAR BB| Open rates'!BA37*0.9*0.9</f>
        <v>71118</v>
      </c>
      <c r="BB37" s="43">
        <f>'BAR BB| Open rates'!BB37*0.9*0.9</f>
        <v>71118</v>
      </c>
      <c r="BC37" s="43">
        <f>'BAR BB| Open rates'!BC37*0.9*0.9</f>
        <v>71118</v>
      </c>
      <c r="BD37" s="43">
        <f>'BAR BB| Open rates'!BD37*0.9*0.9</f>
        <v>71118</v>
      </c>
      <c r="BE37" s="43">
        <f>'BAR BB| Open rates'!BE37*0.9*0.9</f>
        <v>71118</v>
      </c>
      <c r="BF37" s="43">
        <f>'BAR BB| Open rates'!BF37*0.9*0.9</f>
        <v>72738</v>
      </c>
      <c r="BG37" s="43">
        <f>'BAR BB| Open rates'!BG37*0.9*0.9</f>
        <v>72738</v>
      </c>
      <c r="BH37" s="43">
        <f>'BAR BB| Open rates'!BH37*0.9*0.9</f>
        <v>68526</v>
      </c>
      <c r="BI37" s="43">
        <f>'BAR BB| Open rates'!BI37*0.9*0.9</f>
        <v>68526</v>
      </c>
      <c r="BJ37" s="43">
        <f>'BAR BB| Open rates'!BJ37*0.9*0.9</f>
        <v>68526</v>
      </c>
      <c r="BK37" s="43">
        <f>'BAR BB| Open rates'!BK37*0.9*0.9</f>
        <v>68526</v>
      </c>
      <c r="BL37" s="43">
        <f>'BAR BB| Open rates'!BL37*0.9*0.9</f>
        <v>68526</v>
      </c>
      <c r="BM37" s="43">
        <f>'BAR BB| Open rates'!BM37*0.9*0.9</f>
        <v>69498</v>
      </c>
      <c r="BN37" s="43">
        <f>'BAR BB| Open rates'!BN37*0.9*0.9</f>
        <v>69498</v>
      </c>
      <c r="BO37" s="43">
        <f>'BAR BB| Open rates'!BO37*0.9*0.9</f>
        <v>67716</v>
      </c>
      <c r="BP37" s="43">
        <f>'BAR BB| Open rates'!BP37*0.9*0.9</f>
        <v>67716</v>
      </c>
      <c r="BQ37" s="43">
        <f>'BAR BB| Open rates'!BQ37*0.9*0.9</f>
        <v>54027</v>
      </c>
      <c r="BR37" s="43">
        <f>'BAR BB| Open rates'!BR37*0.9*0.9</f>
        <v>54027</v>
      </c>
      <c r="BS37" s="43">
        <f>'BAR BB| Open rates'!BS37*0.9*0.9</f>
        <v>54027</v>
      </c>
      <c r="BT37" s="43">
        <f>'BAR BB| Open rates'!BT37*0.9*0.9</f>
        <v>54027</v>
      </c>
      <c r="BU37" s="43">
        <f>'BAR BB| Open rates'!BU37*0.9*0.9</f>
        <v>54027</v>
      </c>
      <c r="BV37" s="43">
        <f>'BAR BB| Open rates'!BV37*0.9*0.9</f>
        <v>52245</v>
      </c>
      <c r="BW37" s="43">
        <f>'BAR BB| Open rates'!BW37*0.9*0.9</f>
        <v>52245</v>
      </c>
      <c r="BX37" s="43">
        <f>'BAR BB| Open rates'!BX37*0.9*0.9</f>
        <v>52245</v>
      </c>
      <c r="BY37" s="43">
        <f>'BAR BB| Open rates'!BY37*0.9*0.9</f>
        <v>52245</v>
      </c>
      <c r="BZ37" s="43">
        <f>'BAR BB| Open rates'!BZ37*0.9*0.9</f>
        <v>52245</v>
      </c>
      <c r="CA37" s="43">
        <f>'BAR BB| Open rates'!CA37*0.9*0.9</f>
        <v>54027</v>
      </c>
      <c r="CB37" s="43">
        <f>'BAR BB| Open rates'!CB37*0.9*0.9</f>
        <v>54027</v>
      </c>
      <c r="CC37" s="43">
        <f>'BAR BB| Open rates'!CC37*0.9*0.9</f>
        <v>52245</v>
      </c>
      <c r="CD37" s="43">
        <f>'BAR BB| Open rates'!CD37*0.9*0.9</f>
        <v>52245</v>
      </c>
      <c r="CE37" s="43">
        <f>'BAR BB| Open rates'!CE37*0.9*0.9</f>
        <v>52245</v>
      </c>
      <c r="CF37" s="43">
        <f>'BAR BB| Open rates'!CF37*0.9*0.9</f>
        <v>52245</v>
      </c>
      <c r="CG37" s="43">
        <f>'BAR BB| Open rates'!CG37*0.9*0.9</f>
        <v>52245</v>
      </c>
      <c r="CH37" s="43">
        <f>'BAR BB| Open rates'!CH37*0.9*0.9</f>
        <v>54027</v>
      </c>
      <c r="CI37" s="43">
        <f>'BAR BB| Open rates'!CI37*0.9*0.9</f>
        <v>54027</v>
      </c>
      <c r="CJ37" s="43">
        <f>'BAR BB| Open rates'!CJ37*0.9*0.9</f>
        <v>52245</v>
      </c>
      <c r="CK37" s="43">
        <f>'BAR BB| Open rates'!CK37*0.9*0.9</f>
        <v>52245</v>
      </c>
      <c r="CL37" s="43">
        <f>'BAR BB| Open rates'!CL37*0.9*0.9</f>
        <v>52245</v>
      </c>
      <c r="CM37" s="43">
        <f>'BAR BB| Open rates'!CM37*0.9*0.9</f>
        <v>52245</v>
      </c>
      <c r="CN37" s="43">
        <f>'BAR BB| Open rates'!CN37*0.9*0.9</f>
        <v>52245</v>
      </c>
      <c r="CO37" s="43">
        <f>'BAR BB| Open rates'!CO37*0.9*0.9</f>
        <v>54027</v>
      </c>
      <c r="CP37" s="43">
        <f>'BAR BB| Open rates'!CP37*0.9*0.9</f>
        <v>54027</v>
      </c>
      <c r="CQ37" s="43">
        <f>'BAR BB| Open rates'!CQ37*0.9*0.9</f>
        <v>52245</v>
      </c>
      <c r="CR37" s="43">
        <f>'BAR BB| Open rates'!CR37*0.9*0.9</f>
        <v>52245</v>
      </c>
      <c r="CS37" s="43">
        <f>'BAR BB| Open rates'!CS37*0.9*0.9</f>
        <v>52245</v>
      </c>
      <c r="CT37" s="43">
        <f>'BAR BB| Open rates'!CT37*0.9*0.9</f>
        <v>52245</v>
      </c>
      <c r="CU37" s="43">
        <f>'BAR BB| Open rates'!CU37*0.9*0.9</f>
        <v>50868</v>
      </c>
      <c r="CV37" s="43">
        <f>'BAR BB| Open rates'!CV37*0.9*0.9</f>
        <v>50868</v>
      </c>
      <c r="CW37" s="43">
        <f>'BAR BB| Open rates'!CW37*0.9*0.9</f>
        <v>50868</v>
      </c>
      <c r="CX37" s="43">
        <f>'BAR BB| Open rates'!CX37*0.9*0.9</f>
        <v>49248</v>
      </c>
      <c r="CY37" s="43">
        <f>'BAR BB| Open rates'!CY37*0.9*0.9</f>
        <v>49248</v>
      </c>
      <c r="CZ37" s="43">
        <f>'BAR BB| Open rates'!CZ37*0.9*0.9</f>
        <v>49248</v>
      </c>
      <c r="DA37" s="43">
        <f>'BAR BB| Open rates'!DA37*0.9*0.9</f>
        <v>49248</v>
      </c>
      <c r="DB37" s="43">
        <f>'BAR BB| Open rates'!DB37*0.9*0.9</f>
        <v>49248</v>
      </c>
      <c r="DC37" s="43">
        <f>'BAR BB| Open rates'!DC37*0.9*0.9</f>
        <v>50868</v>
      </c>
      <c r="DD37" s="43">
        <f>'BAR BB| Open rates'!DD37*0.9*0.9</f>
        <v>50868</v>
      </c>
      <c r="DE37" s="43">
        <f>'BAR BB| Open rates'!DE37*0.9*0.9</f>
        <v>49248</v>
      </c>
      <c r="DF37" s="43">
        <f>'BAR BB| Open rates'!DF37*0.9*0.9</f>
        <v>49248</v>
      </c>
      <c r="DG37" s="43">
        <f>'BAR BB| Open rates'!DG37*0.9*0.9</f>
        <v>49248</v>
      </c>
      <c r="DH37" s="43">
        <f>'BAR BB| Open rates'!DH37*0.9*0.9</f>
        <v>49248</v>
      </c>
      <c r="DI37" s="43">
        <f>'BAR BB| Open rates'!DI37*0.9*0.9</f>
        <v>49248</v>
      </c>
      <c r="DJ37" s="43">
        <f>'BAR BB| Open rates'!DJ37*0.9*0.9</f>
        <v>50868</v>
      </c>
      <c r="DK37" s="43">
        <f>'BAR BB| Open rates'!DK37*0.9*0.9</f>
        <v>50868</v>
      </c>
      <c r="DL37" s="43">
        <f>'BAR BB| Open rates'!DL37*0.9*0.9</f>
        <v>49248</v>
      </c>
      <c r="DM37" s="43">
        <f>'BAR BB| Open rates'!DM37*0.9*0.9</f>
        <v>49248</v>
      </c>
      <c r="DN37" s="43">
        <f>'BAR BB| Open rates'!DN37*0.9*0.9</f>
        <v>49248</v>
      </c>
      <c r="DO37" s="43">
        <f>'BAR BB| Open rates'!DO37*0.9*0.9</f>
        <v>49248</v>
      </c>
      <c r="DP37" s="43">
        <f>'BAR BB| Open rates'!DP37*0.9*0.9</f>
        <v>49248</v>
      </c>
      <c r="DQ37" s="43">
        <f>'BAR BB| Open rates'!DQ37*0.9*0.9</f>
        <v>50868</v>
      </c>
      <c r="DR37" s="43">
        <f>'BAR BB| Open rates'!DR37*0.9*0.9</f>
        <v>50868</v>
      </c>
      <c r="DS37" s="43">
        <f>'BAR BB| Open rates'!DS37*0.9*0.9</f>
        <v>49248</v>
      </c>
      <c r="DT37" s="43">
        <f>'BAR BB| Open rates'!DT37*0.9*0.9</f>
        <v>49248</v>
      </c>
      <c r="DU37" s="43">
        <f>'BAR BB| Open rates'!DU37*0.9*0.9</f>
        <v>49248</v>
      </c>
      <c r="DV37" s="43">
        <f>'BAR BB| Open rates'!DV37*0.9*0.9</f>
        <v>49248</v>
      </c>
      <c r="DW37" s="43">
        <f>'BAR BB| Open rates'!DW37*0.9*0.9</f>
        <v>49248</v>
      </c>
      <c r="DX37" s="43">
        <f>'BAR BB| Open rates'!DX37*0.9*0.9</f>
        <v>50868</v>
      </c>
      <c r="DY37" s="43">
        <f>'BAR BB| Open rates'!DY37*0.9*0.9</f>
        <v>50868</v>
      </c>
      <c r="DZ37" s="43">
        <f>'BAR BB| Open rates'!DZ37*0.9*0.9</f>
        <v>52245</v>
      </c>
      <c r="EA37" s="43">
        <f>'BAR BB| Open rates'!EA37*0.9*0.9</f>
        <v>52245</v>
      </c>
      <c r="EB37" s="43">
        <f>'BAR BB| Open rates'!EB37*0.9*0.9</f>
        <v>52245</v>
      </c>
      <c r="EC37" s="43">
        <f>'BAR BB| Open rates'!EC37*0.9*0.9</f>
        <v>54027</v>
      </c>
      <c r="ED37" s="43">
        <f>'BAR BB| Open rates'!ED37*0.9*0.9</f>
        <v>54027</v>
      </c>
      <c r="EE37" s="43">
        <f>'BAR BB| Open rates'!EE37*0.9*0.9</f>
        <v>54027</v>
      </c>
      <c r="EF37" s="43">
        <f>'BAR BB| Open rates'!EF37*0.9*0.9</f>
        <v>54027</v>
      </c>
      <c r="EG37" s="43">
        <f>'BAR BB| Open rates'!EG37*0.9*0.9</f>
        <v>48438</v>
      </c>
      <c r="EH37" s="43">
        <f>'BAR BB| Open rates'!EH37*0.9*0.9</f>
        <v>44388</v>
      </c>
      <c r="EI37" s="43">
        <f>'BAR BB| Open rates'!EI37*0.9*0.9</f>
        <v>44388</v>
      </c>
      <c r="EJ37" s="43">
        <f>'BAR BB| Open rates'!EJ37*0.9*0.9</f>
        <v>44388</v>
      </c>
      <c r="EK37" s="43">
        <f>'BAR BB| Open rates'!EK37*0.9*0.9</f>
        <v>44388</v>
      </c>
      <c r="EL37" s="43">
        <f>'BAR BB| Open rates'!EL37*0.9*0.9</f>
        <v>45198</v>
      </c>
      <c r="EM37" s="43">
        <f>'BAR BB| Open rates'!EM37*0.9*0.9</f>
        <v>45198</v>
      </c>
      <c r="EN37" s="43">
        <f>'BAR BB| Open rates'!EN37*0.9*0.9</f>
        <v>44388</v>
      </c>
      <c r="EO37" s="43">
        <f>'BAR BB| Open rates'!EO37*0.9*0.9</f>
        <v>44388</v>
      </c>
      <c r="EP37" s="43">
        <f>'BAR BB| Open rates'!EP37*0.9*0.9</f>
        <v>44388</v>
      </c>
      <c r="EQ37" s="43">
        <f>'BAR BB| Open rates'!EQ37*0.9*0.9</f>
        <v>44388</v>
      </c>
      <c r="ER37" s="43">
        <f>'BAR BB| Open rates'!ER37*0.9*0.9</f>
        <v>44388</v>
      </c>
      <c r="ES37" s="43">
        <f>'BAR BB| Open rates'!ES37*0.9*0.9</f>
        <v>45198</v>
      </c>
      <c r="ET37" s="43">
        <f>'BAR BB| Open rates'!ET37*0.9*0.9</f>
        <v>45198</v>
      </c>
      <c r="EU37" s="43">
        <f>'BAR BB| Open rates'!EU37*0.9*0.9</f>
        <v>44388</v>
      </c>
      <c r="EV37" s="43">
        <f>'BAR BB| Open rates'!EV37*0.9*0.9</f>
        <v>44388</v>
      </c>
      <c r="EW37" s="43">
        <f>'BAR BB| Open rates'!EW37*0.9*0.9</f>
        <v>44388</v>
      </c>
      <c r="EX37" s="43">
        <f>'BAR BB| Open rates'!EX37*0.9*0.9</f>
        <v>44388</v>
      </c>
      <c r="EY37" s="43">
        <f>'BAR BB| Open rates'!EY37*0.9*0.9</f>
        <v>44388</v>
      </c>
      <c r="EZ37" s="43">
        <f>'BAR BB| Open rates'!EZ37*0.9*0.9</f>
        <v>45198</v>
      </c>
      <c r="FA37" s="43">
        <f>'BAR BB| Open rates'!FA37*0.9*0.9</f>
        <v>45198</v>
      </c>
      <c r="FB37" s="43">
        <f>'BAR BB| Open rates'!FB37*0.9*0.9</f>
        <v>44388</v>
      </c>
      <c r="FC37" s="43">
        <f>'BAR BB| Open rates'!FC37*0.9*0.9</f>
        <v>44388</v>
      </c>
      <c r="FD37" s="43">
        <f>'BAR BB| Open rates'!FD37*0.9*0.9</f>
        <v>44388</v>
      </c>
      <c r="FE37" s="43">
        <f>'BAR BB| Open rates'!FE37*0.9*0.9</f>
        <v>44388</v>
      </c>
      <c r="FF37" s="43">
        <f>'BAR BB| Open rates'!FF37*0.9*0.9</f>
        <v>44388</v>
      </c>
      <c r="FG37" s="43">
        <f>'BAR BB| Open rates'!FG37*0.9*0.9</f>
        <v>45198</v>
      </c>
      <c r="FH37" s="43">
        <f>'BAR BB| Open rates'!FH37*0.9*0.9</f>
        <v>45198</v>
      </c>
      <c r="FI37" s="43">
        <f>'BAR BB| Open rates'!FI37*0.9*0.9</f>
        <v>44388</v>
      </c>
      <c r="FJ37" s="43">
        <f>'BAR BB| Open rates'!FJ37*0.9*0.9</f>
        <v>44388</v>
      </c>
      <c r="FK37" s="43">
        <f>'BAR BB| Open rates'!FK37*0.9*0.9</f>
        <v>44388</v>
      </c>
      <c r="FL37" s="43">
        <f>'BAR BB| Open rates'!FL37*0.9*0.9</f>
        <v>44388</v>
      </c>
      <c r="FM37" s="43">
        <f>'BAR BB| Open rates'!FM37*0.9*0.9</f>
        <v>44388</v>
      </c>
      <c r="FN37" s="43">
        <f>'BAR BB| Open rates'!FN37*0.9*0.9</f>
        <v>45198</v>
      </c>
      <c r="FO37" s="43">
        <f>'BAR BB| Open rates'!FO37*0.9*0.9</f>
        <v>45198</v>
      </c>
      <c r="FP37" s="43">
        <f>'BAR BB| Open rates'!FP37*0.9*0.9</f>
        <v>44388</v>
      </c>
      <c r="FQ37" s="43">
        <f>'BAR BB| Open rates'!FQ37*0.9*0.9</f>
        <v>44388</v>
      </c>
      <c r="FR37" s="43">
        <f>'BAR BB| Open rates'!FR37*0.9*0.9</f>
        <v>44388</v>
      </c>
      <c r="FS37" s="43">
        <f>'BAR BB| Open rates'!FS37*0.9*0.9</f>
        <v>44388</v>
      </c>
      <c r="FT37" s="43">
        <f>'BAR BB| Open rates'!FT37*0.9*0.9</f>
        <v>44388</v>
      </c>
      <c r="FU37" s="43">
        <f>'BAR BB| Open rates'!FU37*0.9*0.9</f>
        <v>45198</v>
      </c>
      <c r="FV37" s="43">
        <f>'BAR BB| Open rates'!FV37*0.9*0.9</f>
        <v>45198</v>
      </c>
      <c r="FW37" s="43">
        <f>'BAR BB| Open rates'!FW37*0.9*0.9</f>
        <v>48195</v>
      </c>
      <c r="FX37" s="43">
        <f>'BAR BB| Open rates'!FX37*0.9*0.9</f>
        <v>48195</v>
      </c>
      <c r="FY37" s="43">
        <f>'BAR BB| Open rates'!FY37*0.9*0.9</f>
        <v>48195</v>
      </c>
      <c r="FZ37" s="43">
        <f>'BAR BB| Open rates'!FZ37*0.9*0.9</f>
        <v>48195</v>
      </c>
      <c r="GA37" s="43">
        <f>'BAR BB| Open rates'!GA37*0.9*0.9</f>
        <v>48195</v>
      </c>
      <c r="GB37" s="43">
        <f>'BAR BB| Open rates'!GB37*0.9*0.9</f>
        <v>49977</v>
      </c>
      <c r="GC37" s="43">
        <f>'BAR BB| Open rates'!GC37*0.9*0.9</f>
        <v>49977</v>
      </c>
      <c r="GD37" s="43">
        <f>'BAR BB| Open rates'!GD37*0.9*0.9</f>
        <v>49977</v>
      </c>
      <c r="GE37" s="43">
        <f>'BAR BB| Open rates'!GE37*0.9*0.9</f>
        <v>49977</v>
      </c>
    </row>
    <row r="38" spans="1:187" s="36" customFormat="1" ht="12" customHeight="1" x14ac:dyDescent="0.2">
      <c r="A38" s="237">
        <v>6</v>
      </c>
      <c r="B38" s="43">
        <f>'BAR BB| Open rates'!B38*0.9*0.9</f>
        <v>74115</v>
      </c>
      <c r="C38" s="43">
        <f>'BAR BB| Open rates'!C38*0.9*0.9</f>
        <v>74115</v>
      </c>
      <c r="D38" s="43">
        <f>'BAR BB| Open rates'!D38*0.9*0.9</f>
        <v>71928</v>
      </c>
      <c r="E38" s="43">
        <f>'BAR BB| Open rates'!E38*0.9*0.9</f>
        <v>71928</v>
      </c>
      <c r="F38" s="43">
        <f>'BAR BB| Open rates'!F38*0.9*0.9</f>
        <v>70146</v>
      </c>
      <c r="G38" s="43">
        <f>'BAR BB| Open rates'!G38*0.9*0.9</f>
        <v>71928</v>
      </c>
      <c r="H38" s="43">
        <f>'BAR BB| Open rates'!H38*0.9*0.9</f>
        <v>71928</v>
      </c>
      <c r="I38" s="43">
        <f>'BAR BB| Open rates'!I38*0.9*0.9</f>
        <v>73548</v>
      </c>
      <c r="J38" s="43">
        <f>'BAR BB| Open rates'!J38*0.9*0.9</f>
        <v>73548</v>
      </c>
      <c r="K38" s="43">
        <f>'BAR BB| Open rates'!K38*0.9*0.9</f>
        <v>71928</v>
      </c>
      <c r="L38" s="43">
        <f>'BAR BB| Open rates'!L38*0.9*0.9</f>
        <v>71928</v>
      </c>
      <c r="M38" s="43">
        <f>'BAR BB| Open rates'!M38*0.9*0.9</f>
        <v>71928</v>
      </c>
      <c r="N38" s="43">
        <f>'BAR BB| Open rates'!N38*0.9*0.9</f>
        <v>71928</v>
      </c>
      <c r="O38" s="43">
        <f>'BAR BB| Open rates'!O38*0.9*0.9</f>
        <v>71928</v>
      </c>
      <c r="P38" s="43">
        <f>'BAR BB| Open rates'!P38*0.9*0.9</f>
        <v>73548</v>
      </c>
      <c r="Q38" s="43">
        <f>'BAR BB| Open rates'!Q38*0.9*0.9</f>
        <v>73548</v>
      </c>
      <c r="R38" s="43">
        <f>'BAR BB| Open rates'!R38*0.9*0.9</f>
        <v>73548</v>
      </c>
      <c r="S38" s="43">
        <f>'BAR BB| Open rates'!S38*0.9*0.9</f>
        <v>73548</v>
      </c>
      <c r="T38" s="43">
        <f>'BAR BB| Open rates'!T38*0.9*0.9</f>
        <v>73548</v>
      </c>
      <c r="U38" s="43">
        <f>'BAR BB| Open rates'!U38*0.9*0.9</f>
        <v>73548</v>
      </c>
      <c r="V38" s="43">
        <f>'BAR BB| Open rates'!V38*0.9*0.9</f>
        <v>73548</v>
      </c>
      <c r="W38" s="43">
        <f>'BAR BB| Open rates'!W38*0.9*0.9</f>
        <v>75168</v>
      </c>
      <c r="X38" s="43">
        <f>'BAR BB| Open rates'!X38*0.9*0.9</f>
        <v>75168</v>
      </c>
      <c r="Y38" s="43">
        <f>'BAR BB| Open rates'!Y38*0.9*0.9</f>
        <v>73548</v>
      </c>
      <c r="Z38" s="43">
        <f>'BAR BB| Open rates'!Z38*0.9*0.9</f>
        <v>73548</v>
      </c>
      <c r="AA38" s="43">
        <f>'BAR BB| Open rates'!AA38*0.9*0.9</f>
        <v>73548</v>
      </c>
      <c r="AB38" s="43">
        <f>'BAR BB| Open rates'!AB38*0.9*0.9</f>
        <v>73548</v>
      </c>
      <c r="AC38" s="43">
        <f>'BAR BB| Open rates'!AC38*0.9*0.9</f>
        <v>73548</v>
      </c>
      <c r="AD38" s="43">
        <f>'BAR BB| Open rates'!AD38*0.9*0.9</f>
        <v>75168</v>
      </c>
      <c r="AE38" s="43">
        <f>'BAR BB| Open rates'!AE38*0.9*0.9</f>
        <v>75168</v>
      </c>
      <c r="AF38" s="43">
        <f>'BAR BB| Open rates'!AF38*0.9*0.9</f>
        <v>73548</v>
      </c>
      <c r="AG38" s="43">
        <f>'BAR BB| Open rates'!AG38*0.9*0.9</f>
        <v>73548</v>
      </c>
      <c r="AH38" s="43">
        <f>'BAR BB| Open rates'!AH38*0.9*0.9</f>
        <v>73548</v>
      </c>
      <c r="AI38" s="43">
        <f>'BAR BB| Open rates'!AI38*0.9*0.9</f>
        <v>73548</v>
      </c>
      <c r="AJ38" s="43">
        <f>'BAR BB| Open rates'!AJ38*0.9*0.9</f>
        <v>73548</v>
      </c>
      <c r="AK38" s="43">
        <f>'BAR BB| Open rates'!AK38*0.9*0.9</f>
        <v>75168</v>
      </c>
      <c r="AL38" s="43">
        <f>'BAR BB| Open rates'!AL38*0.9*0.9</f>
        <v>75168</v>
      </c>
      <c r="AM38" s="43">
        <f>'BAR BB| Open rates'!AM38*0.9*0.9</f>
        <v>73548</v>
      </c>
      <c r="AN38" s="43">
        <f>'BAR BB| Open rates'!AN38*0.9*0.9</f>
        <v>73548</v>
      </c>
      <c r="AO38" s="43">
        <f>'BAR BB| Open rates'!AO38*0.9*0.9</f>
        <v>73548</v>
      </c>
      <c r="AP38" s="43">
        <f>'BAR BB| Open rates'!AP38*0.9*0.9</f>
        <v>73548</v>
      </c>
      <c r="AQ38" s="43">
        <f>'BAR BB| Open rates'!AQ38*0.9*0.9</f>
        <v>73548</v>
      </c>
      <c r="AR38" s="43">
        <f>'BAR BB| Open rates'!AR38*0.9*0.9</f>
        <v>75168</v>
      </c>
      <c r="AS38" s="43">
        <f>'BAR BB| Open rates'!AS38*0.9*0.9</f>
        <v>75168</v>
      </c>
      <c r="AT38" s="43">
        <f>'BAR BB| Open rates'!AT38*0.9*0.9</f>
        <v>73548</v>
      </c>
      <c r="AU38" s="43">
        <f>'BAR BB| Open rates'!AU38*0.9*0.9</f>
        <v>73548</v>
      </c>
      <c r="AV38" s="43">
        <f>'BAR BB| Open rates'!AV38*0.9*0.9</f>
        <v>73548</v>
      </c>
      <c r="AW38" s="43">
        <f>'BAR BB| Open rates'!AW38*0.9*0.9</f>
        <v>73548</v>
      </c>
      <c r="AX38" s="43">
        <f>'BAR BB| Open rates'!AX38*0.9*0.9</f>
        <v>73548</v>
      </c>
      <c r="AY38" s="43">
        <f>'BAR BB| Open rates'!AY38*0.9*0.9</f>
        <v>75168</v>
      </c>
      <c r="AZ38" s="43">
        <f>'BAR BB| Open rates'!AZ38*0.9*0.9</f>
        <v>75168</v>
      </c>
      <c r="BA38" s="43">
        <f>'BAR BB| Open rates'!BA38*0.9*0.9</f>
        <v>73548</v>
      </c>
      <c r="BB38" s="43">
        <f>'BAR BB| Open rates'!BB38*0.9*0.9</f>
        <v>73548</v>
      </c>
      <c r="BC38" s="43">
        <f>'BAR BB| Open rates'!BC38*0.9*0.9</f>
        <v>73548</v>
      </c>
      <c r="BD38" s="43">
        <f>'BAR BB| Open rates'!BD38*0.9*0.9</f>
        <v>73548</v>
      </c>
      <c r="BE38" s="43">
        <f>'BAR BB| Open rates'!BE38*0.9*0.9</f>
        <v>73548</v>
      </c>
      <c r="BF38" s="43">
        <f>'BAR BB| Open rates'!BF38*0.9*0.9</f>
        <v>75168</v>
      </c>
      <c r="BG38" s="43">
        <f>'BAR BB| Open rates'!BG38*0.9*0.9</f>
        <v>75168</v>
      </c>
      <c r="BH38" s="43">
        <f>'BAR BB| Open rates'!BH38*0.9*0.9</f>
        <v>70956</v>
      </c>
      <c r="BI38" s="43">
        <f>'BAR BB| Open rates'!BI38*0.9*0.9</f>
        <v>70956</v>
      </c>
      <c r="BJ38" s="43">
        <f>'BAR BB| Open rates'!BJ38*0.9*0.9</f>
        <v>70956</v>
      </c>
      <c r="BK38" s="43">
        <f>'BAR BB| Open rates'!BK38*0.9*0.9</f>
        <v>70956</v>
      </c>
      <c r="BL38" s="43">
        <f>'BAR BB| Open rates'!BL38*0.9*0.9</f>
        <v>70956</v>
      </c>
      <c r="BM38" s="43">
        <f>'BAR BB| Open rates'!BM38*0.9*0.9</f>
        <v>71928</v>
      </c>
      <c r="BN38" s="43">
        <f>'BAR BB| Open rates'!BN38*0.9*0.9</f>
        <v>71928</v>
      </c>
      <c r="BO38" s="43">
        <f>'BAR BB| Open rates'!BO38*0.9*0.9</f>
        <v>70146</v>
      </c>
      <c r="BP38" s="43">
        <f>'BAR BB| Open rates'!BP38*0.9*0.9</f>
        <v>70146</v>
      </c>
      <c r="BQ38" s="43">
        <f>'BAR BB| Open rates'!BQ38*0.9*0.9</f>
        <v>56457</v>
      </c>
      <c r="BR38" s="43">
        <f>'BAR BB| Open rates'!BR38*0.9*0.9</f>
        <v>56457</v>
      </c>
      <c r="BS38" s="43">
        <f>'BAR BB| Open rates'!BS38*0.9*0.9</f>
        <v>56457</v>
      </c>
      <c r="BT38" s="43">
        <f>'BAR BB| Open rates'!BT38*0.9*0.9</f>
        <v>56457</v>
      </c>
      <c r="BU38" s="43">
        <f>'BAR BB| Open rates'!BU38*0.9*0.9</f>
        <v>56457</v>
      </c>
      <c r="BV38" s="43">
        <f>'BAR BB| Open rates'!BV38*0.9*0.9</f>
        <v>54675</v>
      </c>
      <c r="BW38" s="43">
        <f>'BAR BB| Open rates'!BW38*0.9*0.9</f>
        <v>54675</v>
      </c>
      <c r="BX38" s="43">
        <f>'BAR BB| Open rates'!BX38*0.9*0.9</f>
        <v>54675</v>
      </c>
      <c r="BY38" s="43">
        <f>'BAR BB| Open rates'!BY38*0.9*0.9</f>
        <v>54675</v>
      </c>
      <c r="BZ38" s="43">
        <f>'BAR BB| Open rates'!BZ38*0.9*0.9</f>
        <v>54675</v>
      </c>
      <c r="CA38" s="43">
        <f>'BAR BB| Open rates'!CA38*0.9*0.9</f>
        <v>56457</v>
      </c>
      <c r="CB38" s="43">
        <f>'BAR BB| Open rates'!CB38*0.9*0.9</f>
        <v>56457</v>
      </c>
      <c r="CC38" s="43">
        <f>'BAR BB| Open rates'!CC38*0.9*0.9</f>
        <v>54675</v>
      </c>
      <c r="CD38" s="43">
        <f>'BAR BB| Open rates'!CD38*0.9*0.9</f>
        <v>54675</v>
      </c>
      <c r="CE38" s="43">
        <f>'BAR BB| Open rates'!CE38*0.9*0.9</f>
        <v>54675</v>
      </c>
      <c r="CF38" s="43">
        <f>'BAR BB| Open rates'!CF38*0.9*0.9</f>
        <v>54675</v>
      </c>
      <c r="CG38" s="43">
        <f>'BAR BB| Open rates'!CG38*0.9*0.9</f>
        <v>54675</v>
      </c>
      <c r="CH38" s="43">
        <f>'BAR BB| Open rates'!CH38*0.9*0.9</f>
        <v>56457</v>
      </c>
      <c r="CI38" s="43">
        <f>'BAR BB| Open rates'!CI38*0.9*0.9</f>
        <v>56457</v>
      </c>
      <c r="CJ38" s="43">
        <f>'BAR BB| Open rates'!CJ38*0.9*0.9</f>
        <v>54675</v>
      </c>
      <c r="CK38" s="43">
        <f>'BAR BB| Open rates'!CK38*0.9*0.9</f>
        <v>54675</v>
      </c>
      <c r="CL38" s="43">
        <f>'BAR BB| Open rates'!CL38*0.9*0.9</f>
        <v>54675</v>
      </c>
      <c r="CM38" s="43">
        <f>'BAR BB| Open rates'!CM38*0.9*0.9</f>
        <v>54675</v>
      </c>
      <c r="CN38" s="43">
        <f>'BAR BB| Open rates'!CN38*0.9*0.9</f>
        <v>54675</v>
      </c>
      <c r="CO38" s="43">
        <f>'BAR BB| Open rates'!CO38*0.9*0.9</f>
        <v>56457</v>
      </c>
      <c r="CP38" s="43">
        <f>'BAR BB| Open rates'!CP38*0.9*0.9</f>
        <v>56457</v>
      </c>
      <c r="CQ38" s="43">
        <f>'BAR BB| Open rates'!CQ38*0.9*0.9</f>
        <v>54675</v>
      </c>
      <c r="CR38" s="43">
        <f>'BAR BB| Open rates'!CR38*0.9*0.9</f>
        <v>54675</v>
      </c>
      <c r="CS38" s="43">
        <f>'BAR BB| Open rates'!CS38*0.9*0.9</f>
        <v>54675</v>
      </c>
      <c r="CT38" s="43">
        <f>'BAR BB| Open rates'!CT38*0.9*0.9</f>
        <v>54675</v>
      </c>
      <c r="CU38" s="43">
        <f>'BAR BB| Open rates'!CU38*0.9*0.9</f>
        <v>53298</v>
      </c>
      <c r="CV38" s="43">
        <f>'BAR BB| Open rates'!CV38*0.9*0.9</f>
        <v>53298</v>
      </c>
      <c r="CW38" s="43">
        <f>'BAR BB| Open rates'!CW38*0.9*0.9</f>
        <v>53298</v>
      </c>
      <c r="CX38" s="43">
        <f>'BAR BB| Open rates'!CX38*0.9*0.9</f>
        <v>51678</v>
      </c>
      <c r="CY38" s="43">
        <f>'BAR BB| Open rates'!CY38*0.9*0.9</f>
        <v>51678</v>
      </c>
      <c r="CZ38" s="43">
        <f>'BAR BB| Open rates'!CZ38*0.9*0.9</f>
        <v>51678</v>
      </c>
      <c r="DA38" s="43">
        <f>'BAR BB| Open rates'!DA38*0.9*0.9</f>
        <v>51678</v>
      </c>
      <c r="DB38" s="43">
        <f>'BAR BB| Open rates'!DB38*0.9*0.9</f>
        <v>51678</v>
      </c>
      <c r="DC38" s="43">
        <f>'BAR BB| Open rates'!DC38*0.9*0.9</f>
        <v>53298</v>
      </c>
      <c r="DD38" s="43">
        <f>'BAR BB| Open rates'!DD38*0.9*0.9</f>
        <v>53298</v>
      </c>
      <c r="DE38" s="43">
        <f>'BAR BB| Open rates'!DE38*0.9*0.9</f>
        <v>51678</v>
      </c>
      <c r="DF38" s="43">
        <f>'BAR BB| Open rates'!DF38*0.9*0.9</f>
        <v>51678</v>
      </c>
      <c r="DG38" s="43">
        <f>'BAR BB| Open rates'!DG38*0.9*0.9</f>
        <v>51678</v>
      </c>
      <c r="DH38" s="43">
        <f>'BAR BB| Open rates'!DH38*0.9*0.9</f>
        <v>51678</v>
      </c>
      <c r="DI38" s="43">
        <f>'BAR BB| Open rates'!DI38*0.9*0.9</f>
        <v>51678</v>
      </c>
      <c r="DJ38" s="43">
        <f>'BAR BB| Open rates'!DJ38*0.9*0.9</f>
        <v>53298</v>
      </c>
      <c r="DK38" s="43">
        <f>'BAR BB| Open rates'!DK38*0.9*0.9</f>
        <v>53298</v>
      </c>
      <c r="DL38" s="43">
        <f>'BAR BB| Open rates'!DL38*0.9*0.9</f>
        <v>51678</v>
      </c>
      <c r="DM38" s="43">
        <f>'BAR BB| Open rates'!DM38*0.9*0.9</f>
        <v>51678</v>
      </c>
      <c r="DN38" s="43">
        <f>'BAR BB| Open rates'!DN38*0.9*0.9</f>
        <v>51678</v>
      </c>
      <c r="DO38" s="43">
        <f>'BAR BB| Open rates'!DO38*0.9*0.9</f>
        <v>51678</v>
      </c>
      <c r="DP38" s="43">
        <f>'BAR BB| Open rates'!DP38*0.9*0.9</f>
        <v>51678</v>
      </c>
      <c r="DQ38" s="43">
        <f>'BAR BB| Open rates'!DQ38*0.9*0.9</f>
        <v>53298</v>
      </c>
      <c r="DR38" s="43">
        <f>'BAR BB| Open rates'!DR38*0.9*0.9</f>
        <v>53298</v>
      </c>
      <c r="DS38" s="43">
        <f>'BAR BB| Open rates'!DS38*0.9*0.9</f>
        <v>51678</v>
      </c>
      <c r="DT38" s="43">
        <f>'BAR BB| Open rates'!DT38*0.9*0.9</f>
        <v>51678</v>
      </c>
      <c r="DU38" s="43">
        <f>'BAR BB| Open rates'!DU38*0.9*0.9</f>
        <v>51678</v>
      </c>
      <c r="DV38" s="43">
        <f>'BAR BB| Open rates'!DV38*0.9*0.9</f>
        <v>51678</v>
      </c>
      <c r="DW38" s="43">
        <f>'BAR BB| Open rates'!DW38*0.9*0.9</f>
        <v>51678</v>
      </c>
      <c r="DX38" s="43">
        <f>'BAR BB| Open rates'!DX38*0.9*0.9</f>
        <v>53298</v>
      </c>
      <c r="DY38" s="43">
        <f>'BAR BB| Open rates'!DY38*0.9*0.9</f>
        <v>53298</v>
      </c>
      <c r="DZ38" s="43">
        <f>'BAR BB| Open rates'!DZ38*0.9*0.9</f>
        <v>54675</v>
      </c>
      <c r="EA38" s="43">
        <f>'BAR BB| Open rates'!EA38*0.9*0.9</f>
        <v>54675</v>
      </c>
      <c r="EB38" s="43">
        <f>'BAR BB| Open rates'!EB38*0.9*0.9</f>
        <v>54675</v>
      </c>
      <c r="EC38" s="43">
        <f>'BAR BB| Open rates'!EC38*0.9*0.9</f>
        <v>56457</v>
      </c>
      <c r="ED38" s="43">
        <f>'BAR BB| Open rates'!ED38*0.9*0.9</f>
        <v>56457</v>
      </c>
      <c r="EE38" s="43">
        <f>'BAR BB| Open rates'!EE38*0.9*0.9</f>
        <v>56457</v>
      </c>
      <c r="EF38" s="43">
        <f>'BAR BB| Open rates'!EF38*0.9*0.9</f>
        <v>56457</v>
      </c>
      <c r="EG38" s="43">
        <f>'BAR BB| Open rates'!EG38*0.9*0.9</f>
        <v>50868</v>
      </c>
      <c r="EH38" s="43">
        <f>'BAR BB| Open rates'!EH38*0.9*0.9</f>
        <v>46818</v>
      </c>
      <c r="EI38" s="43">
        <f>'BAR BB| Open rates'!EI38*0.9*0.9</f>
        <v>46818</v>
      </c>
      <c r="EJ38" s="43">
        <f>'BAR BB| Open rates'!EJ38*0.9*0.9</f>
        <v>46818</v>
      </c>
      <c r="EK38" s="43">
        <f>'BAR BB| Open rates'!EK38*0.9*0.9</f>
        <v>46818</v>
      </c>
      <c r="EL38" s="43">
        <f>'BAR BB| Open rates'!EL38*0.9*0.9</f>
        <v>47628</v>
      </c>
      <c r="EM38" s="43">
        <f>'BAR BB| Open rates'!EM38*0.9*0.9</f>
        <v>47628</v>
      </c>
      <c r="EN38" s="43">
        <f>'BAR BB| Open rates'!EN38*0.9*0.9</f>
        <v>46818</v>
      </c>
      <c r="EO38" s="43">
        <f>'BAR BB| Open rates'!EO38*0.9*0.9</f>
        <v>46818</v>
      </c>
      <c r="EP38" s="43">
        <f>'BAR BB| Open rates'!EP38*0.9*0.9</f>
        <v>46818</v>
      </c>
      <c r="EQ38" s="43">
        <f>'BAR BB| Open rates'!EQ38*0.9*0.9</f>
        <v>46818</v>
      </c>
      <c r="ER38" s="43">
        <f>'BAR BB| Open rates'!ER38*0.9*0.9</f>
        <v>46818</v>
      </c>
      <c r="ES38" s="43">
        <f>'BAR BB| Open rates'!ES38*0.9*0.9</f>
        <v>47628</v>
      </c>
      <c r="ET38" s="43">
        <f>'BAR BB| Open rates'!ET38*0.9*0.9</f>
        <v>47628</v>
      </c>
      <c r="EU38" s="43">
        <f>'BAR BB| Open rates'!EU38*0.9*0.9</f>
        <v>46818</v>
      </c>
      <c r="EV38" s="43">
        <f>'BAR BB| Open rates'!EV38*0.9*0.9</f>
        <v>46818</v>
      </c>
      <c r="EW38" s="43">
        <f>'BAR BB| Open rates'!EW38*0.9*0.9</f>
        <v>46818</v>
      </c>
      <c r="EX38" s="43">
        <f>'BAR BB| Open rates'!EX38*0.9*0.9</f>
        <v>46818</v>
      </c>
      <c r="EY38" s="43">
        <f>'BAR BB| Open rates'!EY38*0.9*0.9</f>
        <v>46818</v>
      </c>
      <c r="EZ38" s="43">
        <f>'BAR BB| Open rates'!EZ38*0.9*0.9</f>
        <v>47628</v>
      </c>
      <c r="FA38" s="43">
        <f>'BAR BB| Open rates'!FA38*0.9*0.9</f>
        <v>47628</v>
      </c>
      <c r="FB38" s="43">
        <f>'BAR BB| Open rates'!FB38*0.9*0.9</f>
        <v>46818</v>
      </c>
      <c r="FC38" s="43">
        <f>'BAR BB| Open rates'!FC38*0.9*0.9</f>
        <v>46818</v>
      </c>
      <c r="FD38" s="43">
        <f>'BAR BB| Open rates'!FD38*0.9*0.9</f>
        <v>46818</v>
      </c>
      <c r="FE38" s="43">
        <f>'BAR BB| Open rates'!FE38*0.9*0.9</f>
        <v>46818</v>
      </c>
      <c r="FF38" s="43">
        <f>'BAR BB| Open rates'!FF38*0.9*0.9</f>
        <v>46818</v>
      </c>
      <c r="FG38" s="43">
        <f>'BAR BB| Open rates'!FG38*0.9*0.9</f>
        <v>47628</v>
      </c>
      <c r="FH38" s="43">
        <f>'BAR BB| Open rates'!FH38*0.9*0.9</f>
        <v>47628</v>
      </c>
      <c r="FI38" s="43">
        <f>'BAR BB| Open rates'!FI38*0.9*0.9</f>
        <v>46818</v>
      </c>
      <c r="FJ38" s="43">
        <f>'BAR BB| Open rates'!FJ38*0.9*0.9</f>
        <v>46818</v>
      </c>
      <c r="FK38" s="43">
        <f>'BAR BB| Open rates'!FK38*0.9*0.9</f>
        <v>46818</v>
      </c>
      <c r="FL38" s="43">
        <f>'BAR BB| Open rates'!FL38*0.9*0.9</f>
        <v>46818</v>
      </c>
      <c r="FM38" s="43">
        <f>'BAR BB| Open rates'!FM38*0.9*0.9</f>
        <v>46818</v>
      </c>
      <c r="FN38" s="43">
        <f>'BAR BB| Open rates'!FN38*0.9*0.9</f>
        <v>47628</v>
      </c>
      <c r="FO38" s="43">
        <f>'BAR BB| Open rates'!FO38*0.9*0.9</f>
        <v>47628</v>
      </c>
      <c r="FP38" s="43">
        <f>'BAR BB| Open rates'!FP38*0.9*0.9</f>
        <v>46818</v>
      </c>
      <c r="FQ38" s="43">
        <f>'BAR BB| Open rates'!FQ38*0.9*0.9</f>
        <v>46818</v>
      </c>
      <c r="FR38" s="43">
        <f>'BAR BB| Open rates'!FR38*0.9*0.9</f>
        <v>46818</v>
      </c>
      <c r="FS38" s="43">
        <f>'BAR BB| Open rates'!FS38*0.9*0.9</f>
        <v>46818</v>
      </c>
      <c r="FT38" s="43">
        <f>'BAR BB| Open rates'!FT38*0.9*0.9</f>
        <v>46818</v>
      </c>
      <c r="FU38" s="43">
        <f>'BAR BB| Open rates'!FU38*0.9*0.9</f>
        <v>47628</v>
      </c>
      <c r="FV38" s="43">
        <f>'BAR BB| Open rates'!FV38*0.9*0.9</f>
        <v>47628</v>
      </c>
      <c r="FW38" s="43">
        <f>'BAR BB| Open rates'!FW38*0.9*0.9</f>
        <v>50625</v>
      </c>
      <c r="FX38" s="43">
        <f>'BAR BB| Open rates'!FX38*0.9*0.9</f>
        <v>50625</v>
      </c>
      <c r="FY38" s="43">
        <f>'BAR BB| Open rates'!FY38*0.9*0.9</f>
        <v>50625</v>
      </c>
      <c r="FZ38" s="43">
        <f>'BAR BB| Open rates'!FZ38*0.9*0.9</f>
        <v>50625</v>
      </c>
      <c r="GA38" s="43">
        <f>'BAR BB| Open rates'!GA38*0.9*0.9</f>
        <v>50625</v>
      </c>
      <c r="GB38" s="43">
        <f>'BAR BB| Open rates'!GB38*0.9*0.9</f>
        <v>52407</v>
      </c>
      <c r="GC38" s="43">
        <f>'BAR BB| Open rates'!GC38*0.9*0.9</f>
        <v>52407</v>
      </c>
      <c r="GD38" s="43">
        <f>'BAR BB| Open rates'!GD38*0.9*0.9</f>
        <v>52407</v>
      </c>
      <c r="GE38" s="43">
        <f>'BAR BB| Open rates'!GE38*0.9*0.9</f>
        <v>52407</v>
      </c>
    </row>
    <row r="39" spans="1:187" s="36" customFormat="1" ht="12" hidden="1" customHeight="1" x14ac:dyDescent="0.2">
      <c r="A39" s="236" t="s">
        <v>183</v>
      </c>
    </row>
    <row r="40" spans="1:187" s="36" customFormat="1" ht="12" hidden="1" customHeight="1" x14ac:dyDescent="0.2">
      <c r="A40" s="237">
        <v>1</v>
      </c>
    </row>
    <row r="41" spans="1:187" s="36" customFormat="1" ht="12" hidden="1" customHeight="1" x14ac:dyDescent="0.2">
      <c r="A41" s="237">
        <v>2</v>
      </c>
    </row>
    <row r="42" spans="1:187" s="36" customFormat="1" ht="12" hidden="1" customHeight="1" x14ac:dyDescent="0.2">
      <c r="A42" s="237">
        <v>3</v>
      </c>
    </row>
    <row r="43" spans="1:187" s="36" customFormat="1" ht="12" hidden="1" customHeight="1" x14ac:dyDescent="0.2">
      <c r="A43" s="237">
        <v>4</v>
      </c>
    </row>
    <row r="44" spans="1:187" s="36" customFormat="1" ht="12" hidden="1" customHeight="1" x14ac:dyDescent="0.2">
      <c r="A44" s="237">
        <v>5</v>
      </c>
    </row>
    <row r="45" spans="1:187" s="36" customFormat="1" ht="12" hidden="1" customHeight="1" x14ac:dyDescent="0.2">
      <c r="A45" s="237">
        <v>6</v>
      </c>
    </row>
    <row r="46" spans="1:187" s="36" customFormat="1" ht="12" hidden="1" customHeight="1" x14ac:dyDescent="0.2">
      <c r="A46" s="237">
        <v>7</v>
      </c>
    </row>
    <row r="47" spans="1:187" s="36" customFormat="1" ht="12" hidden="1" customHeight="1" x14ac:dyDescent="0.2">
      <c r="A47" s="237">
        <v>8</v>
      </c>
    </row>
    <row r="48" spans="1:187" s="36" customFormat="1" ht="12" hidden="1" customHeight="1" x14ac:dyDescent="0.2">
      <c r="A48" s="236" t="s">
        <v>72</v>
      </c>
    </row>
    <row r="49" spans="1:1" s="36" customFormat="1" ht="12" hidden="1" customHeight="1" x14ac:dyDescent="0.2">
      <c r="A49" s="237">
        <v>1</v>
      </c>
    </row>
    <row r="50" spans="1:1" s="36" customFormat="1" ht="12" hidden="1" customHeight="1" x14ac:dyDescent="0.2">
      <c r="A50" s="237">
        <v>2</v>
      </c>
    </row>
    <row r="51" spans="1:1" s="36" customFormat="1" ht="12" hidden="1" customHeight="1" x14ac:dyDescent="0.2">
      <c r="A51" s="236" t="s">
        <v>184</v>
      </c>
    </row>
    <row r="52" spans="1:1" s="36" customFormat="1" ht="12" hidden="1" customHeight="1" x14ac:dyDescent="0.2">
      <c r="A52" s="237">
        <v>1</v>
      </c>
    </row>
    <row r="53" spans="1:1" s="36" customFormat="1" ht="12" hidden="1" customHeight="1" x14ac:dyDescent="0.2">
      <c r="A53" s="237">
        <v>2</v>
      </c>
    </row>
    <row r="54" spans="1:1" s="36" customFormat="1" ht="12" hidden="1" customHeight="1" x14ac:dyDescent="0.2">
      <c r="A54" s="237">
        <v>3</v>
      </c>
    </row>
    <row r="55" spans="1:1" s="36" customFormat="1" ht="12" hidden="1" customHeight="1" x14ac:dyDescent="0.2">
      <c r="A55" s="237">
        <v>4</v>
      </c>
    </row>
    <row r="56" spans="1:1" s="36" customFormat="1" ht="12" hidden="1" customHeight="1" x14ac:dyDescent="0.2">
      <c r="A56" s="237">
        <v>5</v>
      </c>
    </row>
    <row r="57" spans="1:1" s="36" customFormat="1" ht="12" hidden="1" customHeight="1" x14ac:dyDescent="0.2">
      <c r="A57" s="237">
        <v>6</v>
      </c>
    </row>
    <row r="58" spans="1:1" s="36" customFormat="1" ht="12" hidden="1" customHeight="1" x14ac:dyDescent="0.2">
      <c r="A58" s="89"/>
    </row>
    <row r="59" spans="1:1" s="33" customFormat="1" x14ac:dyDescent="0.2">
      <c r="A59" s="89"/>
    </row>
    <row r="60" spans="1:1" s="33" customFormat="1" x14ac:dyDescent="0.2">
      <c r="A60" s="371" t="s">
        <v>172</v>
      </c>
    </row>
    <row r="61" spans="1:1" s="33" customFormat="1" x14ac:dyDescent="0.2">
      <c r="A61" s="371"/>
    </row>
    <row r="62" spans="1:1" s="31" customFormat="1" ht="13.5" customHeight="1" x14ac:dyDescent="0.2"/>
    <row r="63" spans="1:1" s="6" customFormat="1" ht="12.75" customHeight="1" x14ac:dyDescent="0.2">
      <c r="A63" s="174" t="s">
        <v>74</v>
      </c>
    </row>
    <row r="64" spans="1:1" s="6" customFormat="1" ht="12.75" customHeight="1" x14ac:dyDescent="0.2">
      <c r="A64" s="172" t="s">
        <v>75</v>
      </c>
    </row>
    <row r="65" spans="1:1" s="6" customFormat="1" ht="12.75" customHeight="1" x14ac:dyDescent="0.2">
      <c r="A65" s="172" t="s">
        <v>372</v>
      </c>
    </row>
    <row r="66" spans="1:1" s="6" customFormat="1" ht="22.5" customHeight="1" x14ac:dyDescent="0.2">
      <c r="A66" s="173" t="s">
        <v>76</v>
      </c>
    </row>
    <row r="67" spans="1:1" s="6" customFormat="1" ht="25.5" customHeight="1" x14ac:dyDescent="0.2">
      <c r="A67" s="173" t="s">
        <v>439</v>
      </c>
    </row>
    <row r="68" spans="1:1" s="6" customFormat="1" ht="28.5" customHeight="1" x14ac:dyDescent="0.2">
      <c r="A68" s="173" t="s">
        <v>77</v>
      </c>
    </row>
    <row r="69" spans="1:1" s="6" customFormat="1" ht="29.2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108" x14ac:dyDescent="0.2">
      <c r="A74" s="176" t="s">
        <v>459</v>
      </c>
    </row>
    <row r="75" spans="1:1" s="33" customFormat="1" x14ac:dyDescent="0.2"/>
    <row r="76" spans="1:1" s="33" customFormat="1" x14ac:dyDescent="0.2">
      <c r="A76" s="171" t="s">
        <v>83</v>
      </c>
    </row>
    <row r="77" spans="1:1" s="33" customFormat="1" ht="30" customHeight="1" x14ac:dyDescent="0.2">
      <c r="A77" s="271" t="s">
        <v>431</v>
      </c>
    </row>
    <row r="78" spans="1:1" s="33" customFormat="1" ht="24" x14ac:dyDescent="0.2">
      <c r="A78" s="272" t="s">
        <v>432</v>
      </c>
    </row>
    <row r="79" spans="1:1" s="33" customFormat="1" x14ac:dyDescent="0.2"/>
    <row r="80" spans="1:1" s="33" customFormat="1" ht="24" x14ac:dyDescent="0.2">
      <c r="A80" s="179" t="s">
        <v>174</v>
      </c>
    </row>
    <row r="81" spans="1:1" s="33" customFormat="1" x14ac:dyDescent="0.2"/>
    <row r="82" spans="1:1" s="33" customFormat="1" ht="13.5" thickBot="1" x14ac:dyDescent="0.25">
      <c r="A82" s="320"/>
    </row>
    <row r="83" spans="1:1" s="33" customFormat="1" ht="144.75" thickBot="1" x14ac:dyDescent="0.25">
      <c r="A83" s="321" t="s">
        <v>467</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0:A6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sheetPr>
  <dimension ref="A1:GE93"/>
  <sheetViews>
    <sheetView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7.28515625" style="32" customWidth="1"/>
    <col min="2" max="16384" width="9.85546875" style="32"/>
  </cols>
  <sheetData>
    <row r="1" spans="1:187" x14ac:dyDescent="0.2">
      <c r="A1" s="63" t="s">
        <v>61</v>
      </c>
    </row>
    <row r="2" spans="1:187" x14ac:dyDescent="0.2">
      <c r="A2" s="11" t="s">
        <v>185</v>
      </c>
    </row>
    <row r="3" spans="1:187" s="33" customFormat="1" ht="26.25" customHeight="1" x14ac:dyDescent="0.2">
      <c r="A3" s="64" t="s">
        <v>97</v>
      </c>
      <c r="B3" s="113">
        <f>'BAR BB| Open rates'!B3</f>
        <v>46199</v>
      </c>
      <c r="C3" s="113">
        <f>'BAR BB| Open rates'!C3</f>
        <v>46200</v>
      </c>
      <c r="D3" s="113">
        <f>'BAR BB| Open rates'!D3</f>
        <v>46201</v>
      </c>
      <c r="E3" s="113">
        <f>'BAR BB| Open rates'!E3</f>
        <v>46202</v>
      </c>
      <c r="F3" s="113">
        <f>'BAR BB| Open rates'!F3</f>
        <v>46203</v>
      </c>
      <c r="G3" s="113">
        <f>'BAR BB| Open rates'!G3</f>
        <v>46204</v>
      </c>
      <c r="H3" s="113">
        <f>'BAR BB| Open rates'!H3</f>
        <v>46205</v>
      </c>
      <c r="I3" s="113">
        <f>'BAR BB| Open rates'!I3</f>
        <v>46206</v>
      </c>
      <c r="J3" s="113">
        <f>'BAR BB| Open rates'!J3</f>
        <v>46207</v>
      </c>
      <c r="K3" s="113">
        <f>'BAR BB| Open rates'!K3</f>
        <v>46208</v>
      </c>
      <c r="L3" s="113">
        <f>'BAR BB| Open rates'!L3</f>
        <v>46209</v>
      </c>
      <c r="M3" s="113">
        <f>'BAR BB| Open rates'!M3</f>
        <v>46210</v>
      </c>
      <c r="N3" s="113">
        <f>'BAR BB| Open rates'!N3</f>
        <v>46211</v>
      </c>
      <c r="O3" s="113">
        <f>'BAR BB| Open rates'!O3</f>
        <v>46212</v>
      </c>
      <c r="P3" s="113">
        <f>'BAR BB| Open rates'!P3</f>
        <v>46213</v>
      </c>
      <c r="Q3" s="113">
        <f>'BAR BB| Open rates'!Q3</f>
        <v>46214</v>
      </c>
      <c r="R3" s="113">
        <f>'BAR BB| Open rates'!R3</f>
        <v>46215</v>
      </c>
      <c r="S3" s="113">
        <f>'BAR BB| Open rates'!S3</f>
        <v>46216</v>
      </c>
      <c r="T3" s="113">
        <f>'BAR BB| Open rates'!T3</f>
        <v>46217</v>
      </c>
      <c r="U3" s="113">
        <f>'BAR BB| Open rates'!U3</f>
        <v>46218</v>
      </c>
      <c r="V3" s="113">
        <f>'BAR BB| Open rates'!V3</f>
        <v>46219</v>
      </c>
      <c r="W3" s="113">
        <f>'BAR BB| Open rates'!W3</f>
        <v>46220</v>
      </c>
      <c r="X3" s="113">
        <f>'BAR BB| Open rates'!X3</f>
        <v>46221</v>
      </c>
      <c r="Y3" s="113">
        <f>'BAR BB| Open rates'!Y3</f>
        <v>46222</v>
      </c>
      <c r="Z3" s="113">
        <f>'BAR BB| Open rates'!Z3</f>
        <v>46223</v>
      </c>
      <c r="AA3" s="113">
        <f>'BAR BB| Open rates'!AA3</f>
        <v>46224</v>
      </c>
      <c r="AB3" s="113">
        <f>'BAR BB| Open rates'!AB3</f>
        <v>46225</v>
      </c>
      <c r="AC3" s="113">
        <f>'BAR BB| Open rates'!AC3</f>
        <v>46226</v>
      </c>
      <c r="AD3" s="113">
        <f>'BAR BB| Open rates'!AD3</f>
        <v>46227</v>
      </c>
      <c r="AE3" s="113">
        <f>'BAR BB| Open rates'!AE3</f>
        <v>46228</v>
      </c>
      <c r="AF3" s="113">
        <f>'BAR BB| Open rates'!AF3</f>
        <v>46229</v>
      </c>
      <c r="AG3" s="113">
        <f>'BAR BB| Open rates'!AG3</f>
        <v>46230</v>
      </c>
      <c r="AH3" s="113">
        <f>'BAR BB| Open rates'!AH3</f>
        <v>46231</v>
      </c>
      <c r="AI3" s="113">
        <f>'BAR BB| Open rates'!AI3</f>
        <v>46232</v>
      </c>
      <c r="AJ3" s="113">
        <f>'BAR BB| Open rates'!AJ3</f>
        <v>46233</v>
      </c>
      <c r="AK3" s="113">
        <f>'BAR BB| Open rates'!AK3</f>
        <v>46234</v>
      </c>
      <c r="AL3" s="113">
        <f>'BAR BB| Open rates'!AL3</f>
        <v>46235</v>
      </c>
      <c r="AM3" s="113">
        <f>'BAR BB| Open rates'!AM3</f>
        <v>46236</v>
      </c>
      <c r="AN3" s="113">
        <f>'BAR BB| Open rates'!AN3</f>
        <v>46237</v>
      </c>
      <c r="AO3" s="113">
        <f>'BAR BB| Open rates'!AO3</f>
        <v>46238</v>
      </c>
      <c r="AP3" s="113">
        <f>'BAR BB| Open rates'!AP3</f>
        <v>46239</v>
      </c>
      <c r="AQ3" s="113">
        <f>'BAR BB| Open rates'!AQ3</f>
        <v>46240</v>
      </c>
      <c r="AR3" s="113">
        <f>'BAR BB| Open rates'!AR3</f>
        <v>46241</v>
      </c>
      <c r="AS3" s="113">
        <f>'BAR BB| Open rates'!AS3</f>
        <v>46242</v>
      </c>
      <c r="AT3" s="113">
        <f>'BAR BB| Open rates'!AT3</f>
        <v>46243</v>
      </c>
      <c r="AU3" s="113">
        <f>'BAR BB| Open rates'!AU3</f>
        <v>46244</v>
      </c>
      <c r="AV3" s="113">
        <f>'BAR BB| Open rates'!AV3</f>
        <v>46245</v>
      </c>
      <c r="AW3" s="113">
        <f>'BAR BB| Open rates'!AW3</f>
        <v>46246</v>
      </c>
      <c r="AX3" s="113">
        <f>'BAR BB| Open rates'!AX3</f>
        <v>46247</v>
      </c>
      <c r="AY3" s="113">
        <f>'BAR BB| Open rates'!AY3</f>
        <v>46248</v>
      </c>
      <c r="AZ3" s="113">
        <f>'BAR BB| Open rates'!AZ3</f>
        <v>46249</v>
      </c>
      <c r="BA3" s="113">
        <f>'BAR BB| Open rates'!BA3</f>
        <v>46250</v>
      </c>
      <c r="BB3" s="113">
        <f>'BAR BB| Open rates'!BB3</f>
        <v>46251</v>
      </c>
      <c r="BC3" s="113">
        <f>'BAR BB| Open rates'!BC3</f>
        <v>46252</v>
      </c>
      <c r="BD3" s="113">
        <f>'BAR BB| Open rates'!BD3</f>
        <v>46253</v>
      </c>
      <c r="BE3" s="113">
        <f>'BAR BB| Open rates'!BE3</f>
        <v>46254</v>
      </c>
      <c r="BF3" s="113">
        <f>'BAR BB| Open rates'!BF3</f>
        <v>46255</v>
      </c>
      <c r="BG3" s="113">
        <f>'BAR BB| Open rates'!BG3</f>
        <v>46256</v>
      </c>
      <c r="BH3" s="113">
        <f>'BAR BB| Open rates'!BH3</f>
        <v>46257</v>
      </c>
      <c r="BI3" s="113">
        <f>'BAR BB| Open rates'!BI3</f>
        <v>46258</v>
      </c>
      <c r="BJ3" s="113">
        <f>'BAR BB| Open rates'!BJ3</f>
        <v>46259</v>
      </c>
      <c r="BK3" s="113">
        <f>'BAR BB| Open rates'!BK3</f>
        <v>46260</v>
      </c>
      <c r="BL3" s="113">
        <f>'BAR BB| Open rates'!BL3</f>
        <v>46261</v>
      </c>
      <c r="BM3" s="113">
        <f>'BAR BB| Open rates'!BM3</f>
        <v>46262</v>
      </c>
      <c r="BN3" s="113">
        <f>'BAR BB| Open rates'!BN3</f>
        <v>46263</v>
      </c>
      <c r="BO3" s="113">
        <f>'BAR BB| Open rates'!BO3</f>
        <v>46264</v>
      </c>
      <c r="BP3" s="113">
        <f>'BAR BB| Open rates'!BP3</f>
        <v>46265</v>
      </c>
      <c r="BQ3" s="113">
        <f>'BAR BB| Open rates'!BQ3</f>
        <v>46266</v>
      </c>
      <c r="BR3" s="113">
        <f>'BAR BB| Open rates'!BR3</f>
        <v>46267</v>
      </c>
      <c r="BS3" s="113">
        <f>'BAR BB| Open rates'!BS3</f>
        <v>46268</v>
      </c>
      <c r="BT3" s="113">
        <f>'BAR BB| Open rates'!BT3</f>
        <v>46269</v>
      </c>
      <c r="BU3" s="113">
        <f>'BAR BB| Open rates'!BU3</f>
        <v>46270</v>
      </c>
      <c r="BV3" s="113">
        <f>'BAR BB| Open rates'!BV3</f>
        <v>46271</v>
      </c>
      <c r="BW3" s="113">
        <f>'BAR BB| Open rates'!BW3</f>
        <v>46272</v>
      </c>
      <c r="BX3" s="113">
        <f>'BAR BB| Open rates'!BX3</f>
        <v>46273</v>
      </c>
      <c r="BY3" s="113">
        <f>'BAR BB| Open rates'!BY3</f>
        <v>46274</v>
      </c>
      <c r="BZ3" s="113">
        <f>'BAR BB| Open rates'!BZ3</f>
        <v>46275</v>
      </c>
      <c r="CA3" s="113">
        <f>'BAR BB| Open rates'!CA3</f>
        <v>46276</v>
      </c>
      <c r="CB3" s="113">
        <f>'BAR BB| Open rates'!CB3</f>
        <v>46277</v>
      </c>
      <c r="CC3" s="113">
        <f>'BAR BB| Open rates'!CC3</f>
        <v>46278</v>
      </c>
      <c r="CD3" s="113">
        <f>'BAR BB| Open rates'!CD3</f>
        <v>46279</v>
      </c>
      <c r="CE3" s="113">
        <f>'BAR BB| Open rates'!CE3</f>
        <v>46280</v>
      </c>
      <c r="CF3" s="113">
        <f>'BAR BB| Open rates'!CF3</f>
        <v>46281</v>
      </c>
      <c r="CG3" s="113">
        <f>'BAR BB| Open rates'!CG3</f>
        <v>46282</v>
      </c>
      <c r="CH3" s="113">
        <f>'BAR BB| Open rates'!CH3</f>
        <v>46283</v>
      </c>
      <c r="CI3" s="113">
        <f>'BAR BB| Open rates'!CI3</f>
        <v>46284</v>
      </c>
      <c r="CJ3" s="113">
        <f>'BAR BB| Open rates'!CJ3</f>
        <v>46285</v>
      </c>
      <c r="CK3" s="113">
        <f>'BAR BB| Open rates'!CK3</f>
        <v>46286</v>
      </c>
      <c r="CL3" s="113">
        <f>'BAR BB| Open rates'!CL3</f>
        <v>46287</v>
      </c>
      <c r="CM3" s="113">
        <f>'BAR BB| Open rates'!CM3</f>
        <v>46288</v>
      </c>
      <c r="CN3" s="113">
        <f>'BAR BB| Open rates'!CN3</f>
        <v>46289</v>
      </c>
      <c r="CO3" s="113">
        <f>'BAR BB| Open rates'!CO3</f>
        <v>46290</v>
      </c>
      <c r="CP3" s="113">
        <f>'BAR BB| Open rates'!CP3</f>
        <v>46291</v>
      </c>
      <c r="CQ3" s="113">
        <f>'BAR BB| Open rates'!CQ3</f>
        <v>46292</v>
      </c>
      <c r="CR3" s="113">
        <f>'BAR BB| Open rates'!CR3</f>
        <v>46293</v>
      </c>
      <c r="CS3" s="113">
        <f>'BAR BB| Open rates'!CS3</f>
        <v>46294</v>
      </c>
      <c r="CT3" s="113">
        <f>'BAR BB| Open rates'!CT3</f>
        <v>46295</v>
      </c>
      <c r="CU3" s="113">
        <f>'BAR BB| Open rates'!CU3</f>
        <v>46296</v>
      </c>
      <c r="CV3" s="113">
        <f>'BAR BB| Open rates'!CV3</f>
        <v>46297</v>
      </c>
      <c r="CW3" s="113">
        <f>'BAR BB| Open rates'!CW3</f>
        <v>46298</v>
      </c>
      <c r="CX3" s="113">
        <f>'BAR BB| Open rates'!CX3</f>
        <v>46299</v>
      </c>
      <c r="CY3" s="113">
        <f>'BAR BB| Open rates'!CY3</f>
        <v>46300</v>
      </c>
      <c r="CZ3" s="113">
        <f>'BAR BB| Open rates'!CZ3</f>
        <v>46301</v>
      </c>
      <c r="DA3" s="113">
        <f>'BAR BB| Open rates'!DA3</f>
        <v>46302</v>
      </c>
      <c r="DB3" s="113">
        <f>'BAR BB| Open rates'!DB3</f>
        <v>46303</v>
      </c>
      <c r="DC3" s="113">
        <f>'BAR BB| Open rates'!DC3</f>
        <v>46304</v>
      </c>
      <c r="DD3" s="113">
        <f>'BAR BB| Open rates'!DD3</f>
        <v>46305</v>
      </c>
      <c r="DE3" s="113">
        <f>'BAR BB| Open rates'!DE3</f>
        <v>46306</v>
      </c>
      <c r="DF3" s="113">
        <f>'BAR BB| Open rates'!DF3</f>
        <v>46307</v>
      </c>
      <c r="DG3" s="113">
        <f>'BAR BB| Open rates'!DG3</f>
        <v>46308</v>
      </c>
      <c r="DH3" s="113">
        <f>'BAR BB| Open rates'!DH3</f>
        <v>46309</v>
      </c>
      <c r="DI3" s="113">
        <f>'BAR BB| Open rates'!DI3</f>
        <v>46310</v>
      </c>
      <c r="DJ3" s="113">
        <f>'BAR BB| Open rates'!DJ3</f>
        <v>46311</v>
      </c>
      <c r="DK3" s="113">
        <f>'BAR BB| Open rates'!DK3</f>
        <v>46312</v>
      </c>
      <c r="DL3" s="113">
        <f>'BAR BB| Open rates'!DL3</f>
        <v>46313</v>
      </c>
      <c r="DM3" s="113">
        <f>'BAR BB| Open rates'!DM3</f>
        <v>46314</v>
      </c>
      <c r="DN3" s="113">
        <f>'BAR BB| Open rates'!DN3</f>
        <v>46315</v>
      </c>
      <c r="DO3" s="113">
        <f>'BAR BB| Open rates'!DO3</f>
        <v>46316</v>
      </c>
      <c r="DP3" s="113">
        <f>'BAR BB| Open rates'!DP3</f>
        <v>46317</v>
      </c>
      <c r="DQ3" s="113">
        <f>'BAR BB| Open rates'!DQ3</f>
        <v>46318</v>
      </c>
      <c r="DR3" s="113">
        <f>'BAR BB| Open rates'!DR3</f>
        <v>46319</v>
      </c>
      <c r="DS3" s="113">
        <f>'BAR BB| Open rates'!DS3</f>
        <v>46320</v>
      </c>
      <c r="DT3" s="113">
        <f>'BAR BB| Open rates'!DT3</f>
        <v>46321</v>
      </c>
      <c r="DU3" s="113">
        <f>'BAR BB| Open rates'!DU3</f>
        <v>46322</v>
      </c>
      <c r="DV3" s="113">
        <f>'BAR BB| Open rates'!DV3</f>
        <v>46323</v>
      </c>
      <c r="DW3" s="113">
        <f>'BAR BB| Open rates'!DW3</f>
        <v>46324</v>
      </c>
      <c r="DX3" s="113">
        <f>'BAR BB| Open rates'!DX3</f>
        <v>46325</v>
      </c>
      <c r="DY3" s="113">
        <f>'BAR BB| Open rates'!DY3</f>
        <v>46326</v>
      </c>
      <c r="DZ3" s="113">
        <f>'BAR BB| Open rates'!DZ3</f>
        <v>46327</v>
      </c>
      <c r="EA3" s="113">
        <f>'BAR BB| Open rates'!EA3</f>
        <v>46328</v>
      </c>
      <c r="EB3" s="113">
        <f>'BAR BB| Open rates'!EB3</f>
        <v>46329</v>
      </c>
      <c r="EC3" s="113">
        <f>'BAR BB| Open rates'!EC3</f>
        <v>46330</v>
      </c>
      <c r="ED3" s="113">
        <f>'BAR BB| Open rates'!ED3</f>
        <v>46331</v>
      </c>
      <c r="EE3" s="113">
        <f>'BAR BB| Open rates'!EE3</f>
        <v>46332</v>
      </c>
      <c r="EF3" s="113">
        <f>'BAR BB| Open rates'!EF3</f>
        <v>46333</v>
      </c>
      <c r="EG3" s="113">
        <f>'BAR BB| Open rates'!EG3</f>
        <v>46334</v>
      </c>
      <c r="EH3" s="113">
        <f>'BAR BB| Open rates'!EH3</f>
        <v>46335</v>
      </c>
      <c r="EI3" s="113">
        <f>'BAR BB| Open rates'!EI3</f>
        <v>46336</v>
      </c>
      <c r="EJ3" s="113">
        <f>'BAR BB| Open rates'!EJ3</f>
        <v>46337</v>
      </c>
      <c r="EK3" s="113">
        <f>'BAR BB| Open rates'!EK3</f>
        <v>46338</v>
      </c>
      <c r="EL3" s="113">
        <f>'BAR BB| Open rates'!EL3</f>
        <v>46339</v>
      </c>
      <c r="EM3" s="113">
        <f>'BAR BB| Open rates'!EM3</f>
        <v>46340</v>
      </c>
      <c r="EN3" s="113">
        <f>'BAR BB| Open rates'!EN3</f>
        <v>46341</v>
      </c>
      <c r="EO3" s="113">
        <f>'BAR BB| Open rates'!EO3</f>
        <v>46342</v>
      </c>
      <c r="EP3" s="113">
        <f>'BAR BB| Open rates'!EP3</f>
        <v>46343</v>
      </c>
      <c r="EQ3" s="113">
        <f>'BAR BB| Open rates'!EQ3</f>
        <v>46344</v>
      </c>
      <c r="ER3" s="113">
        <f>'BAR BB| Open rates'!ER3</f>
        <v>46345</v>
      </c>
      <c r="ES3" s="113">
        <f>'BAR BB| Open rates'!ES3</f>
        <v>46346</v>
      </c>
      <c r="ET3" s="113">
        <f>'BAR BB| Open rates'!ET3</f>
        <v>46347</v>
      </c>
      <c r="EU3" s="113">
        <f>'BAR BB| Open rates'!EU3</f>
        <v>46348</v>
      </c>
      <c r="EV3" s="113">
        <f>'BAR BB| Open rates'!EV3</f>
        <v>46349</v>
      </c>
      <c r="EW3" s="113">
        <f>'BAR BB| Open rates'!EW3</f>
        <v>46350</v>
      </c>
      <c r="EX3" s="113">
        <f>'BAR BB| Open rates'!EX3</f>
        <v>46351</v>
      </c>
      <c r="EY3" s="113">
        <f>'BAR BB| Open rates'!EY3</f>
        <v>46352</v>
      </c>
      <c r="EZ3" s="113">
        <f>'BAR BB| Open rates'!EZ3</f>
        <v>46353</v>
      </c>
      <c r="FA3" s="113">
        <f>'BAR BB| Open rates'!FA3</f>
        <v>46354</v>
      </c>
      <c r="FB3" s="113">
        <f>'BAR BB| Open rates'!FB3</f>
        <v>46355</v>
      </c>
      <c r="FC3" s="113">
        <f>'BAR BB| Open rates'!FC3</f>
        <v>46356</v>
      </c>
      <c r="FD3" s="113">
        <f>'BAR BB| Open rates'!FD3</f>
        <v>46357</v>
      </c>
      <c r="FE3" s="113">
        <f>'BAR BB| Open rates'!FE3</f>
        <v>46358</v>
      </c>
      <c r="FF3" s="113">
        <f>'BAR BB| Open rates'!FF3</f>
        <v>46359</v>
      </c>
      <c r="FG3" s="113">
        <f>'BAR BB| Open rates'!FG3</f>
        <v>46360</v>
      </c>
      <c r="FH3" s="113">
        <f>'BAR BB| Open rates'!FH3</f>
        <v>46361</v>
      </c>
      <c r="FI3" s="113">
        <f>'BAR BB| Open rates'!FI3</f>
        <v>46362</v>
      </c>
      <c r="FJ3" s="113">
        <f>'BAR BB| Open rates'!FJ3</f>
        <v>46363</v>
      </c>
      <c r="FK3" s="113">
        <f>'BAR BB| Open rates'!FK3</f>
        <v>46364</v>
      </c>
      <c r="FL3" s="113">
        <f>'BAR BB| Open rates'!FL3</f>
        <v>46365</v>
      </c>
      <c r="FM3" s="113">
        <f>'BAR BB| Open rates'!FM3</f>
        <v>46366</v>
      </c>
      <c r="FN3" s="113">
        <f>'BAR BB| Open rates'!FN3</f>
        <v>46367</v>
      </c>
      <c r="FO3" s="113">
        <f>'BAR BB| Open rates'!FO3</f>
        <v>46368</v>
      </c>
      <c r="FP3" s="113">
        <f>'BAR BB| Open rates'!FP3</f>
        <v>46369</v>
      </c>
      <c r="FQ3" s="113">
        <f>'BAR BB| Open rates'!FQ3</f>
        <v>46370</v>
      </c>
      <c r="FR3" s="113">
        <f>'BAR BB| Open rates'!FR3</f>
        <v>46371</v>
      </c>
      <c r="FS3" s="113">
        <f>'BAR BB| Open rates'!FS3</f>
        <v>46372</v>
      </c>
      <c r="FT3" s="113">
        <f>'BAR BB| Open rates'!FT3</f>
        <v>46373</v>
      </c>
      <c r="FU3" s="113">
        <f>'BAR BB| Open rates'!FU3</f>
        <v>46374</v>
      </c>
      <c r="FV3" s="113">
        <f>'BAR BB| Open rates'!FV3</f>
        <v>46375</v>
      </c>
      <c r="FW3" s="113">
        <f>'BAR BB| Open rates'!FW3</f>
        <v>46376</v>
      </c>
      <c r="FX3" s="113">
        <f>'BAR BB| Open rates'!FX3</f>
        <v>46377</v>
      </c>
      <c r="FY3" s="113">
        <f>'BAR BB| Open rates'!FY3</f>
        <v>46378</v>
      </c>
      <c r="FZ3" s="113">
        <f>'BAR BB| Open rates'!FZ3</f>
        <v>46379</v>
      </c>
      <c r="GA3" s="113">
        <f>'BAR BB| Open rates'!GA3</f>
        <v>46380</v>
      </c>
      <c r="GB3" s="113">
        <f>'BAR BB| Open rates'!GB3</f>
        <v>46381</v>
      </c>
      <c r="GC3" s="113">
        <f>'BAR BB| Open rates'!GC3</f>
        <v>46382</v>
      </c>
      <c r="GD3" s="113">
        <f>'BAR BB| Open rates'!GD3</f>
        <v>46383</v>
      </c>
      <c r="GE3" s="113">
        <f>'BAR BB| Open rates'!GE3</f>
        <v>46384</v>
      </c>
    </row>
    <row r="4" spans="1:187" s="36" customFormat="1" ht="12" customHeight="1" x14ac:dyDescent="0.2">
      <c r="A4" s="184" t="s">
        <v>63</v>
      </c>
    </row>
    <row r="5" spans="1:187" s="36" customFormat="1" ht="12" customHeight="1" x14ac:dyDescent="0.2">
      <c r="A5" s="183">
        <v>1</v>
      </c>
      <c r="B5" s="57">
        <f>'BAR BB| Open rates'!B5*0.85*0.9</f>
        <v>16447.5</v>
      </c>
      <c r="C5" s="57">
        <f>'BAR BB| Open rates'!C5*0.85*0.9</f>
        <v>16447.5</v>
      </c>
      <c r="D5" s="57">
        <f>'BAR BB| Open rates'!D5*0.85*0.9</f>
        <v>14382</v>
      </c>
      <c r="E5" s="57">
        <f>'BAR BB| Open rates'!E5*0.85*0.9</f>
        <v>14382</v>
      </c>
      <c r="F5" s="57">
        <f>'BAR BB| Open rates'!F5*0.85*0.9</f>
        <v>12699</v>
      </c>
      <c r="G5" s="57">
        <f>'BAR BB| Open rates'!G5*0.85*0.9</f>
        <v>14382</v>
      </c>
      <c r="H5" s="57">
        <f>'BAR BB| Open rates'!H5*0.85*0.9</f>
        <v>14382</v>
      </c>
      <c r="I5" s="57">
        <f>'BAR BB| Open rates'!I5*0.85*0.9</f>
        <v>15912</v>
      </c>
      <c r="J5" s="57">
        <f>'BAR BB| Open rates'!J5*0.85*0.9</f>
        <v>15912</v>
      </c>
      <c r="K5" s="57">
        <f>'BAR BB| Open rates'!K5*0.85*0.9</f>
        <v>14382</v>
      </c>
      <c r="L5" s="57">
        <f>'BAR BB| Open rates'!L5*0.85*0.9</f>
        <v>14382</v>
      </c>
      <c r="M5" s="57">
        <f>'BAR BB| Open rates'!M5*0.85*0.9</f>
        <v>14382</v>
      </c>
      <c r="N5" s="57">
        <f>'BAR BB| Open rates'!N5*0.85*0.9</f>
        <v>14382</v>
      </c>
      <c r="O5" s="57">
        <f>'BAR BB| Open rates'!O5*0.85*0.9</f>
        <v>14382</v>
      </c>
      <c r="P5" s="57">
        <f>'BAR BB| Open rates'!P5*0.85*0.9</f>
        <v>15912</v>
      </c>
      <c r="Q5" s="57">
        <f>'BAR BB| Open rates'!Q5*0.85*0.9</f>
        <v>15912</v>
      </c>
      <c r="R5" s="57">
        <f>'BAR BB| Open rates'!R5*0.85*0.9</f>
        <v>15912</v>
      </c>
      <c r="S5" s="57">
        <f>'BAR BB| Open rates'!S5*0.85*0.9</f>
        <v>15912</v>
      </c>
      <c r="T5" s="57">
        <f>'BAR BB| Open rates'!T5*0.85*0.9</f>
        <v>15912</v>
      </c>
      <c r="U5" s="57">
        <f>'BAR BB| Open rates'!U5*0.85*0.9</f>
        <v>15912</v>
      </c>
      <c r="V5" s="57">
        <f>'BAR BB| Open rates'!V5*0.85*0.9</f>
        <v>15912</v>
      </c>
      <c r="W5" s="57">
        <f>'BAR BB| Open rates'!W5*0.85*0.9</f>
        <v>17442</v>
      </c>
      <c r="X5" s="57">
        <f>'BAR BB| Open rates'!X5*0.85*0.9</f>
        <v>17442</v>
      </c>
      <c r="Y5" s="57">
        <f>'BAR BB| Open rates'!Y5*0.85*0.9</f>
        <v>15912</v>
      </c>
      <c r="Z5" s="57">
        <f>'BAR BB| Open rates'!Z5*0.85*0.9</f>
        <v>15912</v>
      </c>
      <c r="AA5" s="57">
        <f>'BAR BB| Open rates'!AA5*0.85*0.9</f>
        <v>15912</v>
      </c>
      <c r="AB5" s="57">
        <f>'BAR BB| Open rates'!AB5*0.85*0.9</f>
        <v>15912</v>
      </c>
      <c r="AC5" s="57">
        <f>'BAR BB| Open rates'!AC5*0.85*0.9</f>
        <v>15912</v>
      </c>
      <c r="AD5" s="57">
        <f>'BAR BB| Open rates'!AD5*0.85*0.9</f>
        <v>17442</v>
      </c>
      <c r="AE5" s="57">
        <f>'BAR BB| Open rates'!AE5*0.85*0.9</f>
        <v>17442</v>
      </c>
      <c r="AF5" s="57">
        <f>'BAR BB| Open rates'!AF5*0.85*0.9</f>
        <v>15912</v>
      </c>
      <c r="AG5" s="57">
        <f>'BAR BB| Open rates'!AG5*0.85*0.9</f>
        <v>15912</v>
      </c>
      <c r="AH5" s="57">
        <f>'BAR BB| Open rates'!AH5*0.85*0.9</f>
        <v>15912</v>
      </c>
      <c r="AI5" s="57">
        <f>'BAR BB| Open rates'!AI5*0.85*0.9</f>
        <v>15912</v>
      </c>
      <c r="AJ5" s="57">
        <f>'BAR BB| Open rates'!AJ5*0.85*0.9</f>
        <v>15912</v>
      </c>
      <c r="AK5" s="57">
        <f>'BAR BB| Open rates'!AK5*0.85*0.9</f>
        <v>17442</v>
      </c>
      <c r="AL5" s="57">
        <f>'BAR BB| Open rates'!AL5*0.85*0.9</f>
        <v>17442</v>
      </c>
      <c r="AM5" s="57">
        <f>'BAR BB| Open rates'!AM5*0.85*0.9</f>
        <v>15912</v>
      </c>
      <c r="AN5" s="57">
        <f>'BAR BB| Open rates'!AN5*0.85*0.9</f>
        <v>15912</v>
      </c>
      <c r="AO5" s="57">
        <f>'BAR BB| Open rates'!AO5*0.85*0.9</f>
        <v>15912</v>
      </c>
      <c r="AP5" s="57">
        <f>'BAR BB| Open rates'!AP5*0.85*0.9</f>
        <v>15912</v>
      </c>
      <c r="AQ5" s="57">
        <f>'BAR BB| Open rates'!AQ5*0.85*0.9</f>
        <v>15912</v>
      </c>
      <c r="AR5" s="57">
        <f>'BAR BB| Open rates'!AR5*0.85*0.9</f>
        <v>17442</v>
      </c>
      <c r="AS5" s="57">
        <f>'BAR BB| Open rates'!AS5*0.85*0.9</f>
        <v>17442</v>
      </c>
      <c r="AT5" s="57">
        <f>'BAR BB| Open rates'!AT5*0.85*0.9</f>
        <v>15912</v>
      </c>
      <c r="AU5" s="57">
        <f>'BAR BB| Open rates'!AU5*0.85*0.9</f>
        <v>15912</v>
      </c>
      <c r="AV5" s="57">
        <f>'BAR BB| Open rates'!AV5*0.85*0.9</f>
        <v>15912</v>
      </c>
      <c r="AW5" s="57">
        <f>'BAR BB| Open rates'!AW5*0.85*0.9</f>
        <v>15912</v>
      </c>
      <c r="AX5" s="57">
        <f>'BAR BB| Open rates'!AX5*0.85*0.9</f>
        <v>15912</v>
      </c>
      <c r="AY5" s="57">
        <f>'BAR BB| Open rates'!AY5*0.85*0.9</f>
        <v>17442</v>
      </c>
      <c r="AZ5" s="57">
        <f>'BAR BB| Open rates'!AZ5*0.85*0.9</f>
        <v>17442</v>
      </c>
      <c r="BA5" s="57">
        <f>'BAR BB| Open rates'!BA5*0.85*0.9</f>
        <v>15912</v>
      </c>
      <c r="BB5" s="57">
        <f>'BAR BB| Open rates'!BB5*0.85*0.9</f>
        <v>15912</v>
      </c>
      <c r="BC5" s="57">
        <f>'BAR BB| Open rates'!BC5*0.85*0.9</f>
        <v>15912</v>
      </c>
      <c r="BD5" s="57">
        <f>'BAR BB| Open rates'!BD5*0.85*0.9</f>
        <v>15912</v>
      </c>
      <c r="BE5" s="57">
        <f>'BAR BB| Open rates'!BE5*0.85*0.9</f>
        <v>15912</v>
      </c>
      <c r="BF5" s="57">
        <f>'BAR BB| Open rates'!BF5*0.85*0.9</f>
        <v>17442</v>
      </c>
      <c r="BG5" s="57">
        <f>'BAR BB| Open rates'!BG5*0.85*0.9</f>
        <v>17442</v>
      </c>
      <c r="BH5" s="57">
        <f>'BAR BB| Open rates'!BH5*0.85*0.9</f>
        <v>13464</v>
      </c>
      <c r="BI5" s="57">
        <f>'BAR BB| Open rates'!BI5*0.85*0.9</f>
        <v>13464</v>
      </c>
      <c r="BJ5" s="57">
        <f>'BAR BB| Open rates'!BJ5*0.85*0.9</f>
        <v>13464</v>
      </c>
      <c r="BK5" s="57">
        <f>'BAR BB| Open rates'!BK5*0.85*0.9</f>
        <v>13464</v>
      </c>
      <c r="BL5" s="57">
        <f>'BAR BB| Open rates'!BL5*0.85*0.9</f>
        <v>13464</v>
      </c>
      <c r="BM5" s="57">
        <f>'BAR BB| Open rates'!BM5*0.85*0.9</f>
        <v>14382</v>
      </c>
      <c r="BN5" s="57">
        <f>'BAR BB| Open rates'!BN5*0.85*0.9</f>
        <v>14382</v>
      </c>
      <c r="BO5" s="57">
        <f>'BAR BB| Open rates'!BO5*0.85*0.9</f>
        <v>12699</v>
      </c>
      <c r="BP5" s="57">
        <f>'BAR BB| Open rates'!BP5*0.85*0.9</f>
        <v>12699</v>
      </c>
      <c r="BQ5" s="57">
        <f>'BAR BB| Open rates'!BQ5*0.85*0.9</f>
        <v>14382</v>
      </c>
      <c r="BR5" s="57">
        <f>'BAR BB| Open rates'!BR5*0.85*0.9</f>
        <v>14382</v>
      </c>
      <c r="BS5" s="57">
        <f>'BAR BB| Open rates'!BS5*0.85*0.9</f>
        <v>14382</v>
      </c>
      <c r="BT5" s="57">
        <f>'BAR BB| Open rates'!BT5*0.85*0.9</f>
        <v>14382</v>
      </c>
      <c r="BU5" s="57">
        <f>'BAR BB| Open rates'!BU5*0.85*0.9</f>
        <v>14382</v>
      </c>
      <c r="BV5" s="57">
        <f>'BAR BB| Open rates'!BV5*0.85*0.9</f>
        <v>12699</v>
      </c>
      <c r="BW5" s="57">
        <f>'BAR BB| Open rates'!BW5*0.85*0.9</f>
        <v>12699</v>
      </c>
      <c r="BX5" s="57">
        <f>'BAR BB| Open rates'!BX5*0.85*0.9</f>
        <v>12699</v>
      </c>
      <c r="BY5" s="57">
        <f>'BAR BB| Open rates'!BY5*0.85*0.9</f>
        <v>12699</v>
      </c>
      <c r="BZ5" s="57">
        <f>'BAR BB| Open rates'!BZ5*0.85*0.9</f>
        <v>12699</v>
      </c>
      <c r="CA5" s="57">
        <f>'BAR BB| Open rates'!CA5*0.85*0.9</f>
        <v>14382</v>
      </c>
      <c r="CB5" s="57">
        <f>'BAR BB| Open rates'!CB5*0.85*0.9</f>
        <v>14382</v>
      </c>
      <c r="CC5" s="57">
        <f>'BAR BB| Open rates'!CC5*0.85*0.9</f>
        <v>12699</v>
      </c>
      <c r="CD5" s="57">
        <f>'BAR BB| Open rates'!CD5*0.85*0.9</f>
        <v>12699</v>
      </c>
      <c r="CE5" s="57">
        <f>'BAR BB| Open rates'!CE5*0.85*0.9</f>
        <v>12699</v>
      </c>
      <c r="CF5" s="57">
        <f>'BAR BB| Open rates'!CF5*0.85*0.9</f>
        <v>12699</v>
      </c>
      <c r="CG5" s="57">
        <f>'BAR BB| Open rates'!CG5*0.85*0.9</f>
        <v>12699</v>
      </c>
      <c r="CH5" s="57">
        <f>'BAR BB| Open rates'!CH5*0.85*0.9</f>
        <v>14382</v>
      </c>
      <c r="CI5" s="57">
        <f>'BAR BB| Open rates'!CI5*0.85*0.9</f>
        <v>14382</v>
      </c>
      <c r="CJ5" s="57">
        <f>'BAR BB| Open rates'!CJ5*0.85*0.9</f>
        <v>12699</v>
      </c>
      <c r="CK5" s="57">
        <f>'BAR BB| Open rates'!CK5*0.85*0.9</f>
        <v>12699</v>
      </c>
      <c r="CL5" s="57">
        <f>'BAR BB| Open rates'!CL5*0.85*0.9</f>
        <v>12699</v>
      </c>
      <c r="CM5" s="57">
        <f>'BAR BB| Open rates'!CM5*0.85*0.9</f>
        <v>12699</v>
      </c>
      <c r="CN5" s="57">
        <f>'BAR BB| Open rates'!CN5*0.85*0.9</f>
        <v>12699</v>
      </c>
      <c r="CO5" s="57">
        <f>'BAR BB| Open rates'!CO5*0.85*0.9</f>
        <v>14382</v>
      </c>
      <c r="CP5" s="57">
        <f>'BAR BB| Open rates'!CP5*0.85*0.9</f>
        <v>14382</v>
      </c>
      <c r="CQ5" s="57">
        <f>'BAR BB| Open rates'!CQ5*0.85*0.9</f>
        <v>12699</v>
      </c>
      <c r="CR5" s="57">
        <f>'BAR BB| Open rates'!CR5*0.85*0.9</f>
        <v>12699</v>
      </c>
      <c r="CS5" s="57">
        <f>'BAR BB| Open rates'!CS5*0.85*0.9</f>
        <v>12699</v>
      </c>
      <c r="CT5" s="57">
        <f>'BAR BB| Open rates'!CT5*0.85*0.9</f>
        <v>12699</v>
      </c>
      <c r="CU5" s="57">
        <f>'BAR BB| Open rates'!CU5*0.85*0.9</f>
        <v>11398.5</v>
      </c>
      <c r="CV5" s="57">
        <f>'BAR BB| Open rates'!CV5*0.85*0.9</f>
        <v>11398.5</v>
      </c>
      <c r="CW5" s="57">
        <f>'BAR BB| Open rates'!CW5*0.85*0.9</f>
        <v>11398.5</v>
      </c>
      <c r="CX5" s="57">
        <f>'BAR BB| Open rates'!CX5*0.85*0.9</f>
        <v>9868.5</v>
      </c>
      <c r="CY5" s="57">
        <f>'BAR BB| Open rates'!CY5*0.85*0.9</f>
        <v>9868.5</v>
      </c>
      <c r="CZ5" s="57">
        <f>'BAR BB| Open rates'!CZ5*0.85*0.9</f>
        <v>9868.5</v>
      </c>
      <c r="DA5" s="57">
        <f>'BAR BB| Open rates'!DA5*0.85*0.9</f>
        <v>9868.5</v>
      </c>
      <c r="DB5" s="57">
        <f>'BAR BB| Open rates'!DB5*0.85*0.9</f>
        <v>9868.5</v>
      </c>
      <c r="DC5" s="57">
        <f>'BAR BB| Open rates'!DC5*0.85*0.9</f>
        <v>11398.5</v>
      </c>
      <c r="DD5" s="57">
        <f>'BAR BB| Open rates'!DD5*0.85*0.9</f>
        <v>11398.5</v>
      </c>
      <c r="DE5" s="57">
        <f>'BAR BB| Open rates'!DE5*0.85*0.9</f>
        <v>9868.5</v>
      </c>
      <c r="DF5" s="57">
        <f>'BAR BB| Open rates'!DF5*0.85*0.9</f>
        <v>9868.5</v>
      </c>
      <c r="DG5" s="57">
        <f>'BAR BB| Open rates'!DG5*0.85*0.9</f>
        <v>9868.5</v>
      </c>
      <c r="DH5" s="57">
        <f>'BAR BB| Open rates'!DH5*0.85*0.9</f>
        <v>9868.5</v>
      </c>
      <c r="DI5" s="57">
        <f>'BAR BB| Open rates'!DI5*0.85*0.9</f>
        <v>9868.5</v>
      </c>
      <c r="DJ5" s="57">
        <f>'BAR BB| Open rates'!DJ5*0.85*0.9</f>
        <v>11398.5</v>
      </c>
      <c r="DK5" s="57">
        <f>'BAR BB| Open rates'!DK5*0.85*0.9</f>
        <v>11398.5</v>
      </c>
      <c r="DL5" s="57">
        <f>'BAR BB| Open rates'!DL5*0.85*0.9</f>
        <v>9868.5</v>
      </c>
      <c r="DM5" s="57">
        <f>'BAR BB| Open rates'!DM5*0.85*0.9</f>
        <v>9868.5</v>
      </c>
      <c r="DN5" s="57">
        <f>'BAR BB| Open rates'!DN5*0.85*0.9</f>
        <v>9868.5</v>
      </c>
      <c r="DO5" s="57">
        <f>'BAR BB| Open rates'!DO5*0.85*0.9</f>
        <v>9868.5</v>
      </c>
      <c r="DP5" s="57">
        <f>'BAR BB| Open rates'!DP5*0.85*0.9</f>
        <v>9868.5</v>
      </c>
      <c r="DQ5" s="57">
        <f>'BAR BB| Open rates'!DQ5*0.85*0.9</f>
        <v>11398.5</v>
      </c>
      <c r="DR5" s="57">
        <f>'BAR BB| Open rates'!DR5*0.85*0.9</f>
        <v>11398.5</v>
      </c>
      <c r="DS5" s="57">
        <f>'BAR BB| Open rates'!DS5*0.85*0.9</f>
        <v>9868.5</v>
      </c>
      <c r="DT5" s="57">
        <f>'BAR BB| Open rates'!DT5*0.85*0.9</f>
        <v>9868.5</v>
      </c>
      <c r="DU5" s="57">
        <f>'BAR BB| Open rates'!DU5*0.85*0.9</f>
        <v>9868.5</v>
      </c>
      <c r="DV5" s="57">
        <f>'BAR BB| Open rates'!DV5*0.85*0.9</f>
        <v>9868.5</v>
      </c>
      <c r="DW5" s="57">
        <f>'BAR BB| Open rates'!DW5*0.85*0.9</f>
        <v>9868.5</v>
      </c>
      <c r="DX5" s="57">
        <f>'BAR BB| Open rates'!DX5*0.85*0.9</f>
        <v>11398.5</v>
      </c>
      <c r="DY5" s="57">
        <f>'BAR BB| Open rates'!DY5*0.85*0.9</f>
        <v>11398.5</v>
      </c>
      <c r="DZ5" s="57">
        <f>'BAR BB| Open rates'!DZ5*0.85*0.9</f>
        <v>12699</v>
      </c>
      <c r="EA5" s="57">
        <f>'BAR BB| Open rates'!EA5*0.85*0.9</f>
        <v>12699</v>
      </c>
      <c r="EB5" s="57">
        <f>'BAR BB| Open rates'!EB5*0.85*0.9</f>
        <v>12699</v>
      </c>
      <c r="EC5" s="57">
        <f>'BAR BB| Open rates'!EC5*0.85*0.9</f>
        <v>14382</v>
      </c>
      <c r="ED5" s="57">
        <f>'BAR BB| Open rates'!ED5*0.85*0.9</f>
        <v>14382</v>
      </c>
      <c r="EE5" s="57">
        <f>'BAR BB| Open rates'!EE5*0.85*0.9</f>
        <v>14382</v>
      </c>
      <c r="EF5" s="57">
        <f>'BAR BB| Open rates'!EF5*0.85*0.9</f>
        <v>14382</v>
      </c>
      <c r="EG5" s="57">
        <f>'BAR BB| Open rates'!EG5*0.85*0.9</f>
        <v>9103.5</v>
      </c>
      <c r="EH5" s="57">
        <f>'BAR BB| Open rates'!EH5*0.85*0.9</f>
        <v>9103.5</v>
      </c>
      <c r="EI5" s="57">
        <f>'BAR BB| Open rates'!EI5*0.85*0.9</f>
        <v>9103.5</v>
      </c>
      <c r="EJ5" s="57">
        <f>'BAR BB| Open rates'!EJ5*0.85*0.9</f>
        <v>9103.5</v>
      </c>
      <c r="EK5" s="57">
        <f>'BAR BB| Open rates'!EK5*0.85*0.9</f>
        <v>9103.5</v>
      </c>
      <c r="EL5" s="57">
        <f>'BAR BB| Open rates'!EL5*0.85*0.9</f>
        <v>9868.5</v>
      </c>
      <c r="EM5" s="57">
        <f>'BAR BB| Open rates'!EM5*0.85*0.9</f>
        <v>9868.5</v>
      </c>
      <c r="EN5" s="57">
        <f>'BAR BB| Open rates'!EN5*0.85*0.9</f>
        <v>9103.5</v>
      </c>
      <c r="EO5" s="57">
        <f>'BAR BB| Open rates'!EO5*0.85*0.9</f>
        <v>9103.5</v>
      </c>
      <c r="EP5" s="57">
        <f>'BAR BB| Open rates'!EP5*0.85*0.9</f>
        <v>9103.5</v>
      </c>
      <c r="EQ5" s="57">
        <f>'BAR BB| Open rates'!EQ5*0.85*0.9</f>
        <v>9103.5</v>
      </c>
      <c r="ER5" s="57">
        <f>'BAR BB| Open rates'!ER5*0.85*0.9</f>
        <v>9103.5</v>
      </c>
      <c r="ES5" s="57">
        <f>'BAR BB| Open rates'!ES5*0.85*0.9</f>
        <v>9868.5</v>
      </c>
      <c r="ET5" s="57">
        <f>'BAR BB| Open rates'!ET5*0.85*0.9</f>
        <v>9868.5</v>
      </c>
      <c r="EU5" s="57">
        <f>'BAR BB| Open rates'!EU5*0.85*0.9</f>
        <v>9103.5</v>
      </c>
      <c r="EV5" s="57">
        <f>'BAR BB| Open rates'!EV5*0.85*0.9</f>
        <v>9103.5</v>
      </c>
      <c r="EW5" s="57">
        <f>'BAR BB| Open rates'!EW5*0.85*0.9</f>
        <v>9103.5</v>
      </c>
      <c r="EX5" s="57">
        <f>'BAR BB| Open rates'!EX5*0.85*0.9</f>
        <v>9103.5</v>
      </c>
      <c r="EY5" s="57">
        <f>'BAR BB| Open rates'!EY5*0.85*0.9</f>
        <v>9103.5</v>
      </c>
      <c r="EZ5" s="57">
        <f>'BAR BB| Open rates'!EZ5*0.85*0.9</f>
        <v>9868.5</v>
      </c>
      <c r="FA5" s="57">
        <f>'BAR BB| Open rates'!FA5*0.85*0.9</f>
        <v>9868.5</v>
      </c>
      <c r="FB5" s="57">
        <f>'BAR BB| Open rates'!FB5*0.85*0.9</f>
        <v>9103.5</v>
      </c>
      <c r="FC5" s="57">
        <f>'BAR BB| Open rates'!FC5*0.85*0.9</f>
        <v>9103.5</v>
      </c>
      <c r="FD5" s="57">
        <f>'BAR BB| Open rates'!FD5*0.85*0.9</f>
        <v>9103.5</v>
      </c>
      <c r="FE5" s="57">
        <f>'BAR BB| Open rates'!FE5*0.85*0.9</f>
        <v>9103.5</v>
      </c>
      <c r="FF5" s="57">
        <f>'BAR BB| Open rates'!FF5*0.85*0.9</f>
        <v>9103.5</v>
      </c>
      <c r="FG5" s="57">
        <f>'BAR BB| Open rates'!FG5*0.85*0.9</f>
        <v>9868.5</v>
      </c>
      <c r="FH5" s="57">
        <f>'BAR BB| Open rates'!FH5*0.85*0.9</f>
        <v>9868.5</v>
      </c>
      <c r="FI5" s="57">
        <f>'BAR BB| Open rates'!FI5*0.85*0.9</f>
        <v>9103.5</v>
      </c>
      <c r="FJ5" s="57">
        <f>'BAR BB| Open rates'!FJ5*0.85*0.9</f>
        <v>9103.5</v>
      </c>
      <c r="FK5" s="57">
        <f>'BAR BB| Open rates'!FK5*0.85*0.9</f>
        <v>9103.5</v>
      </c>
      <c r="FL5" s="57">
        <f>'BAR BB| Open rates'!FL5*0.85*0.9</f>
        <v>9103.5</v>
      </c>
      <c r="FM5" s="57">
        <f>'BAR BB| Open rates'!FM5*0.85*0.9</f>
        <v>9103.5</v>
      </c>
      <c r="FN5" s="57">
        <f>'BAR BB| Open rates'!FN5*0.85*0.9</f>
        <v>9868.5</v>
      </c>
      <c r="FO5" s="57">
        <f>'BAR BB| Open rates'!FO5*0.85*0.9</f>
        <v>9868.5</v>
      </c>
      <c r="FP5" s="57">
        <f>'BAR BB| Open rates'!FP5*0.85*0.9</f>
        <v>9103.5</v>
      </c>
      <c r="FQ5" s="57">
        <f>'BAR BB| Open rates'!FQ5*0.85*0.9</f>
        <v>9103.5</v>
      </c>
      <c r="FR5" s="57">
        <f>'BAR BB| Open rates'!FR5*0.85*0.9</f>
        <v>9103.5</v>
      </c>
      <c r="FS5" s="57">
        <f>'BAR BB| Open rates'!FS5*0.85*0.9</f>
        <v>9103.5</v>
      </c>
      <c r="FT5" s="57">
        <f>'BAR BB| Open rates'!FT5*0.85*0.9</f>
        <v>9103.5</v>
      </c>
      <c r="FU5" s="57">
        <f>'BAR BB| Open rates'!FU5*0.85*0.9</f>
        <v>9868.5</v>
      </c>
      <c r="FV5" s="57">
        <f>'BAR BB| Open rates'!FV5*0.85*0.9</f>
        <v>9868.5</v>
      </c>
      <c r="FW5" s="57">
        <f>'BAR BB| Open rates'!FW5*0.85*0.9</f>
        <v>12699</v>
      </c>
      <c r="FX5" s="57">
        <f>'BAR BB| Open rates'!FX5*0.85*0.9</f>
        <v>12699</v>
      </c>
      <c r="FY5" s="57">
        <f>'BAR BB| Open rates'!FY5*0.85*0.9</f>
        <v>12699</v>
      </c>
      <c r="FZ5" s="57">
        <f>'BAR BB| Open rates'!FZ5*0.85*0.9</f>
        <v>12699</v>
      </c>
      <c r="GA5" s="57">
        <f>'BAR BB| Open rates'!GA5*0.85*0.9</f>
        <v>12699</v>
      </c>
      <c r="GB5" s="57">
        <f>'BAR BB| Open rates'!GB5*0.85*0.9</f>
        <v>14382</v>
      </c>
      <c r="GC5" s="57">
        <f>'BAR BB| Open rates'!GC5*0.85*0.9</f>
        <v>14382</v>
      </c>
      <c r="GD5" s="57">
        <f>'BAR BB| Open rates'!GD5*0.85*0.9</f>
        <v>14382</v>
      </c>
      <c r="GE5" s="57">
        <f>'BAR BB| Open rates'!GE5*0.85*0.9</f>
        <v>14382</v>
      </c>
    </row>
    <row r="6" spans="1:187" s="36" customFormat="1" ht="12" customHeight="1" x14ac:dyDescent="0.2">
      <c r="A6" s="183">
        <v>2</v>
      </c>
      <c r="B6" s="57">
        <f>'BAR BB| Open rates'!B6*0.85*0.9</f>
        <v>18742.5</v>
      </c>
      <c r="C6" s="57">
        <f>'BAR BB| Open rates'!C6*0.85*0.9</f>
        <v>18742.5</v>
      </c>
      <c r="D6" s="57">
        <f>'BAR BB| Open rates'!D6*0.85*0.9</f>
        <v>16677</v>
      </c>
      <c r="E6" s="57">
        <f>'BAR BB| Open rates'!E6*0.85*0.9</f>
        <v>16677</v>
      </c>
      <c r="F6" s="57">
        <f>'BAR BB| Open rates'!F6*0.85*0.9</f>
        <v>14994</v>
      </c>
      <c r="G6" s="57">
        <f>'BAR BB| Open rates'!G6*0.85*0.9</f>
        <v>16677</v>
      </c>
      <c r="H6" s="57">
        <f>'BAR BB| Open rates'!H6*0.85*0.9</f>
        <v>16677</v>
      </c>
      <c r="I6" s="57">
        <f>'BAR BB| Open rates'!I6*0.85*0.9</f>
        <v>18207</v>
      </c>
      <c r="J6" s="57">
        <f>'BAR BB| Open rates'!J6*0.85*0.9</f>
        <v>18207</v>
      </c>
      <c r="K6" s="57">
        <f>'BAR BB| Open rates'!K6*0.85*0.9</f>
        <v>16677</v>
      </c>
      <c r="L6" s="57">
        <f>'BAR BB| Open rates'!L6*0.85*0.9</f>
        <v>16677</v>
      </c>
      <c r="M6" s="57">
        <f>'BAR BB| Open rates'!M6*0.85*0.9</f>
        <v>16677</v>
      </c>
      <c r="N6" s="57">
        <f>'BAR BB| Open rates'!N6*0.85*0.9</f>
        <v>16677</v>
      </c>
      <c r="O6" s="57">
        <f>'BAR BB| Open rates'!O6*0.85*0.9</f>
        <v>16677</v>
      </c>
      <c r="P6" s="57">
        <f>'BAR BB| Open rates'!P6*0.85*0.9</f>
        <v>18207</v>
      </c>
      <c r="Q6" s="57">
        <f>'BAR BB| Open rates'!Q6*0.85*0.9</f>
        <v>18207</v>
      </c>
      <c r="R6" s="57">
        <f>'BAR BB| Open rates'!R6*0.85*0.9</f>
        <v>18207</v>
      </c>
      <c r="S6" s="57">
        <f>'BAR BB| Open rates'!S6*0.85*0.9</f>
        <v>18207</v>
      </c>
      <c r="T6" s="57">
        <f>'BAR BB| Open rates'!T6*0.85*0.9</f>
        <v>18207</v>
      </c>
      <c r="U6" s="57">
        <f>'BAR BB| Open rates'!U6*0.85*0.9</f>
        <v>18207</v>
      </c>
      <c r="V6" s="57">
        <f>'BAR BB| Open rates'!V6*0.85*0.9</f>
        <v>18207</v>
      </c>
      <c r="W6" s="57">
        <f>'BAR BB| Open rates'!W6*0.85*0.9</f>
        <v>19737</v>
      </c>
      <c r="X6" s="57">
        <f>'BAR BB| Open rates'!X6*0.85*0.9</f>
        <v>19737</v>
      </c>
      <c r="Y6" s="57">
        <f>'BAR BB| Open rates'!Y6*0.85*0.9</f>
        <v>18207</v>
      </c>
      <c r="Z6" s="57">
        <f>'BAR BB| Open rates'!Z6*0.85*0.9</f>
        <v>18207</v>
      </c>
      <c r="AA6" s="57">
        <f>'BAR BB| Open rates'!AA6*0.85*0.9</f>
        <v>18207</v>
      </c>
      <c r="AB6" s="57">
        <f>'BAR BB| Open rates'!AB6*0.85*0.9</f>
        <v>18207</v>
      </c>
      <c r="AC6" s="57">
        <f>'BAR BB| Open rates'!AC6*0.85*0.9</f>
        <v>18207</v>
      </c>
      <c r="AD6" s="57">
        <f>'BAR BB| Open rates'!AD6*0.85*0.9</f>
        <v>19737</v>
      </c>
      <c r="AE6" s="57">
        <f>'BAR BB| Open rates'!AE6*0.85*0.9</f>
        <v>19737</v>
      </c>
      <c r="AF6" s="57">
        <f>'BAR BB| Open rates'!AF6*0.85*0.9</f>
        <v>18207</v>
      </c>
      <c r="AG6" s="57">
        <f>'BAR BB| Open rates'!AG6*0.85*0.9</f>
        <v>18207</v>
      </c>
      <c r="AH6" s="57">
        <f>'BAR BB| Open rates'!AH6*0.85*0.9</f>
        <v>18207</v>
      </c>
      <c r="AI6" s="57">
        <f>'BAR BB| Open rates'!AI6*0.85*0.9</f>
        <v>18207</v>
      </c>
      <c r="AJ6" s="57">
        <f>'BAR BB| Open rates'!AJ6*0.85*0.9</f>
        <v>18207</v>
      </c>
      <c r="AK6" s="57">
        <f>'BAR BB| Open rates'!AK6*0.85*0.9</f>
        <v>19737</v>
      </c>
      <c r="AL6" s="57">
        <f>'BAR BB| Open rates'!AL6*0.85*0.9</f>
        <v>19737</v>
      </c>
      <c r="AM6" s="57">
        <f>'BAR BB| Open rates'!AM6*0.85*0.9</f>
        <v>18207</v>
      </c>
      <c r="AN6" s="57">
        <f>'BAR BB| Open rates'!AN6*0.85*0.9</f>
        <v>18207</v>
      </c>
      <c r="AO6" s="57">
        <f>'BAR BB| Open rates'!AO6*0.85*0.9</f>
        <v>18207</v>
      </c>
      <c r="AP6" s="57">
        <f>'BAR BB| Open rates'!AP6*0.85*0.9</f>
        <v>18207</v>
      </c>
      <c r="AQ6" s="57">
        <f>'BAR BB| Open rates'!AQ6*0.85*0.9</f>
        <v>18207</v>
      </c>
      <c r="AR6" s="57">
        <f>'BAR BB| Open rates'!AR6*0.85*0.9</f>
        <v>19737</v>
      </c>
      <c r="AS6" s="57">
        <f>'BAR BB| Open rates'!AS6*0.85*0.9</f>
        <v>19737</v>
      </c>
      <c r="AT6" s="57">
        <f>'BAR BB| Open rates'!AT6*0.85*0.9</f>
        <v>18207</v>
      </c>
      <c r="AU6" s="57">
        <f>'BAR BB| Open rates'!AU6*0.85*0.9</f>
        <v>18207</v>
      </c>
      <c r="AV6" s="57">
        <f>'BAR BB| Open rates'!AV6*0.85*0.9</f>
        <v>18207</v>
      </c>
      <c r="AW6" s="57">
        <f>'BAR BB| Open rates'!AW6*0.85*0.9</f>
        <v>18207</v>
      </c>
      <c r="AX6" s="57">
        <f>'BAR BB| Open rates'!AX6*0.85*0.9</f>
        <v>18207</v>
      </c>
      <c r="AY6" s="57">
        <f>'BAR BB| Open rates'!AY6*0.85*0.9</f>
        <v>19737</v>
      </c>
      <c r="AZ6" s="57">
        <f>'BAR BB| Open rates'!AZ6*0.85*0.9</f>
        <v>19737</v>
      </c>
      <c r="BA6" s="57">
        <f>'BAR BB| Open rates'!BA6*0.85*0.9</f>
        <v>18207</v>
      </c>
      <c r="BB6" s="57">
        <f>'BAR BB| Open rates'!BB6*0.85*0.9</f>
        <v>18207</v>
      </c>
      <c r="BC6" s="57">
        <f>'BAR BB| Open rates'!BC6*0.85*0.9</f>
        <v>18207</v>
      </c>
      <c r="BD6" s="57">
        <f>'BAR BB| Open rates'!BD6*0.85*0.9</f>
        <v>18207</v>
      </c>
      <c r="BE6" s="57">
        <f>'BAR BB| Open rates'!BE6*0.85*0.9</f>
        <v>18207</v>
      </c>
      <c r="BF6" s="57">
        <f>'BAR BB| Open rates'!BF6*0.85*0.9</f>
        <v>19737</v>
      </c>
      <c r="BG6" s="57">
        <f>'BAR BB| Open rates'!BG6*0.85*0.9</f>
        <v>19737</v>
      </c>
      <c r="BH6" s="57">
        <f>'BAR BB| Open rates'!BH6*0.85*0.9</f>
        <v>15759</v>
      </c>
      <c r="BI6" s="57">
        <f>'BAR BB| Open rates'!BI6*0.85*0.9</f>
        <v>15759</v>
      </c>
      <c r="BJ6" s="57">
        <f>'BAR BB| Open rates'!BJ6*0.85*0.9</f>
        <v>15759</v>
      </c>
      <c r="BK6" s="57">
        <f>'BAR BB| Open rates'!BK6*0.85*0.9</f>
        <v>15759</v>
      </c>
      <c r="BL6" s="57">
        <f>'BAR BB| Open rates'!BL6*0.85*0.9</f>
        <v>15759</v>
      </c>
      <c r="BM6" s="57">
        <f>'BAR BB| Open rates'!BM6*0.85*0.9</f>
        <v>16677</v>
      </c>
      <c r="BN6" s="57">
        <f>'BAR BB| Open rates'!BN6*0.85*0.9</f>
        <v>16677</v>
      </c>
      <c r="BO6" s="57">
        <f>'BAR BB| Open rates'!BO6*0.85*0.9</f>
        <v>14994</v>
      </c>
      <c r="BP6" s="57">
        <f>'BAR BB| Open rates'!BP6*0.85*0.9</f>
        <v>14994</v>
      </c>
      <c r="BQ6" s="57">
        <f>'BAR BB| Open rates'!BQ6*0.85*0.9</f>
        <v>16677</v>
      </c>
      <c r="BR6" s="57">
        <f>'BAR BB| Open rates'!BR6*0.85*0.9</f>
        <v>16677</v>
      </c>
      <c r="BS6" s="57">
        <f>'BAR BB| Open rates'!BS6*0.85*0.9</f>
        <v>16677</v>
      </c>
      <c r="BT6" s="57">
        <f>'BAR BB| Open rates'!BT6*0.85*0.9</f>
        <v>16677</v>
      </c>
      <c r="BU6" s="57">
        <f>'BAR BB| Open rates'!BU6*0.85*0.9</f>
        <v>16677</v>
      </c>
      <c r="BV6" s="57">
        <f>'BAR BB| Open rates'!BV6*0.85*0.9</f>
        <v>14994</v>
      </c>
      <c r="BW6" s="57">
        <f>'BAR BB| Open rates'!BW6*0.85*0.9</f>
        <v>14994</v>
      </c>
      <c r="BX6" s="57">
        <f>'BAR BB| Open rates'!BX6*0.85*0.9</f>
        <v>14994</v>
      </c>
      <c r="BY6" s="57">
        <f>'BAR BB| Open rates'!BY6*0.85*0.9</f>
        <v>14994</v>
      </c>
      <c r="BZ6" s="57">
        <f>'BAR BB| Open rates'!BZ6*0.85*0.9</f>
        <v>14994</v>
      </c>
      <c r="CA6" s="57">
        <f>'BAR BB| Open rates'!CA6*0.85*0.9</f>
        <v>16677</v>
      </c>
      <c r="CB6" s="57">
        <f>'BAR BB| Open rates'!CB6*0.85*0.9</f>
        <v>16677</v>
      </c>
      <c r="CC6" s="57">
        <f>'BAR BB| Open rates'!CC6*0.85*0.9</f>
        <v>14994</v>
      </c>
      <c r="CD6" s="57">
        <f>'BAR BB| Open rates'!CD6*0.85*0.9</f>
        <v>14994</v>
      </c>
      <c r="CE6" s="57">
        <f>'BAR BB| Open rates'!CE6*0.85*0.9</f>
        <v>14994</v>
      </c>
      <c r="CF6" s="57">
        <f>'BAR BB| Open rates'!CF6*0.85*0.9</f>
        <v>14994</v>
      </c>
      <c r="CG6" s="57">
        <f>'BAR BB| Open rates'!CG6*0.85*0.9</f>
        <v>14994</v>
      </c>
      <c r="CH6" s="57">
        <f>'BAR BB| Open rates'!CH6*0.85*0.9</f>
        <v>16677</v>
      </c>
      <c r="CI6" s="57">
        <f>'BAR BB| Open rates'!CI6*0.85*0.9</f>
        <v>16677</v>
      </c>
      <c r="CJ6" s="57">
        <f>'BAR BB| Open rates'!CJ6*0.85*0.9</f>
        <v>14994</v>
      </c>
      <c r="CK6" s="57">
        <f>'BAR BB| Open rates'!CK6*0.85*0.9</f>
        <v>14994</v>
      </c>
      <c r="CL6" s="57">
        <f>'BAR BB| Open rates'!CL6*0.85*0.9</f>
        <v>14994</v>
      </c>
      <c r="CM6" s="57">
        <f>'BAR BB| Open rates'!CM6*0.85*0.9</f>
        <v>14994</v>
      </c>
      <c r="CN6" s="57">
        <f>'BAR BB| Open rates'!CN6*0.85*0.9</f>
        <v>14994</v>
      </c>
      <c r="CO6" s="57">
        <f>'BAR BB| Open rates'!CO6*0.85*0.9</f>
        <v>16677</v>
      </c>
      <c r="CP6" s="57">
        <f>'BAR BB| Open rates'!CP6*0.85*0.9</f>
        <v>16677</v>
      </c>
      <c r="CQ6" s="57">
        <f>'BAR BB| Open rates'!CQ6*0.85*0.9</f>
        <v>14994</v>
      </c>
      <c r="CR6" s="57">
        <f>'BAR BB| Open rates'!CR6*0.85*0.9</f>
        <v>14994</v>
      </c>
      <c r="CS6" s="57">
        <f>'BAR BB| Open rates'!CS6*0.85*0.9</f>
        <v>14994</v>
      </c>
      <c r="CT6" s="57">
        <f>'BAR BB| Open rates'!CT6*0.85*0.9</f>
        <v>14994</v>
      </c>
      <c r="CU6" s="57">
        <f>'BAR BB| Open rates'!CU6*0.85*0.9</f>
        <v>13693.5</v>
      </c>
      <c r="CV6" s="57">
        <f>'BAR BB| Open rates'!CV6*0.85*0.9</f>
        <v>13693.5</v>
      </c>
      <c r="CW6" s="57">
        <f>'BAR BB| Open rates'!CW6*0.85*0.9</f>
        <v>13693.5</v>
      </c>
      <c r="CX6" s="57">
        <f>'BAR BB| Open rates'!CX6*0.85*0.9</f>
        <v>12163.5</v>
      </c>
      <c r="CY6" s="57">
        <f>'BAR BB| Open rates'!CY6*0.85*0.9</f>
        <v>12163.5</v>
      </c>
      <c r="CZ6" s="57">
        <f>'BAR BB| Open rates'!CZ6*0.85*0.9</f>
        <v>12163.5</v>
      </c>
      <c r="DA6" s="57">
        <f>'BAR BB| Open rates'!DA6*0.85*0.9</f>
        <v>12163.5</v>
      </c>
      <c r="DB6" s="57">
        <f>'BAR BB| Open rates'!DB6*0.85*0.9</f>
        <v>12163.5</v>
      </c>
      <c r="DC6" s="57">
        <f>'BAR BB| Open rates'!DC6*0.85*0.9</f>
        <v>13693.5</v>
      </c>
      <c r="DD6" s="57">
        <f>'BAR BB| Open rates'!DD6*0.85*0.9</f>
        <v>13693.5</v>
      </c>
      <c r="DE6" s="57">
        <f>'BAR BB| Open rates'!DE6*0.85*0.9</f>
        <v>12163.5</v>
      </c>
      <c r="DF6" s="57">
        <f>'BAR BB| Open rates'!DF6*0.85*0.9</f>
        <v>12163.5</v>
      </c>
      <c r="DG6" s="57">
        <f>'BAR BB| Open rates'!DG6*0.85*0.9</f>
        <v>12163.5</v>
      </c>
      <c r="DH6" s="57">
        <f>'BAR BB| Open rates'!DH6*0.85*0.9</f>
        <v>12163.5</v>
      </c>
      <c r="DI6" s="57">
        <f>'BAR BB| Open rates'!DI6*0.85*0.9</f>
        <v>12163.5</v>
      </c>
      <c r="DJ6" s="57">
        <f>'BAR BB| Open rates'!DJ6*0.85*0.9</f>
        <v>13693.5</v>
      </c>
      <c r="DK6" s="57">
        <f>'BAR BB| Open rates'!DK6*0.85*0.9</f>
        <v>13693.5</v>
      </c>
      <c r="DL6" s="57">
        <f>'BAR BB| Open rates'!DL6*0.85*0.9</f>
        <v>12163.5</v>
      </c>
      <c r="DM6" s="57">
        <f>'BAR BB| Open rates'!DM6*0.85*0.9</f>
        <v>12163.5</v>
      </c>
      <c r="DN6" s="57">
        <f>'BAR BB| Open rates'!DN6*0.85*0.9</f>
        <v>12163.5</v>
      </c>
      <c r="DO6" s="57">
        <f>'BAR BB| Open rates'!DO6*0.85*0.9</f>
        <v>12163.5</v>
      </c>
      <c r="DP6" s="57">
        <f>'BAR BB| Open rates'!DP6*0.85*0.9</f>
        <v>12163.5</v>
      </c>
      <c r="DQ6" s="57">
        <f>'BAR BB| Open rates'!DQ6*0.85*0.9</f>
        <v>13693.5</v>
      </c>
      <c r="DR6" s="57">
        <f>'BAR BB| Open rates'!DR6*0.85*0.9</f>
        <v>13693.5</v>
      </c>
      <c r="DS6" s="57">
        <f>'BAR BB| Open rates'!DS6*0.85*0.9</f>
        <v>12163.5</v>
      </c>
      <c r="DT6" s="57">
        <f>'BAR BB| Open rates'!DT6*0.85*0.9</f>
        <v>12163.5</v>
      </c>
      <c r="DU6" s="57">
        <f>'BAR BB| Open rates'!DU6*0.85*0.9</f>
        <v>12163.5</v>
      </c>
      <c r="DV6" s="57">
        <f>'BAR BB| Open rates'!DV6*0.85*0.9</f>
        <v>12163.5</v>
      </c>
      <c r="DW6" s="57">
        <f>'BAR BB| Open rates'!DW6*0.85*0.9</f>
        <v>12163.5</v>
      </c>
      <c r="DX6" s="57">
        <f>'BAR BB| Open rates'!DX6*0.85*0.9</f>
        <v>13693.5</v>
      </c>
      <c r="DY6" s="57">
        <f>'BAR BB| Open rates'!DY6*0.85*0.9</f>
        <v>13693.5</v>
      </c>
      <c r="DZ6" s="57">
        <f>'BAR BB| Open rates'!DZ6*0.85*0.9</f>
        <v>14994</v>
      </c>
      <c r="EA6" s="57">
        <f>'BAR BB| Open rates'!EA6*0.85*0.9</f>
        <v>14994</v>
      </c>
      <c r="EB6" s="57">
        <f>'BAR BB| Open rates'!EB6*0.85*0.9</f>
        <v>14994</v>
      </c>
      <c r="EC6" s="57">
        <f>'BAR BB| Open rates'!EC6*0.85*0.9</f>
        <v>16677</v>
      </c>
      <c r="ED6" s="57">
        <f>'BAR BB| Open rates'!ED6*0.85*0.9</f>
        <v>16677</v>
      </c>
      <c r="EE6" s="57">
        <f>'BAR BB| Open rates'!EE6*0.85*0.9</f>
        <v>16677</v>
      </c>
      <c r="EF6" s="57">
        <f>'BAR BB| Open rates'!EF6*0.85*0.9</f>
        <v>16677</v>
      </c>
      <c r="EG6" s="57">
        <f>'BAR BB| Open rates'!EG6*0.85*0.9</f>
        <v>11398.5</v>
      </c>
      <c r="EH6" s="57">
        <f>'BAR BB| Open rates'!EH6*0.85*0.9</f>
        <v>11398.5</v>
      </c>
      <c r="EI6" s="57">
        <f>'BAR BB| Open rates'!EI6*0.85*0.9</f>
        <v>11398.5</v>
      </c>
      <c r="EJ6" s="57">
        <f>'BAR BB| Open rates'!EJ6*0.85*0.9</f>
        <v>11398.5</v>
      </c>
      <c r="EK6" s="57">
        <f>'BAR BB| Open rates'!EK6*0.85*0.9</f>
        <v>11398.5</v>
      </c>
      <c r="EL6" s="57">
        <f>'BAR BB| Open rates'!EL6*0.85*0.9</f>
        <v>12163.5</v>
      </c>
      <c r="EM6" s="57">
        <f>'BAR BB| Open rates'!EM6*0.85*0.9</f>
        <v>12163.5</v>
      </c>
      <c r="EN6" s="57">
        <f>'BAR BB| Open rates'!EN6*0.85*0.9</f>
        <v>11398.5</v>
      </c>
      <c r="EO6" s="57">
        <f>'BAR BB| Open rates'!EO6*0.85*0.9</f>
        <v>11398.5</v>
      </c>
      <c r="EP6" s="57">
        <f>'BAR BB| Open rates'!EP6*0.85*0.9</f>
        <v>11398.5</v>
      </c>
      <c r="EQ6" s="57">
        <f>'BAR BB| Open rates'!EQ6*0.85*0.9</f>
        <v>11398.5</v>
      </c>
      <c r="ER6" s="57">
        <f>'BAR BB| Open rates'!ER6*0.85*0.9</f>
        <v>11398.5</v>
      </c>
      <c r="ES6" s="57">
        <f>'BAR BB| Open rates'!ES6*0.85*0.9</f>
        <v>12163.5</v>
      </c>
      <c r="ET6" s="57">
        <f>'BAR BB| Open rates'!ET6*0.85*0.9</f>
        <v>12163.5</v>
      </c>
      <c r="EU6" s="57">
        <f>'BAR BB| Open rates'!EU6*0.85*0.9</f>
        <v>11398.5</v>
      </c>
      <c r="EV6" s="57">
        <f>'BAR BB| Open rates'!EV6*0.85*0.9</f>
        <v>11398.5</v>
      </c>
      <c r="EW6" s="57">
        <f>'BAR BB| Open rates'!EW6*0.85*0.9</f>
        <v>11398.5</v>
      </c>
      <c r="EX6" s="57">
        <f>'BAR BB| Open rates'!EX6*0.85*0.9</f>
        <v>11398.5</v>
      </c>
      <c r="EY6" s="57">
        <f>'BAR BB| Open rates'!EY6*0.85*0.9</f>
        <v>11398.5</v>
      </c>
      <c r="EZ6" s="57">
        <f>'BAR BB| Open rates'!EZ6*0.85*0.9</f>
        <v>12163.5</v>
      </c>
      <c r="FA6" s="57">
        <f>'BAR BB| Open rates'!FA6*0.85*0.9</f>
        <v>12163.5</v>
      </c>
      <c r="FB6" s="57">
        <f>'BAR BB| Open rates'!FB6*0.85*0.9</f>
        <v>11398.5</v>
      </c>
      <c r="FC6" s="57">
        <f>'BAR BB| Open rates'!FC6*0.85*0.9</f>
        <v>11398.5</v>
      </c>
      <c r="FD6" s="57">
        <f>'BAR BB| Open rates'!FD6*0.85*0.9</f>
        <v>11398.5</v>
      </c>
      <c r="FE6" s="57">
        <f>'BAR BB| Open rates'!FE6*0.85*0.9</f>
        <v>11398.5</v>
      </c>
      <c r="FF6" s="57">
        <f>'BAR BB| Open rates'!FF6*0.85*0.9</f>
        <v>11398.5</v>
      </c>
      <c r="FG6" s="57">
        <f>'BAR BB| Open rates'!FG6*0.85*0.9</f>
        <v>12163.5</v>
      </c>
      <c r="FH6" s="57">
        <f>'BAR BB| Open rates'!FH6*0.85*0.9</f>
        <v>12163.5</v>
      </c>
      <c r="FI6" s="57">
        <f>'BAR BB| Open rates'!FI6*0.85*0.9</f>
        <v>11398.5</v>
      </c>
      <c r="FJ6" s="57">
        <f>'BAR BB| Open rates'!FJ6*0.85*0.9</f>
        <v>11398.5</v>
      </c>
      <c r="FK6" s="57">
        <f>'BAR BB| Open rates'!FK6*0.85*0.9</f>
        <v>11398.5</v>
      </c>
      <c r="FL6" s="57">
        <f>'BAR BB| Open rates'!FL6*0.85*0.9</f>
        <v>11398.5</v>
      </c>
      <c r="FM6" s="57">
        <f>'BAR BB| Open rates'!FM6*0.85*0.9</f>
        <v>11398.5</v>
      </c>
      <c r="FN6" s="57">
        <f>'BAR BB| Open rates'!FN6*0.85*0.9</f>
        <v>12163.5</v>
      </c>
      <c r="FO6" s="57">
        <f>'BAR BB| Open rates'!FO6*0.85*0.9</f>
        <v>12163.5</v>
      </c>
      <c r="FP6" s="57">
        <f>'BAR BB| Open rates'!FP6*0.85*0.9</f>
        <v>11398.5</v>
      </c>
      <c r="FQ6" s="57">
        <f>'BAR BB| Open rates'!FQ6*0.85*0.9</f>
        <v>11398.5</v>
      </c>
      <c r="FR6" s="57">
        <f>'BAR BB| Open rates'!FR6*0.85*0.9</f>
        <v>11398.5</v>
      </c>
      <c r="FS6" s="57">
        <f>'BAR BB| Open rates'!FS6*0.85*0.9</f>
        <v>11398.5</v>
      </c>
      <c r="FT6" s="57">
        <f>'BAR BB| Open rates'!FT6*0.85*0.9</f>
        <v>11398.5</v>
      </c>
      <c r="FU6" s="57">
        <f>'BAR BB| Open rates'!FU6*0.85*0.9</f>
        <v>12163.5</v>
      </c>
      <c r="FV6" s="57">
        <f>'BAR BB| Open rates'!FV6*0.85*0.9</f>
        <v>12163.5</v>
      </c>
      <c r="FW6" s="57">
        <f>'BAR BB| Open rates'!FW6*0.85*0.9</f>
        <v>14994</v>
      </c>
      <c r="FX6" s="57">
        <f>'BAR BB| Open rates'!FX6*0.85*0.9</f>
        <v>14994</v>
      </c>
      <c r="FY6" s="57">
        <f>'BAR BB| Open rates'!FY6*0.85*0.9</f>
        <v>14994</v>
      </c>
      <c r="FZ6" s="57">
        <f>'BAR BB| Open rates'!FZ6*0.85*0.9</f>
        <v>14994</v>
      </c>
      <c r="GA6" s="57">
        <f>'BAR BB| Open rates'!GA6*0.85*0.9</f>
        <v>14994</v>
      </c>
      <c r="GB6" s="57">
        <f>'BAR BB| Open rates'!GB6*0.85*0.9</f>
        <v>16677</v>
      </c>
      <c r="GC6" s="57">
        <f>'BAR BB| Open rates'!GC6*0.85*0.9</f>
        <v>16677</v>
      </c>
      <c r="GD6" s="57">
        <f>'BAR BB| Open rates'!GD6*0.85*0.9</f>
        <v>16677</v>
      </c>
      <c r="GE6" s="57">
        <f>'BAR BB| Open rates'!GE6*0.85*0.9</f>
        <v>16677</v>
      </c>
    </row>
    <row r="7" spans="1:187" s="36" customFormat="1" ht="12" customHeight="1" x14ac:dyDescent="0.2">
      <c r="A7" s="236" t="s">
        <v>175</v>
      </c>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row>
    <row r="8" spans="1:187" s="36" customFormat="1" ht="12" customHeight="1" x14ac:dyDescent="0.2">
      <c r="A8" s="237">
        <v>1</v>
      </c>
      <c r="B8" s="57">
        <f>'BAR BB| Open rates'!B8*0.85*0.9</f>
        <v>18742.5</v>
      </c>
      <c r="C8" s="57">
        <f>'BAR BB| Open rates'!C8*0.85*0.9</f>
        <v>18742.5</v>
      </c>
      <c r="D8" s="57">
        <f>'BAR BB| Open rates'!D8*0.85*0.9</f>
        <v>16677</v>
      </c>
      <c r="E8" s="57">
        <f>'BAR BB| Open rates'!E8*0.85*0.9</f>
        <v>16677</v>
      </c>
      <c r="F8" s="57">
        <f>'BAR BB| Open rates'!F8*0.85*0.9</f>
        <v>14994</v>
      </c>
      <c r="G8" s="57">
        <f>'BAR BB| Open rates'!G8*0.85*0.9</f>
        <v>16677</v>
      </c>
      <c r="H8" s="57">
        <f>'BAR BB| Open rates'!H8*0.85*0.9</f>
        <v>16677</v>
      </c>
      <c r="I8" s="57">
        <f>'BAR BB| Open rates'!I8*0.85*0.9</f>
        <v>18207</v>
      </c>
      <c r="J8" s="57">
        <f>'BAR BB| Open rates'!J8*0.85*0.9</f>
        <v>18207</v>
      </c>
      <c r="K8" s="57">
        <f>'BAR BB| Open rates'!K8*0.85*0.9</f>
        <v>16677</v>
      </c>
      <c r="L8" s="57">
        <f>'BAR BB| Open rates'!L8*0.85*0.9</f>
        <v>16677</v>
      </c>
      <c r="M8" s="57">
        <f>'BAR BB| Open rates'!M8*0.85*0.9</f>
        <v>16677</v>
      </c>
      <c r="N8" s="57">
        <f>'BAR BB| Open rates'!N8*0.85*0.9</f>
        <v>16677</v>
      </c>
      <c r="O8" s="57">
        <f>'BAR BB| Open rates'!O8*0.85*0.9</f>
        <v>16677</v>
      </c>
      <c r="P8" s="57">
        <f>'BAR BB| Open rates'!P8*0.85*0.9</f>
        <v>18207</v>
      </c>
      <c r="Q8" s="57">
        <f>'BAR BB| Open rates'!Q8*0.85*0.9</f>
        <v>18207</v>
      </c>
      <c r="R8" s="57">
        <f>'BAR BB| Open rates'!R8*0.85*0.9</f>
        <v>18207</v>
      </c>
      <c r="S8" s="57">
        <f>'BAR BB| Open rates'!S8*0.85*0.9</f>
        <v>18207</v>
      </c>
      <c r="T8" s="57">
        <f>'BAR BB| Open rates'!T8*0.85*0.9</f>
        <v>18207</v>
      </c>
      <c r="U8" s="57">
        <f>'BAR BB| Open rates'!U8*0.85*0.9</f>
        <v>18207</v>
      </c>
      <c r="V8" s="57">
        <f>'BAR BB| Open rates'!V8*0.85*0.9</f>
        <v>18207</v>
      </c>
      <c r="W8" s="57">
        <f>'BAR BB| Open rates'!W8*0.85*0.9</f>
        <v>19737</v>
      </c>
      <c r="X8" s="57">
        <f>'BAR BB| Open rates'!X8*0.85*0.9</f>
        <v>19737</v>
      </c>
      <c r="Y8" s="57">
        <f>'BAR BB| Open rates'!Y8*0.85*0.9</f>
        <v>18207</v>
      </c>
      <c r="Z8" s="57">
        <f>'BAR BB| Open rates'!Z8*0.85*0.9</f>
        <v>18207</v>
      </c>
      <c r="AA8" s="57">
        <f>'BAR BB| Open rates'!AA8*0.85*0.9</f>
        <v>18207</v>
      </c>
      <c r="AB8" s="57">
        <f>'BAR BB| Open rates'!AB8*0.85*0.9</f>
        <v>18207</v>
      </c>
      <c r="AC8" s="57">
        <f>'BAR BB| Open rates'!AC8*0.85*0.9</f>
        <v>18207</v>
      </c>
      <c r="AD8" s="57">
        <f>'BAR BB| Open rates'!AD8*0.85*0.9</f>
        <v>19737</v>
      </c>
      <c r="AE8" s="57">
        <f>'BAR BB| Open rates'!AE8*0.85*0.9</f>
        <v>19737</v>
      </c>
      <c r="AF8" s="57">
        <f>'BAR BB| Open rates'!AF8*0.85*0.9</f>
        <v>18207</v>
      </c>
      <c r="AG8" s="57">
        <f>'BAR BB| Open rates'!AG8*0.85*0.9</f>
        <v>18207</v>
      </c>
      <c r="AH8" s="57">
        <f>'BAR BB| Open rates'!AH8*0.85*0.9</f>
        <v>18207</v>
      </c>
      <c r="AI8" s="57">
        <f>'BAR BB| Open rates'!AI8*0.85*0.9</f>
        <v>18207</v>
      </c>
      <c r="AJ8" s="57">
        <f>'BAR BB| Open rates'!AJ8*0.85*0.9</f>
        <v>18207</v>
      </c>
      <c r="AK8" s="57">
        <f>'BAR BB| Open rates'!AK8*0.85*0.9</f>
        <v>19737</v>
      </c>
      <c r="AL8" s="57">
        <f>'BAR BB| Open rates'!AL8*0.85*0.9</f>
        <v>19737</v>
      </c>
      <c r="AM8" s="57">
        <f>'BAR BB| Open rates'!AM8*0.85*0.9</f>
        <v>18207</v>
      </c>
      <c r="AN8" s="57">
        <f>'BAR BB| Open rates'!AN8*0.85*0.9</f>
        <v>18207</v>
      </c>
      <c r="AO8" s="57">
        <f>'BAR BB| Open rates'!AO8*0.85*0.9</f>
        <v>18207</v>
      </c>
      <c r="AP8" s="57">
        <f>'BAR BB| Open rates'!AP8*0.85*0.9</f>
        <v>18207</v>
      </c>
      <c r="AQ8" s="57">
        <f>'BAR BB| Open rates'!AQ8*0.85*0.9</f>
        <v>18207</v>
      </c>
      <c r="AR8" s="57">
        <f>'BAR BB| Open rates'!AR8*0.85*0.9</f>
        <v>19737</v>
      </c>
      <c r="AS8" s="57">
        <f>'BAR BB| Open rates'!AS8*0.85*0.9</f>
        <v>19737</v>
      </c>
      <c r="AT8" s="57">
        <f>'BAR BB| Open rates'!AT8*0.85*0.9</f>
        <v>18207</v>
      </c>
      <c r="AU8" s="57">
        <f>'BAR BB| Open rates'!AU8*0.85*0.9</f>
        <v>18207</v>
      </c>
      <c r="AV8" s="57">
        <f>'BAR BB| Open rates'!AV8*0.85*0.9</f>
        <v>18207</v>
      </c>
      <c r="AW8" s="57">
        <f>'BAR BB| Open rates'!AW8*0.85*0.9</f>
        <v>18207</v>
      </c>
      <c r="AX8" s="57">
        <f>'BAR BB| Open rates'!AX8*0.85*0.9</f>
        <v>18207</v>
      </c>
      <c r="AY8" s="57">
        <f>'BAR BB| Open rates'!AY8*0.85*0.9</f>
        <v>19737</v>
      </c>
      <c r="AZ8" s="57">
        <f>'BAR BB| Open rates'!AZ8*0.85*0.9</f>
        <v>19737</v>
      </c>
      <c r="BA8" s="57">
        <f>'BAR BB| Open rates'!BA8*0.85*0.9</f>
        <v>18207</v>
      </c>
      <c r="BB8" s="57">
        <f>'BAR BB| Open rates'!BB8*0.85*0.9</f>
        <v>18207</v>
      </c>
      <c r="BC8" s="57">
        <f>'BAR BB| Open rates'!BC8*0.85*0.9</f>
        <v>18207</v>
      </c>
      <c r="BD8" s="57">
        <f>'BAR BB| Open rates'!BD8*0.85*0.9</f>
        <v>18207</v>
      </c>
      <c r="BE8" s="57">
        <f>'BAR BB| Open rates'!BE8*0.85*0.9</f>
        <v>18207</v>
      </c>
      <c r="BF8" s="57">
        <f>'BAR BB| Open rates'!BF8*0.85*0.9</f>
        <v>19737</v>
      </c>
      <c r="BG8" s="57">
        <f>'BAR BB| Open rates'!BG8*0.85*0.9</f>
        <v>19737</v>
      </c>
      <c r="BH8" s="57">
        <f>'BAR BB| Open rates'!BH8*0.85*0.9</f>
        <v>15759</v>
      </c>
      <c r="BI8" s="57">
        <f>'BAR BB| Open rates'!BI8*0.85*0.9</f>
        <v>15759</v>
      </c>
      <c r="BJ8" s="57">
        <f>'BAR BB| Open rates'!BJ8*0.85*0.9</f>
        <v>15759</v>
      </c>
      <c r="BK8" s="57">
        <f>'BAR BB| Open rates'!BK8*0.85*0.9</f>
        <v>15759</v>
      </c>
      <c r="BL8" s="57">
        <f>'BAR BB| Open rates'!BL8*0.85*0.9</f>
        <v>15759</v>
      </c>
      <c r="BM8" s="57">
        <f>'BAR BB| Open rates'!BM8*0.85*0.9</f>
        <v>16677</v>
      </c>
      <c r="BN8" s="57">
        <f>'BAR BB| Open rates'!BN8*0.85*0.9</f>
        <v>16677</v>
      </c>
      <c r="BO8" s="57">
        <f>'BAR BB| Open rates'!BO8*0.85*0.9</f>
        <v>14994</v>
      </c>
      <c r="BP8" s="57">
        <f>'BAR BB| Open rates'!BP8*0.85*0.9</f>
        <v>14994</v>
      </c>
      <c r="BQ8" s="57">
        <f>'BAR BB| Open rates'!BQ8*0.85*0.9</f>
        <v>16677</v>
      </c>
      <c r="BR8" s="57">
        <f>'BAR BB| Open rates'!BR8*0.85*0.9</f>
        <v>16677</v>
      </c>
      <c r="BS8" s="57">
        <f>'BAR BB| Open rates'!BS8*0.85*0.9</f>
        <v>16677</v>
      </c>
      <c r="BT8" s="57">
        <f>'BAR BB| Open rates'!BT8*0.85*0.9</f>
        <v>16677</v>
      </c>
      <c r="BU8" s="57">
        <f>'BAR BB| Open rates'!BU8*0.85*0.9</f>
        <v>16677</v>
      </c>
      <c r="BV8" s="57">
        <f>'BAR BB| Open rates'!BV8*0.85*0.9</f>
        <v>14994</v>
      </c>
      <c r="BW8" s="57">
        <f>'BAR BB| Open rates'!BW8*0.85*0.9</f>
        <v>14994</v>
      </c>
      <c r="BX8" s="57">
        <f>'BAR BB| Open rates'!BX8*0.85*0.9</f>
        <v>14994</v>
      </c>
      <c r="BY8" s="57">
        <f>'BAR BB| Open rates'!BY8*0.85*0.9</f>
        <v>14994</v>
      </c>
      <c r="BZ8" s="57">
        <f>'BAR BB| Open rates'!BZ8*0.85*0.9</f>
        <v>14994</v>
      </c>
      <c r="CA8" s="57">
        <f>'BAR BB| Open rates'!CA8*0.85*0.9</f>
        <v>16677</v>
      </c>
      <c r="CB8" s="57">
        <f>'BAR BB| Open rates'!CB8*0.85*0.9</f>
        <v>16677</v>
      </c>
      <c r="CC8" s="57">
        <f>'BAR BB| Open rates'!CC8*0.85*0.9</f>
        <v>14994</v>
      </c>
      <c r="CD8" s="57">
        <f>'BAR BB| Open rates'!CD8*0.85*0.9</f>
        <v>14994</v>
      </c>
      <c r="CE8" s="57">
        <f>'BAR BB| Open rates'!CE8*0.85*0.9</f>
        <v>14994</v>
      </c>
      <c r="CF8" s="57">
        <f>'BAR BB| Open rates'!CF8*0.85*0.9</f>
        <v>14994</v>
      </c>
      <c r="CG8" s="57">
        <f>'BAR BB| Open rates'!CG8*0.85*0.9</f>
        <v>14994</v>
      </c>
      <c r="CH8" s="57">
        <f>'BAR BB| Open rates'!CH8*0.85*0.9</f>
        <v>16677</v>
      </c>
      <c r="CI8" s="57">
        <f>'BAR BB| Open rates'!CI8*0.85*0.9</f>
        <v>16677</v>
      </c>
      <c r="CJ8" s="57">
        <f>'BAR BB| Open rates'!CJ8*0.85*0.9</f>
        <v>14994</v>
      </c>
      <c r="CK8" s="57">
        <f>'BAR BB| Open rates'!CK8*0.85*0.9</f>
        <v>14994</v>
      </c>
      <c r="CL8" s="57">
        <f>'BAR BB| Open rates'!CL8*0.85*0.9</f>
        <v>14994</v>
      </c>
      <c r="CM8" s="57">
        <f>'BAR BB| Open rates'!CM8*0.85*0.9</f>
        <v>14994</v>
      </c>
      <c r="CN8" s="57">
        <f>'BAR BB| Open rates'!CN8*0.85*0.9</f>
        <v>14994</v>
      </c>
      <c r="CO8" s="57">
        <f>'BAR BB| Open rates'!CO8*0.85*0.9</f>
        <v>16677</v>
      </c>
      <c r="CP8" s="57">
        <f>'BAR BB| Open rates'!CP8*0.85*0.9</f>
        <v>16677</v>
      </c>
      <c r="CQ8" s="57">
        <f>'BAR BB| Open rates'!CQ8*0.85*0.9</f>
        <v>14994</v>
      </c>
      <c r="CR8" s="57">
        <f>'BAR BB| Open rates'!CR8*0.85*0.9</f>
        <v>14994</v>
      </c>
      <c r="CS8" s="57">
        <f>'BAR BB| Open rates'!CS8*0.85*0.9</f>
        <v>14994</v>
      </c>
      <c r="CT8" s="57">
        <f>'BAR BB| Open rates'!CT8*0.85*0.9</f>
        <v>14994</v>
      </c>
      <c r="CU8" s="57">
        <f>'BAR BB| Open rates'!CU8*0.85*0.9</f>
        <v>13693.5</v>
      </c>
      <c r="CV8" s="57">
        <f>'BAR BB| Open rates'!CV8*0.85*0.9</f>
        <v>13693.5</v>
      </c>
      <c r="CW8" s="57">
        <f>'BAR BB| Open rates'!CW8*0.85*0.9</f>
        <v>13693.5</v>
      </c>
      <c r="CX8" s="57">
        <f>'BAR BB| Open rates'!CX8*0.85*0.9</f>
        <v>12163.5</v>
      </c>
      <c r="CY8" s="57">
        <f>'BAR BB| Open rates'!CY8*0.85*0.9</f>
        <v>12163.5</v>
      </c>
      <c r="CZ8" s="57">
        <f>'BAR BB| Open rates'!CZ8*0.85*0.9</f>
        <v>12163.5</v>
      </c>
      <c r="DA8" s="57">
        <f>'BAR BB| Open rates'!DA8*0.85*0.9</f>
        <v>12163.5</v>
      </c>
      <c r="DB8" s="57">
        <f>'BAR BB| Open rates'!DB8*0.85*0.9</f>
        <v>12163.5</v>
      </c>
      <c r="DC8" s="57">
        <f>'BAR BB| Open rates'!DC8*0.85*0.9</f>
        <v>13693.5</v>
      </c>
      <c r="DD8" s="57">
        <f>'BAR BB| Open rates'!DD8*0.85*0.9</f>
        <v>13693.5</v>
      </c>
      <c r="DE8" s="57">
        <f>'BAR BB| Open rates'!DE8*0.85*0.9</f>
        <v>12163.5</v>
      </c>
      <c r="DF8" s="57">
        <f>'BAR BB| Open rates'!DF8*0.85*0.9</f>
        <v>12163.5</v>
      </c>
      <c r="DG8" s="57">
        <f>'BAR BB| Open rates'!DG8*0.85*0.9</f>
        <v>12163.5</v>
      </c>
      <c r="DH8" s="57">
        <f>'BAR BB| Open rates'!DH8*0.85*0.9</f>
        <v>12163.5</v>
      </c>
      <c r="DI8" s="57">
        <f>'BAR BB| Open rates'!DI8*0.85*0.9</f>
        <v>12163.5</v>
      </c>
      <c r="DJ8" s="57">
        <f>'BAR BB| Open rates'!DJ8*0.85*0.9</f>
        <v>13693.5</v>
      </c>
      <c r="DK8" s="57">
        <f>'BAR BB| Open rates'!DK8*0.85*0.9</f>
        <v>13693.5</v>
      </c>
      <c r="DL8" s="57">
        <f>'BAR BB| Open rates'!DL8*0.85*0.9</f>
        <v>12163.5</v>
      </c>
      <c r="DM8" s="57">
        <f>'BAR BB| Open rates'!DM8*0.85*0.9</f>
        <v>12163.5</v>
      </c>
      <c r="DN8" s="57">
        <f>'BAR BB| Open rates'!DN8*0.85*0.9</f>
        <v>12163.5</v>
      </c>
      <c r="DO8" s="57">
        <f>'BAR BB| Open rates'!DO8*0.85*0.9</f>
        <v>12163.5</v>
      </c>
      <c r="DP8" s="57">
        <f>'BAR BB| Open rates'!DP8*0.85*0.9</f>
        <v>12163.5</v>
      </c>
      <c r="DQ8" s="57">
        <f>'BAR BB| Open rates'!DQ8*0.85*0.9</f>
        <v>13693.5</v>
      </c>
      <c r="DR8" s="57">
        <f>'BAR BB| Open rates'!DR8*0.85*0.9</f>
        <v>13693.5</v>
      </c>
      <c r="DS8" s="57">
        <f>'BAR BB| Open rates'!DS8*0.85*0.9</f>
        <v>12163.5</v>
      </c>
      <c r="DT8" s="57">
        <f>'BAR BB| Open rates'!DT8*0.85*0.9</f>
        <v>12163.5</v>
      </c>
      <c r="DU8" s="57">
        <f>'BAR BB| Open rates'!DU8*0.85*0.9</f>
        <v>12163.5</v>
      </c>
      <c r="DV8" s="57">
        <f>'BAR BB| Open rates'!DV8*0.85*0.9</f>
        <v>12163.5</v>
      </c>
      <c r="DW8" s="57">
        <f>'BAR BB| Open rates'!DW8*0.85*0.9</f>
        <v>12163.5</v>
      </c>
      <c r="DX8" s="57">
        <f>'BAR BB| Open rates'!DX8*0.85*0.9</f>
        <v>13693.5</v>
      </c>
      <c r="DY8" s="57">
        <f>'BAR BB| Open rates'!DY8*0.85*0.9</f>
        <v>13693.5</v>
      </c>
      <c r="DZ8" s="57">
        <f>'BAR BB| Open rates'!DZ8*0.85*0.9</f>
        <v>14994</v>
      </c>
      <c r="EA8" s="57">
        <f>'BAR BB| Open rates'!EA8*0.85*0.9</f>
        <v>14994</v>
      </c>
      <c r="EB8" s="57">
        <f>'BAR BB| Open rates'!EB8*0.85*0.9</f>
        <v>14994</v>
      </c>
      <c r="EC8" s="57">
        <f>'BAR BB| Open rates'!EC8*0.85*0.9</f>
        <v>16677</v>
      </c>
      <c r="ED8" s="57">
        <f>'BAR BB| Open rates'!ED8*0.85*0.9</f>
        <v>16677</v>
      </c>
      <c r="EE8" s="57">
        <f>'BAR BB| Open rates'!EE8*0.85*0.9</f>
        <v>16677</v>
      </c>
      <c r="EF8" s="57">
        <f>'BAR BB| Open rates'!EF8*0.85*0.9</f>
        <v>16677</v>
      </c>
      <c r="EG8" s="57">
        <f>'BAR BB| Open rates'!EG8*0.85*0.9</f>
        <v>11398.5</v>
      </c>
      <c r="EH8" s="57">
        <f>'BAR BB| Open rates'!EH8*0.85*0.9</f>
        <v>10633.5</v>
      </c>
      <c r="EI8" s="57">
        <f>'BAR BB| Open rates'!EI8*0.85*0.9</f>
        <v>10633.5</v>
      </c>
      <c r="EJ8" s="57">
        <f>'BAR BB| Open rates'!EJ8*0.85*0.9</f>
        <v>10633.5</v>
      </c>
      <c r="EK8" s="57">
        <f>'BAR BB| Open rates'!EK8*0.85*0.9</f>
        <v>10633.5</v>
      </c>
      <c r="EL8" s="57">
        <f>'BAR BB| Open rates'!EL8*0.85*0.9</f>
        <v>11398.5</v>
      </c>
      <c r="EM8" s="57">
        <f>'BAR BB| Open rates'!EM8*0.85*0.9</f>
        <v>11398.5</v>
      </c>
      <c r="EN8" s="57">
        <f>'BAR BB| Open rates'!EN8*0.85*0.9</f>
        <v>10633.5</v>
      </c>
      <c r="EO8" s="57">
        <f>'BAR BB| Open rates'!EO8*0.85*0.9</f>
        <v>10633.5</v>
      </c>
      <c r="EP8" s="57">
        <f>'BAR BB| Open rates'!EP8*0.85*0.9</f>
        <v>10633.5</v>
      </c>
      <c r="EQ8" s="57">
        <f>'BAR BB| Open rates'!EQ8*0.85*0.9</f>
        <v>10633.5</v>
      </c>
      <c r="ER8" s="57">
        <f>'BAR BB| Open rates'!ER8*0.85*0.9</f>
        <v>10633.5</v>
      </c>
      <c r="ES8" s="57">
        <f>'BAR BB| Open rates'!ES8*0.85*0.9</f>
        <v>11398.5</v>
      </c>
      <c r="ET8" s="57">
        <f>'BAR BB| Open rates'!ET8*0.85*0.9</f>
        <v>11398.5</v>
      </c>
      <c r="EU8" s="57">
        <f>'BAR BB| Open rates'!EU8*0.85*0.9</f>
        <v>10633.5</v>
      </c>
      <c r="EV8" s="57">
        <f>'BAR BB| Open rates'!EV8*0.85*0.9</f>
        <v>10633.5</v>
      </c>
      <c r="EW8" s="57">
        <f>'BAR BB| Open rates'!EW8*0.85*0.9</f>
        <v>10633.5</v>
      </c>
      <c r="EX8" s="57">
        <f>'BAR BB| Open rates'!EX8*0.85*0.9</f>
        <v>10633.5</v>
      </c>
      <c r="EY8" s="57">
        <f>'BAR BB| Open rates'!EY8*0.85*0.9</f>
        <v>10633.5</v>
      </c>
      <c r="EZ8" s="57">
        <f>'BAR BB| Open rates'!EZ8*0.85*0.9</f>
        <v>11398.5</v>
      </c>
      <c r="FA8" s="57">
        <f>'BAR BB| Open rates'!FA8*0.85*0.9</f>
        <v>11398.5</v>
      </c>
      <c r="FB8" s="57">
        <f>'BAR BB| Open rates'!FB8*0.85*0.9</f>
        <v>10633.5</v>
      </c>
      <c r="FC8" s="57">
        <f>'BAR BB| Open rates'!FC8*0.85*0.9</f>
        <v>10633.5</v>
      </c>
      <c r="FD8" s="57">
        <f>'BAR BB| Open rates'!FD8*0.85*0.9</f>
        <v>10633.5</v>
      </c>
      <c r="FE8" s="57">
        <f>'BAR BB| Open rates'!FE8*0.85*0.9</f>
        <v>10633.5</v>
      </c>
      <c r="FF8" s="57">
        <f>'BAR BB| Open rates'!FF8*0.85*0.9</f>
        <v>10633.5</v>
      </c>
      <c r="FG8" s="57">
        <f>'BAR BB| Open rates'!FG8*0.85*0.9</f>
        <v>11398.5</v>
      </c>
      <c r="FH8" s="57">
        <f>'BAR BB| Open rates'!FH8*0.85*0.9</f>
        <v>11398.5</v>
      </c>
      <c r="FI8" s="57">
        <f>'BAR BB| Open rates'!FI8*0.85*0.9</f>
        <v>10633.5</v>
      </c>
      <c r="FJ8" s="57">
        <f>'BAR BB| Open rates'!FJ8*0.85*0.9</f>
        <v>10633.5</v>
      </c>
      <c r="FK8" s="57">
        <f>'BAR BB| Open rates'!FK8*0.85*0.9</f>
        <v>10633.5</v>
      </c>
      <c r="FL8" s="57">
        <f>'BAR BB| Open rates'!FL8*0.85*0.9</f>
        <v>10633.5</v>
      </c>
      <c r="FM8" s="57">
        <f>'BAR BB| Open rates'!FM8*0.85*0.9</f>
        <v>10633.5</v>
      </c>
      <c r="FN8" s="57">
        <f>'BAR BB| Open rates'!FN8*0.85*0.9</f>
        <v>11398.5</v>
      </c>
      <c r="FO8" s="57">
        <f>'BAR BB| Open rates'!FO8*0.85*0.9</f>
        <v>11398.5</v>
      </c>
      <c r="FP8" s="57">
        <f>'BAR BB| Open rates'!FP8*0.85*0.9</f>
        <v>10633.5</v>
      </c>
      <c r="FQ8" s="57">
        <f>'BAR BB| Open rates'!FQ8*0.85*0.9</f>
        <v>10633.5</v>
      </c>
      <c r="FR8" s="57">
        <f>'BAR BB| Open rates'!FR8*0.85*0.9</f>
        <v>10633.5</v>
      </c>
      <c r="FS8" s="57">
        <f>'BAR BB| Open rates'!FS8*0.85*0.9</f>
        <v>10633.5</v>
      </c>
      <c r="FT8" s="57">
        <f>'BAR BB| Open rates'!FT8*0.85*0.9</f>
        <v>10633.5</v>
      </c>
      <c r="FU8" s="57">
        <f>'BAR BB| Open rates'!FU8*0.85*0.9</f>
        <v>11398.5</v>
      </c>
      <c r="FV8" s="57">
        <f>'BAR BB| Open rates'!FV8*0.85*0.9</f>
        <v>11398.5</v>
      </c>
      <c r="FW8" s="57">
        <f>'BAR BB| Open rates'!FW8*0.85*0.9</f>
        <v>14229</v>
      </c>
      <c r="FX8" s="57">
        <f>'BAR BB| Open rates'!FX8*0.85*0.9</f>
        <v>14229</v>
      </c>
      <c r="FY8" s="57">
        <f>'BAR BB| Open rates'!FY8*0.85*0.9</f>
        <v>14229</v>
      </c>
      <c r="FZ8" s="57">
        <f>'BAR BB| Open rates'!FZ8*0.85*0.9</f>
        <v>14229</v>
      </c>
      <c r="GA8" s="57">
        <f>'BAR BB| Open rates'!GA8*0.85*0.9</f>
        <v>14229</v>
      </c>
      <c r="GB8" s="57">
        <f>'BAR BB| Open rates'!GB8*0.85*0.9</f>
        <v>15912</v>
      </c>
      <c r="GC8" s="57">
        <f>'BAR BB| Open rates'!GC8*0.85*0.9</f>
        <v>15912</v>
      </c>
      <c r="GD8" s="57">
        <f>'BAR BB| Open rates'!GD8*0.85*0.9</f>
        <v>15912</v>
      </c>
      <c r="GE8" s="57">
        <f>'BAR BB| Open rates'!GE8*0.85*0.9</f>
        <v>15912</v>
      </c>
    </row>
    <row r="9" spans="1:187" s="36" customFormat="1" ht="12" customHeight="1" x14ac:dyDescent="0.2">
      <c r="A9" s="237">
        <v>2</v>
      </c>
      <c r="B9" s="57">
        <f>'BAR BB| Open rates'!B9*0.85*0.9</f>
        <v>21037.5</v>
      </c>
      <c r="C9" s="57">
        <f>'BAR BB| Open rates'!C9*0.85*0.9</f>
        <v>21037.5</v>
      </c>
      <c r="D9" s="57">
        <f>'BAR BB| Open rates'!D9*0.85*0.9</f>
        <v>18972</v>
      </c>
      <c r="E9" s="57">
        <f>'BAR BB| Open rates'!E9*0.85*0.9</f>
        <v>18972</v>
      </c>
      <c r="F9" s="57">
        <f>'BAR BB| Open rates'!F9*0.85*0.9</f>
        <v>17289</v>
      </c>
      <c r="G9" s="57">
        <f>'BAR BB| Open rates'!G9*0.85*0.9</f>
        <v>18972</v>
      </c>
      <c r="H9" s="57">
        <f>'BAR BB| Open rates'!H9*0.85*0.9</f>
        <v>18972</v>
      </c>
      <c r="I9" s="57">
        <f>'BAR BB| Open rates'!I9*0.85*0.9</f>
        <v>20502</v>
      </c>
      <c r="J9" s="57">
        <f>'BAR BB| Open rates'!J9*0.85*0.9</f>
        <v>20502</v>
      </c>
      <c r="K9" s="57">
        <f>'BAR BB| Open rates'!K9*0.85*0.9</f>
        <v>18972</v>
      </c>
      <c r="L9" s="57">
        <f>'BAR BB| Open rates'!L9*0.85*0.9</f>
        <v>18972</v>
      </c>
      <c r="M9" s="57">
        <f>'BAR BB| Open rates'!M9*0.85*0.9</f>
        <v>18972</v>
      </c>
      <c r="N9" s="57">
        <f>'BAR BB| Open rates'!N9*0.85*0.9</f>
        <v>18972</v>
      </c>
      <c r="O9" s="57">
        <f>'BAR BB| Open rates'!O9*0.85*0.9</f>
        <v>18972</v>
      </c>
      <c r="P9" s="57">
        <f>'BAR BB| Open rates'!P9*0.85*0.9</f>
        <v>20502</v>
      </c>
      <c r="Q9" s="57">
        <f>'BAR BB| Open rates'!Q9*0.85*0.9</f>
        <v>20502</v>
      </c>
      <c r="R9" s="57">
        <f>'BAR BB| Open rates'!R9*0.85*0.9</f>
        <v>20502</v>
      </c>
      <c r="S9" s="57">
        <f>'BAR BB| Open rates'!S9*0.85*0.9</f>
        <v>20502</v>
      </c>
      <c r="T9" s="57">
        <f>'BAR BB| Open rates'!T9*0.85*0.9</f>
        <v>20502</v>
      </c>
      <c r="U9" s="57">
        <f>'BAR BB| Open rates'!U9*0.85*0.9</f>
        <v>20502</v>
      </c>
      <c r="V9" s="57">
        <f>'BAR BB| Open rates'!V9*0.85*0.9</f>
        <v>20502</v>
      </c>
      <c r="W9" s="57">
        <f>'BAR BB| Open rates'!W9*0.85*0.9</f>
        <v>22032</v>
      </c>
      <c r="X9" s="57">
        <f>'BAR BB| Open rates'!X9*0.85*0.9</f>
        <v>22032</v>
      </c>
      <c r="Y9" s="57">
        <f>'BAR BB| Open rates'!Y9*0.85*0.9</f>
        <v>20502</v>
      </c>
      <c r="Z9" s="57">
        <f>'BAR BB| Open rates'!Z9*0.85*0.9</f>
        <v>20502</v>
      </c>
      <c r="AA9" s="57">
        <f>'BAR BB| Open rates'!AA9*0.85*0.9</f>
        <v>20502</v>
      </c>
      <c r="AB9" s="57">
        <f>'BAR BB| Open rates'!AB9*0.85*0.9</f>
        <v>20502</v>
      </c>
      <c r="AC9" s="57">
        <f>'BAR BB| Open rates'!AC9*0.85*0.9</f>
        <v>20502</v>
      </c>
      <c r="AD9" s="57">
        <f>'BAR BB| Open rates'!AD9*0.85*0.9</f>
        <v>22032</v>
      </c>
      <c r="AE9" s="57">
        <f>'BAR BB| Open rates'!AE9*0.85*0.9</f>
        <v>22032</v>
      </c>
      <c r="AF9" s="57">
        <f>'BAR BB| Open rates'!AF9*0.85*0.9</f>
        <v>20502</v>
      </c>
      <c r="AG9" s="57">
        <f>'BAR BB| Open rates'!AG9*0.85*0.9</f>
        <v>20502</v>
      </c>
      <c r="AH9" s="57">
        <f>'BAR BB| Open rates'!AH9*0.85*0.9</f>
        <v>20502</v>
      </c>
      <c r="AI9" s="57">
        <f>'BAR BB| Open rates'!AI9*0.85*0.9</f>
        <v>20502</v>
      </c>
      <c r="AJ9" s="57">
        <f>'BAR BB| Open rates'!AJ9*0.85*0.9</f>
        <v>20502</v>
      </c>
      <c r="AK9" s="57">
        <f>'BAR BB| Open rates'!AK9*0.85*0.9</f>
        <v>22032</v>
      </c>
      <c r="AL9" s="57">
        <f>'BAR BB| Open rates'!AL9*0.85*0.9</f>
        <v>22032</v>
      </c>
      <c r="AM9" s="57">
        <f>'BAR BB| Open rates'!AM9*0.85*0.9</f>
        <v>20502</v>
      </c>
      <c r="AN9" s="57">
        <f>'BAR BB| Open rates'!AN9*0.85*0.9</f>
        <v>20502</v>
      </c>
      <c r="AO9" s="57">
        <f>'BAR BB| Open rates'!AO9*0.85*0.9</f>
        <v>20502</v>
      </c>
      <c r="AP9" s="57">
        <f>'BAR BB| Open rates'!AP9*0.85*0.9</f>
        <v>20502</v>
      </c>
      <c r="AQ9" s="57">
        <f>'BAR BB| Open rates'!AQ9*0.85*0.9</f>
        <v>20502</v>
      </c>
      <c r="AR9" s="57">
        <f>'BAR BB| Open rates'!AR9*0.85*0.9</f>
        <v>22032</v>
      </c>
      <c r="AS9" s="57">
        <f>'BAR BB| Open rates'!AS9*0.85*0.9</f>
        <v>22032</v>
      </c>
      <c r="AT9" s="57">
        <f>'BAR BB| Open rates'!AT9*0.85*0.9</f>
        <v>20502</v>
      </c>
      <c r="AU9" s="57">
        <f>'BAR BB| Open rates'!AU9*0.85*0.9</f>
        <v>20502</v>
      </c>
      <c r="AV9" s="57">
        <f>'BAR BB| Open rates'!AV9*0.85*0.9</f>
        <v>20502</v>
      </c>
      <c r="AW9" s="57">
        <f>'BAR BB| Open rates'!AW9*0.85*0.9</f>
        <v>20502</v>
      </c>
      <c r="AX9" s="57">
        <f>'BAR BB| Open rates'!AX9*0.85*0.9</f>
        <v>20502</v>
      </c>
      <c r="AY9" s="57">
        <f>'BAR BB| Open rates'!AY9*0.85*0.9</f>
        <v>22032</v>
      </c>
      <c r="AZ9" s="57">
        <f>'BAR BB| Open rates'!AZ9*0.85*0.9</f>
        <v>22032</v>
      </c>
      <c r="BA9" s="57">
        <f>'BAR BB| Open rates'!BA9*0.85*0.9</f>
        <v>20502</v>
      </c>
      <c r="BB9" s="57">
        <f>'BAR BB| Open rates'!BB9*0.85*0.9</f>
        <v>20502</v>
      </c>
      <c r="BC9" s="57">
        <f>'BAR BB| Open rates'!BC9*0.85*0.9</f>
        <v>20502</v>
      </c>
      <c r="BD9" s="57">
        <f>'BAR BB| Open rates'!BD9*0.85*0.9</f>
        <v>20502</v>
      </c>
      <c r="BE9" s="57">
        <f>'BAR BB| Open rates'!BE9*0.85*0.9</f>
        <v>20502</v>
      </c>
      <c r="BF9" s="57">
        <f>'BAR BB| Open rates'!BF9*0.85*0.9</f>
        <v>22032</v>
      </c>
      <c r="BG9" s="57">
        <f>'BAR BB| Open rates'!BG9*0.85*0.9</f>
        <v>22032</v>
      </c>
      <c r="BH9" s="57">
        <f>'BAR BB| Open rates'!BH9*0.85*0.9</f>
        <v>18054</v>
      </c>
      <c r="BI9" s="57">
        <f>'BAR BB| Open rates'!BI9*0.85*0.9</f>
        <v>18054</v>
      </c>
      <c r="BJ9" s="57">
        <f>'BAR BB| Open rates'!BJ9*0.85*0.9</f>
        <v>18054</v>
      </c>
      <c r="BK9" s="57">
        <f>'BAR BB| Open rates'!BK9*0.85*0.9</f>
        <v>18054</v>
      </c>
      <c r="BL9" s="57">
        <f>'BAR BB| Open rates'!BL9*0.85*0.9</f>
        <v>18054</v>
      </c>
      <c r="BM9" s="57">
        <f>'BAR BB| Open rates'!BM9*0.85*0.9</f>
        <v>18972</v>
      </c>
      <c r="BN9" s="57">
        <f>'BAR BB| Open rates'!BN9*0.85*0.9</f>
        <v>18972</v>
      </c>
      <c r="BO9" s="57">
        <f>'BAR BB| Open rates'!BO9*0.85*0.9</f>
        <v>17289</v>
      </c>
      <c r="BP9" s="57">
        <f>'BAR BB| Open rates'!BP9*0.85*0.9</f>
        <v>17289</v>
      </c>
      <c r="BQ9" s="57">
        <f>'BAR BB| Open rates'!BQ9*0.85*0.9</f>
        <v>18972</v>
      </c>
      <c r="BR9" s="57">
        <f>'BAR BB| Open rates'!BR9*0.85*0.9</f>
        <v>18972</v>
      </c>
      <c r="BS9" s="57">
        <f>'BAR BB| Open rates'!BS9*0.85*0.9</f>
        <v>18972</v>
      </c>
      <c r="BT9" s="57">
        <f>'BAR BB| Open rates'!BT9*0.85*0.9</f>
        <v>18972</v>
      </c>
      <c r="BU9" s="57">
        <f>'BAR BB| Open rates'!BU9*0.85*0.9</f>
        <v>18972</v>
      </c>
      <c r="BV9" s="57">
        <f>'BAR BB| Open rates'!BV9*0.85*0.9</f>
        <v>17289</v>
      </c>
      <c r="BW9" s="57">
        <f>'BAR BB| Open rates'!BW9*0.85*0.9</f>
        <v>17289</v>
      </c>
      <c r="BX9" s="57">
        <f>'BAR BB| Open rates'!BX9*0.85*0.9</f>
        <v>17289</v>
      </c>
      <c r="BY9" s="57">
        <f>'BAR BB| Open rates'!BY9*0.85*0.9</f>
        <v>17289</v>
      </c>
      <c r="BZ9" s="57">
        <f>'BAR BB| Open rates'!BZ9*0.85*0.9</f>
        <v>17289</v>
      </c>
      <c r="CA9" s="57">
        <f>'BAR BB| Open rates'!CA9*0.85*0.9</f>
        <v>18972</v>
      </c>
      <c r="CB9" s="57">
        <f>'BAR BB| Open rates'!CB9*0.85*0.9</f>
        <v>18972</v>
      </c>
      <c r="CC9" s="57">
        <f>'BAR BB| Open rates'!CC9*0.85*0.9</f>
        <v>17289</v>
      </c>
      <c r="CD9" s="57">
        <f>'BAR BB| Open rates'!CD9*0.85*0.9</f>
        <v>17289</v>
      </c>
      <c r="CE9" s="57">
        <f>'BAR BB| Open rates'!CE9*0.85*0.9</f>
        <v>17289</v>
      </c>
      <c r="CF9" s="57">
        <f>'BAR BB| Open rates'!CF9*0.85*0.9</f>
        <v>17289</v>
      </c>
      <c r="CG9" s="57">
        <f>'BAR BB| Open rates'!CG9*0.85*0.9</f>
        <v>17289</v>
      </c>
      <c r="CH9" s="57">
        <f>'BAR BB| Open rates'!CH9*0.85*0.9</f>
        <v>18972</v>
      </c>
      <c r="CI9" s="57">
        <f>'BAR BB| Open rates'!CI9*0.85*0.9</f>
        <v>18972</v>
      </c>
      <c r="CJ9" s="57">
        <f>'BAR BB| Open rates'!CJ9*0.85*0.9</f>
        <v>17289</v>
      </c>
      <c r="CK9" s="57">
        <f>'BAR BB| Open rates'!CK9*0.85*0.9</f>
        <v>17289</v>
      </c>
      <c r="CL9" s="57">
        <f>'BAR BB| Open rates'!CL9*0.85*0.9</f>
        <v>17289</v>
      </c>
      <c r="CM9" s="57">
        <f>'BAR BB| Open rates'!CM9*0.85*0.9</f>
        <v>17289</v>
      </c>
      <c r="CN9" s="57">
        <f>'BAR BB| Open rates'!CN9*0.85*0.9</f>
        <v>17289</v>
      </c>
      <c r="CO9" s="57">
        <f>'BAR BB| Open rates'!CO9*0.85*0.9</f>
        <v>18972</v>
      </c>
      <c r="CP9" s="57">
        <f>'BAR BB| Open rates'!CP9*0.85*0.9</f>
        <v>18972</v>
      </c>
      <c r="CQ9" s="57">
        <f>'BAR BB| Open rates'!CQ9*0.85*0.9</f>
        <v>17289</v>
      </c>
      <c r="CR9" s="57">
        <f>'BAR BB| Open rates'!CR9*0.85*0.9</f>
        <v>17289</v>
      </c>
      <c r="CS9" s="57">
        <f>'BAR BB| Open rates'!CS9*0.85*0.9</f>
        <v>17289</v>
      </c>
      <c r="CT9" s="57">
        <f>'BAR BB| Open rates'!CT9*0.85*0.9</f>
        <v>17289</v>
      </c>
      <c r="CU9" s="57">
        <f>'BAR BB| Open rates'!CU9*0.85*0.9</f>
        <v>15988.5</v>
      </c>
      <c r="CV9" s="57">
        <f>'BAR BB| Open rates'!CV9*0.85*0.9</f>
        <v>15988.5</v>
      </c>
      <c r="CW9" s="57">
        <f>'BAR BB| Open rates'!CW9*0.85*0.9</f>
        <v>15988.5</v>
      </c>
      <c r="CX9" s="57">
        <f>'BAR BB| Open rates'!CX9*0.85*0.9</f>
        <v>14458.5</v>
      </c>
      <c r="CY9" s="57">
        <f>'BAR BB| Open rates'!CY9*0.85*0.9</f>
        <v>14458.5</v>
      </c>
      <c r="CZ9" s="57">
        <f>'BAR BB| Open rates'!CZ9*0.85*0.9</f>
        <v>14458.5</v>
      </c>
      <c r="DA9" s="57">
        <f>'BAR BB| Open rates'!DA9*0.85*0.9</f>
        <v>14458.5</v>
      </c>
      <c r="DB9" s="57">
        <f>'BAR BB| Open rates'!DB9*0.85*0.9</f>
        <v>14458.5</v>
      </c>
      <c r="DC9" s="57">
        <f>'BAR BB| Open rates'!DC9*0.85*0.9</f>
        <v>15988.5</v>
      </c>
      <c r="DD9" s="57">
        <f>'BAR BB| Open rates'!DD9*0.85*0.9</f>
        <v>15988.5</v>
      </c>
      <c r="DE9" s="57">
        <f>'BAR BB| Open rates'!DE9*0.85*0.9</f>
        <v>14458.5</v>
      </c>
      <c r="DF9" s="57">
        <f>'BAR BB| Open rates'!DF9*0.85*0.9</f>
        <v>14458.5</v>
      </c>
      <c r="DG9" s="57">
        <f>'BAR BB| Open rates'!DG9*0.85*0.9</f>
        <v>14458.5</v>
      </c>
      <c r="DH9" s="57">
        <f>'BAR BB| Open rates'!DH9*0.85*0.9</f>
        <v>14458.5</v>
      </c>
      <c r="DI9" s="57">
        <f>'BAR BB| Open rates'!DI9*0.85*0.9</f>
        <v>14458.5</v>
      </c>
      <c r="DJ9" s="57">
        <f>'BAR BB| Open rates'!DJ9*0.85*0.9</f>
        <v>15988.5</v>
      </c>
      <c r="DK9" s="57">
        <f>'BAR BB| Open rates'!DK9*0.85*0.9</f>
        <v>15988.5</v>
      </c>
      <c r="DL9" s="57">
        <f>'BAR BB| Open rates'!DL9*0.85*0.9</f>
        <v>14458.5</v>
      </c>
      <c r="DM9" s="57">
        <f>'BAR BB| Open rates'!DM9*0.85*0.9</f>
        <v>14458.5</v>
      </c>
      <c r="DN9" s="57">
        <f>'BAR BB| Open rates'!DN9*0.85*0.9</f>
        <v>14458.5</v>
      </c>
      <c r="DO9" s="57">
        <f>'BAR BB| Open rates'!DO9*0.85*0.9</f>
        <v>14458.5</v>
      </c>
      <c r="DP9" s="57">
        <f>'BAR BB| Open rates'!DP9*0.85*0.9</f>
        <v>14458.5</v>
      </c>
      <c r="DQ9" s="57">
        <f>'BAR BB| Open rates'!DQ9*0.85*0.9</f>
        <v>15988.5</v>
      </c>
      <c r="DR9" s="57">
        <f>'BAR BB| Open rates'!DR9*0.85*0.9</f>
        <v>15988.5</v>
      </c>
      <c r="DS9" s="57">
        <f>'BAR BB| Open rates'!DS9*0.85*0.9</f>
        <v>14458.5</v>
      </c>
      <c r="DT9" s="57">
        <f>'BAR BB| Open rates'!DT9*0.85*0.9</f>
        <v>14458.5</v>
      </c>
      <c r="DU9" s="57">
        <f>'BAR BB| Open rates'!DU9*0.85*0.9</f>
        <v>14458.5</v>
      </c>
      <c r="DV9" s="57">
        <f>'BAR BB| Open rates'!DV9*0.85*0.9</f>
        <v>14458.5</v>
      </c>
      <c r="DW9" s="57">
        <f>'BAR BB| Open rates'!DW9*0.85*0.9</f>
        <v>14458.5</v>
      </c>
      <c r="DX9" s="57">
        <f>'BAR BB| Open rates'!DX9*0.85*0.9</f>
        <v>15988.5</v>
      </c>
      <c r="DY9" s="57">
        <f>'BAR BB| Open rates'!DY9*0.85*0.9</f>
        <v>15988.5</v>
      </c>
      <c r="DZ9" s="57">
        <f>'BAR BB| Open rates'!DZ9*0.85*0.9</f>
        <v>17289</v>
      </c>
      <c r="EA9" s="57">
        <f>'BAR BB| Open rates'!EA9*0.85*0.9</f>
        <v>17289</v>
      </c>
      <c r="EB9" s="57">
        <f>'BAR BB| Open rates'!EB9*0.85*0.9</f>
        <v>17289</v>
      </c>
      <c r="EC9" s="57">
        <f>'BAR BB| Open rates'!EC9*0.85*0.9</f>
        <v>18972</v>
      </c>
      <c r="ED9" s="57">
        <f>'BAR BB| Open rates'!ED9*0.85*0.9</f>
        <v>18972</v>
      </c>
      <c r="EE9" s="57">
        <f>'BAR BB| Open rates'!EE9*0.85*0.9</f>
        <v>18972</v>
      </c>
      <c r="EF9" s="57">
        <f>'BAR BB| Open rates'!EF9*0.85*0.9</f>
        <v>18972</v>
      </c>
      <c r="EG9" s="57">
        <f>'BAR BB| Open rates'!EG9*0.85*0.9</f>
        <v>13693.5</v>
      </c>
      <c r="EH9" s="57">
        <f>'BAR BB| Open rates'!EH9*0.85*0.9</f>
        <v>12928.5</v>
      </c>
      <c r="EI9" s="57">
        <f>'BAR BB| Open rates'!EI9*0.85*0.9</f>
        <v>12928.5</v>
      </c>
      <c r="EJ9" s="57">
        <f>'BAR BB| Open rates'!EJ9*0.85*0.9</f>
        <v>12928.5</v>
      </c>
      <c r="EK9" s="57">
        <f>'BAR BB| Open rates'!EK9*0.85*0.9</f>
        <v>12928.5</v>
      </c>
      <c r="EL9" s="57">
        <f>'BAR BB| Open rates'!EL9*0.85*0.9</f>
        <v>13693.5</v>
      </c>
      <c r="EM9" s="57">
        <f>'BAR BB| Open rates'!EM9*0.85*0.9</f>
        <v>13693.5</v>
      </c>
      <c r="EN9" s="57">
        <f>'BAR BB| Open rates'!EN9*0.85*0.9</f>
        <v>12928.5</v>
      </c>
      <c r="EO9" s="57">
        <f>'BAR BB| Open rates'!EO9*0.85*0.9</f>
        <v>12928.5</v>
      </c>
      <c r="EP9" s="57">
        <f>'BAR BB| Open rates'!EP9*0.85*0.9</f>
        <v>12928.5</v>
      </c>
      <c r="EQ9" s="57">
        <f>'BAR BB| Open rates'!EQ9*0.85*0.9</f>
        <v>12928.5</v>
      </c>
      <c r="ER9" s="57">
        <f>'BAR BB| Open rates'!ER9*0.85*0.9</f>
        <v>12928.5</v>
      </c>
      <c r="ES9" s="57">
        <f>'BAR BB| Open rates'!ES9*0.85*0.9</f>
        <v>13693.5</v>
      </c>
      <c r="ET9" s="57">
        <f>'BAR BB| Open rates'!ET9*0.85*0.9</f>
        <v>13693.5</v>
      </c>
      <c r="EU9" s="57">
        <f>'BAR BB| Open rates'!EU9*0.85*0.9</f>
        <v>12928.5</v>
      </c>
      <c r="EV9" s="57">
        <f>'BAR BB| Open rates'!EV9*0.85*0.9</f>
        <v>12928.5</v>
      </c>
      <c r="EW9" s="57">
        <f>'BAR BB| Open rates'!EW9*0.85*0.9</f>
        <v>12928.5</v>
      </c>
      <c r="EX9" s="57">
        <f>'BAR BB| Open rates'!EX9*0.85*0.9</f>
        <v>12928.5</v>
      </c>
      <c r="EY9" s="57">
        <f>'BAR BB| Open rates'!EY9*0.85*0.9</f>
        <v>12928.5</v>
      </c>
      <c r="EZ9" s="57">
        <f>'BAR BB| Open rates'!EZ9*0.85*0.9</f>
        <v>13693.5</v>
      </c>
      <c r="FA9" s="57">
        <f>'BAR BB| Open rates'!FA9*0.85*0.9</f>
        <v>13693.5</v>
      </c>
      <c r="FB9" s="57">
        <f>'BAR BB| Open rates'!FB9*0.85*0.9</f>
        <v>12928.5</v>
      </c>
      <c r="FC9" s="57">
        <f>'BAR BB| Open rates'!FC9*0.85*0.9</f>
        <v>12928.5</v>
      </c>
      <c r="FD9" s="57">
        <f>'BAR BB| Open rates'!FD9*0.85*0.9</f>
        <v>12928.5</v>
      </c>
      <c r="FE9" s="57">
        <f>'BAR BB| Open rates'!FE9*0.85*0.9</f>
        <v>12928.5</v>
      </c>
      <c r="FF9" s="57">
        <f>'BAR BB| Open rates'!FF9*0.85*0.9</f>
        <v>12928.5</v>
      </c>
      <c r="FG9" s="57">
        <f>'BAR BB| Open rates'!FG9*0.85*0.9</f>
        <v>13693.5</v>
      </c>
      <c r="FH9" s="57">
        <f>'BAR BB| Open rates'!FH9*0.85*0.9</f>
        <v>13693.5</v>
      </c>
      <c r="FI9" s="57">
        <f>'BAR BB| Open rates'!FI9*0.85*0.9</f>
        <v>12928.5</v>
      </c>
      <c r="FJ9" s="57">
        <f>'BAR BB| Open rates'!FJ9*0.85*0.9</f>
        <v>12928.5</v>
      </c>
      <c r="FK9" s="57">
        <f>'BAR BB| Open rates'!FK9*0.85*0.9</f>
        <v>12928.5</v>
      </c>
      <c r="FL9" s="57">
        <f>'BAR BB| Open rates'!FL9*0.85*0.9</f>
        <v>12928.5</v>
      </c>
      <c r="FM9" s="57">
        <f>'BAR BB| Open rates'!FM9*0.85*0.9</f>
        <v>12928.5</v>
      </c>
      <c r="FN9" s="57">
        <f>'BAR BB| Open rates'!FN9*0.85*0.9</f>
        <v>13693.5</v>
      </c>
      <c r="FO9" s="57">
        <f>'BAR BB| Open rates'!FO9*0.85*0.9</f>
        <v>13693.5</v>
      </c>
      <c r="FP9" s="57">
        <f>'BAR BB| Open rates'!FP9*0.85*0.9</f>
        <v>12928.5</v>
      </c>
      <c r="FQ9" s="57">
        <f>'BAR BB| Open rates'!FQ9*0.85*0.9</f>
        <v>12928.5</v>
      </c>
      <c r="FR9" s="57">
        <f>'BAR BB| Open rates'!FR9*0.85*0.9</f>
        <v>12928.5</v>
      </c>
      <c r="FS9" s="57">
        <f>'BAR BB| Open rates'!FS9*0.85*0.9</f>
        <v>12928.5</v>
      </c>
      <c r="FT9" s="57">
        <f>'BAR BB| Open rates'!FT9*0.85*0.9</f>
        <v>12928.5</v>
      </c>
      <c r="FU9" s="57">
        <f>'BAR BB| Open rates'!FU9*0.85*0.9</f>
        <v>13693.5</v>
      </c>
      <c r="FV9" s="57">
        <f>'BAR BB| Open rates'!FV9*0.85*0.9</f>
        <v>13693.5</v>
      </c>
      <c r="FW9" s="57">
        <f>'BAR BB| Open rates'!FW9*0.85*0.9</f>
        <v>16524</v>
      </c>
      <c r="FX9" s="57">
        <f>'BAR BB| Open rates'!FX9*0.85*0.9</f>
        <v>16524</v>
      </c>
      <c r="FY9" s="57">
        <f>'BAR BB| Open rates'!FY9*0.85*0.9</f>
        <v>16524</v>
      </c>
      <c r="FZ9" s="57">
        <f>'BAR BB| Open rates'!FZ9*0.85*0.9</f>
        <v>16524</v>
      </c>
      <c r="GA9" s="57">
        <f>'BAR BB| Open rates'!GA9*0.85*0.9</f>
        <v>16524</v>
      </c>
      <c r="GB9" s="57">
        <f>'BAR BB| Open rates'!GB9*0.85*0.9</f>
        <v>18207</v>
      </c>
      <c r="GC9" s="57">
        <f>'BAR BB| Open rates'!GC9*0.85*0.9</f>
        <v>18207</v>
      </c>
      <c r="GD9" s="57">
        <f>'BAR BB| Open rates'!GD9*0.85*0.9</f>
        <v>18207</v>
      </c>
      <c r="GE9" s="57">
        <f>'BAR BB| Open rates'!GE9*0.85*0.9</f>
        <v>18207</v>
      </c>
    </row>
    <row r="10" spans="1:187" s="36" customFormat="1" ht="12" customHeight="1" x14ac:dyDescent="0.2">
      <c r="A10" s="236" t="s">
        <v>176</v>
      </c>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row>
    <row r="11" spans="1:187" s="36" customFormat="1" ht="12" customHeight="1" x14ac:dyDescent="0.2">
      <c r="A11" s="237">
        <v>1</v>
      </c>
      <c r="B11" s="57">
        <f>'BAR BB| Open rates'!B11*0.85*0.9</f>
        <v>21726</v>
      </c>
      <c r="C11" s="57">
        <f>'BAR BB| Open rates'!C11*0.85*0.9</f>
        <v>21726</v>
      </c>
      <c r="D11" s="57">
        <f>'BAR BB| Open rates'!D11*0.85*0.9</f>
        <v>19660.5</v>
      </c>
      <c r="E11" s="57">
        <f>'BAR BB| Open rates'!E11*0.85*0.9</f>
        <v>19660.5</v>
      </c>
      <c r="F11" s="57">
        <f>'BAR BB| Open rates'!F11*0.85*0.9</f>
        <v>17977.5</v>
      </c>
      <c r="G11" s="57">
        <f>'BAR BB| Open rates'!G11*0.85*0.9</f>
        <v>19660.5</v>
      </c>
      <c r="H11" s="57">
        <f>'BAR BB| Open rates'!H11*0.85*0.9</f>
        <v>19660.5</v>
      </c>
      <c r="I11" s="57">
        <f>'BAR BB| Open rates'!I11*0.85*0.9</f>
        <v>21190.5</v>
      </c>
      <c r="J11" s="57">
        <f>'BAR BB| Open rates'!J11*0.85*0.9</f>
        <v>21190.5</v>
      </c>
      <c r="K11" s="57">
        <f>'BAR BB| Open rates'!K11*0.85*0.9</f>
        <v>19660.5</v>
      </c>
      <c r="L11" s="57">
        <f>'BAR BB| Open rates'!L11*0.85*0.9</f>
        <v>19660.5</v>
      </c>
      <c r="M11" s="57">
        <f>'BAR BB| Open rates'!M11*0.85*0.9</f>
        <v>19660.5</v>
      </c>
      <c r="N11" s="57">
        <f>'BAR BB| Open rates'!N11*0.85*0.9</f>
        <v>19660.5</v>
      </c>
      <c r="O11" s="57">
        <f>'BAR BB| Open rates'!O11*0.85*0.9</f>
        <v>19660.5</v>
      </c>
      <c r="P11" s="57">
        <f>'BAR BB| Open rates'!P11*0.85*0.9</f>
        <v>21190.5</v>
      </c>
      <c r="Q11" s="57">
        <f>'BAR BB| Open rates'!Q11*0.85*0.9</f>
        <v>21190.5</v>
      </c>
      <c r="R11" s="57">
        <f>'BAR BB| Open rates'!R11*0.85*0.9</f>
        <v>21190.5</v>
      </c>
      <c r="S11" s="57">
        <f>'BAR BB| Open rates'!S11*0.85*0.9</f>
        <v>21190.5</v>
      </c>
      <c r="T11" s="57">
        <f>'BAR BB| Open rates'!T11*0.85*0.9</f>
        <v>21190.5</v>
      </c>
      <c r="U11" s="57">
        <f>'BAR BB| Open rates'!U11*0.85*0.9</f>
        <v>21190.5</v>
      </c>
      <c r="V11" s="57">
        <f>'BAR BB| Open rates'!V11*0.85*0.9</f>
        <v>21190.5</v>
      </c>
      <c r="W11" s="57">
        <f>'BAR BB| Open rates'!W11*0.85*0.9</f>
        <v>22720.5</v>
      </c>
      <c r="X11" s="57">
        <f>'BAR BB| Open rates'!X11*0.85*0.9</f>
        <v>22720.5</v>
      </c>
      <c r="Y11" s="57">
        <f>'BAR BB| Open rates'!Y11*0.85*0.9</f>
        <v>21190.5</v>
      </c>
      <c r="Z11" s="57">
        <f>'BAR BB| Open rates'!Z11*0.85*0.9</f>
        <v>21190.5</v>
      </c>
      <c r="AA11" s="57">
        <f>'BAR BB| Open rates'!AA11*0.85*0.9</f>
        <v>21190.5</v>
      </c>
      <c r="AB11" s="57">
        <f>'BAR BB| Open rates'!AB11*0.85*0.9</f>
        <v>21190.5</v>
      </c>
      <c r="AC11" s="57">
        <f>'BAR BB| Open rates'!AC11*0.85*0.9</f>
        <v>21190.5</v>
      </c>
      <c r="AD11" s="57">
        <f>'BAR BB| Open rates'!AD11*0.85*0.9</f>
        <v>22720.5</v>
      </c>
      <c r="AE11" s="57">
        <f>'BAR BB| Open rates'!AE11*0.85*0.9</f>
        <v>22720.5</v>
      </c>
      <c r="AF11" s="57">
        <f>'BAR BB| Open rates'!AF11*0.85*0.9</f>
        <v>21190.5</v>
      </c>
      <c r="AG11" s="57">
        <f>'BAR BB| Open rates'!AG11*0.85*0.9</f>
        <v>21190.5</v>
      </c>
      <c r="AH11" s="57">
        <f>'BAR BB| Open rates'!AH11*0.85*0.9</f>
        <v>21190.5</v>
      </c>
      <c r="AI11" s="57">
        <f>'BAR BB| Open rates'!AI11*0.85*0.9</f>
        <v>21190.5</v>
      </c>
      <c r="AJ11" s="57">
        <f>'BAR BB| Open rates'!AJ11*0.85*0.9</f>
        <v>21190.5</v>
      </c>
      <c r="AK11" s="57">
        <f>'BAR BB| Open rates'!AK11*0.85*0.9</f>
        <v>22720.5</v>
      </c>
      <c r="AL11" s="57">
        <f>'BAR BB| Open rates'!AL11*0.85*0.9</f>
        <v>22720.5</v>
      </c>
      <c r="AM11" s="57">
        <f>'BAR BB| Open rates'!AM11*0.85*0.9</f>
        <v>21190.5</v>
      </c>
      <c r="AN11" s="57">
        <f>'BAR BB| Open rates'!AN11*0.85*0.9</f>
        <v>21190.5</v>
      </c>
      <c r="AO11" s="57">
        <f>'BAR BB| Open rates'!AO11*0.85*0.9</f>
        <v>21190.5</v>
      </c>
      <c r="AP11" s="57">
        <f>'BAR BB| Open rates'!AP11*0.85*0.9</f>
        <v>21190.5</v>
      </c>
      <c r="AQ11" s="57">
        <f>'BAR BB| Open rates'!AQ11*0.85*0.9</f>
        <v>21190.5</v>
      </c>
      <c r="AR11" s="57">
        <f>'BAR BB| Open rates'!AR11*0.85*0.9</f>
        <v>22720.5</v>
      </c>
      <c r="AS11" s="57">
        <f>'BAR BB| Open rates'!AS11*0.85*0.9</f>
        <v>22720.5</v>
      </c>
      <c r="AT11" s="57">
        <f>'BAR BB| Open rates'!AT11*0.85*0.9</f>
        <v>21190.5</v>
      </c>
      <c r="AU11" s="57">
        <f>'BAR BB| Open rates'!AU11*0.85*0.9</f>
        <v>21190.5</v>
      </c>
      <c r="AV11" s="57">
        <f>'BAR BB| Open rates'!AV11*0.85*0.9</f>
        <v>21190.5</v>
      </c>
      <c r="AW11" s="57">
        <f>'BAR BB| Open rates'!AW11*0.85*0.9</f>
        <v>21190.5</v>
      </c>
      <c r="AX11" s="57">
        <f>'BAR BB| Open rates'!AX11*0.85*0.9</f>
        <v>21190.5</v>
      </c>
      <c r="AY11" s="57">
        <f>'BAR BB| Open rates'!AY11*0.85*0.9</f>
        <v>22720.5</v>
      </c>
      <c r="AZ11" s="57">
        <f>'BAR BB| Open rates'!AZ11*0.85*0.9</f>
        <v>22720.5</v>
      </c>
      <c r="BA11" s="57">
        <f>'BAR BB| Open rates'!BA11*0.85*0.9</f>
        <v>21190.5</v>
      </c>
      <c r="BB11" s="57">
        <f>'BAR BB| Open rates'!BB11*0.85*0.9</f>
        <v>21190.5</v>
      </c>
      <c r="BC11" s="57">
        <f>'BAR BB| Open rates'!BC11*0.85*0.9</f>
        <v>21190.5</v>
      </c>
      <c r="BD11" s="57">
        <f>'BAR BB| Open rates'!BD11*0.85*0.9</f>
        <v>21190.5</v>
      </c>
      <c r="BE11" s="57">
        <f>'BAR BB| Open rates'!BE11*0.85*0.9</f>
        <v>21190.5</v>
      </c>
      <c r="BF11" s="57">
        <f>'BAR BB| Open rates'!BF11*0.85*0.9</f>
        <v>22720.5</v>
      </c>
      <c r="BG11" s="57">
        <f>'BAR BB| Open rates'!BG11*0.85*0.9</f>
        <v>22720.5</v>
      </c>
      <c r="BH11" s="57">
        <f>'BAR BB| Open rates'!BH11*0.85*0.9</f>
        <v>18742.5</v>
      </c>
      <c r="BI11" s="57">
        <f>'BAR BB| Open rates'!BI11*0.85*0.9</f>
        <v>18742.5</v>
      </c>
      <c r="BJ11" s="57">
        <f>'BAR BB| Open rates'!BJ11*0.85*0.9</f>
        <v>18742.5</v>
      </c>
      <c r="BK11" s="57">
        <f>'BAR BB| Open rates'!BK11*0.85*0.9</f>
        <v>18742.5</v>
      </c>
      <c r="BL11" s="57">
        <f>'BAR BB| Open rates'!BL11*0.85*0.9</f>
        <v>18742.5</v>
      </c>
      <c r="BM11" s="57">
        <f>'BAR BB| Open rates'!BM11*0.85*0.9</f>
        <v>19660.5</v>
      </c>
      <c r="BN11" s="57">
        <f>'BAR BB| Open rates'!BN11*0.85*0.9</f>
        <v>19660.5</v>
      </c>
      <c r="BO11" s="57">
        <f>'BAR BB| Open rates'!BO11*0.85*0.9</f>
        <v>17977.5</v>
      </c>
      <c r="BP11" s="57">
        <f>'BAR BB| Open rates'!BP11*0.85*0.9</f>
        <v>17977.5</v>
      </c>
      <c r="BQ11" s="57">
        <f>'BAR BB| Open rates'!BQ11*0.85*0.9</f>
        <v>19660.5</v>
      </c>
      <c r="BR11" s="57">
        <f>'BAR BB| Open rates'!BR11*0.85*0.9</f>
        <v>19660.5</v>
      </c>
      <c r="BS11" s="57">
        <f>'BAR BB| Open rates'!BS11*0.85*0.9</f>
        <v>19660.5</v>
      </c>
      <c r="BT11" s="57">
        <f>'BAR BB| Open rates'!BT11*0.85*0.9</f>
        <v>19660.5</v>
      </c>
      <c r="BU11" s="57">
        <f>'BAR BB| Open rates'!BU11*0.85*0.9</f>
        <v>19660.5</v>
      </c>
      <c r="BV11" s="57">
        <f>'BAR BB| Open rates'!BV11*0.85*0.9</f>
        <v>17977.5</v>
      </c>
      <c r="BW11" s="57">
        <f>'BAR BB| Open rates'!BW11*0.85*0.9</f>
        <v>17977.5</v>
      </c>
      <c r="BX11" s="57">
        <f>'BAR BB| Open rates'!BX11*0.85*0.9</f>
        <v>17977.5</v>
      </c>
      <c r="BY11" s="57">
        <f>'BAR BB| Open rates'!BY11*0.85*0.9</f>
        <v>17977.5</v>
      </c>
      <c r="BZ11" s="57">
        <f>'BAR BB| Open rates'!BZ11*0.85*0.9</f>
        <v>17977.5</v>
      </c>
      <c r="CA11" s="57">
        <f>'BAR BB| Open rates'!CA11*0.85*0.9</f>
        <v>19660.5</v>
      </c>
      <c r="CB11" s="57">
        <f>'BAR BB| Open rates'!CB11*0.85*0.9</f>
        <v>19660.5</v>
      </c>
      <c r="CC11" s="57">
        <f>'BAR BB| Open rates'!CC11*0.85*0.9</f>
        <v>17977.5</v>
      </c>
      <c r="CD11" s="57">
        <f>'BAR BB| Open rates'!CD11*0.85*0.9</f>
        <v>17977.5</v>
      </c>
      <c r="CE11" s="57">
        <f>'BAR BB| Open rates'!CE11*0.85*0.9</f>
        <v>17977.5</v>
      </c>
      <c r="CF11" s="57">
        <f>'BAR BB| Open rates'!CF11*0.85*0.9</f>
        <v>17977.5</v>
      </c>
      <c r="CG11" s="57">
        <f>'BAR BB| Open rates'!CG11*0.85*0.9</f>
        <v>17977.5</v>
      </c>
      <c r="CH11" s="57">
        <f>'BAR BB| Open rates'!CH11*0.85*0.9</f>
        <v>19660.5</v>
      </c>
      <c r="CI11" s="57">
        <f>'BAR BB| Open rates'!CI11*0.85*0.9</f>
        <v>19660.5</v>
      </c>
      <c r="CJ11" s="57">
        <f>'BAR BB| Open rates'!CJ11*0.85*0.9</f>
        <v>17977.5</v>
      </c>
      <c r="CK11" s="57">
        <f>'BAR BB| Open rates'!CK11*0.85*0.9</f>
        <v>17977.5</v>
      </c>
      <c r="CL11" s="57">
        <f>'BAR BB| Open rates'!CL11*0.85*0.9</f>
        <v>17977.5</v>
      </c>
      <c r="CM11" s="57">
        <f>'BAR BB| Open rates'!CM11*0.85*0.9</f>
        <v>17977.5</v>
      </c>
      <c r="CN11" s="57">
        <f>'BAR BB| Open rates'!CN11*0.85*0.9</f>
        <v>17977.5</v>
      </c>
      <c r="CO11" s="57">
        <f>'BAR BB| Open rates'!CO11*0.85*0.9</f>
        <v>19660.5</v>
      </c>
      <c r="CP11" s="57">
        <f>'BAR BB| Open rates'!CP11*0.85*0.9</f>
        <v>19660.5</v>
      </c>
      <c r="CQ11" s="57">
        <f>'BAR BB| Open rates'!CQ11*0.85*0.9</f>
        <v>17977.5</v>
      </c>
      <c r="CR11" s="57">
        <f>'BAR BB| Open rates'!CR11*0.85*0.9</f>
        <v>17977.5</v>
      </c>
      <c r="CS11" s="57">
        <f>'BAR BB| Open rates'!CS11*0.85*0.9</f>
        <v>17977.5</v>
      </c>
      <c r="CT11" s="57">
        <f>'BAR BB| Open rates'!CT11*0.85*0.9</f>
        <v>17977.5</v>
      </c>
      <c r="CU11" s="57">
        <f>'BAR BB| Open rates'!CU11*0.85*0.9</f>
        <v>16677</v>
      </c>
      <c r="CV11" s="57">
        <f>'BAR BB| Open rates'!CV11*0.85*0.9</f>
        <v>16677</v>
      </c>
      <c r="CW11" s="57">
        <f>'BAR BB| Open rates'!CW11*0.85*0.9</f>
        <v>16677</v>
      </c>
      <c r="CX11" s="57">
        <f>'BAR BB| Open rates'!CX11*0.85*0.9</f>
        <v>15147</v>
      </c>
      <c r="CY11" s="57">
        <f>'BAR BB| Open rates'!CY11*0.85*0.9</f>
        <v>15147</v>
      </c>
      <c r="CZ11" s="57">
        <f>'BAR BB| Open rates'!CZ11*0.85*0.9</f>
        <v>15147</v>
      </c>
      <c r="DA11" s="57">
        <f>'BAR BB| Open rates'!DA11*0.85*0.9</f>
        <v>15147</v>
      </c>
      <c r="DB11" s="57">
        <f>'BAR BB| Open rates'!DB11*0.85*0.9</f>
        <v>15147</v>
      </c>
      <c r="DC11" s="57">
        <f>'BAR BB| Open rates'!DC11*0.85*0.9</f>
        <v>16677</v>
      </c>
      <c r="DD11" s="57">
        <f>'BAR BB| Open rates'!DD11*0.85*0.9</f>
        <v>16677</v>
      </c>
      <c r="DE11" s="57">
        <f>'BAR BB| Open rates'!DE11*0.85*0.9</f>
        <v>15147</v>
      </c>
      <c r="DF11" s="57">
        <f>'BAR BB| Open rates'!DF11*0.85*0.9</f>
        <v>15147</v>
      </c>
      <c r="DG11" s="57">
        <f>'BAR BB| Open rates'!DG11*0.85*0.9</f>
        <v>15147</v>
      </c>
      <c r="DH11" s="57">
        <f>'BAR BB| Open rates'!DH11*0.85*0.9</f>
        <v>15147</v>
      </c>
      <c r="DI11" s="57">
        <f>'BAR BB| Open rates'!DI11*0.85*0.9</f>
        <v>15147</v>
      </c>
      <c r="DJ11" s="57">
        <f>'BAR BB| Open rates'!DJ11*0.85*0.9</f>
        <v>16677</v>
      </c>
      <c r="DK11" s="57">
        <f>'BAR BB| Open rates'!DK11*0.85*0.9</f>
        <v>16677</v>
      </c>
      <c r="DL11" s="57">
        <f>'BAR BB| Open rates'!DL11*0.85*0.9</f>
        <v>15147</v>
      </c>
      <c r="DM11" s="57">
        <f>'BAR BB| Open rates'!DM11*0.85*0.9</f>
        <v>15147</v>
      </c>
      <c r="DN11" s="57">
        <f>'BAR BB| Open rates'!DN11*0.85*0.9</f>
        <v>15147</v>
      </c>
      <c r="DO11" s="57">
        <f>'BAR BB| Open rates'!DO11*0.85*0.9</f>
        <v>15147</v>
      </c>
      <c r="DP11" s="57">
        <f>'BAR BB| Open rates'!DP11*0.85*0.9</f>
        <v>15147</v>
      </c>
      <c r="DQ11" s="57">
        <f>'BAR BB| Open rates'!DQ11*0.85*0.9</f>
        <v>16677</v>
      </c>
      <c r="DR11" s="57">
        <f>'BAR BB| Open rates'!DR11*0.85*0.9</f>
        <v>16677</v>
      </c>
      <c r="DS11" s="57">
        <f>'BAR BB| Open rates'!DS11*0.85*0.9</f>
        <v>15147</v>
      </c>
      <c r="DT11" s="57">
        <f>'BAR BB| Open rates'!DT11*0.85*0.9</f>
        <v>15147</v>
      </c>
      <c r="DU11" s="57">
        <f>'BAR BB| Open rates'!DU11*0.85*0.9</f>
        <v>15147</v>
      </c>
      <c r="DV11" s="57">
        <f>'BAR BB| Open rates'!DV11*0.85*0.9</f>
        <v>15147</v>
      </c>
      <c r="DW11" s="57">
        <f>'BAR BB| Open rates'!DW11*0.85*0.9</f>
        <v>15147</v>
      </c>
      <c r="DX11" s="57">
        <f>'BAR BB| Open rates'!DX11*0.85*0.9</f>
        <v>16677</v>
      </c>
      <c r="DY11" s="57">
        <f>'BAR BB| Open rates'!DY11*0.85*0.9</f>
        <v>16677</v>
      </c>
      <c r="DZ11" s="57">
        <f>'BAR BB| Open rates'!DZ11*0.85*0.9</f>
        <v>17977.5</v>
      </c>
      <c r="EA11" s="57">
        <f>'BAR BB| Open rates'!EA11*0.85*0.9</f>
        <v>17977.5</v>
      </c>
      <c r="EB11" s="57">
        <f>'BAR BB| Open rates'!EB11*0.85*0.9</f>
        <v>17977.5</v>
      </c>
      <c r="EC11" s="57">
        <f>'BAR BB| Open rates'!EC11*0.85*0.9</f>
        <v>19660.5</v>
      </c>
      <c r="ED11" s="57">
        <f>'BAR BB| Open rates'!ED11*0.85*0.9</f>
        <v>19660.5</v>
      </c>
      <c r="EE11" s="57">
        <f>'BAR BB| Open rates'!EE11*0.85*0.9</f>
        <v>19660.5</v>
      </c>
      <c r="EF11" s="57">
        <f>'BAR BB| Open rates'!EF11*0.85*0.9</f>
        <v>19660.5</v>
      </c>
      <c r="EG11" s="57">
        <f>'BAR BB| Open rates'!EG11*0.85*0.9</f>
        <v>14382</v>
      </c>
      <c r="EH11" s="57">
        <f>'BAR BB| Open rates'!EH11*0.85*0.9</f>
        <v>13617</v>
      </c>
      <c r="EI11" s="57">
        <f>'BAR BB| Open rates'!EI11*0.85*0.9</f>
        <v>13617</v>
      </c>
      <c r="EJ11" s="57">
        <f>'BAR BB| Open rates'!EJ11*0.85*0.9</f>
        <v>13617</v>
      </c>
      <c r="EK11" s="57">
        <f>'BAR BB| Open rates'!EK11*0.85*0.9</f>
        <v>13617</v>
      </c>
      <c r="EL11" s="57">
        <f>'BAR BB| Open rates'!EL11*0.85*0.9</f>
        <v>14382</v>
      </c>
      <c r="EM11" s="57">
        <f>'BAR BB| Open rates'!EM11*0.85*0.9</f>
        <v>14382</v>
      </c>
      <c r="EN11" s="57">
        <f>'BAR BB| Open rates'!EN11*0.85*0.9</f>
        <v>13617</v>
      </c>
      <c r="EO11" s="57">
        <f>'BAR BB| Open rates'!EO11*0.85*0.9</f>
        <v>13617</v>
      </c>
      <c r="EP11" s="57">
        <f>'BAR BB| Open rates'!EP11*0.85*0.9</f>
        <v>13617</v>
      </c>
      <c r="EQ11" s="57">
        <f>'BAR BB| Open rates'!EQ11*0.85*0.9</f>
        <v>13617</v>
      </c>
      <c r="ER11" s="57">
        <f>'BAR BB| Open rates'!ER11*0.85*0.9</f>
        <v>13617</v>
      </c>
      <c r="ES11" s="57">
        <f>'BAR BB| Open rates'!ES11*0.85*0.9</f>
        <v>14382</v>
      </c>
      <c r="ET11" s="57">
        <f>'BAR BB| Open rates'!ET11*0.85*0.9</f>
        <v>14382</v>
      </c>
      <c r="EU11" s="57">
        <f>'BAR BB| Open rates'!EU11*0.85*0.9</f>
        <v>13617</v>
      </c>
      <c r="EV11" s="57">
        <f>'BAR BB| Open rates'!EV11*0.85*0.9</f>
        <v>13617</v>
      </c>
      <c r="EW11" s="57">
        <f>'BAR BB| Open rates'!EW11*0.85*0.9</f>
        <v>13617</v>
      </c>
      <c r="EX11" s="57">
        <f>'BAR BB| Open rates'!EX11*0.85*0.9</f>
        <v>13617</v>
      </c>
      <c r="EY11" s="57">
        <f>'BAR BB| Open rates'!EY11*0.85*0.9</f>
        <v>13617</v>
      </c>
      <c r="EZ11" s="57">
        <f>'BAR BB| Open rates'!EZ11*0.85*0.9</f>
        <v>14382</v>
      </c>
      <c r="FA11" s="57">
        <f>'BAR BB| Open rates'!FA11*0.85*0.9</f>
        <v>14382</v>
      </c>
      <c r="FB11" s="57">
        <f>'BAR BB| Open rates'!FB11*0.85*0.9</f>
        <v>13617</v>
      </c>
      <c r="FC11" s="57">
        <f>'BAR BB| Open rates'!FC11*0.85*0.9</f>
        <v>13617</v>
      </c>
      <c r="FD11" s="57">
        <f>'BAR BB| Open rates'!FD11*0.85*0.9</f>
        <v>13617</v>
      </c>
      <c r="FE11" s="57">
        <f>'BAR BB| Open rates'!FE11*0.85*0.9</f>
        <v>13617</v>
      </c>
      <c r="FF11" s="57">
        <f>'BAR BB| Open rates'!FF11*0.85*0.9</f>
        <v>13617</v>
      </c>
      <c r="FG11" s="57">
        <f>'BAR BB| Open rates'!FG11*0.85*0.9</f>
        <v>14382</v>
      </c>
      <c r="FH11" s="57">
        <f>'BAR BB| Open rates'!FH11*0.85*0.9</f>
        <v>14382</v>
      </c>
      <c r="FI11" s="57">
        <f>'BAR BB| Open rates'!FI11*0.85*0.9</f>
        <v>13617</v>
      </c>
      <c r="FJ11" s="57">
        <f>'BAR BB| Open rates'!FJ11*0.85*0.9</f>
        <v>13617</v>
      </c>
      <c r="FK11" s="57">
        <f>'BAR BB| Open rates'!FK11*0.85*0.9</f>
        <v>13617</v>
      </c>
      <c r="FL11" s="57">
        <f>'BAR BB| Open rates'!FL11*0.85*0.9</f>
        <v>13617</v>
      </c>
      <c r="FM11" s="57">
        <f>'BAR BB| Open rates'!FM11*0.85*0.9</f>
        <v>13617</v>
      </c>
      <c r="FN11" s="57">
        <f>'BAR BB| Open rates'!FN11*0.85*0.9</f>
        <v>14382</v>
      </c>
      <c r="FO11" s="57">
        <f>'BAR BB| Open rates'!FO11*0.85*0.9</f>
        <v>14382</v>
      </c>
      <c r="FP11" s="57">
        <f>'BAR BB| Open rates'!FP11*0.85*0.9</f>
        <v>13617</v>
      </c>
      <c r="FQ11" s="57">
        <f>'BAR BB| Open rates'!FQ11*0.85*0.9</f>
        <v>13617</v>
      </c>
      <c r="FR11" s="57">
        <f>'BAR BB| Open rates'!FR11*0.85*0.9</f>
        <v>13617</v>
      </c>
      <c r="FS11" s="57">
        <f>'BAR BB| Open rates'!FS11*0.85*0.9</f>
        <v>13617</v>
      </c>
      <c r="FT11" s="57">
        <f>'BAR BB| Open rates'!FT11*0.85*0.9</f>
        <v>13617</v>
      </c>
      <c r="FU11" s="57">
        <f>'BAR BB| Open rates'!FU11*0.85*0.9</f>
        <v>14382</v>
      </c>
      <c r="FV11" s="57">
        <f>'BAR BB| Open rates'!FV11*0.85*0.9</f>
        <v>14382</v>
      </c>
      <c r="FW11" s="57">
        <f>'BAR BB| Open rates'!FW11*0.85*0.9</f>
        <v>17212.5</v>
      </c>
      <c r="FX11" s="57">
        <f>'BAR BB| Open rates'!FX11*0.85*0.9</f>
        <v>17212.5</v>
      </c>
      <c r="FY11" s="57">
        <f>'BAR BB| Open rates'!FY11*0.85*0.9</f>
        <v>17212.5</v>
      </c>
      <c r="FZ11" s="57">
        <f>'BAR BB| Open rates'!FZ11*0.85*0.9</f>
        <v>17212.5</v>
      </c>
      <c r="GA11" s="57">
        <f>'BAR BB| Open rates'!GA11*0.85*0.9</f>
        <v>17212.5</v>
      </c>
      <c r="GB11" s="57">
        <f>'BAR BB| Open rates'!GB11*0.85*0.9</f>
        <v>18895.5</v>
      </c>
      <c r="GC11" s="57">
        <f>'BAR BB| Open rates'!GC11*0.85*0.9</f>
        <v>18895.5</v>
      </c>
      <c r="GD11" s="57">
        <f>'BAR BB| Open rates'!GD11*0.85*0.9</f>
        <v>18895.5</v>
      </c>
      <c r="GE11" s="57">
        <f>'BAR BB| Open rates'!GE11*0.85*0.9</f>
        <v>18895.5</v>
      </c>
    </row>
    <row r="12" spans="1:187" s="36" customFormat="1" ht="12" customHeight="1" x14ac:dyDescent="0.2">
      <c r="A12" s="237">
        <v>2</v>
      </c>
      <c r="B12" s="57">
        <f>'BAR BB| Open rates'!B12*0.85*0.9</f>
        <v>24021</v>
      </c>
      <c r="C12" s="57">
        <f>'BAR BB| Open rates'!C12*0.85*0.9</f>
        <v>24021</v>
      </c>
      <c r="D12" s="57">
        <f>'BAR BB| Open rates'!D12*0.85*0.9</f>
        <v>21955.5</v>
      </c>
      <c r="E12" s="57">
        <f>'BAR BB| Open rates'!E12*0.85*0.9</f>
        <v>21955.5</v>
      </c>
      <c r="F12" s="57">
        <f>'BAR BB| Open rates'!F12*0.85*0.9</f>
        <v>20272.5</v>
      </c>
      <c r="G12" s="57">
        <f>'BAR BB| Open rates'!G12*0.85*0.9</f>
        <v>21955.5</v>
      </c>
      <c r="H12" s="57">
        <f>'BAR BB| Open rates'!H12*0.85*0.9</f>
        <v>21955.5</v>
      </c>
      <c r="I12" s="57">
        <f>'BAR BB| Open rates'!I12*0.85*0.9</f>
        <v>23485.5</v>
      </c>
      <c r="J12" s="57">
        <f>'BAR BB| Open rates'!J12*0.85*0.9</f>
        <v>23485.5</v>
      </c>
      <c r="K12" s="57">
        <f>'BAR BB| Open rates'!K12*0.85*0.9</f>
        <v>21955.5</v>
      </c>
      <c r="L12" s="57">
        <f>'BAR BB| Open rates'!L12*0.85*0.9</f>
        <v>21955.5</v>
      </c>
      <c r="M12" s="57">
        <f>'BAR BB| Open rates'!M12*0.85*0.9</f>
        <v>21955.5</v>
      </c>
      <c r="N12" s="57">
        <f>'BAR BB| Open rates'!N12*0.85*0.9</f>
        <v>21955.5</v>
      </c>
      <c r="O12" s="57">
        <f>'BAR BB| Open rates'!O12*0.85*0.9</f>
        <v>21955.5</v>
      </c>
      <c r="P12" s="57">
        <f>'BAR BB| Open rates'!P12*0.85*0.9</f>
        <v>23485.5</v>
      </c>
      <c r="Q12" s="57">
        <f>'BAR BB| Open rates'!Q12*0.85*0.9</f>
        <v>23485.5</v>
      </c>
      <c r="R12" s="57">
        <f>'BAR BB| Open rates'!R12*0.85*0.9</f>
        <v>23485.5</v>
      </c>
      <c r="S12" s="57">
        <f>'BAR BB| Open rates'!S12*0.85*0.9</f>
        <v>23485.5</v>
      </c>
      <c r="T12" s="57">
        <f>'BAR BB| Open rates'!T12*0.85*0.9</f>
        <v>23485.5</v>
      </c>
      <c r="U12" s="57">
        <f>'BAR BB| Open rates'!U12*0.85*0.9</f>
        <v>23485.5</v>
      </c>
      <c r="V12" s="57">
        <f>'BAR BB| Open rates'!V12*0.85*0.9</f>
        <v>23485.5</v>
      </c>
      <c r="W12" s="57">
        <f>'BAR BB| Open rates'!W12*0.85*0.9</f>
        <v>25015.5</v>
      </c>
      <c r="X12" s="57">
        <f>'BAR BB| Open rates'!X12*0.85*0.9</f>
        <v>25015.5</v>
      </c>
      <c r="Y12" s="57">
        <f>'BAR BB| Open rates'!Y12*0.85*0.9</f>
        <v>23485.5</v>
      </c>
      <c r="Z12" s="57">
        <f>'BAR BB| Open rates'!Z12*0.85*0.9</f>
        <v>23485.5</v>
      </c>
      <c r="AA12" s="57">
        <f>'BAR BB| Open rates'!AA12*0.85*0.9</f>
        <v>23485.5</v>
      </c>
      <c r="AB12" s="57">
        <f>'BAR BB| Open rates'!AB12*0.85*0.9</f>
        <v>23485.5</v>
      </c>
      <c r="AC12" s="57">
        <f>'BAR BB| Open rates'!AC12*0.85*0.9</f>
        <v>23485.5</v>
      </c>
      <c r="AD12" s="57">
        <f>'BAR BB| Open rates'!AD12*0.85*0.9</f>
        <v>25015.5</v>
      </c>
      <c r="AE12" s="57">
        <f>'BAR BB| Open rates'!AE12*0.85*0.9</f>
        <v>25015.5</v>
      </c>
      <c r="AF12" s="57">
        <f>'BAR BB| Open rates'!AF12*0.85*0.9</f>
        <v>23485.5</v>
      </c>
      <c r="AG12" s="57">
        <f>'BAR BB| Open rates'!AG12*0.85*0.9</f>
        <v>23485.5</v>
      </c>
      <c r="AH12" s="57">
        <f>'BAR BB| Open rates'!AH12*0.85*0.9</f>
        <v>23485.5</v>
      </c>
      <c r="AI12" s="57">
        <f>'BAR BB| Open rates'!AI12*0.85*0.9</f>
        <v>23485.5</v>
      </c>
      <c r="AJ12" s="57">
        <f>'BAR BB| Open rates'!AJ12*0.85*0.9</f>
        <v>23485.5</v>
      </c>
      <c r="AK12" s="57">
        <f>'BAR BB| Open rates'!AK12*0.85*0.9</f>
        <v>25015.5</v>
      </c>
      <c r="AL12" s="57">
        <f>'BAR BB| Open rates'!AL12*0.85*0.9</f>
        <v>25015.5</v>
      </c>
      <c r="AM12" s="57">
        <f>'BAR BB| Open rates'!AM12*0.85*0.9</f>
        <v>23485.5</v>
      </c>
      <c r="AN12" s="57">
        <f>'BAR BB| Open rates'!AN12*0.85*0.9</f>
        <v>23485.5</v>
      </c>
      <c r="AO12" s="57">
        <f>'BAR BB| Open rates'!AO12*0.85*0.9</f>
        <v>23485.5</v>
      </c>
      <c r="AP12" s="57">
        <f>'BAR BB| Open rates'!AP12*0.85*0.9</f>
        <v>23485.5</v>
      </c>
      <c r="AQ12" s="57">
        <f>'BAR BB| Open rates'!AQ12*0.85*0.9</f>
        <v>23485.5</v>
      </c>
      <c r="AR12" s="57">
        <f>'BAR BB| Open rates'!AR12*0.85*0.9</f>
        <v>25015.5</v>
      </c>
      <c r="AS12" s="57">
        <f>'BAR BB| Open rates'!AS12*0.85*0.9</f>
        <v>25015.5</v>
      </c>
      <c r="AT12" s="57">
        <f>'BAR BB| Open rates'!AT12*0.85*0.9</f>
        <v>23485.5</v>
      </c>
      <c r="AU12" s="57">
        <f>'BAR BB| Open rates'!AU12*0.85*0.9</f>
        <v>23485.5</v>
      </c>
      <c r="AV12" s="57">
        <f>'BAR BB| Open rates'!AV12*0.85*0.9</f>
        <v>23485.5</v>
      </c>
      <c r="AW12" s="57">
        <f>'BAR BB| Open rates'!AW12*0.85*0.9</f>
        <v>23485.5</v>
      </c>
      <c r="AX12" s="57">
        <f>'BAR BB| Open rates'!AX12*0.85*0.9</f>
        <v>23485.5</v>
      </c>
      <c r="AY12" s="57">
        <f>'BAR BB| Open rates'!AY12*0.85*0.9</f>
        <v>25015.5</v>
      </c>
      <c r="AZ12" s="57">
        <f>'BAR BB| Open rates'!AZ12*0.85*0.9</f>
        <v>25015.5</v>
      </c>
      <c r="BA12" s="57">
        <f>'BAR BB| Open rates'!BA12*0.85*0.9</f>
        <v>23485.5</v>
      </c>
      <c r="BB12" s="57">
        <f>'BAR BB| Open rates'!BB12*0.85*0.9</f>
        <v>23485.5</v>
      </c>
      <c r="BC12" s="57">
        <f>'BAR BB| Open rates'!BC12*0.85*0.9</f>
        <v>23485.5</v>
      </c>
      <c r="BD12" s="57">
        <f>'BAR BB| Open rates'!BD12*0.85*0.9</f>
        <v>23485.5</v>
      </c>
      <c r="BE12" s="57">
        <f>'BAR BB| Open rates'!BE12*0.85*0.9</f>
        <v>23485.5</v>
      </c>
      <c r="BF12" s="57">
        <f>'BAR BB| Open rates'!BF12*0.85*0.9</f>
        <v>25015.5</v>
      </c>
      <c r="BG12" s="57">
        <f>'BAR BB| Open rates'!BG12*0.85*0.9</f>
        <v>25015.5</v>
      </c>
      <c r="BH12" s="57">
        <f>'BAR BB| Open rates'!BH12*0.85*0.9</f>
        <v>21037.5</v>
      </c>
      <c r="BI12" s="57">
        <f>'BAR BB| Open rates'!BI12*0.85*0.9</f>
        <v>21037.5</v>
      </c>
      <c r="BJ12" s="57">
        <f>'BAR BB| Open rates'!BJ12*0.85*0.9</f>
        <v>21037.5</v>
      </c>
      <c r="BK12" s="57">
        <f>'BAR BB| Open rates'!BK12*0.85*0.9</f>
        <v>21037.5</v>
      </c>
      <c r="BL12" s="57">
        <f>'BAR BB| Open rates'!BL12*0.85*0.9</f>
        <v>21037.5</v>
      </c>
      <c r="BM12" s="57">
        <f>'BAR BB| Open rates'!BM12*0.85*0.9</f>
        <v>21955.5</v>
      </c>
      <c r="BN12" s="57">
        <f>'BAR BB| Open rates'!BN12*0.85*0.9</f>
        <v>21955.5</v>
      </c>
      <c r="BO12" s="57">
        <f>'BAR BB| Open rates'!BO12*0.85*0.9</f>
        <v>20272.5</v>
      </c>
      <c r="BP12" s="57">
        <f>'BAR BB| Open rates'!BP12*0.85*0.9</f>
        <v>20272.5</v>
      </c>
      <c r="BQ12" s="57">
        <f>'BAR BB| Open rates'!BQ12*0.85*0.9</f>
        <v>21955.5</v>
      </c>
      <c r="BR12" s="57">
        <f>'BAR BB| Open rates'!BR12*0.85*0.9</f>
        <v>21955.5</v>
      </c>
      <c r="BS12" s="57">
        <f>'BAR BB| Open rates'!BS12*0.85*0.9</f>
        <v>21955.5</v>
      </c>
      <c r="BT12" s="57">
        <f>'BAR BB| Open rates'!BT12*0.85*0.9</f>
        <v>21955.5</v>
      </c>
      <c r="BU12" s="57">
        <f>'BAR BB| Open rates'!BU12*0.85*0.9</f>
        <v>21955.5</v>
      </c>
      <c r="BV12" s="57">
        <f>'BAR BB| Open rates'!BV12*0.85*0.9</f>
        <v>20272.5</v>
      </c>
      <c r="BW12" s="57">
        <f>'BAR BB| Open rates'!BW12*0.85*0.9</f>
        <v>20272.5</v>
      </c>
      <c r="BX12" s="57">
        <f>'BAR BB| Open rates'!BX12*0.85*0.9</f>
        <v>20272.5</v>
      </c>
      <c r="BY12" s="57">
        <f>'BAR BB| Open rates'!BY12*0.85*0.9</f>
        <v>20272.5</v>
      </c>
      <c r="BZ12" s="57">
        <f>'BAR BB| Open rates'!BZ12*0.85*0.9</f>
        <v>20272.5</v>
      </c>
      <c r="CA12" s="57">
        <f>'BAR BB| Open rates'!CA12*0.85*0.9</f>
        <v>21955.5</v>
      </c>
      <c r="CB12" s="57">
        <f>'BAR BB| Open rates'!CB12*0.85*0.9</f>
        <v>21955.5</v>
      </c>
      <c r="CC12" s="57">
        <f>'BAR BB| Open rates'!CC12*0.85*0.9</f>
        <v>20272.5</v>
      </c>
      <c r="CD12" s="57">
        <f>'BAR BB| Open rates'!CD12*0.85*0.9</f>
        <v>20272.5</v>
      </c>
      <c r="CE12" s="57">
        <f>'BAR BB| Open rates'!CE12*0.85*0.9</f>
        <v>20272.5</v>
      </c>
      <c r="CF12" s="57">
        <f>'BAR BB| Open rates'!CF12*0.85*0.9</f>
        <v>20272.5</v>
      </c>
      <c r="CG12" s="57">
        <f>'BAR BB| Open rates'!CG12*0.85*0.9</f>
        <v>20272.5</v>
      </c>
      <c r="CH12" s="57">
        <f>'BAR BB| Open rates'!CH12*0.85*0.9</f>
        <v>21955.5</v>
      </c>
      <c r="CI12" s="57">
        <f>'BAR BB| Open rates'!CI12*0.85*0.9</f>
        <v>21955.5</v>
      </c>
      <c r="CJ12" s="57">
        <f>'BAR BB| Open rates'!CJ12*0.85*0.9</f>
        <v>20272.5</v>
      </c>
      <c r="CK12" s="57">
        <f>'BAR BB| Open rates'!CK12*0.85*0.9</f>
        <v>20272.5</v>
      </c>
      <c r="CL12" s="57">
        <f>'BAR BB| Open rates'!CL12*0.85*0.9</f>
        <v>20272.5</v>
      </c>
      <c r="CM12" s="57">
        <f>'BAR BB| Open rates'!CM12*0.85*0.9</f>
        <v>20272.5</v>
      </c>
      <c r="CN12" s="57">
        <f>'BAR BB| Open rates'!CN12*0.85*0.9</f>
        <v>20272.5</v>
      </c>
      <c r="CO12" s="57">
        <f>'BAR BB| Open rates'!CO12*0.85*0.9</f>
        <v>21955.5</v>
      </c>
      <c r="CP12" s="57">
        <f>'BAR BB| Open rates'!CP12*0.85*0.9</f>
        <v>21955.5</v>
      </c>
      <c r="CQ12" s="57">
        <f>'BAR BB| Open rates'!CQ12*0.85*0.9</f>
        <v>20272.5</v>
      </c>
      <c r="CR12" s="57">
        <f>'BAR BB| Open rates'!CR12*0.85*0.9</f>
        <v>20272.5</v>
      </c>
      <c r="CS12" s="57">
        <f>'BAR BB| Open rates'!CS12*0.85*0.9</f>
        <v>20272.5</v>
      </c>
      <c r="CT12" s="57">
        <f>'BAR BB| Open rates'!CT12*0.85*0.9</f>
        <v>20272.5</v>
      </c>
      <c r="CU12" s="57">
        <f>'BAR BB| Open rates'!CU12*0.85*0.9</f>
        <v>18972</v>
      </c>
      <c r="CV12" s="57">
        <f>'BAR BB| Open rates'!CV12*0.85*0.9</f>
        <v>18972</v>
      </c>
      <c r="CW12" s="57">
        <f>'BAR BB| Open rates'!CW12*0.85*0.9</f>
        <v>18972</v>
      </c>
      <c r="CX12" s="57">
        <f>'BAR BB| Open rates'!CX12*0.85*0.9</f>
        <v>17442</v>
      </c>
      <c r="CY12" s="57">
        <f>'BAR BB| Open rates'!CY12*0.85*0.9</f>
        <v>17442</v>
      </c>
      <c r="CZ12" s="57">
        <f>'BAR BB| Open rates'!CZ12*0.85*0.9</f>
        <v>17442</v>
      </c>
      <c r="DA12" s="57">
        <f>'BAR BB| Open rates'!DA12*0.85*0.9</f>
        <v>17442</v>
      </c>
      <c r="DB12" s="57">
        <f>'BAR BB| Open rates'!DB12*0.85*0.9</f>
        <v>17442</v>
      </c>
      <c r="DC12" s="57">
        <f>'BAR BB| Open rates'!DC12*0.85*0.9</f>
        <v>18972</v>
      </c>
      <c r="DD12" s="57">
        <f>'BAR BB| Open rates'!DD12*0.85*0.9</f>
        <v>18972</v>
      </c>
      <c r="DE12" s="57">
        <f>'BAR BB| Open rates'!DE12*0.85*0.9</f>
        <v>17442</v>
      </c>
      <c r="DF12" s="57">
        <f>'BAR BB| Open rates'!DF12*0.85*0.9</f>
        <v>17442</v>
      </c>
      <c r="DG12" s="57">
        <f>'BAR BB| Open rates'!DG12*0.85*0.9</f>
        <v>17442</v>
      </c>
      <c r="DH12" s="57">
        <f>'BAR BB| Open rates'!DH12*0.85*0.9</f>
        <v>17442</v>
      </c>
      <c r="DI12" s="57">
        <f>'BAR BB| Open rates'!DI12*0.85*0.9</f>
        <v>17442</v>
      </c>
      <c r="DJ12" s="57">
        <f>'BAR BB| Open rates'!DJ12*0.85*0.9</f>
        <v>18972</v>
      </c>
      <c r="DK12" s="57">
        <f>'BAR BB| Open rates'!DK12*0.85*0.9</f>
        <v>18972</v>
      </c>
      <c r="DL12" s="57">
        <f>'BAR BB| Open rates'!DL12*0.85*0.9</f>
        <v>17442</v>
      </c>
      <c r="DM12" s="57">
        <f>'BAR BB| Open rates'!DM12*0.85*0.9</f>
        <v>17442</v>
      </c>
      <c r="DN12" s="57">
        <f>'BAR BB| Open rates'!DN12*0.85*0.9</f>
        <v>17442</v>
      </c>
      <c r="DO12" s="57">
        <f>'BAR BB| Open rates'!DO12*0.85*0.9</f>
        <v>17442</v>
      </c>
      <c r="DP12" s="57">
        <f>'BAR BB| Open rates'!DP12*0.85*0.9</f>
        <v>17442</v>
      </c>
      <c r="DQ12" s="57">
        <f>'BAR BB| Open rates'!DQ12*0.85*0.9</f>
        <v>18972</v>
      </c>
      <c r="DR12" s="57">
        <f>'BAR BB| Open rates'!DR12*0.85*0.9</f>
        <v>18972</v>
      </c>
      <c r="DS12" s="57">
        <f>'BAR BB| Open rates'!DS12*0.85*0.9</f>
        <v>17442</v>
      </c>
      <c r="DT12" s="57">
        <f>'BAR BB| Open rates'!DT12*0.85*0.9</f>
        <v>17442</v>
      </c>
      <c r="DU12" s="57">
        <f>'BAR BB| Open rates'!DU12*0.85*0.9</f>
        <v>17442</v>
      </c>
      <c r="DV12" s="57">
        <f>'BAR BB| Open rates'!DV12*0.85*0.9</f>
        <v>17442</v>
      </c>
      <c r="DW12" s="57">
        <f>'BAR BB| Open rates'!DW12*0.85*0.9</f>
        <v>17442</v>
      </c>
      <c r="DX12" s="57">
        <f>'BAR BB| Open rates'!DX12*0.85*0.9</f>
        <v>18972</v>
      </c>
      <c r="DY12" s="57">
        <f>'BAR BB| Open rates'!DY12*0.85*0.9</f>
        <v>18972</v>
      </c>
      <c r="DZ12" s="57">
        <f>'BAR BB| Open rates'!DZ12*0.85*0.9</f>
        <v>20272.5</v>
      </c>
      <c r="EA12" s="57">
        <f>'BAR BB| Open rates'!EA12*0.85*0.9</f>
        <v>20272.5</v>
      </c>
      <c r="EB12" s="57">
        <f>'BAR BB| Open rates'!EB12*0.85*0.9</f>
        <v>20272.5</v>
      </c>
      <c r="EC12" s="57">
        <f>'BAR BB| Open rates'!EC12*0.85*0.9</f>
        <v>21955.5</v>
      </c>
      <c r="ED12" s="57">
        <f>'BAR BB| Open rates'!ED12*0.85*0.9</f>
        <v>21955.5</v>
      </c>
      <c r="EE12" s="57">
        <f>'BAR BB| Open rates'!EE12*0.85*0.9</f>
        <v>21955.5</v>
      </c>
      <c r="EF12" s="57">
        <f>'BAR BB| Open rates'!EF12*0.85*0.9</f>
        <v>21955.5</v>
      </c>
      <c r="EG12" s="57">
        <f>'BAR BB| Open rates'!EG12*0.85*0.9</f>
        <v>16677</v>
      </c>
      <c r="EH12" s="57">
        <f>'BAR BB| Open rates'!EH12*0.85*0.9</f>
        <v>15912</v>
      </c>
      <c r="EI12" s="57">
        <f>'BAR BB| Open rates'!EI12*0.85*0.9</f>
        <v>15912</v>
      </c>
      <c r="EJ12" s="57">
        <f>'BAR BB| Open rates'!EJ12*0.85*0.9</f>
        <v>15912</v>
      </c>
      <c r="EK12" s="57">
        <f>'BAR BB| Open rates'!EK12*0.85*0.9</f>
        <v>15912</v>
      </c>
      <c r="EL12" s="57">
        <f>'BAR BB| Open rates'!EL12*0.85*0.9</f>
        <v>16677</v>
      </c>
      <c r="EM12" s="57">
        <f>'BAR BB| Open rates'!EM12*0.85*0.9</f>
        <v>16677</v>
      </c>
      <c r="EN12" s="57">
        <f>'BAR BB| Open rates'!EN12*0.85*0.9</f>
        <v>15912</v>
      </c>
      <c r="EO12" s="57">
        <f>'BAR BB| Open rates'!EO12*0.85*0.9</f>
        <v>15912</v>
      </c>
      <c r="EP12" s="57">
        <f>'BAR BB| Open rates'!EP12*0.85*0.9</f>
        <v>15912</v>
      </c>
      <c r="EQ12" s="57">
        <f>'BAR BB| Open rates'!EQ12*0.85*0.9</f>
        <v>15912</v>
      </c>
      <c r="ER12" s="57">
        <f>'BAR BB| Open rates'!ER12*0.85*0.9</f>
        <v>15912</v>
      </c>
      <c r="ES12" s="57">
        <f>'BAR BB| Open rates'!ES12*0.85*0.9</f>
        <v>16677</v>
      </c>
      <c r="ET12" s="57">
        <f>'BAR BB| Open rates'!ET12*0.85*0.9</f>
        <v>16677</v>
      </c>
      <c r="EU12" s="57">
        <f>'BAR BB| Open rates'!EU12*0.85*0.9</f>
        <v>15912</v>
      </c>
      <c r="EV12" s="57">
        <f>'BAR BB| Open rates'!EV12*0.85*0.9</f>
        <v>15912</v>
      </c>
      <c r="EW12" s="57">
        <f>'BAR BB| Open rates'!EW12*0.85*0.9</f>
        <v>15912</v>
      </c>
      <c r="EX12" s="57">
        <f>'BAR BB| Open rates'!EX12*0.85*0.9</f>
        <v>15912</v>
      </c>
      <c r="EY12" s="57">
        <f>'BAR BB| Open rates'!EY12*0.85*0.9</f>
        <v>15912</v>
      </c>
      <c r="EZ12" s="57">
        <f>'BAR BB| Open rates'!EZ12*0.85*0.9</f>
        <v>16677</v>
      </c>
      <c r="FA12" s="57">
        <f>'BAR BB| Open rates'!FA12*0.85*0.9</f>
        <v>16677</v>
      </c>
      <c r="FB12" s="57">
        <f>'BAR BB| Open rates'!FB12*0.85*0.9</f>
        <v>15912</v>
      </c>
      <c r="FC12" s="57">
        <f>'BAR BB| Open rates'!FC12*0.85*0.9</f>
        <v>15912</v>
      </c>
      <c r="FD12" s="57">
        <f>'BAR BB| Open rates'!FD12*0.85*0.9</f>
        <v>15912</v>
      </c>
      <c r="FE12" s="57">
        <f>'BAR BB| Open rates'!FE12*0.85*0.9</f>
        <v>15912</v>
      </c>
      <c r="FF12" s="57">
        <f>'BAR BB| Open rates'!FF12*0.85*0.9</f>
        <v>15912</v>
      </c>
      <c r="FG12" s="57">
        <f>'BAR BB| Open rates'!FG12*0.85*0.9</f>
        <v>16677</v>
      </c>
      <c r="FH12" s="57">
        <f>'BAR BB| Open rates'!FH12*0.85*0.9</f>
        <v>16677</v>
      </c>
      <c r="FI12" s="57">
        <f>'BAR BB| Open rates'!FI12*0.85*0.9</f>
        <v>15912</v>
      </c>
      <c r="FJ12" s="57">
        <f>'BAR BB| Open rates'!FJ12*0.85*0.9</f>
        <v>15912</v>
      </c>
      <c r="FK12" s="57">
        <f>'BAR BB| Open rates'!FK12*0.85*0.9</f>
        <v>15912</v>
      </c>
      <c r="FL12" s="57">
        <f>'BAR BB| Open rates'!FL12*0.85*0.9</f>
        <v>15912</v>
      </c>
      <c r="FM12" s="57">
        <f>'BAR BB| Open rates'!FM12*0.85*0.9</f>
        <v>15912</v>
      </c>
      <c r="FN12" s="57">
        <f>'BAR BB| Open rates'!FN12*0.85*0.9</f>
        <v>16677</v>
      </c>
      <c r="FO12" s="57">
        <f>'BAR BB| Open rates'!FO12*0.85*0.9</f>
        <v>16677</v>
      </c>
      <c r="FP12" s="57">
        <f>'BAR BB| Open rates'!FP12*0.85*0.9</f>
        <v>15912</v>
      </c>
      <c r="FQ12" s="57">
        <f>'BAR BB| Open rates'!FQ12*0.85*0.9</f>
        <v>15912</v>
      </c>
      <c r="FR12" s="57">
        <f>'BAR BB| Open rates'!FR12*0.85*0.9</f>
        <v>15912</v>
      </c>
      <c r="FS12" s="57">
        <f>'BAR BB| Open rates'!FS12*0.85*0.9</f>
        <v>15912</v>
      </c>
      <c r="FT12" s="57">
        <f>'BAR BB| Open rates'!FT12*0.85*0.9</f>
        <v>15912</v>
      </c>
      <c r="FU12" s="57">
        <f>'BAR BB| Open rates'!FU12*0.85*0.9</f>
        <v>16677</v>
      </c>
      <c r="FV12" s="57">
        <f>'BAR BB| Open rates'!FV12*0.85*0.9</f>
        <v>16677</v>
      </c>
      <c r="FW12" s="57">
        <f>'BAR BB| Open rates'!FW12*0.85*0.9</f>
        <v>19507.5</v>
      </c>
      <c r="FX12" s="57">
        <f>'BAR BB| Open rates'!FX12*0.85*0.9</f>
        <v>19507.5</v>
      </c>
      <c r="FY12" s="57">
        <f>'BAR BB| Open rates'!FY12*0.85*0.9</f>
        <v>19507.5</v>
      </c>
      <c r="FZ12" s="57">
        <f>'BAR BB| Open rates'!FZ12*0.85*0.9</f>
        <v>19507.5</v>
      </c>
      <c r="GA12" s="57">
        <f>'BAR BB| Open rates'!GA12*0.85*0.9</f>
        <v>19507.5</v>
      </c>
      <c r="GB12" s="57">
        <f>'BAR BB| Open rates'!GB12*0.85*0.9</f>
        <v>21190.5</v>
      </c>
      <c r="GC12" s="57">
        <f>'BAR BB| Open rates'!GC12*0.85*0.9</f>
        <v>21190.5</v>
      </c>
      <c r="GD12" s="57">
        <f>'BAR BB| Open rates'!GD12*0.85*0.9</f>
        <v>21190.5</v>
      </c>
      <c r="GE12" s="57">
        <f>'BAR BB| Open rates'!GE12*0.85*0.9</f>
        <v>21190.5</v>
      </c>
    </row>
    <row r="13" spans="1:187" s="36" customFormat="1" ht="12" customHeight="1" x14ac:dyDescent="0.2">
      <c r="A13" s="236" t="s">
        <v>177</v>
      </c>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row>
    <row r="14" spans="1:187" s="36" customFormat="1" ht="12" customHeight="1" x14ac:dyDescent="0.2">
      <c r="A14" s="237">
        <v>1</v>
      </c>
      <c r="B14" s="57">
        <f>'BAR BB| Open rates'!B14*0.85*0.9</f>
        <v>30141</v>
      </c>
      <c r="C14" s="57">
        <f>'BAR BB| Open rates'!C14*0.85*0.9</f>
        <v>30141</v>
      </c>
      <c r="D14" s="57">
        <f>'BAR BB| Open rates'!D14*0.85*0.9</f>
        <v>28075.5</v>
      </c>
      <c r="E14" s="57">
        <f>'BAR BB| Open rates'!E14*0.85*0.9</f>
        <v>28075.5</v>
      </c>
      <c r="F14" s="57">
        <f>'BAR BB| Open rates'!F14*0.85*0.9</f>
        <v>26392.5</v>
      </c>
      <c r="G14" s="57">
        <f>'BAR BB| Open rates'!G14*0.85*0.9</f>
        <v>28075.5</v>
      </c>
      <c r="H14" s="57">
        <f>'BAR BB| Open rates'!H14*0.85*0.9</f>
        <v>28075.5</v>
      </c>
      <c r="I14" s="57">
        <f>'BAR BB| Open rates'!I14*0.85*0.9</f>
        <v>29605.5</v>
      </c>
      <c r="J14" s="57">
        <f>'BAR BB| Open rates'!J14*0.85*0.9</f>
        <v>29605.5</v>
      </c>
      <c r="K14" s="57">
        <f>'BAR BB| Open rates'!K14*0.85*0.9</f>
        <v>28075.5</v>
      </c>
      <c r="L14" s="57">
        <f>'BAR BB| Open rates'!L14*0.85*0.9</f>
        <v>28075.5</v>
      </c>
      <c r="M14" s="57">
        <f>'BAR BB| Open rates'!M14*0.85*0.9</f>
        <v>28075.5</v>
      </c>
      <c r="N14" s="57">
        <f>'BAR BB| Open rates'!N14*0.85*0.9</f>
        <v>28075.5</v>
      </c>
      <c r="O14" s="57">
        <f>'BAR BB| Open rates'!O14*0.85*0.9</f>
        <v>28075.5</v>
      </c>
      <c r="P14" s="57">
        <f>'BAR BB| Open rates'!P14*0.85*0.9</f>
        <v>29605.5</v>
      </c>
      <c r="Q14" s="57">
        <f>'BAR BB| Open rates'!Q14*0.85*0.9</f>
        <v>29605.5</v>
      </c>
      <c r="R14" s="57">
        <f>'BAR BB| Open rates'!R14*0.85*0.9</f>
        <v>29605.5</v>
      </c>
      <c r="S14" s="57">
        <f>'BAR BB| Open rates'!S14*0.85*0.9</f>
        <v>29605.5</v>
      </c>
      <c r="T14" s="57">
        <f>'BAR BB| Open rates'!T14*0.85*0.9</f>
        <v>29605.5</v>
      </c>
      <c r="U14" s="57">
        <f>'BAR BB| Open rates'!U14*0.85*0.9</f>
        <v>29605.5</v>
      </c>
      <c r="V14" s="57">
        <f>'BAR BB| Open rates'!V14*0.85*0.9</f>
        <v>29605.5</v>
      </c>
      <c r="W14" s="57">
        <f>'BAR BB| Open rates'!W14*0.85*0.9</f>
        <v>31135.5</v>
      </c>
      <c r="X14" s="57">
        <f>'BAR BB| Open rates'!X14*0.85*0.9</f>
        <v>31135.5</v>
      </c>
      <c r="Y14" s="57">
        <f>'BAR BB| Open rates'!Y14*0.85*0.9</f>
        <v>29605.5</v>
      </c>
      <c r="Z14" s="57">
        <f>'BAR BB| Open rates'!Z14*0.85*0.9</f>
        <v>29605.5</v>
      </c>
      <c r="AA14" s="57">
        <f>'BAR BB| Open rates'!AA14*0.85*0.9</f>
        <v>29605.5</v>
      </c>
      <c r="AB14" s="57">
        <f>'BAR BB| Open rates'!AB14*0.85*0.9</f>
        <v>29605.5</v>
      </c>
      <c r="AC14" s="57">
        <f>'BAR BB| Open rates'!AC14*0.85*0.9</f>
        <v>29605.5</v>
      </c>
      <c r="AD14" s="57">
        <f>'BAR BB| Open rates'!AD14*0.85*0.9</f>
        <v>31135.5</v>
      </c>
      <c r="AE14" s="57">
        <f>'BAR BB| Open rates'!AE14*0.85*0.9</f>
        <v>31135.5</v>
      </c>
      <c r="AF14" s="57">
        <f>'BAR BB| Open rates'!AF14*0.85*0.9</f>
        <v>29605.5</v>
      </c>
      <c r="AG14" s="57">
        <f>'BAR BB| Open rates'!AG14*0.85*0.9</f>
        <v>29605.5</v>
      </c>
      <c r="AH14" s="57">
        <f>'BAR BB| Open rates'!AH14*0.85*0.9</f>
        <v>29605.5</v>
      </c>
      <c r="AI14" s="57">
        <f>'BAR BB| Open rates'!AI14*0.85*0.9</f>
        <v>29605.5</v>
      </c>
      <c r="AJ14" s="57">
        <f>'BAR BB| Open rates'!AJ14*0.85*0.9</f>
        <v>29605.5</v>
      </c>
      <c r="AK14" s="57">
        <f>'BAR BB| Open rates'!AK14*0.85*0.9</f>
        <v>31135.5</v>
      </c>
      <c r="AL14" s="57">
        <f>'BAR BB| Open rates'!AL14*0.85*0.9</f>
        <v>31135.5</v>
      </c>
      <c r="AM14" s="57">
        <f>'BAR BB| Open rates'!AM14*0.85*0.9</f>
        <v>29605.5</v>
      </c>
      <c r="AN14" s="57">
        <f>'BAR BB| Open rates'!AN14*0.85*0.9</f>
        <v>29605.5</v>
      </c>
      <c r="AO14" s="57">
        <f>'BAR BB| Open rates'!AO14*0.85*0.9</f>
        <v>29605.5</v>
      </c>
      <c r="AP14" s="57">
        <f>'BAR BB| Open rates'!AP14*0.85*0.9</f>
        <v>29605.5</v>
      </c>
      <c r="AQ14" s="57">
        <f>'BAR BB| Open rates'!AQ14*0.85*0.9</f>
        <v>29605.5</v>
      </c>
      <c r="AR14" s="57">
        <f>'BAR BB| Open rates'!AR14*0.85*0.9</f>
        <v>31135.5</v>
      </c>
      <c r="AS14" s="57">
        <f>'BAR BB| Open rates'!AS14*0.85*0.9</f>
        <v>31135.5</v>
      </c>
      <c r="AT14" s="57">
        <f>'BAR BB| Open rates'!AT14*0.85*0.9</f>
        <v>29605.5</v>
      </c>
      <c r="AU14" s="57">
        <f>'BAR BB| Open rates'!AU14*0.85*0.9</f>
        <v>29605.5</v>
      </c>
      <c r="AV14" s="57">
        <f>'BAR BB| Open rates'!AV14*0.85*0.9</f>
        <v>29605.5</v>
      </c>
      <c r="AW14" s="57">
        <f>'BAR BB| Open rates'!AW14*0.85*0.9</f>
        <v>29605.5</v>
      </c>
      <c r="AX14" s="57">
        <f>'BAR BB| Open rates'!AX14*0.85*0.9</f>
        <v>29605.5</v>
      </c>
      <c r="AY14" s="57">
        <f>'BAR BB| Open rates'!AY14*0.85*0.9</f>
        <v>31135.5</v>
      </c>
      <c r="AZ14" s="57">
        <f>'BAR BB| Open rates'!AZ14*0.85*0.9</f>
        <v>31135.5</v>
      </c>
      <c r="BA14" s="57">
        <f>'BAR BB| Open rates'!BA14*0.85*0.9</f>
        <v>29605.5</v>
      </c>
      <c r="BB14" s="57">
        <f>'BAR BB| Open rates'!BB14*0.85*0.9</f>
        <v>29605.5</v>
      </c>
      <c r="BC14" s="57">
        <f>'BAR BB| Open rates'!BC14*0.85*0.9</f>
        <v>29605.5</v>
      </c>
      <c r="BD14" s="57">
        <f>'BAR BB| Open rates'!BD14*0.85*0.9</f>
        <v>29605.5</v>
      </c>
      <c r="BE14" s="57">
        <f>'BAR BB| Open rates'!BE14*0.85*0.9</f>
        <v>29605.5</v>
      </c>
      <c r="BF14" s="57">
        <f>'BAR BB| Open rates'!BF14*0.85*0.9</f>
        <v>31135.5</v>
      </c>
      <c r="BG14" s="57">
        <f>'BAR BB| Open rates'!BG14*0.85*0.9</f>
        <v>31135.5</v>
      </c>
      <c r="BH14" s="57">
        <f>'BAR BB| Open rates'!BH14*0.85*0.9</f>
        <v>27157.5</v>
      </c>
      <c r="BI14" s="57">
        <f>'BAR BB| Open rates'!BI14*0.85*0.9</f>
        <v>27157.5</v>
      </c>
      <c r="BJ14" s="57">
        <f>'BAR BB| Open rates'!BJ14*0.85*0.9</f>
        <v>27157.5</v>
      </c>
      <c r="BK14" s="57">
        <f>'BAR BB| Open rates'!BK14*0.85*0.9</f>
        <v>27157.5</v>
      </c>
      <c r="BL14" s="57">
        <f>'BAR BB| Open rates'!BL14*0.85*0.9</f>
        <v>27157.5</v>
      </c>
      <c r="BM14" s="57">
        <f>'BAR BB| Open rates'!BM14*0.85*0.9</f>
        <v>28075.5</v>
      </c>
      <c r="BN14" s="57">
        <f>'BAR BB| Open rates'!BN14*0.85*0.9</f>
        <v>28075.5</v>
      </c>
      <c r="BO14" s="57">
        <f>'BAR BB| Open rates'!BO14*0.85*0.9</f>
        <v>26392.5</v>
      </c>
      <c r="BP14" s="57">
        <f>'BAR BB| Open rates'!BP14*0.85*0.9</f>
        <v>26392.5</v>
      </c>
      <c r="BQ14" s="57">
        <f>'BAR BB| Open rates'!BQ14*0.85*0.9</f>
        <v>28075.5</v>
      </c>
      <c r="BR14" s="57">
        <f>'BAR BB| Open rates'!BR14*0.85*0.9</f>
        <v>28075.5</v>
      </c>
      <c r="BS14" s="57">
        <f>'BAR BB| Open rates'!BS14*0.85*0.9</f>
        <v>28075.5</v>
      </c>
      <c r="BT14" s="57">
        <f>'BAR BB| Open rates'!BT14*0.85*0.9</f>
        <v>28075.5</v>
      </c>
      <c r="BU14" s="57">
        <f>'BAR BB| Open rates'!BU14*0.85*0.9</f>
        <v>28075.5</v>
      </c>
      <c r="BV14" s="57">
        <f>'BAR BB| Open rates'!BV14*0.85*0.9</f>
        <v>26392.5</v>
      </c>
      <c r="BW14" s="57">
        <f>'BAR BB| Open rates'!BW14*0.85*0.9</f>
        <v>26392.5</v>
      </c>
      <c r="BX14" s="57">
        <f>'BAR BB| Open rates'!BX14*0.85*0.9</f>
        <v>26392.5</v>
      </c>
      <c r="BY14" s="57">
        <f>'BAR BB| Open rates'!BY14*0.85*0.9</f>
        <v>26392.5</v>
      </c>
      <c r="BZ14" s="57">
        <f>'BAR BB| Open rates'!BZ14*0.85*0.9</f>
        <v>26392.5</v>
      </c>
      <c r="CA14" s="57">
        <f>'BAR BB| Open rates'!CA14*0.85*0.9</f>
        <v>28075.5</v>
      </c>
      <c r="CB14" s="57">
        <f>'BAR BB| Open rates'!CB14*0.85*0.9</f>
        <v>28075.5</v>
      </c>
      <c r="CC14" s="57">
        <f>'BAR BB| Open rates'!CC14*0.85*0.9</f>
        <v>26392.5</v>
      </c>
      <c r="CD14" s="57">
        <f>'BAR BB| Open rates'!CD14*0.85*0.9</f>
        <v>26392.5</v>
      </c>
      <c r="CE14" s="57">
        <f>'BAR BB| Open rates'!CE14*0.85*0.9</f>
        <v>26392.5</v>
      </c>
      <c r="CF14" s="57">
        <f>'BAR BB| Open rates'!CF14*0.85*0.9</f>
        <v>26392.5</v>
      </c>
      <c r="CG14" s="57">
        <f>'BAR BB| Open rates'!CG14*0.85*0.9</f>
        <v>26392.5</v>
      </c>
      <c r="CH14" s="57">
        <f>'BAR BB| Open rates'!CH14*0.85*0.9</f>
        <v>28075.5</v>
      </c>
      <c r="CI14" s="57">
        <f>'BAR BB| Open rates'!CI14*0.85*0.9</f>
        <v>28075.5</v>
      </c>
      <c r="CJ14" s="57">
        <f>'BAR BB| Open rates'!CJ14*0.85*0.9</f>
        <v>26392.5</v>
      </c>
      <c r="CK14" s="57">
        <f>'BAR BB| Open rates'!CK14*0.85*0.9</f>
        <v>26392.5</v>
      </c>
      <c r="CL14" s="57">
        <f>'BAR BB| Open rates'!CL14*0.85*0.9</f>
        <v>26392.5</v>
      </c>
      <c r="CM14" s="57">
        <f>'BAR BB| Open rates'!CM14*0.85*0.9</f>
        <v>26392.5</v>
      </c>
      <c r="CN14" s="57">
        <f>'BAR BB| Open rates'!CN14*0.85*0.9</f>
        <v>26392.5</v>
      </c>
      <c r="CO14" s="57">
        <f>'BAR BB| Open rates'!CO14*0.85*0.9</f>
        <v>28075.5</v>
      </c>
      <c r="CP14" s="57">
        <f>'BAR BB| Open rates'!CP14*0.85*0.9</f>
        <v>28075.5</v>
      </c>
      <c r="CQ14" s="57">
        <f>'BAR BB| Open rates'!CQ14*0.85*0.9</f>
        <v>26392.5</v>
      </c>
      <c r="CR14" s="57">
        <f>'BAR BB| Open rates'!CR14*0.85*0.9</f>
        <v>26392.5</v>
      </c>
      <c r="CS14" s="57">
        <f>'BAR BB| Open rates'!CS14*0.85*0.9</f>
        <v>26392.5</v>
      </c>
      <c r="CT14" s="57">
        <f>'BAR BB| Open rates'!CT14*0.85*0.9</f>
        <v>26392.5</v>
      </c>
      <c r="CU14" s="57">
        <f>'BAR BB| Open rates'!CU14*0.85*0.9</f>
        <v>24327</v>
      </c>
      <c r="CV14" s="57">
        <f>'BAR BB| Open rates'!CV14*0.85*0.9</f>
        <v>24327</v>
      </c>
      <c r="CW14" s="57">
        <f>'BAR BB| Open rates'!CW14*0.85*0.9</f>
        <v>24327</v>
      </c>
      <c r="CX14" s="57">
        <f>'BAR BB| Open rates'!CX14*0.85*0.9</f>
        <v>22797</v>
      </c>
      <c r="CY14" s="57">
        <f>'BAR BB| Open rates'!CY14*0.85*0.9</f>
        <v>22797</v>
      </c>
      <c r="CZ14" s="57">
        <f>'BAR BB| Open rates'!CZ14*0.85*0.9</f>
        <v>22797</v>
      </c>
      <c r="DA14" s="57">
        <f>'BAR BB| Open rates'!DA14*0.85*0.9</f>
        <v>22797</v>
      </c>
      <c r="DB14" s="57">
        <f>'BAR BB| Open rates'!DB14*0.85*0.9</f>
        <v>22797</v>
      </c>
      <c r="DC14" s="57">
        <f>'BAR BB| Open rates'!DC14*0.85*0.9</f>
        <v>24327</v>
      </c>
      <c r="DD14" s="57">
        <f>'BAR BB| Open rates'!DD14*0.85*0.9</f>
        <v>24327</v>
      </c>
      <c r="DE14" s="57">
        <f>'BAR BB| Open rates'!DE14*0.85*0.9</f>
        <v>22797</v>
      </c>
      <c r="DF14" s="57">
        <f>'BAR BB| Open rates'!DF14*0.85*0.9</f>
        <v>22797</v>
      </c>
      <c r="DG14" s="57">
        <f>'BAR BB| Open rates'!DG14*0.85*0.9</f>
        <v>22797</v>
      </c>
      <c r="DH14" s="57">
        <f>'BAR BB| Open rates'!DH14*0.85*0.9</f>
        <v>22797</v>
      </c>
      <c r="DI14" s="57">
        <f>'BAR BB| Open rates'!DI14*0.85*0.9</f>
        <v>22797</v>
      </c>
      <c r="DJ14" s="57">
        <f>'BAR BB| Open rates'!DJ14*0.85*0.9</f>
        <v>24327</v>
      </c>
      <c r="DK14" s="57">
        <f>'BAR BB| Open rates'!DK14*0.85*0.9</f>
        <v>24327</v>
      </c>
      <c r="DL14" s="57">
        <f>'BAR BB| Open rates'!DL14*0.85*0.9</f>
        <v>22797</v>
      </c>
      <c r="DM14" s="57">
        <f>'BAR BB| Open rates'!DM14*0.85*0.9</f>
        <v>22797</v>
      </c>
      <c r="DN14" s="57">
        <f>'BAR BB| Open rates'!DN14*0.85*0.9</f>
        <v>22797</v>
      </c>
      <c r="DO14" s="57">
        <f>'BAR BB| Open rates'!DO14*0.85*0.9</f>
        <v>22797</v>
      </c>
      <c r="DP14" s="57">
        <f>'BAR BB| Open rates'!DP14*0.85*0.9</f>
        <v>22797</v>
      </c>
      <c r="DQ14" s="57">
        <f>'BAR BB| Open rates'!DQ14*0.85*0.9</f>
        <v>24327</v>
      </c>
      <c r="DR14" s="57">
        <f>'BAR BB| Open rates'!DR14*0.85*0.9</f>
        <v>24327</v>
      </c>
      <c r="DS14" s="57">
        <f>'BAR BB| Open rates'!DS14*0.85*0.9</f>
        <v>22797</v>
      </c>
      <c r="DT14" s="57">
        <f>'BAR BB| Open rates'!DT14*0.85*0.9</f>
        <v>22797</v>
      </c>
      <c r="DU14" s="57">
        <f>'BAR BB| Open rates'!DU14*0.85*0.9</f>
        <v>22797</v>
      </c>
      <c r="DV14" s="57">
        <f>'BAR BB| Open rates'!DV14*0.85*0.9</f>
        <v>22797</v>
      </c>
      <c r="DW14" s="57">
        <f>'BAR BB| Open rates'!DW14*0.85*0.9</f>
        <v>22797</v>
      </c>
      <c r="DX14" s="57">
        <f>'BAR BB| Open rates'!DX14*0.85*0.9</f>
        <v>24327</v>
      </c>
      <c r="DY14" s="57">
        <f>'BAR BB| Open rates'!DY14*0.85*0.9</f>
        <v>24327</v>
      </c>
      <c r="DZ14" s="57">
        <f>'BAR BB| Open rates'!DZ14*0.85*0.9</f>
        <v>25627.5</v>
      </c>
      <c r="EA14" s="57">
        <f>'BAR BB| Open rates'!EA14*0.85*0.9</f>
        <v>25627.5</v>
      </c>
      <c r="EB14" s="57">
        <f>'BAR BB| Open rates'!EB14*0.85*0.9</f>
        <v>25627.5</v>
      </c>
      <c r="EC14" s="57">
        <f>'BAR BB| Open rates'!EC14*0.85*0.9</f>
        <v>27310.5</v>
      </c>
      <c r="ED14" s="57">
        <f>'BAR BB| Open rates'!ED14*0.85*0.9</f>
        <v>27310.5</v>
      </c>
      <c r="EE14" s="57">
        <f>'BAR BB| Open rates'!EE14*0.85*0.9</f>
        <v>27310.5</v>
      </c>
      <c r="EF14" s="57">
        <f>'BAR BB| Open rates'!EF14*0.85*0.9</f>
        <v>27310.5</v>
      </c>
      <c r="EG14" s="57">
        <f>'BAR BB| Open rates'!EG14*0.85*0.9</f>
        <v>22032</v>
      </c>
      <c r="EH14" s="57">
        <f>'BAR BB| Open rates'!EH14*0.85*0.9</f>
        <v>20502</v>
      </c>
      <c r="EI14" s="57">
        <f>'BAR BB| Open rates'!EI14*0.85*0.9</f>
        <v>20502</v>
      </c>
      <c r="EJ14" s="57">
        <f>'BAR BB| Open rates'!EJ14*0.85*0.9</f>
        <v>20502</v>
      </c>
      <c r="EK14" s="57">
        <f>'BAR BB| Open rates'!EK14*0.85*0.9</f>
        <v>20502</v>
      </c>
      <c r="EL14" s="57">
        <f>'BAR BB| Open rates'!EL14*0.85*0.9</f>
        <v>21267</v>
      </c>
      <c r="EM14" s="57">
        <f>'BAR BB| Open rates'!EM14*0.85*0.9</f>
        <v>21267</v>
      </c>
      <c r="EN14" s="57">
        <f>'BAR BB| Open rates'!EN14*0.85*0.9</f>
        <v>20502</v>
      </c>
      <c r="EO14" s="57">
        <f>'BAR BB| Open rates'!EO14*0.85*0.9</f>
        <v>20502</v>
      </c>
      <c r="EP14" s="57">
        <f>'BAR BB| Open rates'!EP14*0.85*0.9</f>
        <v>20502</v>
      </c>
      <c r="EQ14" s="57">
        <f>'BAR BB| Open rates'!EQ14*0.85*0.9</f>
        <v>20502</v>
      </c>
      <c r="ER14" s="57">
        <f>'BAR BB| Open rates'!ER14*0.85*0.9</f>
        <v>20502</v>
      </c>
      <c r="ES14" s="57">
        <f>'BAR BB| Open rates'!ES14*0.85*0.9</f>
        <v>21267</v>
      </c>
      <c r="ET14" s="57">
        <f>'BAR BB| Open rates'!ET14*0.85*0.9</f>
        <v>21267</v>
      </c>
      <c r="EU14" s="57">
        <f>'BAR BB| Open rates'!EU14*0.85*0.9</f>
        <v>20502</v>
      </c>
      <c r="EV14" s="57">
        <f>'BAR BB| Open rates'!EV14*0.85*0.9</f>
        <v>20502</v>
      </c>
      <c r="EW14" s="57">
        <f>'BAR BB| Open rates'!EW14*0.85*0.9</f>
        <v>20502</v>
      </c>
      <c r="EX14" s="57">
        <f>'BAR BB| Open rates'!EX14*0.85*0.9</f>
        <v>20502</v>
      </c>
      <c r="EY14" s="57">
        <f>'BAR BB| Open rates'!EY14*0.85*0.9</f>
        <v>20502</v>
      </c>
      <c r="EZ14" s="57">
        <f>'BAR BB| Open rates'!EZ14*0.85*0.9</f>
        <v>21267</v>
      </c>
      <c r="FA14" s="57">
        <f>'BAR BB| Open rates'!FA14*0.85*0.9</f>
        <v>21267</v>
      </c>
      <c r="FB14" s="57">
        <f>'BAR BB| Open rates'!FB14*0.85*0.9</f>
        <v>20502</v>
      </c>
      <c r="FC14" s="57">
        <f>'BAR BB| Open rates'!FC14*0.85*0.9</f>
        <v>20502</v>
      </c>
      <c r="FD14" s="57">
        <f>'BAR BB| Open rates'!FD14*0.85*0.9</f>
        <v>20502</v>
      </c>
      <c r="FE14" s="57">
        <f>'BAR BB| Open rates'!FE14*0.85*0.9</f>
        <v>20502</v>
      </c>
      <c r="FF14" s="57">
        <f>'BAR BB| Open rates'!FF14*0.85*0.9</f>
        <v>20502</v>
      </c>
      <c r="FG14" s="57">
        <f>'BAR BB| Open rates'!FG14*0.85*0.9</f>
        <v>21267</v>
      </c>
      <c r="FH14" s="57">
        <f>'BAR BB| Open rates'!FH14*0.85*0.9</f>
        <v>21267</v>
      </c>
      <c r="FI14" s="57">
        <f>'BAR BB| Open rates'!FI14*0.85*0.9</f>
        <v>20502</v>
      </c>
      <c r="FJ14" s="57">
        <f>'BAR BB| Open rates'!FJ14*0.85*0.9</f>
        <v>20502</v>
      </c>
      <c r="FK14" s="57">
        <f>'BAR BB| Open rates'!FK14*0.85*0.9</f>
        <v>20502</v>
      </c>
      <c r="FL14" s="57">
        <f>'BAR BB| Open rates'!FL14*0.85*0.9</f>
        <v>20502</v>
      </c>
      <c r="FM14" s="57">
        <f>'BAR BB| Open rates'!FM14*0.85*0.9</f>
        <v>20502</v>
      </c>
      <c r="FN14" s="57">
        <f>'BAR BB| Open rates'!FN14*0.85*0.9</f>
        <v>21267</v>
      </c>
      <c r="FO14" s="57">
        <f>'BAR BB| Open rates'!FO14*0.85*0.9</f>
        <v>21267</v>
      </c>
      <c r="FP14" s="57">
        <f>'BAR BB| Open rates'!FP14*0.85*0.9</f>
        <v>20502</v>
      </c>
      <c r="FQ14" s="57">
        <f>'BAR BB| Open rates'!FQ14*0.85*0.9</f>
        <v>20502</v>
      </c>
      <c r="FR14" s="57">
        <f>'BAR BB| Open rates'!FR14*0.85*0.9</f>
        <v>20502</v>
      </c>
      <c r="FS14" s="57">
        <f>'BAR BB| Open rates'!FS14*0.85*0.9</f>
        <v>20502</v>
      </c>
      <c r="FT14" s="57">
        <f>'BAR BB| Open rates'!FT14*0.85*0.9</f>
        <v>20502</v>
      </c>
      <c r="FU14" s="57">
        <f>'BAR BB| Open rates'!FU14*0.85*0.9</f>
        <v>21267</v>
      </c>
      <c r="FV14" s="57">
        <f>'BAR BB| Open rates'!FV14*0.85*0.9</f>
        <v>21267</v>
      </c>
      <c r="FW14" s="57">
        <f>'BAR BB| Open rates'!FW14*0.85*0.9</f>
        <v>24097.5</v>
      </c>
      <c r="FX14" s="57">
        <f>'BAR BB| Open rates'!FX14*0.85*0.9</f>
        <v>24097.5</v>
      </c>
      <c r="FY14" s="57">
        <f>'BAR BB| Open rates'!FY14*0.85*0.9</f>
        <v>24097.5</v>
      </c>
      <c r="FZ14" s="57">
        <f>'BAR BB| Open rates'!FZ14*0.85*0.9</f>
        <v>24097.5</v>
      </c>
      <c r="GA14" s="57">
        <f>'BAR BB| Open rates'!GA14*0.85*0.9</f>
        <v>24097.5</v>
      </c>
      <c r="GB14" s="57">
        <f>'BAR BB| Open rates'!GB14*0.85*0.9</f>
        <v>25780.5</v>
      </c>
      <c r="GC14" s="57">
        <f>'BAR BB| Open rates'!GC14*0.85*0.9</f>
        <v>25780.5</v>
      </c>
      <c r="GD14" s="57">
        <f>'BAR BB| Open rates'!GD14*0.85*0.9</f>
        <v>25780.5</v>
      </c>
      <c r="GE14" s="57">
        <f>'BAR BB| Open rates'!GE14*0.85*0.9</f>
        <v>25780.5</v>
      </c>
    </row>
    <row r="15" spans="1:187" s="36" customFormat="1" ht="12" customHeight="1" x14ac:dyDescent="0.2">
      <c r="A15" s="237">
        <v>2</v>
      </c>
      <c r="B15" s="57">
        <f>'BAR BB| Open rates'!B15*0.85*0.9</f>
        <v>32436</v>
      </c>
      <c r="C15" s="57">
        <f>'BAR BB| Open rates'!C15*0.85*0.9</f>
        <v>32436</v>
      </c>
      <c r="D15" s="57">
        <f>'BAR BB| Open rates'!D15*0.85*0.9</f>
        <v>30370.5</v>
      </c>
      <c r="E15" s="57">
        <f>'BAR BB| Open rates'!E15*0.85*0.9</f>
        <v>30370.5</v>
      </c>
      <c r="F15" s="57">
        <f>'BAR BB| Open rates'!F15*0.85*0.9</f>
        <v>28687.5</v>
      </c>
      <c r="G15" s="57">
        <f>'BAR BB| Open rates'!G15*0.85*0.9</f>
        <v>30370.5</v>
      </c>
      <c r="H15" s="57">
        <f>'BAR BB| Open rates'!H15*0.85*0.9</f>
        <v>30370.5</v>
      </c>
      <c r="I15" s="57">
        <f>'BAR BB| Open rates'!I15*0.85*0.9</f>
        <v>31900.5</v>
      </c>
      <c r="J15" s="57">
        <f>'BAR BB| Open rates'!J15*0.85*0.9</f>
        <v>31900.5</v>
      </c>
      <c r="K15" s="57">
        <f>'BAR BB| Open rates'!K15*0.85*0.9</f>
        <v>30370.5</v>
      </c>
      <c r="L15" s="57">
        <f>'BAR BB| Open rates'!L15*0.85*0.9</f>
        <v>30370.5</v>
      </c>
      <c r="M15" s="57">
        <f>'BAR BB| Open rates'!M15*0.85*0.9</f>
        <v>30370.5</v>
      </c>
      <c r="N15" s="57">
        <f>'BAR BB| Open rates'!N15*0.85*0.9</f>
        <v>30370.5</v>
      </c>
      <c r="O15" s="57">
        <f>'BAR BB| Open rates'!O15*0.85*0.9</f>
        <v>30370.5</v>
      </c>
      <c r="P15" s="57">
        <f>'BAR BB| Open rates'!P15*0.85*0.9</f>
        <v>31900.5</v>
      </c>
      <c r="Q15" s="57">
        <f>'BAR BB| Open rates'!Q15*0.85*0.9</f>
        <v>31900.5</v>
      </c>
      <c r="R15" s="57">
        <f>'BAR BB| Open rates'!R15*0.85*0.9</f>
        <v>31900.5</v>
      </c>
      <c r="S15" s="57">
        <f>'BAR BB| Open rates'!S15*0.85*0.9</f>
        <v>31900.5</v>
      </c>
      <c r="T15" s="57">
        <f>'BAR BB| Open rates'!T15*0.85*0.9</f>
        <v>31900.5</v>
      </c>
      <c r="U15" s="57">
        <f>'BAR BB| Open rates'!U15*0.85*0.9</f>
        <v>31900.5</v>
      </c>
      <c r="V15" s="57">
        <f>'BAR BB| Open rates'!V15*0.85*0.9</f>
        <v>31900.5</v>
      </c>
      <c r="W15" s="57">
        <f>'BAR BB| Open rates'!W15*0.85*0.9</f>
        <v>33430.5</v>
      </c>
      <c r="X15" s="57">
        <f>'BAR BB| Open rates'!X15*0.85*0.9</f>
        <v>33430.5</v>
      </c>
      <c r="Y15" s="57">
        <f>'BAR BB| Open rates'!Y15*0.85*0.9</f>
        <v>31900.5</v>
      </c>
      <c r="Z15" s="57">
        <f>'BAR BB| Open rates'!Z15*0.85*0.9</f>
        <v>31900.5</v>
      </c>
      <c r="AA15" s="57">
        <f>'BAR BB| Open rates'!AA15*0.85*0.9</f>
        <v>31900.5</v>
      </c>
      <c r="AB15" s="57">
        <f>'BAR BB| Open rates'!AB15*0.85*0.9</f>
        <v>31900.5</v>
      </c>
      <c r="AC15" s="57">
        <f>'BAR BB| Open rates'!AC15*0.85*0.9</f>
        <v>31900.5</v>
      </c>
      <c r="AD15" s="57">
        <f>'BAR BB| Open rates'!AD15*0.85*0.9</f>
        <v>33430.5</v>
      </c>
      <c r="AE15" s="57">
        <f>'BAR BB| Open rates'!AE15*0.85*0.9</f>
        <v>33430.5</v>
      </c>
      <c r="AF15" s="57">
        <f>'BAR BB| Open rates'!AF15*0.85*0.9</f>
        <v>31900.5</v>
      </c>
      <c r="AG15" s="57">
        <f>'BAR BB| Open rates'!AG15*0.85*0.9</f>
        <v>31900.5</v>
      </c>
      <c r="AH15" s="57">
        <f>'BAR BB| Open rates'!AH15*0.85*0.9</f>
        <v>31900.5</v>
      </c>
      <c r="AI15" s="57">
        <f>'BAR BB| Open rates'!AI15*0.85*0.9</f>
        <v>31900.5</v>
      </c>
      <c r="AJ15" s="57">
        <f>'BAR BB| Open rates'!AJ15*0.85*0.9</f>
        <v>31900.5</v>
      </c>
      <c r="AK15" s="57">
        <f>'BAR BB| Open rates'!AK15*0.85*0.9</f>
        <v>33430.5</v>
      </c>
      <c r="AL15" s="57">
        <f>'BAR BB| Open rates'!AL15*0.85*0.9</f>
        <v>33430.5</v>
      </c>
      <c r="AM15" s="57">
        <f>'BAR BB| Open rates'!AM15*0.85*0.9</f>
        <v>31900.5</v>
      </c>
      <c r="AN15" s="57">
        <f>'BAR BB| Open rates'!AN15*0.85*0.9</f>
        <v>31900.5</v>
      </c>
      <c r="AO15" s="57">
        <f>'BAR BB| Open rates'!AO15*0.85*0.9</f>
        <v>31900.5</v>
      </c>
      <c r="AP15" s="57">
        <f>'BAR BB| Open rates'!AP15*0.85*0.9</f>
        <v>31900.5</v>
      </c>
      <c r="AQ15" s="57">
        <f>'BAR BB| Open rates'!AQ15*0.85*0.9</f>
        <v>31900.5</v>
      </c>
      <c r="AR15" s="57">
        <f>'BAR BB| Open rates'!AR15*0.85*0.9</f>
        <v>33430.5</v>
      </c>
      <c r="AS15" s="57">
        <f>'BAR BB| Open rates'!AS15*0.85*0.9</f>
        <v>33430.5</v>
      </c>
      <c r="AT15" s="57">
        <f>'BAR BB| Open rates'!AT15*0.85*0.9</f>
        <v>31900.5</v>
      </c>
      <c r="AU15" s="57">
        <f>'BAR BB| Open rates'!AU15*0.85*0.9</f>
        <v>31900.5</v>
      </c>
      <c r="AV15" s="57">
        <f>'BAR BB| Open rates'!AV15*0.85*0.9</f>
        <v>31900.5</v>
      </c>
      <c r="AW15" s="57">
        <f>'BAR BB| Open rates'!AW15*0.85*0.9</f>
        <v>31900.5</v>
      </c>
      <c r="AX15" s="57">
        <f>'BAR BB| Open rates'!AX15*0.85*0.9</f>
        <v>31900.5</v>
      </c>
      <c r="AY15" s="57">
        <f>'BAR BB| Open rates'!AY15*0.85*0.9</f>
        <v>33430.5</v>
      </c>
      <c r="AZ15" s="57">
        <f>'BAR BB| Open rates'!AZ15*0.85*0.9</f>
        <v>33430.5</v>
      </c>
      <c r="BA15" s="57">
        <f>'BAR BB| Open rates'!BA15*0.85*0.9</f>
        <v>31900.5</v>
      </c>
      <c r="BB15" s="57">
        <f>'BAR BB| Open rates'!BB15*0.85*0.9</f>
        <v>31900.5</v>
      </c>
      <c r="BC15" s="57">
        <f>'BAR BB| Open rates'!BC15*0.85*0.9</f>
        <v>31900.5</v>
      </c>
      <c r="BD15" s="57">
        <f>'BAR BB| Open rates'!BD15*0.85*0.9</f>
        <v>31900.5</v>
      </c>
      <c r="BE15" s="57">
        <f>'BAR BB| Open rates'!BE15*0.85*0.9</f>
        <v>31900.5</v>
      </c>
      <c r="BF15" s="57">
        <f>'BAR BB| Open rates'!BF15*0.85*0.9</f>
        <v>33430.5</v>
      </c>
      <c r="BG15" s="57">
        <f>'BAR BB| Open rates'!BG15*0.85*0.9</f>
        <v>33430.5</v>
      </c>
      <c r="BH15" s="57">
        <f>'BAR BB| Open rates'!BH15*0.85*0.9</f>
        <v>29452.5</v>
      </c>
      <c r="BI15" s="57">
        <f>'BAR BB| Open rates'!BI15*0.85*0.9</f>
        <v>29452.5</v>
      </c>
      <c r="BJ15" s="57">
        <f>'BAR BB| Open rates'!BJ15*0.85*0.9</f>
        <v>29452.5</v>
      </c>
      <c r="BK15" s="57">
        <f>'BAR BB| Open rates'!BK15*0.85*0.9</f>
        <v>29452.5</v>
      </c>
      <c r="BL15" s="57">
        <f>'BAR BB| Open rates'!BL15*0.85*0.9</f>
        <v>29452.5</v>
      </c>
      <c r="BM15" s="57">
        <f>'BAR BB| Open rates'!BM15*0.85*0.9</f>
        <v>30370.5</v>
      </c>
      <c r="BN15" s="57">
        <f>'BAR BB| Open rates'!BN15*0.85*0.9</f>
        <v>30370.5</v>
      </c>
      <c r="BO15" s="57">
        <f>'BAR BB| Open rates'!BO15*0.85*0.9</f>
        <v>28687.5</v>
      </c>
      <c r="BP15" s="57">
        <f>'BAR BB| Open rates'!BP15*0.85*0.9</f>
        <v>28687.5</v>
      </c>
      <c r="BQ15" s="57">
        <f>'BAR BB| Open rates'!BQ15*0.85*0.9</f>
        <v>30370.5</v>
      </c>
      <c r="BR15" s="57">
        <f>'BAR BB| Open rates'!BR15*0.85*0.9</f>
        <v>30370.5</v>
      </c>
      <c r="BS15" s="57">
        <f>'BAR BB| Open rates'!BS15*0.85*0.9</f>
        <v>30370.5</v>
      </c>
      <c r="BT15" s="57">
        <f>'BAR BB| Open rates'!BT15*0.85*0.9</f>
        <v>30370.5</v>
      </c>
      <c r="BU15" s="57">
        <f>'BAR BB| Open rates'!BU15*0.85*0.9</f>
        <v>30370.5</v>
      </c>
      <c r="BV15" s="57">
        <f>'BAR BB| Open rates'!BV15*0.85*0.9</f>
        <v>28687.5</v>
      </c>
      <c r="BW15" s="57">
        <f>'BAR BB| Open rates'!BW15*0.85*0.9</f>
        <v>28687.5</v>
      </c>
      <c r="BX15" s="57">
        <f>'BAR BB| Open rates'!BX15*0.85*0.9</f>
        <v>28687.5</v>
      </c>
      <c r="BY15" s="57">
        <f>'BAR BB| Open rates'!BY15*0.85*0.9</f>
        <v>28687.5</v>
      </c>
      <c r="BZ15" s="57">
        <f>'BAR BB| Open rates'!BZ15*0.85*0.9</f>
        <v>28687.5</v>
      </c>
      <c r="CA15" s="57">
        <f>'BAR BB| Open rates'!CA15*0.85*0.9</f>
        <v>30370.5</v>
      </c>
      <c r="CB15" s="57">
        <f>'BAR BB| Open rates'!CB15*0.85*0.9</f>
        <v>30370.5</v>
      </c>
      <c r="CC15" s="57">
        <f>'BAR BB| Open rates'!CC15*0.85*0.9</f>
        <v>28687.5</v>
      </c>
      <c r="CD15" s="57">
        <f>'BAR BB| Open rates'!CD15*0.85*0.9</f>
        <v>28687.5</v>
      </c>
      <c r="CE15" s="57">
        <f>'BAR BB| Open rates'!CE15*0.85*0.9</f>
        <v>28687.5</v>
      </c>
      <c r="CF15" s="57">
        <f>'BAR BB| Open rates'!CF15*0.85*0.9</f>
        <v>28687.5</v>
      </c>
      <c r="CG15" s="57">
        <f>'BAR BB| Open rates'!CG15*0.85*0.9</f>
        <v>28687.5</v>
      </c>
      <c r="CH15" s="57">
        <f>'BAR BB| Open rates'!CH15*0.85*0.9</f>
        <v>30370.5</v>
      </c>
      <c r="CI15" s="57">
        <f>'BAR BB| Open rates'!CI15*0.85*0.9</f>
        <v>30370.5</v>
      </c>
      <c r="CJ15" s="57">
        <f>'BAR BB| Open rates'!CJ15*0.85*0.9</f>
        <v>28687.5</v>
      </c>
      <c r="CK15" s="57">
        <f>'BAR BB| Open rates'!CK15*0.85*0.9</f>
        <v>28687.5</v>
      </c>
      <c r="CL15" s="57">
        <f>'BAR BB| Open rates'!CL15*0.85*0.9</f>
        <v>28687.5</v>
      </c>
      <c r="CM15" s="57">
        <f>'BAR BB| Open rates'!CM15*0.85*0.9</f>
        <v>28687.5</v>
      </c>
      <c r="CN15" s="57">
        <f>'BAR BB| Open rates'!CN15*0.85*0.9</f>
        <v>28687.5</v>
      </c>
      <c r="CO15" s="57">
        <f>'BAR BB| Open rates'!CO15*0.85*0.9</f>
        <v>30370.5</v>
      </c>
      <c r="CP15" s="57">
        <f>'BAR BB| Open rates'!CP15*0.85*0.9</f>
        <v>30370.5</v>
      </c>
      <c r="CQ15" s="57">
        <f>'BAR BB| Open rates'!CQ15*0.85*0.9</f>
        <v>28687.5</v>
      </c>
      <c r="CR15" s="57">
        <f>'BAR BB| Open rates'!CR15*0.85*0.9</f>
        <v>28687.5</v>
      </c>
      <c r="CS15" s="57">
        <f>'BAR BB| Open rates'!CS15*0.85*0.9</f>
        <v>28687.5</v>
      </c>
      <c r="CT15" s="57">
        <f>'BAR BB| Open rates'!CT15*0.85*0.9</f>
        <v>28687.5</v>
      </c>
      <c r="CU15" s="57">
        <f>'BAR BB| Open rates'!CU15*0.85*0.9</f>
        <v>26622</v>
      </c>
      <c r="CV15" s="57">
        <f>'BAR BB| Open rates'!CV15*0.85*0.9</f>
        <v>26622</v>
      </c>
      <c r="CW15" s="57">
        <f>'BAR BB| Open rates'!CW15*0.85*0.9</f>
        <v>26622</v>
      </c>
      <c r="CX15" s="57">
        <f>'BAR BB| Open rates'!CX15*0.85*0.9</f>
        <v>25092</v>
      </c>
      <c r="CY15" s="57">
        <f>'BAR BB| Open rates'!CY15*0.85*0.9</f>
        <v>25092</v>
      </c>
      <c r="CZ15" s="57">
        <f>'BAR BB| Open rates'!CZ15*0.85*0.9</f>
        <v>25092</v>
      </c>
      <c r="DA15" s="57">
        <f>'BAR BB| Open rates'!DA15*0.85*0.9</f>
        <v>25092</v>
      </c>
      <c r="DB15" s="57">
        <f>'BAR BB| Open rates'!DB15*0.85*0.9</f>
        <v>25092</v>
      </c>
      <c r="DC15" s="57">
        <f>'BAR BB| Open rates'!DC15*0.85*0.9</f>
        <v>26622</v>
      </c>
      <c r="DD15" s="57">
        <f>'BAR BB| Open rates'!DD15*0.85*0.9</f>
        <v>26622</v>
      </c>
      <c r="DE15" s="57">
        <f>'BAR BB| Open rates'!DE15*0.85*0.9</f>
        <v>25092</v>
      </c>
      <c r="DF15" s="57">
        <f>'BAR BB| Open rates'!DF15*0.85*0.9</f>
        <v>25092</v>
      </c>
      <c r="DG15" s="57">
        <f>'BAR BB| Open rates'!DG15*0.85*0.9</f>
        <v>25092</v>
      </c>
      <c r="DH15" s="57">
        <f>'BAR BB| Open rates'!DH15*0.85*0.9</f>
        <v>25092</v>
      </c>
      <c r="DI15" s="57">
        <f>'BAR BB| Open rates'!DI15*0.85*0.9</f>
        <v>25092</v>
      </c>
      <c r="DJ15" s="57">
        <f>'BAR BB| Open rates'!DJ15*0.85*0.9</f>
        <v>26622</v>
      </c>
      <c r="DK15" s="57">
        <f>'BAR BB| Open rates'!DK15*0.85*0.9</f>
        <v>26622</v>
      </c>
      <c r="DL15" s="57">
        <f>'BAR BB| Open rates'!DL15*0.85*0.9</f>
        <v>25092</v>
      </c>
      <c r="DM15" s="57">
        <f>'BAR BB| Open rates'!DM15*0.85*0.9</f>
        <v>25092</v>
      </c>
      <c r="DN15" s="57">
        <f>'BAR BB| Open rates'!DN15*0.85*0.9</f>
        <v>25092</v>
      </c>
      <c r="DO15" s="57">
        <f>'BAR BB| Open rates'!DO15*0.85*0.9</f>
        <v>25092</v>
      </c>
      <c r="DP15" s="57">
        <f>'BAR BB| Open rates'!DP15*0.85*0.9</f>
        <v>25092</v>
      </c>
      <c r="DQ15" s="57">
        <f>'BAR BB| Open rates'!DQ15*0.85*0.9</f>
        <v>26622</v>
      </c>
      <c r="DR15" s="57">
        <f>'BAR BB| Open rates'!DR15*0.85*0.9</f>
        <v>26622</v>
      </c>
      <c r="DS15" s="57">
        <f>'BAR BB| Open rates'!DS15*0.85*0.9</f>
        <v>25092</v>
      </c>
      <c r="DT15" s="57">
        <f>'BAR BB| Open rates'!DT15*0.85*0.9</f>
        <v>25092</v>
      </c>
      <c r="DU15" s="57">
        <f>'BAR BB| Open rates'!DU15*0.85*0.9</f>
        <v>25092</v>
      </c>
      <c r="DV15" s="57">
        <f>'BAR BB| Open rates'!DV15*0.85*0.9</f>
        <v>25092</v>
      </c>
      <c r="DW15" s="57">
        <f>'BAR BB| Open rates'!DW15*0.85*0.9</f>
        <v>25092</v>
      </c>
      <c r="DX15" s="57">
        <f>'BAR BB| Open rates'!DX15*0.85*0.9</f>
        <v>26622</v>
      </c>
      <c r="DY15" s="57">
        <f>'BAR BB| Open rates'!DY15*0.85*0.9</f>
        <v>26622</v>
      </c>
      <c r="DZ15" s="57">
        <f>'BAR BB| Open rates'!DZ15*0.85*0.9</f>
        <v>27922.5</v>
      </c>
      <c r="EA15" s="57">
        <f>'BAR BB| Open rates'!EA15*0.85*0.9</f>
        <v>27922.5</v>
      </c>
      <c r="EB15" s="57">
        <f>'BAR BB| Open rates'!EB15*0.85*0.9</f>
        <v>27922.5</v>
      </c>
      <c r="EC15" s="57">
        <f>'BAR BB| Open rates'!EC15*0.85*0.9</f>
        <v>29605.5</v>
      </c>
      <c r="ED15" s="57">
        <f>'BAR BB| Open rates'!ED15*0.85*0.9</f>
        <v>29605.5</v>
      </c>
      <c r="EE15" s="57">
        <f>'BAR BB| Open rates'!EE15*0.85*0.9</f>
        <v>29605.5</v>
      </c>
      <c r="EF15" s="57">
        <f>'BAR BB| Open rates'!EF15*0.85*0.9</f>
        <v>29605.5</v>
      </c>
      <c r="EG15" s="57">
        <f>'BAR BB| Open rates'!EG15*0.85*0.9</f>
        <v>24327</v>
      </c>
      <c r="EH15" s="57">
        <f>'BAR BB| Open rates'!EH15*0.85*0.9</f>
        <v>22797</v>
      </c>
      <c r="EI15" s="57">
        <f>'BAR BB| Open rates'!EI15*0.85*0.9</f>
        <v>22797</v>
      </c>
      <c r="EJ15" s="57">
        <f>'BAR BB| Open rates'!EJ15*0.85*0.9</f>
        <v>22797</v>
      </c>
      <c r="EK15" s="57">
        <f>'BAR BB| Open rates'!EK15*0.85*0.9</f>
        <v>22797</v>
      </c>
      <c r="EL15" s="57">
        <f>'BAR BB| Open rates'!EL15*0.85*0.9</f>
        <v>23562</v>
      </c>
      <c r="EM15" s="57">
        <f>'BAR BB| Open rates'!EM15*0.85*0.9</f>
        <v>23562</v>
      </c>
      <c r="EN15" s="57">
        <f>'BAR BB| Open rates'!EN15*0.85*0.9</f>
        <v>22797</v>
      </c>
      <c r="EO15" s="57">
        <f>'BAR BB| Open rates'!EO15*0.85*0.9</f>
        <v>22797</v>
      </c>
      <c r="EP15" s="57">
        <f>'BAR BB| Open rates'!EP15*0.85*0.9</f>
        <v>22797</v>
      </c>
      <c r="EQ15" s="57">
        <f>'BAR BB| Open rates'!EQ15*0.85*0.9</f>
        <v>22797</v>
      </c>
      <c r="ER15" s="57">
        <f>'BAR BB| Open rates'!ER15*0.85*0.9</f>
        <v>22797</v>
      </c>
      <c r="ES15" s="57">
        <f>'BAR BB| Open rates'!ES15*0.85*0.9</f>
        <v>23562</v>
      </c>
      <c r="ET15" s="57">
        <f>'BAR BB| Open rates'!ET15*0.85*0.9</f>
        <v>23562</v>
      </c>
      <c r="EU15" s="57">
        <f>'BAR BB| Open rates'!EU15*0.85*0.9</f>
        <v>22797</v>
      </c>
      <c r="EV15" s="57">
        <f>'BAR BB| Open rates'!EV15*0.85*0.9</f>
        <v>22797</v>
      </c>
      <c r="EW15" s="57">
        <f>'BAR BB| Open rates'!EW15*0.85*0.9</f>
        <v>22797</v>
      </c>
      <c r="EX15" s="57">
        <f>'BAR BB| Open rates'!EX15*0.85*0.9</f>
        <v>22797</v>
      </c>
      <c r="EY15" s="57">
        <f>'BAR BB| Open rates'!EY15*0.85*0.9</f>
        <v>22797</v>
      </c>
      <c r="EZ15" s="57">
        <f>'BAR BB| Open rates'!EZ15*0.85*0.9</f>
        <v>23562</v>
      </c>
      <c r="FA15" s="57">
        <f>'BAR BB| Open rates'!FA15*0.85*0.9</f>
        <v>23562</v>
      </c>
      <c r="FB15" s="57">
        <f>'BAR BB| Open rates'!FB15*0.85*0.9</f>
        <v>22797</v>
      </c>
      <c r="FC15" s="57">
        <f>'BAR BB| Open rates'!FC15*0.85*0.9</f>
        <v>22797</v>
      </c>
      <c r="FD15" s="57">
        <f>'BAR BB| Open rates'!FD15*0.85*0.9</f>
        <v>22797</v>
      </c>
      <c r="FE15" s="57">
        <f>'BAR BB| Open rates'!FE15*0.85*0.9</f>
        <v>22797</v>
      </c>
      <c r="FF15" s="57">
        <f>'BAR BB| Open rates'!FF15*0.85*0.9</f>
        <v>22797</v>
      </c>
      <c r="FG15" s="57">
        <f>'BAR BB| Open rates'!FG15*0.85*0.9</f>
        <v>23562</v>
      </c>
      <c r="FH15" s="57">
        <f>'BAR BB| Open rates'!FH15*0.85*0.9</f>
        <v>23562</v>
      </c>
      <c r="FI15" s="57">
        <f>'BAR BB| Open rates'!FI15*0.85*0.9</f>
        <v>22797</v>
      </c>
      <c r="FJ15" s="57">
        <f>'BAR BB| Open rates'!FJ15*0.85*0.9</f>
        <v>22797</v>
      </c>
      <c r="FK15" s="57">
        <f>'BAR BB| Open rates'!FK15*0.85*0.9</f>
        <v>22797</v>
      </c>
      <c r="FL15" s="57">
        <f>'BAR BB| Open rates'!FL15*0.85*0.9</f>
        <v>22797</v>
      </c>
      <c r="FM15" s="57">
        <f>'BAR BB| Open rates'!FM15*0.85*0.9</f>
        <v>22797</v>
      </c>
      <c r="FN15" s="57">
        <f>'BAR BB| Open rates'!FN15*0.85*0.9</f>
        <v>23562</v>
      </c>
      <c r="FO15" s="57">
        <f>'BAR BB| Open rates'!FO15*0.85*0.9</f>
        <v>23562</v>
      </c>
      <c r="FP15" s="57">
        <f>'BAR BB| Open rates'!FP15*0.85*0.9</f>
        <v>22797</v>
      </c>
      <c r="FQ15" s="57">
        <f>'BAR BB| Open rates'!FQ15*0.85*0.9</f>
        <v>22797</v>
      </c>
      <c r="FR15" s="57">
        <f>'BAR BB| Open rates'!FR15*0.85*0.9</f>
        <v>22797</v>
      </c>
      <c r="FS15" s="57">
        <f>'BAR BB| Open rates'!FS15*0.85*0.9</f>
        <v>22797</v>
      </c>
      <c r="FT15" s="57">
        <f>'BAR BB| Open rates'!FT15*0.85*0.9</f>
        <v>22797</v>
      </c>
      <c r="FU15" s="57">
        <f>'BAR BB| Open rates'!FU15*0.85*0.9</f>
        <v>23562</v>
      </c>
      <c r="FV15" s="57">
        <f>'BAR BB| Open rates'!FV15*0.85*0.9</f>
        <v>23562</v>
      </c>
      <c r="FW15" s="57">
        <f>'BAR BB| Open rates'!FW15*0.85*0.9</f>
        <v>26392.5</v>
      </c>
      <c r="FX15" s="57">
        <f>'BAR BB| Open rates'!FX15*0.85*0.9</f>
        <v>26392.5</v>
      </c>
      <c r="FY15" s="57">
        <f>'BAR BB| Open rates'!FY15*0.85*0.9</f>
        <v>26392.5</v>
      </c>
      <c r="FZ15" s="57">
        <f>'BAR BB| Open rates'!FZ15*0.85*0.9</f>
        <v>26392.5</v>
      </c>
      <c r="GA15" s="57">
        <f>'BAR BB| Open rates'!GA15*0.85*0.9</f>
        <v>26392.5</v>
      </c>
      <c r="GB15" s="57">
        <f>'BAR BB| Open rates'!GB15*0.85*0.9</f>
        <v>28075.5</v>
      </c>
      <c r="GC15" s="57">
        <f>'BAR BB| Open rates'!GC15*0.85*0.9</f>
        <v>28075.5</v>
      </c>
      <c r="GD15" s="57">
        <f>'BAR BB| Open rates'!GD15*0.85*0.9</f>
        <v>28075.5</v>
      </c>
      <c r="GE15" s="57">
        <f>'BAR BB| Open rates'!GE15*0.85*0.9</f>
        <v>28075.5</v>
      </c>
    </row>
    <row r="16" spans="1:187" s="36" customFormat="1" ht="12" customHeight="1" x14ac:dyDescent="0.2">
      <c r="A16" s="236" t="s">
        <v>178</v>
      </c>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row>
    <row r="17" spans="1:187" s="36" customFormat="1" ht="12" customHeight="1" x14ac:dyDescent="0.2">
      <c r="A17" s="237">
        <v>1</v>
      </c>
      <c r="B17" s="57">
        <f>'BAR BB| Open rates'!B17*0.85*0.9</f>
        <v>30906</v>
      </c>
      <c r="C17" s="57">
        <f>'BAR BB| Open rates'!C17*0.85*0.9</f>
        <v>30906</v>
      </c>
      <c r="D17" s="57">
        <f>'BAR BB| Open rates'!D17*0.85*0.9</f>
        <v>28840.5</v>
      </c>
      <c r="E17" s="57">
        <f>'BAR BB| Open rates'!E17*0.85*0.9</f>
        <v>28840.5</v>
      </c>
      <c r="F17" s="57">
        <f>'BAR BB| Open rates'!F17*0.85*0.9</f>
        <v>27157.5</v>
      </c>
      <c r="G17" s="57">
        <f>'BAR BB| Open rates'!G17*0.85*0.9</f>
        <v>28840.5</v>
      </c>
      <c r="H17" s="57">
        <f>'BAR BB| Open rates'!H17*0.85*0.9</f>
        <v>28840.5</v>
      </c>
      <c r="I17" s="57">
        <f>'BAR BB| Open rates'!I17*0.85*0.9</f>
        <v>30370.5</v>
      </c>
      <c r="J17" s="57">
        <f>'BAR BB| Open rates'!J17*0.85*0.9</f>
        <v>30370.5</v>
      </c>
      <c r="K17" s="57">
        <f>'BAR BB| Open rates'!K17*0.85*0.9</f>
        <v>28840.5</v>
      </c>
      <c r="L17" s="57">
        <f>'BAR BB| Open rates'!L17*0.85*0.9</f>
        <v>28840.5</v>
      </c>
      <c r="M17" s="57">
        <f>'BAR BB| Open rates'!M17*0.85*0.9</f>
        <v>28840.5</v>
      </c>
      <c r="N17" s="57">
        <f>'BAR BB| Open rates'!N17*0.85*0.9</f>
        <v>28840.5</v>
      </c>
      <c r="O17" s="57">
        <f>'BAR BB| Open rates'!O17*0.85*0.9</f>
        <v>28840.5</v>
      </c>
      <c r="P17" s="57">
        <f>'BAR BB| Open rates'!P17*0.85*0.9</f>
        <v>30370.5</v>
      </c>
      <c r="Q17" s="57">
        <f>'BAR BB| Open rates'!Q17*0.85*0.9</f>
        <v>30370.5</v>
      </c>
      <c r="R17" s="57">
        <f>'BAR BB| Open rates'!R17*0.85*0.9</f>
        <v>30370.5</v>
      </c>
      <c r="S17" s="57">
        <f>'BAR BB| Open rates'!S17*0.85*0.9</f>
        <v>30370.5</v>
      </c>
      <c r="T17" s="57">
        <f>'BAR BB| Open rates'!T17*0.85*0.9</f>
        <v>30370.5</v>
      </c>
      <c r="U17" s="57">
        <f>'BAR BB| Open rates'!U17*0.85*0.9</f>
        <v>30370.5</v>
      </c>
      <c r="V17" s="57">
        <f>'BAR BB| Open rates'!V17*0.85*0.9</f>
        <v>30370.5</v>
      </c>
      <c r="W17" s="57">
        <f>'BAR BB| Open rates'!W17*0.85*0.9</f>
        <v>31900.5</v>
      </c>
      <c r="X17" s="57">
        <f>'BAR BB| Open rates'!X17*0.85*0.9</f>
        <v>31900.5</v>
      </c>
      <c r="Y17" s="57">
        <f>'BAR BB| Open rates'!Y17*0.85*0.9</f>
        <v>30370.5</v>
      </c>
      <c r="Z17" s="57">
        <f>'BAR BB| Open rates'!Z17*0.85*0.9</f>
        <v>30370.5</v>
      </c>
      <c r="AA17" s="57">
        <f>'BAR BB| Open rates'!AA17*0.85*0.9</f>
        <v>30370.5</v>
      </c>
      <c r="AB17" s="57">
        <f>'BAR BB| Open rates'!AB17*0.85*0.9</f>
        <v>30370.5</v>
      </c>
      <c r="AC17" s="57">
        <f>'BAR BB| Open rates'!AC17*0.85*0.9</f>
        <v>30370.5</v>
      </c>
      <c r="AD17" s="57">
        <f>'BAR BB| Open rates'!AD17*0.85*0.9</f>
        <v>31900.5</v>
      </c>
      <c r="AE17" s="57">
        <f>'BAR BB| Open rates'!AE17*0.85*0.9</f>
        <v>31900.5</v>
      </c>
      <c r="AF17" s="57">
        <f>'BAR BB| Open rates'!AF17*0.85*0.9</f>
        <v>30370.5</v>
      </c>
      <c r="AG17" s="57">
        <f>'BAR BB| Open rates'!AG17*0.85*0.9</f>
        <v>30370.5</v>
      </c>
      <c r="AH17" s="57">
        <f>'BAR BB| Open rates'!AH17*0.85*0.9</f>
        <v>30370.5</v>
      </c>
      <c r="AI17" s="57">
        <f>'BAR BB| Open rates'!AI17*0.85*0.9</f>
        <v>30370.5</v>
      </c>
      <c r="AJ17" s="57">
        <f>'BAR BB| Open rates'!AJ17*0.85*0.9</f>
        <v>30370.5</v>
      </c>
      <c r="AK17" s="57">
        <f>'BAR BB| Open rates'!AK17*0.85*0.9</f>
        <v>31900.5</v>
      </c>
      <c r="AL17" s="57">
        <f>'BAR BB| Open rates'!AL17*0.85*0.9</f>
        <v>31900.5</v>
      </c>
      <c r="AM17" s="57">
        <f>'BAR BB| Open rates'!AM17*0.85*0.9</f>
        <v>30370.5</v>
      </c>
      <c r="AN17" s="57">
        <f>'BAR BB| Open rates'!AN17*0.85*0.9</f>
        <v>30370.5</v>
      </c>
      <c r="AO17" s="57">
        <f>'BAR BB| Open rates'!AO17*0.85*0.9</f>
        <v>30370.5</v>
      </c>
      <c r="AP17" s="57">
        <f>'BAR BB| Open rates'!AP17*0.85*0.9</f>
        <v>30370.5</v>
      </c>
      <c r="AQ17" s="57">
        <f>'BAR BB| Open rates'!AQ17*0.85*0.9</f>
        <v>30370.5</v>
      </c>
      <c r="AR17" s="57">
        <f>'BAR BB| Open rates'!AR17*0.85*0.9</f>
        <v>31900.5</v>
      </c>
      <c r="AS17" s="57">
        <f>'BAR BB| Open rates'!AS17*0.85*0.9</f>
        <v>31900.5</v>
      </c>
      <c r="AT17" s="57">
        <f>'BAR BB| Open rates'!AT17*0.85*0.9</f>
        <v>30370.5</v>
      </c>
      <c r="AU17" s="57">
        <f>'BAR BB| Open rates'!AU17*0.85*0.9</f>
        <v>30370.5</v>
      </c>
      <c r="AV17" s="57">
        <f>'BAR BB| Open rates'!AV17*0.85*0.9</f>
        <v>30370.5</v>
      </c>
      <c r="AW17" s="57">
        <f>'BAR BB| Open rates'!AW17*0.85*0.9</f>
        <v>30370.5</v>
      </c>
      <c r="AX17" s="57">
        <f>'BAR BB| Open rates'!AX17*0.85*0.9</f>
        <v>30370.5</v>
      </c>
      <c r="AY17" s="57">
        <f>'BAR BB| Open rates'!AY17*0.85*0.9</f>
        <v>31900.5</v>
      </c>
      <c r="AZ17" s="57">
        <f>'BAR BB| Open rates'!AZ17*0.85*0.9</f>
        <v>31900.5</v>
      </c>
      <c r="BA17" s="57">
        <f>'BAR BB| Open rates'!BA17*0.85*0.9</f>
        <v>30370.5</v>
      </c>
      <c r="BB17" s="57">
        <f>'BAR BB| Open rates'!BB17*0.85*0.9</f>
        <v>30370.5</v>
      </c>
      <c r="BC17" s="57">
        <f>'BAR BB| Open rates'!BC17*0.85*0.9</f>
        <v>30370.5</v>
      </c>
      <c r="BD17" s="57">
        <f>'BAR BB| Open rates'!BD17*0.85*0.9</f>
        <v>30370.5</v>
      </c>
      <c r="BE17" s="57">
        <f>'BAR BB| Open rates'!BE17*0.85*0.9</f>
        <v>30370.5</v>
      </c>
      <c r="BF17" s="57">
        <f>'BAR BB| Open rates'!BF17*0.85*0.9</f>
        <v>31900.5</v>
      </c>
      <c r="BG17" s="57">
        <f>'BAR BB| Open rates'!BG17*0.85*0.9</f>
        <v>31900.5</v>
      </c>
      <c r="BH17" s="57">
        <f>'BAR BB| Open rates'!BH17*0.85*0.9</f>
        <v>27922.5</v>
      </c>
      <c r="BI17" s="57">
        <f>'BAR BB| Open rates'!BI17*0.85*0.9</f>
        <v>27922.5</v>
      </c>
      <c r="BJ17" s="57">
        <f>'BAR BB| Open rates'!BJ17*0.85*0.9</f>
        <v>27922.5</v>
      </c>
      <c r="BK17" s="57">
        <f>'BAR BB| Open rates'!BK17*0.85*0.9</f>
        <v>27922.5</v>
      </c>
      <c r="BL17" s="57">
        <f>'BAR BB| Open rates'!BL17*0.85*0.9</f>
        <v>27922.5</v>
      </c>
      <c r="BM17" s="57">
        <f>'BAR BB| Open rates'!BM17*0.85*0.9</f>
        <v>28840.5</v>
      </c>
      <c r="BN17" s="57">
        <f>'BAR BB| Open rates'!BN17*0.85*0.9</f>
        <v>28840.5</v>
      </c>
      <c r="BO17" s="57">
        <f>'BAR BB| Open rates'!BO17*0.85*0.9</f>
        <v>27157.5</v>
      </c>
      <c r="BP17" s="57">
        <f>'BAR BB| Open rates'!BP17*0.85*0.9</f>
        <v>27157.5</v>
      </c>
      <c r="BQ17" s="57">
        <f>'BAR BB| Open rates'!BQ17*0.85*0.9</f>
        <v>28840.5</v>
      </c>
      <c r="BR17" s="57">
        <f>'BAR BB| Open rates'!BR17*0.85*0.9</f>
        <v>28840.5</v>
      </c>
      <c r="BS17" s="57">
        <f>'BAR BB| Open rates'!BS17*0.85*0.9</f>
        <v>28840.5</v>
      </c>
      <c r="BT17" s="57">
        <f>'BAR BB| Open rates'!BT17*0.85*0.9</f>
        <v>28840.5</v>
      </c>
      <c r="BU17" s="57">
        <f>'BAR BB| Open rates'!BU17*0.85*0.9</f>
        <v>28840.5</v>
      </c>
      <c r="BV17" s="57">
        <f>'BAR BB| Open rates'!BV17*0.85*0.9</f>
        <v>27157.5</v>
      </c>
      <c r="BW17" s="57">
        <f>'BAR BB| Open rates'!BW17*0.85*0.9</f>
        <v>27157.5</v>
      </c>
      <c r="BX17" s="57">
        <f>'BAR BB| Open rates'!BX17*0.85*0.9</f>
        <v>27157.5</v>
      </c>
      <c r="BY17" s="57">
        <f>'BAR BB| Open rates'!BY17*0.85*0.9</f>
        <v>27157.5</v>
      </c>
      <c r="BZ17" s="57">
        <f>'BAR BB| Open rates'!BZ17*0.85*0.9</f>
        <v>27157.5</v>
      </c>
      <c r="CA17" s="57">
        <f>'BAR BB| Open rates'!CA17*0.85*0.9</f>
        <v>28840.5</v>
      </c>
      <c r="CB17" s="57">
        <f>'BAR BB| Open rates'!CB17*0.85*0.9</f>
        <v>28840.5</v>
      </c>
      <c r="CC17" s="57">
        <f>'BAR BB| Open rates'!CC17*0.85*0.9</f>
        <v>27157.5</v>
      </c>
      <c r="CD17" s="57">
        <f>'BAR BB| Open rates'!CD17*0.85*0.9</f>
        <v>27157.5</v>
      </c>
      <c r="CE17" s="57">
        <f>'BAR BB| Open rates'!CE17*0.85*0.9</f>
        <v>27157.5</v>
      </c>
      <c r="CF17" s="57">
        <f>'BAR BB| Open rates'!CF17*0.85*0.9</f>
        <v>27157.5</v>
      </c>
      <c r="CG17" s="57">
        <f>'BAR BB| Open rates'!CG17*0.85*0.9</f>
        <v>27157.5</v>
      </c>
      <c r="CH17" s="57">
        <f>'BAR BB| Open rates'!CH17*0.85*0.9</f>
        <v>28840.5</v>
      </c>
      <c r="CI17" s="57">
        <f>'BAR BB| Open rates'!CI17*0.85*0.9</f>
        <v>28840.5</v>
      </c>
      <c r="CJ17" s="57">
        <f>'BAR BB| Open rates'!CJ17*0.85*0.9</f>
        <v>27157.5</v>
      </c>
      <c r="CK17" s="57">
        <f>'BAR BB| Open rates'!CK17*0.85*0.9</f>
        <v>27157.5</v>
      </c>
      <c r="CL17" s="57">
        <f>'BAR BB| Open rates'!CL17*0.85*0.9</f>
        <v>27157.5</v>
      </c>
      <c r="CM17" s="57">
        <f>'BAR BB| Open rates'!CM17*0.85*0.9</f>
        <v>27157.5</v>
      </c>
      <c r="CN17" s="57">
        <f>'BAR BB| Open rates'!CN17*0.85*0.9</f>
        <v>27157.5</v>
      </c>
      <c r="CO17" s="57">
        <f>'BAR BB| Open rates'!CO17*0.85*0.9</f>
        <v>28840.5</v>
      </c>
      <c r="CP17" s="57">
        <f>'BAR BB| Open rates'!CP17*0.85*0.9</f>
        <v>28840.5</v>
      </c>
      <c r="CQ17" s="57">
        <f>'BAR BB| Open rates'!CQ17*0.85*0.9</f>
        <v>27157.5</v>
      </c>
      <c r="CR17" s="57">
        <f>'BAR BB| Open rates'!CR17*0.85*0.9</f>
        <v>27157.5</v>
      </c>
      <c r="CS17" s="57">
        <f>'BAR BB| Open rates'!CS17*0.85*0.9</f>
        <v>27157.5</v>
      </c>
      <c r="CT17" s="57">
        <f>'BAR BB| Open rates'!CT17*0.85*0.9</f>
        <v>27157.5</v>
      </c>
      <c r="CU17" s="57">
        <f>'BAR BB| Open rates'!CU17*0.85*0.9</f>
        <v>24403.5</v>
      </c>
      <c r="CV17" s="57">
        <f>'BAR BB| Open rates'!CV17*0.85*0.9</f>
        <v>24403.5</v>
      </c>
      <c r="CW17" s="57">
        <f>'BAR BB| Open rates'!CW17*0.85*0.9</f>
        <v>24403.5</v>
      </c>
      <c r="CX17" s="57">
        <f>'BAR BB| Open rates'!CX17*0.85*0.9</f>
        <v>22873.5</v>
      </c>
      <c r="CY17" s="57">
        <f>'BAR BB| Open rates'!CY17*0.85*0.9</f>
        <v>22873.5</v>
      </c>
      <c r="CZ17" s="57">
        <f>'BAR BB| Open rates'!CZ17*0.85*0.9</f>
        <v>22873.5</v>
      </c>
      <c r="DA17" s="57">
        <f>'BAR BB| Open rates'!DA17*0.85*0.9</f>
        <v>22873.5</v>
      </c>
      <c r="DB17" s="57">
        <f>'BAR BB| Open rates'!DB17*0.85*0.9</f>
        <v>22873.5</v>
      </c>
      <c r="DC17" s="57">
        <f>'BAR BB| Open rates'!DC17*0.85*0.9</f>
        <v>24403.5</v>
      </c>
      <c r="DD17" s="57">
        <f>'BAR BB| Open rates'!DD17*0.85*0.9</f>
        <v>24403.5</v>
      </c>
      <c r="DE17" s="57">
        <f>'BAR BB| Open rates'!DE17*0.85*0.9</f>
        <v>22873.5</v>
      </c>
      <c r="DF17" s="57">
        <f>'BAR BB| Open rates'!DF17*0.85*0.9</f>
        <v>22873.5</v>
      </c>
      <c r="DG17" s="57">
        <f>'BAR BB| Open rates'!DG17*0.85*0.9</f>
        <v>22873.5</v>
      </c>
      <c r="DH17" s="57">
        <f>'BAR BB| Open rates'!DH17*0.85*0.9</f>
        <v>22873.5</v>
      </c>
      <c r="DI17" s="57">
        <f>'BAR BB| Open rates'!DI17*0.85*0.9</f>
        <v>22873.5</v>
      </c>
      <c r="DJ17" s="57">
        <f>'BAR BB| Open rates'!DJ17*0.85*0.9</f>
        <v>24403.5</v>
      </c>
      <c r="DK17" s="57">
        <f>'BAR BB| Open rates'!DK17*0.85*0.9</f>
        <v>24403.5</v>
      </c>
      <c r="DL17" s="57">
        <f>'BAR BB| Open rates'!DL17*0.85*0.9</f>
        <v>22873.5</v>
      </c>
      <c r="DM17" s="57">
        <f>'BAR BB| Open rates'!DM17*0.85*0.9</f>
        <v>22873.5</v>
      </c>
      <c r="DN17" s="57">
        <f>'BAR BB| Open rates'!DN17*0.85*0.9</f>
        <v>22873.5</v>
      </c>
      <c r="DO17" s="57">
        <f>'BAR BB| Open rates'!DO17*0.85*0.9</f>
        <v>22873.5</v>
      </c>
      <c r="DP17" s="57">
        <f>'BAR BB| Open rates'!DP17*0.85*0.9</f>
        <v>22873.5</v>
      </c>
      <c r="DQ17" s="57">
        <f>'BAR BB| Open rates'!DQ17*0.85*0.9</f>
        <v>24403.5</v>
      </c>
      <c r="DR17" s="57">
        <f>'BAR BB| Open rates'!DR17*0.85*0.9</f>
        <v>24403.5</v>
      </c>
      <c r="DS17" s="57">
        <f>'BAR BB| Open rates'!DS17*0.85*0.9</f>
        <v>22873.5</v>
      </c>
      <c r="DT17" s="57">
        <f>'BAR BB| Open rates'!DT17*0.85*0.9</f>
        <v>22873.5</v>
      </c>
      <c r="DU17" s="57">
        <f>'BAR BB| Open rates'!DU17*0.85*0.9</f>
        <v>22873.5</v>
      </c>
      <c r="DV17" s="57">
        <f>'BAR BB| Open rates'!DV17*0.85*0.9</f>
        <v>22873.5</v>
      </c>
      <c r="DW17" s="57">
        <f>'BAR BB| Open rates'!DW17*0.85*0.9</f>
        <v>22873.5</v>
      </c>
      <c r="DX17" s="57">
        <f>'BAR BB| Open rates'!DX17*0.85*0.9</f>
        <v>24403.5</v>
      </c>
      <c r="DY17" s="57">
        <f>'BAR BB| Open rates'!DY17*0.85*0.9</f>
        <v>24403.5</v>
      </c>
      <c r="DZ17" s="57">
        <f>'BAR BB| Open rates'!DZ17*0.85*0.9</f>
        <v>25704</v>
      </c>
      <c r="EA17" s="57">
        <f>'BAR BB| Open rates'!EA17*0.85*0.9</f>
        <v>25704</v>
      </c>
      <c r="EB17" s="57">
        <f>'BAR BB| Open rates'!EB17*0.85*0.9</f>
        <v>25704</v>
      </c>
      <c r="EC17" s="57">
        <f>'BAR BB| Open rates'!EC17*0.85*0.9</f>
        <v>27387</v>
      </c>
      <c r="ED17" s="57">
        <f>'BAR BB| Open rates'!ED17*0.85*0.9</f>
        <v>27387</v>
      </c>
      <c r="EE17" s="57">
        <f>'BAR BB| Open rates'!EE17*0.85*0.9</f>
        <v>27387</v>
      </c>
      <c r="EF17" s="57">
        <f>'BAR BB| Open rates'!EF17*0.85*0.9</f>
        <v>27387</v>
      </c>
      <c r="EG17" s="57">
        <f>'BAR BB| Open rates'!EG17*0.85*0.9</f>
        <v>22108.5</v>
      </c>
      <c r="EH17" s="57">
        <f>'BAR BB| Open rates'!EH17*0.85*0.9</f>
        <v>20578.5</v>
      </c>
      <c r="EI17" s="57">
        <f>'BAR BB| Open rates'!EI17*0.85*0.9</f>
        <v>20578.5</v>
      </c>
      <c r="EJ17" s="57">
        <f>'BAR BB| Open rates'!EJ17*0.85*0.9</f>
        <v>20578.5</v>
      </c>
      <c r="EK17" s="57">
        <f>'BAR BB| Open rates'!EK17*0.85*0.9</f>
        <v>20578.5</v>
      </c>
      <c r="EL17" s="57">
        <f>'BAR BB| Open rates'!EL17*0.85*0.9</f>
        <v>21343.5</v>
      </c>
      <c r="EM17" s="57">
        <f>'BAR BB| Open rates'!EM17*0.85*0.9</f>
        <v>21343.5</v>
      </c>
      <c r="EN17" s="57">
        <f>'BAR BB| Open rates'!EN17*0.85*0.9</f>
        <v>20578.5</v>
      </c>
      <c r="EO17" s="57">
        <f>'BAR BB| Open rates'!EO17*0.85*0.9</f>
        <v>20578.5</v>
      </c>
      <c r="EP17" s="57">
        <f>'BAR BB| Open rates'!EP17*0.85*0.9</f>
        <v>20578.5</v>
      </c>
      <c r="EQ17" s="57">
        <f>'BAR BB| Open rates'!EQ17*0.85*0.9</f>
        <v>20578.5</v>
      </c>
      <c r="ER17" s="57">
        <f>'BAR BB| Open rates'!ER17*0.85*0.9</f>
        <v>20578.5</v>
      </c>
      <c r="ES17" s="57">
        <f>'BAR BB| Open rates'!ES17*0.85*0.9</f>
        <v>21343.5</v>
      </c>
      <c r="ET17" s="57">
        <f>'BAR BB| Open rates'!ET17*0.85*0.9</f>
        <v>21343.5</v>
      </c>
      <c r="EU17" s="57">
        <f>'BAR BB| Open rates'!EU17*0.85*0.9</f>
        <v>20578.5</v>
      </c>
      <c r="EV17" s="57">
        <f>'BAR BB| Open rates'!EV17*0.85*0.9</f>
        <v>20578.5</v>
      </c>
      <c r="EW17" s="57">
        <f>'BAR BB| Open rates'!EW17*0.85*0.9</f>
        <v>20578.5</v>
      </c>
      <c r="EX17" s="57">
        <f>'BAR BB| Open rates'!EX17*0.85*0.9</f>
        <v>20578.5</v>
      </c>
      <c r="EY17" s="57">
        <f>'BAR BB| Open rates'!EY17*0.85*0.9</f>
        <v>20578.5</v>
      </c>
      <c r="EZ17" s="57">
        <f>'BAR BB| Open rates'!EZ17*0.85*0.9</f>
        <v>21343.5</v>
      </c>
      <c r="FA17" s="57">
        <f>'BAR BB| Open rates'!FA17*0.85*0.9</f>
        <v>21343.5</v>
      </c>
      <c r="FB17" s="57">
        <f>'BAR BB| Open rates'!FB17*0.85*0.9</f>
        <v>20578.5</v>
      </c>
      <c r="FC17" s="57">
        <f>'BAR BB| Open rates'!FC17*0.85*0.9</f>
        <v>20578.5</v>
      </c>
      <c r="FD17" s="57">
        <f>'BAR BB| Open rates'!FD17*0.85*0.9</f>
        <v>20578.5</v>
      </c>
      <c r="FE17" s="57">
        <f>'BAR BB| Open rates'!FE17*0.85*0.9</f>
        <v>20578.5</v>
      </c>
      <c r="FF17" s="57">
        <f>'BAR BB| Open rates'!FF17*0.85*0.9</f>
        <v>20578.5</v>
      </c>
      <c r="FG17" s="57">
        <f>'BAR BB| Open rates'!FG17*0.85*0.9</f>
        <v>21343.5</v>
      </c>
      <c r="FH17" s="57">
        <f>'BAR BB| Open rates'!FH17*0.85*0.9</f>
        <v>21343.5</v>
      </c>
      <c r="FI17" s="57">
        <f>'BAR BB| Open rates'!FI17*0.85*0.9</f>
        <v>20578.5</v>
      </c>
      <c r="FJ17" s="57">
        <f>'BAR BB| Open rates'!FJ17*0.85*0.9</f>
        <v>20578.5</v>
      </c>
      <c r="FK17" s="57">
        <f>'BAR BB| Open rates'!FK17*0.85*0.9</f>
        <v>20578.5</v>
      </c>
      <c r="FL17" s="57">
        <f>'BAR BB| Open rates'!FL17*0.85*0.9</f>
        <v>20578.5</v>
      </c>
      <c r="FM17" s="57">
        <f>'BAR BB| Open rates'!FM17*0.85*0.9</f>
        <v>20578.5</v>
      </c>
      <c r="FN17" s="57">
        <f>'BAR BB| Open rates'!FN17*0.85*0.9</f>
        <v>21343.5</v>
      </c>
      <c r="FO17" s="57">
        <f>'BAR BB| Open rates'!FO17*0.85*0.9</f>
        <v>21343.5</v>
      </c>
      <c r="FP17" s="57">
        <f>'BAR BB| Open rates'!FP17*0.85*0.9</f>
        <v>20578.5</v>
      </c>
      <c r="FQ17" s="57">
        <f>'BAR BB| Open rates'!FQ17*0.85*0.9</f>
        <v>20578.5</v>
      </c>
      <c r="FR17" s="57">
        <f>'BAR BB| Open rates'!FR17*0.85*0.9</f>
        <v>20578.5</v>
      </c>
      <c r="FS17" s="57">
        <f>'BAR BB| Open rates'!FS17*0.85*0.9</f>
        <v>20578.5</v>
      </c>
      <c r="FT17" s="57">
        <f>'BAR BB| Open rates'!FT17*0.85*0.9</f>
        <v>20578.5</v>
      </c>
      <c r="FU17" s="57">
        <f>'BAR BB| Open rates'!FU17*0.85*0.9</f>
        <v>21343.5</v>
      </c>
      <c r="FV17" s="57">
        <f>'BAR BB| Open rates'!FV17*0.85*0.9</f>
        <v>21343.5</v>
      </c>
      <c r="FW17" s="57">
        <f>'BAR BB| Open rates'!FW17*0.85*0.9</f>
        <v>24174</v>
      </c>
      <c r="FX17" s="57">
        <f>'BAR BB| Open rates'!FX17*0.85*0.9</f>
        <v>24174</v>
      </c>
      <c r="FY17" s="57">
        <f>'BAR BB| Open rates'!FY17*0.85*0.9</f>
        <v>24174</v>
      </c>
      <c r="FZ17" s="57">
        <f>'BAR BB| Open rates'!FZ17*0.85*0.9</f>
        <v>24174</v>
      </c>
      <c r="GA17" s="57">
        <f>'BAR BB| Open rates'!GA17*0.85*0.9</f>
        <v>24174</v>
      </c>
      <c r="GB17" s="57">
        <f>'BAR BB| Open rates'!GB17*0.85*0.9</f>
        <v>25857</v>
      </c>
      <c r="GC17" s="57">
        <f>'BAR BB| Open rates'!GC17*0.85*0.9</f>
        <v>25857</v>
      </c>
      <c r="GD17" s="57">
        <f>'BAR BB| Open rates'!GD17*0.85*0.9</f>
        <v>25857</v>
      </c>
      <c r="GE17" s="57">
        <f>'BAR BB| Open rates'!GE17*0.85*0.9</f>
        <v>25857</v>
      </c>
    </row>
    <row r="18" spans="1:187" s="36" customFormat="1" ht="12" customHeight="1" x14ac:dyDescent="0.2">
      <c r="A18" s="237">
        <v>2</v>
      </c>
      <c r="B18" s="57">
        <f>'BAR BB| Open rates'!B18*0.85*0.9</f>
        <v>33201</v>
      </c>
      <c r="C18" s="57">
        <f>'BAR BB| Open rates'!C18*0.85*0.9</f>
        <v>33201</v>
      </c>
      <c r="D18" s="57">
        <f>'BAR BB| Open rates'!D18*0.85*0.9</f>
        <v>31135.5</v>
      </c>
      <c r="E18" s="57">
        <f>'BAR BB| Open rates'!E18*0.85*0.9</f>
        <v>31135.5</v>
      </c>
      <c r="F18" s="57">
        <f>'BAR BB| Open rates'!F18*0.85*0.9</f>
        <v>29452.5</v>
      </c>
      <c r="G18" s="57">
        <f>'BAR BB| Open rates'!G18*0.85*0.9</f>
        <v>31135.5</v>
      </c>
      <c r="H18" s="57">
        <f>'BAR BB| Open rates'!H18*0.85*0.9</f>
        <v>31135.5</v>
      </c>
      <c r="I18" s="57">
        <f>'BAR BB| Open rates'!I18*0.85*0.9</f>
        <v>32665.5</v>
      </c>
      <c r="J18" s="57">
        <f>'BAR BB| Open rates'!J18*0.85*0.9</f>
        <v>32665.5</v>
      </c>
      <c r="K18" s="57">
        <f>'BAR BB| Open rates'!K18*0.85*0.9</f>
        <v>31135.5</v>
      </c>
      <c r="L18" s="57">
        <f>'BAR BB| Open rates'!L18*0.85*0.9</f>
        <v>31135.5</v>
      </c>
      <c r="M18" s="57">
        <f>'BAR BB| Open rates'!M18*0.85*0.9</f>
        <v>31135.5</v>
      </c>
      <c r="N18" s="57">
        <f>'BAR BB| Open rates'!N18*0.85*0.9</f>
        <v>31135.5</v>
      </c>
      <c r="O18" s="57">
        <f>'BAR BB| Open rates'!O18*0.85*0.9</f>
        <v>31135.5</v>
      </c>
      <c r="P18" s="57">
        <f>'BAR BB| Open rates'!P18*0.85*0.9</f>
        <v>32665.5</v>
      </c>
      <c r="Q18" s="57">
        <f>'BAR BB| Open rates'!Q18*0.85*0.9</f>
        <v>32665.5</v>
      </c>
      <c r="R18" s="57">
        <f>'BAR BB| Open rates'!R18*0.85*0.9</f>
        <v>32665.5</v>
      </c>
      <c r="S18" s="57">
        <f>'BAR BB| Open rates'!S18*0.85*0.9</f>
        <v>32665.5</v>
      </c>
      <c r="T18" s="57">
        <f>'BAR BB| Open rates'!T18*0.85*0.9</f>
        <v>32665.5</v>
      </c>
      <c r="U18" s="57">
        <f>'BAR BB| Open rates'!U18*0.85*0.9</f>
        <v>32665.5</v>
      </c>
      <c r="V18" s="57">
        <f>'BAR BB| Open rates'!V18*0.85*0.9</f>
        <v>32665.5</v>
      </c>
      <c r="W18" s="57">
        <f>'BAR BB| Open rates'!W18*0.85*0.9</f>
        <v>34195.5</v>
      </c>
      <c r="X18" s="57">
        <f>'BAR BB| Open rates'!X18*0.85*0.9</f>
        <v>34195.5</v>
      </c>
      <c r="Y18" s="57">
        <f>'BAR BB| Open rates'!Y18*0.85*0.9</f>
        <v>32665.5</v>
      </c>
      <c r="Z18" s="57">
        <f>'BAR BB| Open rates'!Z18*0.85*0.9</f>
        <v>32665.5</v>
      </c>
      <c r="AA18" s="57">
        <f>'BAR BB| Open rates'!AA18*0.85*0.9</f>
        <v>32665.5</v>
      </c>
      <c r="AB18" s="57">
        <f>'BAR BB| Open rates'!AB18*0.85*0.9</f>
        <v>32665.5</v>
      </c>
      <c r="AC18" s="57">
        <f>'BAR BB| Open rates'!AC18*0.85*0.9</f>
        <v>32665.5</v>
      </c>
      <c r="AD18" s="57">
        <f>'BAR BB| Open rates'!AD18*0.85*0.9</f>
        <v>34195.5</v>
      </c>
      <c r="AE18" s="57">
        <f>'BAR BB| Open rates'!AE18*0.85*0.9</f>
        <v>34195.5</v>
      </c>
      <c r="AF18" s="57">
        <f>'BAR BB| Open rates'!AF18*0.85*0.9</f>
        <v>32665.5</v>
      </c>
      <c r="AG18" s="57">
        <f>'BAR BB| Open rates'!AG18*0.85*0.9</f>
        <v>32665.5</v>
      </c>
      <c r="AH18" s="57">
        <f>'BAR BB| Open rates'!AH18*0.85*0.9</f>
        <v>32665.5</v>
      </c>
      <c r="AI18" s="57">
        <f>'BAR BB| Open rates'!AI18*0.85*0.9</f>
        <v>32665.5</v>
      </c>
      <c r="AJ18" s="57">
        <f>'BAR BB| Open rates'!AJ18*0.85*0.9</f>
        <v>32665.5</v>
      </c>
      <c r="AK18" s="57">
        <f>'BAR BB| Open rates'!AK18*0.85*0.9</f>
        <v>34195.5</v>
      </c>
      <c r="AL18" s="57">
        <f>'BAR BB| Open rates'!AL18*0.85*0.9</f>
        <v>34195.5</v>
      </c>
      <c r="AM18" s="57">
        <f>'BAR BB| Open rates'!AM18*0.85*0.9</f>
        <v>32665.5</v>
      </c>
      <c r="AN18" s="57">
        <f>'BAR BB| Open rates'!AN18*0.85*0.9</f>
        <v>32665.5</v>
      </c>
      <c r="AO18" s="57">
        <f>'BAR BB| Open rates'!AO18*0.85*0.9</f>
        <v>32665.5</v>
      </c>
      <c r="AP18" s="57">
        <f>'BAR BB| Open rates'!AP18*0.85*0.9</f>
        <v>32665.5</v>
      </c>
      <c r="AQ18" s="57">
        <f>'BAR BB| Open rates'!AQ18*0.85*0.9</f>
        <v>32665.5</v>
      </c>
      <c r="AR18" s="57">
        <f>'BAR BB| Open rates'!AR18*0.85*0.9</f>
        <v>34195.5</v>
      </c>
      <c r="AS18" s="57">
        <f>'BAR BB| Open rates'!AS18*0.85*0.9</f>
        <v>34195.5</v>
      </c>
      <c r="AT18" s="57">
        <f>'BAR BB| Open rates'!AT18*0.85*0.9</f>
        <v>32665.5</v>
      </c>
      <c r="AU18" s="57">
        <f>'BAR BB| Open rates'!AU18*0.85*0.9</f>
        <v>32665.5</v>
      </c>
      <c r="AV18" s="57">
        <f>'BAR BB| Open rates'!AV18*0.85*0.9</f>
        <v>32665.5</v>
      </c>
      <c r="AW18" s="57">
        <f>'BAR BB| Open rates'!AW18*0.85*0.9</f>
        <v>32665.5</v>
      </c>
      <c r="AX18" s="57">
        <f>'BAR BB| Open rates'!AX18*0.85*0.9</f>
        <v>32665.5</v>
      </c>
      <c r="AY18" s="57">
        <f>'BAR BB| Open rates'!AY18*0.85*0.9</f>
        <v>34195.5</v>
      </c>
      <c r="AZ18" s="57">
        <f>'BAR BB| Open rates'!AZ18*0.85*0.9</f>
        <v>34195.5</v>
      </c>
      <c r="BA18" s="57">
        <f>'BAR BB| Open rates'!BA18*0.85*0.9</f>
        <v>32665.5</v>
      </c>
      <c r="BB18" s="57">
        <f>'BAR BB| Open rates'!BB18*0.85*0.9</f>
        <v>32665.5</v>
      </c>
      <c r="BC18" s="57">
        <f>'BAR BB| Open rates'!BC18*0.85*0.9</f>
        <v>32665.5</v>
      </c>
      <c r="BD18" s="57">
        <f>'BAR BB| Open rates'!BD18*0.85*0.9</f>
        <v>32665.5</v>
      </c>
      <c r="BE18" s="57">
        <f>'BAR BB| Open rates'!BE18*0.85*0.9</f>
        <v>32665.5</v>
      </c>
      <c r="BF18" s="57">
        <f>'BAR BB| Open rates'!BF18*0.85*0.9</f>
        <v>34195.5</v>
      </c>
      <c r="BG18" s="57">
        <f>'BAR BB| Open rates'!BG18*0.85*0.9</f>
        <v>34195.5</v>
      </c>
      <c r="BH18" s="57">
        <f>'BAR BB| Open rates'!BH18*0.85*0.9</f>
        <v>30217.5</v>
      </c>
      <c r="BI18" s="57">
        <f>'BAR BB| Open rates'!BI18*0.85*0.9</f>
        <v>30217.5</v>
      </c>
      <c r="BJ18" s="57">
        <f>'BAR BB| Open rates'!BJ18*0.85*0.9</f>
        <v>30217.5</v>
      </c>
      <c r="BK18" s="57">
        <f>'BAR BB| Open rates'!BK18*0.85*0.9</f>
        <v>30217.5</v>
      </c>
      <c r="BL18" s="57">
        <f>'BAR BB| Open rates'!BL18*0.85*0.9</f>
        <v>30217.5</v>
      </c>
      <c r="BM18" s="57">
        <f>'BAR BB| Open rates'!BM18*0.85*0.9</f>
        <v>31135.5</v>
      </c>
      <c r="BN18" s="57">
        <f>'BAR BB| Open rates'!BN18*0.85*0.9</f>
        <v>31135.5</v>
      </c>
      <c r="BO18" s="57">
        <f>'BAR BB| Open rates'!BO18*0.85*0.9</f>
        <v>29452.5</v>
      </c>
      <c r="BP18" s="57">
        <f>'BAR BB| Open rates'!BP18*0.85*0.9</f>
        <v>29452.5</v>
      </c>
      <c r="BQ18" s="57">
        <f>'BAR BB| Open rates'!BQ18*0.85*0.9</f>
        <v>31135.5</v>
      </c>
      <c r="BR18" s="57">
        <f>'BAR BB| Open rates'!BR18*0.85*0.9</f>
        <v>31135.5</v>
      </c>
      <c r="BS18" s="57">
        <f>'BAR BB| Open rates'!BS18*0.85*0.9</f>
        <v>31135.5</v>
      </c>
      <c r="BT18" s="57">
        <f>'BAR BB| Open rates'!BT18*0.85*0.9</f>
        <v>31135.5</v>
      </c>
      <c r="BU18" s="57">
        <f>'BAR BB| Open rates'!BU18*0.85*0.9</f>
        <v>31135.5</v>
      </c>
      <c r="BV18" s="57">
        <f>'BAR BB| Open rates'!BV18*0.85*0.9</f>
        <v>29452.5</v>
      </c>
      <c r="BW18" s="57">
        <f>'BAR BB| Open rates'!BW18*0.85*0.9</f>
        <v>29452.5</v>
      </c>
      <c r="BX18" s="57">
        <f>'BAR BB| Open rates'!BX18*0.85*0.9</f>
        <v>29452.5</v>
      </c>
      <c r="BY18" s="57">
        <f>'BAR BB| Open rates'!BY18*0.85*0.9</f>
        <v>29452.5</v>
      </c>
      <c r="BZ18" s="57">
        <f>'BAR BB| Open rates'!BZ18*0.85*0.9</f>
        <v>29452.5</v>
      </c>
      <c r="CA18" s="57">
        <f>'BAR BB| Open rates'!CA18*0.85*0.9</f>
        <v>31135.5</v>
      </c>
      <c r="CB18" s="57">
        <f>'BAR BB| Open rates'!CB18*0.85*0.9</f>
        <v>31135.5</v>
      </c>
      <c r="CC18" s="57">
        <f>'BAR BB| Open rates'!CC18*0.85*0.9</f>
        <v>29452.5</v>
      </c>
      <c r="CD18" s="57">
        <f>'BAR BB| Open rates'!CD18*0.85*0.9</f>
        <v>29452.5</v>
      </c>
      <c r="CE18" s="57">
        <f>'BAR BB| Open rates'!CE18*0.85*0.9</f>
        <v>29452.5</v>
      </c>
      <c r="CF18" s="57">
        <f>'BAR BB| Open rates'!CF18*0.85*0.9</f>
        <v>29452.5</v>
      </c>
      <c r="CG18" s="57">
        <f>'BAR BB| Open rates'!CG18*0.85*0.9</f>
        <v>29452.5</v>
      </c>
      <c r="CH18" s="57">
        <f>'BAR BB| Open rates'!CH18*0.85*0.9</f>
        <v>31135.5</v>
      </c>
      <c r="CI18" s="57">
        <f>'BAR BB| Open rates'!CI18*0.85*0.9</f>
        <v>31135.5</v>
      </c>
      <c r="CJ18" s="57">
        <f>'BAR BB| Open rates'!CJ18*0.85*0.9</f>
        <v>29452.5</v>
      </c>
      <c r="CK18" s="57">
        <f>'BAR BB| Open rates'!CK18*0.85*0.9</f>
        <v>29452.5</v>
      </c>
      <c r="CL18" s="57">
        <f>'BAR BB| Open rates'!CL18*0.85*0.9</f>
        <v>29452.5</v>
      </c>
      <c r="CM18" s="57">
        <f>'BAR BB| Open rates'!CM18*0.85*0.9</f>
        <v>29452.5</v>
      </c>
      <c r="CN18" s="57">
        <f>'BAR BB| Open rates'!CN18*0.85*0.9</f>
        <v>29452.5</v>
      </c>
      <c r="CO18" s="57">
        <f>'BAR BB| Open rates'!CO18*0.85*0.9</f>
        <v>31135.5</v>
      </c>
      <c r="CP18" s="57">
        <f>'BAR BB| Open rates'!CP18*0.85*0.9</f>
        <v>31135.5</v>
      </c>
      <c r="CQ18" s="57">
        <f>'BAR BB| Open rates'!CQ18*0.85*0.9</f>
        <v>29452.5</v>
      </c>
      <c r="CR18" s="57">
        <f>'BAR BB| Open rates'!CR18*0.85*0.9</f>
        <v>29452.5</v>
      </c>
      <c r="CS18" s="57">
        <f>'BAR BB| Open rates'!CS18*0.85*0.9</f>
        <v>29452.5</v>
      </c>
      <c r="CT18" s="57">
        <f>'BAR BB| Open rates'!CT18*0.85*0.9</f>
        <v>29452.5</v>
      </c>
      <c r="CU18" s="57">
        <f>'BAR BB| Open rates'!CU18*0.85*0.9</f>
        <v>26698.5</v>
      </c>
      <c r="CV18" s="57">
        <f>'BAR BB| Open rates'!CV18*0.85*0.9</f>
        <v>26698.5</v>
      </c>
      <c r="CW18" s="57">
        <f>'BAR BB| Open rates'!CW18*0.85*0.9</f>
        <v>26698.5</v>
      </c>
      <c r="CX18" s="57">
        <f>'BAR BB| Open rates'!CX18*0.85*0.9</f>
        <v>25168.5</v>
      </c>
      <c r="CY18" s="57">
        <f>'BAR BB| Open rates'!CY18*0.85*0.9</f>
        <v>25168.5</v>
      </c>
      <c r="CZ18" s="57">
        <f>'BAR BB| Open rates'!CZ18*0.85*0.9</f>
        <v>25168.5</v>
      </c>
      <c r="DA18" s="57">
        <f>'BAR BB| Open rates'!DA18*0.85*0.9</f>
        <v>25168.5</v>
      </c>
      <c r="DB18" s="57">
        <f>'BAR BB| Open rates'!DB18*0.85*0.9</f>
        <v>25168.5</v>
      </c>
      <c r="DC18" s="57">
        <f>'BAR BB| Open rates'!DC18*0.85*0.9</f>
        <v>26698.5</v>
      </c>
      <c r="DD18" s="57">
        <f>'BAR BB| Open rates'!DD18*0.85*0.9</f>
        <v>26698.5</v>
      </c>
      <c r="DE18" s="57">
        <f>'BAR BB| Open rates'!DE18*0.85*0.9</f>
        <v>25168.5</v>
      </c>
      <c r="DF18" s="57">
        <f>'BAR BB| Open rates'!DF18*0.85*0.9</f>
        <v>25168.5</v>
      </c>
      <c r="DG18" s="57">
        <f>'BAR BB| Open rates'!DG18*0.85*0.9</f>
        <v>25168.5</v>
      </c>
      <c r="DH18" s="57">
        <f>'BAR BB| Open rates'!DH18*0.85*0.9</f>
        <v>25168.5</v>
      </c>
      <c r="DI18" s="57">
        <f>'BAR BB| Open rates'!DI18*0.85*0.9</f>
        <v>25168.5</v>
      </c>
      <c r="DJ18" s="57">
        <f>'BAR BB| Open rates'!DJ18*0.85*0.9</f>
        <v>26698.5</v>
      </c>
      <c r="DK18" s="57">
        <f>'BAR BB| Open rates'!DK18*0.85*0.9</f>
        <v>26698.5</v>
      </c>
      <c r="DL18" s="57">
        <f>'BAR BB| Open rates'!DL18*0.85*0.9</f>
        <v>25168.5</v>
      </c>
      <c r="DM18" s="57">
        <f>'BAR BB| Open rates'!DM18*0.85*0.9</f>
        <v>25168.5</v>
      </c>
      <c r="DN18" s="57">
        <f>'BAR BB| Open rates'!DN18*0.85*0.9</f>
        <v>25168.5</v>
      </c>
      <c r="DO18" s="57">
        <f>'BAR BB| Open rates'!DO18*0.85*0.9</f>
        <v>25168.5</v>
      </c>
      <c r="DP18" s="57">
        <f>'BAR BB| Open rates'!DP18*0.85*0.9</f>
        <v>25168.5</v>
      </c>
      <c r="DQ18" s="57">
        <f>'BAR BB| Open rates'!DQ18*0.85*0.9</f>
        <v>26698.5</v>
      </c>
      <c r="DR18" s="57">
        <f>'BAR BB| Open rates'!DR18*0.85*0.9</f>
        <v>26698.5</v>
      </c>
      <c r="DS18" s="57">
        <f>'BAR BB| Open rates'!DS18*0.85*0.9</f>
        <v>25168.5</v>
      </c>
      <c r="DT18" s="57">
        <f>'BAR BB| Open rates'!DT18*0.85*0.9</f>
        <v>25168.5</v>
      </c>
      <c r="DU18" s="57">
        <f>'BAR BB| Open rates'!DU18*0.85*0.9</f>
        <v>25168.5</v>
      </c>
      <c r="DV18" s="57">
        <f>'BAR BB| Open rates'!DV18*0.85*0.9</f>
        <v>25168.5</v>
      </c>
      <c r="DW18" s="57">
        <f>'BAR BB| Open rates'!DW18*0.85*0.9</f>
        <v>25168.5</v>
      </c>
      <c r="DX18" s="57">
        <f>'BAR BB| Open rates'!DX18*0.85*0.9</f>
        <v>26698.5</v>
      </c>
      <c r="DY18" s="57">
        <f>'BAR BB| Open rates'!DY18*0.85*0.9</f>
        <v>26698.5</v>
      </c>
      <c r="DZ18" s="57">
        <f>'BAR BB| Open rates'!DZ18*0.85*0.9</f>
        <v>27999</v>
      </c>
      <c r="EA18" s="57">
        <f>'BAR BB| Open rates'!EA18*0.85*0.9</f>
        <v>27999</v>
      </c>
      <c r="EB18" s="57">
        <f>'BAR BB| Open rates'!EB18*0.85*0.9</f>
        <v>27999</v>
      </c>
      <c r="EC18" s="57">
        <f>'BAR BB| Open rates'!EC18*0.85*0.9</f>
        <v>29682</v>
      </c>
      <c r="ED18" s="57">
        <f>'BAR BB| Open rates'!ED18*0.85*0.9</f>
        <v>29682</v>
      </c>
      <c r="EE18" s="57">
        <f>'BAR BB| Open rates'!EE18*0.85*0.9</f>
        <v>29682</v>
      </c>
      <c r="EF18" s="57">
        <f>'BAR BB| Open rates'!EF18*0.85*0.9</f>
        <v>29682</v>
      </c>
      <c r="EG18" s="57">
        <f>'BAR BB| Open rates'!EG18*0.85*0.9</f>
        <v>24403.5</v>
      </c>
      <c r="EH18" s="57">
        <f>'BAR BB| Open rates'!EH18*0.85*0.9</f>
        <v>22873.5</v>
      </c>
      <c r="EI18" s="57">
        <f>'BAR BB| Open rates'!EI18*0.85*0.9</f>
        <v>22873.5</v>
      </c>
      <c r="EJ18" s="57">
        <f>'BAR BB| Open rates'!EJ18*0.85*0.9</f>
        <v>22873.5</v>
      </c>
      <c r="EK18" s="57">
        <f>'BAR BB| Open rates'!EK18*0.85*0.9</f>
        <v>22873.5</v>
      </c>
      <c r="EL18" s="57">
        <f>'BAR BB| Open rates'!EL18*0.85*0.9</f>
        <v>23638.5</v>
      </c>
      <c r="EM18" s="57">
        <f>'BAR BB| Open rates'!EM18*0.85*0.9</f>
        <v>23638.5</v>
      </c>
      <c r="EN18" s="57">
        <f>'BAR BB| Open rates'!EN18*0.85*0.9</f>
        <v>22873.5</v>
      </c>
      <c r="EO18" s="57">
        <f>'BAR BB| Open rates'!EO18*0.85*0.9</f>
        <v>22873.5</v>
      </c>
      <c r="EP18" s="57">
        <f>'BAR BB| Open rates'!EP18*0.85*0.9</f>
        <v>22873.5</v>
      </c>
      <c r="EQ18" s="57">
        <f>'BAR BB| Open rates'!EQ18*0.85*0.9</f>
        <v>22873.5</v>
      </c>
      <c r="ER18" s="57">
        <f>'BAR BB| Open rates'!ER18*0.85*0.9</f>
        <v>22873.5</v>
      </c>
      <c r="ES18" s="57">
        <f>'BAR BB| Open rates'!ES18*0.85*0.9</f>
        <v>23638.5</v>
      </c>
      <c r="ET18" s="57">
        <f>'BAR BB| Open rates'!ET18*0.85*0.9</f>
        <v>23638.5</v>
      </c>
      <c r="EU18" s="57">
        <f>'BAR BB| Open rates'!EU18*0.85*0.9</f>
        <v>22873.5</v>
      </c>
      <c r="EV18" s="57">
        <f>'BAR BB| Open rates'!EV18*0.85*0.9</f>
        <v>22873.5</v>
      </c>
      <c r="EW18" s="57">
        <f>'BAR BB| Open rates'!EW18*0.85*0.9</f>
        <v>22873.5</v>
      </c>
      <c r="EX18" s="57">
        <f>'BAR BB| Open rates'!EX18*0.85*0.9</f>
        <v>22873.5</v>
      </c>
      <c r="EY18" s="57">
        <f>'BAR BB| Open rates'!EY18*0.85*0.9</f>
        <v>22873.5</v>
      </c>
      <c r="EZ18" s="57">
        <f>'BAR BB| Open rates'!EZ18*0.85*0.9</f>
        <v>23638.5</v>
      </c>
      <c r="FA18" s="57">
        <f>'BAR BB| Open rates'!FA18*0.85*0.9</f>
        <v>23638.5</v>
      </c>
      <c r="FB18" s="57">
        <f>'BAR BB| Open rates'!FB18*0.85*0.9</f>
        <v>22873.5</v>
      </c>
      <c r="FC18" s="57">
        <f>'BAR BB| Open rates'!FC18*0.85*0.9</f>
        <v>22873.5</v>
      </c>
      <c r="FD18" s="57">
        <f>'BAR BB| Open rates'!FD18*0.85*0.9</f>
        <v>22873.5</v>
      </c>
      <c r="FE18" s="57">
        <f>'BAR BB| Open rates'!FE18*0.85*0.9</f>
        <v>22873.5</v>
      </c>
      <c r="FF18" s="57">
        <f>'BAR BB| Open rates'!FF18*0.85*0.9</f>
        <v>22873.5</v>
      </c>
      <c r="FG18" s="57">
        <f>'BAR BB| Open rates'!FG18*0.85*0.9</f>
        <v>23638.5</v>
      </c>
      <c r="FH18" s="57">
        <f>'BAR BB| Open rates'!FH18*0.85*0.9</f>
        <v>23638.5</v>
      </c>
      <c r="FI18" s="57">
        <f>'BAR BB| Open rates'!FI18*0.85*0.9</f>
        <v>22873.5</v>
      </c>
      <c r="FJ18" s="57">
        <f>'BAR BB| Open rates'!FJ18*0.85*0.9</f>
        <v>22873.5</v>
      </c>
      <c r="FK18" s="57">
        <f>'BAR BB| Open rates'!FK18*0.85*0.9</f>
        <v>22873.5</v>
      </c>
      <c r="FL18" s="57">
        <f>'BAR BB| Open rates'!FL18*0.85*0.9</f>
        <v>22873.5</v>
      </c>
      <c r="FM18" s="57">
        <f>'BAR BB| Open rates'!FM18*0.85*0.9</f>
        <v>22873.5</v>
      </c>
      <c r="FN18" s="57">
        <f>'BAR BB| Open rates'!FN18*0.85*0.9</f>
        <v>23638.5</v>
      </c>
      <c r="FO18" s="57">
        <f>'BAR BB| Open rates'!FO18*0.85*0.9</f>
        <v>23638.5</v>
      </c>
      <c r="FP18" s="57">
        <f>'BAR BB| Open rates'!FP18*0.85*0.9</f>
        <v>22873.5</v>
      </c>
      <c r="FQ18" s="57">
        <f>'BAR BB| Open rates'!FQ18*0.85*0.9</f>
        <v>22873.5</v>
      </c>
      <c r="FR18" s="57">
        <f>'BAR BB| Open rates'!FR18*0.85*0.9</f>
        <v>22873.5</v>
      </c>
      <c r="FS18" s="57">
        <f>'BAR BB| Open rates'!FS18*0.85*0.9</f>
        <v>22873.5</v>
      </c>
      <c r="FT18" s="57">
        <f>'BAR BB| Open rates'!FT18*0.85*0.9</f>
        <v>22873.5</v>
      </c>
      <c r="FU18" s="57">
        <f>'BAR BB| Open rates'!FU18*0.85*0.9</f>
        <v>23638.5</v>
      </c>
      <c r="FV18" s="57">
        <f>'BAR BB| Open rates'!FV18*0.85*0.9</f>
        <v>23638.5</v>
      </c>
      <c r="FW18" s="57">
        <f>'BAR BB| Open rates'!FW18*0.85*0.9</f>
        <v>26469</v>
      </c>
      <c r="FX18" s="57">
        <f>'BAR BB| Open rates'!FX18*0.85*0.9</f>
        <v>26469</v>
      </c>
      <c r="FY18" s="57">
        <f>'BAR BB| Open rates'!FY18*0.85*0.9</f>
        <v>26469</v>
      </c>
      <c r="FZ18" s="57">
        <f>'BAR BB| Open rates'!FZ18*0.85*0.9</f>
        <v>26469</v>
      </c>
      <c r="GA18" s="57">
        <f>'BAR BB| Open rates'!GA18*0.85*0.9</f>
        <v>26469</v>
      </c>
      <c r="GB18" s="57">
        <f>'BAR BB| Open rates'!GB18*0.85*0.9</f>
        <v>28152</v>
      </c>
      <c r="GC18" s="57">
        <f>'BAR BB| Open rates'!GC18*0.85*0.9</f>
        <v>28152</v>
      </c>
      <c r="GD18" s="57">
        <f>'BAR BB| Open rates'!GD18*0.85*0.9</f>
        <v>28152</v>
      </c>
      <c r="GE18" s="57">
        <f>'BAR BB| Open rates'!GE18*0.85*0.9</f>
        <v>28152</v>
      </c>
    </row>
    <row r="19" spans="1:187" s="36" customFormat="1" ht="30" customHeight="1" x14ac:dyDescent="0.2">
      <c r="A19" s="236" t="s">
        <v>179</v>
      </c>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row>
    <row r="20" spans="1:187" s="36" customFormat="1" ht="12" customHeight="1" x14ac:dyDescent="0.2">
      <c r="A20" s="237">
        <v>1</v>
      </c>
      <c r="B20" s="57">
        <f>'BAR BB| Open rates'!B20*0.85*0.9</f>
        <v>31671</v>
      </c>
      <c r="C20" s="57">
        <f>'BAR BB| Open rates'!C20*0.85*0.9</f>
        <v>31671</v>
      </c>
      <c r="D20" s="57">
        <f>'BAR BB| Open rates'!D20*0.85*0.9</f>
        <v>29605.5</v>
      </c>
      <c r="E20" s="57">
        <f>'BAR BB| Open rates'!E20*0.85*0.9</f>
        <v>29605.5</v>
      </c>
      <c r="F20" s="57">
        <f>'BAR BB| Open rates'!F20*0.85*0.9</f>
        <v>27922.5</v>
      </c>
      <c r="G20" s="57">
        <f>'BAR BB| Open rates'!G20*0.85*0.9</f>
        <v>29605.5</v>
      </c>
      <c r="H20" s="57">
        <f>'BAR BB| Open rates'!H20*0.85*0.9</f>
        <v>29605.5</v>
      </c>
      <c r="I20" s="57">
        <f>'BAR BB| Open rates'!I20*0.85*0.9</f>
        <v>31135.5</v>
      </c>
      <c r="J20" s="57">
        <f>'BAR BB| Open rates'!J20*0.85*0.9</f>
        <v>31135.5</v>
      </c>
      <c r="K20" s="57">
        <f>'BAR BB| Open rates'!K20*0.85*0.9</f>
        <v>29605.5</v>
      </c>
      <c r="L20" s="57">
        <f>'BAR BB| Open rates'!L20*0.85*0.9</f>
        <v>29605.5</v>
      </c>
      <c r="M20" s="57">
        <f>'BAR BB| Open rates'!M20*0.85*0.9</f>
        <v>29605.5</v>
      </c>
      <c r="N20" s="57">
        <f>'BAR BB| Open rates'!N20*0.85*0.9</f>
        <v>29605.5</v>
      </c>
      <c r="O20" s="57">
        <f>'BAR BB| Open rates'!O20*0.85*0.9</f>
        <v>29605.5</v>
      </c>
      <c r="P20" s="57">
        <f>'BAR BB| Open rates'!P20*0.85*0.9</f>
        <v>31135.5</v>
      </c>
      <c r="Q20" s="57">
        <f>'BAR BB| Open rates'!Q20*0.85*0.9</f>
        <v>31135.5</v>
      </c>
      <c r="R20" s="57">
        <f>'BAR BB| Open rates'!R20*0.85*0.9</f>
        <v>31135.5</v>
      </c>
      <c r="S20" s="57">
        <f>'BAR BB| Open rates'!S20*0.85*0.9</f>
        <v>31135.5</v>
      </c>
      <c r="T20" s="57">
        <f>'BAR BB| Open rates'!T20*0.85*0.9</f>
        <v>31135.5</v>
      </c>
      <c r="U20" s="57">
        <f>'BAR BB| Open rates'!U20*0.85*0.9</f>
        <v>31135.5</v>
      </c>
      <c r="V20" s="57">
        <f>'BAR BB| Open rates'!V20*0.85*0.9</f>
        <v>31135.5</v>
      </c>
      <c r="W20" s="57">
        <f>'BAR BB| Open rates'!W20*0.85*0.9</f>
        <v>32665.5</v>
      </c>
      <c r="X20" s="57">
        <f>'BAR BB| Open rates'!X20*0.85*0.9</f>
        <v>32665.5</v>
      </c>
      <c r="Y20" s="57">
        <f>'BAR BB| Open rates'!Y20*0.85*0.9</f>
        <v>31135.5</v>
      </c>
      <c r="Z20" s="57">
        <f>'BAR BB| Open rates'!Z20*0.85*0.9</f>
        <v>31135.5</v>
      </c>
      <c r="AA20" s="57">
        <f>'BAR BB| Open rates'!AA20*0.85*0.9</f>
        <v>31135.5</v>
      </c>
      <c r="AB20" s="57">
        <f>'BAR BB| Open rates'!AB20*0.85*0.9</f>
        <v>31135.5</v>
      </c>
      <c r="AC20" s="57">
        <f>'BAR BB| Open rates'!AC20*0.85*0.9</f>
        <v>31135.5</v>
      </c>
      <c r="AD20" s="57">
        <f>'BAR BB| Open rates'!AD20*0.85*0.9</f>
        <v>32665.5</v>
      </c>
      <c r="AE20" s="57">
        <f>'BAR BB| Open rates'!AE20*0.85*0.9</f>
        <v>32665.5</v>
      </c>
      <c r="AF20" s="57">
        <f>'BAR BB| Open rates'!AF20*0.85*0.9</f>
        <v>31135.5</v>
      </c>
      <c r="AG20" s="57">
        <f>'BAR BB| Open rates'!AG20*0.85*0.9</f>
        <v>31135.5</v>
      </c>
      <c r="AH20" s="57">
        <f>'BAR BB| Open rates'!AH20*0.85*0.9</f>
        <v>31135.5</v>
      </c>
      <c r="AI20" s="57">
        <f>'BAR BB| Open rates'!AI20*0.85*0.9</f>
        <v>31135.5</v>
      </c>
      <c r="AJ20" s="57">
        <f>'BAR BB| Open rates'!AJ20*0.85*0.9</f>
        <v>31135.5</v>
      </c>
      <c r="AK20" s="57">
        <f>'BAR BB| Open rates'!AK20*0.85*0.9</f>
        <v>32665.5</v>
      </c>
      <c r="AL20" s="57">
        <f>'BAR BB| Open rates'!AL20*0.85*0.9</f>
        <v>32665.5</v>
      </c>
      <c r="AM20" s="57">
        <f>'BAR BB| Open rates'!AM20*0.85*0.9</f>
        <v>31135.5</v>
      </c>
      <c r="AN20" s="57">
        <f>'BAR BB| Open rates'!AN20*0.85*0.9</f>
        <v>31135.5</v>
      </c>
      <c r="AO20" s="57">
        <f>'BAR BB| Open rates'!AO20*0.85*0.9</f>
        <v>31135.5</v>
      </c>
      <c r="AP20" s="57">
        <f>'BAR BB| Open rates'!AP20*0.85*0.9</f>
        <v>31135.5</v>
      </c>
      <c r="AQ20" s="57">
        <f>'BAR BB| Open rates'!AQ20*0.85*0.9</f>
        <v>31135.5</v>
      </c>
      <c r="AR20" s="57">
        <f>'BAR BB| Open rates'!AR20*0.85*0.9</f>
        <v>32665.5</v>
      </c>
      <c r="AS20" s="57">
        <f>'BAR BB| Open rates'!AS20*0.85*0.9</f>
        <v>32665.5</v>
      </c>
      <c r="AT20" s="57">
        <f>'BAR BB| Open rates'!AT20*0.85*0.9</f>
        <v>31135.5</v>
      </c>
      <c r="AU20" s="57">
        <f>'BAR BB| Open rates'!AU20*0.85*0.9</f>
        <v>31135.5</v>
      </c>
      <c r="AV20" s="57">
        <f>'BAR BB| Open rates'!AV20*0.85*0.9</f>
        <v>31135.5</v>
      </c>
      <c r="AW20" s="57">
        <f>'BAR BB| Open rates'!AW20*0.85*0.9</f>
        <v>31135.5</v>
      </c>
      <c r="AX20" s="57">
        <f>'BAR BB| Open rates'!AX20*0.85*0.9</f>
        <v>31135.5</v>
      </c>
      <c r="AY20" s="57">
        <f>'BAR BB| Open rates'!AY20*0.85*0.9</f>
        <v>32665.5</v>
      </c>
      <c r="AZ20" s="57">
        <f>'BAR BB| Open rates'!AZ20*0.85*0.9</f>
        <v>32665.5</v>
      </c>
      <c r="BA20" s="57">
        <f>'BAR BB| Open rates'!BA20*0.85*0.9</f>
        <v>31135.5</v>
      </c>
      <c r="BB20" s="57">
        <f>'BAR BB| Open rates'!BB20*0.85*0.9</f>
        <v>31135.5</v>
      </c>
      <c r="BC20" s="57">
        <f>'BAR BB| Open rates'!BC20*0.85*0.9</f>
        <v>31135.5</v>
      </c>
      <c r="BD20" s="57">
        <f>'BAR BB| Open rates'!BD20*0.85*0.9</f>
        <v>31135.5</v>
      </c>
      <c r="BE20" s="57">
        <f>'BAR BB| Open rates'!BE20*0.85*0.9</f>
        <v>31135.5</v>
      </c>
      <c r="BF20" s="57">
        <f>'BAR BB| Open rates'!BF20*0.85*0.9</f>
        <v>32665.5</v>
      </c>
      <c r="BG20" s="57">
        <f>'BAR BB| Open rates'!BG20*0.85*0.9</f>
        <v>32665.5</v>
      </c>
      <c r="BH20" s="57">
        <f>'BAR BB| Open rates'!BH20*0.85*0.9</f>
        <v>28687.5</v>
      </c>
      <c r="BI20" s="57">
        <f>'BAR BB| Open rates'!BI20*0.85*0.9</f>
        <v>28687.5</v>
      </c>
      <c r="BJ20" s="57">
        <f>'BAR BB| Open rates'!BJ20*0.85*0.9</f>
        <v>28687.5</v>
      </c>
      <c r="BK20" s="57">
        <f>'BAR BB| Open rates'!BK20*0.85*0.9</f>
        <v>28687.5</v>
      </c>
      <c r="BL20" s="57">
        <f>'BAR BB| Open rates'!BL20*0.85*0.9</f>
        <v>28687.5</v>
      </c>
      <c r="BM20" s="57">
        <f>'BAR BB| Open rates'!BM20*0.85*0.9</f>
        <v>29605.5</v>
      </c>
      <c r="BN20" s="57">
        <f>'BAR BB| Open rates'!BN20*0.85*0.9</f>
        <v>29605.5</v>
      </c>
      <c r="BO20" s="57">
        <f>'BAR BB| Open rates'!BO20*0.85*0.9</f>
        <v>27922.5</v>
      </c>
      <c r="BP20" s="57">
        <f>'BAR BB| Open rates'!BP20*0.85*0.9</f>
        <v>27922.5</v>
      </c>
      <c r="BQ20" s="57">
        <f>'BAR BB| Open rates'!BQ20*0.85*0.9</f>
        <v>29605.5</v>
      </c>
      <c r="BR20" s="57">
        <f>'BAR BB| Open rates'!BR20*0.85*0.9</f>
        <v>29605.5</v>
      </c>
      <c r="BS20" s="57">
        <f>'BAR BB| Open rates'!BS20*0.85*0.9</f>
        <v>29605.5</v>
      </c>
      <c r="BT20" s="57">
        <f>'BAR BB| Open rates'!BT20*0.85*0.9</f>
        <v>29605.5</v>
      </c>
      <c r="BU20" s="57">
        <f>'BAR BB| Open rates'!BU20*0.85*0.9</f>
        <v>29605.5</v>
      </c>
      <c r="BV20" s="57">
        <f>'BAR BB| Open rates'!BV20*0.85*0.9</f>
        <v>27922.5</v>
      </c>
      <c r="BW20" s="57">
        <f>'BAR BB| Open rates'!BW20*0.85*0.9</f>
        <v>27922.5</v>
      </c>
      <c r="BX20" s="57">
        <f>'BAR BB| Open rates'!BX20*0.85*0.9</f>
        <v>27922.5</v>
      </c>
      <c r="BY20" s="57">
        <f>'BAR BB| Open rates'!BY20*0.85*0.9</f>
        <v>27922.5</v>
      </c>
      <c r="BZ20" s="57">
        <f>'BAR BB| Open rates'!BZ20*0.85*0.9</f>
        <v>27922.5</v>
      </c>
      <c r="CA20" s="57">
        <f>'BAR BB| Open rates'!CA20*0.85*0.9</f>
        <v>29605.5</v>
      </c>
      <c r="CB20" s="57">
        <f>'BAR BB| Open rates'!CB20*0.85*0.9</f>
        <v>29605.5</v>
      </c>
      <c r="CC20" s="57">
        <f>'BAR BB| Open rates'!CC20*0.85*0.9</f>
        <v>27922.5</v>
      </c>
      <c r="CD20" s="57">
        <f>'BAR BB| Open rates'!CD20*0.85*0.9</f>
        <v>27922.5</v>
      </c>
      <c r="CE20" s="57">
        <f>'BAR BB| Open rates'!CE20*0.85*0.9</f>
        <v>27922.5</v>
      </c>
      <c r="CF20" s="57">
        <f>'BAR BB| Open rates'!CF20*0.85*0.9</f>
        <v>27922.5</v>
      </c>
      <c r="CG20" s="57">
        <f>'BAR BB| Open rates'!CG20*0.85*0.9</f>
        <v>27922.5</v>
      </c>
      <c r="CH20" s="57">
        <f>'BAR BB| Open rates'!CH20*0.85*0.9</f>
        <v>29605.5</v>
      </c>
      <c r="CI20" s="57">
        <f>'BAR BB| Open rates'!CI20*0.85*0.9</f>
        <v>29605.5</v>
      </c>
      <c r="CJ20" s="57">
        <f>'BAR BB| Open rates'!CJ20*0.85*0.9</f>
        <v>27922.5</v>
      </c>
      <c r="CK20" s="57">
        <f>'BAR BB| Open rates'!CK20*0.85*0.9</f>
        <v>27922.5</v>
      </c>
      <c r="CL20" s="57">
        <f>'BAR BB| Open rates'!CL20*0.85*0.9</f>
        <v>27922.5</v>
      </c>
      <c r="CM20" s="57">
        <f>'BAR BB| Open rates'!CM20*0.85*0.9</f>
        <v>27922.5</v>
      </c>
      <c r="CN20" s="57">
        <f>'BAR BB| Open rates'!CN20*0.85*0.9</f>
        <v>27922.5</v>
      </c>
      <c r="CO20" s="57">
        <f>'BAR BB| Open rates'!CO20*0.85*0.9</f>
        <v>29605.5</v>
      </c>
      <c r="CP20" s="57">
        <f>'BAR BB| Open rates'!CP20*0.85*0.9</f>
        <v>29605.5</v>
      </c>
      <c r="CQ20" s="57">
        <f>'BAR BB| Open rates'!CQ20*0.85*0.9</f>
        <v>27922.5</v>
      </c>
      <c r="CR20" s="57">
        <f>'BAR BB| Open rates'!CR20*0.85*0.9</f>
        <v>27922.5</v>
      </c>
      <c r="CS20" s="57">
        <f>'BAR BB| Open rates'!CS20*0.85*0.9</f>
        <v>27922.5</v>
      </c>
      <c r="CT20" s="57">
        <f>'BAR BB| Open rates'!CT20*0.85*0.9</f>
        <v>27922.5</v>
      </c>
      <c r="CU20" s="57">
        <f>'BAR BB| Open rates'!CU20*0.85*0.9</f>
        <v>24786</v>
      </c>
      <c r="CV20" s="57">
        <f>'BAR BB| Open rates'!CV20*0.85*0.9</f>
        <v>24786</v>
      </c>
      <c r="CW20" s="57">
        <f>'BAR BB| Open rates'!CW20*0.85*0.9</f>
        <v>24786</v>
      </c>
      <c r="CX20" s="57">
        <f>'BAR BB| Open rates'!CX20*0.85*0.9</f>
        <v>23256</v>
      </c>
      <c r="CY20" s="57">
        <f>'BAR BB| Open rates'!CY20*0.85*0.9</f>
        <v>23256</v>
      </c>
      <c r="CZ20" s="57">
        <f>'BAR BB| Open rates'!CZ20*0.85*0.9</f>
        <v>23256</v>
      </c>
      <c r="DA20" s="57">
        <f>'BAR BB| Open rates'!DA20*0.85*0.9</f>
        <v>23256</v>
      </c>
      <c r="DB20" s="57">
        <f>'BAR BB| Open rates'!DB20*0.85*0.9</f>
        <v>23256</v>
      </c>
      <c r="DC20" s="57">
        <f>'BAR BB| Open rates'!DC20*0.85*0.9</f>
        <v>24786</v>
      </c>
      <c r="DD20" s="57">
        <f>'BAR BB| Open rates'!DD20*0.85*0.9</f>
        <v>24786</v>
      </c>
      <c r="DE20" s="57">
        <f>'BAR BB| Open rates'!DE20*0.85*0.9</f>
        <v>23256</v>
      </c>
      <c r="DF20" s="57">
        <f>'BAR BB| Open rates'!DF20*0.85*0.9</f>
        <v>23256</v>
      </c>
      <c r="DG20" s="57">
        <f>'BAR BB| Open rates'!DG20*0.85*0.9</f>
        <v>23256</v>
      </c>
      <c r="DH20" s="57">
        <f>'BAR BB| Open rates'!DH20*0.85*0.9</f>
        <v>23256</v>
      </c>
      <c r="DI20" s="57">
        <f>'BAR BB| Open rates'!DI20*0.85*0.9</f>
        <v>23256</v>
      </c>
      <c r="DJ20" s="57">
        <f>'BAR BB| Open rates'!DJ20*0.85*0.9</f>
        <v>24786</v>
      </c>
      <c r="DK20" s="57">
        <f>'BAR BB| Open rates'!DK20*0.85*0.9</f>
        <v>24786</v>
      </c>
      <c r="DL20" s="57">
        <f>'BAR BB| Open rates'!DL20*0.85*0.9</f>
        <v>23256</v>
      </c>
      <c r="DM20" s="57">
        <f>'BAR BB| Open rates'!DM20*0.85*0.9</f>
        <v>23256</v>
      </c>
      <c r="DN20" s="57">
        <f>'BAR BB| Open rates'!DN20*0.85*0.9</f>
        <v>23256</v>
      </c>
      <c r="DO20" s="57">
        <f>'BAR BB| Open rates'!DO20*0.85*0.9</f>
        <v>23256</v>
      </c>
      <c r="DP20" s="57">
        <f>'BAR BB| Open rates'!DP20*0.85*0.9</f>
        <v>23256</v>
      </c>
      <c r="DQ20" s="57">
        <f>'BAR BB| Open rates'!DQ20*0.85*0.9</f>
        <v>24786</v>
      </c>
      <c r="DR20" s="57">
        <f>'BAR BB| Open rates'!DR20*0.85*0.9</f>
        <v>24786</v>
      </c>
      <c r="DS20" s="57">
        <f>'BAR BB| Open rates'!DS20*0.85*0.9</f>
        <v>23256</v>
      </c>
      <c r="DT20" s="57">
        <f>'BAR BB| Open rates'!DT20*0.85*0.9</f>
        <v>23256</v>
      </c>
      <c r="DU20" s="57">
        <f>'BAR BB| Open rates'!DU20*0.85*0.9</f>
        <v>23256</v>
      </c>
      <c r="DV20" s="57">
        <f>'BAR BB| Open rates'!DV20*0.85*0.9</f>
        <v>23256</v>
      </c>
      <c r="DW20" s="57">
        <f>'BAR BB| Open rates'!DW20*0.85*0.9</f>
        <v>23256</v>
      </c>
      <c r="DX20" s="57">
        <f>'BAR BB| Open rates'!DX20*0.85*0.9</f>
        <v>24786</v>
      </c>
      <c r="DY20" s="57">
        <f>'BAR BB| Open rates'!DY20*0.85*0.9</f>
        <v>24786</v>
      </c>
      <c r="DZ20" s="57">
        <f>'BAR BB| Open rates'!DZ20*0.85*0.9</f>
        <v>26086.5</v>
      </c>
      <c r="EA20" s="57">
        <f>'BAR BB| Open rates'!EA20*0.85*0.9</f>
        <v>26086.5</v>
      </c>
      <c r="EB20" s="57">
        <f>'BAR BB| Open rates'!EB20*0.85*0.9</f>
        <v>26086.5</v>
      </c>
      <c r="EC20" s="57">
        <f>'BAR BB| Open rates'!EC20*0.85*0.9</f>
        <v>27769.5</v>
      </c>
      <c r="ED20" s="57">
        <f>'BAR BB| Open rates'!ED20*0.85*0.9</f>
        <v>27769.5</v>
      </c>
      <c r="EE20" s="57">
        <f>'BAR BB| Open rates'!EE20*0.85*0.9</f>
        <v>27769.5</v>
      </c>
      <c r="EF20" s="57">
        <f>'BAR BB| Open rates'!EF20*0.85*0.9</f>
        <v>27769.5</v>
      </c>
      <c r="EG20" s="57">
        <f>'BAR BB| Open rates'!EG20*0.85*0.9</f>
        <v>22491</v>
      </c>
      <c r="EH20" s="57">
        <f>'BAR BB| Open rates'!EH20*0.85*0.9</f>
        <v>20961</v>
      </c>
      <c r="EI20" s="57">
        <f>'BAR BB| Open rates'!EI20*0.85*0.9</f>
        <v>20961</v>
      </c>
      <c r="EJ20" s="57">
        <f>'BAR BB| Open rates'!EJ20*0.85*0.9</f>
        <v>20961</v>
      </c>
      <c r="EK20" s="57">
        <f>'BAR BB| Open rates'!EK20*0.85*0.9</f>
        <v>20961</v>
      </c>
      <c r="EL20" s="57">
        <f>'BAR BB| Open rates'!EL20*0.85*0.9</f>
        <v>21726</v>
      </c>
      <c r="EM20" s="57">
        <f>'BAR BB| Open rates'!EM20*0.85*0.9</f>
        <v>21726</v>
      </c>
      <c r="EN20" s="57">
        <f>'BAR BB| Open rates'!EN20*0.85*0.9</f>
        <v>20961</v>
      </c>
      <c r="EO20" s="57">
        <f>'BAR BB| Open rates'!EO20*0.85*0.9</f>
        <v>20961</v>
      </c>
      <c r="EP20" s="57">
        <f>'BAR BB| Open rates'!EP20*0.85*0.9</f>
        <v>20961</v>
      </c>
      <c r="EQ20" s="57">
        <f>'BAR BB| Open rates'!EQ20*0.85*0.9</f>
        <v>20961</v>
      </c>
      <c r="ER20" s="57">
        <f>'BAR BB| Open rates'!ER20*0.85*0.9</f>
        <v>20961</v>
      </c>
      <c r="ES20" s="57">
        <f>'BAR BB| Open rates'!ES20*0.85*0.9</f>
        <v>21726</v>
      </c>
      <c r="ET20" s="57">
        <f>'BAR BB| Open rates'!ET20*0.85*0.9</f>
        <v>21726</v>
      </c>
      <c r="EU20" s="57">
        <f>'BAR BB| Open rates'!EU20*0.85*0.9</f>
        <v>20961</v>
      </c>
      <c r="EV20" s="57">
        <f>'BAR BB| Open rates'!EV20*0.85*0.9</f>
        <v>20961</v>
      </c>
      <c r="EW20" s="57">
        <f>'BAR BB| Open rates'!EW20*0.85*0.9</f>
        <v>20961</v>
      </c>
      <c r="EX20" s="57">
        <f>'BAR BB| Open rates'!EX20*0.85*0.9</f>
        <v>20961</v>
      </c>
      <c r="EY20" s="57">
        <f>'BAR BB| Open rates'!EY20*0.85*0.9</f>
        <v>20961</v>
      </c>
      <c r="EZ20" s="57">
        <f>'BAR BB| Open rates'!EZ20*0.85*0.9</f>
        <v>21726</v>
      </c>
      <c r="FA20" s="57">
        <f>'BAR BB| Open rates'!FA20*0.85*0.9</f>
        <v>21726</v>
      </c>
      <c r="FB20" s="57">
        <f>'BAR BB| Open rates'!FB20*0.85*0.9</f>
        <v>20961</v>
      </c>
      <c r="FC20" s="57">
        <f>'BAR BB| Open rates'!FC20*0.85*0.9</f>
        <v>20961</v>
      </c>
      <c r="FD20" s="57">
        <f>'BAR BB| Open rates'!FD20*0.85*0.9</f>
        <v>20961</v>
      </c>
      <c r="FE20" s="57">
        <f>'BAR BB| Open rates'!FE20*0.85*0.9</f>
        <v>20961</v>
      </c>
      <c r="FF20" s="57">
        <f>'BAR BB| Open rates'!FF20*0.85*0.9</f>
        <v>20961</v>
      </c>
      <c r="FG20" s="57">
        <f>'BAR BB| Open rates'!FG20*0.85*0.9</f>
        <v>21726</v>
      </c>
      <c r="FH20" s="57">
        <f>'BAR BB| Open rates'!FH20*0.85*0.9</f>
        <v>21726</v>
      </c>
      <c r="FI20" s="57">
        <f>'BAR BB| Open rates'!FI20*0.85*0.9</f>
        <v>20961</v>
      </c>
      <c r="FJ20" s="57">
        <f>'BAR BB| Open rates'!FJ20*0.85*0.9</f>
        <v>20961</v>
      </c>
      <c r="FK20" s="57">
        <f>'BAR BB| Open rates'!FK20*0.85*0.9</f>
        <v>20961</v>
      </c>
      <c r="FL20" s="57">
        <f>'BAR BB| Open rates'!FL20*0.85*0.9</f>
        <v>20961</v>
      </c>
      <c r="FM20" s="57">
        <f>'BAR BB| Open rates'!FM20*0.85*0.9</f>
        <v>20961</v>
      </c>
      <c r="FN20" s="57">
        <f>'BAR BB| Open rates'!FN20*0.85*0.9</f>
        <v>21726</v>
      </c>
      <c r="FO20" s="57">
        <f>'BAR BB| Open rates'!FO20*0.85*0.9</f>
        <v>21726</v>
      </c>
      <c r="FP20" s="57">
        <f>'BAR BB| Open rates'!FP20*0.85*0.9</f>
        <v>20961</v>
      </c>
      <c r="FQ20" s="57">
        <f>'BAR BB| Open rates'!FQ20*0.85*0.9</f>
        <v>20961</v>
      </c>
      <c r="FR20" s="57">
        <f>'BAR BB| Open rates'!FR20*0.85*0.9</f>
        <v>20961</v>
      </c>
      <c r="FS20" s="57">
        <f>'BAR BB| Open rates'!FS20*0.85*0.9</f>
        <v>20961</v>
      </c>
      <c r="FT20" s="57">
        <f>'BAR BB| Open rates'!FT20*0.85*0.9</f>
        <v>20961</v>
      </c>
      <c r="FU20" s="57">
        <f>'BAR BB| Open rates'!FU20*0.85*0.9</f>
        <v>21726</v>
      </c>
      <c r="FV20" s="57">
        <f>'BAR BB| Open rates'!FV20*0.85*0.9</f>
        <v>21726</v>
      </c>
      <c r="FW20" s="57">
        <f>'BAR BB| Open rates'!FW20*0.85*0.9</f>
        <v>24556.5</v>
      </c>
      <c r="FX20" s="57">
        <f>'BAR BB| Open rates'!FX20*0.85*0.9</f>
        <v>24556.5</v>
      </c>
      <c r="FY20" s="57">
        <f>'BAR BB| Open rates'!FY20*0.85*0.9</f>
        <v>24556.5</v>
      </c>
      <c r="FZ20" s="57">
        <f>'BAR BB| Open rates'!FZ20*0.85*0.9</f>
        <v>24556.5</v>
      </c>
      <c r="GA20" s="57">
        <f>'BAR BB| Open rates'!GA20*0.85*0.9</f>
        <v>24556.5</v>
      </c>
      <c r="GB20" s="57">
        <f>'BAR BB| Open rates'!GB20*0.85*0.9</f>
        <v>26239.5</v>
      </c>
      <c r="GC20" s="57">
        <f>'BAR BB| Open rates'!GC20*0.85*0.9</f>
        <v>26239.5</v>
      </c>
      <c r="GD20" s="57">
        <f>'BAR BB| Open rates'!GD20*0.85*0.9</f>
        <v>26239.5</v>
      </c>
      <c r="GE20" s="57">
        <f>'BAR BB| Open rates'!GE20*0.85*0.9</f>
        <v>26239.5</v>
      </c>
    </row>
    <row r="21" spans="1:187" s="36" customFormat="1" ht="12" customHeight="1" x14ac:dyDescent="0.2">
      <c r="A21" s="237">
        <v>2</v>
      </c>
      <c r="B21" s="57">
        <f>'BAR BB| Open rates'!B21*0.85*0.9</f>
        <v>33966</v>
      </c>
      <c r="C21" s="57">
        <f>'BAR BB| Open rates'!C21*0.85*0.9</f>
        <v>33966</v>
      </c>
      <c r="D21" s="57">
        <f>'BAR BB| Open rates'!D21*0.85*0.9</f>
        <v>31900.5</v>
      </c>
      <c r="E21" s="57">
        <f>'BAR BB| Open rates'!E21*0.85*0.9</f>
        <v>31900.5</v>
      </c>
      <c r="F21" s="57">
        <f>'BAR BB| Open rates'!F21*0.85*0.9</f>
        <v>30217.5</v>
      </c>
      <c r="G21" s="57">
        <f>'BAR BB| Open rates'!G21*0.85*0.9</f>
        <v>31900.5</v>
      </c>
      <c r="H21" s="57">
        <f>'BAR BB| Open rates'!H21*0.85*0.9</f>
        <v>31900.5</v>
      </c>
      <c r="I21" s="57">
        <f>'BAR BB| Open rates'!I21*0.85*0.9</f>
        <v>33430.5</v>
      </c>
      <c r="J21" s="57">
        <f>'BAR BB| Open rates'!J21*0.85*0.9</f>
        <v>33430.5</v>
      </c>
      <c r="K21" s="57">
        <f>'BAR BB| Open rates'!K21*0.85*0.9</f>
        <v>31900.5</v>
      </c>
      <c r="L21" s="57">
        <f>'BAR BB| Open rates'!L21*0.85*0.9</f>
        <v>31900.5</v>
      </c>
      <c r="M21" s="57">
        <f>'BAR BB| Open rates'!M21*0.85*0.9</f>
        <v>31900.5</v>
      </c>
      <c r="N21" s="57">
        <f>'BAR BB| Open rates'!N21*0.85*0.9</f>
        <v>31900.5</v>
      </c>
      <c r="O21" s="57">
        <f>'BAR BB| Open rates'!O21*0.85*0.9</f>
        <v>31900.5</v>
      </c>
      <c r="P21" s="57">
        <f>'BAR BB| Open rates'!P21*0.85*0.9</f>
        <v>33430.5</v>
      </c>
      <c r="Q21" s="57">
        <f>'BAR BB| Open rates'!Q21*0.85*0.9</f>
        <v>33430.5</v>
      </c>
      <c r="R21" s="57">
        <f>'BAR BB| Open rates'!R21*0.85*0.9</f>
        <v>33430.5</v>
      </c>
      <c r="S21" s="57">
        <f>'BAR BB| Open rates'!S21*0.85*0.9</f>
        <v>33430.5</v>
      </c>
      <c r="T21" s="57">
        <f>'BAR BB| Open rates'!T21*0.85*0.9</f>
        <v>33430.5</v>
      </c>
      <c r="U21" s="57">
        <f>'BAR BB| Open rates'!U21*0.85*0.9</f>
        <v>33430.5</v>
      </c>
      <c r="V21" s="57">
        <f>'BAR BB| Open rates'!V21*0.85*0.9</f>
        <v>33430.5</v>
      </c>
      <c r="W21" s="57">
        <f>'BAR BB| Open rates'!W21*0.85*0.9</f>
        <v>34960.5</v>
      </c>
      <c r="X21" s="57">
        <f>'BAR BB| Open rates'!X21*0.85*0.9</f>
        <v>34960.5</v>
      </c>
      <c r="Y21" s="57">
        <f>'BAR BB| Open rates'!Y21*0.85*0.9</f>
        <v>33430.5</v>
      </c>
      <c r="Z21" s="57">
        <f>'BAR BB| Open rates'!Z21*0.85*0.9</f>
        <v>33430.5</v>
      </c>
      <c r="AA21" s="57">
        <f>'BAR BB| Open rates'!AA21*0.85*0.9</f>
        <v>33430.5</v>
      </c>
      <c r="AB21" s="57">
        <f>'BAR BB| Open rates'!AB21*0.85*0.9</f>
        <v>33430.5</v>
      </c>
      <c r="AC21" s="57">
        <f>'BAR BB| Open rates'!AC21*0.85*0.9</f>
        <v>33430.5</v>
      </c>
      <c r="AD21" s="57">
        <f>'BAR BB| Open rates'!AD21*0.85*0.9</f>
        <v>34960.5</v>
      </c>
      <c r="AE21" s="57">
        <f>'BAR BB| Open rates'!AE21*0.85*0.9</f>
        <v>34960.5</v>
      </c>
      <c r="AF21" s="57">
        <f>'BAR BB| Open rates'!AF21*0.85*0.9</f>
        <v>33430.5</v>
      </c>
      <c r="AG21" s="57">
        <f>'BAR BB| Open rates'!AG21*0.85*0.9</f>
        <v>33430.5</v>
      </c>
      <c r="AH21" s="57">
        <f>'BAR BB| Open rates'!AH21*0.85*0.9</f>
        <v>33430.5</v>
      </c>
      <c r="AI21" s="57">
        <f>'BAR BB| Open rates'!AI21*0.85*0.9</f>
        <v>33430.5</v>
      </c>
      <c r="AJ21" s="57">
        <f>'BAR BB| Open rates'!AJ21*0.85*0.9</f>
        <v>33430.5</v>
      </c>
      <c r="AK21" s="57">
        <f>'BAR BB| Open rates'!AK21*0.85*0.9</f>
        <v>34960.5</v>
      </c>
      <c r="AL21" s="57">
        <f>'BAR BB| Open rates'!AL21*0.85*0.9</f>
        <v>34960.5</v>
      </c>
      <c r="AM21" s="57">
        <f>'BAR BB| Open rates'!AM21*0.85*0.9</f>
        <v>33430.5</v>
      </c>
      <c r="AN21" s="57">
        <f>'BAR BB| Open rates'!AN21*0.85*0.9</f>
        <v>33430.5</v>
      </c>
      <c r="AO21" s="57">
        <f>'BAR BB| Open rates'!AO21*0.85*0.9</f>
        <v>33430.5</v>
      </c>
      <c r="AP21" s="57">
        <f>'BAR BB| Open rates'!AP21*0.85*0.9</f>
        <v>33430.5</v>
      </c>
      <c r="AQ21" s="57">
        <f>'BAR BB| Open rates'!AQ21*0.85*0.9</f>
        <v>33430.5</v>
      </c>
      <c r="AR21" s="57">
        <f>'BAR BB| Open rates'!AR21*0.85*0.9</f>
        <v>34960.5</v>
      </c>
      <c r="AS21" s="57">
        <f>'BAR BB| Open rates'!AS21*0.85*0.9</f>
        <v>34960.5</v>
      </c>
      <c r="AT21" s="57">
        <f>'BAR BB| Open rates'!AT21*0.85*0.9</f>
        <v>33430.5</v>
      </c>
      <c r="AU21" s="57">
        <f>'BAR BB| Open rates'!AU21*0.85*0.9</f>
        <v>33430.5</v>
      </c>
      <c r="AV21" s="57">
        <f>'BAR BB| Open rates'!AV21*0.85*0.9</f>
        <v>33430.5</v>
      </c>
      <c r="AW21" s="57">
        <f>'BAR BB| Open rates'!AW21*0.85*0.9</f>
        <v>33430.5</v>
      </c>
      <c r="AX21" s="57">
        <f>'BAR BB| Open rates'!AX21*0.85*0.9</f>
        <v>33430.5</v>
      </c>
      <c r="AY21" s="57">
        <f>'BAR BB| Open rates'!AY21*0.85*0.9</f>
        <v>34960.5</v>
      </c>
      <c r="AZ21" s="57">
        <f>'BAR BB| Open rates'!AZ21*0.85*0.9</f>
        <v>34960.5</v>
      </c>
      <c r="BA21" s="57">
        <f>'BAR BB| Open rates'!BA21*0.85*0.9</f>
        <v>33430.5</v>
      </c>
      <c r="BB21" s="57">
        <f>'BAR BB| Open rates'!BB21*0.85*0.9</f>
        <v>33430.5</v>
      </c>
      <c r="BC21" s="57">
        <f>'BAR BB| Open rates'!BC21*0.85*0.9</f>
        <v>33430.5</v>
      </c>
      <c r="BD21" s="57">
        <f>'BAR BB| Open rates'!BD21*0.85*0.9</f>
        <v>33430.5</v>
      </c>
      <c r="BE21" s="57">
        <f>'BAR BB| Open rates'!BE21*0.85*0.9</f>
        <v>33430.5</v>
      </c>
      <c r="BF21" s="57">
        <f>'BAR BB| Open rates'!BF21*0.85*0.9</f>
        <v>34960.5</v>
      </c>
      <c r="BG21" s="57">
        <f>'BAR BB| Open rates'!BG21*0.85*0.9</f>
        <v>34960.5</v>
      </c>
      <c r="BH21" s="57">
        <f>'BAR BB| Open rates'!BH21*0.85*0.9</f>
        <v>30982.5</v>
      </c>
      <c r="BI21" s="57">
        <f>'BAR BB| Open rates'!BI21*0.85*0.9</f>
        <v>30982.5</v>
      </c>
      <c r="BJ21" s="57">
        <f>'BAR BB| Open rates'!BJ21*0.85*0.9</f>
        <v>30982.5</v>
      </c>
      <c r="BK21" s="57">
        <f>'BAR BB| Open rates'!BK21*0.85*0.9</f>
        <v>30982.5</v>
      </c>
      <c r="BL21" s="57">
        <f>'BAR BB| Open rates'!BL21*0.85*0.9</f>
        <v>30982.5</v>
      </c>
      <c r="BM21" s="57">
        <f>'BAR BB| Open rates'!BM21*0.85*0.9</f>
        <v>31900.5</v>
      </c>
      <c r="BN21" s="57">
        <f>'BAR BB| Open rates'!BN21*0.85*0.9</f>
        <v>31900.5</v>
      </c>
      <c r="BO21" s="57">
        <f>'BAR BB| Open rates'!BO21*0.85*0.9</f>
        <v>30217.5</v>
      </c>
      <c r="BP21" s="57">
        <f>'BAR BB| Open rates'!BP21*0.85*0.9</f>
        <v>30217.5</v>
      </c>
      <c r="BQ21" s="57">
        <f>'BAR BB| Open rates'!BQ21*0.85*0.9</f>
        <v>31900.5</v>
      </c>
      <c r="BR21" s="57">
        <f>'BAR BB| Open rates'!BR21*0.85*0.9</f>
        <v>31900.5</v>
      </c>
      <c r="BS21" s="57">
        <f>'BAR BB| Open rates'!BS21*0.85*0.9</f>
        <v>31900.5</v>
      </c>
      <c r="BT21" s="57">
        <f>'BAR BB| Open rates'!BT21*0.85*0.9</f>
        <v>31900.5</v>
      </c>
      <c r="BU21" s="57">
        <f>'BAR BB| Open rates'!BU21*0.85*0.9</f>
        <v>31900.5</v>
      </c>
      <c r="BV21" s="57">
        <f>'BAR BB| Open rates'!BV21*0.85*0.9</f>
        <v>30217.5</v>
      </c>
      <c r="BW21" s="57">
        <f>'BAR BB| Open rates'!BW21*0.85*0.9</f>
        <v>30217.5</v>
      </c>
      <c r="BX21" s="57">
        <f>'BAR BB| Open rates'!BX21*0.85*0.9</f>
        <v>30217.5</v>
      </c>
      <c r="BY21" s="57">
        <f>'BAR BB| Open rates'!BY21*0.85*0.9</f>
        <v>30217.5</v>
      </c>
      <c r="BZ21" s="57">
        <f>'BAR BB| Open rates'!BZ21*0.85*0.9</f>
        <v>30217.5</v>
      </c>
      <c r="CA21" s="57">
        <f>'BAR BB| Open rates'!CA21*0.85*0.9</f>
        <v>31900.5</v>
      </c>
      <c r="CB21" s="57">
        <f>'BAR BB| Open rates'!CB21*0.85*0.9</f>
        <v>31900.5</v>
      </c>
      <c r="CC21" s="57">
        <f>'BAR BB| Open rates'!CC21*0.85*0.9</f>
        <v>30217.5</v>
      </c>
      <c r="CD21" s="57">
        <f>'BAR BB| Open rates'!CD21*0.85*0.9</f>
        <v>30217.5</v>
      </c>
      <c r="CE21" s="57">
        <f>'BAR BB| Open rates'!CE21*0.85*0.9</f>
        <v>30217.5</v>
      </c>
      <c r="CF21" s="57">
        <f>'BAR BB| Open rates'!CF21*0.85*0.9</f>
        <v>30217.5</v>
      </c>
      <c r="CG21" s="57">
        <f>'BAR BB| Open rates'!CG21*0.85*0.9</f>
        <v>30217.5</v>
      </c>
      <c r="CH21" s="57">
        <f>'BAR BB| Open rates'!CH21*0.85*0.9</f>
        <v>31900.5</v>
      </c>
      <c r="CI21" s="57">
        <f>'BAR BB| Open rates'!CI21*0.85*0.9</f>
        <v>31900.5</v>
      </c>
      <c r="CJ21" s="57">
        <f>'BAR BB| Open rates'!CJ21*0.85*0.9</f>
        <v>30217.5</v>
      </c>
      <c r="CK21" s="57">
        <f>'BAR BB| Open rates'!CK21*0.85*0.9</f>
        <v>30217.5</v>
      </c>
      <c r="CL21" s="57">
        <f>'BAR BB| Open rates'!CL21*0.85*0.9</f>
        <v>30217.5</v>
      </c>
      <c r="CM21" s="57">
        <f>'BAR BB| Open rates'!CM21*0.85*0.9</f>
        <v>30217.5</v>
      </c>
      <c r="CN21" s="57">
        <f>'BAR BB| Open rates'!CN21*0.85*0.9</f>
        <v>30217.5</v>
      </c>
      <c r="CO21" s="57">
        <f>'BAR BB| Open rates'!CO21*0.85*0.9</f>
        <v>31900.5</v>
      </c>
      <c r="CP21" s="57">
        <f>'BAR BB| Open rates'!CP21*0.85*0.9</f>
        <v>31900.5</v>
      </c>
      <c r="CQ21" s="57">
        <f>'BAR BB| Open rates'!CQ21*0.85*0.9</f>
        <v>30217.5</v>
      </c>
      <c r="CR21" s="57">
        <f>'BAR BB| Open rates'!CR21*0.85*0.9</f>
        <v>30217.5</v>
      </c>
      <c r="CS21" s="57">
        <f>'BAR BB| Open rates'!CS21*0.85*0.9</f>
        <v>30217.5</v>
      </c>
      <c r="CT21" s="57">
        <f>'BAR BB| Open rates'!CT21*0.85*0.9</f>
        <v>30217.5</v>
      </c>
      <c r="CU21" s="57">
        <f>'BAR BB| Open rates'!CU21*0.85*0.9</f>
        <v>27081</v>
      </c>
      <c r="CV21" s="57">
        <f>'BAR BB| Open rates'!CV21*0.85*0.9</f>
        <v>27081</v>
      </c>
      <c r="CW21" s="57">
        <f>'BAR BB| Open rates'!CW21*0.85*0.9</f>
        <v>27081</v>
      </c>
      <c r="CX21" s="57">
        <f>'BAR BB| Open rates'!CX21*0.85*0.9</f>
        <v>25551</v>
      </c>
      <c r="CY21" s="57">
        <f>'BAR BB| Open rates'!CY21*0.85*0.9</f>
        <v>25551</v>
      </c>
      <c r="CZ21" s="57">
        <f>'BAR BB| Open rates'!CZ21*0.85*0.9</f>
        <v>25551</v>
      </c>
      <c r="DA21" s="57">
        <f>'BAR BB| Open rates'!DA21*0.85*0.9</f>
        <v>25551</v>
      </c>
      <c r="DB21" s="57">
        <f>'BAR BB| Open rates'!DB21*0.85*0.9</f>
        <v>25551</v>
      </c>
      <c r="DC21" s="57">
        <f>'BAR BB| Open rates'!DC21*0.85*0.9</f>
        <v>27081</v>
      </c>
      <c r="DD21" s="57">
        <f>'BAR BB| Open rates'!DD21*0.85*0.9</f>
        <v>27081</v>
      </c>
      <c r="DE21" s="57">
        <f>'BAR BB| Open rates'!DE21*0.85*0.9</f>
        <v>25551</v>
      </c>
      <c r="DF21" s="57">
        <f>'BAR BB| Open rates'!DF21*0.85*0.9</f>
        <v>25551</v>
      </c>
      <c r="DG21" s="57">
        <f>'BAR BB| Open rates'!DG21*0.85*0.9</f>
        <v>25551</v>
      </c>
      <c r="DH21" s="57">
        <f>'BAR BB| Open rates'!DH21*0.85*0.9</f>
        <v>25551</v>
      </c>
      <c r="DI21" s="57">
        <f>'BAR BB| Open rates'!DI21*0.85*0.9</f>
        <v>25551</v>
      </c>
      <c r="DJ21" s="57">
        <f>'BAR BB| Open rates'!DJ21*0.85*0.9</f>
        <v>27081</v>
      </c>
      <c r="DK21" s="57">
        <f>'BAR BB| Open rates'!DK21*0.85*0.9</f>
        <v>27081</v>
      </c>
      <c r="DL21" s="57">
        <f>'BAR BB| Open rates'!DL21*0.85*0.9</f>
        <v>25551</v>
      </c>
      <c r="DM21" s="57">
        <f>'BAR BB| Open rates'!DM21*0.85*0.9</f>
        <v>25551</v>
      </c>
      <c r="DN21" s="57">
        <f>'BAR BB| Open rates'!DN21*0.85*0.9</f>
        <v>25551</v>
      </c>
      <c r="DO21" s="57">
        <f>'BAR BB| Open rates'!DO21*0.85*0.9</f>
        <v>25551</v>
      </c>
      <c r="DP21" s="57">
        <f>'BAR BB| Open rates'!DP21*0.85*0.9</f>
        <v>25551</v>
      </c>
      <c r="DQ21" s="57">
        <f>'BAR BB| Open rates'!DQ21*0.85*0.9</f>
        <v>27081</v>
      </c>
      <c r="DR21" s="57">
        <f>'BAR BB| Open rates'!DR21*0.85*0.9</f>
        <v>27081</v>
      </c>
      <c r="DS21" s="57">
        <f>'BAR BB| Open rates'!DS21*0.85*0.9</f>
        <v>25551</v>
      </c>
      <c r="DT21" s="57">
        <f>'BAR BB| Open rates'!DT21*0.85*0.9</f>
        <v>25551</v>
      </c>
      <c r="DU21" s="57">
        <f>'BAR BB| Open rates'!DU21*0.85*0.9</f>
        <v>25551</v>
      </c>
      <c r="DV21" s="57">
        <f>'BAR BB| Open rates'!DV21*0.85*0.9</f>
        <v>25551</v>
      </c>
      <c r="DW21" s="57">
        <f>'BAR BB| Open rates'!DW21*0.85*0.9</f>
        <v>25551</v>
      </c>
      <c r="DX21" s="57">
        <f>'BAR BB| Open rates'!DX21*0.85*0.9</f>
        <v>27081</v>
      </c>
      <c r="DY21" s="57">
        <f>'BAR BB| Open rates'!DY21*0.85*0.9</f>
        <v>27081</v>
      </c>
      <c r="DZ21" s="57">
        <f>'BAR BB| Open rates'!DZ21*0.85*0.9</f>
        <v>28381.5</v>
      </c>
      <c r="EA21" s="57">
        <f>'BAR BB| Open rates'!EA21*0.85*0.9</f>
        <v>28381.5</v>
      </c>
      <c r="EB21" s="57">
        <f>'BAR BB| Open rates'!EB21*0.85*0.9</f>
        <v>28381.5</v>
      </c>
      <c r="EC21" s="57">
        <f>'BAR BB| Open rates'!EC21*0.85*0.9</f>
        <v>30064.5</v>
      </c>
      <c r="ED21" s="57">
        <f>'BAR BB| Open rates'!ED21*0.85*0.9</f>
        <v>30064.5</v>
      </c>
      <c r="EE21" s="57">
        <f>'BAR BB| Open rates'!EE21*0.85*0.9</f>
        <v>30064.5</v>
      </c>
      <c r="EF21" s="57">
        <f>'BAR BB| Open rates'!EF21*0.85*0.9</f>
        <v>30064.5</v>
      </c>
      <c r="EG21" s="57">
        <f>'BAR BB| Open rates'!EG21*0.85*0.9</f>
        <v>24786</v>
      </c>
      <c r="EH21" s="57">
        <f>'BAR BB| Open rates'!EH21*0.85*0.9</f>
        <v>23256</v>
      </c>
      <c r="EI21" s="57">
        <f>'BAR BB| Open rates'!EI21*0.85*0.9</f>
        <v>23256</v>
      </c>
      <c r="EJ21" s="57">
        <f>'BAR BB| Open rates'!EJ21*0.85*0.9</f>
        <v>23256</v>
      </c>
      <c r="EK21" s="57">
        <f>'BAR BB| Open rates'!EK21*0.85*0.9</f>
        <v>23256</v>
      </c>
      <c r="EL21" s="57">
        <f>'BAR BB| Open rates'!EL21*0.85*0.9</f>
        <v>24021</v>
      </c>
      <c r="EM21" s="57">
        <f>'BAR BB| Open rates'!EM21*0.85*0.9</f>
        <v>24021</v>
      </c>
      <c r="EN21" s="57">
        <f>'BAR BB| Open rates'!EN21*0.85*0.9</f>
        <v>23256</v>
      </c>
      <c r="EO21" s="57">
        <f>'BAR BB| Open rates'!EO21*0.85*0.9</f>
        <v>23256</v>
      </c>
      <c r="EP21" s="57">
        <f>'BAR BB| Open rates'!EP21*0.85*0.9</f>
        <v>23256</v>
      </c>
      <c r="EQ21" s="57">
        <f>'BAR BB| Open rates'!EQ21*0.85*0.9</f>
        <v>23256</v>
      </c>
      <c r="ER21" s="57">
        <f>'BAR BB| Open rates'!ER21*0.85*0.9</f>
        <v>23256</v>
      </c>
      <c r="ES21" s="57">
        <f>'BAR BB| Open rates'!ES21*0.85*0.9</f>
        <v>24021</v>
      </c>
      <c r="ET21" s="57">
        <f>'BAR BB| Open rates'!ET21*0.85*0.9</f>
        <v>24021</v>
      </c>
      <c r="EU21" s="57">
        <f>'BAR BB| Open rates'!EU21*0.85*0.9</f>
        <v>23256</v>
      </c>
      <c r="EV21" s="57">
        <f>'BAR BB| Open rates'!EV21*0.85*0.9</f>
        <v>23256</v>
      </c>
      <c r="EW21" s="57">
        <f>'BAR BB| Open rates'!EW21*0.85*0.9</f>
        <v>23256</v>
      </c>
      <c r="EX21" s="57">
        <f>'BAR BB| Open rates'!EX21*0.85*0.9</f>
        <v>23256</v>
      </c>
      <c r="EY21" s="57">
        <f>'BAR BB| Open rates'!EY21*0.85*0.9</f>
        <v>23256</v>
      </c>
      <c r="EZ21" s="57">
        <f>'BAR BB| Open rates'!EZ21*0.85*0.9</f>
        <v>24021</v>
      </c>
      <c r="FA21" s="57">
        <f>'BAR BB| Open rates'!FA21*0.85*0.9</f>
        <v>24021</v>
      </c>
      <c r="FB21" s="57">
        <f>'BAR BB| Open rates'!FB21*0.85*0.9</f>
        <v>23256</v>
      </c>
      <c r="FC21" s="57">
        <f>'BAR BB| Open rates'!FC21*0.85*0.9</f>
        <v>23256</v>
      </c>
      <c r="FD21" s="57">
        <f>'BAR BB| Open rates'!FD21*0.85*0.9</f>
        <v>23256</v>
      </c>
      <c r="FE21" s="57">
        <f>'BAR BB| Open rates'!FE21*0.85*0.9</f>
        <v>23256</v>
      </c>
      <c r="FF21" s="57">
        <f>'BAR BB| Open rates'!FF21*0.85*0.9</f>
        <v>23256</v>
      </c>
      <c r="FG21" s="57">
        <f>'BAR BB| Open rates'!FG21*0.85*0.9</f>
        <v>24021</v>
      </c>
      <c r="FH21" s="57">
        <f>'BAR BB| Open rates'!FH21*0.85*0.9</f>
        <v>24021</v>
      </c>
      <c r="FI21" s="57">
        <f>'BAR BB| Open rates'!FI21*0.85*0.9</f>
        <v>23256</v>
      </c>
      <c r="FJ21" s="57">
        <f>'BAR BB| Open rates'!FJ21*0.85*0.9</f>
        <v>23256</v>
      </c>
      <c r="FK21" s="57">
        <f>'BAR BB| Open rates'!FK21*0.85*0.9</f>
        <v>23256</v>
      </c>
      <c r="FL21" s="57">
        <f>'BAR BB| Open rates'!FL21*0.85*0.9</f>
        <v>23256</v>
      </c>
      <c r="FM21" s="57">
        <f>'BAR BB| Open rates'!FM21*0.85*0.9</f>
        <v>23256</v>
      </c>
      <c r="FN21" s="57">
        <f>'BAR BB| Open rates'!FN21*0.85*0.9</f>
        <v>24021</v>
      </c>
      <c r="FO21" s="57">
        <f>'BAR BB| Open rates'!FO21*0.85*0.9</f>
        <v>24021</v>
      </c>
      <c r="FP21" s="57">
        <f>'BAR BB| Open rates'!FP21*0.85*0.9</f>
        <v>23256</v>
      </c>
      <c r="FQ21" s="57">
        <f>'BAR BB| Open rates'!FQ21*0.85*0.9</f>
        <v>23256</v>
      </c>
      <c r="FR21" s="57">
        <f>'BAR BB| Open rates'!FR21*0.85*0.9</f>
        <v>23256</v>
      </c>
      <c r="FS21" s="57">
        <f>'BAR BB| Open rates'!FS21*0.85*0.9</f>
        <v>23256</v>
      </c>
      <c r="FT21" s="57">
        <f>'BAR BB| Open rates'!FT21*0.85*0.9</f>
        <v>23256</v>
      </c>
      <c r="FU21" s="57">
        <f>'BAR BB| Open rates'!FU21*0.85*0.9</f>
        <v>24021</v>
      </c>
      <c r="FV21" s="57">
        <f>'BAR BB| Open rates'!FV21*0.85*0.9</f>
        <v>24021</v>
      </c>
      <c r="FW21" s="57">
        <f>'BAR BB| Open rates'!FW21*0.85*0.9</f>
        <v>26851.5</v>
      </c>
      <c r="FX21" s="57">
        <f>'BAR BB| Open rates'!FX21*0.85*0.9</f>
        <v>26851.5</v>
      </c>
      <c r="FY21" s="57">
        <f>'BAR BB| Open rates'!FY21*0.85*0.9</f>
        <v>26851.5</v>
      </c>
      <c r="FZ21" s="57">
        <f>'BAR BB| Open rates'!FZ21*0.85*0.9</f>
        <v>26851.5</v>
      </c>
      <c r="GA21" s="57">
        <f>'BAR BB| Open rates'!GA21*0.85*0.9</f>
        <v>26851.5</v>
      </c>
      <c r="GB21" s="57">
        <f>'BAR BB| Open rates'!GB21*0.85*0.9</f>
        <v>28534.5</v>
      </c>
      <c r="GC21" s="57">
        <f>'BAR BB| Open rates'!GC21*0.85*0.9</f>
        <v>28534.5</v>
      </c>
      <c r="GD21" s="57">
        <f>'BAR BB| Open rates'!GD21*0.85*0.9</f>
        <v>28534.5</v>
      </c>
      <c r="GE21" s="57">
        <f>'BAR BB| Open rates'!GE21*0.85*0.9</f>
        <v>28534.5</v>
      </c>
    </row>
    <row r="22" spans="1:187" s="36" customFormat="1" ht="29.25" customHeight="1" x14ac:dyDescent="0.2">
      <c r="A22" s="236" t="s">
        <v>180</v>
      </c>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row>
    <row r="23" spans="1:187" s="36" customFormat="1" ht="12" customHeight="1" x14ac:dyDescent="0.2">
      <c r="A23" s="237">
        <v>1</v>
      </c>
      <c r="B23" s="57">
        <f>'BAR BB| Open rates'!B23*0.85*0.9</f>
        <v>40086</v>
      </c>
      <c r="C23" s="57">
        <f>'BAR BB| Open rates'!C23*0.85*0.9</f>
        <v>40086</v>
      </c>
      <c r="D23" s="57">
        <f>'BAR BB| Open rates'!D23*0.85*0.9</f>
        <v>38020.5</v>
      </c>
      <c r="E23" s="57">
        <f>'BAR BB| Open rates'!E23*0.85*0.9</f>
        <v>38020.5</v>
      </c>
      <c r="F23" s="57">
        <f>'BAR BB| Open rates'!F23*0.85*0.9</f>
        <v>36337.5</v>
      </c>
      <c r="G23" s="57">
        <f>'BAR BB| Open rates'!G23*0.85*0.9</f>
        <v>38020.5</v>
      </c>
      <c r="H23" s="57">
        <f>'BAR BB| Open rates'!H23*0.85*0.9</f>
        <v>38020.5</v>
      </c>
      <c r="I23" s="57">
        <f>'BAR BB| Open rates'!I23*0.85*0.9</f>
        <v>39550.5</v>
      </c>
      <c r="J23" s="57">
        <f>'BAR BB| Open rates'!J23*0.85*0.9</f>
        <v>39550.5</v>
      </c>
      <c r="K23" s="57">
        <f>'BAR BB| Open rates'!K23*0.85*0.9</f>
        <v>38020.5</v>
      </c>
      <c r="L23" s="57">
        <f>'BAR BB| Open rates'!L23*0.85*0.9</f>
        <v>38020.5</v>
      </c>
      <c r="M23" s="57">
        <f>'BAR BB| Open rates'!M23*0.85*0.9</f>
        <v>38020.5</v>
      </c>
      <c r="N23" s="57">
        <f>'BAR BB| Open rates'!N23*0.85*0.9</f>
        <v>38020.5</v>
      </c>
      <c r="O23" s="57">
        <f>'BAR BB| Open rates'!O23*0.85*0.9</f>
        <v>38020.5</v>
      </c>
      <c r="P23" s="57">
        <f>'BAR BB| Open rates'!P23*0.85*0.9</f>
        <v>39550.5</v>
      </c>
      <c r="Q23" s="57">
        <f>'BAR BB| Open rates'!Q23*0.85*0.9</f>
        <v>39550.5</v>
      </c>
      <c r="R23" s="57">
        <f>'BAR BB| Open rates'!R23*0.85*0.9</f>
        <v>39550.5</v>
      </c>
      <c r="S23" s="57">
        <f>'BAR BB| Open rates'!S23*0.85*0.9</f>
        <v>39550.5</v>
      </c>
      <c r="T23" s="57">
        <f>'BAR BB| Open rates'!T23*0.85*0.9</f>
        <v>39550.5</v>
      </c>
      <c r="U23" s="57">
        <f>'BAR BB| Open rates'!U23*0.85*0.9</f>
        <v>39550.5</v>
      </c>
      <c r="V23" s="57">
        <f>'BAR BB| Open rates'!V23*0.85*0.9</f>
        <v>39550.5</v>
      </c>
      <c r="W23" s="57">
        <f>'BAR BB| Open rates'!W23*0.85*0.9</f>
        <v>41080.5</v>
      </c>
      <c r="X23" s="57">
        <f>'BAR BB| Open rates'!X23*0.85*0.9</f>
        <v>41080.5</v>
      </c>
      <c r="Y23" s="57">
        <f>'BAR BB| Open rates'!Y23*0.85*0.9</f>
        <v>39550.5</v>
      </c>
      <c r="Z23" s="57">
        <f>'BAR BB| Open rates'!Z23*0.85*0.9</f>
        <v>39550.5</v>
      </c>
      <c r="AA23" s="57">
        <f>'BAR BB| Open rates'!AA23*0.85*0.9</f>
        <v>39550.5</v>
      </c>
      <c r="AB23" s="57">
        <f>'BAR BB| Open rates'!AB23*0.85*0.9</f>
        <v>39550.5</v>
      </c>
      <c r="AC23" s="57">
        <f>'BAR BB| Open rates'!AC23*0.85*0.9</f>
        <v>39550.5</v>
      </c>
      <c r="AD23" s="57">
        <f>'BAR BB| Open rates'!AD23*0.85*0.9</f>
        <v>41080.5</v>
      </c>
      <c r="AE23" s="57">
        <f>'BAR BB| Open rates'!AE23*0.85*0.9</f>
        <v>41080.5</v>
      </c>
      <c r="AF23" s="57">
        <f>'BAR BB| Open rates'!AF23*0.85*0.9</f>
        <v>39550.5</v>
      </c>
      <c r="AG23" s="57">
        <f>'BAR BB| Open rates'!AG23*0.85*0.9</f>
        <v>39550.5</v>
      </c>
      <c r="AH23" s="57">
        <f>'BAR BB| Open rates'!AH23*0.85*0.9</f>
        <v>39550.5</v>
      </c>
      <c r="AI23" s="57">
        <f>'BAR BB| Open rates'!AI23*0.85*0.9</f>
        <v>39550.5</v>
      </c>
      <c r="AJ23" s="57">
        <f>'BAR BB| Open rates'!AJ23*0.85*0.9</f>
        <v>39550.5</v>
      </c>
      <c r="AK23" s="57">
        <f>'BAR BB| Open rates'!AK23*0.85*0.9</f>
        <v>41080.5</v>
      </c>
      <c r="AL23" s="57">
        <f>'BAR BB| Open rates'!AL23*0.85*0.9</f>
        <v>41080.5</v>
      </c>
      <c r="AM23" s="57">
        <f>'BAR BB| Open rates'!AM23*0.85*0.9</f>
        <v>39550.5</v>
      </c>
      <c r="AN23" s="57">
        <f>'BAR BB| Open rates'!AN23*0.85*0.9</f>
        <v>39550.5</v>
      </c>
      <c r="AO23" s="57">
        <f>'BAR BB| Open rates'!AO23*0.85*0.9</f>
        <v>39550.5</v>
      </c>
      <c r="AP23" s="57">
        <f>'BAR BB| Open rates'!AP23*0.85*0.9</f>
        <v>39550.5</v>
      </c>
      <c r="AQ23" s="57">
        <f>'BAR BB| Open rates'!AQ23*0.85*0.9</f>
        <v>39550.5</v>
      </c>
      <c r="AR23" s="57">
        <f>'BAR BB| Open rates'!AR23*0.85*0.9</f>
        <v>41080.5</v>
      </c>
      <c r="AS23" s="57">
        <f>'BAR BB| Open rates'!AS23*0.85*0.9</f>
        <v>41080.5</v>
      </c>
      <c r="AT23" s="57">
        <f>'BAR BB| Open rates'!AT23*0.85*0.9</f>
        <v>39550.5</v>
      </c>
      <c r="AU23" s="57">
        <f>'BAR BB| Open rates'!AU23*0.85*0.9</f>
        <v>39550.5</v>
      </c>
      <c r="AV23" s="57">
        <f>'BAR BB| Open rates'!AV23*0.85*0.9</f>
        <v>39550.5</v>
      </c>
      <c r="AW23" s="57">
        <f>'BAR BB| Open rates'!AW23*0.85*0.9</f>
        <v>39550.5</v>
      </c>
      <c r="AX23" s="57">
        <f>'BAR BB| Open rates'!AX23*0.85*0.9</f>
        <v>39550.5</v>
      </c>
      <c r="AY23" s="57">
        <f>'BAR BB| Open rates'!AY23*0.85*0.9</f>
        <v>41080.5</v>
      </c>
      <c r="AZ23" s="57">
        <f>'BAR BB| Open rates'!AZ23*0.85*0.9</f>
        <v>41080.5</v>
      </c>
      <c r="BA23" s="57">
        <f>'BAR BB| Open rates'!BA23*0.85*0.9</f>
        <v>39550.5</v>
      </c>
      <c r="BB23" s="57">
        <f>'BAR BB| Open rates'!BB23*0.85*0.9</f>
        <v>39550.5</v>
      </c>
      <c r="BC23" s="57">
        <f>'BAR BB| Open rates'!BC23*0.85*0.9</f>
        <v>39550.5</v>
      </c>
      <c r="BD23" s="57">
        <f>'BAR BB| Open rates'!BD23*0.85*0.9</f>
        <v>39550.5</v>
      </c>
      <c r="BE23" s="57">
        <f>'BAR BB| Open rates'!BE23*0.85*0.9</f>
        <v>39550.5</v>
      </c>
      <c r="BF23" s="57">
        <f>'BAR BB| Open rates'!BF23*0.85*0.9</f>
        <v>41080.5</v>
      </c>
      <c r="BG23" s="57">
        <f>'BAR BB| Open rates'!BG23*0.85*0.9</f>
        <v>41080.5</v>
      </c>
      <c r="BH23" s="57">
        <f>'BAR BB| Open rates'!BH23*0.85*0.9</f>
        <v>37102.5</v>
      </c>
      <c r="BI23" s="57">
        <f>'BAR BB| Open rates'!BI23*0.85*0.9</f>
        <v>37102.5</v>
      </c>
      <c r="BJ23" s="57">
        <f>'BAR BB| Open rates'!BJ23*0.85*0.9</f>
        <v>37102.5</v>
      </c>
      <c r="BK23" s="57">
        <f>'BAR BB| Open rates'!BK23*0.85*0.9</f>
        <v>37102.5</v>
      </c>
      <c r="BL23" s="57">
        <f>'BAR BB| Open rates'!BL23*0.85*0.9</f>
        <v>37102.5</v>
      </c>
      <c r="BM23" s="57">
        <f>'BAR BB| Open rates'!BM23*0.85*0.9</f>
        <v>38020.5</v>
      </c>
      <c r="BN23" s="57">
        <f>'BAR BB| Open rates'!BN23*0.85*0.9</f>
        <v>38020.5</v>
      </c>
      <c r="BO23" s="57">
        <f>'BAR BB| Open rates'!BO23*0.85*0.9</f>
        <v>36337.5</v>
      </c>
      <c r="BP23" s="57">
        <f>'BAR BB| Open rates'!BP23*0.85*0.9</f>
        <v>36337.5</v>
      </c>
      <c r="BQ23" s="57">
        <f>'BAR BB| Open rates'!BQ23*0.85*0.9</f>
        <v>33430.5</v>
      </c>
      <c r="BR23" s="57">
        <f>'BAR BB| Open rates'!BR23*0.85*0.9</f>
        <v>33430.5</v>
      </c>
      <c r="BS23" s="57">
        <f>'BAR BB| Open rates'!BS23*0.85*0.9</f>
        <v>33430.5</v>
      </c>
      <c r="BT23" s="57">
        <f>'BAR BB| Open rates'!BT23*0.85*0.9</f>
        <v>33430.5</v>
      </c>
      <c r="BU23" s="57">
        <f>'BAR BB| Open rates'!BU23*0.85*0.9</f>
        <v>33430.5</v>
      </c>
      <c r="BV23" s="57">
        <f>'BAR BB| Open rates'!BV23*0.85*0.9</f>
        <v>31747.5</v>
      </c>
      <c r="BW23" s="57">
        <f>'BAR BB| Open rates'!BW23*0.85*0.9</f>
        <v>31747.5</v>
      </c>
      <c r="BX23" s="57">
        <f>'BAR BB| Open rates'!BX23*0.85*0.9</f>
        <v>31747.5</v>
      </c>
      <c r="BY23" s="57">
        <f>'BAR BB| Open rates'!BY23*0.85*0.9</f>
        <v>31747.5</v>
      </c>
      <c r="BZ23" s="57">
        <f>'BAR BB| Open rates'!BZ23*0.85*0.9</f>
        <v>31747.5</v>
      </c>
      <c r="CA23" s="57">
        <f>'BAR BB| Open rates'!CA23*0.85*0.9</f>
        <v>33430.5</v>
      </c>
      <c r="CB23" s="57">
        <f>'BAR BB| Open rates'!CB23*0.85*0.9</f>
        <v>33430.5</v>
      </c>
      <c r="CC23" s="57">
        <f>'BAR BB| Open rates'!CC23*0.85*0.9</f>
        <v>31747.5</v>
      </c>
      <c r="CD23" s="57">
        <f>'BAR BB| Open rates'!CD23*0.85*0.9</f>
        <v>31747.5</v>
      </c>
      <c r="CE23" s="57">
        <f>'BAR BB| Open rates'!CE23*0.85*0.9</f>
        <v>31747.5</v>
      </c>
      <c r="CF23" s="57">
        <f>'BAR BB| Open rates'!CF23*0.85*0.9</f>
        <v>31747.5</v>
      </c>
      <c r="CG23" s="57">
        <f>'BAR BB| Open rates'!CG23*0.85*0.9</f>
        <v>31747.5</v>
      </c>
      <c r="CH23" s="57">
        <f>'BAR BB| Open rates'!CH23*0.85*0.9</f>
        <v>33430.5</v>
      </c>
      <c r="CI23" s="57">
        <f>'BAR BB| Open rates'!CI23*0.85*0.9</f>
        <v>33430.5</v>
      </c>
      <c r="CJ23" s="57">
        <f>'BAR BB| Open rates'!CJ23*0.85*0.9</f>
        <v>31747.5</v>
      </c>
      <c r="CK23" s="57">
        <f>'BAR BB| Open rates'!CK23*0.85*0.9</f>
        <v>31747.5</v>
      </c>
      <c r="CL23" s="57">
        <f>'BAR BB| Open rates'!CL23*0.85*0.9</f>
        <v>31747.5</v>
      </c>
      <c r="CM23" s="57">
        <f>'BAR BB| Open rates'!CM23*0.85*0.9</f>
        <v>31747.5</v>
      </c>
      <c r="CN23" s="57">
        <f>'BAR BB| Open rates'!CN23*0.85*0.9</f>
        <v>31747.5</v>
      </c>
      <c r="CO23" s="57">
        <f>'BAR BB| Open rates'!CO23*0.85*0.9</f>
        <v>33430.5</v>
      </c>
      <c r="CP23" s="57">
        <f>'BAR BB| Open rates'!CP23*0.85*0.9</f>
        <v>33430.5</v>
      </c>
      <c r="CQ23" s="57">
        <f>'BAR BB| Open rates'!CQ23*0.85*0.9</f>
        <v>31747.5</v>
      </c>
      <c r="CR23" s="57">
        <f>'BAR BB| Open rates'!CR23*0.85*0.9</f>
        <v>31747.5</v>
      </c>
      <c r="CS23" s="57">
        <f>'BAR BB| Open rates'!CS23*0.85*0.9</f>
        <v>31747.5</v>
      </c>
      <c r="CT23" s="57">
        <f>'BAR BB| Open rates'!CT23*0.85*0.9</f>
        <v>31747.5</v>
      </c>
      <c r="CU23" s="57">
        <f>'BAR BB| Open rates'!CU23*0.85*0.9</f>
        <v>30447</v>
      </c>
      <c r="CV23" s="57">
        <f>'BAR BB| Open rates'!CV23*0.85*0.9</f>
        <v>30447</v>
      </c>
      <c r="CW23" s="57">
        <f>'BAR BB| Open rates'!CW23*0.85*0.9</f>
        <v>30447</v>
      </c>
      <c r="CX23" s="57">
        <f>'BAR BB| Open rates'!CX23*0.85*0.9</f>
        <v>28917</v>
      </c>
      <c r="CY23" s="57">
        <f>'BAR BB| Open rates'!CY23*0.85*0.9</f>
        <v>28917</v>
      </c>
      <c r="CZ23" s="57">
        <f>'BAR BB| Open rates'!CZ23*0.85*0.9</f>
        <v>28917</v>
      </c>
      <c r="DA23" s="57">
        <f>'BAR BB| Open rates'!DA23*0.85*0.9</f>
        <v>28917</v>
      </c>
      <c r="DB23" s="57">
        <f>'BAR BB| Open rates'!DB23*0.85*0.9</f>
        <v>28917</v>
      </c>
      <c r="DC23" s="57">
        <f>'BAR BB| Open rates'!DC23*0.85*0.9</f>
        <v>30447</v>
      </c>
      <c r="DD23" s="57">
        <f>'BAR BB| Open rates'!DD23*0.85*0.9</f>
        <v>30447</v>
      </c>
      <c r="DE23" s="57">
        <f>'BAR BB| Open rates'!DE23*0.85*0.9</f>
        <v>28917</v>
      </c>
      <c r="DF23" s="57">
        <f>'BAR BB| Open rates'!DF23*0.85*0.9</f>
        <v>28917</v>
      </c>
      <c r="DG23" s="57">
        <f>'BAR BB| Open rates'!DG23*0.85*0.9</f>
        <v>28917</v>
      </c>
      <c r="DH23" s="57">
        <f>'BAR BB| Open rates'!DH23*0.85*0.9</f>
        <v>28917</v>
      </c>
      <c r="DI23" s="57">
        <f>'BAR BB| Open rates'!DI23*0.85*0.9</f>
        <v>28917</v>
      </c>
      <c r="DJ23" s="57">
        <f>'BAR BB| Open rates'!DJ23*0.85*0.9</f>
        <v>30447</v>
      </c>
      <c r="DK23" s="57">
        <f>'BAR BB| Open rates'!DK23*0.85*0.9</f>
        <v>30447</v>
      </c>
      <c r="DL23" s="57">
        <f>'BAR BB| Open rates'!DL23*0.85*0.9</f>
        <v>28917</v>
      </c>
      <c r="DM23" s="57">
        <f>'BAR BB| Open rates'!DM23*0.85*0.9</f>
        <v>28917</v>
      </c>
      <c r="DN23" s="57">
        <f>'BAR BB| Open rates'!DN23*0.85*0.9</f>
        <v>28917</v>
      </c>
      <c r="DO23" s="57">
        <f>'BAR BB| Open rates'!DO23*0.85*0.9</f>
        <v>28917</v>
      </c>
      <c r="DP23" s="57">
        <f>'BAR BB| Open rates'!DP23*0.85*0.9</f>
        <v>28917</v>
      </c>
      <c r="DQ23" s="57">
        <f>'BAR BB| Open rates'!DQ23*0.85*0.9</f>
        <v>30447</v>
      </c>
      <c r="DR23" s="57">
        <f>'BAR BB| Open rates'!DR23*0.85*0.9</f>
        <v>30447</v>
      </c>
      <c r="DS23" s="57">
        <f>'BAR BB| Open rates'!DS23*0.85*0.9</f>
        <v>28917</v>
      </c>
      <c r="DT23" s="57">
        <f>'BAR BB| Open rates'!DT23*0.85*0.9</f>
        <v>28917</v>
      </c>
      <c r="DU23" s="57">
        <f>'BAR BB| Open rates'!DU23*0.85*0.9</f>
        <v>28917</v>
      </c>
      <c r="DV23" s="57">
        <f>'BAR BB| Open rates'!DV23*0.85*0.9</f>
        <v>28917</v>
      </c>
      <c r="DW23" s="57">
        <f>'BAR BB| Open rates'!DW23*0.85*0.9</f>
        <v>28917</v>
      </c>
      <c r="DX23" s="57">
        <f>'BAR BB| Open rates'!DX23*0.85*0.9</f>
        <v>30447</v>
      </c>
      <c r="DY23" s="57">
        <f>'BAR BB| Open rates'!DY23*0.85*0.9</f>
        <v>30447</v>
      </c>
      <c r="DZ23" s="57">
        <f>'BAR BB| Open rates'!DZ23*0.85*0.9</f>
        <v>31747.5</v>
      </c>
      <c r="EA23" s="57">
        <f>'BAR BB| Open rates'!EA23*0.85*0.9</f>
        <v>31747.5</v>
      </c>
      <c r="EB23" s="57">
        <f>'BAR BB| Open rates'!EB23*0.85*0.9</f>
        <v>31747.5</v>
      </c>
      <c r="EC23" s="57">
        <f>'BAR BB| Open rates'!EC23*0.85*0.9</f>
        <v>33430.5</v>
      </c>
      <c r="ED23" s="57">
        <f>'BAR BB| Open rates'!ED23*0.85*0.9</f>
        <v>33430.5</v>
      </c>
      <c r="EE23" s="57">
        <f>'BAR BB| Open rates'!EE23*0.85*0.9</f>
        <v>33430.5</v>
      </c>
      <c r="EF23" s="57">
        <f>'BAR BB| Open rates'!EF23*0.85*0.9</f>
        <v>33430.5</v>
      </c>
      <c r="EG23" s="57">
        <f>'BAR BB| Open rates'!EG23*0.85*0.9</f>
        <v>28152</v>
      </c>
      <c r="EH23" s="57">
        <f>'BAR BB| Open rates'!EH23*0.85*0.9</f>
        <v>26622</v>
      </c>
      <c r="EI23" s="57">
        <f>'BAR BB| Open rates'!EI23*0.85*0.9</f>
        <v>26622</v>
      </c>
      <c r="EJ23" s="57">
        <f>'BAR BB| Open rates'!EJ23*0.85*0.9</f>
        <v>26622</v>
      </c>
      <c r="EK23" s="57">
        <f>'BAR BB| Open rates'!EK23*0.85*0.9</f>
        <v>26622</v>
      </c>
      <c r="EL23" s="57">
        <f>'BAR BB| Open rates'!EL23*0.85*0.9</f>
        <v>27387</v>
      </c>
      <c r="EM23" s="57">
        <f>'BAR BB| Open rates'!EM23*0.85*0.9</f>
        <v>27387</v>
      </c>
      <c r="EN23" s="57">
        <f>'BAR BB| Open rates'!EN23*0.85*0.9</f>
        <v>26622</v>
      </c>
      <c r="EO23" s="57">
        <f>'BAR BB| Open rates'!EO23*0.85*0.9</f>
        <v>26622</v>
      </c>
      <c r="EP23" s="57">
        <f>'BAR BB| Open rates'!EP23*0.85*0.9</f>
        <v>26622</v>
      </c>
      <c r="EQ23" s="57">
        <f>'BAR BB| Open rates'!EQ23*0.85*0.9</f>
        <v>26622</v>
      </c>
      <c r="ER23" s="57">
        <f>'BAR BB| Open rates'!ER23*0.85*0.9</f>
        <v>26622</v>
      </c>
      <c r="ES23" s="57">
        <f>'BAR BB| Open rates'!ES23*0.85*0.9</f>
        <v>27387</v>
      </c>
      <c r="ET23" s="57">
        <f>'BAR BB| Open rates'!ET23*0.85*0.9</f>
        <v>27387</v>
      </c>
      <c r="EU23" s="57">
        <f>'BAR BB| Open rates'!EU23*0.85*0.9</f>
        <v>26622</v>
      </c>
      <c r="EV23" s="57">
        <f>'BAR BB| Open rates'!EV23*0.85*0.9</f>
        <v>26622</v>
      </c>
      <c r="EW23" s="57">
        <f>'BAR BB| Open rates'!EW23*0.85*0.9</f>
        <v>26622</v>
      </c>
      <c r="EX23" s="57">
        <f>'BAR BB| Open rates'!EX23*0.85*0.9</f>
        <v>26622</v>
      </c>
      <c r="EY23" s="57">
        <f>'BAR BB| Open rates'!EY23*0.85*0.9</f>
        <v>26622</v>
      </c>
      <c r="EZ23" s="57">
        <f>'BAR BB| Open rates'!EZ23*0.85*0.9</f>
        <v>27387</v>
      </c>
      <c r="FA23" s="57">
        <f>'BAR BB| Open rates'!FA23*0.85*0.9</f>
        <v>27387</v>
      </c>
      <c r="FB23" s="57">
        <f>'BAR BB| Open rates'!FB23*0.85*0.9</f>
        <v>26622</v>
      </c>
      <c r="FC23" s="57">
        <f>'BAR BB| Open rates'!FC23*0.85*0.9</f>
        <v>26622</v>
      </c>
      <c r="FD23" s="57">
        <f>'BAR BB| Open rates'!FD23*0.85*0.9</f>
        <v>26622</v>
      </c>
      <c r="FE23" s="57">
        <f>'BAR BB| Open rates'!FE23*0.85*0.9</f>
        <v>26622</v>
      </c>
      <c r="FF23" s="57">
        <f>'BAR BB| Open rates'!FF23*0.85*0.9</f>
        <v>26622</v>
      </c>
      <c r="FG23" s="57">
        <f>'BAR BB| Open rates'!FG23*0.85*0.9</f>
        <v>27387</v>
      </c>
      <c r="FH23" s="57">
        <f>'BAR BB| Open rates'!FH23*0.85*0.9</f>
        <v>27387</v>
      </c>
      <c r="FI23" s="57">
        <f>'BAR BB| Open rates'!FI23*0.85*0.9</f>
        <v>26622</v>
      </c>
      <c r="FJ23" s="57">
        <f>'BAR BB| Open rates'!FJ23*0.85*0.9</f>
        <v>26622</v>
      </c>
      <c r="FK23" s="57">
        <f>'BAR BB| Open rates'!FK23*0.85*0.9</f>
        <v>26622</v>
      </c>
      <c r="FL23" s="57">
        <f>'BAR BB| Open rates'!FL23*0.85*0.9</f>
        <v>26622</v>
      </c>
      <c r="FM23" s="57">
        <f>'BAR BB| Open rates'!FM23*0.85*0.9</f>
        <v>26622</v>
      </c>
      <c r="FN23" s="57">
        <f>'BAR BB| Open rates'!FN23*0.85*0.9</f>
        <v>27387</v>
      </c>
      <c r="FO23" s="57">
        <f>'BAR BB| Open rates'!FO23*0.85*0.9</f>
        <v>27387</v>
      </c>
      <c r="FP23" s="57">
        <f>'BAR BB| Open rates'!FP23*0.85*0.9</f>
        <v>26622</v>
      </c>
      <c r="FQ23" s="57">
        <f>'BAR BB| Open rates'!FQ23*0.85*0.9</f>
        <v>26622</v>
      </c>
      <c r="FR23" s="57">
        <f>'BAR BB| Open rates'!FR23*0.85*0.9</f>
        <v>26622</v>
      </c>
      <c r="FS23" s="57">
        <f>'BAR BB| Open rates'!FS23*0.85*0.9</f>
        <v>26622</v>
      </c>
      <c r="FT23" s="57">
        <f>'BAR BB| Open rates'!FT23*0.85*0.9</f>
        <v>26622</v>
      </c>
      <c r="FU23" s="57">
        <f>'BAR BB| Open rates'!FU23*0.85*0.9</f>
        <v>27387</v>
      </c>
      <c r="FV23" s="57">
        <f>'BAR BB| Open rates'!FV23*0.85*0.9</f>
        <v>27387</v>
      </c>
      <c r="FW23" s="57">
        <f>'BAR BB| Open rates'!FW23*0.85*0.9</f>
        <v>30217.5</v>
      </c>
      <c r="FX23" s="57">
        <f>'BAR BB| Open rates'!FX23*0.85*0.9</f>
        <v>30217.5</v>
      </c>
      <c r="FY23" s="57">
        <f>'BAR BB| Open rates'!FY23*0.85*0.9</f>
        <v>30217.5</v>
      </c>
      <c r="FZ23" s="57">
        <f>'BAR BB| Open rates'!FZ23*0.85*0.9</f>
        <v>30217.5</v>
      </c>
      <c r="GA23" s="57">
        <f>'BAR BB| Open rates'!GA23*0.85*0.9</f>
        <v>30217.5</v>
      </c>
      <c r="GB23" s="57">
        <f>'BAR BB| Open rates'!GB23*0.85*0.9</f>
        <v>31900.5</v>
      </c>
      <c r="GC23" s="57">
        <f>'BAR BB| Open rates'!GC23*0.85*0.9</f>
        <v>31900.5</v>
      </c>
      <c r="GD23" s="57">
        <f>'BAR BB| Open rates'!GD23*0.85*0.9</f>
        <v>31900.5</v>
      </c>
      <c r="GE23" s="57">
        <f>'BAR BB| Open rates'!GE23*0.85*0.9</f>
        <v>31900.5</v>
      </c>
    </row>
    <row r="24" spans="1:187" s="36" customFormat="1" ht="12" customHeight="1" x14ac:dyDescent="0.2">
      <c r="A24" s="237">
        <v>2</v>
      </c>
      <c r="B24" s="57">
        <f>'BAR BB| Open rates'!B24*0.85*0.9</f>
        <v>42381</v>
      </c>
      <c r="C24" s="57">
        <f>'BAR BB| Open rates'!C24*0.85*0.9</f>
        <v>42381</v>
      </c>
      <c r="D24" s="57">
        <f>'BAR BB| Open rates'!D24*0.85*0.9</f>
        <v>40315.5</v>
      </c>
      <c r="E24" s="57">
        <f>'BAR BB| Open rates'!E24*0.85*0.9</f>
        <v>40315.5</v>
      </c>
      <c r="F24" s="57">
        <f>'BAR BB| Open rates'!F24*0.85*0.9</f>
        <v>38632.5</v>
      </c>
      <c r="G24" s="57">
        <f>'BAR BB| Open rates'!G24*0.85*0.9</f>
        <v>40315.5</v>
      </c>
      <c r="H24" s="57">
        <f>'BAR BB| Open rates'!H24*0.85*0.9</f>
        <v>40315.5</v>
      </c>
      <c r="I24" s="57">
        <f>'BAR BB| Open rates'!I24*0.85*0.9</f>
        <v>41845.5</v>
      </c>
      <c r="J24" s="57">
        <f>'BAR BB| Open rates'!J24*0.85*0.9</f>
        <v>41845.5</v>
      </c>
      <c r="K24" s="57">
        <f>'BAR BB| Open rates'!K24*0.85*0.9</f>
        <v>40315.5</v>
      </c>
      <c r="L24" s="57">
        <f>'BAR BB| Open rates'!L24*0.85*0.9</f>
        <v>40315.5</v>
      </c>
      <c r="M24" s="57">
        <f>'BAR BB| Open rates'!M24*0.85*0.9</f>
        <v>40315.5</v>
      </c>
      <c r="N24" s="57">
        <f>'BAR BB| Open rates'!N24*0.85*0.9</f>
        <v>40315.5</v>
      </c>
      <c r="O24" s="57">
        <f>'BAR BB| Open rates'!O24*0.85*0.9</f>
        <v>40315.5</v>
      </c>
      <c r="P24" s="57">
        <f>'BAR BB| Open rates'!P24*0.85*0.9</f>
        <v>41845.5</v>
      </c>
      <c r="Q24" s="57">
        <f>'BAR BB| Open rates'!Q24*0.85*0.9</f>
        <v>41845.5</v>
      </c>
      <c r="R24" s="57">
        <f>'BAR BB| Open rates'!R24*0.85*0.9</f>
        <v>41845.5</v>
      </c>
      <c r="S24" s="57">
        <f>'BAR BB| Open rates'!S24*0.85*0.9</f>
        <v>41845.5</v>
      </c>
      <c r="T24" s="57">
        <f>'BAR BB| Open rates'!T24*0.85*0.9</f>
        <v>41845.5</v>
      </c>
      <c r="U24" s="57">
        <f>'BAR BB| Open rates'!U24*0.85*0.9</f>
        <v>41845.5</v>
      </c>
      <c r="V24" s="57">
        <f>'BAR BB| Open rates'!V24*0.85*0.9</f>
        <v>41845.5</v>
      </c>
      <c r="W24" s="57">
        <f>'BAR BB| Open rates'!W24*0.85*0.9</f>
        <v>43375.5</v>
      </c>
      <c r="X24" s="57">
        <f>'BAR BB| Open rates'!X24*0.85*0.9</f>
        <v>43375.5</v>
      </c>
      <c r="Y24" s="57">
        <f>'BAR BB| Open rates'!Y24*0.85*0.9</f>
        <v>41845.5</v>
      </c>
      <c r="Z24" s="57">
        <f>'BAR BB| Open rates'!Z24*0.85*0.9</f>
        <v>41845.5</v>
      </c>
      <c r="AA24" s="57">
        <f>'BAR BB| Open rates'!AA24*0.85*0.9</f>
        <v>41845.5</v>
      </c>
      <c r="AB24" s="57">
        <f>'BAR BB| Open rates'!AB24*0.85*0.9</f>
        <v>41845.5</v>
      </c>
      <c r="AC24" s="57">
        <f>'BAR BB| Open rates'!AC24*0.85*0.9</f>
        <v>41845.5</v>
      </c>
      <c r="AD24" s="57">
        <f>'BAR BB| Open rates'!AD24*0.85*0.9</f>
        <v>43375.5</v>
      </c>
      <c r="AE24" s="57">
        <f>'BAR BB| Open rates'!AE24*0.85*0.9</f>
        <v>43375.5</v>
      </c>
      <c r="AF24" s="57">
        <f>'BAR BB| Open rates'!AF24*0.85*0.9</f>
        <v>41845.5</v>
      </c>
      <c r="AG24" s="57">
        <f>'BAR BB| Open rates'!AG24*0.85*0.9</f>
        <v>41845.5</v>
      </c>
      <c r="AH24" s="57">
        <f>'BAR BB| Open rates'!AH24*0.85*0.9</f>
        <v>41845.5</v>
      </c>
      <c r="AI24" s="57">
        <f>'BAR BB| Open rates'!AI24*0.85*0.9</f>
        <v>41845.5</v>
      </c>
      <c r="AJ24" s="57">
        <f>'BAR BB| Open rates'!AJ24*0.85*0.9</f>
        <v>41845.5</v>
      </c>
      <c r="AK24" s="57">
        <f>'BAR BB| Open rates'!AK24*0.85*0.9</f>
        <v>43375.5</v>
      </c>
      <c r="AL24" s="57">
        <f>'BAR BB| Open rates'!AL24*0.85*0.9</f>
        <v>43375.5</v>
      </c>
      <c r="AM24" s="57">
        <f>'BAR BB| Open rates'!AM24*0.85*0.9</f>
        <v>41845.5</v>
      </c>
      <c r="AN24" s="57">
        <f>'BAR BB| Open rates'!AN24*0.85*0.9</f>
        <v>41845.5</v>
      </c>
      <c r="AO24" s="57">
        <f>'BAR BB| Open rates'!AO24*0.85*0.9</f>
        <v>41845.5</v>
      </c>
      <c r="AP24" s="57">
        <f>'BAR BB| Open rates'!AP24*0.85*0.9</f>
        <v>41845.5</v>
      </c>
      <c r="AQ24" s="57">
        <f>'BAR BB| Open rates'!AQ24*0.85*0.9</f>
        <v>41845.5</v>
      </c>
      <c r="AR24" s="57">
        <f>'BAR BB| Open rates'!AR24*0.85*0.9</f>
        <v>43375.5</v>
      </c>
      <c r="AS24" s="57">
        <f>'BAR BB| Open rates'!AS24*0.85*0.9</f>
        <v>43375.5</v>
      </c>
      <c r="AT24" s="57">
        <f>'BAR BB| Open rates'!AT24*0.85*0.9</f>
        <v>41845.5</v>
      </c>
      <c r="AU24" s="57">
        <f>'BAR BB| Open rates'!AU24*0.85*0.9</f>
        <v>41845.5</v>
      </c>
      <c r="AV24" s="57">
        <f>'BAR BB| Open rates'!AV24*0.85*0.9</f>
        <v>41845.5</v>
      </c>
      <c r="AW24" s="57">
        <f>'BAR BB| Open rates'!AW24*0.85*0.9</f>
        <v>41845.5</v>
      </c>
      <c r="AX24" s="57">
        <f>'BAR BB| Open rates'!AX24*0.85*0.9</f>
        <v>41845.5</v>
      </c>
      <c r="AY24" s="57">
        <f>'BAR BB| Open rates'!AY24*0.85*0.9</f>
        <v>43375.5</v>
      </c>
      <c r="AZ24" s="57">
        <f>'BAR BB| Open rates'!AZ24*0.85*0.9</f>
        <v>43375.5</v>
      </c>
      <c r="BA24" s="57">
        <f>'BAR BB| Open rates'!BA24*0.85*0.9</f>
        <v>41845.5</v>
      </c>
      <c r="BB24" s="57">
        <f>'BAR BB| Open rates'!BB24*0.85*0.9</f>
        <v>41845.5</v>
      </c>
      <c r="BC24" s="57">
        <f>'BAR BB| Open rates'!BC24*0.85*0.9</f>
        <v>41845.5</v>
      </c>
      <c r="BD24" s="57">
        <f>'BAR BB| Open rates'!BD24*0.85*0.9</f>
        <v>41845.5</v>
      </c>
      <c r="BE24" s="57">
        <f>'BAR BB| Open rates'!BE24*0.85*0.9</f>
        <v>41845.5</v>
      </c>
      <c r="BF24" s="57">
        <f>'BAR BB| Open rates'!BF24*0.85*0.9</f>
        <v>43375.5</v>
      </c>
      <c r="BG24" s="57">
        <f>'BAR BB| Open rates'!BG24*0.85*0.9</f>
        <v>43375.5</v>
      </c>
      <c r="BH24" s="57">
        <f>'BAR BB| Open rates'!BH24*0.85*0.9</f>
        <v>39397.5</v>
      </c>
      <c r="BI24" s="57">
        <f>'BAR BB| Open rates'!BI24*0.85*0.9</f>
        <v>39397.5</v>
      </c>
      <c r="BJ24" s="57">
        <f>'BAR BB| Open rates'!BJ24*0.85*0.9</f>
        <v>39397.5</v>
      </c>
      <c r="BK24" s="57">
        <f>'BAR BB| Open rates'!BK24*0.85*0.9</f>
        <v>39397.5</v>
      </c>
      <c r="BL24" s="57">
        <f>'BAR BB| Open rates'!BL24*0.85*0.9</f>
        <v>39397.5</v>
      </c>
      <c r="BM24" s="57">
        <f>'BAR BB| Open rates'!BM24*0.85*0.9</f>
        <v>40315.5</v>
      </c>
      <c r="BN24" s="57">
        <f>'BAR BB| Open rates'!BN24*0.85*0.9</f>
        <v>40315.5</v>
      </c>
      <c r="BO24" s="57">
        <f>'BAR BB| Open rates'!BO24*0.85*0.9</f>
        <v>38632.5</v>
      </c>
      <c r="BP24" s="57">
        <f>'BAR BB| Open rates'!BP24*0.85*0.9</f>
        <v>38632.5</v>
      </c>
      <c r="BQ24" s="57">
        <f>'BAR BB| Open rates'!BQ24*0.85*0.9</f>
        <v>35725.5</v>
      </c>
      <c r="BR24" s="57">
        <f>'BAR BB| Open rates'!BR24*0.85*0.9</f>
        <v>35725.5</v>
      </c>
      <c r="BS24" s="57">
        <f>'BAR BB| Open rates'!BS24*0.85*0.9</f>
        <v>35725.5</v>
      </c>
      <c r="BT24" s="57">
        <f>'BAR BB| Open rates'!BT24*0.85*0.9</f>
        <v>35725.5</v>
      </c>
      <c r="BU24" s="57">
        <f>'BAR BB| Open rates'!BU24*0.85*0.9</f>
        <v>35725.5</v>
      </c>
      <c r="BV24" s="57">
        <f>'BAR BB| Open rates'!BV24*0.85*0.9</f>
        <v>34042.5</v>
      </c>
      <c r="BW24" s="57">
        <f>'BAR BB| Open rates'!BW24*0.85*0.9</f>
        <v>34042.5</v>
      </c>
      <c r="BX24" s="57">
        <f>'BAR BB| Open rates'!BX24*0.85*0.9</f>
        <v>34042.5</v>
      </c>
      <c r="BY24" s="57">
        <f>'BAR BB| Open rates'!BY24*0.85*0.9</f>
        <v>34042.5</v>
      </c>
      <c r="BZ24" s="57">
        <f>'BAR BB| Open rates'!BZ24*0.85*0.9</f>
        <v>34042.5</v>
      </c>
      <c r="CA24" s="57">
        <f>'BAR BB| Open rates'!CA24*0.85*0.9</f>
        <v>35725.5</v>
      </c>
      <c r="CB24" s="57">
        <f>'BAR BB| Open rates'!CB24*0.85*0.9</f>
        <v>35725.5</v>
      </c>
      <c r="CC24" s="57">
        <f>'BAR BB| Open rates'!CC24*0.85*0.9</f>
        <v>34042.5</v>
      </c>
      <c r="CD24" s="57">
        <f>'BAR BB| Open rates'!CD24*0.85*0.9</f>
        <v>34042.5</v>
      </c>
      <c r="CE24" s="57">
        <f>'BAR BB| Open rates'!CE24*0.85*0.9</f>
        <v>34042.5</v>
      </c>
      <c r="CF24" s="57">
        <f>'BAR BB| Open rates'!CF24*0.85*0.9</f>
        <v>34042.5</v>
      </c>
      <c r="CG24" s="57">
        <f>'BAR BB| Open rates'!CG24*0.85*0.9</f>
        <v>34042.5</v>
      </c>
      <c r="CH24" s="57">
        <f>'BAR BB| Open rates'!CH24*0.85*0.9</f>
        <v>35725.5</v>
      </c>
      <c r="CI24" s="57">
        <f>'BAR BB| Open rates'!CI24*0.85*0.9</f>
        <v>35725.5</v>
      </c>
      <c r="CJ24" s="57">
        <f>'BAR BB| Open rates'!CJ24*0.85*0.9</f>
        <v>34042.5</v>
      </c>
      <c r="CK24" s="57">
        <f>'BAR BB| Open rates'!CK24*0.85*0.9</f>
        <v>34042.5</v>
      </c>
      <c r="CL24" s="57">
        <f>'BAR BB| Open rates'!CL24*0.85*0.9</f>
        <v>34042.5</v>
      </c>
      <c r="CM24" s="57">
        <f>'BAR BB| Open rates'!CM24*0.85*0.9</f>
        <v>34042.5</v>
      </c>
      <c r="CN24" s="57">
        <f>'BAR BB| Open rates'!CN24*0.85*0.9</f>
        <v>34042.5</v>
      </c>
      <c r="CO24" s="57">
        <f>'BAR BB| Open rates'!CO24*0.85*0.9</f>
        <v>35725.5</v>
      </c>
      <c r="CP24" s="57">
        <f>'BAR BB| Open rates'!CP24*0.85*0.9</f>
        <v>35725.5</v>
      </c>
      <c r="CQ24" s="57">
        <f>'BAR BB| Open rates'!CQ24*0.85*0.9</f>
        <v>34042.5</v>
      </c>
      <c r="CR24" s="57">
        <f>'BAR BB| Open rates'!CR24*0.85*0.9</f>
        <v>34042.5</v>
      </c>
      <c r="CS24" s="57">
        <f>'BAR BB| Open rates'!CS24*0.85*0.9</f>
        <v>34042.5</v>
      </c>
      <c r="CT24" s="57">
        <f>'BAR BB| Open rates'!CT24*0.85*0.9</f>
        <v>34042.5</v>
      </c>
      <c r="CU24" s="57">
        <f>'BAR BB| Open rates'!CU24*0.85*0.9</f>
        <v>32742</v>
      </c>
      <c r="CV24" s="57">
        <f>'BAR BB| Open rates'!CV24*0.85*0.9</f>
        <v>32742</v>
      </c>
      <c r="CW24" s="57">
        <f>'BAR BB| Open rates'!CW24*0.85*0.9</f>
        <v>32742</v>
      </c>
      <c r="CX24" s="57">
        <f>'BAR BB| Open rates'!CX24*0.85*0.9</f>
        <v>31212</v>
      </c>
      <c r="CY24" s="57">
        <f>'BAR BB| Open rates'!CY24*0.85*0.9</f>
        <v>31212</v>
      </c>
      <c r="CZ24" s="57">
        <f>'BAR BB| Open rates'!CZ24*0.85*0.9</f>
        <v>31212</v>
      </c>
      <c r="DA24" s="57">
        <f>'BAR BB| Open rates'!DA24*0.85*0.9</f>
        <v>31212</v>
      </c>
      <c r="DB24" s="57">
        <f>'BAR BB| Open rates'!DB24*0.85*0.9</f>
        <v>31212</v>
      </c>
      <c r="DC24" s="57">
        <f>'BAR BB| Open rates'!DC24*0.85*0.9</f>
        <v>32742</v>
      </c>
      <c r="DD24" s="57">
        <f>'BAR BB| Open rates'!DD24*0.85*0.9</f>
        <v>32742</v>
      </c>
      <c r="DE24" s="57">
        <f>'BAR BB| Open rates'!DE24*0.85*0.9</f>
        <v>31212</v>
      </c>
      <c r="DF24" s="57">
        <f>'BAR BB| Open rates'!DF24*0.85*0.9</f>
        <v>31212</v>
      </c>
      <c r="DG24" s="57">
        <f>'BAR BB| Open rates'!DG24*0.85*0.9</f>
        <v>31212</v>
      </c>
      <c r="DH24" s="57">
        <f>'BAR BB| Open rates'!DH24*0.85*0.9</f>
        <v>31212</v>
      </c>
      <c r="DI24" s="57">
        <f>'BAR BB| Open rates'!DI24*0.85*0.9</f>
        <v>31212</v>
      </c>
      <c r="DJ24" s="57">
        <f>'BAR BB| Open rates'!DJ24*0.85*0.9</f>
        <v>32742</v>
      </c>
      <c r="DK24" s="57">
        <f>'BAR BB| Open rates'!DK24*0.85*0.9</f>
        <v>32742</v>
      </c>
      <c r="DL24" s="57">
        <f>'BAR BB| Open rates'!DL24*0.85*0.9</f>
        <v>31212</v>
      </c>
      <c r="DM24" s="57">
        <f>'BAR BB| Open rates'!DM24*0.85*0.9</f>
        <v>31212</v>
      </c>
      <c r="DN24" s="57">
        <f>'BAR BB| Open rates'!DN24*0.85*0.9</f>
        <v>31212</v>
      </c>
      <c r="DO24" s="57">
        <f>'BAR BB| Open rates'!DO24*0.85*0.9</f>
        <v>31212</v>
      </c>
      <c r="DP24" s="57">
        <f>'BAR BB| Open rates'!DP24*0.85*0.9</f>
        <v>31212</v>
      </c>
      <c r="DQ24" s="57">
        <f>'BAR BB| Open rates'!DQ24*0.85*0.9</f>
        <v>32742</v>
      </c>
      <c r="DR24" s="57">
        <f>'BAR BB| Open rates'!DR24*0.85*0.9</f>
        <v>32742</v>
      </c>
      <c r="DS24" s="57">
        <f>'BAR BB| Open rates'!DS24*0.85*0.9</f>
        <v>31212</v>
      </c>
      <c r="DT24" s="57">
        <f>'BAR BB| Open rates'!DT24*0.85*0.9</f>
        <v>31212</v>
      </c>
      <c r="DU24" s="57">
        <f>'BAR BB| Open rates'!DU24*0.85*0.9</f>
        <v>31212</v>
      </c>
      <c r="DV24" s="57">
        <f>'BAR BB| Open rates'!DV24*0.85*0.9</f>
        <v>31212</v>
      </c>
      <c r="DW24" s="57">
        <f>'BAR BB| Open rates'!DW24*0.85*0.9</f>
        <v>31212</v>
      </c>
      <c r="DX24" s="57">
        <f>'BAR BB| Open rates'!DX24*0.85*0.9</f>
        <v>32742</v>
      </c>
      <c r="DY24" s="57">
        <f>'BAR BB| Open rates'!DY24*0.85*0.9</f>
        <v>32742</v>
      </c>
      <c r="DZ24" s="57">
        <f>'BAR BB| Open rates'!DZ24*0.85*0.9</f>
        <v>34042.5</v>
      </c>
      <c r="EA24" s="57">
        <f>'BAR BB| Open rates'!EA24*0.85*0.9</f>
        <v>34042.5</v>
      </c>
      <c r="EB24" s="57">
        <f>'BAR BB| Open rates'!EB24*0.85*0.9</f>
        <v>34042.5</v>
      </c>
      <c r="EC24" s="57">
        <f>'BAR BB| Open rates'!EC24*0.85*0.9</f>
        <v>35725.5</v>
      </c>
      <c r="ED24" s="57">
        <f>'BAR BB| Open rates'!ED24*0.85*0.9</f>
        <v>35725.5</v>
      </c>
      <c r="EE24" s="57">
        <f>'BAR BB| Open rates'!EE24*0.85*0.9</f>
        <v>35725.5</v>
      </c>
      <c r="EF24" s="57">
        <f>'BAR BB| Open rates'!EF24*0.85*0.9</f>
        <v>35725.5</v>
      </c>
      <c r="EG24" s="57">
        <f>'BAR BB| Open rates'!EG24*0.85*0.9</f>
        <v>30447</v>
      </c>
      <c r="EH24" s="57">
        <f>'BAR BB| Open rates'!EH24*0.85*0.9</f>
        <v>28917</v>
      </c>
      <c r="EI24" s="57">
        <f>'BAR BB| Open rates'!EI24*0.85*0.9</f>
        <v>28917</v>
      </c>
      <c r="EJ24" s="57">
        <f>'BAR BB| Open rates'!EJ24*0.85*0.9</f>
        <v>28917</v>
      </c>
      <c r="EK24" s="57">
        <f>'BAR BB| Open rates'!EK24*0.85*0.9</f>
        <v>28917</v>
      </c>
      <c r="EL24" s="57">
        <f>'BAR BB| Open rates'!EL24*0.85*0.9</f>
        <v>29682</v>
      </c>
      <c r="EM24" s="57">
        <f>'BAR BB| Open rates'!EM24*0.85*0.9</f>
        <v>29682</v>
      </c>
      <c r="EN24" s="57">
        <f>'BAR BB| Open rates'!EN24*0.85*0.9</f>
        <v>28917</v>
      </c>
      <c r="EO24" s="57">
        <f>'BAR BB| Open rates'!EO24*0.85*0.9</f>
        <v>28917</v>
      </c>
      <c r="EP24" s="57">
        <f>'BAR BB| Open rates'!EP24*0.85*0.9</f>
        <v>28917</v>
      </c>
      <c r="EQ24" s="57">
        <f>'BAR BB| Open rates'!EQ24*0.85*0.9</f>
        <v>28917</v>
      </c>
      <c r="ER24" s="57">
        <f>'BAR BB| Open rates'!ER24*0.85*0.9</f>
        <v>28917</v>
      </c>
      <c r="ES24" s="57">
        <f>'BAR BB| Open rates'!ES24*0.85*0.9</f>
        <v>29682</v>
      </c>
      <c r="ET24" s="57">
        <f>'BAR BB| Open rates'!ET24*0.85*0.9</f>
        <v>29682</v>
      </c>
      <c r="EU24" s="57">
        <f>'BAR BB| Open rates'!EU24*0.85*0.9</f>
        <v>28917</v>
      </c>
      <c r="EV24" s="57">
        <f>'BAR BB| Open rates'!EV24*0.85*0.9</f>
        <v>28917</v>
      </c>
      <c r="EW24" s="57">
        <f>'BAR BB| Open rates'!EW24*0.85*0.9</f>
        <v>28917</v>
      </c>
      <c r="EX24" s="57">
        <f>'BAR BB| Open rates'!EX24*0.85*0.9</f>
        <v>28917</v>
      </c>
      <c r="EY24" s="57">
        <f>'BAR BB| Open rates'!EY24*0.85*0.9</f>
        <v>28917</v>
      </c>
      <c r="EZ24" s="57">
        <f>'BAR BB| Open rates'!EZ24*0.85*0.9</f>
        <v>29682</v>
      </c>
      <c r="FA24" s="57">
        <f>'BAR BB| Open rates'!FA24*0.85*0.9</f>
        <v>29682</v>
      </c>
      <c r="FB24" s="57">
        <f>'BAR BB| Open rates'!FB24*0.85*0.9</f>
        <v>28917</v>
      </c>
      <c r="FC24" s="57">
        <f>'BAR BB| Open rates'!FC24*0.85*0.9</f>
        <v>28917</v>
      </c>
      <c r="FD24" s="57">
        <f>'BAR BB| Open rates'!FD24*0.85*0.9</f>
        <v>28917</v>
      </c>
      <c r="FE24" s="57">
        <f>'BAR BB| Open rates'!FE24*0.85*0.9</f>
        <v>28917</v>
      </c>
      <c r="FF24" s="57">
        <f>'BAR BB| Open rates'!FF24*0.85*0.9</f>
        <v>28917</v>
      </c>
      <c r="FG24" s="57">
        <f>'BAR BB| Open rates'!FG24*0.85*0.9</f>
        <v>29682</v>
      </c>
      <c r="FH24" s="57">
        <f>'BAR BB| Open rates'!FH24*0.85*0.9</f>
        <v>29682</v>
      </c>
      <c r="FI24" s="57">
        <f>'BAR BB| Open rates'!FI24*0.85*0.9</f>
        <v>28917</v>
      </c>
      <c r="FJ24" s="57">
        <f>'BAR BB| Open rates'!FJ24*0.85*0.9</f>
        <v>28917</v>
      </c>
      <c r="FK24" s="57">
        <f>'BAR BB| Open rates'!FK24*0.85*0.9</f>
        <v>28917</v>
      </c>
      <c r="FL24" s="57">
        <f>'BAR BB| Open rates'!FL24*0.85*0.9</f>
        <v>28917</v>
      </c>
      <c r="FM24" s="57">
        <f>'BAR BB| Open rates'!FM24*0.85*0.9</f>
        <v>28917</v>
      </c>
      <c r="FN24" s="57">
        <f>'BAR BB| Open rates'!FN24*0.85*0.9</f>
        <v>29682</v>
      </c>
      <c r="FO24" s="57">
        <f>'BAR BB| Open rates'!FO24*0.85*0.9</f>
        <v>29682</v>
      </c>
      <c r="FP24" s="57">
        <f>'BAR BB| Open rates'!FP24*0.85*0.9</f>
        <v>28917</v>
      </c>
      <c r="FQ24" s="57">
        <f>'BAR BB| Open rates'!FQ24*0.85*0.9</f>
        <v>28917</v>
      </c>
      <c r="FR24" s="57">
        <f>'BAR BB| Open rates'!FR24*0.85*0.9</f>
        <v>28917</v>
      </c>
      <c r="FS24" s="57">
        <f>'BAR BB| Open rates'!FS24*0.85*0.9</f>
        <v>28917</v>
      </c>
      <c r="FT24" s="57">
        <f>'BAR BB| Open rates'!FT24*0.85*0.9</f>
        <v>28917</v>
      </c>
      <c r="FU24" s="57">
        <f>'BAR BB| Open rates'!FU24*0.85*0.9</f>
        <v>29682</v>
      </c>
      <c r="FV24" s="57">
        <f>'BAR BB| Open rates'!FV24*0.85*0.9</f>
        <v>29682</v>
      </c>
      <c r="FW24" s="57">
        <f>'BAR BB| Open rates'!FW24*0.85*0.9</f>
        <v>32512.5</v>
      </c>
      <c r="FX24" s="57">
        <f>'BAR BB| Open rates'!FX24*0.85*0.9</f>
        <v>32512.5</v>
      </c>
      <c r="FY24" s="57">
        <f>'BAR BB| Open rates'!FY24*0.85*0.9</f>
        <v>32512.5</v>
      </c>
      <c r="FZ24" s="57">
        <f>'BAR BB| Open rates'!FZ24*0.85*0.9</f>
        <v>32512.5</v>
      </c>
      <c r="GA24" s="57">
        <f>'BAR BB| Open rates'!GA24*0.85*0.9</f>
        <v>32512.5</v>
      </c>
      <c r="GB24" s="57">
        <f>'BAR BB| Open rates'!GB24*0.85*0.9</f>
        <v>34195.5</v>
      </c>
      <c r="GC24" s="57">
        <f>'BAR BB| Open rates'!GC24*0.85*0.9</f>
        <v>34195.5</v>
      </c>
      <c r="GD24" s="57">
        <f>'BAR BB| Open rates'!GD24*0.85*0.9</f>
        <v>34195.5</v>
      </c>
      <c r="GE24" s="57">
        <f>'BAR BB| Open rates'!GE24*0.85*0.9</f>
        <v>34195.5</v>
      </c>
    </row>
    <row r="25" spans="1:187" s="36" customFormat="1" ht="12" customHeight="1" x14ac:dyDescent="0.2">
      <c r="A25" s="237">
        <v>3</v>
      </c>
      <c r="B25" s="57">
        <f>'BAR BB| Open rates'!B25*0.85*0.9</f>
        <v>44676</v>
      </c>
      <c r="C25" s="57">
        <f>'BAR BB| Open rates'!C25*0.85*0.9</f>
        <v>44676</v>
      </c>
      <c r="D25" s="57">
        <f>'BAR BB| Open rates'!D25*0.85*0.9</f>
        <v>42610.5</v>
      </c>
      <c r="E25" s="57">
        <f>'BAR BB| Open rates'!E25*0.85*0.9</f>
        <v>42610.5</v>
      </c>
      <c r="F25" s="57">
        <f>'BAR BB| Open rates'!F25*0.85*0.9</f>
        <v>40927.5</v>
      </c>
      <c r="G25" s="57">
        <f>'BAR BB| Open rates'!G25*0.85*0.9</f>
        <v>42610.5</v>
      </c>
      <c r="H25" s="57">
        <f>'BAR BB| Open rates'!H25*0.85*0.9</f>
        <v>42610.5</v>
      </c>
      <c r="I25" s="57">
        <f>'BAR BB| Open rates'!I25*0.85*0.9</f>
        <v>44140.5</v>
      </c>
      <c r="J25" s="57">
        <f>'BAR BB| Open rates'!J25*0.85*0.9</f>
        <v>44140.5</v>
      </c>
      <c r="K25" s="57">
        <f>'BAR BB| Open rates'!K25*0.85*0.9</f>
        <v>42610.5</v>
      </c>
      <c r="L25" s="57">
        <f>'BAR BB| Open rates'!L25*0.85*0.9</f>
        <v>42610.5</v>
      </c>
      <c r="M25" s="57">
        <f>'BAR BB| Open rates'!M25*0.85*0.9</f>
        <v>42610.5</v>
      </c>
      <c r="N25" s="57">
        <f>'BAR BB| Open rates'!N25*0.85*0.9</f>
        <v>42610.5</v>
      </c>
      <c r="O25" s="57">
        <f>'BAR BB| Open rates'!O25*0.85*0.9</f>
        <v>42610.5</v>
      </c>
      <c r="P25" s="57">
        <f>'BAR BB| Open rates'!P25*0.85*0.9</f>
        <v>44140.5</v>
      </c>
      <c r="Q25" s="57">
        <f>'BAR BB| Open rates'!Q25*0.85*0.9</f>
        <v>44140.5</v>
      </c>
      <c r="R25" s="57">
        <f>'BAR BB| Open rates'!R25*0.85*0.9</f>
        <v>44140.5</v>
      </c>
      <c r="S25" s="57">
        <f>'BAR BB| Open rates'!S25*0.85*0.9</f>
        <v>44140.5</v>
      </c>
      <c r="T25" s="57">
        <f>'BAR BB| Open rates'!T25*0.85*0.9</f>
        <v>44140.5</v>
      </c>
      <c r="U25" s="57">
        <f>'BAR BB| Open rates'!U25*0.85*0.9</f>
        <v>44140.5</v>
      </c>
      <c r="V25" s="57">
        <f>'BAR BB| Open rates'!V25*0.85*0.9</f>
        <v>44140.5</v>
      </c>
      <c r="W25" s="57">
        <f>'BAR BB| Open rates'!W25*0.85*0.9</f>
        <v>45670.5</v>
      </c>
      <c r="X25" s="57">
        <f>'BAR BB| Open rates'!X25*0.85*0.9</f>
        <v>45670.5</v>
      </c>
      <c r="Y25" s="57">
        <f>'BAR BB| Open rates'!Y25*0.85*0.9</f>
        <v>44140.5</v>
      </c>
      <c r="Z25" s="57">
        <f>'BAR BB| Open rates'!Z25*0.85*0.9</f>
        <v>44140.5</v>
      </c>
      <c r="AA25" s="57">
        <f>'BAR BB| Open rates'!AA25*0.85*0.9</f>
        <v>44140.5</v>
      </c>
      <c r="AB25" s="57">
        <f>'BAR BB| Open rates'!AB25*0.85*0.9</f>
        <v>44140.5</v>
      </c>
      <c r="AC25" s="57">
        <f>'BAR BB| Open rates'!AC25*0.85*0.9</f>
        <v>44140.5</v>
      </c>
      <c r="AD25" s="57">
        <f>'BAR BB| Open rates'!AD25*0.85*0.9</f>
        <v>45670.5</v>
      </c>
      <c r="AE25" s="57">
        <f>'BAR BB| Open rates'!AE25*0.85*0.9</f>
        <v>45670.5</v>
      </c>
      <c r="AF25" s="57">
        <f>'BAR BB| Open rates'!AF25*0.85*0.9</f>
        <v>44140.5</v>
      </c>
      <c r="AG25" s="57">
        <f>'BAR BB| Open rates'!AG25*0.85*0.9</f>
        <v>44140.5</v>
      </c>
      <c r="AH25" s="57">
        <f>'BAR BB| Open rates'!AH25*0.85*0.9</f>
        <v>44140.5</v>
      </c>
      <c r="AI25" s="57">
        <f>'BAR BB| Open rates'!AI25*0.85*0.9</f>
        <v>44140.5</v>
      </c>
      <c r="AJ25" s="57">
        <f>'BAR BB| Open rates'!AJ25*0.85*0.9</f>
        <v>44140.5</v>
      </c>
      <c r="AK25" s="57">
        <f>'BAR BB| Open rates'!AK25*0.85*0.9</f>
        <v>45670.5</v>
      </c>
      <c r="AL25" s="57">
        <f>'BAR BB| Open rates'!AL25*0.85*0.9</f>
        <v>45670.5</v>
      </c>
      <c r="AM25" s="57">
        <f>'BAR BB| Open rates'!AM25*0.85*0.9</f>
        <v>44140.5</v>
      </c>
      <c r="AN25" s="57">
        <f>'BAR BB| Open rates'!AN25*0.85*0.9</f>
        <v>44140.5</v>
      </c>
      <c r="AO25" s="57">
        <f>'BAR BB| Open rates'!AO25*0.85*0.9</f>
        <v>44140.5</v>
      </c>
      <c r="AP25" s="57">
        <f>'BAR BB| Open rates'!AP25*0.85*0.9</f>
        <v>44140.5</v>
      </c>
      <c r="AQ25" s="57">
        <f>'BAR BB| Open rates'!AQ25*0.85*0.9</f>
        <v>44140.5</v>
      </c>
      <c r="AR25" s="57">
        <f>'BAR BB| Open rates'!AR25*0.85*0.9</f>
        <v>45670.5</v>
      </c>
      <c r="AS25" s="57">
        <f>'BAR BB| Open rates'!AS25*0.85*0.9</f>
        <v>45670.5</v>
      </c>
      <c r="AT25" s="57">
        <f>'BAR BB| Open rates'!AT25*0.85*0.9</f>
        <v>44140.5</v>
      </c>
      <c r="AU25" s="57">
        <f>'BAR BB| Open rates'!AU25*0.85*0.9</f>
        <v>44140.5</v>
      </c>
      <c r="AV25" s="57">
        <f>'BAR BB| Open rates'!AV25*0.85*0.9</f>
        <v>44140.5</v>
      </c>
      <c r="AW25" s="57">
        <f>'BAR BB| Open rates'!AW25*0.85*0.9</f>
        <v>44140.5</v>
      </c>
      <c r="AX25" s="57">
        <f>'BAR BB| Open rates'!AX25*0.85*0.9</f>
        <v>44140.5</v>
      </c>
      <c r="AY25" s="57">
        <f>'BAR BB| Open rates'!AY25*0.85*0.9</f>
        <v>45670.5</v>
      </c>
      <c r="AZ25" s="57">
        <f>'BAR BB| Open rates'!AZ25*0.85*0.9</f>
        <v>45670.5</v>
      </c>
      <c r="BA25" s="57">
        <f>'BAR BB| Open rates'!BA25*0.85*0.9</f>
        <v>44140.5</v>
      </c>
      <c r="BB25" s="57">
        <f>'BAR BB| Open rates'!BB25*0.85*0.9</f>
        <v>44140.5</v>
      </c>
      <c r="BC25" s="57">
        <f>'BAR BB| Open rates'!BC25*0.85*0.9</f>
        <v>44140.5</v>
      </c>
      <c r="BD25" s="57">
        <f>'BAR BB| Open rates'!BD25*0.85*0.9</f>
        <v>44140.5</v>
      </c>
      <c r="BE25" s="57">
        <f>'BAR BB| Open rates'!BE25*0.85*0.9</f>
        <v>44140.5</v>
      </c>
      <c r="BF25" s="57">
        <f>'BAR BB| Open rates'!BF25*0.85*0.9</f>
        <v>45670.5</v>
      </c>
      <c r="BG25" s="57">
        <f>'BAR BB| Open rates'!BG25*0.85*0.9</f>
        <v>45670.5</v>
      </c>
      <c r="BH25" s="57">
        <f>'BAR BB| Open rates'!BH25*0.85*0.9</f>
        <v>41692.5</v>
      </c>
      <c r="BI25" s="57">
        <f>'BAR BB| Open rates'!BI25*0.85*0.9</f>
        <v>41692.5</v>
      </c>
      <c r="BJ25" s="57">
        <f>'BAR BB| Open rates'!BJ25*0.85*0.9</f>
        <v>41692.5</v>
      </c>
      <c r="BK25" s="57">
        <f>'BAR BB| Open rates'!BK25*0.85*0.9</f>
        <v>41692.5</v>
      </c>
      <c r="BL25" s="57">
        <f>'BAR BB| Open rates'!BL25*0.85*0.9</f>
        <v>41692.5</v>
      </c>
      <c r="BM25" s="57">
        <f>'BAR BB| Open rates'!BM25*0.85*0.9</f>
        <v>42610.5</v>
      </c>
      <c r="BN25" s="57">
        <f>'BAR BB| Open rates'!BN25*0.85*0.9</f>
        <v>42610.5</v>
      </c>
      <c r="BO25" s="57">
        <f>'BAR BB| Open rates'!BO25*0.85*0.9</f>
        <v>40927.5</v>
      </c>
      <c r="BP25" s="57">
        <f>'BAR BB| Open rates'!BP25*0.85*0.9</f>
        <v>40927.5</v>
      </c>
      <c r="BQ25" s="57">
        <f>'BAR BB| Open rates'!BQ25*0.85*0.9</f>
        <v>38020.5</v>
      </c>
      <c r="BR25" s="57">
        <f>'BAR BB| Open rates'!BR25*0.85*0.9</f>
        <v>38020.5</v>
      </c>
      <c r="BS25" s="57">
        <f>'BAR BB| Open rates'!BS25*0.85*0.9</f>
        <v>38020.5</v>
      </c>
      <c r="BT25" s="57">
        <f>'BAR BB| Open rates'!BT25*0.85*0.9</f>
        <v>38020.5</v>
      </c>
      <c r="BU25" s="57">
        <f>'BAR BB| Open rates'!BU25*0.85*0.9</f>
        <v>38020.5</v>
      </c>
      <c r="BV25" s="57">
        <f>'BAR BB| Open rates'!BV25*0.85*0.9</f>
        <v>36337.5</v>
      </c>
      <c r="BW25" s="57">
        <f>'BAR BB| Open rates'!BW25*0.85*0.9</f>
        <v>36337.5</v>
      </c>
      <c r="BX25" s="57">
        <f>'BAR BB| Open rates'!BX25*0.85*0.9</f>
        <v>36337.5</v>
      </c>
      <c r="BY25" s="57">
        <f>'BAR BB| Open rates'!BY25*0.85*0.9</f>
        <v>36337.5</v>
      </c>
      <c r="BZ25" s="57">
        <f>'BAR BB| Open rates'!BZ25*0.85*0.9</f>
        <v>36337.5</v>
      </c>
      <c r="CA25" s="57">
        <f>'BAR BB| Open rates'!CA25*0.85*0.9</f>
        <v>38020.5</v>
      </c>
      <c r="CB25" s="57">
        <f>'BAR BB| Open rates'!CB25*0.85*0.9</f>
        <v>38020.5</v>
      </c>
      <c r="CC25" s="57">
        <f>'BAR BB| Open rates'!CC25*0.85*0.9</f>
        <v>36337.5</v>
      </c>
      <c r="CD25" s="57">
        <f>'BAR BB| Open rates'!CD25*0.85*0.9</f>
        <v>36337.5</v>
      </c>
      <c r="CE25" s="57">
        <f>'BAR BB| Open rates'!CE25*0.85*0.9</f>
        <v>36337.5</v>
      </c>
      <c r="CF25" s="57">
        <f>'BAR BB| Open rates'!CF25*0.85*0.9</f>
        <v>36337.5</v>
      </c>
      <c r="CG25" s="57">
        <f>'BAR BB| Open rates'!CG25*0.85*0.9</f>
        <v>36337.5</v>
      </c>
      <c r="CH25" s="57">
        <f>'BAR BB| Open rates'!CH25*0.85*0.9</f>
        <v>38020.5</v>
      </c>
      <c r="CI25" s="57">
        <f>'BAR BB| Open rates'!CI25*0.85*0.9</f>
        <v>38020.5</v>
      </c>
      <c r="CJ25" s="57">
        <f>'BAR BB| Open rates'!CJ25*0.85*0.9</f>
        <v>36337.5</v>
      </c>
      <c r="CK25" s="57">
        <f>'BAR BB| Open rates'!CK25*0.85*0.9</f>
        <v>36337.5</v>
      </c>
      <c r="CL25" s="57">
        <f>'BAR BB| Open rates'!CL25*0.85*0.9</f>
        <v>36337.5</v>
      </c>
      <c r="CM25" s="57">
        <f>'BAR BB| Open rates'!CM25*0.85*0.9</f>
        <v>36337.5</v>
      </c>
      <c r="CN25" s="57">
        <f>'BAR BB| Open rates'!CN25*0.85*0.9</f>
        <v>36337.5</v>
      </c>
      <c r="CO25" s="57">
        <f>'BAR BB| Open rates'!CO25*0.85*0.9</f>
        <v>38020.5</v>
      </c>
      <c r="CP25" s="57">
        <f>'BAR BB| Open rates'!CP25*0.85*0.9</f>
        <v>38020.5</v>
      </c>
      <c r="CQ25" s="57">
        <f>'BAR BB| Open rates'!CQ25*0.85*0.9</f>
        <v>36337.5</v>
      </c>
      <c r="CR25" s="57">
        <f>'BAR BB| Open rates'!CR25*0.85*0.9</f>
        <v>36337.5</v>
      </c>
      <c r="CS25" s="57">
        <f>'BAR BB| Open rates'!CS25*0.85*0.9</f>
        <v>36337.5</v>
      </c>
      <c r="CT25" s="57">
        <f>'BAR BB| Open rates'!CT25*0.85*0.9</f>
        <v>36337.5</v>
      </c>
      <c r="CU25" s="57">
        <f>'BAR BB| Open rates'!CU25*0.85*0.9</f>
        <v>35037</v>
      </c>
      <c r="CV25" s="57">
        <f>'BAR BB| Open rates'!CV25*0.85*0.9</f>
        <v>35037</v>
      </c>
      <c r="CW25" s="57">
        <f>'BAR BB| Open rates'!CW25*0.85*0.9</f>
        <v>35037</v>
      </c>
      <c r="CX25" s="57">
        <f>'BAR BB| Open rates'!CX25*0.85*0.9</f>
        <v>33507</v>
      </c>
      <c r="CY25" s="57">
        <f>'BAR BB| Open rates'!CY25*0.85*0.9</f>
        <v>33507</v>
      </c>
      <c r="CZ25" s="57">
        <f>'BAR BB| Open rates'!CZ25*0.85*0.9</f>
        <v>33507</v>
      </c>
      <c r="DA25" s="57">
        <f>'BAR BB| Open rates'!DA25*0.85*0.9</f>
        <v>33507</v>
      </c>
      <c r="DB25" s="57">
        <f>'BAR BB| Open rates'!DB25*0.85*0.9</f>
        <v>33507</v>
      </c>
      <c r="DC25" s="57">
        <f>'BAR BB| Open rates'!DC25*0.85*0.9</f>
        <v>35037</v>
      </c>
      <c r="DD25" s="57">
        <f>'BAR BB| Open rates'!DD25*0.85*0.9</f>
        <v>35037</v>
      </c>
      <c r="DE25" s="57">
        <f>'BAR BB| Open rates'!DE25*0.85*0.9</f>
        <v>33507</v>
      </c>
      <c r="DF25" s="57">
        <f>'BAR BB| Open rates'!DF25*0.85*0.9</f>
        <v>33507</v>
      </c>
      <c r="DG25" s="57">
        <f>'BAR BB| Open rates'!DG25*0.85*0.9</f>
        <v>33507</v>
      </c>
      <c r="DH25" s="57">
        <f>'BAR BB| Open rates'!DH25*0.85*0.9</f>
        <v>33507</v>
      </c>
      <c r="DI25" s="57">
        <f>'BAR BB| Open rates'!DI25*0.85*0.9</f>
        <v>33507</v>
      </c>
      <c r="DJ25" s="57">
        <f>'BAR BB| Open rates'!DJ25*0.85*0.9</f>
        <v>35037</v>
      </c>
      <c r="DK25" s="57">
        <f>'BAR BB| Open rates'!DK25*0.85*0.9</f>
        <v>35037</v>
      </c>
      <c r="DL25" s="57">
        <f>'BAR BB| Open rates'!DL25*0.85*0.9</f>
        <v>33507</v>
      </c>
      <c r="DM25" s="57">
        <f>'BAR BB| Open rates'!DM25*0.85*0.9</f>
        <v>33507</v>
      </c>
      <c r="DN25" s="57">
        <f>'BAR BB| Open rates'!DN25*0.85*0.9</f>
        <v>33507</v>
      </c>
      <c r="DO25" s="57">
        <f>'BAR BB| Open rates'!DO25*0.85*0.9</f>
        <v>33507</v>
      </c>
      <c r="DP25" s="57">
        <f>'BAR BB| Open rates'!DP25*0.85*0.9</f>
        <v>33507</v>
      </c>
      <c r="DQ25" s="57">
        <f>'BAR BB| Open rates'!DQ25*0.85*0.9</f>
        <v>35037</v>
      </c>
      <c r="DR25" s="57">
        <f>'BAR BB| Open rates'!DR25*0.85*0.9</f>
        <v>35037</v>
      </c>
      <c r="DS25" s="57">
        <f>'BAR BB| Open rates'!DS25*0.85*0.9</f>
        <v>33507</v>
      </c>
      <c r="DT25" s="57">
        <f>'BAR BB| Open rates'!DT25*0.85*0.9</f>
        <v>33507</v>
      </c>
      <c r="DU25" s="57">
        <f>'BAR BB| Open rates'!DU25*0.85*0.9</f>
        <v>33507</v>
      </c>
      <c r="DV25" s="57">
        <f>'BAR BB| Open rates'!DV25*0.85*0.9</f>
        <v>33507</v>
      </c>
      <c r="DW25" s="57">
        <f>'BAR BB| Open rates'!DW25*0.85*0.9</f>
        <v>33507</v>
      </c>
      <c r="DX25" s="57">
        <f>'BAR BB| Open rates'!DX25*0.85*0.9</f>
        <v>35037</v>
      </c>
      <c r="DY25" s="57">
        <f>'BAR BB| Open rates'!DY25*0.85*0.9</f>
        <v>35037</v>
      </c>
      <c r="DZ25" s="57">
        <f>'BAR BB| Open rates'!DZ25*0.85*0.9</f>
        <v>36337.5</v>
      </c>
      <c r="EA25" s="57">
        <f>'BAR BB| Open rates'!EA25*0.85*0.9</f>
        <v>36337.5</v>
      </c>
      <c r="EB25" s="57">
        <f>'BAR BB| Open rates'!EB25*0.85*0.9</f>
        <v>36337.5</v>
      </c>
      <c r="EC25" s="57">
        <f>'BAR BB| Open rates'!EC25*0.85*0.9</f>
        <v>38020.5</v>
      </c>
      <c r="ED25" s="57">
        <f>'BAR BB| Open rates'!ED25*0.85*0.9</f>
        <v>38020.5</v>
      </c>
      <c r="EE25" s="57">
        <f>'BAR BB| Open rates'!EE25*0.85*0.9</f>
        <v>38020.5</v>
      </c>
      <c r="EF25" s="57">
        <f>'BAR BB| Open rates'!EF25*0.85*0.9</f>
        <v>38020.5</v>
      </c>
      <c r="EG25" s="57">
        <f>'BAR BB| Open rates'!EG25*0.85*0.9</f>
        <v>32742</v>
      </c>
      <c r="EH25" s="57">
        <f>'BAR BB| Open rates'!EH25*0.85*0.9</f>
        <v>31212</v>
      </c>
      <c r="EI25" s="57">
        <f>'BAR BB| Open rates'!EI25*0.85*0.9</f>
        <v>31212</v>
      </c>
      <c r="EJ25" s="57">
        <f>'BAR BB| Open rates'!EJ25*0.85*0.9</f>
        <v>31212</v>
      </c>
      <c r="EK25" s="57">
        <f>'BAR BB| Open rates'!EK25*0.85*0.9</f>
        <v>31212</v>
      </c>
      <c r="EL25" s="57">
        <f>'BAR BB| Open rates'!EL25*0.85*0.9</f>
        <v>31977</v>
      </c>
      <c r="EM25" s="57">
        <f>'BAR BB| Open rates'!EM25*0.85*0.9</f>
        <v>31977</v>
      </c>
      <c r="EN25" s="57">
        <f>'BAR BB| Open rates'!EN25*0.85*0.9</f>
        <v>31212</v>
      </c>
      <c r="EO25" s="57">
        <f>'BAR BB| Open rates'!EO25*0.85*0.9</f>
        <v>31212</v>
      </c>
      <c r="EP25" s="57">
        <f>'BAR BB| Open rates'!EP25*0.85*0.9</f>
        <v>31212</v>
      </c>
      <c r="EQ25" s="57">
        <f>'BAR BB| Open rates'!EQ25*0.85*0.9</f>
        <v>31212</v>
      </c>
      <c r="ER25" s="57">
        <f>'BAR BB| Open rates'!ER25*0.85*0.9</f>
        <v>31212</v>
      </c>
      <c r="ES25" s="57">
        <f>'BAR BB| Open rates'!ES25*0.85*0.9</f>
        <v>31977</v>
      </c>
      <c r="ET25" s="57">
        <f>'BAR BB| Open rates'!ET25*0.85*0.9</f>
        <v>31977</v>
      </c>
      <c r="EU25" s="57">
        <f>'BAR BB| Open rates'!EU25*0.85*0.9</f>
        <v>31212</v>
      </c>
      <c r="EV25" s="57">
        <f>'BAR BB| Open rates'!EV25*0.85*0.9</f>
        <v>31212</v>
      </c>
      <c r="EW25" s="57">
        <f>'BAR BB| Open rates'!EW25*0.85*0.9</f>
        <v>31212</v>
      </c>
      <c r="EX25" s="57">
        <f>'BAR BB| Open rates'!EX25*0.85*0.9</f>
        <v>31212</v>
      </c>
      <c r="EY25" s="57">
        <f>'BAR BB| Open rates'!EY25*0.85*0.9</f>
        <v>31212</v>
      </c>
      <c r="EZ25" s="57">
        <f>'BAR BB| Open rates'!EZ25*0.85*0.9</f>
        <v>31977</v>
      </c>
      <c r="FA25" s="57">
        <f>'BAR BB| Open rates'!FA25*0.85*0.9</f>
        <v>31977</v>
      </c>
      <c r="FB25" s="57">
        <f>'BAR BB| Open rates'!FB25*0.85*0.9</f>
        <v>31212</v>
      </c>
      <c r="FC25" s="57">
        <f>'BAR BB| Open rates'!FC25*0.85*0.9</f>
        <v>31212</v>
      </c>
      <c r="FD25" s="57">
        <f>'BAR BB| Open rates'!FD25*0.85*0.9</f>
        <v>31212</v>
      </c>
      <c r="FE25" s="57">
        <f>'BAR BB| Open rates'!FE25*0.85*0.9</f>
        <v>31212</v>
      </c>
      <c r="FF25" s="57">
        <f>'BAR BB| Open rates'!FF25*0.85*0.9</f>
        <v>31212</v>
      </c>
      <c r="FG25" s="57">
        <f>'BAR BB| Open rates'!FG25*0.85*0.9</f>
        <v>31977</v>
      </c>
      <c r="FH25" s="57">
        <f>'BAR BB| Open rates'!FH25*0.85*0.9</f>
        <v>31977</v>
      </c>
      <c r="FI25" s="57">
        <f>'BAR BB| Open rates'!FI25*0.85*0.9</f>
        <v>31212</v>
      </c>
      <c r="FJ25" s="57">
        <f>'BAR BB| Open rates'!FJ25*0.85*0.9</f>
        <v>31212</v>
      </c>
      <c r="FK25" s="57">
        <f>'BAR BB| Open rates'!FK25*0.85*0.9</f>
        <v>31212</v>
      </c>
      <c r="FL25" s="57">
        <f>'BAR BB| Open rates'!FL25*0.85*0.9</f>
        <v>31212</v>
      </c>
      <c r="FM25" s="57">
        <f>'BAR BB| Open rates'!FM25*0.85*0.9</f>
        <v>31212</v>
      </c>
      <c r="FN25" s="57">
        <f>'BAR BB| Open rates'!FN25*0.85*0.9</f>
        <v>31977</v>
      </c>
      <c r="FO25" s="57">
        <f>'BAR BB| Open rates'!FO25*0.85*0.9</f>
        <v>31977</v>
      </c>
      <c r="FP25" s="57">
        <f>'BAR BB| Open rates'!FP25*0.85*0.9</f>
        <v>31212</v>
      </c>
      <c r="FQ25" s="57">
        <f>'BAR BB| Open rates'!FQ25*0.85*0.9</f>
        <v>31212</v>
      </c>
      <c r="FR25" s="57">
        <f>'BAR BB| Open rates'!FR25*0.85*0.9</f>
        <v>31212</v>
      </c>
      <c r="FS25" s="57">
        <f>'BAR BB| Open rates'!FS25*0.85*0.9</f>
        <v>31212</v>
      </c>
      <c r="FT25" s="57">
        <f>'BAR BB| Open rates'!FT25*0.85*0.9</f>
        <v>31212</v>
      </c>
      <c r="FU25" s="57">
        <f>'BAR BB| Open rates'!FU25*0.85*0.9</f>
        <v>31977</v>
      </c>
      <c r="FV25" s="57">
        <f>'BAR BB| Open rates'!FV25*0.85*0.9</f>
        <v>31977</v>
      </c>
      <c r="FW25" s="57">
        <f>'BAR BB| Open rates'!FW25*0.85*0.9</f>
        <v>34807.5</v>
      </c>
      <c r="FX25" s="57">
        <f>'BAR BB| Open rates'!FX25*0.85*0.9</f>
        <v>34807.5</v>
      </c>
      <c r="FY25" s="57">
        <f>'BAR BB| Open rates'!FY25*0.85*0.9</f>
        <v>34807.5</v>
      </c>
      <c r="FZ25" s="57">
        <f>'BAR BB| Open rates'!FZ25*0.85*0.9</f>
        <v>34807.5</v>
      </c>
      <c r="GA25" s="57">
        <f>'BAR BB| Open rates'!GA25*0.85*0.9</f>
        <v>34807.5</v>
      </c>
      <c r="GB25" s="57">
        <f>'BAR BB| Open rates'!GB25*0.85*0.9</f>
        <v>36490.5</v>
      </c>
      <c r="GC25" s="57">
        <f>'BAR BB| Open rates'!GC25*0.85*0.9</f>
        <v>36490.5</v>
      </c>
      <c r="GD25" s="57">
        <f>'BAR BB| Open rates'!GD25*0.85*0.9</f>
        <v>36490.5</v>
      </c>
      <c r="GE25" s="57">
        <f>'BAR BB| Open rates'!GE25*0.85*0.9</f>
        <v>36490.5</v>
      </c>
    </row>
    <row r="26" spans="1:187" s="36" customFormat="1" ht="12" customHeight="1" x14ac:dyDescent="0.2">
      <c r="A26" s="237">
        <v>4</v>
      </c>
      <c r="B26" s="57">
        <f>'BAR BB| Open rates'!B26*0.85*0.9</f>
        <v>46971</v>
      </c>
      <c r="C26" s="57">
        <f>'BAR BB| Open rates'!C26*0.85*0.9</f>
        <v>46971</v>
      </c>
      <c r="D26" s="57">
        <f>'BAR BB| Open rates'!D26*0.85*0.9</f>
        <v>44905.5</v>
      </c>
      <c r="E26" s="57">
        <f>'BAR BB| Open rates'!E26*0.85*0.9</f>
        <v>44905.5</v>
      </c>
      <c r="F26" s="57">
        <f>'BAR BB| Open rates'!F26*0.85*0.9</f>
        <v>43222.5</v>
      </c>
      <c r="G26" s="57">
        <f>'BAR BB| Open rates'!G26*0.85*0.9</f>
        <v>44905.5</v>
      </c>
      <c r="H26" s="57">
        <f>'BAR BB| Open rates'!H26*0.85*0.9</f>
        <v>44905.5</v>
      </c>
      <c r="I26" s="57">
        <f>'BAR BB| Open rates'!I26*0.85*0.9</f>
        <v>46435.5</v>
      </c>
      <c r="J26" s="57">
        <f>'BAR BB| Open rates'!J26*0.85*0.9</f>
        <v>46435.5</v>
      </c>
      <c r="K26" s="57">
        <f>'BAR BB| Open rates'!K26*0.85*0.9</f>
        <v>44905.5</v>
      </c>
      <c r="L26" s="57">
        <f>'BAR BB| Open rates'!L26*0.85*0.9</f>
        <v>44905.5</v>
      </c>
      <c r="M26" s="57">
        <f>'BAR BB| Open rates'!M26*0.85*0.9</f>
        <v>44905.5</v>
      </c>
      <c r="N26" s="57">
        <f>'BAR BB| Open rates'!N26*0.85*0.9</f>
        <v>44905.5</v>
      </c>
      <c r="O26" s="57">
        <f>'BAR BB| Open rates'!O26*0.85*0.9</f>
        <v>44905.5</v>
      </c>
      <c r="P26" s="57">
        <f>'BAR BB| Open rates'!P26*0.85*0.9</f>
        <v>46435.5</v>
      </c>
      <c r="Q26" s="57">
        <f>'BAR BB| Open rates'!Q26*0.85*0.9</f>
        <v>46435.5</v>
      </c>
      <c r="R26" s="57">
        <f>'BAR BB| Open rates'!R26*0.85*0.9</f>
        <v>46435.5</v>
      </c>
      <c r="S26" s="57">
        <f>'BAR BB| Open rates'!S26*0.85*0.9</f>
        <v>46435.5</v>
      </c>
      <c r="T26" s="57">
        <f>'BAR BB| Open rates'!T26*0.85*0.9</f>
        <v>46435.5</v>
      </c>
      <c r="U26" s="57">
        <f>'BAR BB| Open rates'!U26*0.85*0.9</f>
        <v>46435.5</v>
      </c>
      <c r="V26" s="57">
        <f>'BAR BB| Open rates'!V26*0.85*0.9</f>
        <v>46435.5</v>
      </c>
      <c r="W26" s="57">
        <f>'BAR BB| Open rates'!W26*0.85*0.9</f>
        <v>47965.5</v>
      </c>
      <c r="X26" s="57">
        <f>'BAR BB| Open rates'!X26*0.85*0.9</f>
        <v>47965.5</v>
      </c>
      <c r="Y26" s="57">
        <f>'BAR BB| Open rates'!Y26*0.85*0.9</f>
        <v>46435.5</v>
      </c>
      <c r="Z26" s="57">
        <f>'BAR BB| Open rates'!Z26*0.85*0.9</f>
        <v>46435.5</v>
      </c>
      <c r="AA26" s="57">
        <f>'BAR BB| Open rates'!AA26*0.85*0.9</f>
        <v>46435.5</v>
      </c>
      <c r="AB26" s="57">
        <f>'BAR BB| Open rates'!AB26*0.85*0.9</f>
        <v>46435.5</v>
      </c>
      <c r="AC26" s="57">
        <f>'BAR BB| Open rates'!AC26*0.85*0.9</f>
        <v>46435.5</v>
      </c>
      <c r="AD26" s="57">
        <f>'BAR BB| Open rates'!AD26*0.85*0.9</f>
        <v>47965.5</v>
      </c>
      <c r="AE26" s="57">
        <f>'BAR BB| Open rates'!AE26*0.85*0.9</f>
        <v>47965.5</v>
      </c>
      <c r="AF26" s="57">
        <f>'BAR BB| Open rates'!AF26*0.85*0.9</f>
        <v>46435.5</v>
      </c>
      <c r="AG26" s="57">
        <f>'BAR BB| Open rates'!AG26*0.85*0.9</f>
        <v>46435.5</v>
      </c>
      <c r="AH26" s="57">
        <f>'BAR BB| Open rates'!AH26*0.85*0.9</f>
        <v>46435.5</v>
      </c>
      <c r="AI26" s="57">
        <f>'BAR BB| Open rates'!AI26*0.85*0.9</f>
        <v>46435.5</v>
      </c>
      <c r="AJ26" s="57">
        <f>'BAR BB| Open rates'!AJ26*0.85*0.9</f>
        <v>46435.5</v>
      </c>
      <c r="AK26" s="57">
        <f>'BAR BB| Open rates'!AK26*0.85*0.9</f>
        <v>47965.5</v>
      </c>
      <c r="AL26" s="57">
        <f>'BAR BB| Open rates'!AL26*0.85*0.9</f>
        <v>47965.5</v>
      </c>
      <c r="AM26" s="57">
        <f>'BAR BB| Open rates'!AM26*0.85*0.9</f>
        <v>46435.5</v>
      </c>
      <c r="AN26" s="57">
        <f>'BAR BB| Open rates'!AN26*0.85*0.9</f>
        <v>46435.5</v>
      </c>
      <c r="AO26" s="57">
        <f>'BAR BB| Open rates'!AO26*0.85*0.9</f>
        <v>46435.5</v>
      </c>
      <c r="AP26" s="57">
        <f>'BAR BB| Open rates'!AP26*0.85*0.9</f>
        <v>46435.5</v>
      </c>
      <c r="AQ26" s="57">
        <f>'BAR BB| Open rates'!AQ26*0.85*0.9</f>
        <v>46435.5</v>
      </c>
      <c r="AR26" s="57">
        <f>'BAR BB| Open rates'!AR26*0.85*0.9</f>
        <v>47965.5</v>
      </c>
      <c r="AS26" s="57">
        <f>'BAR BB| Open rates'!AS26*0.85*0.9</f>
        <v>47965.5</v>
      </c>
      <c r="AT26" s="57">
        <f>'BAR BB| Open rates'!AT26*0.85*0.9</f>
        <v>46435.5</v>
      </c>
      <c r="AU26" s="57">
        <f>'BAR BB| Open rates'!AU26*0.85*0.9</f>
        <v>46435.5</v>
      </c>
      <c r="AV26" s="57">
        <f>'BAR BB| Open rates'!AV26*0.85*0.9</f>
        <v>46435.5</v>
      </c>
      <c r="AW26" s="57">
        <f>'BAR BB| Open rates'!AW26*0.85*0.9</f>
        <v>46435.5</v>
      </c>
      <c r="AX26" s="57">
        <f>'BAR BB| Open rates'!AX26*0.85*0.9</f>
        <v>46435.5</v>
      </c>
      <c r="AY26" s="57">
        <f>'BAR BB| Open rates'!AY26*0.85*0.9</f>
        <v>47965.5</v>
      </c>
      <c r="AZ26" s="57">
        <f>'BAR BB| Open rates'!AZ26*0.85*0.9</f>
        <v>47965.5</v>
      </c>
      <c r="BA26" s="57">
        <f>'BAR BB| Open rates'!BA26*0.85*0.9</f>
        <v>46435.5</v>
      </c>
      <c r="BB26" s="57">
        <f>'BAR BB| Open rates'!BB26*0.85*0.9</f>
        <v>46435.5</v>
      </c>
      <c r="BC26" s="57">
        <f>'BAR BB| Open rates'!BC26*0.85*0.9</f>
        <v>46435.5</v>
      </c>
      <c r="BD26" s="57">
        <f>'BAR BB| Open rates'!BD26*0.85*0.9</f>
        <v>46435.5</v>
      </c>
      <c r="BE26" s="57">
        <f>'BAR BB| Open rates'!BE26*0.85*0.9</f>
        <v>46435.5</v>
      </c>
      <c r="BF26" s="57">
        <f>'BAR BB| Open rates'!BF26*0.85*0.9</f>
        <v>47965.5</v>
      </c>
      <c r="BG26" s="57">
        <f>'BAR BB| Open rates'!BG26*0.85*0.9</f>
        <v>47965.5</v>
      </c>
      <c r="BH26" s="57">
        <f>'BAR BB| Open rates'!BH26*0.85*0.9</f>
        <v>43987.5</v>
      </c>
      <c r="BI26" s="57">
        <f>'BAR BB| Open rates'!BI26*0.85*0.9</f>
        <v>43987.5</v>
      </c>
      <c r="BJ26" s="57">
        <f>'BAR BB| Open rates'!BJ26*0.85*0.9</f>
        <v>43987.5</v>
      </c>
      <c r="BK26" s="57">
        <f>'BAR BB| Open rates'!BK26*0.85*0.9</f>
        <v>43987.5</v>
      </c>
      <c r="BL26" s="57">
        <f>'BAR BB| Open rates'!BL26*0.85*0.9</f>
        <v>43987.5</v>
      </c>
      <c r="BM26" s="57">
        <f>'BAR BB| Open rates'!BM26*0.85*0.9</f>
        <v>44905.5</v>
      </c>
      <c r="BN26" s="57">
        <f>'BAR BB| Open rates'!BN26*0.85*0.9</f>
        <v>44905.5</v>
      </c>
      <c r="BO26" s="57">
        <f>'BAR BB| Open rates'!BO26*0.85*0.9</f>
        <v>43222.5</v>
      </c>
      <c r="BP26" s="57">
        <f>'BAR BB| Open rates'!BP26*0.85*0.9</f>
        <v>43222.5</v>
      </c>
      <c r="BQ26" s="57">
        <f>'BAR BB| Open rates'!BQ26*0.85*0.9</f>
        <v>40315.5</v>
      </c>
      <c r="BR26" s="57">
        <f>'BAR BB| Open rates'!BR26*0.85*0.9</f>
        <v>40315.5</v>
      </c>
      <c r="BS26" s="57">
        <f>'BAR BB| Open rates'!BS26*0.85*0.9</f>
        <v>40315.5</v>
      </c>
      <c r="BT26" s="57">
        <f>'BAR BB| Open rates'!BT26*0.85*0.9</f>
        <v>40315.5</v>
      </c>
      <c r="BU26" s="57">
        <f>'BAR BB| Open rates'!BU26*0.85*0.9</f>
        <v>40315.5</v>
      </c>
      <c r="BV26" s="57">
        <f>'BAR BB| Open rates'!BV26*0.85*0.9</f>
        <v>38632.5</v>
      </c>
      <c r="BW26" s="57">
        <f>'BAR BB| Open rates'!BW26*0.85*0.9</f>
        <v>38632.5</v>
      </c>
      <c r="BX26" s="57">
        <f>'BAR BB| Open rates'!BX26*0.85*0.9</f>
        <v>38632.5</v>
      </c>
      <c r="BY26" s="57">
        <f>'BAR BB| Open rates'!BY26*0.85*0.9</f>
        <v>38632.5</v>
      </c>
      <c r="BZ26" s="57">
        <f>'BAR BB| Open rates'!BZ26*0.85*0.9</f>
        <v>38632.5</v>
      </c>
      <c r="CA26" s="57">
        <f>'BAR BB| Open rates'!CA26*0.85*0.9</f>
        <v>40315.5</v>
      </c>
      <c r="CB26" s="57">
        <f>'BAR BB| Open rates'!CB26*0.85*0.9</f>
        <v>40315.5</v>
      </c>
      <c r="CC26" s="57">
        <f>'BAR BB| Open rates'!CC26*0.85*0.9</f>
        <v>38632.5</v>
      </c>
      <c r="CD26" s="57">
        <f>'BAR BB| Open rates'!CD26*0.85*0.9</f>
        <v>38632.5</v>
      </c>
      <c r="CE26" s="57">
        <f>'BAR BB| Open rates'!CE26*0.85*0.9</f>
        <v>38632.5</v>
      </c>
      <c r="CF26" s="57">
        <f>'BAR BB| Open rates'!CF26*0.85*0.9</f>
        <v>38632.5</v>
      </c>
      <c r="CG26" s="57">
        <f>'BAR BB| Open rates'!CG26*0.85*0.9</f>
        <v>38632.5</v>
      </c>
      <c r="CH26" s="57">
        <f>'BAR BB| Open rates'!CH26*0.85*0.9</f>
        <v>40315.5</v>
      </c>
      <c r="CI26" s="57">
        <f>'BAR BB| Open rates'!CI26*0.85*0.9</f>
        <v>40315.5</v>
      </c>
      <c r="CJ26" s="57">
        <f>'BAR BB| Open rates'!CJ26*0.85*0.9</f>
        <v>38632.5</v>
      </c>
      <c r="CK26" s="57">
        <f>'BAR BB| Open rates'!CK26*0.85*0.9</f>
        <v>38632.5</v>
      </c>
      <c r="CL26" s="57">
        <f>'BAR BB| Open rates'!CL26*0.85*0.9</f>
        <v>38632.5</v>
      </c>
      <c r="CM26" s="57">
        <f>'BAR BB| Open rates'!CM26*0.85*0.9</f>
        <v>38632.5</v>
      </c>
      <c r="CN26" s="57">
        <f>'BAR BB| Open rates'!CN26*0.85*0.9</f>
        <v>38632.5</v>
      </c>
      <c r="CO26" s="57">
        <f>'BAR BB| Open rates'!CO26*0.85*0.9</f>
        <v>40315.5</v>
      </c>
      <c r="CP26" s="57">
        <f>'BAR BB| Open rates'!CP26*0.85*0.9</f>
        <v>40315.5</v>
      </c>
      <c r="CQ26" s="57">
        <f>'BAR BB| Open rates'!CQ26*0.85*0.9</f>
        <v>38632.5</v>
      </c>
      <c r="CR26" s="57">
        <f>'BAR BB| Open rates'!CR26*0.85*0.9</f>
        <v>38632.5</v>
      </c>
      <c r="CS26" s="57">
        <f>'BAR BB| Open rates'!CS26*0.85*0.9</f>
        <v>38632.5</v>
      </c>
      <c r="CT26" s="57">
        <f>'BAR BB| Open rates'!CT26*0.85*0.9</f>
        <v>38632.5</v>
      </c>
      <c r="CU26" s="57">
        <f>'BAR BB| Open rates'!CU26*0.85*0.9</f>
        <v>37332</v>
      </c>
      <c r="CV26" s="57">
        <f>'BAR BB| Open rates'!CV26*0.85*0.9</f>
        <v>37332</v>
      </c>
      <c r="CW26" s="57">
        <f>'BAR BB| Open rates'!CW26*0.85*0.9</f>
        <v>37332</v>
      </c>
      <c r="CX26" s="57">
        <f>'BAR BB| Open rates'!CX26*0.85*0.9</f>
        <v>35802</v>
      </c>
      <c r="CY26" s="57">
        <f>'BAR BB| Open rates'!CY26*0.85*0.9</f>
        <v>35802</v>
      </c>
      <c r="CZ26" s="57">
        <f>'BAR BB| Open rates'!CZ26*0.85*0.9</f>
        <v>35802</v>
      </c>
      <c r="DA26" s="57">
        <f>'BAR BB| Open rates'!DA26*0.85*0.9</f>
        <v>35802</v>
      </c>
      <c r="DB26" s="57">
        <f>'BAR BB| Open rates'!DB26*0.85*0.9</f>
        <v>35802</v>
      </c>
      <c r="DC26" s="57">
        <f>'BAR BB| Open rates'!DC26*0.85*0.9</f>
        <v>37332</v>
      </c>
      <c r="DD26" s="57">
        <f>'BAR BB| Open rates'!DD26*0.85*0.9</f>
        <v>37332</v>
      </c>
      <c r="DE26" s="57">
        <f>'BAR BB| Open rates'!DE26*0.85*0.9</f>
        <v>35802</v>
      </c>
      <c r="DF26" s="57">
        <f>'BAR BB| Open rates'!DF26*0.85*0.9</f>
        <v>35802</v>
      </c>
      <c r="DG26" s="57">
        <f>'BAR BB| Open rates'!DG26*0.85*0.9</f>
        <v>35802</v>
      </c>
      <c r="DH26" s="57">
        <f>'BAR BB| Open rates'!DH26*0.85*0.9</f>
        <v>35802</v>
      </c>
      <c r="DI26" s="57">
        <f>'BAR BB| Open rates'!DI26*0.85*0.9</f>
        <v>35802</v>
      </c>
      <c r="DJ26" s="57">
        <f>'BAR BB| Open rates'!DJ26*0.85*0.9</f>
        <v>37332</v>
      </c>
      <c r="DK26" s="57">
        <f>'BAR BB| Open rates'!DK26*0.85*0.9</f>
        <v>37332</v>
      </c>
      <c r="DL26" s="57">
        <f>'BAR BB| Open rates'!DL26*0.85*0.9</f>
        <v>35802</v>
      </c>
      <c r="DM26" s="57">
        <f>'BAR BB| Open rates'!DM26*0.85*0.9</f>
        <v>35802</v>
      </c>
      <c r="DN26" s="57">
        <f>'BAR BB| Open rates'!DN26*0.85*0.9</f>
        <v>35802</v>
      </c>
      <c r="DO26" s="57">
        <f>'BAR BB| Open rates'!DO26*0.85*0.9</f>
        <v>35802</v>
      </c>
      <c r="DP26" s="57">
        <f>'BAR BB| Open rates'!DP26*0.85*0.9</f>
        <v>35802</v>
      </c>
      <c r="DQ26" s="57">
        <f>'BAR BB| Open rates'!DQ26*0.85*0.9</f>
        <v>37332</v>
      </c>
      <c r="DR26" s="57">
        <f>'BAR BB| Open rates'!DR26*0.85*0.9</f>
        <v>37332</v>
      </c>
      <c r="DS26" s="57">
        <f>'BAR BB| Open rates'!DS26*0.85*0.9</f>
        <v>35802</v>
      </c>
      <c r="DT26" s="57">
        <f>'BAR BB| Open rates'!DT26*0.85*0.9</f>
        <v>35802</v>
      </c>
      <c r="DU26" s="57">
        <f>'BAR BB| Open rates'!DU26*0.85*0.9</f>
        <v>35802</v>
      </c>
      <c r="DV26" s="57">
        <f>'BAR BB| Open rates'!DV26*0.85*0.9</f>
        <v>35802</v>
      </c>
      <c r="DW26" s="57">
        <f>'BAR BB| Open rates'!DW26*0.85*0.9</f>
        <v>35802</v>
      </c>
      <c r="DX26" s="57">
        <f>'BAR BB| Open rates'!DX26*0.85*0.9</f>
        <v>37332</v>
      </c>
      <c r="DY26" s="57">
        <f>'BAR BB| Open rates'!DY26*0.85*0.9</f>
        <v>37332</v>
      </c>
      <c r="DZ26" s="57">
        <f>'BAR BB| Open rates'!DZ26*0.85*0.9</f>
        <v>38632.5</v>
      </c>
      <c r="EA26" s="57">
        <f>'BAR BB| Open rates'!EA26*0.85*0.9</f>
        <v>38632.5</v>
      </c>
      <c r="EB26" s="57">
        <f>'BAR BB| Open rates'!EB26*0.85*0.9</f>
        <v>38632.5</v>
      </c>
      <c r="EC26" s="57">
        <f>'BAR BB| Open rates'!EC26*0.85*0.9</f>
        <v>40315.5</v>
      </c>
      <c r="ED26" s="57">
        <f>'BAR BB| Open rates'!ED26*0.85*0.9</f>
        <v>40315.5</v>
      </c>
      <c r="EE26" s="57">
        <f>'BAR BB| Open rates'!EE26*0.85*0.9</f>
        <v>40315.5</v>
      </c>
      <c r="EF26" s="57">
        <f>'BAR BB| Open rates'!EF26*0.85*0.9</f>
        <v>40315.5</v>
      </c>
      <c r="EG26" s="57">
        <f>'BAR BB| Open rates'!EG26*0.85*0.9</f>
        <v>35037</v>
      </c>
      <c r="EH26" s="57">
        <f>'BAR BB| Open rates'!EH26*0.85*0.9</f>
        <v>33507</v>
      </c>
      <c r="EI26" s="57">
        <f>'BAR BB| Open rates'!EI26*0.85*0.9</f>
        <v>33507</v>
      </c>
      <c r="EJ26" s="57">
        <f>'BAR BB| Open rates'!EJ26*0.85*0.9</f>
        <v>33507</v>
      </c>
      <c r="EK26" s="57">
        <f>'BAR BB| Open rates'!EK26*0.85*0.9</f>
        <v>33507</v>
      </c>
      <c r="EL26" s="57">
        <f>'BAR BB| Open rates'!EL26*0.85*0.9</f>
        <v>34272</v>
      </c>
      <c r="EM26" s="57">
        <f>'BAR BB| Open rates'!EM26*0.85*0.9</f>
        <v>34272</v>
      </c>
      <c r="EN26" s="57">
        <f>'BAR BB| Open rates'!EN26*0.85*0.9</f>
        <v>33507</v>
      </c>
      <c r="EO26" s="57">
        <f>'BAR BB| Open rates'!EO26*0.85*0.9</f>
        <v>33507</v>
      </c>
      <c r="EP26" s="57">
        <f>'BAR BB| Open rates'!EP26*0.85*0.9</f>
        <v>33507</v>
      </c>
      <c r="EQ26" s="57">
        <f>'BAR BB| Open rates'!EQ26*0.85*0.9</f>
        <v>33507</v>
      </c>
      <c r="ER26" s="57">
        <f>'BAR BB| Open rates'!ER26*0.85*0.9</f>
        <v>33507</v>
      </c>
      <c r="ES26" s="57">
        <f>'BAR BB| Open rates'!ES26*0.85*0.9</f>
        <v>34272</v>
      </c>
      <c r="ET26" s="57">
        <f>'BAR BB| Open rates'!ET26*0.85*0.9</f>
        <v>34272</v>
      </c>
      <c r="EU26" s="57">
        <f>'BAR BB| Open rates'!EU26*0.85*0.9</f>
        <v>33507</v>
      </c>
      <c r="EV26" s="57">
        <f>'BAR BB| Open rates'!EV26*0.85*0.9</f>
        <v>33507</v>
      </c>
      <c r="EW26" s="57">
        <f>'BAR BB| Open rates'!EW26*0.85*0.9</f>
        <v>33507</v>
      </c>
      <c r="EX26" s="57">
        <f>'BAR BB| Open rates'!EX26*0.85*0.9</f>
        <v>33507</v>
      </c>
      <c r="EY26" s="57">
        <f>'BAR BB| Open rates'!EY26*0.85*0.9</f>
        <v>33507</v>
      </c>
      <c r="EZ26" s="57">
        <f>'BAR BB| Open rates'!EZ26*0.85*0.9</f>
        <v>34272</v>
      </c>
      <c r="FA26" s="57">
        <f>'BAR BB| Open rates'!FA26*0.85*0.9</f>
        <v>34272</v>
      </c>
      <c r="FB26" s="57">
        <f>'BAR BB| Open rates'!FB26*0.85*0.9</f>
        <v>33507</v>
      </c>
      <c r="FC26" s="57">
        <f>'BAR BB| Open rates'!FC26*0.85*0.9</f>
        <v>33507</v>
      </c>
      <c r="FD26" s="57">
        <f>'BAR BB| Open rates'!FD26*0.85*0.9</f>
        <v>33507</v>
      </c>
      <c r="FE26" s="57">
        <f>'BAR BB| Open rates'!FE26*0.85*0.9</f>
        <v>33507</v>
      </c>
      <c r="FF26" s="57">
        <f>'BAR BB| Open rates'!FF26*0.85*0.9</f>
        <v>33507</v>
      </c>
      <c r="FG26" s="57">
        <f>'BAR BB| Open rates'!FG26*0.85*0.9</f>
        <v>34272</v>
      </c>
      <c r="FH26" s="57">
        <f>'BAR BB| Open rates'!FH26*0.85*0.9</f>
        <v>34272</v>
      </c>
      <c r="FI26" s="57">
        <f>'BAR BB| Open rates'!FI26*0.85*0.9</f>
        <v>33507</v>
      </c>
      <c r="FJ26" s="57">
        <f>'BAR BB| Open rates'!FJ26*0.85*0.9</f>
        <v>33507</v>
      </c>
      <c r="FK26" s="57">
        <f>'BAR BB| Open rates'!FK26*0.85*0.9</f>
        <v>33507</v>
      </c>
      <c r="FL26" s="57">
        <f>'BAR BB| Open rates'!FL26*0.85*0.9</f>
        <v>33507</v>
      </c>
      <c r="FM26" s="57">
        <f>'BAR BB| Open rates'!FM26*0.85*0.9</f>
        <v>33507</v>
      </c>
      <c r="FN26" s="57">
        <f>'BAR BB| Open rates'!FN26*0.85*0.9</f>
        <v>34272</v>
      </c>
      <c r="FO26" s="57">
        <f>'BAR BB| Open rates'!FO26*0.85*0.9</f>
        <v>34272</v>
      </c>
      <c r="FP26" s="57">
        <f>'BAR BB| Open rates'!FP26*0.85*0.9</f>
        <v>33507</v>
      </c>
      <c r="FQ26" s="57">
        <f>'BAR BB| Open rates'!FQ26*0.85*0.9</f>
        <v>33507</v>
      </c>
      <c r="FR26" s="57">
        <f>'BAR BB| Open rates'!FR26*0.85*0.9</f>
        <v>33507</v>
      </c>
      <c r="FS26" s="57">
        <f>'BAR BB| Open rates'!FS26*0.85*0.9</f>
        <v>33507</v>
      </c>
      <c r="FT26" s="57">
        <f>'BAR BB| Open rates'!FT26*0.85*0.9</f>
        <v>33507</v>
      </c>
      <c r="FU26" s="57">
        <f>'BAR BB| Open rates'!FU26*0.85*0.9</f>
        <v>34272</v>
      </c>
      <c r="FV26" s="57">
        <f>'BAR BB| Open rates'!FV26*0.85*0.9</f>
        <v>34272</v>
      </c>
      <c r="FW26" s="57">
        <f>'BAR BB| Open rates'!FW26*0.85*0.9</f>
        <v>37102.5</v>
      </c>
      <c r="FX26" s="57">
        <f>'BAR BB| Open rates'!FX26*0.85*0.9</f>
        <v>37102.5</v>
      </c>
      <c r="FY26" s="57">
        <f>'BAR BB| Open rates'!FY26*0.85*0.9</f>
        <v>37102.5</v>
      </c>
      <c r="FZ26" s="57">
        <f>'BAR BB| Open rates'!FZ26*0.85*0.9</f>
        <v>37102.5</v>
      </c>
      <c r="GA26" s="57">
        <f>'BAR BB| Open rates'!GA26*0.85*0.9</f>
        <v>37102.5</v>
      </c>
      <c r="GB26" s="57">
        <f>'BAR BB| Open rates'!GB26*0.85*0.9</f>
        <v>38785.5</v>
      </c>
      <c r="GC26" s="57">
        <f>'BAR BB| Open rates'!GC26*0.85*0.9</f>
        <v>38785.5</v>
      </c>
      <c r="GD26" s="57">
        <f>'BAR BB| Open rates'!GD26*0.85*0.9</f>
        <v>38785.5</v>
      </c>
      <c r="GE26" s="57">
        <f>'BAR BB| Open rates'!GE26*0.85*0.9</f>
        <v>38785.5</v>
      </c>
    </row>
    <row r="27" spans="1:187" s="36" customFormat="1" ht="36" customHeight="1" x14ac:dyDescent="0.2">
      <c r="A27" s="236" t="s">
        <v>181</v>
      </c>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row>
    <row r="28" spans="1:187" s="36" customFormat="1" ht="12" customHeight="1" x14ac:dyDescent="0.2">
      <c r="A28" s="237">
        <v>1</v>
      </c>
      <c r="B28" s="57">
        <f>'BAR BB| Open rates'!B28*0.85*0.9</f>
        <v>41616</v>
      </c>
      <c r="C28" s="57">
        <f>'BAR BB| Open rates'!C28*0.85*0.9</f>
        <v>41616</v>
      </c>
      <c r="D28" s="57">
        <f>'BAR BB| Open rates'!D28*0.85*0.9</f>
        <v>39550.5</v>
      </c>
      <c r="E28" s="57">
        <f>'BAR BB| Open rates'!E28*0.85*0.9</f>
        <v>39550.5</v>
      </c>
      <c r="F28" s="57">
        <f>'BAR BB| Open rates'!F28*0.85*0.9</f>
        <v>37867.5</v>
      </c>
      <c r="G28" s="57">
        <f>'BAR BB| Open rates'!G28*0.85*0.9</f>
        <v>39550.5</v>
      </c>
      <c r="H28" s="57">
        <f>'BAR BB| Open rates'!H28*0.85*0.9</f>
        <v>39550.5</v>
      </c>
      <c r="I28" s="57">
        <f>'BAR BB| Open rates'!I28*0.85*0.9</f>
        <v>41080.5</v>
      </c>
      <c r="J28" s="57">
        <f>'BAR BB| Open rates'!J28*0.85*0.9</f>
        <v>41080.5</v>
      </c>
      <c r="K28" s="57">
        <f>'BAR BB| Open rates'!K28*0.85*0.9</f>
        <v>39550.5</v>
      </c>
      <c r="L28" s="57">
        <f>'BAR BB| Open rates'!L28*0.85*0.9</f>
        <v>39550.5</v>
      </c>
      <c r="M28" s="57">
        <f>'BAR BB| Open rates'!M28*0.85*0.9</f>
        <v>39550.5</v>
      </c>
      <c r="N28" s="57">
        <f>'BAR BB| Open rates'!N28*0.85*0.9</f>
        <v>39550.5</v>
      </c>
      <c r="O28" s="57">
        <f>'BAR BB| Open rates'!O28*0.85*0.9</f>
        <v>39550.5</v>
      </c>
      <c r="P28" s="57">
        <f>'BAR BB| Open rates'!P28*0.85*0.9</f>
        <v>41080.5</v>
      </c>
      <c r="Q28" s="57">
        <f>'BAR BB| Open rates'!Q28*0.85*0.9</f>
        <v>41080.5</v>
      </c>
      <c r="R28" s="57">
        <f>'BAR BB| Open rates'!R28*0.85*0.9</f>
        <v>41080.5</v>
      </c>
      <c r="S28" s="57">
        <f>'BAR BB| Open rates'!S28*0.85*0.9</f>
        <v>41080.5</v>
      </c>
      <c r="T28" s="57">
        <f>'BAR BB| Open rates'!T28*0.85*0.9</f>
        <v>41080.5</v>
      </c>
      <c r="U28" s="57">
        <f>'BAR BB| Open rates'!U28*0.85*0.9</f>
        <v>41080.5</v>
      </c>
      <c r="V28" s="57">
        <f>'BAR BB| Open rates'!V28*0.85*0.9</f>
        <v>41080.5</v>
      </c>
      <c r="W28" s="57">
        <f>'BAR BB| Open rates'!W28*0.85*0.9</f>
        <v>42610.5</v>
      </c>
      <c r="X28" s="57">
        <f>'BAR BB| Open rates'!X28*0.85*0.9</f>
        <v>42610.5</v>
      </c>
      <c r="Y28" s="57">
        <f>'BAR BB| Open rates'!Y28*0.85*0.9</f>
        <v>41080.5</v>
      </c>
      <c r="Z28" s="57">
        <f>'BAR BB| Open rates'!Z28*0.85*0.9</f>
        <v>41080.5</v>
      </c>
      <c r="AA28" s="57">
        <f>'BAR BB| Open rates'!AA28*0.85*0.9</f>
        <v>41080.5</v>
      </c>
      <c r="AB28" s="57">
        <f>'BAR BB| Open rates'!AB28*0.85*0.9</f>
        <v>41080.5</v>
      </c>
      <c r="AC28" s="57">
        <f>'BAR BB| Open rates'!AC28*0.85*0.9</f>
        <v>41080.5</v>
      </c>
      <c r="AD28" s="57">
        <f>'BAR BB| Open rates'!AD28*0.85*0.9</f>
        <v>42610.5</v>
      </c>
      <c r="AE28" s="57">
        <f>'BAR BB| Open rates'!AE28*0.85*0.9</f>
        <v>42610.5</v>
      </c>
      <c r="AF28" s="57">
        <f>'BAR BB| Open rates'!AF28*0.85*0.9</f>
        <v>41080.5</v>
      </c>
      <c r="AG28" s="57">
        <f>'BAR BB| Open rates'!AG28*0.85*0.9</f>
        <v>41080.5</v>
      </c>
      <c r="AH28" s="57">
        <f>'BAR BB| Open rates'!AH28*0.85*0.9</f>
        <v>41080.5</v>
      </c>
      <c r="AI28" s="57">
        <f>'BAR BB| Open rates'!AI28*0.85*0.9</f>
        <v>41080.5</v>
      </c>
      <c r="AJ28" s="57">
        <f>'BAR BB| Open rates'!AJ28*0.85*0.9</f>
        <v>41080.5</v>
      </c>
      <c r="AK28" s="57">
        <f>'BAR BB| Open rates'!AK28*0.85*0.9</f>
        <v>42610.5</v>
      </c>
      <c r="AL28" s="57">
        <f>'BAR BB| Open rates'!AL28*0.85*0.9</f>
        <v>42610.5</v>
      </c>
      <c r="AM28" s="57">
        <f>'BAR BB| Open rates'!AM28*0.85*0.9</f>
        <v>41080.5</v>
      </c>
      <c r="AN28" s="57">
        <f>'BAR BB| Open rates'!AN28*0.85*0.9</f>
        <v>41080.5</v>
      </c>
      <c r="AO28" s="57">
        <f>'BAR BB| Open rates'!AO28*0.85*0.9</f>
        <v>41080.5</v>
      </c>
      <c r="AP28" s="57">
        <f>'BAR BB| Open rates'!AP28*0.85*0.9</f>
        <v>41080.5</v>
      </c>
      <c r="AQ28" s="57">
        <f>'BAR BB| Open rates'!AQ28*0.85*0.9</f>
        <v>41080.5</v>
      </c>
      <c r="AR28" s="57">
        <f>'BAR BB| Open rates'!AR28*0.85*0.9</f>
        <v>42610.5</v>
      </c>
      <c r="AS28" s="57">
        <f>'BAR BB| Open rates'!AS28*0.85*0.9</f>
        <v>42610.5</v>
      </c>
      <c r="AT28" s="57">
        <f>'BAR BB| Open rates'!AT28*0.85*0.9</f>
        <v>41080.5</v>
      </c>
      <c r="AU28" s="57">
        <f>'BAR BB| Open rates'!AU28*0.85*0.9</f>
        <v>41080.5</v>
      </c>
      <c r="AV28" s="57">
        <f>'BAR BB| Open rates'!AV28*0.85*0.9</f>
        <v>41080.5</v>
      </c>
      <c r="AW28" s="57">
        <f>'BAR BB| Open rates'!AW28*0.85*0.9</f>
        <v>41080.5</v>
      </c>
      <c r="AX28" s="57">
        <f>'BAR BB| Open rates'!AX28*0.85*0.9</f>
        <v>41080.5</v>
      </c>
      <c r="AY28" s="57">
        <f>'BAR BB| Open rates'!AY28*0.85*0.9</f>
        <v>42610.5</v>
      </c>
      <c r="AZ28" s="57">
        <f>'BAR BB| Open rates'!AZ28*0.85*0.9</f>
        <v>42610.5</v>
      </c>
      <c r="BA28" s="57">
        <f>'BAR BB| Open rates'!BA28*0.85*0.9</f>
        <v>41080.5</v>
      </c>
      <c r="BB28" s="57">
        <f>'BAR BB| Open rates'!BB28*0.85*0.9</f>
        <v>41080.5</v>
      </c>
      <c r="BC28" s="57">
        <f>'BAR BB| Open rates'!BC28*0.85*0.9</f>
        <v>41080.5</v>
      </c>
      <c r="BD28" s="57">
        <f>'BAR BB| Open rates'!BD28*0.85*0.9</f>
        <v>41080.5</v>
      </c>
      <c r="BE28" s="57">
        <f>'BAR BB| Open rates'!BE28*0.85*0.9</f>
        <v>41080.5</v>
      </c>
      <c r="BF28" s="57">
        <f>'BAR BB| Open rates'!BF28*0.85*0.9</f>
        <v>42610.5</v>
      </c>
      <c r="BG28" s="57">
        <f>'BAR BB| Open rates'!BG28*0.85*0.9</f>
        <v>42610.5</v>
      </c>
      <c r="BH28" s="57">
        <f>'BAR BB| Open rates'!BH28*0.85*0.9</f>
        <v>38632.5</v>
      </c>
      <c r="BI28" s="57">
        <f>'BAR BB| Open rates'!BI28*0.85*0.9</f>
        <v>38632.5</v>
      </c>
      <c r="BJ28" s="57">
        <f>'BAR BB| Open rates'!BJ28*0.85*0.9</f>
        <v>38632.5</v>
      </c>
      <c r="BK28" s="57">
        <f>'BAR BB| Open rates'!BK28*0.85*0.9</f>
        <v>38632.5</v>
      </c>
      <c r="BL28" s="57">
        <f>'BAR BB| Open rates'!BL28*0.85*0.9</f>
        <v>38632.5</v>
      </c>
      <c r="BM28" s="57">
        <f>'BAR BB| Open rates'!BM28*0.85*0.9</f>
        <v>39550.5</v>
      </c>
      <c r="BN28" s="57">
        <f>'BAR BB| Open rates'!BN28*0.85*0.9</f>
        <v>39550.5</v>
      </c>
      <c r="BO28" s="57">
        <f>'BAR BB| Open rates'!BO28*0.85*0.9</f>
        <v>37867.5</v>
      </c>
      <c r="BP28" s="57">
        <f>'BAR BB| Open rates'!BP28*0.85*0.9</f>
        <v>37867.5</v>
      </c>
      <c r="BQ28" s="57">
        <f>'BAR BB| Open rates'!BQ28*0.85*0.9</f>
        <v>36490.5</v>
      </c>
      <c r="BR28" s="57">
        <f>'BAR BB| Open rates'!BR28*0.85*0.9</f>
        <v>36490.5</v>
      </c>
      <c r="BS28" s="57">
        <f>'BAR BB| Open rates'!BS28*0.85*0.9</f>
        <v>36490.5</v>
      </c>
      <c r="BT28" s="57">
        <f>'BAR BB| Open rates'!BT28*0.85*0.9</f>
        <v>36490.5</v>
      </c>
      <c r="BU28" s="57">
        <f>'BAR BB| Open rates'!BU28*0.85*0.9</f>
        <v>36490.5</v>
      </c>
      <c r="BV28" s="57">
        <f>'BAR BB| Open rates'!BV28*0.85*0.9</f>
        <v>34807.5</v>
      </c>
      <c r="BW28" s="57">
        <f>'BAR BB| Open rates'!BW28*0.85*0.9</f>
        <v>34807.5</v>
      </c>
      <c r="BX28" s="57">
        <f>'BAR BB| Open rates'!BX28*0.85*0.9</f>
        <v>34807.5</v>
      </c>
      <c r="BY28" s="57">
        <f>'BAR BB| Open rates'!BY28*0.85*0.9</f>
        <v>34807.5</v>
      </c>
      <c r="BZ28" s="57">
        <f>'BAR BB| Open rates'!BZ28*0.85*0.9</f>
        <v>34807.5</v>
      </c>
      <c r="CA28" s="57">
        <f>'BAR BB| Open rates'!CA28*0.85*0.9</f>
        <v>36490.5</v>
      </c>
      <c r="CB28" s="57">
        <f>'BAR BB| Open rates'!CB28*0.85*0.9</f>
        <v>36490.5</v>
      </c>
      <c r="CC28" s="57">
        <f>'BAR BB| Open rates'!CC28*0.85*0.9</f>
        <v>34807.5</v>
      </c>
      <c r="CD28" s="57">
        <f>'BAR BB| Open rates'!CD28*0.85*0.9</f>
        <v>34807.5</v>
      </c>
      <c r="CE28" s="57">
        <f>'BAR BB| Open rates'!CE28*0.85*0.9</f>
        <v>34807.5</v>
      </c>
      <c r="CF28" s="57">
        <f>'BAR BB| Open rates'!CF28*0.85*0.9</f>
        <v>34807.5</v>
      </c>
      <c r="CG28" s="57">
        <f>'BAR BB| Open rates'!CG28*0.85*0.9</f>
        <v>34807.5</v>
      </c>
      <c r="CH28" s="57">
        <f>'BAR BB| Open rates'!CH28*0.85*0.9</f>
        <v>36490.5</v>
      </c>
      <c r="CI28" s="57">
        <f>'BAR BB| Open rates'!CI28*0.85*0.9</f>
        <v>36490.5</v>
      </c>
      <c r="CJ28" s="57">
        <f>'BAR BB| Open rates'!CJ28*0.85*0.9</f>
        <v>34807.5</v>
      </c>
      <c r="CK28" s="57">
        <f>'BAR BB| Open rates'!CK28*0.85*0.9</f>
        <v>34807.5</v>
      </c>
      <c r="CL28" s="57">
        <f>'BAR BB| Open rates'!CL28*0.85*0.9</f>
        <v>34807.5</v>
      </c>
      <c r="CM28" s="57">
        <f>'BAR BB| Open rates'!CM28*0.85*0.9</f>
        <v>34807.5</v>
      </c>
      <c r="CN28" s="57">
        <f>'BAR BB| Open rates'!CN28*0.85*0.9</f>
        <v>34807.5</v>
      </c>
      <c r="CO28" s="57">
        <f>'BAR BB| Open rates'!CO28*0.85*0.9</f>
        <v>36490.5</v>
      </c>
      <c r="CP28" s="57">
        <f>'BAR BB| Open rates'!CP28*0.85*0.9</f>
        <v>36490.5</v>
      </c>
      <c r="CQ28" s="57">
        <f>'BAR BB| Open rates'!CQ28*0.85*0.9</f>
        <v>34807.5</v>
      </c>
      <c r="CR28" s="57">
        <f>'BAR BB| Open rates'!CR28*0.85*0.9</f>
        <v>34807.5</v>
      </c>
      <c r="CS28" s="57">
        <f>'BAR BB| Open rates'!CS28*0.85*0.9</f>
        <v>34807.5</v>
      </c>
      <c r="CT28" s="57">
        <f>'BAR BB| Open rates'!CT28*0.85*0.9</f>
        <v>34807.5</v>
      </c>
      <c r="CU28" s="57">
        <f>'BAR BB| Open rates'!CU28*0.85*0.9</f>
        <v>31977</v>
      </c>
      <c r="CV28" s="57">
        <f>'BAR BB| Open rates'!CV28*0.85*0.9</f>
        <v>31977</v>
      </c>
      <c r="CW28" s="57">
        <f>'BAR BB| Open rates'!CW28*0.85*0.9</f>
        <v>31977</v>
      </c>
      <c r="CX28" s="57">
        <f>'BAR BB| Open rates'!CX28*0.85*0.9</f>
        <v>30447</v>
      </c>
      <c r="CY28" s="57">
        <f>'BAR BB| Open rates'!CY28*0.85*0.9</f>
        <v>30447</v>
      </c>
      <c r="CZ28" s="57">
        <f>'BAR BB| Open rates'!CZ28*0.85*0.9</f>
        <v>30447</v>
      </c>
      <c r="DA28" s="57">
        <f>'BAR BB| Open rates'!DA28*0.85*0.9</f>
        <v>30447</v>
      </c>
      <c r="DB28" s="57">
        <f>'BAR BB| Open rates'!DB28*0.85*0.9</f>
        <v>30447</v>
      </c>
      <c r="DC28" s="57">
        <f>'BAR BB| Open rates'!DC28*0.85*0.9</f>
        <v>31977</v>
      </c>
      <c r="DD28" s="57">
        <f>'BAR BB| Open rates'!DD28*0.85*0.9</f>
        <v>31977</v>
      </c>
      <c r="DE28" s="57">
        <f>'BAR BB| Open rates'!DE28*0.85*0.9</f>
        <v>30447</v>
      </c>
      <c r="DF28" s="57">
        <f>'BAR BB| Open rates'!DF28*0.85*0.9</f>
        <v>30447</v>
      </c>
      <c r="DG28" s="57">
        <f>'BAR BB| Open rates'!DG28*0.85*0.9</f>
        <v>30447</v>
      </c>
      <c r="DH28" s="57">
        <f>'BAR BB| Open rates'!DH28*0.85*0.9</f>
        <v>30447</v>
      </c>
      <c r="DI28" s="57">
        <f>'BAR BB| Open rates'!DI28*0.85*0.9</f>
        <v>30447</v>
      </c>
      <c r="DJ28" s="57">
        <f>'BAR BB| Open rates'!DJ28*0.85*0.9</f>
        <v>31977</v>
      </c>
      <c r="DK28" s="57">
        <f>'BAR BB| Open rates'!DK28*0.85*0.9</f>
        <v>31977</v>
      </c>
      <c r="DL28" s="57">
        <f>'BAR BB| Open rates'!DL28*0.85*0.9</f>
        <v>30447</v>
      </c>
      <c r="DM28" s="57">
        <f>'BAR BB| Open rates'!DM28*0.85*0.9</f>
        <v>30447</v>
      </c>
      <c r="DN28" s="57">
        <f>'BAR BB| Open rates'!DN28*0.85*0.9</f>
        <v>30447</v>
      </c>
      <c r="DO28" s="57">
        <f>'BAR BB| Open rates'!DO28*0.85*0.9</f>
        <v>30447</v>
      </c>
      <c r="DP28" s="57">
        <f>'BAR BB| Open rates'!DP28*0.85*0.9</f>
        <v>30447</v>
      </c>
      <c r="DQ28" s="57">
        <f>'BAR BB| Open rates'!DQ28*0.85*0.9</f>
        <v>31977</v>
      </c>
      <c r="DR28" s="57">
        <f>'BAR BB| Open rates'!DR28*0.85*0.9</f>
        <v>31977</v>
      </c>
      <c r="DS28" s="57">
        <f>'BAR BB| Open rates'!DS28*0.85*0.9</f>
        <v>30447</v>
      </c>
      <c r="DT28" s="57">
        <f>'BAR BB| Open rates'!DT28*0.85*0.9</f>
        <v>30447</v>
      </c>
      <c r="DU28" s="57">
        <f>'BAR BB| Open rates'!DU28*0.85*0.9</f>
        <v>30447</v>
      </c>
      <c r="DV28" s="57">
        <f>'BAR BB| Open rates'!DV28*0.85*0.9</f>
        <v>30447</v>
      </c>
      <c r="DW28" s="57">
        <f>'BAR BB| Open rates'!DW28*0.85*0.9</f>
        <v>30447</v>
      </c>
      <c r="DX28" s="57">
        <f>'BAR BB| Open rates'!DX28*0.85*0.9</f>
        <v>31977</v>
      </c>
      <c r="DY28" s="57">
        <f>'BAR BB| Open rates'!DY28*0.85*0.9</f>
        <v>31977</v>
      </c>
      <c r="DZ28" s="57">
        <f>'BAR BB| Open rates'!DZ28*0.85*0.9</f>
        <v>33277.5</v>
      </c>
      <c r="EA28" s="57">
        <f>'BAR BB| Open rates'!EA28*0.85*0.9</f>
        <v>33277.5</v>
      </c>
      <c r="EB28" s="57">
        <f>'BAR BB| Open rates'!EB28*0.85*0.9</f>
        <v>33277.5</v>
      </c>
      <c r="EC28" s="57">
        <f>'BAR BB| Open rates'!EC28*0.85*0.9</f>
        <v>34960.5</v>
      </c>
      <c r="ED28" s="57">
        <f>'BAR BB| Open rates'!ED28*0.85*0.9</f>
        <v>34960.5</v>
      </c>
      <c r="EE28" s="57">
        <f>'BAR BB| Open rates'!EE28*0.85*0.9</f>
        <v>34960.5</v>
      </c>
      <c r="EF28" s="57">
        <f>'BAR BB| Open rates'!EF28*0.85*0.9</f>
        <v>34960.5</v>
      </c>
      <c r="EG28" s="57">
        <f>'BAR BB| Open rates'!EG28*0.85*0.9</f>
        <v>29682</v>
      </c>
      <c r="EH28" s="57">
        <f>'BAR BB| Open rates'!EH28*0.85*0.9</f>
        <v>28917</v>
      </c>
      <c r="EI28" s="57">
        <f>'BAR BB| Open rates'!EI28*0.85*0.9</f>
        <v>28917</v>
      </c>
      <c r="EJ28" s="57">
        <f>'BAR BB| Open rates'!EJ28*0.85*0.9</f>
        <v>28917</v>
      </c>
      <c r="EK28" s="57">
        <f>'BAR BB| Open rates'!EK28*0.85*0.9</f>
        <v>28917</v>
      </c>
      <c r="EL28" s="57">
        <f>'BAR BB| Open rates'!EL28*0.85*0.9</f>
        <v>29682</v>
      </c>
      <c r="EM28" s="57">
        <f>'BAR BB| Open rates'!EM28*0.85*0.9</f>
        <v>29682</v>
      </c>
      <c r="EN28" s="57">
        <f>'BAR BB| Open rates'!EN28*0.85*0.9</f>
        <v>28917</v>
      </c>
      <c r="EO28" s="57">
        <f>'BAR BB| Open rates'!EO28*0.85*0.9</f>
        <v>28917</v>
      </c>
      <c r="EP28" s="57">
        <f>'BAR BB| Open rates'!EP28*0.85*0.9</f>
        <v>28917</v>
      </c>
      <c r="EQ28" s="57">
        <f>'BAR BB| Open rates'!EQ28*0.85*0.9</f>
        <v>28917</v>
      </c>
      <c r="ER28" s="57">
        <f>'BAR BB| Open rates'!ER28*0.85*0.9</f>
        <v>28917</v>
      </c>
      <c r="ES28" s="57">
        <f>'BAR BB| Open rates'!ES28*0.85*0.9</f>
        <v>29682</v>
      </c>
      <c r="ET28" s="57">
        <f>'BAR BB| Open rates'!ET28*0.85*0.9</f>
        <v>29682</v>
      </c>
      <c r="EU28" s="57">
        <f>'BAR BB| Open rates'!EU28*0.85*0.9</f>
        <v>28917</v>
      </c>
      <c r="EV28" s="57">
        <f>'BAR BB| Open rates'!EV28*0.85*0.9</f>
        <v>28917</v>
      </c>
      <c r="EW28" s="57">
        <f>'BAR BB| Open rates'!EW28*0.85*0.9</f>
        <v>28917</v>
      </c>
      <c r="EX28" s="57">
        <f>'BAR BB| Open rates'!EX28*0.85*0.9</f>
        <v>28917</v>
      </c>
      <c r="EY28" s="57">
        <f>'BAR BB| Open rates'!EY28*0.85*0.9</f>
        <v>28917</v>
      </c>
      <c r="EZ28" s="57">
        <f>'BAR BB| Open rates'!EZ28*0.85*0.9</f>
        <v>29682</v>
      </c>
      <c r="FA28" s="57">
        <f>'BAR BB| Open rates'!FA28*0.85*0.9</f>
        <v>29682</v>
      </c>
      <c r="FB28" s="57">
        <f>'BAR BB| Open rates'!FB28*0.85*0.9</f>
        <v>28917</v>
      </c>
      <c r="FC28" s="57">
        <f>'BAR BB| Open rates'!FC28*0.85*0.9</f>
        <v>28917</v>
      </c>
      <c r="FD28" s="57">
        <f>'BAR BB| Open rates'!FD28*0.85*0.9</f>
        <v>28917</v>
      </c>
      <c r="FE28" s="57">
        <f>'BAR BB| Open rates'!FE28*0.85*0.9</f>
        <v>28917</v>
      </c>
      <c r="FF28" s="57">
        <f>'BAR BB| Open rates'!FF28*0.85*0.9</f>
        <v>28917</v>
      </c>
      <c r="FG28" s="57">
        <f>'BAR BB| Open rates'!FG28*0.85*0.9</f>
        <v>29682</v>
      </c>
      <c r="FH28" s="57">
        <f>'BAR BB| Open rates'!FH28*0.85*0.9</f>
        <v>29682</v>
      </c>
      <c r="FI28" s="57">
        <f>'BAR BB| Open rates'!FI28*0.85*0.9</f>
        <v>28917</v>
      </c>
      <c r="FJ28" s="57">
        <f>'BAR BB| Open rates'!FJ28*0.85*0.9</f>
        <v>28917</v>
      </c>
      <c r="FK28" s="57">
        <f>'BAR BB| Open rates'!FK28*0.85*0.9</f>
        <v>28917</v>
      </c>
      <c r="FL28" s="57">
        <f>'BAR BB| Open rates'!FL28*0.85*0.9</f>
        <v>28917</v>
      </c>
      <c r="FM28" s="57">
        <f>'BAR BB| Open rates'!FM28*0.85*0.9</f>
        <v>28917</v>
      </c>
      <c r="FN28" s="57">
        <f>'BAR BB| Open rates'!FN28*0.85*0.9</f>
        <v>29682</v>
      </c>
      <c r="FO28" s="57">
        <f>'BAR BB| Open rates'!FO28*0.85*0.9</f>
        <v>29682</v>
      </c>
      <c r="FP28" s="57">
        <f>'BAR BB| Open rates'!FP28*0.85*0.9</f>
        <v>28917</v>
      </c>
      <c r="FQ28" s="57">
        <f>'BAR BB| Open rates'!FQ28*0.85*0.9</f>
        <v>28917</v>
      </c>
      <c r="FR28" s="57">
        <f>'BAR BB| Open rates'!FR28*0.85*0.9</f>
        <v>28917</v>
      </c>
      <c r="FS28" s="57">
        <f>'BAR BB| Open rates'!FS28*0.85*0.9</f>
        <v>28917</v>
      </c>
      <c r="FT28" s="57">
        <f>'BAR BB| Open rates'!FT28*0.85*0.9</f>
        <v>28917</v>
      </c>
      <c r="FU28" s="57">
        <f>'BAR BB| Open rates'!FU28*0.85*0.9</f>
        <v>29682</v>
      </c>
      <c r="FV28" s="57">
        <f>'BAR BB| Open rates'!FV28*0.85*0.9</f>
        <v>29682</v>
      </c>
      <c r="FW28" s="57">
        <f>'BAR BB| Open rates'!FW28*0.85*0.9</f>
        <v>32512.5</v>
      </c>
      <c r="FX28" s="57">
        <f>'BAR BB| Open rates'!FX28*0.85*0.9</f>
        <v>32512.5</v>
      </c>
      <c r="FY28" s="57">
        <f>'BAR BB| Open rates'!FY28*0.85*0.9</f>
        <v>32512.5</v>
      </c>
      <c r="FZ28" s="57">
        <f>'BAR BB| Open rates'!FZ28*0.85*0.9</f>
        <v>32512.5</v>
      </c>
      <c r="GA28" s="57">
        <f>'BAR BB| Open rates'!GA28*0.85*0.9</f>
        <v>32512.5</v>
      </c>
      <c r="GB28" s="57">
        <f>'BAR BB| Open rates'!GB28*0.85*0.9</f>
        <v>34195.5</v>
      </c>
      <c r="GC28" s="57">
        <f>'BAR BB| Open rates'!GC28*0.85*0.9</f>
        <v>34195.5</v>
      </c>
      <c r="GD28" s="57">
        <f>'BAR BB| Open rates'!GD28*0.85*0.9</f>
        <v>34195.5</v>
      </c>
      <c r="GE28" s="57">
        <f>'BAR BB| Open rates'!GE28*0.85*0.9</f>
        <v>34195.5</v>
      </c>
    </row>
    <row r="29" spans="1:187" s="36" customFormat="1" ht="12" customHeight="1" x14ac:dyDescent="0.2">
      <c r="A29" s="237">
        <v>2</v>
      </c>
      <c r="B29" s="57">
        <f>'BAR BB| Open rates'!B29*0.85*0.9</f>
        <v>43911</v>
      </c>
      <c r="C29" s="57">
        <f>'BAR BB| Open rates'!C29*0.85*0.9</f>
        <v>43911</v>
      </c>
      <c r="D29" s="57">
        <f>'BAR BB| Open rates'!D29*0.85*0.9</f>
        <v>41845.5</v>
      </c>
      <c r="E29" s="57">
        <f>'BAR BB| Open rates'!E29*0.85*0.9</f>
        <v>41845.5</v>
      </c>
      <c r="F29" s="57">
        <f>'BAR BB| Open rates'!F29*0.85*0.9</f>
        <v>40162.5</v>
      </c>
      <c r="G29" s="57">
        <f>'BAR BB| Open rates'!G29*0.85*0.9</f>
        <v>41845.5</v>
      </c>
      <c r="H29" s="57">
        <f>'BAR BB| Open rates'!H29*0.85*0.9</f>
        <v>41845.5</v>
      </c>
      <c r="I29" s="57">
        <f>'BAR BB| Open rates'!I29*0.85*0.9</f>
        <v>43375.5</v>
      </c>
      <c r="J29" s="57">
        <f>'BAR BB| Open rates'!J29*0.85*0.9</f>
        <v>43375.5</v>
      </c>
      <c r="K29" s="57">
        <f>'BAR BB| Open rates'!K29*0.85*0.9</f>
        <v>41845.5</v>
      </c>
      <c r="L29" s="57">
        <f>'BAR BB| Open rates'!L29*0.85*0.9</f>
        <v>41845.5</v>
      </c>
      <c r="M29" s="57">
        <f>'BAR BB| Open rates'!M29*0.85*0.9</f>
        <v>41845.5</v>
      </c>
      <c r="N29" s="57">
        <f>'BAR BB| Open rates'!N29*0.85*0.9</f>
        <v>41845.5</v>
      </c>
      <c r="O29" s="57">
        <f>'BAR BB| Open rates'!O29*0.85*0.9</f>
        <v>41845.5</v>
      </c>
      <c r="P29" s="57">
        <f>'BAR BB| Open rates'!P29*0.85*0.9</f>
        <v>43375.5</v>
      </c>
      <c r="Q29" s="57">
        <f>'BAR BB| Open rates'!Q29*0.85*0.9</f>
        <v>43375.5</v>
      </c>
      <c r="R29" s="57">
        <f>'BAR BB| Open rates'!R29*0.85*0.9</f>
        <v>43375.5</v>
      </c>
      <c r="S29" s="57">
        <f>'BAR BB| Open rates'!S29*0.85*0.9</f>
        <v>43375.5</v>
      </c>
      <c r="T29" s="57">
        <f>'BAR BB| Open rates'!T29*0.85*0.9</f>
        <v>43375.5</v>
      </c>
      <c r="U29" s="57">
        <f>'BAR BB| Open rates'!U29*0.85*0.9</f>
        <v>43375.5</v>
      </c>
      <c r="V29" s="57">
        <f>'BAR BB| Open rates'!V29*0.85*0.9</f>
        <v>43375.5</v>
      </c>
      <c r="W29" s="57">
        <f>'BAR BB| Open rates'!W29*0.85*0.9</f>
        <v>44905.5</v>
      </c>
      <c r="X29" s="57">
        <f>'BAR BB| Open rates'!X29*0.85*0.9</f>
        <v>44905.5</v>
      </c>
      <c r="Y29" s="57">
        <f>'BAR BB| Open rates'!Y29*0.85*0.9</f>
        <v>43375.5</v>
      </c>
      <c r="Z29" s="57">
        <f>'BAR BB| Open rates'!Z29*0.85*0.9</f>
        <v>43375.5</v>
      </c>
      <c r="AA29" s="57">
        <f>'BAR BB| Open rates'!AA29*0.85*0.9</f>
        <v>43375.5</v>
      </c>
      <c r="AB29" s="57">
        <f>'BAR BB| Open rates'!AB29*0.85*0.9</f>
        <v>43375.5</v>
      </c>
      <c r="AC29" s="57">
        <f>'BAR BB| Open rates'!AC29*0.85*0.9</f>
        <v>43375.5</v>
      </c>
      <c r="AD29" s="57">
        <f>'BAR BB| Open rates'!AD29*0.85*0.9</f>
        <v>44905.5</v>
      </c>
      <c r="AE29" s="57">
        <f>'BAR BB| Open rates'!AE29*0.85*0.9</f>
        <v>44905.5</v>
      </c>
      <c r="AF29" s="57">
        <f>'BAR BB| Open rates'!AF29*0.85*0.9</f>
        <v>43375.5</v>
      </c>
      <c r="AG29" s="57">
        <f>'BAR BB| Open rates'!AG29*0.85*0.9</f>
        <v>43375.5</v>
      </c>
      <c r="AH29" s="57">
        <f>'BAR BB| Open rates'!AH29*0.85*0.9</f>
        <v>43375.5</v>
      </c>
      <c r="AI29" s="57">
        <f>'BAR BB| Open rates'!AI29*0.85*0.9</f>
        <v>43375.5</v>
      </c>
      <c r="AJ29" s="57">
        <f>'BAR BB| Open rates'!AJ29*0.85*0.9</f>
        <v>43375.5</v>
      </c>
      <c r="AK29" s="57">
        <f>'BAR BB| Open rates'!AK29*0.85*0.9</f>
        <v>44905.5</v>
      </c>
      <c r="AL29" s="57">
        <f>'BAR BB| Open rates'!AL29*0.85*0.9</f>
        <v>44905.5</v>
      </c>
      <c r="AM29" s="57">
        <f>'BAR BB| Open rates'!AM29*0.85*0.9</f>
        <v>43375.5</v>
      </c>
      <c r="AN29" s="57">
        <f>'BAR BB| Open rates'!AN29*0.85*0.9</f>
        <v>43375.5</v>
      </c>
      <c r="AO29" s="57">
        <f>'BAR BB| Open rates'!AO29*0.85*0.9</f>
        <v>43375.5</v>
      </c>
      <c r="AP29" s="57">
        <f>'BAR BB| Open rates'!AP29*0.85*0.9</f>
        <v>43375.5</v>
      </c>
      <c r="AQ29" s="57">
        <f>'BAR BB| Open rates'!AQ29*0.85*0.9</f>
        <v>43375.5</v>
      </c>
      <c r="AR29" s="57">
        <f>'BAR BB| Open rates'!AR29*0.85*0.9</f>
        <v>44905.5</v>
      </c>
      <c r="AS29" s="57">
        <f>'BAR BB| Open rates'!AS29*0.85*0.9</f>
        <v>44905.5</v>
      </c>
      <c r="AT29" s="57">
        <f>'BAR BB| Open rates'!AT29*0.85*0.9</f>
        <v>43375.5</v>
      </c>
      <c r="AU29" s="57">
        <f>'BAR BB| Open rates'!AU29*0.85*0.9</f>
        <v>43375.5</v>
      </c>
      <c r="AV29" s="57">
        <f>'BAR BB| Open rates'!AV29*0.85*0.9</f>
        <v>43375.5</v>
      </c>
      <c r="AW29" s="57">
        <f>'BAR BB| Open rates'!AW29*0.85*0.9</f>
        <v>43375.5</v>
      </c>
      <c r="AX29" s="57">
        <f>'BAR BB| Open rates'!AX29*0.85*0.9</f>
        <v>43375.5</v>
      </c>
      <c r="AY29" s="57">
        <f>'BAR BB| Open rates'!AY29*0.85*0.9</f>
        <v>44905.5</v>
      </c>
      <c r="AZ29" s="57">
        <f>'BAR BB| Open rates'!AZ29*0.85*0.9</f>
        <v>44905.5</v>
      </c>
      <c r="BA29" s="57">
        <f>'BAR BB| Open rates'!BA29*0.85*0.9</f>
        <v>43375.5</v>
      </c>
      <c r="BB29" s="57">
        <f>'BAR BB| Open rates'!BB29*0.85*0.9</f>
        <v>43375.5</v>
      </c>
      <c r="BC29" s="57">
        <f>'BAR BB| Open rates'!BC29*0.85*0.9</f>
        <v>43375.5</v>
      </c>
      <c r="BD29" s="57">
        <f>'BAR BB| Open rates'!BD29*0.85*0.9</f>
        <v>43375.5</v>
      </c>
      <c r="BE29" s="57">
        <f>'BAR BB| Open rates'!BE29*0.85*0.9</f>
        <v>43375.5</v>
      </c>
      <c r="BF29" s="57">
        <f>'BAR BB| Open rates'!BF29*0.85*0.9</f>
        <v>44905.5</v>
      </c>
      <c r="BG29" s="57">
        <f>'BAR BB| Open rates'!BG29*0.85*0.9</f>
        <v>44905.5</v>
      </c>
      <c r="BH29" s="57">
        <f>'BAR BB| Open rates'!BH29*0.85*0.9</f>
        <v>40927.5</v>
      </c>
      <c r="BI29" s="57">
        <f>'BAR BB| Open rates'!BI29*0.85*0.9</f>
        <v>40927.5</v>
      </c>
      <c r="BJ29" s="57">
        <f>'BAR BB| Open rates'!BJ29*0.85*0.9</f>
        <v>40927.5</v>
      </c>
      <c r="BK29" s="57">
        <f>'BAR BB| Open rates'!BK29*0.85*0.9</f>
        <v>40927.5</v>
      </c>
      <c r="BL29" s="57">
        <f>'BAR BB| Open rates'!BL29*0.85*0.9</f>
        <v>40927.5</v>
      </c>
      <c r="BM29" s="57">
        <f>'BAR BB| Open rates'!BM29*0.85*0.9</f>
        <v>41845.5</v>
      </c>
      <c r="BN29" s="57">
        <f>'BAR BB| Open rates'!BN29*0.85*0.9</f>
        <v>41845.5</v>
      </c>
      <c r="BO29" s="57">
        <f>'BAR BB| Open rates'!BO29*0.85*0.9</f>
        <v>40162.5</v>
      </c>
      <c r="BP29" s="57">
        <f>'BAR BB| Open rates'!BP29*0.85*0.9</f>
        <v>40162.5</v>
      </c>
      <c r="BQ29" s="57">
        <f>'BAR BB| Open rates'!BQ29*0.85*0.9</f>
        <v>38785.5</v>
      </c>
      <c r="BR29" s="57">
        <f>'BAR BB| Open rates'!BR29*0.85*0.9</f>
        <v>38785.5</v>
      </c>
      <c r="BS29" s="57">
        <f>'BAR BB| Open rates'!BS29*0.85*0.9</f>
        <v>38785.5</v>
      </c>
      <c r="BT29" s="57">
        <f>'BAR BB| Open rates'!BT29*0.85*0.9</f>
        <v>38785.5</v>
      </c>
      <c r="BU29" s="57">
        <f>'BAR BB| Open rates'!BU29*0.85*0.9</f>
        <v>38785.5</v>
      </c>
      <c r="BV29" s="57">
        <f>'BAR BB| Open rates'!BV29*0.85*0.9</f>
        <v>37102.5</v>
      </c>
      <c r="BW29" s="57">
        <f>'BAR BB| Open rates'!BW29*0.85*0.9</f>
        <v>37102.5</v>
      </c>
      <c r="BX29" s="57">
        <f>'BAR BB| Open rates'!BX29*0.85*0.9</f>
        <v>37102.5</v>
      </c>
      <c r="BY29" s="57">
        <f>'BAR BB| Open rates'!BY29*0.85*0.9</f>
        <v>37102.5</v>
      </c>
      <c r="BZ29" s="57">
        <f>'BAR BB| Open rates'!BZ29*0.85*0.9</f>
        <v>37102.5</v>
      </c>
      <c r="CA29" s="57">
        <f>'BAR BB| Open rates'!CA29*0.85*0.9</f>
        <v>38785.5</v>
      </c>
      <c r="CB29" s="57">
        <f>'BAR BB| Open rates'!CB29*0.85*0.9</f>
        <v>38785.5</v>
      </c>
      <c r="CC29" s="57">
        <f>'BAR BB| Open rates'!CC29*0.85*0.9</f>
        <v>37102.5</v>
      </c>
      <c r="CD29" s="57">
        <f>'BAR BB| Open rates'!CD29*0.85*0.9</f>
        <v>37102.5</v>
      </c>
      <c r="CE29" s="57">
        <f>'BAR BB| Open rates'!CE29*0.85*0.9</f>
        <v>37102.5</v>
      </c>
      <c r="CF29" s="57">
        <f>'BAR BB| Open rates'!CF29*0.85*0.9</f>
        <v>37102.5</v>
      </c>
      <c r="CG29" s="57">
        <f>'BAR BB| Open rates'!CG29*0.85*0.9</f>
        <v>37102.5</v>
      </c>
      <c r="CH29" s="57">
        <f>'BAR BB| Open rates'!CH29*0.85*0.9</f>
        <v>38785.5</v>
      </c>
      <c r="CI29" s="57">
        <f>'BAR BB| Open rates'!CI29*0.85*0.9</f>
        <v>38785.5</v>
      </c>
      <c r="CJ29" s="57">
        <f>'BAR BB| Open rates'!CJ29*0.85*0.9</f>
        <v>37102.5</v>
      </c>
      <c r="CK29" s="57">
        <f>'BAR BB| Open rates'!CK29*0.85*0.9</f>
        <v>37102.5</v>
      </c>
      <c r="CL29" s="57">
        <f>'BAR BB| Open rates'!CL29*0.85*0.9</f>
        <v>37102.5</v>
      </c>
      <c r="CM29" s="57">
        <f>'BAR BB| Open rates'!CM29*0.85*0.9</f>
        <v>37102.5</v>
      </c>
      <c r="CN29" s="57">
        <f>'BAR BB| Open rates'!CN29*0.85*0.9</f>
        <v>37102.5</v>
      </c>
      <c r="CO29" s="57">
        <f>'BAR BB| Open rates'!CO29*0.85*0.9</f>
        <v>38785.5</v>
      </c>
      <c r="CP29" s="57">
        <f>'BAR BB| Open rates'!CP29*0.85*0.9</f>
        <v>38785.5</v>
      </c>
      <c r="CQ29" s="57">
        <f>'BAR BB| Open rates'!CQ29*0.85*0.9</f>
        <v>37102.5</v>
      </c>
      <c r="CR29" s="57">
        <f>'BAR BB| Open rates'!CR29*0.85*0.9</f>
        <v>37102.5</v>
      </c>
      <c r="CS29" s="57">
        <f>'BAR BB| Open rates'!CS29*0.85*0.9</f>
        <v>37102.5</v>
      </c>
      <c r="CT29" s="57">
        <f>'BAR BB| Open rates'!CT29*0.85*0.9</f>
        <v>37102.5</v>
      </c>
      <c r="CU29" s="57">
        <f>'BAR BB| Open rates'!CU29*0.85*0.9</f>
        <v>34272</v>
      </c>
      <c r="CV29" s="57">
        <f>'BAR BB| Open rates'!CV29*0.85*0.9</f>
        <v>34272</v>
      </c>
      <c r="CW29" s="57">
        <f>'BAR BB| Open rates'!CW29*0.85*0.9</f>
        <v>34272</v>
      </c>
      <c r="CX29" s="57">
        <f>'BAR BB| Open rates'!CX29*0.85*0.9</f>
        <v>32742</v>
      </c>
      <c r="CY29" s="57">
        <f>'BAR BB| Open rates'!CY29*0.85*0.9</f>
        <v>32742</v>
      </c>
      <c r="CZ29" s="57">
        <f>'BAR BB| Open rates'!CZ29*0.85*0.9</f>
        <v>32742</v>
      </c>
      <c r="DA29" s="57">
        <f>'BAR BB| Open rates'!DA29*0.85*0.9</f>
        <v>32742</v>
      </c>
      <c r="DB29" s="57">
        <f>'BAR BB| Open rates'!DB29*0.85*0.9</f>
        <v>32742</v>
      </c>
      <c r="DC29" s="57">
        <f>'BAR BB| Open rates'!DC29*0.85*0.9</f>
        <v>34272</v>
      </c>
      <c r="DD29" s="57">
        <f>'BAR BB| Open rates'!DD29*0.85*0.9</f>
        <v>34272</v>
      </c>
      <c r="DE29" s="57">
        <f>'BAR BB| Open rates'!DE29*0.85*0.9</f>
        <v>32742</v>
      </c>
      <c r="DF29" s="57">
        <f>'BAR BB| Open rates'!DF29*0.85*0.9</f>
        <v>32742</v>
      </c>
      <c r="DG29" s="57">
        <f>'BAR BB| Open rates'!DG29*0.85*0.9</f>
        <v>32742</v>
      </c>
      <c r="DH29" s="57">
        <f>'BAR BB| Open rates'!DH29*0.85*0.9</f>
        <v>32742</v>
      </c>
      <c r="DI29" s="57">
        <f>'BAR BB| Open rates'!DI29*0.85*0.9</f>
        <v>32742</v>
      </c>
      <c r="DJ29" s="57">
        <f>'BAR BB| Open rates'!DJ29*0.85*0.9</f>
        <v>34272</v>
      </c>
      <c r="DK29" s="57">
        <f>'BAR BB| Open rates'!DK29*0.85*0.9</f>
        <v>34272</v>
      </c>
      <c r="DL29" s="57">
        <f>'BAR BB| Open rates'!DL29*0.85*0.9</f>
        <v>32742</v>
      </c>
      <c r="DM29" s="57">
        <f>'BAR BB| Open rates'!DM29*0.85*0.9</f>
        <v>32742</v>
      </c>
      <c r="DN29" s="57">
        <f>'BAR BB| Open rates'!DN29*0.85*0.9</f>
        <v>32742</v>
      </c>
      <c r="DO29" s="57">
        <f>'BAR BB| Open rates'!DO29*0.85*0.9</f>
        <v>32742</v>
      </c>
      <c r="DP29" s="57">
        <f>'BAR BB| Open rates'!DP29*0.85*0.9</f>
        <v>32742</v>
      </c>
      <c r="DQ29" s="57">
        <f>'BAR BB| Open rates'!DQ29*0.85*0.9</f>
        <v>34272</v>
      </c>
      <c r="DR29" s="57">
        <f>'BAR BB| Open rates'!DR29*0.85*0.9</f>
        <v>34272</v>
      </c>
      <c r="DS29" s="57">
        <f>'BAR BB| Open rates'!DS29*0.85*0.9</f>
        <v>32742</v>
      </c>
      <c r="DT29" s="57">
        <f>'BAR BB| Open rates'!DT29*0.85*0.9</f>
        <v>32742</v>
      </c>
      <c r="DU29" s="57">
        <f>'BAR BB| Open rates'!DU29*0.85*0.9</f>
        <v>32742</v>
      </c>
      <c r="DV29" s="57">
        <f>'BAR BB| Open rates'!DV29*0.85*0.9</f>
        <v>32742</v>
      </c>
      <c r="DW29" s="57">
        <f>'BAR BB| Open rates'!DW29*0.85*0.9</f>
        <v>32742</v>
      </c>
      <c r="DX29" s="57">
        <f>'BAR BB| Open rates'!DX29*0.85*0.9</f>
        <v>34272</v>
      </c>
      <c r="DY29" s="57">
        <f>'BAR BB| Open rates'!DY29*0.85*0.9</f>
        <v>34272</v>
      </c>
      <c r="DZ29" s="57">
        <f>'BAR BB| Open rates'!DZ29*0.85*0.9</f>
        <v>35572.5</v>
      </c>
      <c r="EA29" s="57">
        <f>'BAR BB| Open rates'!EA29*0.85*0.9</f>
        <v>35572.5</v>
      </c>
      <c r="EB29" s="57">
        <f>'BAR BB| Open rates'!EB29*0.85*0.9</f>
        <v>35572.5</v>
      </c>
      <c r="EC29" s="57">
        <f>'BAR BB| Open rates'!EC29*0.85*0.9</f>
        <v>37255.5</v>
      </c>
      <c r="ED29" s="57">
        <f>'BAR BB| Open rates'!ED29*0.85*0.9</f>
        <v>37255.5</v>
      </c>
      <c r="EE29" s="57">
        <f>'BAR BB| Open rates'!EE29*0.85*0.9</f>
        <v>37255.5</v>
      </c>
      <c r="EF29" s="57">
        <f>'BAR BB| Open rates'!EF29*0.85*0.9</f>
        <v>37255.5</v>
      </c>
      <c r="EG29" s="57">
        <f>'BAR BB| Open rates'!EG29*0.85*0.9</f>
        <v>31977</v>
      </c>
      <c r="EH29" s="57">
        <f>'BAR BB| Open rates'!EH29*0.85*0.9</f>
        <v>31212</v>
      </c>
      <c r="EI29" s="57">
        <f>'BAR BB| Open rates'!EI29*0.85*0.9</f>
        <v>31212</v>
      </c>
      <c r="EJ29" s="57">
        <f>'BAR BB| Open rates'!EJ29*0.85*0.9</f>
        <v>31212</v>
      </c>
      <c r="EK29" s="57">
        <f>'BAR BB| Open rates'!EK29*0.85*0.9</f>
        <v>31212</v>
      </c>
      <c r="EL29" s="57">
        <f>'BAR BB| Open rates'!EL29*0.85*0.9</f>
        <v>31977</v>
      </c>
      <c r="EM29" s="57">
        <f>'BAR BB| Open rates'!EM29*0.85*0.9</f>
        <v>31977</v>
      </c>
      <c r="EN29" s="57">
        <f>'BAR BB| Open rates'!EN29*0.85*0.9</f>
        <v>31212</v>
      </c>
      <c r="EO29" s="57">
        <f>'BAR BB| Open rates'!EO29*0.85*0.9</f>
        <v>31212</v>
      </c>
      <c r="EP29" s="57">
        <f>'BAR BB| Open rates'!EP29*0.85*0.9</f>
        <v>31212</v>
      </c>
      <c r="EQ29" s="57">
        <f>'BAR BB| Open rates'!EQ29*0.85*0.9</f>
        <v>31212</v>
      </c>
      <c r="ER29" s="57">
        <f>'BAR BB| Open rates'!ER29*0.85*0.9</f>
        <v>31212</v>
      </c>
      <c r="ES29" s="57">
        <f>'BAR BB| Open rates'!ES29*0.85*0.9</f>
        <v>31977</v>
      </c>
      <c r="ET29" s="57">
        <f>'BAR BB| Open rates'!ET29*0.85*0.9</f>
        <v>31977</v>
      </c>
      <c r="EU29" s="57">
        <f>'BAR BB| Open rates'!EU29*0.85*0.9</f>
        <v>31212</v>
      </c>
      <c r="EV29" s="57">
        <f>'BAR BB| Open rates'!EV29*0.85*0.9</f>
        <v>31212</v>
      </c>
      <c r="EW29" s="57">
        <f>'BAR BB| Open rates'!EW29*0.85*0.9</f>
        <v>31212</v>
      </c>
      <c r="EX29" s="57">
        <f>'BAR BB| Open rates'!EX29*0.85*0.9</f>
        <v>31212</v>
      </c>
      <c r="EY29" s="57">
        <f>'BAR BB| Open rates'!EY29*0.85*0.9</f>
        <v>31212</v>
      </c>
      <c r="EZ29" s="57">
        <f>'BAR BB| Open rates'!EZ29*0.85*0.9</f>
        <v>31977</v>
      </c>
      <c r="FA29" s="57">
        <f>'BAR BB| Open rates'!FA29*0.85*0.9</f>
        <v>31977</v>
      </c>
      <c r="FB29" s="57">
        <f>'BAR BB| Open rates'!FB29*0.85*0.9</f>
        <v>31212</v>
      </c>
      <c r="FC29" s="57">
        <f>'BAR BB| Open rates'!FC29*0.85*0.9</f>
        <v>31212</v>
      </c>
      <c r="FD29" s="57">
        <f>'BAR BB| Open rates'!FD29*0.85*0.9</f>
        <v>31212</v>
      </c>
      <c r="FE29" s="57">
        <f>'BAR BB| Open rates'!FE29*0.85*0.9</f>
        <v>31212</v>
      </c>
      <c r="FF29" s="57">
        <f>'BAR BB| Open rates'!FF29*0.85*0.9</f>
        <v>31212</v>
      </c>
      <c r="FG29" s="57">
        <f>'BAR BB| Open rates'!FG29*0.85*0.9</f>
        <v>31977</v>
      </c>
      <c r="FH29" s="57">
        <f>'BAR BB| Open rates'!FH29*0.85*0.9</f>
        <v>31977</v>
      </c>
      <c r="FI29" s="57">
        <f>'BAR BB| Open rates'!FI29*0.85*0.9</f>
        <v>31212</v>
      </c>
      <c r="FJ29" s="57">
        <f>'BAR BB| Open rates'!FJ29*0.85*0.9</f>
        <v>31212</v>
      </c>
      <c r="FK29" s="57">
        <f>'BAR BB| Open rates'!FK29*0.85*0.9</f>
        <v>31212</v>
      </c>
      <c r="FL29" s="57">
        <f>'BAR BB| Open rates'!FL29*0.85*0.9</f>
        <v>31212</v>
      </c>
      <c r="FM29" s="57">
        <f>'BAR BB| Open rates'!FM29*0.85*0.9</f>
        <v>31212</v>
      </c>
      <c r="FN29" s="57">
        <f>'BAR BB| Open rates'!FN29*0.85*0.9</f>
        <v>31977</v>
      </c>
      <c r="FO29" s="57">
        <f>'BAR BB| Open rates'!FO29*0.85*0.9</f>
        <v>31977</v>
      </c>
      <c r="FP29" s="57">
        <f>'BAR BB| Open rates'!FP29*0.85*0.9</f>
        <v>31212</v>
      </c>
      <c r="FQ29" s="57">
        <f>'BAR BB| Open rates'!FQ29*0.85*0.9</f>
        <v>31212</v>
      </c>
      <c r="FR29" s="57">
        <f>'BAR BB| Open rates'!FR29*0.85*0.9</f>
        <v>31212</v>
      </c>
      <c r="FS29" s="57">
        <f>'BAR BB| Open rates'!FS29*0.85*0.9</f>
        <v>31212</v>
      </c>
      <c r="FT29" s="57">
        <f>'BAR BB| Open rates'!FT29*0.85*0.9</f>
        <v>31212</v>
      </c>
      <c r="FU29" s="57">
        <f>'BAR BB| Open rates'!FU29*0.85*0.9</f>
        <v>31977</v>
      </c>
      <c r="FV29" s="57">
        <f>'BAR BB| Open rates'!FV29*0.85*0.9</f>
        <v>31977</v>
      </c>
      <c r="FW29" s="57">
        <f>'BAR BB| Open rates'!FW29*0.85*0.9</f>
        <v>34807.5</v>
      </c>
      <c r="FX29" s="57">
        <f>'BAR BB| Open rates'!FX29*0.85*0.9</f>
        <v>34807.5</v>
      </c>
      <c r="FY29" s="57">
        <f>'BAR BB| Open rates'!FY29*0.85*0.9</f>
        <v>34807.5</v>
      </c>
      <c r="FZ29" s="57">
        <f>'BAR BB| Open rates'!FZ29*0.85*0.9</f>
        <v>34807.5</v>
      </c>
      <c r="GA29" s="57">
        <f>'BAR BB| Open rates'!GA29*0.85*0.9</f>
        <v>34807.5</v>
      </c>
      <c r="GB29" s="57">
        <f>'BAR BB| Open rates'!GB29*0.85*0.9</f>
        <v>36490.5</v>
      </c>
      <c r="GC29" s="57">
        <f>'BAR BB| Open rates'!GC29*0.85*0.9</f>
        <v>36490.5</v>
      </c>
      <c r="GD29" s="57">
        <f>'BAR BB| Open rates'!GD29*0.85*0.9</f>
        <v>36490.5</v>
      </c>
      <c r="GE29" s="57">
        <f>'BAR BB| Open rates'!GE29*0.85*0.9</f>
        <v>36490.5</v>
      </c>
    </row>
    <row r="30" spans="1:187" s="36" customFormat="1" ht="12" customHeight="1" x14ac:dyDescent="0.2">
      <c r="A30" s="237">
        <v>3</v>
      </c>
      <c r="B30" s="57">
        <f>'BAR BB| Open rates'!B30*0.85*0.9</f>
        <v>46206</v>
      </c>
      <c r="C30" s="57">
        <f>'BAR BB| Open rates'!C30*0.85*0.9</f>
        <v>46206</v>
      </c>
      <c r="D30" s="57">
        <f>'BAR BB| Open rates'!D30*0.85*0.9</f>
        <v>44140.5</v>
      </c>
      <c r="E30" s="57">
        <f>'BAR BB| Open rates'!E30*0.85*0.9</f>
        <v>44140.5</v>
      </c>
      <c r="F30" s="57">
        <f>'BAR BB| Open rates'!F30*0.85*0.9</f>
        <v>42457.5</v>
      </c>
      <c r="G30" s="57">
        <f>'BAR BB| Open rates'!G30*0.85*0.9</f>
        <v>44140.5</v>
      </c>
      <c r="H30" s="57">
        <f>'BAR BB| Open rates'!H30*0.85*0.9</f>
        <v>44140.5</v>
      </c>
      <c r="I30" s="57">
        <f>'BAR BB| Open rates'!I30*0.85*0.9</f>
        <v>45670.5</v>
      </c>
      <c r="J30" s="57">
        <f>'BAR BB| Open rates'!J30*0.85*0.9</f>
        <v>45670.5</v>
      </c>
      <c r="K30" s="57">
        <f>'BAR BB| Open rates'!K30*0.85*0.9</f>
        <v>44140.5</v>
      </c>
      <c r="L30" s="57">
        <f>'BAR BB| Open rates'!L30*0.85*0.9</f>
        <v>44140.5</v>
      </c>
      <c r="M30" s="57">
        <f>'BAR BB| Open rates'!M30*0.85*0.9</f>
        <v>44140.5</v>
      </c>
      <c r="N30" s="57">
        <f>'BAR BB| Open rates'!N30*0.85*0.9</f>
        <v>44140.5</v>
      </c>
      <c r="O30" s="57">
        <f>'BAR BB| Open rates'!O30*0.85*0.9</f>
        <v>44140.5</v>
      </c>
      <c r="P30" s="57">
        <f>'BAR BB| Open rates'!P30*0.85*0.9</f>
        <v>45670.5</v>
      </c>
      <c r="Q30" s="57">
        <f>'BAR BB| Open rates'!Q30*0.85*0.9</f>
        <v>45670.5</v>
      </c>
      <c r="R30" s="57">
        <f>'BAR BB| Open rates'!R30*0.85*0.9</f>
        <v>45670.5</v>
      </c>
      <c r="S30" s="57">
        <f>'BAR BB| Open rates'!S30*0.85*0.9</f>
        <v>45670.5</v>
      </c>
      <c r="T30" s="57">
        <f>'BAR BB| Open rates'!T30*0.85*0.9</f>
        <v>45670.5</v>
      </c>
      <c r="U30" s="57">
        <f>'BAR BB| Open rates'!U30*0.85*0.9</f>
        <v>45670.5</v>
      </c>
      <c r="V30" s="57">
        <f>'BAR BB| Open rates'!V30*0.85*0.9</f>
        <v>45670.5</v>
      </c>
      <c r="W30" s="57">
        <f>'BAR BB| Open rates'!W30*0.85*0.9</f>
        <v>47200.5</v>
      </c>
      <c r="X30" s="57">
        <f>'BAR BB| Open rates'!X30*0.85*0.9</f>
        <v>47200.5</v>
      </c>
      <c r="Y30" s="57">
        <f>'BAR BB| Open rates'!Y30*0.85*0.9</f>
        <v>45670.5</v>
      </c>
      <c r="Z30" s="57">
        <f>'BAR BB| Open rates'!Z30*0.85*0.9</f>
        <v>45670.5</v>
      </c>
      <c r="AA30" s="57">
        <f>'BAR BB| Open rates'!AA30*0.85*0.9</f>
        <v>45670.5</v>
      </c>
      <c r="AB30" s="57">
        <f>'BAR BB| Open rates'!AB30*0.85*0.9</f>
        <v>45670.5</v>
      </c>
      <c r="AC30" s="57">
        <f>'BAR BB| Open rates'!AC30*0.85*0.9</f>
        <v>45670.5</v>
      </c>
      <c r="AD30" s="57">
        <f>'BAR BB| Open rates'!AD30*0.85*0.9</f>
        <v>47200.5</v>
      </c>
      <c r="AE30" s="57">
        <f>'BAR BB| Open rates'!AE30*0.85*0.9</f>
        <v>47200.5</v>
      </c>
      <c r="AF30" s="57">
        <f>'BAR BB| Open rates'!AF30*0.85*0.9</f>
        <v>45670.5</v>
      </c>
      <c r="AG30" s="57">
        <f>'BAR BB| Open rates'!AG30*0.85*0.9</f>
        <v>45670.5</v>
      </c>
      <c r="AH30" s="57">
        <f>'BAR BB| Open rates'!AH30*0.85*0.9</f>
        <v>45670.5</v>
      </c>
      <c r="AI30" s="57">
        <f>'BAR BB| Open rates'!AI30*0.85*0.9</f>
        <v>45670.5</v>
      </c>
      <c r="AJ30" s="57">
        <f>'BAR BB| Open rates'!AJ30*0.85*0.9</f>
        <v>45670.5</v>
      </c>
      <c r="AK30" s="57">
        <f>'BAR BB| Open rates'!AK30*0.85*0.9</f>
        <v>47200.5</v>
      </c>
      <c r="AL30" s="57">
        <f>'BAR BB| Open rates'!AL30*0.85*0.9</f>
        <v>47200.5</v>
      </c>
      <c r="AM30" s="57">
        <f>'BAR BB| Open rates'!AM30*0.85*0.9</f>
        <v>45670.5</v>
      </c>
      <c r="AN30" s="57">
        <f>'BAR BB| Open rates'!AN30*0.85*0.9</f>
        <v>45670.5</v>
      </c>
      <c r="AO30" s="57">
        <f>'BAR BB| Open rates'!AO30*0.85*0.9</f>
        <v>45670.5</v>
      </c>
      <c r="AP30" s="57">
        <f>'BAR BB| Open rates'!AP30*0.85*0.9</f>
        <v>45670.5</v>
      </c>
      <c r="AQ30" s="57">
        <f>'BAR BB| Open rates'!AQ30*0.85*0.9</f>
        <v>45670.5</v>
      </c>
      <c r="AR30" s="57">
        <f>'BAR BB| Open rates'!AR30*0.85*0.9</f>
        <v>47200.5</v>
      </c>
      <c r="AS30" s="57">
        <f>'BAR BB| Open rates'!AS30*0.85*0.9</f>
        <v>47200.5</v>
      </c>
      <c r="AT30" s="57">
        <f>'BAR BB| Open rates'!AT30*0.85*0.9</f>
        <v>45670.5</v>
      </c>
      <c r="AU30" s="57">
        <f>'BAR BB| Open rates'!AU30*0.85*0.9</f>
        <v>45670.5</v>
      </c>
      <c r="AV30" s="57">
        <f>'BAR BB| Open rates'!AV30*0.85*0.9</f>
        <v>45670.5</v>
      </c>
      <c r="AW30" s="57">
        <f>'BAR BB| Open rates'!AW30*0.85*0.9</f>
        <v>45670.5</v>
      </c>
      <c r="AX30" s="57">
        <f>'BAR BB| Open rates'!AX30*0.85*0.9</f>
        <v>45670.5</v>
      </c>
      <c r="AY30" s="57">
        <f>'BAR BB| Open rates'!AY30*0.85*0.9</f>
        <v>47200.5</v>
      </c>
      <c r="AZ30" s="57">
        <f>'BAR BB| Open rates'!AZ30*0.85*0.9</f>
        <v>47200.5</v>
      </c>
      <c r="BA30" s="57">
        <f>'BAR BB| Open rates'!BA30*0.85*0.9</f>
        <v>45670.5</v>
      </c>
      <c r="BB30" s="57">
        <f>'BAR BB| Open rates'!BB30*0.85*0.9</f>
        <v>45670.5</v>
      </c>
      <c r="BC30" s="57">
        <f>'BAR BB| Open rates'!BC30*0.85*0.9</f>
        <v>45670.5</v>
      </c>
      <c r="BD30" s="57">
        <f>'BAR BB| Open rates'!BD30*0.85*0.9</f>
        <v>45670.5</v>
      </c>
      <c r="BE30" s="57">
        <f>'BAR BB| Open rates'!BE30*0.85*0.9</f>
        <v>45670.5</v>
      </c>
      <c r="BF30" s="57">
        <f>'BAR BB| Open rates'!BF30*0.85*0.9</f>
        <v>47200.5</v>
      </c>
      <c r="BG30" s="57">
        <f>'BAR BB| Open rates'!BG30*0.85*0.9</f>
        <v>47200.5</v>
      </c>
      <c r="BH30" s="57">
        <f>'BAR BB| Open rates'!BH30*0.85*0.9</f>
        <v>43222.5</v>
      </c>
      <c r="BI30" s="57">
        <f>'BAR BB| Open rates'!BI30*0.85*0.9</f>
        <v>43222.5</v>
      </c>
      <c r="BJ30" s="57">
        <f>'BAR BB| Open rates'!BJ30*0.85*0.9</f>
        <v>43222.5</v>
      </c>
      <c r="BK30" s="57">
        <f>'BAR BB| Open rates'!BK30*0.85*0.9</f>
        <v>43222.5</v>
      </c>
      <c r="BL30" s="57">
        <f>'BAR BB| Open rates'!BL30*0.85*0.9</f>
        <v>43222.5</v>
      </c>
      <c r="BM30" s="57">
        <f>'BAR BB| Open rates'!BM30*0.85*0.9</f>
        <v>44140.5</v>
      </c>
      <c r="BN30" s="57">
        <f>'BAR BB| Open rates'!BN30*0.85*0.9</f>
        <v>44140.5</v>
      </c>
      <c r="BO30" s="57">
        <f>'BAR BB| Open rates'!BO30*0.85*0.9</f>
        <v>42457.5</v>
      </c>
      <c r="BP30" s="57">
        <f>'BAR BB| Open rates'!BP30*0.85*0.9</f>
        <v>42457.5</v>
      </c>
      <c r="BQ30" s="57">
        <f>'BAR BB| Open rates'!BQ30*0.85*0.9</f>
        <v>41080.5</v>
      </c>
      <c r="BR30" s="57">
        <f>'BAR BB| Open rates'!BR30*0.85*0.9</f>
        <v>41080.5</v>
      </c>
      <c r="BS30" s="57">
        <f>'BAR BB| Open rates'!BS30*0.85*0.9</f>
        <v>41080.5</v>
      </c>
      <c r="BT30" s="57">
        <f>'BAR BB| Open rates'!BT30*0.85*0.9</f>
        <v>41080.5</v>
      </c>
      <c r="BU30" s="57">
        <f>'BAR BB| Open rates'!BU30*0.85*0.9</f>
        <v>41080.5</v>
      </c>
      <c r="BV30" s="57">
        <f>'BAR BB| Open rates'!BV30*0.85*0.9</f>
        <v>39397.5</v>
      </c>
      <c r="BW30" s="57">
        <f>'BAR BB| Open rates'!BW30*0.85*0.9</f>
        <v>39397.5</v>
      </c>
      <c r="BX30" s="57">
        <f>'BAR BB| Open rates'!BX30*0.85*0.9</f>
        <v>39397.5</v>
      </c>
      <c r="BY30" s="57">
        <f>'BAR BB| Open rates'!BY30*0.85*0.9</f>
        <v>39397.5</v>
      </c>
      <c r="BZ30" s="57">
        <f>'BAR BB| Open rates'!BZ30*0.85*0.9</f>
        <v>39397.5</v>
      </c>
      <c r="CA30" s="57">
        <f>'BAR BB| Open rates'!CA30*0.85*0.9</f>
        <v>41080.5</v>
      </c>
      <c r="CB30" s="57">
        <f>'BAR BB| Open rates'!CB30*0.85*0.9</f>
        <v>41080.5</v>
      </c>
      <c r="CC30" s="57">
        <f>'BAR BB| Open rates'!CC30*0.85*0.9</f>
        <v>39397.5</v>
      </c>
      <c r="CD30" s="57">
        <f>'BAR BB| Open rates'!CD30*0.85*0.9</f>
        <v>39397.5</v>
      </c>
      <c r="CE30" s="57">
        <f>'BAR BB| Open rates'!CE30*0.85*0.9</f>
        <v>39397.5</v>
      </c>
      <c r="CF30" s="57">
        <f>'BAR BB| Open rates'!CF30*0.85*0.9</f>
        <v>39397.5</v>
      </c>
      <c r="CG30" s="57">
        <f>'BAR BB| Open rates'!CG30*0.85*0.9</f>
        <v>39397.5</v>
      </c>
      <c r="CH30" s="57">
        <f>'BAR BB| Open rates'!CH30*0.85*0.9</f>
        <v>41080.5</v>
      </c>
      <c r="CI30" s="57">
        <f>'BAR BB| Open rates'!CI30*0.85*0.9</f>
        <v>41080.5</v>
      </c>
      <c r="CJ30" s="57">
        <f>'BAR BB| Open rates'!CJ30*0.85*0.9</f>
        <v>39397.5</v>
      </c>
      <c r="CK30" s="57">
        <f>'BAR BB| Open rates'!CK30*0.85*0.9</f>
        <v>39397.5</v>
      </c>
      <c r="CL30" s="57">
        <f>'BAR BB| Open rates'!CL30*0.85*0.9</f>
        <v>39397.5</v>
      </c>
      <c r="CM30" s="57">
        <f>'BAR BB| Open rates'!CM30*0.85*0.9</f>
        <v>39397.5</v>
      </c>
      <c r="CN30" s="57">
        <f>'BAR BB| Open rates'!CN30*0.85*0.9</f>
        <v>39397.5</v>
      </c>
      <c r="CO30" s="57">
        <f>'BAR BB| Open rates'!CO30*0.85*0.9</f>
        <v>41080.5</v>
      </c>
      <c r="CP30" s="57">
        <f>'BAR BB| Open rates'!CP30*0.85*0.9</f>
        <v>41080.5</v>
      </c>
      <c r="CQ30" s="57">
        <f>'BAR BB| Open rates'!CQ30*0.85*0.9</f>
        <v>39397.5</v>
      </c>
      <c r="CR30" s="57">
        <f>'BAR BB| Open rates'!CR30*0.85*0.9</f>
        <v>39397.5</v>
      </c>
      <c r="CS30" s="57">
        <f>'BAR BB| Open rates'!CS30*0.85*0.9</f>
        <v>39397.5</v>
      </c>
      <c r="CT30" s="57">
        <f>'BAR BB| Open rates'!CT30*0.85*0.9</f>
        <v>39397.5</v>
      </c>
      <c r="CU30" s="57">
        <f>'BAR BB| Open rates'!CU30*0.85*0.9</f>
        <v>36567</v>
      </c>
      <c r="CV30" s="57">
        <f>'BAR BB| Open rates'!CV30*0.85*0.9</f>
        <v>36567</v>
      </c>
      <c r="CW30" s="57">
        <f>'BAR BB| Open rates'!CW30*0.85*0.9</f>
        <v>36567</v>
      </c>
      <c r="CX30" s="57">
        <f>'BAR BB| Open rates'!CX30*0.85*0.9</f>
        <v>35037</v>
      </c>
      <c r="CY30" s="57">
        <f>'BAR BB| Open rates'!CY30*0.85*0.9</f>
        <v>35037</v>
      </c>
      <c r="CZ30" s="57">
        <f>'BAR BB| Open rates'!CZ30*0.85*0.9</f>
        <v>35037</v>
      </c>
      <c r="DA30" s="57">
        <f>'BAR BB| Open rates'!DA30*0.85*0.9</f>
        <v>35037</v>
      </c>
      <c r="DB30" s="57">
        <f>'BAR BB| Open rates'!DB30*0.85*0.9</f>
        <v>35037</v>
      </c>
      <c r="DC30" s="57">
        <f>'BAR BB| Open rates'!DC30*0.85*0.9</f>
        <v>36567</v>
      </c>
      <c r="DD30" s="57">
        <f>'BAR BB| Open rates'!DD30*0.85*0.9</f>
        <v>36567</v>
      </c>
      <c r="DE30" s="57">
        <f>'BAR BB| Open rates'!DE30*0.85*0.9</f>
        <v>35037</v>
      </c>
      <c r="DF30" s="57">
        <f>'BAR BB| Open rates'!DF30*0.85*0.9</f>
        <v>35037</v>
      </c>
      <c r="DG30" s="57">
        <f>'BAR BB| Open rates'!DG30*0.85*0.9</f>
        <v>35037</v>
      </c>
      <c r="DH30" s="57">
        <f>'BAR BB| Open rates'!DH30*0.85*0.9</f>
        <v>35037</v>
      </c>
      <c r="DI30" s="57">
        <f>'BAR BB| Open rates'!DI30*0.85*0.9</f>
        <v>35037</v>
      </c>
      <c r="DJ30" s="57">
        <f>'BAR BB| Open rates'!DJ30*0.85*0.9</f>
        <v>36567</v>
      </c>
      <c r="DK30" s="57">
        <f>'BAR BB| Open rates'!DK30*0.85*0.9</f>
        <v>36567</v>
      </c>
      <c r="DL30" s="57">
        <f>'BAR BB| Open rates'!DL30*0.85*0.9</f>
        <v>35037</v>
      </c>
      <c r="DM30" s="57">
        <f>'BAR BB| Open rates'!DM30*0.85*0.9</f>
        <v>35037</v>
      </c>
      <c r="DN30" s="57">
        <f>'BAR BB| Open rates'!DN30*0.85*0.9</f>
        <v>35037</v>
      </c>
      <c r="DO30" s="57">
        <f>'BAR BB| Open rates'!DO30*0.85*0.9</f>
        <v>35037</v>
      </c>
      <c r="DP30" s="57">
        <f>'BAR BB| Open rates'!DP30*0.85*0.9</f>
        <v>35037</v>
      </c>
      <c r="DQ30" s="57">
        <f>'BAR BB| Open rates'!DQ30*0.85*0.9</f>
        <v>36567</v>
      </c>
      <c r="DR30" s="57">
        <f>'BAR BB| Open rates'!DR30*0.85*0.9</f>
        <v>36567</v>
      </c>
      <c r="DS30" s="57">
        <f>'BAR BB| Open rates'!DS30*0.85*0.9</f>
        <v>35037</v>
      </c>
      <c r="DT30" s="57">
        <f>'BAR BB| Open rates'!DT30*0.85*0.9</f>
        <v>35037</v>
      </c>
      <c r="DU30" s="57">
        <f>'BAR BB| Open rates'!DU30*0.85*0.9</f>
        <v>35037</v>
      </c>
      <c r="DV30" s="57">
        <f>'BAR BB| Open rates'!DV30*0.85*0.9</f>
        <v>35037</v>
      </c>
      <c r="DW30" s="57">
        <f>'BAR BB| Open rates'!DW30*0.85*0.9</f>
        <v>35037</v>
      </c>
      <c r="DX30" s="57">
        <f>'BAR BB| Open rates'!DX30*0.85*0.9</f>
        <v>36567</v>
      </c>
      <c r="DY30" s="57">
        <f>'BAR BB| Open rates'!DY30*0.85*0.9</f>
        <v>36567</v>
      </c>
      <c r="DZ30" s="57">
        <f>'BAR BB| Open rates'!DZ30*0.85*0.9</f>
        <v>37867.5</v>
      </c>
      <c r="EA30" s="57">
        <f>'BAR BB| Open rates'!EA30*0.85*0.9</f>
        <v>37867.5</v>
      </c>
      <c r="EB30" s="57">
        <f>'BAR BB| Open rates'!EB30*0.85*0.9</f>
        <v>37867.5</v>
      </c>
      <c r="EC30" s="57">
        <f>'BAR BB| Open rates'!EC30*0.85*0.9</f>
        <v>39550.5</v>
      </c>
      <c r="ED30" s="57">
        <f>'BAR BB| Open rates'!ED30*0.85*0.9</f>
        <v>39550.5</v>
      </c>
      <c r="EE30" s="57">
        <f>'BAR BB| Open rates'!EE30*0.85*0.9</f>
        <v>39550.5</v>
      </c>
      <c r="EF30" s="57">
        <f>'BAR BB| Open rates'!EF30*0.85*0.9</f>
        <v>39550.5</v>
      </c>
      <c r="EG30" s="57">
        <f>'BAR BB| Open rates'!EG30*0.85*0.9</f>
        <v>34272</v>
      </c>
      <c r="EH30" s="57">
        <f>'BAR BB| Open rates'!EH30*0.85*0.9</f>
        <v>33507</v>
      </c>
      <c r="EI30" s="57">
        <f>'BAR BB| Open rates'!EI30*0.85*0.9</f>
        <v>33507</v>
      </c>
      <c r="EJ30" s="57">
        <f>'BAR BB| Open rates'!EJ30*0.85*0.9</f>
        <v>33507</v>
      </c>
      <c r="EK30" s="57">
        <f>'BAR BB| Open rates'!EK30*0.85*0.9</f>
        <v>33507</v>
      </c>
      <c r="EL30" s="57">
        <f>'BAR BB| Open rates'!EL30*0.85*0.9</f>
        <v>34272</v>
      </c>
      <c r="EM30" s="57">
        <f>'BAR BB| Open rates'!EM30*0.85*0.9</f>
        <v>34272</v>
      </c>
      <c r="EN30" s="57">
        <f>'BAR BB| Open rates'!EN30*0.85*0.9</f>
        <v>33507</v>
      </c>
      <c r="EO30" s="57">
        <f>'BAR BB| Open rates'!EO30*0.85*0.9</f>
        <v>33507</v>
      </c>
      <c r="EP30" s="57">
        <f>'BAR BB| Open rates'!EP30*0.85*0.9</f>
        <v>33507</v>
      </c>
      <c r="EQ30" s="57">
        <f>'BAR BB| Open rates'!EQ30*0.85*0.9</f>
        <v>33507</v>
      </c>
      <c r="ER30" s="57">
        <f>'BAR BB| Open rates'!ER30*0.85*0.9</f>
        <v>33507</v>
      </c>
      <c r="ES30" s="57">
        <f>'BAR BB| Open rates'!ES30*0.85*0.9</f>
        <v>34272</v>
      </c>
      <c r="ET30" s="57">
        <f>'BAR BB| Open rates'!ET30*0.85*0.9</f>
        <v>34272</v>
      </c>
      <c r="EU30" s="57">
        <f>'BAR BB| Open rates'!EU30*0.85*0.9</f>
        <v>33507</v>
      </c>
      <c r="EV30" s="57">
        <f>'BAR BB| Open rates'!EV30*0.85*0.9</f>
        <v>33507</v>
      </c>
      <c r="EW30" s="57">
        <f>'BAR BB| Open rates'!EW30*0.85*0.9</f>
        <v>33507</v>
      </c>
      <c r="EX30" s="57">
        <f>'BAR BB| Open rates'!EX30*0.85*0.9</f>
        <v>33507</v>
      </c>
      <c r="EY30" s="57">
        <f>'BAR BB| Open rates'!EY30*0.85*0.9</f>
        <v>33507</v>
      </c>
      <c r="EZ30" s="57">
        <f>'BAR BB| Open rates'!EZ30*0.85*0.9</f>
        <v>34272</v>
      </c>
      <c r="FA30" s="57">
        <f>'BAR BB| Open rates'!FA30*0.85*0.9</f>
        <v>34272</v>
      </c>
      <c r="FB30" s="57">
        <f>'BAR BB| Open rates'!FB30*0.85*0.9</f>
        <v>33507</v>
      </c>
      <c r="FC30" s="57">
        <f>'BAR BB| Open rates'!FC30*0.85*0.9</f>
        <v>33507</v>
      </c>
      <c r="FD30" s="57">
        <f>'BAR BB| Open rates'!FD30*0.85*0.9</f>
        <v>33507</v>
      </c>
      <c r="FE30" s="57">
        <f>'BAR BB| Open rates'!FE30*0.85*0.9</f>
        <v>33507</v>
      </c>
      <c r="FF30" s="57">
        <f>'BAR BB| Open rates'!FF30*0.85*0.9</f>
        <v>33507</v>
      </c>
      <c r="FG30" s="57">
        <f>'BAR BB| Open rates'!FG30*0.85*0.9</f>
        <v>34272</v>
      </c>
      <c r="FH30" s="57">
        <f>'BAR BB| Open rates'!FH30*0.85*0.9</f>
        <v>34272</v>
      </c>
      <c r="FI30" s="57">
        <f>'BAR BB| Open rates'!FI30*0.85*0.9</f>
        <v>33507</v>
      </c>
      <c r="FJ30" s="57">
        <f>'BAR BB| Open rates'!FJ30*0.85*0.9</f>
        <v>33507</v>
      </c>
      <c r="FK30" s="57">
        <f>'BAR BB| Open rates'!FK30*0.85*0.9</f>
        <v>33507</v>
      </c>
      <c r="FL30" s="57">
        <f>'BAR BB| Open rates'!FL30*0.85*0.9</f>
        <v>33507</v>
      </c>
      <c r="FM30" s="57">
        <f>'BAR BB| Open rates'!FM30*0.85*0.9</f>
        <v>33507</v>
      </c>
      <c r="FN30" s="57">
        <f>'BAR BB| Open rates'!FN30*0.85*0.9</f>
        <v>34272</v>
      </c>
      <c r="FO30" s="57">
        <f>'BAR BB| Open rates'!FO30*0.85*0.9</f>
        <v>34272</v>
      </c>
      <c r="FP30" s="57">
        <f>'BAR BB| Open rates'!FP30*0.85*0.9</f>
        <v>33507</v>
      </c>
      <c r="FQ30" s="57">
        <f>'BAR BB| Open rates'!FQ30*0.85*0.9</f>
        <v>33507</v>
      </c>
      <c r="FR30" s="57">
        <f>'BAR BB| Open rates'!FR30*0.85*0.9</f>
        <v>33507</v>
      </c>
      <c r="FS30" s="57">
        <f>'BAR BB| Open rates'!FS30*0.85*0.9</f>
        <v>33507</v>
      </c>
      <c r="FT30" s="57">
        <f>'BAR BB| Open rates'!FT30*0.85*0.9</f>
        <v>33507</v>
      </c>
      <c r="FU30" s="57">
        <f>'BAR BB| Open rates'!FU30*0.85*0.9</f>
        <v>34272</v>
      </c>
      <c r="FV30" s="57">
        <f>'BAR BB| Open rates'!FV30*0.85*0.9</f>
        <v>34272</v>
      </c>
      <c r="FW30" s="57">
        <f>'BAR BB| Open rates'!FW30*0.85*0.9</f>
        <v>37102.5</v>
      </c>
      <c r="FX30" s="57">
        <f>'BAR BB| Open rates'!FX30*0.85*0.9</f>
        <v>37102.5</v>
      </c>
      <c r="FY30" s="57">
        <f>'BAR BB| Open rates'!FY30*0.85*0.9</f>
        <v>37102.5</v>
      </c>
      <c r="FZ30" s="57">
        <f>'BAR BB| Open rates'!FZ30*0.85*0.9</f>
        <v>37102.5</v>
      </c>
      <c r="GA30" s="57">
        <f>'BAR BB| Open rates'!GA30*0.85*0.9</f>
        <v>37102.5</v>
      </c>
      <c r="GB30" s="57">
        <f>'BAR BB| Open rates'!GB30*0.85*0.9</f>
        <v>38785.5</v>
      </c>
      <c r="GC30" s="57">
        <f>'BAR BB| Open rates'!GC30*0.85*0.9</f>
        <v>38785.5</v>
      </c>
      <c r="GD30" s="57">
        <f>'BAR BB| Open rates'!GD30*0.85*0.9</f>
        <v>38785.5</v>
      </c>
      <c r="GE30" s="57">
        <f>'BAR BB| Open rates'!GE30*0.85*0.9</f>
        <v>38785.5</v>
      </c>
    </row>
    <row r="31" spans="1:187" s="36" customFormat="1" ht="12" customHeight="1" x14ac:dyDescent="0.2">
      <c r="A31" s="237">
        <v>4</v>
      </c>
      <c r="B31" s="57">
        <f>'BAR BB| Open rates'!B31*0.85*0.9</f>
        <v>48501</v>
      </c>
      <c r="C31" s="57">
        <f>'BAR BB| Open rates'!C31*0.85*0.9</f>
        <v>48501</v>
      </c>
      <c r="D31" s="57">
        <f>'BAR BB| Open rates'!D31*0.85*0.9</f>
        <v>46435.5</v>
      </c>
      <c r="E31" s="57">
        <f>'BAR BB| Open rates'!E31*0.85*0.9</f>
        <v>46435.5</v>
      </c>
      <c r="F31" s="57">
        <f>'BAR BB| Open rates'!F31*0.85*0.9</f>
        <v>44752.5</v>
      </c>
      <c r="G31" s="57">
        <f>'BAR BB| Open rates'!G31*0.85*0.9</f>
        <v>46435.5</v>
      </c>
      <c r="H31" s="57">
        <f>'BAR BB| Open rates'!H31*0.85*0.9</f>
        <v>46435.5</v>
      </c>
      <c r="I31" s="57">
        <f>'BAR BB| Open rates'!I31*0.85*0.9</f>
        <v>47965.5</v>
      </c>
      <c r="J31" s="57">
        <f>'BAR BB| Open rates'!J31*0.85*0.9</f>
        <v>47965.5</v>
      </c>
      <c r="K31" s="57">
        <f>'BAR BB| Open rates'!K31*0.85*0.9</f>
        <v>46435.5</v>
      </c>
      <c r="L31" s="57">
        <f>'BAR BB| Open rates'!L31*0.85*0.9</f>
        <v>46435.5</v>
      </c>
      <c r="M31" s="57">
        <f>'BAR BB| Open rates'!M31*0.85*0.9</f>
        <v>46435.5</v>
      </c>
      <c r="N31" s="57">
        <f>'BAR BB| Open rates'!N31*0.85*0.9</f>
        <v>46435.5</v>
      </c>
      <c r="O31" s="57">
        <f>'BAR BB| Open rates'!O31*0.85*0.9</f>
        <v>46435.5</v>
      </c>
      <c r="P31" s="57">
        <f>'BAR BB| Open rates'!P31*0.85*0.9</f>
        <v>47965.5</v>
      </c>
      <c r="Q31" s="57">
        <f>'BAR BB| Open rates'!Q31*0.85*0.9</f>
        <v>47965.5</v>
      </c>
      <c r="R31" s="57">
        <f>'BAR BB| Open rates'!R31*0.85*0.9</f>
        <v>47965.5</v>
      </c>
      <c r="S31" s="57">
        <f>'BAR BB| Open rates'!S31*0.85*0.9</f>
        <v>47965.5</v>
      </c>
      <c r="T31" s="57">
        <f>'BAR BB| Open rates'!T31*0.85*0.9</f>
        <v>47965.5</v>
      </c>
      <c r="U31" s="57">
        <f>'BAR BB| Open rates'!U31*0.85*0.9</f>
        <v>47965.5</v>
      </c>
      <c r="V31" s="57">
        <f>'BAR BB| Open rates'!V31*0.85*0.9</f>
        <v>47965.5</v>
      </c>
      <c r="W31" s="57">
        <f>'BAR BB| Open rates'!W31*0.85*0.9</f>
        <v>49495.5</v>
      </c>
      <c r="X31" s="57">
        <f>'BAR BB| Open rates'!X31*0.85*0.9</f>
        <v>49495.5</v>
      </c>
      <c r="Y31" s="57">
        <f>'BAR BB| Open rates'!Y31*0.85*0.9</f>
        <v>47965.5</v>
      </c>
      <c r="Z31" s="57">
        <f>'BAR BB| Open rates'!Z31*0.85*0.9</f>
        <v>47965.5</v>
      </c>
      <c r="AA31" s="57">
        <f>'BAR BB| Open rates'!AA31*0.85*0.9</f>
        <v>47965.5</v>
      </c>
      <c r="AB31" s="57">
        <f>'BAR BB| Open rates'!AB31*0.85*0.9</f>
        <v>47965.5</v>
      </c>
      <c r="AC31" s="57">
        <f>'BAR BB| Open rates'!AC31*0.85*0.9</f>
        <v>47965.5</v>
      </c>
      <c r="AD31" s="57">
        <f>'BAR BB| Open rates'!AD31*0.85*0.9</f>
        <v>49495.5</v>
      </c>
      <c r="AE31" s="57">
        <f>'BAR BB| Open rates'!AE31*0.85*0.9</f>
        <v>49495.5</v>
      </c>
      <c r="AF31" s="57">
        <f>'BAR BB| Open rates'!AF31*0.85*0.9</f>
        <v>47965.5</v>
      </c>
      <c r="AG31" s="57">
        <f>'BAR BB| Open rates'!AG31*0.85*0.9</f>
        <v>47965.5</v>
      </c>
      <c r="AH31" s="57">
        <f>'BAR BB| Open rates'!AH31*0.85*0.9</f>
        <v>47965.5</v>
      </c>
      <c r="AI31" s="57">
        <f>'BAR BB| Open rates'!AI31*0.85*0.9</f>
        <v>47965.5</v>
      </c>
      <c r="AJ31" s="57">
        <f>'BAR BB| Open rates'!AJ31*0.85*0.9</f>
        <v>47965.5</v>
      </c>
      <c r="AK31" s="57">
        <f>'BAR BB| Open rates'!AK31*0.85*0.9</f>
        <v>49495.5</v>
      </c>
      <c r="AL31" s="57">
        <f>'BAR BB| Open rates'!AL31*0.85*0.9</f>
        <v>49495.5</v>
      </c>
      <c r="AM31" s="57">
        <f>'BAR BB| Open rates'!AM31*0.85*0.9</f>
        <v>47965.5</v>
      </c>
      <c r="AN31" s="57">
        <f>'BAR BB| Open rates'!AN31*0.85*0.9</f>
        <v>47965.5</v>
      </c>
      <c r="AO31" s="57">
        <f>'BAR BB| Open rates'!AO31*0.85*0.9</f>
        <v>47965.5</v>
      </c>
      <c r="AP31" s="57">
        <f>'BAR BB| Open rates'!AP31*0.85*0.9</f>
        <v>47965.5</v>
      </c>
      <c r="AQ31" s="57">
        <f>'BAR BB| Open rates'!AQ31*0.85*0.9</f>
        <v>47965.5</v>
      </c>
      <c r="AR31" s="57">
        <f>'BAR BB| Open rates'!AR31*0.85*0.9</f>
        <v>49495.5</v>
      </c>
      <c r="AS31" s="57">
        <f>'BAR BB| Open rates'!AS31*0.85*0.9</f>
        <v>49495.5</v>
      </c>
      <c r="AT31" s="57">
        <f>'BAR BB| Open rates'!AT31*0.85*0.9</f>
        <v>47965.5</v>
      </c>
      <c r="AU31" s="57">
        <f>'BAR BB| Open rates'!AU31*0.85*0.9</f>
        <v>47965.5</v>
      </c>
      <c r="AV31" s="57">
        <f>'BAR BB| Open rates'!AV31*0.85*0.9</f>
        <v>47965.5</v>
      </c>
      <c r="AW31" s="57">
        <f>'BAR BB| Open rates'!AW31*0.85*0.9</f>
        <v>47965.5</v>
      </c>
      <c r="AX31" s="57">
        <f>'BAR BB| Open rates'!AX31*0.85*0.9</f>
        <v>47965.5</v>
      </c>
      <c r="AY31" s="57">
        <f>'BAR BB| Open rates'!AY31*0.85*0.9</f>
        <v>49495.5</v>
      </c>
      <c r="AZ31" s="57">
        <f>'BAR BB| Open rates'!AZ31*0.85*0.9</f>
        <v>49495.5</v>
      </c>
      <c r="BA31" s="57">
        <f>'BAR BB| Open rates'!BA31*0.85*0.9</f>
        <v>47965.5</v>
      </c>
      <c r="BB31" s="57">
        <f>'BAR BB| Open rates'!BB31*0.85*0.9</f>
        <v>47965.5</v>
      </c>
      <c r="BC31" s="57">
        <f>'BAR BB| Open rates'!BC31*0.85*0.9</f>
        <v>47965.5</v>
      </c>
      <c r="BD31" s="57">
        <f>'BAR BB| Open rates'!BD31*0.85*0.9</f>
        <v>47965.5</v>
      </c>
      <c r="BE31" s="57">
        <f>'BAR BB| Open rates'!BE31*0.85*0.9</f>
        <v>47965.5</v>
      </c>
      <c r="BF31" s="57">
        <f>'BAR BB| Open rates'!BF31*0.85*0.9</f>
        <v>49495.5</v>
      </c>
      <c r="BG31" s="57">
        <f>'BAR BB| Open rates'!BG31*0.85*0.9</f>
        <v>49495.5</v>
      </c>
      <c r="BH31" s="57">
        <f>'BAR BB| Open rates'!BH31*0.85*0.9</f>
        <v>45517.5</v>
      </c>
      <c r="BI31" s="57">
        <f>'BAR BB| Open rates'!BI31*0.85*0.9</f>
        <v>45517.5</v>
      </c>
      <c r="BJ31" s="57">
        <f>'BAR BB| Open rates'!BJ31*0.85*0.9</f>
        <v>45517.5</v>
      </c>
      <c r="BK31" s="57">
        <f>'BAR BB| Open rates'!BK31*0.85*0.9</f>
        <v>45517.5</v>
      </c>
      <c r="BL31" s="57">
        <f>'BAR BB| Open rates'!BL31*0.85*0.9</f>
        <v>45517.5</v>
      </c>
      <c r="BM31" s="57">
        <f>'BAR BB| Open rates'!BM31*0.85*0.9</f>
        <v>46435.5</v>
      </c>
      <c r="BN31" s="57">
        <f>'BAR BB| Open rates'!BN31*0.85*0.9</f>
        <v>46435.5</v>
      </c>
      <c r="BO31" s="57">
        <f>'BAR BB| Open rates'!BO31*0.85*0.9</f>
        <v>44752.5</v>
      </c>
      <c r="BP31" s="57">
        <f>'BAR BB| Open rates'!BP31*0.85*0.9</f>
        <v>44752.5</v>
      </c>
      <c r="BQ31" s="57">
        <f>'BAR BB| Open rates'!BQ31*0.85*0.9</f>
        <v>43375.5</v>
      </c>
      <c r="BR31" s="57">
        <f>'BAR BB| Open rates'!BR31*0.85*0.9</f>
        <v>43375.5</v>
      </c>
      <c r="BS31" s="57">
        <f>'BAR BB| Open rates'!BS31*0.85*0.9</f>
        <v>43375.5</v>
      </c>
      <c r="BT31" s="57">
        <f>'BAR BB| Open rates'!BT31*0.85*0.9</f>
        <v>43375.5</v>
      </c>
      <c r="BU31" s="57">
        <f>'BAR BB| Open rates'!BU31*0.85*0.9</f>
        <v>43375.5</v>
      </c>
      <c r="BV31" s="57">
        <f>'BAR BB| Open rates'!BV31*0.85*0.9</f>
        <v>41692.5</v>
      </c>
      <c r="BW31" s="57">
        <f>'BAR BB| Open rates'!BW31*0.85*0.9</f>
        <v>41692.5</v>
      </c>
      <c r="BX31" s="57">
        <f>'BAR BB| Open rates'!BX31*0.85*0.9</f>
        <v>41692.5</v>
      </c>
      <c r="BY31" s="57">
        <f>'BAR BB| Open rates'!BY31*0.85*0.9</f>
        <v>41692.5</v>
      </c>
      <c r="BZ31" s="57">
        <f>'BAR BB| Open rates'!BZ31*0.85*0.9</f>
        <v>41692.5</v>
      </c>
      <c r="CA31" s="57">
        <f>'BAR BB| Open rates'!CA31*0.85*0.9</f>
        <v>43375.5</v>
      </c>
      <c r="CB31" s="57">
        <f>'BAR BB| Open rates'!CB31*0.85*0.9</f>
        <v>43375.5</v>
      </c>
      <c r="CC31" s="57">
        <f>'BAR BB| Open rates'!CC31*0.85*0.9</f>
        <v>41692.5</v>
      </c>
      <c r="CD31" s="57">
        <f>'BAR BB| Open rates'!CD31*0.85*0.9</f>
        <v>41692.5</v>
      </c>
      <c r="CE31" s="57">
        <f>'BAR BB| Open rates'!CE31*0.85*0.9</f>
        <v>41692.5</v>
      </c>
      <c r="CF31" s="57">
        <f>'BAR BB| Open rates'!CF31*0.85*0.9</f>
        <v>41692.5</v>
      </c>
      <c r="CG31" s="57">
        <f>'BAR BB| Open rates'!CG31*0.85*0.9</f>
        <v>41692.5</v>
      </c>
      <c r="CH31" s="57">
        <f>'BAR BB| Open rates'!CH31*0.85*0.9</f>
        <v>43375.5</v>
      </c>
      <c r="CI31" s="57">
        <f>'BAR BB| Open rates'!CI31*0.85*0.9</f>
        <v>43375.5</v>
      </c>
      <c r="CJ31" s="57">
        <f>'BAR BB| Open rates'!CJ31*0.85*0.9</f>
        <v>41692.5</v>
      </c>
      <c r="CK31" s="57">
        <f>'BAR BB| Open rates'!CK31*0.85*0.9</f>
        <v>41692.5</v>
      </c>
      <c r="CL31" s="57">
        <f>'BAR BB| Open rates'!CL31*0.85*0.9</f>
        <v>41692.5</v>
      </c>
      <c r="CM31" s="57">
        <f>'BAR BB| Open rates'!CM31*0.85*0.9</f>
        <v>41692.5</v>
      </c>
      <c r="CN31" s="57">
        <f>'BAR BB| Open rates'!CN31*0.85*0.9</f>
        <v>41692.5</v>
      </c>
      <c r="CO31" s="57">
        <f>'BAR BB| Open rates'!CO31*0.85*0.9</f>
        <v>43375.5</v>
      </c>
      <c r="CP31" s="57">
        <f>'BAR BB| Open rates'!CP31*0.85*0.9</f>
        <v>43375.5</v>
      </c>
      <c r="CQ31" s="57">
        <f>'BAR BB| Open rates'!CQ31*0.85*0.9</f>
        <v>41692.5</v>
      </c>
      <c r="CR31" s="57">
        <f>'BAR BB| Open rates'!CR31*0.85*0.9</f>
        <v>41692.5</v>
      </c>
      <c r="CS31" s="57">
        <f>'BAR BB| Open rates'!CS31*0.85*0.9</f>
        <v>41692.5</v>
      </c>
      <c r="CT31" s="57">
        <f>'BAR BB| Open rates'!CT31*0.85*0.9</f>
        <v>41692.5</v>
      </c>
      <c r="CU31" s="57">
        <f>'BAR BB| Open rates'!CU31*0.85*0.9</f>
        <v>38862</v>
      </c>
      <c r="CV31" s="57">
        <f>'BAR BB| Open rates'!CV31*0.85*0.9</f>
        <v>38862</v>
      </c>
      <c r="CW31" s="57">
        <f>'BAR BB| Open rates'!CW31*0.85*0.9</f>
        <v>38862</v>
      </c>
      <c r="CX31" s="57">
        <f>'BAR BB| Open rates'!CX31*0.85*0.9</f>
        <v>37332</v>
      </c>
      <c r="CY31" s="57">
        <f>'BAR BB| Open rates'!CY31*0.85*0.9</f>
        <v>37332</v>
      </c>
      <c r="CZ31" s="57">
        <f>'BAR BB| Open rates'!CZ31*0.85*0.9</f>
        <v>37332</v>
      </c>
      <c r="DA31" s="57">
        <f>'BAR BB| Open rates'!DA31*0.85*0.9</f>
        <v>37332</v>
      </c>
      <c r="DB31" s="57">
        <f>'BAR BB| Open rates'!DB31*0.85*0.9</f>
        <v>37332</v>
      </c>
      <c r="DC31" s="57">
        <f>'BAR BB| Open rates'!DC31*0.85*0.9</f>
        <v>38862</v>
      </c>
      <c r="DD31" s="57">
        <f>'BAR BB| Open rates'!DD31*0.85*0.9</f>
        <v>38862</v>
      </c>
      <c r="DE31" s="57">
        <f>'BAR BB| Open rates'!DE31*0.85*0.9</f>
        <v>37332</v>
      </c>
      <c r="DF31" s="57">
        <f>'BAR BB| Open rates'!DF31*0.85*0.9</f>
        <v>37332</v>
      </c>
      <c r="DG31" s="57">
        <f>'BAR BB| Open rates'!DG31*0.85*0.9</f>
        <v>37332</v>
      </c>
      <c r="DH31" s="57">
        <f>'BAR BB| Open rates'!DH31*0.85*0.9</f>
        <v>37332</v>
      </c>
      <c r="DI31" s="57">
        <f>'BAR BB| Open rates'!DI31*0.85*0.9</f>
        <v>37332</v>
      </c>
      <c r="DJ31" s="57">
        <f>'BAR BB| Open rates'!DJ31*0.85*0.9</f>
        <v>38862</v>
      </c>
      <c r="DK31" s="57">
        <f>'BAR BB| Open rates'!DK31*0.85*0.9</f>
        <v>38862</v>
      </c>
      <c r="DL31" s="57">
        <f>'BAR BB| Open rates'!DL31*0.85*0.9</f>
        <v>37332</v>
      </c>
      <c r="DM31" s="57">
        <f>'BAR BB| Open rates'!DM31*0.85*0.9</f>
        <v>37332</v>
      </c>
      <c r="DN31" s="57">
        <f>'BAR BB| Open rates'!DN31*0.85*0.9</f>
        <v>37332</v>
      </c>
      <c r="DO31" s="57">
        <f>'BAR BB| Open rates'!DO31*0.85*0.9</f>
        <v>37332</v>
      </c>
      <c r="DP31" s="57">
        <f>'BAR BB| Open rates'!DP31*0.85*0.9</f>
        <v>37332</v>
      </c>
      <c r="DQ31" s="57">
        <f>'BAR BB| Open rates'!DQ31*0.85*0.9</f>
        <v>38862</v>
      </c>
      <c r="DR31" s="57">
        <f>'BAR BB| Open rates'!DR31*0.85*0.9</f>
        <v>38862</v>
      </c>
      <c r="DS31" s="57">
        <f>'BAR BB| Open rates'!DS31*0.85*0.9</f>
        <v>37332</v>
      </c>
      <c r="DT31" s="57">
        <f>'BAR BB| Open rates'!DT31*0.85*0.9</f>
        <v>37332</v>
      </c>
      <c r="DU31" s="57">
        <f>'BAR BB| Open rates'!DU31*0.85*0.9</f>
        <v>37332</v>
      </c>
      <c r="DV31" s="57">
        <f>'BAR BB| Open rates'!DV31*0.85*0.9</f>
        <v>37332</v>
      </c>
      <c r="DW31" s="57">
        <f>'BAR BB| Open rates'!DW31*0.85*0.9</f>
        <v>37332</v>
      </c>
      <c r="DX31" s="57">
        <f>'BAR BB| Open rates'!DX31*0.85*0.9</f>
        <v>38862</v>
      </c>
      <c r="DY31" s="57">
        <f>'BAR BB| Open rates'!DY31*0.85*0.9</f>
        <v>38862</v>
      </c>
      <c r="DZ31" s="57">
        <f>'BAR BB| Open rates'!DZ31*0.85*0.9</f>
        <v>40162.5</v>
      </c>
      <c r="EA31" s="57">
        <f>'BAR BB| Open rates'!EA31*0.85*0.9</f>
        <v>40162.5</v>
      </c>
      <c r="EB31" s="57">
        <f>'BAR BB| Open rates'!EB31*0.85*0.9</f>
        <v>40162.5</v>
      </c>
      <c r="EC31" s="57">
        <f>'BAR BB| Open rates'!EC31*0.85*0.9</f>
        <v>41845.5</v>
      </c>
      <c r="ED31" s="57">
        <f>'BAR BB| Open rates'!ED31*0.85*0.9</f>
        <v>41845.5</v>
      </c>
      <c r="EE31" s="57">
        <f>'BAR BB| Open rates'!EE31*0.85*0.9</f>
        <v>41845.5</v>
      </c>
      <c r="EF31" s="57">
        <f>'BAR BB| Open rates'!EF31*0.85*0.9</f>
        <v>41845.5</v>
      </c>
      <c r="EG31" s="57">
        <f>'BAR BB| Open rates'!EG31*0.85*0.9</f>
        <v>36567</v>
      </c>
      <c r="EH31" s="57">
        <f>'BAR BB| Open rates'!EH31*0.85*0.9</f>
        <v>35802</v>
      </c>
      <c r="EI31" s="57">
        <f>'BAR BB| Open rates'!EI31*0.85*0.9</f>
        <v>35802</v>
      </c>
      <c r="EJ31" s="57">
        <f>'BAR BB| Open rates'!EJ31*0.85*0.9</f>
        <v>35802</v>
      </c>
      <c r="EK31" s="57">
        <f>'BAR BB| Open rates'!EK31*0.85*0.9</f>
        <v>35802</v>
      </c>
      <c r="EL31" s="57">
        <f>'BAR BB| Open rates'!EL31*0.85*0.9</f>
        <v>36567</v>
      </c>
      <c r="EM31" s="57">
        <f>'BAR BB| Open rates'!EM31*0.85*0.9</f>
        <v>36567</v>
      </c>
      <c r="EN31" s="57">
        <f>'BAR BB| Open rates'!EN31*0.85*0.9</f>
        <v>35802</v>
      </c>
      <c r="EO31" s="57">
        <f>'BAR BB| Open rates'!EO31*0.85*0.9</f>
        <v>35802</v>
      </c>
      <c r="EP31" s="57">
        <f>'BAR BB| Open rates'!EP31*0.85*0.9</f>
        <v>35802</v>
      </c>
      <c r="EQ31" s="57">
        <f>'BAR BB| Open rates'!EQ31*0.85*0.9</f>
        <v>35802</v>
      </c>
      <c r="ER31" s="57">
        <f>'BAR BB| Open rates'!ER31*0.85*0.9</f>
        <v>35802</v>
      </c>
      <c r="ES31" s="57">
        <f>'BAR BB| Open rates'!ES31*0.85*0.9</f>
        <v>36567</v>
      </c>
      <c r="ET31" s="57">
        <f>'BAR BB| Open rates'!ET31*0.85*0.9</f>
        <v>36567</v>
      </c>
      <c r="EU31" s="57">
        <f>'BAR BB| Open rates'!EU31*0.85*0.9</f>
        <v>35802</v>
      </c>
      <c r="EV31" s="57">
        <f>'BAR BB| Open rates'!EV31*0.85*0.9</f>
        <v>35802</v>
      </c>
      <c r="EW31" s="57">
        <f>'BAR BB| Open rates'!EW31*0.85*0.9</f>
        <v>35802</v>
      </c>
      <c r="EX31" s="57">
        <f>'BAR BB| Open rates'!EX31*0.85*0.9</f>
        <v>35802</v>
      </c>
      <c r="EY31" s="57">
        <f>'BAR BB| Open rates'!EY31*0.85*0.9</f>
        <v>35802</v>
      </c>
      <c r="EZ31" s="57">
        <f>'BAR BB| Open rates'!EZ31*0.85*0.9</f>
        <v>36567</v>
      </c>
      <c r="FA31" s="57">
        <f>'BAR BB| Open rates'!FA31*0.85*0.9</f>
        <v>36567</v>
      </c>
      <c r="FB31" s="57">
        <f>'BAR BB| Open rates'!FB31*0.85*0.9</f>
        <v>35802</v>
      </c>
      <c r="FC31" s="57">
        <f>'BAR BB| Open rates'!FC31*0.85*0.9</f>
        <v>35802</v>
      </c>
      <c r="FD31" s="57">
        <f>'BAR BB| Open rates'!FD31*0.85*0.9</f>
        <v>35802</v>
      </c>
      <c r="FE31" s="57">
        <f>'BAR BB| Open rates'!FE31*0.85*0.9</f>
        <v>35802</v>
      </c>
      <c r="FF31" s="57">
        <f>'BAR BB| Open rates'!FF31*0.85*0.9</f>
        <v>35802</v>
      </c>
      <c r="FG31" s="57">
        <f>'BAR BB| Open rates'!FG31*0.85*0.9</f>
        <v>36567</v>
      </c>
      <c r="FH31" s="57">
        <f>'BAR BB| Open rates'!FH31*0.85*0.9</f>
        <v>36567</v>
      </c>
      <c r="FI31" s="57">
        <f>'BAR BB| Open rates'!FI31*0.85*0.9</f>
        <v>35802</v>
      </c>
      <c r="FJ31" s="57">
        <f>'BAR BB| Open rates'!FJ31*0.85*0.9</f>
        <v>35802</v>
      </c>
      <c r="FK31" s="57">
        <f>'BAR BB| Open rates'!FK31*0.85*0.9</f>
        <v>35802</v>
      </c>
      <c r="FL31" s="57">
        <f>'BAR BB| Open rates'!FL31*0.85*0.9</f>
        <v>35802</v>
      </c>
      <c r="FM31" s="57">
        <f>'BAR BB| Open rates'!FM31*0.85*0.9</f>
        <v>35802</v>
      </c>
      <c r="FN31" s="57">
        <f>'BAR BB| Open rates'!FN31*0.85*0.9</f>
        <v>36567</v>
      </c>
      <c r="FO31" s="57">
        <f>'BAR BB| Open rates'!FO31*0.85*0.9</f>
        <v>36567</v>
      </c>
      <c r="FP31" s="57">
        <f>'BAR BB| Open rates'!FP31*0.85*0.9</f>
        <v>35802</v>
      </c>
      <c r="FQ31" s="57">
        <f>'BAR BB| Open rates'!FQ31*0.85*0.9</f>
        <v>35802</v>
      </c>
      <c r="FR31" s="57">
        <f>'BAR BB| Open rates'!FR31*0.85*0.9</f>
        <v>35802</v>
      </c>
      <c r="FS31" s="57">
        <f>'BAR BB| Open rates'!FS31*0.85*0.9</f>
        <v>35802</v>
      </c>
      <c r="FT31" s="57">
        <f>'BAR BB| Open rates'!FT31*0.85*0.9</f>
        <v>35802</v>
      </c>
      <c r="FU31" s="57">
        <f>'BAR BB| Open rates'!FU31*0.85*0.9</f>
        <v>36567</v>
      </c>
      <c r="FV31" s="57">
        <f>'BAR BB| Open rates'!FV31*0.85*0.9</f>
        <v>36567</v>
      </c>
      <c r="FW31" s="57">
        <f>'BAR BB| Open rates'!FW31*0.85*0.9</f>
        <v>39397.5</v>
      </c>
      <c r="FX31" s="57">
        <f>'BAR BB| Open rates'!FX31*0.85*0.9</f>
        <v>39397.5</v>
      </c>
      <c r="FY31" s="57">
        <f>'BAR BB| Open rates'!FY31*0.85*0.9</f>
        <v>39397.5</v>
      </c>
      <c r="FZ31" s="57">
        <f>'BAR BB| Open rates'!FZ31*0.85*0.9</f>
        <v>39397.5</v>
      </c>
      <c r="GA31" s="57">
        <f>'BAR BB| Open rates'!GA31*0.85*0.9</f>
        <v>39397.5</v>
      </c>
      <c r="GB31" s="57">
        <f>'BAR BB| Open rates'!GB31*0.85*0.9</f>
        <v>41080.5</v>
      </c>
      <c r="GC31" s="57">
        <f>'BAR BB| Open rates'!GC31*0.85*0.9</f>
        <v>41080.5</v>
      </c>
      <c r="GD31" s="57">
        <f>'BAR BB| Open rates'!GD31*0.85*0.9</f>
        <v>41080.5</v>
      </c>
      <c r="GE31" s="57">
        <f>'BAR BB| Open rates'!GE31*0.85*0.9</f>
        <v>41080.5</v>
      </c>
    </row>
    <row r="32" spans="1:187" s="36" customFormat="1" ht="12" customHeight="1" x14ac:dyDescent="0.2">
      <c r="A32" s="236" t="s">
        <v>182</v>
      </c>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row>
    <row r="33" spans="1:187" s="36" customFormat="1" ht="12" customHeight="1" x14ac:dyDescent="0.2">
      <c r="A33" s="237">
        <v>1</v>
      </c>
      <c r="B33" s="57">
        <f>'BAR BB| Open rates'!B33*0.85*0.9</f>
        <v>58522.5</v>
      </c>
      <c r="C33" s="57">
        <f>'BAR BB| Open rates'!C33*0.85*0.9</f>
        <v>58522.5</v>
      </c>
      <c r="D33" s="57">
        <f>'BAR BB| Open rates'!D33*0.85*0.9</f>
        <v>56457</v>
      </c>
      <c r="E33" s="57">
        <f>'BAR BB| Open rates'!E33*0.85*0.9</f>
        <v>56457</v>
      </c>
      <c r="F33" s="57">
        <f>'BAR BB| Open rates'!F33*0.85*0.9</f>
        <v>54774</v>
      </c>
      <c r="G33" s="57">
        <f>'BAR BB| Open rates'!G33*0.85*0.9</f>
        <v>56457</v>
      </c>
      <c r="H33" s="57">
        <f>'BAR BB| Open rates'!H33*0.85*0.9</f>
        <v>56457</v>
      </c>
      <c r="I33" s="57">
        <f>'BAR BB| Open rates'!I33*0.85*0.9</f>
        <v>57987</v>
      </c>
      <c r="J33" s="57">
        <f>'BAR BB| Open rates'!J33*0.85*0.9</f>
        <v>57987</v>
      </c>
      <c r="K33" s="57">
        <f>'BAR BB| Open rates'!K33*0.85*0.9</f>
        <v>56457</v>
      </c>
      <c r="L33" s="57">
        <f>'BAR BB| Open rates'!L33*0.85*0.9</f>
        <v>56457</v>
      </c>
      <c r="M33" s="57">
        <f>'BAR BB| Open rates'!M33*0.85*0.9</f>
        <v>56457</v>
      </c>
      <c r="N33" s="57">
        <f>'BAR BB| Open rates'!N33*0.85*0.9</f>
        <v>56457</v>
      </c>
      <c r="O33" s="57">
        <f>'BAR BB| Open rates'!O33*0.85*0.9</f>
        <v>56457</v>
      </c>
      <c r="P33" s="57">
        <f>'BAR BB| Open rates'!P33*0.85*0.9</f>
        <v>57987</v>
      </c>
      <c r="Q33" s="57">
        <f>'BAR BB| Open rates'!Q33*0.85*0.9</f>
        <v>57987</v>
      </c>
      <c r="R33" s="57">
        <f>'BAR BB| Open rates'!R33*0.85*0.9</f>
        <v>57987</v>
      </c>
      <c r="S33" s="57">
        <f>'BAR BB| Open rates'!S33*0.85*0.9</f>
        <v>57987</v>
      </c>
      <c r="T33" s="57">
        <f>'BAR BB| Open rates'!T33*0.85*0.9</f>
        <v>57987</v>
      </c>
      <c r="U33" s="57">
        <f>'BAR BB| Open rates'!U33*0.85*0.9</f>
        <v>57987</v>
      </c>
      <c r="V33" s="57">
        <f>'BAR BB| Open rates'!V33*0.85*0.9</f>
        <v>57987</v>
      </c>
      <c r="W33" s="57">
        <f>'BAR BB| Open rates'!W33*0.85*0.9</f>
        <v>59517</v>
      </c>
      <c r="X33" s="57">
        <f>'BAR BB| Open rates'!X33*0.85*0.9</f>
        <v>59517</v>
      </c>
      <c r="Y33" s="57">
        <f>'BAR BB| Open rates'!Y33*0.85*0.9</f>
        <v>57987</v>
      </c>
      <c r="Z33" s="57">
        <f>'BAR BB| Open rates'!Z33*0.85*0.9</f>
        <v>57987</v>
      </c>
      <c r="AA33" s="57">
        <f>'BAR BB| Open rates'!AA33*0.85*0.9</f>
        <v>57987</v>
      </c>
      <c r="AB33" s="57">
        <f>'BAR BB| Open rates'!AB33*0.85*0.9</f>
        <v>57987</v>
      </c>
      <c r="AC33" s="57">
        <f>'BAR BB| Open rates'!AC33*0.85*0.9</f>
        <v>57987</v>
      </c>
      <c r="AD33" s="57">
        <f>'BAR BB| Open rates'!AD33*0.85*0.9</f>
        <v>59517</v>
      </c>
      <c r="AE33" s="57">
        <f>'BAR BB| Open rates'!AE33*0.85*0.9</f>
        <v>59517</v>
      </c>
      <c r="AF33" s="57">
        <f>'BAR BB| Open rates'!AF33*0.85*0.9</f>
        <v>57987</v>
      </c>
      <c r="AG33" s="57">
        <f>'BAR BB| Open rates'!AG33*0.85*0.9</f>
        <v>57987</v>
      </c>
      <c r="AH33" s="57">
        <f>'BAR BB| Open rates'!AH33*0.85*0.9</f>
        <v>57987</v>
      </c>
      <c r="AI33" s="57">
        <f>'BAR BB| Open rates'!AI33*0.85*0.9</f>
        <v>57987</v>
      </c>
      <c r="AJ33" s="57">
        <f>'BAR BB| Open rates'!AJ33*0.85*0.9</f>
        <v>57987</v>
      </c>
      <c r="AK33" s="57">
        <f>'BAR BB| Open rates'!AK33*0.85*0.9</f>
        <v>59517</v>
      </c>
      <c r="AL33" s="57">
        <f>'BAR BB| Open rates'!AL33*0.85*0.9</f>
        <v>59517</v>
      </c>
      <c r="AM33" s="57">
        <f>'BAR BB| Open rates'!AM33*0.85*0.9</f>
        <v>57987</v>
      </c>
      <c r="AN33" s="57">
        <f>'BAR BB| Open rates'!AN33*0.85*0.9</f>
        <v>57987</v>
      </c>
      <c r="AO33" s="57">
        <f>'BAR BB| Open rates'!AO33*0.85*0.9</f>
        <v>57987</v>
      </c>
      <c r="AP33" s="57">
        <f>'BAR BB| Open rates'!AP33*0.85*0.9</f>
        <v>57987</v>
      </c>
      <c r="AQ33" s="57">
        <f>'BAR BB| Open rates'!AQ33*0.85*0.9</f>
        <v>57987</v>
      </c>
      <c r="AR33" s="57">
        <f>'BAR BB| Open rates'!AR33*0.85*0.9</f>
        <v>59517</v>
      </c>
      <c r="AS33" s="57">
        <f>'BAR BB| Open rates'!AS33*0.85*0.9</f>
        <v>59517</v>
      </c>
      <c r="AT33" s="57">
        <f>'BAR BB| Open rates'!AT33*0.85*0.9</f>
        <v>57987</v>
      </c>
      <c r="AU33" s="57">
        <f>'BAR BB| Open rates'!AU33*0.85*0.9</f>
        <v>57987</v>
      </c>
      <c r="AV33" s="57">
        <f>'BAR BB| Open rates'!AV33*0.85*0.9</f>
        <v>57987</v>
      </c>
      <c r="AW33" s="57">
        <f>'BAR BB| Open rates'!AW33*0.85*0.9</f>
        <v>57987</v>
      </c>
      <c r="AX33" s="57">
        <f>'BAR BB| Open rates'!AX33*0.85*0.9</f>
        <v>57987</v>
      </c>
      <c r="AY33" s="57">
        <f>'BAR BB| Open rates'!AY33*0.85*0.9</f>
        <v>59517</v>
      </c>
      <c r="AZ33" s="57">
        <f>'BAR BB| Open rates'!AZ33*0.85*0.9</f>
        <v>59517</v>
      </c>
      <c r="BA33" s="57">
        <f>'BAR BB| Open rates'!BA33*0.85*0.9</f>
        <v>57987</v>
      </c>
      <c r="BB33" s="57">
        <f>'BAR BB| Open rates'!BB33*0.85*0.9</f>
        <v>57987</v>
      </c>
      <c r="BC33" s="57">
        <f>'BAR BB| Open rates'!BC33*0.85*0.9</f>
        <v>57987</v>
      </c>
      <c r="BD33" s="57">
        <f>'BAR BB| Open rates'!BD33*0.85*0.9</f>
        <v>57987</v>
      </c>
      <c r="BE33" s="57">
        <f>'BAR BB| Open rates'!BE33*0.85*0.9</f>
        <v>57987</v>
      </c>
      <c r="BF33" s="57">
        <f>'BAR BB| Open rates'!BF33*0.85*0.9</f>
        <v>59517</v>
      </c>
      <c r="BG33" s="57">
        <f>'BAR BB| Open rates'!BG33*0.85*0.9</f>
        <v>59517</v>
      </c>
      <c r="BH33" s="57">
        <f>'BAR BB| Open rates'!BH33*0.85*0.9</f>
        <v>55539</v>
      </c>
      <c r="BI33" s="57">
        <f>'BAR BB| Open rates'!BI33*0.85*0.9</f>
        <v>55539</v>
      </c>
      <c r="BJ33" s="57">
        <f>'BAR BB| Open rates'!BJ33*0.85*0.9</f>
        <v>55539</v>
      </c>
      <c r="BK33" s="57">
        <f>'BAR BB| Open rates'!BK33*0.85*0.9</f>
        <v>55539</v>
      </c>
      <c r="BL33" s="57">
        <f>'BAR BB| Open rates'!BL33*0.85*0.9</f>
        <v>55539</v>
      </c>
      <c r="BM33" s="57">
        <f>'BAR BB| Open rates'!BM33*0.85*0.9</f>
        <v>56457</v>
      </c>
      <c r="BN33" s="57">
        <f>'BAR BB| Open rates'!BN33*0.85*0.9</f>
        <v>56457</v>
      </c>
      <c r="BO33" s="57">
        <f>'BAR BB| Open rates'!BO33*0.85*0.9</f>
        <v>54774</v>
      </c>
      <c r="BP33" s="57">
        <f>'BAR BB| Open rates'!BP33*0.85*0.9</f>
        <v>54774</v>
      </c>
      <c r="BQ33" s="57">
        <f>'BAR BB| Open rates'!BQ33*0.85*0.9</f>
        <v>41845.5</v>
      </c>
      <c r="BR33" s="57">
        <f>'BAR BB| Open rates'!BR33*0.85*0.9</f>
        <v>41845.5</v>
      </c>
      <c r="BS33" s="57">
        <f>'BAR BB| Open rates'!BS33*0.85*0.9</f>
        <v>41845.5</v>
      </c>
      <c r="BT33" s="57">
        <f>'BAR BB| Open rates'!BT33*0.85*0.9</f>
        <v>41845.5</v>
      </c>
      <c r="BU33" s="57">
        <f>'BAR BB| Open rates'!BU33*0.85*0.9</f>
        <v>41845.5</v>
      </c>
      <c r="BV33" s="57">
        <f>'BAR BB| Open rates'!BV33*0.85*0.9</f>
        <v>40162.5</v>
      </c>
      <c r="BW33" s="57">
        <f>'BAR BB| Open rates'!BW33*0.85*0.9</f>
        <v>40162.5</v>
      </c>
      <c r="BX33" s="57">
        <f>'BAR BB| Open rates'!BX33*0.85*0.9</f>
        <v>40162.5</v>
      </c>
      <c r="BY33" s="57">
        <f>'BAR BB| Open rates'!BY33*0.85*0.9</f>
        <v>40162.5</v>
      </c>
      <c r="BZ33" s="57">
        <f>'BAR BB| Open rates'!BZ33*0.85*0.9</f>
        <v>40162.5</v>
      </c>
      <c r="CA33" s="57">
        <f>'BAR BB| Open rates'!CA33*0.85*0.9</f>
        <v>41845.5</v>
      </c>
      <c r="CB33" s="57">
        <f>'BAR BB| Open rates'!CB33*0.85*0.9</f>
        <v>41845.5</v>
      </c>
      <c r="CC33" s="57">
        <f>'BAR BB| Open rates'!CC33*0.85*0.9</f>
        <v>40162.5</v>
      </c>
      <c r="CD33" s="57">
        <f>'BAR BB| Open rates'!CD33*0.85*0.9</f>
        <v>40162.5</v>
      </c>
      <c r="CE33" s="57">
        <f>'BAR BB| Open rates'!CE33*0.85*0.9</f>
        <v>40162.5</v>
      </c>
      <c r="CF33" s="57">
        <f>'BAR BB| Open rates'!CF33*0.85*0.9</f>
        <v>40162.5</v>
      </c>
      <c r="CG33" s="57">
        <f>'BAR BB| Open rates'!CG33*0.85*0.9</f>
        <v>40162.5</v>
      </c>
      <c r="CH33" s="57">
        <f>'BAR BB| Open rates'!CH33*0.85*0.9</f>
        <v>41845.5</v>
      </c>
      <c r="CI33" s="57">
        <f>'BAR BB| Open rates'!CI33*0.85*0.9</f>
        <v>41845.5</v>
      </c>
      <c r="CJ33" s="57">
        <f>'BAR BB| Open rates'!CJ33*0.85*0.9</f>
        <v>40162.5</v>
      </c>
      <c r="CK33" s="57">
        <f>'BAR BB| Open rates'!CK33*0.85*0.9</f>
        <v>40162.5</v>
      </c>
      <c r="CL33" s="57">
        <f>'BAR BB| Open rates'!CL33*0.85*0.9</f>
        <v>40162.5</v>
      </c>
      <c r="CM33" s="57">
        <f>'BAR BB| Open rates'!CM33*0.85*0.9</f>
        <v>40162.5</v>
      </c>
      <c r="CN33" s="57">
        <f>'BAR BB| Open rates'!CN33*0.85*0.9</f>
        <v>40162.5</v>
      </c>
      <c r="CO33" s="57">
        <f>'BAR BB| Open rates'!CO33*0.85*0.9</f>
        <v>41845.5</v>
      </c>
      <c r="CP33" s="57">
        <f>'BAR BB| Open rates'!CP33*0.85*0.9</f>
        <v>41845.5</v>
      </c>
      <c r="CQ33" s="57">
        <f>'BAR BB| Open rates'!CQ33*0.85*0.9</f>
        <v>40162.5</v>
      </c>
      <c r="CR33" s="57">
        <f>'BAR BB| Open rates'!CR33*0.85*0.9</f>
        <v>40162.5</v>
      </c>
      <c r="CS33" s="57">
        <f>'BAR BB| Open rates'!CS33*0.85*0.9</f>
        <v>40162.5</v>
      </c>
      <c r="CT33" s="57">
        <f>'BAR BB| Open rates'!CT33*0.85*0.9</f>
        <v>40162.5</v>
      </c>
      <c r="CU33" s="57">
        <f>'BAR BB| Open rates'!CU33*0.85*0.9</f>
        <v>38862</v>
      </c>
      <c r="CV33" s="57">
        <f>'BAR BB| Open rates'!CV33*0.85*0.9</f>
        <v>38862</v>
      </c>
      <c r="CW33" s="57">
        <f>'BAR BB| Open rates'!CW33*0.85*0.9</f>
        <v>38862</v>
      </c>
      <c r="CX33" s="57">
        <f>'BAR BB| Open rates'!CX33*0.85*0.9</f>
        <v>37332</v>
      </c>
      <c r="CY33" s="57">
        <f>'BAR BB| Open rates'!CY33*0.85*0.9</f>
        <v>37332</v>
      </c>
      <c r="CZ33" s="57">
        <f>'BAR BB| Open rates'!CZ33*0.85*0.9</f>
        <v>37332</v>
      </c>
      <c r="DA33" s="57">
        <f>'BAR BB| Open rates'!DA33*0.85*0.9</f>
        <v>37332</v>
      </c>
      <c r="DB33" s="57">
        <f>'BAR BB| Open rates'!DB33*0.85*0.9</f>
        <v>37332</v>
      </c>
      <c r="DC33" s="57">
        <f>'BAR BB| Open rates'!DC33*0.85*0.9</f>
        <v>38862</v>
      </c>
      <c r="DD33" s="57">
        <f>'BAR BB| Open rates'!DD33*0.85*0.9</f>
        <v>38862</v>
      </c>
      <c r="DE33" s="57">
        <f>'BAR BB| Open rates'!DE33*0.85*0.9</f>
        <v>37332</v>
      </c>
      <c r="DF33" s="57">
        <f>'BAR BB| Open rates'!DF33*0.85*0.9</f>
        <v>37332</v>
      </c>
      <c r="DG33" s="57">
        <f>'BAR BB| Open rates'!DG33*0.85*0.9</f>
        <v>37332</v>
      </c>
      <c r="DH33" s="57">
        <f>'BAR BB| Open rates'!DH33*0.85*0.9</f>
        <v>37332</v>
      </c>
      <c r="DI33" s="57">
        <f>'BAR BB| Open rates'!DI33*0.85*0.9</f>
        <v>37332</v>
      </c>
      <c r="DJ33" s="57">
        <f>'BAR BB| Open rates'!DJ33*0.85*0.9</f>
        <v>38862</v>
      </c>
      <c r="DK33" s="57">
        <f>'BAR BB| Open rates'!DK33*0.85*0.9</f>
        <v>38862</v>
      </c>
      <c r="DL33" s="57">
        <f>'BAR BB| Open rates'!DL33*0.85*0.9</f>
        <v>37332</v>
      </c>
      <c r="DM33" s="57">
        <f>'BAR BB| Open rates'!DM33*0.85*0.9</f>
        <v>37332</v>
      </c>
      <c r="DN33" s="57">
        <f>'BAR BB| Open rates'!DN33*0.85*0.9</f>
        <v>37332</v>
      </c>
      <c r="DO33" s="57">
        <f>'BAR BB| Open rates'!DO33*0.85*0.9</f>
        <v>37332</v>
      </c>
      <c r="DP33" s="57">
        <f>'BAR BB| Open rates'!DP33*0.85*0.9</f>
        <v>37332</v>
      </c>
      <c r="DQ33" s="57">
        <f>'BAR BB| Open rates'!DQ33*0.85*0.9</f>
        <v>38862</v>
      </c>
      <c r="DR33" s="57">
        <f>'BAR BB| Open rates'!DR33*0.85*0.9</f>
        <v>38862</v>
      </c>
      <c r="DS33" s="57">
        <f>'BAR BB| Open rates'!DS33*0.85*0.9</f>
        <v>37332</v>
      </c>
      <c r="DT33" s="57">
        <f>'BAR BB| Open rates'!DT33*0.85*0.9</f>
        <v>37332</v>
      </c>
      <c r="DU33" s="57">
        <f>'BAR BB| Open rates'!DU33*0.85*0.9</f>
        <v>37332</v>
      </c>
      <c r="DV33" s="57">
        <f>'BAR BB| Open rates'!DV33*0.85*0.9</f>
        <v>37332</v>
      </c>
      <c r="DW33" s="57">
        <f>'BAR BB| Open rates'!DW33*0.85*0.9</f>
        <v>37332</v>
      </c>
      <c r="DX33" s="57">
        <f>'BAR BB| Open rates'!DX33*0.85*0.9</f>
        <v>38862</v>
      </c>
      <c r="DY33" s="57">
        <f>'BAR BB| Open rates'!DY33*0.85*0.9</f>
        <v>38862</v>
      </c>
      <c r="DZ33" s="57">
        <f>'BAR BB| Open rates'!DZ33*0.85*0.9</f>
        <v>40162.5</v>
      </c>
      <c r="EA33" s="57">
        <f>'BAR BB| Open rates'!EA33*0.85*0.9</f>
        <v>40162.5</v>
      </c>
      <c r="EB33" s="57">
        <f>'BAR BB| Open rates'!EB33*0.85*0.9</f>
        <v>40162.5</v>
      </c>
      <c r="EC33" s="57">
        <f>'BAR BB| Open rates'!EC33*0.85*0.9</f>
        <v>41845.5</v>
      </c>
      <c r="ED33" s="57">
        <f>'BAR BB| Open rates'!ED33*0.85*0.9</f>
        <v>41845.5</v>
      </c>
      <c r="EE33" s="57">
        <f>'BAR BB| Open rates'!EE33*0.85*0.9</f>
        <v>41845.5</v>
      </c>
      <c r="EF33" s="57">
        <f>'BAR BB| Open rates'!EF33*0.85*0.9</f>
        <v>41845.5</v>
      </c>
      <c r="EG33" s="57">
        <f>'BAR BB| Open rates'!EG33*0.85*0.9</f>
        <v>36567</v>
      </c>
      <c r="EH33" s="57">
        <f>'BAR BB| Open rates'!EH33*0.85*0.9</f>
        <v>32742</v>
      </c>
      <c r="EI33" s="57">
        <f>'BAR BB| Open rates'!EI33*0.85*0.9</f>
        <v>32742</v>
      </c>
      <c r="EJ33" s="57">
        <f>'BAR BB| Open rates'!EJ33*0.85*0.9</f>
        <v>32742</v>
      </c>
      <c r="EK33" s="57">
        <f>'BAR BB| Open rates'!EK33*0.85*0.9</f>
        <v>32742</v>
      </c>
      <c r="EL33" s="57">
        <f>'BAR BB| Open rates'!EL33*0.85*0.9</f>
        <v>33507</v>
      </c>
      <c r="EM33" s="57">
        <f>'BAR BB| Open rates'!EM33*0.85*0.9</f>
        <v>33507</v>
      </c>
      <c r="EN33" s="57">
        <f>'BAR BB| Open rates'!EN33*0.85*0.9</f>
        <v>32742</v>
      </c>
      <c r="EO33" s="57">
        <f>'BAR BB| Open rates'!EO33*0.85*0.9</f>
        <v>32742</v>
      </c>
      <c r="EP33" s="57">
        <f>'BAR BB| Open rates'!EP33*0.85*0.9</f>
        <v>32742</v>
      </c>
      <c r="EQ33" s="57">
        <f>'BAR BB| Open rates'!EQ33*0.85*0.9</f>
        <v>32742</v>
      </c>
      <c r="ER33" s="57">
        <f>'BAR BB| Open rates'!ER33*0.85*0.9</f>
        <v>32742</v>
      </c>
      <c r="ES33" s="57">
        <f>'BAR BB| Open rates'!ES33*0.85*0.9</f>
        <v>33507</v>
      </c>
      <c r="ET33" s="57">
        <f>'BAR BB| Open rates'!ET33*0.85*0.9</f>
        <v>33507</v>
      </c>
      <c r="EU33" s="57">
        <f>'BAR BB| Open rates'!EU33*0.85*0.9</f>
        <v>32742</v>
      </c>
      <c r="EV33" s="57">
        <f>'BAR BB| Open rates'!EV33*0.85*0.9</f>
        <v>32742</v>
      </c>
      <c r="EW33" s="57">
        <f>'BAR BB| Open rates'!EW33*0.85*0.9</f>
        <v>32742</v>
      </c>
      <c r="EX33" s="57">
        <f>'BAR BB| Open rates'!EX33*0.85*0.9</f>
        <v>32742</v>
      </c>
      <c r="EY33" s="57">
        <f>'BAR BB| Open rates'!EY33*0.85*0.9</f>
        <v>32742</v>
      </c>
      <c r="EZ33" s="57">
        <f>'BAR BB| Open rates'!EZ33*0.85*0.9</f>
        <v>33507</v>
      </c>
      <c r="FA33" s="57">
        <f>'BAR BB| Open rates'!FA33*0.85*0.9</f>
        <v>33507</v>
      </c>
      <c r="FB33" s="57">
        <f>'BAR BB| Open rates'!FB33*0.85*0.9</f>
        <v>32742</v>
      </c>
      <c r="FC33" s="57">
        <f>'BAR BB| Open rates'!FC33*0.85*0.9</f>
        <v>32742</v>
      </c>
      <c r="FD33" s="57">
        <f>'BAR BB| Open rates'!FD33*0.85*0.9</f>
        <v>32742</v>
      </c>
      <c r="FE33" s="57">
        <f>'BAR BB| Open rates'!FE33*0.85*0.9</f>
        <v>32742</v>
      </c>
      <c r="FF33" s="57">
        <f>'BAR BB| Open rates'!FF33*0.85*0.9</f>
        <v>32742</v>
      </c>
      <c r="FG33" s="57">
        <f>'BAR BB| Open rates'!FG33*0.85*0.9</f>
        <v>33507</v>
      </c>
      <c r="FH33" s="57">
        <f>'BAR BB| Open rates'!FH33*0.85*0.9</f>
        <v>33507</v>
      </c>
      <c r="FI33" s="57">
        <f>'BAR BB| Open rates'!FI33*0.85*0.9</f>
        <v>32742</v>
      </c>
      <c r="FJ33" s="57">
        <f>'BAR BB| Open rates'!FJ33*0.85*0.9</f>
        <v>32742</v>
      </c>
      <c r="FK33" s="57">
        <f>'BAR BB| Open rates'!FK33*0.85*0.9</f>
        <v>32742</v>
      </c>
      <c r="FL33" s="57">
        <f>'BAR BB| Open rates'!FL33*0.85*0.9</f>
        <v>32742</v>
      </c>
      <c r="FM33" s="57">
        <f>'BAR BB| Open rates'!FM33*0.85*0.9</f>
        <v>32742</v>
      </c>
      <c r="FN33" s="57">
        <f>'BAR BB| Open rates'!FN33*0.85*0.9</f>
        <v>33507</v>
      </c>
      <c r="FO33" s="57">
        <f>'BAR BB| Open rates'!FO33*0.85*0.9</f>
        <v>33507</v>
      </c>
      <c r="FP33" s="57">
        <f>'BAR BB| Open rates'!FP33*0.85*0.9</f>
        <v>32742</v>
      </c>
      <c r="FQ33" s="57">
        <f>'BAR BB| Open rates'!FQ33*0.85*0.9</f>
        <v>32742</v>
      </c>
      <c r="FR33" s="57">
        <f>'BAR BB| Open rates'!FR33*0.85*0.9</f>
        <v>32742</v>
      </c>
      <c r="FS33" s="57">
        <f>'BAR BB| Open rates'!FS33*0.85*0.9</f>
        <v>32742</v>
      </c>
      <c r="FT33" s="57">
        <f>'BAR BB| Open rates'!FT33*0.85*0.9</f>
        <v>32742</v>
      </c>
      <c r="FU33" s="57">
        <f>'BAR BB| Open rates'!FU33*0.85*0.9</f>
        <v>33507</v>
      </c>
      <c r="FV33" s="57">
        <f>'BAR BB| Open rates'!FV33*0.85*0.9</f>
        <v>33507</v>
      </c>
      <c r="FW33" s="57">
        <f>'BAR BB| Open rates'!FW33*0.85*0.9</f>
        <v>36337.5</v>
      </c>
      <c r="FX33" s="57">
        <f>'BAR BB| Open rates'!FX33*0.85*0.9</f>
        <v>36337.5</v>
      </c>
      <c r="FY33" s="57">
        <f>'BAR BB| Open rates'!FY33*0.85*0.9</f>
        <v>36337.5</v>
      </c>
      <c r="FZ33" s="57">
        <f>'BAR BB| Open rates'!FZ33*0.85*0.9</f>
        <v>36337.5</v>
      </c>
      <c r="GA33" s="57">
        <f>'BAR BB| Open rates'!GA33*0.85*0.9</f>
        <v>36337.5</v>
      </c>
      <c r="GB33" s="57">
        <f>'BAR BB| Open rates'!GB33*0.85*0.9</f>
        <v>38020.5</v>
      </c>
      <c r="GC33" s="57">
        <f>'BAR BB| Open rates'!GC33*0.85*0.9</f>
        <v>38020.5</v>
      </c>
      <c r="GD33" s="57">
        <f>'BAR BB| Open rates'!GD33*0.85*0.9</f>
        <v>38020.5</v>
      </c>
      <c r="GE33" s="57">
        <f>'BAR BB| Open rates'!GE33*0.85*0.9</f>
        <v>38020.5</v>
      </c>
    </row>
    <row r="34" spans="1:187" s="36" customFormat="1" ht="12" customHeight="1" x14ac:dyDescent="0.2">
      <c r="A34" s="237">
        <v>2</v>
      </c>
      <c r="B34" s="57">
        <f>'BAR BB| Open rates'!B34*0.85*0.9</f>
        <v>60817.5</v>
      </c>
      <c r="C34" s="57">
        <f>'BAR BB| Open rates'!C34*0.85*0.9</f>
        <v>60817.5</v>
      </c>
      <c r="D34" s="57">
        <f>'BAR BB| Open rates'!D34*0.85*0.9</f>
        <v>58752</v>
      </c>
      <c r="E34" s="57">
        <f>'BAR BB| Open rates'!E34*0.85*0.9</f>
        <v>58752</v>
      </c>
      <c r="F34" s="57">
        <f>'BAR BB| Open rates'!F34*0.85*0.9</f>
        <v>57069</v>
      </c>
      <c r="G34" s="57">
        <f>'BAR BB| Open rates'!G34*0.85*0.9</f>
        <v>58752</v>
      </c>
      <c r="H34" s="57">
        <f>'BAR BB| Open rates'!H34*0.85*0.9</f>
        <v>58752</v>
      </c>
      <c r="I34" s="57">
        <f>'BAR BB| Open rates'!I34*0.85*0.9</f>
        <v>60282</v>
      </c>
      <c r="J34" s="57">
        <f>'BAR BB| Open rates'!J34*0.85*0.9</f>
        <v>60282</v>
      </c>
      <c r="K34" s="57">
        <f>'BAR BB| Open rates'!K34*0.85*0.9</f>
        <v>58752</v>
      </c>
      <c r="L34" s="57">
        <f>'BAR BB| Open rates'!L34*0.85*0.9</f>
        <v>58752</v>
      </c>
      <c r="M34" s="57">
        <f>'BAR BB| Open rates'!M34*0.85*0.9</f>
        <v>58752</v>
      </c>
      <c r="N34" s="57">
        <f>'BAR BB| Open rates'!N34*0.85*0.9</f>
        <v>58752</v>
      </c>
      <c r="O34" s="57">
        <f>'BAR BB| Open rates'!O34*0.85*0.9</f>
        <v>58752</v>
      </c>
      <c r="P34" s="57">
        <f>'BAR BB| Open rates'!P34*0.85*0.9</f>
        <v>60282</v>
      </c>
      <c r="Q34" s="57">
        <f>'BAR BB| Open rates'!Q34*0.85*0.9</f>
        <v>60282</v>
      </c>
      <c r="R34" s="57">
        <f>'BAR BB| Open rates'!R34*0.85*0.9</f>
        <v>60282</v>
      </c>
      <c r="S34" s="57">
        <f>'BAR BB| Open rates'!S34*0.85*0.9</f>
        <v>60282</v>
      </c>
      <c r="T34" s="57">
        <f>'BAR BB| Open rates'!T34*0.85*0.9</f>
        <v>60282</v>
      </c>
      <c r="U34" s="57">
        <f>'BAR BB| Open rates'!U34*0.85*0.9</f>
        <v>60282</v>
      </c>
      <c r="V34" s="57">
        <f>'BAR BB| Open rates'!V34*0.85*0.9</f>
        <v>60282</v>
      </c>
      <c r="W34" s="57">
        <f>'BAR BB| Open rates'!W34*0.85*0.9</f>
        <v>61812</v>
      </c>
      <c r="X34" s="57">
        <f>'BAR BB| Open rates'!X34*0.85*0.9</f>
        <v>61812</v>
      </c>
      <c r="Y34" s="57">
        <f>'BAR BB| Open rates'!Y34*0.85*0.9</f>
        <v>60282</v>
      </c>
      <c r="Z34" s="57">
        <f>'BAR BB| Open rates'!Z34*0.85*0.9</f>
        <v>60282</v>
      </c>
      <c r="AA34" s="57">
        <f>'BAR BB| Open rates'!AA34*0.85*0.9</f>
        <v>60282</v>
      </c>
      <c r="AB34" s="57">
        <f>'BAR BB| Open rates'!AB34*0.85*0.9</f>
        <v>60282</v>
      </c>
      <c r="AC34" s="57">
        <f>'BAR BB| Open rates'!AC34*0.85*0.9</f>
        <v>60282</v>
      </c>
      <c r="AD34" s="57">
        <f>'BAR BB| Open rates'!AD34*0.85*0.9</f>
        <v>61812</v>
      </c>
      <c r="AE34" s="57">
        <f>'BAR BB| Open rates'!AE34*0.85*0.9</f>
        <v>61812</v>
      </c>
      <c r="AF34" s="57">
        <f>'BAR BB| Open rates'!AF34*0.85*0.9</f>
        <v>60282</v>
      </c>
      <c r="AG34" s="57">
        <f>'BAR BB| Open rates'!AG34*0.85*0.9</f>
        <v>60282</v>
      </c>
      <c r="AH34" s="57">
        <f>'BAR BB| Open rates'!AH34*0.85*0.9</f>
        <v>60282</v>
      </c>
      <c r="AI34" s="57">
        <f>'BAR BB| Open rates'!AI34*0.85*0.9</f>
        <v>60282</v>
      </c>
      <c r="AJ34" s="57">
        <f>'BAR BB| Open rates'!AJ34*0.85*0.9</f>
        <v>60282</v>
      </c>
      <c r="AK34" s="57">
        <f>'BAR BB| Open rates'!AK34*0.85*0.9</f>
        <v>61812</v>
      </c>
      <c r="AL34" s="57">
        <f>'BAR BB| Open rates'!AL34*0.85*0.9</f>
        <v>61812</v>
      </c>
      <c r="AM34" s="57">
        <f>'BAR BB| Open rates'!AM34*0.85*0.9</f>
        <v>60282</v>
      </c>
      <c r="AN34" s="57">
        <f>'BAR BB| Open rates'!AN34*0.85*0.9</f>
        <v>60282</v>
      </c>
      <c r="AO34" s="57">
        <f>'BAR BB| Open rates'!AO34*0.85*0.9</f>
        <v>60282</v>
      </c>
      <c r="AP34" s="57">
        <f>'BAR BB| Open rates'!AP34*0.85*0.9</f>
        <v>60282</v>
      </c>
      <c r="AQ34" s="57">
        <f>'BAR BB| Open rates'!AQ34*0.85*0.9</f>
        <v>60282</v>
      </c>
      <c r="AR34" s="57">
        <f>'BAR BB| Open rates'!AR34*0.85*0.9</f>
        <v>61812</v>
      </c>
      <c r="AS34" s="57">
        <f>'BAR BB| Open rates'!AS34*0.85*0.9</f>
        <v>61812</v>
      </c>
      <c r="AT34" s="57">
        <f>'BAR BB| Open rates'!AT34*0.85*0.9</f>
        <v>60282</v>
      </c>
      <c r="AU34" s="57">
        <f>'BAR BB| Open rates'!AU34*0.85*0.9</f>
        <v>60282</v>
      </c>
      <c r="AV34" s="57">
        <f>'BAR BB| Open rates'!AV34*0.85*0.9</f>
        <v>60282</v>
      </c>
      <c r="AW34" s="57">
        <f>'BAR BB| Open rates'!AW34*0.85*0.9</f>
        <v>60282</v>
      </c>
      <c r="AX34" s="57">
        <f>'BAR BB| Open rates'!AX34*0.85*0.9</f>
        <v>60282</v>
      </c>
      <c r="AY34" s="57">
        <f>'BAR BB| Open rates'!AY34*0.85*0.9</f>
        <v>61812</v>
      </c>
      <c r="AZ34" s="57">
        <f>'BAR BB| Open rates'!AZ34*0.85*0.9</f>
        <v>61812</v>
      </c>
      <c r="BA34" s="57">
        <f>'BAR BB| Open rates'!BA34*0.85*0.9</f>
        <v>60282</v>
      </c>
      <c r="BB34" s="57">
        <f>'BAR BB| Open rates'!BB34*0.85*0.9</f>
        <v>60282</v>
      </c>
      <c r="BC34" s="57">
        <f>'BAR BB| Open rates'!BC34*0.85*0.9</f>
        <v>60282</v>
      </c>
      <c r="BD34" s="57">
        <f>'BAR BB| Open rates'!BD34*0.85*0.9</f>
        <v>60282</v>
      </c>
      <c r="BE34" s="57">
        <f>'BAR BB| Open rates'!BE34*0.85*0.9</f>
        <v>60282</v>
      </c>
      <c r="BF34" s="57">
        <f>'BAR BB| Open rates'!BF34*0.85*0.9</f>
        <v>61812</v>
      </c>
      <c r="BG34" s="57">
        <f>'BAR BB| Open rates'!BG34*0.85*0.9</f>
        <v>61812</v>
      </c>
      <c r="BH34" s="57">
        <f>'BAR BB| Open rates'!BH34*0.85*0.9</f>
        <v>57834</v>
      </c>
      <c r="BI34" s="57">
        <f>'BAR BB| Open rates'!BI34*0.85*0.9</f>
        <v>57834</v>
      </c>
      <c r="BJ34" s="57">
        <f>'BAR BB| Open rates'!BJ34*0.85*0.9</f>
        <v>57834</v>
      </c>
      <c r="BK34" s="57">
        <f>'BAR BB| Open rates'!BK34*0.85*0.9</f>
        <v>57834</v>
      </c>
      <c r="BL34" s="57">
        <f>'BAR BB| Open rates'!BL34*0.85*0.9</f>
        <v>57834</v>
      </c>
      <c r="BM34" s="57">
        <f>'BAR BB| Open rates'!BM34*0.85*0.9</f>
        <v>58752</v>
      </c>
      <c r="BN34" s="57">
        <f>'BAR BB| Open rates'!BN34*0.85*0.9</f>
        <v>58752</v>
      </c>
      <c r="BO34" s="57">
        <f>'BAR BB| Open rates'!BO34*0.85*0.9</f>
        <v>57069</v>
      </c>
      <c r="BP34" s="57">
        <f>'BAR BB| Open rates'!BP34*0.85*0.9</f>
        <v>57069</v>
      </c>
      <c r="BQ34" s="57">
        <f>'BAR BB| Open rates'!BQ34*0.85*0.9</f>
        <v>44140.5</v>
      </c>
      <c r="BR34" s="57">
        <f>'BAR BB| Open rates'!BR34*0.85*0.9</f>
        <v>44140.5</v>
      </c>
      <c r="BS34" s="57">
        <f>'BAR BB| Open rates'!BS34*0.85*0.9</f>
        <v>44140.5</v>
      </c>
      <c r="BT34" s="57">
        <f>'BAR BB| Open rates'!BT34*0.85*0.9</f>
        <v>44140.5</v>
      </c>
      <c r="BU34" s="57">
        <f>'BAR BB| Open rates'!BU34*0.85*0.9</f>
        <v>44140.5</v>
      </c>
      <c r="BV34" s="57">
        <f>'BAR BB| Open rates'!BV34*0.85*0.9</f>
        <v>42457.5</v>
      </c>
      <c r="BW34" s="57">
        <f>'BAR BB| Open rates'!BW34*0.85*0.9</f>
        <v>42457.5</v>
      </c>
      <c r="BX34" s="57">
        <f>'BAR BB| Open rates'!BX34*0.85*0.9</f>
        <v>42457.5</v>
      </c>
      <c r="BY34" s="57">
        <f>'BAR BB| Open rates'!BY34*0.85*0.9</f>
        <v>42457.5</v>
      </c>
      <c r="BZ34" s="57">
        <f>'BAR BB| Open rates'!BZ34*0.85*0.9</f>
        <v>42457.5</v>
      </c>
      <c r="CA34" s="57">
        <f>'BAR BB| Open rates'!CA34*0.85*0.9</f>
        <v>44140.5</v>
      </c>
      <c r="CB34" s="57">
        <f>'BAR BB| Open rates'!CB34*0.85*0.9</f>
        <v>44140.5</v>
      </c>
      <c r="CC34" s="57">
        <f>'BAR BB| Open rates'!CC34*0.85*0.9</f>
        <v>42457.5</v>
      </c>
      <c r="CD34" s="57">
        <f>'BAR BB| Open rates'!CD34*0.85*0.9</f>
        <v>42457.5</v>
      </c>
      <c r="CE34" s="57">
        <f>'BAR BB| Open rates'!CE34*0.85*0.9</f>
        <v>42457.5</v>
      </c>
      <c r="CF34" s="57">
        <f>'BAR BB| Open rates'!CF34*0.85*0.9</f>
        <v>42457.5</v>
      </c>
      <c r="CG34" s="57">
        <f>'BAR BB| Open rates'!CG34*0.85*0.9</f>
        <v>42457.5</v>
      </c>
      <c r="CH34" s="57">
        <f>'BAR BB| Open rates'!CH34*0.85*0.9</f>
        <v>44140.5</v>
      </c>
      <c r="CI34" s="57">
        <f>'BAR BB| Open rates'!CI34*0.85*0.9</f>
        <v>44140.5</v>
      </c>
      <c r="CJ34" s="57">
        <f>'BAR BB| Open rates'!CJ34*0.85*0.9</f>
        <v>42457.5</v>
      </c>
      <c r="CK34" s="57">
        <f>'BAR BB| Open rates'!CK34*0.85*0.9</f>
        <v>42457.5</v>
      </c>
      <c r="CL34" s="57">
        <f>'BAR BB| Open rates'!CL34*0.85*0.9</f>
        <v>42457.5</v>
      </c>
      <c r="CM34" s="57">
        <f>'BAR BB| Open rates'!CM34*0.85*0.9</f>
        <v>42457.5</v>
      </c>
      <c r="CN34" s="57">
        <f>'BAR BB| Open rates'!CN34*0.85*0.9</f>
        <v>42457.5</v>
      </c>
      <c r="CO34" s="57">
        <f>'BAR BB| Open rates'!CO34*0.85*0.9</f>
        <v>44140.5</v>
      </c>
      <c r="CP34" s="57">
        <f>'BAR BB| Open rates'!CP34*0.85*0.9</f>
        <v>44140.5</v>
      </c>
      <c r="CQ34" s="57">
        <f>'BAR BB| Open rates'!CQ34*0.85*0.9</f>
        <v>42457.5</v>
      </c>
      <c r="CR34" s="57">
        <f>'BAR BB| Open rates'!CR34*0.85*0.9</f>
        <v>42457.5</v>
      </c>
      <c r="CS34" s="57">
        <f>'BAR BB| Open rates'!CS34*0.85*0.9</f>
        <v>42457.5</v>
      </c>
      <c r="CT34" s="57">
        <f>'BAR BB| Open rates'!CT34*0.85*0.9</f>
        <v>42457.5</v>
      </c>
      <c r="CU34" s="57">
        <f>'BAR BB| Open rates'!CU34*0.85*0.9</f>
        <v>41157</v>
      </c>
      <c r="CV34" s="57">
        <f>'BAR BB| Open rates'!CV34*0.85*0.9</f>
        <v>41157</v>
      </c>
      <c r="CW34" s="57">
        <f>'BAR BB| Open rates'!CW34*0.85*0.9</f>
        <v>41157</v>
      </c>
      <c r="CX34" s="57">
        <f>'BAR BB| Open rates'!CX34*0.85*0.9</f>
        <v>39627</v>
      </c>
      <c r="CY34" s="57">
        <f>'BAR BB| Open rates'!CY34*0.85*0.9</f>
        <v>39627</v>
      </c>
      <c r="CZ34" s="57">
        <f>'BAR BB| Open rates'!CZ34*0.85*0.9</f>
        <v>39627</v>
      </c>
      <c r="DA34" s="57">
        <f>'BAR BB| Open rates'!DA34*0.85*0.9</f>
        <v>39627</v>
      </c>
      <c r="DB34" s="57">
        <f>'BAR BB| Open rates'!DB34*0.85*0.9</f>
        <v>39627</v>
      </c>
      <c r="DC34" s="57">
        <f>'BAR BB| Open rates'!DC34*0.85*0.9</f>
        <v>41157</v>
      </c>
      <c r="DD34" s="57">
        <f>'BAR BB| Open rates'!DD34*0.85*0.9</f>
        <v>41157</v>
      </c>
      <c r="DE34" s="57">
        <f>'BAR BB| Open rates'!DE34*0.85*0.9</f>
        <v>39627</v>
      </c>
      <c r="DF34" s="57">
        <f>'BAR BB| Open rates'!DF34*0.85*0.9</f>
        <v>39627</v>
      </c>
      <c r="DG34" s="57">
        <f>'BAR BB| Open rates'!DG34*0.85*0.9</f>
        <v>39627</v>
      </c>
      <c r="DH34" s="57">
        <f>'BAR BB| Open rates'!DH34*0.85*0.9</f>
        <v>39627</v>
      </c>
      <c r="DI34" s="57">
        <f>'BAR BB| Open rates'!DI34*0.85*0.9</f>
        <v>39627</v>
      </c>
      <c r="DJ34" s="57">
        <f>'BAR BB| Open rates'!DJ34*0.85*0.9</f>
        <v>41157</v>
      </c>
      <c r="DK34" s="57">
        <f>'BAR BB| Open rates'!DK34*0.85*0.9</f>
        <v>41157</v>
      </c>
      <c r="DL34" s="57">
        <f>'BAR BB| Open rates'!DL34*0.85*0.9</f>
        <v>39627</v>
      </c>
      <c r="DM34" s="57">
        <f>'BAR BB| Open rates'!DM34*0.85*0.9</f>
        <v>39627</v>
      </c>
      <c r="DN34" s="57">
        <f>'BAR BB| Open rates'!DN34*0.85*0.9</f>
        <v>39627</v>
      </c>
      <c r="DO34" s="57">
        <f>'BAR BB| Open rates'!DO34*0.85*0.9</f>
        <v>39627</v>
      </c>
      <c r="DP34" s="57">
        <f>'BAR BB| Open rates'!DP34*0.85*0.9</f>
        <v>39627</v>
      </c>
      <c r="DQ34" s="57">
        <f>'BAR BB| Open rates'!DQ34*0.85*0.9</f>
        <v>41157</v>
      </c>
      <c r="DR34" s="57">
        <f>'BAR BB| Open rates'!DR34*0.85*0.9</f>
        <v>41157</v>
      </c>
      <c r="DS34" s="57">
        <f>'BAR BB| Open rates'!DS34*0.85*0.9</f>
        <v>39627</v>
      </c>
      <c r="DT34" s="57">
        <f>'BAR BB| Open rates'!DT34*0.85*0.9</f>
        <v>39627</v>
      </c>
      <c r="DU34" s="57">
        <f>'BAR BB| Open rates'!DU34*0.85*0.9</f>
        <v>39627</v>
      </c>
      <c r="DV34" s="57">
        <f>'BAR BB| Open rates'!DV34*0.85*0.9</f>
        <v>39627</v>
      </c>
      <c r="DW34" s="57">
        <f>'BAR BB| Open rates'!DW34*0.85*0.9</f>
        <v>39627</v>
      </c>
      <c r="DX34" s="57">
        <f>'BAR BB| Open rates'!DX34*0.85*0.9</f>
        <v>41157</v>
      </c>
      <c r="DY34" s="57">
        <f>'BAR BB| Open rates'!DY34*0.85*0.9</f>
        <v>41157</v>
      </c>
      <c r="DZ34" s="57">
        <f>'BAR BB| Open rates'!DZ34*0.85*0.9</f>
        <v>42457.5</v>
      </c>
      <c r="EA34" s="57">
        <f>'BAR BB| Open rates'!EA34*0.85*0.9</f>
        <v>42457.5</v>
      </c>
      <c r="EB34" s="57">
        <f>'BAR BB| Open rates'!EB34*0.85*0.9</f>
        <v>42457.5</v>
      </c>
      <c r="EC34" s="57">
        <f>'BAR BB| Open rates'!EC34*0.85*0.9</f>
        <v>44140.5</v>
      </c>
      <c r="ED34" s="57">
        <f>'BAR BB| Open rates'!ED34*0.85*0.9</f>
        <v>44140.5</v>
      </c>
      <c r="EE34" s="57">
        <f>'BAR BB| Open rates'!EE34*0.85*0.9</f>
        <v>44140.5</v>
      </c>
      <c r="EF34" s="57">
        <f>'BAR BB| Open rates'!EF34*0.85*0.9</f>
        <v>44140.5</v>
      </c>
      <c r="EG34" s="57">
        <f>'BAR BB| Open rates'!EG34*0.85*0.9</f>
        <v>38862</v>
      </c>
      <c r="EH34" s="57">
        <f>'BAR BB| Open rates'!EH34*0.85*0.9</f>
        <v>35037</v>
      </c>
      <c r="EI34" s="57">
        <f>'BAR BB| Open rates'!EI34*0.85*0.9</f>
        <v>35037</v>
      </c>
      <c r="EJ34" s="57">
        <f>'BAR BB| Open rates'!EJ34*0.85*0.9</f>
        <v>35037</v>
      </c>
      <c r="EK34" s="57">
        <f>'BAR BB| Open rates'!EK34*0.85*0.9</f>
        <v>35037</v>
      </c>
      <c r="EL34" s="57">
        <f>'BAR BB| Open rates'!EL34*0.85*0.9</f>
        <v>35802</v>
      </c>
      <c r="EM34" s="57">
        <f>'BAR BB| Open rates'!EM34*0.85*0.9</f>
        <v>35802</v>
      </c>
      <c r="EN34" s="57">
        <f>'BAR BB| Open rates'!EN34*0.85*0.9</f>
        <v>35037</v>
      </c>
      <c r="EO34" s="57">
        <f>'BAR BB| Open rates'!EO34*0.85*0.9</f>
        <v>35037</v>
      </c>
      <c r="EP34" s="57">
        <f>'BAR BB| Open rates'!EP34*0.85*0.9</f>
        <v>35037</v>
      </c>
      <c r="EQ34" s="57">
        <f>'BAR BB| Open rates'!EQ34*0.85*0.9</f>
        <v>35037</v>
      </c>
      <c r="ER34" s="57">
        <f>'BAR BB| Open rates'!ER34*0.85*0.9</f>
        <v>35037</v>
      </c>
      <c r="ES34" s="57">
        <f>'BAR BB| Open rates'!ES34*0.85*0.9</f>
        <v>35802</v>
      </c>
      <c r="ET34" s="57">
        <f>'BAR BB| Open rates'!ET34*0.85*0.9</f>
        <v>35802</v>
      </c>
      <c r="EU34" s="57">
        <f>'BAR BB| Open rates'!EU34*0.85*0.9</f>
        <v>35037</v>
      </c>
      <c r="EV34" s="57">
        <f>'BAR BB| Open rates'!EV34*0.85*0.9</f>
        <v>35037</v>
      </c>
      <c r="EW34" s="57">
        <f>'BAR BB| Open rates'!EW34*0.85*0.9</f>
        <v>35037</v>
      </c>
      <c r="EX34" s="57">
        <f>'BAR BB| Open rates'!EX34*0.85*0.9</f>
        <v>35037</v>
      </c>
      <c r="EY34" s="57">
        <f>'BAR BB| Open rates'!EY34*0.85*0.9</f>
        <v>35037</v>
      </c>
      <c r="EZ34" s="57">
        <f>'BAR BB| Open rates'!EZ34*0.85*0.9</f>
        <v>35802</v>
      </c>
      <c r="FA34" s="57">
        <f>'BAR BB| Open rates'!FA34*0.85*0.9</f>
        <v>35802</v>
      </c>
      <c r="FB34" s="57">
        <f>'BAR BB| Open rates'!FB34*0.85*0.9</f>
        <v>35037</v>
      </c>
      <c r="FC34" s="57">
        <f>'BAR BB| Open rates'!FC34*0.85*0.9</f>
        <v>35037</v>
      </c>
      <c r="FD34" s="57">
        <f>'BAR BB| Open rates'!FD34*0.85*0.9</f>
        <v>35037</v>
      </c>
      <c r="FE34" s="57">
        <f>'BAR BB| Open rates'!FE34*0.85*0.9</f>
        <v>35037</v>
      </c>
      <c r="FF34" s="57">
        <f>'BAR BB| Open rates'!FF34*0.85*0.9</f>
        <v>35037</v>
      </c>
      <c r="FG34" s="57">
        <f>'BAR BB| Open rates'!FG34*0.85*0.9</f>
        <v>35802</v>
      </c>
      <c r="FH34" s="57">
        <f>'BAR BB| Open rates'!FH34*0.85*0.9</f>
        <v>35802</v>
      </c>
      <c r="FI34" s="57">
        <f>'BAR BB| Open rates'!FI34*0.85*0.9</f>
        <v>35037</v>
      </c>
      <c r="FJ34" s="57">
        <f>'BAR BB| Open rates'!FJ34*0.85*0.9</f>
        <v>35037</v>
      </c>
      <c r="FK34" s="57">
        <f>'BAR BB| Open rates'!FK34*0.85*0.9</f>
        <v>35037</v>
      </c>
      <c r="FL34" s="57">
        <f>'BAR BB| Open rates'!FL34*0.85*0.9</f>
        <v>35037</v>
      </c>
      <c r="FM34" s="57">
        <f>'BAR BB| Open rates'!FM34*0.85*0.9</f>
        <v>35037</v>
      </c>
      <c r="FN34" s="57">
        <f>'BAR BB| Open rates'!FN34*0.85*0.9</f>
        <v>35802</v>
      </c>
      <c r="FO34" s="57">
        <f>'BAR BB| Open rates'!FO34*0.85*0.9</f>
        <v>35802</v>
      </c>
      <c r="FP34" s="57">
        <f>'BAR BB| Open rates'!FP34*0.85*0.9</f>
        <v>35037</v>
      </c>
      <c r="FQ34" s="57">
        <f>'BAR BB| Open rates'!FQ34*0.85*0.9</f>
        <v>35037</v>
      </c>
      <c r="FR34" s="57">
        <f>'BAR BB| Open rates'!FR34*0.85*0.9</f>
        <v>35037</v>
      </c>
      <c r="FS34" s="57">
        <f>'BAR BB| Open rates'!FS34*0.85*0.9</f>
        <v>35037</v>
      </c>
      <c r="FT34" s="57">
        <f>'BAR BB| Open rates'!FT34*0.85*0.9</f>
        <v>35037</v>
      </c>
      <c r="FU34" s="57">
        <f>'BAR BB| Open rates'!FU34*0.85*0.9</f>
        <v>35802</v>
      </c>
      <c r="FV34" s="57">
        <f>'BAR BB| Open rates'!FV34*0.85*0.9</f>
        <v>35802</v>
      </c>
      <c r="FW34" s="57">
        <f>'BAR BB| Open rates'!FW34*0.85*0.9</f>
        <v>38632.5</v>
      </c>
      <c r="FX34" s="57">
        <f>'BAR BB| Open rates'!FX34*0.85*0.9</f>
        <v>38632.5</v>
      </c>
      <c r="FY34" s="57">
        <f>'BAR BB| Open rates'!FY34*0.85*0.9</f>
        <v>38632.5</v>
      </c>
      <c r="FZ34" s="57">
        <f>'BAR BB| Open rates'!FZ34*0.85*0.9</f>
        <v>38632.5</v>
      </c>
      <c r="GA34" s="57">
        <f>'BAR BB| Open rates'!GA34*0.85*0.9</f>
        <v>38632.5</v>
      </c>
      <c r="GB34" s="57">
        <f>'BAR BB| Open rates'!GB34*0.85*0.9</f>
        <v>40315.5</v>
      </c>
      <c r="GC34" s="57">
        <f>'BAR BB| Open rates'!GC34*0.85*0.9</f>
        <v>40315.5</v>
      </c>
      <c r="GD34" s="57">
        <f>'BAR BB| Open rates'!GD34*0.85*0.9</f>
        <v>40315.5</v>
      </c>
      <c r="GE34" s="57">
        <f>'BAR BB| Open rates'!GE34*0.85*0.9</f>
        <v>40315.5</v>
      </c>
    </row>
    <row r="35" spans="1:187" s="36" customFormat="1" ht="12" customHeight="1" x14ac:dyDescent="0.2">
      <c r="A35" s="237">
        <v>3</v>
      </c>
      <c r="B35" s="57">
        <f>'BAR BB| Open rates'!B35*0.85*0.9</f>
        <v>63112.5</v>
      </c>
      <c r="C35" s="57">
        <f>'BAR BB| Open rates'!C35*0.85*0.9</f>
        <v>63112.5</v>
      </c>
      <c r="D35" s="57">
        <f>'BAR BB| Open rates'!D35*0.85*0.9</f>
        <v>61047</v>
      </c>
      <c r="E35" s="57">
        <f>'BAR BB| Open rates'!E35*0.85*0.9</f>
        <v>61047</v>
      </c>
      <c r="F35" s="57">
        <f>'BAR BB| Open rates'!F35*0.85*0.9</f>
        <v>59364</v>
      </c>
      <c r="G35" s="57">
        <f>'BAR BB| Open rates'!G35*0.85*0.9</f>
        <v>61047</v>
      </c>
      <c r="H35" s="57">
        <f>'BAR BB| Open rates'!H35*0.85*0.9</f>
        <v>61047</v>
      </c>
      <c r="I35" s="57">
        <f>'BAR BB| Open rates'!I35*0.85*0.9</f>
        <v>62577</v>
      </c>
      <c r="J35" s="57">
        <f>'BAR BB| Open rates'!J35*0.85*0.9</f>
        <v>62577</v>
      </c>
      <c r="K35" s="57">
        <f>'BAR BB| Open rates'!K35*0.85*0.9</f>
        <v>61047</v>
      </c>
      <c r="L35" s="57">
        <f>'BAR BB| Open rates'!L35*0.85*0.9</f>
        <v>61047</v>
      </c>
      <c r="M35" s="57">
        <f>'BAR BB| Open rates'!M35*0.85*0.9</f>
        <v>61047</v>
      </c>
      <c r="N35" s="57">
        <f>'BAR BB| Open rates'!N35*0.85*0.9</f>
        <v>61047</v>
      </c>
      <c r="O35" s="57">
        <f>'BAR BB| Open rates'!O35*0.85*0.9</f>
        <v>61047</v>
      </c>
      <c r="P35" s="57">
        <f>'BAR BB| Open rates'!P35*0.85*0.9</f>
        <v>62577</v>
      </c>
      <c r="Q35" s="57">
        <f>'BAR BB| Open rates'!Q35*0.85*0.9</f>
        <v>62577</v>
      </c>
      <c r="R35" s="57">
        <f>'BAR BB| Open rates'!R35*0.85*0.9</f>
        <v>62577</v>
      </c>
      <c r="S35" s="57">
        <f>'BAR BB| Open rates'!S35*0.85*0.9</f>
        <v>62577</v>
      </c>
      <c r="T35" s="57">
        <f>'BAR BB| Open rates'!T35*0.85*0.9</f>
        <v>62577</v>
      </c>
      <c r="U35" s="57">
        <f>'BAR BB| Open rates'!U35*0.85*0.9</f>
        <v>62577</v>
      </c>
      <c r="V35" s="57">
        <f>'BAR BB| Open rates'!V35*0.85*0.9</f>
        <v>62577</v>
      </c>
      <c r="W35" s="57">
        <f>'BAR BB| Open rates'!W35*0.85*0.9</f>
        <v>64107</v>
      </c>
      <c r="X35" s="57">
        <f>'BAR BB| Open rates'!X35*0.85*0.9</f>
        <v>64107</v>
      </c>
      <c r="Y35" s="57">
        <f>'BAR BB| Open rates'!Y35*0.85*0.9</f>
        <v>62577</v>
      </c>
      <c r="Z35" s="57">
        <f>'BAR BB| Open rates'!Z35*0.85*0.9</f>
        <v>62577</v>
      </c>
      <c r="AA35" s="57">
        <f>'BAR BB| Open rates'!AA35*0.85*0.9</f>
        <v>62577</v>
      </c>
      <c r="AB35" s="57">
        <f>'BAR BB| Open rates'!AB35*0.85*0.9</f>
        <v>62577</v>
      </c>
      <c r="AC35" s="57">
        <f>'BAR BB| Open rates'!AC35*0.85*0.9</f>
        <v>62577</v>
      </c>
      <c r="AD35" s="57">
        <f>'BAR BB| Open rates'!AD35*0.85*0.9</f>
        <v>64107</v>
      </c>
      <c r="AE35" s="57">
        <f>'BAR BB| Open rates'!AE35*0.85*0.9</f>
        <v>64107</v>
      </c>
      <c r="AF35" s="57">
        <f>'BAR BB| Open rates'!AF35*0.85*0.9</f>
        <v>62577</v>
      </c>
      <c r="AG35" s="57">
        <f>'BAR BB| Open rates'!AG35*0.85*0.9</f>
        <v>62577</v>
      </c>
      <c r="AH35" s="57">
        <f>'BAR BB| Open rates'!AH35*0.85*0.9</f>
        <v>62577</v>
      </c>
      <c r="AI35" s="57">
        <f>'BAR BB| Open rates'!AI35*0.85*0.9</f>
        <v>62577</v>
      </c>
      <c r="AJ35" s="57">
        <f>'BAR BB| Open rates'!AJ35*0.85*0.9</f>
        <v>62577</v>
      </c>
      <c r="AK35" s="57">
        <f>'BAR BB| Open rates'!AK35*0.85*0.9</f>
        <v>64107</v>
      </c>
      <c r="AL35" s="57">
        <f>'BAR BB| Open rates'!AL35*0.85*0.9</f>
        <v>64107</v>
      </c>
      <c r="AM35" s="57">
        <f>'BAR BB| Open rates'!AM35*0.85*0.9</f>
        <v>62577</v>
      </c>
      <c r="AN35" s="57">
        <f>'BAR BB| Open rates'!AN35*0.85*0.9</f>
        <v>62577</v>
      </c>
      <c r="AO35" s="57">
        <f>'BAR BB| Open rates'!AO35*0.85*0.9</f>
        <v>62577</v>
      </c>
      <c r="AP35" s="57">
        <f>'BAR BB| Open rates'!AP35*0.85*0.9</f>
        <v>62577</v>
      </c>
      <c r="AQ35" s="57">
        <f>'BAR BB| Open rates'!AQ35*0.85*0.9</f>
        <v>62577</v>
      </c>
      <c r="AR35" s="57">
        <f>'BAR BB| Open rates'!AR35*0.85*0.9</f>
        <v>64107</v>
      </c>
      <c r="AS35" s="57">
        <f>'BAR BB| Open rates'!AS35*0.85*0.9</f>
        <v>64107</v>
      </c>
      <c r="AT35" s="57">
        <f>'BAR BB| Open rates'!AT35*0.85*0.9</f>
        <v>62577</v>
      </c>
      <c r="AU35" s="57">
        <f>'BAR BB| Open rates'!AU35*0.85*0.9</f>
        <v>62577</v>
      </c>
      <c r="AV35" s="57">
        <f>'BAR BB| Open rates'!AV35*0.85*0.9</f>
        <v>62577</v>
      </c>
      <c r="AW35" s="57">
        <f>'BAR BB| Open rates'!AW35*0.85*0.9</f>
        <v>62577</v>
      </c>
      <c r="AX35" s="57">
        <f>'BAR BB| Open rates'!AX35*0.85*0.9</f>
        <v>62577</v>
      </c>
      <c r="AY35" s="57">
        <f>'BAR BB| Open rates'!AY35*0.85*0.9</f>
        <v>64107</v>
      </c>
      <c r="AZ35" s="57">
        <f>'BAR BB| Open rates'!AZ35*0.85*0.9</f>
        <v>64107</v>
      </c>
      <c r="BA35" s="57">
        <f>'BAR BB| Open rates'!BA35*0.85*0.9</f>
        <v>62577</v>
      </c>
      <c r="BB35" s="57">
        <f>'BAR BB| Open rates'!BB35*0.85*0.9</f>
        <v>62577</v>
      </c>
      <c r="BC35" s="57">
        <f>'BAR BB| Open rates'!BC35*0.85*0.9</f>
        <v>62577</v>
      </c>
      <c r="BD35" s="57">
        <f>'BAR BB| Open rates'!BD35*0.85*0.9</f>
        <v>62577</v>
      </c>
      <c r="BE35" s="57">
        <f>'BAR BB| Open rates'!BE35*0.85*0.9</f>
        <v>62577</v>
      </c>
      <c r="BF35" s="57">
        <f>'BAR BB| Open rates'!BF35*0.85*0.9</f>
        <v>64107</v>
      </c>
      <c r="BG35" s="57">
        <f>'BAR BB| Open rates'!BG35*0.85*0.9</f>
        <v>64107</v>
      </c>
      <c r="BH35" s="57">
        <f>'BAR BB| Open rates'!BH35*0.85*0.9</f>
        <v>60129</v>
      </c>
      <c r="BI35" s="57">
        <f>'BAR BB| Open rates'!BI35*0.85*0.9</f>
        <v>60129</v>
      </c>
      <c r="BJ35" s="57">
        <f>'BAR BB| Open rates'!BJ35*0.85*0.9</f>
        <v>60129</v>
      </c>
      <c r="BK35" s="57">
        <f>'BAR BB| Open rates'!BK35*0.85*0.9</f>
        <v>60129</v>
      </c>
      <c r="BL35" s="57">
        <f>'BAR BB| Open rates'!BL35*0.85*0.9</f>
        <v>60129</v>
      </c>
      <c r="BM35" s="57">
        <f>'BAR BB| Open rates'!BM35*0.85*0.9</f>
        <v>61047</v>
      </c>
      <c r="BN35" s="57">
        <f>'BAR BB| Open rates'!BN35*0.85*0.9</f>
        <v>61047</v>
      </c>
      <c r="BO35" s="57">
        <f>'BAR BB| Open rates'!BO35*0.85*0.9</f>
        <v>59364</v>
      </c>
      <c r="BP35" s="57">
        <f>'BAR BB| Open rates'!BP35*0.85*0.9</f>
        <v>59364</v>
      </c>
      <c r="BQ35" s="57">
        <f>'BAR BB| Open rates'!BQ35*0.85*0.9</f>
        <v>46435.5</v>
      </c>
      <c r="BR35" s="57">
        <f>'BAR BB| Open rates'!BR35*0.85*0.9</f>
        <v>46435.5</v>
      </c>
      <c r="BS35" s="57">
        <f>'BAR BB| Open rates'!BS35*0.85*0.9</f>
        <v>46435.5</v>
      </c>
      <c r="BT35" s="57">
        <f>'BAR BB| Open rates'!BT35*0.85*0.9</f>
        <v>46435.5</v>
      </c>
      <c r="BU35" s="57">
        <f>'BAR BB| Open rates'!BU35*0.85*0.9</f>
        <v>46435.5</v>
      </c>
      <c r="BV35" s="57">
        <f>'BAR BB| Open rates'!BV35*0.85*0.9</f>
        <v>44752.5</v>
      </c>
      <c r="BW35" s="57">
        <f>'BAR BB| Open rates'!BW35*0.85*0.9</f>
        <v>44752.5</v>
      </c>
      <c r="BX35" s="57">
        <f>'BAR BB| Open rates'!BX35*0.85*0.9</f>
        <v>44752.5</v>
      </c>
      <c r="BY35" s="57">
        <f>'BAR BB| Open rates'!BY35*0.85*0.9</f>
        <v>44752.5</v>
      </c>
      <c r="BZ35" s="57">
        <f>'BAR BB| Open rates'!BZ35*0.85*0.9</f>
        <v>44752.5</v>
      </c>
      <c r="CA35" s="57">
        <f>'BAR BB| Open rates'!CA35*0.85*0.9</f>
        <v>46435.5</v>
      </c>
      <c r="CB35" s="57">
        <f>'BAR BB| Open rates'!CB35*0.85*0.9</f>
        <v>46435.5</v>
      </c>
      <c r="CC35" s="57">
        <f>'BAR BB| Open rates'!CC35*0.85*0.9</f>
        <v>44752.5</v>
      </c>
      <c r="CD35" s="57">
        <f>'BAR BB| Open rates'!CD35*0.85*0.9</f>
        <v>44752.5</v>
      </c>
      <c r="CE35" s="57">
        <f>'BAR BB| Open rates'!CE35*0.85*0.9</f>
        <v>44752.5</v>
      </c>
      <c r="CF35" s="57">
        <f>'BAR BB| Open rates'!CF35*0.85*0.9</f>
        <v>44752.5</v>
      </c>
      <c r="CG35" s="57">
        <f>'BAR BB| Open rates'!CG35*0.85*0.9</f>
        <v>44752.5</v>
      </c>
      <c r="CH35" s="57">
        <f>'BAR BB| Open rates'!CH35*0.85*0.9</f>
        <v>46435.5</v>
      </c>
      <c r="CI35" s="57">
        <f>'BAR BB| Open rates'!CI35*0.85*0.9</f>
        <v>46435.5</v>
      </c>
      <c r="CJ35" s="57">
        <f>'BAR BB| Open rates'!CJ35*0.85*0.9</f>
        <v>44752.5</v>
      </c>
      <c r="CK35" s="57">
        <f>'BAR BB| Open rates'!CK35*0.85*0.9</f>
        <v>44752.5</v>
      </c>
      <c r="CL35" s="57">
        <f>'BAR BB| Open rates'!CL35*0.85*0.9</f>
        <v>44752.5</v>
      </c>
      <c r="CM35" s="57">
        <f>'BAR BB| Open rates'!CM35*0.85*0.9</f>
        <v>44752.5</v>
      </c>
      <c r="CN35" s="57">
        <f>'BAR BB| Open rates'!CN35*0.85*0.9</f>
        <v>44752.5</v>
      </c>
      <c r="CO35" s="57">
        <f>'BAR BB| Open rates'!CO35*0.85*0.9</f>
        <v>46435.5</v>
      </c>
      <c r="CP35" s="57">
        <f>'BAR BB| Open rates'!CP35*0.85*0.9</f>
        <v>46435.5</v>
      </c>
      <c r="CQ35" s="57">
        <f>'BAR BB| Open rates'!CQ35*0.85*0.9</f>
        <v>44752.5</v>
      </c>
      <c r="CR35" s="57">
        <f>'BAR BB| Open rates'!CR35*0.85*0.9</f>
        <v>44752.5</v>
      </c>
      <c r="CS35" s="57">
        <f>'BAR BB| Open rates'!CS35*0.85*0.9</f>
        <v>44752.5</v>
      </c>
      <c r="CT35" s="57">
        <f>'BAR BB| Open rates'!CT35*0.85*0.9</f>
        <v>44752.5</v>
      </c>
      <c r="CU35" s="57">
        <f>'BAR BB| Open rates'!CU35*0.85*0.9</f>
        <v>43452</v>
      </c>
      <c r="CV35" s="57">
        <f>'BAR BB| Open rates'!CV35*0.85*0.9</f>
        <v>43452</v>
      </c>
      <c r="CW35" s="57">
        <f>'BAR BB| Open rates'!CW35*0.85*0.9</f>
        <v>43452</v>
      </c>
      <c r="CX35" s="57">
        <f>'BAR BB| Open rates'!CX35*0.85*0.9</f>
        <v>41922</v>
      </c>
      <c r="CY35" s="57">
        <f>'BAR BB| Open rates'!CY35*0.85*0.9</f>
        <v>41922</v>
      </c>
      <c r="CZ35" s="57">
        <f>'BAR BB| Open rates'!CZ35*0.85*0.9</f>
        <v>41922</v>
      </c>
      <c r="DA35" s="57">
        <f>'BAR BB| Open rates'!DA35*0.85*0.9</f>
        <v>41922</v>
      </c>
      <c r="DB35" s="57">
        <f>'BAR BB| Open rates'!DB35*0.85*0.9</f>
        <v>41922</v>
      </c>
      <c r="DC35" s="57">
        <f>'BAR BB| Open rates'!DC35*0.85*0.9</f>
        <v>43452</v>
      </c>
      <c r="DD35" s="57">
        <f>'BAR BB| Open rates'!DD35*0.85*0.9</f>
        <v>43452</v>
      </c>
      <c r="DE35" s="57">
        <f>'BAR BB| Open rates'!DE35*0.85*0.9</f>
        <v>41922</v>
      </c>
      <c r="DF35" s="57">
        <f>'BAR BB| Open rates'!DF35*0.85*0.9</f>
        <v>41922</v>
      </c>
      <c r="DG35" s="57">
        <f>'BAR BB| Open rates'!DG35*0.85*0.9</f>
        <v>41922</v>
      </c>
      <c r="DH35" s="57">
        <f>'BAR BB| Open rates'!DH35*0.85*0.9</f>
        <v>41922</v>
      </c>
      <c r="DI35" s="57">
        <f>'BAR BB| Open rates'!DI35*0.85*0.9</f>
        <v>41922</v>
      </c>
      <c r="DJ35" s="57">
        <f>'BAR BB| Open rates'!DJ35*0.85*0.9</f>
        <v>43452</v>
      </c>
      <c r="DK35" s="57">
        <f>'BAR BB| Open rates'!DK35*0.85*0.9</f>
        <v>43452</v>
      </c>
      <c r="DL35" s="57">
        <f>'BAR BB| Open rates'!DL35*0.85*0.9</f>
        <v>41922</v>
      </c>
      <c r="DM35" s="57">
        <f>'BAR BB| Open rates'!DM35*0.85*0.9</f>
        <v>41922</v>
      </c>
      <c r="DN35" s="57">
        <f>'BAR BB| Open rates'!DN35*0.85*0.9</f>
        <v>41922</v>
      </c>
      <c r="DO35" s="57">
        <f>'BAR BB| Open rates'!DO35*0.85*0.9</f>
        <v>41922</v>
      </c>
      <c r="DP35" s="57">
        <f>'BAR BB| Open rates'!DP35*0.85*0.9</f>
        <v>41922</v>
      </c>
      <c r="DQ35" s="57">
        <f>'BAR BB| Open rates'!DQ35*0.85*0.9</f>
        <v>43452</v>
      </c>
      <c r="DR35" s="57">
        <f>'BAR BB| Open rates'!DR35*0.85*0.9</f>
        <v>43452</v>
      </c>
      <c r="DS35" s="57">
        <f>'BAR BB| Open rates'!DS35*0.85*0.9</f>
        <v>41922</v>
      </c>
      <c r="DT35" s="57">
        <f>'BAR BB| Open rates'!DT35*0.85*0.9</f>
        <v>41922</v>
      </c>
      <c r="DU35" s="57">
        <f>'BAR BB| Open rates'!DU35*0.85*0.9</f>
        <v>41922</v>
      </c>
      <c r="DV35" s="57">
        <f>'BAR BB| Open rates'!DV35*0.85*0.9</f>
        <v>41922</v>
      </c>
      <c r="DW35" s="57">
        <f>'BAR BB| Open rates'!DW35*0.85*0.9</f>
        <v>41922</v>
      </c>
      <c r="DX35" s="57">
        <f>'BAR BB| Open rates'!DX35*0.85*0.9</f>
        <v>43452</v>
      </c>
      <c r="DY35" s="57">
        <f>'BAR BB| Open rates'!DY35*0.85*0.9</f>
        <v>43452</v>
      </c>
      <c r="DZ35" s="57">
        <f>'BAR BB| Open rates'!DZ35*0.85*0.9</f>
        <v>44752.5</v>
      </c>
      <c r="EA35" s="57">
        <f>'BAR BB| Open rates'!EA35*0.85*0.9</f>
        <v>44752.5</v>
      </c>
      <c r="EB35" s="57">
        <f>'BAR BB| Open rates'!EB35*0.85*0.9</f>
        <v>44752.5</v>
      </c>
      <c r="EC35" s="57">
        <f>'BAR BB| Open rates'!EC35*0.85*0.9</f>
        <v>46435.5</v>
      </c>
      <c r="ED35" s="57">
        <f>'BAR BB| Open rates'!ED35*0.85*0.9</f>
        <v>46435.5</v>
      </c>
      <c r="EE35" s="57">
        <f>'BAR BB| Open rates'!EE35*0.85*0.9</f>
        <v>46435.5</v>
      </c>
      <c r="EF35" s="57">
        <f>'BAR BB| Open rates'!EF35*0.85*0.9</f>
        <v>46435.5</v>
      </c>
      <c r="EG35" s="57">
        <f>'BAR BB| Open rates'!EG35*0.85*0.9</f>
        <v>41157</v>
      </c>
      <c r="EH35" s="57">
        <f>'BAR BB| Open rates'!EH35*0.85*0.9</f>
        <v>37332</v>
      </c>
      <c r="EI35" s="57">
        <f>'BAR BB| Open rates'!EI35*0.85*0.9</f>
        <v>37332</v>
      </c>
      <c r="EJ35" s="57">
        <f>'BAR BB| Open rates'!EJ35*0.85*0.9</f>
        <v>37332</v>
      </c>
      <c r="EK35" s="57">
        <f>'BAR BB| Open rates'!EK35*0.85*0.9</f>
        <v>37332</v>
      </c>
      <c r="EL35" s="57">
        <f>'BAR BB| Open rates'!EL35*0.85*0.9</f>
        <v>38097</v>
      </c>
      <c r="EM35" s="57">
        <f>'BAR BB| Open rates'!EM35*0.85*0.9</f>
        <v>38097</v>
      </c>
      <c r="EN35" s="57">
        <f>'BAR BB| Open rates'!EN35*0.85*0.9</f>
        <v>37332</v>
      </c>
      <c r="EO35" s="57">
        <f>'BAR BB| Open rates'!EO35*0.85*0.9</f>
        <v>37332</v>
      </c>
      <c r="EP35" s="57">
        <f>'BAR BB| Open rates'!EP35*0.85*0.9</f>
        <v>37332</v>
      </c>
      <c r="EQ35" s="57">
        <f>'BAR BB| Open rates'!EQ35*0.85*0.9</f>
        <v>37332</v>
      </c>
      <c r="ER35" s="57">
        <f>'BAR BB| Open rates'!ER35*0.85*0.9</f>
        <v>37332</v>
      </c>
      <c r="ES35" s="57">
        <f>'BAR BB| Open rates'!ES35*0.85*0.9</f>
        <v>38097</v>
      </c>
      <c r="ET35" s="57">
        <f>'BAR BB| Open rates'!ET35*0.85*0.9</f>
        <v>38097</v>
      </c>
      <c r="EU35" s="57">
        <f>'BAR BB| Open rates'!EU35*0.85*0.9</f>
        <v>37332</v>
      </c>
      <c r="EV35" s="57">
        <f>'BAR BB| Open rates'!EV35*0.85*0.9</f>
        <v>37332</v>
      </c>
      <c r="EW35" s="57">
        <f>'BAR BB| Open rates'!EW35*0.85*0.9</f>
        <v>37332</v>
      </c>
      <c r="EX35" s="57">
        <f>'BAR BB| Open rates'!EX35*0.85*0.9</f>
        <v>37332</v>
      </c>
      <c r="EY35" s="57">
        <f>'BAR BB| Open rates'!EY35*0.85*0.9</f>
        <v>37332</v>
      </c>
      <c r="EZ35" s="57">
        <f>'BAR BB| Open rates'!EZ35*0.85*0.9</f>
        <v>38097</v>
      </c>
      <c r="FA35" s="57">
        <f>'BAR BB| Open rates'!FA35*0.85*0.9</f>
        <v>38097</v>
      </c>
      <c r="FB35" s="57">
        <f>'BAR BB| Open rates'!FB35*0.85*0.9</f>
        <v>37332</v>
      </c>
      <c r="FC35" s="57">
        <f>'BAR BB| Open rates'!FC35*0.85*0.9</f>
        <v>37332</v>
      </c>
      <c r="FD35" s="57">
        <f>'BAR BB| Open rates'!FD35*0.85*0.9</f>
        <v>37332</v>
      </c>
      <c r="FE35" s="57">
        <f>'BAR BB| Open rates'!FE35*0.85*0.9</f>
        <v>37332</v>
      </c>
      <c r="FF35" s="57">
        <f>'BAR BB| Open rates'!FF35*0.85*0.9</f>
        <v>37332</v>
      </c>
      <c r="FG35" s="57">
        <f>'BAR BB| Open rates'!FG35*0.85*0.9</f>
        <v>38097</v>
      </c>
      <c r="FH35" s="57">
        <f>'BAR BB| Open rates'!FH35*0.85*0.9</f>
        <v>38097</v>
      </c>
      <c r="FI35" s="57">
        <f>'BAR BB| Open rates'!FI35*0.85*0.9</f>
        <v>37332</v>
      </c>
      <c r="FJ35" s="57">
        <f>'BAR BB| Open rates'!FJ35*0.85*0.9</f>
        <v>37332</v>
      </c>
      <c r="FK35" s="57">
        <f>'BAR BB| Open rates'!FK35*0.85*0.9</f>
        <v>37332</v>
      </c>
      <c r="FL35" s="57">
        <f>'BAR BB| Open rates'!FL35*0.85*0.9</f>
        <v>37332</v>
      </c>
      <c r="FM35" s="57">
        <f>'BAR BB| Open rates'!FM35*0.85*0.9</f>
        <v>37332</v>
      </c>
      <c r="FN35" s="57">
        <f>'BAR BB| Open rates'!FN35*0.85*0.9</f>
        <v>38097</v>
      </c>
      <c r="FO35" s="57">
        <f>'BAR BB| Open rates'!FO35*0.85*0.9</f>
        <v>38097</v>
      </c>
      <c r="FP35" s="57">
        <f>'BAR BB| Open rates'!FP35*0.85*0.9</f>
        <v>37332</v>
      </c>
      <c r="FQ35" s="57">
        <f>'BAR BB| Open rates'!FQ35*0.85*0.9</f>
        <v>37332</v>
      </c>
      <c r="FR35" s="57">
        <f>'BAR BB| Open rates'!FR35*0.85*0.9</f>
        <v>37332</v>
      </c>
      <c r="FS35" s="57">
        <f>'BAR BB| Open rates'!FS35*0.85*0.9</f>
        <v>37332</v>
      </c>
      <c r="FT35" s="57">
        <f>'BAR BB| Open rates'!FT35*0.85*0.9</f>
        <v>37332</v>
      </c>
      <c r="FU35" s="57">
        <f>'BAR BB| Open rates'!FU35*0.85*0.9</f>
        <v>38097</v>
      </c>
      <c r="FV35" s="57">
        <f>'BAR BB| Open rates'!FV35*0.85*0.9</f>
        <v>38097</v>
      </c>
      <c r="FW35" s="57">
        <f>'BAR BB| Open rates'!FW35*0.85*0.9</f>
        <v>40927.5</v>
      </c>
      <c r="FX35" s="57">
        <f>'BAR BB| Open rates'!FX35*0.85*0.9</f>
        <v>40927.5</v>
      </c>
      <c r="FY35" s="57">
        <f>'BAR BB| Open rates'!FY35*0.85*0.9</f>
        <v>40927.5</v>
      </c>
      <c r="FZ35" s="57">
        <f>'BAR BB| Open rates'!FZ35*0.85*0.9</f>
        <v>40927.5</v>
      </c>
      <c r="GA35" s="57">
        <f>'BAR BB| Open rates'!GA35*0.85*0.9</f>
        <v>40927.5</v>
      </c>
      <c r="GB35" s="57">
        <f>'BAR BB| Open rates'!GB35*0.85*0.9</f>
        <v>42610.5</v>
      </c>
      <c r="GC35" s="57">
        <f>'BAR BB| Open rates'!GC35*0.85*0.9</f>
        <v>42610.5</v>
      </c>
      <c r="GD35" s="57">
        <f>'BAR BB| Open rates'!GD35*0.85*0.9</f>
        <v>42610.5</v>
      </c>
      <c r="GE35" s="57">
        <f>'BAR BB| Open rates'!GE35*0.85*0.9</f>
        <v>42610.5</v>
      </c>
    </row>
    <row r="36" spans="1:187" s="36" customFormat="1" ht="12" customHeight="1" x14ac:dyDescent="0.2">
      <c r="A36" s="237">
        <v>4</v>
      </c>
      <c r="B36" s="57">
        <f>'BAR BB| Open rates'!B36*0.85*0.9</f>
        <v>65407.5</v>
      </c>
      <c r="C36" s="57">
        <f>'BAR BB| Open rates'!C36*0.85*0.9</f>
        <v>65407.5</v>
      </c>
      <c r="D36" s="57">
        <f>'BAR BB| Open rates'!D36*0.85*0.9</f>
        <v>63342</v>
      </c>
      <c r="E36" s="57">
        <f>'BAR BB| Open rates'!E36*0.85*0.9</f>
        <v>63342</v>
      </c>
      <c r="F36" s="57">
        <f>'BAR BB| Open rates'!F36*0.85*0.9</f>
        <v>61659</v>
      </c>
      <c r="G36" s="57">
        <f>'BAR BB| Open rates'!G36*0.85*0.9</f>
        <v>63342</v>
      </c>
      <c r="H36" s="57">
        <f>'BAR BB| Open rates'!H36*0.85*0.9</f>
        <v>63342</v>
      </c>
      <c r="I36" s="57">
        <f>'BAR BB| Open rates'!I36*0.85*0.9</f>
        <v>64872</v>
      </c>
      <c r="J36" s="57">
        <f>'BAR BB| Open rates'!J36*0.85*0.9</f>
        <v>64872</v>
      </c>
      <c r="K36" s="57">
        <f>'BAR BB| Open rates'!K36*0.85*0.9</f>
        <v>63342</v>
      </c>
      <c r="L36" s="57">
        <f>'BAR BB| Open rates'!L36*0.85*0.9</f>
        <v>63342</v>
      </c>
      <c r="M36" s="57">
        <f>'BAR BB| Open rates'!M36*0.85*0.9</f>
        <v>63342</v>
      </c>
      <c r="N36" s="57">
        <f>'BAR BB| Open rates'!N36*0.85*0.9</f>
        <v>63342</v>
      </c>
      <c r="O36" s="57">
        <f>'BAR BB| Open rates'!O36*0.85*0.9</f>
        <v>63342</v>
      </c>
      <c r="P36" s="57">
        <f>'BAR BB| Open rates'!P36*0.85*0.9</f>
        <v>64872</v>
      </c>
      <c r="Q36" s="57">
        <f>'BAR BB| Open rates'!Q36*0.85*0.9</f>
        <v>64872</v>
      </c>
      <c r="R36" s="57">
        <f>'BAR BB| Open rates'!R36*0.85*0.9</f>
        <v>64872</v>
      </c>
      <c r="S36" s="57">
        <f>'BAR BB| Open rates'!S36*0.85*0.9</f>
        <v>64872</v>
      </c>
      <c r="T36" s="57">
        <f>'BAR BB| Open rates'!T36*0.85*0.9</f>
        <v>64872</v>
      </c>
      <c r="U36" s="57">
        <f>'BAR BB| Open rates'!U36*0.85*0.9</f>
        <v>64872</v>
      </c>
      <c r="V36" s="57">
        <f>'BAR BB| Open rates'!V36*0.85*0.9</f>
        <v>64872</v>
      </c>
      <c r="W36" s="57">
        <f>'BAR BB| Open rates'!W36*0.85*0.9</f>
        <v>66402</v>
      </c>
      <c r="X36" s="57">
        <f>'BAR BB| Open rates'!X36*0.85*0.9</f>
        <v>66402</v>
      </c>
      <c r="Y36" s="57">
        <f>'BAR BB| Open rates'!Y36*0.85*0.9</f>
        <v>64872</v>
      </c>
      <c r="Z36" s="57">
        <f>'BAR BB| Open rates'!Z36*0.85*0.9</f>
        <v>64872</v>
      </c>
      <c r="AA36" s="57">
        <f>'BAR BB| Open rates'!AA36*0.85*0.9</f>
        <v>64872</v>
      </c>
      <c r="AB36" s="57">
        <f>'BAR BB| Open rates'!AB36*0.85*0.9</f>
        <v>64872</v>
      </c>
      <c r="AC36" s="57">
        <f>'BAR BB| Open rates'!AC36*0.85*0.9</f>
        <v>64872</v>
      </c>
      <c r="AD36" s="57">
        <f>'BAR BB| Open rates'!AD36*0.85*0.9</f>
        <v>66402</v>
      </c>
      <c r="AE36" s="57">
        <f>'BAR BB| Open rates'!AE36*0.85*0.9</f>
        <v>66402</v>
      </c>
      <c r="AF36" s="57">
        <f>'BAR BB| Open rates'!AF36*0.85*0.9</f>
        <v>64872</v>
      </c>
      <c r="AG36" s="57">
        <f>'BAR BB| Open rates'!AG36*0.85*0.9</f>
        <v>64872</v>
      </c>
      <c r="AH36" s="57">
        <f>'BAR BB| Open rates'!AH36*0.85*0.9</f>
        <v>64872</v>
      </c>
      <c r="AI36" s="57">
        <f>'BAR BB| Open rates'!AI36*0.85*0.9</f>
        <v>64872</v>
      </c>
      <c r="AJ36" s="57">
        <f>'BAR BB| Open rates'!AJ36*0.85*0.9</f>
        <v>64872</v>
      </c>
      <c r="AK36" s="57">
        <f>'BAR BB| Open rates'!AK36*0.85*0.9</f>
        <v>66402</v>
      </c>
      <c r="AL36" s="57">
        <f>'BAR BB| Open rates'!AL36*0.85*0.9</f>
        <v>66402</v>
      </c>
      <c r="AM36" s="57">
        <f>'BAR BB| Open rates'!AM36*0.85*0.9</f>
        <v>64872</v>
      </c>
      <c r="AN36" s="57">
        <f>'BAR BB| Open rates'!AN36*0.85*0.9</f>
        <v>64872</v>
      </c>
      <c r="AO36" s="57">
        <f>'BAR BB| Open rates'!AO36*0.85*0.9</f>
        <v>64872</v>
      </c>
      <c r="AP36" s="57">
        <f>'BAR BB| Open rates'!AP36*0.85*0.9</f>
        <v>64872</v>
      </c>
      <c r="AQ36" s="57">
        <f>'BAR BB| Open rates'!AQ36*0.85*0.9</f>
        <v>64872</v>
      </c>
      <c r="AR36" s="57">
        <f>'BAR BB| Open rates'!AR36*0.85*0.9</f>
        <v>66402</v>
      </c>
      <c r="AS36" s="57">
        <f>'BAR BB| Open rates'!AS36*0.85*0.9</f>
        <v>66402</v>
      </c>
      <c r="AT36" s="57">
        <f>'BAR BB| Open rates'!AT36*0.85*0.9</f>
        <v>64872</v>
      </c>
      <c r="AU36" s="57">
        <f>'BAR BB| Open rates'!AU36*0.85*0.9</f>
        <v>64872</v>
      </c>
      <c r="AV36" s="57">
        <f>'BAR BB| Open rates'!AV36*0.85*0.9</f>
        <v>64872</v>
      </c>
      <c r="AW36" s="57">
        <f>'BAR BB| Open rates'!AW36*0.85*0.9</f>
        <v>64872</v>
      </c>
      <c r="AX36" s="57">
        <f>'BAR BB| Open rates'!AX36*0.85*0.9</f>
        <v>64872</v>
      </c>
      <c r="AY36" s="57">
        <f>'BAR BB| Open rates'!AY36*0.85*0.9</f>
        <v>66402</v>
      </c>
      <c r="AZ36" s="57">
        <f>'BAR BB| Open rates'!AZ36*0.85*0.9</f>
        <v>66402</v>
      </c>
      <c r="BA36" s="57">
        <f>'BAR BB| Open rates'!BA36*0.85*0.9</f>
        <v>64872</v>
      </c>
      <c r="BB36" s="57">
        <f>'BAR BB| Open rates'!BB36*0.85*0.9</f>
        <v>64872</v>
      </c>
      <c r="BC36" s="57">
        <f>'BAR BB| Open rates'!BC36*0.85*0.9</f>
        <v>64872</v>
      </c>
      <c r="BD36" s="57">
        <f>'BAR BB| Open rates'!BD36*0.85*0.9</f>
        <v>64872</v>
      </c>
      <c r="BE36" s="57">
        <f>'BAR BB| Open rates'!BE36*0.85*0.9</f>
        <v>64872</v>
      </c>
      <c r="BF36" s="57">
        <f>'BAR BB| Open rates'!BF36*0.85*0.9</f>
        <v>66402</v>
      </c>
      <c r="BG36" s="57">
        <f>'BAR BB| Open rates'!BG36*0.85*0.9</f>
        <v>66402</v>
      </c>
      <c r="BH36" s="57">
        <f>'BAR BB| Open rates'!BH36*0.85*0.9</f>
        <v>62424</v>
      </c>
      <c r="BI36" s="57">
        <f>'BAR BB| Open rates'!BI36*0.85*0.9</f>
        <v>62424</v>
      </c>
      <c r="BJ36" s="57">
        <f>'BAR BB| Open rates'!BJ36*0.85*0.9</f>
        <v>62424</v>
      </c>
      <c r="BK36" s="57">
        <f>'BAR BB| Open rates'!BK36*0.85*0.9</f>
        <v>62424</v>
      </c>
      <c r="BL36" s="57">
        <f>'BAR BB| Open rates'!BL36*0.85*0.9</f>
        <v>62424</v>
      </c>
      <c r="BM36" s="57">
        <f>'BAR BB| Open rates'!BM36*0.85*0.9</f>
        <v>63342</v>
      </c>
      <c r="BN36" s="57">
        <f>'BAR BB| Open rates'!BN36*0.85*0.9</f>
        <v>63342</v>
      </c>
      <c r="BO36" s="57">
        <f>'BAR BB| Open rates'!BO36*0.85*0.9</f>
        <v>61659</v>
      </c>
      <c r="BP36" s="57">
        <f>'BAR BB| Open rates'!BP36*0.85*0.9</f>
        <v>61659</v>
      </c>
      <c r="BQ36" s="57">
        <f>'BAR BB| Open rates'!BQ36*0.85*0.9</f>
        <v>48730.5</v>
      </c>
      <c r="BR36" s="57">
        <f>'BAR BB| Open rates'!BR36*0.85*0.9</f>
        <v>48730.5</v>
      </c>
      <c r="BS36" s="57">
        <f>'BAR BB| Open rates'!BS36*0.85*0.9</f>
        <v>48730.5</v>
      </c>
      <c r="BT36" s="57">
        <f>'BAR BB| Open rates'!BT36*0.85*0.9</f>
        <v>48730.5</v>
      </c>
      <c r="BU36" s="57">
        <f>'BAR BB| Open rates'!BU36*0.85*0.9</f>
        <v>48730.5</v>
      </c>
      <c r="BV36" s="57">
        <f>'BAR BB| Open rates'!BV36*0.85*0.9</f>
        <v>47047.5</v>
      </c>
      <c r="BW36" s="57">
        <f>'BAR BB| Open rates'!BW36*0.85*0.9</f>
        <v>47047.5</v>
      </c>
      <c r="BX36" s="57">
        <f>'BAR BB| Open rates'!BX36*0.85*0.9</f>
        <v>47047.5</v>
      </c>
      <c r="BY36" s="57">
        <f>'BAR BB| Open rates'!BY36*0.85*0.9</f>
        <v>47047.5</v>
      </c>
      <c r="BZ36" s="57">
        <f>'BAR BB| Open rates'!BZ36*0.85*0.9</f>
        <v>47047.5</v>
      </c>
      <c r="CA36" s="57">
        <f>'BAR BB| Open rates'!CA36*0.85*0.9</f>
        <v>48730.5</v>
      </c>
      <c r="CB36" s="57">
        <f>'BAR BB| Open rates'!CB36*0.85*0.9</f>
        <v>48730.5</v>
      </c>
      <c r="CC36" s="57">
        <f>'BAR BB| Open rates'!CC36*0.85*0.9</f>
        <v>47047.5</v>
      </c>
      <c r="CD36" s="57">
        <f>'BAR BB| Open rates'!CD36*0.85*0.9</f>
        <v>47047.5</v>
      </c>
      <c r="CE36" s="57">
        <f>'BAR BB| Open rates'!CE36*0.85*0.9</f>
        <v>47047.5</v>
      </c>
      <c r="CF36" s="57">
        <f>'BAR BB| Open rates'!CF36*0.85*0.9</f>
        <v>47047.5</v>
      </c>
      <c r="CG36" s="57">
        <f>'BAR BB| Open rates'!CG36*0.85*0.9</f>
        <v>47047.5</v>
      </c>
      <c r="CH36" s="57">
        <f>'BAR BB| Open rates'!CH36*0.85*0.9</f>
        <v>48730.5</v>
      </c>
      <c r="CI36" s="57">
        <f>'BAR BB| Open rates'!CI36*0.85*0.9</f>
        <v>48730.5</v>
      </c>
      <c r="CJ36" s="57">
        <f>'BAR BB| Open rates'!CJ36*0.85*0.9</f>
        <v>47047.5</v>
      </c>
      <c r="CK36" s="57">
        <f>'BAR BB| Open rates'!CK36*0.85*0.9</f>
        <v>47047.5</v>
      </c>
      <c r="CL36" s="57">
        <f>'BAR BB| Open rates'!CL36*0.85*0.9</f>
        <v>47047.5</v>
      </c>
      <c r="CM36" s="57">
        <f>'BAR BB| Open rates'!CM36*0.85*0.9</f>
        <v>47047.5</v>
      </c>
      <c r="CN36" s="57">
        <f>'BAR BB| Open rates'!CN36*0.85*0.9</f>
        <v>47047.5</v>
      </c>
      <c r="CO36" s="57">
        <f>'BAR BB| Open rates'!CO36*0.85*0.9</f>
        <v>48730.5</v>
      </c>
      <c r="CP36" s="57">
        <f>'BAR BB| Open rates'!CP36*0.85*0.9</f>
        <v>48730.5</v>
      </c>
      <c r="CQ36" s="57">
        <f>'BAR BB| Open rates'!CQ36*0.85*0.9</f>
        <v>47047.5</v>
      </c>
      <c r="CR36" s="57">
        <f>'BAR BB| Open rates'!CR36*0.85*0.9</f>
        <v>47047.5</v>
      </c>
      <c r="CS36" s="57">
        <f>'BAR BB| Open rates'!CS36*0.85*0.9</f>
        <v>47047.5</v>
      </c>
      <c r="CT36" s="57">
        <f>'BAR BB| Open rates'!CT36*0.85*0.9</f>
        <v>47047.5</v>
      </c>
      <c r="CU36" s="57">
        <f>'BAR BB| Open rates'!CU36*0.85*0.9</f>
        <v>45747</v>
      </c>
      <c r="CV36" s="57">
        <f>'BAR BB| Open rates'!CV36*0.85*0.9</f>
        <v>45747</v>
      </c>
      <c r="CW36" s="57">
        <f>'BAR BB| Open rates'!CW36*0.85*0.9</f>
        <v>45747</v>
      </c>
      <c r="CX36" s="57">
        <f>'BAR BB| Open rates'!CX36*0.85*0.9</f>
        <v>44217</v>
      </c>
      <c r="CY36" s="57">
        <f>'BAR BB| Open rates'!CY36*0.85*0.9</f>
        <v>44217</v>
      </c>
      <c r="CZ36" s="57">
        <f>'BAR BB| Open rates'!CZ36*0.85*0.9</f>
        <v>44217</v>
      </c>
      <c r="DA36" s="57">
        <f>'BAR BB| Open rates'!DA36*0.85*0.9</f>
        <v>44217</v>
      </c>
      <c r="DB36" s="57">
        <f>'BAR BB| Open rates'!DB36*0.85*0.9</f>
        <v>44217</v>
      </c>
      <c r="DC36" s="57">
        <f>'BAR BB| Open rates'!DC36*0.85*0.9</f>
        <v>45747</v>
      </c>
      <c r="DD36" s="57">
        <f>'BAR BB| Open rates'!DD36*0.85*0.9</f>
        <v>45747</v>
      </c>
      <c r="DE36" s="57">
        <f>'BAR BB| Open rates'!DE36*0.85*0.9</f>
        <v>44217</v>
      </c>
      <c r="DF36" s="57">
        <f>'BAR BB| Open rates'!DF36*0.85*0.9</f>
        <v>44217</v>
      </c>
      <c r="DG36" s="57">
        <f>'BAR BB| Open rates'!DG36*0.85*0.9</f>
        <v>44217</v>
      </c>
      <c r="DH36" s="57">
        <f>'BAR BB| Open rates'!DH36*0.85*0.9</f>
        <v>44217</v>
      </c>
      <c r="DI36" s="57">
        <f>'BAR BB| Open rates'!DI36*0.85*0.9</f>
        <v>44217</v>
      </c>
      <c r="DJ36" s="57">
        <f>'BAR BB| Open rates'!DJ36*0.85*0.9</f>
        <v>45747</v>
      </c>
      <c r="DK36" s="57">
        <f>'BAR BB| Open rates'!DK36*0.85*0.9</f>
        <v>45747</v>
      </c>
      <c r="DL36" s="57">
        <f>'BAR BB| Open rates'!DL36*0.85*0.9</f>
        <v>44217</v>
      </c>
      <c r="DM36" s="57">
        <f>'BAR BB| Open rates'!DM36*0.85*0.9</f>
        <v>44217</v>
      </c>
      <c r="DN36" s="57">
        <f>'BAR BB| Open rates'!DN36*0.85*0.9</f>
        <v>44217</v>
      </c>
      <c r="DO36" s="57">
        <f>'BAR BB| Open rates'!DO36*0.85*0.9</f>
        <v>44217</v>
      </c>
      <c r="DP36" s="57">
        <f>'BAR BB| Open rates'!DP36*0.85*0.9</f>
        <v>44217</v>
      </c>
      <c r="DQ36" s="57">
        <f>'BAR BB| Open rates'!DQ36*0.85*0.9</f>
        <v>45747</v>
      </c>
      <c r="DR36" s="57">
        <f>'BAR BB| Open rates'!DR36*0.85*0.9</f>
        <v>45747</v>
      </c>
      <c r="DS36" s="57">
        <f>'BAR BB| Open rates'!DS36*0.85*0.9</f>
        <v>44217</v>
      </c>
      <c r="DT36" s="57">
        <f>'BAR BB| Open rates'!DT36*0.85*0.9</f>
        <v>44217</v>
      </c>
      <c r="DU36" s="57">
        <f>'BAR BB| Open rates'!DU36*0.85*0.9</f>
        <v>44217</v>
      </c>
      <c r="DV36" s="57">
        <f>'BAR BB| Open rates'!DV36*0.85*0.9</f>
        <v>44217</v>
      </c>
      <c r="DW36" s="57">
        <f>'BAR BB| Open rates'!DW36*0.85*0.9</f>
        <v>44217</v>
      </c>
      <c r="DX36" s="57">
        <f>'BAR BB| Open rates'!DX36*0.85*0.9</f>
        <v>45747</v>
      </c>
      <c r="DY36" s="57">
        <f>'BAR BB| Open rates'!DY36*0.85*0.9</f>
        <v>45747</v>
      </c>
      <c r="DZ36" s="57">
        <f>'BAR BB| Open rates'!DZ36*0.85*0.9</f>
        <v>47047.5</v>
      </c>
      <c r="EA36" s="57">
        <f>'BAR BB| Open rates'!EA36*0.85*0.9</f>
        <v>47047.5</v>
      </c>
      <c r="EB36" s="57">
        <f>'BAR BB| Open rates'!EB36*0.85*0.9</f>
        <v>47047.5</v>
      </c>
      <c r="EC36" s="57">
        <f>'BAR BB| Open rates'!EC36*0.85*0.9</f>
        <v>48730.5</v>
      </c>
      <c r="ED36" s="57">
        <f>'BAR BB| Open rates'!ED36*0.85*0.9</f>
        <v>48730.5</v>
      </c>
      <c r="EE36" s="57">
        <f>'BAR BB| Open rates'!EE36*0.85*0.9</f>
        <v>48730.5</v>
      </c>
      <c r="EF36" s="57">
        <f>'BAR BB| Open rates'!EF36*0.85*0.9</f>
        <v>48730.5</v>
      </c>
      <c r="EG36" s="57">
        <f>'BAR BB| Open rates'!EG36*0.85*0.9</f>
        <v>43452</v>
      </c>
      <c r="EH36" s="57">
        <f>'BAR BB| Open rates'!EH36*0.85*0.9</f>
        <v>39627</v>
      </c>
      <c r="EI36" s="57">
        <f>'BAR BB| Open rates'!EI36*0.85*0.9</f>
        <v>39627</v>
      </c>
      <c r="EJ36" s="57">
        <f>'BAR BB| Open rates'!EJ36*0.85*0.9</f>
        <v>39627</v>
      </c>
      <c r="EK36" s="57">
        <f>'BAR BB| Open rates'!EK36*0.85*0.9</f>
        <v>39627</v>
      </c>
      <c r="EL36" s="57">
        <f>'BAR BB| Open rates'!EL36*0.85*0.9</f>
        <v>40392</v>
      </c>
      <c r="EM36" s="57">
        <f>'BAR BB| Open rates'!EM36*0.85*0.9</f>
        <v>40392</v>
      </c>
      <c r="EN36" s="57">
        <f>'BAR BB| Open rates'!EN36*0.85*0.9</f>
        <v>39627</v>
      </c>
      <c r="EO36" s="57">
        <f>'BAR BB| Open rates'!EO36*0.85*0.9</f>
        <v>39627</v>
      </c>
      <c r="EP36" s="57">
        <f>'BAR BB| Open rates'!EP36*0.85*0.9</f>
        <v>39627</v>
      </c>
      <c r="EQ36" s="57">
        <f>'BAR BB| Open rates'!EQ36*0.85*0.9</f>
        <v>39627</v>
      </c>
      <c r="ER36" s="57">
        <f>'BAR BB| Open rates'!ER36*0.85*0.9</f>
        <v>39627</v>
      </c>
      <c r="ES36" s="57">
        <f>'BAR BB| Open rates'!ES36*0.85*0.9</f>
        <v>40392</v>
      </c>
      <c r="ET36" s="57">
        <f>'BAR BB| Open rates'!ET36*0.85*0.9</f>
        <v>40392</v>
      </c>
      <c r="EU36" s="57">
        <f>'BAR BB| Open rates'!EU36*0.85*0.9</f>
        <v>39627</v>
      </c>
      <c r="EV36" s="57">
        <f>'BAR BB| Open rates'!EV36*0.85*0.9</f>
        <v>39627</v>
      </c>
      <c r="EW36" s="57">
        <f>'BAR BB| Open rates'!EW36*0.85*0.9</f>
        <v>39627</v>
      </c>
      <c r="EX36" s="57">
        <f>'BAR BB| Open rates'!EX36*0.85*0.9</f>
        <v>39627</v>
      </c>
      <c r="EY36" s="57">
        <f>'BAR BB| Open rates'!EY36*0.85*0.9</f>
        <v>39627</v>
      </c>
      <c r="EZ36" s="57">
        <f>'BAR BB| Open rates'!EZ36*0.85*0.9</f>
        <v>40392</v>
      </c>
      <c r="FA36" s="57">
        <f>'BAR BB| Open rates'!FA36*0.85*0.9</f>
        <v>40392</v>
      </c>
      <c r="FB36" s="57">
        <f>'BAR BB| Open rates'!FB36*0.85*0.9</f>
        <v>39627</v>
      </c>
      <c r="FC36" s="57">
        <f>'BAR BB| Open rates'!FC36*0.85*0.9</f>
        <v>39627</v>
      </c>
      <c r="FD36" s="57">
        <f>'BAR BB| Open rates'!FD36*0.85*0.9</f>
        <v>39627</v>
      </c>
      <c r="FE36" s="57">
        <f>'BAR BB| Open rates'!FE36*0.85*0.9</f>
        <v>39627</v>
      </c>
      <c r="FF36" s="57">
        <f>'BAR BB| Open rates'!FF36*0.85*0.9</f>
        <v>39627</v>
      </c>
      <c r="FG36" s="57">
        <f>'BAR BB| Open rates'!FG36*0.85*0.9</f>
        <v>40392</v>
      </c>
      <c r="FH36" s="57">
        <f>'BAR BB| Open rates'!FH36*0.85*0.9</f>
        <v>40392</v>
      </c>
      <c r="FI36" s="57">
        <f>'BAR BB| Open rates'!FI36*0.85*0.9</f>
        <v>39627</v>
      </c>
      <c r="FJ36" s="57">
        <f>'BAR BB| Open rates'!FJ36*0.85*0.9</f>
        <v>39627</v>
      </c>
      <c r="FK36" s="57">
        <f>'BAR BB| Open rates'!FK36*0.85*0.9</f>
        <v>39627</v>
      </c>
      <c r="FL36" s="57">
        <f>'BAR BB| Open rates'!FL36*0.85*0.9</f>
        <v>39627</v>
      </c>
      <c r="FM36" s="57">
        <f>'BAR BB| Open rates'!FM36*0.85*0.9</f>
        <v>39627</v>
      </c>
      <c r="FN36" s="57">
        <f>'BAR BB| Open rates'!FN36*0.85*0.9</f>
        <v>40392</v>
      </c>
      <c r="FO36" s="57">
        <f>'BAR BB| Open rates'!FO36*0.85*0.9</f>
        <v>40392</v>
      </c>
      <c r="FP36" s="57">
        <f>'BAR BB| Open rates'!FP36*0.85*0.9</f>
        <v>39627</v>
      </c>
      <c r="FQ36" s="57">
        <f>'BAR BB| Open rates'!FQ36*0.85*0.9</f>
        <v>39627</v>
      </c>
      <c r="FR36" s="57">
        <f>'BAR BB| Open rates'!FR36*0.85*0.9</f>
        <v>39627</v>
      </c>
      <c r="FS36" s="57">
        <f>'BAR BB| Open rates'!FS36*0.85*0.9</f>
        <v>39627</v>
      </c>
      <c r="FT36" s="57">
        <f>'BAR BB| Open rates'!FT36*0.85*0.9</f>
        <v>39627</v>
      </c>
      <c r="FU36" s="57">
        <f>'BAR BB| Open rates'!FU36*0.85*0.9</f>
        <v>40392</v>
      </c>
      <c r="FV36" s="57">
        <f>'BAR BB| Open rates'!FV36*0.85*0.9</f>
        <v>40392</v>
      </c>
      <c r="FW36" s="57">
        <f>'BAR BB| Open rates'!FW36*0.85*0.9</f>
        <v>43222.5</v>
      </c>
      <c r="FX36" s="57">
        <f>'BAR BB| Open rates'!FX36*0.85*0.9</f>
        <v>43222.5</v>
      </c>
      <c r="FY36" s="57">
        <f>'BAR BB| Open rates'!FY36*0.85*0.9</f>
        <v>43222.5</v>
      </c>
      <c r="FZ36" s="57">
        <f>'BAR BB| Open rates'!FZ36*0.85*0.9</f>
        <v>43222.5</v>
      </c>
      <c r="GA36" s="57">
        <f>'BAR BB| Open rates'!GA36*0.85*0.9</f>
        <v>43222.5</v>
      </c>
      <c r="GB36" s="57">
        <f>'BAR BB| Open rates'!GB36*0.85*0.9</f>
        <v>44905.5</v>
      </c>
      <c r="GC36" s="57">
        <f>'BAR BB| Open rates'!GC36*0.85*0.9</f>
        <v>44905.5</v>
      </c>
      <c r="GD36" s="57">
        <f>'BAR BB| Open rates'!GD36*0.85*0.9</f>
        <v>44905.5</v>
      </c>
      <c r="GE36" s="57">
        <f>'BAR BB| Open rates'!GE36*0.85*0.9</f>
        <v>44905.5</v>
      </c>
    </row>
    <row r="37" spans="1:187" s="33" customFormat="1" x14ac:dyDescent="0.2">
      <c r="A37" s="237">
        <v>5</v>
      </c>
      <c r="B37" s="57">
        <f>'BAR BB| Open rates'!B37*0.85*0.9</f>
        <v>67702.5</v>
      </c>
      <c r="C37" s="57">
        <f>'BAR BB| Open rates'!C37*0.85*0.9</f>
        <v>67702.5</v>
      </c>
      <c r="D37" s="57">
        <f>'BAR BB| Open rates'!D37*0.85*0.9</f>
        <v>65637</v>
      </c>
      <c r="E37" s="57">
        <f>'BAR BB| Open rates'!E37*0.85*0.9</f>
        <v>65637</v>
      </c>
      <c r="F37" s="57">
        <f>'BAR BB| Open rates'!F37*0.85*0.9</f>
        <v>63954</v>
      </c>
      <c r="G37" s="57">
        <f>'BAR BB| Open rates'!G37*0.85*0.9</f>
        <v>65637</v>
      </c>
      <c r="H37" s="57">
        <f>'BAR BB| Open rates'!H37*0.85*0.9</f>
        <v>65637</v>
      </c>
      <c r="I37" s="57">
        <f>'BAR BB| Open rates'!I37*0.85*0.9</f>
        <v>67167</v>
      </c>
      <c r="J37" s="57">
        <f>'BAR BB| Open rates'!J37*0.85*0.9</f>
        <v>67167</v>
      </c>
      <c r="K37" s="57">
        <f>'BAR BB| Open rates'!K37*0.85*0.9</f>
        <v>65637</v>
      </c>
      <c r="L37" s="57">
        <f>'BAR BB| Open rates'!L37*0.85*0.9</f>
        <v>65637</v>
      </c>
      <c r="M37" s="57">
        <f>'BAR BB| Open rates'!M37*0.85*0.9</f>
        <v>65637</v>
      </c>
      <c r="N37" s="57">
        <f>'BAR BB| Open rates'!N37*0.85*0.9</f>
        <v>65637</v>
      </c>
      <c r="O37" s="57">
        <f>'BAR BB| Open rates'!O37*0.85*0.9</f>
        <v>65637</v>
      </c>
      <c r="P37" s="57">
        <f>'BAR BB| Open rates'!P37*0.85*0.9</f>
        <v>67167</v>
      </c>
      <c r="Q37" s="57">
        <f>'BAR BB| Open rates'!Q37*0.85*0.9</f>
        <v>67167</v>
      </c>
      <c r="R37" s="57">
        <f>'BAR BB| Open rates'!R37*0.85*0.9</f>
        <v>67167</v>
      </c>
      <c r="S37" s="57">
        <f>'BAR BB| Open rates'!S37*0.85*0.9</f>
        <v>67167</v>
      </c>
      <c r="T37" s="57">
        <f>'BAR BB| Open rates'!T37*0.85*0.9</f>
        <v>67167</v>
      </c>
      <c r="U37" s="57">
        <f>'BAR BB| Open rates'!U37*0.85*0.9</f>
        <v>67167</v>
      </c>
      <c r="V37" s="57">
        <f>'BAR BB| Open rates'!V37*0.85*0.9</f>
        <v>67167</v>
      </c>
      <c r="W37" s="57">
        <f>'BAR BB| Open rates'!W37*0.85*0.9</f>
        <v>68697</v>
      </c>
      <c r="X37" s="57">
        <f>'BAR BB| Open rates'!X37*0.85*0.9</f>
        <v>68697</v>
      </c>
      <c r="Y37" s="57">
        <f>'BAR BB| Open rates'!Y37*0.85*0.9</f>
        <v>67167</v>
      </c>
      <c r="Z37" s="57">
        <f>'BAR BB| Open rates'!Z37*0.85*0.9</f>
        <v>67167</v>
      </c>
      <c r="AA37" s="57">
        <f>'BAR BB| Open rates'!AA37*0.85*0.9</f>
        <v>67167</v>
      </c>
      <c r="AB37" s="57">
        <f>'BAR BB| Open rates'!AB37*0.85*0.9</f>
        <v>67167</v>
      </c>
      <c r="AC37" s="57">
        <f>'BAR BB| Open rates'!AC37*0.85*0.9</f>
        <v>67167</v>
      </c>
      <c r="AD37" s="57">
        <f>'BAR BB| Open rates'!AD37*0.85*0.9</f>
        <v>68697</v>
      </c>
      <c r="AE37" s="57">
        <f>'BAR BB| Open rates'!AE37*0.85*0.9</f>
        <v>68697</v>
      </c>
      <c r="AF37" s="57">
        <f>'BAR BB| Open rates'!AF37*0.85*0.9</f>
        <v>67167</v>
      </c>
      <c r="AG37" s="57">
        <f>'BAR BB| Open rates'!AG37*0.85*0.9</f>
        <v>67167</v>
      </c>
      <c r="AH37" s="57">
        <f>'BAR BB| Open rates'!AH37*0.85*0.9</f>
        <v>67167</v>
      </c>
      <c r="AI37" s="57">
        <f>'BAR BB| Open rates'!AI37*0.85*0.9</f>
        <v>67167</v>
      </c>
      <c r="AJ37" s="57">
        <f>'BAR BB| Open rates'!AJ37*0.85*0.9</f>
        <v>67167</v>
      </c>
      <c r="AK37" s="57">
        <f>'BAR BB| Open rates'!AK37*0.85*0.9</f>
        <v>68697</v>
      </c>
      <c r="AL37" s="57">
        <f>'BAR BB| Open rates'!AL37*0.85*0.9</f>
        <v>68697</v>
      </c>
      <c r="AM37" s="57">
        <f>'BAR BB| Open rates'!AM37*0.85*0.9</f>
        <v>67167</v>
      </c>
      <c r="AN37" s="57">
        <f>'BAR BB| Open rates'!AN37*0.85*0.9</f>
        <v>67167</v>
      </c>
      <c r="AO37" s="57">
        <f>'BAR BB| Open rates'!AO37*0.85*0.9</f>
        <v>67167</v>
      </c>
      <c r="AP37" s="57">
        <f>'BAR BB| Open rates'!AP37*0.85*0.9</f>
        <v>67167</v>
      </c>
      <c r="AQ37" s="57">
        <f>'BAR BB| Open rates'!AQ37*0.85*0.9</f>
        <v>67167</v>
      </c>
      <c r="AR37" s="57">
        <f>'BAR BB| Open rates'!AR37*0.85*0.9</f>
        <v>68697</v>
      </c>
      <c r="AS37" s="57">
        <f>'BAR BB| Open rates'!AS37*0.85*0.9</f>
        <v>68697</v>
      </c>
      <c r="AT37" s="57">
        <f>'BAR BB| Open rates'!AT37*0.85*0.9</f>
        <v>67167</v>
      </c>
      <c r="AU37" s="57">
        <f>'BAR BB| Open rates'!AU37*0.85*0.9</f>
        <v>67167</v>
      </c>
      <c r="AV37" s="57">
        <f>'BAR BB| Open rates'!AV37*0.85*0.9</f>
        <v>67167</v>
      </c>
      <c r="AW37" s="57">
        <f>'BAR BB| Open rates'!AW37*0.85*0.9</f>
        <v>67167</v>
      </c>
      <c r="AX37" s="57">
        <f>'BAR BB| Open rates'!AX37*0.85*0.9</f>
        <v>67167</v>
      </c>
      <c r="AY37" s="57">
        <f>'BAR BB| Open rates'!AY37*0.85*0.9</f>
        <v>68697</v>
      </c>
      <c r="AZ37" s="57">
        <f>'BAR BB| Open rates'!AZ37*0.85*0.9</f>
        <v>68697</v>
      </c>
      <c r="BA37" s="57">
        <f>'BAR BB| Open rates'!BA37*0.85*0.9</f>
        <v>67167</v>
      </c>
      <c r="BB37" s="57">
        <f>'BAR BB| Open rates'!BB37*0.85*0.9</f>
        <v>67167</v>
      </c>
      <c r="BC37" s="57">
        <f>'BAR BB| Open rates'!BC37*0.85*0.9</f>
        <v>67167</v>
      </c>
      <c r="BD37" s="57">
        <f>'BAR BB| Open rates'!BD37*0.85*0.9</f>
        <v>67167</v>
      </c>
      <c r="BE37" s="57">
        <f>'BAR BB| Open rates'!BE37*0.85*0.9</f>
        <v>67167</v>
      </c>
      <c r="BF37" s="57">
        <f>'BAR BB| Open rates'!BF37*0.85*0.9</f>
        <v>68697</v>
      </c>
      <c r="BG37" s="57">
        <f>'BAR BB| Open rates'!BG37*0.85*0.9</f>
        <v>68697</v>
      </c>
      <c r="BH37" s="57">
        <f>'BAR BB| Open rates'!BH37*0.85*0.9</f>
        <v>64719</v>
      </c>
      <c r="BI37" s="57">
        <f>'BAR BB| Open rates'!BI37*0.85*0.9</f>
        <v>64719</v>
      </c>
      <c r="BJ37" s="57">
        <f>'BAR BB| Open rates'!BJ37*0.85*0.9</f>
        <v>64719</v>
      </c>
      <c r="BK37" s="57">
        <f>'BAR BB| Open rates'!BK37*0.85*0.9</f>
        <v>64719</v>
      </c>
      <c r="BL37" s="57">
        <f>'BAR BB| Open rates'!BL37*0.85*0.9</f>
        <v>64719</v>
      </c>
      <c r="BM37" s="57">
        <f>'BAR BB| Open rates'!BM37*0.85*0.9</f>
        <v>65637</v>
      </c>
      <c r="BN37" s="57">
        <f>'BAR BB| Open rates'!BN37*0.85*0.9</f>
        <v>65637</v>
      </c>
      <c r="BO37" s="57">
        <f>'BAR BB| Open rates'!BO37*0.85*0.9</f>
        <v>63954</v>
      </c>
      <c r="BP37" s="57">
        <f>'BAR BB| Open rates'!BP37*0.85*0.9</f>
        <v>63954</v>
      </c>
      <c r="BQ37" s="57">
        <f>'BAR BB| Open rates'!BQ37*0.85*0.9</f>
        <v>51025.5</v>
      </c>
      <c r="BR37" s="57">
        <f>'BAR BB| Open rates'!BR37*0.85*0.9</f>
        <v>51025.5</v>
      </c>
      <c r="BS37" s="57">
        <f>'BAR BB| Open rates'!BS37*0.85*0.9</f>
        <v>51025.5</v>
      </c>
      <c r="BT37" s="57">
        <f>'BAR BB| Open rates'!BT37*0.85*0.9</f>
        <v>51025.5</v>
      </c>
      <c r="BU37" s="57">
        <f>'BAR BB| Open rates'!BU37*0.85*0.9</f>
        <v>51025.5</v>
      </c>
      <c r="BV37" s="57">
        <f>'BAR BB| Open rates'!BV37*0.85*0.9</f>
        <v>49342.5</v>
      </c>
      <c r="BW37" s="57">
        <f>'BAR BB| Open rates'!BW37*0.85*0.9</f>
        <v>49342.5</v>
      </c>
      <c r="BX37" s="57">
        <f>'BAR BB| Open rates'!BX37*0.85*0.9</f>
        <v>49342.5</v>
      </c>
      <c r="BY37" s="57">
        <f>'BAR BB| Open rates'!BY37*0.85*0.9</f>
        <v>49342.5</v>
      </c>
      <c r="BZ37" s="57">
        <f>'BAR BB| Open rates'!BZ37*0.85*0.9</f>
        <v>49342.5</v>
      </c>
      <c r="CA37" s="57">
        <f>'BAR BB| Open rates'!CA37*0.85*0.9</f>
        <v>51025.5</v>
      </c>
      <c r="CB37" s="57">
        <f>'BAR BB| Open rates'!CB37*0.85*0.9</f>
        <v>51025.5</v>
      </c>
      <c r="CC37" s="57">
        <f>'BAR BB| Open rates'!CC37*0.85*0.9</f>
        <v>49342.5</v>
      </c>
      <c r="CD37" s="57">
        <f>'BAR BB| Open rates'!CD37*0.85*0.9</f>
        <v>49342.5</v>
      </c>
      <c r="CE37" s="57">
        <f>'BAR BB| Open rates'!CE37*0.85*0.9</f>
        <v>49342.5</v>
      </c>
      <c r="CF37" s="57">
        <f>'BAR BB| Open rates'!CF37*0.85*0.9</f>
        <v>49342.5</v>
      </c>
      <c r="CG37" s="57">
        <f>'BAR BB| Open rates'!CG37*0.85*0.9</f>
        <v>49342.5</v>
      </c>
      <c r="CH37" s="57">
        <f>'BAR BB| Open rates'!CH37*0.85*0.9</f>
        <v>51025.5</v>
      </c>
      <c r="CI37" s="57">
        <f>'BAR BB| Open rates'!CI37*0.85*0.9</f>
        <v>51025.5</v>
      </c>
      <c r="CJ37" s="57">
        <f>'BAR BB| Open rates'!CJ37*0.85*0.9</f>
        <v>49342.5</v>
      </c>
      <c r="CK37" s="57">
        <f>'BAR BB| Open rates'!CK37*0.85*0.9</f>
        <v>49342.5</v>
      </c>
      <c r="CL37" s="57">
        <f>'BAR BB| Open rates'!CL37*0.85*0.9</f>
        <v>49342.5</v>
      </c>
      <c r="CM37" s="57">
        <f>'BAR BB| Open rates'!CM37*0.85*0.9</f>
        <v>49342.5</v>
      </c>
      <c r="CN37" s="57">
        <f>'BAR BB| Open rates'!CN37*0.85*0.9</f>
        <v>49342.5</v>
      </c>
      <c r="CO37" s="57">
        <f>'BAR BB| Open rates'!CO37*0.85*0.9</f>
        <v>51025.5</v>
      </c>
      <c r="CP37" s="57">
        <f>'BAR BB| Open rates'!CP37*0.85*0.9</f>
        <v>51025.5</v>
      </c>
      <c r="CQ37" s="57">
        <f>'BAR BB| Open rates'!CQ37*0.85*0.9</f>
        <v>49342.5</v>
      </c>
      <c r="CR37" s="57">
        <f>'BAR BB| Open rates'!CR37*0.85*0.9</f>
        <v>49342.5</v>
      </c>
      <c r="CS37" s="57">
        <f>'BAR BB| Open rates'!CS37*0.85*0.9</f>
        <v>49342.5</v>
      </c>
      <c r="CT37" s="57">
        <f>'BAR BB| Open rates'!CT37*0.85*0.9</f>
        <v>49342.5</v>
      </c>
      <c r="CU37" s="57">
        <f>'BAR BB| Open rates'!CU37*0.85*0.9</f>
        <v>48042</v>
      </c>
      <c r="CV37" s="57">
        <f>'BAR BB| Open rates'!CV37*0.85*0.9</f>
        <v>48042</v>
      </c>
      <c r="CW37" s="57">
        <f>'BAR BB| Open rates'!CW37*0.85*0.9</f>
        <v>48042</v>
      </c>
      <c r="CX37" s="57">
        <f>'BAR BB| Open rates'!CX37*0.85*0.9</f>
        <v>46512</v>
      </c>
      <c r="CY37" s="57">
        <f>'BAR BB| Open rates'!CY37*0.85*0.9</f>
        <v>46512</v>
      </c>
      <c r="CZ37" s="57">
        <f>'BAR BB| Open rates'!CZ37*0.85*0.9</f>
        <v>46512</v>
      </c>
      <c r="DA37" s="57">
        <f>'BAR BB| Open rates'!DA37*0.85*0.9</f>
        <v>46512</v>
      </c>
      <c r="DB37" s="57">
        <f>'BAR BB| Open rates'!DB37*0.85*0.9</f>
        <v>46512</v>
      </c>
      <c r="DC37" s="57">
        <f>'BAR BB| Open rates'!DC37*0.85*0.9</f>
        <v>48042</v>
      </c>
      <c r="DD37" s="57">
        <f>'BAR BB| Open rates'!DD37*0.85*0.9</f>
        <v>48042</v>
      </c>
      <c r="DE37" s="57">
        <f>'BAR BB| Open rates'!DE37*0.85*0.9</f>
        <v>46512</v>
      </c>
      <c r="DF37" s="57">
        <f>'BAR BB| Open rates'!DF37*0.85*0.9</f>
        <v>46512</v>
      </c>
      <c r="DG37" s="57">
        <f>'BAR BB| Open rates'!DG37*0.85*0.9</f>
        <v>46512</v>
      </c>
      <c r="DH37" s="57">
        <f>'BAR BB| Open rates'!DH37*0.85*0.9</f>
        <v>46512</v>
      </c>
      <c r="DI37" s="57">
        <f>'BAR BB| Open rates'!DI37*0.85*0.9</f>
        <v>46512</v>
      </c>
      <c r="DJ37" s="57">
        <f>'BAR BB| Open rates'!DJ37*0.85*0.9</f>
        <v>48042</v>
      </c>
      <c r="DK37" s="57">
        <f>'BAR BB| Open rates'!DK37*0.85*0.9</f>
        <v>48042</v>
      </c>
      <c r="DL37" s="57">
        <f>'BAR BB| Open rates'!DL37*0.85*0.9</f>
        <v>46512</v>
      </c>
      <c r="DM37" s="57">
        <f>'BAR BB| Open rates'!DM37*0.85*0.9</f>
        <v>46512</v>
      </c>
      <c r="DN37" s="57">
        <f>'BAR BB| Open rates'!DN37*0.85*0.9</f>
        <v>46512</v>
      </c>
      <c r="DO37" s="57">
        <f>'BAR BB| Open rates'!DO37*0.85*0.9</f>
        <v>46512</v>
      </c>
      <c r="DP37" s="57">
        <f>'BAR BB| Open rates'!DP37*0.85*0.9</f>
        <v>46512</v>
      </c>
      <c r="DQ37" s="57">
        <f>'BAR BB| Open rates'!DQ37*0.85*0.9</f>
        <v>48042</v>
      </c>
      <c r="DR37" s="57">
        <f>'BAR BB| Open rates'!DR37*0.85*0.9</f>
        <v>48042</v>
      </c>
      <c r="DS37" s="57">
        <f>'BAR BB| Open rates'!DS37*0.85*0.9</f>
        <v>46512</v>
      </c>
      <c r="DT37" s="57">
        <f>'BAR BB| Open rates'!DT37*0.85*0.9</f>
        <v>46512</v>
      </c>
      <c r="DU37" s="57">
        <f>'BAR BB| Open rates'!DU37*0.85*0.9</f>
        <v>46512</v>
      </c>
      <c r="DV37" s="57">
        <f>'BAR BB| Open rates'!DV37*0.85*0.9</f>
        <v>46512</v>
      </c>
      <c r="DW37" s="57">
        <f>'BAR BB| Open rates'!DW37*0.85*0.9</f>
        <v>46512</v>
      </c>
      <c r="DX37" s="57">
        <f>'BAR BB| Open rates'!DX37*0.85*0.9</f>
        <v>48042</v>
      </c>
      <c r="DY37" s="57">
        <f>'BAR BB| Open rates'!DY37*0.85*0.9</f>
        <v>48042</v>
      </c>
      <c r="DZ37" s="57">
        <f>'BAR BB| Open rates'!DZ37*0.85*0.9</f>
        <v>49342.5</v>
      </c>
      <c r="EA37" s="57">
        <f>'BAR BB| Open rates'!EA37*0.85*0.9</f>
        <v>49342.5</v>
      </c>
      <c r="EB37" s="57">
        <f>'BAR BB| Open rates'!EB37*0.85*0.9</f>
        <v>49342.5</v>
      </c>
      <c r="EC37" s="57">
        <f>'BAR BB| Open rates'!EC37*0.85*0.9</f>
        <v>51025.5</v>
      </c>
      <c r="ED37" s="57">
        <f>'BAR BB| Open rates'!ED37*0.85*0.9</f>
        <v>51025.5</v>
      </c>
      <c r="EE37" s="57">
        <f>'BAR BB| Open rates'!EE37*0.85*0.9</f>
        <v>51025.5</v>
      </c>
      <c r="EF37" s="57">
        <f>'BAR BB| Open rates'!EF37*0.85*0.9</f>
        <v>51025.5</v>
      </c>
      <c r="EG37" s="57">
        <f>'BAR BB| Open rates'!EG37*0.85*0.9</f>
        <v>45747</v>
      </c>
      <c r="EH37" s="57">
        <f>'BAR BB| Open rates'!EH37*0.85*0.9</f>
        <v>41922</v>
      </c>
      <c r="EI37" s="57">
        <f>'BAR BB| Open rates'!EI37*0.85*0.9</f>
        <v>41922</v>
      </c>
      <c r="EJ37" s="57">
        <f>'BAR BB| Open rates'!EJ37*0.85*0.9</f>
        <v>41922</v>
      </c>
      <c r="EK37" s="57">
        <f>'BAR BB| Open rates'!EK37*0.85*0.9</f>
        <v>41922</v>
      </c>
      <c r="EL37" s="57">
        <f>'BAR BB| Open rates'!EL37*0.85*0.9</f>
        <v>42687</v>
      </c>
      <c r="EM37" s="57">
        <f>'BAR BB| Open rates'!EM37*0.85*0.9</f>
        <v>42687</v>
      </c>
      <c r="EN37" s="57">
        <f>'BAR BB| Open rates'!EN37*0.85*0.9</f>
        <v>41922</v>
      </c>
      <c r="EO37" s="57">
        <f>'BAR BB| Open rates'!EO37*0.85*0.9</f>
        <v>41922</v>
      </c>
      <c r="EP37" s="57">
        <f>'BAR BB| Open rates'!EP37*0.85*0.9</f>
        <v>41922</v>
      </c>
      <c r="EQ37" s="57">
        <f>'BAR BB| Open rates'!EQ37*0.85*0.9</f>
        <v>41922</v>
      </c>
      <c r="ER37" s="57">
        <f>'BAR BB| Open rates'!ER37*0.85*0.9</f>
        <v>41922</v>
      </c>
      <c r="ES37" s="57">
        <f>'BAR BB| Open rates'!ES37*0.85*0.9</f>
        <v>42687</v>
      </c>
      <c r="ET37" s="57">
        <f>'BAR BB| Open rates'!ET37*0.85*0.9</f>
        <v>42687</v>
      </c>
      <c r="EU37" s="57">
        <f>'BAR BB| Open rates'!EU37*0.85*0.9</f>
        <v>41922</v>
      </c>
      <c r="EV37" s="57">
        <f>'BAR BB| Open rates'!EV37*0.85*0.9</f>
        <v>41922</v>
      </c>
      <c r="EW37" s="57">
        <f>'BAR BB| Open rates'!EW37*0.85*0.9</f>
        <v>41922</v>
      </c>
      <c r="EX37" s="57">
        <f>'BAR BB| Open rates'!EX37*0.85*0.9</f>
        <v>41922</v>
      </c>
      <c r="EY37" s="57">
        <f>'BAR BB| Open rates'!EY37*0.85*0.9</f>
        <v>41922</v>
      </c>
      <c r="EZ37" s="57">
        <f>'BAR BB| Open rates'!EZ37*0.85*0.9</f>
        <v>42687</v>
      </c>
      <c r="FA37" s="57">
        <f>'BAR BB| Open rates'!FA37*0.85*0.9</f>
        <v>42687</v>
      </c>
      <c r="FB37" s="57">
        <f>'BAR BB| Open rates'!FB37*0.85*0.9</f>
        <v>41922</v>
      </c>
      <c r="FC37" s="57">
        <f>'BAR BB| Open rates'!FC37*0.85*0.9</f>
        <v>41922</v>
      </c>
      <c r="FD37" s="57">
        <f>'BAR BB| Open rates'!FD37*0.85*0.9</f>
        <v>41922</v>
      </c>
      <c r="FE37" s="57">
        <f>'BAR BB| Open rates'!FE37*0.85*0.9</f>
        <v>41922</v>
      </c>
      <c r="FF37" s="57">
        <f>'BAR BB| Open rates'!FF37*0.85*0.9</f>
        <v>41922</v>
      </c>
      <c r="FG37" s="57">
        <f>'BAR BB| Open rates'!FG37*0.85*0.9</f>
        <v>42687</v>
      </c>
      <c r="FH37" s="57">
        <f>'BAR BB| Open rates'!FH37*0.85*0.9</f>
        <v>42687</v>
      </c>
      <c r="FI37" s="57">
        <f>'BAR BB| Open rates'!FI37*0.85*0.9</f>
        <v>41922</v>
      </c>
      <c r="FJ37" s="57">
        <f>'BAR BB| Open rates'!FJ37*0.85*0.9</f>
        <v>41922</v>
      </c>
      <c r="FK37" s="57">
        <f>'BAR BB| Open rates'!FK37*0.85*0.9</f>
        <v>41922</v>
      </c>
      <c r="FL37" s="57">
        <f>'BAR BB| Open rates'!FL37*0.85*0.9</f>
        <v>41922</v>
      </c>
      <c r="FM37" s="57">
        <f>'BAR BB| Open rates'!FM37*0.85*0.9</f>
        <v>41922</v>
      </c>
      <c r="FN37" s="57">
        <f>'BAR BB| Open rates'!FN37*0.85*0.9</f>
        <v>42687</v>
      </c>
      <c r="FO37" s="57">
        <f>'BAR BB| Open rates'!FO37*0.85*0.9</f>
        <v>42687</v>
      </c>
      <c r="FP37" s="57">
        <f>'BAR BB| Open rates'!FP37*0.85*0.9</f>
        <v>41922</v>
      </c>
      <c r="FQ37" s="57">
        <f>'BAR BB| Open rates'!FQ37*0.85*0.9</f>
        <v>41922</v>
      </c>
      <c r="FR37" s="57">
        <f>'BAR BB| Open rates'!FR37*0.85*0.9</f>
        <v>41922</v>
      </c>
      <c r="FS37" s="57">
        <f>'BAR BB| Open rates'!FS37*0.85*0.9</f>
        <v>41922</v>
      </c>
      <c r="FT37" s="57">
        <f>'BAR BB| Open rates'!FT37*0.85*0.9</f>
        <v>41922</v>
      </c>
      <c r="FU37" s="57">
        <f>'BAR BB| Open rates'!FU37*0.85*0.9</f>
        <v>42687</v>
      </c>
      <c r="FV37" s="57">
        <f>'BAR BB| Open rates'!FV37*0.85*0.9</f>
        <v>42687</v>
      </c>
      <c r="FW37" s="57">
        <f>'BAR BB| Open rates'!FW37*0.85*0.9</f>
        <v>45517.5</v>
      </c>
      <c r="FX37" s="57">
        <f>'BAR BB| Open rates'!FX37*0.85*0.9</f>
        <v>45517.5</v>
      </c>
      <c r="FY37" s="57">
        <f>'BAR BB| Open rates'!FY37*0.85*0.9</f>
        <v>45517.5</v>
      </c>
      <c r="FZ37" s="57">
        <f>'BAR BB| Open rates'!FZ37*0.85*0.9</f>
        <v>45517.5</v>
      </c>
      <c r="GA37" s="57">
        <f>'BAR BB| Open rates'!GA37*0.85*0.9</f>
        <v>45517.5</v>
      </c>
      <c r="GB37" s="57">
        <f>'BAR BB| Open rates'!GB37*0.85*0.9</f>
        <v>47200.5</v>
      </c>
      <c r="GC37" s="57">
        <f>'BAR BB| Open rates'!GC37*0.85*0.9</f>
        <v>47200.5</v>
      </c>
      <c r="GD37" s="57">
        <f>'BAR BB| Open rates'!GD37*0.85*0.9</f>
        <v>47200.5</v>
      </c>
      <c r="GE37" s="57">
        <f>'BAR BB| Open rates'!GE37*0.85*0.9</f>
        <v>47200.5</v>
      </c>
    </row>
    <row r="38" spans="1:187" s="33" customFormat="1" x14ac:dyDescent="0.2">
      <c r="A38" s="237">
        <v>6</v>
      </c>
      <c r="B38" s="57">
        <f>'BAR BB| Open rates'!B38*0.85*0.9</f>
        <v>69997.5</v>
      </c>
      <c r="C38" s="57">
        <f>'BAR BB| Open rates'!C38*0.85*0.9</f>
        <v>69997.5</v>
      </c>
      <c r="D38" s="57">
        <f>'BAR BB| Open rates'!D38*0.85*0.9</f>
        <v>67932</v>
      </c>
      <c r="E38" s="57">
        <f>'BAR BB| Open rates'!E38*0.85*0.9</f>
        <v>67932</v>
      </c>
      <c r="F38" s="57">
        <f>'BAR BB| Open rates'!F38*0.85*0.9</f>
        <v>66249</v>
      </c>
      <c r="G38" s="57">
        <f>'BAR BB| Open rates'!G38*0.85*0.9</f>
        <v>67932</v>
      </c>
      <c r="H38" s="57">
        <f>'BAR BB| Open rates'!H38*0.85*0.9</f>
        <v>67932</v>
      </c>
      <c r="I38" s="57">
        <f>'BAR BB| Open rates'!I38*0.85*0.9</f>
        <v>69462</v>
      </c>
      <c r="J38" s="57">
        <f>'BAR BB| Open rates'!J38*0.85*0.9</f>
        <v>69462</v>
      </c>
      <c r="K38" s="57">
        <f>'BAR BB| Open rates'!K38*0.85*0.9</f>
        <v>67932</v>
      </c>
      <c r="L38" s="57">
        <f>'BAR BB| Open rates'!L38*0.85*0.9</f>
        <v>67932</v>
      </c>
      <c r="M38" s="57">
        <f>'BAR BB| Open rates'!M38*0.85*0.9</f>
        <v>67932</v>
      </c>
      <c r="N38" s="57">
        <f>'BAR BB| Open rates'!N38*0.85*0.9</f>
        <v>67932</v>
      </c>
      <c r="O38" s="57">
        <f>'BAR BB| Open rates'!O38*0.85*0.9</f>
        <v>67932</v>
      </c>
      <c r="P38" s="57">
        <f>'BAR BB| Open rates'!P38*0.85*0.9</f>
        <v>69462</v>
      </c>
      <c r="Q38" s="57">
        <f>'BAR BB| Open rates'!Q38*0.85*0.9</f>
        <v>69462</v>
      </c>
      <c r="R38" s="57">
        <f>'BAR BB| Open rates'!R38*0.85*0.9</f>
        <v>69462</v>
      </c>
      <c r="S38" s="57">
        <f>'BAR BB| Open rates'!S38*0.85*0.9</f>
        <v>69462</v>
      </c>
      <c r="T38" s="57">
        <f>'BAR BB| Open rates'!T38*0.85*0.9</f>
        <v>69462</v>
      </c>
      <c r="U38" s="57">
        <f>'BAR BB| Open rates'!U38*0.85*0.9</f>
        <v>69462</v>
      </c>
      <c r="V38" s="57">
        <f>'BAR BB| Open rates'!V38*0.85*0.9</f>
        <v>69462</v>
      </c>
      <c r="W38" s="57">
        <f>'BAR BB| Open rates'!W38*0.85*0.9</f>
        <v>70992</v>
      </c>
      <c r="X38" s="57">
        <f>'BAR BB| Open rates'!X38*0.85*0.9</f>
        <v>70992</v>
      </c>
      <c r="Y38" s="57">
        <f>'BAR BB| Open rates'!Y38*0.85*0.9</f>
        <v>69462</v>
      </c>
      <c r="Z38" s="57">
        <f>'BAR BB| Open rates'!Z38*0.85*0.9</f>
        <v>69462</v>
      </c>
      <c r="AA38" s="57">
        <f>'BAR BB| Open rates'!AA38*0.85*0.9</f>
        <v>69462</v>
      </c>
      <c r="AB38" s="57">
        <f>'BAR BB| Open rates'!AB38*0.85*0.9</f>
        <v>69462</v>
      </c>
      <c r="AC38" s="57">
        <f>'BAR BB| Open rates'!AC38*0.85*0.9</f>
        <v>69462</v>
      </c>
      <c r="AD38" s="57">
        <f>'BAR BB| Open rates'!AD38*0.85*0.9</f>
        <v>70992</v>
      </c>
      <c r="AE38" s="57">
        <f>'BAR BB| Open rates'!AE38*0.85*0.9</f>
        <v>70992</v>
      </c>
      <c r="AF38" s="57">
        <f>'BAR BB| Open rates'!AF38*0.85*0.9</f>
        <v>69462</v>
      </c>
      <c r="AG38" s="57">
        <f>'BAR BB| Open rates'!AG38*0.85*0.9</f>
        <v>69462</v>
      </c>
      <c r="AH38" s="57">
        <f>'BAR BB| Open rates'!AH38*0.85*0.9</f>
        <v>69462</v>
      </c>
      <c r="AI38" s="57">
        <f>'BAR BB| Open rates'!AI38*0.85*0.9</f>
        <v>69462</v>
      </c>
      <c r="AJ38" s="57">
        <f>'BAR BB| Open rates'!AJ38*0.85*0.9</f>
        <v>69462</v>
      </c>
      <c r="AK38" s="57">
        <f>'BAR BB| Open rates'!AK38*0.85*0.9</f>
        <v>70992</v>
      </c>
      <c r="AL38" s="57">
        <f>'BAR BB| Open rates'!AL38*0.85*0.9</f>
        <v>70992</v>
      </c>
      <c r="AM38" s="57">
        <f>'BAR BB| Open rates'!AM38*0.85*0.9</f>
        <v>69462</v>
      </c>
      <c r="AN38" s="57">
        <f>'BAR BB| Open rates'!AN38*0.85*0.9</f>
        <v>69462</v>
      </c>
      <c r="AO38" s="57">
        <f>'BAR BB| Open rates'!AO38*0.85*0.9</f>
        <v>69462</v>
      </c>
      <c r="AP38" s="57">
        <f>'BAR BB| Open rates'!AP38*0.85*0.9</f>
        <v>69462</v>
      </c>
      <c r="AQ38" s="57">
        <f>'BAR BB| Open rates'!AQ38*0.85*0.9</f>
        <v>69462</v>
      </c>
      <c r="AR38" s="57">
        <f>'BAR BB| Open rates'!AR38*0.85*0.9</f>
        <v>70992</v>
      </c>
      <c r="AS38" s="57">
        <f>'BAR BB| Open rates'!AS38*0.85*0.9</f>
        <v>70992</v>
      </c>
      <c r="AT38" s="57">
        <f>'BAR BB| Open rates'!AT38*0.85*0.9</f>
        <v>69462</v>
      </c>
      <c r="AU38" s="57">
        <f>'BAR BB| Open rates'!AU38*0.85*0.9</f>
        <v>69462</v>
      </c>
      <c r="AV38" s="57">
        <f>'BAR BB| Open rates'!AV38*0.85*0.9</f>
        <v>69462</v>
      </c>
      <c r="AW38" s="57">
        <f>'BAR BB| Open rates'!AW38*0.85*0.9</f>
        <v>69462</v>
      </c>
      <c r="AX38" s="57">
        <f>'BAR BB| Open rates'!AX38*0.85*0.9</f>
        <v>69462</v>
      </c>
      <c r="AY38" s="57">
        <f>'BAR BB| Open rates'!AY38*0.85*0.9</f>
        <v>70992</v>
      </c>
      <c r="AZ38" s="57">
        <f>'BAR BB| Open rates'!AZ38*0.85*0.9</f>
        <v>70992</v>
      </c>
      <c r="BA38" s="57">
        <f>'BAR BB| Open rates'!BA38*0.85*0.9</f>
        <v>69462</v>
      </c>
      <c r="BB38" s="57">
        <f>'BAR BB| Open rates'!BB38*0.85*0.9</f>
        <v>69462</v>
      </c>
      <c r="BC38" s="57">
        <f>'BAR BB| Open rates'!BC38*0.85*0.9</f>
        <v>69462</v>
      </c>
      <c r="BD38" s="57">
        <f>'BAR BB| Open rates'!BD38*0.85*0.9</f>
        <v>69462</v>
      </c>
      <c r="BE38" s="57">
        <f>'BAR BB| Open rates'!BE38*0.85*0.9</f>
        <v>69462</v>
      </c>
      <c r="BF38" s="57">
        <f>'BAR BB| Open rates'!BF38*0.85*0.9</f>
        <v>70992</v>
      </c>
      <c r="BG38" s="57">
        <f>'BAR BB| Open rates'!BG38*0.85*0.9</f>
        <v>70992</v>
      </c>
      <c r="BH38" s="57">
        <f>'BAR BB| Open rates'!BH38*0.85*0.9</f>
        <v>67014</v>
      </c>
      <c r="BI38" s="57">
        <f>'BAR BB| Open rates'!BI38*0.85*0.9</f>
        <v>67014</v>
      </c>
      <c r="BJ38" s="57">
        <f>'BAR BB| Open rates'!BJ38*0.85*0.9</f>
        <v>67014</v>
      </c>
      <c r="BK38" s="57">
        <f>'BAR BB| Open rates'!BK38*0.85*0.9</f>
        <v>67014</v>
      </c>
      <c r="BL38" s="57">
        <f>'BAR BB| Open rates'!BL38*0.85*0.9</f>
        <v>67014</v>
      </c>
      <c r="BM38" s="57">
        <f>'BAR BB| Open rates'!BM38*0.85*0.9</f>
        <v>67932</v>
      </c>
      <c r="BN38" s="57">
        <f>'BAR BB| Open rates'!BN38*0.85*0.9</f>
        <v>67932</v>
      </c>
      <c r="BO38" s="57">
        <f>'BAR BB| Open rates'!BO38*0.85*0.9</f>
        <v>66249</v>
      </c>
      <c r="BP38" s="57">
        <f>'BAR BB| Open rates'!BP38*0.85*0.9</f>
        <v>66249</v>
      </c>
      <c r="BQ38" s="57">
        <f>'BAR BB| Open rates'!BQ38*0.85*0.9</f>
        <v>53320.5</v>
      </c>
      <c r="BR38" s="57">
        <f>'BAR BB| Open rates'!BR38*0.85*0.9</f>
        <v>53320.5</v>
      </c>
      <c r="BS38" s="57">
        <f>'BAR BB| Open rates'!BS38*0.85*0.9</f>
        <v>53320.5</v>
      </c>
      <c r="BT38" s="57">
        <f>'BAR BB| Open rates'!BT38*0.85*0.9</f>
        <v>53320.5</v>
      </c>
      <c r="BU38" s="57">
        <f>'BAR BB| Open rates'!BU38*0.85*0.9</f>
        <v>53320.5</v>
      </c>
      <c r="BV38" s="57">
        <f>'BAR BB| Open rates'!BV38*0.85*0.9</f>
        <v>51637.5</v>
      </c>
      <c r="BW38" s="57">
        <f>'BAR BB| Open rates'!BW38*0.85*0.9</f>
        <v>51637.5</v>
      </c>
      <c r="BX38" s="57">
        <f>'BAR BB| Open rates'!BX38*0.85*0.9</f>
        <v>51637.5</v>
      </c>
      <c r="BY38" s="57">
        <f>'BAR BB| Open rates'!BY38*0.85*0.9</f>
        <v>51637.5</v>
      </c>
      <c r="BZ38" s="57">
        <f>'BAR BB| Open rates'!BZ38*0.85*0.9</f>
        <v>51637.5</v>
      </c>
      <c r="CA38" s="57">
        <f>'BAR BB| Open rates'!CA38*0.85*0.9</f>
        <v>53320.5</v>
      </c>
      <c r="CB38" s="57">
        <f>'BAR BB| Open rates'!CB38*0.85*0.9</f>
        <v>53320.5</v>
      </c>
      <c r="CC38" s="57">
        <f>'BAR BB| Open rates'!CC38*0.85*0.9</f>
        <v>51637.5</v>
      </c>
      <c r="CD38" s="57">
        <f>'BAR BB| Open rates'!CD38*0.85*0.9</f>
        <v>51637.5</v>
      </c>
      <c r="CE38" s="57">
        <f>'BAR BB| Open rates'!CE38*0.85*0.9</f>
        <v>51637.5</v>
      </c>
      <c r="CF38" s="57">
        <f>'BAR BB| Open rates'!CF38*0.85*0.9</f>
        <v>51637.5</v>
      </c>
      <c r="CG38" s="57">
        <f>'BAR BB| Open rates'!CG38*0.85*0.9</f>
        <v>51637.5</v>
      </c>
      <c r="CH38" s="57">
        <f>'BAR BB| Open rates'!CH38*0.85*0.9</f>
        <v>53320.5</v>
      </c>
      <c r="CI38" s="57">
        <f>'BAR BB| Open rates'!CI38*0.85*0.9</f>
        <v>53320.5</v>
      </c>
      <c r="CJ38" s="57">
        <f>'BAR BB| Open rates'!CJ38*0.85*0.9</f>
        <v>51637.5</v>
      </c>
      <c r="CK38" s="57">
        <f>'BAR BB| Open rates'!CK38*0.85*0.9</f>
        <v>51637.5</v>
      </c>
      <c r="CL38" s="57">
        <f>'BAR BB| Open rates'!CL38*0.85*0.9</f>
        <v>51637.5</v>
      </c>
      <c r="CM38" s="57">
        <f>'BAR BB| Open rates'!CM38*0.85*0.9</f>
        <v>51637.5</v>
      </c>
      <c r="CN38" s="57">
        <f>'BAR BB| Open rates'!CN38*0.85*0.9</f>
        <v>51637.5</v>
      </c>
      <c r="CO38" s="57">
        <f>'BAR BB| Open rates'!CO38*0.85*0.9</f>
        <v>53320.5</v>
      </c>
      <c r="CP38" s="57">
        <f>'BAR BB| Open rates'!CP38*0.85*0.9</f>
        <v>53320.5</v>
      </c>
      <c r="CQ38" s="57">
        <f>'BAR BB| Open rates'!CQ38*0.85*0.9</f>
        <v>51637.5</v>
      </c>
      <c r="CR38" s="57">
        <f>'BAR BB| Open rates'!CR38*0.85*0.9</f>
        <v>51637.5</v>
      </c>
      <c r="CS38" s="57">
        <f>'BAR BB| Open rates'!CS38*0.85*0.9</f>
        <v>51637.5</v>
      </c>
      <c r="CT38" s="57">
        <f>'BAR BB| Open rates'!CT38*0.85*0.9</f>
        <v>51637.5</v>
      </c>
      <c r="CU38" s="57">
        <f>'BAR BB| Open rates'!CU38*0.85*0.9</f>
        <v>50337</v>
      </c>
      <c r="CV38" s="57">
        <f>'BAR BB| Open rates'!CV38*0.85*0.9</f>
        <v>50337</v>
      </c>
      <c r="CW38" s="57">
        <f>'BAR BB| Open rates'!CW38*0.85*0.9</f>
        <v>50337</v>
      </c>
      <c r="CX38" s="57">
        <f>'BAR BB| Open rates'!CX38*0.85*0.9</f>
        <v>48807</v>
      </c>
      <c r="CY38" s="57">
        <f>'BAR BB| Open rates'!CY38*0.85*0.9</f>
        <v>48807</v>
      </c>
      <c r="CZ38" s="57">
        <f>'BAR BB| Open rates'!CZ38*0.85*0.9</f>
        <v>48807</v>
      </c>
      <c r="DA38" s="57">
        <f>'BAR BB| Open rates'!DA38*0.85*0.9</f>
        <v>48807</v>
      </c>
      <c r="DB38" s="57">
        <f>'BAR BB| Open rates'!DB38*0.85*0.9</f>
        <v>48807</v>
      </c>
      <c r="DC38" s="57">
        <f>'BAR BB| Open rates'!DC38*0.85*0.9</f>
        <v>50337</v>
      </c>
      <c r="DD38" s="57">
        <f>'BAR BB| Open rates'!DD38*0.85*0.9</f>
        <v>50337</v>
      </c>
      <c r="DE38" s="57">
        <f>'BAR BB| Open rates'!DE38*0.85*0.9</f>
        <v>48807</v>
      </c>
      <c r="DF38" s="57">
        <f>'BAR BB| Open rates'!DF38*0.85*0.9</f>
        <v>48807</v>
      </c>
      <c r="DG38" s="57">
        <f>'BAR BB| Open rates'!DG38*0.85*0.9</f>
        <v>48807</v>
      </c>
      <c r="DH38" s="57">
        <f>'BAR BB| Open rates'!DH38*0.85*0.9</f>
        <v>48807</v>
      </c>
      <c r="DI38" s="57">
        <f>'BAR BB| Open rates'!DI38*0.85*0.9</f>
        <v>48807</v>
      </c>
      <c r="DJ38" s="57">
        <f>'BAR BB| Open rates'!DJ38*0.85*0.9</f>
        <v>50337</v>
      </c>
      <c r="DK38" s="57">
        <f>'BAR BB| Open rates'!DK38*0.85*0.9</f>
        <v>50337</v>
      </c>
      <c r="DL38" s="57">
        <f>'BAR BB| Open rates'!DL38*0.85*0.9</f>
        <v>48807</v>
      </c>
      <c r="DM38" s="57">
        <f>'BAR BB| Open rates'!DM38*0.85*0.9</f>
        <v>48807</v>
      </c>
      <c r="DN38" s="57">
        <f>'BAR BB| Open rates'!DN38*0.85*0.9</f>
        <v>48807</v>
      </c>
      <c r="DO38" s="57">
        <f>'BAR BB| Open rates'!DO38*0.85*0.9</f>
        <v>48807</v>
      </c>
      <c r="DP38" s="57">
        <f>'BAR BB| Open rates'!DP38*0.85*0.9</f>
        <v>48807</v>
      </c>
      <c r="DQ38" s="57">
        <f>'BAR BB| Open rates'!DQ38*0.85*0.9</f>
        <v>50337</v>
      </c>
      <c r="DR38" s="57">
        <f>'BAR BB| Open rates'!DR38*0.85*0.9</f>
        <v>50337</v>
      </c>
      <c r="DS38" s="57">
        <f>'BAR BB| Open rates'!DS38*0.85*0.9</f>
        <v>48807</v>
      </c>
      <c r="DT38" s="57">
        <f>'BAR BB| Open rates'!DT38*0.85*0.9</f>
        <v>48807</v>
      </c>
      <c r="DU38" s="57">
        <f>'BAR BB| Open rates'!DU38*0.85*0.9</f>
        <v>48807</v>
      </c>
      <c r="DV38" s="57">
        <f>'BAR BB| Open rates'!DV38*0.85*0.9</f>
        <v>48807</v>
      </c>
      <c r="DW38" s="57">
        <f>'BAR BB| Open rates'!DW38*0.85*0.9</f>
        <v>48807</v>
      </c>
      <c r="DX38" s="57">
        <f>'BAR BB| Open rates'!DX38*0.85*0.9</f>
        <v>50337</v>
      </c>
      <c r="DY38" s="57">
        <f>'BAR BB| Open rates'!DY38*0.85*0.9</f>
        <v>50337</v>
      </c>
      <c r="DZ38" s="57">
        <f>'BAR BB| Open rates'!DZ38*0.85*0.9</f>
        <v>51637.5</v>
      </c>
      <c r="EA38" s="57">
        <f>'BAR BB| Open rates'!EA38*0.85*0.9</f>
        <v>51637.5</v>
      </c>
      <c r="EB38" s="57">
        <f>'BAR BB| Open rates'!EB38*0.85*0.9</f>
        <v>51637.5</v>
      </c>
      <c r="EC38" s="57">
        <f>'BAR BB| Open rates'!EC38*0.85*0.9</f>
        <v>53320.5</v>
      </c>
      <c r="ED38" s="57">
        <f>'BAR BB| Open rates'!ED38*0.85*0.9</f>
        <v>53320.5</v>
      </c>
      <c r="EE38" s="57">
        <f>'BAR BB| Open rates'!EE38*0.85*0.9</f>
        <v>53320.5</v>
      </c>
      <c r="EF38" s="57">
        <f>'BAR BB| Open rates'!EF38*0.85*0.9</f>
        <v>53320.5</v>
      </c>
      <c r="EG38" s="57">
        <f>'BAR BB| Open rates'!EG38*0.85*0.9</f>
        <v>48042</v>
      </c>
      <c r="EH38" s="57">
        <f>'BAR BB| Open rates'!EH38*0.85*0.9</f>
        <v>44217</v>
      </c>
      <c r="EI38" s="57">
        <f>'BAR BB| Open rates'!EI38*0.85*0.9</f>
        <v>44217</v>
      </c>
      <c r="EJ38" s="57">
        <f>'BAR BB| Open rates'!EJ38*0.85*0.9</f>
        <v>44217</v>
      </c>
      <c r="EK38" s="57">
        <f>'BAR BB| Open rates'!EK38*0.85*0.9</f>
        <v>44217</v>
      </c>
      <c r="EL38" s="57">
        <f>'BAR BB| Open rates'!EL38*0.85*0.9</f>
        <v>44982</v>
      </c>
      <c r="EM38" s="57">
        <f>'BAR BB| Open rates'!EM38*0.85*0.9</f>
        <v>44982</v>
      </c>
      <c r="EN38" s="57">
        <f>'BAR BB| Open rates'!EN38*0.85*0.9</f>
        <v>44217</v>
      </c>
      <c r="EO38" s="57">
        <f>'BAR BB| Open rates'!EO38*0.85*0.9</f>
        <v>44217</v>
      </c>
      <c r="EP38" s="57">
        <f>'BAR BB| Open rates'!EP38*0.85*0.9</f>
        <v>44217</v>
      </c>
      <c r="EQ38" s="57">
        <f>'BAR BB| Open rates'!EQ38*0.85*0.9</f>
        <v>44217</v>
      </c>
      <c r="ER38" s="57">
        <f>'BAR BB| Open rates'!ER38*0.85*0.9</f>
        <v>44217</v>
      </c>
      <c r="ES38" s="57">
        <f>'BAR BB| Open rates'!ES38*0.85*0.9</f>
        <v>44982</v>
      </c>
      <c r="ET38" s="57">
        <f>'BAR BB| Open rates'!ET38*0.85*0.9</f>
        <v>44982</v>
      </c>
      <c r="EU38" s="57">
        <f>'BAR BB| Open rates'!EU38*0.85*0.9</f>
        <v>44217</v>
      </c>
      <c r="EV38" s="57">
        <f>'BAR BB| Open rates'!EV38*0.85*0.9</f>
        <v>44217</v>
      </c>
      <c r="EW38" s="57">
        <f>'BAR BB| Open rates'!EW38*0.85*0.9</f>
        <v>44217</v>
      </c>
      <c r="EX38" s="57">
        <f>'BAR BB| Open rates'!EX38*0.85*0.9</f>
        <v>44217</v>
      </c>
      <c r="EY38" s="57">
        <f>'BAR BB| Open rates'!EY38*0.85*0.9</f>
        <v>44217</v>
      </c>
      <c r="EZ38" s="57">
        <f>'BAR BB| Open rates'!EZ38*0.85*0.9</f>
        <v>44982</v>
      </c>
      <c r="FA38" s="57">
        <f>'BAR BB| Open rates'!FA38*0.85*0.9</f>
        <v>44982</v>
      </c>
      <c r="FB38" s="57">
        <f>'BAR BB| Open rates'!FB38*0.85*0.9</f>
        <v>44217</v>
      </c>
      <c r="FC38" s="57">
        <f>'BAR BB| Open rates'!FC38*0.85*0.9</f>
        <v>44217</v>
      </c>
      <c r="FD38" s="57">
        <f>'BAR BB| Open rates'!FD38*0.85*0.9</f>
        <v>44217</v>
      </c>
      <c r="FE38" s="57">
        <f>'BAR BB| Open rates'!FE38*0.85*0.9</f>
        <v>44217</v>
      </c>
      <c r="FF38" s="57">
        <f>'BAR BB| Open rates'!FF38*0.85*0.9</f>
        <v>44217</v>
      </c>
      <c r="FG38" s="57">
        <f>'BAR BB| Open rates'!FG38*0.85*0.9</f>
        <v>44982</v>
      </c>
      <c r="FH38" s="57">
        <f>'BAR BB| Open rates'!FH38*0.85*0.9</f>
        <v>44982</v>
      </c>
      <c r="FI38" s="57">
        <f>'BAR BB| Open rates'!FI38*0.85*0.9</f>
        <v>44217</v>
      </c>
      <c r="FJ38" s="57">
        <f>'BAR BB| Open rates'!FJ38*0.85*0.9</f>
        <v>44217</v>
      </c>
      <c r="FK38" s="57">
        <f>'BAR BB| Open rates'!FK38*0.85*0.9</f>
        <v>44217</v>
      </c>
      <c r="FL38" s="57">
        <f>'BAR BB| Open rates'!FL38*0.85*0.9</f>
        <v>44217</v>
      </c>
      <c r="FM38" s="57">
        <f>'BAR BB| Open rates'!FM38*0.85*0.9</f>
        <v>44217</v>
      </c>
      <c r="FN38" s="57">
        <f>'BAR BB| Open rates'!FN38*0.85*0.9</f>
        <v>44982</v>
      </c>
      <c r="FO38" s="57">
        <f>'BAR BB| Open rates'!FO38*0.85*0.9</f>
        <v>44982</v>
      </c>
      <c r="FP38" s="57">
        <f>'BAR BB| Open rates'!FP38*0.85*0.9</f>
        <v>44217</v>
      </c>
      <c r="FQ38" s="57">
        <f>'BAR BB| Open rates'!FQ38*0.85*0.9</f>
        <v>44217</v>
      </c>
      <c r="FR38" s="57">
        <f>'BAR BB| Open rates'!FR38*0.85*0.9</f>
        <v>44217</v>
      </c>
      <c r="FS38" s="57">
        <f>'BAR BB| Open rates'!FS38*0.85*0.9</f>
        <v>44217</v>
      </c>
      <c r="FT38" s="57">
        <f>'BAR BB| Open rates'!FT38*0.85*0.9</f>
        <v>44217</v>
      </c>
      <c r="FU38" s="57">
        <f>'BAR BB| Open rates'!FU38*0.85*0.9</f>
        <v>44982</v>
      </c>
      <c r="FV38" s="57">
        <f>'BAR BB| Open rates'!FV38*0.85*0.9</f>
        <v>44982</v>
      </c>
      <c r="FW38" s="57">
        <f>'BAR BB| Open rates'!FW38*0.85*0.9</f>
        <v>47812.5</v>
      </c>
      <c r="FX38" s="57">
        <f>'BAR BB| Open rates'!FX38*0.85*0.9</f>
        <v>47812.5</v>
      </c>
      <c r="FY38" s="57">
        <f>'BAR BB| Open rates'!FY38*0.85*0.9</f>
        <v>47812.5</v>
      </c>
      <c r="FZ38" s="57">
        <f>'BAR BB| Open rates'!FZ38*0.85*0.9</f>
        <v>47812.5</v>
      </c>
      <c r="GA38" s="57">
        <f>'BAR BB| Open rates'!GA38*0.85*0.9</f>
        <v>47812.5</v>
      </c>
      <c r="GB38" s="57">
        <f>'BAR BB| Open rates'!GB38*0.85*0.9</f>
        <v>49495.5</v>
      </c>
      <c r="GC38" s="57">
        <f>'BAR BB| Open rates'!GC38*0.85*0.9</f>
        <v>49495.5</v>
      </c>
      <c r="GD38" s="57">
        <f>'BAR BB| Open rates'!GD38*0.85*0.9</f>
        <v>49495.5</v>
      </c>
      <c r="GE38" s="57">
        <f>'BAR BB| Open rates'!GE38*0.85*0.9</f>
        <v>49495.5</v>
      </c>
    </row>
    <row r="39" spans="1:187" s="33" customFormat="1" ht="24" hidden="1" x14ac:dyDescent="0.2">
      <c r="A39" s="236" t="s">
        <v>183</v>
      </c>
    </row>
    <row r="40" spans="1:187" s="33" customFormat="1" hidden="1" x14ac:dyDescent="0.2">
      <c r="A40" s="237">
        <v>1</v>
      </c>
    </row>
    <row r="41" spans="1:187" s="33" customFormat="1" hidden="1" x14ac:dyDescent="0.2">
      <c r="A41" s="237">
        <v>2</v>
      </c>
    </row>
    <row r="42" spans="1:187" s="33" customFormat="1" hidden="1" x14ac:dyDescent="0.2">
      <c r="A42" s="237">
        <v>3</v>
      </c>
    </row>
    <row r="43" spans="1:187" s="33" customFormat="1" hidden="1" x14ac:dyDescent="0.2">
      <c r="A43" s="237">
        <v>4</v>
      </c>
    </row>
    <row r="44" spans="1:187" s="33" customFormat="1" hidden="1" x14ac:dyDescent="0.2">
      <c r="A44" s="237">
        <v>5</v>
      </c>
    </row>
    <row r="45" spans="1:187" s="33" customFormat="1" hidden="1" x14ac:dyDescent="0.2">
      <c r="A45" s="237">
        <v>6</v>
      </c>
    </row>
    <row r="46" spans="1:187" s="33" customFormat="1" hidden="1" x14ac:dyDescent="0.2">
      <c r="A46" s="237">
        <v>7</v>
      </c>
    </row>
    <row r="47" spans="1:187" s="33" customFormat="1" hidden="1" x14ac:dyDescent="0.2">
      <c r="A47" s="237">
        <v>8</v>
      </c>
    </row>
    <row r="48" spans="1:187" s="33" customFormat="1" hidden="1" x14ac:dyDescent="0.2">
      <c r="A48" s="236" t="s">
        <v>72</v>
      </c>
    </row>
    <row r="49" spans="1:1" s="33" customFormat="1" hidden="1" x14ac:dyDescent="0.2">
      <c r="A49" s="237">
        <v>1</v>
      </c>
    </row>
    <row r="50" spans="1:1" s="33" customFormat="1" hidden="1" x14ac:dyDescent="0.2">
      <c r="A50" s="237">
        <v>2</v>
      </c>
    </row>
    <row r="51" spans="1:1" s="33" customFormat="1" ht="24" hidden="1" x14ac:dyDescent="0.2">
      <c r="A51" s="236" t="s">
        <v>184</v>
      </c>
    </row>
    <row r="52" spans="1:1" s="33" customFormat="1" hidden="1" x14ac:dyDescent="0.2">
      <c r="A52" s="237">
        <v>1</v>
      </c>
    </row>
    <row r="53" spans="1:1" s="33" customFormat="1" hidden="1" x14ac:dyDescent="0.2">
      <c r="A53" s="237">
        <v>2</v>
      </c>
    </row>
    <row r="54" spans="1:1" s="33" customFormat="1" hidden="1" x14ac:dyDescent="0.2">
      <c r="A54" s="237">
        <v>3</v>
      </c>
    </row>
    <row r="55" spans="1:1" s="33" customFormat="1" hidden="1" x14ac:dyDescent="0.2">
      <c r="A55" s="237">
        <v>4</v>
      </c>
    </row>
    <row r="56" spans="1:1" s="33" customFormat="1" hidden="1" x14ac:dyDescent="0.2">
      <c r="A56" s="237">
        <v>5</v>
      </c>
    </row>
    <row r="57" spans="1:1" s="33" customFormat="1" hidden="1" x14ac:dyDescent="0.2">
      <c r="A57" s="237">
        <v>6</v>
      </c>
    </row>
    <row r="58" spans="1:1" s="33" customFormat="1" hidden="1" x14ac:dyDescent="0.2">
      <c r="A58" s="89"/>
    </row>
    <row r="59" spans="1:1" s="33" customFormat="1" x14ac:dyDescent="0.2">
      <c r="A59" s="89"/>
    </row>
    <row r="60" spans="1:1" s="33" customFormat="1" x14ac:dyDescent="0.2">
      <c r="A60" s="371" t="s">
        <v>172</v>
      </c>
    </row>
    <row r="61" spans="1:1" s="33" customFormat="1" x14ac:dyDescent="0.2">
      <c r="A61" s="371"/>
    </row>
    <row r="62" spans="1:1" s="31" customFormat="1" ht="13.5" customHeight="1" x14ac:dyDescent="0.2"/>
    <row r="63" spans="1:1" s="6" customFormat="1" ht="12.75" customHeight="1" x14ac:dyDescent="0.2">
      <c r="A63" s="174" t="s">
        <v>74</v>
      </c>
    </row>
    <row r="64" spans="1:1" s="6" customFormat="1" ht="12.75" customHeight="1" x14ac:dyDescent="0.2">
      <c r="A64" s="172" t="s">
        <v>75</v>
      </c>
    </row>
    <row r="65" spans="1:1" s="6" customFormat="1" ht="12.75" customHeight="1" x14ac:dyDescent="0.2">
      <c r="A65" s="172" t="s">
        <v>372</v>
      </c>
    </row>
    <row r="66" spans="1:1" s="6" customFormat="1" ht="27" customHeight="1" x14ac:dyDescent="0.2">
      <c r="A66" s="173" t="s">
        <v>76</v>
      </c>
    </row>
    <row r="67" spans="1:1" s="6" customFormat="1" ht="27.75" customHeight="1" x14ac:dyDescent="0.2">
      <c r="A67" s="173" t="s">
        <v>439</v>
      </c>
    </row>
    <row r="68" spans="1:1" s="6" customFormat="1" ht="21" customHeight="1" x14ac:dyDescent="0.2">
      <c r="A68" s="173" t="s">
        <v>77</v>
      </c>
    </row>
    <row r="69" spans="1:1" s="6" customFormat="1" ht="19.5" customHeight="1" x14ac:dyDescent="0.2">
      <c r="A69" s="173" t="s">
        <v>78</v>
      </c>
    </row>
    <row r="70" spans="1:1" s="6" customFormat="1" ht="33.75" customHeight="1" x14ac:dyDescent="0.2">
      <c r="A70" s="175" t="s">
        <v>79</v>
      </c>
    </row>
    <row r="71" spans="1:1" s="36" customFormat="1" ht="23.25" customHeight="1" x14ac:dyDescent="0.2">
      <c r="A71" s="175" t="s">
        <v>187</v>
      </c>
    </row>
    <row r="72" spans="1:1" s="33" customFormat="1" x14ac:dyDescent="0.2">
      <c r="A72" s="89"/>
    </row>
    <row r="73" spans="1:1" s="33" customFormat="1" x14ac:dyDescent="0.2">
      <c r="A73" s="171" t="s">
        <v>81</v>
      </c>
    </row>
    <row r="74" spans="1:1" s="33" customFormat="1" ht="108" x14ac:dyDescent="0.2">
      <c r="A74" s="176" t="s">
        <v>459</v>
      </c>
    </row>
    <row r="75" spans="1:1" s="33" customFormat="1" x14ac:dyDescent="0.2"/>
    <row r="76" spans="1:1" s="33" customFormat="1" x14ac:dyDescent="0.2">
      <c r="A76" s="171" t="s">
        <v>83</v>
      </c>
    </row>
    <row r="77" spans="1:1" s="33" customFormat="1" ht="30" customHeight="1" x14ac:dyDescent="0.2">
      <c r="A77" s="271" t="s">
        <v>431</v>
      </c>
    </row>
    <row r="78" spans="1:1" s="33" customFormat="1" ht="24" x14ac:dyDescent="0.2">
      <c r="A78" s="272" t="s">
        <v>432</v>
      </c>
    </row>
    <row r="79" spans="1:1" s="33" customFormat="1" x14ac:dyDescent="0.2"/>
    <row r="80" spans="1:1" s="33" customFormat="1" ht="24" x14ac:dyDescent="0.2">
      <c r="A80" s="179" t="s">
        <v>174</v>
      </c>
    </row>
    <row r="81" spans="1:1" s="33" customFormat="1" x14ac:dyDescent="0.2"/>
    <row r="82" spans="1:1" s="33" customFormat="1" ht="13.5" thickBot="1" x14ac:dyDescent="0.25">
      <c r="A82" s="320"/>
    </row>
    <row r="83" spans="1:1" s="33" customFormat="1" ht="144.75" thickBot="1" x14ac:dyDescent="0.25">
      <c r="A83" s="321" t="s">
        <v>467</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sheetData>
  <mergeCells count="1">
    <mergeCell ref="A60:A61"/>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99FF"/>
  </sheetPr>
  <dimension ref="A1:GE106"/>
  <sheetViews>
    <sheetView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7109375" style="32" customWidth="1"/>
    <col min="2" max="16384" width="9.85546875" style="32"/>
  </cols>
  <sheetData>
    <row r="1" spans="1:187" ht="13.5" customHeight="1" x14ac:dyDescent="0.2">
      <c r="A1" s="63" t="s">
        <v>61</v>
      </c>
    </row>
    <row r="2" spans="1:187" x14ac:dyDescent="0.2">
      <c r="A2" s="11" t="s">
        <v>147</v>
      </c>
    </row>
    <row r="3" spans="1:187" s="33" customFormat="1" ht="26.25" customHeight="1" x14ac:dyDescent="0.2">
      <c r="A3" s="64" t="s">
        <v>97</v>
      </c>
      <c r="B3" s="113">
        <f>'BAR BB| Open rates'!B3</f>
        <v>46199</v>
      </c>
      <c r="C3" s="113">
        <f>'BAR BB| Open rates'!C3</f>
        <v>46200</v>
      </c>
      <c r="D3" s="113">
        <f>'BAR BB| Open rates'!D3</f>
        <v>46201</v>
      </c>
      <c r="E3" s="113">
        <f>'BAR BB| Open rates'!E3</f>
        <v>46202</v>
      </c>
      <c r="F3" s="113">
        <f>'BAR BB| Open rates'!F3</f>
        <v>46203</v>
      </c>
      <c r="G3" s="113">
        <f>'BAR BB| Open rates'!G3</f>
        <v>46204</v>
      </c>
      <c r="H3" s="113">
        <f>'BAR BB| Open rates'!H3</f>
        <v>46205</v>
      </c>
      <c r="I3" s="113">
        <f>'BAR BB| Open rates'!I3</f>
        <v>46206</v>
      </c>
      <c r="J3" s="113">
        <f>'BAR BB| Open rates'!J3</f>
        <v>46207</v>
      </c>
      <c r="K3" s="113">
        <f>'BAR BB| Open rates'!K3</f>
        <v>46208</v>
      </c>
      <c r="L3" s="113">
        <f>'BAR BB| Open rates'!L3</f>
        <v>46209</v>
      </c>
      <c r="M3" s="113">
        <f>'BAR BB| Open rates'!M3</f>
        <v>46210</v>
      </c>
      <c r="N3" s="113">
        <f>'BAR BB| Open rates'!N3</f>
        <v>46211</v>
      </c>
      <c r="O3" s="113">
        <f>'BAR BB| Open rates'!O3</f>
        <v>46212</v>
      </c>
      <c r="P3" s="113">
        <f>'BAR BB| Open rates'!P3</f>
        <v>46213</v>
      </c>
      <c r="Q3" s="113">
        <f>'BAR BB| Open rates'!Q3</f>
        <v>46214</v>
      </c>
      <c r="R3" s="113">
        <f>'BAR BB| Open rates'!R3</f>
        <v>46215</v>
      </c>
      <c r="S3" s="113">
        <f>'BAR BB| Open rates'!S3</f>
        <v>46216</v>
      </c>
      <c r="T3" s="113">
        <f>'BAR BB| Open rates'!T3</f>
        <v>46217</v>
      </c>
      <c r="U3" s="113">
        <f>'BAR BB| Open rates'!U3</f>
        <v>46218</v>
      </c>
      <c r="V3" s="113">
        <f>'BAR BB| Open rates'!V3</f>
        <v>46219</v>
      </c>
      <c r="W3" s="113">
        <f>'BAR BB| Open rates'!W3</f>
        <v>46220</v>
      </c>
      <c r="X3" s="113">
        <f>'BAR BB| Open rates'!X3</f>
        <v>46221</v>
      </c>
      <c r="Y3" s="113">
        <f>'BAR BB| Open rates'!Y3</f>
        <v>46222</v>
      </c>
      <c r="Z3" s="113">
        <f>'BAR BB| Open rates'!Z3</f>
        <v>46223</v>
      </c>
      <c r="AA3" s="113">
        <f>'BAR BB| Open rates'!AA3</f>
        <v>46224</v>
      </c>
      <c r="AB3" s="113">
        <f>'BAR BB| Open rates'!AB3</f>
        <v>46225</v>
      </c>
      <c r="AC3" s="113">
        <f>'BAR BB| Open rates'!AC3</f>
        <v>46226</v>
      </c>
      <c r="AD3" s="113">
        <f>'BAR BB| Open rates'!AD3</f>
        <v>46227</v>
      </c>
      <c r="AE3" s="113">
        <f>'BAR BB| Open rates'!AE3</f>
        <v>46228</v>
      </c>
      <c r="AF3" s="113">
        <f>'BAR BB| Open rates'!AF3</f>
        <v>46229</v>
      </c>
      <c r="AG3" s="113">
        <f>'BAR BB| Open rates'!AG3</f>
        <v>46230</v>
      </c>
      <c r="AH3" s="113">
        <f>'BAR BB| Open rates'!AH3</f>
        <v>46231</v>
      </c>
      <c r="AI3" s="113">
        <f>'BAR BB| Open rates'!AI3</f>
        <v>46232</v>
      </c>
      <c r="AJ3" s="113">
        <f>'BAR BB| Open rates'!AJ3</f>
        <v>46233</v>
      </c>
      <c r="AK3" s="113">
        <f>'BAR BB| Open rates'!AK3</f>
        <v>46234</v>
      </c>
      <c r="AL3" s="113">
        <f>'BAR BB| Open rates'!AL3</f>
        <v>46235</v>
      </c>
      <c r="AM3" s="113">
        <f>'BAR BB| Open rates'!AM3</f>
        <v>46236</v>
      </c>
      <c r="AN3" s="113">
        <f>'BAR BB| Open rates'!AN3</f>
        <v>46237</v>
      </c>
      <c r="AO3" s="113">
        <f>'BAR BB| Open rates'!AO3</f>
        <v>46238</v>
      </c>
      <c r="AP3" s="113">
        <f>'BAR BB| Open rates'!AP3</f>
        <v>46239</v>
      </c>
      <c r="AQ3" s="113">
        <f>'BAR BB| Open rates'!AQ3</f>
        <v>46240</v>
      </c>
      <c r="AR3" s="113">
        <f>'BAR BB| Open rates'!AR3</f>
        <v>46241</v>
      </c>
      <c r="AS3" s="113">
        <f>'BAR BB| Open rates'!AS3</f>
        <v>46242</v>
      </c>
      <c r="AT3" s="113">
        <f>'BAR BB| Open rates'!AT3</f>
        <v>46243</v>
      </c>
      <c r="AU3" s="113">
        <f>'BAR BB| Open rates'!AU3</f>
        <v>46244</v>
      </c>
      <c r="AV3" s="113">
        <f>'BAR BB| Open rates'!AV3</f>
        <v>46245</v>
      </c>
      <c r="AW3" s="113">
        <f>'BAR BB| Open rates'!AW3</f>
        <v>46246</v>
      </c>
      <c r="AX3" s="113">
        <f>'BAR BB| Open rates'!AX3</f>
        <v>46247</v>
      </c>
      <c r="AY3" s="113">
        <f>'BAR BB| Open rates'!AY3</f>
        <v>46248</v>
      </c>
      <c r="AZ3" s="113">
        <f>'BAR BB| Open rates'!AZ3</f>
        <v>46249</v>
      </c>
      <c r="BA3" s="113">
        <f>'BAR BB| Open rates'!BA3</f>
        <v>46250</v>
      </c>
      <c r="BB3" s="113">
        <f>'BAR BB| Open rates'!BB3</f>
        <v>46251</v>
      </c>
      <c r="BC3" s="113">
        <f>'BAR BB| Open rates'!BC3</f>
        <v>46252</v>
      </c>
      <c r="BD3" s="113">
        <f>'BAR BB| Open rates'!BD3</f>
        <v>46253</v>
      </c>
      <c r="BE3" s="113">
        <f>'BAR BB| Open rates'!BE3</f>
        <v>46254</v>
      </c>
      <c r="BF3" s="113">
        <f>'BAR BB| Open rates'!BF3</f>
        <v>46255</v>
      </c>
      <c r="BG3" s="113">
        <f>'BAR BB| Open rates'!BG3</f>
        <v>46256</v>
      </c>
      <c r="BH3" s="113">
        <f>'BAR BB| Open rates'!BH3</f>
        <v>46257</v>
      </c>
      <c r="BI3" s="113">
        <f>'BAR BB| Open rates'!BI3</f>
        <v>46258</v>
      </c>
      <c r="BJ3" s="113">
        <f>'BAR BB| Open rates'!BJ3</f>
        <v>46259</v>
      </c>
      <c r="BK3" s="113">
        <f>'BAR BB| Open rates'!BK3</f>
        <v>46260</v>
      </c>
      <c r="BL3" s="113">
        <f>'BAR BB| Open rates'!BL3</f>
        <v>46261</v>
      </c>
      <c r="BM3" s="113">
        <f>'BAR BB| Open rates'!BM3</f>
        <v>46262</v>
      </c>
      <c r="BN3" s="113">
        <f>'BAR BB| Open rates'!BN3</f>
        <v>46263</v>
      </c>
      <c r="BO3" s="113">
        <f>'BAR BB| Open rates'!BO3</f>
        <v>46264</v>
      </c>
      <c r="BP3" s="113">
        <f>'BAR BB| Open rates'!BP3</f>
        <v>46265</v>
      </c>
      <c r="BQ3" s="113">
        <f>'BAR BB| Open rates'!BQ3</f>
        <v>46266</v>
      </c>
      <c r="BR3" s="113">
        <f>'BAR BB| Open rates'!BR3</f>
        <v>46267</v>
      </c>
      <c r="BS3" s="113">
        <f>'BAR BB| Open rates'!BS3</f>
        <v>46268</v>
      </c>
      <c r="BT3" s="113">
        <f>'BAR BB| Open rates'!BT3</f>
        <v>46269</v>
      </c>
      <c r="BU3" s="113">
        <f>'BAR BB| Open rates'!BU3</f>
        <v>46270</v>
      </c>
      <c r="BV3" s="113">
        <f>'BAR BB| Open rates'!BV3</f>
        <v>46271</v>
      </c>
      <c r="BW3" s="113">
        <f>'BAR BB| Open rates'!BW3</f>
        <v>46272</v>
      </c>
      <c r="BX3" s="113">
        <f>'BAR BB| Open rates'!BX3</f>
        <v>46273</v>
      </c>
      <c r="BY3" s="113">
        <f>'BAR BB| Open rates'!BY3</f>
        <v>46274</v>
      </c>
      <c r="BZ3" s="113">
        <f>'BAR BB| Open rates'!BZ3</f>
        <v>46275</v>
      </c>
      <c r="CA3" s="113">
        <f>'BAR BB| Open rates'!CA3</f>
        <v>46276</v>
      </c>
      <c r="CB3" s="113">
        <f>'BAR BB| Open rates'!CB3</f>
        <v>46277</v>
      </c>
      <c r="CC3" s="113">
        <f>'BAR BB| Open rates'!CC3</f>
        <v>46278</v>
      </c>
      <c r="CD3" s="113">
        <f>'BAR BB| Open rates'!CD3</f>
        <v>46279</v>
      </c>
      <c r="CE3" s="113">
        <f>'BAR BB| Open rates'!CE3</f>
        <v>46280</v>
      </c>
      <c r="CF3" s="113">
        <f>'BAR BB| Open rates'!CF3</f>
        <v>46281</v>
      </c>
      <c r="CG3" s="113">
        <f>'BAR BB| Open rates'!CG3</f>
        <v>46282</v>
      </c>
      <c r="CH3" s="113">
        <f>'BAR BB| Open rates'!CH3</f>
        <v>46283</v>
      </c>
      <c r="CI3" s="113">
        <f>'BAR BB| Open rates'!CI3</f>
        <v>46284</v>
      </c>
      <c r="CJ3" s="113">
        <f>'BAR BB| Open rates'!CJ3</f>
        <v>46285</v>
      </c>
      <c r="CK3" s="113">
        <f>'BAR BB| Open rates'!CK3</f>
        <v>46286</v>
      </c>
      <c r="CL3" s="113">
        <f>'BAR BB| Open rates'!CL3</f>
        <v>46287</v>
      </c>
      <c r="CM3" s="113">
        <f>'BAR BB| Open rates'!CM3</f>
        <v>46288</v>
      </c>
      <c r="CN3" s="113">
        <f>'BAR BB| Open rates'!CN3</f>
        <v>46289</v>
      </c>
      <c r="CO3" s="113">
        <f>'BAR BB| Open rates'!CO3</f>
        <v>46290</v>
      </c>
      <c r="CP3" s="113">
        <f>'BAR BB| Open rates'!CP3</f>
        <v>46291</v>
      </c>
      <c r="CQ3" s="113">
        <f>'BAR BB| Open rates'!CQ3</f>
        <v>46292</v>
      </c>
      <c r="CR3" s="113">
        <f>'BAR BB| Open rates'!CR3</f>
        <v>46293</v>
      </c>
      <c r="CS3" s="113">
        <f>'BAR BB| Open rates'!CS3</f>
        <v>46294</v>
      </c>
      <c r="CT3" s="113">
        <f>'BAR BB| Open rates'!CT3</f>
        <v>46295</v>
      </c>
      <c r="CU3" s="113">
        <f>'BAR BB| Open rates'!CU3</f>
        <v>46296</v>
      </c>
      <c r="CV3" s="113">
        <f>'BAR BB| Open rates'!CV3</f>
        <v>46297</v>
      </c>
      <c r="CW3" s="113">
        <f>'BAR BB| Open rates'!CW3</f>
        <v>46298</v>
      </c>
      <c r="CX3" s="113">
        <f>'BAR BB| Open rates'!CX3</f>
        <v>46299</v>
      </c>
      <c r="CY3" s="113">
        <f>'BAR BB| Open rates'!CY3</f>
        <v>46300</v>
      </c>
      <c r="CZ3" s="113">
        <f>'BAR BB| Open rates'!CZ3</f>
        <v>46301</v>
      </c>
      <c r="DA3" s="113">
        <f>'BAR BB| Open rates'!DA3</f>
        <v>46302</v>
      </c>
      <c r="DB3" s="113">
        <f>'BAR BB| Open rates'!DB3</f>
        <v>46303</v>
      </c>
      <c r="DC3" s="113">
        <f>'BAR BB| Open rates'!DC3</f>
        <v>46304</v>
      </c>
      <c r="DD3" s="113">
        <f>'BAR BB| Open rates'!DD3</f>
        <v>46305</v>
      </c>
      <c r="DE3" s="113">
        <f>'BAR BB| Open rates'!DE3</f>
        <v>46306</v>
      </c>
      <c r="DF3" s="113">
        <f>'BAR BB| Open rates'!DF3</f>
        <v>46307</v>
      </c>
      <c r="DG3" s="113">
        <f>'BAR BB| Open rates'!DG3</f>
        <v>46308</v>
      </c>
      <c r="DH3" s="113">
        <f>'BAR BB| Open rates'!DH3</f>
        <v>46309</v>
      </c>
      <c r="DI3" s="113">
        <f>'BAR BB| Open rates'!DI3</f>
        <v>46310</v>
      </c>
      <c r="DJ3" s="113">
        <f>'BAR BB| Open rates'!DJ3</f>
        <v>46311</v>
      </c>
      <c r="DK3" s="113">
        <f>'BAR BB| Open rates'!DK3</f>
        <v>46312</v>
      </c>
      <c r="DL3" s="113">
        <f>'BAR BB| Open rates'!DL3</f>
        <v>46313</v>
      </c>
      <c r="DM3" s="113">
        <f>'BAR BB| Open rates'!DM3</f>
        <v>46314</v>
      </c>
      <c r="DN3" s="113">
        <f>'BAR BB| Open rates'!DN3</f>
        <v>46315</v>
      </c>
      <c r="DO3" s="113">
        <f>'BAR BB| Open rates'!DO3</f>
        <v>46316</v>
      </c>
      <c r="DP3" s="113">
        <f>'BAR BB| Open rates'!DP3</f>
        <v>46317</v>
      </c>
      <c r="DQ3" s="113">
        <f>'BAR BB| Open rates'!DQ3</f>
        <v>46318</v>
      </c>
      <c r="DR3" s="113">
        <f>'BAR BB| Open rates'!DR3</f>
        <v>46319</v>
      </c>
      <c r="DS3" s="113">
        <f>'BAR BB| Open rates'!DS3</f>
        <v>46320</v>
      </c>
      <c r="DT3" s="113">
        <f>'BAR BB| Open rates'!DT3</f>
        <v>46321</v>
      </c>
      <c r="DU3" s="113">
        <f>'BAR BB| Open rates'!DU3</f>
        <v>46322</v>
      </c>
      <c r="DV3" s="113">
        <f>'BAR BB| Open rates'!DV3</f>
        <v>46323</v>
      </c>
      <c r="DW3" s="113">
        <f>'BAR BB| Open rates'!DW3</f>
        <v>46324</v>
      </c>
      <c r="DX3" s="113">
        <f>'BAR BB| Open rates'!DX3</f>
        <v>46325</v>
      </c>
      <c r="DY3" s="113">
        <f>'BAR BB| Open rates'!DY3</f>
        <v>46326</v>
      </c>
      <c r="DZ3" s="113">
        <f>'BAR BB| Open rates'!DZ3</f>
        <v>46327</v>
      </c>
      <c r="EA3" s="113">
        <f>'BAR BB| Open rates'!EA3</f>
        <v>46328</v>
      </c>
      <c r="EB3" s="113">
        <f>'BAR BB| Open rates'!EB3</f>
        <v>46329</v>
      </c>
      <c r="EC3" s="113">
        <f>'BAR BB| Open rates'!EC3</f>
        <v>46330</v>
      </c>
      <c r="ED3" s="113">
        <f>'BAR BB| Open rates'!ED3</f>
        <v>46331</v>
      </c>
      <c r="EE3" s="113">
        <f>'BAR BB| Open rates'!EE3</f>
        <v>46332</v>
      </c>
      <c r="EF3" s="113">
        <f>'BAR BB| Open rates'!EF3</f>
        <v>46333</v>
      </c>
      <c r="EG3" s="113">
        <f>'BAR BB| Open rates'!EG3</f>
        <v>46334</v>
      </c>
      <c r="EH3" s="113">
        <f>'BAR BB| Open rates'!EH3</f>
        <v>46335</v>
      </c>
      <c r="EI3" s="113">
        <f>'BAR BB| Open rates'!EI3</f>
        <v>46336</v>
      </c>
      <c r="EJ3" s="113">
        <f>'BAR BB| Open rates'!EJ3</f>
        <v>46337</v>
      </c>
      <c r="EK3" s="113">
        <f>'BAR BB| Open rates'!EK3</f>
        <v>46338</v>
      </c>
      <c r="EL3" s="113">
        <f>'BAR BB| Open rates'!EL3</f>
        <v>46339</v>
      </c>
      <c r="EM3" s="113">
        <f>'BAR BB| Open rates'!EM3</f>
        <v>46340</v>
      </c>
      <c r="EN3" s="113">
        <f>'BAR BB| Open rates'!EN3</f>
        <v>46341</v>
      </c>
      <c r="EO3" s="113">
        <f>'BAR BB| Open rates'!EO3</f>
        <v>46342</v>
      </c>
      <c r="EP3" s="113">
        <f>'BAR BB| Open rates'!EP3</f>
        <v>46343</v>
      </c>
      <c r="EQ3" s="113">
        <f>'BAR BB| Open rates'!EQ3</f>
        <v>46344</v>
      </c>
      <c r="ER3" s="113">
        <f>'BAR BB| Open rates'!ER3</f>
        <v>46345</v>
      </c>
      <c r="ES3" s="113">
        <f>'BAR BB| Open rates'!ES3</f>
        <v>46346</v>
      </c>
      <c r="ET3" s="113">
        <f>'BAR BB| Open rates'!ET3</f>
        <v>46347</v>
      </c>
      <c r="EU3" s="113">
        <f>'BAR BB| Open rates'!EU3</f>
        <v>46348</v>
      </c>
      <c r="EV3" s="113">
        <f>'BAR BB| Open rates'!EV3</f>
        <v>46349</v>
      </c>
      <c r="EW3" s="113">
        <f>'BAR BB| Open rates'!EW3</f>
        <v>46350</v>
      </c>
      <c r="EX3" s="113">
        <f>'BAR BB| Open rates'!EX3</f>
        <v>46351</v>
      </c>
      <c r="EY3" s="113">
        <f>'BAR BB| Open rates'!EY3</f>
        <v>46352</v>
      </c>
      <c r="EZ3" s="113">
        <f>'BAR BB| Open rates'!EZ3</f>
        <v>46353</v>
      </c>
      <c r="FA3" s="113">
        <f>'BAR BB| Open rates'!FA3</f>
        <v>46354</v>
      </c>
      <c r="FB3" s="113">
        <f>'BAR BB| Open rates'!FB3</f>
        <v>46355</v>
      </c>
      <c r="FC3" s="113">
        <f>'BAR BB| Open rates'!FC3</f>
        <v>46356</v>
      </c>
      <c r="FD3" s="113">
        <f>'BAR BB| Open rates'!FD3</f>
        <v>46357</v>
      </c>
      <c r="FE3" s="113">
        <f>'BAR BB| Open rates'!FE3</f>
        <v>46358</v>
      </c>
      <c r="FF3" s="113">
        <f>'BAR BB| Open rates'!FF3</f>
        <v>46359</v>
      </c>
      <c r="FG3" s="113">
        <f>'BAR BB| Open rates'!FG3</f>
        <v>46360</v>
      </c>
      <c r="FH3" s="113">
        <f>'BAR BB| Open rates'!FH3</f>
        <v>46361</v>
      </c>
      <c r="FI3" s="113">
        <f>'BAR BB| Open rates'!FI3</f>
        <v>46362</v>
      </c>
      <c r="FJ3" s="113">
        <f>'BAR BB| Open rates'!FJ3</f>
        <v>46363</v>
      </c>
      <c r="FK3" s="113">
        <f>'BAR BB| Open rates'!FK3</f>
        <v>46364</v>
      </c>
      <c r="FL3" s="113">
        <f>'BAR BB| Open rates'!FL3</f>
        <v>46365</v>
      </c>
      <c r="FM3" s="113">
        <f>'BAR BB| Open rates'!FM3</f>
        <v>46366</v>
      </c>
      <c r="FN3" s="113">
        <f>'BAR BB| Open rates'!FN3</f>
        <v>46367</v>
      </c>
      <c r="FO3" s="113">
        <f>'BAR BB| Open rates'!FO3</f>
        <v>46368</v>
      </c>
      <c r="FP3" s="113">
        <f>'BAR BB| Open rates'!FP3</f>
        <v>46369</v>
      </c>
      <c r="FQ3" s="113">
        <f>'BAR BB| Open rates'!FQ3</f>
        <v>46370</v>
      </c>
      <c r="FR3" s="113">
        <f>'BAR BB| Open rates'!FR3</f>
        <v>46371</v>
      </c>
      <c r="FS3" s="113">
        <f>'BAR BB| Open rates'!FS3</f>
        <v>46372</v>
      </c>
      <c r="FT3" s="113">
        <f>'BAR BB| Open rates'!FT3</f>
        <v>46373</v>
      </c>
      <c r="FU3" s="113">
        <f>'BAR BB| Open rates'!FU3</f>
        <v>46374</v>
      </c>
      <c r="FV3" s="113">
        <f>'BAR BB| Open rates'!FV3</f>
        <v>46375</v>
      </c>
      <c r="FW3" s="113">
        <f>'BAR BB| Open rates'!FW3</f>
        <v>46376</v>
      </c>
      <c r="FX3" s="113">
        <f>'BAR BB| Open rates'!FX3</f>
        <v>46377</v>
      </c>
      <c r="FY3" s="113">
        <f>'BAR BB| Open rates'!FY3</f>
        <v>46378</v>
      </c>
      <c r="FZ3" s="113">
        <f>'BAR BB| Open rates'!FZ3</f>
        <v>46379</v>
      </c>
      <c r="GA3" s="113">
        <f>'BAR BB| Open rates'!GA3</f>
        <v>46380</v>
      </c>
      <c r="GB3" s="113">
        <f>'BAR BB| Open rates'!GB3</f>
        <v>46381</v>
      </c>
      <c r="GC3" s="113">
        <f>'BAR BB| Open rates'!GC3</f>
        <v>46382</v>
      </c>
      <c r="GD3" s="113">
        <f>'BAR BB| Open rates'!GD3</f>
        <v>46383</v>
      </c>
      <c r="GE3" s="113">
        <f>'BAR BB| Open rates'!GE3</f>
        <v>46384</v>
      </c>
    </row>
    <row r="4" spans="1:187" s="36" customFormat="1" ht="12" customHeight="1" x14ac:dyDescent="0.2">
      <c r="A4" s="184" t="s">
        <v>63</v>
      </c>
    </row>
    <row r="5" spans="1:187" s="36" customFormat="1" ht="12" customHeight="1" x14ac:dyDescent="0.2">
      <c r="A5" s="183">
        <v>1</v>
      </c>
      <c r="B5" s="43">
        <f>'BAR BB| Open rates'!B5*0.9*0.9+25</f>
        <v>17440</v>
      </c>
      <c r="C5" s="43">
        <f>'BAR BB| Open rates'!C5*0.9*0.9+25</f>
        <v>17440</v>
      </c>
      <c r="D5" s="43">
        <f>'BAR BB| Open rates'!D5*0.9*0.9+25</f>
        <v>15253</v>
      </c>
      <c r="E5" s="43">
        <f>'BAR BB| Open rates'!E5*0.9*0.9+25</f>
        <v>15253</v>
      </c>
      <c r="F5" s="43">
        <f>'BAR BB| Open rates'!F5*0.9*0.9+25</f>
        <v>13471</v>
      </c>
      <c r="G5" s="43">
        <f>'BAR BB| Open rates'!G5*0.9*0.9+25</f>
        <v>15253</v>
      </c>
      <c r="H5" s="43">
        <f>'BAR BB| Open rates'!H5*0.9*0.9+25</f>
        <v>15253</v>
      </c>
      <c r="I5" s="43">
        <f>'BAR BB| Open rates'!I5*0.9*0.9+25</f>
        <v>16873</v>
      </c>
      <c r="J5" s="43">
        <f>'BAR BB| Open rates'!J5*0.9*0.9+25</f>
        <v>16873</v>
      </c>
      <c r="K5" s="43">
        <f>'BAR BB| Open rates'!K5*0.9*0.9+25</f>
        <v>15253</v>
      </c>
      <c r="L5" s="43">
        <f>'BAR BB| Open rates'!L5*0.9*0.9+25</f>
        <v>15253</v>
      </c>
      <c r="M5" s="43">
        <f>'BAR BB| Open rates'!M5*0.9*0.9+25</f>
        <v>15253</v>
      </c>
      <c r="N5" s="43">
        <f>'BAR BB| Open rates'!N5*0.9*0.9+25</f>
        <v>15253</v>
      </c>
      <c r="O5" s="43">
        <f>'BAR BB| Open rates'!O5*0.9*0.9+25</f>
        <v>15253</v>
      </c>
      <c r="P5" s="43">
        <f>'BAR BB| Open rates'!P5*0.9*0.9+25</f>
        <v>16873</v>
      </c>
      <c r="Q5" s="43">
        <f>'BAR BB| Open rates'!Q5*0.9*0.9+25</f>
        <v>16873</v>
      </c>
      <c r="R5" s="43">
        <f>'BAR BB| Open rates'!R5*0.9*0.9+25</f>
        <v>16873</v>
      </c>
      <c r="S5" s="43">
        <f>'BAR BB| Open rates'!S5*0.9*0.9+25</f>
        <v>16873</v>
      </c>
      <c r="T5" s="43">
        <f>'BAR BB| Open rates'!T5*0.9*0.9+25</f>
        <v>16873</v>
      </c>
      <c r="U5" s="43">
        <f>'BAR BB| Open rates'!U5*0.9*0.9+25</f>
        <v>16873</v>
      </c>
      <c r="V5" s="43">
        <f>'BAR BB| Open rates'!V5*0.9*0.9+25</f>
        <v>16873</v>
      </c>
      <c r="W5" s="43">
        <f>'BAR BB| Open rates'!W5*0.9*0.9+25</f>
        <v>18493</v>
      </c>
      <c r="X5" s="43">
        <f>'BAR BB| Open rates'!X5*0.9*0.9+25</f>
        <v>18493</v>
      </c>
      <c r="Y5" s="43">
        <f>'BAR BB| Open rates'!Y5*0.9*0.9+25</f>
        <v>16873</v>
      </c>
      <c r="Z5" s="43">
        <f>'BAR BB| Open rates'!Z5*0.9*0.9+25</f>
        <v>16873</v>
      </c>
      <c r="AA5" s="43">
        <f>'BAR BB| Open rates'!AA5*0.9*0.9+25</f>
        <v>16873</v>
      </c>
      <c r="AB5" s="43">
        <f>'BAR BB| Open rates'!AB5*0.9*0.9+25</f>
        <v>16873</v>
      </c>
      <c r="AC5" s="43">
        <f>'BAR BB| Open rates'!AC5*0.9*0.9+25</f>
        <v>16873</v>
      </c>
      <c r="AD5" s="43">
        <f>'BAR BB| Open rates'!AD5*0.9*0.9+25</f>
        <v>18493</v>
      </c>
      <c r="AE5" s="43">
        <f>'BAR BB| Open rates'!AE5*0.9*0.9+25</f>
        <v>18493</v>
      </c>
      <c r="AF5" s="43">
        <f>'BAR BB| Open rates'!AF5*0.9*0.9+25</f>
        <v>16873</v>
      </c>
      <c r="AG5" s="43">
        <f>'BAR BB| Open rates'!AG5*0.9*0.9+25</f>
        <v>16873</v>
      </c>
      <c r="AH5" s="43">
        <f>'BAR BB| Open rates'!AH5*0.9*0.9+25</f>
        <v>16873</v>
      </c>
      <c r="AI5" s="43">
        <f>'BAR BB| Open rates'!AI5*0.9*0.9+25</f>
        <v>16873</v>
      </c>
      <c r="AJ5" s="43">
        <f>'BAR BB| Open rates'!AJ5*0.9*0.9+25</f>
        <v>16873</v>
      </c>
      <c r="AK5" s="43">
        <f>'BAR BB| Open rates'!AK5*0.9*0.9+25</f>
        <v>18493</v>
      </c>
      <c r="AL5" s="43">
        <f>'BAR BB| Open rates'!AL5*0.9*0.9+25</f>
        <v>18493</v>
      </c>
      <c r="AM5" s="43">
        <f>'BAR BB| Open rates'!AM5*0.9*0.9+25</f>
        <v>16873</v>
      </c>
      <c r="AN5" s="43">
        <f>'BAR BB| Open rates'!AN5*0.9*0.9+25</f>
        <v>16873</v>
      </c>
      <c r="AO5" s="43">
        <f>'BAR BB| Open rates'!AO5*0.9*0.9+25</f>
        <v>16873</v>
      </c>
      <c r="AP5" s="43">
        <f>'BAR BB| Open rates'!AP5*0.9*0.9+25</f>
        <v>16873</v>
      </c>
      <c r="AQ5" s="43">
        <f>'BAR BB| Open rates'!AQ5*0.9*0.9+25</f>
        <v>16873</v>
      </c>
      <c r="AR5" s="43">
        <f>'BAR BB| Open rates'!AR5*0.9*0.9+25</f>
        <v>18493</v>
      </c>
      <c r="AS5" s="43">
        <f>'BAR BB| Open rates'!AS5*0.9*0.9+25</f>
        <v>18493</v>
      </c>
      <c r="AT5" s="43">
        <f>'BAR BB| Open rates'!AT5*0.9*0.9+25</f>
        <v>16873</v>
      </c>
      <c r="AU5" s="43">
        <f>'BAR BB| Open rates'!AU5*0.9*0.9+25</f>
        <v>16873</v>
      </c>
      <c r="AV5" s="43">
        <f>'BAR BB| Open rates'!AV5*0.9*0.9+25</f>
        <v>16873</v>
      </c>
      <c r="AW5" s="43">
        <f>'BAR BB| Open rates'!AW5*0.9*0.9+25</f>
        <v>16873</v>
      </c>
      <c r="AX5" s="43">
        <f>'BAR BB| Open rates'!AX5*0.9*0.9+25</f>
        <v>16873</v>
      </c>
      <c r="AY5" s="43">
        <f>'BAR BB| Open rates'!AY5*0.9*0.9+25</f>
        <v>18493</v>
      </c>
      <c r="AZ5" s="43">
        <f>'BAR BB| Open rates'!AZ5*0.9*0.9+25</f>
        <v>18493</v>
      </c>
      <c r="BA5" s="43">
        <f>'BAR BB| Open rates'!BA5*0.9*0.9+25</f>
        <v>16873</v>
      </c>
      <c r="BB5" s="43">
        <f>'BAR BB| Open rates'!BB5*0.9*0.9+25</f>
        <v>16873</v>
      </c>
      <c r="BC5" s="43">
        <f>'BAR BB| Open rates'!BC5*0.9*0.9+25</f>
        <v>16873</v>
      </c>
      <c r="BD5" s="43">
        <f>'BAR BB| Open rates'!BD5*0.9*0.9+25</f>
        <v>16873</v>
      </c>
      <c r="BE5" s="43">
        <f>'BAR BB| Open rates'!BE5*0.9*0.9+25</f>
        <v>16873</v>
      </c>
      <c r="BF5" s="43">
        <f>'BAR BB| Open rates'!BF5*0.9*0.9+25</f>
        <v>18493</v>
      </c>
      <c r="BG5" s="43">
        <f>'BAR BB| Open rates'!BG5*0.9*0.9+25</f>
        <v>18493</v>
      </c>
      <c r="BH5" s="43">
        <f>'BAR BB| Open rates'!BH5*0.9*0.9+25</f>
        <v>14281</v>
      </c>
      <c r="BI5" s="43">
        <f>'BAR BB| Open rates'!BI5*0.9*0.9+25</f>
        <v>14281</v>
      </c>
      <c r="BJ5" s="43">
        <f>'BAR BB| Open rates'!BJ5*0.9*0.9+25</f>
        <v>14281</v>
      </c>
      <c r="BK5" s="43">
        <f>'BAR BB| Open rates'!BK5*0.9*0.9+25</f>
        <v>14281</v>
      </c>
      <c r="BL5" s="43">
        <f>'BAR BB| Open rates'!BL5*0.9*0.9+25</f>
        <v>14281</v>
      </c>
      <c r="BM5" s="43">
        <f>'BAR BB| Open rates'!BM5*0.9*0.9+25</f>
        <v>15253</v>
      </c>
      <c r="BN5" s="43">
        <f>'BAR BB| Open rates'!BN5*0.9*0.9+25</f>
        <v>15253</v>
      </c>
      <c r="BO5" s="43">
        <f>'BAR BB| Open rates'!BO5*0.9*0.9+25</f>
        <v>13471</v>
      </c>
      <c r="BP5" s="43">
        <f>'BAR BB| Open rates'!BP5*0.9*0.9+25</f>
        <v>13471</v>
      </c>
      <c r="BQ5" s="43">
        <f>'BAR BB| Open rates'!BQ5*0.9*0.9+25</f>
        <v>15253</v>
      </c>
      <c r="BR5" s="43">
        <f>'BAR BB| Open rates'!BR5*0.9*0.9+25</f>
        <v>15253</v>
      </c>
      <c r="BS5" s="43">
        <f>'BAR BB| Open rates'!BS5*0.9*0.9+25</f>
        <v>15253</v>
      </c>
      <c r="BT5" s="43">
        <f>'BAR BB| Open rates'!BT5*0.9*0.9+25</f>
        <v>15253</v>
      </c>
      <c r="BU5" s="43">
        <f>'BAR BB| Open rates'!BU5*0.9*0.9+25</f>
        <v>15253</v>
      </c>
      <c r="BV5" s="43">
        <f>'BAR BB| Open rates'!BV5*0.9*0.9+25</f>
        <v>13471</v>
      </c>
      <c r="BW5" s="43">
        <f>'BAR BB| Open rates'!BW5*0.9*0.9+25</f>
        <v>13471</v>
      </c>
      <c r="BX5" s="43">
        <f>'BAR BB| Open rates'!BX5*0.9*0.9+25</f>
        <v>13471</v>
      </c>
      <c r="BY5" s="43">
        <f>'BAR BB| Open rates'!BY5*0.9*0.9+25</f>
        <v>13471</v>
      </c>
      <c r="BZ5" s="43">
        <f>'BAR BB| Open rates'!BZ5*0.9*0.9+25</f>
        <v>13471</v>
      </c>
      <c r="CA5" s="43">
        <f>'BAR BB| Open rates'!CA5*0.9*0.9+25</f>
        <v>15253</v>
      </c>
      <c r="CB5" s="43">
        <f>'BAR BB| Open rates'!CB5*0.9*0.9+25</f>
        <v>15253</v>
      </c>
      <c r="CC5" s="43">
        <f>'BAR BB| Open rates'!CC5*0.9*0.9+25</f>
        <v>13471</v>
      </c>
      <c r="CD5" s="43">
        <f>'BAR BB| Open rates'!CD5*0.9*0.9+25</f>
        <v>13471</v>
      </c>
      <c r="CE5" s="43">
        <f>'BAR BB| Open rates'!CE5*0.9*0.9+25</f>
        <v>13471</v>
      </c>
      <c r="CF5" s="43">
        <f>'BAR BB| Open rates'!CF5*0.9*0.9+25</f>
        <v>13471</v>
      </c>
      <c r="CG5" s="43">
        <f>'BAR BB| Open rates'!CG5*0.9*0.9+25</f>
        <v>13471</v>
      </c>
      <c r="CH5" s="43">
        <f>'BAR BB| Open rates'!CH5*0.9*0.9+25</f>
        <v>15253</v>
      </c>
      <c r="CI5" s="43">
        <f>'BAR BB| Open rates'!CI5*0.9*0.9+25</f>
        <v>15253</v>
      </c>
      <c r="CJ5" s="43">
        <f>'BAR BB| Open rates'!CJ5*0.9*0.9+25</f>
        <v>13471</v>
      </c>
      <c r="CK5" s="43">
        <f>'BAR BB| Open rates'!CK5*0.9*0.9+25</f>
        <v>13471</v>
      </c>
      <c r="CL5" s="43">
        <f>'BAR BB| Open rates'!CL5*0.9*0.9+25</f>
        <v>13471</v>
      </c>
      <c r="CM5" s="43">
        <f>'BAR BB| Open rates'!CM5*0.9*0.9+25</f>
        <v>13471</v>
      </c>
      <c r="CN5" s="43">
        <f>'BAR BB| Open rates'!CN5*0.9*0.9+25</f>
        <v>13471</v>
      </c>
      <c r="CO5" s="43">
        <f>'BAR BB| Open rates'!CO5*0.9*0.9+25</f>
        <v>15253</v>
      </c>
      <c r="CP5" s="43">
        <f>'BAR BB| Open rates'!CP5*0.9*0.9+25</f>
        <v>15253</v>
      </c>
      <c r="CQ5" s="43">
        <f>'BAR BB| Open rates'!CQ5*0.9*0.9+25</f>
        <v>13471</v>
      </c>
      <c r="CR5" s="43">
        <f>'BAR BB| Open rates'!CR5*0.9*0.9+25</f>
        <v>13471</v>
      </c>
      <c r="CS5" s="43">
        <f>'BAR BB| Open rates'!CS5*0.9*0.9+25</f>
        <v>13471</v>
      </c>
      <c r="CT5" s="43">
        <f>'BAR BB| Open rates'!CT5*0.9*0.9+25</f>
        <v>13471</v>
      </c>
      <c r="CU5" s="43">
        <f>'BAR BB| Open rates'!CU5*0.9*0.9+25</f>
        <v>12094</v>
      </c>
      <c r="CV5" s="43">
        <f>'BAR BB| Open rates'!CV5*0.9*0.9+25</f>
        <v>12094</v>
      </c>
      <c r="CW5" s="43">
        <f>'BAR BB| Open rates'!CW5*0.9*0.9+25</f>
        <v>12094</v>
      </c>
      <c r="CX5" s="43">
        <f>'BAR BB| Open rates'!CX5*0.9*0.9+25</f>
        <v>10474</v>
      </c>
      <c r="CY5" s="43">
        <f>'BAR BB| Open rates'!CY5*0.9*0.9+25</f>
        <v>10474</v>
      </c>
      <c r="CZ5" s="43">
        <f>'BAR BB| Open rates'!CZ5*0.9*0.9+25</f>
        <v>10474</v>
      </c>
      <c r="DA5" s="43">
        <f>'BAR BB| Open rates'!DA5*0.9*0.9+25</f>
        <v>10474</v>
      </c>
      <c r="DB5" s="43">
        <f>'BAR BB| Open rates'!DB5*0.9*0.9+25</f>
        <v>10474</v>
      </c>
      <c r="DC5" s="43">
        <f>'BAR BB| Open rates'!DC5*0.9*0.9+25</f>
        <v>12094</v>
      </c>
      <c r="DD5" s="43">
        <f>'BAR BB| Open rates'!DD5*0.9*0.9+25</f>
        <v>12094</v>
      </c>
      <c r="DE5" s="43">
        <f>'BAR BB| Open rates'!DE5*0.9*0.9+25</f>
        <v>10474</v>
      </c>
      <c r="DF5" s="43">
        <f>'BAR BB| Open rates'!DF5*0.9*0.9+25</f>
        <v>10474</v>
      </c>
      <c r="DG5" s="43">
        <f>'BAR BB| Open rates'!DG5*0.9*0.9+25</f>
        <v>10474</v>
      </c>
      <c r="DH5" s="43">
        <f>'BAR BB| Open rates'!DH5*0.9*0.9+25</f>
        <v>10474</v>
      </c>
      <c r="DI5" s="43">
        <f>'BAR BB| Open rates'!DI5*0.9*0.9+25</f>
        <v>10474</v>
      </c>
      <c r="DJ5" s="43">
        <f>'BAR BB| Open rates'!DJ5*0.9*0.9+25</f>
        <v>12094</v>
      </c>
      <c r="DK5" s="43">
        <f>'BAR BB| Open rates'!DK5*0.9*0.9+25</f>
        <v>12094</v>
      </c>
      <c r="DL5" s="43">
        <f>'BAR BB| Open rates'!DL5*0.9*0.9+25</f>
        <v>10474</v>
      </c>
      <c r="DM5" s="43">
        <f>'BAR BB| Open rates'!DM5*0.9*0.9+25</f>
        <v>10474</v>
      </c>
      <c r="DN5" s="43">
        <f>'BAR BB| Open rates'!DN5*0.9*0.9+25</f>
        <v>10474</v>
      </c>
      <c r="DO5" s="43">
        <f>'BAR BB| Open rates'!DO5*0.9*0.9+25</f>
        <v>10474</v>
      </c>
      <c r="DP5" s="43">
        <f>'BAR BB| Open rates'!DP5*0.9*0.9+25</f>
        <v>10474</v>
      </c>
      <c r="DQ5" s="43">
        <f>'BAR BB| Open rates'!DQ5*0.9*0.9+25</f>
        <v>12094</v>
      </c>
      <c r="DR5" s="43">
        <f>'BAR BB| Open rates'!DR5*0.9*0.9+25</f>
        <v>12094</v>
      </c>
      <c r="DS5" s="43">
        <f>'BAR BB| Open rates'!DS5*0.9*0.9+25</f>
        <v>10474</v>
      </c>
      <c r="DT5" s="43">
        <f>'BAR BB| Open rates'!DT5*0.9*0.9+25</f>
        <v>10474</v>
      </c>
      <c r="DU5" s="43">
        <f>'BAR BB| Open rates'!DU5*0.9*0.9+25</f>
        <v>10474</v>
      </c>
      <c r="DV5" s="43">
        <f>'BAR BB| Open rates'!DV5*0.9*0.9+25</f>
        <v>10474</v>
      </c>
      <c r="DW5" s="43">
        <f>'BAR BB| Open rates'!DW5*0.9*0.9+25</f>
        <v>10474</v>
      </c>
      <c r="DX5" s="43">
        <f>'BAR BB| Open rates'!DX5*0.9*0.9+25</f>
        <v>12094</v>
      </c>
      <c r="DY5" s="43">
        <f>'BAR BB| Open rates'!DY5*0.9*0.9+25</f>
        <v>12094</v>
      </c>
      <c r="DZ5" s="43">
        <f>'BAR BB| Open rates'!DZ5*0.9*0.9+25</f>
        <v>13471</v>
      </c>
      <c r="EA5" s="43">
        <f>'BAR BB| Open rates'!EA5*0.9*0.9+25</f>
        <v>13471</v>
      </c>
      <c r="EB5" s="43">
        <f>'BAR BB| Open rates'!EB5*0.9*0.9+25</f>
        <v>13471</v>
      </c>
      <c r="EC5" s="43">
        <f>'BAR BB| Open rates'!EC5*0.9*0.9+25</f>
        <v>15253</v>
      </c>
      <c r="ED5" s="43">
        <f>'BAR BB| Open rates'!ED5*0.9*0.9+25</f>
        <v>15253</v>
      </c>
      <c r="EE5" s="43">
        <f>'BAR BB| Open rates'!EE5*0.9*0.9+25</f>
        <v>15253</v>
      </c>
      <c r="EF5" s="43">
        <f>'BAR BB| Open rates'!EF5*0.9*0.9+25</f>
        <v>15253</v>
      </c>
      <c r="EG5" s="43">
        <f>'BAR BB| Open rates'!EG5*0.9*0.9+25</f>
        <v>9664</v>
      </c>
      <c r="EH5" s="43">
        <f>'BAR BB| Open rates'!EH5*0.9*0.9+25</f>
        <v>9664</v>
      </c>
      <c r="EI5" s="43">
        <f>'BAR BB| Open rates'!EI5*0.9*0.9+25</f>
        <v>9664</v>
      </c>
      <c r="EJ5" s="43">
        <f>'BAR BB| Open rates'!EJ5*0.9*0.9+25</f>
        <v>9664</v>
      </c>
      <c r="EK5" s="43">
        <f>'BAR BB| Open rates'!EK5*0.9*0.9+25</f>
        <v>9664</v>
      </c>
      <c r="EL5" s="43">
        <f>'BAR BB| Open rates'!EL5*0.9*0.9+25</f>
        <v>10474</v>
      </c>
      <c r="EM5" s="43">
        <f>'BAR BB| Open rates'!EM5*0.9*0.9+25</f>
        <v>10474</v>
      </c>
      <c r="EN5" s="43">
        <f>'BAR BB| Open rates'!EN5*0.9*0.9+25</f>
        <v>9664</v>
      </c>
      <c r="EO5" s="43">
        <f>'BAR BB| Open rates'!EO5*0.9*0.9+25</f>
        <v>9664</v>
      </c>
      <c r="EP5" s="43">
        <f>'BAR BB| Open rates'!EP5*0.9*0.9+25</f>
        <v>9664</v>
      </c>
      <c r="EQ5" s="43">
        <f>'BAR BB| Open rates'!EQ5*0.9*0.9+25</f>
        <v>9664</v>
      </c>
      <c r="ER5" s="43">
        <f>'BAR BB| Open rates'!ER5*0.9*0.9+25</f>
        <v>9664</v>
      </c>
      <c r="ES5" s="43">
        <f>'BAR BB| Open rates'!ES5*0.9*0.9+25</f>
        <v>10474</v>
      </c>
      <c r="ET5" s="43">
        <f>'BAR BB| Open rates'!ET5*0.9*0.9+25</f>
        <v>10474</v>
      </c>
      <c r="EU5" s="43">
        <f>'BAR BB| Open rates'!EU5*0.9*0.9+25</f>
        <v>9664</v>
      </c>
      <c r="EV5" s="43">
        <f>'BAR BB| Open rates'!EV5*0.9*0.9+25</f>
        <v>9664</v>
      </c>
      <c r="EW5" s="43">
        <f>'BAR BB| Open rates'!EW5*0.9*0.9+25</f>
        <v>9664</v>
      </c>
      <c r="EX5" s="43">
        <f>'BAR BB| Open rates'!EX5*0.9*0.9+25</f>
        <v>9664</v>
      </c>
      <c r="EY5" s="43">
        <f>'BAR BB| Open rates'!EY5*0.9*0.9+25</f>
        <v>9664</v>
      </c>
      <c r="EZ5" s="43">
        <f>'BAR BB| Open rates'!EZ5*0.9*0.9+25</f>
        <v>10474</v>
      </c>
      <c r="FA5" s="43">
        <f>'BAR BB| Open rates'!FA5*0.9*0.9+25</f>
        <v>10474</v>
      </c>
      <c r="FB5" s="43">
        <f>'BAR BB| Open rates'!FB5*0.9*0.9+25</f>
        <v>9664</v>
      </c>
      <c r="FC5" s="43">
        <f>'BAR BB| Open rates'!FC5*0.9*0.9+25</f>
        <v>9664</v>
      </c>
      <c r="FD5" s="43">
        <f>'BAR BB| Open rates'!FD5*0.9*0.9+25</f>
        <v>9664</v>
      </c>
      <c r="FE5" s="43">
        <f>'BAR BB| Open rates'!FE5*0.9*0.9+25</f>
        <v>9664</v>
      </c>
      <c r="FF5" s="43">
        <f>'BAR BB| Open rates'!FF5*0.9*0.9+25</f>
        <v>9664</v>
      </c>
      <c r="FG5" s="43">
        <f>'BAR BB| Open rates'!FG5*0.9*0.9+25</f>
        <v>10474</v>
      </c>
      <c r="FH5" s="43">
        <f>'BAR BB| Open rates'!FH5*0.9*0.9+25</f>
        <v>10474</v>
      </c>
      <c r="FI5" s="43">
        <f>'BAR BB| Open rates'!FI5*0.9*0.9+25</f>
        <v>9664</v>
      </c>
      <c r="FJ5" s="43">
        <f>'BAR BB| Open rates'!FJ5*0.9*0.9+25</f>
        <v>9664</v>
      </c>
      <c r="FK5" s="43">
        <f>'BAR BB| Open rates'!FK5*0.9*0.9+25</f>
        <v>9664</v>
      </c>
      <c r="FL5" s="43">
        <f>'BAR BB| Open rates'!FL5*0.9*0.9+25</f>
        <v>9664</v>
      </c>
      <c r="FM5" s="43">
        <f>'BAR BB| Open rates'!FM5*0.9*0.9+25</f>
        <v>9664</v>
      </c>
      <c r="FN5" s="43">
        <f>'BAR BB| Open rates'!FN5*0.9*0.9+25</f>
        <v>10474</v>
      </c>
      <c r="FO5" s="43">
        <f>'BAR BB| Open rates'!FO5*0.9*0.9+25</f>
        <v>10474</v>
      </c>
      <c r="FP5" s="43">
        <f>'BAR BB| Open rates'!FP5*0.9*0.9+25</f>
        <v>9664</v>
      </c>
      <c r="FQ5" s="43">
        <f>'BAR BB| Open rates'!FQ5*0.9*0.9+25</f>
        <v>9664</v>
      </c>
      <c r="FR5" s="43">
        <f>'BAR BB| Open rates'!FR5*0.9*0.9+25</f>
        <v>9664</v>
      </c>
      <c r="FS5" s="43">
        <f>'BAR BB| Open rates'!FS5*0.9*0.9+25</f>
        <v>9664</v>
      </c>
      <c r="FT5" s="43">
        <f>'BAR BB| Open rates'!FT5*0.9*0.9+25</f>
        <v>9664</v>
      </c>
      <c r="FU5" s="43">
        <f>'BAR BB| Open rates'!FU5*0.9*0.9+25</f>
        <v>10474</v>
      </c>
      <c r="FV5" s="43">
        <f>'BAR BB| Open rates'!FV5*0.9*0.9+25</f>
        <v>10474</v>
      </c>
      <c r="FW5" s="43">
        <f>'BAR BB| Open rates'!FW5*0.9*0.9+25</f>
        <v>13471</v>
      </c>
      <c r="FX5" s="43">
        <f>'BAR BB| Open rates'!FX5*0.9*0.9+25</f>
        <v>13471</v>
      </c>
      <c r="FY5" s="43">
        <f>'BAR BB| Open rates'!FY5*0.9*0.9+25</f>
        <v>13471</v>
      </c>
      <c r="FZ5" s="43">
        <f>'BAR BB| Open rates'!FZ5*0.9*0.9+25</f>
        <v>13471</v>
      </c>
      <c r="GA5" s="43">
        <f>'BAR BB| Open rates'!GA5*0.9*0.9+25</f>
        <v>13471</v>
      </c>
      <c r="GB5" s="43">
        <f>'BAR BB| Open rates'!GB5*0.9*0.9+25</f>
        <v>15253</v>
      </c>
      <c r="GC5" s="43">
        <f>'BAR BB| Open rates'!GC5*0.9*0.9+25</f>
        <v>15253</v>
      </c>
      <c r="GD5" s="43">
        <f>'BAR BB| Open rates'!GD5*0.9*0.9+25</f>
        <v>15253</v>
      </c>
      <c r="GE5" s="43">
        <f>'BAR BB| Open rates'!GE5*0.9*0.9+25</f>
        <v>15253</v>
      </c>
    </row>
    <row r="6" spans="1:187" s="36" customFormat="1" ht="12" customHeight="1" x14ac:dyDescent="0.2">
      <c r="A6" s="183">
        <v>2</v>
      </c>
      <c r="B6" s="43">
        <f>'BAR BB| Open rates'!B6*0.9*0.9+25</f>
        <v>19870</v>
      </c>
      <c r="C6" s="43">
        <f>'BAR BB| Open rates'!C6*0.9*0.9+25</f>
        <v>19870</v>
      </c>
      <c r="D6" s="43">
        <f>'BAR BB| Open rates'!D6*0.9*0.9+25</f>
        <v>17683</v>
      </c>
      <c r="E6" s="43">
        <f>'BAR BB| Open rates'!E6*0.9*0.9+25</f>
        <v>17683</v>
      </c>
      <c r="F6" s="43">
        <f>'BAR BB| Open rates'!F6*0.9*0.9+25</f>
        <v>15901</v>
      </c>
      <c r="G6" s="43">
        <f>'BAR BB| Open rates'!G6*0.9*0.9+25</f>
        <v>17683</v>
      </c>
      <c r="H6" s="43">
        <f>'BAR BB| Open rates'!H6*0.9*0.9+25</f>
        <v>17683</v>
      </c>
      <c r="I6" s="43">
        <f>'BAR BB| Open rates'!I6*0.9*0.9+25</f>
        <v>19303</v>
      </c>
      <c r="J6" s="43">
        <f>'BAR BB| Open rates'!J6*0.9*0.9+25</f>
        <v>19303</v>
      </c>
      <c r="K6" s="43">
        <f>'BAR BB| Open rates'!K6*0.9*0.9+25</f>
        <v>17683</v>
      </c>
      <c r="L6" s="43">
        <f>'BAR BB| Open rates'!L6*0.9*0.9+25</f>
        <v>17683</v>
      </c>
      <c r="M6" s="43">
        <f>'BAR BB| Open rates'!M6*0.9*0.9+25</f>
        <v>17683</v>
      </c>
      <c r="N6" s="43">
        <f>'BAR BB| Open rates'!N6*0.9*0.9+25</f>
        <v>17683</v>
      </c>
      <c r="O6" s="43">
        <f>'BAR BB| Open rates'!O6*0.9*0.9+25</f>
        <v>17683</v>
      </c>
      <c r="P6" s="43">
        <f>'BAR BB| Open rates'!P6*0.9*0.9+25</f>
        <v>19303</v>
      </c>
      <c r="Q6" s="43">
        <f>'BAR BB| Open rates'!Q6*0.9*0.9+25</f>
        <v>19303</v>
      </c>
      <c r="R6" s="43">
        <f>'BAR BB| Open rates'!R6*0.9*0.9+25</f>
        <v>19303</v>
      </c>
      <c r="S6" s="43">
        <f>'BAR BB| Open rates'!S6*0.9*0.9+25</f>
        <v>19303</v>
      </c>
      <c r="T6" s="43">
        <f>'BAR BB| Open rates'!T6*0.9*0.9+25</f>
        <v>19303</v>
      </c>
      <c r="U6" s="43">
        <f>'BAR BB| Open rates'!U6*0.9*0.9+25</f>
        <v>19303</v>
      </c>
      <c r="V6" s="43">
        <f>'BAR BB| Open rates'!V6*0.9*0.9+25</f>
        <v>19303</v>
      </c>
      <c r="W6" s="43">
        <f>'BAR BB| Open rates'!W6*0.9*0.9+25</f>
        <v>20923</v>
      </c>
      <c r="X6" s="43">
        <f>'BAR BB| Open rates'!X6*0.9*0.9+25</f>
        <v>20923</v>
      </c>
      <c r="Y6" s="43">
        <f>'BAR BB| Open rates'!Y6*0.9*0.9+25</f>
        <v>19303</v>
      </c>
      <c r="Z6" s="43">
        <f>'BAR BB| Open rates'!Z6*0.9*0.9+25</f>
        <v>19303</v>
      </c>
      <c r="AA6" s="43">
        <f>'BAR BB| Open rates'!AA6*0.9*0.9+25</f>
        <v>19303</v>
      </c>
      <c r="AB6" s="43">
        <f>'BAR BB| Open rates'!AB6*0.9*0.9+25</f>
        <v>19303</v>
      </c>
      <c r="AC6" s="43">
        <f>'BAR BB| Open rates'!AC6*0.9*0.9+25</f>
        <v>19303</v>
      </c>
      <c r="AD6" s="43">
        <f>'BAR BB| Open rates'!AD6*0.9*0.9+25</f>
        <v>20923</v>
      </c>
      <c r="AE6" s="43">
        <f>'BAR BB| Open rates'!AE6*0.9*0.9+25</f>
        <v>20923</v>
      </c>
      <c r="AF6" s="43">
        <f>'BAR BB| Open rates'!AF6*0.9*0.9+25</f>
        <v>19303</v>
      </c>
      <c r="AG6" s="43">
        <f>'BAR BB| Open rates'!AG6*0.9*0.9+25</f>
        <v>19303</v>
      </c>
      <c r="AH6" s="43">
        <f>'BAR BB| Open rates'!AH6*0.9*0.9+25</f>
        <v>19303</v>
      </c>
      <c r="AI6" s="43">
        <f>'BAR BB| Open rates'!AI6*0.9*0.9+25</f>
        <v>19303</v>
      </c>
      <c r="AJ6" s="43">
        <f>'BAR BB| Open rates'!AJ6*0.9*0.9+25</f>
        <v>19303</v>
      </c>
      <c r="AK6" s="43">
        <f>'BAR BB| Open rates'!AK6*0.9*0.9+25</f>
        <v>20923</v>
      </c>
      <c r="AL6" s="43">
        <f>'BAR BB| Open rates'!AL6*0.9*0.9+25</f>
        <v>20923</v>
      </c>
      <c r="AM6" s="43">
        <f>'BAR BB| Open rates'!AM6*0.9*0.9+25</f>
        <v>19303</v>
      </c>
      <c r="AN6" s="43">
        <f>'BAR BB| Open rates'!AN6*0.9*0.9+25</f>
        <v>19303</v>
      </c>
      <c r="AO6" s="43">
        <f>'BAR BB| Open rates'!AO6*0.9*0.9+25</f>
        <v>19303</v>
      </c>
      <c r="AP6" s="43">
        <f>'BAR BB| Open rates'!AP6*0.9*0.9+25</f>
        <v>19303</v>
      </c>
      <c r="AQ6" s="43">
        <f>'BAR BB| Open rates'!AQ6*0.9*0.9+25</f>
        <v>19303</v>
      </c>
      <c r="AR6" s="43">
        <f>'BAR BB| Open rates'!AR6*0.9*0.9+25</f>
        <v>20923</v>
      </c>
      <c r="AS6" s="43">
        <f>'BAR BB| Open rates'!AS6*0.9*0.9+25</f>
        <v>20923</v>
      </c>
      <c r="AT6" s="43">
        <f>'BAR BB| Open rates'!AT6*0.9*0.9+25</f>
        <v>19303</v>
      </c>
      <c r="AU6" s="43">
        <f>'BAR BB| Open rates'!AU6*0.9*0.9+25</f>
        <v>19303</v>
      </c>
      <c r="AV6" s="43">
        <f>'BAR BB| Open rates'!AV6*0.9*0.9+25</f>
        <v>19303</v>
      </c>
      <c r="AW6" s="43">
        <f>'BAR BB| Open rates'!AW6*0.9*0.9+25</f>
        <v>19303</v>
      </c>
      <c r="AX6" s="43">
        <f>'BAR BB| Open rates'!AX6*0.9*0.9+25</f>
        <v>19303</v>
      </c>
      <c r="AY6" s="43">
        <f>'BAR BB| Open rates'!AY6*0.9*0.9+25</f>
        <v>20923</v>
      </c>
      <c r="AZ6" s="43">
        <f>'BAR BB| Open rates'!AZ6*0.9*0.9+25</f>
        <v>20923</v>
      </c>
      <c r="BA6" s="43">
        <f>'BAR BB| Open rates'!BA6*0.9*0.9+25</f>
        <v>19303</v>
      </c>
      <c r="BB6" s="43">
        <f>'BAR BB| Open rates'!BB6*0.9*0.9+25</f>
        <v>19303</v>
      </c>
      <c r="BC6" s="43">
        <f>'BAR BB| Open rates'!BC6*0.9*0.9+25</f>
        <v>19303</v>
      </c>
      <c r="BD6" s="43">
        <f>'BAR BB| Open rates'!BD6*0.9*0.9+25</f>
        <v>19303</v>
      </c>
      <c r="BE6" s="43">
        <f>'BAR BB| Open rates'!BE6*0.9*0.9+25</f>
        <v>19303</v>
      </c>
      <c r="BF6" s="43">
        <f>'BAR BB| Open rates'!BF6*0.9*0.9+25</f>
        <v>20923</v>
      </c>
      <c r="BG6" s="43">
        <f>'BAR BB| Open rates'!BG6*0.9*0.9+25</f>
        <v>20923</v>
      </c>
      <c r="BH6" s="43">
        <f>'BAR BB| Open rates'!BH6*0.9*0.9+25</f>
        <v>16711</v>
      </c>
      <c r="BI6" s="43">
        <f>'BAR BB| Open rates'!BI6*0.9*0.9+25</f>
        <v>16711</v>
      </c>
      <c r="BJ6" s="43">
        <f>'BAR BB| Open rates'!BJ6*0.9*0.9+25</f>
        <v>16711</v>
      </c>
      <c r="BK6" s="43">
        <f>'BAR BB| Open rates'!BK6*0.9*0.9+25</f>
        <v>16711</v>
      </c>
      <c r="BL6" s="43">
        <f>'BAR BB| Open rates'!BL6*0.9*0.9+25</f>
        <v>16711</v>
      </c>
      <c r="BM6" s="43">
        <f>'BAR BB| Open rates'!BM6*0.9*0.9+25</f>
        <v>17683</v>
      </c>
      <c r="BN6" s="43">
        <f>'BAR BB| Open rates'!BN6*0.9*0.9+25</f>
        <v>17683</v>
      </c>
      <c r="BO6" s="43">
        <f>'BAR BB| Open rates'!BO6*0.9*0.9+25</f>
        <v>15901</v>
      </c>
      <c r="BP6" s="43">
        <f>'BAR BB| Open rates'!BP6*0.9*0.9+25</f>
        <v>15901</v>
      </c>
      <c r="BQ6" s="43">
        <f>'BAR BB| Open rates'!BQ6*0.9*0.9+25</f>
        <v>17683</v>
      </c>
      <c r="BR6" s="43">
        <f>'BAR BB| Open rates'!BR6*0.9*0.9+25</f>
        <v>17683</v>
      </c>
      <c r="BS6" s="43">
        <f>'BAR BB| Open rates'!BS6*0.9*0.9+25</f>
        <v>17683</v>
      </c>
      <c r="BT6" s="43">
        <f>'BAR BB| Open rates'!BT6*0.9*0.9+25</f>
        <v>17683</v>
      </c>
      <c r="BU6" s="43">
        <f>'BAR BB| Open rates'!BU6*0.9*0.9+25</f>
        <v>17683</v>
      </c>
      <c r="BV6" s="43">
        <f>'BAR BB| Open rates'!BV6*0.9*0.9+25</f>
        <v>15901</v>
      </c>
      <c r="BW6" s="43">
        <f>'BAR BB| Open rates'!BW6*0.9*0.9+25</f>
        <v>15901</v>
      </c>
      <c r="BX6" s="43">
        <f>'BAR BB| Open rates'!BX6*0.9*0.9+25</f>
        <v>15901</v>
      </c>
      <c r="BY6" s="43">
        <f>'BAR BB| Open rates'!BY6*0.9*0.9+25</f>
        <v>15901</v>
      </c>
      <c r="BZ6" s="43">
        <f>'BAR BB| Open rates'!BZ6*0.9*0.9+25</f>
        <v>15901</v>
      </c>
      <c r="CA6" s="43">
        <f>'BAR BB| Open rates'!CA6*0.9*0.9+25</f>
        <v>17683</v>
      </c>
      <c r="CB6" s="43">
        <f>'BAR BB| Open rates'!CB6*0.9*0.9+25</f>
        <v>17683</v>
      </c>
      <c r="CC6" s="43">
        <f>'BAR BB| Open rates'!CC6*0.9*0.9+25</f>
        <v>15901</v>
      </c>
      <c r="CD6" s="43">
        <f>'BAR BB| Open rates'!CD6*0.9*0.9+25</f>
        <v>15901</v>
      </c>
      <c r="CE6" s="43">
        <f>'BAR BB| Open rates'!CE6*0.9*0.9+25</f>
        <v>15901</v>
      </c>
      <c r="CF6" s="43">
        <f>'BAR BB| Open rates'!CF6*0.9*0.9+25</f>
        <v>15901</v>
      </c>
      <c r="CG6" s="43">
        <f>'BAR BB| Open rates'!CG6*0.9*0.9+25</f>
        <v>15901</v>
      </c>
      <c r="CH6" s="43">
        <f>'BAR BB| Open rates'!CH6*0.9*0.9+25</f>
        <v>17683</v>
      </c>
      <c r="CI6" s="43">
        <f>'BAR BB| Open rates'!CI6*0.9*0.9+25</f>
        <v>17683</v>
      </c>
      <c r="CJ6" s="43">
        <f>'BAR BB| Open rates'!CJ6*0.9*0.9+25</f>
        <v>15901</v>
      </c>
      <c r="CK6" s="43">
        <f>'BAR BB| Open rates'!CK6*0.9*0.9+25</f>
        <v>15901</v>
      </c>
      <c r="CL6" s="43">
        <f>'BAR BB| Open rates'!CL6*0.9*0.9+25</f>
        <v>15901</v>
      </c>
      <c r="CM6" s="43">
        <f>'BAR BB| Open rates'!CM6*0.9*0.9+25</f>
        <v>15901</v>
      </c>
      <c r="CN6" s="43">
        <f>'BAR BB| Open rates'!CN6*0.9*0.9+25</f>
        <v>15901</v>
      </c>
      <c r="CO6" s="43">
        <f>'BAR BB| Open rates'!CO6*0.9*0.9+25</f>
        <v>17683</v>
      </c>
      <c r="CP6" s="43">
        <f>'BAR BB| Open rates'!CP6*0.9*0.9+25</f>
        <v>17683</v>
      </c>
      <c r="CQ6" s="43">
        <f>'BAR BB| Open rates'!CQ6*0.9*0.9+25</f>
        <v>15901</v>
      </c>
      <c r="CR6" s="43">
        <f>'BAR BB| Open rates'!CR6*0.9*0.9+25</f>
        <v>15901</v>
      </c>
      <c r="CS6" s="43">
        <f>'BAR BB| Open rates'!CS6*0.9*0.9+25</f>
        <v>15901</v>
      </c>
      <c r="CT6" s="43">
        <f>'BAR BB| Open rates'!CT6*0.9*0.9+25</f>
        <v>15901</v>
      </c>
      <c r="CU6" s="43">
        <f>'BAR BB| Open rates'!CU6*0.9*0.9+25</f>
        <v>14524</v>
      </c>
      <c r="CV6" s="43">
        <f>'BAR BB| Open rates'!CV6*0.9*0.9+25</f>
        <v>14524</v>
      </c>
      <c r="CW6" s="43">
        <f>'BAR BB| Open rates'!CW6*0.9*0.9+25</f>
        <v>14524</v>
      </c>
      <c r="CX6" s="43">
        <f>'BAR BB| Open rates'!CX6*0.9*0.9+25</f>
        <v>12904</v>
      </c>
      <c r="CY6" s="43">
        <f>'BAR BB| Open rates'!CY6*0.9*0.9+25</f>
        <v>12904</v>
      </c>
      <c r="CZ6" s="43">
        <f>'BAR BB| Open rates'!CZ6*0.9*0.9+25</f>
        <v>12904</v>
      </c>
      <c r="DA6" s="43">
        <f>'BAR BB| Open rates'!DA6*0.9*0.9+25</f>
        <v>12904</v>
      </c>
      <c r="DB6" s="43">
        <f>'BAR BB| Open rates'!DB6*0.9*0.9+25</f>
        <v>12904</v>
      </c>
      <c r="DC6" s="43">
        <f>'BAR BB| Open rates'!DC6*0.9*0.9+25</f>
        <v>14524</v>
      </c>
      <c r="DD6" s="43">
        <f>'BAR BB| Open rates'!DD6*0.9*0.9+25</f>
        <v>14524</v>
      </c>
      <c r="DE6" s="43">
        <f>'BAR BB| Open rates'!DE6*0.9*0.9+25</f>
        <v>12904</v>
      </c>
      <c r="DF6" s="43">
        <f>'BAR BB| Open rates'!DF6*0.9*0.9+25</f>
        <v>12904</v>
      </c>
      <c r="DG6" s="43">
        <f>'BAR BB| Open rates'!DG6*0.9*0.9+25</f>
        <v>12904</v>
      </c>
      <c r="DH6" s="43">
        <f>'BAR BB| Open rates'!DH6*0.9*0.9+25</f>
        <v>12904</v>
      </c>
      <c r="DI6" s="43">
        <f>'BAR BB| Open rates'!DI6*0.9*0.9+25</f>
        <v>12904</v>
      </c>
      <c r="DJ6" s="43">
        <f>'BAR BB| Open rates'!DJ6*0.9*0.9+25</f>
        <v>14524</v>
      </c>
      <c r="DK6" s="43">
        <f>'BAR BB| Open rates'!DK6*0.9*0.9+25</f>
        <v>14524</v>
      </c>
      <c r="DL6" s="43">
        <f>'BAR BB| Open rates'!DL6*0.9*0.9+25</f>
        <v>12904</v>
      </c>
      <c r="DM6" s="43">
        <f>'BAR BB| Open rates'!DM6*0.9*0.9+25</f>
        <v>12904</v>
      </c>
      <c r="DN6" s="43">
        <f>'BAR BB| Open rates'!DN6*0.9*0.9+25</f>
        <v>12904</v>
      </c>
      <c r="DO6" s="43">
        <f>'BAR BB| Open rates'!DO6*0.9*0.9+25</f>
        <v>12904</v>
      </c>
      <c r="DP6" s="43">
        <f>'BAR BB| Open rates'!DP6*0.9*0.9+25</f>
        <v>12904</v>
      </c>
      <c r="DQ6" s="43">
        <f>'BAR BB| Open rates'!DQ6*0.9*0.9+25</f>
        <v>14524</v>
      </c>
      <c r="DR6" s="43">
        <f>'BAR BB| Open rates'!DR6*0.9*0.9+25</f>
        <v>14524</v>
      </c>
      <c r="DS6" s="43">
        <f>'BAR BB| Open rates'!DS6*0.9*0.9+25</f>
        <v>12904</v>
      </c>
      <c r="DT6" s="43">
        <f>'BAR BB| Open rates'!DT6*0.9*0.9+25</f>
        <v>12904</v>
      </c>
      <c r="DU6" s="43">
        <f>'BAR BB| Open rates'!DU6*0.9*0.9+25</f>
        <v>12904</v>
      </c>
      <c r="DV6" s="43">
        <f>'BAR BB| Open rates'!DV6*0.9*0.9+25</f>
        <v>12904</v>
      </c>
      <c r="DW6" s="43">
        <f>'BAR BB| Open rates'!DW6*0.9*0.9+25</f>
        <v>12904</v>
      </c>
      <c r="DX6" s="43">
        <f>'BAR BB| Open rates'!DX6*0.9*0.9+25</f>
        <v>14524</v>
      </c>
      <c r="DY6" s="43">
        <f>'BAR BB| Open rates'!DY6*0.9*0.9+25</f>
        <v>14524</v>
      </c>
      <c r="DZ6" s="43">
        <f>'BAR BB| Open rates'!DZ6*0.9*0.9+25</f>
        <v>15901</v>
      </c>
      <c r="EA6" s="43">
        <f>'BAR BB| Open rates'!EA6*0.9*0.9+25</f>
        <v>15901</v>
      </c>
      <c r="EB6" s="43">
        <f>'BAR BB| Open rates'!EB6*0.9*0.9+25</f>
        <v>15901</v>
      </c>
      <c r="EC6" s="43">
        <f>'BAR BB| Open rates'!EC6*0.9*0.9+25</f>
        <v>17683</v>
      </c>
      <c r="ED6" s="43">
        <f>'BAR BB| Open rates'!ED6*0.9*0.9+25</f>
        <v>17683</v>
      </c>
      <c r="EE6" s="43">
        <f>'BAR BB| Open rates'!EE6*0.9*0.9+25</f>
        <v>17683</v>
      </c>
      <c r="EF6" s="43">
        <f>'BAR BB| Open rates'!EF6*0.9*0.9+25</f>
        <v>17683</v>
      </c>
      <c r="EG6" s="43">
        <f>'BAR BB| Open rates'!EG6*0.9*0.9+25</f>
        <v>12094</v>
      </c>
      <c r="EH6" s="43">
        <f>'BAR BB| Open rates'!EH6*0.9*0.9+25</f>
        <v>12094</v>
      </c>
      <c r="EI6" s="43">
        <f>'BAR BB| Open rates'!EI6*0.9*0.9+25</f>
        <v>12094</v>
      </c>
      <c r="EJ6" s="43">
        <f>'BAR BB| Open rates'!EJ6*0.9*0.9+25</f>
        <v>12094</v>
      </c>
      <c r="EK6" s="43">
        <f>'BAR BB| Open rates'!EK6*0.9*0.9+25</f>
        <v>12094</v>
      </c>
      <c r="EL6" s="43">
        <f>'BAR BB| Open rates'!EL6*0.9*0.9+25</f>
        <v>12904</v>
      </c>
      <c r="EM6" s="43">
        <f>'BAR BB| Open rates'!EM6*0.9*0.9+25</f>
        <v>12904</v>
      </c>
      <c r="EN6" s="43">
        <f>'BAR BB| Open rates'!EN6*0.9*0.9+25</f>
        <v>12094</v>
      </c>
      <c r="EO6" s="43">
        <f>'BAR BB| Open rates'!EO6*0.9*0.9+25</f>
        <v>12094</v>
      </c>
      <c r="EP6" s="43">
        <f>'BAR BB| Open rates'!EP6*0.9*0.9+25</f>
        <v>12094</v>
      </c>
      <c r="EQ6" s="43">
        <f>'BAR BB| Open rates'!EQ6*0.9*0.9+25</f>
        <v>12094</v>
      </c>
      <c r="ER6" s="43">
        <f>'BAR BB| Open rates'!ER6*0.9*0.9+25</f>
        <v>12094</v>
      </c>
      <c r="ES6" s="43">
        <f>'BAR BB| Open rates'!ES6*0.9*0.9+25</f>
        <v>12904</v>
      </c>
      <c r="ET6" s="43">
        <f>'BAR BB| Open rates'!ET6*0.9*0.9+25</f>
        <v>12904</v>
      </c>
      <c r="EU6" s="43">
        <f>'BAR BB| Open rates'!EU6*0.9*0.9+25</f>
        <v>12094</v>
      </c>
      <c r="EV6" s="43">
        <f>'BAR BB| Open rates'!EV6*0.9*0.9+25</f>
        <v>12094</v>
      </c>
      <c r="EW6" s="43">
        <f>'BAR BB| Open rates'!EW6*0.9*0.9+25</f>
        <v>12094</v>
      </c>
      <c r="EX6" s="43">
        <f>'BAR BB| Open rates'!EX6*0.9*0.9+25</f>
        <v>12094</v>
      </c>
      <c r="EY6" s="43">
        <f>'BAR BB| Open rates'!EY6*0.9*0.9+25</f>
        <v>12094</v>
      </c>
      <c r="EZ6" s="43">
        <f>'BAR BB| Open rates'!EZ6*0.9*0.9+25</f>
        <v>12904</v>
      </c>
      <c r="FA6" s="43">
        <f>'BAR BB| Open rates'!FA6*0.9*0.9+25</f>
        <v>12904</v>
      </c>
      <c r="FB6" s="43">
        <f>'BAR BB| Open rates'!FB6*0.9*0.9+25</f>
        <v>12094</v>
      </c>
      <c r="FC6" s="43">
        <f>'BAR BB| Open rates'!FC6*0.9*0.9+25</f>
        <v>12094</v>
      </c>
      <c r="FD6" s="43">
        <f>'BAR BB| Open rates'!FD6*0.9*0.9+25</f>
        <v>12094</v>
      </c>
      <c r="FE6" s="43">
        <f>'BAR BB| Open rates'!FE6*0.9*0.9+25</f>
        <v>12094</v>
      </c>
      <c r="FF6" s="43">
        <f>'BAR BB| Open rates'!FF6*0.9*0.9+25</f>
        <v>12094</v>
      </c>
      <c r="FG6" s="43">
        <f>'BAR BB| Open rates'!FG6*0.9*0.9+25</f>
        <v>12904</v>
      </c>
      <c r="FH6" s="43">
        <f>'BAR BB| Open rates'!FH6*0.9*0.9+25</f>
        <v>12904</v>
      </c>
      <c r="FI6" s="43">
        <f>'BAR BB| Open rates'!FI6*0.9*0.9+25</f>
        <v>12094</v>
      </c>
      <c r="FJ6" s="43">
        <f>'BAR BB| Open rates'!FJ6*0.9*0.9+25</f>
        <v>12094</v>
      </c>
      <c r="FK6" s="43">
        <f>'BAR BB| Open rates'!FK6*0.9*0.9+25</f>
        <v>12094</v>
      </c>
      <c r="FL6" s="43">
        <f>'BAR BB| Open rates'!FL6*0.9*0.9+25</f>
        <v>12094</v>
      </c>
      <c r="FM6" s="43">
        <f>'BAR BB| Open rates'!FM6*0.9*0.9+25</f>
        <v>12094</v>
      </c>
      <c r="FN6" s="43">
        <f>'BAR BB| Open rates'!FN6*0.9*0.9+25</f>
        <v>12904</v>
      </c>
      <c r="FO6" s="43">
        <f>'BAR BB| Open rates'!FO6*0.9*0.9+25</f>
        <v>12904</v>
      </c>
      <c r="FP6" s="43">
        <f>'BAR BB| Open rates'!FP6*0.9*0.9+25</f>
        <v>12094</v>
      </c>
      <c r="FQ6" s="43">
        <f>'BAR BB| Open rates'!FQ6*0.9*0.9+25</f>
        <v>12094</v>
      </c>
      <c r="FR6" s="43">
        <f>'BAR BB| Open rates'!FR6*0.9*0.9+25</f>
        <v>12094</v>
      </c>
      <c r="FS6" s="43">
        <f>'BAR BB| Open rates'!FS6*0.9*0.9+25</f>
        <v>12094</v>
      </c>
      <c r="FT6" s="43">
        <f>'BAR BB| Open rates'!FT6*0.9*0.9+25</f>
        <v>12094</v>
      </c>
      <c r="FU6" s="43">
        <f>'BAR BB| Open rates'!FU6*0.9*0.9+25</f>
        <v>12904</v>
      </c>
      <c r="FV6" s="43">
        <f>'BAR BB| Open rates'!FV6*0.9*0.9+25</f>
        <v>12904</v>
      </c>
      <c r="FW6" s="43">
        <f>'BAR BB| Open rates'!FW6*0.9*0.9+25</f>
        <v>15901</v>
      </c>
      <c r="FX6" s="43">
        <f>'BAR BB| Open rates'!FX6*0.9*0.9+25</f>
        <v>15901</v>
      </c>
      <c r="FY6" s="43">
        <f>'BAR BB| Open rates'!FY6*0.9*0.9+25</f>
        <v>15901</v>
      </c>
      <c r="FZ6" s="43">
        <f>'BAR BB| Open rates'!FZ6*0.9*0.9+25</f>
        <v>15901</v>
      </c>
      <c r="GA6" s="43">
        <f>'BAR BB| Open rates'!GA6*0.9*0.9+25</f>
        <v>15901</v>
      </c>
      <c r="GB6" s="43">
        <f>'BAR BB| Open rates'!GB6*0.9*0.9+25</f>
        <v>17683</v>
      </c>
      <c r="GC6" s="43">
        <f>'BAR BB| Open rates'!GC6*0.9*0.9+25</f>
        <v>17683</v>
      </c>
      <c r="GD6" s="43">
        <f>'BAR BB| Open rates'!GD6*0.9*0.9+25</f>
        <v>17683</v>
      </c>
      <c r="GE6" s="43">
        <f>'BAR BB| Open rates'!GE6*0.9*0.9+25</f>
        <v>17683</v>
      </c>
    </row>
    <row r="7" spans="1:187" s="36" customFormat="1" ht="12" customHeight="1" x14ac:dyDescent="0.2">
      <c r="A7" s="236" t="s">
        <v>175</v>
      </c>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row>
    <row r="8" spans="1:187" s="36" customFormat="1" ht="12" customHeight="1" x14ac:dyDescent="0.2">
      <c r="A8" s="237">
        <v>1</v>
      </c>
      <c r="B8" s="43">
        <f>'BAR BB| Open rates'!B8*0.9*0.9+25</f>
        <v>19870</v>
      </c>
      <c r="C8" s="43">
        <f>'BAR BB| Open rates'!C8*0.9*0.9+25</f>
        <v>19870</v>
      </c>
      <c r="D8" s="43">
        <f>'BAR BB| Open rates'!D8*0.9*0.9+25</f>
        <v>17683</v>
      </c>
      <c r="E8" s="43">
        <f>'BAR BB| Open rates'!E8*0.9*0.9+25</f>
        <v>17683</v>
      </c>
      <c r="F8" s="43">
        <f>'BAR BB| Open rates'!F8*0.9*0.9+25</f>
        <v>15901</v>
      </c>
      <c r="G8" s="43">
        <f>'BAR BB| Open rates'!G8*0.9*0.9+25</f>
        <v>17683</v>
      </c>
      <c r="H8" s="43">
        <f>'BAR BB| Open rates'!H8*0.9*0.9+25</f>
        <v>17683</v>
      </c>
      <c r="I8" s="43">
        <f>'BAR BB| Open rates'!I8*0.9*0.9+25</f>
        <v>19303</v>
      </c>
      <c r="J8" s="43">
        <f>'BAR BB| Open rates'!J8*0.9*0.9+25</f>
        <v>19303</v>
      </c>
      <c r="K8" s="43">
        <f>'BAR BB| Open rates'!K8*0.9*0.9+25</f>
        <v>17683</v>
      </c>
      <c r="L8" s="43">
        <f>'BAR BB| Open rates'!L8*0.9*0.9+25</f>
        <v>17683</v>
      </c>
      <c r="M8" s="43">
        <f>'BAR BB| Open rates'!M8*0.9*0.9+25</f>
        <v>17683</v>
      </c>
      <c r="N8" s="43">
        <f>'BAR BB| Open rates'!N8*0.9*0.9+25</f>
        <v>17683</v>
      </c>
      <c r="O8" s="43">
        <f>'BAR BB| Open rates'!O8*0.9*0.9+25</f>
        <v>17683</v>
      </c>
      <c r="P8" s="43">
        <f>'BAR BB| Open rates'!P8*0.9*0.9+25</f>
        <v>19303</v>
      </c>
      <c r="Q8" s="43">
        <f>'BAR BB| Open rates'!Q8*0.9*0.9+25</f>
        <v>19303</v>
      </c>
      <c r="R8" s="43">
        <f>'BAR BB| Open rates'!R8*0.9*0.9+25</f>
        <v>19303</v>
      </c>
      <c r="S8" s="43">
        <f>'BAR BB| Open rates'!S8*0.9*0.9+25</f>
        <v>19303</v>
      </c>
      <c r="T8" s="43">
        <f>'BAR BB| Open rates'!T8*0.9*0.9+25</f>
        <v>19303</v>
      </c>
      <c r="U8" s="43">
        <f>'BAR BB| Open rates'!U8*0.9*0.9+25</f>
        <v>19303</v>
      </c>
      <c r="V8" s="43">
        <f>'BAR BB| Open rates'!V8*0.9*0.9+25</f>
        <v>19303</v>
      </c>
      <c r="W8" s="43">
        <f>'BAR BB| Open rates'!W8*0.9*0.9+25</f>
        <v>20923</v>
      </c>
      <c r="X8" s="43">
        <f>'BAR BB| Open rates'!X8*0.9*0.9+25</f>
        <v>20923</v>
      </c>
      <c r="Y8" s="43">
        <f>'BAR BB| Open rates'!Y8*0.9*0.9+25</f>
        <v>19303</v>
      </c>
      <c r="Z8" s="43">
        <f>'BAR BB| Open rates'!Z8*0.9*0.9+25</f>
        <v>19303</v>
      </c>
      <c r="AA8" s="43">
        <f>'BAR BB| Open rates'!AA8*0.9*0.9+25</f>
        <v>19303</v>
      </c>
      <c r="AB8" s="43">
        <f>'BAR BB| Open rates'!AB8*0.9*0.9+25</f>
        <v>19303</v>
      </c>
      <c r="AC8" s="43">
        <f>'BAR BB| Open rates'!AC8*0.9*0.9+25</f>
        <v>19303</v>
      </c>
      <c r="AD8" s="43">
        <f>'BAR BB| Open rates'!AD8*0.9*0.9+25</f>
        <v>20923</v>
      </c>
      <c r="AE8" s="43">
        <f>'BAR BB| Open rates'!AE8*0.9*0.9+25</f>
        <v>20923</v>
      </c>
      <c r="AF8" s="43">
        <f>'BAR BB| Open rates'!AF8*0.9*0.9+25</f>
        <v>19303</v>
      </c>
      <c r="AG8" s="43">
        <f>'BAR BB| Open rates'!AG8*0.9*0.9+25</f>
        <v>19303</v>
      </c>
      <c r="AH8" s="43">
        <f>'BAR BB| Open rates'!AH8*0.9*0.9+25</f>
        <v>19303</v>
      </c>
      <c r="AI8" s="43">
        <f>'BAR BB| Open rates'!AI8*0.9*0.9+25</f>
        <v>19303</v>
      </c>
      <c r="AJ8" s="43">
        <f>'BAR BB| Open rates'!AJ8*0.9*0.9+25</f>
        <v>19303</v>
      </c>
      <c r="AK8" s="43">
        <f>'BAR BB| Open rates'!AK8*0.9*0.9+25</f>
        <v>20923</v>
      </c>
      <c r="AL8" s="43">
        <f>'BAR BB| Open rates'!AL8*0.9*0.9+25</f>
        <v>20923</v>
      </c>
      <c r="AM8" s="43">
        <f>'BAR BB| Open rates'!AM8*0.9*0.9+25</f>
        <v>19303</v>
      </c>
      <c r="AN8" s="43">
        <f>'BAR BB| Open rates'!AN8*0.9*0.9+25</f>
        <v>19303</v>
      </c>
      <c r="AO8" s="43">
        <f>'BAR BB| Open rates'!AO8*0.9*0.9+25</f>
        <v>19303</v>
      </c>
      <c r="AP8" s="43">
        <f>'BAR BB| Open rates'!AP8*0.9*0.9+25</f>
        <v>19303</v>
      </c>
      <c r="AQ8" s="43">
        <f>'BAR BB| Open rates'!AQ8*0.9*0.9+25</f>
        <v>19303</v>
      </c>
      <c r="AR8" s="43">
        <f>'BAR BB| Open rates'!AR8*0.9*0.9+25</f>
        <v>20923</v>
      </c>
      <c r="AS8" s="43">
        <f>'BAR BB| Open rates'!AS8*0.9*0.9+25</f>
        <v>20923</v>
      </c>
      <c r="AT8" s="43">
        <f>'BAR BB| Open rates'!AT8*0.9*0.9+25</f>
        <v>19303</v>
      </c>
      <c r="AU8" s="43">
        <f>'BAR BB| Open rates'!AU8*0.9*0.9+25</f>
        <v>19303</v>
      </c>
      <c r="AV8" s="43">
        <f>'BAR BB| Open rates'!AV8*0.9*0.9+25</f>
        <v>19303</v>
      </c>
      <c r="AW8" s="43">
        <f>'BAR BB| Open rates'!AW8*0.9*0.9+25</f>
        <v>19303</v>
      </c>
      <c r="AX8" s="43">
        <f>'BAR BB| Open rates'!AX8*0.9*0.9+25</f>
        <v>19303</v>
      </c>
      <c r="AY8" s="43">
        <f>'BAR BB| Open rates'!AY8*0.9*0.9+25</f>
        <v>20923</v>
      </c>
      <c r="AZ8" s="43">
        <f>'BAR BB| Open rates'!AZ8*0.9*0.9+25</f>
        <v>20923</v>
      </c>
      <c r="BA8" s="43">
        <f>'BAR BB| Open rates'!BA8*0.9*0.9+25</f>
        <v>19303</v>
      </c>
      <c r="BB8" s="43">
        <f>'BAR BB| Open rates'!BB8*0.9*0.9+25</f>
        <v>19303</v>
      </c>
      <c r="BC8" s="43">
        <f>'BAR BB| Open rates'!BC8*0.9*0.9+25</f>
        <v>19303</v>
      </c>
      <c r="BD8" s="43">
        <f>'BAR BB| Open rates'!BD8*0.9*0.9+25</f>
        <v>19303</v>
      </c>
      <c r="BE8" s="43">
        <f>'BAR BB| Open rates'!BE8*0.9*0.9+25</f>
        <v>19303</v>
      </c>
      <c r="BF8" s="43">
        <f>'BAR BB| Open rates'!BF8*0.9*0.9+25</f>
        <v>20923</v>
      </c>
      <c r="BG8" s="43">
        <f>'BAR BB| Open rates'!BG8*0.9*0.9+25</f>
        <v>20923</v>
      </c>
      <c r="BH8" s="43">
        <f>'BAR BB| Open rates'!BH8*0.9*0.9+25</f>
        <v>16711</v>
      </c>
      <c r="BI8" s="43">
        <f>'BAR BB| Open rates'!BI8*0.9*0.9+25</f>
        <v>16711</v>
      </c>
      <c r="BJ8" s="43">
        <f>'BAR BB| Open rates'!BJ8*0.9*0.9+25</f>
        <v>16711</v>
      </c>
      <c r="BK8" s="43">
        <f>'BAR BB| Open rates'!BK8*0.9*0.9+25</f>
        <v>16711</v>
      </c>
      <c r="BL8" s="43">
        <f>'BAR BB| Open rates'!BL8*0.9*0.9+25</f>
        <v>16711</v>
      </c>
      <c r="BM8" s="43">
        <f>'BAR BB| Open rates'!BM8*0.9*0.9+25</f>
        <v>17683</v>
      </c>
      <c r="BN8" s="43">
        <f>'BAR BB| Open rates'!BN8*0.9*0.9+25</f>
        <v>17683</v>
      </c>
      <c r="BO8" s="43">
        <f>'BAR BB| Open rates'!BO8*0.9*0.9+25</f>
        <v>15901</v>
      </c>
      <c r="BP8" s="43">
        <f>'BAR BB| Open rates'!BP8*0.9*0.9+25</f>
        <v>15901</v>
      </c>
      <c r="BQ8" s="43">
        <f>'BAR BB| Open rates'!BQ8*0.9*0.9+25</f>
        <v>17683</v>
      </c>
      <c r="BR8" s="43">
        <f>'BAR BB| Open rates'!BR8*0.9*0.9+25</f>
        <v>17683</v>
      </c>
      <c r="BS8" s="43">
        <f>'BAR BB| Open rates'!BS8*0.9*0.9+25</f>
        <v>17683</v>
      </c>
      <c r="BT8" s="43">
        <f>'BAR BB| Open rates'!BT8*0.9*0.9+25</f>
        <v>17683</v>
      </c>
      <c r="BU8" s="43">
        <f>'BAR BB| Open rates'!BU8*0.9*0.9+25</f>
        <v>17683</v>
      </c>
      <c r="BV8" s="43">
        <f>'BAR BB| Open rates'!BV8*0.9*0.9+25</f>
        <v>15901</v>
      </c>
      <c r="BW8" s="43">
        <f>'BAR BB| Open rates'!BW8*0.9*0.9+25</f>
        <v>15901</v>
      </c>
      <c r="BX8" s="43">
        <f>'BAR BB| Open rates'!BX8*0.9*0.9+25</f>
        <v>15901</v>
      </c>
      <c r="BY8" s="43">
        <f>'BAR BB| Open rates'!BY8*0.9*0.9+25</f>
        <v>15901</v>
      </c>
      <c r="BZ8" s="43">
        <f>'BAR BB| Open rates'!BZ8*0.9*0.9+25</f>
        <v>15901</v>
      </c>
      <c r="CA8" s="43">
        <f>'BAR BB| Open rates'!CA8*0.9*0.9+25</f>
        <v>17683</v>
      </c>
      <c r="CB8" s="43">
        <f>'BAR BB| Open rates'!CB8*0.9*0.9+25</f>
        <v>17683</v>
      </c>
      <c r="CC8" s="43">
        <f>'BAR BB| Open rates'!CC8*0.9*0.9+25</f>
        <v>15901</v>
      </c>
      <c r="CD8" s="43">
        <f>'BAR BB| Open rates'!CD8*0.9*0.9+25</f>
        <v>15901</v>
      </c>
      <c r="CE8" s="43">
        <f>'BAR BB| Open rates'!CE8*0.9*0.9+25</f>
        <v>15901</v>
      </c>
      <c r="CF8" s="43">
        <f>'BAR BB| Open rates'!CF8*0.9*0.9+25</f>
        <v>15901</v>
      </c>
      <c r="CG8" s="43">
        <f>'BAR BB| Open rates'!CG8*0.9*0.9+25</f>
        <v>15901</v>
      </c>
      <c r="CH8" s="43">
        <f>'BAR BB| Open rates'!CH8*0.9*0.9+25</f>
        <v>17683</v>
      </c>
      <c r="CI8" s="43">
        <f>'BAR BB| Open rates'!CI8*0.9*0.9+25</f>
        <v>17683</v>
      </c>
      <c r="CJ8" s="43">
        <f>'BAR BB| Open rates'!CJ8*0.9*0.9+25</f>
        <v>15901</v>
      </c>
      <c r="CK8" s="43">
        <f>'BAR BB| Open rates'!CK8*0.9*0.9+25</f>
        <v>15901</v>
      </c>
      <c r="CL8" s="43">
        <f>'BAR BB| Open rates'!CL8*0.9*0.9+25</f>
        <v>15901</v>
      </c>
      <c r="CM8" s="43">
        <f>'BAR BB| Open rates'!CM8*0.9*0.9+25</f>
        <v>15901</v>
      </c>
      <c r="CN8" s="43">
        <f>'BAR BB| Open rates'!CN8*0.9*0.9+25</f>
        <v>15901</v>
      </c>
      <c r="CO8" s="43">
        <f>'BAR BB| Open rates'!CO8*0.9*0.9+25</f>
        <v>17683</v>
      </c>
      <c r="CP8" s="43">
        <f>'BAR BB| Open rates'!CP8*0.9*0.9+25</f>
        <v>17683</v>
      </c>
      <c r="CQ8" s="43">
        <f>'BAR BB| Open rates'!CQ8*0.9*0.9+25</f>
        <v>15901</v>
      </c>
      <c r="CR8" s="43">
        <f>'BAR BB| Open rates'!CR8*0.9*0.9+25</f>
        <v>15901</v>
      </c>
      <c r="CS8" s="43">
        <f>'BAR BB| Open rates'!CS8*0.9*0.9+25</f>
        <v>15901</v>
      </c>
      <c r="CT8" s="43">
        <f>'BAR BB| Open rates'!CT8*0.9*0.9+25</f>
        <v>15901</v>
      </c>
      <c r="CU8" s="43">
        <f>'BAR BB| Open rates'!CU8*0.9*0.9+25</f>
        <v>14524</v>
      </c>
      <c r="CV8" s="43">
        <f>'BAR BB| Open rates'!CV8*0.9*0.9+25</f>
        <v>14524</v>
      </c>
      <c r="CW8" s="43">
        <f>'BAR BB| Open rates'!CW8*0.9*0.9+25</f>
        <v>14524</v>
      </c>
      <c r="CX8" s="43">
        <f>'BAR BB| Open rates'!CX8*0.9*0.9+25</f>
        <v>12904</v>
      </c>
      <c r="CY8" s="43">
        <f>'BAR BB| Open rates'!CY8*0.9*0.9+25</f>
        <v>12904</v>
      </c>
      <c r="CZ8" s="43">
        <f>'BAR BB| Open rates'!CZ8*0.9*0.9+25</f>
        <v>12904</v>
      </c>
      <c r="DA8" s="43">
        <f>'BAR BB| Open rates'!DA8*0.9*0.9+25</f>
        <v>12904</v>
      </c>
      <c r="DB8" s="43">
        <f>'BAR BB| Open rates'!DB8*0.9*0.9+25</f>
        <v>12904</v>
      </c>
      <c r="DC8" s="43">
        <f>'BAR BB| Open rates'!DC8*0.9*0.9+25</f>
        <v>14524</v>
      </c>
      <c r="DD8" s="43">
        <f>'BAR BB| Open rates'!DD8*0.9*0.9+25</f>
        <v>14524</v>
      </c>
      <c r="DE8" s="43">
        <f>'BAR BB| Open rates'!DE8*0.9*0.9+25</f>
        <v>12904</v>
      </c>
      <c r="DF8" s="43">
        <f>'BAR BB| Open rates'!DF8*0.9*0.9+25</f>
        <v>12904</v>
      </c>
      <c r="DG8" s="43">
        <f>'BAR BB| Open rates'!DG8*0.9*0.9+25</f>
        <v>12904</v>
      </c>
      <c r="DH8" s="43">
        <f>'BAR BB| Open rates'!DH8*0.9*0.9+25</f>
        <v>12904</v>
      </c>
      <c r="DI8" s="43">
        <f>'BAR BB| Open rates'!DI8*0.9*0.9+25</f>
        <v>12904</v>
      </c>
      <c r="DJ8" s="43">
        <f>'BAR BB| Open rates'!DJ8*0.9*0.9+25</f>
        <v>14524</v>
      </c>
      <c r="DK8" s="43">
        <f>'BAR BB| Open rates'!DK8*0.9*0.9+25</f>
        <v>14524</v>
      </c>
      <c r="DL8" s="43">
        <f>'BAR BB| Open rates'!DL8*0.9*0.9+25</f>
        <v>12904</v>
      </c>
      <c r="DM8" s="43">
        <f>'BAR BB| Open rates'!DM8*0.9*0.9+25</f>
        <v>12904</v>
      </c>
      <c r="DN8" s="43">
        <f>'BAR BB| Open rates'!DN8*0.9*0.9+25</f>
        <v>12904</v>
      </c>
      <c r="DO8" s="43">
        <f>'BAR BB| Open rates'!DO8*0.9*0.9+25</f>
        <v>12904</v>
      </c>
      <c r="DP8" s="43">
        <f>'BAR BB| Open rates'!DP8*0.9*0.9+25</f>
        <v>12904</v>
      </c>
      <c r="DQ8" s="43">
        <f>'BAR BB| Open rates'!DQ8*0.9*0.9+25</f>
        <v>14524</v>
      </c>
      <c r="DR8" s="43">
        <f>'BAR BB| Open rates'!DR8*0.9*0.9+25</f>
        <v>14524</v>
      </c>
      <c r="DS8" s="43">
        <f>'BAR BB| Open rates'!DS8*0.9*0.9+25</f>
        <v>12904</v>
      </c>
      <c r="DT8" s="43">
        <f>'BAR BB| Open rates'!DT8*0.9*0.9+25</f>
        <v>12904</v>
      </c>
      <c r="DU8" s="43">
        <f>'BAR BB| Open rates'!DU8*0.9*0.9+25</f>
        <v>12904</v>
      </c>
      <c r="DV8" s="43">
        <f>'BAR BB| Open rates'!DV8*0.9*0.9+25</f>
        <v>12904</v>
      </c>
      <c r="DW8" s="43">
        <f>'BAR BB| Open rates'!DW8*0.9*0.9+25</f>
        <v>12904</v>
      </c>
      <c r="DX8" s="43">
        <f>'BAR BB| Open rates'!DX8*0.9*0.9+25</f>
        <v>14524</v>
      </c>
      <c r="DY8" s="43">
        <f>'BAR BB| Open rates'!DY8*0.9*0.9+25</f>
        <v>14524</v>
      </c>
      <c r="DZ8" s="43">
        <f>'BAR BB| Open rates'!DZ8*0.9*0.9+25</f>
        <v>15901</v>
      </c>
      <c r="EA8" s="43">
        <f>'BAR BB| Open rates'!EA8*0.9*0.9+25</f>
        <v>15901</v>
      </c>
      <c r="EB8" s="43">
        <f>'BAR BB| Open rates'!EB8*0.9*0.9+25</f>
        <v>15901</v>
      </c>
      <c r="EC8" s="43">
        <f>'BAR BB| Open rates'!EC8*0.9*0.9+25</f>
        <v>17683</v>
      </c>
      <c r="ED8" s="43">
        <f>'BAR BB| Open rates'!ED8*0.9*0.9+25</f>
        <v>17683</v>
      </c>
      <c r="EE8" s="43">
        <f>'BAR BB| Open rates'!EE8*0.9*0.9+25</f>
        <v>17683</v>
      </c>
      <c r="EF8" s="43">
        <f>'BAR BB| Open rates'!EF8*0.9*0.9+25</f>
        <v>17683</v>
      </c>
      <c r="EG8" s="43">
        <f>'BAR BB| Open rates'!EG8*0.9*0.9+25</f>
        <v>12094</v>
      </c>
      <c r="EH8" s="43">
        <f>'BAR BB| Open rates'!EH8*0.9*0.9+25</f>
        <v>11284</v>
      </c>
      <c r="EI8" s="43">
        <f>'BAR BB| Open rates'!EI8*0.9*0.9+25</f>
        <v>11284</v>
      </c>
      <c r="EJ8" s="43">
        <f>'BAR BB| Open rates'!EJ8*0.9*0.9+25</f>
        <v>11284</v>
      </c>
      <c r="EK8" s="43">
        <f>'BAR BB| Open rates'!EK8*0.9*0.9+25</f>
        <v>11284</v>
      </c>
      <c r="EL8" s="43">
        <f>'BAR BB| Open rates'!EL8*0.9*0.9+25</f>
        <v>12094</v>
      </c>
      <c r="EM8" s="43">
        <f>'BAR BB| Open rates'!EM8*0.9*0.9+25</f>
        <v>12094</v>
      </c>
      <c r="EN8" s="43">
        <f>'BAR BB| Open rates'!EN8*0.9*0.9+25</f>
        <v>11284</v>
      </c>
      <c r="EO8" s="43">
        <f>'BAR BB| Open rates'!EO8*0.9*0.9+25</f>
        <v>11284</v>
      </c>
      <c r="EP8" s="43">
        <f>'BAR BB| Open rates'!EP8*0.9*0.9+25</f>
        <v>11284</v>
      </c>
      <c r="EQ8" s="43">
        <f>'BAR BB| Open rates'!EQ8*0.9*0.9+25</f>
        <v>11284</v>
      </c>
      <c r="ER8" s="43">
        <f>'BAR BB| Open rates'!ER8*0.9*0.9+25</f>
        <v>11284</v>
      </c>
      <c r="ES8" s="43">
        <f>'BAR BB| Open rates'!ES8*0.9*0.9+25</f>
        <v>12094</v>
      </c>
      <c r="ET8" s="43">
        <f>'BAR BB| Open rates'!ET8*0.9*0.9+25</f>
        <v>12094</v>
      </c>
      <c r="EU8" s="43">
        <f>'BAR BB| Open rates'!EU8*0.9*0.9+25</f>
        <v>11284</v>
      </c>
      <c r="EV8" s="43">
        <f>'BAR BB| Open rates'!EV8*0.9*0.9+25</f>
        <v>11284</v>
      </c>
      <c r="EW8" s="43">
        <f>'BAR BB| Open rates'!EW8*0.9*0.9+25</f>
        <v>11284</v>
      </c>
      <c r="EX8" s="43">
        <f>'BAR BB| Open rates'!EX8*0.9*0.9+25</f>
        <v>11284</v>
      </c>
      <c r="EY8" s="43">
        <f>'BAR BB| Open rates'!EY8*0.9*0.9+25</f>
        <v>11284</v>
      </c>
      <c r="EZ8" s="43">
        <f>'BAR BB| Open rates'!EZ8*0.9*0.9+25</f>
        <v>12094</v>
      </c>
      <c r="FA8" s="43">
        <f>'BAR BB| Open rates'!FA8*0.9*0.9+25</f>
        <v>12094</v>
      </c>
      <c r="FB8" s="43">
        <f>'BAR BB| Open rates'!FB8*0.9*0.9+25</f>
        <v>11284</v>
      </c>
      <c r="FC8" s="43">
        <f>'BAR BB| Open rates'!FC8*0.9*0.9+25</f>
        <v>11284</v>
      </c>
      <c r="FD8" s="43">
        <f>'BAR BB| Open rates'!FD8*0.9*0.9+25</f>
        <v>11284</v>
      </c>
      <c r="FE8" s="43">
        <f>'BAR BB| Open rates'!FE8*0.9*0.9+25</f>
        <v>11284</v>
      </c>
      <c r="FF8" s="43">
        <f>'BAR BB| Open rates'!FF8*0.9*0.9+25</f>
        <v>11284</v>
      </c>
      <c r="FG8" s="43">
        <f>'BAR BB| Open rates'!FG8*0.9*0.9+25</f>
        <v>12094</v>
      </c>
      <c r="FH8" s="43">
        <f>'BAR BB| Open rates'!FH8*0.9*0.9+25</f>
        <v>12094</v>
      </c>
      <c r="FI8" s="43">
        <f>'BAR BB| Open rates'!FI8*0.9*0.9+25</f>
        <v>11284</v>
      </c>
      <c r="FJ8" s="43">
        <f>'BAR BB| Open rates'!FJ8*0.9*0.9+25</f>
        <v>11284</v>
      </c>
      <c r="FK8" s="43">
        <f>'BAR BB| Open rates'!FK8*0.9*0.9+25</f>
        <v>11284</v>
      </c>
      <c r="FL8" s="43">
        <f>'BAR BB| Open rates'!FL8*0.9*0.9+25</f>
        <v>11284</v>
      </c>
      <c r="FM8" s="43">
        <f>'BAR BB| Open rates'!FM8*0.9*0.9+25</f>
        <v>11284</v>
      </c>
      <c r="FN8" s="43">
        <f>'BAR BB| Open rates'!FN8*0.9*0.9+25</f>
        <v>12094</v>
      </c>
      <c r="FO8" s="43">
        <f>'BAR BB| Open rates'!FO8*0.9*0.9+25</f>
        <v>12094</v>
      </c>
      <c r="FP8" s="43">
        <f>'BAR BB| Open rates'!FP8*0.9*0.9+25</f>
        <v>11284</v>
      </c>
      <c r="FQ8" s="43">
        <f>'BAR BB| Open rates'!FQ8*0.9*0.9+25</f>
        <v>11284</v>
      </c>
      <c r="FR8" s="43">
        <f>'BAR BB| Open rates'!FR8*0.9*0.9+25</f>
        <v>11284</v>
      </c>
      <c r="FS8" s="43">
        <f>'BAR BB| Open rates'!FS8*0.9*0.9+25</f>
        <v>11284</v>
      </c>
      <c r="FT8" s="43">
        <f>'BAR BB| Open rates'!FT8*0.9*0.9+25</f>
        <v>11284</v>
      </c>
      <c r="FU8" s="43">
        <f>'BAR BB| Open rates'!FU8*0.9*0.9+25</f>
        <v>12094</v>
      </c>
      <c r="FV8" s="43">
        <f>'BAR BB| Open rates'!FV8*0.9*0.9+25</f>
        <v>12094</v>
      </c>
      <c r="FW8" s="43">
        <f>'BAR BB| Open rates'!FW8*0.9*0.9+25</f>
        <v>15091</v>
      </c>
      <c r="FX8" s="43">
        <f>'BAR BB| Open rates'!FX8*0.9*0.9+25</f>
        <v>15091</v>
      </c>
      <c r="FY8" s="43">
        <f>'BAR BB| Open rates'!FY8*0.9*0.9+25</f>
        <v>15091</v>
      </c>
      <c r="FZ8" s="43">
        <f>'BAR BB| Open rates'!FZ8*0.9*0.9+25</f>
        <v>15091</v>
      </c>
      <c r="GA8" s="43">
        <f>'BAR BB| Open rates'!GA8*0.9*0.9+25</f>
        <v>15091</v>
      </c>
      <c r="GB8" s="43">
        <f>'BAR BB| Open rates'!GB8*0.9*0.9+25</f>
        <v>16873</v>
      </c>
      <c r="GC8" s="43">
        <f>'BAR BB| Open rates'!GC8*0.9*0.9+25</f>
        <v>16873</v>
      </c>
      <c r="GD8" s="43">
        <f>'BAR BB| Open rates'!GD8*0.9*0.9+25</f>
        <v>16873</v>
      </c>
      <c r="GE8" s="43">
        <f>'BAR BB| Open rates'!GE8*0.9*0.9+25</f>
        <v>16873</v>
      </c>
    </row>
    <row r="9" spans="1:187" s="36" customFormat="1" ht="12" customHeight="1" x14ac:dyDescent="0.2">
      <c r="A9" s="237">
        <v>2</v>
      </c>
      <c r="B9" s="43">
        <f>'BAR BB| Open rates'!B9*0.9*0.9+25</f>
        <v>22300</v>
      </c>
      <c r="C9" s="43">
        <f>'BAR BB| Open rates'!C9*0.9*0.9+25</f>
        <v>22300</v>
      </c>
      <c r="D9" s="43">
        <f>'BAR BB| Open rates'!D9*0.9*0.9+25</f>
        <v>20113</v>
      </c>
      <c r="E9" s="43">
        <f>'BAR BB| Open rates'!E9*0.9*0.9+25</f>
        <v>20113</v>
      </c>
      <c r="F9" s="43">
        <f>'BAR BB| Open rates'!F9*0.9*0.9+25</f>
        <v>18331</v>
      </c>
      <c r="G9" s="43">
        <f>'BAR BB| Open rates'!G9*0.9*0.9+25</f>
        <v>20113</v>
      </c>
      <c r="H9" s="43">
        <f>'BAR BB| Open rates'!H9*0.9*0.9+25</f>
        <v>20113</v>
      </c>
      <c r="I9" s="43">
        <f>'BAR BB| Open rates'!I9*0.9*0.9+25</f>
        <v>21733</v>
      </c>
      <c r="J9" s="43">
        <f>'BAR BB| Open rates'!J9*0.9*0.9+25</f>
        <v>21733</v>
      </c>
      <c r="K9" s="43">
        <f>'BAR BB| Open rates'!K9*0.9*0.9+25</f>
        <v>20113</v>
      </c>
      <c r="L9" s="43">
        <f>'BAR BB| Open rates'!L9*0.9*0.9+25</f>
        <v>20113</v>
      </c>
      <c r="M9" s="43">
        <f>'BAR BB| Open rates'!M9*0.9*0.9+25</f>
        <v>20113</v>
      </c>
      <c r="N9" s="43">
        <f>'BAR BB| Open rates'!N9*0.9*0.9+25</f>
        <v>20113</v>
      </c>
      <c r="O9" s="43">
        <f>'BAR BB| Open rates'!O9*0.9*0.9+25</f>
        <v>20113</v>
      </c>
      <c r="P9" s="43">
        <f>'BAR BB| Open rates'!P9*0.9*0.9+25</f>
        <v>21733</v>
      </c>
      <c r="Q9" s="43">
        <f>'BAR BB| Open rates'!Q9*0.9*0.9+25</f>
        <v>21733</v>
      </c>
      <c r="R9" s="43">
        <f>'BAR BB| Open rates'!R9*0.9*0.9+25</f>
        <v>21733</v>
      </c>
      <c r="S9" s="43">
        <f>'BAR BB| Open rates'!S9*0.9*0.9+25</f>
        <v>21733</v>
      </c>
      <c r="T9" s="43">
        <f>'BAR BB| Open rates'!T9*0.9*0.9+25</f>
        <v>21733</v>
      </c>
      <c r="U9" s="43">
        <f>'BAR BB| Open rates'!U9*0.9*0.9+25</f>
        <v>21733</v>
      </c>
      <c r="V9" s="43">
        <f>'BAR BB| Open rates'!V9*0.9*0.9+25</f>
        <v>21733</v>
      </c>
      <c r="W9" s="43">
        <f>'BAR BB| Open rates'!W9*0.9*0.9+25</f>
        <v>23353</v>
      </c>
      <c r="X9" s="43">
        <f>'BAR BB| Open rates'!X9*0.9*0.9+25</f>
        <v>23353</v>
      </c>
      <c r="Y9" s="43">
        <f>'BAR BB| Open rates'!Y9*0.9*0.9+25</f>
        <v>21733</v>
      </c>
      <c r="Z9" s="43">
        <f>'BAR BB| Open rates'!Z9*0.9*0.9+25</f>
        <v>21733</v>
      </c>
      <c r="AA9" s="43">
        <f>'BAR BB| Open rates'!AA9*0.9*0.9+25</f>
        <v>21733</v>
      </c>
      <c r="AB9" s="43">
        <f>'BAR BB| Open rates'!AB9*0.9*0.9+25</f>
        <v>21733</v>
      </c>
      <c r="AC9" s="43">
        <f>'BAR BB| Open rates'!AC9*0.9*0.9+25</f>
        <v>21733</v>
      </c>
      <c r="AD9" s="43">
        <f>'BAR BB| Open rates'!AD9*0.9*0.9+25</f>
        <v>23353</v>
      </c>
      <c r="AE9" s="43">
        <f>'BAR BB| Open rates'!AE9*0.9*0.9+25</f>
        <v>23353</v>
      </c>
      <c r="AF9" s="43">
        <f>'BAR BB| Open rates'!AF9*0.9*0.9+25</f>
        <v>21733</v>
      </c>
      <c r="AG9" s="43">
        <f>'BAR BB| Open rates'!AG9*0.9*0.9+25</f>
        <v>21733</v>
      </c>
      <c r="AH9" s="43">
        <f>'BAR BB| Open rates'!AH9*0.9*0.9+25</f>
        <v>21733</v>
      </c>
      <c r="AI9" s="43">
        <f>'BAR BB| Open rates'!AI9*0.9*0.9+25</f>
        <v>21733</v>
      </c>
      <c r="AJ9" s="43">
        <f>'BAR BB| Open rates'!AJ9*0.9*0.9+25</f>
        <v>21733</v>
      </c>
      <c r="AK9" s="43">
        <f>'BAR BB| Open rates'!AK9*0.9*0.9+25</f>
        <v>23353</v>
      </c>
      <c r="AL9" s="43">
        <f>'BAR BB| Open rates'!AL9*0.9*0.9+25</f>
        <v>23353</v>
      </c>
      <c r="AM9" s="43">
        <f>'BAR BB| Open rates'!AM9*0.9*0.9+25</f>
        <v>21733</v>
      </c>
      <c r="AN9" s="43">
        <f>'BAR BB| Open rates'!AN9*0.9*0.9+25</f>
        <v>21733</v>
      </c>
      <c r="AO9" s="43">
        <f>'BAR BB| Open rates'!AO9*0.9*0.9+25</f>
        <v>21733</v>
      </c>
      <c r="AP9" s="43">
        <f>'BAR BB| Open rates'!AP9*0.9*0.9+25</f>
        <v>21733</v>
      </c>
      <c r="AQ9" s="43">
        <f>'BAR BB| Open rates'!AQ9*0.9*0.9+25</f>
        <v>21733</v>
      </c>
      <c r="AR9" s="43">
        <f>'BAR BB| Open rates'!AR9*0.9*0.9+25</f>
        <v>23353</v>
      </c>
      <c r="AS9" s="43">
        <f>'BAR BB| Open rates'!AS9*0.9*0.9+25</f>
        <v>23353</v>
      </c>
      <c r="AT9" s="43">
        <f>'BAR BB| Open rates'!AT9*0.9*0.9+25</f>
        <v>21733</v>
      </c>
      <c r="AU9" s="43">
        <f>'BAR BB| Open rates'!AU9*0.9*0.9+25</f>
        <v>21733</v>
      </c>
      <c r="AV9" s="43">
        <f>'BAR BB| Open rates'!AV9*0.9*0.9+25</f>
        <v>21733</v>
      </c>
      <c r="AW9" s="43">
        <f>'BAR BB| Open rates'!AW9*0.9*0.9+25</f>
        <v>21733</v>
      </c>
      <c r="AX9" s="43">
        <f>'BAR BB| Open rates'!AX9*0.9*0.9+25</f>
        <v>21733</v>
      </c>
      <c r="AY9" s="43">
        <f>'BAR BB| Open rates'!AY9*0.9*0.9+25</f>
        <v>23353</v>
      </c>
      <c r="AZ9" s="43">
        <f>'BAR BB| Open rates'!AZ9*0.9*0.9+25</f>
        <v>23353</v>
      </c>
      <c r="BA9" s="43">
        <f>'BAR BB| Open rates'!BA9*0.9*0.9+25</f>
        <v>21733</v>
      </c>
      <c r="BB9" s="43">
        <f>'BAR BB| Open rates'!BB9*0.9*0.9+25</f>
        <v>21733</v>
      </c>
      <c r="BC9" s="43">
        <f>'BAR BB| Open rates'!BC9*0.9*0.9+25</f>
        <v>21733</v>
      </c>
      <c r="BD9" s="43">
        <f>'BAR BB| Open rates'!BD9*0.9*0.9+25</f>
        <v>21733</v>
      </c>
      <c r="BE9" s="43">
        <f>'BAR BB| Open rates'!BE9*0.9*0.9+25</f>
        <v>21733</v>
      </c>
      <c r="BF9" s="43">
        <f>'BAR BB| Open rates'!BF9*0.9*0.9+25</f>
        <v>23353</v>
      </c>
      <c r="BG9" s="43">
        <f>'BAR BB| Open rates'!BG9*0.9*0.9+25</f>
        <v>23353</v>
      </c>
      <c r="BH9" s="43">
        <f>'BAR BB| Open rates'!BH9*0.9*0.9+25</f>
        <v>19141</v>
      </c>
      <c r="BI9" s="43">
        <f>'BAR BB| Open rates'!BI9*0.9*0.9+25</f>
        <v>19141</v>
      </c>
      <c r="BJ9" s="43">
        <f>'BAR BB| Open rates'!BJ9*0.9*0.9+25</f>
        <v>19141</v>
      </c>
      <c r="BK9" s="43">
        <f>'BAR BB| Open rates'!BK9*0.9*0.9+25</f>
        <v>19141</v>
      </c>
      <c r="BL9" s="43">
        <f>'BAR BB| Open rates'!BL9*0.9*0.9+25</f>
        <v>19141</v>
      </c>
      <c r="BM9" s="43">
        <f>'BAR BB| Open rates'!BM9*0.9*0.9+25</f>
        <v>20113</v>
      </c>
      <c r="BN9" s="43">
        <f>'BAR BB| Open rates'!BN9*0.9*0.9+25</f>
        <v>20113</v>
      </c>
      <c r="BO9" s="43">
        <f>'BAR BB| Open rates'!BO9*0.9*0.9+25</f>
        <v>18331</v>
      </c>
      <c r="BP9" s="43">
        <f>'BAR BB| Open rates'!BP9*0.9*0.9+25</f>
        <v>18331</v>
      </c>
      <c r="BQ9" s="43">
        <f>'BAR BB| Open rates'!BQ9*0.9*0.9+25</f>
        <v>20113</v>
      </c>
      <c r="BR9" s="43">
        <f>'BAR BB| Open rates'!BR9*0.9*0.9+25</f>
        <v>20113</v>
      </c>
      <c r="BS9" s="43">
        <f>'BAR BB| Open rates'!BS9*0.9*0.9+25</f>
        <v>20113</v>
      </c>
      <c r="BT9" s="43">
        <f>'BAR BB| Open rates'!BT9*0.9*0.9+25</f>
        <v>20113</v>
      </c>
      <c r="BU9" s="43">
        <f>'BAR BB| Open rates'!BU9*0.9*0.9+25</f>
        <v>20113</v>
      </c>
      <c r="BV9" s="43">
        <f>'BAR BB| Open rates'!BV9*0.9*0.9+25</f>
        <v>18331</v>
      </c>
      <c r="BW9" s="43">
        <f>'BAR BB| Open rates'!BW9*0.9*0.9+25</f>
        <v>18331</v>
      </c>
      <c r="BX9" s="43">
        <f>'BAR BB| Open rates'!BX9*0.9*0.9+25</f>
        <v>18331</v>
      </c>
      <c r="BY9" s="43">
        <f>'BAR BB| Open rates'!BY9*0.9*0.9+25</f>
        <v>18331</v>
      </c>
      <c r="BZ9" s="43">
        <f>'BAR BB| Open rates'!BZ9*0.9*0.9+25</f>
        <v>18331</v>
      </c>
      <c r="CA9" s="43">
        <f>'BAR BB| Open rates'!CA9*0.9*0.9+25</f>
        <v>20113</v>
      </c>
      <c r="CB9" s="43">
        <f>'BAR BB| Open rates'!CB9*0.9*0.9+25</f>
        <v>20113</v>
      </c>
      <c r="CC9" s="43">
        <f>'BAR BB| Open rates'!CC9*0.9*0.9+25</f>
        <v>18331</v>
      </c>
      <c r="CD9" s="43">
        <f>'BAR BB| Open rates'!CD9*0.9*0.9+25</f>
        <v>18331</v>
      </c>
      <c r="CE9" s="43">
        <f>'BAR BB| Open rates'!CE9*0.9*0.9+25</f>
        <v>18331</v>
      </c>
      <c r="CF9" s="43">
        <f>'BAR BB| Open rates'!CF9*0.9*0.9+25</f>
        <v>18331</v>
      </c>
      <c r="CG9" s="43">
        <f>'BAR BB| Open rates'!CG9*0.9*0.9+25</f>
        <v>18331</v>
      </c>
      <c r="CH9" s="43">
        <f>'BAR BB| Open rates'!CH9*0.9*0.9+25</f>
        <v>20113</v>
      </c>
      <c r="CI9" s="43">
        <f>'BAR BB| Open rates'!CI9*0.9*0.9+25</f>
        <v>20113</v>
      </c>
      <c r="CJ9" s="43">
        <f>'BAR BB| Open rates'!CJ9*0.9*0.9+25</f>
        <v>18331</v>
      </c>
      <c r="CK9" s="43">
        <f>'BAR BB| Open rates'!CK9*0.9*0.9+25</f>
        <v>18331</v>
      </c>
      <c r="CL9" s="43">
        <f>'BAR BB| Open rates'!CL9*0.9*0.9+25</f>
        <v>18331</v>
      </c>
      <c r="CM9" s="43">
        <f>'BAR BB| Open rates'!CM9*0.9*0.9+25</f>
        <v>18331</v>
      </c>
      <c r="CN9" s="43">
        <f>'BAR BB| Open rates'!CN9*0.9*0.9+25</f>
        <v>18331</v>
      </c>
      <c r="CO9" s="43">
        <f>'BAR BB| Open rates'!CO9*0.9*0.9+25</f>
        <v>20113</v>
      </c>
      <c r="CP9" s="43">
        <f>'BAR BB| Open rates'!CP9*0.9*0.9+25</f>
        <v>20113</v>
      </c>
      <c r="CQ9" s="43">
        <f>'BAR BB| Open rates'!CQ9*0.9*0.9+25</f>
        <v>18331</v>
      </c>
      <c r="CR9" s="43">
        <f>'BAR BB| Open rates'!CR9*0.9*0.9+25</f>
        <v>18331</v>
      </c>
      <c r="CS9" s="43">
        <f>'BAR BB| Open rates'!CS9*0.9*0.9+25</f>
        <v>18331</v>
      </c>
      <c r="CT9" s="43">
        <f>'BAR BB| Open rates'!CT9*0.9*0.9+25</f>
        <v>18331</v>
      </c>
      <c r="CU9" s="43">
        <f>'BAR BB| Open rates'!CU9*0.9*0.9+25</f>
        <v>16954</v>
      </c>
      <c r="CV9" s="43">
        <f>'BAR BB| Open rates'!CV9*0.9*0.9+25</f>
        <v>16954</v>
      </c>
      <c r="CW9" s="43">
        <f>'BAR BB| Open rates'!CW9*0.9*0.9+25</f>
        <v>16954</v>
      </c>
      <c r="CX9" s="43">
        <f>'BAR BB| Open rates'!CX9*0.9*0.9+25</f>
        <v>15334</v>
      </c>
      <c r="CY9" s="43">
        <f>'BAR BB| Open rates'!CY9*0.9*0.9+25</f>
        <v>15334</v>
      </c>
      <c r="CZ9" s="43">
        <f>'BAR BB| Open rates'!CZ9*0.9*0.9+25</f>
        <v>15334</v>
      </c>
      <c r="DA9" s="43">
        <f>'BAR BB| Open rates'!DA9*0.9*0.9+25</f>
        <v>15334</v>
      </c>
      <c r="DB9" s="43">
        <f>'BAR BB| Open rates'!DB9*0.9*0.9+25</f>
        <v>15334</v>
      </c>
      <c r="DC9" s="43">
        <f>'BAR BB| Open rates'!DC9*0.9*0.9+25</f>
        <v>16954</v>
      </c>
      <c r="DD9" s="43">
        <f>'BAR BB| Open rates'!DD9*0.9*0.9+25</f>
        <v>16954</v>
      </c>
      <c r="DE9" s="43">
        <f>'BAR BB| Open rates'!DE9*0.9*0.9+25</f>
        <v>15334</v>
      </c>
      <c r="DF9" s="43">
        <f>'BAR BB| Open rates'!DF9*0.9*0.9+25</f>
        <v>15334</v>
      </c>
      <c r="DG9" s="43">
        <f>'BAR BB| Open rates'!DG9*0.9*0.9+25</f>
        <v>15334</v>
      </c>
      <c r="DH9" s="43">
        <f>'BAR BB| Open rates'!DH9*0.9*0.9+25</f>
        <v>15334</v>
      </c>
      <c r="DI9" s="43">
        <f>'BAR BB| Open rates'!DI9*0.9*0.9+25</f>
        <v>15334</v>
      </c>
      <c r="DJ9" s="43">
        <f>'BAR BB| Open rates'!DJ9*0.9*0.9+25</f>
        <v>16954</v>
      </c>
      <c r="DK9" s="43">
        <f>'BAR BB| Open rates'!DK9*0.9*0.9+25</f>
        <v>16954</v>
      </c>
      <c r="DL9" s="43">
        <f>'BAR BB| Open rates'!DL9*0.9*0.9+25</f>
        <v>15334</v>
      </c>
      <c r="DM9" s="43">
        <f>'BAR BB| Open rates'!DM9*0.9*0.9+25</f>
        <v>15334</v>
      </c>
      <c r="DN9" s="43">
        <f>'BAR BB| Open rates'!DN9*0.9*0.9+25</f>
        <v>15334</v>
      </c>
      <c r="DO9" s="43">
        <f>'BAR BB| Open rates'!DO9*0.9*0.9+25</f>
        <v>15334</v>
      </c>
      <c r="DP9" s="43">
        <f>'BAR BB| Open rates'!DP9*0.9*0.9+25</f>
        <v>15334</v>
      </c>
      <c r="DQ9" s="43">
        <f>'BAR BB| Open rates'!DQ9*0.9*0.9+25</f>
        <v>16954</v>
      </c>
      <c r="DR9" s="43">
        <f>'BAR BB| Open rates'!DR9*0.9*0.9+25</f>
        <v>16954</v>
      </c>
      <c r="DS9" s="43">
        <f>'BAR BB| Open rates'!DS9*0.9*0.9+25</f>
        <v>15334</v>
      </c>
      <c r="DT9" s="43">
        <f>'BAR BB| Open rates'!DT9*0.9*0.9+25</f>
        <v>15334</v>
      </c>
      <c r="DU9" s="43">
        <f>'BAR BB| Open rates'!DU9*0.9*0.9+25</f>
        <v>15334</v>
      </c>
      <c r="DV9" s="43">
        <f>'BAR BB| Open rates'!DV9*0.9*0.9+25</f>
        <v>15334</v>
      </c>
      <c r="DW9" s="43">
        <f>'BAR BB| Open rates'!DW9*0.9*0.9+25</f>
        <v>15334</v>
      </c>
      <c r="DX9" s="43">
        <f>'BAR BB| Open rates'!DX9*0.9*0.9+25</f>
        <v>16954</v>
      </c>
      <c r="DY9" s="43">
        <f>'BAR BB| Open rates'!DY9*0.9*0.9+25</f>
        <v>16954</v>
      </c>
      <c r="DZ9" s="43">
        <f>'BAR BB| Open rates'!DZ9*0.9*0.9+25</f>
        <v>18331</v>
      </c>
      <c r="EA9" s="43">
        <f>'BAR BB| Open rates'!EA9*0.9*0.9+25</f>
        <v>18331</v>
      </c>
      <c r="EB9" s="43">
        <f>'BAR BB| Open rates'!EB9*0.9*0.9+25</f>
        <v>18331</v>
      </c>
      <c r="EC9" s="43">
        <f>'BAR BB| Open rates'!EC9*0.9*0.9+25</f>
        <v>20113</v>
      </c>
      <c r="ED9" s="43">
        <f>'BAR BB| Open rates'!ED9*0.9*0.9+25</f>
        <v>20113</v>
      </c>
      <c r="EE9" s="43">
        <f>'BAR BB| Open rates'!EE9*0.9*0.9+25</f>
        <v>20113</v>
      </c>
      <c r="EF9" s="43">
        <f>'BAR BB| Open rates'!EF9*0.9*0.9+25</f>
        <v>20113</v>
      </c>
      <c r="EG9" s="43">
        <f>'BAR BB| Open rates'!EG9*0.9*0.9+25</f>
        <v>14524</v>
      </c>
      <c r="EH9" s="43">
        <f>'BAR BB| Open rates'!EH9*0.9*0.9+25</f>
        <v>13714</v>
      </c>
      <c r="EI9" s="43">
        <f>'BAR BB| Open rates'!EI9*0.9*0.9+25</f>
        <v>13714</v>
      </c>
      <c r="EJ9" s="43">
        <f>'BAR BB| Open rates'!EJ9*0.9*0.9+25</f>
        <v>13714</v>
      </c>
      <c r="EK9" s="43">
        <f>'BAR BB| Open rates'!EK9*0.9*0.9+25</f>
        <v>13714</v>
      </c>
      <c r="EL9" s="43">
        <f>'BAR BB| Open rates'!EL9*0.9*0.9+25</f>
        <v>14524</v>
      </c>
      <c r="EM9" s="43">
        <f>'BAR BB| Open rates'!EM9*0.9*0.9+25</f>
        <v>14524</v>
      </c>
      <c r="EN9" s="43">
        <f>'BAR BB| Open rates'!EN9*0.9*0.9+25</f>
        <v>13714</v>
      </c>
      <c r="EO9" s="43">
        <f>'BAR BB| Open rates'!EO9*0.9*0.9+25</f>
        <v>13714</v>
      </c>
      <c r="EP9" s="43">
        <f>'BAR BB| Open rates'!EP9*0.9*0.9+25</f>
        <v>13714</v>
      </c>
      <c r="EQ9" s="43">
        <f>'BAR BB| Open rates'!EQ9*0.9*0.9+25</f>
        <v>13714</v>
      </c>
      <c r="ER9" s="43">
        <f>'BAR BB| Open rates'!ER9*0.9*0.9+25</f>
        <v>13714</v>
      </c>
      <c r="ES9" s="43">
        <f>'BAR BB| Open rates'!ES9*0.9*0.9+25</f>
        <v>14524</v>
      </c>
      <c r="ET9" s="43">
        <f>'BAR BB| Open rates'!ET9*0.9*0.9+25</f>
        <v>14524</v>
      </c>
      <c r="EU9" s="43">
        <f>'BAR BB| Open rates'!EU9*0.9*0.9+25</f>
        <v>13714</v>
      </c>
      <c r="EV9" s="43">
        <f>'BAR BB| Open rates'!EV9*0.9*0.9+25</f>
        <v>13714</v>
      </c>
      <c r="EW9" s="43">
        <f>'BAR BB| Open rates'!EW9*0.9*0.9+25</f>
        <v>13714</v>
      </c>
      <c r="EX9" s="43">
        <f>'BAR BB| Open rates'!EX9*0.9*0.9+25</f>
        <v>13714</v>
      </c>
      <c r="EY9" s="43">
        <f>'BAR BB| Open rates'!EY9*0.9*0.9+25</f>
        <v>13714</v>
      </c>
      <c r="EZ9" s="43">
        <f>'BAR BB| Open rates'!EZ9*0.9*0.9+25</f>
        <v>14524</v>
      </c>
      <c r="FA9" s="43">
        <f>'BAR BB| Open rates'!FA9*0.9*0.9+25</f>
        <v>14524</v>
      </c>
      <c r="FB9" s="43">
        <f>'BAR BB| Open rates'!FB9*0.9*0.9+25</f>
        <v>13714</v>
      </c>
      <c r="FC9" s="43">
        <f>'BAR BB| Open rates'!FC9*0.9*0.9+25</f>
        <v>13714</v>
      </c>
      <c r="FD9" s="43">
        <f>'BAR BB| Open rates'!FD9*0.9*0.9+25</f>
        <v>13714</v>
      </c>
      <c r="FE9" s="43">
        <f>'BAR BB| Open rates'!FE9*0.9*0.9+25</f>
        <v>13714</v>
      </c>
      <c r="FF9" s="43">
        <f>'BAR BB| Open rates'!FF9*0.9*0.9+25</f>
        <v>13714</v>
      </c>
      <c r="FG9" s="43">
        <f>'BAR BB| Open rates'!FG9*0.9*0.9+25</f>
        <v>14524</v>
      </c>
      <c r="FH9" s="43">
        <f>'BAR BB| Open rates'!FH9*0.9*0.9+25</f>
        <v>14524</v>
      </c>
      <c r="FI9" s="43">
        <f>'BAR BB| Open rates'!FI9*0.9*0.9+25</f>
        <v>13714</v>
      </c>
      <c r="FJ9" s="43">
        <f>'BAR BB| Open rates'!FJ9*0.9*0.9+25</f>
        <v>13714</v>
      </c>
      <c r="FK9" s="43">
        <f>'BAR BB| Open rates'!FK9*0.9*0.9+25</f>
        <v>13714</v>
      </c>
      <c r="FL9" s="43">
        <f>'BAR BB| Open rates'!FL9*0.9*0.9+25</f>
        <v>13714</v>
      </c>
      <c r="FM9" s="43">
        <f>'BAR BB| Open rates'!FM9*0.9*0.9+25</f>
        <v>13714</v>
      </c>
      <c r="FN9" s="43">
        <f>'BAR BB| Open rates'!FN9*0.9*0.9+25</f>
        <v>14524</v>
      </c>
      <c r="FO9" s="43">
        <f>'BAR BB| Open rates'!FO9*0.9*0.9+25</f>
        <v>14524</v>
      </c>
      <c r="FP9" s="43">
        <f>'BAR BB| Open rates'!FP9*0.9*0.9+25</f>
        <v>13714</v>
      </c>
      <c r="FQ9" s="43">
        <f>'BAR BB| Open rates'!FQ9*0.9*0.9+25</f>
        <v>13714</v>
      </c>
      <c r="FR9" s="43">
        <f>'BAR BB| Open rates'!FR9*0.9*0.9+25</f>
        <v>13714</v>
      </c>
      <c r="FS9" s="43">
        <f>'BAR BB| Open rates'!FS9*0.9*0.9+25</f>
        <v>13714</v>
      </c>
      <c r="FT9" s="43">
        <f>'BAR BB| Open rates'!FT9*0.9*0.9+25</f>
        <v>13714</v>
      </c>
      <c r="FU9" s="43">
        <f>'BAR BB| Open rates'!FU9*0.9*0.9+25</f>
        <v>14524</v>
      </c>
      <c r="FV9" s="43">
        <f>'BAR BB| Open rates'!FV9*0.9*0.9+25</f>
        <v>14524</v>
      </c>
      <c r="FW9" s="43">
        <f>'BAR BB| Open rates'!FW9*0.9*0.9+25</f>
        <v>17521</v>
      </c>
      <c r="FX9" s="43">
        <f>'BAR BB| Open rates'!FX9*0.9*0.9+25</f>
        <v>17521</v>
      </c>
      <c r="FY9" s="43">
        <f>'BAR BB| Open rates'!FY9*0.9*0.9+25</f>
        <v>17521</v>
      </c>
      <c r="FZ9" s="43">
        <f>'BAR BB| Open rates'!FZ9*0.9*0.9+25</f>
        <v>17521</v>
      </c>
      <c r="GA9" s="43">
        <f>'BAR BB| Open rates'!GA9*0.9*0.9+25</f>
        <v>17521</v>
      </c>
      <c r="GB9" s="43">
        <f>'BAR BB| Open rates'!GB9*0.9*0.9+25</f>
        <v>19303</v>
      </c>
      <c r="GC9" s="43">
        <f>'BAR BB| Open rates'!GC9*0.9*0.9+25</f>
        <v>19303</v>
      </c>
      <c r="GD9" s="43">
        <f>'BAR BB| Open rates'!GD9*0.9*0.9+25</f>
        <v>19303</v>
      </c>
      <c r="GE9" s="43">
        <f>'BAR BB| Open rates'!GE9*0.9*0.9+25</f>
        <v>19303</v>
      </c>
    </row>
    <row r="10" spans="1:187" s="36" customFormat="1" ht="12" customHeight="1" x14ac:dyDescent="0.2">
      <c r="A10" s="236" t="s">
        <v>176</v>
      </c>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row>
    <row r="11" spans="1:187" s="36" customFormat="1" ht="12" customHeight="1" x14ac:dyDescent="0.2">
      <c r="A11" s="237">
        <v>1</v>
      </c>
      <c r="B11" s="43">
        <f>'BAR BB| Open rates'!B11*0.9*0.9+25</f>
        <v>23029</v>
      </c>
      <c r="C11" s="43">
        <f>'BAR BB| Open rates'!C11*0.9*0.9+25</f>
        <v>23029</v>
      </c>
      <c r="D11" s="43">
        <f>'BAR BB| Open rates'!D11*0.9*0.9+25</f>
        <v>20842</v>
      </c>
      <c r="E11" s="43">
        <f>'BAR BB| Open rates'!E11*0.9*0.9+25</f>
        <v>20842</v>
      </c>
      <c r="F11" s="43">
        <f>'BAR BB| Open rates'!F11*0.9*0.9+25</f>
        <v>19060</v>
      </c>
      <c r="G11" s="43">
        <f>'BAR BB| Open rates'!G11*0.9*0.9+25</f>
        <v>20842</v>
      </c>
      <c r="H11" s="43">
        <f>'BAR BB| Open rates'!H11*0.9*0.9+25</f>
        <v>20842</v>
      </c>
      <c r="I11" s="43">
        <f>'BAR BB| Open rates'!I11*0.9*0.9+25</f>
        <v>22462</v>
      </c>
      <c r="J11" s="43">
        <f>'BAR BB| Open rates'!J11*0.9*0.9+25</f>
        <v>22462</v>
      </c>
      <c r="K11" s="43">
        <f>'BAR BB| Open rates'!K11*0.9*0.9+25</f>
        <v>20842</v>
      </c>
      <c r="L11" s="43">
        <f>'BAR BB| Open rates'!L11*0.9*0.9+25</f>
        <v>20842</v>
      </c>
      <c r="M11" s="43">
        <f>'BAR BB| Open rates'!M11*0.9*0.9+25</f>
        <v>20842</v>
      </c>
      <c r="N11" s="43">
        <f>'BAR BB| Open rates'!N11*0.9*0.9+25</f>
        <v>20842</v>
      </c>
      <c r="O11" s="43">
        <f>'BAR BB| Open rates'!O11*0.9*0.9+25</f>
        <v>20842</v>
      </c>
      <c r="P11" s="43">
        <f>'BAR BB| Open rates'!P11*0.9*0.9+25</f>
        <v>22462</v>
      </c>
      <c r="Q11" s="43">
        <f>'BAR BB| Open rates'!Q11*0.9*0.9+25</f>
        <v>22462</v>
      </c>
      <c r="R11" s="43">
        <f>'BAR BB| Open rates'!R11*0.9*0.9+25</f>
        <v>22462</v>
      </c>
      <c r="S11" s="43">
        <f>'BAR BB| Open rates'!S11*0.9*0.9+25</f>
        <v>22462</v>
      </c>
      <c r="T11" s="43">
        <f>'BAR BB| Open rates'!T11*0.9*0.9+25</f>
        <v>22462</v>
      </c>
      <c r="U11" s="43">
        <f>'BAR BB| Open rates'!U11*0.9*0.9+25</f>
        <v>22462</v>
      </c>
      <c r="V11" s="43">
        <f>'BAR BB| Open rates'!V11*0.9*0.9+25</f>
        <v>22462</v>
      </c>
      <c r="W11" s="43">
        <f>'BAR BB| Open rates'!W11*0.9*0.9+25</f>
        <v>24082</v>
      </c>
      <c r="X11" s="43">
        <f>'BAR BB| Open rates'!X11*0.9*0.9+25</f>
        <v>24082</v>
      </c>
      <c r="Y11" s="43">
        <f>'BAR BB| Open rates'!Y11*0.9*0.9+25</f>
        <v>22462</v>
      </c>
      <c r="Z11" s="43">
        <f>'BAR BB| Open rates'!Z11*0.9*0.9+25</f>
        <v>22462</v>
      </c>
      <c r="AA11" s="43">
        <f>'BAR BB| Open rates'!AA11*0.9*0.9+25</f>
        <v>22462</v>
      </c>
      <c r="AB11" s="43">
        <f>'BAR BB| Open rates'!AB11*0.9*0.9+25</f>
        <v>22462</v>
      </c>
      <c r="AC11" s="43">
        <f>'BAR BB| Open rates'!AC11*0.9*0.9+25</f>
        <v>22462</v>
      </c>
      <c r="AD11" s="43">
        <f>'BAR BB| Open rates'!AD11*0.9*0.9+25</f>
        <v>24082</v>
      </c>
      <c r="AE11" s="43">
        <f>'BAR BB| Open rates'!AE11*0.9*0.9+25</f>
        <v>24082</v>
      </c>
      <c r="AF11" s="43">
        <f>'BAR BB| Open rates'!AF11*0.9*0.9+25</f>
        <v>22462</v>
      </c>
      <c r="AG11" s="43">
        <f>'BAR BB| Open rates'!AG11*0.9*0.9+25</f>
        <v>22462</v>
      </c>
      <c r="AH11" s="43">
        <f>'BAR BB| Open rates'!AH11*0.9*0.9+25</f>
        <v>22462</v>
      </c>
      <c r="AI11" s="43">
        <f>'BAR BB| Open rates'!AI11*0.9*0.9+25</f>
        <v>22462</v>
      </c>
      <c r="AJ11" s="43">
        <f>'BAR BB| Open rates'!AJ11*0.9*0.9+25</f>
        <v>22462</v>
      </c>
      <c r="AK11" s="43">
        <f>'BAR BB| Open rates'!AK11*0.9*0.9+25</f>
        <v>24082</v>
      </c>
      <c r="AL11" s="43">
        <f>'BAR BB| Open rates'!AL11*0.9*0.9+25</f>
        <v>24082</v>
      </c>
      <c r="AM11" s="43">
        <f>'BAR BB| Open rates'!AM11*0.9*0.9+25</f>
        <v>22462</v>
      </c>
      <c r="AN11" s="43">
        <f>'BAR BB| Open rates'!AN11*0.9*0.9+25</f>
        <v>22462</v>
      </c>
      <c r="AO11" s="43">
        <f>'BAR BB| Open rates'!AO11*0.9*0.9+25</f>
        <v>22462</v>
      </c>
      <c r="AP11" s="43">
        <f>'BAR BB| Open rates'!AP11*0.9*0.9+25</f>
        <v>22462</v>
      </c>
      <c r="AQ11" s="43">
        <f>'BAR BB| Open rates'!AQ11*0.9*0.9+25</f>
        <v>22462</v>
      </c>
      <c r="AR11" s="43">
        <f>'BAR BB| Open rates'!AR11*0.9*0.9+25</f>
        <v>24082</v>
      </c>
      <c r="AS11" s="43">
        <f>'BAR BB| Open rates'!AS11*0.9*0.9+25</f>
        <v>24082</v>
      </c>
      <c r="AT11" s="43">
        <f>'BAR BB| Open rates'!AT11*0.9*0.9+25</f>
        <v>22462</v>
      </c>
      <c r="AU11" s="43">
        <f>'BAR BB| Open rates'!AU11*0.9*0.9+25</f>
        <v>22462</v>
      </c>
      <c r="AV11" s="43">
        <f>'BAR BB| Open rates'!AV11*0.9*0.9+25</f>
        <v>22462</v>
      </c>
      <c r="AW11" s="43">
        <f>'BAR BB| Open rates'!AW11*0.9*0.9+25</f>
        <v>22462</v>
      </c>
      <c r="AX11" s="43">
        <f>'BAR BB| Open rates'!AX11*0.9*0.9+25</f>
        <v>22462</v>
      </c>
      <c r="AY11" s="43">
        <f>'BAR BB| Open rates'!AY11*0.9*0.9+25</f>
        <v>24082</v>
      </c>
      <c r="AZ11" s="43">
        <f>'BAR BB| Open rates'!AZ11*0.9*0.9+25</f>
        <v>24082</v>
      </c>
      <c r="BA11" s="43">
        <f>'BAR BB| Open rates'!BA11*0.9*0.9+25</f>
        <v>22462</v>
      </c>
      <c r="BB11" s="43">
        <f>'BAR BB| Open rates'!BB11*0.9*0.9+25</f>
        <v>22462</v>
      </c>
      <c r="BC11" s="43">
        <f>'BAR BB| Open rates'!BC11*0.9*0.9+25</f>
        <v>22462</v>
      </c>
      <c r="BD11" s="43">
        <f>'BAR BB| Open rates'!BD11*0.9*0.9+25</f>
        <v>22462</v>
      </c>
      <c r="BE11" s="43">
        <f>'BAR BB| Open rates'!BE11*0.9*0.9+25</f>
        <v>22462</v>
      </c>
      <c r="BF11" s="43">
        <f>'BAR BB| Open rates'!BF11*0.9*0.9+25</f>
        <v>24082</v>
      </c>
      <c r="BG11" s="43">
        <f>'BAR BB| Open rates'!BG11*0.9*0.9+25</f>
        <v>24082</v>
      </c>
      <c r="BH11" s="43">
        <f>'BAR BB| Open rates'!BH11*0.9*0.9+25</f>
        <v>19870</v>
      </c>
      <c r="BI11" s="43">
        <f>'BAR BB| Open rates'!BI11*0.9*0.9+25</f>
        <v>19870</v>
      </c>
      <c r="BJ11" s="43">
        <f>'BAR BB| Open rates'!BJ11*0.9*0.9+25</f>
        <v>19870</v>
      </c>
      <c r="BK11" s="43">
        <f>'BAR BB| Open rates'!BK11*0.9*0.9+25</f>
        <v>19870</v>
      </c>
      <c r="BL11" s="43">
        <f>'BAR BB| Open rates'!BL11*0.9*0.9+25</f>
        <v>19870</v>
      </c>
      <c r="BM11" s="43">
        <f>'BAR BB| Open rates'!BM11*0.9*0.9+25</f>
        <v>20842</v>
      </c>
      <c r="BN11" s="43">
        <f>'BAR BB| Open rates'!BN11*0.9*0.9+25</f>
        <v>20842</v>
      </c>
      <c r="BO11" s="43">
        <f>'BAR BB| Open rates'!BO11*0.9*0.9+25</f>
        <v>19060</v>
      </c>
      <c r="BP11" s="43">
        <f>'BAR BB| Open rates'!BP11*0.9*0.9+25</f>
        <v>19060</v>
      </c>
      <c r="BQ11" s="43">
        <f>'BAR BB| Open rates'!BQ11*0.9*0.9+25</f>
        <v>20842</v>
      </c>
      <c r="BR11" s="43">
        <f>'BAR BB| Open rates'!BR11*0.9*0.9+25</f>
        <v>20842</v>
      </c>
      <c r="BS11" s="43">
        <f>'BAR BB| Open rates'!BS11*0.9*0.9+25</f>
        <v>20842</v>
      </c>
      <c r="BT11" s="43">
        <f>'BAR BB| Open rates'!BT11*0.9*0.9+25</f>
        <v>20842</v>
      </c>
      <c r="BU11" s="43">
        <f>'BAR BB| Open rates'!BU11*0.9*0.9+25</f>
        <v>20842</v>
      </c>
      <c r="BV11" s="43">
        <f>'BAR BB| Open rates'!BV11*0.9*0.9+25</f>
        <v>19060</v>
      </c>
      <c r="BW11" s="43">
        <f>'BAR BB| Open rates'!BW11*0.9*0.9+25</f>
        <v>19060</v>
      </c>
      <c r="BX11" s="43">
        <f>'BAR BB| Open rates'!BX11*0.9*0.9+25</f>
        <v>19060</v>
      </c>
      <c r="BY11" s="43">
        <f>'BAR BB| Open rates'!BY11*0.9*0.9+25</f>
        <v>19060</v>
      </c>
      <c r="BZ11" s="43">
        <f>'BAR BB| Open rates'!BZ11*0.9*0.9+25</f>
        <v>19060</v>
      </c>
      <c r="CA11" s="43">
        <f>'BAR BB| Open rates'!CA11*0.9*0.9+25</f>
        <v>20842</v>
      </c>
      <c r="CB11" s="43">
        <f>'BAR BB| Open rates'!CB11*0.9*0.9+25</f>
        <v>20842</v>
      </c>
      <c r="CC11" s="43">
        <f>'BAR BB| Open rates'!CC11*0.9*0.9+25</f>
        <v>19060</v>
      </c>
      <c r="CD11" s="43">
        <f>'BAR BB| Open rates'!CD11*0.9*0.9+25</f>
        <v>19060</v>
      </c>
      <c r="CE11" s="43">
        <f>'BAR BB| Open rates'!CE11*0.9*0.9+25</f>
        <v>19060</v>
      </c>
      <c r="CF11" s="43">
        <f>'BAR BB| Open rates'!CF11*0.9*0.9+25</f>
        <v>19060</v>
      </c>
      <c r="CG11" s="43">
        <f>'BAR BB| Open rates'!CG11*0.9*0.9+25</f>
        <v>19060</v>
      </c>
      <c r="CH11" s="43">
        <f>'BAR BB| Open rates'!CH11*0.9*0.9+25</f>
        <v>20842</v>
      </c>
      <c r="CI11" s="43">
        <f>'BAR BB| Open rates'!CI11*0.9*0.9+25</f>
        <v>20842</v>
      </c>
      <c r="CJ11" s="43">
        <f>'BAR BB| Open rates'!CJ11*0.9*0.9+25</f>
        <v>19060</v>
      </c>
      <c r="CK11" s="43">
        <f>'BAR BB| Open rates'!CK11*0.9*0.9+25</f>
        <v>19060</v>
      </c>
      <c r="CL11" s="43">
        <f>'BAR BB| Open rates'!CL11*0.9*0.9+25</f>
        <v>19060</v>
      </c>
      <c r="CM11" s="43">
        <f>'BAR BB| Open rates'!CM11*0.9*0.9+25</f>
        <v>19060</v>
      </c>
      <c r="CN11" s="43">
        <f>'BAR BB| Open rates'!CN11*0.9*0.9+25</f>
        <v>19060</v>
      </c>
      <c r="CO11" s="43">
        <f>'BAR BB| Open rates'!CO11*0.9*0.9+25</f>
        <v>20842</v>
      </c>
      <c r="CP11" s="43">
        <f>'BAR BB| Open rates'!CP11*0.9*0.9+25</f>
        <v>20842</v>
      </c>
      <c r="CQ11" s="43">
        <f>'BAR BB| Open rates'!CQ11*0.9*0.9+25</f>
        <v>19060</v>
      </c>
      <c r="CR11" s="43">
        <f>'BAR BB| Open rates'!CR11*0.9*0.9+25</f>
        <v>19060</v>
      </c>
      <c r="CS11" s="43">
        <f>'BAR BB| Open rates'!CS11*0.9*0.9+25</f>
        <v>19060</v>
      </c>
      <c r="CT11" s="43">
        <f>'BAR BB| Open rates'!CT11*0.9*0.9+25</f>
        <v>19060</v>
      </c>
      <c r="CU11" s="43">
        <f>'BAR BB| Open rates'!CU11*0.9*0.9+25</f>
        <v>17683</v>
      </c>
      <c r="CV11" s="43">
        <f>'BAR BB| Open rates'!CV11*0.9*0.9+25</f>
        <v>17683</v>
      </c>
      <c r="CW11" s="43">
        <f>'BAR BB| Open rates'!CW11*0.9*0.9+25</f>
        <v>17683</v>
      </c>
      <c r="CX11" s="43">
        <f>'BAR BB| Open rates'!CX11*0.9*0.9+25</f>
        <v>16063</v>
      </c>
      <c r="CY11" s="43">
        <f>'BAR BB| Open rates'!CY11*0.9*0.9+25</f>
        <v>16063</v>
      </c>
      <c r="CZ11" s="43">
        <f>'BAR BB| Open rates'!CZ11*0.9*0.9+25</f>
        <v>16063</v>
      </c>
      <c r="DA11" s="43">
        <f>'BAR BB| Open rates'!DA11*0.9*0.9+25</f>
        <v>16063</v>
      </c>
      <c r="DB11" s="43">
        <f>'BAR BB| Open rates'!DB11*0.9*0.9+25</f>
        <v>16063</v>
      </c>
      <c r="DC11" s="43">
        <f>'BAR BB| Open rates'!DC11*0.9*0.9+25</f>
        <v>17683</v>
      </c>
      <c r="DD11" s="43">
        <f>'BAR BB| Open rates'!DD11*0.9*0.9+25</f>
        <v>17683</v>
      </c>
      <c r="DE11" s="43">
        <f>'BAR BB| Open rates'!DE11*0.9*0.9+25</f>
        <v>16063</v>
      </c>
      <c r="DF11" s="43">
        <f>'BAR BB| Open rates'!DF11*0.9*0.9+25</f>
        <v>16063</v>
      </c>
      <c r="DG11" s="43">
        <f>'BAR BB| Open rates'!DG11*0.9*0.9+25</f>
        <v>16063</v>
      </c>
      <c r="DH11" s="43">
        <f>'BAR BB| Open rates'!DH11*0.9*0.9+25</f>
        <v>16063</v>
      </c>
      <c r="DI11" s="43">
        <f>'BAR BB| Open rates'!DI11*0.9*0.9+25</f>
        <v>16063</v>
      </c>
      <c r="DJ11" s="43">
        <f>'BAR BB| Open rates'!DJ11*0.9*0.9+25</f>
        <v>17683</v>
      </c>
      <c r="DK11" s="43">
        <f>'BAR BB| Open rates'!DK11*0.9*0.9+25</f>
        <v>17683</v>
      </c>
      <c r="DL11" s="43">
        <f>'BAR BB| Open rates'!DL11*0.9*0.9+25</f>
        <v>16063</v>
      </c>
      <c r="DM11" s="43">
        <f>'BAR BB| Open rates'!DM11*0.9*0.9+25</f>
        <v>16063</v>
      </c>
      <c r="DN11" s="43">
        <f>'BAR BB| Open rates'!DN11*0.9*0.9+25</f>
        <v>16063</v>
      </c>
      <c r="DO11" s="43">
        <f>'BAR BB| Open rates'!DO11*0.9*0.9+25</f>
        <v>16063</v>
      </c>
      <c r="DP11" s="43">
        <f>'BAR BB| Open rates'!DP11*0.9*0.9+25</f>
        <v>16063</v>
      </c>
      <c r="DQ11" s="43">
        <f>'BAR BB| Open rates'!DQ11*0.9*0.9+25</f>
        <v>17683</v>
      </c>
      <c r="DR11" s="43">
        <f>'BAR BB| Open rates'!DR11*0.9*0.9+25</f>
        <v>17683</v>
      </c>
      <c r="DS11" s="43">
        <f>'BAR BB| Open rates'!DS11*0.9*0.9+25</f>
        <v>16063</v>
      </c>
      <c r="DT11" s="43">
        <f>'BAR BB| Open rates'!DT11*0.9*0.9+25</f>
        <v>16063</v>
      </c>
      <c r="DU11" s="43">
        <f>'BAR BB| Open rates'!DU11*0.9*0.9+25</f>
        <v>16063</v>
      </c>
      <c r="DV11" s="43">
        <f>'BAR BB| Open rates'!DV11*0.9*0.9+25</f>
        <v>16063</v>
      </c>
      <c r="DW11" s="43">
        <f>'BAR BB| Open rates'!DW11*0.9*0.9+25</f>
        <v>16063</v>
      </c>
      <c r="DX11" s="43">
        <f>'BAR BB| Open rates'!DX11*0.9*0.9+25</f>
        <v>17683</v>
      </c>
      <c r="DY11" s="43">
        <f>'BAR BB| Open rates'!DY11*0.9*0.9+25</f>
        <v>17683</v>
      </c>
      <c r="DZ11" s="43">
        <f>'BAR BB| Open rates'!DZ11*0.9*0.9+25</f>
        <v>19060</v>
      </c>
      <c r="EA11" s="43">
        <f>'BAR BB| Open rates'!EA11*0.9*0.9+25</f>
        <v>19060</v>
      </c>
      <c r="EB11" s="43">
        <f>'BAR BB| Open rates'!EB11*0.9*0.9+25</f>
        <v>19060</v>
      </c>
      <c r="EC11" s="43">
        <f>'BAR BB| Open rates'!EC11*0.9*0.9+25</f>
        <v>20842</v>
      </c>
      <c r="ED11" s="43">
        <f>'BAR BB| Open rates'!ED11*0.9*0.9+25</f>
        <v>20842</v>
      </c>
      <c r="EE11" s="43">
        <f>'BAR BB| Open rates'!EE11*0.9*0.9+25</f>
        <v>20842</v>
      </c>
      <c r="EF11" s="43">
        <f>'BAR BB| Open rates'!EF11*0.9*0.9+25</f>
        <v>20842</v>
      </c>
      <c r="EG11" s="43">
        <f>'BAR BB| Open rates'!EG11*0.9*0.9+25</f>
        <v>15253</v>
      </c>
      <c r="EH11" s="43">
        <f>'BAR BB| Open rates'!EH11*0.9*0.9+25</f>
        <v>14443</v>
      </c>
      <c r="EI11" s="43">
        <f>'BAR BB| Open rates'!EI11*0.9*0.9+25</f>
        <v>14443</v>
      </c>
      <c r="EJ11" s="43">
        <f>'BAR BB| Open rates'!EJ11*0.9*0.9+25</f>
        <v>14443</v>
      </c>
      <c r="EK11" s="43">
        <f>'BAR BB| Open rates'!EK11*0.9*0.9+25</f>
        <v>14443</v>
      </c>
      <c r="EL11" s="43">
        <f>'BAR BB| Open rates'!EL11*0.9*0.9+25</f>
        <v>15253</v>
      </c>
      <c r="EM11" s="43">
        <f>'BAR BB| Open rates'!EM11*0.9*0.9+25</f>
        <v>15253</v>
      </c>
      <c r="EN11" s="43">
        <f>'BAR BB| Open rates'!EN11*0.9*0.9+25</f>
        <v>14443</v>
      </c>
      <c r="EO11" s="43">
        <f>'BAR BB| Open rates'!EO11*0.9*0.9+25</f>
        <v>14443</v>
      </c>
      <c r="EP11" s="43">
        <f>'BAR BB| Open rates'!EP11*0.9*0.9+25</f>
        <v>14443</v>
      </c>
      <c r="EQ11" s="43">
        <f>'BAR BB| Open rates'!EQ11*0.9*0.9+25</f>
        <v>14443</v>
      </c>
      <c r="ER11" s="43">
        <f>'BAR BB| Open rates'!ER11*0.9*0.9+25</f>
        <v>14443</v>
      </c>
      <c r="ES11" s="43">
        <f>'BAR BB| Open rates'!ES11*0.9*0.9+25</f>
        <v>15253</v>
      </c>
      <c r="ET11" s="43">
        <f>'BAR BB| Open rates'!ET11*0.9*0.9+25</f>
        <v>15253</v>
      </c>
      <c r="EU11" s="43">
        <f>'BAR BB| Open rates'!EU11*0.9*0.9+25</f>
        <v>14443</v>
      </c>
      <c r="EV11" s="43">
        <f>'BAR BB| Open rates'!EV11*0.9*0.9+25</f>
        <v>14443</v>
      </c>
      <c r="EW11" s="43">
        <f>'BAR BB| Open rates'!EW11*0.9*0.9+25</f>
        <v>14443</v>
      </c>
      <c r="EX11" s="43">
        <f>'BAR BB| Open rates'!EX11*0.9*0.9+25</f>
        <v>14443</v>
      </c>
      <c r="EY11" s="43">
        <f>'BAR BB| Open rates'!EY11*0.9*0.9+25</f>
        <v>14443</v>
      </c>
      <c r="EZ11" s="43">
        <f>'BAR BB| Open rates'!EZ11*0.9*0.9+25</f>
        <v>15253</v>
      </c>
      <c r="FA11" s="43">
        <f>'BAR BB| Open rates'!FA11*0.9*0.9+25</f>
        <v>15253</v>
      </c>
      <c r="FB11" s="43">
        <f>'BAR BB| Open rates'!FB11*0.9*0.9+25</f>
        <v>14443</v>
      </c>
      <c r="FC11" s="43">
        <f>'BAR BB| Open rates'!FC11*0.9*0.9+25</f>
        <v>14443</v>
      </c>
      <c r="FD11" s="43">
        <f>'BAR BB| Open rates'!FD11*0.9*0.9+25</f>
        <v>14443</v>
      </c>
      <c r="FE11" s="43">
        <f>'BAR BB| Open rates'!FE11*0.9*0.9+25</f>
        <v>14443</v>
      </c>
      <c r="FF11" s="43">
        <f>'BAR BB| Open rates'!FF11*0.9*0.9+25</f>
        <v>14443</v>
      </c>
      <c r="FG11" s="43">
        <f>'BAR BB| Open rates'!FG11*0.9*0.9+25</f>
        <v>15253</v>
      </c>
      <c r="FH11" s="43">
        <f>'BAR BB| Open rates'!FH11*0.9*0.9+25</f>
        <v>15253</v>
      </c>
      <c r="FI11" s="43">
        <f>'BAR BB| Open rates'!FI11*0.9*0.9+25</f>
        <v>14443</v>
      </c>
      <c r="FJ11" s="43">
        <f>'BAR BB| Open rates'!FJ11*0.9*0.9+25</f>
        <v>14443</v>
      </c>
      <c r="FK11" s="43">
        <f>'BAR BB| Open rates'!FK11*0.9*0.9+25</f>
        <v>14443</v>
      </c>
      <c r="FL11" s="43">
        <f>'BAR BB| Open rates'!FL11*0.9*0.9+25</f>
        <v>14443</v>
      </c>
      <c r="FM11" s="43">
        <f>'BAR BB| Open rates'!FM11*0.9*0.9+25</f>
        <v>14443</v>
      </c>
      <c r="FN11" s="43">
        <f>'BAR BB| Open rates'!FN11*0.9*0.9+25</f>
        <v>15253</v>
      </c>
      <c r="FO11" s="43">
        <f>'BAR BB| Open rates'!FO11*0.9*0.9+25</f>
        <v>15253</v>
      </c>
      <c r="FP11" s="43">
        <f>'BAR BB| Open rates'!FP11*0.9*0.9+25</f>
        <v>14443</v>
      </c>
      <c r="FQ11" s="43">
        <f>'BAR BB| Open rates'!FQ11*0.9*0.9+25</f>
        <v>14443</v>
      </c>
      <c r="FR11" s="43">
        <f>'BAR BB| Open rates'!FR11*0.9*0.9+25</f>
        <v>14443</v>
      </c>
      <c r="FS11" s="43">
        <f>'BAR BB| Open rates'!FS11*0.9*0.9+25</f>
        <v>14443</v>
      </c>
      <c r="FT11" s="43">
        <f>'BAR BB| Open rates'!FT11*0.9*0.9+25</f>
        <v>14443</v>
      </c>
      <c r="FU11" s="43">
        <f>'BAR BB| Open rates'!FU11*0.9*0.9+25</f>
        <v>15253</v>
      </c>
      <c r="FV11" s="43">
        <f>'BAR BB| Open rates'!FV11*0.9*0.9+25</f>
        <v>15253</v>
      </c>
      <c r="FW11" s="43">
        <f>'BAR BB| Open rates'!FW11*0.9*0.9+25</f>
        <v>18250</v>
      </c>
      <c r="FX11" s="43">
        <f>'BAR BB| Open rates'!FX11*0.9*0.9+25</f>
        <v>18250</v>
      </c>
      <c r="FY11" s="43">
        <f>'BAR BB| Open rates'!FY11*0.9*0.9+25</f>
        <v>18250</v>
      </c>
      <c r="FZ11" s="43">
        <f>'BAR BB| Open rates'!FZ11*0.9*0.9+25</f>
        <v>18250</v>
      </c>
      <c r="GA11" s="43">
        <f>'BAR BB| Open rates'!GA11*0.9*0.9+25</f>
        <v>18250</v>
      </c>
      <c r="GB11" s="43">
        <f>'BAR BB| Open rates'!GB11*0.9*0.9+25</f>
        <v>20032</v>
      </c>
      <c r="GC11" s="43">
        <f>'BAR BB| Open rates'!GC11*0.9*0.9+25</f>
        <v>20032</v>
      </c>
      <c r="GD11" s="43">
        <f>'BAR BB| Open rates'!GD11*0.9*0.9+25</f>
        <v>20032</v>
      </c>
      <c r="GE11" s="43">
        <f>'BAR BB| Open rates'!GE11*0.9*0.9+25</f>
        <v>20032</v>
      </c>
    </row>
    <row r="12" spans="1:187" s="36" customFormat="1" ht="12" customHeight="1" x14ac:dyDescent="0.2">
      <c r="A12" s="237">
        <v>2</v>
      </c>
      <c r="B12" s="43">
        <f>'BAR BB| Open rates'!B12*0.9*0.9+25</f>
        <v>25459</v>
      </c>
      <c r="C12" s="43">
        <f>'BAR BB| Open rates'!C12*0.9*0.9+25</f>
        <v>25459</v>
      </c>
      <c r="D12" s="43">
        <f>'BAR BB| Open rates'!D12*0.9*0.9+25</f>
        <v>23272</v>
      </c>
      <c r="E12" s="43">
        <f>'BAR BB| Open rates'!E12*0.9*0.9+25</f>
        <v>23272</v>
      </c>
      <c r="F12" s="43">
        <f>'BAR BB| Open rates'!F12*0.9*0.9+25</f>
        <v>21490</v>
      </c>
      <c r="G12" s="43">
        <f>'BAR BB| Open rates'!G12*0.9*0.9+25</f>
        <v>23272</v>
      </c>
      <c r="H12" s="43">
        <f>'BAR BB| Open rates'!H12*0.9*0.9+25</f>
        <v>23272</v>
      </c>
      <c r="I12" s="43">
        <f>'BAR BB| Open rates'!I12*0.9*0.9+25</f>
        <v>24892</v>
      </c>
      <c r="J12" s="43">
        <f>'BAR BB| Open rates'!J12*0.9*0.9+25</f>
        <v>24892</v>
      </c>
      <c r="K12" s="43">
        <f>'BAR BB| Open rates'!K12*0.9*0.9+25</f>
        <v>23272</v>
      </c>
      <c r="L12" s="43">
        <f>'BAR BB| Open rates'!L12*0.9*0.9+25</f>
        <v>23272</v>
      </c>
      <c r="M12" s="43">
        <f>'BAR BB| Open rates'!M12*0.9*0.9+25</f>
        <v>23272</v>
      </c>
      <c r="N12" s="43">
        <f>'BAR BB| Open rates'!N12*0.9*0.9+25</f>
        <v>23272</v>
      </c>
      <c r="O12" s="43">
        <f>'BAR BB| Open rates'!O12*0.9*0.9+25</f>
        <v>23272</v>
      </c>
      <c r="P12" s="43">
        <f>'BAR BB| Open rates'!P12*0.9*0.9+25</f>
        <v>24892</v>
      </c>
      <c r="Q12" s="43">
        <f>'BAR BB| Open rates'!Q12*0.9*0.9+25</f>
        <v>24892</v>
      </c>
      <c r="R12" s="43">
        <f>'BAR BB| Open rates'!R12*0.9*0.9+25</f>
        <v>24892</v>
      </c>
      <c r="S12" s="43">
        <f>'BAR BB| Open rates'!S12*0.9*0.9+25</f>
        <v>24892</v>
      </c>
      <c r="T12" s="43">
        <f>'BAR BB| Open rates'!T12*0.9*0.9+25</f>
        <v>24892</v>
      </c>
      <c r="U12" s="43">
        <f>'BAR BB| Open rates'!U12*0.9*0.9+25</f>
        <v>24892</v>
      </c>
      <c r="V12" s="43">
        <f>'BAR BB| Open rates'!V12*0.9*0.9+25</f>
        <v>24892</v>
      </c>
      <c r="W12" s="43">
        <f>'BAR BB| Open rates'!W12*0.9*0.9+25</f>
        <v>26512</v>
      </c>
      <c r="X12" s="43">
        <f>'BAR BB| Open rates'!X12*0.9*0.9+25</f>
        <v>26512</v>
      </c>
      <c r="Y12" s="43">
        <f>'BAR BB| Open rates'!Y12*0.9*0.9+25</f>
        <v>24892</v>
      </c>
      <c r="Z12" s="43">
        <f>'BAR BB| Open rates'!Z12*0.9*0.9+25</f>
        <v>24892</v>
      </c>
      <c r="AA12" s="43">
        <f>'BAR BB| Open rates'!AA12*0.9*0.9+25</f>
        <v>24892</v>
      </c>
      <c r="AB12" s="43">
        <f>'BAR BB| Open rates'!AB12*0.9*0.9+25</f>
        <v>24892</v>
      </c>
      <c r="AC12" s="43">
        <f>'BAR BB| Open rates'!AC12*0.9*0.9+25</f>
        <v>24892</v>
      </c>
      <c r="AD12" s="43">
        <f>'BAR BB| Open rates'!AD12*0.9*0.9+25</f>
        <v>26512</v>
      </c>
      <c r="AE12" s="43">
        <f>'BAR BB| Open rates'!AE12*0.9*0.9+25</f>
        <v>26512</v>
      </c>
      <c r="AF12" s="43">
        <f>'BAR BB| Open rates'!AF12*0.9*0.9+25</f>
        <v>24892</v>
      </c>
      <c r="AG12" s="43">
        <f>'BAR BB| Open rates'!AG12*0.9*0.9+25</f>
        <v>24892</v>
      </c>
      <c r="AH12" s="43">
        <f>'BAR BB| Open rates'!AH12*0.9*0.9+25</f>
        <v>24892</v>
      </c>
      <c r="AI12" s="43">
        <f>'BAR BB| Open rates'!AI12*0.9*0.9+25</f>
        <v>24892</v>
      </c>
      <c r="AJ12" s="43">
        <f>'BAR BB| Open rates'!AJ12*0.9*0.9+25</f>
        <v>24892</v>
      </c>
      <c r="AK12" s="43">
        <f>'BAR BB| Open rates'!AK12*0.9*0.9+25</f>
        <v>26512</v>
      </c>
      <c r="AL12" s="43">
        <f>'BAR BB| Open rates'!AL12*0.9*0.9+25</f>
        <v>26512</v>
      </c>
      <c r="AM12" s="43">
        <f>'BAR BB| Open rates'!AM12*0.9*0.9+25</f>
        <v>24892</v>
      </c>
      <c r="AN12" s="43">
        <f>'BAR BB| Open rates'!AN12*0.9*0.9+25</f>
        <v>24892</v>
      </c>
      <c r="AO12" s="43">
        <f>'BAR BB| Open rates'!AO12*0.9*0.9+25</f>
        <v>24892</v>
      </c>
      <c r="AP12" s="43">
        <f>'BAR BB| Open rates'!AP12*0.9*0.9+25</f>
        <v>24892</v>
      </c>
      <c r="AQ12" s="43">
        <f>'BAR BB| Open rates'!AQ12*0.9*0.9+25</f>
        <v>24892</v>
      </c>
      <c r="AR12" s="43">
        <f>'BAR BB| Open rates'!AR12*0.9*0.9+25</f>
        <v>26512</v>
      </c>
      <c r="AS12" s="43">
        <f>'BAR BB| Open rates'!AS12*0.9*0.9+25</f>
        <v>26512</v>
      </c>
      <c r="AT12" s="43">
        <f>'BAR BB| Open rates'!AT12*0.9*0.9+25</f>
        <v>24892</v>
      </c>
      <c r="AU12" s="43">
        <f>'BAR BB| Open rates'!AU12*0.9*0.9+25</f>
        <v>24892</v>
      </c>
      <c r="AV12" s="43">
        <f>'BAR BB| Open rates'!AV12*0.9*0.9+25</f>
        <v>24892</v>
      </c>
      <c r="AW12" s="43">
        <f>'BAR BB| Open rates'!AW12*0.9*0.9+25</f>
        <v>24892</v>
      </c>
      <c r="AX12" s="43">
        <f>'BAR BB| Open rates'!AX12*0.9*0.9+25</f>
        <v>24892</v>
      </c>
      <c r="AY12" s="43">
        <f>'BAR BB| Open rates'!AY12*0.9*0.9+25</f>
        <v>26512</v>
      </c>
      <c r="AZ12" s="43">
        <f>'BAR BB| Open rates'!AZ12*0.9*0.9+25</f>
        <v>26512</v>
      </c>
      <c r="BA12" s="43">
        <f>'BAR BB| Open rates'!BA12*0.9*0.9+25</f>
        <v>24892</v>
      </c>
      <c r="BB12" s="43">
        <f>'BAR BB| Open rates'!BB12*0.9*0.9+25</f>
        <v>24892</v>
      </c>
      <c r="BC12" s="43">
        <f>'BAR BB| Open rates'!BC12*0.9*0.9+25</f>
        <v>24892</v>
      </c>
      <c r="BD12" s="43">
        <f>'BAR BB| Open rates'!BD12*0.9*0.9+25</f>
        <v>24892</v>
      </c>
      <c r="BE12" s="43">
        <f>'BAR BB| Open rates'!BE12*0.9*0.9+25</f>
        <v>24892</v>
      </c>
      <c r="BF12" s="43">
        <f>'BAR BB| Open rates'!BF12*0.9*0.9+25</f>
        <v>26512</v>
      </c>
      <c r="BG12" s="43">
        <f>'BAR BB| Open rates'!BG12*0.9*0.9+25</f>
        <v>26512</v>
      </c>
      <c r="BH12" s="43">
        <f>'BAR BB| Open rates'!BH12*0.9*0.9+25</f>
        <v>22300</v>
      </c>
      <c r="BI12" s="43">
        <f>'BAR BB| Open rates'!BI12*0.9*0.9+25</f>
        <v>22300</v>
      </c>
      <c r="BJ12" s="43">
        <f>'BAR BB| Open rates'!BJ12*0.9*0.9+25</f>
        <v>22300</v>
      </c>
      <c r="BK12" s="43">
        <f>'BAR BB| Open rates'!BK12*0.9*0.9+25</f>
        <v>22300</v>
      </c>
      <c r="BL12" s="43">
        <f>'BAR BB| Open rates'!BL12*0.9*0.9+25</f>
        <v>22300</v>
      </c>
      <c r="BM12" s="43">
        <f>'BAR BB| Open rates'!BM12*0.9*0.9+25</f>
        <v>23272</v>
      </c>
      <c r="BN12" s="43">
        <f>'BAR BB| Open rates'!BN12*0.9*0.9+25</f>
        <v>23272</v>
      </c>
      <c r="BO12" s="43">
        <f>'BAR BB| Open rates'!BO12*0.9*0.9+25</f>
        <v>21490</v>
      </c>
      <c r="BP12" s="43">
        <f>'BAR BB| Open rates'!BP12*0.9*0.9+25</f>
        <v>21490</v>
      </c>
      <c r="BQ12" s="43">
        <f>'BAR BB| Open rates'!BQ12*0.9*0.9+25</f>
        <v>23272</v>
      </c>
      <c r="BR12" s="43">
        <f>'BAR BB| Open rates'!BR12*0.9*0.9+25</f>
        <v>23272</v>
      </c>
      <c r="BS12" s="43">
        <f>'BAR BB| Open rates'!BS12*0.9*0.9+25</f>
        <v>23272</v>
      </c>
      <c r="BT12" s="43">
        <f>'BAR BB| Open rates'!BT12*0.9*0.9+25</f>
        <v>23272</v>
      </c>
      <c r="BU12" s="43">
        <f>'BAR BB| Open rates'!BU12*0.9*0.9+25</f>
        <v>23272</v>
      </c>
      <c r="BV12" s="43">
        <f>'BAR BB| Open rates'!BV12*0.9*0.9+25</f>
        <v>21490</v>
      </c>
      <c r="BW12" s="43">
        <f>'BAR BB| Open rates'!BW12*0.9*0.9+25</f>
        <v>21490</v>
      </c>
      <c r="BX12" s="43">
        <f>'BAR BB| Open rates'!BX12*0.9*0.9+25</f>
        <v>21490</v>
      </c>
      <c r="BY12" s="43">
        <f>'BAR BB| Open rates'!BY12*0.9*0.9+25</f>
        <v>21490</v>
      </c>
      <c r="BZ12" s="43">
        <f>'BAR BB| Open rates'!BZ12*0.9*0.9+25</f>
        <v>21490</v>
      </c>
      <c r="CA12" s="43">
        <f>'BAR BB| Open rates'!CA12*0.9*0.9+25</f>
        <v>23272</v>
      </c>
      <c r="CB12" s="43">
        <f>'BAR BB| Open rates'!CB12*0.9*0.9+25</f>
        <v>23272</v>
      </c>
      <c r="CC12" s="43">
        <f>'BAR BB| Open rates'!CC12*0.9*0.9+25</f>
        <v>21490</v>
      </c>
      <c r="CD12" s="43">
        <f>'BAR BB| Open rates'!CD12*0.9*0.9+25</f>
        <v>21490</v>
      </c>
      <c r="CE12" s="43">
        <f>'BAR BB| Open rates'!CE12*0.9*0.9+25</f>
        <v>21490</v>
      </c>
      <c r="CF12" s="43">
        <f>'BAR BB| Open rates'!CF12*0.9*0.9+25</f>
        <v>21490</v>
      </c>
      <c r="CG12" s="43">
        <f>'BAR BB| Open rates'!CG12*0.9*0.9+25</f>
        <v>21490</v>
      </c>
      <c r="CH12" s="43">
        <f>'BAR BB| Open rates'!CH12*0.9*0.9+25</f>
        <v>23272</v>
      </c>
      <c r="CI12" s="43">
        <f>'BAR BB| Open rates'!CI12*0.9*0.9+25</f>
        <v>23272</v>
      </c>
      <c r="CJ12" s="43">
        <f>'BAR BB| Open rates'!CJ12*0.9*0.9+25</f>
        <v>21490</v>
      </c>
      <c r="CK12" s="43">
        <f>'BAR BB| Open rates'!CK12*0.9*0.9+25</f>
        <v>21490</v>
      </c>
      <c r="CL12" s="43">
        <f>'BAR BB| Open rates'!CL12*0.9*0.9+25</f>
        <v>21490</v>
      </c>
      <c r="CM12" s="43">
        <f>'BAR BB| Open rates'!CM12*0.9*0.9+25</f>
        <v>21490</v>
      </c>
      <c r="CN12" s="43">
        <f>'BAR BB| Open rates'!CN12*0.9*0.9+25</f>
        <v>21490</v>
      </c>
      <c r="CO12" s="43">
        <f>'BAR BB| Open rates'!CO12*0.9*0.9+25</f>
        <v>23272</v>
      </c>
      <c r="CP12" s="43">
        <f>'BAR BB| Open rates'!CP12*0.9*0.9+25</f>
        <v>23272</v>
      </c>
      <c r="CQ12" s="43">
        <f>'BAR BB| Open rates'!CQ12*0.9*0.9+25</f>
        <v>21490</v>
      </c>
      <c r="CR12" s="43">
        <f>'BAR BB| Open rates'!CR12*0.9*0.9+25</f>
        <v>21490</v>
      </c>
      <c r="CS12" s="43">
        <f>'BAR BB| Open rates'!CS12*0.9*0.9+25</f>
        <v>21490</v>
      </c>
      <c r="CT12" s="43">
        <f>'BAR BB| Open rates'!CT12*0.9*0.9+25</f>
        <v>21490</v>
      </c>
      <c r="CU12" s="43">
        <f>'BAR BB| Open rates'!CU12*0.9*0.9+25</f>
        <v>20113</v>
      </c>
      <c r="CV12" s="43">
        <f>'BAR BB| Open rates'!CV12*0.9*0.9+25</f>
        <v>20113</v>
      </c>
      <c r="CW12" s="43">
        <f>'BAR BB| Open rates'!CW12*0.9*0.9+25</f>
        <v>20113</v>
      </c>
      <c r="CX12" s="43">
        <f>'BAR BB| Open rates'!CX12*0.9*0.9+25</f>
        <v>18493</v>
      </c>
      <c r="CY12" s="43">
        <f>'BAR BB| Open rates'!CY12*0.9*0.9+25</f>
        <v>18493</v>
      </c>
      <c r="CZ12" s="43">
        <f>'BAR BB| Open rates'!CZ12*0.9*0.9+25</f>
        <v>18493</v>
      </c>
      <c r="DA12" s="43">
        <f>'BAR BB| Open rates'!DA12*0.9*0.9+25</f>
        <v>18493</v>
      </c>
      <c r="DB12" s="43">
        <f>'BAR BB| Open rates'!DB12*0.9*0.9+25</f>
        <v>18493</v>
      </c>
      <c r="DC12" s="43">
        <f>'BAR BB| Open rates'!DC12*0.9*0.9+25</f>
        <v>20113</v>
      </c>
      <c r="DD12" s="43">
        <f>'BAR BB| Open rates'!DD12*0.9*0.9+25</f>
        <v>20113</v>
      </c>
      <c r="DE12" s="43">
        <f>'BAR BB| Open rates'!DE12*0.9*0.9+25</f>
        <v>18493</v>
      </c>
      <c r="DF12" s="43">
        <f>'BAR BB| Open rates'!DF12*0.9*0.9+25</f>
        <v>18493</v>
      </c>
      <c r="DG12" s="43">
        <f>'BAR BB| Open rates'!DG12*0.9*0.9+25</f>
        <v>18493</v>
      </c>
      <c r="DH12" s="43">
        <f>'BAR BB| Open rates'!DH12*0.9*0.9+25</f>
        <v>18493</v>
      </c>
      <c r="DI12" s="43">
        <f>'BAR BB| Open rates'!DI12*0.9*0.9+25</f>
        <v>18493</v>
      </c>
      <c r="DJ12" s="43">
        <f>'BAR BB| Open rates'!DJ12*0.9*0.9+25</f>
        <v>20113</v>
      </c>
      <c r="DK12" s="43">
        <f>'BAR BB| Open rates'!DK12*0.9*0.9+25</f>
        <v>20113</v>
      </c>
      <c r="DL12" s="43">
        <f>'BAR BB| Open rates'!DL12*0.9*0.9+25</f>
        <v>18493</v>
      </c>
      <c r="DM12" s="43">
        <f>'BAR BB| Open rates'!DM12*0.9*0.9+25</f>
        <v>18493</v>
      </c>
      <c r="DN12" s="43">
        <f>'BAR BB| Open rates'!DN12*0.9*0.9+25</f>
        <v>18493</v>
      </c>
      <c r="DO12" s="43">
        <f>'BAR BB| Open rates'!DO12*0.9*0.9+25</f>
        <v>18493</v>
      </c>
      <c r="DP12" s="43">
        <f>'BAR BB| Open rates'!DP12*0.9*0.9+25</f>
        <v>18493</v>
      </c>
      <c r="DQ12" s="43">
        <f>'BAR BB| Open rates'!DQ12*0.9*0.9+25</f>
        <v>20113</v>
      </c>
      <c r="DR12" s="43">
        <f>'BAR BB| Open rates'!DR12*0.9*0.9+25</f>
        <v>20113</v>
      </c>
      <c r="DS12" s="43">
        <f>'BAR BB| Open rates'!DS12*0.9*0.9+25</f>
        <v>18493</v>
      </c>
      <c r="DT12" s="43">
        <f>'BAR BB| Open rates'!DT12*0.9*0.9+25</f>
        <v>18493</v>
      </c>
      <c r="DU12" s="43">
        <f>'BAR BB| Open rates'!DU12*0.9*0.9+25</f>
        <v>18493</v>
      </c>
      <c r="DV12" s="43">
        <f>'BAR BB| Open rates'!DV12*0.9*0.9+25</f>
        <v>18493</v>
      </c>
      <c r="DW12" s="43">
        <f>'BAR BB| Open rates'!DW12*0.9*0.9+25</f>
        <v>18493</v>
      </c>
      <c r="DX12" s="43">
        <f>'BAR BB| Open rates'!DX12*0.9*0.9+25</f>
        <v>20113</v>
      </c>
      <c r="DY12" s="43">
        <f>'BAR BB| Open rates'!DY12*0.9*0.9+25</f>
        <v>20113</v>
      </c>
      <c r="DZ12" s="43">
        <f>'BAR BB| Open rates'!DZ12*0.9*0.9+25</f>
        <v>21490</v>
      </c>
      <c r="EA12" s="43">
        <f>'BAR BB| Open rates'!EA12*0.9*0.9+25</f>
        <v>21490</v>
      </c>
      <c r="EB12" s="43">
        <f>'BAR BB| Open rates'!EB12*0.9*0.9+25</f>
        <v>21490</v>
      </c>
      <c r="EC12" s="43">
        <f>'BAR BB| Open rates'!EC12*0.9*0.9+25</f>
        <v>23272</v>
      </c>
      <c r="ED12" s="43">
        <f>'BAR BB| Open rates'!ED12*0.9*0.9+25</f>
        <v>23272</v>
      </c>
      <c r="EE12" s="43">
        <f>'BAR BB| Open rates'!EE12*0.9*0.9+25</f>
        <v>23272</v>
      </c>
      <c r="EF12" s="43">
        <f>'BAR BB| Open rates'!EF12*0.9*0.9+25</f>
        <v>23272</v>
      </c>
      <c r="EG12" s="43">
        <f>'BAR BB| Open rates'!EG12*0.9*0.9+25</f>
        <v>17683</v>
      </c>
      <c r="EH12" s="43">
        <f>'BAR BB| Open rates'!EH12*0.9*0.9+25</f>
        <v>16873</v>
      </c>
      <c r="EI12" s="43">
        <f>'BAR BB| Open rates'!EI12*0.9*0.9+25</f>
        <v>16873</v>
      </c>
      <c r="EJ12" s="43">
        <f>'BAR BB| Open rates'!EJ12*0.9*0.9+25</f>
        <v>16873</v>
      </c>
      <c r="EK12" s="43">
        <f>'BAR BB| Open rates'!EK12*0.9*0.9+25</f>
        <v>16873</v>
      </c>
      <c r="EL12" s="43">
        <f>'BAR BB| Open rates'!EL12*0.9*0.9+25</f>
        <v>17683</v>
      </c>
      <c r="EM12" s="43">
        <f>'BAR BB| Open rates'!EM12*0.9*0.9+25</f>
        <v>17683</v>
      </c>
      <c r="EN12" s="43">
        <f>'BAR BB| Open rates'!EN12*0.9*0.9+25</f>
        <v>16873</v>
      </c>
      <c r="EO12" s="43">
        <f>'BAR BB| Open rates'!EO12*0.9*0.9+25</f>
        <v>16873</v>
      </c>
      <c r="EP12" s="43">
        <f>'BAR BB| Open rates'!EP12*0.9*0.9+25</f>
        <v>16873</v>
      </c>
      <c r="EQ12" s="43">
        <f>'BAR BB| Open rates'!EQ12*0.9*0.9+25</f>
        <v>16873</v>
      </c>
      <c r="ER12" s="43">
        <f>'BAR BB| Open rates'!ER12*0.9*0.9+25</f>
        <v>16873</v>
      </c>
      <c r="ES12" s="43">
        <f>'BAR BB| Open rates'!ES12*0.9*0.9+25</f>
        <v>17683</v>
      </c>
      <c r="ET12" s="43">
        <f>'BAR BB| Open rates'!ET12*0.9*0.9+25</f>
        <v>17683</v>
      </c>
      <c r="EU12" s="43">
        <f>'BAR BB| Open rates'!EU12*0.9*0.9+25</f>
        <v>16873</v>
      </c>
      <c r="EV12" s="43">
        <f>'BAR BB| Open rates'!EV12*0.9*0.9+25</f>
        <v>16873</v>
      </c>
      <c r="EW12" s="43">
        <f>'BAR BB| Open rates'!EW12*0.9*0.9+25</f>
        <v>16873</v>
      </c>
      <c r="EX12" s="43">
        <f>'BAR BB| Open rates'!EX12*0.9*0.9+25</f>
        <v>16873</v>
      </c>
      <c r="EY12" s="43">
        <f>'BAR BB| Open rates'!EY12*0.9*0.9+25</f>
        <v>16873</v>
      </c>
      <c r="EZ12" s="43">
        <f>'BAR BB| Open rates'!EZ12*0.9*0.9+25</f>
        <v>17683</v>
      </c>
      <c r="FA12" s="43">
        <f>'BAR BB| Open rates'!FA12*0.9*0.9+25</f>
        <v>17683</v>
      </c>
      <c r="FB12" s="43">
        <f>'BAR BB| Open rates'!FB12*0.9*0.9+25</f>
        <v>16873</v>
      </c>
      <c r="FC12" s="43">
        <f>'BAR BB| Open rates'!FC12*0.9*0.9+25</f>
        <v>16873</v>
      </c>
      <c r="FD12" s="43">
        <f>'BAR BB| Open rates'!FD12*0.9*0.9+25</f>
        <v>16873</v>
      </c>
      <c r="FE12" s="43">
        <f>'BAR BB| Open rates'!FE12*0.9*0.9+25</f>
        <v>16873</v>
      </c>
      <c r="FF12" s="43">
        <f>'BAR BB| Open rates'!FF12*0.9*0.9+25</f>
        <v>16873</v>
      </c>
      <c r="FG12" s="43">
        <f>'BAR BB| Open rates'!FG12*0.9*0.9+25</f>
        <v>17683</v>
      </c>
      <c r="FH12" s="43">
        <f>'BAR BB| Open rates'!FH12*0.9*0.9+25</f>
        <v>17683</v>
      </c>
      <c r="FI12" s="43">
        <f>'BAR BB| Open rates'!FI12*0.9*0.9+25</f>
        <v>16873</v>
      </c>
      <c r="FJ12" s="43">
        <f>'BAR BB| Open rates'!FJ12*0.9*0.9+25</f>
        <v>16873</v>
      </c>
      <c r="FK12" s="43">
        <f>'BAR BB| Open rates'!FK12*0.9*0.9+25</f>
        <v>16873</v>
      </c>
      <c r="FL12" s="43">
        <f>'BAR BB| Open rates'!FL12*0.9*0.9+25</f>
        <v>16873</v>
      </c>
      <c r="FM12" s="43">
        <f>'BAR BB| Open rates'!FM12*0.9*0.9+25</f>
        <v>16873</v>
      </c>
      <c r="FN12" s="43">
        <f>'BAR BB| Open rates'!FN12*0.9*0.9+25</f>
        <v>17683</v>
      </c>
      <c r="FO12" s="43">
        <f>'BAR BB| Open rates'!FO12*0.9*0.9+25</f>
        <v>17683</v>
      </c>
      <c r="FP12" s="43">
        <f>'BAR BB| Open rates'!FP12*0.9*0.9+25</f>
        <v>16873</v>
      </c>
      <c r="FQ12" s="43">
        <f>'BAR BB| Open rates'!FQ12*0.9*0.9+25</f>
        <v>16873</v>
      </c>
      <c r="FR12" s="43">
        <f>'BAR BB| Open rates'!FR12*0.9*0.9+25</f>
        <v>16873</v>
      </c>
      <c r="FS12" s="43">
        <f>'BAR BB| Open rates'!FS12*0.9*0.9+25</f>
        <v>16873</v>
      </c>
      <c r="FT12" s="43">
        <f>'BAR BB| Open rates'!FT12*0.9*0.9+25</f>
        <v>16873</v>
      </c>
      <c r="FU12" s="43">
        <f>'BAR BB| Open rates'!FU12*0.9*0.9+25</f>
        <v>17683</v>
      </c>
      <c r="FV12" s="43">
        <f>'BAR BB| Open rates'!FV12*0.9*0.9+25</f>
        <v>17683</v>
      </c>
      <c r="FW12" s="43">
        <f>'BAR BB| Open rates'!FW12*0.9*0.9+25</f>
        <v>20680</v>
      </c>
      <c r="FX12" s="43">
        <f>'BAR BB| Open rates'!FX12*0.9*0.9+25</f>
        <v>20680</v>
      </c>
      <c r="FY12" s="43">
        <f>'BAR BB| Open rates'!FY12*0.9*0.9+25</f>
        <v>20680</v>
      </c>
      <c r="FZ12" s="43">
        <f>'BAR BB| Open rates'!FZ12*0.9*0.9+25</f>
        <v>20680</v>
      </c>
      <c r="GA12" s="43">
        <f>'BAR BB| Open rates'!GA12*0.9*0.9+25</f>
        <v>20680</v>
      </c>
      <c r="GB12" s="43">
        <f>'BAR BB| Open rates'!GB12*0.9*0.9+25</f>
        <v>22462</v>
      </c>
      <c r="GC12" s="43">
        <f>'BAR BB| Open rates'!GC12*0.9*0.9+25</f>
        <v>22462</v>
      </c>
      <c r="GD12" s="43">
        <f>'BAR BB| Open rates'!GD12*0.9*0.9+25</f>
        <v>22462</v>
      </c>
      <c r="GE12" s="43">
        <f>'BAR BB| Open rates'!GE12*0.9*0.9+25</f>
        <v>22462</v>
      </c>
    </row>
    <row r="13" spans="1:187" s="36" customFormat="1" ht="12" customHeight="1" x14ac:dyDescent="0.2">
      <c r="A13" s="236" t="s">
        <v>177</v>
      </c>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row>
    <row r="14" spans="1:187" s="36" customFormat="1" ht="12" customHeight="1" x14ac:dyDescent="0.2">
      <c r="A14" s="237">
        <v>1</v>
      </c>
      <c r="B14" s="43">
        <f>'BAR BB| Open rates'!B14*0.9*0.9+25</f>
        <v>31939</v>
      </c>
      <c r="C14" s="43">
        <f>'BAR BB| Open rates'!C14*0.9*0.9+25</f>
        <v>31939</v>
      </c>
      <c r="D14" s="43">
        <f>'BAR BB| Open rates'!D14*0.9*0.9+25</f>
        <v>29752</v>
      </c>
      <c r="E14" s="43">
        <f>'BAR BB| Open rates'!E14*0.9*0.9+25</f>
        <v>29752</v>
      </c>
      <c r="F14" s="43">
        <f>'BAR BB| Open rates'!F14*0.9*0.9+25</f>
        <v>27970</v>
      </c>
      <c r="G14" s="43">
        <f>'BAR BB| Open rates'!G14*0.9*0.9+25</f>
        <v>29752</v>
      </c>
      <c r="H14" s="43">
        <f>'BAR BB| Open rates'!H14*0.9*0.9+25</f>
        <v>29752</v>
      </c>
      <c r="I14" s="43">
        <f>'BAR BB| Open rates'!I14*0.9*0.9+25</f>
        <v>31372</v>
      </c>
      <c r="J14" s="43">
        <f>'BAR BB| Open rates'!J14*0.9*0.9+25</f>
        <v>31372</v>
      </c>
      <c r="K14" s="43">
        <f>'BAR BB| Open rates'!K14*0.9*0.9+25</f>
        <v>29752</v>
      </c>
      <c r="L14" s="43">
        <f>'BAR BB| Open rates'!L14*0.9*0.9+25</f>
        <v>29752</v>
      </c>
      <c r="M14" s="43">
        <f>'BAR BB| Open rates'!M14*0.9*0.9+25</f>
        <v>29752</v>
      </c>
      <c r="N14" s="43">
        <f>'BAR BB| Open rates'!N14*0.9*0.9+25</f>
        <v>29752</v>
      </c>
      <c r="O14" s="43">
        <f>'BAR BB| Open rates'!O14*0.9*0.9+25</f>
        <v>29752</v>
      </c>
      <c r="P14" s="43">
        <f>'BAR BB| Open rates'!P14*0.9*0.9+25</f>
        <v>31372</v>
      </c>
      <c r="Q14" s="43">
        <f>'BAR BB| Open rates'!Q14*0.9*0.9+25</f>
        <v>31372</v>
      </c>
      <c r="R14" s="43">
        <f>'BAR BB| Open rates'!R14*0.9*0.9+25</f>
        <v>31372</v>
      </c>
      <c r="S14" s="43">
        <f>'BAR BB| Open rates'!S14*0.9*0.9+25</f>
        <v>31372</v>
      </c>
      <c r="T14" s="43">
        <f>'BAR BB| Open rates'!T14*0.9*0.9+25</f>
        <v>31372</v>
      </c>
      <c r="U14" s="43">
        <f>'BAR BB| Open rates'!U14*0.9*0.9+25</f>
        <v>31372</v>
      </c>
      <c r="V14" s="43">
        <f>'BAR BB| Open rates'!V14*0.9*0.9+25</f>
        <v>31372</v>
      </c>
      <c r="W14" s="43">
        <f>'BAR BB| Open rates'!W14*0.9*0.9+25</f>
        <v>32992</v>
      </c>
      <c r="X14" s="43">
        <f>'BAR BB| Open rates'!X14*0.9*0.9+25</f>
        <v>32992</v>
      </c>
      <c r="Y14" s="43">
        <f>'BAR BB| Open rates'!Y14*0.9*0.9+25</f>
        <v>31372</v>
      </c>
      <c r="Z14" s="43">
        <f>'BAR BB| Open rates'!Z14*0.9*0.9+25</f>
        <v>31372</v>
      </c>
      <c r="AA14" s="43">
        <f>'BAR BB| Open rates'!AA14*0.9*0.9+25</f>
        <v>31372</v>
      </c>
      <c r="AB14" s="43">
        <f>'BAR BB| Open rates'!AB14*0.9*0.9+25</f>
        <v>31372</v>
      </c>
      <c r="AC14" s="43">
        <f>'BAR BB| Open rates'!AC14*0.9*0.9+25</f>
        <v>31372</v>
      </c>
      <c r="AD14" s="43">
        <f>'BAR BB| Open rates'!AD14*0.9*0.9+25</f>
        <v>32992</v>
      </c>
      <c r="AE14" s="43">
        <f>'BAR BB| Open rates'!AE14*0.9*0.9+25</f>
        <v>32992</v>
      </c>
      <c r="AF14" s="43">
        <f>'BAR BB| Open rates'!AF14*0.9*0.9+25</f>
        <v>31372</v>
      </c>
      <c r="AG14" s="43">
        <f>'BAR BB| Open rates'!AG14*0.9*0.9+25</f>
        <v>31372</v>
      </c>
      <c r="AH14" s="43">
        <f>'BAR BB| Open rates'!AH14*0.9*0.9+25</f>
        <v>31372</v>
      </c>
      <c r="AI14" s="43">
        <f>'BAR BB| Open rates'!AI14*0.9*0.9+25</f>
        <v>31372</v>
      </c>
      <c r="AJ14" s="43">
        <f>'BAR BB| Open rates'!AJ14*0.9*0.9+25</f>
        <v>31372</v>
      </c>
      <c r="AK14" s="43">
        <f>'BAR BB| Open rates'!AK14*0.9*0.9+25</f>
        <v>32992</v>
      </c>
      <c r="AL14" s="43">
        <f>'BAR BB| Open rates'!AL14*0.9*0.9+25</f>
        <v>32992</v>
      </c>
      <c r="AM14" s="43">
        <f>'BAR BB| Open rates'!AM14*0.9*0.9+25</f>
        <v>31372</v>
      </c>
      <c r="AN14" s="43">
        <f>'BAR BB| Open rates'!AN14*0.9*0.9+25</f>
        <v>31372</v>
      </c>
      <c r="AO14" s="43">
        <f>'BAR BB| Open rates'!AO14*0.9*0.9+25</f>
        <v>31372</v>
      </c>
      <c r="AP14" s="43">
        <f>'BAR BB| Open rates'!AP14*0.9*0.9+25</f>
        <v>31372</v>
      </c>
      <c r="AQ14" s="43">
        <f>'BAR BB| Open rates'!AQ14*0.9*0.9+25</f>
        <v>31372</v>
      </c>
      <c r="AR14" s="43">
        <f>'BAR BB| Open rates'!AR14*0.9*0.9+25</f>
        <v>32992</v>
      </c>
      <c r="AS14" s="43">
        <f>'BAR BB| Open rates'!AS14*0.9*0.9+25</f>
        <v>32992</v>
      </c>
      <c r="AT14" s="43">
        <f>'BAR BB| Open rates'!AT14*0.9*0.9+25</f>
        <v>31372</v>
      </c>
      <c r="AU14" s="43">
        <f>'BAR BB| Open rates'!AU14*0.9*0.9+25</f>
        <v>31372</v>
      </c>
      <c r="AV14" s="43">
        <f>'BAR BB| Open rates'!AV14*0.9*0.9+25</f>
        <v>31372</v>
      </c>
      <c r="AW14" s="43">
        <f>'BAR BB| Open rates'!AW14*0.9*0.9+25</f>
        <v>31372</v>
      </c>
      <c r="AX14" s="43">
        <f>'BAR BB| Open rates'!AX14*0.9*0.9+25</f>
        <v>31372</v>
      </c>
      <c r="AY14" s="43">
        <f>'BAR BB| Open rates'!AY14*0.9*0.9+25</f>
        <v>32992</v>
      </c>
      <c r="AZ14" s="43">
        <f>'BAR BB| Open rates'!AZ14*0.9*0.9+25</f>
        <v>32992</v>
      </c>
      <c r="BA14" s="43">
        <f>'BAR BB| Open rates'!BA14*0.9*0.9+25</f>
        <v>31372</v>
      </c>
      <c r="BB14" s="43">
        <f>'BAR BB| Open rates'!BB14*0.9*0.9+25</f>
        <v>31372</v>
      </c>
      <c r="BC14" s="43">
        <f>'BAR BB| Open rates'!BC14*0.9*0.9+25</f>
        <v>31372</v>
      </c>
      <c r="BD14" s="43">
        <f>'BAR BB| Open rates'!BD14*0.9*0.9+25</f>
        <v>31372</v>
      </c>
      <c r="BE14" s="43">
        <f>'BAR BB| Open rates'!BE14*0.9*0.9+25</f>
        <v>31372</v>
      </c>
      <c r="BF14" s="43">
        <f>'BAR BB| Open rates'!BF14*0.9*0.9+25</f>
        <v>32992</v>
      </c>
      <c r="BG14" s="43">
        <f>'BAR BB| Open rates'!BG14*0.9*0.9+25</f>
        <v>32992</v>
      </c>
      <c r="BH14" s="43">
        <f>'BAR BB| Open rates'!BH14*0.9*0.9+25</f>
        <v>28780</v>
      </c>
      <c r="BI14" s="43">
        <f>'BAR BB| Open rates'!BI14*0.9*0.9+25</f>
        <v>28780</v>
      </c>
      <c r="BJ14" s="43">
        <f>'BAR BB| Open rates'!BJ14*0.9*0.9+25</f>
        <v>28780</v>
      </c>
      <c r="BK14" s="43">
        <f>'BAR BB| Open rates'!BK14*0.9*0.9+25</f>
        <v>28780</v>
      </c>
      <c r="BL14" s="43">
        <f>'BAR BB| Open rates'!BL14*0.9*0.9+25</f>
        <v>28780</v>
      </c>
      <c r="BM14" s="43">
        <f>'BAR BB| Open rates'!BM14*0.9*0.9+25</f>
        <v>29752</v>
      </c>
      <c r="BN14" s="43">
        <f>'BAR BB| Open rates'!BN14*0.9*0.9+25</f>
        <v>29752</v>
      </c>
      <c r="BO14" s="43">
        <f>'BAR BB| Open rates'!BO14*0.9*0.9+25</f>
        <v>27970</v>
      </c>
      <c r="BP14" s="43">
        <f>'BAR BB| Open rates'!BP14*0.9*0.9+25</f>
        <v>27970</v>
      </c>
      <c r="BQ14" s="43">
        <f>'BAR BB| Open rates'!BQ14*0.9*0.9+25</f>
        <v>29752</v>
      </c>
      <c r="BR14" s="43">
        <f>'BAR BB| Open rates'!BR14*0.9*0.9+25</f>
        <v>29752</v>
      </c>
      <c r="BS14" s="43">
        <f>'BAR BB| Open rates'!BS14*0.9*0.9+25</f>
        <v>29752</v>
      </c>
      <c r="BT14" s="43">
        <f>'BAR BB| Open rates'!BT14*0.9*0.9+25</f>
        <v>29752</v>
      </c>
      <c r="BU14" s="43">
        <f>'BAR BB| Open rates'!BU14*0.9*0.9+25</f>
        <v>29752</v>
      </c>
      <c r="BV14" s="43">
        <f>'BAR BB| Open rates'!BV14*0.9*0.9+25</f>
        <v>27970</v>
      </c>
      <c r="BW14" s="43">
        <f>'BAR BB| Open rates'!BW14*0.9*0.9+25</f>
        <v>27970</v>
      </c>
      <c r="BX14" s="43">
        <f>'BAR BB| Open rates'!BX14*0.9*0.9+25</f>
        <v>27970</v>
      </c>
      <c r="BY14" s="43">
        <f>'BAR BB| Open rates'!BY14*0.9*0.9+25</f>
        <v>27970</v>
      </c>
      <c r="BZ14" s="43">
        <f>'BAR BB| Open rates'!BZ14*0.9*0.9+25</f>
        <v>27970</v>
      </c>
      <c r="CA14" s="43">
        <f>'BAR BB| Open rates'!CA14*0.9*0.9+25</f>
        <v>29752</v>
      </c>
      <c r="CB14" s="43">
        <f>'BAR BB| Open rates'!CB14*0.9*0.9+25</f>
        <v>29752</v>
      </c>
      <c r="CC14" s="43">
        <f>'BAR BB| Open rates'!CC14*0.9*0.9+25</f>
        <v>27970</v>
      </c>
      <c r="CD14" s="43">
        <f>'BAR BB| Open rates'!CD14*0.9*0.9+25</f>
        <v>27970</v>
      </c>
      <c r="CE14" s="43">
        <f>'BAR BB| Open rates'!CE14*0.9*0.9+25</f>
        <v>27970</v>
      </c>
      <c r="CF14" s="43">
        <f>'BAR BB| Open rates'!CF14*0.9*0.9+25</f>
        <v>27970</v>
      </c>
      <c r="CG14" s="43">
        <f>'BAR BB| Open rates'!CG14*0.9*0.9+25</f>
        <v>27970</v>
      </c>
      <c r="CH14" s="43">
        <f>'BAR BB| Open rates'!CH14*0.9*0.9+25</f>
        <v>29752</v>
      </c>
      <c r="CI14" s="43">
        <f>'BAR BB| Open rates'!CI14*0.9*0.9+25</f>
        <v>29752</v>
      </c>
      <c r="CJ14" s="43">
        <f>'BAR BB| Open rates'!CJ14*0.9*0.9+25</f>
        <v>27970</v>
      </c>
      <c r="CK14" s="43">
        <f>'BAR BB| Open rates'!CK14*0.9*0.9+25</f>
        <v>27970</v>
      </c>
      <c r="CL14" s="43">
        <f>'BAR BB| Open rates'!CL14*0.9*0.9+25</f>
        <v>27970</v>
      </c>
      <c r="CM14" s="43">
        <f>'BAR BB| Open rates'!CM14*0.9*0.9+25</f>
        <v>27970</v>
      </c>
      <c r="CN14" s="43">
        <f>'BAR BB| Open rates'!CN14*0.9*0.9+25</f>
        <v>27970</v>
      </c>
      <c r="CO14" s="43">
        <f>'BAR BB| Open rates'!CO14*0.9*0.9+25</f>
        <v>29752</v>
      </c>
      <c r="CP14" s="43">
        <f>'BAR BB| Open rates'!CP14*0.9*0.9+25</f>
        <v>29752</v>
      </c>
      <c r="CQ14" s="43">
        <f>'BAR BB| Open rates'!CQ14*0.9*0.9+25</f>
        <v>27970</v>
      </c>
      <c r="CR14" s="43">
        <f>'BAR BB| Open rates'!CR14*0.9*0.9+25</f>
        <v>27970</v>
      </c>
      <c r="CS14" s="43">
        <f>'BAR BB| Open rates'!CS14*0.9*0.9+25</f>
        <v>27970</v>
      </c>
      <c r="CT14" s="43">
        <f>'BAR BB| Open rates'!CT14*0.9*0.9+25</f>
        <v>27970</v>
      </c>
      <c r="CU14" s="43">
        <f>'BAR BB| Open rates'!CU14*0.9*0.9+25</f>
        <v>25783</v>
      </c>
      <c r="CV14" s="43">
        <f>'BAR BB| Open rates'!CV14*0.9*0.9+25</f>
        <v>25783</v>
      </c>
      <c r="CW14" s="43">
        <f>'BAR BB| Open rates'!CW14*0.9*0.9+25</f>
        <v>25783</v>
      </c>
      <c r="CX14" s="43">
        <f>'BAR BB| Open rates'!CX14*0.9*0.9+25</f>
        <v>24163</v>
      </c>
      <c r="CY14" s="43">
        <f>'BAR BB| Open rates'!CY14*0.9*0.9+25</f>
        <v>24163</v>
      </c>
      <c r="CZ14" s="43">
        <f>'BAR BB| Open rates'!CZ14*0.9*0.9+25</f>
        <v>24163</v>
      </c>
      <c r="DA14" s="43">
        <f>'BAR BB| Open rates'!DA14*0.9*0.9+25</f>
        <v>24163</v>
      </c>
      <c r="DB14" s="43">
        <f>'BAR BB| Open rates'!DB14*0.9*0.9+25</f>
        <v>24163</v>
      </c>
      <c r="DC14" s="43">
        <f>'BAR BB| Open rates'!DC14*0.9*0.9+25</f>
        <v>25783</v>
      </c>
      <c r="DD14" s="43">
        <f>'BAR BB| Open rates'!DD14*0.9*0.9+25</f>
        <v>25783</v>
      </c>
      <c r="DE14" s="43">
        <f>'BAR BB| Open rates'!DE14*0.9*0.9+25</f>
        <v>24163</v>
      </c>
      <c r="DF14" s="43">
        <f>'BAR BB| Open rates'!DF14*0.9*0.9+25</f>
        <v>24163</v>
      </c>
      <c r="DG14" s="43">
        <f>'BAR BB| Open rates'!DG14*0.9*0.9+25</f>
        <v>24163</v>
      </c>
      <c r="DH14" s="43">
        <f>'BAR BB| Open rates'!DH14*0.9*0.9+25</f>
        <v>24163</v>
      </c>
      <c r="DI14" s="43">
        <f>'BAR BB| Open rates'!DI14*0.9*0.9+25</f>
        <v>24163</v>
      </c>
      <c r="DJ14" s="43">
        <f>'BAR BB| Open rates'!DJ14*0.9*0.9+25</f>
        <v>25783</v>
      </c>
      <c r="DK14" s="43">
        <f>'BAR BB| Open rates'!DK14*0.9*0.9+25</f>
        <v>25783</v>
      </c>
      <c r="DL14" s="43">
        <f>'BAR BB| Open rates'!DL14*0.9*0.9+25</f>
        <v>24163</v>
      </c>
      <c r="DM14" s="43">
        <f>'BAR BB| Open rates'!DM14*0.9*0.9+25</f>
        <v>24163</v>
      </c>
      <c r="DN14" s="43">
        <f>'BAR BB| Open rates'!DN14*0.9*0.9+25</f>
        <v>24163</v>
      </c>
      <c r="DO14" s="43">
        <f>'BAR BB| Open rates'!DO14*0.9*0.9+25</f>
        <v>24163</v>
      </c>
      <c r="DP14" s="43">
        <f>'BAR BB| Open rates'!DP14*0.9*0.9+25</f>
        <v>24163</v>
      </c>
      <c r="DQ14" s="43">
        <f>'BAR BB| Open rates'!DQ14*0.9*0.9+25</f>
        <v>25783</v>
      </c>
      <c r="DR14" s="43">
        <f>'BAR BB| Open rates'!DR14*0.9*0.9+25</f>
        <v>25783</v>
      </c>
      <c r="DS14" s="43">
        <f>'BAR BB| Open rates'!DS14*0.9*0.9+25</f>
        <v>24163</v>
      </c>
      <c r="DT14" s="43">
        <f>'BAR BB| Open rates'!DT14*0.9*0.9+25</f>
        <v>24163</v>
      </c>
      <c r="DU14" s="43">
        <f>'BAR BB| Open rates'!DU14*0.9*0.9+25</f>
        <v>24163</v>
      </c>
      <c r="DV14" s="43">
        <f>'BAR BB| Open rates'!DV14*0.9*0.9+25</f>
        <v>24163</v>
      </c>
      <c r="DW14" s="43">
        <f>'BAR BB| Open rates'!DW14*0.9*0.9+25</f>
        <v>24163</v>
      </c>
      <c r="DX14" s="43">
        <f>'BAR BB| Open rates'!DX14*0.9*0.9+25</f>
        <v>25783</v>
      </c>
      <c r="DY14" s="43">
        <f>'BAR BB| Open rates'!DY14*0.9*0.9+25</f>
        <v>25783</v>
      </c>
      <c r="DZ14" s="43">
        <f>'BAR BB| Open rates'!DZ14*0.9*0.9+25</f>
        <v>27160</v>
      </c>
      <c r="EA14" s="43">
        <f>'BAR BB| Open rates'!EA14*0.9*0.9+25</f>
        <v>27160</v>
      </c>
      <c r="EB14" s="43">
        <f>'BAR BB| Open rates'!EB14*0.9*0.9+25</f>
        <v>27160</v>
      </c>
      <c r="EC14" s="43">
        <f>'BAR BB| Open rates'!EC14*0.9*0.9+25</f>
        <v>28942</v>
      </c>
      <c r="ED14" s="43">
        <f>'BAR BB| Open rates'!ED14*0.9*0.9+25</f>
        <v>28942</v>
      </c>
      <c r="EE14" s="43">
        <f>'BAR BB| Open rates'!EE14*0.9*0.9+25</f>
        <v>28942</v>
      </c>
      <c r="EF14" s="43">
        <f>'BAR BB| Open rates'!EF14*0.9*0.9+25</f>
        <v>28942</v>
      </c>
      <c r="EG14" s="43">
        <f>'BAR BB| Open rates'!EG14*0.9*0.9+25</f>
        <v>23353</v>
      </c>
      <c r="EH14" s="43">
        <f>'BAR BB| Open rates'!EH14*0.9*0.9+25</f>
        <v>21733</v>
      </c>
      <c r="EI14" s="43">
        <f>'BAR BB| Open rates'!EI14*0.9*0.9+25</f>
        <v>21733</v>
      </c>
      <c r="EJ14" s="43">
        <f>'BAR BB| Open rates'!EJ14*0.9*0.9+25</f>
        <v>21733</v>
      </c>
      <c r="EK14" s="43">
        <f>'BAR BB| Open rates'!EK14*0.9*0.9+25</f>
        <v>21733</v>
      </c>
      <c r="EL14" s="43">
        <f>'BAR BB| Open rates'!EL14*0.9*0.9+25</f>
        <v>22543</v>
      </c>
      <c r="EM14" s="43">
        <f>'BAR BB| Open rates'!EM14*0.9*0.9+25</f>
        <v>22543</v>
      </c>
      <c r="EN14" s="43">
        <f>'BAR BB| Open rates'!EN14*0.9*0.9+25</f>
        <v>21733</v>
      </c>
      <c r="EO14" s="43">
        <f>'BAR BB| Open rates'!EO14*0.9*0.9+25</f>
        <v>21733</v>
      </c>
      <c r="EP14" s="43">
        <f>'BAR BB| Open rates'!EP14*0.9*0.9+25</f>
        <v>21733</v>
      </c>
      <c r="EQ14" s="43">
        <f>'BAR BB| Open rates'!EQ14*0.9*0.9+25</f>
        <v>21733</v>
      </c>
      <c r="ER14" s="43">
        <f>'BAR BB| Open rates'!ER14*0.9*0.9+25</f>
        <v>21733</v>
      </c>
      <c r="ES14" s="43">
        <f>'BAR BB| Open rates'!ES14*0.9*0.9+25</f>
        <v>22543</v>
      </c>
      <c r="ET14" s="43">
        <f>'BAR BB| Open rates'!ET14*0.9*0.9+25</f>
        <v>22543</v>
      </c>
      <c r="EU14" s="43">
        <f>'BAR BB| Open rates'!EU14*0.9*0.9+25</f>
        <v>21733</v>
      </c>
      <c r="EV14" s="43">
        <f>'BAR BB| Open rates'!EV14*0.9*0.9+25</f>
        <v>21733</v>
      </c>
      <c r="EW14" s="43">
        <f>'BAR BB| Open rates'!EW14*0.9*0.9+25</f>
        <v>21733</v>
      </c>
      <c r="EX14" s="43">
        <f>'BAR BB| Open rates'!EX14*0.9*0.9+25</f>
        <v>21733</v>
      </c>
      <c r="EY14" s="43">
        <f>'BAR BB| Open rates'!EY14*0.9*0.9+25</f>
        <v>21733</v>
      </c>
      <c r="EZ14" s="43">
        <f>'BAR BB| Open rates'!EZ14*0.9*0.9+25</f>
        <v>22543</v>
      </c>
      <c r="FA14" s="43">
        <f>'BAR BB| Open rates'!FA14*0.9*0.9+25</f>
        <v>22543</v>
      </c>
      <c r="FB14" s="43">
        <f>'BAR BB| Open rates'!FB14*0.9*0.9+25</f>
        <v>21733</v>
      </c>
      <c r="FC14" s="43">
        <f>'BAR BB| Open rates'!FC14*0.9*0.9+25</f>
        <v>21733</v>
      </c>
      <c r="FD14" s="43">
        <f>'BAR BB| Open rates'!FD14*0.9*0.9+25</f>
        <v>21733</v>
      </c>
      <c r="FE14" s="43">
        <f>'BAR BB| Open rates'!FE14*0.9*0.9+25</f>
        <v>21733</v>
      </c>
      <c r="FF14" s="43">
        <f>'BAR BB| Open rates'!FF14*0.9*0.9+25</f>
        <v>21733</v>
      </c>
      <c r="FG14" s="43">
        <f>'BAR BB| Open rates'!FG14*0.9*0.9+25</f>
        <v>22543</v>
      </c>
      <c r="FH14" s="43">
        <f>'BAR BB| Open rates'!FH14*0.9*0.9+25</f>
        <v>22543</v>
      </c>
      <c r="FI14" s="43">
        <f>'BAR BB| Open rates'!FI14*0.9*0.9+25</f>
        <v>21733</v>
      </c>
      <c r="FJ14" s="43">
        <f>'BAR BB| Open rates'!FJ14*0.9*0.9+25</f>
        <v>21733</v>
      </c>
      <c r="FK14" s="43">
        <f>'BAR BB| Open rates'!FK14*0.9*0.9+25</f>
        <v>21733</v>
      </c>
      <c r="FL14" s="43">
        <f>'BAR BB| Open rates'!FL14*0.9*0.9+25</f>
        <v>21733</v>
      </c>
      <c r="FM14" s="43">
        <f>'BAR BB| Open rates'!FM14*0.9*0.9+25</f>
        <v>21733</v>
      </c>
      <c r="FN14" s="43">
        <f>'BAR BB| Open rates'!FN14*0.9*0.9+25</f>
        <v>22543</v>
      </c>
      <c r="FO14" s="43">
        <f>'BAR BB| Open rates'!FO14*0.9*0.9+25</f>
        <v>22543</v>
      </c>
      <c r="FP14" s="43">
        <f>'BAR BB| Open rates'!FP14*0.9*0.9+25</f>
        <v>21733</v>
      </c>
      <c r="FQ14" s="43">
        <f>'BAR BB| Open rates'!FQ14*0.9*0.9+25</f>
        <v>21733</v>
      </c>
      <c r="FR14" s="43">
        <f>'BAR BB| Open rates'!FR14*0.9*0.9+25</f>
        <v>21733</v>
      </c>
      <c r="FS14" s="43">
        <f>'BAR BB| Open rates'!FS14*0.9*0.9+25</f>
        <v>21733</v>
      </c>
      <c r="FT14" s="43">
        <f>'BAR BB| Open rates'!FT14*0.9*0.9+25</f>
        <v>21733</v>
      </c>
      <c r="FU14" s="43">
        <f>'BAR BB| Open rates'!FU14*0.9*0.9+25</f>
        <v>22543</v>
      </c>
      <c r="FV14" s="43">
        <f>'BAR BB| Open rates'!FV14*0.9*0.9+25</f>
        <v>22543</v>
      </c>
      <c r="FW14" s="43">
        <f>'BAR BB| Open rates'!FW14*0.9*0.9+25</f>
        <v>25540</v>
      </c>
      <c r="FX14" s="43">
        <f>'BAR BB| Open rates'!FX14*0.9*0.9+25</f>
        <v>25540</v>
      </c>
      <c r="FY14" s="43">
        <f>'BAR BB| Open rates'!FY14*0.9*0.9+25</f>
        <v>25540</v>
      </c>
      <c r="FZ14" s="43">
        <f>'BAR BB| Open rates'!FZ14*0.9*0.9+25</f>
        <v>25540</v>
      </c>
      <c r="GA14" s="43">
        <f>'BAR BB| Open rates'!GA14*0.9*0.9+25</f>
        <v>25540</v>
      </c>
      <c r="GB14" s="43">
        <f>'BAR BB| Open rates'!GB14*0.9*0.9+25</f>
        <v>27322</v>
      </c>
      <c r="GC14" s="43">
        <f>'BAR BB| Open rates'!GC14*0.9*0.9+25</f>
        <v>27322</v>
      </c>
      <c r="GD14" s="43">
        <f>'BAR BB| Open rates'!GD14*0.9*0.9+25</f>
        <v>27322</v>
      </c>
      <c r="GE14" s="43">
        <f>'BAR BB| Open rates'!GE14*0.9*0.9+25</f>
        <v>27322</v>
      </c>
    </row>
    <row r="15" spans="1:187" s="36" customFormat="1" ht="12" customHeight="1" x14ac:dyDescent="0.2">
      <c r="A15" s="237">
        <v>2</v>
      </c>
      <c r="B15" s="43">
        <f>'BAR BB| Open rates'!B15*0.9*0.9+25</f>
        <v>34369</v>
      </c>
      <c r="C15" s="43">
        <f>'BAR BB| Open rates'!C15*0.9*0.9+25</f>
        <v>34369</v>
      </c>
      <c r="D15" s="43">
        <f>'BAR BB| Open rates'!D15*0.9*0.9+25</f>
        <v>32182</v>
      </c>
      <c r="E15" s="43">
        <f>'BAR BB| Open rates'!E15*0.9*0.9+25</f>
        <v>32182</v>
      </c>
      <c r="F15" s="43">
        <f>'BAR BB| Open rates'!F15*0.9*0.9+25</f>
        <v>30400</v>
      </c>
      <c r="G15" s="43">
        <f>'BAR BB| Open rates'!G15*0.9*0.9+25</f>
        <v>32182</v>
      </c>
      <c r="H15" s="43">
        <f>'BAR BB| Open rates'!H15*0.9*0.9+25</f>
        <v>32182</v>
      </c>
      <c r="I15" s="43">
        <f>'BAR BB| Open rates'!I15*0.9*0.9+25</f>
        <v>33802</v>
      </c>
      <c r="J15" s="43">
        <f>'BAR BB| Open rates'!J15*0.9*0.9+25</f>
        <v>33802</v>
      </c>
      <c r="K15" s="43">
        <f>'BAR BB| Open rates'!K15*0.9*0.9+25</f>
        <v>32182</v>
      </c>
      <c r="L15" s="43">
        <f>'BAR BB| Open rates'!L15*0.9*0.9+25</f>
        <v>32182</v>
      </c>
      <c r="M15" s="43">
        <f>'BAR BB| Open rates'!M15*0.9*0.9+25</f>
        <v>32182</v>
      </c>
      <c r="N15" s="43">
        <f>'BAR BB| Open rates'!N15*0.9*0.9+25</f>
        <v>32182</v>
      </c>
      <c r="O15" s="43">
        <f>'BAR BB| Open rates'!O15*0.9*0.9+25</f>
        <v>32182</v>
      </c>
      <c r="P15" s="43">
        <f>'BAR BB| Open rates'!P15*0.9*0.9+25</f>
        <v>33802</v>
      </c>
      <c r="Q15" s="43">
        <f>'BAR BB| Open rates'!Q15*0.9*0.9+25</f>
        <v>33802</v>
      </c>
      <c r="R15" s="43">
        <f>'BAR BB| Open rates'!R15*0.9*0.9+25</f>
        <v>33802</v>
      </c>
      <c r="S15" s="43">
        <f>'BAR BB| Open rates'!S15*0.9*0.9+25</f>
        <v>33802</v>
      </c>
      <c r="T15" s="43">
        <f>'BAR BB| Open rates'!T15*0.9*0.9+25</f>
        <v>33802</v>
      </c>
      <c r="U15" s="43">
        <f>'BAR BB| Open rates'!U15*0.9*0.9+25</f>
        <v>33802</v>
      </c>
      <c r="V15" s="43">
        <f>'BAR BB| Open rates'!V15*0.9*0.9+25</f>
        <v>33802</v>
      </c>
      <c r="W15" s="43">
        <f>'BAR BB| Open rates'!W15*0.9*0.9+25</f>
        <v>35422</v>
      </c>
      <c r="X15" s="43">
        <f>'BAR BB| Open rates'!X15*0.9*0.9+25</f>
        <v>35422</v>
      </c>
      <c r="Y15" s="43">
        <f>'BAR BB| Open rates'!Y15*0.9*0.9+25</f>
        <v>33802</v>
      </c>
      <c r="Z15" s="43">
        <f>'BAR BB| Open rates'!Z15*0.9*0.9+25</f>
        <v>33802</v>
      </c>
      <c r="AA15" s="43">
        <f>'BAR BB| Open rates'!AA15*0.9*0.9+25</f>
        <v>33802</v>
      </c>
      <c r="AB15" s="43">
        <f>'BAR BB| Open rates'!AB15*0.9*0.9+25</f>
        <v>33802</v>
      </c>
      <c r="AC15" s="43">
        <f>'BAR BB| Open rates'!AC15*0.9*0.9+25</f>
        <v>33802</v>
      </c>
      <c r="AD15" s="43">
        <f>'BAR BB| Open rates'!AD15*0.9*0.9+25</f>
        <v>35422</v>
      </c>
      <c r="AE15" s="43">
        <f>'BAR BB| Open rates'!AE15*0.9*0.9+25</f>
        <v>35422</v>
      </c>
      <c r="AF15" s="43">
        <f>'BAR BB| Open rates'!AF15*0.9*0.9+25</f>
        <v>33802</v>
      </c>
      <c r="AG15" s="43">
        <f>'BAR BB| Open rates'!AG15*0.9*0.9+25</f>
        <v>33802</v>
      </c>
      <c r="AH15" s="43">
        <f>'BAR BB| Open rates'!AH15*0.9*0.9+25</f>
        <v>33802</v>
      </c>
      <c r="AI15" s="43">
        <f>'BAR BB| Open rates'!AI15*0.9*0.9+25</f>
        <v>33802</v>
      </c>
      <c r="AJ15" s="43">
        <f>'BAR BB| Open rates'!AJ15*0.9*0.9+25</f>
        <v>33802</v>
      </c>
      <c r="AK15" s="43">
        <f>'BAR BB| Open rates'!AK15*0.9*0.9+25</f>
        <v>35422</v>
      </c>
      <c r="AL15" s="43">
        <f>'BAR BB| Open rates'!AL15*0.9*0.9+25</f>
        <v>35422</v>
      </c>
      <c r="AM15" s="43">
        <f>'BAR BB| Open rates'!AM15*0.9*0.9+25</f>
        <v>33802</v>
      </c>
      <c r="AN15" s="43">
        <f>'BAR BB| Open rates'!AN15*0.9*0.9+25</f>
        <v>33802</v>
      </c>
      <c r="AO15" s="43">
        <f>'BAR BB| Open rates'!AO15*0.9*0.9+25</f>
        <v>33802</v>
      </c>
      <c r="AP15" s="43">
        <f>'BAR BB| Open rates'!AP15*0.9*0.9+25</f>
        <v>33802</v>
      </c>
      <c r="AQ15" s="43">
        <f>'BAR BB| Open rates'!AQ15*0.9*0.9+25</f>
        <v>33802</v>
      </c>
      <c r="AR15" s="43">
        <f>'BAR BB| Open rates'!AR15*0.9*0.9+25</f>
        <v>35422</v>
      </c>
      <c r="AS15" s="43">
        <f>'BAR BB| Open rates'!AS15*0.9*0.9+25</f>
        <v>35422</v>
      </c>
      <c r="AT15" s="43">
        <f>'BAR BB| Open rates'!AT15*0.9*0.9+25</f>
        <v>33802</v>
      </c>
      <c r="AU15" s="43">
        <f>'BAR BB| Open rates'!AU15*0.9*0.9+25</f>
        <v>33802</v>
      </c>
      <c r="AV15" s="43">
        <f>'BAR BB| Open rates'!AV15*0.9*0.9+25</f>
        <v>33802</v>
      </c>
      <c r="AW15" s="43">
        <f>'BAR BB| Open rates'!AW15*0.9*0.9+25</f>
        <v>33802</v>
      </c>
      <c r="AX15" s="43">
        <f>'BAR BB| Open rates'!AX15*0.9*0.9+25</f>
        <v>33802</v>
      </c>
      <c r="AY15" s="43">
        <f>'BAR BB| Open rates'!AY15*0.9*0.9+25</f>
        <v>35422</v>
      </c>
      <c r="AZ15" s="43">
        <f>'BAR BB| Open rates'!AZ15*0.9*0.9+25</f>
        <v>35422</v>
      </c>
      <c r="BA15" s="43">
        <f>'BAR BB| Open rates'!BA15*0.9*0.9+25</f>
        <v>33802</v>
      </c>
      <c r="BB15" s="43">
        <f>'BAR BB| Open rates'!BB15*0.9*0.9+25</f>
        <v>33802</v>
      </c>
      <c r="BC15" s="43">
        <f>'BAR BB| Open rates'!BC15*0.9*0.9+25</f>
        <v>33802</v>
      </c>
      <c r="BD15" s="43">
        <f>'BAR BB| Open rates'!BD15*0.9*0.9+25</f>
        <v>33802</v>
      </c>
      <c r="BE15" s="43">
        <f>'BAR BB| Open rates'!BE15*0.9*0.9+25</f>
        <v>33802</v>
      </c>
      <c r="BF15" s="43">
        <f>'BAR BB| Open rates'!BF15*0.9*0.9+25</f>
        <v>35422</v>
      </c>
      <c r="BG15" s="43">
        <f>'BAR BB| Open rates'!BG15*0.9*0.9+25</f>
        <v>35422</v>
      </c>
      <c r="BH15" s="43">
        <f>'BAR BB| Open rates'!BH15*0.9*0.9+25</f>
        <v>31210</v>
      </c>
      <c r="BI15" s="43">
        <f>'BAR BB| Open rates'!BI15*0.9*0.9+25</f>
        <v>31210</v>
      </c>
      <c r="BJ15" s="43">
        <f>'BAR BB| Open rates'!BJ15*0.9*0.9+25</f>
        <v>31210</v>
      </c>
      <c r="BK15" s="43">
        <f>'BAR BB| Open rates'!BK15*0.9*0.9+25</f>
        <v>31210</v>
      </c>
      <c r="BL15" s="43">
        <f>'BAR BB| Open rates'!BL15*0.9*0.9+25</f>
        <v>31210</v>
      </c>
      <c r="BM15" s="43">
        <f>'BAR BB| Open rates'!BM15*0.9*0.9+25</f>
        <v>32182</v>
      </c>
      <c r="BN15" s="43">
        <f>'BAR BB| Open rates'!BN15*0.9*0.9+25</f>
        <v>32182</v>
      </c>
      <c r="BO15" s="43">
        <f>'BAR BB| Open rates'!BO15*0.9*0.9+25</f>
        <v>30400</v>
      </c>
      <c r="BP15" s="43">
        <f>'BAR BB| Open rates'!BP15*0.9*0.9+25</f>
        <v>30400</v>
      </c>
      <c r="BQ15" s="43">
        <f>'BAR BB| Open rates'!BQ15*0.9*0.9+25</f>
        <v>32182</v>
      </c>
      <c r="BR15" s="43">
        <f>'BAR BB| Open rates'!BR15*0.9*0.9+25</f>
        <v>32182</v>
      </c>
      <c r="BS15" s="43">
        <f>'BAR BB| Open rates'!BS15*0.9*0.9+25</f>
        <v>32182</v>
      </c>
      <c r="BT15" s="43">
        <f>'BAR BB| Open rates'!BT15*0.9*0.9+25</f>
        <v>32182</v>
      </c>
      <c r="BU15" s="43">
        <f>'BAR BB| Open rates'!BU15*0.9*0.9+25</f>
        <v>32182</v>
      </c>
      <c r="BV15" s="43">
        <f>'BAR BB| Open rates'!BV15*0.9*0.9+25</f>
        <v>30400</v>
      </c>
      <c r="BW15" s="43">
        <f>'BAR BB| Open rates'!BW15*0.9*0.9+25</f>
        <v>30400</v>
      </c>
      <c r="BX15" s="43">
        <f>'BAR BB| Open rates'!BX15*0.9*0.9+25</f>
        <v>30400</v>
      </c>
      <c r="BY15" s="43">
        <f>'BAR BB| Open rates'!BY15*0.9*0.9+25</f>
        <v>30400</v>
      </c>
      <c r="BZ15" s="43">
        <f>'BAR BB| Open rates'!BZ15*0.9*0.9+25</f>
        <v>30400</v>
      </c>
      <c r="CA15" s="43">
        <f>'BAR BB| Open rates'!CA15*0.9*0.9+25</f>
        <v>32182</v>
      </c>
      <c r="CB15" s="43">
        <f>'BAR BB| Open rates'!CB15*0.9*0.9+25</f>
        <v>32182</v>
      </c>
      <c r="CC15" s="43">
        <f>'BAR BB| Open rates'!CC15*0.9*0.9+25</f>
        <v>30400</v>
      </c>
      <c r="CD15" s="43">
        <f>'BAR BB| Open rates'!CD15*0.9*0.9+25</f>
        <v>30400</v>
      </c>
      <c r="CE15" s="43">
        <f>'BAR BB| Open rates'!CE15*0.9*0.9+25</f>
        <v>30400</v>
      </c>
      <c r="CF15" s="43">
        <f>'BAR BB| Open rates'!CF15*0.9*0.9+25</f>
        <v>30400</v>
      </c>
      <c r="CG15" s="43">
        <f>'BAR BB| Open rates'!CG15*0.9*0.9+25</f>
        <v>30400</v>
      </c>
      <c r="CH15" s="43">
        <f>'BAR BB| Open rates'!CH15*0.9*0.9+25</f>
        <v>32182</v>
      </c>
      <c r="CI15" s="43">
        <f>'BAR BB| Open rates'!CI15*0.9*0.9+25</f>
        <v>32182</v>
      </c>
      <c r="CJ15" s="43">
        <f>'BAR BB| Open rates'!CJ15*0.9*0.9+25</f>
        <v>30400</v>
      </c>
      <c r="CK15" s="43">
        <f>'BAR BB| Open rates'!CK15*0.9*0.9+25</f>
        <v>30400</v>
      </c>
      <c r="CL15" s="43">
        <f>'BAR BB| Open rates'!CL15*0.9*0.9+25</f>
        <v>30400</v>
      </c>
      <c r="CM15" s="43">
        <f>'BAR BB| Open rates'!CM15*0.9*0.9+25</f>
        <v>30400</v>
      </c>
      <c r="CN15" s="43">
        <f>'BAR BB| Open rates'!CN15*0.9*0.9+25</f>
        <v>30400</v>
      </c>
      <c r="CO15" s="43">
        <f>'BAR BB| Open rates'!CO15*0.9*0.9+25</f>
        <v>32182</v>
      </c>
      <c r="CP15" s="43">
        <f>'BAR BB| Open rates'!CP15*0.9*0.9+25</f>
        <v>32182</v>
      </c>
      <c r="CQ15" s="43">
        <f>'BAR BB| Open rates'!CQ15*0.9*0.9+25</f>
        <v>30400</v>
      </c>
      <c r="CR15" s="43">
        <f>'BAR BB| Open rates'!CR15*0.9*0.9+25</f>
        <v>30400</v>
      </c>
      <c r="CS15" s="43">
        <f>'BAR BB| Open rates'!CS15*0.9*0.9+25</f>
        <v>30400</v>
      </c>
      <c r="CT15" s="43">
        <f>'BAR BB| Open rates'!CT15*0.9*0.9+25</f>
        <v>30400</v>
      </c>
      <c r="CU15" s="43">
        <f>'BAR BB| Open rates'!CU15*0.9*0.9+25</f>
        <v>28213</v>
      </c>
      <c r="CV15" s="43">
        <f>'BAR BB| Open rates'!CV15*0.9*0.9+25</f>
        <v>28213</v>
      </c>
      <c r="CW15" s="43">
        <f>'BAR BB| Open rates'!CW15*0.9*0.9+25</f>
        <v>28213</v>
      </c>
      <c r="CX15" s="43">
        <f>'BAR BB| Open rates'!CX15*0.9*0.9+25</f>
        <v>26593</v>
      </c>
      <c r="CY15" s="43">
        <f>'BAR BB| Open rates'!CY15*0.9*0.9+25</f>
        <v>26593</v>
      </c>
      <c r="CZ15" s="43">
        <f>'BAR BB| Open rates'!CZ15*0.9*0.9+25</f>
        <v>26593</v>
      </c>
      <c r="DA15" s="43">
        <f>'BAR BB| Open rates'!DA15*0.9*0.9+25</f>
        <v>26593</v>
      </c>
      <c r="DB15" s="43">
        <f>'BAR BB| Open rates'!DB15*0.9*0.9+25</f>
        <v>26593</v>
      </c>
      <c r="DC15" s="43">
        <f>'BAR BB| Open rates'!DC15*0.9*0.9+25</f>
        <v>28213</v>
      </c>
      <c r="DD15" s="43">
        <f>'BAR BB| Open rates'!DD15*0.9*0.9+25</f>
        <v>28213</v>
      </c>
      <c r="DE15" s="43">
        <f>'BAR BB| Open rates'!DE15*0.9*0.9+25</f>
        <v>26593</v>
      </c>
      <c r="DF15" s="43">
        <f>'BAR BB| Open rates'!DF15*0.9*0.9+25</f>
        <v>26593</v>
      </c>
      <c r="DG15" s="43">
        <f>'BAR BB| Open rates'!DG15*0.9*0.9+25</f>
        <v>26593</v>
      </c>
      <c r="DH15" s="43">
        <f>'BAR BB| Open rates'!DH15*0.9*0.9+25</f>
        <v>26593</v>
      </c>
      <c r="DI15" s="43">
        <f>'BAR BB| Open rates'!DI15*0.9*0.9+25</f>
        <v>26593</v>
      </c>
      <c r="DJ15" s="43">
        <f>'BAR BB| Open rates'!DJ15*0.9*0.9+25</f>
        <v>28213</v>
      </c>
      <c r="DK15" s="43">
        <f>'BAR BB| Open rates'!DK15*0.9*0.9+25</f>
        <v>28213</v>
      </c>
      <c r="DL15" s="43">
        <f>'BAR BB| Open rates'!DL15*0.9*0.9+25</f>
        <v>26593</v>
      </c>
      <c r="DM15" s="43">
        <f>'BAR BB| Open rates'!DM15*0.9*0.9+25</f>
        <v>26593</v>
      </c>
      <c r="DN15" s="43">
        <f>'BAR BB| Open rates'!DN15*0.9*0.9+25</f>
        <v>26593</v>
      </c>
      <c r="DO15" s="43">
        <f>'BAR BB| Open rates'!DO15*0.9*0.9+25</f>
        <v>26593</v>
      </c>
      <c r="DP15" s="43">
        <f>'BAR BB| Open rates'!DP15*0.9*0.9+25</f>
        <v>26593</v>
      </c>
      <c r="DQ15" s="43">
        <f>'BAR BB| Open rates'!DQ15*0.9*0.9+25</f>
        <v>28213</v>
      </c>
      <c r="DR15" s="43">
        <f>'BAR BB| Open rates'!DR15*0.9*0.9+25</f>
        <v>28213</v>
      </c>
      <c r="DS15" s="43">
        <f>'BAR BB| Open rates'!DS15*0.9*0.9+25</f>
        <v>26593</v>
      </c>
      <c r="DT15" s="43">
        <f>'BAR BB| Open rates'!DT15*0.9*0.9+25</f>
        <v>26593</v>
      </c>
      <c r="DU15" s="43">
        <f>'BAR BB| Open rates'!DU15*0.9*0.9+25</f>
        <v>26593</v>
      </c>
      <c r="DV15" s="43">
        <f>'BAR BB| Open rates'!DV15*0.9*0.9+25</f>
        <v>26593</v>
      </c>
      <c r="DW15" s="43">
        <f>'BAR BB| Open rates'!DW15*0.9*0.9+25</f>
        <v>26593</v>
      </c>
      <c r="DX15" s="43">
        <f>'BAR BB| Open rates'!DX15*0.9*0.9+25</f>
        <v>28213</v>
      </c>
      <c r="DY15" s="43">
        <f>'BAR BB| Open rates'!DY15*0.9*0.9+25</f>
        <v>28213</v>
      </c>
      <c r="DZ15" s="43">
        <f>'BAR BB| Open rates'!DZ15*0.9*0.9+25</f>
        <v>29590</v>
      </c>
      <c r="EA15" s="43">
        <f>'BAR BB| Open rates'!EA15*0.9*0.9+25</f>
        <v>29590</v>
      </c>
      <c r="EB15" s="43">
        <f>'BAR BB| Open rates'!EB15*0.9*0.9+25</f>
        <v>29590</v>
      </c>
      <c r="EC15" s="43">
        <f>'BAR BB| Open rates'!EC15*0.9*0.9+25</f>
        <v>31372</v>
      </c>
      <c r="ED15" s="43">
        <f>'BAR BB| Open rates'!ED15*0.9*0.9+25</f>
        <v>31372</v>
      </c>
      <c r="EE15" s="43">
        <f>'BAR BB| Open rates'!EE15*0.9*0.9+25</f>
        <v>31372</v>
      </c>
      <c r="EF15" s="43">
        <f>'BAR BB| Open rates'!EF15*0.9*0.9+25</f>
        <v>31372</v>
      </c>
      <c r="EG15" s="43">
        <f>'BAR BB| Open rates'!EG15*0.9*0.9+25</f>
        <v>25783</v>
      </c>
      <c r="EH15" s="43">
        <f>'BAR BB| Open rates'!EH15*0.9*0.9+25</f>
        <v>24163</v>
      </c>
      <c r="EI15" s="43">
        <f>'BAR BB| Open rates'!EI15*0.9*0.9+25</f>
        <v>24163</v>
      </c>
      <c r="EJ15" s="43">
        <f>'BAR BB| Open rates'!EJ15*0.9*0.9+25</f>
        <v>24163</v>
      </c>
      <c r="EK15" s="43">
        <f>'BAR BB| Open rates'!EK15*0.9*0.9+25</f>
        <v>24163</v>
      </c>
      <c r="EL15" s="43">
        <f>'BAR BB| Open rates'!EL15*0.9*0.9+25</f>
        <v>24973</v>
      </c>
      <c r="EM15" s="43">
        <f>'BAR BB| Open rates'!EM15*0.9*0.9+25</f>
        <v>24973</v>
      </c>
      <c r="EN15" s="43">
        <f>'BAR BB| Open rates'!EN15*0.9*0.9+25</f>
        <v>24163</v>
      </c>
      <c r="EO15" s="43">
        <f>'BAR BB| Open rates'!EO15*0.9*0.9+25</f>
        <v>24163</v>
      </c>
      <c r="EP15" s="43">
        <f>'BAR BB| Open rates'!EP15*0.9*0.9+25</f>
        <v>24163</v>
      </c>
      <c r="EQ15" s="43">
        <f>'BAR BB| Open rates'!EQ15*0.9*0.9+25</f>
        <v>24163</v>
      </c>
      <c r="ER15" s="43">
        <f>'BAR BB| Open rates'!ER15*0.9*0.9+25</f>
        <v>24163</v>
      </c>
      <c r="ES15" s="43">
        <f>'BAR BB| Open rates'!ES15*0.9*0.9+25</f>
        <v>24973</v>
      </c>
      <c r="ET15" s="43">
        <f>'BAR BB| Open rates'!ET15*0.9*0.9+25</f>
        <v>24973</v>
      </c>
      <c r="EU15" s="43">
        <f>'BAR BB| Open rates'!EU15*0.9*0.9+25</f>
        <v>24163</v>
      </c>
      <c r="EV15" s="43">
        <f>'BAR BB| Open rates'!EV15*0.9*0.9+25</f>
        <v>24163</v>
      </c>
      <c r="EW15" s="43">
        <f>'BAR BB| Open rates'!EW15*0.9*0.9+25</f>
        <v>24163</v>
      </c>
      <c r="EX15" s="43">
        <f>'BAR BB| Open rates'!EX15*0.9*0.9+25</f>
        <v>24163</v>
      </c>
      <c r="EY15" s="43">
        <f>'BAR BB| Open rates'!EY15*0.9*0.9+25</f>
        <v>24163</v>
      </c>
      <c r="EZ15" s="43">
        <f>'BAR BB| Open rates'!EZ15*0.9*0.9+25</f>
        <v>24973</v>
      </c>
      <c r="FA15" s="43">
        <f>'BAR BB| Open rates'!FA15*0.9*0.9+25</f>
        <v>24973</v>
      </c>
      <c r="FB15" s="43">
        <f>'BAR BB| Open rates'!FB15*0.9*0.9+25</f>
        <v>24163</v>
      </c>
      <c r="FC15" s="43">
        <f>'BAR BB| Open rates'!FC15*0.9*0.9+25</f>
        <v>24163</v>
      </c>
      <c r="FD15" s="43">
        <f>'BAR BB| Open rates'!FD15*0.9*0.9+25</f>
        <v>24163</v>
      </c>
      <c r="FE15" s="43">
        <f>'BAR BB| Open rates'!FE15*0.9*0.9+25</f>
        <v>24163</v>
      </c>
      <c r="FF15" s="43">
        <f>'BAR BB| Open rates'!FF15*0.9*0.9+25</f>
        <v>24163</v>
      </c>
      <c r="FG15" s="43">
        <f>'BAR BB| Open rates'!FG15*0.9*0.9+25</f>
        <v>24973</v>
      </c>
      <c r="FH15" s="43">
        <f>'BAR BB| Open rates'!FH15*0.9*0.9+25</f>
        <v>24973</v>
      </c>
      <c r="FI15" s="43">
        <f>'BAR BB| Open rates'!FI15*0.9*0.9+25</f>
        <v>24163</v>
      </c>
      <c r="FJ15" s="43">
        <f>'BAR BB| Open rates'!FJ15*0.9*0.9+25</f>
        <v>24163</v>
      </c>
      <c r="FK15" s="43">
        <f>'BAR BB| Open rates'!FK15*0.9*0.9+25</f>
        <v>24163</v>
      </c>
      <c r="FL15" s="43">
        <f>'BAR BB| Open rates'!FL15*0.9*0.9+25</f>
        <v>24163</v>
      </c>
      <c r="FM15" s="43">
        <f>'BAR BB| Open rates'!FM15*0.9*0.9+25</f>
        <v>24163</v>
      </c>
      <c r="FN15" s="43">
        <f>'BAR BB| Open rates'!FN15*0.9*0.9+25</f>
        <v>24973</v>
      </c>
      <c r="FO15" s="43">
        <f>'BAR BB| Open rates'!FO15*0.9*0.9+25</f>
        <v>24973</v>
      </c>
      <c r="FP15" s="43">
        <f>'BAR BB| Open rates'!FP15*0.9*0.9+25</f>
        <v>24163</v>
      </c>
      <c r="FQ15" s="43">
        <f>'BAR BB| Open rates'!FQ15*0.9*0.9+25</f>
        <v>24163</v>
      </c>
      <c r="FR15" s="43">
        <f>'BAR BB| Open rates'!FR15*0.9*0.9+25</f>
        <v>24163</v>
      </c>
      <c r="FS15" s="43">
        <f>'BAR BB| Open rates'!FS15*0.9*0.9+25</f>
        <v>24163</v>
      </c>
      <c r="FT15" s="43">
        <f>'BAR BB| Open rates'!FT15*0.9*0.9+25</f>
        <v>24163</v>
      </c>
      <c r="FU15" s="43">
        <f>'BAR BB| Open rates'!FU15*0.9*0.9+25</f>
        <v>24973</v>
      </c>
      <c r="FV15" s="43">
        <f>'BAR BB| Open rates'!FV15*0.9*0.9+25</f>
        <v>24973</v>
      </c>
      <c r="FW15" s="43">
        <f>'BAR BB| Open rates'!FW15*0.9*0.9+25</f>
        <v>27970</v>
      </c>
      <c r="FX15" s="43">
        <f>'BAR BB| Open rates'!FX15*0.9*0.9+25</f>
        <v>27970</v>
      </c>
      <c r="FY15" s="43">
        <f>'BAR BB| Open rates'!FY15*0.9*0.9+25</f>
        <v>27970</v>
      </c>
      <c r="FZ15" s="43">
        <f>'BAR BB| Open rates'!FZ15*0.9*0.9+25</f>
        <v>27970</v>
      </c>
      <c r="GA15" s="43">
        <f>'BAR BB| Open rates'!GA15*0.9*0.9+25</f>
        <v>27970</v>
      </c>
      <c r="GB15" s="43">
        <f>'BAR BB| Open rates'!GB15*0.9*0.9+25</f>
        <v>29752</v>
      </c>
      <c r="GC15" s="43">
        <f>'BAR BB| Open rates'!GC15*0.9*0.9+25</f>
        <v>29752</v>
      </c>
      <c r="GD15" s="43">
        <f>'BAR BB| Open rates'!GD15*0.9*0.9+25</f>
        <v>29752</v>
      </c>
      <c r="GE15" s="43">
        <f>'BAR BB| Open rates'!GE15*0.9*0.9+25</f>
        <v>29752</v>
      </c>
    </row>
    <row r="16" spans="1:187" s="36" customFormat="1" ht="12" customHeight="1" x14ac:dyDescent="0.2">
      <c r="A16" s="236" t="s">
        <v>178</v>
      </c>
      <c r="B16" s="43"/>
      <c r="C16" s="43"/>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row>
    <row r="17" spans="1:187" s="36" customFormat="1" ht="12" customHeight="1" x14ac:dyDescent="0.2">
      <c r="A17" s="237">
        <v>1</v>
      </c>
      <c r="B17" s="43">
        <f>'BAR BB| Open rates'!B17*0.9*0.9+25</f>
        <v>32749</v>
      </c>
      <c r="C17" s="43">
        <f>'BAR BB| Open rates'!C17*0.9*0.9+25</f>
        <v>32749</v>
      </c>
      <c r="D17" s="43">
        <f>'BAR BB| Open rates'!D17*0.9*0.9+25</f>
        <v>30562</v>
      </c>
      <c r="E17" s="43">
        <f>'BAR BB| Open rates'!E17*0.9*0.9+25</f>
        <v>30562</v>
      </c>
      <c r="F17" s="43">
        <f>'BAR BB| Open rates'!F17*0.9*0.9+25</f>
        <v>28780</v>
      </c>
      <c r="G17" s="43">
        <f>'BAR BB| Open rates'!G17*0.9*0.9+25</f>
        <v>30562</v>
      </c>
      <c r="H17" s="43">
        <f>'BAR BB| Open rates'!H17*0.9*0.9+25</f>
        <v>30562</v>
      </c>
      <c r="I17" s="43">
        <f>'BAR BB| Open rates'!I17*0.9*0.9+25</f>
        <v>32182</v>
      </c>
      <c r="J17" s="43">
        <f>'BAR BB| Open rates'!J17*0.9*0.9+25</f>
        <v>32182</v>
      </c>
      <c r="K17" s="43">
        <f>'BAR BB| Open rates'!K17*0.9*0.9+25</f>
        <v>30562</v>
      </c>
      <c r="L17" s="43">
        <f>'BAR BB| Open rates'!L17*0.9*0.9+25</f>
        <v>30562</v>
      </c>
      <c r="M17" s="43">
        <f>'BAR BB| Open rates'!M17*0.9*0.9+25</f>
        <v>30562</v>
      </c>
      <c r="N17" s="43">
        <f>'BAR BB| Open rates'!N17*0.9*0.9+25</f>
        <v>30562</v>
      </c>
      <c r="O17" s="43">
        <f>'BAR BB| Open rates'!O17*0.9*0.9+25</f>
        <v>30562</v>
      </c>
      <c r="P17" s="43">
        <f>'BAR BB| Open rates'!P17*0.9*0.9+25</f>
        <v>32182</v>
      </c>
      <c r="Q17" s="43">
        <f>'BAR BB| Open rates'!Q17*0.9*0.9+25</f>
        <v>32182</v>
      </c>
      <c r="R17" s="43">
        <f>'BAR BB| Open rates'!R17*0.9*0.9+25</f>
        <v>32182</v>
      </c>
      <c r="S17" s="43">
        <f>'BAR BB| Open rates'!S17*0.9*0.9+25</f>
        <v>32182</v>
      </c>
      <c r="T17" s="43">
        <f>'BAR BB| Open rates'!T17*0.9*0.9+25</f>
        <v>32182</v>
      </c>
      <c r="U17" s="43">
        <f>'BAR BB| Open rates'!U17*0.9*0.9+25</f>
        <v>32182</v>
      </c>
      <c r="V17" s="43">
        <f>'BAR BB| Open rates'!V17*0.9*0.9+25</f>
        <v>32182</v>
      </c>
      <c r="W17" s="43">
        <f>'BAR BB| Open rates'!W17*0.9*0.9+25</f>
        <v>33802</v>
      </c>
      <c r="X17" s="43">
        <f>'BAR BB| Open rates'!X17*0.9*0.9+25</f>
        <v>33802</v>
      </c>
      <c r="Y17" s="43">
        <f>'BAR BB| Open rates'!Y17*0.9*0.9+25</f>
        <v>32182</v>
      </c>
      <c r="Z17" s="43">
        <f>'BAR BB| Open rates'!Z17*0.9*0.9+25</f>
        <v>32182</v>
      </c>
      <c r="AA17" s="43">
        <f>'BAR BB| Open rates'!AA17*0.9*0.9+25</f>
        <v>32182</v>
      </c>
      <c r="AB17" s="43">
        <f>'BAR BB| Open rates'!AB17*0.9*0.9+25</f>
        <v>32182</v>
      </c>
      <c r="AC17" s="43">
        <f>'BAR BB| Open rates'!AC17*0.9*0.9+25</f>
        <v>32182</v>
      </c>
      <c r="AD17" s="43">
        <f>'BAR BB| Open rates'!AD17*0.9*0.9+25</f>
        <v>33802</v>
      </c>
      <c r="AE17" s="43">
        <f>'BAR BB| Open rates'!AE17*0.9*0.9+25</f>
        <v>33802</v>
      </c>
      <c r="AF17" s="43">
        <f>'BAR BB| Open rates'!AF17*0.9*0.9+25</f>
        <v>32182</v>
      </c>
      <c r="AG17" s="43">
        <f>'BAR BB| Open rates'!AG17*0.9*0.9+25</f>
        <v>32182</v>
      </c>
      <c r="AH17" s="43">
        <f>'BAR BB| Open rates'!AH17*0.9*0.9+25</f>
        <v>32182</v>
      </c>
      <c r="AI17" s="43">
        <f>'BAR BB| Open rates'!AI17*0.9*0.9+25</f>
        <v>32182</v>
      </c>
      <c r="AJ17" s="43">
        <f>'BAR BB| Open rates'!AJ17*0.9*0.9+25</f>
        <v>32182</v>
      </c>
      <c r="AK17" s="43">
        <f>'BAR BB| Open rates'!AK17*0.9*0.9+25</f>
        <v>33802</v>
      </c>
      <c r="AL17" s="43">
        <f>'BAR BB| Open rates'!AL17*0.9*0.9+25</f>
        <v>33802</v>
      </c>
      <c r="AM17" s="43">
        <f>'BAR BB| Open rates'!AM17*0.9*0.9+25</f>
        <v>32182</v>
      </c>
      <c r="AN17" s="43">
        <f>'BAR BB| Open rates'!AN17*0.9*0.9+25</f>
        <v>32182</v>
      </c>
      <c r="AO17" s="43">
        <f>'BAR BB| Open rates'!AO17*0.9*0.9+25</f>
        <v>32182</v>
      </c>
      <c r="AP17" s="43">
        <f>'BAR BB| Open rates'!AP17*0.9*0.9+25</f>
        <v>32182</v>
      </c>
      <c r="AQ17" s="43">
        <f>'BAR BB| Open rates'!AQ17*0.9*0.9+25</f>
        <v>32182</v>
      </c>
      <c r="AR17" s="43">
        <f>'BAR BB| Open rates'!AR17*0.9*0.9+25</f>
        <v>33802</v>
      </c>
      <c r="AS17" s="43">
        <f>'BAR BB| Open rates'!AS17*0.9*0.9+25</f>
        <v>33802</v>
      </c>
      <c r="AT17" s="43">
        <f>'BAR BB| Open rates'!AT17*0.9*0.9+25</f>
        <v>32182</v>
      </c>
      <c r="AU17" s="43">
        <f>'BAR BB| Open rates'!AU17*0.9*0.9+25</f>
        <v>32182</v>
      </c>
      <c r="AV17" s="43">
        <f>'BAR BB| Open rates'!AV17*0.9*0.9+25</f>
        <v>32182</v>
      </c>
      <c r="AW17" s="43">
        <f>'BAR BB| Open rates'!AW17*0.9*0.9+25</f>
        <v>32182</v>
      </c>
      <c r="AX17" s="43">
        <f>'BAR BB| Open rates'!AX17*0.9*0.9+25</f>
        <v>32182</v>
      </c>
      <c r="AY17" s="43">
        <f>'BAR BB| Open rates'!AY17*0.9*0.9+25</f>
        <v>33802</v>
      </c>
      <c r="AZ17" s="43">
        <f>'BAR BB| Open rates'!AZ17*0.9*0.9+25</f>
        <v>33802</v>
      </c>
      <c r="BA17" s="43">
        <f>'BAR BB| Open rates'!BA17*0.9*0.9+25</f>
        <v>32182</v>
      </c>
      <c r="BB17" s="43">
        <f>'BAR BB| Open rates'!BB17*0.9*0.9+25</f>
        <v>32182</v>
      </c>
      <c r="BC17" s="43">
        <f>'BAR BB| Open rates'!BC17*0.9*0.9+25</f>
        <v>32182</v>
      </c>
      <c r="BD17" s="43">
        <f>'BAR BB| Open rates'!BD17*0.9*0.9+25</f>
        <v>32182</v>
      </c>
      <c r="BE17" s="43">
        <f>'BAR BB| Open rates'!BE17*0.9*0.9+25</f>
        <v>32182</v>
      </c>
      <c r="BF17" s="43">
        <f>'BAR BB| Open rates'!BF17*0.9*0.9+25</f>
        <v>33802</v>
      </c>
      <c r="BG17" s="43">
        <f>'BAR BB| Open rates'!BG17*0.9*0.9+25</f>
        <v>33802</v>
      </c>
      <c r="BH17" s="43">
        <f>'BAR BB| Open rates'!BH17*0.9*0.9+25</f>
        <v>29590</v>
      </c>
      <c r="BI17" s="43">
        <f>'BAR BB| Open rates'!BI17*0.9*0.9+25</f>
        <v>29590</v>
      </c>
      <c r="BJ17" s="43">
        <f>'BAR BB| Open rates'!BJ17*0.9*0.9+25</f>
        <v>29590</v>
      </c>
      <c r="BK17" s="43">
        <f>'BAR BB| Open rates'!BK17*0.9*0.9+25</f>
        <v>29590</v>
      </c>
      <c r="BL17" s="43">
        <f>'BAR BB| Open rates'!BL17*0.9*0.9+25</f>
        <v>29590</v>
      </c>
      <c r="BM17" s="43">
        <f>'BAR BB| Open rates'!BM17*0.9*0.9+25</f>
        <v>30562</v>
      </c>
      <c r="BN17" s="43">
        <f>'BAR BB| Open rates'!BN17*0.9*0.9+25</f>
        <v>30562</v>
      </c>
      <c r="BO17" s="43">
        <f>'BAR BB| Open rates'!BO17*0.9*0.9+25</f>
        <v>28780</v>
      </c>
      <c r="BP17" s="43">
        <f>'BAR BB| Open rates'!BP17*0.9*0.9+25</f>
        <v>28780</v>
      </c>
      <c r="BQ17" s="43">
        <f>'BAR BB| Open rates'!BQ17*0.9*0.9+25</f>
        <v>30562</v>
      </c>
      <c r="BR17" s="43">
        <f>'BAR BB| Open rates'!BR17*0.9*0.9+25</f>
        <v>30562</v>
      </c>
      <c r="BS17" s="43">
        <f>'BAR BB| Open rates'!BS17*0.9*0.9+25</f>
        <v>30562</v>
      </c>
      <c r="BT17" s="43">
        <f>'BAR BB| Open rates'!BT17*0.9*0.9+25</f>
        <v>30562</v>
      </c>
      <c r="BU17" s="43">
        <f>'BAR BB| Open rates'!BU17*0.9*0.9+25</f>
        <v>30562</v>
      </c>
      <c r="BV17" s="43">
        <f>'BAR BB| Open rates'!BV17*0.9*0.9+25</f>
        <v>28780</v>
      </c>
      <c r="BW17" s="43">
        <f>'BAR BB| Open rates'!BW17*0.9*0.9+25</f>
        <v>28780</v>
      </c>
      <c r="BX17" s="43">
        <f>'BAR BB| Open rates'!BX17*0.9*0.9+25</f>
        <v>28780</v>
      </c>
      <c r="BY17" s="43">
        <f>'BAR BB| Open rates'!BY17*0.9*0.9+25</f>
        <v>28780</v>
      </c>
      <c r="BZ17" s="43">
        <f>'BAR BB| Open rates'!BZ17*0.9*0.9+25</f>
        <v>28780</v>
      </c>
      <c r="CA17" s="43">
        <f>'BAR BB| Open rates'!CA17*0.9*0.9+25</f>
        <v>30562</v>
      </c>
      <c r="CB17" s="43">
        <f>'BAR BB| Open rates'!CB17*0.9*0.9+25</f>
        <v>30562</v>
      </c>
      <c r="CC17" s="43">
        <f>'BAR BB| Open rates'!CC17*0.9*0.9+25</f>
        <v>28780</v>
      </c>
      <c r="CD17" s="43">
        <f>'BAR BB| Open rates'!CD17*0.9*0.9+25</f>
        <v>28780</v>
      </c>
      <c r="CE17" s="43">
        <f>'BAR BB| Open rates'!CE17*0.9*0.9+25</f>
        <v>28780</v>
      </c>
      <c r="CF17" s="43">
        <f>'BAR BB| Open rates'!CF17*0.9*0.9+25</f>
        <v>28780</v>
      </c>
      <c r="CG17" s="43">
        <f>'BAR BB| Open rates'!CG17*0.9*0.9+25</f>
        <v>28780</v>
      </c>
      <c r="CH17" s="43">
        <f>'BAR BB| Open rates'!CH17*0.9*0.9+25</f>
        <v>30562</v>
      </c>
      <c r="CI17" s="43">
        <f>'BAR BB| Open rates'!CI17*0.9*0.9+25</f>
        <v>30562</v>
      </c>
      <c r="CJ17" s="43">
        <f>'BAR BB| Open rates'!CJ17*0.9*0.9+25</f>
        <v>28780</v>
      </c>
      <c r="CK17" s="43">
        <f>'BAR BB| Open rates'!CK17*0.9*0.9+25</f>
        <v>28780</v>
      </c>
      <c r="CL17" s="43">
        <f>'BAR BB| Open rates'!CL17*0.9*0.9+25</f>
        <v>28780</v>
      </c>
      <c r="CM17" s="43">
        <f>'BAR BB| Open rates'!CM17*0.9*0.9+25</f>
        <v>28780</v>
      </c>
      <c r="CN17" s="43">
        <f>'BAR BB| Open rates'!CN17*0.9*0.9+25</f>
        <v>28780</v>
      </c>
      <c r="CO17" s="43">
        <f>'BAR BB| Open rates'!CO17*0.9*0.9+25</f>
        <v>30562</v>
      </c>
      <c r="CP17" s="43">
        <f>'BAR BB| Open rates'!CP17*0.9*0.9+25</f>
        <v>30562</v>
      </c>
      <c r="CQ17" s="43">
        <f>'BAR BB| Open rates'!CQ17*0.9*0.9+25</f>
        <v>28780</v>
      </c>
      <c r="CR17" s="43">
        <f>'BAR BB| Open rates'!CR17*0.9*0.9+25</f>
        <v>28780</v>
      </c>
      <c r="CS17" s="43">
        <f>'BAR BB| Open rates'!CS17*0.9*0.9+25</f>
        <v>28780</v>
      </c>
      <c r="CT17" s="43">
        <f>'BAR BB| Open rates'!CT17*0.9*0.9+25</f>
        <v>28780</v>
      </c>
      <c r="CU17" s="43">
        <f>'BAR BB| Open rates'!CU17*0.9*0.9+25</f>
        <v>25864</v>
      </c>
      <c r="CV17" s="43">
        <f>'BAR BB| Open rates'!CV17*0.9*0.9+25</f>
        <v>25864</v>
      </c>
      <c r="CW17" s="43">
        <f>'BAR BB| Open rates'!CW17*0.9*0.9+25</f>
        <v>25864</v>
      </c>
      <c r="CX17" s="43">
        <f>'BAR BB| Open rates'!CX17*0.9*0.9+25</f>
        <v>24244</v>
      </c>
      <c r="CY17" s="43">
        <f>'BAR BB| Open rates'!CY17*0.9*0.9+25</f>
        <v>24244</v>
      </c>
      <c r="CZ17" s="43">
        <f>'BAR BB| Open rates'!CZ17*0.9*0.9+25</f>
        <v>24244</v>
      </c>
      <c r="DA17" s="43">
        <f>'BAR BB| Open rates'!DA17*0.9*0.9+25</f>
        <v>24244</v>
      </c>
      <c r="DB17" s="43">
        <f>'BAR BB| Open rates'!DB17*0.9*0.9+25</f>
        <v>24244</v>
      </c>
      <c r="DC17" s="43">
        <f>'BAR BB| Open rates'!DC17*0.9*0.9+25</f>
        <v>25864</v>
      </c>
      <c r="DD17" s="43">
        <f>'BAR BB| Open rates'!DD17*0.9*0.9+25</f>
        <v>25864</v>
      </c>
      <c r="DE17" s="43">
        <f>'BAR BB| Open rates'!DE17*0.9*0.9+25</f>
        <v>24244</v>
      </c>
      <c r="DF17" s="43">
        <f>'BAR BB| Open rates'!DF17*0.9*0.9+25</f>
        <v>24244</v>
      </c>
      <c r="DG17" s="43">
        <f>'BAR BB| Open rates'!DG17*0.9*0.9+25</f>
        <v>24244</v>
      </c>
      <c r="DH17" s="43">
        <f>'BAR BB| Open rates'!DH17*0.9*0.9+25</f>
        <v>24244</v>
      </c>
      <c r="DI17" s="43">
        <f>'BAR BB| Open rates'!DI17*0.9*0.9+25</f>
        <v>24244</v>
      </c>
      <c r="DJ17" s="43">
        <f>'BAR BB| Open rates'!DJ17*0.9*0.9+25</f>
        <v>25864</v>
      </c>
      <c r="DK17" s="43">
        <f>'BAR BB| Open rates'!DK17*0.9*0.9+25</f>
        <v>25864</v>
      </c>
      <c r="DL17" s="43">
        <f>'BAR BB| Open rates'!DL17*0.9*0.9+25</f>
        <v>24244</v>
      </c>
      <c r="DM17" s="43">
        <f>'BAR BB| Open rates'!DM17*0.9*0.9+25</f>
        <v>24244</v>
      </c>
      <c r="DN17" s="43">
        <f>'BAR BB| Open rates'!DN17*0.9*0.9+25</f>
        <v>24244</v>
      </c>
      <c r="DO17" s="43">
        <f>'BAR BB| Open rates'!DO17*0.9*0.9+25</f>
        <v>24244</v>
      </c>
      <c r="DP17" s="43">
        <f>'BAR BB| Open rates'!DP17*0.9*0.9+25</f>
        <v>24244</v>
      </c>
      <c r="DQ17" s="43">
        <f>'BAR BB| Open rates'!DQ17*0.9*0.9+25</f>
        <v>25864</v>
      </c>
      <c r="DR17" s="43">
        <f>'BAR BB| Open rates'!DR17*0.9*0.9+25</f>
        <v>25864</v>
      </c>
      <c r="DS17" s="43">
        <f>'BAR BB| Open rates'!DS17*0.9*0.9+25</f>
        <v>24244</v>
      </c>
      <c r="DT17" s="43">
        <f>'BAR BB| Open rates'!DT17*0.9*0.9+25</f>
        <v>24244</v>
      </c>
      <c r="DU17" s="43">
        <f>'BAR BB| Open rates'!DU17*0.9*0.9+25</f>
        <v>24244</v>
      </c>
      <c r="DV17" s="43">
        <f>'BAR BB| Open rates'!DV17*0.9*0.9+25</f>
        <v>24244</v>
      </c>
      <c r="DW17" s="43">
        <f>'BAR BB| Open rates'!DW17*0.9*0.9+25</f>
        <v>24244</v>
      </c>
      <c r="DX17" s="43">
        <f>'BAR BB| Open rates'!DX17*0.9*0.9+25</f>
        <v>25864</v>
      </c>
      <c r="DY17" s="43">
        <f>'BAR BB| Open rates'!DY17*0.9*0.9+25</f>
        <v>25864</v>
      </c>
      <c r="DZ17" s="43">
        <f>'BAR BB| Open rates'!DZ17*0.9*0.9+25</f>
        <v>27241</v>
      </c>
      <c r="EA17" s="43">
        <f>'BAR BB| Open rates'!EA17*0.9*0.9+25</f>
        <v>27241</v>
      </c>
      <c r="EB17" s="43">
        <f>'BAR BB| Open rates'!EB17*0.9*0.9+25</f>
        <v>27241</v>
      </c>
      <c r="EC17" s="43">
        <f>'BAR BB| Open rates'!EC17*0.9*0.9+25</f>
        <v>29023</v>
      </c>
      <c r="ED17" s="43">
        <f>'BAR BB| Open rates'!ED17*0.9*0.9+25</f>
        <v>29023</v>
      </c>
      <c r="EE17" s="43">
        <f>'BAR BB| Open rates'!EE17*0.9*0.9+25</f>
        <v>29023</v>
      </c>
      <c r="EF17" s="43">
        <f>'BAR BB| Open rates'!EF17*0.9*0.9+25</f>
        <v>29023</v>
      </c>
      <c r="EG17" s="43">
        <f>'BAR BB| Open rates'!EG17*0.9*0.9+25</f>
        <v>23434</v>
      </c>
      <c r="EH17" s="43">
        <f>'BAR BB| Open rates'!EH17*0.9*0.9+25</f>
        <v>21814</v>
      </c>
      <c r="EI17" s="43">
        <f>'BAR BB| Open rates'!EI17*0.9*0.9+25</f>
        <v>21814</v>
      </c>
      <c r="EJ17" s="43">
        <f>'BAR BB| Open rates'!EJ17*0.9*0.9+25</f>
        <v>21814</v>
      </c>
      <c r="EK17" s="43">
        <f>'BAR BB| Open rates'!EK17*0.9*0.9+25</f>
        <v>21814</v>
      </c>
      <c r="EL17" s="43">
        <f>'BAR BB| Open rates'!EL17*0.9*0.9+25</f>
        <v>22624</v>
      </c>
      <c r="EM17" s="43">
        <f>'BAR BB| Open rates'!EM17*0.9*0.9+25</f>
        <v>22624</v>
      </c>
      <c r="EN17" s="43">
        <f>'BAR BB| Open rates'!EN17*0.9*0.9+25</f>
        <v>21814</v>
      </c>
      <c r="EO17" s="43">
        <f>'BAR BB| Open rates'!EO17*0.9*0.9+25</f>
        <v>21814</v>
      </c>
      <c r="EP17" s="43">
        <f>'BAR BB| Open rates'!EP17*0.9*0.9+25</f>
        <v>21814</v>
      </c>
      <c r="EQ17" s="43">
        <f>'BAR BB| Open rates'!EQ17*0.9*0.9+25</f>
        <v>21814</v>
      </c>
      <c r="ER17" s="43">
        <f>'BAR BB| Open rates'!ER17*0.9*0.9+25</f>
        <v>21814</v>
      </c>
      <c r="ES17" s="43">
        <f>'BAR BB| Open rates'!ES17*0.9*0.9+25</f>
        <v>22624</v>
      </c>
      <c r="ET17" s="43">
        <f>'BAR BB| Open rates'!ET17*0.9*0.9+25</f>
        <v>22624</v>
      </c>
      <c r="EU17" s="43">
        <f>'BAR BB| Open rates'!EU17*0.9*0.9+25</f>
        <v>21814</v>
      </c>
      <c r="EV17" s="43">
        <f>'BAR BB| Open rates'!EV17*0.9*0.9+25</f>
        <v>21814</v>
      </c>
      <c r="EW17" s="43">
        <f>'BAR BB| Open rates'!EW17*0.9*0.9+25</f>
        <v>21814</v>
      </c>
      <c r="EX17" s="43">
        <f>'BAR BB| Open rates'!EX17*0.9*0.9+25</f>
        <v>21814</v>
      </c>
      <c r="EY17" s="43">
        <f>'BAR BB| Open rates'!EY17*0.9*0.9+25</f>
        <v>21814</v>
      </c>
      <c r="EZ17" s="43">
        <f>'BAR BB| Open rates'!EZ17*0.9*0.9+25</f>
        <v>22624</v>
      </c>
      <c r="FA17" s="43">
        <f>'BAR BB| Open rates'!FA17*0.9*0.9+25</f>
        <v>22624</v>
      </c>
      <c r="FB17" s="43">
        <f>'BAR BB| Open rates'!FB17*0.9*0.9+25</f>
        <v>21814</v>
      </c>
      <c r="FC17" s="43">
        <f>'BAR BB| Open rates'!FC17*0.9*0.9+25</f>
        <v>21814</v>
      </c>
      <c r="FD17" s="43">
        <f>'BAR BB| Open rates'!FD17*0.9*0.9+25</f>
        <v>21814</v>
      </c>
      <c r="FE17" s="43">
        <f>'BAR BB| Open rates'!FE17*0.9*0.9+25</f>
        <v>21814</v>
      </c>
      <c r="FF17" s="43">
        <f>'BAR BB| Open rates'!FF17*0.9*0.9+25</f>
        <v>21814</v>
      </c>
      <c r="FG17" s="43">
        <f>'BAR BB| Open rates'!FG17*0.9*0.9+25</f>
        <v>22624</v>
      </c>
      <c r="FH17" s="43">
        <f>'BAR BB| Open rates'!FH17*0.9*0.9+25</f>
        <v>22624</v>
      </c>
      <c r="FI17" s="43">
        <f>'BAR BB| Open rates'!FI17*0.9*0.9+25</f>
        <v>21814</v>
      </c>
      <c r="FJ17" s="43">
        <f>'BAR BB| Open rates'!FJ17*0.9*0.9+25</f>
        <v>21814</v>
      </c>
      <c r="FK17" s="43">
        <f>'BAR BB| Open rates'!FK17*0.9*0.9+25</f>
        <v>21814</v>
      </c>
      <c r="FL17" s="43">
        <f>'BAR BB| Open rates'!FL17*0.9*0.9+25</f>
        <v>21814</v>
      </c>
      <c r="FM17" s="43">
        <f>'BAR BB| Open rates'!FM17*0.9*0.9+25</f>
        <v>21814</v>
      </c>
      <c r="FN17" s="43">
        <f>'BAR BB| Open rates'!FN17*0.9*0.9+25</f>
        <v>22624</v>
      </c>
      <c r="FO17" s="43">
        <f>'BAR BB| Open rates'!FO17*0.9*0.9+25</f>
        <v>22624</v>
      </c>
      <c r="FP17" s="43">
        <f>'BAR BB| Open rates'!FP17*0.9*0.9+25</f>
        <v>21814</v>
      </c>
      <c r="FQ17" s="43">
        <f>'BAR BB| Open rates'!FQ17*0.9*0.9+25</f>
        <v>21814</v>
      </c>
      <c r="FR17" s="43">
        <f>'BAR BB| Open rates'!FR17*0.9*0.9+25</f>
        <v>21814</v>
      </c>
      <c r="FS17" s="43">
        <f>'BAR BB| Open rates'!FS17*0.9*0.9+25</f>
        <v>21814</v>
      </c>
      <c r="FT17" s="43">
        <f>'BAR BB| Open rates'!FT17*0.9*0.9+25</f>
        <v>21814</v>
      </c>
      <c r="FU17" s="43">
        <f>'BAR BB| Open rates'!FU17*0.9*0.9+25</f>
        <v>22624</v>
      </c>
      <c r="FV17" s="43">
        <f>'BAR BB| Open rates'!FV17*0.9*0.9+25</f>
        <v>22624</v>
      </c>
      <c r="FW17" s="43">
        <f>'BAR BB| Open rates'!FW17*0.9*0.9+25</f>
        <v>25621</v>
      </c>
      <c r="FX17" s="43">
        <f>'BAR BB| Open rates'!FX17*0.9*0.9+25</f>
        <v>25621</v>
      </c>
      <c r="FY17" s="43">
        <f>'BAR BB| Open rates'!FY17*0.9*0.9+25</f>
        <v>25621</v>
      </c>
      <c r="FZ17" s="43">
        <f>'BAR BB| Open rates'!FZ17*0.9*0.9+25</f>
        <v>25621</v>
      </c>
      <c r="GA17" s="43">
        <f>'BAR BB| Open rates'!GA17*0.9*0.9+25</f>
        <v>25621</v>
      </c>
      <c r="GB17" s="43">
        <f>'BAR BB| Open rates'!GB17*0.9*0.9+25</f>
        <v>27403</v>
      </c>
      <c r="GC17" s="43">
        <f>'BAR BB| Open rates'!GC17*0.9*0.9+25</f>
        <v>27403</v>
      </c>
      <c r="GD17" s="43">
        <f>'BAR BB| Open rates'!GD17*0.9*0.9+25</f>
        <v>27403</v>
      </c>
      <c r="GE17" s="43">
        <f>'BAR BB| Open rates'!GE17*0.9*0.9+25</f>
        <v>27403</v>
      </c>
    </row>
    <row r="18" spans="1:187" s="36" customFormat="1" ht="12" customHeight="1" x14ac:dyDescent="0.2">
      <c r="A18" s="237">
        <v>2</v>
      </c>
      <c r="B18" s="43">
        <f>'BAR BB| Open rates'!B18*0.9*0.9+25</f>
        <v>35179</v>
      </c>
      <c r="C18" s="43">
        <f>'BAR BB| Open rates'!C18*0.9*0.9+25</f>
        <v>35179</v>
      </c>
      <c r="D18" s="43">
        <f>'BAR BB| Open rates'!D18*0.9*0.9+25</f>
        <v>32992</v>
      </c>
      <c r="E18" s="43">
        <f>'BAR BB| Open rates'!E18*0.9*0.9+25</f>
        <v>32992</v>
      </c>
      <c r="F18" s="43">
        <f>'BAR BB| Open rates'!F18*0.9*0.9+25</f>
        <v>31210</v>
      </c>
      <c r="G18" s="43">
        <f>'BAR BB| Open rates'!G18*0.9*0.9+25</f>
        <v>32992</v>
      </c>
      <c r="H18" s="43">
        <f>'BAR BB| Open rates'!H18*0.9*0.9+25</f>
        <v>32992</v>
      </c>
      <c r="I18" s="43">
        <f>'BAR BB| Open rates'!I18*0.9*0.9+25</f>
        <v>34612</v>
      </c>
      <c r="J18" s="43">
        <f>'BAR BB| Open rates'!J18*0.9*0.9+25</f>
        <v>34612</v>
      </c>
      <c r="K18" s="43">
        <f>'BAR BB| Open rates'!K18*0.9*0.9+25</f>
        <v>32992</v>
      </c>
      <c r="L18" s="43">
        <f>'BAR BB| Open rates'!L18*0.9*0.9+25</f>
        <v>32992</v>
      </c>
      <c r="M18" s="43">
        <f>'BAR BB| Open rates'!M18*0.9*0.9+25</f>
        <v>32992</v>
      </c>
      <c r="N18" s="43">
        <f>'BAR BB| Open rates'!N18*0.9*0.9+25</f>
        <v>32992</v>
      </c>
      <c r="O18" s="43">
        <f>'BAR BB| Open rates'!O18*0.9*0.9+25</f>
        <v>32992</v>
      </c>
      <c r="P18" s="43">
        <f>'BAR BB| Open rates'!P18*0.9*0.9+25</f>
        <v>34612</v>
      </c>
      <c r="Q18" s="43">
        <f>'BAR BB| Open rates'!Q18*0.9*0.9+25</f>
        <v>34612</v>
      </c>
      <c r="R18" s="43">
        <f>'BAR BB| Open rates'!R18*0.9*0.9+25</f>
        <v>34612</v>
      </c>
      <c r="S18" s="43">
        <f>'BAR BB| Open rates'!S18*0.9*0.9+25</f>
        <v>34612</v>
      </c>
      <c r="T18" s="43">
        <f>'BAR BB| Open rates'!T18*0.9*0.9+25</f>
        <v>34612</v>
      </c>
      <c r="U18" s="43">
        <f>'BAR BB| Open rates'!U18*0.9*0.9+25</f>
        <v>34612</v>
      </c>
      <c r="V18" s="43">
        <f>'BAR BB| Open rates'!V18*0.9*0.9+25</f>
        <v>34612</v>
      </c>
      <c r="W18" s="43">
        <f>'BAR BB| Open rates'!W18*0.9*0.9+25</f>
        <v>36232</v>
      </c>
      <c r="X18" s="43">
        <f>'BAR BB| Open rates'!X18*0.9*0.9+25</f>
        <v>36232</v>
      </c>
      <c r="Y18" s="43">
        <f>'BAR BB| Open rates'!Y18*0.9*0.9+25</f>
        <v>34612</v>
      </c>
      <c r="Z18" s="43">
        <f>'BAR BB| Open rates'!Z18*0.9*0.9+25</f>
        <v>34612</v>
      </c>
      <c r="AA18" s="43">
        <f>'BAR BB| Open rates'!AA18*0.9*0.9+25</f>
        <v>34612</v>
      </c>
      <c r="AB18" s="43">
        <f>'BAR BB| Open rates'!AB18*0.9*0.9+25</f>
        <v>34612</v>
      </c>
      <c r="AC18" s="43">
        <f>'BAR BB| Open rates'!AC18*0.9*0.9+25</f>
        <v>34612</v>
      </c>
      <c r="AD18" s="43">
        <f>'BAR BB| Open rates'!AD18*0.9*0.9+25</f>
        <v>36232</v>
      </c>
      <c r="AE18" s="43">
        <f>'BAR BB| Open rates'!AE18*0.9*0.9+25</f>
        <v>36232</v>
      </c>
      <c r="AF18" s="43">
        <f>'BAR BB| Open rates'!AF18*0.9*0.9+25</f>
        <v>34612</v>
      </c>
      <c r="AG18" s="43">
        <f>'BAR BB| Open rates'!AG18*0.9*0.9+25</f>
        <v>34612</v>
      </c>
      <c r="AH18" s="43">
        <f>'BAR BB| Open rates'!AH18*0.9*0.9+25</f>
        <v>34612</v>
      </c>
      <c r="AI18" s="43">
        <f>'BAR BB| Open rates'!AI18*0.9*0.9+25</f>
        <v>34612</v>
      </c>
      <c r="AJ18" s="43">
        <f>'BAR BB| Open rates'!AJ18*0.9*0.9+25</f>
        <v>34612</v>
      </c>
      <c r="AK18" s="43">
        <f>'BAR BB| Open rates'!AK18*0.9*0.9+25</f>
        <v>36232</v>
      </c>
      <c r="AL18" s="43">
        <f>'BAR BB| Open rates'!AL18*0.9*0.9+25</f>
        <v>36232</v>
      </c>
      <c r="AM18" s="43">
        <f>'BAR BB| Open rates'!AM18*0.9*0.9+25</f>
        <v>34612</v>
      </c>
      <c r="AN18" s="43">
        <f>'BAR BB| Open rates'!AN18*0.9*0.9+25</f>
        <v>34612</v>
      </c>
      <c r="AO18" s="43">
        <f>'BAR BB| Open rates'!AO18*0.9*0.9+25</f>
        <v>34612</v>
      </c>
      <c r="AP18" s="43">
        <f>'BAR BB| Open rates'!AP18*0.9*0.9+25</f>
        <v>34612</v>
      </c>
      <c r="AQ18" s="43">
        <f>'BAR BB| Open rates'!AQ18*0.9*0.9+25</f>
        <v>34612</v>
      </c>
      <c r="AR18" s="43">
        <f>'BAR BB| Open rates'!AR18*0.9*0.9+25</f>
        <v>36232</v>
      </c>
      <c r="AS18" s="43">
        <f>'BAR BB| Open rates'!AS18*0.9*0.9+25</f>
        <v>36232</v>
      </c>
      <c r="AT18" s="43">
        <f>'BAR BB| Open rates'!AT18*0.9*0.9+25</f>
        <v>34612</v>
      </c>
      <c r="AU18" s="43">
        <f>'BAR BB| Open rates'!AU18*0.9*0.9+25</f>
        <v>34612</v>
      </c>
      <c r="AV18" s="43">
        <f>'BAR BB| Open rates'!AV18*0.9*0.9+25</f>
        <v>34612</v>
      </c>
      <c r="AW18" s="43">
        <f>'BAR BB| Open rates'!AW18*0.9*0.9+25</f>
        <v>34612</v>
      </c>
      <c r="AX18" s="43">
        <f>'BAR BB| Open rates'!AX18*0.9*0.9+25</f>
        <v>34612</v>
      </c>
      <c r="AY18" s="43">
        <f>'BAR BB| Open rates'!AY18*0.9*0.9+25</f>
        <v>36232</v>
      </c>
      <c r="AZ18" s="43">
        <f>'BAR BB| Open rates'!AZ18*0.9*0.9+25</f>
        <v>36232</v>
      </c>
      <c r="BA18" s="43">
        <f>'BAR BB| Open rates'!BA18*0.9*0.9+25</f>
        <v>34612</v>
      </c>
      <c r="BB18" s="43">
        <f>'BAR BB| Open rates'!BB18*0.9*0.9+25</f>
        <v>34612</v>
      </c>
      <c r="BC18" s="43">
        <f>'BAR BB| Open rates'!BC18*0.9*0.9+25</f>
        <v>34612</v>
      </c>
      <c r="BD18" s="43">
        <f>'BAR BB| Open rates'!BD18*0.9*0.9+25</f>
        <v>34612</v>
      </c>
      <c r="BE18" s="43">
        <f>'BAR BB| Open rates'!BE18*0.9*0.9+25</f>
        <v>34612</v>
      </c>
      <c r="BF18" s="43">
        <f>'BAR BB| Open rates'!BF18*0.9*0.9+25</f>
        <v>36232</v>
      </c>
      <c r="BG18" s="43">
        <f>'BAR BB| Open rates'!BG18*0.9*0.9+25</f>
        <v>36232</v>
      </c>
      <c r="BH18" s="43">
        <f>'BAR BB| Open rates'!BH18*0.9*0.9+25</f>
        <v>32020</v>
      </c>
      <c r="BI18" s="43">
        <f>'BAR BB| Open rates'!BI18*0.9*0.9+25</f>
        <v>32020</v>
      </c>
      <c r="BJ18" s="43">
        <f>'BAR BB| Open rates'!BJ18*0.9*0.9+25</f>
        <v>32020</v>
      </c>
      <c r="BK18" s="43">
        <f>'BAR BB| Open rates'!BK18*0.9*0.9+25</f>
        <v>32020</v>
      </c>
      <c r="BL18" s="43">
        <f>'BAR BB| Open rates'!BL18*0.9*0.9+25</f>
        <v>32020</v>
      </c>
      <c r="BM18" s="43">
        <f>'BAR BB| Open rates'!BM18*0.9*0.9+25</f>
        <v>32992</v>
      </c>
      <c r="BN18" s="43">
        <f>'BAR BB| Open rates'!BN18*0.9*0.9+25</f>
        <v>32992</v>
      </c>
      <c r="BO18" s="43">
        <f>'BAR BB| Open rates'!BO18*0.9*0.9+25</f>
        <v>31210</v>
      </c>
      <c r="BP18" s="43">
        <f>'BAR BB| Open rates'!BP18*0.9*0.9+25</f>
        <v>31210</v>
      </c>
      <c r="BQ18" s="43">
        <f>'BAR BB| Open rates'!BQ18*0.9*0.9+25</f>
        <v>32992</v>
      </c>
      <c r="BR18" s="43">
        <f>'BAR BB| Open rates'!BR18*0.9*0.9+25</f>
        <v>32992</v>
      </c>
      <c r="BS18" s="43">
        <f>'BAR BB| Open rates'!BS18*0.9*0.9+25</f>
        <v>32992</v>
      </c>
      <c r="BT18" s="43">
        <f>'BAR BB| Open rates'!BT18*0.9*0.9+25</f>
        <v>32992</v>
      </c>
      <c r="BU18" s="43">
        <f>'BAR BB| Open rates'!BU18*0.9*0.9+25</f>
        <v>32992</v>
      </c>
      <c r="BV18" s="43">
        <f>'BAR BB| Open rates'!BV18*0.9*0.9+25</f>
        <v>31210</v>
      </c>
      <c r="BW18" s="43">
        <f>'BAR BB| Open rates'!BW18*0.9*0.9+25</f>
        <v>31210</v>
      </c>
      <c r="BX18" s="43">
        <f>'BAR BB| Open rates'!BX18*0.9*0.9+25</f>
        <v>31210</v>
      </c>
      <c r="BY18" s="43">
        <f>'BAR BB| Open rates'!BY18*0.9*0.9+25</f>
        <v>31210</v>
      </c>
      <c r="BZ18" s="43">
        <f>'BAR BB| Open rates'!BZ18*0.9*0.9+25</f>
        <v>31210</v>
      </c>
      <c r="CA18" s="43">
        <f>'BAR BB| Open rates'!CA18*0.9*0.9+25</f>
        <v>32992</v>
      </c>
      <c r="CB18" s="43">
        <f>'BAR BB| Open rates'!CB18*0.9*0.9+25</f>
        <v>32992</v>
      </c>
      <c r="CC18" s="43">
        <f>'BAR BB| Open rates'!CC18*0.9*0.9+25</f>
        <v>31210</v>
      </c>
      <c r="CD18" s="43">
        <f>'BAR BB| Open rates'!CD18*0.9*0.9+25</f>
        <v>31210</v>
      </c>
      <c r="CE18" s="43">
        <f>'BAR BB| Open rates'!CE18*0.9*0.9+25</f>
        <v>31210</v>
      </c>
      <c r="CF18" s="43">
        <f>'BAR BB| Open rates'!CF18*0.9*0.9+25</f>
        <v>31210</v>
      </c>
      <c r="CG18" s="43">
        <f>'BAR BB| Open rates'!CG18*0.9*0.9+25</f>
        <v>31210</v>
      </c>
      <c r="CH18" s="43">
        <f>'BAR BB| Open rates'!CH18*0.9*0.9+25</f>
        <v>32992</v>
      </c>
      <c r="CI18" s="43">
        <f>'BAR BB| Open rates'!CI18*0.9*0.9+25</f>
        <v>32992</v>
      </c>
      <c r="CJ18" s="43">
        <f>'BAR BB| Open rates'!CJ18*0.9*0.9+25</f>
        <v>31210</v>
      </c>
      <c r="CK18" s="43">
        <f>'BAR BB| Open rates'!CK18*0.9*0.9+25</f>
        <v>31210</v>
      </c>
      <c r="CL18" s="43">
        <f>'BAR BB| Open rates'!CL18*0.9*0.9+25</f>
        <v>31210</v>
      </c>
      <c r="CM18" s="43">
        <f>'BAR BB| Open rates'!CM18*0.9*0.9+25</f>
        <v>31210</v>
      </c>
      <c r="CN18" s="43">
        <f>'BAR BB| Open rates'!CN18*0.9*0.9+25</f>
        <v>31210</v>
      </c>
      <c r="CO18" s="43">
        <f>'BAR BB| Open rates'!CO18*0.9*0.9+25</f>
        <v>32992</v>
      </c>
      <c r="CP18" s="43">
        <f>'BAR BB| Open rates'!CP18*0.9*0.9+25</f>
        <v>32992</v>
      </c>
      <c r="CQ18" s="43">
        <f>'BAR BB| Open rates'!CQ18*0.9*0.9+25</f>
        <v>31210</v>
      </c>
      <c r="CR18" s="43">
        <f>'BAR BB| Open rates'!CR18*0.9*0.9+25</f>
        <v>31210</v>
      </c>
      <c r="CS18" s="43">
        <f>'BAR BB| Open rates'!CS18*0.9*0.9+25</f>
        <v>31210</v>
      </c>
      <c r="CT18" s="43">
        <f>'BAR BB| Open rates'!CT18*0.9*0.9+25</f>
        <v>31210</v>
      </c>
      <c r="CU18" s="43">
        <f>'BAR BB| Open rates'!CU18*0.9*0.9+25</f>
        <v>28294</v>
      </c>
      <c r="CV18" s="43">
        <f>'BAR BB| Open rates'!CV18*0.9*0.9+25</f>
        <v>28294</v>
      </c>
      <c r="CW18" s="43">
        <f>'BAR BB| Open rates'!CW18*0.9*0.9+25</f>
        <v>28294</v>
      </c>
      <c r="CX18" s="43">
        <f>'BAR BB| Open rates'!CX18*0.9*0.9+25</f>
        <v>26674</v>
      </c>
      <c r="CY18" s="43">
        <f>'BAR BB| Open rates'!CY18*0.9*0.9+25</f>
        <v>26674</v>
      </c>
      <c r="CZ18" s="43">
        <f>'BAR BB| Open rates'!CZ18*0.9*0.9+25</f>
        <v>26674</v>
      </c>
      <c r="DA18" s="43">
        <f>'BAR BB| Open rates'!DA18*0.9*0.9+25</f>
        <v>26674</v>
      </c>
      <c r="DB18" s="43">
        <f>'BAR BB| Open rates'!DB18*0.9*0.9+25</f>
        <v>26674</v>
      </c>
      <c r="DC18" s="43">
        <f>'BAR BB| Open rates'!DC18*0.9*0.9+25</f>
        <v>28294</v>
      </c>
      <c r="DD18" s="43">
        <f>'BAR BB| Open rates'!DD18*0.9*0.9+25</f>
        <v>28294</v>
      </c>
      <c r="DE18" s="43">
        <f>'BAR BB| Open rates'!DE18*0.9*0.9+25</f>
        <v>26674</v>
      </c>
      <c r="DF18" s="43">
        <f>'BAR BB| Open rates'!DF18*0.9*0.9+25</f>
        <v>26674</v>
      </c>
      <c r="DG18" s="43">
        <f>'BAR BB| Open rates'!DG18*0.9*0.9+25</f>
        <v>26674</v>
      </c>
      <c r="DH18" s="43">
        <f>'BAR BB| Open rates'!DH18*0.9*0.9+25</f>
        <v>26674</v>
      </c>
      <c r="DI18" s="43">
        <f>'BAR BB| Open rates'!DI18*0.9*0.9+25</f>
        <v>26674</v>
      </c>
      <c r="DJ18" s="43">
        <f>'BAR BB| Open rates'!DJ18*0.9*0.9+25</f>
        <v>28294</v>
      </c>
      <c r="DK18" s="43">
        <f>'BAR BB| Open rates'!DK18*0.9*0.9+25</f>
        <v>28294</v>
      </c>
      <c r="DL18" s="43">
        <f>'BAR BB| Open rates'!DL18*0.9*0.9+25</f>
        <v>26674</v>
      </c>
      <c r="DM18" s="43">
        <f>'BAR BB| Open rates'!DM18*0.9*0.9+25</f>
        <v>26674</v>
      </c>
      <c r="DN18" s="43">
        <f>'BAR BB| Open rates'!DN18*0.9*0.9+25</f>
        <v>26674</v>
      </c>
      <c r="DO18" s="43">
        <f>'BAR BB| Open rates'!DO18*0.9*0.9+25</f>
        <v>26674</v>
      </c>
      <c r="DP18" s="43">
        <f>'BAR BB| Open rates'!DP18*0.9*0.9+25</f>
        <v>26674</v>
      </c>
      <c r="DQ18" s="43">
        <f>'BAR BB| Open rates'!DQ18*0.9*0.9+25</f>
        <v>28294</v>
      </c>
      <c r="DR18" s="43">
        <f>'BAR BB| Open rates'!DR18*0.9*0.9+25</f>
        <v>28294</v>
      </c>
      <c r="DS18" s="43">
        <f>'BAR BB| Open rates'!DS18*0.9*0.9+25</f>
        <v>26674</v>
      </c>
      <c r="DT18" s="43">
        <f>'BAR BB| Open rates'!DT18*0.9*0.9+25</f>
        <v>26674</v>
      </c>
      <c r="DU18" s="43">
        <f>'BAR BB| Open rates'!DU18*0.9*0.9+25</f>
        <v>26674</v>
      </c>
      <c r="DV18" s="43">
        <f>'BAR BB| Open rates'!DV18*0.9*0.9+25</f>
        <v>26674</v>
      </c>
      <c r="DW18" s="43">
        <f>'BAR BB| Open rates'!DW18*0.9*0.9+25</f>
        <v>26674</v>
      </c>
      <c r="DX18" s="43">
        <f>'BAR BB| Open rates'!DX18*0.9*0.9+25</f>
        <v>28294</v>
      </c>
      <c r="DY18" s="43">
        <f>'BAR BB| Open rates'!DY18*0.9*0.9+25</f>
        <v>28294</v>
      </c>
      <c r="DZ18" s="43">
        <f>'BAR BB| Open rates'!DZ18*0.9*0.9+25</f>
        <v>29671</v>
      </c>
      <c r="EA18" s="43">
        <f>'BAR BB| Open rates'!EA18*0.9*0.9+25</f>
        <v>29671</v>
      </c>
      <c r="EB18" s="43">
        <f>'BAR BB| Open rates'!EB18*0.9*0.9+25</f>
        <v>29671</v>
      </c>
      <c r="EC18" s="43">
        <f>'BAR BB| Open rates'!EC18*0.9*0.9+25</f>
        <v>31453</v>
      </c>
      <c r="ED18" s="43">
        <f>'BAR BB| Open rates'!ED18*0.9*0.9+25</f>
        <v>31453</v>
      </c>
      <c r="EE18" s="43">
        <f>'BAR BB| Open rates'!EE18*0.9*0.9+25</f>
        <v>31453</v>
      </c>
      <c r="EF18" s="43">
        <f>'BAR BB| Open rates'!EF18*0.9*0.9+25</f>
        <v>31453</v>
      </c>
      <c r="EG18" s="43">
        <f>'BAR BB| Open rates'!EG18*0.9*0.9+25</f>
        <v>25864</v>
      </c>
      <c r="EH18" s="43">
        <f>'BAR BB| Open rates'!EH18*0.9*0.9+25</f>
        <v>24244</v>
      </c>
      <c r="EI18" s="43">
        <f>'BAR BB| Open rates'!EI18*0.9*0.9+25</f>
        <v>24244</v>
      </c>
      <c r="EJ18" s="43">
        <f>'BAR BB| Open rates'!EJ18*0.9*0.9+25</f>
        <v>24244</v>
      </c>
      <c r="EK18" s="43">
        <f>'BAR BB| Open rates'!EK18*0.9*0.9+25</f>
        <v>24244</v>
      </c>
      <c r="EL18" s="43">
        <f>'BAR BB| Open rates'!EL18*0.9*0.9+25</f>
        <v>25054</v>
      </c>
      <c r="EM18" s="43">
        <f>'BAR BB| Open rates'!EM18*0.9*0.9+25</f>
        <v>25054</v>
      </c>
      <c r="EN18" s="43">
        <f>'BAR BB| Open rates'!EN18*0.9*0.9+25</f>
        <v>24244</v>
      </c>
      <c r="EO18" s="43">
        <f>'BAR BB| Open rates'!EO18*0.9*0.9+25</f>
        <v>24244</v>
      </c>
      <c r="EP18" s="43">
        <f>'BAR BB| Open rates'!EP18*0.9*0.9+25</f>
        <v>24244</v>
      </c>
      <c r="EQ18" s="43">
        <f>'BAR BB| Open rates'!EQ18*0.9*0.9+25</f>
        <v>24244</v>
      </c>
      <c r="ER18" s="43">
        <f>'BAR BB| Open rates'!ER18*0.9*0.9+25</f>
        <v>24244</v>
      </c>
      <c r="ES18" s="43">
        <f>'BAR BB| Open rates'!ES18*0.9*0.9+25</f>
        <v>25054</v>
      </c>
      <c r="ET18" s="43">
        <f>'BAR BB| Open rates'!ET18*0.9*0.9+25</f>
        <v>25054</v>
      </c>
      <c r="EU18" s="43">
        <f>'BAR BB| Open rates'!EU18*0.9*0.9+25</f>
        <v>24244</v>
      </c>
      <c r="EV18" s="43">
        <f>'BAR BB| Open rates'!EV18*0.9*0.9+25</f>
        <v>24244</v>
      </c>
      <c r="EW18" s="43">
        <f>'BAR BB| Open rates'!EW18*0.9*0.9+25</f>
        <v>24244</v>
      </c>
      <c r="EX18" s="43">
        <f>'BAR BB| Open rates'!EX18*0.9*0.9+25</f>
        <v>24244</v>
      </c>
      <c r="EY18" s="43">
        <f>'BAR BB| Open rates'!EY18*0.9*0.9+25</f>
        <v>24244</v>
      </c>
      <c r="EZ18" s="43">
        <f>'BAR BB| Open rates'!EZ18*0.9*0.9+25</f>
        <v>25054</v>
      </c>
      <c r="FA18" s="43">
        <f>'BAR BB| Open rates'!FA18*0.9*0.9+25</f>
        <v>25054</v>
      </c>
      <c r="FB18" s="43">
        <f>'BAR BB| Open rates'!FB18*0.9*0.9+25</f>
        <v>24244</v>
      </c>
      <c r="FC18" s="43">
        <f>'BAR BB| Open rates'!FC18*0.9*0.9+25</f>
        <v>24244</v>
      </c>
      <c r="FD18" s="43">
        <f>'BAR BB| Open rates'!FD18*0.9*0.9+25</f>
        <v>24244</v>
      </c>
      <c r="FE18" s="43">
        <f>'BAR BB| Open rates'!FE18*0.9*0.9+25</f>
        <v>24244</v>
      </c>
      <c r="FF18" s="43">
        <f>'BAR BB| Open rates'!FF18*0.9*0.9+25</f>
        <v>24244</v>
      </c>
      <c r="FG18" s="43">
        <f>'BAR BB| Open rates'!FG18*0.9*0.9+25</f>
        <v>25054</v>
      </c>
      <c r="FH18" s="43">
        <f>'BAR BB| Open rates'!FH18*0.9*0.9+25</f>
        <v>25054</v>
      </c>
      <c r="FI18" s="43">
        <f>'BAR BB| Open rates'!FI18*0.9*0.9+25</f>
        <v>24244</v>
      </c>
      <c r="FJ18" s="43">
        <f>'BAR BB| Open rates'!FJ18*0.9*0.9+25</f>
        <v>24244</v>
      </c>
      <c r="FK18" s="43">
        <f>'BAR BB| Open rates'!FK18*0.9*0.9+25</f>
        <v>24244</v>
      </c>
      <c r="FL18" s="43">
        <f>'BAR BB| Open rates'!FL18*0.9*0.9+25</f>
        <v>24244</v>
      </c>
      <c r="FM18" s="43">
        <f>'BAR BB| Open rates'!FM18*0.9*0.9+25</f>
        <v>24244</v>
      </c>
      <c r="FN18" s="43">
        <f>'BAR BB| Open rates'!FN18*0.9*0.9+25</f>
        <v>25054</v>
      </c>
      <c r="FO18" s="43">
        <f>'BAR BB| Open rates'!FO18*0.9*0.9+25</f>
        <v>25054</v>
      </c>
      <c r="FP18" s="43">
        <f>'BAR BB| Open rates'!FP18*0.9*0.9+25</f>
        <v>24244</v>
      </c>
      <c r="FQ18" s="43">
        <f>'BAR BB| Open rates'!FQ18*0.9*0.9+25</f>
        <v>24244</v>
      </c>
      <c r="FR18" s="43">
        <f>'BAR BB| Open rates'!FR18*0.9*0.9+25</f>
        <v>24244</v>
      </c>
      <c r="FS18" s="43">
        <f>'BAR BB| Open rates'!FS18*0.9*0.9+25</f>
        <v>24244</v>
      </c>
      <c r="FT18" s="43">
        <f>'BAR BB| Open rates'!FT18*0.9*0.9+25</f>
        <v>24244</v>
      </c>
      <c r="FU18" s="43">
        <f>'BAR BB| Open rates'!FU18*0.9*0.9+25</f>
        <v>25054</v>
      </c>
      <c r="FV18" s="43">
        <f>'BAR BB| Open rates'!FV18*0.9*0.9+25</f>
        <v>25054</v>
      </c>
      <c r="FW18" s="43">
        <f>'BAR BB| Open rates'!FW18*0.9*0.9+25</f>
        <v>28051</v>
      </c>
      <c r="FX18" s="43">
        <f>'BAR BB| Open rates'!FX18*0.9*0.9+25</f>
        <v>28051</v>
      </c>
      <c r="FY18" s="43">
        <f>'BAR BB| Open rates'!FY18*0.9*0.9+25</f>
        <v>28051</v>
      </c>
      <c r="FZ18" s="43">
        <f>'BAR BB| Open rates'!FZ18*0.9*0.9+25</f>
        <v>28051</v>
      </c>
      <c r="GA18" s="43">
        <f>'BAR BB| Open rates'!GA18*0.9*0.9+25</f>
        <v>28051</v>
      </c>
      <c r="GB18" s="43">
        <f>'BAR BB| Open rates'!GB18*0.9*0.9+25</f>
        <v>29833</v>
      </c>
      <c r="GC18" s="43">
        <f>'BAR BB| Open rates'!GC18*0.9*0.9+25</f>
        <v>29833</v>
      </c>
      <c r="GD18" s="43">
        <f>'BAR BB| Open rates'!GD18*0.9*0.9+25</f>
        <v>29833</v>
      </c>
      <c r="GE18" s="43">
        <f>'BAR BB| Open rates'!GE18*0.9*0.9+25</f>
        <v>29833</v>
      </c>
    </row>
    <row r="19" spans="1:187" s="36" customFormat="1" ht="12" customHeight="1" x14ac:dyDescent="0.2">
      <c r="A19" s="236" t="s">
        <v>179</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row>
    <row r="20" spans="1:187" s="36" customFormat="1" ht="12" customHeight="1" x14ac:dyDescent="0.2">
      <c r="A20" s="237">
        <v>1</v>
      </c>
      <c r="B20" s="43">
        <f>'BAR BB| Open rates'!B20*0.9*0.9+25</f>
        <v>33559</v>
      </c>
      <c r="C20" s="43">
        <f>'BAR BB| Open rates'!C20*0.9*0.9+25</f>
        <v>33559</v>
      </c>
      <c r="D20" s="43">
        <f>'BAR BB| Open rates'!D20*0.9*0.9+25</f>
        <v>31372</v>
      </c>
      <c r="E20" s="43">
        <f>'BAR BB| Open rates'!E20*0.9*0.9+25</f>
        <v>31372</v>
      </c>
      <c r="F20" s="43">
        <f>'BAR BB| Open rates'!F20*0.9*0.9+25</f>
        <v>29590</v>
      </c>
      <c r="G20" s="43">
        <f>'BAR BB| Open rates'!G20*0.9*0.9+25</f>
        <v>31372</v>
      </c>
      <c r="H20" s="43">
        <f>'BAR BB| Open rates'!H20*0.9*0.9+25</f>
        <v>31372</v>
      </c>
      <c r="I20" s="43">
        <f>'BAR BB| Open rates'!I20*0.9*0.9+25</f>
        <v>32992</v>
      </c>
      <c r="J20" s="43">
        <f>'BAR BB| Open rates'!J20*0.9*0.9+25</f>
        <v>32992</v>
      </c>
      <c r="K20" s="43">
        <f>'BAR BB| Open rates'!K20*0.9*0.9+25</f>
        <v>31372</v>
      </c>
      <c r="L20" s="43">
        <f>'BAR BB| Open rates'!L20*0.9*0.9+25</f>
        <v>31372</v>
      </c>
      <c r="M20" s="43">
        <f>'BAR BB| Open rates'!M20*0.9*0.9+25</f>
        <v>31372</v>
      </c>
      <c r="N20" s="43">
        <f>'BAR BB| Open rates'!N20*0.9*0.9+25</f>
        <v>31372</v>
      </c>
      <c r="O20" s="43">
        <f>'BAR BB| Open rates'!O20*0.9*0.9+25</f>
        <v>31372</v>
      </c>
      <c r="P20" s="43">
        <f>'BAR BB| Open rates'!P20*0.9*0.9+25</f>
        <v>32992</v>
      </c>
      <c r="Q20" s="43">
        <f>'BAR BB| Open rates'!Q20*0.9*0.9+25</f>
        <v>32992</v>
      </c>
      <c r="R20" s="43">
        <f>'BAR BB| Open rates'!R20*0.9*0.9+25</f>
        <v>32992</v>
      </c>
      <c r="S20" s="43">
        <f>'BAR BB| Open rates'!S20*0.9*0.9+25</f>
        <v>32992</v>
      </c>
      <c r="T20" s="43">
        <f>'BAR BB| Open rates'!T20*0.9*0.9+25</f>
        <v>32992</v>
      </c>
      <c r="U20" s="43">
        <f>'BAR BB| Open rates'!U20*0.9*0.9+25</f>
        <v>32992</v>
      </c>
      <c r="V20" s="43">
        <f>'BAR BB| Open rates'!V20*0.9*0.9+25</f>
        <v>32992</v>
      </c>
      <c r="W20" s="43">
        <f>'BAR BB| Open rates'!W20*0.9*0.9+25</f>
        <v>34612</v>
      </c>
      <c r="X20" s="43">
        <f>'BAR BB| Open rates'!X20*0.9*0.9+25</f>
        <v>34612</v>
      </c>
      <c r="Y20" s="43">
        <f>'BAR BB| Open rates'!Y20*0.9*0.9+25</f>
        <v>32992</v>
      </c>
      <c r="Z20" s="43">
        <f>'BAR BB| Open rates'!Z20*0.9*0.9+25</f>
        <v>32992</v>
      </c>
      <c r="AA20" s="43">
        <f>'BAR BB| Open rates'!AA20*0.9*0.9+25</f>
        <v>32992</v>
      </c>
      <c r="AB20" s="43">
        <f>'BAR BB| Open rates'!AB20*0.9*0.9+25</f>
        <v>32992</v>
      </c>
      <c r="AC20" s="43">
        <f>'BAR BB| Open rates'!AC20*0.9*0.9+25</f>
        <v>32992</v>
      </c>
      <c r="AD20" s="43">
        <f>'BAR BB| Open rates'!AD20*0.9*0.9+25</f>
        <v>34612</v>
      </c>
      <c r="AE20" s="43">
        <f>'BAR BB| Open rates'!AE20*0.9*0.9+25</f>
        <v>34612</v>
      </c>
      <c r="AF20" s="43">
        <f>'BAR BB| Open rates'!AF20*0.9*0.9+25</f>
        <v>32992</v>
      </c>
      <c r="AG20" s="43">
        <f>'BAR BB| Open rates'!AG20*0.9*0.9+25</f>
        <v>32992</v>
      </c>
      <c r="AH20" s="43">
        <f>'BAR BB| Open rates'!AH20*0.9*0.9+25</f>
        <v>32992</v>
      </c>
      <c r="AI20" s="43">
        <f>'BAR BB| Open rates'!AI20*0.9*0.9+25</f>
        <v>32992</v>
      </c>
      <c r="AJ20" s="43">
        <f>'BAR BB| Open rates'!AJ20*0.9*0.9+25</f>
        <v>32992</v>
      </c>
      <c r="AK20" s="43">
        <f>'BAR BB| Open rates'!AK20*0.9*0.9+25</f>
        <v>34612</v>
      </c>
      <c r="AL20" s="43">
        <f>'BAR BB| Open rates'!AL20*0.9*0.9+25</f>
        <v>34612</v>
      </c>
      <c r="AM20" s="43">
        <f>'BAR BB| Open rates'!AM20*0.9*0.9+25</f>
        <v>32992</v>
      </c>
      <c r="AN20" s="43">
        <f>'BAR BB| Open rates'!AN20*0.9*0.9+25</f>
        <v>32992</v>
      </c>
      <c r="AO20" s="43">
        <f>'BAR BB| Open rates'!AO20*0.9*0.9+25</f>
        <v>32992</v>
      </c>
      <c r="AP20" s="43">
        <f>'BAR BB| Open rates'!AP20*0.9*0.9+25</f>
        <v>32992</v>
      </c>
      <c r="AQ20" s="43">
        <f>'BAR BB| Open rates'!AQ20*0.9*0.9+25</f>
        <v>32992</v>
      </c>
      <c r="AR20" s="43">
        <f>'BAR BB| Open rates'!AR20*0.9*0.9+25</f>
        <v>34612</v>
      </c>
      <c r="AS20" s="43">
        <f>'BAR BB| Open rates'!AS20*0.9*0.9+25</f>
        <v>34612</v>
      </c>
      <c r="AT20" s="43">
        <f>'BAR BB| Open rates'!AT20*0.9*0.9+25</f>
        <v>32992</v>
      </c>
      <c r="AU20" s="43">
        <f>'BAR BB| Open rates'!AU20*0.9*0.9+25</f>
        <v>32992</v>
      </c>
      <c r="AV20" s="43">
        <f>'BAR BB| Open rates'!AV20*0.9*0.9+25</f>
        <v>32992</v>
      </c>
      <c r="AW20" s="43">
        <f>'BAR BB| Open rates'!AW20*0.9*0.9+25</f>
        <v>32992</v>
      </c>
      <c r="AX20" s="43">
        <f>'BAR BB| Open rates'!AX20*0.9*0.9+25</f>
        <v>32992</v>
      </c>
      <c r="AY20" s="43">
        <f>'BAR BB| Open rates'!AY20*0.9*0.9+25</f>
        <v>34612</v>
      </c>
      <c r="AZ20" s="43">
        <f>'BAR BB| Open rates'!AZ20*0.9*0.9+25</f>
        <v>34612</v>
      </c>
      <c r="BA20" s="43">
        <f>'BAR BB| Open rates'!BA20*0.9*0.9+25</f>
        <v>32992</v>
      </c>
      <c r="BB20" s="43">
        <f>'BAR BB| Open rates'!BB20*0.9*0.9+25</f>
        <v>32992</v>
      </c>
      <c r="BC20" s="43">
        <f>'BAR BB| Open rates'!BC20*0.9*0.9+25</f>
        <v>32992</v>
      </c>
      <c r="BD20" s="43">
        <f>'BAR BB| Open rates'!BD20*0.9*0.9+25</f>
        <v>32992</v>
      </c>
      <c r="BE20" s="43">
        <f>'BAR BB| Open rates'!BE20*0.9*0.9+25</f>
        <v>32992</v>
      </c>
      <c r="BF20" s="43">
        <f>'BAR BB| Open rates'!BF20*0.9*0.9+25</f>
        <v>34612</v>
      </c>
      <c r="BG20" s="43">
        <f>'BAR BB| Open rates'!BG20*0.9*0.9+25</f>
        <v>34612</v>
      </c>
      <c r="BH20" s="43">
        <f>'BAR BB| Open rates'!BH20*0.9*0.9+25</f>
        <v>30400</v>
      </c>
      <c r="BI20" s="43">
        <f>'BAR BB| Open rates'!BI20*0.9*0.9+25</f>
        <v>30400</v>
      </c>
      <c r="BJ20" s="43">
        <f>'BAR BB| Open rates'!BJ20*0.9*0.9+25</f>
        <v>30400</v>
      </c>
      <c r="BK20" s="43">
        <f>'BAR BB| Open rates'!BK20*0.9*0.9+25</f>
        <v>30400</v>
      </c>
      <c r="BL20" s="43">
        <f>'BAR BB| Open rates'!BL20*0.9*0.9+25</f>
        <v>30400</v>
      </c>
      <c r="BM20" s="43">
        <f>'BAR BB| Open rates'!BM20*0.9*0.9+25</f>
        <v>31372</v>
      </c>
      <c r="BN20" s="43">
        <f>'BAR BB| Open rates'!BN20*0.9*0.9+25</f>
        <v>31372</v>
      </c>
      <c r="BO20" s="43">
        <f>'BAR BB| Open rates'!BO20*0.9*0.9+25</f>
        <v>29590</v>
      </c>
      <c r="BP20" s="43">
        <f>'BAR BB| Open rates'!BP20*0.9*0.9+25</f>
        <v>29590</v>
      </c>
      <c r="BQ20" s="43">
        <f>'BAR BB| Open rates'!BQ20*0.9*0.9+25</f>
        <v>31372</v>
      </c>
      <c r="BR20" s="43">
        <f>'BAR BB| Open rates'!BR20*0.9*0.9+25</f>
        <v>31372</v>
      </c>
      <c r="BS20" s="43">
        <f>'BAR BB| Open rates'!BS20*0.9*0.9+25</f>
        <v>31372</v>
      </c>
      <c r="BT20" s="43">
        <f>'BAR BB| Open rates'!BT20*0.9*0.9+25</f>
        <v>31372</v>
      </c>
      <c r="BU20" s="43">
        <f>'BAR BB| Open rates'!BU20*0.9*0.9+25</f>
        <v>31372</v>
      </c>
      <c r="BV20" s="43">
        <f>'BAR BB| Open rates'!BV20*0.9*0.9+25</f>
        <v>29590</v>
      </c>
      <c r="BW20" s="43">
        <f>'BAR BB| Open rates'!BW20*0.9*0.9+25</f>
        <v>29590</v>
      </c>
      <c r="BX20" s="43">
        <f>'BAR BB| Open rates'!BX20*0.9*0.9+25</f>
        <v>29590</v>
      </c>
      <c r="BY20" s="43">
        <f>'BAR BB| Open rates'!BY20*0.9*0.9+25</f>
        <v>29590</v>
      </c>
      <c r="BZ20" s="43">
        <f>'BAR BB| Open rates'!BZ20*0.9*0.9+25</f>
        <v>29590</v>
      </c>
      <c r="CA20" s="43">
        <f>'BAR BB| Open rates'!CA20*0.9*0.9+25</f>
        <v>31372</v>
      </c>
      <c r="CB20" s="43">
        <f>'BAR BB| Open rates'!CB20*0.9*0.9+25</f>
        <v>31372</v>
      </c>
      <c r="CC20" s="43">
        <f>'BAR BB| Open rates'!CC20*0.9*0.9+25</f>
        <v>29590</v>
      </c>
      <c r="CD20" s="43">
        <f>'BAR BB| Open rates'!CD20*0.9*0.9+25</f>
        <v>29590</v>
      </c>
      <c r="CE20" s="43">
        <f>'BAR BB| Open rates'!CE20*0.9*0.9+25</f>
        <v>29590</v>
      </c>
      <c r="CF20" s="43">
        <f>'BAR BB| Open rates'!CF20*0.9*0.9+25</f>
        <v>29590</v>
      </c>
      <c r="CG20" s="43">
        <f>'BAR BB| Open rates'!CG20*0.9*0.9+25</f>
        <v>29590</v>
      </c>
      <c r="CH20" s="43">
        <f>'BAR BB| Open rates'!CH20*0.9*0.9+25</f>
        <v>31372</v>
      </c>
      <c r="CI20" s="43">
        <f>'BAR BB| Open rates'!CI20*0.9*0.9+25</f>
        <v>31372</v>
      </c>
      <c r="CJ20" s="43">
        <f>'BAR BB| Open rates'!CJ20*0.9*0.9+25</f>
        <v>29590</v>
      </c>
      <c r="CK20" s="43">
        <f>'BAR BB| Open rates'!CK20*0.9*0.9+25</f>
        <v>29590</v>
      </c>
      <c r="CL20" s="43">
        <f>'BAR BB| Open rates'!CL20*0.9*0.9+25</f>
        <v>29590</v>
      </c>
      <c r="CM20" s="43">
        <f>'BAR BB| Open rates'!CM20*0.9*0.9+25</f>
        <v>29590</v>
      </c>
      <c r="CN20" s="43">
        <f>'BAR BB| Open rates'!CN20*0.9*0.9+25</f>
        <v>29590</v>
      </c>
      <c r="CO20" s="43">
        <f>'BAR BB| Open rates'!CO20*0.9*0.9+25</f>
        <v>31372</v>
      </c>
      <c r="CP20" s="43">
        <f>'BAR BB| Open rates'!CP20*0.9*0.9+25</f>
        <v>31372</v>
      </c>
      <c r="CQ20" s="43">
        <f>'BAR BB| Open rates'!CQ20*0.9*0.9+25</f>
        <v>29590</v>
      </c>
      <c r="CR20" s="43">
        <f>'BAR BB| Open rates'!CR20*0.9*0.9+25</f>
        <v>29590</v>
      </c>
      <c r="CS20" s="43">
        <f>'BAR BB| Open rates'!CS20*0.9*0.9+25</f>
        <v>29590</v>
      </c>
      <c r="CT20" s="43">
        <f>'BAR BB| Open rates'!CT20*0.9*0.9+25</f>
        <v>29590</v>
      </c>
      <c r="CU20" s="43">
        <f>'BAR BB| Open rates'!CU20*0.9*0.9+25</f>
        <v>26269</v>
      </c>
      <c r="CV20" s="43">
        <f>'BAR BB| Open rates'!CV20*0.9*0.9+25</f>
        <v>26269</v>
      </c>
      <c r="CW20" s="43">
        <f>'BAR BB| Open rates'!CW20*0.9*0.9+25</f>
        <v>26269</v>
      </c>
      <c r="CX20" s="43">
        <f>'BAR BB| Open rates'!CX20*0.9*0.9+25</f>
        <v>24649</v>
      </c>
      <c r="CY20" s="43">
        <f>'BAR BB| Open rates'!CY20*0.9*0.9+25</f>
        <v>24649</v>
      </c>
      <c r="CZ20" s="43">
        <f>'BAR BB| Open rates'!CZ20*0.9*0.9+25</f>
        <v>24649</v>
      </c>
      <c r="DA20" s="43">
        <f>'BAR BB| Open rates'!DA20*0.9*0.9+25</f>
        <v>24649</v>
      </c>
      <c r="DB20" s="43">
        <f>'BAR BB| Open rates'!DB20*0.9*0.9+25</f>
        <v>24649</v>
      </c>
      <c r="DC20" s="43">
        <f>'BAR BB| Open rates'!DC20*0.9*0.9+25</f>
        <v>26269</v>
      </c>
      <c r="DD20" s="43">
        <f>'BAR BB| Open rates'!DD20*0.9*0.9+25</f>
        <v>26269</v>
      </c>
      <c r="DE20" s="43">
        <f>'BAR BB| Open rates'!DE20*0.9*0.9+25</f>
        <v>24649</v>
      </c>
      <c r="DF20" s="43">
        <f>'BAR BB| Open rates'!DF20*0.9*0.9+25</f>
        <v>24649</v>
      </c>
      <c r="DG20" s="43">
        <f>'BAR BB| Open rates'!DG20*0.9*0.9+25</f>
        <v>24649</v>
      </c>
      <c r="DH20" s="43">
        <f>'BAR BB| Open rates'!DH20*0.9*0.9+25</f>
        <v>24649</v>
      </c>
      <c r="DI20" s="43">
        <f>'BAR BB| Open rates'!DI20*0.9*0.9+25</f>
        <v>24649</v>
      </c>
      <c r="DJ20" s="43">
        <f>'BAR BB| Open rates'!DJ20*0.9*0.9+25</f>
        <v>26269</v>
      </c>
      <c r="DK20" s="43">
        <f>'BAR BB| Open rates'!DK20*0.9*0.9+25</f>
        <v>26269</v>
      </c>
      <c r="DL20" s="43">
        <f>'BAR BB| Open rates'!DL20*0.9*0.9+25</f>
        <v>24649</v>
      </c>
      <c r="DM20" s="43">
        <f>'BAR BB| Open rates'!DM20*0.9*0.9+25</f>
        <v>24649</v>
      </c>
      <c r="DN20" s="43">
        <f>'BAR BB| Open rates'!DN20*0.9*0.9+25</f>
        <v>24649</v>
      </c>
      <c r="DO20" s="43">
        <f>'BAR BB| Open rates'!DO20*0.9*0.9+25</f>
        <v>24649</v>
      </c>
      <c r="DP20" s="43">
        <f>'BAR BB| Open rates'!DP20*0.9*0.9+25</f>
        <v>24649</v>
      </c>
      <c r="DQ20" s="43">
        <f>'BAR BB| Open rates'!DQ20*0.9*0.9+25</f>
        <v>26269</v>
      </c>
      <c r="DR20" s="43">
        <f>'BAR BB| Open rates'!DR20*0.9*0.9+25</f>
        <v>26269</v>
      </c>
      <c r="DS20" s="43">
        <f>'BAR BB| Open rates'!DS20*0.9*0.9+25</f>
        <v>24649</v>
      </c>
      <c r="DT20" s="43">
        <f>'BAR BB| Open rates'!DT20*0.9*0.9+25</f>
        <v>24649</v>
      </c>
      <c r="DU20" s="43">
        <f>'BAR BB| Open rates'!DU20*0.9*0.9+25</f>
        <v>24649</v>
      </c>
      <c r="DV20" s="43">
        <f>'BAR BB| Open rates'!DV20*0.9*0.9+25</f>
        <v>24649</v>
      </c>
      <c r="DW20" s="43">
        <f>'BAR BB| Open rates'!DW20*0.9*0.9+25</f>
        <v>24649</v>
      </c>
      <c r="DX20" s="43">
        <f>'BAR BB| Open rates'!DX20*0.9*0.9+25</f>
        <v>26269</v>
      </c>
      <c r="DY20" s="43">
        <f>'BAR BB| Open rates'!DY20*0.9*0.9+25</f>
        <v>26269</v>
      </c>
      <c r="DZ20" s="43">
        <f>'BAR BB| Open rates'!DZ20*0.9*0.9+25</f>
        <v>27646</v>
      </c>
      <c r="EA20" s="43">
        <f>'BAR BB| Open rates'!EA20*0.9*0.9+25</f>
        <v>27646</v>
      </c>
      <c r="EB20" s="43">
        <f>'BAR BB| Open rates'!EB20*0.9*0.9+25</f>
        <v>27646</v>
      </c>
      <c r="EC20" s="43">
        <f>'BAR BB| Open rates'!EC20*0.9*0.9+25</f>
        <v>29428</v>
      </c>
      <c r="ED20" s="43">
        <f>'BAR BB| Open rates'!ED20*0.9*0.9+25</f>
        <v>29428</v>
      </c>
      <c r="EE20" s="43">
        <f>'BAR BB| Open rates'!EE20*0.9*0.9+25</f>
        <v>29428</v>
      </c>
      <c r="EF20" s="43">
        <f>'BAR BB| Open rates'!EF20*0.9*0.9+25</f>
        <v>29428</v>
      </c>
      <c r="EG20" s="43">
        <f>'BAR BB| Open rates'!EG20*0.9*0.9+25</f>
        <v>23839</v>
      </c>
      <c r="EH20" s="43">
        <f>'BAR BB| Open rates'!EH20*0.9*0.9+25</f>
        <v>22219</v>
      </c>
      <c r="EI20" s="43">
        <f>'BAR BB| Open rates'!EI20*0.9*0.9+25</f>
        <v>22219</v>
      </c>
      <c r="EJ20" s="43">
        <f>'BAR BB| Open rates'!EJ20*0.9*0.9+25</f>
        <v>22219</v>
      </c>
      <c r="EK20" s="43">
        <f>'BAR BB| Open rates'!EK20*0.9*0.9+25</f>
        <v>22219</v>
      </c>
      <c r="EL20" s="43">
        <f>'BAR BB| Open rates'!EL20*0.9*0.9+25</f>
        <v>23029</v>
      </c>
      <c r="EM20" s="43">
        <f>'BAR BB| Open rates'!EM20*0.9*0.9+25</f>
        <v>23029</v>
      </c>
      <c r="EN20" s="43">
        <f>'BAR BB| Open rates'!EN20*0.9*0.9+25</f>
        <v>22219</v>
      </c>
      <c r="EO20" s="43">
        <f>'BAR BB| Open rates'!EO20*0.9*0.9+25</f>
        <v>22219</v>
      </c>
      <c r="EP20" s="43">
        <f>'BAR BB| Open rates'!EP20*0.9*0.9+25</f>
        <v>22219</v>
      </c>
      <c r="EQ20" s="43">
        <f>'BAR BB| Open rates'!EQ20*0.9*0.9+25</f>
        <v>22219</v>
      </c>
      <c r="ER20" s="43">
        <f>'BAR BB| Open rates'!ER20*0.9*0.9+25</f>
        <v>22219</v>
      </c>
      <c r="ES20" s="43">
        <f>'BAR BB| Open rates'!ES20*0.9*0.9+25</f>
        <v>23029</v>
      </c>
      <c r="ET20" s="43">
        <f>'BAR BB| Open rates'!ET20*0.9*0.9+25</f>
        <v>23029</v>
      </c>
      <c r="EU20" s="43">
        <f>'BAR BB| Open rates'!EU20*0.9*0.9+25</f>
        <v>22219</v>
      </c>
      <c r="EV20" s="43">
        <f>'BAR BB| Open rates'!EV20*0.9*0.9+25</f>
        <v>22219</v>
      </c>
      <c r="EW20" s="43">
        <f>'BAR BB| Open rates'!EW20*0.9*0.9+25</f>
        <v>22219</v>
      </c>
      <c r="EX20" s="43">
        <f>'BAR BB| Open rates'!EX20*0.9*0.9+25</f>
        <v>22219</v>
      </c>
      <c r="EY20" s="43">
        <f>'BAR BB| Open rates'!EY20*0.9*0.9+25</f>
        <v>22219</v>
      </c>
      <c r="EZ20" s="43">
        <f>'BAR BB| Open rates'!EZ20*0.9*0.9+25</f>
        <v>23029</v>
      </c>
      <c r="FA20" s="43">
        <f>'BAR BB| Open rates'!FA20*0.9*0.9+25</f>
        <v>23029</v>
      </c>
      <c r="FB20" s="43">
        <f>'BAR BB| Open rates'!FB20*0.9*0.9+25</f>
        <v>22219</v>
      </c>
      <c r="FC20" s="43">
        <f>'BAR BB| Open rates'!FC20*0.9*0.9+25</f>
        <v>22219</v>
      </c>
      <c r="FD20" s="43">
        <f>'BAR BB| Open rates'!FD20*0.9*0.9+25</f>
        <v>22219</v>
      </c>
      <c r="FE20" s="43">
        <f>'BAR BB| Open rates'!FE20*0.9*0.9+25</f>
        <v>22219</v>
      </c>
      <c r="FF20" s="43">
        <f>'BAR BB| Open rates'!FF20*0.9*0.9+25</f>
        <v>22219</v>
      </c>
      <c r="FG20" s="43">
        <f>'BAR BB| Open rates'!FG20*0.9*0.9+25</f>
        <v>23029</v>
      </c>
      <c r="FH20" s="43">
        <f>'BAR BB| Open rates'!FH20*0.9*0.9+25</f>
        <v>23029</v>
      </c>
      <c r="FI20" s="43">
        <f>'BAR BB| Open rates'!FI20*0.9*0.9+25</f>
        <v>22219</v>
      </c>
      <c r="FJ20" s="43">
        <f>'BAR BB| Open rates'!FJ20*0.9*0.9+25</f>
        <v>22219</v>
      </c>
      <c r="FK20" s="43">
        <f>'BAR BB| Open rates'!FK20*0.9*0.9+25</f>
        <v>22219</v>
      </c>
      <c r="FL20" s="43">
        <f>'BAR BB| Open rates'!FL20*0.9*0.9+25</f>
        <v>22219</v>
      </c>
      <c r="FM20" s="43">
        <f>'BAR BB| Open rates'!FM20*0.9*0.9+25</f>
        <v>22219</v>
      </c>
      <c r="FN20" s="43">
        <f>'BAR BB| Open rates'!FN20*0.9*0.9+25</f>
        <v>23029</v>
      </c>
      <c r="FO20" s="43">
        <f>'BAR BB| Open rates'!FO20*0.9*0.9+25</f>
        <v>23029</v>
      </c>
      <c r="FP20" s="43">
        <f>'BAR BB| Open rates'!FP20*0.9*0.9+25</f>
        <v>22219</v>
      </c>
      <c r="FQ20" s="43">
        <f>'BAR BB| Open rates'!FQ20*0.9*0.9+25</f>
        <v>22219</v>
      </c>
      <c r="FR20" s="43">
        <f>'BAR BB| Open rates'!FR20*0.9*0.9+25</f>
        <v>22219</v>
      </c>
      <c r="FS20" s="43">
        <f>'BAR BB| Open rates'!FS20*0.9*0.9+25</f>
        <v>22219</v>
      </c>
      <c r="FT20" s="43">
        <f>'BAR BB| Open rates'!FT20*0.9*0.9+25</f>
        <v>22219</v>
      </c>
      <c r="FU20" s="43">
        <f>'BAR BB| Open rates'!FU20*0.9*0.9+25</f>
        <v>23029</v>
      </c>
      <c r="FV20" s="43">
        <f>'BAR BB| Open rates'!FV20*0.9*0.9+25</f>
        <v>23029</v>
      </c>
      <c r="FW20" s="43">
        <f>'BAR BB| Open rates'!FW20*0.9*0.9+25</f>
        <v>26026</v>
      </c>
      <c r="FX20" s="43">
        <f>'BAR BB| Open rates'!FX20*0.9*0.9+25</f>
        <v>26026</v>
      </c>
      <c r="FY20" s="43">
        <f>'BAR BB| Open rates'!FY20*0.9*0.9+25</f>
        <v>26026</v>
      </c>
      <c r="FZ20" s="43">
        <f>'BAR BB| Open rates'!FZ20*0.9*0.9+25</f>
        <v>26026</v>
      </c>
      <c r="GA20" s="43">
        <f>'BAR BB| Open rates'!GA20*0.9*0.9+25</f>
        <v>26026</v>
      </c>
      <c r="GB20" s="43">
        <f>'BAR BB| Open rates'!GB20*0.9*0.9+25</f>
        <v>27808</v>
      </c>
      <c r="GC20" s="43">
        <f>'BAR BB| Open rates'!GC20*0.9*0.9+25</f>
        <v>27808</v>
      </c>
      <c r="GD20" s="43">
        <f>'BAR BB| Open rates'!GD20*0.9*0.9+25</f>
        <v>27808</v>
      </c>
      <c r="GE20" s="43">
        <f>'BAR BB| Open rates'!GE20*0.9*0.9+25</f>
        <v>27808</v>
      </c>
    </row>
    <row r="21" spans="1:187" s="36" customFormat="1" ht="12" customHeight="1" x14ac:dyDescent="0.2">
      <c r="A21" s="237">
        <v>2</v>
      </c>
      <c r="B21" s="43">
        <f>'BAR BB| Open rates'!B21*0.9*0.9+25</f>
        <v>35989</v>
      </c>
      <c r="C21" s="43">
        <f>'BAR BB| Open rates'!C21*0.9*0.9+25</f>
        <v>35989</v>
      </c>
      <c r="D21" s="43">
        <f>'BAR BB| Open rates'!D21*0.9*0.9+25</f>
        <v>33802</v>
      </c>
      <c r="E21" s="43">
        <f>'BAR BB| Open rates'!E21*0.9*0.9+25</f>
        <v>33802</v>
      </c>
      <c r="F21" s="43">
        <f>'BAR BB| Open rates'!F21*0.9*0.9+25</f>
        <v>32020</v>
      </c>
      <c r="G21" s="43">
        <f>'BAR BB| Open rates'!G21*0.9*0.9+25</f>
        <v>33802</v>
      </c>
      <c r="H21" s="43">
        <f>'BAR BB| Open rates'!H21*0.9*0.9+25</f>
        <v>33802</v>
      </c>
      <c r="I21" s="43">
        <f>'BAR BB| Open rates'!I21*0.9*0.9+25</f>
        <v>35422</v>
      </c>
      <c r="J21" s="43">
        <f>'BAR BB| Open rates'!J21*0.9*0.9+25</f>
        <v>35422</v>
      </c>
      <c r="K21" s="43">
        <f>'BAR BB| Open rates'!K21*0.9*0.9+25</f>
        <v>33802</v>
      </c>
      <c r="L21" s="43">
        <f>'BAR BB| Open rates'!L21*0.9*0.9+25</f>
        <v>33802</v>
      </c>
      <c r="M21" s="43">
        <f>'BAR BB| Open rates'!M21*0.9*0.9+25</f>
        <v>33802</v>
      </c>
      <c r="N21" s="43">
        <f>'BAR BB| Open rates'!N21*0.9*0.9+25</f>
        <v>33802</v>
      </c>
      <c r="O21" s="43">
        <f>'BAR BB| Open rates'!O21*0.9*0.9+25</f>
        <v>33802</v>
      </c>
      <c r="P21" s="43">
        <f>'BAR BB| Open rates'!P21*0.9*0.9+25</f>
        <v>35422</v>
      </c>
      <c r="Q21" s="43">
        <f>'BAR BB| Open rates'!Q21*0.9*0.9+25</f>
        <v>35422</v>
      </c>
      <c r="R21" s="43">
        <f>'BAR BB| Open rates'!R21*0.9*0.9+25</f>
        <v>35422</v>
      </c>
      <c r="S21" s="43">
        <f>'BAR BB| Open rates'!S21*0.9*0.9+25</f>
        <v>35422</v>
      </c>
      <c r="T21" s="43">
        <f>'BAR BB| Open rates'!T21*0.9*0.9+25</f>
        <v>35422</v>
      </c>
      <c r="U21" s="43">
        <f>'BAR BB| Open rates'!U21*0.9*0.9+25</f>
        <v>35422</v>
      </c>
      <c r="V21" s="43">
        <f>'BAR BB| Open rates'!V21*0.9*0.9+25</f>
        <v>35422</v>
      </c>
      <c r="W21" s="43">
        <f>'BAR BB| Open rates'!W21*0.9*0.9+25</f>
        <v>37042</v>
      </c>
      <c r="X21" s="43">
        <f>'BAR BB| Open rates'!X21*0.9*0.9+25</f>
        <v>37042</v>
      </c>
      <c r="Y21" s="43">
        <f>'BAR BB| Open rates'!Y21*0.9*0.9+25</f>
        <v>35422</v>
      </c>
      <c r="Z21" s="43">
        <f>'BAR BB| Open rates'!Z21*0.9*0.9+25</f>
        <v>35422</v>
      </c>
      <c r="AA21" s="43">
        <f>'BAR BB| Open rates'!AA21*0.9*0.9+25</f>
        <v>35422</v>
      </c>
      <c r="AB21" s="43">
        <f>'BAR BB| Open rates'!AB21*0.9*0.9+25</f>
        <v>35422</v>
      </c>
      <c r="AC21" s="43">
        <f>'BAR BB| Open rates'!AC21*0.9*0.9+25</f>
        <v>35422</v>
      </c>
      <c r="AD21" s="43">
        <f>'BAR BB| Open rates'!AD21*0.9*0.9+25</f>
        <v>37042</v>
      </c>
      <c r="AE21" s="43">
        <f>'BAR BB| Open rates'!AE21*0.9*0.9+25</f>
        <v>37042</v>
      </c>
      <c r="AF21" s="43">
        <f>'BAR BB| Open rates'!AF21*0.9*0.9+25</f>
        <v>35422</v>
      </c>
      <c r="AG21" s="43">
        <f>'BAR BB| Open rates'!AG21*0.9*0.9+25</f>
        <v>35422</v>
      </c>
      <c r="AH21" s="43">
        <f>'BAR BB| Open rates'!AH21*0.9*0.9+25</f>
        <v>35422</v>
      </c>
      <c r="AI21" s="43">
        <f>'BAR BB| Open rates'!AI21*0.9*0.9+25</f>
        <v>35422</v>
      </c>
      <c r="AJ21" s="43">
        <f>'BAR BB| Open rates'!AJ21*0.9*0.9+25</f>
        <v>35422</v>
      </c>
      <c r="AK21" s="43">
        <f>'BAR BB| Open rates'!AK21*0.9*0.9+25</f>
        <v>37042</v>
      </c>
      <c r="AL21" s="43">
        <f>'BAR BB| Open rates'!AL21*0.9*0.9+25</f>
        <v>37042</v>
      </c>
      <c r="AM21" s="43">
        <f>'BAR BB| Open rates'!AM21*0.9*0.9+25</f>
        <v>35422</v>
      </c>
      <c r="AN21" s="43">
        <f>'BAR BB| Open rates'!AN21*0.9*0.9+25</f>
        <v>35422</v>
      </c>
      <c r="AO21" s="43">
        <f>'BAR BB| Open rates'!AO21*0.9*0.9+25</f>
        <v>35422</v>
      </c>
      <c r="AP21" s="43">
        <f>'BAR BB| Open rates'!AP21*0.9*0.9+25</f>
        <v>35422</v>
      </c>
      <c r="AQ21" s="43">
        <f>'BAR BB| Open rates'!AQ21*0.9*0.9+25</f>
        <v>35422</v>
      </c>
      <c r="AR21" s="43">
        <f>'BAR BB| Open rates'!AR21*0.9*0.9+25</f>
        <v>37042</v>
      </c>
      <c r="AS21" s="43">
        <f>'BAR BB| Open rates'!AS21*0.9*0.9+25</f>
        <v>37042</v>
      </c>
      <c r="AT21" s="43">
        <f>'BAR BB| Open rates'!AT21*0.9*0.9+25</f>
        <v>35422</v>
      </c>
      <c r="AU21" s="43">
        <f>'BAR BB| Open rates'!AU21*0.9*0.9+25</f>
        <v>35422</v>
      </c>
      <c r="AV21" s="43">
        <f>'BAR BB| Open rates'!AV21*0.9*0.9+25</f>
        <v>35422</v>
      </c>
      <c r="AW21" s="43">
        <f>'BAR BB| Open rates'!AW21*0.9*0.9+25</f>
        <v>35422</v>
      </c>
      <c r="AX21" s="43">
        <f>'BAR BB| Open rates'!AX21*0.9*0.9+25</f>
        <v>35422</v>
      </c>
      <c r="AY21" s="43">
        <f>'BAR BB| Open rates'!AY21*0.9*0.9+25</f>
        <v>37042</v>
      </c>
      <c r="AZ21" s="43">
        <f>'BAR BB| Open rates'!AZ21*0.9*0.9+25</f>
        <v>37042</v>
      </c>
      <c r="BA21" s="43">
        <f>'BAR BB| Open rates'!BA21*0.9*0.9+25</f>
        <v>35422</v>
      </c>
      <c r="BB21" s="43">
        <f>'BAR BB| Open rates'!BB21*0.9*0.9+25</f>
        <v>35422</v>
      </c>
      <c r="BC21" s="43">
        <f>'BAR BB| Open rates'!BC21*0.9*0.9+25</f>
        <v>35422</v>
      </c>
      <c r="BD21" s="43">
        <f>'BAR BB| Open rates'!BD21*0.9*0.9+25</f>
        <v>35422</v>
      </c>
      <c r="BE21" s="43">
        <f>'BAR BB| Open rates'!BE21*0.9*0.9+25</f>
        <v>35422</v>
      </c>
      <c r="BF21" s="43">
        <f>'BAR BB| Open rates'!BF21*0.9*0.9+25</f>
        <v>37042</v>
      </c>
      <c r="BG21" s="43">
        <f>'BAR BB| Open rates'!BG21*0.9*0.9+25</f>
        <v>37042</v>
      </c>
      <c r="BH21" s="43">
        <f>'BAR BB| Open rates'!BH21*0.9*0.9+25</f>
        <v>32830</v>
      </c>
      <c r="BI21" s="43">
        <f>'BAR BB| Open rates'!BI21*0.9*0.9+25</f>
        <v>32830</v>
      </c>
      <c r="BJ21" s="43">
        <f>'BAR BB| Open rates'!BJ21*0.9*0.9+25</f>
        <v>32830</v>
      </c>
      <c r="BK21" s="43">
        <f>'BAR BB| Open rates'!BK21*0.9*0.9+25</f>
        <v>32830</v>
      </c>
      <c r="BL21" s="43">
        <f>'BAR BB| Open rates'!BL21*0.9*0.9+25</f>
        <v>32830</v>
      </c>
      <c r="BM21" s="43">
        <f>'BAR BB| Open rates'!BM21*0.9*0.9+25</f>
        <v>33802</v>
      </c>
      <c r="BN21" s="43">
        <f>'BAR BB| Open rates'!BN21*0.9*0.9+25</f>
        <v>33802</v>
      </c>
      <c r="BO21" s="43">
        <f>'BAR BB| Open rates'!BO21*0.9*0.9+25</f>
        <v>32020</v>
      </c>
      <c r="BP21" s="43">
        <f>'BAR BB| Open rates'!BP21*0.9*0.9+25</f>
        <v>32020</v>
      </c>
      <c r="BQ21" s="43">
        <f>'BAR BB| Open rates'!BQ21*0.9*0.9+25</f>
        <v>33802</v>
      </c>
      <c r="BR21" s="43">
        <f>'BAR BB| Open rates'!BR21*0.9*0.9+25</f>
        <v>33802</v>
      </c>
      <c r="BS21" s="43">
        <f>'BAR BB| Open rates'!BS21*0.9*0.9+25</f>
        <v>33802</v>
      </c>
      <c r="BT21" s="43">
        <f>'BAR BB| Open rates'!BT21*0.9*0.9+25</f>
        <v>33802</v>
      </c>
      <c r="BU21" s="43">
        <f>'BAR BB| Open rates'!BU21*0.9*0.9+25</f>
        <v>33802</v>
      </c>
      <c r="BV21" s="43">
        <f>'BAR BB| Open rates'!BV21*0.9*0.9+25</f>
        <v>32020</v>
      </c>
      <c r="BW21" s="43">
        <f>'BAR BB| Open rates'!BW21*0.9*0.9+25</f>
        <v>32020</v>
      </c>
      <c r="BX21" s="43">
        <f>'BAR BB| Open rates'!BX21*0.9*0.9+25</f>
        <v>32020</v>
      </c>
      <c r="BY21" s="43">
        <f>'BAR BB| Open rates'!BY21*0.9*0.9+25</f>
        <v>32020</v>
      </c>
      <c r="BZ21" s="43">
        <f>'BAR BB| Open rates'!BZ21*0.9*0.9+25</f>
        <v>32020</v>
      </c>
      <c r="CA21" s="43">
        <f>'BAR BB| Open rates'!CA21*0.9*0.9+25</f>
        <v>33802</v>
      </c>
      <c r="CB21" s="43">
        <f>'BAR BB| Open rates'!CB21*0.9*0.9+25</f>
        <v>33802</v>
      </c>
      <c r="CC21" s="43">
        <f>'BAR BB| Open rates'!CC21*0.9*0.9+25</f>
        <v>32020</v>
      </c>
      <c r="CD21" s="43">
        <f>'BAR BB| Open rates'!CD21*0.9*0.9+25</f>
        <v>32020</v>
      </c>
      <c r="CE21" s="43">
        <f>'BAR BB| Open rates'!CE21*0.9*0.9+25</f>
        <v>32020</v>
      </c>
      <c r="CF21" s="43">
        <f>'BAR BB| Open rates'!CF21*0.9*0.9+25</f>
        <v>32020</v>
      </c>
      <c r="CG21" s="43">
        <f>'BAR BB| Open rates'!CG21*0.9*0.9+25</f>
        <v>32020</v>
      </c>
      <c r="CH21" s="43">
        <f>'BAR BB| Open rates'!CH21*0.9*0.9+25</f>
        <v>33802</v>
      </c>
      <c r="CI21" s="43">
        <f>'BAR BB| Open rates'!CI21*0.9*0.9+25</f>
        <v>33802</v>
      </c>
      <c r="CJ21" s="43">
        <f>'BAR BB| Open rates'!CJ21*0.9*0.9+25</f>
        <v>32020</v>
      </c>
      <c r="CK21" s="43">
        <f>'BAR BB| Open rates'!CK21*0.9*0.9+25</f>
        <v>32020</v>
      </c>
      <c r="CL21" s="43">
        <f>'BAR BB| Open rates'!CL21*0.9*0.9+25</f>
        <v>32020</v>
      </c>
      <c r="CM21" s="43">
        <f>'BAR BB| Open rates'!CM21*0.9*0.9+25</f>
        <v>32020</v>
      </c>
      <c r="CN21" s="43">
        <f>'BAR BB| Open rates'!CN21*0.9*0.9+25</f>
        <v>32020</v>
      </c>
      <c r="CO21" s="43">
        <f>'BAR BB| Open rates'!CO21*0.9*0.9+25</f>
        <v>33802</v>
      </c>
      <c r="CP21" s="43">
        <f>'BAR BB| Open rates'!CP21*0.9*0.9+25</f>
        <v>33802</v>
      </c>
      <c r="CQ21" s="43">
        <f>'BAR BB| Open rates'!CQ21*0.9*0.9+25</f>
        <v>32020</v>
      </c>
      <c r="CR21" s="43">
        <f>'BAR BB| Open rates'!CR21*0.9*0.9+25</f>
        <v>32020</v>
      </c>
      <c r="CS21" s="43">
        <f>'BAR BB| Open rates'!CS21*0.9*0.9+25</f>
        <v>32020</v>
      </c>
      <c r="CT21" s="43">
        <f>'BAR BB| Open rates'!CT21*0.9*0.9+25</f>
        <v>32020</v>
      </c>
      <c r="CU21" s="43">
        <f>'BAR BB| Open rates'!CU21*0.9*0.9+25</f>
        <v>28699</v>
      </c>
      <c r="CV21" s="43">
        <f>'BAR BB| Open rates'!CV21*0.9*0.9+25</f>
        <v>28699</v>
      </c>
      <c r="CW21" s="43">
        <f>'BAR BB| Open rates'!CW21*0.9*0.9+25</f>
        <v>28699</v>
      </c>
      <c r="CX21" s="43">
        <f>'BAR BB| Open rates'!CX21*0.9*0.9+25</f>
        <v>27079</v>
      </c>
      <c r="CY21" s="43">
        <f>'BAR BB| Open rates'!CY21*0.9*0.9+25</f>
        <v>27079</v>
      </c>
      <c r="CZ21" s="43">
        <f>'BAR BB| Open rates'!CZ21*0.9*0.9+25</f>
        <v>27079</v>
      </c>
      <c r="DA21" s="43">
        <f>'BAR BB| Open rates'!DA21*0.9*0.9+25</f>
        <v>27079</v>
      </c>
      <c r="DB21" s="43">
        <f>'BAR BB| Open rates'!DB21*0.9*0.9+25</f>
        <v>27079</v>
      </c>
      <c r="DC21" s="43">
        <f>'BAR BB| Open rates'!DC21*0.9*0.9+25</f>
        <v>28699</v>
      </c>
      <c r="DD21" s="43">
        <f>'BAR BB| Open rates'!DD21*0.9*0.9+25</f>
        <v>28699</v>
      </c>
      <c r="DE21" s="43">
        <f>'BAR BB| Open rates'!DE21*0.9*0.9+25</f>
        <v>27079</v>
      </c>
      <c r="DF21" s="43">
        <f>'BAR BB| Open rates'!DF21*0.9*0.9+25</f>
        <v>27079</v>
      </c>
      <c r="DG21" s="43">
        <f>'BAR BB| Open rates'!DG21*0.9*0.9+25</f>
        <v>27079</v>
      </c>
      <c r="DH21" s="43">
        <f>'BAR BB| Open rates'!DH21*0.9*0.9+25</f>
        <v>27079</v>
      </c>
      <c r="DI21" s="43">
        <f>'BAR BB| Open rates'!DI21*0.9*0.9+25</f>
        <v>27079</v>
      </c>
      <c r="DJ21" s="43">
        <f>'BAR BB| Open rates'!DJ21*0.9*0.9+25</f>
        <v>28699</v>
      </c>
      <c r="DK21" s="43">
        <f>'BAR BB| Open rates'!DK21*0.9*0.9+25</f>
        <v>28699</v>
      </c>
      <c r="DL21" s="43">
        <f>'BAR BB| Open rates'!DL21*0.9*0.9+25</f>
        <v>27079</v>
      </c>
      <c r="DM21" s="43">
        <f>'BAR BB| Open rates'!DM21*0.9*0.9+25</f>
        <v>27079</v>
      </c>
      <c r="DN21" s="43">
        <f>'BAR BB| Open rates'!DN21*0.9*0.9+25</f>
        <v>27079</v>
      </c>
      <c r="DO21" s="43">
        <f>'BAR BB| Open rates'!DO21*0.9*0.9+25</f>
        <v>27079</v>
      </c>
      <c r="DP21" s="43">
        <f>'BAR BB| Open rates'!DP21*0.9*0.9+25</f>
        <v>27079</v>
      </c>
      <c r="DQ21" s="43">
        <f>'BAR BB| Open rates'!DQ21*0.9*0.9+25</f>
        <v>28699</v>
      </c>
      <c r="DR21" s="43">
        <f>'BAR BB| Open rates'!DR21*0.9*0.9+25</f>
        <v>28699</v>
      </c>
      <c r="DS21" s="43">
        <f>'BAR BB| Open rates'!DS21*0.9*0.9+25</f>
        <v>27079</v>
      </c>
      <c r="DT21" s="43">
        <f>'BAR BB| Open rates'!DT21*0.9*0.9+25</f>
        <v>27079</v>
      </c>
      <c r="DU21" s="43">
        <f>'BAR BB| Open rates'!DU21*0.9*0.9+25</f>
        <v>27079</v>
      </c>
      <c r="DV21" s="43">
        <f>'BAR BB| Open rates'!DV21*0.9*0.9+25</f>
        <v>27079</v>
      </c>
      <c r="DW21" s="43">
        <f>'BAR BB| Open rates'!DW21*0.9*0.9+25</f>
        <v>27079</v>
      </c>
      <c r="DX21" s="43">
        <f>'BAR BB| Open rates'!DX21*0.9*0.9+25</f>
        <v>28699</v>
      </c>
      <c r="DY21" s="43">
        <f>'BAR BB| Open rates'!DY21*0.9*0.9+25</f>
        <v>28699</v>
      </c>
      <c r="DZ21" s="43">
        <f>'BAR BB| Open rates'!DZ21*0.9*0.9+25</f>
        <v>30076</v>
      </c>
      <c r="EA21" s="43">
        <f>'BAR BB| Open rates'!EA21*0.9*0.9+25</f>
        <v>30076</v>
      </c>
      <c r="EB21" s="43">
        <f>'BAR BB| Open rates'!EB21*0.9*0.9+25</f>
        <v>30076</v>
      </c>
      <c r="EC21" s="43">
        <f>'BAR BB| Open rates'!EC21*0.9*0.9+25</f>
        <v>31858</v>
      </c>
      <c r="ED21" s="43">
        <f>'BAR BB| Open rates'!ED21*0.9*0.9+25</f>
        <v>31858</v>
      </c>
      <c r="EE21" s="43">
        <f>'BAR BB| Open rates'!EE21*0.9*0.9+25</f>
        <v>31858</v>
      </c>
      <c r="EF21" s="43">
        <f>'BAR BB| Open rates'!EF21*0.9*0.9+25</f>
        <v>31858</v>
      </c>
      <c r="EG21" s="43">
        <f>'BAR BB| Open rates'!EG21*0.9*0.9+25</f>
        <v>26269</v>
      </c>
      <c r="EH21" s="43">
        <f>'BAR BB| Open rates'!EH21*0.9*0.9+25</f>
        <v>24649</v>
      </c>
      <c r="EI21" s="43">
        <f>'BAR BB| Open rates'!EI21*0.9*0.9+25</f>
        <v>24649</v>
      </c>
      <c r="EJ21" s="43">
        <f>'BAR BB| Open rates'!EJ21*0.9*0.9+25</f>
        <v>24649</v>
      </c>
      <c r="EK21" s="43">
        <f>'BAR BB| Open rates'!EK21*0.9*0.9+25</f>
        <v>24649</v>
      </c>
      <c r="EL21" s="43">
        <f>'BAR BB| Open rates'!EL21*0.9*0.9+25</f>
        <v>25459</v>
      </c>
      <c r="EM21" s="43">
        <f>'BAR BB| Open rates'!EM21*0.9*0.9+25</f>
        <v>25459</v>
      </c>
      <c r="EN21" s="43">
        <f>'BAR BB| Open rates'!EN21*0.9*0.9+25</f>
        <v>24649</v>
      </c>
      <c r="EO21" s="43">
        <f>'BAR BB| Open rates'!EO21*0.9*0.9+25</f>
        <v>24649</v>
      </c>
      <c r="EP21" s="43">
        <f>'BAR BB| Open rates'!EP21*0.9*0.9+25</f>
        <v>24649</v>
      </c>
      <c r="EQ21" s="43">
        <f>'BAR BB| Open rates'!EQ21*0.9*0.9+25</f>
        <v>24649</v>
      </c>
      <c r="ER21" s="43">
        <f>'BAR BB| Open rates'!ER21*0.9*0.9+25</f>
        <v>24649</v>
      </c>
      <c r="ES21" s="43">
        <f>'BAR BB| Open rates'!ES21*0.9*0.9+25</f>
        <v>25459</v>
      </c>
      <c r="ET21" s="43">
        <f>'BAR BB| Open rates'!ET21*0.9*0.9+25</f>
        <v>25459</v>
      </c>
      <c r="EU21" s="43">
        <f>'BAR BB| Open rates'!EU21*0.9*0.9+25</f>
        <v>24649</v>
      </c>
      <c r="EV21" s="43">
        <f>'BAR BB| Open rates'!EV21*0.9*0.9+25</f>
        <v>24649</v>
      </c>
      <c r="EW21" s="43">
        <f>'BAR BB| Open rates'!EW21*0.9*0.9+25</f>
        <v>24649</v>
      </c>
      <c r="EX21" s="43">
        <f>'BAR BB| Open rates'!EX21*0.9*0.9+25</f>
        <v>24649</v>
      </c>
      <c r="EY21" s="43">
        <f>'BAR BB| Open rates'!EY21*0.9*0.9+25</f>
        <v>24649</v>
      </c>
      <c r="EZ21" s="43">
        <f>'BAR BB| Open rates'!EZ21*0.9*0.9+25</f>
        <v>25459</v>
      </c>
      <c r="FA21" s="43">
        <f>'BAR BB| Open rates'!FA21*0.9*0.9+25</f>
        <v>25459</v>
      </c>
      <c r="FB21" s="43">
        <f>'BAR BB| Open rates'!FB21*0.9*0.9+25</f>
        <v>24649</v>
      </c>
      <c r="FC21" s="43">
        <f>'BAR BB| Open rates'!FC21*0.9*0.9+25</f>
        <v>24649</v>
      </c>
      <c r="FD21" s="43">
        <f>'BAR BB| Open rates'!FD21*0.9*0.9+25</f>
        <v>24649</v>
      </c>
      <c r="FE21" s="43">
        <f>'BAR BB| Open rates'!FE21*0.9*0.9+25</f>
        <v>24649</v>
      </c>
      <c r="FF21" s="43">
        <f>'BAR BB| Open rates'!FF21*0.9*0.9+25</f>
        <v>24649</v>
      </c>
      <c r="FG21" s="43">
        <f>'BAR BB| Open rates'!FG21*0.9*0.9+25</f>
        <v>25459</v>
      </c>
      <c r="FH21" s="43">
        <f>'BAR BB| Open rates'!FH21*0.9*0.9+25</f>
        <v>25459</v>
      </c>
      <c r="FI21" s="43">
        <f>'BAR BB| Open rates'!FI21*0.9*0.9+25</f>
        <v>24649</v>
      </c>
      <c r="FJ21" s="43">
        <f>'BAR BB| Open rates'!FJ21*0.9*0.9+25</f>
        <v>24649</v>
      </c>
      <c r="FK21" s="43">
        <f>'BAR BB| Open rates'!FK21*0.9*0.9+25</f>
        <v>24649</v>
      </c>
      <c r="FL21" s="43">
        <f>'BAR BB| Open rates'!FL21*0.9*0.9+25</f>
        <v>24649</v>
      </c>
      <c r="FM21" s="43">
        <f>'BAR BB| Open rates'!FM21*0.9*0.9+25</f>
        <v>24649</v>
      </c>
      <c r="FN21" s="43">
        <f>'BAR BB| Open rates'!FN21*0.9*0.9+25</f>
        <v>25459</v>
      </c>
      <c r="FO21" s="43">
        <f>'BAR BB| Open rates'!FO21*0.9*0.9+25</f>
        <v>25459</v>
      </c>
      <c r="FP21" s="43">
        <f>'BAR BB| Open rates'!FP21*0.9*0.9+25</f>
        <v>24649</v>
      </c>
      <c r="FQ21" s="43">
        <f>'BAR BB| Open rates'!FQ21*0.9*0.9+25</f>
        <v>24649</v>
      </c>
      <c r="FR21" s="43">
        <f>'BAR BB| Open rates'!FR21*0.9*0.9+25</f>
        <v>24649</v>
      </c>
      <c r="FS21" s="43">
        <f>'BAR BB| Open rates'!FS21*0.9*0.9+25</f>
        <v>24649</v>
      </c>
      <c r="FT21" s="43">
        <f>'BAR BB| Open rates'!FT21*0.9*0.9+25</f>
        <v>24649</v>
      </c>
      <c r="FU21" s="43">
        <f>'BAR BB| Open rates'!FU21*0.9*0.9+25</f>
        <v>25459</v>
      </c>
      <c r="FV21" s="43">
        <f>'BAR BB| Open rates'!FV21*0.9*0.9+25</f>
        <v>25459</v>
      </c>
      <c r="FW21" s="43">
        <f>'BAR BB| Open rates'!FW21*0.9*0.9+25</f>
        <v>28456</v>
      </c>
      <c r="FX21" s="43">
        <f>'BAR BB| Open rates'!FX21*0.9*0.9+25</f>
        <v>28456</v>
      </c>
      <c r="FY21" s="43">
        <f>'BAR BB| Open rates'!FY21*0.9*0.9+25</f>
        <v>28456</v>
      </c>
      <c r="FZ21" s="43">
        <f>'BAR BB| Open rates'!FZ21*0.9*0.9+25</f>
        <v>28456</v>
      </c>
      <c r="GA21" s="43">
        <f>'BAR BB| Open rates'!GA21*0.9*0.9+25</f>
        <v>28456</v>
      </c>
      <c r="GB21" s="43">
        <f>'BAR BB| Open rates'!GB21*0.9*0.9+25</f>
        <v>30238</v>
      </c>
      <c r="GC21" s="43">
        <f>'BAR BB| Open rates'!GC21*0.9*0.9+25</f>
        <v>30238</v>
      </c>
      <c r="GD21" s="43">
        <f>'BAR BB| Open rates'!GD21*0.9*0.9+25</f>
        <v>30238</v>
      </c>
      <c r="GE21" s="43">
        <f>'BAR BB| Open rates'!GE21*0.9*0.9+25</f>
        <v>30238</v>
      </c>
    </row>
    <row r="22" spans="1:187" s="36" customFormat="1" ht="30" customHeight="1" x14ac:dyDescent="0.2">
      <c r="A22" s="236" t="s">
        <v>180</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row>
    <row r="23" spans="1:187" s="36" customFormat="1" ht="12" customHeight="1" x14ac:dyDescent="0.2">
      <c r="A23" s="237">
        <v>1</v>
      </c>
      <c r="B23" s="43">
        <f>'BAR BB| Open rates'!B23*0.9*0.9+25</f>
        <v>42469</v>
      </c>
      <c r="C23" s="43">
        <f>'BAR BB| Open rates'!C23*0.9*0.9+25</f>
        <v>42469</v>
      </c>
      <c r="D23" s="43">
        <f>'BAR BB| Open rates'!D23*0.9*0.9+25</f>
        <v>40282</v>
      </c>
      <c r="E23" s="43">
        <f>'BAR BB| Open rates'!E23*0.9*0.9+25</f>
        <v>40282</v>
      </c>
      <c r="F23" s="43">
        <f>'BAR BB| Open rates'!F23*0.9*0.9+25</f>
        <v>38500</v>
      </c>
      <c r="G23" s="43">
        <f>'BAR BB| Open rates'!G23*0.9*0.9+25</f>
        <v>40282</v>
      </c>
      <c r="H23" s="43">
        <f>'BAR BB| Open rates'!H23*0.9*0.9+25</f>
        <v>40282</v>
      </c>
      <c r="I23" s="43">
        <f>'BAR BB| Open rates'!I23*0.9*0.9+25</f>
        <v>41902</v>
      </c>
      <c r="J23" s="43">
        <f>'BAR BB| Open rates'!J23*0.9*0.9+25</f>
        <v>41902</v>
      </c>
      <c r="K23" s="43">
        <f>'BAR BB| Open rates'!K23*0.9*0.9+25</f>
        <v>40282</v>
      </c>
      <c r="L23" s="43">
        <f>'BAR BB| Open rates'!L23*0.9*0.9+25</f>
        <v>40282</v>
      </c>
      <c r="M23" s="43">
        <f>'BAR BB| Open rates'!M23*0.9*0.9+25</f>
        <v>40282</v>
      </c>
      <c r="N23" s="43">
        <f>'BAR BB| Open rates'!N23*0.9*0.9+25</f>
        <v>40282</v>
      </c>
      <c r="O23" s="43">
        <f>'BAR BB| Open rates'!O23*0.9*0.9+25</f>
        <v>40282</v>
      </c>
      <c r="P23" s="43">
        <f>'BAR BB| Open rates'!P23*0.9*0.9+25</f>
        <v>41902</v>
      </c>
      <c r="Q23" s="43">
        <f>'BAR BB| Open rates'!Q23*0.9*0.9+25</f>
        <v>41902</v>
      </c>
      <c r="R23" s="43">
        <f>'BAR BB| Open rates'!R23*0.9*0.9+25</f>
        <v>41902</v>
      </c>
      <c r="S23" s="43">
        <f>'BAR BB| Open rates'!S23*0.9*0.9+25</f>
        <v>41902</v>
      </c>
      <c r="T23" s="43">
        <f>'BAR BB| Open rates'!T23*0.9*0.9+25</f>
        <v>41902</v>
      </c>
      <c r="U23" s="43">
        <f>'BAR BB| Open rates'!U23*0.9*0.9+25</f>
        <v>41902</v>
      </c>
      <c r="V23" s="43">
        <f>'BAR BB| Open rates'!V23*0.9*0.9+25</f>
        <v>41902</v>
      </c>
      <c r="W23" s="43">
        <f>'BAR BB| Open rates'!W23*0.9*0.9+25</f>
        <v>43522</v>
      </c>
      <c r="X23" s="43">
        <f>'BAR BB| Open rates'!X23*0.9*0.9+25</f>
        <v>43522</v>
      </c>
      <c r="Y23" s="43">
        <f>'BAR BB| Open rates'!Y23*0.9*0.9+25</f>
        <v>41902</v>
      </c>
      <c r="Z23" s="43">
        <f>'BAR BB| Open rates'!Z23*0.9*0.9+25</f>
        <v>41902</v>
      </c>
      <c r="AA23" s="43">
        <f>'BAR BB| Open rates'!AA23*0.9*0.9+25</f>
        <v>41902</v>
      </c>
      <c r="AB23" s="43">
        <f>'BAR BB| Open rates'!AB23*0.9*0.9+25</f>
        <v>41902</v>
      </c>
      <c r="AC23" s="43">
        <f>'BAR BB| Open rates'!AC23*0.9*0.9+25</f>
        <v>41902</v>
      </c>
      <c r="AD23" s="43">
        <f>'BAR BB| Open rates'!AD23*0.9*0.9+25</f>
        <v>43522</v>
      </c>
      <c r="AE23" s="43">
        <f>'BAR BB| Open rates'!AE23*0.9*0.9+25</f>
        <v>43522</v>
      </c>
      <c r="AF23" s="43">
        <f>'BAR BB| Open rates'!AF23*0.9*0.9+25</f>
        <v>41902</v>
      </c>
      <c r="AG23" s="43">
        <f>'BAR BB| Open rates'!AG23*0.9*0.9+25</f>
        <v>41902</v>
      </c>
      <c r="AH23" s="43">
        <f>'BAR BB| Open rates'!AH23*0.9*0.9+25</f>
        <v>41902</v>
      </c>
      <c r="AI23" s="43">
        <f>'BAR BB| Open rates'!AI23*0.9*0.9+25</f>
        <v>41902</v>
      </c>
      <c r="AJ23" s="43">
        <f>'BAR BB| Open rates'!AJ23*0.9*0.9+25</f>
        <v>41902</v>
      </c>
      <c r="AK23" s="43">
        <f>'BAR BB| Open rates'!AK23*0.9*0.9+25</f>
        <v>43522</v>
      </c>
      <c r="AL23" s="43">
        <f>'BAR BB| Open rates'!AL23*0.9*0.9+25</f>
        <v>43522</v>
      </c>
      <c r="AM23" s="43">
        <f>'BAR BB| Open rates'!AM23*0.9*0.9+25</f>
        <v>41902</v>
      </c>
      <c r="AN23" s="43">
        <f>'BAR BB| Open rates'!AN23*0.9*0.9+25</f>
        <v>41902</v>
      </c>
      <c r="AO23" s="43">
        <f>'BAR BB| Open rates'!AO23*0.9*0.9+25</f>
        <v>41902</v>
      </c>
      <c r="AP23" s="43">
        <f>'BAR BB| Open rates'!AP23*0.9*0.9+25</f>
        <v>41902</v>
      </c>
      <c r="AQ23" s="43">
        <f>'BAR BB| Open rates'!AQ23*0.9*0.9+25</f>
        <v>41902</v>
      </c>
      <c r="AR23" s="43">
        <f>'BAR BB| Open rates'!AR23*0.9*0.9+25</f>
        <v>43522</v>
      </c>
      <c r="AS23" s="43">
        <f>'BAR BB| Open rates'!AS23*0.9*0.9+25</f>
        <v>43522</v>
      </c>
      <c r="AT23" s="43">
        <f>'BAR BB| Open rates'!AT23*0.9*0.9+25</f>
        <v>41902</v>
      </c>
      <c r="AU23" s="43">
        <f>'BAR BB| Open rates'!AU23*0.9*0.9+25</f>
        <v>41902</v>
      </c>
      <c r="AV23" s="43">
        <f>'BAR BB| Open rates'!AV23*0.9*0.9+25</f>
        <v>41902</v>
      </c>
      <c r="AW23" s="43">
        <f>'BAR BB| Open rates'!AW23*0.9*0.9+25</f>
        <v>41902</v>
      </c>
      <c r="AX23" s="43">
        <f>'BAR BB| Open rates'!AX23*0.9*0.9+25</f>
        <v>41902</v>
      </c>
      <c r="AY23" s="43">
        <f>'BAR BB| Open rates'!AY23*0.9*0.9+25</f>
        <v>43522</v>
      </c>
      <c r="AZ23" s="43">
        <f>'BAR BB| Open rates'!AZ23*0.9*0.9+25</f>
        <v>43522</v>
      </c>
      <c r="BA23" s="43">
        <f>'BAR BB| Open rates'!BA23*0.9*0.9+25</f>
        <v>41902</v>
      </c>
      <c r="BB23" s="43">
        <f>'BAR BB| Open rates'!BB23*0.9*0.9+25</f>
        <v>41902</v>
      </c>
      <c r="BC23" s="43">
        <f>'BAR BB| Open rates'!BC23*0.9*0.9+25</f>
        <v>41902</v>
      </c>
      <c r="BD23" s="43">
        <f>'BAR BB| Open rates'!BD23*0.9*0.9+25</f>
        <v>41902</v>
      </c>
      <c r="BE23" s="43">
        <f>'BAR BB| Open rates'!BE23*0.9*0.9+25</f>
        <v>41902</v>
      </c>
      <c r="BF23" s="43">
        <f>'BAR BB| Open rates'!BF23*0.9*0.9+25</f>
        <v>43522</v>
      </c>
      <c r="BG23" s="43">
        <f>'BAR BB| Open rates'!BG23*0.9*0.9+25</f>
        <v>43522</v>
      </c>
      <c r="BH23" s="43">
        <f>'BAR BB| Open rates'!BH23*0.9*0.9+25</f>
        <v>39310</v>
      </c>
      <c r="BI23" s="43">
        <f>'BAR BB| Open rates'!BI23*0.9*0.9+25</f>
        <v>39310</v>
      </c>
      <c r="BJ23" s="43">
        <f>'BAR BB| Open rates'!BJ23*0.9*0.9+25</f>
        <v>39310</v>
      </c>
      <c r="BK23" s="43">
        <f>'BAR BB| Open rates'!BK23*0.9*0.9+25</f>
        <v>39310</v>
      </c>
      <c r="BL23" s="43">
        <f>'BAR BB| Open rates'!BL23*0.9*0.9+25</f>
        <v>39310</v>
      </c>
      <c r="BM23" s="43">
        <f>'BAR BB| Open rates'!BM23*0.9*0.9+25</f>
        <v>40282</v>
      </c>
      <c r="BN23" s="43">
        <f>'BAR BB| Open rates'!BN23*0.9*0.9+25</f>
        <v>40282</v>
      </c>
      <c r="BO23" s="43">
        <f>'BAR BB| Open rates'!BO23*0.9*0.9+25</f>
        <v>38500</v>
      </c>
      <c r="BP23" s="43">
        <f>'BAR BB| Open rates'!BP23*0.9*0.9+25</f>
        <v>38500</v>
      </c>
      <c r="BQ23" s="43">
        <f>'BAR BB| Open rates'!BQ23*0.9*0.9+25</f>
        <v>35422</v>
      </c>
      <c r="BR23" s="43">
        <f>'BAR BB| Open rates'!BR23*0.9*0.9+25</f>
        <v>35422</v>
      </c>
      <c r="BS23" s="43">
        <f>'BAR BB| Open rates'!BS23*0.9*0.9+25</f>
        <v>35422</v>
      </c>
      <c r="BT23" s="43">
        <f>'BAR BB| Open rates'!BT23*0.9*0.9+25</f>
        <v>35422</v>
      </c>
      <c r="BU23" s="43">
        <f>'BAR BB| Open rates'!BU23*0.9*0.9+25</f>
        <v>35422</v>
      </c>
      <c r="BV23" s="43">
        <f>'BAR BB| Open rates'!BV23*0.9*0.9+25</f>
        <v>33640</v>
      </c>
      <c r="BW23" s="43">
        <f>'BAR BB| Open rates'!BW23*0.9*0.9+25</f>
        <v>33640</v>
      </c>
      <c r="BX23" s="43">
        <f>'BAR BB| Open rates'!BX23*0.9*0.9+25</f>
        <v>33640</v>
      </c>
      <c r="BY23" s="43">
        <f>'BAR BB| Open rates'!BY23*0.9*0.9+25</f>
        <v>33640</v>
      </c>
      <c r="BZ23" s="43">
        <f>'BAR BB| Open rates'!BZ23*0.9*0.9+25</f>
        <v>33640</v>
      </c>
      <c r="CA23" s="43">
        <f>'BAR BB| Open rates'!CA23*0.9*0.9+25</f>
        <v>35422</v>
      </c>
      <c r="CB23" s="43">
        <f>'BAR BB| Open rates'!CB23*0.9*0.9+25</f>
        <v>35422</v>
      </c>
      <c r="CC23" s="43">
        <f>'BAR BB| Open rates'!CC23*0.9*0.9+25</f>
        <v>33640</v>
      </c>
      <c r="CD23" s="43">
        <f>'BAR BB| Open rates'!CD23*0.9*0.9+25</f>
        <v>33640</v>
      </c>
      <c r="CE23" s="43">
        <f>'BAR BB| Open rates'!CE23*0.9*0.9+25</f>
        <v>33640</v>
      </c>
      <c r="CF23" s="43">
        <f>'BAR BB| Open rates'!CF23*0.9*0.9+25</f>
        <v>33640</v>
      </c>
      <c r="CG23" s="43">
        <f>'BAR BB| Open rates'!CG23*0.9*0.9+25</f>
        <v>33640</v>
      </c>
      <c r="CH23" s="43">
        <f>'BAR BB| Open rates'!CH23*0.9*0.9+25</f>
        <v>35422</v>
      </c>
      <c r="CI23" s="43">
        <f>'BAR BB| Open rates'!CI23*0.9*0.9+25</f>
        <v>35422</v>
      </c>
      <c r="CJ23" s="43">
        <f>'BAR BB| Open rates'!CJ23*0.9*0.9+25</f>
        <v>33640</v>
      </c>
      <c r="CK23" s="43">
        <f>'BAR BB| Open rates'!CK23*0.9*0.9+25</f>
        <v>33640</v>
      </c>
      <c r="CL23" s="43">
        <f>'BAR BB| Open rates'!CL23*0.9*0.9+25</f>
        <v>33640</v>
      </c>
      <c r="CM23" s="43">
        <f>'BAR BB| Open rates'!CM23*0.9*0.9+25</f>
        <v>33640</v>
      </c>
      <c r="CN23" s="43">
        <f>'BAR BB| Open rates'!CN23*0.9*0.9+25</f>
        <v>33640</v>
      </c>
      <c r="CO23" s="43">
        <f>'BAR BB| Open rates'!CO23*0.9*0.9+25</f>
        <v>35422</v>
      </c>
      <c r="CP23" s="43">
        <f>'BAR BB| Open rates'!CP23*0.9*0.9+25</f>
        <v>35422</v>
      </c>
      <c r="CQ23" s="43">
        <f>'BAR BB| Open rates'!CQ23*0.9*0.9+25</f>
        <v>33640</v>
      </c>
      <c r="CR23" s="43">
        <f>'BAR BB| Open rates'!CR23*0.9*0.9+25</f>
        <v>33640</v>
      </c>
      <c r="CS23" s="43">
        <f>'BAR BB| Open rates'!CS23*0.9*0.9+25</f>
        <v>33640</v>
      </c>
      <c r="CT23" s="43">
        <f>'BAR BB| Open rates'!CT23*0.9*0.9+25</f>
        <v>33640</v>
      </c>
      <c r="CU23" s="43">
        <f>'BAR BB| Open rates'!CU23*0.9*0.9+25</f>
        <v>32263</v>
      </c>
      <c r="CV23" s="43">
        <f>'BAR BB| Open rates'!CV23*0.9*0.9+25</f>
        <v>32263</v>
      </c>
      <c r="CW23" s="43">
        <f>'BAR BB| Open rates'!CW23*0.9*0.9+25</f>
        <v>32263</v>
      </c>
      <c r="CX23" s="43">
        <f>'BAR BB| Open rates'!CX23*0.9*0.9+25</f>
        <v>30643</v>
      </c>
      <c r="CY23" s="43">
        <f>'BAR BB| Open rates'!CY23*0.9*0.9+25</f>
        <v>30643</v>
      </c>
      <c r="CZ23" s="43">
        <f>'BAR BB| Open rates'!CZ23*0.9*0.9+25</f>
        <v>30643</v>
      </c>
      <c r="DA23" s="43">
        <f>'BAR BB| Open rates'!DA23*0.9*0.9+25</f>
        <v>30643</v>
      </c>
      <c r="DB23" s="43">
        <f>'BAR BB| Open rates'!DB23*0.9*0.9+25</f>
        <v>30643</v>
      </c>
      <c r="DC23" s="43">
        <f>'BAR BB| Open rates'!DC23*0.9*0.9+25</f>
        <v>32263</v>
      </c>
      <c r="DD23" s="43">
        <f>'BAR BB| Open rates'!DD23*0.9*0.9+25</f>
        <v>32263</v>
      </c>
      <c r="DE23" s="43">
        <f>'BAR BB| Open rates'!DE23*0.9*0.9+25</f>
        <v>30643</v>
      </c>
      <c r="DF23" s="43">
        <f>'BAR BB| Open rates'!DF23*0.9*0.9+25</f>
        <v>30643</v>
      </c>
      <c r="DG23" s="43">
        <f>'BAR BB| Open rates'!DG23*0.9*0.9+25</f>
        <v>30643</v>
      </c>
      <c r="DH23" s="43">
        <f>'BAR BB| Open rates'!DH23*0.9*0.9+25</f>
        <v>30643</v>
      </c>
      <c r="DI23" s="43">
        <f>'BAR BB| Open rates'!DI23*0.9*0.9+25</f>
        <v>30643</v>
      </c>
      <c r="DJ23" s="43">
        <f>'BAR BB| Open rates'!DJ23*0.9*0.9+25</f>
        <v>32263</v>
      </c>
      <c r="DK23" s="43">
        <f>'BAR BB| Open rates'!DK23*0.9*0.9+25</f>
        <v>32263</v>
      </c>
      <c r="DL23" s="43">
        <f>'BAR BB| Open rates'!DL23*0.9*0.9+25</f>
        <v>30643</v>
      </c>
      <c r="DM23" s="43">
        <f>'BAR BB| Open rates'!DM23*0.9*0.9+25</f>
        <v>30643</v>
      </c>
      <c r="DN23" s="43">
        <f>'BAR BB| Open rates'!DN23*0.9*0.9+25</f>
        <v>30643</v>
      </c>
      <c r="DO23" s="43">
        <f>'BAR BB| Open rates'!DO23*0.9*0.9+25</f>
        <v>30643</v>
      </c>
      <c r="DP23" s="43">
        <f>'BAR BB| Open rates'!DP23*0.9*0.9+25</f>
        <v>30643</v>
      </c>
      <c r="DQ23" s="43">
        <f>'BAR BB| Open rates'!DQ23*0.9*0.9+25</f>
        <v>32263</v>
      </c>
      <c r="DR23" s="43">
        <f>'BAR BB| Open rates'!DR23*0.9*0.9+25</f>
        <v>32263</v>
      </c>
      <c r="DS23" s="43">
        <f>'BAR BB| Open rates'!DS23*0.9*0.9+25</f>
        <v>30643</v>
      </c>
      <c r="DT23" s="43">
        <f>'BAR BB| Open rates'!DT23*0.9*0.9+25</f>
        <v>30643</v>
      </c>
      <c r="DU23" s="43">
        <f>'BAR BB| Open rates'!DU23*0.9*0.9+25</f>
        <v>30643</v>
      </c>
      <c r="DV23" s="43">
        <f>'BAR BB| Open rates'!DV23*0.9*0.9+25</f>
        <v>30643</v>
      </c>
      <c r="DW23" s="43">
        <f>'BAR BB| Open rates'!DW23*0.9*0.9+25</f>
        <v>30643</v>
      </c>
      <c r="DX23" s="43">
        <f>'BAR BB| Open rates'!DX23*0.9*0.9+25</f>
        <v>32263</v>
      </c>
      <c r="DY23" s="43">
        <f>'BAR BB| Open rates'!DY23*0.9*0.9+25</f>
        <v>32263</v>
      </c>
      <c r="DZ23" s="43">
        <f>'BAR BB| Open rates'!DZ23*0.9*0.9+25</f>
        <v>33640</v>
      </c>
      <c r="EA23" s="43">
        <f>'BAR BB| Open rates'!EA23*0.9*0.9+25</f>
        <v>33640</v>
      </c>
      <c r="EB23" s="43">
        <f>'BAR BB| Open rates'!EB23*0.9*0.9+25</f>
        <v>33640</v>
      </c>
      <c r="EC23" s="43">
        <f>'BAR BB| Open rates'!EC23*0.9*0.9+25</f>
        <v>35422</v>
      </c>
      <c r="ED23" s="43">
        <f>'BAR BB| Open rates'!ED23*0.9*0.9+25</f>
        <v>35422</v>
      </c>
      <c r="EE23" s="43">
        <f>'BAR BB| Open rates'!EE23*0.9*0.9+25</f>
        <v>35422</v>
      </c>
      <c r="EF23" s="43">
        <f>'BAR BB| Open rates'!EF23*0.9*0.9+25</f>
        <v>35422</v>
      </c>
      <c r="EG23" s="43">
        <f>'BAR BB| Open rates'!EG23*0.9*0.9+25</f>
        <v>29833</v>
      </c>
      <c r="EH23" s="43">
        <f>'BAR BB| Open rates'!EH23*0.9*0.9+25</f>
        <v>28213</v>
      </c>
      <c r="EI23" s="43">
        <f>'BAR BB| Open rates'!EI23*0.9*0.9+25</f>
        <v>28213</v>
      </c>
      <c r="EJ23" s="43">
        <f>'BAR BB| Open rates'!EJ23*0.9*0.9+25</f>
        <v>28213</v>
      </c>
      <c r="EK23" s="43">
        <f>'BAR BB| Open rates'!EK23*0.9*0.9+25</f>
        <v>28213</v>
      </c>
      <c r="EL23" s="43">
        <f>'BAR BB| Open rates'!EL23*0.9*0.9+25</f>
        <v>29023</v>
      </c>
      <c r="EM23" s="43">
        <f>'BAR BB| Open rates'!EM23*0.9*0.9+25</f>
        <v>29023</v>
      </c>
      <c r="EN23" s="43">
        <f>'BAR BB| Open rates'!EN23*0.9*0.9+25</f>
        <v>28213</v>
      </c>
      <c r="EO23" s="43">
        <f>'BAR BB| Open rates'!EO23*0.9*0.9+25</f>
        <v>28213</v>
      </c>
      <c r="EP23" s="43">
        <f>'BAR BB| Open rates'!EP23*0.9*0.9+25</f>
        <v>28213</v>
      </c>
      <c r="EQ23" s="43">
        <f>'BAR BB| Open rates'!EQ23*0.9*0.9+25</f>
        <v>28213</v>
      </c>
      <c r="ER23" s="43">
        <f>'BAR BB| Open rates'!ER23*0.9*0.9+25</f>
        <v>28213</v>
      </c>
      <c r="ES23" s="43">
        <f>'BAR BB| Open rates'!ES23*0.9*0.9+25</f>
        <v>29023</v>
      </c>
      <c r="ET23" s="43">
        <f>'BAR BB| Open rates'!ET23*0.9*0.9+25</f>
        <v>29023</v>
      </c>
      <c r="EU23" s="43">
        <f>'BAR BB| Open rates'!EU23*0.9*0.9+25</f>
        <v>28213</v>
      </c>
      <c r="EV23" s="43">
        <f>'BAR BB| Open rates'!EV23*0.9*0.9+25</f>
        <v>28213</v>
      </c>
      <c r="EW23" s="43">
        <f>'BAR BB| Open rates'!EW23*0.9*0.9+25</f>
        <v>28213</v>
      </c>
      <c r="EX23" s="43">
        <f>'BAR BB| Open rates'!EX23*0.9*0.9+25</f>
        <v>28213</v>
      </c>
      <c r="EY23" s="43">
        <f>'BAR BB| Open rates'!EY23*0.9*0.9+25</f>
        <v>28213</v>
      </c>
      <c r="EZ23" s="43">
        <f>'BAR BB| Open rates'!EZ23*0.9*0.9+25</f>
        <v>29023</v>
      </c>
      <c r="FA23" s="43">
        <f>'BAR BB| Open rates'!FA23*0.9*0.9+25</f>
        <v>29023</v>
      </c>
      <c r="FB23" s="43">
        <f>'BAR BB| Open rates'!FB23*0.9*0.9+25</f>
        <v>28213</v>
      </c>
      <c r="FC23" s="43">
        <f>'BAR BB| Open rates'!FC23*0.9*0.9+25</f>
        <v>28213</v>
      </c>
      <c r="FD23" s="43">
        <f>'BAR BB| Open rates'!FD23*0.9*0.9+25</f>
        <v>28213</v>
      </c>
      <c r="FE23" s="43">
        <f>'BAR BB| Open rates'!FE23*0.9*0.9+25</f>
        <v>28213</v>
      </c>
      <c r="FF23" s="43">
        <f>'BAR BB| Open rates'!FF23*0.9*0.9+25</f>
        <v>28213</v>
      </c>
      <c r="FG23" s="43">
        <f>'BAR BB| Open rates'!FG23*0.9*0.9+25</f>
        <v>29023</v>
      </c>
      <c r="FH23" s="43">
        <f>'BAR BB| Open rates'!FH23*0.9*0.9+25</f>
        <v>29023</v>
      </c>
      <c r="FI23" s="43">
        <f>'BAR BB| Open rates'!FI23*0.9*0.9+25</f>
        <v>28213</v>
      </c>
      <c r="FJ23" s="43">
        <f>'BAR BB| Open rates'!FJ23*0.9*0.9+25</f>
        <v>28213</v>
      </c>
      <c r="FK23" s="43">
        <f>'BAR BB| Open rates'!FK23*0.9*0.9+25</f>
        <v>28213</v>
      </c>
      <c r="FL23" s="43">
        <f>'BAR BB| Open rates'!FL23*0.9*0.9+25</f>
        <v>28213</v>
      </c>
      <c r="FM23" s="43">
        <f>'BAR BB| Open rates'!FM23*0.9*0.9+25</f>
        <v>28213</v>
      </c>
      <c r="FN23" s="43">
        <f>'BAR BB| Open rates'!FN23*0.9*0.9+25</f>
        <v>29023</v>
      </c>
      <c r="FO23" s="43">
        <f>'BAR BB| Open rates'!FO23*0.9*0.9+25</f>
        <v>29023</v>
      </c>
      <c r="FP23" s="43">
        <f>'BAR BB| Open rates'!FP23*0.9*0.9+25</f>
        <v>28213</v>
      </c>
      <c r="FQ23" s="43">
        <f>'BAR BB| Open rates'!FQ23*0.9*0.9+25</f>
        <v>28213</v>
      </c>
      <c r="FR23" s="43">
        <f>'BAR BB| Open rates'!FR23*0.9*0.9+25</f>
        <v>28213</v>
      </c>
      <c r="FS23" s="43">
        <f>'BAR BB| Open rates'!FS23*0.9*0.9+25</f>
        <v>28213</v>
      </c>
      <c r="FT23" s="43">
        <f>'BAR BB| Open rates'!FT23*0.9*0.9+25</f>
        <v>28213</v>
      </c>
      <c r="FU23" s="43">
        <f>'BAR BB| Open rates'!FU23*0.9*0.9+25</f>
        <v>29023</v>
      </c>
      <c r="FV23" s="43">
        <f>'BAR BB| Open rates'!FV23*0.9*0.9+25</f>
        <v>29023</v>
      </c>
      <c r="FW23" s="43">
        <f>'BAR BB| Open rates'!FW23*0.9*0.9+25</f>
        <v>32020</v>
      </c>
      <c r="FX23" s="43">
        <f>'BAR BB| Open rates'!FX23*0.9*0.9+25</f>
        <v>32020</v>
      </c>
      <c r="FY23" s="43">
        <f>'BAR BB| Open rates'!FY23*0.9*0.9+25</f>
        <v>32020</v>
      </c>
      <c r="FZ23" s="43">
        <f>'BAR BB| Open rates'!FZ23*0.9*0.9+25</f>
        <v>32020</v>
      </c>
      <c r="GA23" s="43">
        <f>'BAR BB| Open rates'!GA23*0.9*0.9+25</f>
        <v>32020</v>
      </c>
      <c r="GB23" s="43">
        <f>'BAR BB| Open rates'!GB23*0.9*0.9+25</f>
        <v>33802</v>
      </c>
      <c r="GC23" s="43">
        <f>'BAR BB| Open rates'!GC23*0.9*0.9+25</f>
        <v>33802</v>
      </c>
      <c r="GD23" s="43">
        <f>'BAR BB| Open rates'!GD23*0.9*0.9+25</f>
        <v>33802</v>
      </c>
      <c r="GE23" s="43">
        <f>'BAR BB| Open rates'!GE23*0.9*0.9+25</f>
        <v>33802</v>
      </c>
    </row>
    <row r="24" spans="1:187" s="36" customFormat="1" ht="12" customHeight="1" x14ac:dyDescent="0.2">
      <c r="A24" s="237">
        <v>2</v>
      </c>
      <c r="B24" s="43">
        <f>'BAR BB| Open rates'!B24*0.9*0.9+25</f>
        <v>44899</v>
      </c>
      <c r="C24" s="43">
        <f>'BAR BB| Open rates'!C24*0.9*0.9+25</f>
        <v>44899</v>
      </c>
      <c r="D24" s="43">
        <f>'BAR BB| Open rates'!D24*0.9*0.9+25</f>
        <v>42712</v>
      </c>
      <c r="E24" s="43">
        <f>'BAR BB| Open rates'!E24*0.9*0.9+25</f>
        <v>42712</v>
      </c>
      <c r="F24" s="43">
        <f>'BAR BB| Open rates'!F24*0.9*0.9+25</f>
        <v>40930</v>
      </c>
      <c r="G24" s="43">
        <f>'BAR BB| Open rates'!G24*0.9*0.9+25</f>
        <v>42712</v>
      </c>
      <c r="H24" s="43">
        <f>'BAR BB| Open rates'!H24*0.9*0.9+25</f>
        <v>42712</v>
      </c>
      <c r="I24" s="43">
        <f>'BAR BB| Open rates'!I24*0.9*0.9+25</f>
        <v>44332</v>
      </c>
      <c r="J24" s="43">
        <f>'BAR BB| Open rates'!J24*0.9*0.9+25</f>
        <v>44332</v>
      </c>
      <c r="K24" s="43">
        <f>'BAR BB| Open rates'!K24*0.9*0.9+25</f>
        <v>42712</v>
      </c>
      <c r="L24" s="43">
        <f>'BAR BB| Open rates'!L24*0.9*0.9+25</f>
        <v>42712</v>
      </c>
      <c r="M24" s="43">
        <f>'BAR BB| Open rates'!M24*0.9*0.9+25</f>
        <v>42712</v>
      </c>
      <c r="N24" s="43">
        <f>'BAR BB| Open rates'!N24*0.9*0.9+25</f>
        <v>42712</v>
      </c>
      <c r="O24" s="43">
        <f>'BAR BB| Open rates'!O24*0.9*0.9+25</f>
        <v>42712</v>
      </c>
      <c r="P24" s="43">
        <f>'BAR BB| Open rates'!P24*0.9*0.9+25</f>
        <v>44332</v>
      </c>
      <c r="Q24" s="43">
        <f>'BAR BB| Open rates'!Q24*0.9*0.9+25</f>
        <v>44332</v>
      </c>
      <c r="R24" s="43">
        <f>'BAR BB| Open rates'!R24*0.9*0.9+25</f>
        <v>44332</v>
      </c>
      <c r="S24" s="43">
        <f>'BAR BB| Open rates'!S24*0.9*0.9+25</f>
        <v>44332</v>
      </c>
      <c r="T24" s="43">
        <f>'BAR BB| Open rates'!T24*0.9*0.9+25</f>
        <v>44332</v>
      </c>
      <c r="U24" s="43">
        <f>'BAR BB| Open rates'!U24*0.9*0.9+25</f>
        <v>44332</v>
      </c>
      <c r="V24" s="43">
        <f>'BAR BB| Open rates'!V24*0.9*0.9+25</f>
        <v>44332</v>
      </c>
      <c r="W24" s="43">
        <f>'BAR BB| Open rates'!W24*0.9*0.9+25</f>
        <v>45952</v>
      </c>
      <c r="X24" s="43">
        <f>'BAR BB| Open rates'!X24*0.9*0.9+25</f>
        <v>45952</v>
      </c>
      <c r="Y24" s="43">
        <f>'BAR BB| Open rates'!Y24*0.9*0.9+25</f>
        <v>44332</v>
      </c>
      <c r="Z24" s="43">
        <f>'BAR BB| Open rates'!Z24*0.9*0.9+25</f>
        <v>44332</v>
      </c>
      <c r="AA24" s="43">
        <f>'BAR BB| Open rates'!AA24*0.9*0.9+25</f>
        <v>44332</v>
      </c>
      <c r="AB24" s="43">
        <f>'BAR BB| Open rates'!AB24*0.9*0.9+25</f>
        <v>44332</v>
      </c>
      <c r="AC24" s="43">
        <f>'BAR BB| Open rates'!AC24*0.9*0.9+25</f>
        <v>44332</v>
      </c>
      <c r="AD24" s="43">
        <f>'BAR BB| Open rates'!AD24*0.9*0.9+25</f>
        <v>45952</v>
      </c>
      <c r="AE24" s="43">
        <f>'BAR BB| Open rates'!AE24*0.9*0.9+25</f>
        <v>45952</v>
      </c>
      <c r="AF24" s="43">
        <f>'BAR BB| Open rates'!AF24*0.9*0.9+25</f>
        <v>44332</v>
      </c>
      <c r="AG24" s="43">
        <f>'BAR BB| Open rates'!AG24*0.9*0.9+25</f>
        <v>44332</v>
      </c>
      <c r="AH24" s="43">
        <f>'BAR BB| Open rates'!AH24*0.9*0.9+25</f>
        <v>44332</v>
      </c>
      <c r="AI24" s="43">
        <f>'BAR BB| Open rates'!AI24*0.9*0.9+25</f>
        <v>44332</v>
      </c>
      <c r="AJ24" s="43">
        <f>'BAR BB| Open rates'!AJ24*0.9*0.9+25</f>
        <v>44332</v>
      </c>
      <c r="AK24" s="43">
        <f>'BAR BB| Open rates'!AK24*0.9*0.9+25</f>
        <v>45952</v>
      </c>
      <c r="AL24" s="43">
        <f>'BAR BB| Open rates'!AL24*0.9*0.9+25</f>
        <v>45952</v>
      </c>
      <c r="AM24" s="43">
        <f>'BAR BB| Open rates'!AM24*0.9*0.9+25</f>
        <v>44332</v>
      </c>
      <c r="AN24" s="43">
        <f>'BAR BB| Open rates'!AN24*0.9*0.9+25</f>
        <v>44332</v>
      </c>
      <c r="AO24" s="43">
        <f>'BAR BB| Open rates'!AO24*0.9*0.9+25</f>
        <v>44332</v>
      </c>
      <c r="AP24" s="43">
        <f>'BAR BB| Open rates'!AP24*0.9*0.9+25</f>
        <v>44332</v>
      </c>
      <c r="AQ24" s="43">
        <f>'BAR BB| Open rates'!AQ24*0.9*0.9+25</f>
        <v>44332</v>
      </c>
      <c r="AR24" s="43">
        <f>'BAR BB| Open rates'!AR24*0.9*0.9+25</f>
        <v>45952</v>
      </c>
      <c r="AS24" s="43">
        <f>'BAR BB| Open rates'!AS24*0.9*0.9+25</f>
        <v>45952</v>
      </c>
      <c r="AT24" s="43">
        <f>'BAR BB| Open rates'!AT24*0.9*0.9+25</f>
        <v>44332</v>
      </c>
      <c r="AU24" s="43">
        <f>'BAR BB| Open rates'!AU24*0.9*0.9+25</f>
        <v>44332</v>
      </c>
      <c r="AV24" s="43">
        <f>'BAR BB| Open rates'!AV24*0.9*0.9+25</f>
        <v>44332</v>
      </c>
      <c r="AW24" s="43">
        <f>'BAR BB| Open rates'!AW24*0.9*0.9+25</f>
        <v>44332</v>
      </c>
      <c r="AX24" s="43">
        <f>'BAR BB| Open rates'!AX24*0.9*0.9+25</f>
        <v>44332</v>
      </c>
      <c r="AY24" s="43">
        <f>'BAR BB| Open rates'!AY24*0.9*0.9+25</f>
        <v>45952</v>
      </c>
      <c r="AZ24" s="43">
        <f>'BAR BB| Open rates'!AZ24*0.9*0.9+25</f>
        <v>45952</v>
      </c>
      <c r="BA24" s="43">
        <f>'BAR BB| Open rates'!BA24*0.9*0.9+25</f>
        <v>44332</v>
      </c>
      <c r="BB24" s="43">
        <f>'BAR BB| Open rates'!BB24*0.9*0.9+25</f>
        <v>44332</v>
      </c>
      <c r="BC24" s="43">
        <f>'BAR BB| Open rates'!BC24*0.9*0.9+25</f>
        <v>44332</v>
      </c>
      <c r="BD24" s="43">
        <f>'BAR BB| Open rates'!BD24*0.9*0.9+25</f>
        <v>44332</v>
      </c>
      <c r="BE24" s="43">
        <f>'BAR BB| Open rates'!BE24*0.9*0.9+25</f>
        <v>44332</v>
      </c>
      <c r="BF24" s="43">
        <f>'BAR BB| Open rates'!BF24*0.9*0.9+25</f>
        <v>45952</v>
      </c>
      <c r="BG24" s="43">
        <f>'BAR BB| Open rates'!BG24*0.9*0.9+25</f>
        <v>45952</v>
      </c>
      <c r="BH24" s="43">
        <f>'BAR BB| Open rates'!BH24*0.9*0.9+25</f>
        <v>41740</v>
      </c>
      <c r="BI24" s="43">
        <f>'BAR BB| Open rates'!BI24*0.9*0.9+25</f>
        <v>41740</v>
      </c>
      <c r="BJ24" s="43">
        <f>'BAR BB| Open rates'!BJ24*0.9*0.9+25</f>
        <v>41740</v>
      </c>
      <c r="BK24" s="43">
        <f>'BAR BB| Open rates'!BK24*0.9*0.9+25</f>
        <v>41740</v>
      </c>
      <c r="BL24" s="43">
        <f>'BAR BB| Open rates'!BL24*0.9*0.9+25</f>
        <v>41740</v>
      </c>
      <c r="BM24" s="43">
        <f>'BAR BB| Open rates'!BM24*0.9*0.9+25</f>
        <v>42712</v>
      </c>
      <c r="BN24" s="43">
        <f>'BAR BB| Open rates'!BN24*0.9*0.9+25</f>
        <v>42712</v>
      </c>
      <c r="BO24" s="43">
        <f>'BAR BB| Open rates'!BO24*0.9*0.9+25</f>
        <v>40930</v>
      </c>
      <c r="BP24" s="43">
        <f>'BAR BB| Open rates'!BP24*0.9*0.9+25</f>
        <v>40930</v>
      </c>
      <c r="BQ24" s="43">
        <f>'BAR BB| Open rates'!BQ24*0.9*0.9+25</f>
        <v>37852</v>
      </c>
      <c r="BR24" s="43">
        <f>'BAR BB| Open rates'!BR24*0.9*0.9+25</f>
        <v>37852</v>
      </c>
      <c r="BS24" s="43">
        <f>'BAR BB| Open rates'!BS24*0.9*0.9+25</f>
        <v>37852</v>
      </c>
      <c r="BT24" s="43">
        <f>'BAR BB| Open rates'!BT24*0.9*0.9+25</f>
        <v>37852</v>
      </c>
      <c r="BU24" s="43">
        <f>'BAR BB| Open rates'!BU24*0.9*0.9+25</f>
        <v>37852</v>
      </c>
      <c r="BV24" s="43">
        <f>'BAR BB| Open rates'!BV24*0.9*0.9+25</f>
        <v>36070</v>
      </c>
      <c r="BW24" s="43">
        <f>'BAR BB| Open rates'!BW24*0.9*0.9+25</f>
        <v>36070</v>
      </c>
      <c r="BX24" s="43">
        <f>'BAR BB| Open rates'!BX24*0.9*0.9+25</f>
        <v>36070</v>
      </c>
      <c r="BY24" s="43">
        <f>'BAR BB| Open rates'!BY24*0.9*0.9+25</f>
        <v>36070</v>
      </c>
      <c r="BZ24" s="43">
        <f>'BAR BB| Open rates'!BZ24*0.9*0.9+25</f>
        <v>36070</v>
      </c>
      <c r="CA24" s="43">
        <f>'BAR BB| Open rates'!CA24*0.9*0.9+25</f>
        <v>37852</v>
      </c>
      <c r="CB24" s="43">
        <f>'BAR BB| Open rates'!CB24*0.9*0.9+25</f>
        <v>37852</v>
      </c>
      <c r="CC24" s="43">
        <f>'BAR BB| Open rates'!CC24*0.9*0.9+25</f>
        <v>36070</v>
      </c>
      <c r="CD24" s="43">
        <f>'BAR BB| Open rates'!CD24*0.9*0.9+25</f>
        <v>36070</v>
      </c>
      <c r="CE24" s="43">
        <f>'BAR BB| Open rates'!CE24*0.9*0.9+25</f>
        <v>36070</v>
      </c>
      <c r="CF24" s="43">
        <f>'BAR BB| Open rates'!CF24*0.9*0.9+25</f>
        <v>36070</v>
      </c>
      <c r="CG24" s="43">
        <f>'BAR BB| Open rates'!CG24*0.9*0.9+25</f>
        <v>36070</v>
      </c>
      <c r="CH24" s="43">
        <f>'BAR BB| Open rates'!CH24*0.9*0.9+25</f>
        <v>37852</v>
      </c>
      <c r="CI24" s="43">
        <f>'BAR BB| Open rates'!CI24*0.9*0.9+25</f>
        <v>37852</v>
      </c>
      <c r="CJ24" s="43">
        <f>'BAR BB| Open rates'!CJ24*0.9*0.9+25</f>
        <v>36070</v>
      </c>
      <c r="CK24" s="43">
        <f>'BAR BB| Open rates'!CK24*0.9*0.9+25</f>
        <v>36070</v>
      </c>
      <c r="CL24" s="43">
        <f>'BAR BB| Open rates'!CL24*0.9*0.9+25</f>
        <v>36070</v>
      </c>
      <c r="CM24" s="43">
        <f>'BAR BB| Open rates'!CM24*0.9*0.9+25</f>
        <v>36070</v>
      </c>
      <c r="CN24" s="43">
        <f>'BAR BB| Open rates'!CN24*0.9*0.9+25</f>
        <v>36070</v>
      </c>
      <c r="CO24" s="43">
        <f>'BAR BB| Open rates'!CO24*0.9*0.9+25</f>
        <v>37852</v>
      </c>
      <c r="CP24" s="43">
        <f>'BAR BB| Open rates'!CP24*0.9*0.9+25</f>
        <v>37852</v>
      </c>
      <c r="CQ24" s="43">
        <f>'BAR BB| Open rates'!CQ24*0.9*0.9+25</f>
        <v>36070</v>
      </c>
      <c r="CR24" s="43">
        <f>'BAR BB| Open rates'!CR24*0.9*0.9+25</f>
        <v>36070</v>
      </c>
      <c r="CS24" s="43">
        <f>'BAR BB| Open rates'!CS24*0.9*0.9+25</f>
        <v>36070</v>
      </c>
      <c r="CT24" s="43">
        <f>'BAR BB| Open rates'!CT24*0.9*0.9+25</f>
        <v>36070</v>
      </c>
      <c r="CU24" s="43">
        <f>'BAR BB| Open rates'!CU24*0.9*0.9+25</f>
        <v>34693</v>
      </c>
      <c r="CV24" s="43">
        <f>'BAR BB| Open rates'!CV24*0.9*0.9+25</f>
        <v>34693</v>
      </c>
      <c r="CW24" s="43">
        <f>'BAR BB| Open rates'!CW24*0.9*0.9+25</f>
        <v>34693</v>
      </c>
      <c r="CX24" s="43">
        <f>'BAR BB| Open rates'!CX24*0.9*0.9+25</f>
        <v>33073</v>
      </c>
      <c r="CY24" s="43">
        <f>'BAR BB| Open rates'!CY24*0.9*0.9+25</f>
        <v>33073</v>
      </c>
      <c r="CZ24" s="43">
        <f>'BAR BB| Open rates'!CZ24*0.9*0.9+25</f>
        <v>33073</v>
      </c>
      <c r="DA24" s="43">
        <f>'BAR BB| Open rates'!DA24*0.9*0.9+25</f>
        <v>33073</v>
      </c>
      <c r="DB24" s="43">
        <f>'BAR BB| Open rates'!DB24*0.9*0.9+25</f>
        <v>33073</v>
      </c>
      <c r="DC24" s="43">
        <f>'BAR BB| Open rates'!DC24*0.9*0.9+25</f>
        <v>34693</v>
      </c>
      <c r="DD24" s="43">
        <f>'BAR BB| Open rates'!DD24*0.9*0.9+25</f>
        <v>34693</v>
      </c>
      <c r="DE24" s="43">
        <f>'BAR BB| Open rates'!DE24*0.9*0.9+25</f>
        <v>33073</v>
      </c>
      <c r="DF24" s="43">
        <f>'BAR BB| Open rates'!DF24*0.9*0.9+25</f>
        <v>33073</v>
      </c>
      <c r="DG24" s="43">
        <f>'BAR BB| Open rates'!DG24*0.9*0.9+25</f>
        <v>33073</v>
      </c>
      <c r="DH24" s="43">
        <f>'BAR BB| Open rates'!DH24*0.9*0.9+25</f>
        <v>33073</v>
      </c>
      <c r="DI24" s="43">
        <f>'BAR BB| Open rates'!DI24*0.9*0.9+25</f>
        <v>33073</v>
      </c>
      <c r="DJ24" s="43">
        <f>'BAR BB| Open rates'!DJ24*0.9*0.9+25</f>
        <v>34693</v>
      </c>
      <c r="DK24" s="43">
        <f>'BAR BB| Open rates'!DK24*0.9*0.9+25</f>
        <v>34693</v>
      </c>
      <c r="DL24" s="43">
        <f>'BAR BB| Open rates'!DL24*0.9*0.9+25</f>
        <v>33073</v>
      </c>
      <c r="DM24" s="43">
        <f>'BAR BB| Open rates'!DM24*0.9*0.9+25</f>
        <v>33073</v>
      </c>
      <c r="DN24" s="43">
        <f>'BAR BB| Open rates'!DN24*0.9*0.9+25</f>
        <v>33073</v>
      </c>
      <c r="DO24" s="43">
        <f>'BAR BB| Open rates'!DO24*0.9*0.9+25</f>
        <v>33073</v>
      </c>
      <c r="DP24" s="43">
        <f>'BAR BB| Open rates'!DP24*0.9*0.9+25</f>
        <v>33073</v>
      </c>
      <c r="DQ24" s="43">
        <f>'BAR BB| Open rates'!DQ24*0.9*0.9+25</f>
        <v>34693</v>
      </c>
      <c r="DR24" s="43">
        <f>'BAR BB| Open rates'!DR24*0.9*0.9+25</f>
        <v>34693</v>
      </c>
      <c r="DS24" s="43">
        <f>'BAR BB| Open rates'!DS24*0.9*0.9+25</f>
        <v>33073</v>
      </c>
      <c r="DT24" s="43">
        <f>'BAR BB| Open rates'!DT24*0.9*0.9+25</f>
        <v>33073</v>
      </c>
      <c r="DU24" s="43">
        <f>'BAR BB| Open rates'!DU24*0.9*0.9+25</f>
        <v>33073</v>
      </c>
      <c r="DV24" s="43">
        <f>'BAR BB| Open rates'!DV24*0.9*0.9+25</f>
        <v>33073</v>
      </c>
      <c r="DW24" s="43">
        <f>'BAR BB| Open rates'!DW24*0.9*0.9+25</f>
        <v>33073</v>
      </c>
      <c r="DX24" s="43">
        <f>'BAR BB| Open rates'!DX24*0.9*0.9+25</f>
        <v>34693</v>
      </c>
      <c r="DY24" s="43">
        <f>'BAR BB| Open rates'!DY24*0.9*0.9+25</f>
        <v>34693</v>
      </c>
      <c r="DZ24" s="43">
        <f>'BAR BB| Open rates'!DZ24*0.9*0.9+25</f>
        <v>36070</v>
      </c>
      <c r="EA24" s="43">
        <f>'BAR BB| Open rates'!EA24*0.9*0.9+25</f>
        <v>36070</v>
      </c>
      <c r="EB24" s="43">
        <f>'BAR BB| Open rates'!EB24*0.9*0.9+25</f>
        <v>36070</v>
      </c>
      <c r="EC24" s="43">
        <f>'BAR BB| Open rates'!EC24*0.9*0.9+25</f>
        <v>37852</v>
      </c>
      <c r="ED24" s="43">
        <f>'BAR BB| Open rates'!ED24*0.9*0.9+25</f>
        <v>37852</v>
      </c>
      <c r="EE24" s="43">
        <f>'BAR BB| Open rates'!EE24*0.9*0.9+25</f>
        <v>37852</v>
      </c>
      <c r="EF24" s="43">
        <f>'BAR BB| Open rates'!EF24*0.9*0.9+25</f>
        <v>37852</v>
      </c>
      <c r="EG24" s="43">
        <f>'BAR BB| Open rates'!EG24*0.9*0.9+25</f>
        <v>32263</v>
      </c>
      <c r="EH24" s="43">
        <f>'BAR BB| Open rates'!EH24*0.9*0.9+25</f>
        <v>30643</v>
      </c>
      <c r="EI24" s="43">
        <f>'BAR BB| Open rates'!EI24*0.9*0.9+25</f>
        <v>30643</v>
      </c>
      <c r="EJ24" s="43">
        <f>'BAR BB| Open rates'!EJ24*0.9*0.9+25</f>
        <v>30643</v>
      </c>
      <c r="EK24" s="43">
        <f>'BAR BB| Open rates'!EK24*0.9*0.9+25</f>
        <v>30643</v>
      </c>
      <c r="EL24" s="43">
        <f>'BAR BB| Open rates'!EL24*0.9*0.9+25</f>
        <v>31453</v>
      </c>
      <c r="EM24" s="43">
        <f>'BAR BB| Open rates'!EM24*0.9*0.9+25</f>
        <v>31453</v>
      </c>
      <c r="EN24" s="43">
        <f>'BAR BB| Open rates'!EN24*0.9*0.9+25</f>
        <v>30643</v>
      </c>
      <c r="EO24" s="43">
        <f>'BAR BB| Open rates'!EO24*0.9*0.9+25</f>
        <v>30643</v>
      </c>
      <c r="EP24" s="43">
        <f>'BAR BB| Open rates'!EP24*0.9*0.9+25</f>
        <v>30643</v>
      </c>
      <c r="EQ24" s="43">
        <f>'BAR BB| Open rates'!EQ24*0.9*0.9+25</f>
        <v>30643</v>
      </c>
      <c r="ER24" s="43">
        <f>'BAR BB| Open rates'!ER24*0.9*0.9+25</f>
        <v>30643</v>
      </c>
      <c r="ES24" s="43">
        <f>'BAR BB| Open rates'!ES24*0.9*0.9+25</f>
        <v>31453</v>
      </c>
      <c r="ET24" s="43">
        <f>'BAR BB| Open rates'!ET24*0.9*0.9+25</f>
        <v>31453</v>
      </c>
      <c r="EU24" s="43">
        <f>'BAR BB| Open rates'!EU24*0.9*0.9+25</f>
        <v>30643</v>
      </c>
      <c r="EV24" s="43">
        <f>'BAR BB| Open rates'!EV24*0.9*0.9+25</f>
        <v>30643</v>
      </c>
      <c r="EW24" s="43">
        <f>'BAR BB| Open rates'!EW24*0.9*0.9+25</f>
        <v>30643</v>
      </c>
      <c r="EX24" s="43">
        <f>'BAR BB| Open rates'!EX24*0.9*0.9+25</f>
        <v>30643</v>
      </c>
      <c r="EY24" s="43">
        <f>'BAR BB| Open rates'!EY24*0.9*0.9+25</f>
        <v>30643</v>
      </c>
      <c r="EZ24" s="43">
        <f>'BAR BB| Open rates'!EZ24*0.9*0.9+25</f>
        <v>31453</v>
      </c>
      <c r="FA24" s="43">
        <f>'BAR BB| Open rates'!FA24*0.9*0.9+25</f>
        <v>31453</v>
      </c>
      <c r="FB24" s="43">
        <f>'BAR BB| Open rates'!FB24*0.9*0.9+25</f>
        <v>30643</v>
      </c>
      <c r="FC24" s="43">
        <f>'BAR BB| Open rates'!FC24*0.9*0.9+25</f>
        <v>30643</v>
      </c>
      <c r="FD24" s="43">
        <f>'BAR BB| Open rates'!FD24*0.9*0.9+25</f>
        <v>30643</v>
      </c>
      <c r="FE24" s="43">
        <f>'BAR BB| Open rates'!FE24*0.9*0.9+25</f>
        <v>30643</v>
      </c>
      <c r="FF24" s="43">
        <f>'BAR BB| Open rates'!FF24*0.9*0.9+25</f>
        <v>30643</v>
      </c>
      <c r="FG24" s="43">
        <f>'BAR BB| Open rates'!FG24*0.9*0.9+25</f>
        <v>31453</v>
      </c>
      <c r="FH24" s="43">
        <f>'BAR BB| Open rates'!FH24*0.9*0.9+25</f>
        <v>31453</v>
      </c>
      <c r="FI24" s="43">
        <f>'BAR BB| Open rates'!FI24*0.9*0.9+25</f>
        <v>30643</v>
      </c>
      <c r="FJ24" s="43">
        <f>'BAR BB| Open rates'!FJ24*0.9*0.9+25</f>
        <v>30643</v>
      </c>
      <c r="FK24" s="43">
        <f>'BAR BB| Open rates'!FK24*0.9*0.9+25</f>
        <v>30643</v>
      </c>
      <c r="FL24" s="43">
        <f>'BAR BB| Open rates'!FL24*0.9*0.9+25</f>
        <v>30643</v>
      </c>
      <c r="FM24" s="43">
        <f>'BAR BB| Open rates'!FM24*0.9*0.9+25</f>
        <v>30643</v>
      </c>
      <c r="FN24" s="43">
        <f>'BAR BB| Open rates'!FN24*0.9*0.9+25</f>
        <v>31453</v>
      </c>
      <c r="FO24" s="43">
        <f>'BAR BB| Open rates'!FO24*0.9*0.9+25</f>
        <v>31453</v>
      </c>
      <c r="FP24" s="43">
        <f>'BAR BB| Open rates'!FP24*0.9*0.9+25</f>
        <v>30643</v>
      </c>
      <c r="FQ24" s="43">
        <f>'BAR BB| Open rates'!FQ24*0.9*0.9+25</f>
        <v>30643</v>
      </c>
      <c r="FR24" s="43">
        <f>'BAR BB| Open rates'!FR24*0.9*0.9+25</f>
        <v>30643</v>
      </c>
      <c r="FS24" s="43">
        <f>'BAR BB| Open rates'!FS24*0.9*0.9+25</f>
        <v>30643</v>
      </c>
      <c r="FT24" s="43">
        <f>'BAR BB| Open rates'!FT24*0.9*0.9+25</f>
        <v>30643</v>
      </c>
      <c r="FU24" s="43">
        <f>'BAR BB| Open rates'!FU24*0.9*0.9+25</f>
        <v>31453</v>
      </c>
      <c r="FV24" s="43">
        <f>'BAR BB| Open rates'!FV24*0.9*0.9+25</f>
        <v>31453</v>
      </c>
      <c r="FW24" s="43">
        <f>'BAR BB| Open rates'!FW24*0.9*0.9+25</f>
        <v>34450</v>
      </c>
      <c r="FX24" s="43">
        <f>'BAR BB| Open rates'!FX24*0.9*0.9+25</f>
        <v>34450</v>
      </c>
      <c r="FY24" s="43">
        <f>'BAR BB| Open rates'!FY24*0.9*0.9+25</f>
        <v>34450</v>
      </c>
      <c r="FZ24" s="43">
        <f>'BAR BB| Open rates'!FZ24*0.9*0.9+25</f>
        <v>34450</v>
      </c>
      <c r="GA24" s="43">
        <f>'BAR BB| Open rates'!GA24*0.9*0.9+25</f>
        <v>34450</v>
      </c>
      <c r="GB24" s="43">
        <f>'BAR BB| Open rates'!GB24*0.9*0.9+25</f>
        <v>36232</v>
      </c>
      <c r="GC24" s="43">
        <f>'BAR BB| Open rates'!GC24*0.9*0.9+25</f>
        <v>36232</v>
      </c>
      <c r="GD24" s="43">
        <f>'BAR BB| Open rates'!GD24*0.9*0.9+25</f>
        <v>36232</v>
      </c>
      <c r="GE24" s="43">
        <f>'BAR BB| Open rates'!GE24*0.9*0.9+25</f>
        <v>36232</v>
      </c>
    </row>
    <row r="25" spans="1:187" s="36" customFormat="1" ht="12" customHeight="1" x14ac:dyDescent="0.2">
      <c r="A25" s="237">
        <v>3</v>
      </c>
      <c r="B25" s="43">
        <f>'BAR BB| Open rates'!B25*0.9*0.9+25</f>
        <v>47329</v>
      </c>
      <c r="C25" s="43">
        <f>'BAR BB| Open rates'!C25*0.9*0.9+25</f>
        <v>47329</v>
      </c>
      <c r="D25" s="43">
        <f>'BAR BB| Open rates'!D25*0.9*0.9+25</f>
        <v>45142</v>
      </c>
      <c r="E25" s="43">
        <f>'BAR BB| Open rates'!E25*0.9*0.9+25</f>
        <v>45142</v>
      </c>
      <c r="F25" s="43">
        <f>'BAR BB| Open rates'!F25*0.9*0.9+25</f>
        <v>43360</v>
      </c>
      <c r="G25" s="43">
        <f>'BAR BB| Open rates'!G25*0.9*0.9+25</f>
        <v>45142</v>
      </c>
      <c r="H25" s="43">
        <f>'BAR BB| Open rates'!H25*0.9*0.9+25</f>
        <v>45142</v>
      </c>
      <c r="I25" s="43">
        <f>'BAR BB| Open rates'!I25*0.9*0.9+25</f>
        <v>46762</v>
      </c>
      <c r="J25" s="43">
        <f>'BAR BB| Open rates'!J25*0.9*0.9+25</f>
        <v>46762</v>
      </c>
      <c r="K25" s="43">
        <f>'BAR BB| Open rates'!K25*0.9*0.9+25</f>
        <v>45142</v>
      </c>
      <c r="L25" s="43">
        <f>'BAR BB| Open rates'!L25*0.9*0.9+25</f>
        <v>45142</v>
      </c>
      <c r="M25" s="43">
        <f>'BAR BB| Open rates'!M25*0.9*0.9+25</f>
        <v>45142</v>
      </c>
      <c r="N25" s="43">
        <f>'BAR BB| Open rates'!N25*0.9*0.9+25</f>
        <v>45142</v>
      </c>
      <c r="O25" s="43">
        <f>'BAR BB| Open rates'!O25*0.9*0.9+25</f>
        <v>45142</v>
      </c>
      <c r="P25" s="43">
        <f>'BAR BB| Open rates'!P25*0.9*0.9+25</f>
        <v>46762</v>
      </c>
      <c r="Q25" s="43">
        <f>'BAR BB| Open rates'!Q25*0.9*0.9+25</f>
        <v>46762</v>
      </c>
      <c r="R25" s="43">
        <f>'BAR BB| Open rates'!R25*0.9*0.9+25</f>
        <v>46762</v>
      </c>
      <c r="S25" s="43">
        <f>'BAR BB| Open rates'!S25*0.9*0.9+25</f>
        <v>46762</v>
      </c>
      <c r="T25" s="43">
        <f>'BAR BB| Open rates'!T25*0.9*0.9+25</f>
        <v>46762</v>
      </c>
      <c r="U25" s="43">
        <f>'BAR BB| Open rates'!U25*0.9*0.9+25</f>
        <v>46762</v>
      </c>
      <c r="V25" s="43">
        <f>'BAR BB| Open rates'!V25*0.9*0.9+25</f>
        <v>46762</v>
      </c>
      <c r="W25" s="43">
        <f>'BAR BB| Open rates'!W25*0.9*0.9+25</f>
        <v>48382</v>
      </c>
      <c r="X25" s="43">
        <f>'BAR BB| Open rates'!X25*0.9*0.9+25</f>
        <v>48382</v>
      </c>
      <c r="Y25" s="43">
        <f>'BAR BB| Open rates'!Y25*0.9*0.9+25</f>
        <v>46762</v>
      </c>
      <c r="Z25" s="43">
        <f>'BAR BB| Open rates'!Z25*0.9*0.9+25</f>
        <v>46762</v>
      </c>
      <c r="AA25" s="43">
        <f>'BAR BB| Open rates'!AA25*0.9*0.9+25</f>
        <v>46762</v>
      </c>
      <c r="AB25" s="43">
        <f>'BAR BB| Open rates'!AB25*0.9*0.9+25</f>
        <v>46762</v>
      </c>
      <c r="AC25" s="43">
        <f>'BAR BB| Open rates'!AC25*0.9*0.9+25</f>
        <v>46762</v>
      </c>
      <c r="AD25" s="43">
        <f>'BAR BB| Open rates'!AD25*0.9*0.9+25</f>
        <v>48382</v>
      </c>
      <c r="AE25" s="43">
        <f>'BAR BB| Open rates'!AE25*0.9*0.9+25</f>
        <v>48382</v>
      </c>
      <c r="AF25" s="43">
        <f>'BAR BB| Open rates'!AF25*0.9*0.9+25</f>
        <v>46762</v>
      </c>
      <c r="AG25" s="43">
        <f>'BAR BB| Open rates'!AG25*0.9*0.9+25</f>
        <v>46762</v>
      </c>
      <c r="AH25" s="43">
        <f>'BAR BB| Open rates'!AH25*0.9*0.9+25</f>
        <v>46762</v>
      </c>
      <c r="AI25" s="43">
        <f>'BAR BB| Open rates'!AI25*0.9*0.9+25</f>
        <v>46762</v>
      </c>
      <c r="AJ25" s="43">
        <f>'BAR BB| Open rates'!AJ25*0.9*0.9+25</f>
        <v>46762</v>
      </c>
      <c r="AK25" s="43">
        <f>'BAR BB| Open rates'!AK25*0.9*0.9+25</f>
        <v>48382</v>
      </c>
      <c r="AL25" s="43">
        <f>'BAR BB| Open rates'!AL25*0.9*0.9+25</f>
        <v>48382</v>
      </c>
      <c r="AM25" s="43">
        <f>'BAR BB| Open rates'!AM25*0.9*0.9+25</f>
        <v>46762</v>
      </c>
      <c r="AN25" s="43">
        <f>'BAR BB| Open rates'!AN25*0.9*0.9+25</f>
        <v>46762</v>
      </c>
      <c r="AO25" s="43">
        <f>'BAR BB| Open rates'!AO25*0.9*0.9+25</f>
        <v>46762</v>
      </c>
      <c r="AP25" s="43">
        <f>'BAR BB| Open rates'!AP25*0.9*0.9+25</f>
        <v>46762</v>
      </c>
      <c r="AQ25" s="43">
        <f>'BAR BB| Open rates'!AQ25*0.9*0.9+25</f>
        <v>46762</v>
      </c>
      <c r="AR25" s="43">
        <f>'BAR BB| Open rates'!AR25*0.9*0.9+25</f>
        <v>48382</v>
      </c>
      <c r="AS25" s="43">
        <f>'BAR BB| Open rates'!AS25*0.9*0.9+25</f>
        <v>48382</v>
      </c>
      <c r="AT25" s="43">
        <f>'BAR BB| Open rates'!AT25*0.9*0.9+25</f>
        <v>46762</v>
      </c>
      <c r="AU25" s="43">
        <f>'BAR BB| Open rates'!AU25*0.9*0.9+25</f>
        <v>46762</v>
      </c>
      <c r="AV25" s="43">
        <f>'BAR BB| Open rates'!AV25*0.9*0.9+25</f>
        <v>46762</v>
      </c>
      <c r="AW25" s="43">
        <f>'BAR BB| Open rates'!AW25*0.9*0.9+25</f>
        <v>46762</v>
      </c>
      <c r="AX25" s="43">
        <f>'BAR BB| Open rates'!AX25*0.9*0.9+25</f>
        <v>46762</v>
      </c>
      <c r="AY25" s="43">
        <f>'BAR BB| Open rates'!AY25*0.9*0.9+25</f>
        <v>48382</v>
      </c>
      <c r="AZ25" s="43">
        <f>'BAR BB| Open rates'!AZ25*0.9*0.9+25</f>
        <v>48382</v>
      </c>
      <c r="BA25" s="43">
        <f>'BAR BB| Open rates'!BA25*0.9*0.9+25</f>
        <v>46762</v>
      </c>
      <c r="BB25" s="43">
        <f>'BAR BB| Open rates'!BB25*0.9*0.9+25</f>
        <v>46762</v>
      </c>
      <c r="BC25" s="43">
        <f>'BAR BB| Open rates'!BC25*0.9*0.9+25</f>
        <v>46762</v>
      </c>
      <c r="BD25" s="43">
        <f>'BAR BB| Open rates'!BD25*0.9*0.9+25</f>
        <v>46762</v>
      </c>
      <c r="BE25" s="43">
        <f>'BAR BB| Open rates'!BE25*0.9*0.9+25</f>
        <v>46762</v>
      </c>
      <c r="BF25" s="43">
        <f>'BAR BB| Open rates'!BF25*0.9*0.9+25</f>
        <v>48382</v>
      </c>
      <c r="BG25" s="43">
        <f>'BAR BB| Open rates'!BG25*0.9*0.9+25</f>
        <v>48382</v>
      </c>
      <c r="BH25" s="43">
        <f>'BAR BB| Open rates'!BH25*0.9*0.9+25</f>
        <v>44170</v>
      </c>
      <c r="BI25" s="43">
        <f>'BAR BB| Open rates'!BI25*0.9*0.9+25</f>
        <v>44170</v>
      </c>
      <c r="BJ25" s="43">
        <f>'BAR BB| Open rates'!BJ25*0.9*0.9+25</f>
        <v>44170</v>
      </c>
      <c r="BK25" s="43">
        <f>'BAR BB| Open rates'!BK25*0.9*0.9+25</f>
        <v>44170</v>
      </c>
      <c r="BL25" s="43">
        <f>'BAR BB| Open rates'!BL25*0.9*0.9+25</f>
        <v>44170</v>
      </c>
      <c r="BM25" s="43">
        <f>'BAR BB| Open rates'!BM25*0.9*0.9+25</f>
        <v>45142</v>
      </c>
      <c r="BN25" s="43">
        <f>'BAR BB| Open rates'!BN25*0.9*0.9+25</f>
        <v>45142</v>
      </c>
      <c r="BO25" s="43">
        <f>'BAR BB| Open rates'!BO25*0.9*0.9+25</f>
        <v>43360</v>
      </c>
      <c r="BP25" s="43">
        <f>'BAR BB| Open rates'!BP25*0.9*0.9+25</f>
        <v>43360</v>
      </c>
      <c r="BQ25" s="43">
        <f>'BAR BB| Open rates'!BQ25*0.9*0.9+25</f>
        <v>40282</v>
      </c>
      <c r="BR25" s="43">
        <f>'BAR BB| Open rates'!BR25*0.9*0.9+25</f>
        <v>40282</v>
      </c>
      <c r="BS25" s="43">
        <f>'BAR BB| Open rates'!BS25*0.9*0.9+25</f>
        <v>40282</v>
      </c>
      <c r="BT25" s="43">
        <f>'BAR BB| Open rates'!BT25*0.9*0.9+25</f>
        <v>40282</v>
      </c>
      <c r="BU25" s="43">
        <f>'BAR BB| Open rates'!BU25*0.9*0.9+25</f>
        <v>40282</v>
      </c>
      <c r="BV25" s="43">
        <f>'BAR BB| Open rates'!BV25*0.9*0.9+25</f>
        <v>38500</v>
      </c>
      <c r="BW25" s="43">
        <f>'BAR BB| Open rates'!BW25*0.9*0.9+25</f>
        <v>38500</v>
      </c>
      <c r="BX25" s="43">
        <f>'BAR BB| Open rates'!BX25*0.9*0.9+25</f>
        <v>38500</v>
      </c>
      <c r="BY25" s="43">
        <f>'BAR BB| Open rates'!BY25*0.9*0.9+25</f>
        <v>38500</v>
      </c>
      <c r="BZ25" s="43">
        <f>'BAR BB| Open rates'!BZ25*0.9*0.9+25</f>
        <v>38500</v>
      </c>
      <c r="CA25" s="43">
        <f>'BAR BB| Open rates'!CA25*0.9*0.9+25</f>
        <v>40282</v>
      </c>
      <c r="CB25" s="43">
        <f>'BAR BB| Open rates'!CB25*0.9*0.9+25</f>
        <v>40282</v>
      </c>
      <c r="CC25" s="43">
        <f>'BAR BB| Open rates'!CC25*0.9*0.9+25</f>
        <v>38500</v>
      </c>
      <c r="CD25" s="43">
        <f>'BAR BB| Open rates'!CD25*0.9*0.9+25</f>
        <v>38500</v>
      </c>
      <c r="CE25" s="43">
        <f>'BAR BB| Open rates'!CE25*0.9*0.9+25</f>
        <v>38500</v>
      </c>
      <c r="CF25" s="43">
        <f>'BAR BB| Open rates'!CF25*0.9*0.9+25</f>
        <v>38500</v>
      </c>
      <c r="CG25" s="43">
        <f>'BAR BB| Open rates'!CG25*0.9*0.9+25</f>
        <v>38500</v>
      </c>
      <c r="CH25" s="43">
        <f>'BAR BB| Open rates'!CH25*0.9*0.9+25</f>
        <v>40282</v>
      </c>
      <c r="CI25" s="43">
        <f>'BAR BB| Open rates'!CI25*0.9*0.9+25</f>
        <v>40282</v>
      </c>
      <c r="CJ25" s="43">
        <f>'BAR BB| Open rates'!CJ25*0.9*0.9+25</f>
        <v>38500</v>
      </c>
      <c r="CK25" s="43">
        <f>'BAR BB| Open rates'!CK25*0.9*0.9+25</f>
        <v>38500</v>
      </c>
      <c r="CL25" s="43">
        <f>'BAR BB| Open rates'!CL25*0.9*0.9+25</f>
        <v>38500</v>
      </c>
      <c r="CM25" s="43">
        <f>'BAR BB| Open rates'!CM25*0.9*0.9+25</f>
        <v>38500</v>
      </c>
      <c r="CN25" s="43">
        <f>'BAR BB| Open rates'!CN25*0.9*0.9+25</f>
        <v>38500</v>
      </c>
      <c r="CO25" s="43">
        <f>'BAR BB| Open rates'!CO25*0.9*0.9+25</f>
        <v>40282</v>
      </c>
      <c r="CP25" s="43">
        <f>'BAR BB| Open rates'!CP25*0.9*0.9+25</f>
        <v>40282</v>
      </c>
      <c r="CQ25" s="43">
        <f>'BAR BB| Open rates'!CQ25*0.9*0.9+25</f>
        <v>38500</v>
      </c>
      <c r="CR25" s="43">
        <f>'BAR BB| Open rates'!CR25*0.9*0.9+25</f>
        <v>38500</v>
      </c>
      <c r="CS25" s="43">
        <f>'BAR BB| Open rates'!CS25*0.9*0.9+25</f>
        <v>38500</v>
      </c>
      <c r="CT25" s="43">
        <f>'BAR BB| Open rates'!CT25*0.9*0.9+25</f>
        <v>38500</v>
      </c>
      <c r="CU25" s="43">
        <f>'BAR BB| Open rates'!CU25*0.9*0.9+25</f>
        <v>37123</v>
      </c>
      <c r="CV25" s="43">
        <f>'BAR BB| Open rates'!CV25*0.9*0.9+25</f>
        <v>37123</v>
      </c>
      <c r="CW25" s="43">
        <f>'BAR BB| Open rates'!CW25*0.9*0.9+25</f>
        <v>37123</v>
      </c>
      <c r="CX25" s="43">
        <f>'BAR BB| Open rates'!CX25*0.9*0.9+25</f>
        <v>35503</v>
      </c>
      <c r="CY25" s="43">
        <f>'BAR BB| Open rates'!CY25*0.9*0.9+25</f>
        <v>35503</v>
      </c>
      <c r="CZ25" s="43">
        <f>'BAR BB| Open rates'!CZ25*0.9*0.9+25</f>
        <v>35503</v>
      </c>
      <c r="DA25" s="43">
        <f>'BAR BB| Open rates'!DA25*0.9*0.9+25</f>
        <v>35503</v>
      </c>
      <c r="DB25" s="43">
        <f>'BAR BB| Open rates'!DB25*0.9*0.9+25</f>
        <v>35503</v>
      </c>
      <c r="DC25" s="43">
        <f>'BAR BB| Open rates'!DC25*0.9*0.9+25</f>
        <v>37123</v>
      </c>
      <c r="DD25" s="43">
        <f>'BAR BB| Open rates'!DD25*0.9*0.9+25</f>
        <v>37123</v>
      </c>
      <c r="DE25" s="43">
        <f>'BAR BB| Open rates'!DE25*0.9*0.9+25</f>
        <v>35503</v>
      </c>
      <c r="DF25" s="43">
        <f>'BAR BB| Open rates'!DF25*0.9*0.9+25</f>
        <v>35503</v>
      </c>
      <c r="DG25" s="43">
        <f>'BAR BB| Open rates'!DG25*0.9*0.9+25</f>
        <v>35503</v>
      </c>
      <c r="DH25" s="43">
        <f>'BAR BB| Open rates'!DH25*0.9*0.9+25</f>
        <v>35503</v>
      </c>
      <c r="DI25" s="43">
        <f>'BAR BB| Open rates'!DI25*0.9*0.9+25</f>
        <v>35503</v>
      </c>
      <c r="DJ25" s="43">
        <f>'BAR BB| Open rates'!DJ25*0.9*0.9+25</f>
        <v>37123</v>
      </c>
      <c r="DK25" s="43">
        <f>'BAR BB| Open rates'!DK25*0.9*0.9+25</f>
        <v>37123</v>
      </c>
      <c r="DL25" s="43">
        <f>'BAR BB| Open rates'!DL25*0.9*0.9+25</f>
        <v>35503</v>
      </c>
      <c r="DM25" s="43">
        <f>'BAR BB| Open rates'!DM25*0.9*0.9+25</f>
        <v>35503</v>
      </c>
      <c r="DN25" s="43">
        <f>'BAR BB| Open rates'!DN25*0.9*0.9+25</f>
        <v>35503</v>
      </c>
      <c r="DO25" s="43">
        <f>'BAR BB| Open rates'!DO25*0.9*0.9+25</f>
        <v>35503</v>
      </c>
      <c r="DP25" s="43">
        <f>'BAR BB| Open rates'!DP25*0.9*0.9+25</f>
        <v>35503</v>
      </c>
      <c r="DQ25" s="43">
        <f>'BAR BB| Open rates'!DQ25*0.9*0.9+25</f>
        <v>37123</v>
      </c>
      <c r="DR25" s="43">
        <f>'BAR BB| Open rates'!DR25*0.9*0.9+25</f>
        <v>37123</v>
      </c>
      <c r="DS25" s="43">
        <f>'BAR BB| Open rates'!DS25*0.9*0.9+25</f>
        <v>35503</v>
      </c>
      <c r="DT25" s="43">
        <f>'BAR BB| Open rates'!DT25*0.9*0.9+25</f>
        <v>35503</v>
      </c>
      <c r="DU25" s="43">
        <f>'BAR BB| Open rates'!DU25*0.9*0.9+25</f>
        <v>35503</v>
      </c>
      <c r="DV25" s="43">
        <f>'BAR BB| Open rates'!DV25*0.9*0.9+25</f>
        <v>35503</v>
      </c>
      <c r="DW25" s="43">
        <f>'BAR BB| Open rates'!DW25*0.9*0.9+25</f>
        <v>35503</v>
      </c>
      <c r="DX25" s="43">
        <f>'BAR BB| Open rates'!DX25*0.9*0.9+25</f>
        <v>37123</v>
      </c>
      <c r="DY25" s="43">
        <f>'BAR BB| Open rates'!DY25*0.9*0.9+25</f>
        <v>37123</v>
      </c>
      <c r="DZ25" s="43">
        <f>'BAR BB| Open rates'!DZ25*0.9*0.9+25</f>
        <v>38500</v>
      </c>
      <c r="EA25" s="43">
        <f>'BAR BB| Open rates'!EA25*0.9*0.9+25</f>
        <v>38500</v>
      </c>
      <c r="EB25" s="43">
        <f>'BAR BB| Open rates'!EB25*0.9*0.9+25</f>
        <v>38500</v>
      </c>
      <c r="EC25" s="43">
        <f>'BAR BB| Open rates'!EC25*0.9*0.9+25</f>
        <v>40282</v>
      </c>
      <c r="ED25" s="43">
        <f>'BAR BB| Open rates'!ED25*0.9*0.9+25</f>
        <v>40282</v>
      </c>
      <c r="EE25" s="43">
        <f>'BAR BB| Open rates'!EE25*0.9*0.9+25</f>
        <v>40282</v>
      </c>
      <c r="EF25" s="43">
        <f>'BAR BB| Open rates'!EF25*0.9*0.9+25</f>
        <v>40282</v>
      </c>
      <c r="EG25" s="43">
        <f>'BAR BB| Open rates'!EG25*0.9*0.9+25</f>
        <v>34693</v>
      </c>
      <c r="EH25" s="43">
        <f>'BAR BB| Open rates'!EH25*0.9*0.9+25</f>
        <v>33073</v>
      </c>
      <c r="EI25" s="43">
        <f>'BAR BB| Open rates'!EI25*0.9*0.9+25</f>
        <v>33073</v>
      </c>
      <c r="EJ25" s="43">
        <f>'BAR BB| Open rates'!EJ25*0.9*0.9+25</f>
        <v>33073</v>
      </c>
      <c r="EK25" s="43">
        <f>'BAR BB| Open rates'!EK25*0.9*0.9+25</f>
        <v>33073</v>
      </c>
      <c r="EL25" s="43">
        <f>'BAR BB| Open rates'!EL25*0.9*0.9+25</f>
        <v>33883</v>
      </c>
      <c r="EM25" s="43">
        <f>'BAR BB| Open rates'!EM25*0.9*0.9+25</f>
        <v>33883</v>
      </c>
      <c r="EN25" s="43">
        <f>'BAR BB| Open rates'!EN25*0.9*0.9+25</f>
        <v>33073</v>
      </c>
      <c r="EO25" s="43">
        <f>'BAR BB| Open rates'!EO25*0.9*0.9+25</f>
        <v>33073</v>
      </c>
      <c r="EP25" s="43">
        <f>'BAR BB| Open rates'!EP25*0.9*0.9+25</f>
        <v>33073</v>
      </c>
      <c r="EQ25" s="43">
        <f>'BAR BB| Open rates'!EQ25*0.9*0.9+25</f>
        <v>33073</v>
      </c>
      <c r="ER25" s="43">
        <f>'BAR BB| Open rates'!ER25*0.9*0.9+25</f>
        <v>33073</v>
      </c>
      <c r="ES25" s="43">
        <f>'BAR BB| Open rates'!ES25*0.9*0.9+25</f>
        <v>33883</v>
      </c>
      <c r="ET25" s="43">
        <f>'BAR BB| Open rates'!ET25*0.9*0.9+25</f>
        <v>33883</v>
      </c>
      <c r="EU25" s="43">
        <f>'BAR BB| Open rates'!EU25*0.9*0.9+25</f>
        <v>33073</v>
      </c>
      <c r="EV25" s="43">
        <f>'BAR BB| Open rates'!EV25*0.9*0.9+25</f>
        <v>33073</v>
      </c>
      <c r="EW25" s="43">
        <f>'BAR BB| Open rates'!EW25*0.9*0.9+25</f>
        <v>33073</v>
      </c>
      <c r="EX25" s="43">
        <f>'BAR BB| Open rates'!EX25*0.9*0.9+25</f>
        <v>33073</v>
      </c>
      <c r="EY25" s="43">
        <f>'BAR BB| Open rates'!EY25*0.9*0.9+25</f>
        <v>33073</v>
      </c>
      <c r="EZ25" s="43">
        <f>'BAR BB| Open rates'!EZ25*0.9*0.9+25</f>
        <v>33883</v>
      </c>
      <c r="FA25" s="43">
        <f>'BAR BB| Open rates'!FA25*0.9*0.9+25</f>
        <v>33883</v>
      </c>
      <c r="FB25" s="43">
        <f>'BAR BB| Open rates'!FB25*0.9*0.9+25</f>
        <v>33073</v>
      </c>
      <c r="FC25" s="43">
        <f>'BAR BB| Open rates'!FC25*0.9*0.9+25</f>
        <v>33073</v>
      </c>
      <c r="FD25" s="43">
        <f>'BAR BB| Open rates'!FD25*0.9*0.9+25</f>
        <v>33073</v>
      </c>
      <c r="FE25" s="43">
        <f>'BAR BB| Open rates'!FE25*0.9*0.9+25</f>
        <v>33073</v>
      </c>
      <c r="FF25" s="43">
        <f>'BAR BB| Open rates'!FF25*0.9*0.9+25</f>
        <v>33073</v>
      </c>
      <c r="FG25" s="43">
        <f>'BAR BB| Open rates'!FG25*0.9*0.9+25</f>
        <v>33883</v>
      </c>
      <c r="FH25" s="43">
        <f>'BAR BB| Open rates'!FH25*0.9*0.9+25</f>
        <v>33883</v>
      </c>
      <c r="FI25" s="43">
        <f>'BAR BB| Open rates'!FI25*0.9*0.9+25</f>
        <v>33073</v>
      </c>
      <c r="FJ25" s="43">
        <f>'BAR BB| Open rates'!FJ25*0.9*0.9+25</f>
        <v>33073</v>
      </c>
      <c r="FK25" s="43">
        <f>'BAR BB| Open rates'!FK25*0.9*0.9+25</f>
        <v>33073</v>
      </c>
      <c r="FL25" s="43">
        <f>'BAR BB| Open rates'!FL25*0.9*0.9+25</f>
        <v>33073</v>
      </c>
      <c r="FM25" s="43">
        <f>'BAR BB| Open rates'!FM25*0.9*0.9+25</f>
        <v>33073</v>
      </c>
      <c r="FN25" s="43">
        <f>'BAR BB| Open rates'!FN25*0.9*0.9+25</f>
        <v>33883</v>
      </c>
      <c r="FO25" s="43">
        <f>'BAR BB| Open rates'!FO25*0.9*0.9+25</f>
        <v>33883</v>
      </c>
      <c r="FP25" s="43">
        <f>'BAR BB| Open rates'!FP25*0.9*0.9+25</f>
        <v>33073</v>
      </c>
      <c r="FQ25" s="43">
        <f>'BAR BB| Open rates'!FQ25*0.9*0.9+25</f>
        <v>33073</v>
      </c>
      <c r="FR25" s="43">
        <f>'BAR BB| Open rates'!FR25*0.9*0.9+25</f>
        <v>33073</v>
      </c>
      <c r="FS25" s="43">
        <f>'BAR BB| Open rates'!FS25*0.9*0.9+25</f>
        <v>33073</v>
      </c>
      <c r="FT25" s="43">
        <f>'BAR BB| Open rates'!FT25*0.9*0.9+25</f>
        <v>33073</v>
      </c>
      <c r="FU25" s="43">
        <f>'BAR BB| Open rates'!FU25*0.9*0.9+25</f>
        <v>33883</v>
      </c>
      <c r="FV25" s="43">
        <f>'BAR BB| Open rates'!FV25*0.9*0.9+25</f>
        <v>33883</v>
      </c>
      <c r="FW25" s="43">
        <f>'BAR BB| Open rates'!FW25*0.9*0.9+25</f>
        <v>36880</v>
      </c>
      <c r="FX25" s="43">
        <f>'BAR BB| Open rates'!FX25*0.9*0.9+25</f>
        <v>36880</v>
      </c>
      <c r="FY25" s="43">
        <f>'BAR BB| Open rates'!FY25*0.9*0.9+25</f>
        <v>36880</v>
      </c>
      <c r="FZ25" s="43">
        <f>'BAR BB| Open rates'!FZ25*0.9*0.9+25</f>
        <v>36880</v>
      </c>
      <c r="GA25" s="43">
        <f>'BAR BB| Open rates'!GA25*0.9*0.9+25</f>
        <v>36880</v>
      </c>
      <c r="GB25" s="43">
        <f>'BAR BB| Open rates'!GB25*0.9*0.9+25</f>
        <v>38662</v>
      </c>
      <c r="GC25" s="43">
        <f>'BAR BB| Open rates'!GC25*0.9*0.9+25</f>
        <v>38662</v>
      </c>
      <c r="GD25" s="43">
        <f>'BAR BB| Open rates'!GD25*0.9*0.9+25</f>
        <v>38662</v>
      </c>
      <c r="GE25" s="43">
        <f>'BAR BB| Open rates'!GE25*0.9*0.9+25</f>
        <v>38662</v>
      </c>
    </row>
    <row r="26" spans="1:187" s="36" customFormat="1" ht="12" customHeight="1" x14ac:dyDescent="0.2">
      <c r="A26" s="237">
        <v>4</v>
      </c>
      <c r="B26" s="43">
        <f>'BAR BB| Open rates'!B26*0.9*0.9+25</f>
        <v>49759</v>
      </c>
      <c r="C26" s="43">
        <f>'BAR BB| Open rates'!C26*0.9*0.9+25</f>
        <v>49759</v>
      </c>
      <c r="D26" s="43">
        <f>'BAR BB| Open rates'!D26*0.9*0.9+25</f>
        <v>47572</v>
      </c>
      <c r="E26" s="43">
        <f>'BAR BB| Open rates'!E26*0.9*0.9+25</f>
        <v>47572</v>
      </c>
      <c r="F26" s="43">
        <f>'BAR BB| Open rates'!F26*0.9*0.9+25</f>
        <v>45790</v>
      </c>
      <c r="G26" s="43">
        <f>'BAR BB| Open rates'!G26*0.9*0.9+25</f>
        <v>47572</v>
      </c>
      <c r="H26" s="43">
        <f>'BAR BB| Open rates'!H26*0.9*0.9+25</f>
        <v>47572</v>
      </c>
      <c r="I26" s="43">
        <f>'BAR BB| Open rates'!I26*0.9*0.9+25</f>
        <v>49192</v>
      </c>
      <c r="J26" s="43">
        <f>'BAR BB| Open rates'!J26*0.9*0.9+25</f>
        <v>49192</v>
      </c>
      <c r="K26" s="43">
        <f>'BAR BB| Open rates'!K26*0.9*0.9+25</f>
        <v>47572</v>
      </c>
      <c r="L26" s="43">
        <f>'BAR BB| Open rates'!L26*0.9*0.9+25</f>
        <v>47572</v>
      </c>
      <c r="M26" s="43">
        <f>'BAR BB| Open rates'!M26*0.9*0.9+25</f>
        <v>47572</v>
      </c>
      <c r="N26" s="43">
        <f>'BAR BB| Open rates'!N26*0.9*0.9+25</f>
        <v>47572</v>
      </c>
      <c r="O26" s="43">
        <f>'BAR BB| Open rates'!O26*0.9*0.9+25</f>
        <v>47572</v>
      </c>
      <c r="P26" s="43">
        <f>'BAR BB| Open rates'!P26*0.9*0.9+25</f>
        <v>49192</v>
      </c>
      <c r="Q26" s="43">
        <f>'BAR BB| Open rates'!Q26*0.9*0.9+25</f>
        <v>49192</v>
      </c>
      <c r="R26" s="43">
        <f>'BAR BB| Open rates'!R26*0.9*0.9+25</f>
        <v>49192</v>
      </c>
      <c r="S26" s="43">
        <f>'BAR BB| Open rates'!S26*0.9*0.9+25</f>
        <v>49192</v>
      </c>
      <c r="T26" s="43">
        <f>'BAR BB| Open rates'!T26*0.9*0.9+25</f>
        <v>49192</v>
      </c>
      <c r="U26" s="43">
        <f>'BAR BB| Open rates'!U26*0.9*0.9+25</f>
        <v>49192</v>
      </c>
      <c r="V26" s="43">
        <f>'BAR BB| Open rates'!V26*0.9*0.9+25</f>
        <v>49192</v>
      </c>
      <c r="W26" s="43">
        <f>'BAR BB| Open rates'!W26*0.9*0.9+25</f>
        <v>50812</v>
      </c>
      <c r="X26" s="43">
        <f>'BAR BB| Open rates'!X26*0.9*0.9+25</f>
        <v>50812</v>
      </c>
      <c r="Y26" s="43">
        <f>'BAR BB| Open rates'!Y26*0.9*0.9+25</f>
        <v>49192</v>
      </c>
      <c r="Z26" s="43">
        <f>'BAR BB| Open rates'!Z26*0.9*0.9+25</f>
        <v>49192</v>
      </c>
      <c r="AA26" s="43">
        <f>'BAR BB| Open rates'!AA26*0.9*0.9+25</f>
        <v>49192</v>
      </c>
      <c r="AB26" s="43">
        <f>'BAR BB| Open rates'!AB26*0.9*0.9+25</f>
        <v>49192</v>
      </c>
      <c r="AC26" s="43">
        <f>'BAR BB| Open rates'!AC26*0.9*0.9+25</f>
        <v>49192</v>
      </c>
      <c r="AD26" s="43">
        <f>'BAR BB| Open rates'!AD26*0.9*0.9+25</f>
        <v>50812</v>
      </c>
      <c r="AE26" s="43">
        <f>'BAR BB| Open rates'!AE26*0.9*0.9+25</f>
        <v>50812</v>
      </c>
      <c r="AF26" s="43">
        <f>'BAR BB| Open rates'!AF26*0.9*0.9+25</f>
        <v>49192</v>
      </c>
      <c r="AG26" s="43">
        <f>'BAR BB| Open rates'!AG26*0.9*0.9+25</f>
        <v>49192</v>
      </c>
      <c r="AH26" s="43">
        <f>'BAR BB| Open rates'!AH26*0.9*0.9+25</f>
        <v>49192</v>
      </c>
      <c r="AI26" s="43">
        <f>'BAR BB| Open rates'!AI26*0.9*0.9+25</f>
        <v>49192</v>
      </c>
      <c r="AJ26" s="43">
        <f>'BAR BB| Open rates'!AJ26*0.9*0.9+25</f>
        <v>49192</v>
      </c>
      <c r="AK26" s="43">
        <f>'BAR BB| Open rates'!AK26*0.9*0.9+25</f>
        <v>50812</v>
      </c>
      <c r="AL26" s="43">
        <f>'BAR BB| Open rates'!AL26*0.9*0.9+25</f>
        <v>50812</v>
      </c>
      <c r="AM26" s="43">
        <f>'BAR BB| Open rates'!AM26*0.9*0.9+25</f>
        <v>49192</v>
      </c>
      <c r="AN26" s="43">
        <f>'BAR BB| Open rates'!AN26*0.9*0.9+25</f>
        <v>49192</v>
      </c>
      <c r="AO26" s="43">
        <f>'BAR BB| Open rates'!AO26*0.9*0.9+25</f>
        <v>49192</v>
      </c>
      <c r="AP26" s="43">
        <f>'BAR BB| Open rates'!AP26*0.9*0.9+25</f>
        <v>49192</v>
      </c>
      <c r="AQ26" s="43">
        <f>'BAR BB| Open rates'!AQ26*0.9*0.9+25</f>
        <v>49192</v>
      </c>
      <c r="AR26" s="43">
        <f>'BAR BB| Open rates'!AR26*0.9*0.9+25</f>
        <v>50812</v>
      </c>
      <c r="AS26" s="43">
        <f>'BAR BB| Open rates'!AS26*0.9*0.9+25</f>
        <v>50812</v>
      </c>
      <c r="AT26" s="43">
        <f>'BAR BB| Open rates'!AT26*0.9*0.9+25</f>
        <v>49192</v>
      </c>
      <c r="AU26" s="43">
        <f>'BAR BB| Open rates'!AU26*0.9*0.9+25</f>
        <v>49192</v>
      </c>
      <c r="AV26" s="43">
        <f>'BAR BB| Open rates'!AV26*0.9*0.9+25</f>
        <v>49192</v>
      </c>
      <c r="AW26" s="43">
        <f>'BAR BB| Open rates'!AW26*0.9*0.9+25</f>
        <v>49192</v>
      </c>
      <c r="AX26" s="43">
        <f>'BAR BB| Open rates'!AX26*0.9*0.9+25</f>
        <v>49192</v>
      </c>
      <c r="AY26" s="43">
        <f>'BAR BB| Open rates'!AY26*0.9*0.9+25</f>
        <v>50812</v>
      </c>
      <c r="AZ26" s="43">
        <f>'BAR BB| Open rates'!AZ26*0.9*0.9+25</f>
        <v>50812</v>
      </c>
      <c r="BA26" s="43">
        <f>'BAR BB| Open rates'!BA26*0.9*0.9+25</f>
        <v>49192</v>
      </c>
      <c r="BB26" s="43">
        <f>'BAR BB| Open rates'!BB26*0.9*0.9+25</f>
        <v>49192</v>
      </c>
      <c r="BC26" s="43">
        <f>'BAR BB| Open rates'!BC26*0.9*0.9+25</f>
        <v>49192</v>
      </c>
      <c r="BD26" s="43">
        <f>'BAR BB| Open rates'!BD26*0.9*0.9+25</f>
        <v>49192</v>
      </c>
      <c r="BE26" s="43">
        <f>'BAR BB| Open rates'!BE26*0.9*0.9+25</f>
        <v>49192</v>
      </c>
      <c r="BF26" s="43">
        <f>'BAR BB| Open rates'!BF26*0.9*0.9+25</f>
        <v>50812</v>
      </c>
      <c r="BG26" s="43">
        <f>'BAR BB| Open rates'!BG26*0.9*0.9+25</f>
        <v>50812</v>
      </c>
      <c r="BH26" s="43">
        <f>'BAR BB| Open rates'!BH26*0.9*0.9+25</f>
        <v>46600</v>
      </c>
      <c r="BI26" s="43">
        <f>'BAR BB| Open rates'!BI26*0.9*0.9+25</f>
        <v>46600</v>
      </c>
      <c r="BJ26" s="43">
        <f>'BAR BB| Open rates'!BJ26*0.9*0.9+25</f>
        <v>46600</v>
      </c>
      <c r="BK26" s="43">
        <f>'BAR BB| Open rates'!BK26*0.9*0.9+25</f>
        <v>46600</v>
      </c>
      <c r="BL26" s="43">
        <f>'BAR BB| Open rates'!BL26*0.9*0.9+25</f>
        <v>46600</v>
      </c>
      <c r="BM26" s="43">
        <f>'BAR BB| Open rates'!BM26*0.9*0.9+25</f>
        <v>47572</v>
      </c>
      <c r="BN26" s="43">
        <f>'BAR BB| Open rates'!BN26*0.9*0.9+25</f>
        <v>47572</v>
      </c>
      <c r="BO26" s="43">
        <f>'BAR BB| Open rates'!BO26*0.9*0.9+25</f>
        <v>45790</v>
      </c>
      <c r="BP26" s="43">
        <f>'BAR BB| Open rates'!BP26*0.9*0.9+25</f>
        <v>45790</v>
      </c>
      <c r="BQ26" s="43">
        <f>'BAR BB| Open rates'!BQ26*0.9*0.9+25</f>
        <v>42712</v>
      </c>
      <c r="BR26" s="43">
        <f>'BAR BB| Open rates'!BR26*0.9*0.9+25</f>
        <v>42712</v>
      </c>
      <c r="BS26" s="43">
        <f>'BAR BB| Open rates'!BS26*0.9*0.9+25</f>
        <v>42712</v>
      </c>
      <c r="BT26" s="43">
        <f>'BAR BB| Open rates'!BT26*0.9*0.9+25</f>
        <v>42712</v>
      </c>
      <c r="BU26" s="43">
        <f>'BAR BB| Open rates'!BU26*0.9*0.9+25</f>
        <v>42712</v>
      </c>
      <c r="BV26" s="43">
        <f>'BAR BB| Open rates'!BV26*0.9*0.9+25</f>
        <v>40930</v>
      </c>
      <c r="BW26" s="43">
        <f>'BAR BB| Open rates'!BW26*0.9*0.9+25</f>
        <v>40930</v>
      </c>
      <c r="BX26" s="43">
        <f>'BAR BB| Open rates'!BX26*0.9*0.9+25</f>
        <v>40930</v>
      </c>
      <c r="BY26" s="43">
        <f>'BAR BB| Open rates'!BY26*0.9*0.9+25</f>
        <v>40930</v>
      </c>
      <c r="BZ26" s="43">
        <f>'BAR BB| Open rates'!BZ26*0.9*0.9+25</f>
        <v>40930</v>
      </c>
      <c r="CA26" s="43">
        <f>'BAR BB| Open rates'!CA26*0.9*0.9+25</f>
        <v>42712</v>
      </c>
      <c r="CB26" s="43">
        <f>'BAR BB| Open rates'!CB26*0.9*0.9+25</f>
        <v>42712</v>
      </c>
      <c r="CC26" s="43">
        <f>'BAR BB| Open rates'!CC26*0.9*0.9+25</f>
        <v>40930</v>
      </c>
      <c r="CD26" s="43">
        <f>'BAR BB| Open rates'!CD26*0.9*0.9+25</f>
        <v>40930</v>
      </c>
      <c r="CE26" s="43">
        <f>'BAR BB| Open rates'!CE26*0.9*0.9+25</f>
        <v>40930</v>
      </c>
      <c r="CF26" s="43">
        <f>'BAR BB| Open rates'!CF26*0.9*0.9+25</f>
        <v>40930</v>
      </c>
      <c r="CG26" s="43">
        <f>'BAR BB| Open rates'!CG26*0.9*0.9+25</f>
        <v>40930</v>
      </c>
      <c r="CH26" s="43">
        <f>'BAR BB| Open rates'!CH26*0.9*0.9+25</f>
        <v>42712</v>
      </c>
      <c r="CI26" s="43">
        <f>'BAR BB| Open rates'!CI26*0.9*0.9+25</f>
        <v>42712</v>
      </c>
      <c r="CJ26" s="43">
        <f>'BAR BB| Open rates'!CJ26*0.9*0.9+25</f>
        <v>40930</v>
      </c>
      <c r="CK26" s="43">
        <f>'BAR BB| Open rates'!CK26*0.9*0.9+25</f>
        <v>40930</v>
      </c>
      <c r="CL26" s="43">
        <f>'BAR BB| Open rates'!CL26*0.9*0.9+25</f>
        <v>40930</v>
      </c>
      <c r="CM26" s="43">
        <f>'BAR BB| Open rates'!CM26*0.9*0.9+25</f>
        <v>40930</v>
      </c>
      <c r="CN26" s="43">
        <f>'BAR BB| Open rates'!CN26*0.9*0.9+25</f>
        <v>40930</v>
      </c>
      <c r="CO26" s="43">
        <f>'BAR BB| Open rates'!CO26*0.9*0.9+25</f>
        <v>42712</v>
      </c>
      <c r="CP26" s="43">
        <f>'BAR BB| Open rates'!CP26*0.9*0.9+25</f>
        <v>42712</v>
      </c>
      <c r="CQ26" s="43">
        <f>'BAR BB| Open rates'!CQ26*0.9*0.9+25</f>
        <v>40930</v>
      </c>
      <c r="CR26" s="43">
        <f>'BAR BB| Open rates'!CR26*0.9*0.9+25</f>
        <v>40930</v>
      </c>
      <c r="CS26" s="43">
        <f>'BAR BB| Open rates'!CS26*0.9*0.9+25</f>
        <v>40930</v>
      </c>
      <c r="CT26" s="43">
        <f>'BAR BB| Open rates'!CT26*0.9*0.9+25</f>
        <v>40930</v>
      </c>
      <c r="CU26" s="43">
        <f>'BAR BB| Open rates'!CU26*0.9*0.9+25</f>
        <v>39553</v>
      </c>
      <c r="CV26" s="43">
        <f>'BAR BB| Open rates'!CV26*0.9*0.9+25</f>
        <v>39553</v>
      </c>
      <c r="CW26" s="43">
        <f>'BAR BB| Open rates'!CW26*0.9*0.9+25</f>
        <v>39553</v>
      </c>
      <c r="CX26" s="43">
        <f>'BAR BB| Open rates'!CX26*0.9*0.9+25</f>
        <v>37933</v>
      </c>
      <c r="CY26" s="43">
        <f>'BAR BB| Open rates'!CY26*0.9*0.9+25</f>
        <v>37933</v>
      </c>
      <c r="CZ26" s="43">
        <f>'BAR BB| Open rates'!CZ26*0.9*0.9+25</f>
        <v>37933</v>
      </c>
      <c r="DA26" s="43">
        <f>'BAR BB| Open rates'!DA26*0.9*0.9+25</f>
        <v>37933</v>
      </c>
      <c r="DB26" s="43">
        <f>'BAR BB| Open rates'!DB26*0.9*0.9+25</f>
        <v>37933</v>
      </c>
      <c r="DC26" s="43">
        <f>'BAR BB| Open rates'!DC26*0.9*0.9+25</f>
        <v>39553</v>
      </c>
      <c r="DD26" s="43">
        <f>'BAR BB| Open rates'!DD26*0.9*0.9+25</f>
        <v>39553</v>
      </c>
      <c r="DE26" s="43">
        <f>'BAR BB| Open rates'!DE26*0.9*0.9+25</f>
        <v>37933</v>
      </c>
      <c r="DF26" s="43">
        <f>'BAR BB| Open rates'!DF26*0.9*0.9+25</f>
        <v>37933</v>
      </c>
      <c r="DG26" s="43">
        <f>'BAR BB| Open rates'!DG26*0.9*0.9+25</f>
        <v>37933</v>
      </c>
      <c r="DH26" s="43">
        <f>'BAR BB| Open rates'!DH26*0.9*0.9+25</f>
        <v>37933</v>
      </c>
      <c r="DI26" s="43">
        <f>'BAR BB| Open rates'!DI26*0.9*0.9+25</f>
        <v>37933</v>
      </c>
      <c r="DJ26" s="43">
        <f>'BAR BB| Open rates'!DJ26*0.9*0.9+25</f>
        <v>39553</v>
      </c>
      <c r="DK26" s="43">
        <f>'BAR BB| Open rates'!DK26*0.9*0.9+25</f>
        <v>39553</v>
      </c>
      <c r="DL26" s="43">
        <f>'BAR BB| Open rates'!DL26*0.9*0.9+25</f>
        <v>37933</v>
      </c>
      <c r="DM26" s="43">
        <f>'BAR BB| Open rates'!DM26*0.9*0.9+25</f>
        <v>37933</v>
      </c>
      <c r="DN26" s="43">
        <f>'BAR BB| Open rates'!DN26*0.9*0.9+25</f>
        <v>37933</v>
      </c>
      <c r="DO26" s="43">
        <f>'BAR BB| Open rates'!DO26*0.9*0.9+25</f>
        <v>37933</v>
      </c>
      <c r="DP26" s="43">
        <f>'BAR BB| Open rates'!DP26*0.9*0.9+25</f>
        <v>37933</v>
      </c>
      <c r="DQ26" s="43">
        <f>'BAR BB| Open rates'!DQ26*0.9*0.9+25</f>
        <v>39553</v>
      </c>
      <c r="DR26" s="43">
        <f>'BAR BB| Open rates'!DR26*0.9*0.9+25</f>
        <v>39553</v>
      </c>
      <c r="DS26" s="43">
        <f>'BAR BB| Open rates'!DS26*0.9*0.9+25</f>
        <v>37933</v>
      </c>
      <c r="DT26" s="43">
        <f>'BAR BB| Open rates'!DT26*0.9*0.9+25</f>
        <v>37933</v>
      </c>
      <c r="DU26" s="43">
        <f>'BAR BB| Open rates'!DU26*0.9*0.9+25</f>
        <v>37933</v>
      </c>
      <c r="DV26" s="43">
        <f>'BAR BB| Open rates'!DV26*0.9*0.9+25</f>
        <v>37933</v>
      </c>
      <c r="DW26" s="43">
        <f>'BAR BB| Open rates'!DW26*0.9*0.9+25</f>
        <v>37933</v>
      </c>
      <c r="DX26" s="43">
        <f>'BAR BB| Open rates'!DX26*0.9*0.9+25</f>
        <v>39553</v>
      </c>
      <c r="DY26" s="43">
        <f>'BAR BB| Open rates'!DY26*0.9*0.9+25</f>
        <v>39553</v>
      </c>
      <c r="DZ26" s="43">
        <f>'BAR BB| Open rates'!DZ26*0.9*0.9+25</f>
        <v>40930</v>
      </c>
      <c r="EA26" s="43">
        <f>'BAR BB| Open rates'!EA26*0.9*0.9+25</f>
        <v>40930</v>
      </c>
      <c r="EB26" s="43">
        <f>'BAR BB| Open rates'!EB26*0.9*0.9+25</f>
        <v>40930</v>
      </c>
      <c r="EC26" s="43">
        <f>'BAR BB| Open rates'!EC26*0.9*0.9+25</f>
        <v>42712</v>
      </c>
      <c r="ED26" s="43">
        <f>'BAR BB| Open rates'!ED26*0.9*0.9+25</f>
        <v>42712</v>
      </c>
      <c r="EE26" s="43">
        <f>'BAR BB| Open rates'!EE26*0.9*0.9+25</f>
        <v>42712</v>
      </c>
      <c r="EF26" s="43">
        <f>'BAR BB| Open rates'!EF26*0.9*0.9+25</f>
        <v>42712</v>
      </c>
      <c r="EG26" s="43">
        <f>'BAR BB| Open rates'!EG26*0.9*0.9+25</f>
        <v>37123</v>
      </c>
      <c r="EH26" s="43">
        <f>'BAR BB| Open rates'!EH26*0.9*0.9+25</f>
        <v>35503</v>
      </c>
      <c r="EI26" s="43">
        <f>'BAR BB| Open rates'!EI26*0.9*0.9+25</f>
        <v>35503</v>
      </c>
      <c r="EJ26" s="43">
        <f>'BAR BB| Open rates'!EJ26*0.9*0.9+25</f>
        <v>35503</v>
      </c>
      <c r="EK26" s="43">
        <f>'BAR BB| Open rates'!EK26*0.9*0.9+25</f>
        <v>35503</v>
      </c>
      <c r="EL26" s="43">
        <f>'BAR BB| Open rates'!EL26*0.9*0.9+25</f>
        <v>36313</v>
      </c>
      <c r="EM26" s="43">
        <f>'BAR BB| Open rates'!EM26*0.9*0.9+25</f>
        <v>36313</v>
      </c>
      <c r="EN26" s="43">
        <f>'BAR BB| Open rates'!EN26*0.9*0.9+25</f>
        <v>35503</v>
      </c>
      <c r="EO26" s="43">
        <f>'BAR BB| Open rates'!EO26*0.9*0.9+25</f>
        <v>35503</v>
      </c>
      <c r="EP26" s="43">
        <f>'BAR BB| Open rates'!EP26*0.9*0.9+25</f>
        <v>35503</v>
      </c>
      <c r="EQ26" s="43">
        <f>'BAR BB| Open rates'!EQ26*0.9*0.9+25</f>
        <v>35503</v>
      </c>
      <c r="ER26" s="43">
        <f>'BAR BB| Open rates'!ER26*0.9*0.9+25</f>
        <v>35503</v>
      </c>
      <c r="ES26" s="43">
        <f>'BAR BB| Open rates'!ES26*0.9*0.9+25</f>
        <v>36313</v>
      </c>
      <c r="ET26" s="43">
        <f>'BAR BB| Open rates'!ET26*0.9*0.9+25</f>
        <v>36313</v>
      </c>
      <c r="EU26" s="43">
        <f>'BAR BB| Open rates'!EU26*0.9*0.9+25</f>
        <v>35503</v>
      </c>
      <c r="EV26" s="43">
        <f>'BAR BB| Open rates'!EV26*0.9*0.9+25</f>
        <v>35503</v>
      </c>
      <c r="EW26" s="43">
        <f>'BAR BB| Open rates'!EW26*0.9*0.9+25</f>
        <v>35503</v>
      </c>
      <c r="EX26" s="43">
        <f>'BAR BB| Open rates'!EX26*0.9*0.9+25</f>
        <v>35503</v>
      </c>
      <c r="EY26" s="43">
        <f>'BAR BB| Open rates'!EY26*0.9*0.9+25</f>
        <v>35503</v>
      </c>
      <c r="EZ26" s="43">
        <f>'BAR BB| Open rates'!EZ26*0.9*0.9+25</f>
        <v>36313</v>
      </c>
      <c r="FA26" s="43">
        <f>'BAR BB| Open rates'!FA26*0.9*0.9+25</f>
        <v>36313</v>
      </c>
      <c r="FB26" s="43">
        <f>'BAR BB| Open rates'!FB26*0.9*0.9+25</f>
        <v>35503</v>
      </c>
      <c r="FC26" s="43">
        <f>'BAR BB| Open rates'!FC26*0.9*0.9+25</f>
        <v>35503</v>
      </c>
      <c r="FD26" s="43">
        <f>'BAR BB| Open rates'!FD26*0.9*0.9+25</f>
        <v>35503</v>
      </c>
      <c r="FE26" s="43">
        <f>'BAR BB| Open rates'!FE26*0.9*0.9+25</f>
        <v>35503</v>
      </c>
      <c r="FF26" s="43">
        <f>'BAR BB| Open rates'!FF26*0.9*0.9+25</f>
        <v>35503</v>
      </c>
      <c r="FG26" s="43">
        <f>'BAR BB| Open rates'!FG26*0.9*0.9+25</f>
        <v>36313</v>
      </c>
      <c r="FH26" s="43">
        <f>'BAR BB| Open rates'!FH26*0.9*0.9+25</f>
        <v>36313</v>
      </c>
      <c r="FI26" s="43">
        <f>'BAR BB| Open rates'!FI26*0.9*0.9+25</f>
        <v>35503</v>
      </c>
      <c r="FJ26" s="43">
        <f>'BAR BB| Open rates'!FJ26*0.9*0.9+25</f>
        <v>35503</v>
      </c>
      <c r="FK26" s="43">
        <f>'BAR BB| Open rates'!FK26*0.9*0.9+25</f>
        <v>35503</v>
      </c>
      <c r="FL26" s="43">
        <f>'BAR BB| Open rates'!FL26*0.9*0.9+25</f>
        <v>35503</v>
      </c>
      <c r="FM26" s="43">
        <f>'BAR BB| Open rates'!FM26*0.9*0.9+25</f>
        <v>35503</v>
      </c>
      <c r="FN26" s="43">
        <f>'BAR BB| Open rates'!FN26*0.9*0.9+25</f>
        <v>36313</v>
      </c>
      <c r="FO26" s="43">
        <f>'BAR BB| Open rates'!FO26*0.9*0.9+25</f>
        <v>36313</v>
      </c>
      <c r="FP26" s="43">
        <f>'BAR BB| Open rates'!FP26*0.9*0.9+25</f>
        <v>35503</v>
      </c>
      <c r="FQ26" s="43">
        <f>'BAR BB| Open rates'!FQ26*0.9*0.9+25</f>
        <v>35503</v>
      </c>
      <c r="FR26" s="43">
        <f>'BAR BB| Open rates'!FR26*0.9*0.9+25</f>
        <v>35503</v>
      </c>
      <c r="FS26" s="43">
        <f>'BAR BB| Open rates'!FS26*0.9*0.9+25</f>
        <v>35503</v>
      </c>
      <c r="FT26" s="43">
        <f>'BAR BB| Open rates'!FT26*0.9*0.9+25</f>
        <v>35503</v>
      </c>
      <c r="FU26" s="43">
        <f>'BAR BB| Open rates'!FU26*0.9*0.9+25</f>
        <v>36313</v>
      </c>
      <c r="FV26" s="43">
        <f>'BAR BB| Open rates'!FV26*0.9*0.9+25</f>
        <v>36313</v>
      </c>
      <c r="FW26" s="43">
        <f>'BAR BB| Open rates'!FW26*0.9*0.9+25</f>
        <v>39310</v>
      </c>
      <c r="FX26" s="43">
        <f>'BAR BB| Open rates'!FX26*0.9*0.9+25</f>
        <v>39310</v>
      </c>
      <c r="FY26" s="43">
        <f>'BAR BB| Open rates'!FY26*0.9*0.9+25</f>
        <v>39310</v>
      </c>
      <c r="FZ26" s="43">
        <f>'BAR BB| Open rates'!FZ26*0.9*0.9+25</f>
        <v>39310</v>
      </c>
      <c r="GA26" s="43">
        <f>'BAR BB| Open rates'!GA26*0.9*0.9+25</f>
        <v>39310</v>
      </c>
      <c r="GB26" s="43">
        <f>'BAR BB| Open rates'!GB26*0.9*0.9+25</f>
        <v>41092</v>
      </c>
      <c r="GC26" s="43">
        <f>'BAR BB| Open rates'!GC26*0.9*0.9+25</f>
        <v>41092</v>
      </c>
      <c r="GD26" s="43">
        <f>'BAR BB| Open rates'!GD26*0.9*0.9+25</f>
        <v>41092</v>
      </c>
      <c r="GE26" s="43">
        <f>'BAR BB| Open rates'!GE26*0.9*0.9+25</f>
        <v>41092</v>
      </c>
    </row>
    <row r="27" spans="1:187" s="36" customFormat="1" ht="28.5" customHeight="1" x14ac:dyDescent="0.2">
      <c r="A27" s="236" t="s">
        <v>181</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row>
    <row r="28" spans="1:187" s="36" customFormat="1" ht="12" customHeight="1" x14ac:dyDescent="0.2">
      <c r="A28" s="237">
        <v>1</v>
      </c>
      <c r="B28" s="43">
        <f>'BAR BB| Open rates'!B28*0.9*0.9+25</f>
        <v>44089</v>
      </c>
      <c r="C28" s="43">
        <f>'BAR BB| Open rates'!C28*0.9*0.9+25</f>
        <v>44089</v>
      </c>
      <c r="D28" s="43">
        <f>'BAR BB| Open rates'!D28*0.9*0.9+25</f>
        <v>41902</v>
      </c>
      <c r="E28" s="43">
        <f>'BAR BB| Open rates'!E28*0.9*0.9+25</f>
        <v>41902</v>
      </c>
      <c r="F28" s="43">
        <f>'BAR BB| Open rates'!F28*0.9*0.9+25</f>
        <v>40120</v>
      </c>
      <c r="G28" s="43">
        <f>'BAR BB| Open rates'!G28*0.9*0.9+25</f>
        <v>41902</v>
      </c>
      <c r="H28" s="43">
        <f>'BAR BB| Open rates'!H28*0.9*0.9+25</f>
        <v>41902</v>
      </c>
      <c r="I28" s="43">
        <f>'BAR BB| Open rates'!I28*0.9*0.9+25</f>
        <v>43522</v>
      </c>
      <c r="J28" s="43">
        <f>'BAR BB| Open rates'!J28*0.9*0.9+25</f>
        <v>43522</v>
      </c>
      <c r="K28" s="43">
        <f>'BAR BB| Open rates'!K28*0.9*0.9+25</f>
        <v>41902</v>
      </c>
      <c r="L28" s="43">
        <f>'BAR BB| Open rates'!L28*0.9*0.9+25</f>
        <v>41902</v>
      </c>
      <c r="M28" s="43">
        <f>'BAR BB| Open rates'!M28*0.9*0.9+25</f>
        <v>41902</v>
      </c>
      <c r="N28" s="43">
        <f>'BAR BB| Open rates'!N28*0.9*0.9+25</f>
        <v>41902</v>
      </c>
      <c r="O28" s="43">
        <f>'BAR BB| Open rates'!O28*0.9*0.9+25</f>
        <v>41902</v>
      </c>
      <c r="P28" s="43">
        <f>'BAR BB| Open rates'!P28*0.9*0.9+25</f>
        <v>43522</v>
      </c>
      <c r="Q28" s="43">
        <f>'BAR BB| Open rates'!Q28*0.9*0.9+25</f>
        <v>43522</v>
      </c>
      <c r="R28" s="43">
        <f>'BAR BB| Open rates'!R28*0.9*0.9+25</f>
        <v>43522</v>
      </c>
      <c r="S28" s="43">
        <f>'BAR BB| Open rates'!S28*0.9*0.9+25</f>
        <v>43522</v>
      </c>
      <c r="T28" s="43">
        <f>'BAR BB| Open rates'!T28*0.9*0.9+25</f>
        <v>43522</v>
      </c>
      <c r="U28" s="43">
        <f>'BAR BB| Open rates'!U28*0.9*0.9+25</f>
        <v>43522</v>
      </c>
      <c r="V28" s="43">
        <f>'BAR BB| Open rates'!V28*0.9*0.9+25</f>
        <v>43522</v>
      </c>
      <c r="W28" s="43">
        <f>'BAR BB| Open rates'!W28*0.9*0.9+25</f>
        <v>45142</v>
      </c>
      <c r="X28" s="43">
        <f>'BAR BB| Open rates'!X28*0.9*0.9+25</f>
        <v>45142</v>
      </c>
      <c r="Y28" s="43">
        <f>'BAR BB| Open rates'!Y28*0.9*0.9+25</f>
        <v>43522</v>
      </c>
      <c r="Z28" s="43">
        <f>'BAR BB| Open rates'!Z28*0.9*0.9+25</f>
        <v>43522</v>
      </c>
      <c r="AA28" s="43">
        <f>'BAR BB| Open rates'!AA28*0.9*0.9+25</f>
        <v>43522</v>
      </c>
      <c r="AB28" s="43">
        <f>'BAR BB| Open rates'!AB28*0.9*0.9+25</f>
        <v>43522</v>
      </c>
      <c r="AC28" s="43">
        <f>'BAR BB| Open rates'!AC28*0.9*0.9+25</f>
        <v>43522</v>
      </c>
      <c r="AD28" s="43">
        <f>'BAR BB| Open rates'!AD28*0.9*0.9+25</f>
        <v>45142</v>
      </c>
      <c r="AE28" s="43">
        <f>'BAR BB| Open rates'!AE28*0.9*0.9+25</f>
        <v>45142</v>
      </c>
      <c r="AF28" s="43">
        <f>'BAR BB| Open rates'!AF28*0.9*0.9+25</f>
        <v>43522</v>
      </c>
      <c r="AG28" s="43">
        <f>'BAR BB| Open rates'!AG28*0.9*0.9+25</f>
        <v>43522</v>
      </c>
      <c r="AH28" s="43">
        <f>'BAR BB| Open rates'!AH28*0.9*0.9+25</f>
        <v>43522</v>
      </c>
      <c r="AI28" s="43">
        <f>'BAR BB| Open rates'!AI28*0.9*0.9+25</f>
        <v>43522</v>
      </c>
      <c r="AJ28" s="43">
        <f>'BAR BB| Open rates'!AJ28*0.9*0.9+25</f>
        <v>43522</v>
      </c>
      <c r="AK28" s="43">
        <f>'BAR BB| Open rates'!AK28*0.9*0.9+25</f>
        <v>45142</v>
      </c>
      <c r="AL28" s="43">
        <f>'BAR BB| Open rates'!AL28*0.9*0.9+25</f>
        <v>45142</v>
      </c>
      <c r="AM28" s="43">
        <f>'BAR BB| Open rates'!AM28*0.9*0.9+25</f>
        <v>43522</v>
      </c>
      <c r="AN28" s="43">
        <f>'BAR BB| Open rates'!AN28*0.9*0.9+25</f>
        <v>43522</v>
      </c>
      <c r="AO28" s="43">
        <f>'BAR BB| Open rates'!AO28*0.9*0.9+25</f>
        <v>43522</v>
      </c>
      <c r="AP28" s="43">
        <f>'BAR BB| Open rates'!AP28*0.9*0.9+25</f>
        <v>43522</v>
      </c>
      <c r="AQ28" s="43">
        <f>'BAR BB| Open rates'!AQ28*0.9*0.9+25</f>
        <v>43522</v>
      </c>
      <c r="AR28" s="43">
        <f>'BAR BB| Open rates'!AR28*0.9*0.9+25</f>
        <v>45142</v>
      </c>
      <c r="AS28" s="43">
        <f>'BAR BB| Open rates'!AS28*0.9*0.9+25</f>
        <v>45142</v>
      </c>
      <c r="AT28" s="43">
        <f>'BAR BB| Open rates'!AT28*0.9*0.9+25</f>
        <v>43522</v>
      </c>
      <c r="AU28" s="43">
        <f>'BAR BB| Open rates'!AU28*0.9*0.9+25</f>
        <v>43522</v>
      </c>
      <c r="AV28" s="43">
        <f>'BAR BB| Open rates'!AV28*0.9*0.9+25</f>
        <v>43522</v>
      </c>
      <c r="AW28" s="43">
        <f>'BAR BB| Open rates'!AW28*0.9*0.9+25</f>
        <v>43522</v>
      </c>
      <c r="AX28" s="43">
        <f>'BAR BB| Open rates'!AX28*0.9*0.9+25</f>
        <v>43522</v>
      </c>
      <c r="AY28" s="43">
        <f>'BAR BB| Open rates'!AY28*0.9*0.9+25</f>
        <v>45142</v>
      </c>
      <c r="AZ28" s="43">
        <f>'BAR BB| Open rates'!AZ28*0.9*0.9+25</f>
        <v>45142</v>
      </c>
      <c r="BA28" s="43">
        <f>'BAR BB| Open rates'!BA28*0.9*0.9+25</f>
        <v>43522</v>
      </c>
      <c r="BB28" s="43">
        <f>'BAR BB| Open rates'!BB28*0.9*0.9+25</f>
        <v>43522</v>
      </c>
      <c r="BC28" s="43">
        <f>'BAR BB| Open rates'!BC28*0.9*0.9+25</f>
        <v>43522</v>
      </c>
      <c r="BD28" s="43">
        <f>'BAR BB| Open rates'!BD28*0.9*0.9+25</f>
        <v>43522</v>
      </c>
      <c r="BE28" s="43">
        <f>'BAR BB| Open rates'!BE28*0.9*0.9+25</f>
        <v>43522</v>
      </c>
      <c r="BF28" s="43">
        <f>'BAR BB| Open rates'!BF28*0.9*0.9+25</f>
        <v>45142</v>
      </c>
      <c r="BG28" s="43">
        <f>'BAR BB| Open rates'!BG28*0.9*0.9+25</f>
        <v>45142</v>
      </c>
      <c r="BH28" s="43">
        <f>'BAR BB| Open rates'!BH28*0.9*0.9+25</f>
        <v>40930</v>
      </c>
      <c r="BI28" s="43">
        <f>'BAR BB| Open rates'!BI28*0.9*0.9+25</f>
        <v>40930</v>
      </c>
      <c r="BJ28" s="43">
        <f>'BAR BB| Open rates'!BJ28*0.9*0.9+25</f>
        <v>40930</v>
      </c>
      <c r="BK28" s="43">
        <f>'BAR BB| Open rates'!BK28*0.9*0.9+25</f>
        <v>40930</v>
      </c>
      <c r="BL28" s="43">
        <f>'BAR BB| Open rates'!BL28*0.9*0.9+25</f>
        <v>40930</v>
      </c>
      <c r="BM28" s="43">
        <f>'BAR BB| Open rates'!BM28*0.9*0.9+25</f>
        <v>41902</v>
      </c>
      <c r="BN28" s="43">
        <f>'BAR BB| Open rates'!BN28*0.9*0.9+25</f>
        <v>41902</v>
      </c>
      <c r="BO28" s="43">
        <f>'BAR BB| Open rates'!BO28*0.9*0.9+25</f>
        <v>40120</v>
      </c>
      <c r="BP28" s="43">
        <f>'BAR BB| Open rates'!BP28*0.9*0.9+25</f>
        <v>40120</v>
      </c>
      <c r="BQ28" s="43">
        <f>'BAR BB| Open rates'!BQ28*0.9*0.9+25</f>
        <v>38662</v>
      </c>
      <c r="BR28" s="43">
        <f>'BAR BB| Open rates'!BR28*0.9*0.9+25</f>
        <v>38662</v>
      </c>
      <c r="BS28" s="43">
        <f>'BAR BB| Open rates'!BS28*0.9*0.9+25</f>
        <v>38662</v>
      </c>
      <c r="BT28" s="43">
        <f>'BAR BB| Open rates'!BT28*0.9*0.9+25</f>
        <v>38662</v>
      </c>
      <c r="BU28" s="43">
        <f>'BAR BB| Open rates'!BU28*0.9*0.9+25</f>
        <v>38662</v>
      </c>
      <c r="BV28" s="43">
        <f>'BAR BB| Open rates'!BV28*0.9*0.9+25</f>
        <v>36880</v>
      </c>
      <c r="BW28" s="43">
        <f>'BAR BB| Open rates'!BW28*0.9*0.9+25</f>
        <v>36880</v>
      </c>
      <c r="BX28" s="43">
        <f>'BAR BB| Open rates'!BX28*0.9*0.9+25</f>
        <v>36880</v>
      </c>
      <c r="BY28" s="43">
        <f>'BAR BB| Open rates'!BY28*0.9*0.9+25</f>
        <v>36880</v>
      </c>
      <c r="BZ28" s="43">
        <f>'BAR BB| Open rates'!BZ28*0.9*0.9+25</f>
        <v>36880</v>
      </c>
      <c r="CA28" s="43">
        <f>'BAR BB| Open rates'!CA28*0.9*0.9+25</f>
        <v>38662</v>
      </c>
      <c r="CB28" s="43">
        <f>'BAR BB| Open rates'!CB28*0.9*0.9+25</f>
        <v>38662</v>
      </c>
      <c r="CC28" s="43">
        <f>'BAR BB| Open rates'!CC28*0.9*0.9+25</f>
        <v>36880</v>
      </c>
      <c r="CD28" s="43">
        <f>'BAR BB| Open rates'!CD28*0.9*0.9+25</f>
        <v>36880</v>
      </c>
      <c r="CE28" s="43">
        <f>'BAR BB| Open rates'!CE28*0.9*0.9+25</f>
        <v>36880</v>
      </c>
      <c r="CF28" s="43">
        <f>'BAR BB| Open rates'!CF28*0.9*0.9+25</f>
        <v>36880</v>
      </c>
      <c r="CG28" s="43">
        <f>'BAR BB| Open rates'!CG28*0.9*0.9+25</f>
        <v>36880</v>
      </c>
      <c r="CH28" s="43">
        <f>'BAR BB| Open rates'!CH28*0.9*0.9+25</f>
        <v>38662</v>
      </c>
      <c r="CI28" s="43">
        <f>'BAR BB| Open rates'!CI28*0.9*0.9+25</f>
        <v>38662</v>
      </c>
      <c r="CJ28" s="43">
        <f>'BAR BB| Open rates'!CJ28*0.9*0.9+25</f>
        <v>36880</v>
      </c>
      <c r="CK28" s="43">
        <f>'BAR BB| Open rates'!CK28*0.9*0.9+25</f>
        <v>36880</v>
      </c>
      <c r="CL28" s="43">
        <f>'BAR BB| Open rates'!CL28*0.9*0.9+25</f>
        <v>36880</v>
      </c>
      <c r="CM28" s="43">
        <f>'BAR BB| Open rates'!CM28*0.9*0.9+25</f>
        <v>36880</v>
      </c>
      <c r="CN28" s="43">
        <f>'BAR BB| Open rates'!CN28*0.9*0.9+25</f>
        <v>36880</v>
      </c>
      <c r="CO28" s="43">
        <f>'BAR BB| Open rates'!CO28*0.9*0.9+25</f>
        <v>38662</v>
      </c>
      <c r="CP28" s="43">
        <f>'BAR BB| Open rates'!CP28*0.9*0.9+25</f>
        <v>38662</v>
      </c>
      <c r="CQ28" s="43">
        <f>'BAR BB| Open rates'!CQ28*0.9*0.9+25</f>
        <v>36880</v>
      </c>
      <c r="CR28" s="43">
        <f>'BAR BB| Open rates'!CR28*0.9*0.9+25</f>
        <v>36880</v>
      </c>
      <c r="CS28" s="43">
        <f>'BAR BB| Open rates'!CS28*0.9*0.9+25</f>
        <v>36880</v>
      </c>
      <c r="CT28" s="43">
        <f>'BAR BB| Open rates'!CT28*0.9*0.9+25</f>
        <v>36880</v>
      </c>
      <c r="CU28" s="43">
        <f>'BAR BB| Open rates'!CU28*0.9*0.9+25</f>
        <v>33883</v>
      </c>
      <c r="CV28" s="43">
        <f>'BAR BB| Open rates'!CV28*0.9*0.9+25</f>
        <v>33883</v>
      </c>
      <c r="CW28" s="43">
        <f>'BAR BB| Open rates'!CW28*0.9*0.9+25</f>
        <v>33883</v>
      </c>
      <c r="CX28" s="43">
        <f>'BAR BB| Open rates'!CX28*0.9*0.9+25</f>
        <v>32263</v>
      </c>
      <c r="CY28" s="43">
        <f>'BAR BB| Open rates'!CY28*0.9*0.9+25</f>
        <v>32263</v>
      </c>
      <c r="CZ28" s="43">
        <f>'BAR BB| Open rates'!CZ28*0.9*0.9+25</f>
        <v>32263</v>
      </c>
      <c r="DA28" s="43">
        <f>'BAR BB| Open rates'!DA28*0.9*0.9+25</f>
        <v>32263</v>
      </c>
      <c r="DB28" s="43">
        <f>'BAR BB| Open rates'!DB28*0.9*0.9+25</f>
        <v>32263</v>
      </c>
      <c r="DC28" s="43">
        <f>'BAR BB| Open rates'!DC28*0.9*0.9+25</f>
        <v>33883</v>
      </c>
      <c r="DD28" s="43">
        <f>'BAR BB| Open rates'!DD28*0.9*0.9+25</f>
        <v>33883</v>
      </c>
      <c r="DE28" s="43">
        <f>'BAR BB| Open rates'!DE28*0.9*0.9+25</f>
        <v>32263</v>
      </c>
      <c r="DF28" s="43">
        <f>'BAR BB| Open rates'!DF28*0.9*0.9+25</f>
        <v>32263</v>
      </c>
      <c r="DG28" s="43">
        <f>'BAR BB| Open rates'!DG28*0.9*0.9+25</f>
        <v>32263</v>
      </c>
      <c r="DH28" s="43">
        <f>'BAR BB| Open rates'!DH28*0.9*0.9+25</f>
        <v>32263</v>
      </c>
      <c r="DI28" s="43">
        <f>'BAR BB| Open rates'!DI28*0.9*0.9+25</f>
        <v>32263</v>
      </c>
      <c r="DJ28" s="43">
        <f>'BAR BB| Open rates'!DJ28*0.9*0.9+25</f>
        <v>33883</v>
      </c>
      <c r="DK28" s="43">
        <f>'BAR BB| Open rates'!DK28*0.9*0.9+25</f>
        <v>33883</v>
      </c>
      <c r="DL28" s="43">
        <f>'BAR BB| Open rates'!DL28*0.9*0.9+25</f>
        <v>32263</v>
      </c>
      <c r="DM28" s="43">
        <f>'BAR BB| Open rates'!DM28*0.9*0.9+25</f>
        <v>32263</v>
      </c>
      <c r="DN28" s="43">
        <f>'BAR BB| Open rates'!DN28*0.9*0.9+25</f>
        <v>32263</v>
      </c>
      <c r="DO28" s="43">
        <f>'BAR BB| Open rates'!DO28*0.9*0.9+25</f>
        <v>32263</v>
      </c>
      <c r="DP28" s="43">
        <f>'BAR BB| Open rates'!DP28*0.9*0.9+25</f>
        <v>32263</v>
      </c>
      <c r="DQ28" s="43">
        <f>'BAR BB| Open rates'!DQ28*0.9*0.9+25</f>
        <v>33883</v>
      </c>
      <c r="DR28" s="43">
        <f>'BAR BB| Open rates'!DR28*0.9*0.9+25</f>
        <v>33883</v>
      </c>
      <c r="DS28" s="43">
        <f>'BAR BB| Open rates'!DS28*0.9*0.9+25</f>
        <v>32263</v>
      </c>
      <c r="DT28" s="43">
        <f>'BAR BB| Open rates'!DT28*0.9*0.9+25</f>
        <v>32263</v>
      </c>
      <c r="DU28" s="43">
        <f>'BAR BB| Open rates'!DU28*0.9*0.9+25</f>
        <v>32263</v>
      </c>
      <c r="DV28" s="43">
        <f>'BAR BB| Open rates'!DV28*0.9*0.9+25</f>
        <v>32263</v>
      </c>
      <c r="DW28" s="43">
        <f>'BAR BB| Open rates'!DW28*0.9*0.9+25</f>
        <v>32263</v>
      </c>
      <c r="DX28" s="43">
        <f>'BAR BB| Open rates'!DX28*0.9*0.9+25</f>
        <v>33883</v>
      </c>
      <c r="DY28" s="43">
        <f>'BAR BB| Open rates'!DY28*0.9*0.9+25</f>
        <v>33883</v>
      </c>
      <c r="DZ28" s="43">
        <f>'BAR BB| Open rates'!DZ28*0.9*0.9+25</f>
        <v>35260</v>
      </c>
      <c r="EA28" s="43">
        <f>'BAR BB| Open rates'!EA28*0.9*0.9+25</f>
        <v>35260</v>
      </c>
      <c r="EB28" s="43">
        <f>'BAR BB| Open rates'!EB28*0.9*0.9+25</f>
        <v>35260</v>
      </c>
      <c r="EC28" s="43">
        <f>'BAR BB| Open rates'!EC28*0.9*0.9+25</f>
        <v>37042</v>
      </c>
      <c r="ED28" s="43">
        <f>'BAR BB| Open rates'!ED28*0.9*0.9+25</f>
        <v>37042</v>
      </c>
      <c r="EE28" s="43">
        <f>'BAR BB| Open rates'!EE28*0.9*0.9+25</f>
        <v>37042</v>
      </c>
      <c r="EF28" s="43">
        <f>'BAR BB| Open rates'!EF28*0.9*0.9+25</f>
        <v>37042</v>
      </c>
      <c r="EG28" s="43">
        <f>'BAR BB| Open rates'!EG28*0.9*0.9+25</f>
        <v>31453</v>
      </c>
      <c r="EH28" s="43">
        <f>'BAR BB| Open rates'!EH28*0.9*0.9+25</f>
        <v>30643</v>
      </c>
      <c r="EI28" s="43">
        <f>'BAR BB| Open rates'!EI28*0.9*0.9+25</f>
        <v>30643</v>
      </c>
      <c r="EJ28" s="43">
        <f>'BAR BB| Open rates'!EJ28*0.9*0.9+25</f>
        <v>30643</v>
      </c>
      <c r="EK28" s="43">
        <f>'BAR BB| Open rates'!EK28*0.9*0.9+25</f>
        <v>30643</v>
      </c>
      <c r="EL28" s="43">
        <f>'BAR BB| Open rates'!EL28*0.9*0.9+25</f>
        <v>31453</v>
      </c>
      <c r="EM28" s="43">
        <f>'BAR BB| Open rates'!EM28*0.9*0.9+25</f>
        <v>31453</v>
      </c>
      <c r="EN28" s="43">
        <f>'BAR BB| Open rates'!EN28*0.9*0.9+25</f>
        <v>30643</v>
      </c>
      <c r="EO28" s="43">
        <f>'BAR BB| Open rates'!EO28*0.9*0.9+25</f>
        <v>30643</v>
      </c>
      <c r="EP28" s="43">
        <f>'BAR BB| Open rates'!EP28*0.9*0.9+25</f>
        <v>30643</v>
      </c>
      <c r="EQ28" s="43">
        <f>'BAR BB| Open rates'!EQ28*0.9*0.9+25</f>
        <v>30643</v>
      </c>
      <c r="ER28" s="43">
        <f>'BAR BB| Open rates'!ER28*0.9*0.9+25</f>
        <v>30643</v>
      </c>
      <c r="ES28" s="43">
        <f>'BAR BB| Open rates'!ES28*0.9*0.9+25</f>
        <v>31453</v>
      </c>
      <c r="ET28" s="43">
        <f>'BAR BB| Open rates'!ET28*0.9*0.9+25</f>
        <v>31453</v>
      </c>
      <c r="EU28" s="43">
        <f>'BAR BB| Open rates'!EU28*0.9*0.9+25</f>
        <v>30643</v>
      </c>
      <c r="EV28" s="43">
        <f>'BAR BB| Open rates'!EV28*0.9*0.9+25</f>
        <v>30643</v>
      </c>
      <c r="EW28" s="43">
        <f>'BAR BB| Open rates'!EW28*0.9*0.9+25</f>
        <v>30643</v>
      </c>
      <c r="EX28" s="43">
        <f>'BAR BB| Open rates'!EX28*0.9*0.9+25</f>
        <v>30643</v>
      </c>
      <c r="EY28" s="43">
        <f>'BAR BB| Open rates'!EY28*0.9*0.9+25</f>
        <v>30643</v>
      </c>
      <c r="EZ28" s="43">
        <f>'BAR BB| Open rates'!EZ28*0.9*0.9+25</f>
        <v>31453</v>
      </c>
      <c r="FA28" s="43">
        <f>'BAR BB| Open rates'!FA28*0.9*0.9+25</f>
        <v>31453</v>
      </c>
      <c r="FB28" s="43">
        <f>'BAR BB| Open rates'!FB28*0.9*0.9+25</f>
        <v>30643</v>
      </c>
      <c r="FC28" s="43">
        <f>'BAR BB| Open rates'!FC28*0.9*0.9+25</f>
        <v>30643</v>
      </c>
      <c r="FD28" s="43">
        <f>'BAR BB| Open rates'!FD28*0.9*0.9+25</f>
        <v>30643</v>
      </c>
      <c r="FE28" s="43">
        <f>'BAR BB| Open rates'!FE28*0.9*0.9+25</f>
        <v>30643</v>
      </c>
      <c r="FF28" s="43">
        <f>'BAR BB| Open rates'!FF28*0.9*0.9+25</f>
        <v>30643</v>
      </c>
      <c r="FG28" s="43">
        <f>'BAR BB| Open rates'!FG28*0.9*0.9+25</f>
        <v>31453</v>
      </c>
      <c r="FH28" s="43">
        <f>'BAR BB| Open rates'!FH28*0.9*0.9+25</f>
        <v>31453</v>
      </c>
      <c r="FI28" s="43">
        <f>'BAR BB| Open rates'!FI28*0.9*0.9+25</f>
        <v>30643</v>
      </c>
      <c r="FJ28" s="43">
        <f>'BAR BB| Open rates'!FJ28*0.9*0.9+25</f>
        <v>30643</v>
      </c>
      <c r="FK28" s="43">
        <f>'BAR BB| Open rates'!FK28*0.9*0.9+25</f>
        <v>30643</v>
      </c>
      <c r="FL28" s="43">
        <f>'BAR BB| Open rates'!FL28*0.9*0.9+25</f>
        <v>30643</v>
      </c>
      <c r="FM28" s="43">
        <f>'BAR BB| Open rates'!FM28*0.9*0.9+25</f>
        <v>30643</v>
      </c>
      <c r="FN28" s="43">
        <f>'BAR BB| Open rates'!FN28*0.9*0.9+25</f>
        <v>31453</v>
      </c>
      <c r="FO28" s="43">
        <f>'BAR BB| Open rates'!FO28*0.9*0.9+25</f>
        <v>31453</v>
      </c>
      <c r="FP28" s="43">
        <f>'BAR BB| Open rates'!FP28*0.9*0.9+25</f>
        <v>30643</v>
      </c>
      <c r="FQ28" s="43">
        <f>'BAR BB| Open rates'!FQ28*0.9*0.9+25</f>
        <v>30643</v>
      </c>
      <c r="FR28" s="43">
        <f>'BAR BB| Open rates'!FR28*0.9*0.9+25</f>
        <v>30643</v>
      </c>
      <c r="FS28" s="43">
        <f>'BAR BB| Open rates'!FS28*0.9*0.9+25</f>
        <v>30643</v>
      </c>
      <c r="FT28" s="43">
        <f>'BAR BB| Open rates'!FT28*0.9*0.9+25</f>
        <v>30643</v>
      </c>
      <c r="FU28" s="43">
        <f>'BAR BB| Open rates'!FU28*0.9*0.9+25</f>
        <v>31453</v>
      </c>
      <c r="FV28" s="43">
        <f>'BAR BB| Open rates'!FV28*0.9*0.9+25</f>
        <v>31453</v>
      </c>
      <c r="FW28" s="43">
        <f>'BAR BB| Open rates'!FW28*0.9*0.9+25</f>
        <v>34450</v>
      </c>
      <c r="FX28" s="43">
        <f>'BAR BB| Open rates'!FX28*0.9*0.9+25</f>
        <v>34450</v>
      </c>
      <c r="FY28" s="43">
        <f>'BAR BB| Open rates'!FY28*0.9*0.9+25</f>
        <v>34450</v>
      </c>
      <c r="FZ28" s="43">
        <f>'BAR BB| Open rates'!FZ28*0.9*0.9+25</f>
        <v>34450</v>
      </c>
      <c r="GA28" s="43">
        <f>'BAR BB| Open rates'!GA28*0.9*0.9+25</f>
        <v>34450</v>
      </c>
      <c r="GB28" s="43">
        <f>'BAR BB| Open rates'!GB28*0.9*0.9+25</f>
        <v>36232</v>
      </c>
      <c r="GC28" s="43">
        <f>'BAR BB| Open rates'!GC28*0.9*0.9+25</f>
        <v>36232</v>
      </c>
      <c r="GD28" s="43">
        <f>'BAR BB| Open rates'!GD28*0.9*0.9+25</f>
        <v>36232</v>
      </c>
      <c r="GE28" s="43">
        <f>'BAR BB| Open rates'!GE28*0.9*0.9+25</f>
        <v>36232</v>
      </c>
    </row>
    <row r="29" spans="1:187" s="36" customFormat="1" ht="12" customHeight="1" x14ac:dyDescent="0.2">
      <c r="A29" s="237">
        <v>2</v>
      </c>
      <c r="B29" s="43">
        <f>'BAR BB| Open rates'!B29*0.9*0.9+25</f>
        <v>46519</v>
      </c>
      <c r="C29" s="43">
        <f>'BAR BB| Open rates'!C29*0.9*0.9+25</f>
        <v>46519</v>
      </c>
      <c r="D29" s="43">
        <f>'BAR BB| Open rates'!D29*0.9*0.9+25</f>
        <v>44332</v>
      </c>
      <c r="E29" s="43">
        <f>'BAR BB| Open rates'!E29*0.9*0.9+25</f>
        <v>44332</v>
      </c>
      <c r="F29" s="43">
        <f>'BAR BB| Open rates'!F29*0.9*0.9+25</f>
        <v>42550</v>
      </c>
      <c r="G29" s="43">
        <f>'BAR BB| Open rates'!G29*0.9*0.9+25</f>
        <v>44332</v>
      </c>
      <c r="H29" s="43">
        <f>'BAR BB| Open rates'!H29*0.9*0.9+25</f>
        <v>44332</v>
      </c>
      <c r="I29" s="43">
        <f>'BAR BB| Open rates'!I29*0.9*0.9+25</f>
        <v>45952</v>
      </c>
      <c r="J29" s="43">
        <f>'BAR BB| Open rates'!J29*0.9*0.9+25</f>
        <v>45952</v>
      </c>
      <c r="K29" s="43">
        <f>'BAR BB| Open rates'!K29*0.9*0.9+25</f>
        <v>44332</v>
      </c>
      <c r="L29" s="43">
        <f>'BAR BB| Open rates'!L29*0.9*0.9+25</f>
        <v>44332</v>
      </c>
      <c r="M29" s="43">
        <f>'BAR BB| Open rates'!M29*0.9*0.9+25</f>
        <v>44332</v>
      </c>
      <c r="N29" s="43">
        <f>'BAR BB| Open rates'!N29*0.9*0.9+25</f>
        <v>44332</v>
      </c>
      <c r="O29" s="43">
        <f>'BAR BB| Open rates'!O29*0.9*0.9+25</f>
        <v>44332</v>
      </c>
      <c r="P29" s="43">
        <f>'BAR BB| Open rates'!P29*0.9*0.9+25</f>
        <v>45952</v>
      </c>
      <c r="Q29" s="43">
        <f>'BAR BB| Open rates'!Q29*0.9*0.9+25</f>
        <v>45952</v>
      </c>
      <c r="R29" s="43">
        <f>'BAR BB| Open rates'!R29*0.9*0.9+25</f>
        <v>45952</v>
      </c>
      <c r="S29" s="43">
        <f>'BAR BB| Open rates'!S29*0.9*0.9+25</f>
        <v>45952</v>
      </c>
      <c r="T29" s="43">
        <f>'BAR BB| Open rates'!T29*0.9*0.9+25</f>
        <v>45952</v>
      </c>
      <c r="U29" s="43">
        <f>'BAR BB| Open rates'!U29*0.9*0.9+25</f>
        <v>45952</v>
      </c>
      <c r="V29" s="43">
        <f>'BAR BB| Open rates'!V29*0.9*0.9+25</f>
        <v>45952</v>
      </c>
      <c r="W29" s="43">
        <f>'BAR BB| Open rates'!W29*0.9*0.9+25</f>
        <v>47572</v>
      </c>
      <c r="X29" s="43">
        <f>'BAR BB| Open rates'!X29*0.9*0.9+25</f>
        <v>47572</v>
      </c>
      <c r="Y29" s="43">
        <f>'BAR BB| Open rates'!Y29*0.9*0.9+25</f>
        <v>45952</v>
      </c>
      <c r="Z29" s="43">
        <f>'BAR BB| Open rates'!Z29*0.9*0.9+25</f>
        <v>45952</v>
      </c>
      <c r="AA29" s="43">
        <f>'BAR BB| Open rates'!AA29*0.9*0.9+25</f>
        <v>45952</v>
      </c>
      <c r="AB29" s="43">
        <f>'BAR BB| Open rates'!AB29*0.9*0.9+25</f>
        <v>45952</v>
      </c>
      <c r="AC29" s="43">
        <f>'BAR BB| Open rates'!AC29*0.9*0.9+25</f>
        <v>45952</v>
      </c>
      <c r="AD29" s="43">
        <f>'BAR BB| Open rates'!AD29*0.9*0.9+25</f>
        <v>47572</v>
      </c>
      <c r="AE29" s="43">
        <f>'BAR BB| Open rates'!AE29*0.9*0.9+25</f>
        <v>47572</v>
      </c>
      <c r="AF29" s="43">
        <f>'BAR BB| Open rates'!AF29*0.9*0.9+25</f>
        <v>45952</v>
      </c>
      <c r="AG29" s="43">
        <f>'BAR BB| Open rates'!AG29*0.9*0.9+25</f>
        <v>45952</v>
      </c>
      <c r="AH29" s="43">
        <f>'BAR BB| Open rates'!AH29*0.9*0.9+25</f>
        <v>45952</v>
      </c>
      <c r="AI29" s="43">
        <f>'BAR BB| Open rates'!AI29*0.9*0.9+25</f>
        <v>45952</v>
      </c>
      <c r="AJ29" s="43">
        <f>'BAR BB| Open rates'!AJ29*0.9*0.9+25</f>
        <v>45952</v>
      </c>
      <c r="AK29" s="43">
        <f>'BAR BB| Open rates'!AK29*0.9*0.9+25</f>
        <v>47572</v>
      </c>
      <c r="AL29" s="43">
        <f>'BAR BB| Open rates'!AL29*0.9*0.9+25</f>
        <v>47572</v>
      </c>
      <c r="AM29" s="43">
        <f>'BAR BB| Open rates'!AM29*0.9*0.9+25</f>
        <v>45952</v>
      </c>
      <c r="AN29" s="43">
        <f>'BAR BB| Open rates'!AN29*0.9*0.9+25</f>
        <v>45952</v>
      </c>
      <c r="AO29" s="43">
        <f>'BAR BB| Open rates'!AO29*0.9*0.9+25</f>
        <v>45952</v>
      </c>
      <c r="AP29" s="43">
        <f>'BAR BB| Open rates'!AP29*0.9*0.9+25</f>
        <v>45952</v>
      </c>
      <c r="AQ29" s="43">
        <f>'BAR BB| Open rates'!AQ29*0.9*0.9+25</f>
        <v>45952</v>
      </c>
      <c r="AR29" s="43">
        <f>'BAR BB| Open rates'!AR29*0.9*0.9+25</f>
        <v>47572</v>
      </c>
      <c r="AS29" s="43">
        <f>'BAR BB| Open rates'!AS29*0.9*0.9+25</f>
        <v>47572</v>
      </c>
      <c r="AT29" s="43">
        <f>'BAR BB| Open rates'!AT29*0.9*0.9+25</f>
        <v>45952</v>
      </c>
      <c r="AU29" s="43">
        <f>'BAR BB| Open rates'!AU29*0.9*0.9+25</f>
        <v>45952</v>
      </c>
      <c r="AV29" s="43">
        <f>'BAR BB| Open rates'!AV29*0.9*0.9+25</f>
        <v>45952</v>
      </c>
      <c r="AW29" s="43">
        <f>'BAR BB| Open rates'!AW29*0.9*0.9+25</f>
        <v>45952</v>
      </c>
      <c r="AX29" s="43">
        <f>'BAR BB| Open rates'!AX29*0.9*0.9+25</f>
        <v>45952</v>
      </c>
      <c r="AY29" s="43">
        <f>'BAR BB| Open rates'!AY29*0.9*0.9+25</f>
        <v>47572</v>
      </c>
      <c r="AZ29" s="43">
        <f>'BAR BB| Open rates'!AZ29*0.9*0.9+25</f>
        <v>47572</v>
      </c>
      <c r="BA29" s="43">
        <f>'BAR BB| Open rates'!BA29*0.9*0.9+25</f>
        <v>45952</v>
      </c>
      <c r="BB29" s="43">
        <f>'BAR BB| Open rates'!BB29*0.9*0.9+25</f>
        <v>45952</v>
      </c>
      <c r="BC29" s="43">
        <f>'BAR BB| Open rates'!BC29*0.9*0.9+25</f>
        <v>45952</v>
      </c>
      <c r="BD29" s="43">
        <f>'BAR BB| Open rates'!BD29*0.9*0.9+25</f>
        <v>45952</v>
      </c>
      <c r="BE29" s="43">
        <f>'BAR BB| Open rates'!BE29*0.9*0.9+25</f>
        <v>45952</v>
      </c>
      <c r="BF29" s="43">
        <f>'BAR BB| Open rates'!BF29*0.9*0.9+25</f>
        <v>47572</v>
      </c>
      <c r="BG29" s="43">
        <f>'BAR BB| Open rates'!BG29*0.9*0.9+25</f>
        <v>47572</v>
      </c>
      <c r="BH29" s="43">
        <f>'BAR BB| Open rates'!BH29*0.9*0.9+25</f>
        <v>43360</v>
      </c>
      <c r="BI29" s="43">
        <f>'BAR BB| Open rates'!BI29*0.9*0.9+25</f>
        <v>43360</v>
      </c>
      <c r="BJ29" s="43">
        <f>'BAR BB| Open rates'!BJ29*0.9*0.9+25</f>
        <v>43360</v>
      </c>
      <c r="BK29" s="43">
        <f>'BAR BB| Open rates'!BK29*0.9*0.9+25</f>
        <v>43360</v>
      </c>
      <c r="BL29" s="43">
        <f>'BAR BB| Open rates'!BL29*0.9*0.9+25</f>
        <v>43360</v>
      </c>
      <c r="BM29" s="43">
        <f>'BAR BB| Open rates'!BM29*0.9*0.9+25</f>
        <v>44332</v>
      </c>
      <c r="BN29" s="43">
        <f>'BAR BB| Open rates'!BN29*0.9*0.9+25</f>
        <v>44332</v>
      </c>
      <c r="BO29" s="43">
        <f>'BAR BB| Open rates'!BO29*0.9*0.9+25</f>
        <v>42550</v>
      </c>
      <c r="BP29" s="43">
        <f>'BAR BB| Open rates'!BP29*0.9*0.9+25</f>
        <v>42550</v>
      </c>
      <c r="BQ29" s="43">
        <f>'BAR BB| Open rates'!BQ29*0.9*0.9+25</f>
        <v>41092</v>
      </c>
      <c r="BR29" s="43">
        <f>'BAR BB| Open rates'!BR29*0.9*0.9+25</f>
        <v>41092</v>
      </c>
      <c r="BS29" s="43">
        <f>'BAR BB| Open rates'!BS29*0.9*0.9+25</f>
        <v>41092</v>
      </c>
      <c r="BT29" s="43">
        <f>'BAR BB| Open rates'!BT29*0.9*0.9+25</f>
        <v>41092</v>
      </c>
      <c r="BU29" s="43">
        <f>'BAR BB| Open rates'!BU29*0.9*0.9+25</f>
        <v>41092</v>
      </c>
      <c r="BV29" s="43">
        <f>'BAR BB| Open rates'!BV29*0.9*0.9+25</f>
        <v>39310</v>
      </c>
      <c r="BW29" s="43">
        <f>'BAR BB| Open rates'!BW29*0.9*0.9+25</f>
        <v>39310</v>
      </c>
      <c r="BX29" s="43">
        <f>'BAR BB| Open rates'!BX29*0.9*0.9+25</f>
        <v>39310</v>
      </c>
      <c r="BY29" s="43">
        <f>'BAR BB| Open rates'!BY29*0.9*0.9+25</f>
        <v>39310</v>
      </c>
      <c r="BZ29" s="43">
        <f>'BAR BB| Open rates'!BZ29*0.9*0.9+25</f>
        <v>39310</v>
      </c>
      <c r="CA29" s="43">
        <f>'BAR BB| Open rates'!CA29*0.9*0.9+25</f>
        <v>41092</v>
      </c>
      <c r="CB29" s="43">
        <f>'BAR BB| Open rates'!CB29*0.9*0.9+25</f>
        <v>41092</v>
      </c>
      <c r="CC29" s="43">
        <f>'BAR BB| Open rates'!CC29*0.9*0.9+25</f>
        <v>39310</v>
      </c>
      <c r="CD29" s="43">
        <f>'BAR BB| Open rates'!CD29*0.9*0.9+25</f>
        <v>39310</v>
      </c>
      <c r="CE29" s="43">
        <f>'BAR BB| Open rates'!CE29*0.9*0.9+25</f>
        <v>39310</v>
      </c>
      <c r="CF29" s="43">
        <f>'BAR BB| Open rates'!CF29*0.9*0.9+25</f>
        <v>39310</v>
      </c>
      <c r="CG29" s="43">
        <f>'BAR BB| Open rates'!CG29*0.9*0.9+25</f>
        <v>39310</v>
      </c>
      <c r="CH29" s="43">
        <f>'BAR BB| Open rates'!CH29*0.9*0.9+25</f>
        <v>41092</v>
      </c>
      <c r="CI29" s="43">
        <f>'BAR BB| Open rates'!CI29*0.9*0.9+25</f>
        <v>41092</v>
      </c>
      <c r="CJ29" s="43">
        <f>'BAR BB| Open rates'!CJ29*0.9*0.9+25</f>
        <v>39310</v>
      </c>
      <c r="CK29" s="43">
        <f>'BAR BB| Open rates'!CK29*0.9*0.9+25</f>
        <v>39310</v>
      </c>
      <c r="CL29" s="43">
        <f>'BAR BB| Open rates'!CL29*0.9*0.9+25</f>
        <v>39310</v>
      </c>
      <c r="CM29" s="43">
        <f>'BAR BB| Open rates'!CM29*0.9*0.9+25</f>
        <v>39310</v>
      </c>
      <c r="CN29" s="43">
        <f>'BAR BB| Open rates'!CN29*0.9*0.9+25</f>
        <v>39310</v>
      </c>
      <c r="CO29" s="43">
        <f>'BAR BB| Open rates'!CO29*0.9*0.9+25</f>
        <v>41092</v>
      </c>
      <c r="CP29" s="43">
        <f>'BAR BB| Open rates'!CP29*0.9*0.9+25</f>
        <v>41092</v>
      </c>
      <c r="CQ29" s="43">
        <f>'BAR BB| Open rates'!CQ29*0.9*0.9+25</f>
        <v>39310</v>
      </c>
      <c r="CR29" s="43">
        <f>'BAR BB| Open rates'!CR29*0.9*0.9+25</f>
        <v>39310</v>
      </c>
      <c r="CS29" s="43">
        <f>'BAR BB| Open rates'!CS29*0.9*0.9+25</f>
        <v>39310</v>
      </c>
      <c r="CT29" s="43">
        <f>'BAR BB| Open rates'!CT29*0.9*0.9+25</f>
        <v>39310</v>
      </c>
      <c r="CU29" s="43">
        <f>'BAR BB| Open rates'!CU29*0.9*0.9+25</f>
        <v>36313</v>
      </c>
      <c r="CV29" s="43">
        <f>'BAR BB| Open rates'!CV29*0.9*0.9+25</f>
        <v>36313</v>
      </c>
      <c r="CW29" s="43">
        <f>'BAR BB| Open rates'!CW29*0.9*0.9+25</f>
        <v>36313</v>
      </c>
      <c r="CX29" s="43">
        <f>'BAR BB| Open rates'!CX29*0.9*0.9+25</f>
        <v>34693</v>
      </c>
      <c r="CY29" s="43">
        <f>'BAR BB| Open rates'!CY29*0.9*0.9+25</f>
        <v>34693</v>
      </c>
      <c r="CZ29" s="43">
        <f>'BAR BB| Open rates'!CZ29*0.9*0.9+25</f>
        <v>34693</v>
      </c>
      <c r="DA29" s="43">
        <f>'BAR BB| Open rates'!DA29*0.9*0.9+25</f>
        <v>34693</v>
      </c>
      <c r="DB29" s="43">
        <f>'BAR BB| Open rates'!DB29*0.9*0.9+25</f>
        <v>34693</v>
      </c>
      <c r="DC29" s="43">
        <f>'BAR BB| Open rates'!DC29*0.9*0.9+25</f>
        <v>36313</v>
      </c>
      <c r="DD29" s="43">
        <f>'BAR BB| Open rates'!DD29*0.9*0.9+25</f>
        <v>36313</v>
      </c>
      <c r="DE29" s="43">
        <f>'BAR BB| Open rates'!DE29*0.9*0.9+25</f>
        <v>34693</v>
      </c>
      <c r="DF29" s="43">
        <f>'BAR BB| Open rates'!DF29*0.9*0.9+25</f>
        <v>34693</v>
      </c>
      <c r="DG29" s="43">
        <f>'BAR BB| Open rates'!DG29*0.9*0.9+25</f>
        <v>34693</v>
      </c>
      <c r="DH29" s="43">
        <f>'BAR BB| Open rates'!DH29*0.9*0.9+25</f>
        <v>34693</v>
      </c>
      <c r="DI29" s="43">
        <f>'BAR BB| Open rates'!DI29*0.9*0.9+25</f>
        <v>34693</v>
      </c>
      <c r="DJ29" s="43">
        <f>'BAR BB| Open rates'!DJ29*0.9*0.9+25</f>
        <v>36313</v>
      </c>
      <c r="DK29" s="43">
        <f>'BAR BB| Open rates'!DK29*0.9*0.9+25</f>
        <v>36313</v>
      </c>
      <c r="DL29" s="43">
        <f>'BAR BB| Open rates'!DL29*0.9*0.9+25</f>
        <v>34693</v>
      </c>
      <c r="DM29" s="43">
        <f>'BAR BB| Open rates'!DM29*0.9*0.9+25</f>
        <v>34693</v>
      </c>
      <c r="DN29" s="43">
        <f>'BAR BB| Open rates'!DN29*0.9*0.9+25</f>
        <v>34693</v>
      </c>
      <c r="DO29" s="43">
        <f>'BAR BB| Open rates'!DO29*0.9*0.9+25</f>
        <v>34693</v>
      </c>
      <c r="DP29" s="43">
        <f>'BAR BB| Open rates'!DP29*0.9*0.9+25</f>
        <v>34693</v>
      </c>
      <c r="DQ29" s="43">
        <f>'BAR BB| Open rates'!DQ29*0.9*0.9+25</f>
        <v>36313</v>
      </c>
      <c r="DR29" s="43">
        <f>'BAR BB| Open rates'!DR29*0.9*0.9+25</f>
        <v>36313</v>
      </c>
      <c r="DS29" s="43">
        <f>'BAR BB| Open rates'!DS29*0.9*0.9+25</f>
        <v>34693</v>
      </c>
      <c r="DT29" s="43">
        <f>'BAR BB| Open rates'!DT29*0.9*0.9+25</f>
        <v>34693</v>
      </c>
      <c r="DU29" s="43">
        <f>'BAR BB| Open rates'!DU29*0.9*0.9+25</f>
        <v>34693</v>
      </c>
      <c r="DV29" s="43">
        <f>'BAR BB| Open rates'!DV29*0.9*0.9+25</f>
        <v>34693</v>
      </c>
      <c r="DW29" s="43">
        <f>'BAR BB| Open rates'!DW29*0.9*0.9+25</f>
        <v>34693</v>
      </c>
      <c r="DX29" s="43">
        <f>'BAR BB| Open rates'!DX29*0.9*0.9+25</f>
        <v>36313</v>
      </c>
      <c r="DY29" s="43">
        <f>'BAR BB| Open rates'!DY29*0.9*0.9+25</f>
        <v>36313</v>
      </c>
      <c r="DZ29" s="43">
        <f>'BAR BB| Open rates'!DZ29*0.9*0.9+25</f>
        <v>37690</v>
      </c>
      <c r="EA29" s="43">
        <f>'BAR BB| Open rates'!EA29*0.9*0.9+25</f>
        <v>37690</v>
      </c>
      <c r="EB29" s="43">
        <f>'BAR BB| Open rates'!EB29*0.9*0.9+25</f>
        <v>37690</v>
      </c>
      <c r="EC29" s="43">
        <f>'BAR BB| Open rates'!EC29*0.9*0.9+25</f>
        <v>39472</v>
      </c>
      <c r="ED29" s="43">
        <f>'BAR BB| Open rates'!ED29*0.9*0.9+25</f>
        <v>39472</v>
      </c>
      <c r="EE29" s="43">
        <f>'BAR BB| Open rates'!EE29*0.9*0.9+25</f>
        <v>39472</v>
      </c>
      <c r="EF29" s="43">
        <f>'BAR BB| Open rates'!EF29*0.9*0.9+25</f>
        <v>39472</v>
      </c>
      <c r="EG29" s="43">
        <f>'BAR BB| Open rates'!EG29*0.9*0.9+25</f>
        <v>33883</v>
      </c>
      <c r="EH29" s="43">
        <f>'BAR BB| Open rates'!EH29*0.9*0.9+25</f>
        <v>33073</v>
      </c>
      <c r="EI29" s="43">
        <f>'BAR BB| Open rates'!EI29*0.9*0.9+25</f>
        <v>33073</v>
      </c>
      <c r="EJ29" s="43">
        <f>'BAR BB| Open rates'!EJ29*0.9*0.9+25</f>
        <v>33073</v>
      </c>
      <c r="EK29" s="43">
        <f>'BAR BB| Open rates'!EK29*0.9*0.9+25</f>
        <v>33073</v>
      </c>
      <c r="EL29" s="43">
        <f>'BAR BB| Open rates'!EL29*0.9*0.9+25</f>
        <v>33883</v>
      </c>
      <c r="EM29" s="43">
        <f>'BAR BB| Open rates'!EM29*0.9*0.9+25</f>
        <v>33883</v>
      </c>
      <c r="EN29" s="43">
        <f>'BAR BB| Open rates'!EN29*0.9*0.9+25</f>
        <v>33073</v>
      </c>
      <c r="EO29" s="43">
        <f>'BAR BB| Open rates'!EO29*0.9*0.9+25</f>
        <v>33073</v>
      </c>
      <c r="EP29" s="43">
        <f>'BAR BB| Open rates'!EP29*0.9*0.9+25</f>
        <v>33073</v>
      </c>
      <c r="EQ29" s="43">
        <f>'BAR BB| Open rates'!EQ29*0.9*0.9+25</f>
        <v>33073</v>
      </c>
      <c r="ER29" s="43">
        <f>'BAR BB| Open rates'!ER29*0.9*0.9+25</f>
        <v>33073</v>
      </c>
      <c r="ES29" s="43">
        <f>'BAR BB| Open rates'!ES29*0.9*0.9+25</f>
        <v>33883</v>
      </c>
      <c r="ET29" s="43">
        <f>'BAR BB| Open rates'!ET29*0.9*0.9+25</f>
        <v>33883</v>
      </c>
      <c r="EU29" s="43">
        <f>'BAR BB| Open rates'!EU29*0.9*0.9+25</f>
        <v>33073</v>
      </c>
      <c r="EV29" s="43">
        <f>'BAR BB| Open rates'!EV29*0.9*0.9+25</f>
        <v>33073</v>
      </c>
      <c r="EW29" s="43">
        <f>'BAR BB| Open rates'!EW29*0.9*0.9+25</f>
        <v>33073</v>
      </c>
      <c r="EX29" s="43">
        <f>'BAR BB| Open rates'!EX29*0.9*0.9+25</f>
        <v>33073</v>
      </c>
      <c r="EY29" s="43">
        <f>'BAR BB| Open rates'!EY29*0.9*0.9+25</f>
        <v>33073</v>
      </c>
      <c r="EZ29" s="43">
        <f>'BAR BB| Open rates'!EZ29*0.9*0.9+25</f>
        <v>33883</v>
      </c>
      <c r="FA29" s="43">
        <f>'BAR BB| Open rates'!FA29*0.9*0.9+25</f>
        <v>33883</v>
      </c>
      <c r="FB29" s="43">
        <f>'BAR BB| Open rates'!FB29*0.9*0.9+25</f>
        <v>33073</v>
      </c>
      <c r="FC29" s="43">
        <f>'BAR BB| Open rates'!FC29*0.9*0.9+25</f>
        <v>33073</v>
      </c>
      <c r="FD29" s="43">
        <f>'BAR BB| Open rates'!FD29*0.9*0.9+25</f>
        <v>33073</v>
      </c>
      <c r="FE29" s="43">
        <f>'BAR BB| Open rates'!FE29*0.9*0.9+25</f>
        <v>33073</v>
      </c>
      <c r="FF29" s="43">
        <f>'BAR BB| Open rates'!FF29*0.9*0.9+25</f>
        <v>33073</v>
      </c>
      <c r="FG29" s="43">
        <f>'BAR BB| Open rates'!FG29*0.9*0.9+25</f>
        <v>33883</v>
      </c>
      <c r="FH29" s="43">
        <f>'BAR BB| Open rates'!FH29*0.9*0.9+25</f>
        <v>33883</v>
      </c>
      <c r="FI29" s="43">
        <f>'BAR BB| Open rates'!FI29*0.9*0.9+25</f>
        <v>33073</v>
      </c>
      <c r="FJ29" s="43">
        <f>'BAR BB| Open rates'!FJ29*0.9*0.9+25</f>
        <v>33073</v>
      </c>
      <c r="FK29" s="43">
        <f>'BAR BB| Open rates'!FK29*0.9*0.9+25</f>
        <v>33073</v>
      </c>
      <c r="FL29" s="43">
        <f>'BAR BB| Open rates'!FL29*0.9*0.9+25</f>
        <v>33073</v>
      </c>
      <c r="FM29" s="43">
        <f>'BAR BB| Open rates'!FM29*0.9*0.9+25</f>
        <v>33073</v>
      </c>
      <c r="FN29" s="43">
        <f>'BAR BB| Open rates'!FN29*0.9*0.9+25</f>
        <v>33883</v>
      </c>
      <c r="FO29" s="43">
        <f>'BAR BB| Open rates'!FO29*0.9*0.9+25</f>
        <v>33883</v>
      </c>
      <c r="FP29" s="43">
        <f>'BAR BB| Open rates'!FP29*0.9*0.9+25</f>
        <v>33073</v>
      </c>
      <c r="FQ29" s="43">
        <f>'BAR BB| Open rates'!FQ29*0.9*0.9+25</f>
        <v>33073</v>
      </c>
      <c r="FR29" s="43">
        <f>'BAR BB| Open rates'!FR29*0.9*0.9+25</f>
        <v>33073</v>
      </c>
      <c r="FS29" s="43">
        <f>'BAR BB| Open rates'!FS29*0.9*0.9+25</f>
        <v>33073</v>
      </c>
      <c r="FT29" s="43">
        <f>'BAR BB| Open rates'!FT29*0.9*0.9+25</f>
        <v>33073</v>
      </c>
      <c r="FU29" s="43">
        <f>'BAR BB| Open rates'!FU29*0.9*0.9+25</f>
        <v>33883</v>
      </c>
      <c r="FV29" s="43">
        <f>'BAR BB| Open rates'!FV29*0.9*0.9+25</f>
        <v>33883</v>
      </c>
      <c r="FW29" s="43">
        <f>'BAR BB| Open rates'!FW29*0.9*0.9+25</f>
        <v>36880</v>
      </c>
      <c r="FX29" s="43">
        <f>'BAR BB| Open rates'!FX29*0.9*0.9+25</f>
        <v>36880</v>
      </c>
      <c r="FY29" s="43">
        <f>'BAR BB| Open rates'!FY29*0.9*0.9+25</f>
        <v>36880</v>
      </c>
      <c r="FZ29" s="43">
        <f>'BAR BB| Open rates'!FZ29*0.9*0.9+25</f>
        <v>36880</v>
      </c>
      <c r="GA29" s="43">
        <f>'BAR BB| Open rates'!GA29*0.9*0.9+25</f>
        <v>36880</v>
      </c>
      <c r="GB29" s="43">
        <f>'BAR BB| Open rates'!GB29*0.9*0.9+25</f>
        <v>38662</v>
      </c>
      <c r="GC29" s="43">
        <f>'BAR BB| Open rates'!GC29*0.9*0.9+25</f>
        <v>38662</v>
      </c>
      <c r="GD29" s="43">
        <f>'BAR BB| Open rates'!GD29*0.9*0.9+25</f>
        <v>38662</v>
      </c>
      <c r="GE29" s="43">
        <f>'BAR BB| Open rates'!GE29*0.9*0.9+25</f>
        <v>38662</v>
      </c>
    </row>
    <row r="30" spans="1:187" s="36" customFormat="1" ht="12" customHeight="1" x14ac:dyDescent="0.2">
      <c r="A30" s="237">
        <v>3</v>
      </c>
      <c r="B30" s="43">
        <f>'BAR BB| Open rates'!B30*0.9*0.9+25</f>
        <v>48949</v>
      </c>
      <c r="C30" s="43">
        <f>'BAR BB| Open rates'!C30*0.9*0.9+25</f>
        <v>48949</v>
      </c>
      <c r="D30" s="43">
        <f>'BAR BB| Open rates'!D30*0.9*0.9+25</f>
        <v>46762</v>
      </c>
      <c r="E30" s="43">
        <f>'BAR BB| Open rates'!E30*0.9*0.9+25</f>
        <v>46762</v>
      </c>
      <c r="F30" s="43">
        <f>'BAR BB| Open rates'!F30*0.9*0.9+25</f>
        <v>44980</v>
      </c>
      <c r="G30" s="43">
        <f>'BAR BB| Open rates'!G30*0.9*0.9+25</f>
        <v>46762</v>
      </c>
      <c r="H30" s="43">
        <f>'BAR BB| Open rates'!H30*0.9*0.9+25</f>
        <v>46762</v>
      </c>
      <c r="I30" s="43">
        <f>'BAR BB| Open rates'!I30*0.9*0.9+25</f>
        <v>48382</v>
      </c>
      <c r="J30" s="43">
        <f>'BAR BB| Open rates'!J30*0.9*0.9+25</f>
        <v>48382</v>
      </c>
      <c r="K30" s="43">
        <f>'BAR BB| Open rates'!K30*0.9*0.9+25</f>
        <v>46762</v>
      </c>
      <c r="L30" s="43">
        <f>'BAR BB| Open rates'!L30*0.9*0.9+25</f>
        <v>46762</v>
      </c>
      <c r="M30" s="43">
        <f>'BAR BB| Open rates'!M30*0.9*0.9+25</f>
        <v>46762</v>
      </c>
      <c r="N30" s="43">
        <f>'BAR BB| Open rates'!N30*0.9*0.9+25</f>
        <v>46762</v>
      </c>
      <c r="O30" s="43">
        <f>'BAR BB| Open rates'!O30*0.9*0.9+25</f>
        <v>46762</v>
      </c>
      <c r="P30" s="43">
        <f>'BAR BB| Open rates'!P30*0.9*0.9+25</f>
        <v>48382</v>
      </c>
      <c r="Q30" s="43">
        <f>'BAR BB| Open rates'!Q30*0.9*0.9+25</f>
        <v>48382</v>
      </c>
      <c r="R30" s="43">
        <f>'BAR BB| Open rates'!R30*0.9*0.9+25</f>
        <v>48382</v>
      </c>
      <c r="S30" s="43">
        <f>'BAR BB| Open rates'!S30*0.9*0.9+25</f>
        <v>48382</v>
      </c>
      <c r="T30" s="43">
        <f>'BAR BB| Open rates'!T30*0.9*0.9+25</f>
        <v>48382</v>
      </c>
      <c r="U30" s="43">
        <f>'BAR BB| Open rates'!U30*0.9*0.9+25</f>
        <v>48382</v>
      </c>
      <c r="V30" s="43">
        <f>'BAR BB| Open rates'!V30*0.9*0.9+25</f>
        <v>48382</v>
      </c>
      <c r="W30" s="43">
        <f>'BAR BB| Open rates'!W30*0.9*0.9+25</f>
        <v>50002</v>
      </c>
      <c r="X30" s="43">
        <f>'BAR BB| Open rates'!X30*0.9*0.9+25</f>
        <v>50002</v>
      </c>
      <c r="Y30" s="43">
        <f>'BAR BB| Open rates'!Y30*0.9*0.9+25</f>
        <v>48382</v>
      </c>
      <c r="Z30" s="43">
        <f>'BAR BB| Open rates'!Z30*0.9*0.9+25</f>
        <v>48382</v>
      </c>
      <c r="AA30" s="43">
        <f>'BAR BB| Open rates'!AA30*0.9*0.9+25</f>
        <v>48382</v>
      </c>
      <c r="AB30" s="43">
        <f>'BAR BB| Open rates'!AB30*0.9*0.9+25</f>
        <v>48382</v>
      </c>
      <c r="AC30" s="43">
        <f>'BAR BB| Open rates'!AC30*0.9*0.9+25</f>
        <v>48382</v>
      </c>
      <c r="AD30" s="43">
        <f>'BAR BB| Open rates'!AD30*0.9*0.9+25</f>
        <v>50002</v>
      </c>
      <c r="AE30" s="43">
        <f>'BAR BB| Open rates'!AE30*0.9*0.9+25</f>
        <v>50002</v>
      </c>
      <c r="AF30" s="43">
        <f>'BAR BB| Open rates'!AF30*0.9*0.9+25</f>
        <v>48382</v>
      </c>
      <c r="AG30" s="43">
        <f>'BAR BB| Open rates'!AG30*0.9*0.9+25</f>
        <v>48382</v>
      </c>
      <c r="AH30" s="43">
        <f>'BAR BB| Open rates'!AH30*0.9*0.9+25</f>
        <v>48382</v>
      </c>
      <c r="AI30" s="43">
        <f>'BAR BB| Open rates'!AI30*0.9*0.9+25</f>
        <v>48382</v>
      </c>
      <c r="AJ30" s="43">
        <f>'BAR BB| Open rates'!AJ30*0.9*0.9+25</f>
        <v>48382</v>
      </c>
      <c r="AK30" s="43">
        <f>'BAR BB| Open rates'!AK30*0.9*0.9+25</f>
        <v>50002</v>
      </c>
      <c r="AL30" s="43">
        <f>'BAR BB| Open rates'!AL30*0.9*0.9+25</f>
        <v>50002</v>
      </c>
      <c r="AM30" s="43">
        <f>'BAR BB| Open rates'!AM30*0.9*0.9+25</f>
        <v>48382</v>
      </c>
      <c r="AN30" s="43">
        <f>'BAR BB| Open rates'!AN30*0.9*0.9+25</f>
        <v>48382</v>
      </c>
      <c r="AO30" s="43">
        <f>'BAR BB| Open rates'!AO30*0.9*0.9+25</f>
        <v>48382</v>
      </c>
      <c r="AP30" s="43">
        <f>'BAR BB| Open rates'!AP30*0.9*0.9+25</f>
        <v>48382</v>
      </c>
      <c r="AQ30" s="43">
        <f>'BAR BB| Open rates'!AQ30*0.9*0.9+25</f>
        <v>48382</v>
      </c>
      <c r="AR30" s="43">
        <f>'BAR BB| Open rates'!AR30*0.9*0.9+25</f>
        <v>50002</v>
      </c>
      <c r="AS30" s="43">
        <f>'BAR BB| Open rates'!AS30*0.9*0.9+25</f>
        <v>50002</v>
      </c>
      <c r="AT30" s="43">
        <f>'BAR BB| Open rates'!AT30*0.9*0.9+25</f>
        <v>48382</v>
      </c>
      <c r="AU30" s="43">
        <f>'BAR BB| Open rates'!AU30*0.9*0.9+25</f>
        <v>48382</v>
      </c>
      <c r="AV30" s="43">
        <f>'BAR BB| Open rates'!AV30*0.9*0.9+25</f>
        <v>48382</v>
      </c>
      <c r="AW30" s="43">
        <f>'BAR BB| Open rates'!AW30*0.9*0.9+25</f>
        <v>48382</v>
      </c>
      <c r="AX30" s="43">
        <f>'BAR BB| Open rates'!AX30*0.9*0.9+25</f>
        <v>48382</v>
      </c>
      <c r="AY30" s="43">
        <f>'BAR BB| Open rates'!AY30*0.9*0.9+25</f>
        <v>50002</v>
      </c>
      <c r="AZ30" s="43">
        <f>'BAR BB| Open rates'!AZ30*0.9*0.9+25</f>
        <v>50002</v>
      </c>
      <c r="BA30" s="43">
        <f>'BAR BB| Open rates'!BA30*0.9*0.9+25</f>
        <v>48382</v>
      </c>
      <c r="BB30" s="43">
        <f>'BAR BB| Open rates'!BB30*0.9*0.9+25</f>
        <v>48382</v>
      </c>
      <c r="BC30" s="43">
        <f>'BAR BB| Open rates'!BC30*0.9*0.9+25</f>
        <v>48382</v>
      </c>
      <c r="BD30" s="43">
        <f>'BAR BB| Open rates'!BD30*0.9*0.9+25</f>
        <v>48382</v>
      </c>
      <c r="BE30" s="43">
        <f>'BAR BB| Open rates'!BE30*0.9*0.9+25</f>
        <v>48382</v>
      </c>
      <c r="BF30" s="43">
        <f>'BAR BB| Open rates'!BF30*0.9*0.9+25</f>
        <v>50002</v>
      </c>
      <c r="BG30" s="43">
        <f>'BAR BB| Open rates'!BG30*0.9*0.9+25</f>
        <v>50002</v>
      </c>
      <c r="BH30" s="43">
        <f>'BAR BB| Open rates'!BH30*0.9*0.9+25</f>
        <v>45790</v>
      </c>
      <c r="BI30" s="43">
        <f>'BAR BB| Open rates'!BI30*0.9*0.9+25</f>
        <v>45790</v>
      </c>
      <c r="BJ30" s="43">
        <f>'BAR BB| Open rates'!BJ30*0.9*0.9+25</f>
        <v>45790</v>
      </c>
      <c r="BK30" s="43">
        <f>'BAR BB| Open rates'!BK30*0.9*0.9+25</f>
        <v>45790</v>
      </c>
      <c r="BL30" s="43">
        <f>'BAR BB| Open rates'!BL30*0.9*0.9+25</f>
        <v>45790</v>
      </c>
      <c r="BM30" s="43">
        <f>'BAR BB| Open rates'!BM30*0.9*0.9+25</f>
        <v>46762</v>
      </c>
      <c r="BN30" s="43">
        <f>'BAR BB| Open rates'!BN30*0.9*0.9+25</f>
        <v>46762</v>
      </c>
      <c r="BO30" s="43">
        <f>'BAR BB| Open rates'!BO30*0.9*0.9+25</f>
        <v>44980</v>
      </c>
      <c r="BP30" s="43">
        <f>'BAR BB| Open rates'!BP30*0.9*0.9+25</f>
        <v>44980</v>
      </c>
      <c r="BQ30" s="43">
        <f>'BAR BB| Open rates'!BQ30*0.9*0.9+25</f>
        <v>43522</v>
      </c>
      <c r="BR30" s="43">
        <f>'BAR BB| Open rates'!BR30*0.9*0.9+25</f>
        <v>43522</v>
      </c>
      <c r="BS30" s="43">
        <f>'BAR BB| Open rates'!BS30*0.9*0.9+25</f>
        <v>43522</v>
      </c>
      <c r="BT30" s="43">
        <f>'BAR BB| Open rates'!BT30*0.9*0.9+25</f>
        <v>43522</v>
      </c>
      <c r="BU30" s="43">
        <f>'BAR BB| Open rates'!BU30*0.9*0.9+25</f>
        <v>43522</v>
      </c>
      <c r="BV30" s="43">
        <f>'BAR BB| Open rates'!BV30*0.9*0.9+25</f>
        <v>41740</v>
      </c>
      <c r="BW30" s="43">
        <f>'BAR BB| Open rates'!BW30*0.9*0.9+25</f>
        <v>41740</v>
      </c>
      <c r="BX30" s="43">
        <f>'BAR BB| Open rates'!BX30*0.9*0.9+25</f>
        <v>41740</v>
      </c>
      <c r="BY30" s="43">
        <f>'BAR BB| Open rates'!BY30*0.9*0.9+25</f>
        <v>41740</v>
      </c>
      <c r="BZ30" s="43">
        <f>'BAR BB| Open rates'!BZ30*0.9*0.9+25</f>
        <v>41740</v>
      </c>
      <c r="CA30" s="43">
        <f>'BAR BB| Open rates'!CA30*0.9*0.9+25</f>
        <v>43522</v>
      </c>
      <c r="CB30" s="43">
        <f>'BAR BB| Open rates'!CB30*0.9*0.9+25</f>
        <v>43522</v>
      </c>
      <c r="CC30" s="43">
        <f>'BAR BB| Open rates'!CC30*0.9*0.9+25</f>
        <v>41740</v>
      </c>
      <c r="CD30" s="43">
        <f>'BAR BB| Open rates'!CD30*0.9*0.9+25</f>
        <v>41740</v>
      </c>
      <c r="CE30" s="43">
        <f>'BAR BB| Open rates'!CE30*0.9*0.9+25</f>
        <v>41740</v>
      </c>
      <c r="CF30" s="43">
        <f>'BAR BB| Open rates'!CF30*0.9*0.9+25</f>
        <v>41740</v>
      </c>
      <c r="CG30" s="43">
        <f>'BAR BB| Open rates'!CG30*0.9*0.9+25</f>
        <v>41740</v>
      </c>
      <c r="CH30" s="43">
        <f>'BAR BB| Open rates'!CH30*0.9*0.9+25</f>
        <v>43522</v>
      </c>
      <c r="CI30" s="43">
        <f>'BAR BB| Open rates'!CI30*0.9*0.9+25</f>
        <v>43522</v>
      </c>
      <c r="CJ30" s="43">
        <f>'BAR BB| Open rates'!CJ30*0.9*0.9+25</f>
        <v>41740</v>
      </c>
      <c r="CK30" s="43">
        <f>'BAR BB| Open rates'!CK30*0.9*0.9+25</f>
        <v>41740</v>
      </c>
      <c r="CL30" s="43">
        <f>'BAR BB| Open rates'!CL30*0.9*0.9+25</f>
        <v>41740</v>
      </c>
      <c r="CM30" s="43">
        <f>'BAR BB| Open rates'!CM30*0.9*0.9+25</f>
        <v>41740</v>
      </c>
      <c r="CN30" s="43">
        <f>'BAR BB| Open rates'!CN30*0.9*0.9+25</f>
        <v>41740</v>
      </c>
      <c r="CO30" s="43">
        <f>'BAR BB| Open rates'!CO30*0.9*0.9+25</f>
        <v>43522</v>
      </c>
      <c r="CP30" s="43">
        <f>'BAR BB| Open rates'!CP30*0.9*0.9+25</f>
        <v>43522</v>
      </c>
      <c r="CQ30" s="43">
        <f>'BAR BB| Open rates'!CQ30*0.9*0.9+25</f>
        <v>41740</v>
      </c>
      <c r="CR30" s="43">
        <f>'BAR BB| Open rates'!CR30*0.9*0.9+25</f>
        <v>41740</v>
      </c>
      <c r="CS30" s="43">
        <f>'BAR BB| Open rates'!CS30*0.9*0.9+25</f>
        <v>41740</v>
      </c>
      <c r="CT30" s="43">
        <f>'BAR BB| Open rates'!CT30*0.9*0.9+25</f>
        <v>41740</v>
      </c>
      <c r="CU30" s="43">
        <f>'BAR BB| Open rates'!CU30*0.9*0.9+25</f>
        <v>38743</v>
      </c>
      <c r="CV30" s="43">
        <f>'BAR BB| Open rates'!CV30*0.9*0.9+25</f>
        <v>38743</v>
      </c>
      <c r="CW30" s="43">
        <f>'BAR BB| Open rates'!CW30*0.9*0.9+25</f>
        <v>38743</v>
      </c>
      <c r="CX30" s="43">
        <f>'BAR BB| Open rates'!CX30*0.9*0.9+25</f>
        <v>37123</v>
      </c>
      <c r="CY30" s="43">
        <f>'BAR BB| Open rates'!CY30*0.9*0.9+25</f>
        <v>37123</v>
      </c>
      <c r="CZ30" s="43">
        <f>'BAR BB| Open rates'!CZ30*0.9*0.9+25</f>
        <v>37123</v>
      </c>
      <c r="DA30" s="43">
        <f>'BAR BB| Open rates'!DA30*0.9*0.9+25</f>
        <v>37123</v>
      </c>
      <c r="DB30" s="43">
        <f>'BAR BB| Open rates'!DB30*0.9*0.9+25</f>
        <v>37123</v>
      </c>
      <c r="DC30" s="43">
        <f>'BAR BB| Open rates'!DC30*0.9*0.9+25</f>
        <v>38743</v>
      </c>
      <c r="DD30" s="43">
        <f>'BAR BB| Open rates'!DD30*0.9*0.9+25</f>
        <v>38743</v>
      </c>
      <c r="DE30" s="43">
        <f>'BAR BB| Open rates'!DE30*0.9*0.9+25</f>
        <v>37123</v>
      </c>
      <c r="DF30" s="43">
        <f>'BAR BB| Open rates'!DF30*0.9*0.9+25</f>
        <v>37123</v>
      </c>
      <c r="DG30" s="43">
        <f>'BAR BB| Open rates'!DG30*0.9*0.9+25</f>
        <v>37123</v>
      </c>
      <c r="DH30" s="43">
        <f>'BAR BB| Open rates'!DH30*0.9*0.9+25</f>
        <v>37123</v>
      </c>
      <c r="DI30" s="43">
        <f>'BAR BB| Open rates'!DI30*0.9*0.9+25</f>
        <v>37123</v>
      </c>
      <c r="DJ30" s="43">
        <f>'BAR BB| Open rates'!DJ30*0.9*0.9+25</f>
        <v>38743</v>
      </c>
      <c r="DK30" s="43">
        <f>'BAR BB| Open rates'!DK30*0.9*0.9+25</f>
        <v>38743</v>
      </c>
      <c r="DL30" s="43">
        <f>'BAR BB| Open rates'!DL30*0.9*0.9+25</f>
        <v>37123</v>
      </c>
      <c r="DM30" s="43">
        <f>'BAR BB| Open rates'!DM30*0.9*0.9+25</f>
        <v>37123</v>
      </c>
      <c r="DN30" s="43">
        <f>'BAR BB| Open rates'!DN30*0.9*0.9+25</f>
        <v>37123</v>
      </c>
      <c r="DO30" s="43">
        <f>'BAR BB| Open rates'!DO30*0.9*0.9+25</f>
        <v>37123</v>
      </c>
      <c r="DP30" s="43">
        <f>'BAR BB| Open rates'!DP30*0.9*0.9+25</f>
        <v>37123</v>
      </c>
      <c r="DQ30" s="43">
        <f>'BAR BB| Open rates'!DQ30*0.9*0.9+25</f>
        <v>38743</v>
      </c>
      <c r="DR30" s="43">
        <f>'BAR BB| Open rates'!DR30*0.9*0.9+25</f>
        <v>38743</v>
      </c>
      <c r="DS30" s="43">
        <f>'BAR BB| Open rates'!DS30*0.9*0.9+25</f>
        <v>37123</v>
      </c>
      <c r="DT30" s="43">
        <f>'BAR BB| Open rates'!DT30*0.9*0.9+25</f>
        <v>37123</v>
      </c>
      <c r="DU30" s="43">
        <f>'BAR BB| Open rates'!DU30*0.9*0.9+25</f>
        <v>37123</v>
      </c>
      <c r="DV30" s="43">
        <f>'BAR BB| Open rates'!DV30*0.9*0.9+25</f>
        <v>37123</v>
      </c>
      <c r="DW30" s="43">
        <f>'BAR BB| Open rates'!DW30*0.9*0.9+25</f>
        <v>37123</v>
      </c>
      <c r="DX30" s="43">
        <f>'BAR BB| Open rates'!DX30*0.9*0.9+25</f>
        <v>38743</v>
      </c>
      <c r="DY30" s="43">
        <f>'BAR BB| Open rates'!DY30*0.9*0.9+25</f>
        <v>38743</v>
      </c>
      <c r="DZ30" s="43">
        <f>'BAR BB| Open rates'!DZ30*0.9*0.9+25</f>
        <v>40120</v>
      </c>
      <c r="EA30" s="43">
        <f>'BAR BB| Open rates'!EA30*0.9*0.9+25</f>
        <v>40120</v>
      </c>
      <c r="EB30" s="43">
        <f>'BAR BB| Open rates'!EB30*0.9*0.9+25</f>
        <v>40120</v>
      </c>
      <c r="EC30" s="43">
        <f>'BAR BB| Open rates'!EC30*0.9*0.9+25</f>
        <v>41902</v>
      </c>
      <c r="ED30" s="43">
        <f>'BAR BB| Open rates'!ED30*0.9*0.9+25</f>
        <v>41902</v>
      </c>
      <c r="EE30" s="43">
        <f>'BAR BB| Open rates'!EE30*0.9*0.9+25</f>
        <v>41902</v>
      </c>
      <c r="EF30" s="43">
        <f>'BAR BB| Open rates'!EF30*0.9*0.9+25</f>
        <v>41902</v>
      </c>
      <c r="EG30" s="43">
        <f>'BAR BB| Open rates'!EG30*0.9*0.9+25</f>
        <v>36313</v>
      </c>
      <c r="EH30" s="43">
        <f>'BAR BB| Open rates'!EH30*0.9*0.9+25</f>
        <v>35503</v>
      </c>
      <c r="EI30" s="43">
        <f>'BAR BB| Open rates'!EI30*0.9*0.9+25</f>
        <v>35503</v>
      </c>
      <c r="EJ30" s="43">
        <f>'BAR BB| Open rates'!EJ30*0.9*0.9+25</f>
        <v>35503</v>
      </c>
      <c r="EK30" s="43">
        <f>'BAR BB| Open rates'!EK30*0.9*0.9+25</f>
        <v>35503</v>
      </c>
      <c r="EL30" s="43">
        <f>'BAR BB| Open rates'!EL30*0.9*0.9+25</f>
        <v>36313</v>
      </c>
      <c r="EM30" s="43">
        <f>'BAR BB| Open rates'!EM30*0.9*0.9+25</f>
        <v>36313</v>
      </c>
      <c r="EN30" s="43">
        <f>'BAR BB| Open rates'!EN30*0.9*0.9+25</f>
        <v>35503</v>
      </c>
      <c r="EO30" s="43">
        <f>'BAR BB| Open rates'!EO30*0.9*0.9+25</f>
        <v>35503</v>
      </c>
      <c r="EP30" s="43">
        <f>'BAR BB| Open rates'!EP30*0.9*0.9+25</f>
        <v>35503</v>
      </c>
      <c r="EQ30" s="43">
        <f>'BAR BB| Open rates'!EQ30*0.9*0.9+25</f>
        <v>35503</v>
      </c>
      <c r="ER30" s="43">
        <f>'BAR BB| Open rates'!ER30*0.9*0.9+25</f>
        <v>35503</v>
      </c>
      <c r="ES30" s="43">
        <f>'BAR BB| Open rates'!ES30*0.9*0.9+25</f>
        <v>36313</v>
      </c>
      <c r="ET30" s="43">
        <f>'BAR BB| Open rates'!ET30*0.9*0.9+25</f>
        <v>36313</v>
      </c>
      <c r="EU30" s="43">
        <f>'BAR BB| Open rates'!EU30*0.9*0.9+25</f>
        <v>35503</v>
      </c>
      <c r="EV30" s="43">
        <f>'BAR BB| Open rates'!EV30*0.9*0.9+25</f>
        <v>35503</v>
      </c>
      <c r="EW30" s="43">
        <f>'BAR BB| Open rates'!EW30*0.9*0.9+25</f>
        <v>35503</v>
      </c>
      <c r="EX30" s="43">
        <f>'BAR BB| Open rates'!EX30*0.9*0.9+25</f>
        <v>35503</v>
      </c>
      <c r="EY30" s="43">
        <f>'BAR BB| Open rates'!EY30*0.9*0.9+25</f>
        <v>35503</v>
      </c>
      <c r="EZ30" s="43">
        <f>'BAR BB| Open rates'!EZ30*0.9*0.9+25</f>
        <v>36313</v>
      </c>
      <c r="FA30" s="43">
        <f>'BAR BB| Open rates'!FA30*0.9*0.9+25</f>
        <v>36313</v>
      </c>
      <c r="FB30" s="43">
        <f>'BAR BB| Open rates'!FB30*0.9*0.9+25</f>
        <v>35503</v>
      </c>
      <c r="FC30" s="43">
        <f>'BAR BB| Open rates'!FC30*0.9*0.9+25</f>
        <v>35503</v>
      </c>
      <c r="FD30" s="43">
        <f>'BAR BB| Open rates'!FD30*0.9*0.9+25</f>
        <v>35503</v>
      </c>
      <c r="FE30" s="43">
        <f>'BAR BB| Open rates'!FE30*0.9*0.9+25</f>
        <v>35503</v>
      </c>
      <c r="FF30" s="43">
        <f>'BAR BB| Open rates'!FF30*0.9*0.9+25</f>
        <v>35503</v>
      </c>
      <c r="FG30" s="43">
        <f>'BAR BB| Open rates'!FG30*0.9*0.9+25</f>
        <v>36313</v>
      </c>
      <c r="FH30" s="43">
        <f>'BAR BB| Open rates'!FH30*0.9*0.9+25</f>
        <v>36313</v>
      </c>
      <c r="FI30" s="43">
        <f>'BAR BB| Open rates'!FI30*0.9*0.9+25</f>
        <v>35503</v>
      </c>
      <c r="FJ30" s="43">
        <f>'BAR BB| Open rates'!FJ30*0.9*0.9+25</f>
        <v>35503</v>
      </c>
      <c r="FK30" s="43">
        <f>'BAR BB| Open rates'!FK30*0.9*0.9+25</f>
        <v>35503</v>
      </c>
      <c r="FL30" s="43">
        <f>'BAR BB| Open rates'!FL30*0.9*0.9+25</f>
        <v>35503</v>
      </c>
      <c r="FM30" s="43">
        <f>'BAR BB| Open rates'!FM30*0.9*0.9+25</f>
        <v>35503</v>
      </c>
      <c r="FN30" s="43">
        <f>'BAR BB| Open rates'!FN30*0.9*0.9+25</f>
        <v>36313</v>
      </c>
      <c r="FO30" s="43">
        <f>'BAR BB| Open rates'!FO30*0.9*0.9+25</f>
        <v>36313</v>
      </c>
      <c r="FP30" s="43">
        <f>'BAR BB| Open rates'!FP30*0.9*0.9+25</f>
        <v>35503</v>
      </c>
      <c r="FQ30" s="43">
        <f>'BAR BB| Open rates'!FQ30*0.9*0.9+25</f>
        <v>35503</v>
      </c>
      <c r="FR30" s="43">
        <f>'BAR BB| Open rates'!FR30*0.9*0.9+25</f>
        <v>35503</v>
      </c>
      <c r="FS30" s="43">
        <f>'BAR BB| Open rates'!FS30*0.9*0.9+25</f>
        <v>35503</v>
      </c>
      <c r="FT30" s="43">
        <f>'BAR BB| Open rates'!FT30*0.9*0.9+25</f>
        <v>35503</v>
      </c>
      <c r="FU30" s="43">
        <f>'BAR BB| Open rates'!FU30*0.9*0.9+25</f>
        <v>36313</v>
      </c>
      <c r="FV30" s="43">
        <f>'BAR BB| Open rates'!FV30*0.9*0.9+25</f>
        <v>36313</v>
      </c>
      <c r="FW30" s="43">
        <f>'BAR BB| Open rates'!FW30*0.9*0.9+25</f>
        <v>39310</v>
      </c>
      <c r="FX30" s="43">
        <f>'BAR BB| Open rates'!FX30*0.9*0.9+25</f>
        <v>39310</v>
      </c>
      <c r="FY30" s="43">
        <f>'BAR BB| Open rates'!FY30*0.9*0.9+25</f>
        <v>39310</v>
      </c>
      <c r="FZ30" s="43">
        <f>'BAR BB| Open rates'!FZ30*0.9*0.9+25</f>
        <v>39310</v>
      </c>
      <c r="GA30" s="43">
        <f>'BAR BB| Open rates'!GA30*0.9*0.9+25</f>
        <v>39310</v>
      </c>
      <c r="GB30" s="43">
        <f>'BAR BB| Open rates'!GB30*0.9*0.9+25</f>
        <v>41092</v>
      </c>
      <c r="GC30" s="43">
        <f>'BAR BB| Open rates'!GC30*0.9*0.9+25</f>
        <v>41092</v>
      </c>
      <c r="GD30" s="43">
        <f>'BAR BB| Open rates'!GD30*0.9*0.9+25</f>
        <v>41092</v>
      </c>
      <c r="GE30" s="43">
        <f>'BAR BB| Open rates'!GE30*0.9*0.9+25</f>
        <v>41092</v>
      </c>
    </row>
    <row r="31" spans="1:187" s="36" customFormat="1" ht="12" customHeight="1" x14ac:dyDescent="0.2">
      <c r="A31" s="237">
        <v>4</v>
      </c>
      <c r="B31" s="43">
        <f>'BAR BB| Open rates'!B31*0.9*0.9+25</f>
        <v>51379</v>
      </c>
      <c r="C31" s="43">
        <f>'BAR BB| Open rates'!C31*0.9*0.9+25</f>
        <v>51379</v>
      </c>
      <c r="D31" s="43">
        <f>'BAR BB| Open rates'!D31*0.9*0.9+25</f>
        <v>49192</v>
      </c>
      <c r="E31" s="43">
        <f>'BAR BB| Open rates'!E31*0.9*0.9+25</f>
        <v>49192</v>
      </c>
      <c r="F31" s="43">
        <f>'BAR BB| Open rates'!F31*0.9*0.9+25</f>
        <v>47410</v>
      </c>
      <c r="G31" s="43">
        <f>'BAR BB| Open rates'!G31*0.9*0.9+25</f>
        <v>49192</v>
      </c>
      <c r="H31" s="43">
        <f>'BAR BB| Open rates'!H31*0.9*0.9+25</f>
        <v>49192</v>
      </c>
      <c r="I31" s="43">
        <f>'BAR BB| Open rates'!I31*0.9*0.9+25</f>
        <v>50812</v>
      </c>
      <c r="J31" s="43">
        <f>'BAR BB| Open rates'!J31*0.9*0.9+25</f>
        <v>50812</v>
      </c>
      <c r="K31" s="43">
        <f>'BAR BB| Open rates'!K31*0.9*0.9+25</f>
        <v>49192</v>
      </c>
      <c r="L31" s="43">
        <f>'BAR BB| Open rates'!L31*0.9*0.9+25</f>
        <v>49192</v>
      </c>
      <c r="M31" s="43">
        <f>'BAR BB| Open rates'!M31*0.9*0.9+25</f>
        <v>49192</v>
      </c>
      <c r="N31" s="43">
        <f>'BAR BB| Open rates'!N31*0.9*0.9+25</f>
        <v>49192</v>
      </c>
      <c r="O31" s="43">
        <f>'BAR BB| Open rates'!O31*0.9*0.9+25</f>
        <v>49192</v>
      </c>
      <c r="P31" s="43">
        <f>'BAR BB| Open rates'!P31*0.9*0.9+25</f>
        <v>50812</v>
      </c>
      <c r="Q31" s="43">
        <f>'BAR BB| Open rates'!Q31*0.9*0.9+25</f>
        <v>50812</v>
      </c>
      <c r="R31" s="43">
        <f>'BAR BB| Open rates'!R31*0.9*0.9+25</f>
        <v>50812</v>
      </c>
      <c r="S31" s="43">
        <f>'BAR BB| Open rates'!S31*0.9*0.9+25</f>
        <v>50812</v>
      </c>
      <c r="T31" s="43">
        <f>'BAR BB| Open rates'!T31*0.9*0.9+25</f>
        <v>50812</v>
      </c>
      <c r="U31" s="43">
        <f>'BAR BB| Open rates'!U31*0.9*0.9+25</f>
        <v>50812</v>
      </c>
      <c r="V31" s="43">
        <f>'BAR BB| Open rates'!V31*0.9*0.9+25</f>
        <v>50812</v>
      </c>
      <c r="W31" s="43">
        <f>'BAR BB| Open rates'!W31*0.9*0.9+25</f>
        <v>52432</v>
      </c>
      <c r="X31" s="43">
        <f>'BAR BB| Open rates'!X31*0.9*0.9+25</f>
        <v>52432</v>
      </c>
      <c r="Y31" s="43">
        <f>'BAR BB| Open rates'!Y31*0.9*0.9+25</f>
        <v>50812</v>
      </c>
      <c r="Z31" s="43">
        <f>'BAR BB| Open rates'!Z31*0.9*0.9+25</f>
        <v>50812</v>
      </c>
      <c r="AA31" s="43">
        <f>'BAR BB| Open rates'!AA31*0.9*0.9+25</f>
        <v>50812</v>
      </c>
      <c r="AB31" s="43">
        <f>'BAR BB| Open rates'!AB31*0.9*0.9+25</f>
        <v>50812</v>
      </c>
      <c r="AC31" s="43">
        <f>'BAR BB| Open rates'!AC31*0.9*0.9+25</f>
        <v>50812</v>
      </c>
      <c r="AD31" s="43">
        <f>'BAR BB| Open rates'!AD31*0.9*0.9+25</f>
        <v>52432</v>
      </c>
      <c r="AE31" s="43">
        <f>'BAR BB| Open rates'!AE31*0.9*0.9+25</f>
        <v>52432</v>
      </c>
      <c r="AF31" s="43">
        <f>'BAR BB| Open rates'!AF31*0.9*0.9+25</f>
        <v>50812</v>
      </c>
      <c r="AG31" s="43">
        <f>'BAR BB| Open rates'!AG31*0.9*0.9+25</f>
        <v>50812</v>
      </c>
      <c r="AH31" s="43">
        <f>'BAR BB| Open rates'!AH31*0.9*0.9+25</f>
        <v>50812</v>
      </c>
      <c r="AI31" s="43">
        <f>'BAR BB| Open rates'!AI31*0.9*0.9+25</f>
        <v>50812</v>
      </c>
      <c r="AJ31" s="43">
        <f>'BAR BB| Open rates'!AJ31*0.9*0.9+25</f>
        <v>50812</v>
      </c>
      <c r="AK31" s="43">
        <f>'BAR BB| Open rates'!AK31*0.9*0.9+25</f>
        <v>52432</v>
      </c>
      <c r="AL31" s="43">
        <f>'BAR BB| Open rates'!AL31*0.9*0.9+25</f>
        <v>52432</v>
      </c>
      <c r="AM31" s="43">
        <f>'BAR BB| Open rates'!AM31*0.9*0.9+25</f>
        <v>50812</v>
      </c>
      <c r="AN31" s="43">
        <f>'BAR BB| Open rates'!AN31*0.9*0.9+25</f>
        <v>50812</v>
      </c>
      <c r="AO31" s="43">
        <f>'BAR BB| Open rates'!AO31*0.9*0.9+25</f>
        <v>50812</v>
      </c>
      <c r="AP31" s="43">
        <f>'BAR BB| Open rates'!AP31*0.9*0.9+25</f>
        <v>50812</v>
      </c>
      <c r="AQ31" s="43">
        <f>'BAR BB| Open rates'!AQ31*0.9*0.9+25</f>
        <v>50812</v>
      </c>
      <c r="AR31" s="43">
        <f>'BAR BB| Open rates'!AR31*0.9*0.9+25</f>
        <v>52432</v>
      </c>
      <c r="AS31" s="43">
        <f>'BAR BB| Open rates'!AS31*0.9*0.9+25</f>
        <v>52432</v>
      </c>
      <c r="AT31" s="43">
        <f>'BAR BB| Open rates'!AT31*0.9*0.9+25</f>
        <v>50812</v>
      </c>
      <c r="AU31" s="43">
        <f>'BAR BB| Open rates'!AU31*0.9*0.9+25</f>
        <v>50812</v>
      </c>
      <c r="AV31" s="43">
        <f>'BAR BB| Open rates'!AV31*0.9*0.9+25</f>
        <v>50812</v>
      </c>
      <c r="AW31" s="43">
        <f>'BAR BB| Open rates'!AW31*0.9*0.9+25</f>
        <v>50812</v>
      </c>
      <c r="AX31" s="43">
        <f>'BAR BB| Open rates'!AX31*0.9*0.9+25</f>
        <v>50812</v>
      </c>
      <c r="AY31" s="43">
        <f>'BAR BB| Open rates'!AY31*0.9*0.9+25</f>
        <v>52432</v>
      </c>
      <c r="AZ31" s="43">
        <f>'BAR BB| Open rates'!AZ31*0.9*0.9+25</f>
        <v>52432</v>
      </c>
      <c r="BA31" s="43">
        <f>'BAR BB| Open rates'!BA31*0.9*0.9+25</f>
        <v>50812</v>
      </c>
      <c r="BB31" s="43">
        <f>'BAR BB| Open rates'!BB31*0.9*0.9+25</f>
        <v>50812</v>
      </c>
      <c r="BC31" s="43">
        <f>'BAR BB| Open rates'!BC31*0.9*0.9+25</f>
        <v>50812</v>
      </c>
      <c r="BD31" s="43">
        <f>'BAR BB| Open rates'!BD31*0.9*0.9+25</f>
        <v>50812</v>
      </c>
      <c r="BE31" s="43">
        <f>'BAR BB| Open rates'!BE31*0.9*0.9+25</f>
        <v>50812</v>
      </c>
      <c r="BF31" s="43">
        <f>'BAR BB| Open rates'!BF31*0.9*0.9+25</f>
        <v>52432</v>
      </c>
      <c r="BG31" s="43">
        <f>'BAR BB| Open rates'!BG31*0.9*0.9+25</f>
        <v>52432</v>
      </c>
      <c r="BH31" s="43">
        <f>'BAR BB| Open rates'!BH31*0.9*0.9+25</f>
        <v>48220</v>
      </c>
      <c r="BI31" s="43">
        <f>'BAR BB| Open rates'!BI31*0.9*0.9+25</f>
        <v>48220</v>
      </c>
      <c r="BJ31" s="43">
        <f>'BAR BB| Open rates'!BJ31*0.9*0.9+25</f>
        <v>48220</v>
      </c>
      <c r="BK31" s="43">
        <f>'BAR BB| Open rates'!BK31*0.9*0.9+25</f>
        <v>48220</v>
      </c>
      <c r="BL31" s="43">
        <f>'BAR BB| Open rates'!BL31*0.9*0.9+25</f>
        <v>48220</v>
      </c>
      <c r="BM31" s="43">
        <f>'BAR BB| Open rates'!BM31*0.9*0.9+25</f>
        <v>49192</v>
      </c>
      <c r="BN31" s="43">
        <f>'BAR BB| Open rates'!BN31*0.9*0.9+25</f>
        <v>49192</v>
      </c>
      <c r="BO31" s="43">
        <f>'BAR BB| Open rates'!BO31*0.9*0.9+25</f>
        <v>47410</v>
      </c>
      <c r="BP31" s="43">
        <f>'BAR BB| Open rates'!BP31*0.9*0.9+25</f>
        <v>47410</v>
      </c>
      <c r="BQ31" s="43">
        <f>'BAR BB| Open rates'!BQ31*0.9*0.9+25</f>
        <v>45952</v>
      </c>
      <c r="BR31" s="43">
        <f>'BAR BB| Open rates'!BR31*0.9*0.9+25</f>
        <v>45952</v>
      </c>
      <c r="BS31" s="43">
        <f>'BAR BB| Open rates'!BS31*0.9*0.9+25</f>
        <v>45952</v>
      </c>
      <c r="BT31" s="43">
        <f>'BAR BB| Open rates'!BT31*0.9*0.9+25</f>
        <v>45952</v>
      </c>
      <c r="BU31" s="43">
        <f>'BAR BB| Open rates'!BU31*0.9*0.9+25</f>
        <v>45952</v>
      </c>
      <c r="BV31" s="43">
        <f>'BAR BB| Open rates'!BV31*0.9*0.9+25</f>
        <v>44170</v>
      </c>
      <c r="BW31" s="43">
        <f>'BAR BB| Open rates'!BW31*0.9*0.9+25</f>
        <v>44170</v>
      </c>
      <c r="BX31" s="43">
        <f>'BAR BB| Open rates'!BX31*0.9*0.9+25</f>
        <v>44170</v>
      </c>
      <c r="BY31" s="43">
        <f>'BAR BB| Open rates'!BY31*0.9*0.9+25</f>
        <v>44170</v>
      </c>
      <c r="BZ31" s="43">
        <f>'BAR BB| Open rates'!BZ31*0.9*0.9+25</f>
        <v>44170</v>
      </c>
      <c r="CA31" s="43">
        <f>'BAR BB| Open rates'!CA31*0.9*0.9+25</f>
        <v>45952</v>
      </c>
      <c r="CB31" s="43">
        <f>'BAR BB| Open rates'!CB31*0.9*0.9+25</f>
        <v>45952</v>
      </c>
      <c r="CC31" s="43">
        <f>'BAR BB| Open rates'!CC31*0.9*0.9+25</f>
        <v>44170</v>
      </c>
      <c r="CD31" s="43">
        <f>'BAR BB| Open rates'!CD31*0.9*0.9+25</f>
        <v>44170</v>
      </c>
      <c r="CE31" s="43">
        <f>'BAR BB| Open rates'!CE31*0.9*0.9+25</f>
        <v>44170</v>
      </c>
      <c r="CF31" s="43">
        <f>'BAR BB| Open rates'!CF31*0.9*0.9+25</f>
        <v>44170</v>
      </c>
      <c r="CG31" s="43">
        <f>'BAR BB| Open rates'!CG31*0.9*0.9+25</f>
        <v>44170</v>
      </c>
      <c r="CH31" s="43">
        <f>'BAR BB| Open rates'!CH31*0.9*0.9+25</f>
        <v>45952</v>
      </c>
      <c r="CI31" s="43">
        <f>'BAR BB| Open rates'!CI31*0.9*0.9+25</f>
        <v>45952</v>
      </c>
      <c r="CJ31" s="43">
        <f>'BAR BB| Open rates'!CJ31*0.9*0.9+25</f>
        <v>44170</v>
      </c>
      <c r="CK31" s="43">
        <f>'BAR BB| Open rates'!CK31*0.9*0.9+25</f>
        <v>44170</v>
      </c>
      <c r="CL31" s="43">
        <f>'BAR BB| Open rates'!CL31*0.9*0.9+25</f>
        <v>44170</v>
      </c>
      <c r="CM31" s="43">
        <f>'BAR BB| Open rates'!CM31*0.9*0.9+25</f>
        <v>44170</v>
      </c>
      <c r="CN31" s="43">
        <f>'BAR BB| Open rates'!CN31*0.9*0.9+25</f>
        <v>44170</v>
      </c>
      <c r="CO31" s="43">
        <f>'BAR BB| Open rates'!CO31*0.9*0.9+25</f>
        <v>45952</v>
      </c>
      <c r="CP31" s="43">
        <f>'BAR BB| Open rates'!CP31*0.9*0.9+25</f>
        <v>45952</v>
      </c>
      <c r="CQ31" s="43">
        <f>'BAR BB| Open rates'!CQ31*0.9*0.9+25</f>
        <v>44170</v>
      </c>
      <c r="CR31" s="43">
        <f>'BAR BB| Open rates'!CR31*0.9*0.9+25</f>
        <v>44170</v>
      </c>
      <c r="CS31" s="43">
        <f>'BAR BB| Open rates'!CS31*0.9*0.9+25</f>
        <v>44170</v>
      </c>
      <c r="CT31" s="43">
        <f>'BAR BB| Open rates'!CT31*0.9*0.9+25</f>
        <v>44170</v>
      </c>
      <c r="CU31" s="43">
        <f>'BAR BB| Open rates'!CU31*0.9*0.9+25</f>
        <v>41173</v>
      </c>
      <c r="CV31" s="43">
        <f>'BAR BB| Open rates'!CV31*0.9*0.9+25</f>
        <v>41173</v>
      </c>
      <c r="CW31" s="43">
        <f>'BAR BB| Open rates'!CW31*0.9*0.9+25</f>
        <v>41173</v>
      </c>
      <c r="CX31" s="43">
        <f>'BAR BB| Open rates'!CX31*0.9*0.9+25</f>
        <v>39553</v>
      </c>
      <c r="CY31" s="43">
        <f>'BAR BB| Open rates'!CY31*0.9*0.9+25</f>
        <v>39553</v>
      </c>
      <c r="CZ31" s="43">
        <f>'BAR BB| Open rates'!CZ31*0.9*0.9+25</f>
        <v>39553</v>
      </c>
      <c r="DA31" s="43">
        <f>'BAR BB| Open rates'!DA31*0.9*0.9+25</f>
        <v>39553</v>
      </c>
      <c r="DB31" s="43">
        <f>'BAR BB| Open rates'!DB31*0.9*0.9+25</f>
        <v>39553</v>
      </c>
      <c r="DC31" s="43">
        <f>'BAR BB| Open rates'!DC31*0.9*0.9+25</f>
        <v>41173</v>
      </c>
      <c r="DD31" s="43">
        <f>'BAR BB| Open rates'!DD31*0.9*0.9+25</f>
        <v>41173</v>
      </c>
      <c r="DE31" s="43">
        <f>'BAR BB| Open rates'!DE31*0.9*0.9+25</f>
        <v>39553</v>
      </c>
      <c r="DF31" s="43">
        <f>'BAR BB| Open rates'!DF31*0.9*0.9+25</f>
        <v>39553</v>
      </c>
      <c r="DG31" s="43">
        <f>'BAR BB| Open rates'!DG31*0.9*0.9+25</f>
        <v>39553</v>
      </c>
      <c r="DH31" s="43">
        <f>'BAR BB| Open rates'!DH31*0.9*0.9+25</f>
        <v>39553</v>
      </c>
      <c r="DI31" s="43">
        <f>'BAR BB| Open rates'!DI31*0.9*0.9+25</f>
        <v>39553</v>
      </c>
      <c r="DJ31" s="43">
        <f>'BAR BB| Open rates'!DJ31*0.9*0.9+25</f>
        <v>41173</v>
      </c>
      <c r="DK31" s="43">
        <f>'BAR BB| Open rates'!DK31*0.9*0.9+25</f>
        <v>41173</v>
      </c>
      <c r="DL31" s="43">
        <f>'BAR BB| Open rates'!DL31*0.9*0.9+25</f>
        <v>39553</v>
      </c>
      <c r="DM31" s="43">
        <f>'BAR BB| Open rates'!DM31*0.9*0.9+25</f>
        <v>39553</v>
      </c>
      <c r="DN31" s="43">
        <f>'BAR BB| Open rates'!DN31*0.9*0.9+25</f>
        <v>39553</v>
      </c>
      <c r="DO31" s="43">
        <f>'BAR BB| Open rates'!DO31*0.9*0.9+25</f>
        <v>39553</v>
      </c>
      <c r="DP31" s="43">
        <f>'BAR BB| Open rates'!DP31*0.9*0.9+25</f>
        <v>39553</v>
      </c>
      <c r="DQ31" s="43">
        <f>'BAR BB| Open rates'!DQ31*0.9*0.9+25</f>
        <v>41173</v>
      </c>
      <c r="DR31" s="43">
        <f>'BAR BB| Open rates'!DR31*0.9*0.9+25</f>
        <v>41173</v>
      </c>
      <c r="DS31" s="43">
        <f>'BAR BB| Open rates'!DS31*0.9*0.9+25</f>
        <v>39553</v>
      </c>
      <c r="DT31" s="43">
        <f>'BAR BB| Open rates'!DT31*0.9*0.9+25</f>
        <v>39553</v>
      </c>
      <c r="DU31" s="43">
        <f>'BAR BB| Open rates'!DU31*0.9*0.9+25</f>
        <v>39553</v>
      </c>
      <c r="DV31" s="43">
        <f>'BAR BB| Open rates'!DV31*0.9*0.9+25</f>
        <v>39553</v>
      </c>
      <c r="DW31" s="43">
        <f>'BAR BB| Open rates'!DW31*0.9*0.9+25</f>
        <v>39553</v>
      </c>
      <c r="DX31" s="43">
        <f>'BAR BB| Open rates'!DX31*0.9*0.9+25</f>
        <v>41173</v>
      </c>
      <c r="DY31" s="43">
        <f>'BAR BB| Open rates'!DY31*0.9*0.9+25</f>
        <v>41173</v>
      </c>
      <c r="DZ31" s="43">
        <f>'BAR BB| Open rates'!DZ31*0.9*0.9+25</f>
        <v>42550</v>
      </c>
      <c r="EA31" s="43">
        <f>'BAR BB| Open rates'!EA31*0.9*0.9+25</f>
        <v>42550</v>
      </c>
      <c r="EB31" s="43">
        <f>'BAR BB| Open rates'!EB31*0.9*0.9+25</f>
        <v>42550</v>
      </c>
      <c r="EC31" s="43">
        <f>'BAR BB| Open rates'!EC31*0.9*0.9+25</f>
        <v>44332</v>
      </c>
      <c r="ED31" s="43">
        <f>'BAR BB| Open rates'!ED31*0.9*0.9+25</f>
        <v>44332</v>
      </c>
      <c r="EE31" s="43">
        <f>'BAR BB| Open rates'!EE31*0.9*0.9+25</f>
        <v>44332</v>
      </c>
      <c r="EF31" s="43">
        <f>'BAR BB| Open rates'!EF31*0.9*0.9+25</f>
        <v>44332</v>
      </c>
      <c r="EG31" s="43">
        <f>'BAR BB| Open rates'!EG31*0.9*0.9+25</f>
        <v>38743</v>
      </c>
      <c r="EH31" s="43">
        <f>'BAR BB| Open rates'!EH31*0.9*0.9+25</f>
        <v>37933</v>
      </c>
      <c r="EI31" s="43">
        <f>'BAR BB| Open rates'!EI31*0.9*0.9+25</f>
        <v>37933</v>
      </c>
      <c r="EJ31" s="43">
        <f>'BAR BB| Open rates'!EJ31*0.9*0.9+25</f>
        <v>37933</v>
      </c>
      <c r="EK31" s="43">
        <f>'BAR BB| Open rates'!EK31*0.9*0.9+25</f>
        <v>37933</v>
      </c>
      <c r="EL31" s="43">
        <f>'BAR BB| Open rates'!EL31*0.9*0.9+25</f>
        <v>38743</v>
      </c>
      <c r="EM31" s="43">
        <f>'BAR BB| Open rates'!EM31*0.9*0.9+25</f>
        <v>38743</v>
      </c>
      <c r="EN31" s="43">
        <f>'BAR BB| Open rates'!EN31*0.9*0.9+25</f>
        <v>37933</v>
      </c>
      <c r="EO31" s="43">
        <f>'BAR BB| Open rates'!EO31*0.9*0.9+25</f>
        <v>37933</v>
      </c>
      <c r="EP31" s="43">
        <f>'BAR BB| Open rates'!EP31*0.9*0.9+25</f>
        <v>37933</v>
      </c>
      <c r="EQ31" s="43">
        <f>'BAR BB| Open rates'!EQ31*0.9*0.9+25</f>
        <v>37933</v>
      </c>
      <c r="ER31" s="43">
        <f>'BAR BB| Open rates'!ER31*0.9*0.9+25</f>
        <v>37933</v>
      </c>
      <c r="ES31" s="43">
        <f>'BAR BB| Open rates'!ES31*0.9*0.9+25</f>
        <v>38743</v>
      </c>
      <c r="ET31" s="43">
        <f>'BAR BB| Open rates'!ET31*0.9*0.9+25</f>
        <v>38743</v>
      </c>
      <c r="EU31" s="43">
        <f>'BAR BB| Open rates'!EU31*0.9*0.9+25</f>
        <v>37933</v>
      </c>
      <c r="EV31" s="43">
        <f>'BAR BB| Open rates'!EV31*0.9*0.9+25</f>
        <v>37933</v>
      </c>
      <c r="EW31" s="43">
        <f>'BAR BB| Open rates'!EW31*0.9*0.9+25</f>
        <v>37933</v>
      </c>
      <c r="EX31" s="43">
        <f>'BAR BB| Open rates'!EX31*0.9*0.9+25</f>
        <v>37933</v>
      </c>
      <c r="EY31" s="43">
        <f>'BAR BB| Open rates'!EY31*0.9*0.9+25</f>
        <v>37933</v>
      </c>
      <c r="EZ31" s="43">
        <f>'BAR BB| Open rates'!EZ31*0.9*0.9+25</f>
        <v>38743</v>
      </c>
      <c r="FA31" s="43">
        <f>'BAR BB| Open rates'!FA31*0.9*0.9+25</f>
        <v>38743</v>
      </c>
      <c r="FB31" s="43">
        <f>'BAR BB| Open rates'!FB31*0.9*0.9+25</f>
        <v>37933</v>
      </c>
      <c r="FC31" s="43">
        <f>'BAR BB| Open rates'!FC31*0.9*0.9+25</f>
        <v>37933</v>
      </c>
      <c r="FD31" s="43">
        <f>'BAR BB| Open rates'!FD31*0.9*0.9+25</f>
        <v>37933</v>
      </c>
      <c r="FE31" s="43">
        <f>'BAR BB| Open rates'!FE31*0.9*0.9+25</f>
        <v>37933</v>
      </c>
      <c r="FF31" s="43">
        <f>'BAR BB| Open rates'!FF31*0.9*0.9+25</f>
        <v>37933</v>
      </c>
      <c r="FG31" s="43">
        <f>'BAR BB| Open rates'!FG31*0.9*0.9+25</f>
        <v>38743</v>
      </c>
      <c r="FH31" s="43">
        <f>'BAR BB| Open rates'!FH31*0.9*0.9+25</f>
        <v>38743</v>
      </c>
      <c r="FI31" s="43">
        <f>'BAR BB| Open rates'!FI31*0.9*0.9+25</f>
        <v>37933</v>
      </c>
      <c r="FJ31" s="43">
        <f>'BAR BB| Open rates'!FJ31*0.9*0.9+25</f>
        <v>37933</v>
      </c>
      <c r="FK31" s="43">
        <f>'BAR BB| Open rates'!FK31*0.9*0.9+25</f>
        <v>37933</v>
      </c>
      <c r="FL31" s="43">
        <f>'BAR BB| Open rates'!FL31*0.9*0.9+25</f>
        <v>37933</v>
      </c>
      <c r="FM31" s="43">
        <f>'BAR BB| Open rates'!FM31*0.9*0.9+25</f>
        <v>37933</v>
      </c>
      <c r="FN31" s="43">
        <f>'BAR BB| Open rates'!FN31*0.9*0.9+25</f>
        <v>38743</v>
      </c>
      <c r="FO31" s="43">
        <f>'BAR BB| Open rates'!FO31*0.9*0.9+25</f>
        <v>38743</v>
      </c>
      <c r="FP31" s="43">
        <f>'BAR BB| Open rates'!FP31*0.9*0.9+25</f>
        <v>37933</v>
      </c>
      <c r="FQ31" s="43">
        <f>'BAR BB| Open rates'!FQ31*0.9*0.9+25</f>
        <v>37933</v>
      </c>
      <c r="FR31" s="43">
        <f>'BAR BB| Open rates'!FR31*0.9*0.9+25</f>
        <v>37933</v>
      </c>
      <c r="FS31" s="43">
        <f>'BAR BB| Open rates'!FS31*0.9*0.9+25</f>
        <v>37933</v>
      </c>
      <c r="FT31" s="43">
        <f>'BAR BB| Open rates'!FT31*0.9*0.9+25</f>
        <v>37933</v>
      </c>
      <c r="FU31" s="43">
        <f>'BAR BB| Open rates'!FU31*0.9*0.9+25</f>
        <v>38743</v>
      </c>
      <c r="FV31" s="43">
        <f>'BAR BB| Open rates'!FV31*0.9*0.9+25</f>
        <v>38743</v>
      </c>
      <c r="FW31" s="43">
        <f>'BAR BB| Open rates'!FW31*0.9*0.9+25</f>
        <v>41740</v>
      </c>
      <c r="FX31" s="43">
        <f>'BAR BB| Open rates'!FX31*0.9*0.9+25</f>
        <v>41740</v>
      </c>
      <c r="FY31" s="43">
        <f>'BAR BB| Open rates'!FY31*0.9*0.9+25</f>
        <v>41740</v>
      </c>
      <c r="FZ31" s="43">
        <f>'BAR BB| Open rates'!FZ31*0.9*0.9+25</f>
        <v>41740</v>
      </c>
      <c r="GA31" s="43">
        <f>'BAR BB| Open rates'!GA31*0.9*0.9+25</f>
        <v>41740</v>
      </c>
      <c r="GB31" s="43">
        <f>'BAR BB| Open rates'!GB31*0.9*0.9+25</f>
        <v>43522</v>
      </c>
      <c r="GC31" s="43">
        <f>'BAR BB| Open rates'!GC31*0.9*0.9+25</f>
        <v>43522</v>
      </c>
      <c r="GD31" s="43">
        <f>'BAR BB| Open rates'!GD31*0.9*0.9+25</f>
        <v>43522</v>
      </c>
      <c r="GE31" s="43">
        <f>'BAR BB| Open rates'!GE31*0.9*0.9+25</f>
        <v>43522</v>
      </c>
    </row>
    <row r="32" spans="1:187" s="36" customFormat="1" ht="28.5" customHeight="1" x14ac:dyDescent="0.2">
      <c r="A32" s="236" t="s">
        <v>182</v>
      </c>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row>
    <row r="33" spans="1:187" s="36" customFormat="1" ht="12" customHeight="1" x14ac:dyDescent="0.2">
      <c r="A33" s="237">
        <v>1</v>
      </c>
      <c r="B33" s="43">
        <f>'BAR BB| Open rates'!B33*0.9*0.9+25</f>
        <v>61990</v>
      </c>
      <c r="C33" s="43">
        <f>'BAR BB| Open rates'!C33*0.9*0.9+25</f>
        <v>61990</v>
      </c>
      <c r="D33" s="43">
        <f>'BAR BB| Open rates'!D33*0.9*0.9+25</f>
        <v>59803</v>
      </c>
      <c r="E33" s="43">
        <f>'BAR BB| Open rates'!E33*0.9*0.9+25</f>
        <v>59803</v>
      </c>
      <c r="F33" s="43">
        <f>'BAR BB| Open rates'!F33*0.9*0.9+25</f>
        <v>58021</v>
      </c>
      <c r="G33" s="43">
        <f>'BAR BB| Open rates'!G33*0.9*0.9+25</f>
        <v>59803</v>
      </c>
      <c r="H33" s="43">
        <f>'BAR BB| Open rates'!H33*0.9*0.9+25</f>
        <v>59803</v>
      </c>
      <c r="I33" s="43">
        <f>'BAR BB| Open rates'!I33*0.9*0.9+25</f>
        <v>61423</v>
      </c>
      <c r="J33" s="43">
        <f>'BAR BB| Open rates'!J33*0.9*0.9+25</f>
        <v>61423</v>
      </c>
      <c r="K33" s="43">
        <f>'BAR BB| Open rates'!K33*0.9*0.9+25</f>
        <v>59803</v>
      </c>
      <c r="L33" s="43">
        <f>'BAR BB| Open rates'!L33*0.9*0.9+25</f>
        <v>59803</v>
      </c>
      <c r="M33" s="43">
        <f>'BAR BB| Open rates'!M33*0.9*0.9+25</f>
        <v>59803</v>
      </c>
      <c r="N33" s="43">
        <f>'BAR BB| Open rates'!N33*0.9*0.9+25</f>
        <v>59803</v>
      </c>
      <c r="O33" s="43">
        <f>'BAR BB| Open rates'!O33*0.9*0.9+25</f>
        <v>59803</v>
      </c>
      <c r="P33" s="43">
        <f>'BAR BB| Open rates'!P33*0.9*0.9+25</f>
        <v>61423</v>
      </c>
      <c r="Q33" s="43">
        <f>'BAR BB| Open rates'!Q33*0.9*0.9+25</f>
        <v>61423</v>
      </c>
      <c r="R33" s="43">
        <f>'BAR BB| Open rates'!R33*0.9*0.9+25</f>
        <v>61423</v>
      </c>
      <c r="S33" s="43">
        <f>'BAR BB| Open rates'!S33*0.9*0.9+25</f>
        <v>61423</v>
      </c>
      <c r="T33" s="43">
        <f>'BAR BB| Open rates'!T33*0.9*0.9+25</f>
        <v>61423</v>
      </c>
      <c r="U33" s="43">
        <f>'BAR BB| Open rates'!U33*0.9*0.9+25</f>
        <v>61423</v>
      </c>
      <c r="V33" s="43">
        <f>'BAR BB| Open rates'!V33*0.9*0.9+25</f>
        <v>61423</v>
      </c>
      <c r="W33" s="43">
        <f>'BAR BB| Open rates'!W33*0.9*0.9+25</f>
        <v>63043</v>
      </c>
      <c r="X33" s="43">
        <f>'BAR BB| Open rates'!X33*0.9*0.9+25</f>
        <v>63043</v>
      </c>
      <c r="Y33" s="43">
        <f>'BAR BB| Open rates'!Y33*0.9*0.9+25</f>
        <v>61423</v>
      </c>
      <c r="Z33" s="43">
        <f>'BAR BB| Open rates'!Z33*0.9*0.9+25</f>
        <v>61423</v>
      </c>
      <c r="AA33" s="43">
        <f>'BAR BB| Open rates'!AA33*0.9*0.9+25</f>
        <v>61423</v>
      </c>
      <c r="AB33" s="43">
        <f>'BAR BB| Open rates'!AB33*0.9*0.9+25</f>
        <v>61423</v>
      </c>
      <c r="AC33" s="43">
        <f>'BAR BB| Open rates'!AC33*0.9*0.9+25</f>
        <v>61423</v>
      </c>
      <c r="AD33" s="43">
        <f>'BAR BB| Open rates'!AD33*0.9*0.9+25</f>
        <v>63043</v>
      </c>
      <c r="AE33" s="43">
        <f>'BAR BB| Open rates'!AE33*0.9*0.9+25</f>
        <v>63043</v>
      </c>
      <c r="AF33" s="43">
        <f>'BAR BB| Open rates'!AF33*0.9*0.9+25</f>
        <v>61423</v>
      </c>
      <c r="AG33" s="43">
        <f>'BAR BB| Open rates'!AG33*0.9*0.9+25</f>
        <v>61423</v>
      </c>
      <c r="AH33" s="43">
        <f>'BAR BB| Open rates'!AH33*0.9*0.9+25</f>
        <v>61423</v>
      </c>
      <c r="AI33" s="43">
        <f>'BAR BB| Open rates'!AI33*0.9*0.9+25</f>
        <v>61423</v>
      </c>
      <c r="AJ33" s="43">
        <f>'BAR BB| Open rates'!AJ33*0.9*0.9+25</f>
        <v>61423</v>
      </c>
      <c r="AK33" s="43">
        <f>'BAR BB| Open rates'!AK33*0.9*0.9+25</f>
        <v>63043</v>
      </c>
      <c r="AL33" s="43">
        <f>'BAR BB| Open rates'!AL33*0.9*0.9+25</f>
        <v>63043</v>
      </c>
      <c r="AM33" s="43">
        <f>'BAR BB| Open rates'!AM33*0.9*0.9+25</f>
        <v>61423</v>
      </c>
      <c r="AN33" s="43">
        <f>'BAR BB| Open rates'!AN33*0.9*0.9+25</f>
        <v>61423</v>
      </c>
      <c r="AO33" s="43">
        <f>'BAR BB| Open rates'!AO33*0.9*0.9+25</f>
        <v>61423</v>
      </c>
      <c r="AP33" s="43">
        <f>'BAR BB| Open rates'!AP33*0.9*0.9+25</f>
        <v>61423</v>
      </c>
      <c r="AQ33" s="43">
        <f>'BAR BB| Open rates'!AQ33*0.9*0.9+25</f>
        <v>61423</v>
      </c>
      <c r="AR33" s="43">
        <f>'BAR BB| Open rates'!AR33*0.9*0.9+25</f>
        <v>63043</v>
      </c>
      <c r="AS33" s="43">
        <f>'BAR BB| Open rates'!AS33*0.9*0.9+25</f>
        <v>63043</v>
      </c>
      <c r="AT33" s="43">
        <f>'BAR BB| Open rates'!AT33*0.9*0.9+25</f>
        <v>61423</v>
      </c>
      <c r="AU33" s="43">
        <f>'BAR BB| Open rates'!AU33*0.9*0.9+25</f>
        <v>61423</v>
      </c>
      <c r="AV33" s="43">
        <f>'BAR BB| Open rates'!AV33*0.9*0.9+25</f>
        <v>61423</v>
      </c>
      <c r="AW33" s="43">
        <f>'BAR BB| Open rates'!AW33*0.9*0.9+25</f>
        <v>61423</v>
      </c>
      <c r="AX33" s="43">
        <f>'BAR BB| Open rates'!AX33*0.9*0.9+25</f>
        <v>61423</v>
      </c>
      <c r="AY33" s="43">
        <f>'BAR BB| Open rates'!AY33*0.9*0.9+25</f>
        <v>63043</v>
      </c>
      <c r="AZ33" s="43">
        <f>'BAR BB| Open rates'!AZ33*0.9*0.9+25</f>
        <v>63043</v>
      </c>
      <c r="BA33" s="43">
        <f>'BAR BB| Open rates'!BA33*0.9*0.9+25</f>
        <v>61423</v>
      </c>
      <c r="BB33" s="43">
        <f>'BAR BB| Open rates'!BB33*0.9*0.9+25</f>
        <v>61423</v>
      </c>
      <c r="BC33" s="43">
        <f>'BAR BB| Open rates'!BC33*0.9*0.9+25</f>
        <v>61423</v>
      </c>
      <c r="BD33" s="43">
        <f>'BAR BB| Open rates'!BD33*0.9*0.9+25</f>
        <v>61423</v>
      </c>
      <c r="BE33" s="43">
        <f>'BAR BB| Open rates'!BE33*0.9*0.9+25</f>
        <v>61423</v>
      </c>
      <c r="BF33" s="43">
        <f>'BAR BB| Open rates'!BF33*0.9*0.9+25</f>
        <v>63043</v>
      </c>
      <c r="BG33" s="43">
        <f>'BAR BB| Open rates'!BG33*0.9*0.9+25</f>
        <v>63043</v>
      </c>
      <c r="BH33" s="43">
        <f>'BAR BB| Open rates'!BH33*0.9*0.9+25</f>
        <v>58831</v>
      </c>
      <c r="BI33" s="43">
        <f>'BAR BB| Open rates'!BI33*0.9*0.9+25</f>
        <v>58831</v>
      </c>
      <c r="BJ33" s="43">
        <f>'BAR BB| Open rates'!BJ33*0.9*0.9+25</f>
        <v>58831</v>
      </c>
      <c r="BK33" s="43">
        <f>'BAR BB| Open rates'!BK33*0.9*0.9+25</f>
        <v>58831</v>
      </c>
      <c r="BL33" s="43">
        <f>'BAR BB| Open rates'!BL33*0.9*0.9+25</f>
        <v>58831</v>
      </c>
      <c r="BM33" s="43">
        <f>'BAR BB| Open rates'!BM33*0.9*0.9+25</f>
        <v>59803</v>
      </c>
      <c r="BN33" s="43">
        <f>'BAR BB| Open rates'!BN33*0.9*0.9+25</f>
        <v>59803</v>
      </c>
      <c r="BO33" s="43">
        <f>'BAR BB| Open rates'!BO33*0.9*0.9+25</f>
        <v>58021</v>
      </c>
      <c r="BP33" s="43">
        <f>'BAR BB| Open rates'!BP33*0.9*0.9+25</f>
        <v>58021</v>
      </c>
      <c r="BQ33" s="43">
        <f>'BAR BB| Open rates'!BQ33*0.9*0.9+25</f>
        <v>44332</v>
      </c>
      <c r="BR33" s="43">
        <f>'BAR BB| Open rates'!BR33*0.9*0.9+25</f>
        <v>44332</v>
      </c>
      <c r="BS33" s="43">
        <f>'BAR BB| Open rates'!BS33*0.9*0.9+25</f>
        <v>44332</v>
      </c>
      <c r="BT33" s="43">
        <f>'BAR BB| Open rates'!BT33*0.9*0.9+25</f>
        <v>44332</v>
      </c>
      <c r="BU33" s="43">
        <f>'BAR BB| Open rates'!BU33*0.9*0.9+25</f>
        <v>44332</v>
      </c>
      <c r="BV33" s="43">
        <f>'BAR BB| Open rates'!BV33*0.9*0.9+25</f>
        <v>42550</v>
      </c>
      <c r="BW33" s="43">
        <f>'BAR BB| Open rates'!BW33*0.9*0.9+25</f>
        <v>42550</v>
      </c>
      <c r="BX33" s="43">
        <f>'BAR BB| Open rates'!BX33*0.9*0.9+25</f>
        <v>42550</v>
      </c>
      <c r="BY33" s="43">
        <f>'BAR BB| Open rates'!BY33*0.9*0.9+25</f>
        <v>42550</v>
      </c>
      <c r="BZ33" s="43">
        <f>'BAR BB| Open rates'!BZ33*0.9*0.9+25</f>
        <v>42550</v>
      </c>
      <c r="CA33" s="43">
        <f>'BAR BB| Open rates'!CA33*0.9*0.9+25</f>
        <v>44332</v>
      </c>
      <c r="CB33" s="43">
        <f>'BAR BB| Open rates'!CB33*0.9*0.9+25</f>
        <v>44332</v>
      </c>
      <c r="CC33" s="43">
        <f>'BAR BB| Open rates'!CC33*0.9*0.9+25</f>
        <v>42550</v>
      </c>
      <c r="CD33" s="43">
        <f>'BAR BB| Open rates'!CD33*0.9*0.9+25</f>
        <v>42550</v>
      </c>
      <c r="CE33" s="43">
        <f>'BAR BB| Open rates'!CE33*0.9*0.9+25</f>
        <v>42550</v>
      </c>
      <c r="CF33" s="43">
        <f>'BAR BB| Open rates'!CF33*0.9*0.9+25</f>
        <v>42550</v>
      </c>
      <c r="CG33" s="43">
        <f>'BAR BB| Open rates'!CG33*0.9*0.9+25</f>
        <v>42550</v>
      </c>
      <c r="CH33" s="43">
        <f>'BAR BB| Open rates'!CH33*0.9*0.9+25</f>
        <v>44332</v>
      </c>
      <c r="CI33" s="43">
        <f>'BAR BB| Open rates'!CI33*0.9*0.9+25</f>
        <v>44332</v>
      </c>
      <c r="CJ33" s="43">
        <f>'BAR BB| Open rates'!CJ33*0.9*0.9+25</f>
        <v>42550</v>
      </c>
      <c r="CK33" s="43">
        <f>'BAR BB| Open rates'!CK33*0.9*0.9+25</f>
        <v>42550</v>
      </c>
      <c r="CL33" s="43">
        <f>'BAR BB| Open rates'!CL33*0.9*0.9+25</f>
        <v>42550</v>
      </c>
      <c r="CM33" s="43">
        <f>'BAR BB| Open rates'!CM33*0.9*0.9+25</f>
        <v>42550</v>
      </c>
      <c r="CN33" s="43">
        <f>'BAR BB| Open rates'!CN33*0.9*0.9+25</f>
        <v>42550</v>
      </c>
      <c r="CO33" s="43">
        <f>'BAR BB| Open rates'!CO33*0.9*0.9+25</f>
        <v>44332</v>
      </c>
      <c r="CP33" s="43">
        <f>'BAR BB| Open rates'!CP33*0.9*0.9+25</f>
        <v>44332</v>
      </c>
      <c r="CQ33" s="43">
        <f>'BAR BB| Open rates'!CQ33*0.9*0.9+25</f>
        <v>42550</v>
      </c>
      <c r="CR33" s="43">
        <f>'BAR BB| Open rates'!CR33*0.9*0.9+25</f>
        <v>42550</v>
      </c>
      <c r="CS33" s="43">
        <f>'BAR BB| Open rates'!CS33*0.9*0.9+25</f>
        <v>42550</v>
      </c>
      <c r="CT33" s="43">
        <f>'BAR BB| Open rates'!CT33*0.9*0.9+25</f>
        <v>42550</v>
      </c>
      <c r="CU33" s="43">
        <f>'BAR BB| Open rates'!CU33*0.9*0.9+25</f>
        <v>41173</v>
      </c>
      <c r="CV33" s="43">
        <f>'BAR BB| Open rates'!CV33*0.9*0.9+25</f>
        <v>41173</v>
      </c>
      <c r="CW33" s="43">
        <f>'BAR BB| Open rates'!CW33*0.9*0.9+25</f>
        <v>41173</v>
      </c>
      <c r="CX33" s="43">
        <f>'BAR BB| Open rates'!CX33*0.9*0.9+25</f>
        <v>39553</v>
      </c>
      <c r="CY33" s="43">
        <f>'BAR BB| Open rates'!CY33*0.9*0.9+25</f>
        <v>39553</v>
      </c>
      <c r="CZ33" s="43">
        <f>'BAR BB| Open rates'!CZ33*0.9*0.9+25</f>
        <v>39553</v>
      </c>
      <c r="DA33" s="43">
        <f>'BAR BB| Open rates'!DA33*0.9*0.9+25</f>
        <v>39553</v>
      </c>
      <c r="DB33" s="43">
        <f>'BAR BB| Open rates'!DB33*0.9*0.9+25</f>
        <v>39553</v>
      </c>
      <c r="DC33" s="43">
        <f>'BAR BB| Open rates'!DC33*0.9*0.9+25</f>
        <v>41173</v>
      </c>
      <c r="DD33" s="43">
        <f>'BAR BB| Open rates'!DD33*0.9*0.9+25</f>
        <v>41173</v>
      </c>
      <c r="DE33" s="43">
        <f>'BAR BB| Open rates'!DE33*0.9*0.9+25</f>
        <v>39553</v>
      </c>
      <c r="DF33" s="43">
        <f>'BAR BB| Open rates'!DF33*0.9*0.9+25</f>
        <v>39553</v>
      </c>
      <c r="DG33" s="43">
        <f>'BAR BB| Open rates'!DG33*0.9*0.9+25</f>
        <v>39553</v>
      </c>
      <c r="DH33" s="43">
        <f>'BAR BB| Open rates'!DH33*0.9*0.9+25</f>
        <v>39553</v>
      </c>
      <c r="DI33" s="43">
        <f>'BAR BB| Open rates'!DI33*0.9*0.9+25</f>
        <v>39553</v>
      </c>
      <c r="DJ33" s="43">
        <f>'BAR BB| Open rates'!DJ33*0.9*0.9+25</f>
        <v>41173</v>
      </c>
      <c r="DK33" s="43">
        <f>'BAR BB| Open rates'!DK33*0.9*0.9+25</f>
        <v>41173</v>
      </c>
      <c r="DL33" s="43">
        <f>'BAR BB| Open rates'!DL33*0.9*0.9+25</f>
        <v>39553</v>
      </c>
      <c r="DM33" s="43">
        <f>'BAR BB| Open rates'!DM33*0.9*0.9+25</f>
        <v>39553</v>
      </c>
      <c r="DN33" s="43">
        <f>'BAR BB| Open rates'!DN33*0.9*0.9+25</f>
        <v>39553</v>
      </c>
      <c r="DO33" s="43">
        <f>'BAR BB| Open rates'!DO33*0.9*0.9+25</f>
        <v>39553</v>
      </c>
      <c r="DP33" s="43">
        <f>'BAR BB| Open rates'!DP33*0.9*0.9+25</f>
        <v>39553</v>
      </c>
      <c r="DQ33" s="43">
        <f>'BAR BB| Open rates'!DQ33*0.9*0.9+25</f>
        <v>41173</v>
      </c>
      <c r="DR33" s="43">
        <f>'BAR BB| Open rates'!DR33*0.9*0.9+25</f>
        <v>41173</v>
      </c>
      <c r="DS33" s="43">
        <f>'BAR BB| Open rates'!DS33*0.9*0.9+25</f>
        <v>39553</v>
      </c>
      <c r="DT33" s="43">
        <f>'BAR BB| Open rates'!DT33*0.9*0.9+25</f>
        <v>39553</v>
      </c>
      <c r="DU33" s="43">
        <f>'BAR BB| Open rates'!DU33*0.9*0.9+25</f>
        <v>39553</v>
      </c>
      <c r="DV33" s="43">
        <f>'BAR BB| Open rates'!DV33*0.9*0.9+25</f>
        <v>39553</v>
      </c>
      <c r="DW33" s="43">
        <f>'BAR BB| Open rates'!DW33*0.9*0.9+25</f>
        <v>39553</v>
      </c>
      <c r="DX33" s="43">
        <f>'BAR BB| Open rates'!DX33*0.9*0.9+25</f>
        <v>41173</v>
      </c>
      <c r="DY33" s="43">
        <f>'BAR BB| Open rates'!DY33*0.9*0.9+25</f>
        <v>41173</v>
      </c>
      <c r="DZ33" s="43">
        <f>'BAR BB| Open rates'!DZ33*0.9*0.9+25</f>
        <v>42550</v>
      </c>
      <c r="EA33" s="43">
        <f>'BAR BB| Open rates'!EA33*0.9*0.9+25</f>
        <v>42550</v>
      </c>
      <c r="EB33" s="43">
        <f>'BAR BB| Open rates'!EB33*0.9*0.9+25</f>
        <v>42550</v>
      </c>
      <c r="EC33" s="43">
        <f>'BAR BB| Open rates'!EC33*0.9*0.9+25</f>
        <v>44332</v>
      </c>
      <c r="ED33" s="43">
        <f>'BAR BB| Open rates'!ED33*0.9*0.9+25</f>
        <v>44332</v>
      </c>
      <c r="EE33" s="43">
        <f>'BAR BB| Open rates'!EE33*0.9*0.9+25</f>
        <v>44332</v>
      </c>
      <c r="EF33" s="43">
        <f>'BAR BB| Open rates'!EF33*0.9*0.9+25</f>
        <v>44332</v>
      </c>
      <c r="EG33" s="43">
        <f>'BAR BB| Open rates'!EG33*0.9*0.9+25</f>
        <v>38743</v>
      </c>
      <c r="EH33" s="43">
        <f>'BAR BB| Open rates'!EH33*0.9*0.9+25</f>
        <v>34693</v>
      </c>
      <c r="EI33" s="43">
        <f>'BAR BB| Open rates'!EI33*0.9*0.9+25</f>
        <v>34693</v>
      </c>
      <c r="EJ33" s="43">
        <f>'BAR BB| Open rates'!EJ33*0.9*0.9+25</f>
        <v>34693</v>
      </c>
      <c r="EK33" s="43">
        <f>'BAR BB| Open rates'!EK33*0.9*0.9+25</f>
        <v>34693</v>
      </c>
      <c r="EL33" s="43">
        <f>'BAR BB| Open rates'!EL33*0.9*0.9+25</f>
        <v>35503</v>
      </c>
      <c r="EM33" s="43">
        <f>'BAR BB| Open rates'!EM33*0.9*0.9+25</f>
        <v>35503</v>
      </c>
      <c r="EN33" s="43">
        <f>'BAR BB| Open rates'!EN33*0.9*0.9+25</f>
        <v>34693</v>
      </c>
      <c r="EO33" s="43">
        <f>'BAR BB| Open rates'!EO33*0.9*0.9+25</f>
        <v>34693</v>
      </c>
      <c r="EP33" s="43">
        <f>'BAR BB| Open rates'!EP33*0.9*0.9+25</f>
        <v>34693</v>
      </c>
      <c r="EQ33" s="43">
        <f>'BAR BB| Open rates'!EQ33*0.9*0.9+25</f>
        <v>34693</v>
      </c>
      <c r="ER33" s="43">
        <f>'BAR BB| Open rates'!ER33*0.9*0.9+25</f>
        <v>34693</v>
      </c>
      <c r="ES33" s="43">
        <f>'BAR BB| Open rates'!ES33*0.9*0.9+25</f>
        <v>35503</v>
      </c>
      <c r="ET33" s="43">
        <f>'BAR BB| Open rates'!ET33*0.9*0.9+25</f>
        <v>35503</v>
      </c>
      <c r="EU33" s="43">
        <f>'BAR BB| Open rates'!EU33*0.9*0.9+25</f>
        <v>34693</v>
      </c>
      <c r="EV33" s="43">
        <f>'BAR BB| Open rates'!EV33*0.9*0.9+25</f>
        <v>34693</v>
      </c>
      <c r="EW33" s="43">
        <f>'BAR BB| Open rates'!EW33*0.9*0.9+25</f>
        <v>34693</v>
      </c>
      <c r="EX33" s="43">
        <f>'BAR BB| Open rates'!EX33*0.9*0.9+25</f>
        <v>34693</v>
      </c>
      <c r="EY33" s="43">
        <f>'BAR BB| Open rates'!EY33*0.9*0.9+25</f>
        <v>34693</v>
      </c>
      <c r="EZ33" s="43">
        <f>'BAR BB| Open rates'!EZ33*0.9*0.9+25</f>
        <v>35503</v>
      </c>
      <c r="FA33" s="43">
        <f>'BAR BB| Open rates'!FA33*0.9*0.9+25</f>
        <v>35503</v>
      </c>
      <c r="FB33" s="43">
        <f>'BAR BB| Open rates'!FB33*0.9*0.9+25</f>
        <v>34693</v>
      </c>
      <c r="FC33" s="43">
        <f>'BAR BB| Open rates'!FC33*0.9*0.9+25</f>
        <v>34693</v>
      </c>
      <c r="FD33" s="43">
        <f>'BAR BB| Open rates'!FD33*0.9*0.9+25</f>
        <v>34693</v>
      </c>
      <c r="FE33" s="43">
        <f>'BAR BB| Open rates'!FE33*0.9*0.9+25</f>
        <v>34693</v>
      </c>
      <c r="FF33" s="43">
        <f>'BAR BB| Open rates'!FF33*0.9*0.9+25</f>
        <v>34693</v>
      </c>
      <c r="FG33" s="43">
        <f>'BAR BB| Open rates'!FG33*0.9*0.9+25</f>
        <v>35503</v>
      </c>
      <c r="FH33" s="43">
        <f>'BAR BB| Open rates'!FH33*0.9*0.9+25</f>
        <v>35503</v>
      </c>
      <c r="FI33" s="43">
        <f>'BAR BB| Open rates'!FI33*0.9*0.9+25</f>
        <v>34693</v>
      </c>
      <c r="FJ33" s="43">
        <f>'BAR BB| Open rates'!FJ33*0.9*0.9+25</f>
        <v>34693</v>
      </c>
      <c r="FK33" s="43">
        <f>'BAR BB| Open rates'!FK33*0.9*0.9+25</f>
        <v>34693</v>
      </c>
      <c r="FL33" s="43">
        <f>'BAR BB| Open rates'!FL33*0.9*0.9+25</f>
        <v>34693</v>
      </c>
      <c r="FM33" s="43">
        <f>'BAR BB| Open rates'!FM33*0.9*0.9+25</f>
        <v>34693</v>
      </c>
      <c r="FN33" s="43">
        <f>'BAR BB| Open rates'!FN33*0.9*0.9+25</f>
        <v>35503</v>
      </c>
      <c r="FO33" s="43">
        <f>'BAR BB| Open rates'!FO33*0.9*0.9+25</f>
        <v>35503</v>
      </c>
      <c r="FP33" s="43">
        <f>'BAR BB| Open rates'!FP33*0.9*0.9+25</f>
        <v>34693</v>
      </c>
      <c r="FQ33" s="43">
        <f>'BAR BB| Open rates'!FQ33*0.9*0.9+25</f>
        <v>34693</v>
      </c>
      <c r="FR33" s="43">
        <f>'BAR BB| Open rates'!FR33*0.9*0.9+25</f>
        <v>34693</v>
      </c>
      <c r="FS33" s="43">
        <f>'BAR BB| Open rates'!FS33*0.9*0.9+25</f>
        <v>34693</v>
      </c>
      <c r="FT33" s="43">
        <f>'BAR BB| Open rates'!FT33*0.9*0.9+25</f>
        <v>34693</v>
      </c>
      <c r="FU33" s="43">
        <f>'BAR BB| Open rates'!FU33*0.9*0.9+25</f>
        <v>35503</v>
      </c>
      <c r="FV33" s="43">
        <f>'BAR BB| Open rates'!FV33*0.9*0.9+25</f>
        <v>35503</v>
      </c>
      <c r="FW33" s="43">
        <f>'BAR BB| Open rates'!FW33*0.9*0.9+25</f>
        <v>38500</v>
      </c>
      <c r="FX33" s="43">
        <f>'BAR BB| Open rates'!FX33*0.9*0.9+25</f>
        <v>38500</v>
      </c>
      <c r="FY33" s="43">
        <f>'BAR BB| Open rates'!FY33*0.9*0.9+25</f>
        <v>38500</v>
      </c>
      <c r="FZ33" s="43">
        <f>'BAR BB| Open rates'!FZ33*0.9*0.9+25</f>
        <v>38500</v>
      </c>
      <c r="GA33" s="43">
        <f>'BAR BB| Open rates'!GA33*0.9*0.9+25</f>
        <v>38500</v>
      </c>
      <c r="GB33" s="43">
        <f>'BAR BB| Open rates'!GB33*0.9*0.9+25</f>
        <v>40282</v>
      </c>
      <c r="GC33" s="43">
        <f>'BAR BB| Open rates'!GC33*0.9*0.9+25</f>
        <v>40282</v>
      </c>
      <c r="GD33" s="43">
        <f>'BAR BB| Open rates'!GD33*0.9*0.9+25</f>
        <v>40282</v>
      </c>
      <c r="GE33" s="43">
        <f>'BAR BB| Open rates'!GE33*0.9*0.9+25</f>
        <v>40282</v>
      </c>
    </row>
    <row r="34" spans="1:187" s="36" customFormat="1" ht="12" customHeight="1" x14ac:dyDescent="0.2">
      <c r="A34" s="237">
        <v>2</v>
      </c>
      <c r="B34" s="43">
        <f>'BAR BB| Open rates'!B34*0.9*0.9+25</f>
        <v>64420</v>
      </c>
      <c r="C34" s="43">
        <f>'BAR BB| Open rates'!C34*0.9*0.9+25</f>
        <v>64420</v>
      </c>
      <c r="D34" s="43">
        <f>'BAR BB| Open rates'!D34*0.9*0.9+25</f>
        <v>62233</v>
      </c>
      <c r="E34" s="43">
        <f>'BAR BB| Open rates'!E34*0.9*0.9+25</f>
        <v>62233</v>
      </c>
      <c r="F34" s="43">
        <f>'BAR BB| Open rates'!F34*0.9*0.9+25</f>
        <v>60451</v>
      </c>
      <c r="G34" s="43">
        <f>'BAR BB| Open rates'!G34*0.9*0.9+25</f>
        <v>62233</v>
      </c>
      <c r="H34" s="43">
        <f>'BAR BB| Open rates'!H34*0.9*0.9+25</f>
        <v>62233</v>
      </c>
      <c r="I34" s="43">
        <f>'BAR BB| Open rates'!I34*0.9*0.9+25</f>
        <v>63853</v>
      </c>
      <c r="J34" s="43">
        <f>'BAR BB| Open rates'!J34*0.9*0.9+25</f>
        <v>63853</v>
      </c>
      <c r="K34" s="43">
        <f>'BAR BB| Open rates'!K34*0.9*0.9+25</f>
        <v>62233</v>
      </c>
      <c r="L34" s="43">
        <f>'BAR BB| Open rates'!L34*0.9*0.9+25</f>
        <v>62233</v>
      </c>
      <c r="M34" s="43">
        <f>'BAR BB| Open rates'!M34*0.9*0.9+25</f>
        <v>62233</v>
      </c>
      <c r="N34" s="43">
        <f>'BAR BB| Open rates'!N34*0.9*0.9+25</f>
        <v>62233</v>
      </c>
      <c r="O34" s="43">
        <f>'BAR BB| Open rates'!O34*0.9*0.9+25</f>
        <v>62233</v>
      </c>
      <c r="P34" s="43">
        <f>'BAR BB| Open rates'!P34*0.9*0.9+25</f>
        <v>63853</v>
      </c>
      <c r="Q34" s="43">
        <f>'BAR BB| Open rates'!Q34*0.9*0.9+25</f>
        <v>63853</v>
      </c>
      <c r="R34" s="43">
        <f>'BAR BB| Open rates'!R34*0.9*0.9+25</f>
        <v>63853</v>
      </c>
      <c r="S34" s="43">
        <f>'BAR BB| Open rates'!S34*0.9*0.9+25</f>
        <v>63853</v>
      </c>
      <c r="T34" s="43">
        <f>'BAR BB| Open rates'!T34*0.9*0.9+25</f>
        <v>63853</v>
      </c>
      <c r="U34" s="43">
        <f>'BAR BB| Open rates'!U34*0.9*0.9+25</f>
        <v>63853</v>
      </c>
      <c r="V34" s="43">
        <f>'BAR BB| Open rates'!V34*0.9*0.9+25</f>
        <v>63853</v>
      </c>
      <c r="W34" s="43">
        <f>'BAR BB| Open rates'!W34*0.9*0.9+25</f>
        <v>65473</v>
      </c>
      <c r="X34" s="43">
        <f>'BAR BB| Open rates'!X34*0.9*0.9+25</f>
        <v>65473</v>
      </c>
      <c r="Y34" s="43">
        <f>'BAR BB| Open rates'!Y34*0.9*0.9+25</f>
        <v>63853</v>
      </c>
      <c r="Z34" s="43">
        <f>'BAR BB| Open rates'!Z34*0.9*0.9+25</f>
        <v>63853</v>
      </c>
      <c r="AA34" s="43">
        <f>'BAR BB| Open rates'!AA34*0.9*0.9+25</f>
        <v>63853</v>
      </c>
      <c r="AB34" s="43">
        <f>'BAR BB| Open rates'!AB34*0.9*0.9+25</f>
        <v>63853</v>
      </c>
      <c r="AC34" s="43">
        <f>'BAR BB| Open rates'!AC34*0.9*0.9+25</f>
        <v>63853</v>
      </c>
      <c r="AD34" s="43">
        <f>'BAR BB| Open rates'!AD34*0.9*0.9+25</f>
        <v>65473</v>
      </c>
      <c r="AE34" s="43">
        <f>'BAR BB| Open rates'!AE34*0.9*0.9+25</f>
        <v>65473</v>
      </c>
      <c r="AF34" s="43">
        <f>'BAR BB| Open rates'!AF34*0.9*0.9+25</f>
        <v>63853</v>
      </c>
      <c r="AG34" s="43">
        <f>'BAR BB| Open rates'!AG34*0.9*0.9+25</f>
        <v>63853</v>
      </c>
      <c r="AH34" s="43">
        <f>'BAR BB| Open rates'!AH34*0.9*0.9+25</f>
        <v>63853</v>
      </c>
      <c r="AI34" s="43">
        <f>'BAR BB| Open rates'!AI34*0.9*0.9+25</f>
        <v>63853</v>
      </c>
      <c r="AJ34" s="43">
        <f>'BAR BB| Open rates'!AJ34*0.9*0.9+25</f>
        <v>63853</v>
      </c>
      <c r="AK34" s="43">
        <f>'BAR BB| Open rates'!AK34*0.9*0.9+25</f>
        <v>65473</v>
      </c>
      <c r="AL34" s="43">
        <f>'BAR BB| Open rates'!AL34*0.9*0.9+25</f>
        <v>65473</v>
      </c>
      <c r="AM34" s="43">
        <f>'BAR BB| Open rates'!AM34*0.9*0.9+25</f>
        <v>63853</v>
      </c>
      <c r="AN34" s="43">
        <f>'BAR BB| Open rates'!AN34*0.9*0.9+25</f>
        <v>63853</v>
      </c>
      <c r="AO34" s="43">
        <f>'BAR BB| Open rates'!AO34*0.9*0.9+25</f>
        <v>63853</v>
      </c>
      <c r="AP34" s="43">
        <f>'BAR BB| Open rates'!AP34*0.9*0.9+25</f>
        <v>63853</v>
      </c>
      <c r="AQ34" s="43">
        <f>'BAR BB| Open rates'!AQ34*0.9*0.9+25</f>
        <v>63853</v>
      </c>
      <c r="AR34" s="43">
        <f>'BAR BB| Open rates'!AR34*0.9*0.9+25</f>
        <v>65473</v>
      </c>
      <c r="AS34" s="43">
        <f>'BAR BB| Open rates'!AS34*0.9*0.9+25</f>
        <v>65473</v>
      </c>
      <c r="AT34" s="43">
        <f>'BAR BB| Open rates'!AT34*0.9*0.9+25</f>
        <v>63853</v>
      </c>
      <c r="AU34" s="43">
        <f>'BAR BB| Open rates'!AU34*0.9*0.9+25</f>
        <v>63853</v>
      </c>
      <c r="AV34" s="43">
        <f>'BAR BB| Open rates'!AV34*0.9*0.9+25</f>
        <v>63853</v>
      </c>
      <c r="AW34" s="43">
        <f>'BAR BB| Open rates'!AW34*0.9*0.9+25</f>
        <v>63853</v>
      </c>
      <c r="AX34" s="43">
        <f>'BAR BB| Open rates'!AX34*0.9*0.9+25</f>
        <v>63853</v>
      </c>
      <c r="AY34" s="43">
        <f>'BAR BB| Open rates'!AY34*0.9*0.9+25</f>
        <v>65473</v>
      </c>
      <c r="AZ34" s="43">
        <f>'BAR BB| Open rates'!AZ34*0.9*0.9+25</f>
        <v>65473</v>
      </c>
      <c r="BA34" s="43">
        <f>'BAR BB| Open rates'!BA34*0.9*0.9+25</f>
        <v>63853</v>
      </c>
      <c r="BB34" s="43">
        <f>'BAR BB| Open rates'!BB34*0.9*0.9+25</f>
        <v>63853</v>
      </c>
      <c r="BC34" s="43">
        <f>'BAR BB| Open rates'!BC34*0.9*0.9+25</f>
        <v>63853</v>
      </c>
      <c r="BD34" s="43">
        <f>'BAR BB| Open rates'!BD34*0.9*0.9+25</f>
        <v>63853</v>
      </c>
      <c r="BE34" s="43">
        <f>'BAR BB| Open rates'!BE34*0.9*0.9+25</f>
        <v>63853</v>
      </c>
      <c r="BF34" s="43">
        <f>'BAR BB| Open rates'!BF34*0.9*0.9+25</f>
        <v>65473</v>
      </c>
      <c r="BG34" s="43">
        <f>'BAR BB| Open rates'!BG34*0.9*0.9+25</f>
        <v>65473</v>
      </c>
      <c r="BH34" s="43">
        <f>'BAR BB| Open rates'!BH34*0.9*0.9+25</f>
        <v>61261</v>
      </c>
      <c r="BI34" s="43">
        <f>'BAR BB| Open rates'!BI34*0.9*0.9+25</f>
        <v>61261</v>
      </c>
      <c r="BJ34" s="43">
        <f>'BAR BB| Open rates'!BJ34*0.9*0.9+25</f>
        <v>61261</v>
      </c>
      <c r="BK34" s="43">
        <f>'BAR BB| Open rates'!BK34*0.9*0.9+25</f>
        <v>61261</v>
      </c>
      <c r="BL34" s="43">
        <f>'BAR BB| Open rates'!BL34*0.9*0.9+25</f>
        <v>61261</v>
      </c>
      <c r="BM34" s="43">
        <f>'BAR BB| Open rates'!BM34*0.9*0.9+25</f>
        <v>62233</v>
      </c>
      <c r="BN34" s="43">
        <f>'BAR BB| Open rates'!BN34*0.9*0.9+25</f>
        <v>62233</v>
      </c>
      <c r="BO34" s="43">
        <f>'BAR BB| Open rates'!BO34*0.9*0.9+25</f>
        <v>60451</v>
      </c>
      <c r="BP34" s="43">
        <f>'BAR BB| Open rates'!BP34*0.9*0.9+25</f>
        <v>60451</v>
      </c>
      <c r="BQ34" s="43">
        <f>'BAR BB| Open rates'!BQ34*0.9*0.9+25</f>
        <v>46762</v>
      </c>
      <c r="BR34" s="43">
        <f>'BAR BB| Open rates'!BR34*0.9*0.9+25</f>
        <v>46762</v>
      </c>
      <c r="BS34" s="43">
        <f>'BAR BB| Open rates'!BS34*0.9*0.9+25</f>
        <v>46762</v>
      </c>
      <c r="BT34" s="43">
        <f>'BAR BB| Open rates'!BT34*0.9*0.9+25</f>
        <v>46762</v>
      </c>
      <c r="BU34" s="43">
        <f>'BAR BB| Open rates'!BU34*0.9*0.9+25</f>
        <v>46762</v>
      </c>
      <c r="BV34" s="43">
        <f>'BAR BB| Open rates'!BV34*0.9*0.9+25</f>
        <v>44980</v>
      </c>
      <c r="BW34" s="43">
        <f>'BAR BB| Open rates'!BW34*0.9*0.9+25</f>
        <v>44980</v>
      </c>
      <c r="BX34" s="43">
        <f>'BAR BB| Open rates'!BX34*0.9*0.9+25</f>
        <v>44980</v>
      </c>
      <c r="BY34" s="43">
        <f>'BAR BB| Open rates'!BY34*0.9*0.9+25</f>
        <v>44980</v>
      </c>
      <c r="BZ34" s="43">
        <f>'BAR BB| Open rates'!BZ34*0.9*0.9+25</f>
        <v>44980</v>
      </c>
      <c r="CA34" s="43">
        <f>'BAR BB| Open rates'!CA34*0.9*0.9+25</f>
        <v>46762</v>
      </c>
      <c r="CB34" s="43">
        <f>'BAR BB| Open rates'!CB34*0.9*0.9+25</f>
        <v>46762</v>
      </c>
      <c r="CC34" s="43">
        <f>'BAR BB| Open rates'!CC34*0.9*0.9+25</f>
        <v>44980</v>
      </c>
      <c r="CD34" s="43">
        <f>'BAR BB| Open rates'!CD34*0.9*0.9+25</f>
        <v>44980</v>
      </c>
      <c r="CE34" s="43">
        <f>'BAR BB| Open rates'!CE34*0.9*0.9+25</f>
        <v>44980</v>
      </c>
      <c r="CF34" s="43">
        <f>'BAR BB| Open rates'!CF34*0.9*0.9+25</f>
        <v>44980</v>
      </c>
      <c r="CG34" s="43">
        <f>'BAR BB| Open rates'!CG34*0.9*0.9+25</f>
        <v>44980</v>
      </c>
      <c r="CH34" s="43">
        <f>'BAR BB| Open rates'!CH34*0.9*0.9+25</f>
        <v>46762</v>
      </c>
      <c r="CI34" s="43">
        <f>'BAR BB| Open rates'!CI34*0.9*0.9+25</f>
        <v>46762</v>
      </c>
      <c r="CJ34" s="43">
        <f>'BAR BB| Open rates'!CJ34*0.9*0.9+25</f>
        <v>44980</v>
      </c>
      <c r="CK34" s="43">
        <f>'BAR BB| Open rates'!CK34*0.9*0.9+25</f>
        <v>44980</v>
      </c>
      <c r="CL34" s="43">
        <f>'BAR BB| Open rates'!CL34*0.9*0.9+25</f>
        <v>44980</v>
      </c>
      <c r="CM34" s="43">
        <f>'BAR BB| Open rates'!CM34*0.9*0.9+25</f>
        <v>44980</v>
      </c>
      <c r="CN34" s="43">
        <f>'BAR BB| Open rates'!CN34*0.9*0.9+25</f>
        <v>44980</v>
      </c>
      <c r="CO34" s="43">
        <f>'BAR BB| Open rates'!CO34*0.9*0.9+25</f>
        <v>46762</v>
      </c>
      <c r="CP34" s="43">
        <f>'BAR BB| Open rates'!CP34*0.9*0.9+25</f>
        <v>46762</v>
      </c>
      <c r="CQ34" s="43">
        <f>'BAR BB| Open rates'!CQ34*0.9*0.9+25</f>
        <v>44980</v>
      </c>
      <c r="CR34" s="43">
        <f>'BAR BB| Open rates'!CR34*0.9*0.9+25</f>
        <v>44980</v>
      </c>
      <c r="CS34" s="43">
        <f>'BAR BB| Open rates'!CS34*0.9*0.9+25</f>
        <v>44980</v>
      </c>
      <c r="CT34" s="43">
        <f>'BAR BB| Open rates'!CT34*0.9*0.9+25</f>
        <v>44980</v>
      </c>
      <c r="CU34" s="43">
        <f>'BAR BB| Open rates'!CU34*0.9*0.9+25</f>
        <v>43603</v>
      </c>
      <c r="CV34" s="43">
        <f>'BAR BB| Open rates'!CV34*0.9*0.9+25</f>
        <v>43603</v>
      </c>
      <c r="CW34" s="43">
        <f>'BAR BB| Open rates'!CW34*0.9*0.9+25</f>
        <v>43603</v>
      </c>
      <c r="CX34" s="43">
        <f>'BAR BB| Open rates'!CX34*0.9*0.9+25</f>
        <v>41983</v>
      </c>
      <c r="CY34" s="43">
        <f>'BAR BB| Open rates'!CY34*0.9*0.9+25</f>
        <v>41983</v>
      </c>
      <c r="CZ34" s="43">
        <f>'BAR BB| Open rates'!CZ34*0.9*0.9+25</f>
        <v>41983</v>
      </c>
      <c r="DA34" s="43">
        <f>'BAR BB| Open rates'!DA34*0.9*0.9+25</f>
        <v>41983</v>
      </c>
      <c r="DB34" s="43">
        <f>'BAR BB| Open rates'!DB34*0.9*0.9+25</f>
        <v>41983</v>
      </c>
      <c r="DC34" s="43">
        <f>'BAR BB| Open rates'!DC34*0.9*0.9+25</f>
        <v>43603</v>
      </c>
      <c r="DD34" s="43">
        <f>'BAR BB| Open rates'!DD34*0.9*0.9+25</f>
        <v>43603</v>
      </c>
      <c r="DE34" s="43">
        <f>'BAR BB| Open rates'!DE34*0.9*0.9+25</f>
        <v>41983</v>
      </c>
      <c r="DF34" s="43">
        <f>'BAR BB| Open rates'!DF34*0.9*0.9+25</f>
        <v>41983</v>
      </c>
      <c r="DG34" s="43">
        <f>'BAR BB| Open rates'!DG34*0.9*0.9+25</f>
        <v>41983</v>
      </c>
      <c r="DH34" s="43">
        <f>'BAR BB| Open rates'!DH34*0.9*0.9+25</f>
        <v>41983</v>
      </c>
      <c r="DI34" s="43">
        <f>'BAR BB| Open rates'!DI34*0.9*0.9+25</f>
        <v>41983</v>
      </c>
      <c r="DJ34" s="43">
        <f>'BAR BB| Open rates'!DJ34*0.9*0.9+25</f>
        <v>43603</v>
      </c>
      <c r="DK34" s="43">
        <f>'BAR BB| Open rates'!DK34*0.9*0.9+25</f>
        <v>43603</v>
      </c>
      <c r="DL34" s="43">
        <f>'BAR BB| Open rates'!DL34*0.9*0.9+25</f>
        <v>41983</v>
      </c>
      <c r="DM34" s="43">
        <f>'BAR BB| Open rates'!DM34*0.9*0.9+25</f>
        <v>41983</v>
      </c>
      <c r="DN34" s="43">
        <f>'BAR BB| Open rates'!DN34*0.9*0.9+25</f>
        <v>41983</v>
      </c>
      <c r="DO34" s="43">
        <f>'BAR BB| Open rates'!DO34*0.9*0.9+25</f>
        <v>41983</v>
      </c>
      <c r="DP34" s="43">
        <f>'BAR BB| Open rates'!DP34*0.9*0.9+25</f>
        <v>41983</v>
      </c>
      <c r="DQ34" s="43">
        <f>'BAR BB| Open rates'!DQ34*0.9*0.9+25</f>
        <v>43603</v>
      </c>
      <c r="DR34" s="43">
        <f>'BAR BB| Open rates'!DR34*0.9*0.9+25</f>
        <v>43603</v>
      </c>
      <c r="DS34" s="43">
        <f>'BAR BB| Open rates'!DS34*0.9*0.9+25</f>
        <v>41983</v>
      </c>
      <c r="DT34" s="43">
        <f>'BAR BB| Open rates'!DT34*0.9*0.9+25</f>
        <v>41983</v>
      </c>
      <c r="DU34" s="43">
        <f>'BAR BB| Open rates'!DU34*0.9*0.9+25</f>
        <v>41983</v>
      </c>
      <c r="DV34" s="43">
        <f>'BAR BB| Open rates'!DV34*0.9*0.9+25</f>
        <v>41983</v>
      </c>
      <c r="DW34" s="43">
        <f>'BAR BB| Open rates'!DW34*0.9*0.9+25</f>
        <v>41983</v>
      </c>
      <c r="DX34" s="43">
        <f>'BAR BB| Open rates'!DX34*0.9*0.9+25</f>
        <v>43603</v>
      </c>
      <c r="DY34" s="43">
        <f>'BAR BB| Open rates'!DY34*0.9*0.9+25</f>
        <v>43603</v>
      </c>
      <c r="DZ34" s="43">
        <f>'BAR BB| Open rates'!DZ34*0.9*0.9+25</f>
        <v>44980</v>
      </c>
      <c r="EA34" s="43">
        <f>'BAR BB| Open rates'!EA34*0.9*0.9+25</f>
        <v>44980</v>
      </c>
      <c r="EB34" s="43">
        <f>'BAR BB| Open rates'!EB34*0.9*0.9+25</f>
        <v>44980</v>
      </c>
      <c r="EC34" s="43">
        <f>'BAR BB| Open rates'!EC34*0.9*0.9+25</f>
        <v>46762</v>
      </c>
      <c r="ED34" s="43">
        <f>'BAR BB| Open rates'!ED34*0.9*0.9+25</f>
        <v>46762</v>
      </c>
      <c r="EE34" s="43">
        <f>'BAR BB| Open rates'!EE34*0.9*0.9+25</f>
        <v>46762</v>
      </c>
      <c r="EF34" s="43">
        <f>'BAR BB| Open rates'!EF34*0.9*0.9+25</f>
        <v>46762</v>
      </c>
      <c r="EG34" s="43">
        <f>'BAR BB| Open rates'!EG34*0.9*0.9+25</f>
        <v>41173</v>
      </c>
      <c r="EH34" s="43">
        <f>'BAR BB| Open rates'!EH34*0.9*0.9+25</f>
        <v>37123</v>
      </c>
      <c r="EI34" s="43">
        <f>'BAR BB| Open rates'!EI34*0.9*0.9+25</f>
        <v>37123</v>
      </c>
      <c r="EJ34" s="43">
        <f>'BAR BB| Open rates'!EJ34*0.9*0.9+25</f>
        <v>37123</v>
      </c>
      <c r="EK34" s="43">
        <f>'BAR BB| Open rates'!EK34*0.9*0.9+25</f>
        <v>37123</v>
      </c>
      <c r="EL34" s="43">
        <f>'BAR BB| Open rates'!EL34*0.9*0.9+25</f>
        <v>37933</v>
      </c>
      <c r="EM34" s="43">
        <f>'BAR BB| Open rates'!EM34*0.9*0.9+25</f>
        <v>37933</v>
      </c>
      <c r="EN34" s="43">
        <f>'BAR BB| Open rates'!EN34*0.9*0.9+25</f>
        <v>37123</v>
      </c>
      <c r="EO34" s="43">
        <f>'BAR BB| Open rates'!EO34*0.9*0.9+25</f>
        <v>37123</v>
      </c>
      <c r="EP34" s="43">
        <f>'BAR BB| Open rates'!EP34*0.9*0.9+25</f>
        <v>37123</v>
      </c>
      <c r="EQ34" s="43">
        <f>'BAR BB| Open rates'!EQ34*0.9*0.9+25</f>
        <v>37123</v>
      </c>
      <c r="ER34" s="43">
        <f>'BAR BB| Open rates'!ER34*0.9*0.9+25</f>
        <v>37123</v>
      </c>
      <c r="ES34" s="43">
        <f>'BAR BB| Open rates'!ES34*0.9*0.9+25</f>
        <v>37933</v>
      </c>
      <c r="ET34" s="43">
        <f>'BAR BB| Open rates'!ET34*0.9*0.9+25</f>
        <v>37933</v>
      </c>
      <c r="EU34" s="43">
        <f>'BAR BB| Open rates'!EU34*0.9*0.9+25</f>
        <v>37123</v>
      </c>
      <c r="EV34" s="43">
        <f>'BAR BB| Open rates'!EV34*0.9*0.9+25</f>
        <v>37123</v>
      </c>
      <c r="EW34" s="43">
        <f>'BAR BB| Open rates'!EW34*0.9*0.9+25</f>
        <v>37123</v>
      </c>
      <c r="EX34" s="43">
        <f>'BAR BB| Open rates'!EX34*0.9*0.9+25</f>
        <v>37123</v>
      </c>
      <c r="EY34" s="43">
        <f>'BAR BB| Open rates'!EY34*0.9*0.9+25</f>
        <v>37123</v>
      </c>
      <c r="EZ34" s="43">
        <f>'BAR BB| Open rates'!EZ34*0.9*0.9+25</f>
        <v>37933</v>
      </c>
      <c r="FA34" s="43">
        <f>'BAR BB| Open rates'!FA34*0.9*0.9+25</f>
        <v>37933</v>
      </c>
      <c r="FB34" s="43">
        <f>'BAR BB| Open rates'!FB34*0.9*0.9+25</f>
        <v>37123</v>
      </c>
      <c r="FC34" s="43">
        <f>'BAR BB| Open rates'!FC34*0.9*0.9+25</f>
        <v>37123</v>
      </c>
      <c r="FD34" s="43">
        <f>'BAR BB| Open rates'!FD34*0.9*0.9+25</f>
        <v>37123</v>
      </c>
      <c r="FE34" s="43">
        <f>'BAR BB| Open rates'!FE34*0.9*0.9+25</f>
        <v>37123</v>
      </c>
      <c r="FF34" s="43">
        <f>'BAR BB| Open rates'!FF34*0.9*0.9+25</f>
        <v>37123</v>
      </c>
      <c r="FG34" s="43">
        <f>'BAR BB| Open rates'!FG34*0.9*0.9+25</f>
        <v>37933</v>
      </c>
      <c r="FH34" s="43">
        <f>'BAR BB| Open rates'!FH34*0.9*0.9+25</f>
        <v>37933</v>
      </c>
      <c r="FI34" s="43">
        <f>'BAR BB| Open rates'!FI34*0.9*0.9+25</f>
        <v>37123</v>
      </c>
      <c r="FJ34" s="43">
        <f>'BAR BB| Open rates'!FJ34*0.9*0.9+25</f>
        <v>37123</v>
      </c>
      <c r="FK34" s="43">
        <f>'BAR BB| Open rates'!FK34*0.9*0.9+25</f>
        <v>37123</v>
      </c>
      <c r="FL34" s="43">
        <f>'BAR BB| Open rates'!FL34*0.9*0.9+25</f>
        <v>37123</v>
      </c>
      <c r="FM34" s="43">
        <f>'BAR BB| Open rates'!FM34*0.9*0.9+25</f>
        <v>37123</v>
      </c>
      <c r="FN34" s="43">
        <f>'BAR BB| Open rates'!FN34*0.9*0.9+25</f>
        <v>37933</v>
      </c>
      <c r="FO34" s="43">
        <f>'BAR BB| Open rates'!FO34*0.9*0.9+25</f>
        <v>37933</v>
      </c>
      <c r="FP34" s="43">
        <f>'BAR BB| Open rates'!FP34*0.9*0.9+25</f>
        <v>37123</v>
      </c>
      <c r="FQ34" s="43">
        <f>'BAR BB| Open rates'!FQ34*0.9*0.9+25</f>
        <v>37123</v>
      </c>
      <c r="FR34" s="43">
        <f>'BAR BB| Open rates'!FR34*0.9*0.9+25</f>
        <v>37123</v>
      </c>
      <c r="FS34" s="43">
        <f>'BAR BB| Open rates'!FS34*0.9*0.9+25</f>
        <v>37123</v>
      </c>
      <c r="FT34" s="43">
        <f>'BAR BB| Open rates'!FT34*0.9*0.9+25</f>
        <v>37123</v>
      </c>
      <c r="FU34" s="43">
        <f>'BAR BB| Open rates'!FU34*0.9*0.9+25</f>
        <v>37933</v>
      </c>
      <c r="FV34" s="43">
        <f>'BAR BB| Open rates'!FV34*0.9*0.9+25</f>
        <v>37933</v>
      </c>
      <c r="FW34" s="43">
        <f>'BAR BB| Open rates'!FW34*0.9*0.9+25</f>
        <v>40930</v>
      </c>
      <c r="FX34" s="43">
        <f>'BAR BB| Open rates'!FX34*0.9*0.9+25</f>
        <v>40930</v>
      </c>
      <c r="FY34" s="43">
        <f>'BAR BB| Open rates'!FY34*0.9*0.9+25</f>
        <v>40930</v>
      </c>
      <c r="FZ34" s="43">
        <f>'BAR BB| Open rates'!FZ34*0.9*0.9+25</f>
        <v>40930</v>
      </c>
      <c r="GA34" s="43">
        <f>'BAR BB| Open rates'!GA34*0.9*0.9+25</f>
        <v>40930</v>
      </c>
      <c r="GB34" s="43">
        <f>'BAR BB| Open rates'!GB34*0.9*0.9+25</f>
        <v>42712</v>
      </c>
      <c r="GC34" s="43">
        <f>'BAR BB| Open rates'!GC34*0.9*0.9+25</f>
        <v>42712</v>
      </c>
      <c r="GD34" s="43">
        <f>'BAR BB| Open rates'!GD34*0.9*0.9+25</f>
        <v>42712</v>
      </c>
      <c r="GE34" s="43">
        <f>'BAR BB| Open rates'!GE34*0.9*0.9+25</f>
        <v>42712</v>
      </c>
    </row>
    <row r="35" spans="1:187" s="36" customFormat="1" ht="12" customHeight="1" x14ac:dyDescent="0.2">
      <c r="A35" s="237">
        <v>3</v>
      </c>
      <c r="B35" s="43">
        <f>'BAR BB| Open rates'!B35*0.9*0.9+25</f>
        <v>66850</v>
      </c>
      <c r="C35" s="43">
        <f>'BAR BB| Open rates'!C35*0.9*0.9+25</f>
        <v>66850</v>
      </c>
      <c r="D35" s="43">
        <f>'BAR BB| Open rates'!D35*0.9*0.9+25</f>
        <v>64663</v>
      </c>
      <c r="E35" s="43">
        <f>'BAR BB| Open rates'!E35*0.9*0.9+25</f>
        <v>64663</v>
      </c>
      <c r="F35" s="43">
        <f>'BAR BB| Open rates'!F35*0.9*0.9+25</f>
        <v>62881</v>
      </c>
      <c r="G35" s="43">
        <f>'BAR BB| Open rates'!G35*0.9*0.9+25</f>
        <v>64663</v>
      </c>
      <c r="H35" s="43">
        <f>'BAR BB| Open rates'!H35*0.9*0.9+25</f>
        <v>64663</v>
      </c>
      <c r="I35" s="43">
        <f>'BAR BB| Open rates'!I35*0.9*0.9+25</f>
        <v>66283</v>
      </c>
      <c r="J35" s="43">
        <f>'BAR BB| Open rates'!J35*0.9*0.9+25</f>
        <v>66283</v>
      </c>
      <c r="K35" s="43">
        <f>'BAR BB| Open rates'!K35*0.9*0.9+25</f>
        <v>64663</v>
      </c>
      <c r="L35" s="43">
        <f>'BAR BB| Open rates'!L35*0.9*0.9+25</f>
        <v>64663</v>
      </c>
      <c r="M35" s="43">
        <f>'BAR BB| Open rates'!M35*0.9*0.9+25</f>
        <v>64663</v>
      </c>
      <c r="N35" s="43">
        <f>'BAR BB| Open rates'!N35*0.9*0.9+25</f>
        <v>64663</v>
      </c>
      <c r="O35" s="43">
        <f>'BAR BB| Open rates'!O35*0.9*0.9+25</f>
        <v>64663</v>
      </c>
      <c r="P35" s="43">
        <f>'BAR BB| Open rates'!P35*0.9*0.9+25</f>
        <v>66283</v>
      </c>
      <c r="Q35" s="43">
        <f>'BAR BB| Open rates'!Q35*0.9*0.9+25</f>
        <v>66283</v>
      </c>
      <c r="R35" s="43">
        <f>'BAR BB| Open rates'!R35*0.9*0.9+25</f>
        <v>66283</v>
      </c>
      <c r="S35" s="43">
        <f>'BAR BB| Open rates'!S35*0.9*0.9+25</f>
        <v>66283</v>
      </c>
      <c r="T35" s="43">
        <f>'BAR BB| Open rates'!T35*0.9*0.9+25</f>
        <v>66283</v>
      </c>
      <c r="U35" s="43">
        <f>'BAR BB| Open rates'!U35*0.9*0.9+25</f>
        <v>66283</v>
      </c>
      <c r="V35" s="43">
        <f>'BAR BB| Open rates'!V35*0.9*0.9+25</f>
        <v>66283</v>
      </c>
      <c r="W35" s="43">
        <f>'BAR BB| Open rates'!W35*0.9*0.9+25</f>
        <v>67903</v>
      </c>
      <c r="X35" s="43">
        <f>'BAR BB| Open rates'!X35*0.9*0.9+25</f>
        <v>67903</v>
      </c>
      <c r="Y35" s="43">
        <f>'BAR BB| Open rates'!Y35*0.9*0.9+25</f>
        <v>66283</v>
      </c>
      <c r="Z35" s="43">
        <f>'BAR BB| Open rates'!Z35*0.9*0.9+25</f>
        <v>66283</v>
      </c>
      <c r="AA35" s="43">
        <f>'BAR BB| Open rates'!AA35*0.9*0.9+25</f>
        <v>66283</v>
      </c>
      <c r="AB35" s="43">
        <f>'BAR BB| Open rates'!AB35*0.9*0.9+25</f>
        <v>66283</v>
      </c>
      <c r="AC35" s="43">
        <f>'BAR BB| Open rates'!AC35*0.9*0.9+25</f>
        <v>66283</v>
      </c>
      <c r="AD35" s="43">
        <f>'BAR BB| Open rates'!AD35*0.9*0.9+25</f>
        <v>67903</v>
      </c>
      <c r="AE35" s="43">
        <f>'BAR BB| Open rates'!AE35*0.9*0.9+25</f>
        <v>67903</v>
      </c>
      <c r="AF35" s="43">
        <f>'BAR BB| Open rates'!AF35*0.9*0.9+25</f>
        <v>66283</v>
      </c>
      <c r="AG35" s="43">
        <f>'BAR BB| Open rates'!AG35*0.9*0.9+25</f>
        <v>66283</v>
      </c>
      <c r="AH35" s="43">
        <f>'BAR BB| Open rates'!AH35*0.9*0.9+25</f>
        <v>66283</v>
      </c>
      <c r="AI35" s="43">
        <f>'BAR BB| Open rates'!AI35*0.9*0.9+25</f>
        <v>66283</v>
      </c>
      <c r="AJ35" s="43">
        <f>'BAR BB| Open rates'!AJ35*0.9*0.9+25</f>
        <v>66283</v>
      </c>
      <c r="AK35" s="43">
        <f>'BAR BB| Open rates'!AK35*0.9*0.9+25</f>
        <v>67903</v>
      </c>
      <c r="AL35" s="43">
        <f>'BAR BB| Open rates'!AL35*0.9*0.9+25</f>
        <v>67903</v>
      </c>
      <c r="AM35" s="43">
        <f>'BAR BB| Open rates'!AM35*0.9*0.9+25</f>
        <v>66283</v>
      </c>
      <c r="AN35" s="43">
        <f>'BAR BB| Open rates'!AN35*0.9*0.9+25</f>
        <v>66283</v>
      </c>
      <c r="AO35" s="43">
        <f>'BAR BB| Open rates'!AO35*0.9*0.9+25</f>
        <v>66283</v>
      </c>
      <c r="AP35" s="43">
        <f>'BAR BB| Open rates'!AP35*0.9*0.9+25</f>
        <v>66283</v>
      </c>
      <c r="AQ35" s="43">
        <f>'BAR BB| Open rates'!AQ35*0.9*0.9+25</f>
        <v>66283</v>
      </c>
      <c r="AR35" s="43">
        <f>'BAR BB| Open rates'!AR35*0.9*0.9+25</f>
        <v>67903</v>
      </c>
      <c r="AS35" s="43">
        <f>'BAR BB| Open rates'!AS35*0.9*0.9+25</f>
        <v>67903</v>
      </c>
      <c r="AT35" s="43">
        <f>'BAR BB| Open rates'!AT35*0.9*0.9+25</f>
        <v>66283</v>
      </c>
      <c r="AU35" s="43">
        <f>'BAR BB| Open rates'!AU35*0.9*0.9+25</f>
        <v>66283</v>
      </c>
      <c r="AV35" s="43">
        <f>'BAR BB| Open rates'!AV35*0.9*0.9+25</f>
        <v>66283</v>
      </c>
      <c r="AW35" s="43">
        <f>'BAR BB| Open rates'!AW35*0.9*0.9+25</f>
        <v>66283</v>
      </c>
      <c r="AX35" s="43">
        <f>'BAR BB| Open rates'!AX35*0.9*0.9+25</f>
        <v>66283</v>
      </c>
      <c r="AY35" s="43">
        <f>'BAR BB| Open rates'!AY35*0.9*0.9+25</f>
        <v>67903</v>
      </c>
      <c r="AZ35" s="43">
        <f>'BAR BB| Open rates'!AZ35*0.9*0.9+25</f>
        <v>67903</v>
      </c>
      <c r="BA35" s="43">
        <f>'BAR BB| Open rates'!BA35*0.9*0.9+25</f>
        <v>66283</v>
      </c>
      <c r="BB35" s="43">
        <f>'BAR BB| Open rates'!BB35*0.9*0.9+25</f>
        <v>66283</v>
      </c>
      <c r="BC35" s="43">
        <f>'BAR BB| Open rates'!BC35*0.9*0.9+25</f>
        <v>66283</v>
      </c>
      <c r="BD35" s="43">
        <f>'BAR BB| Open rates'!BD35*0.9*0.9+25</f>
        <v>66283</v>
      </c>
      <c r="BE35" s="43">
        <f>'BAR BB| Open rates'!BE35*0.9*0.9+25</f>
        <v>66283</v>
      </c>
      <c r="BF35" s="43">
        <f>'BAR BB| Open rates'!BF35*0.9*0.9+25</f>
        <v>67903</v>
      </c>
      <c r="BG35" s="43">
        <f>'BAR BB| Open rates'!BG35*0.9*0.9+25</f>
        <v>67903</v>
      </c>
      <c r="BH35" s="43">
        <f>'BAR BB| Open rates'!BH35*0.9*0.9+25</f>
        <v>63691</v>
      </c>
      <c r="BI35" s="43">
        <f>'BAR BB| Open rates'!BI35*0.9*0.9+25</f>
        <v>63691</v>
      </c>
      <c r="BJ35" s="43">
        <f>'BAR BB| Open rates'!BJ35*0.9*0.9+25</f>
        <v>63691</v>
      </c>
      <c r="BK35" s="43">
        <f>'BAR BB| Open rates'!BK35*0.9*0.9+25</f>
        <v>63691</v>
      </c>
      <c r="BL35" s="43">
        <f>'BAR BB| Open rates'!BL35*0.9*0.9+25</f>
        <v>63691</v>
      </c>
      <c r="BM35" s="43">
        <f>'BAR BB| Open rates'!BM35*0.9*0.9+25</f>
        <v>64663</v>
      </c>
      <c r="BN35" s="43">
        <f>'BAR BB| Open rates'!BN35*0.9*0.9+25</f>
        <v>64663</v>
      </c>
      <c r="BO35" s="43">
        <f>'BAR BB| Open rates'!BO35*0.9*0.9+25</f>
        <v>62881</v>
      </c>
      <c r="BP35" s="43">
        <f>'BAR BB| Open rates'!BP35*0.9*0.9+25</f>
        <v>62881</v>
      </c>
      <c r="BQ35" s="43">
        <f>'BAR BB| Open rates'!BQ35*0.9*0.9+25</f>
        <v>49192</v>
      </c>
      <c r="BR35" s="43">
        <f>'BAR BB| Open rates'!BR35*0.9*0.9+25</f>
        <v>49192</v>
      </c>
      <c r="BS35" s="43">
        <f>'BAR BB| Open rates'!BS35*0.9*0.9+25</f>
        <v>49192</v>
      </c>
      <c r="BT35" s="43">
        <f>'BAR BB| Open rates'!BT35*0.9*0.9+25</f>
        <v>49192</v>
      </c>
      <c r="BU35" s="43">
        <f>'BAR BB| Open rates'!BU35*0.9*0.9+25</f>
        <v>49192</v>
      </c>
      <c r="BV35" s="43">
        <f>'BAR BB| Open rates'!BV35*0.9*0.9+25</f>
        <v>47410</v>
      </c>
      <c r="BW35" s="43">
        <f>'BAR BB| Open rates'!BW35*0.9*0.9+25</f>
        <v>47410</v>
      </c>
      <c r="BX35" s="43">
        <f>'BAR BB| Open rates'!BX35*0.9*0.9+25</f>
        <v>47410</v>
      </c>
      <c r="BY35" s="43">
        <f>'BAR BB| Open rates'!BY35*0.9*0.9+25</f>
        <v>47410</v>
      </c>
      <c r="BZ35" s="43">
        <f>'BAR BB| Open rates'!BZ35*0.9*0.9+25</f>
        <v>47410</v>
      </c>
      <c r="CA35" s="43">
        <f>'BAR BB| Open rates'!CA35*0.9*0.9+25</f>
        <v>49192</v>
      </c>
      <c r="CB35" s="43">
        <f>'BAR BB| Open rates'!CB35*0.9*0.9+25</f>
        <v>49192</v>
      </c>
      <c r="CC35" s="43">
        <f>'BAR BB| Open rates'!CC35*0.9*0.9+25</f>
        <v>47410</v>
      </c>
      <c r="CD35" s="43">
        <f>'BAR BB| Open rates'!CD35*0.9*0.9+25</f>
        <v>47410</v>
      </c>
      <c r="CE35" s="43">
        <f>'BAR BB| Open rates'!CE35*0.9*0.9+25</f>
        <v>47410</v>
      </c>
      <c r="CF35" s="43">
        <f>'BAR BB| Open rates'!CF35*0.9*0.9+25</f>
        <v>47410</v>
      </c>
      <c r="CG35" s="43">
        <f>'BAR BB| Open rates'!CG35*0.9*0.9+25</f>
        <v>47410</v>
      </c>
      <c r="CH35" s="43">
        <f>'BAR BB| Open rates'!CH35*0.9*0.9+25</f>
        <v>49192</v>
      </c>
      <c r="CI35" s="43">
        <f>'BAR BB| Open rates'!CI35*0.9*0.9+25</f>
        <v>49192</v>
      </c>
      <c r="CJ35" s="43">
        <f>'BAR BB| Open rates'!CJ35*0.9*0.9+25</f>
        <v>47410</v>
      </c>
      <c r="CK35" s="43">
        <f>'BAR BB| Open rates'!CK35*0.9*0.9+25</f>
        <v>47410</v>
      </c>
      <c r="CL35" s="43">
        <f>'BAR BB| Open rates'!CL35*0.9*0.9+25</f>
        <v>47410</v>
      </c>
      <c r="CM35" s="43">
        <f>'BAR BB| Open rates'!CM35*0.9*0.9+25</f>
        <v>47410</v>
      </c>
      <c r="CN35" s="43">
        <f>'BAR BB| Open rates'!CN35*0.9*0.9+25</f>
        <v>47410</v>
      </c>
      <c r="CO35" s="43">
        <f>'BAR BB| Open rates'!CO35*0.9*0.9+25</f>
        <v>49192</v>
      </c>
      <c r="CP35" s="43">
        <f>'BAR BB| Open rates'!CP35*0.9*0.9+25</f>
        <v>49192</v>
      </c>
      <c r="CQ35" s="43">
        <f>'BAR BB| Open rates'!CQ35*0.9*0.9+25</f>
        <v>47410</v>
      </c>
      <c r="CR35" s="43">
        <f>'BAR BB| Open rates'!CR35*0.9*0.9+25</f>
        <v>47410</v>
      </c>
      <c r="CS35" s="43">
        <f>'BAR BB| Open rates'!CS35*0.9*0.9+25</f>
        <v>47410</v>
      </c>
      <c r="CT35" s="43">
        <f>'BAR BB| Open rates'!CT35*0.9*0.9+25</f>
        <v>47410</v>
      </c>
      <c r="CU35" s="43">
        <f>'BAR BB| Open rates'!CU35*0.9*0.9+25</f>
        <v>46033</v>
      </c>
      <c r="CV35" s="43">
        <f>'BAR BB| Open rates'!CV35*0.9*0.9+25</f>
        <v>46033</v>
      </c>
      <c r="CW35" s="43">
        <f>'BAR BB| Open rates'!CW35*0.9*0.9+25</f>
        <v>46033</v>
      </c>
      <c r="CX35" s="43">
        <f>'BAR BB| Open rates'!CX35*0.9*0.9+25</f>
        <v>44413</v>
      </c>
      <c r="CY35" s="43">
        <f>'BAR BB| Open rates'!CY35*0.9*0.9+25</f>
        <v>44413</v>
      </c>
      <c r="CZ35" s="43">
        <f>'BAR BB| Open rates'!CZ35*0.9*0.9+25</f>
        <v>44413</v>
      </c>
      <c r="DA35" s="43">
        <f>'BAR BB| Open rates'!DA35*0.9*0.9+25</f>
        <v>44413</v>
      </c>
      <c r="DB35" s="43">
        <f>'BAR BB| Open rates'!DB35*0.9*0.9+25</f>
        <v>44413</v>
      </c>
      <c r="DC35" s="43">
        <f>'BAR BB| Open rates'!DC35*0.9*0.9+25</f>
        <v>46033</v>
      </c>
      <c r="DD35" s="43">
        <f>'BAR BB| Open rates'!DD35*0.9*0.9+25</f>
        <v>46033</v>
      </c>
      <c r="DE35" s="43">
        <f>'BAR BB| Open rates'!DE35*0.9*0.9+25</f>
        <v>44413</v>
      </c>
      <c r="DF35" s="43">
        <f>'BAR BB| Open rates'!DF35*0.9*0.9+25</f>
        <v>44413</v>
      </c>
      <c r="DG35" s="43">
        <f>'BAR BB| Open rates'!DG35*0.9*0.9+25</f>
        <v>44413</v>
      </c>
      <c r="DH35" s="43">
        <f>'BAR BB| Open rates'!DH35*0.9*0.9+25</f>
        <v>44413</v>
      </c>
      <c r="DI35" s="43">
        <f>'BAR BB| Open rates'!DI35*0.9*0.9+25</f>
        <v>44413</v>
      </c>
      <c r="DJ35" s="43">
        <f>'BAR BB| Open rates'!DJ35*0.9*0.9+25</f>
        <v>46033</v>
      </c>
      <c r="DK35" s="43">
        <f>'BAR BB| Open rates'!DK35*0.9*0.9+25</f>
        <v>46033</v>
      </c>
      <c r="DL35" s="43">
        <f>'BAR BB| Open rates'!DL35*0.9*0.9+25</f>
        <v>44413</v>
      </c>
      <c r="DM35" s="43">
        <f>'BAR BB| Open rates'!DM35*0.9*0.9+25</f>
        <v>44413</v>
      </c>
      <c r="DN35" s="43">
        <f>'BAR BB| Open rates'!DN35*0.9*0.9+25</f>
        <v>44413</v>
      </c>
      <c r="DO35" s="43">
        <f>'BAR BB| Open rates'!DO35*0.9*0.9+25</f>
        <v>44413</v>
      </c>
      <c r="DP35" s="43">
        <f>'BAR BB| Open rates'!DP35*0.9*0.9+25</f>
        <v>44413</v>
      </c>
      <c r="DQ35" s="43">
        <f>'BAR BB| Open rates'!DQ35*0.9*0.9+25</f>
        <v>46033</v>
      </c>
      <c r="DR35" s="43">
        <f>'BAR BB| Open rates'!DR35*0.9*0.9+25</f>
        <v>46033</v>
      </c>
      <c r="DS35" s="43">
        <f>'BAR BB| Open rates'!DS35*0.9*0.9+25</f>
        <v>44413</v>
      </c>
      <c r="DT35" s="43">
        <f>'BAR BB| Open rates'!DT35*0.9*0.9+25</f>
        <v>44413</v>
      </c>
      <c r="DU35" s="43">
        <f>'BAR BB| Open rates'!DU35*0.9*0.9+25</f>
        <v>44413</v>
      </c>
      <c r="DV35" s="43">
        <f>'BAR BB| Open rates'!DV35*0.9*0.9+25</f>
        <v>44413</v>
      </c>
      <c r="DW35" s="43">
        <f>'BAR BB| Open rates'!DW35*0.9*0.9+25</f>
        <v>44413</v>
      </c>
      <c r="DX35" s="43">
        <f>'BAR BB| Open rates'!DX35*0.9*0.9+25</f>
        <v>46033</v>
      </c>
      <c r="DY35" s="43">
        <f>'BAR BB| Open rates'!DY35*0.9*0.9+25</f>
        <v>46033</v>
      </c>
      <c r="DZ35" s="43">
        <f>'BAR BB| Open rates'!DZ35*0.9*0.9+25</f>
        <v>47410</v>
      </c>
      <c r="EA35" s="43">
        <f>'BAR BB| Open rates'!EA35*0.9*0.9+25</f>
        <v>47410</v>
      </c>
      <c r="EB35" s="43">
        <f>'BAR BB| Open rates'!EB35*0.9*0.9+25</f>
        <v>47410</v>
      </c>
      <c r="EC35" s="43">
        <f>'BAR BB| Open rates'!EC35*0.9*0.9+25</f>
        <v>49192</v>
      </c>
      <c r="ED35" s="43">
        <f>'BAR BB| Open rates'!ED35*0.9*0.9+25</f>
        <v>49192</v>
      </c>
      <c r="EE35" s="43">
        <f>'BAR BB| Open rates'!EE35*0.9*0.9+25</f>
        <v>49192</v>
      </c>
      <c r="EF35" s="43">
        <f>'BAR BB| Open rates'!EF35*0.9*0.9+25</f>
        <v>49192</v>
      </c>
      <c r="EG35" s="43">
        <f>'BAR BB| Open rates'!EG35*0.9*0.9+25</f>
        <v>43603</v>
      </c>
      <c r="EH35" s="43">
        <f>'BAR BB| Open rates'!EH35*0.9*0.9+25</f>
        <v>39553</v>
      </c>
      <c r="EI35" s="43">
        <f>'BAR BB| Open rates'!EI35*0.9*0.9+25</f>
        <v>39553</v>
      </c>
      <c r="EJ35" s="43">
        <f>'BAR BB| Open rates'!EJ35*0.9*0.9+25</f>
        <v>39553</v>
      </c>
      <c r="EK35" s="43">
        <f>'BAR BB| Open rates'!EK35*0.9*0.9+25</f>
        <v>39553</v>
      </c>
      <c r="EL35" s="43">
        <f>'BAR BB| Open rates'!EL35*0.9*0.9+25</f>
        <v>40363</v>
      </c>
      <c r="EM35" s="43">
        <f>'BAR BB| Open rates'!EM35*0.9*0.9+25</f>
        <v>40363</v>
      </c>
      <c r="EN35" s="43">
        <f>'BAR BB| Open rates'!EN35*0.9*0.9+25</f>
        <v>39553</v>
      </c>
      <c r="EO35" s="43">
        <f>'BAR BB| Open rates'!EO35*0.9*0.9+25</f>
        <v>39553</v>
      </c>
      <c r="EP35" s="43">
        <f>'BAR BB| Open rates'!EP35*0.9*0.9+25</f>
        <v>39553</v>
      </c>
      <c r="EQ35" s="43">
        <f>'BAR BB| Open rates'!EQ35*0.9*0.9+25</f>
        <v>39553</v>
      </c>
      <c r="ER35" s="43">
        <f>'BAR BB| Open rates'!ER35*0.9*0.9+25</f>
        <v>39553</v>
      </c>
      <c r="ES35" s="43">
        <f>'BAR BB| Open rates'!ES35*0.9*0.9+25</f>
        <v>40363</v>
      </c>
      <c r="ET35" s="43">
        <f>'BAR BB| Open rates'!ET35*0.9*0.9+25</f>
        <v>40363</v>
      </c>
      <c r="EU35" s="43">
        <f>'BAR BB| Open rates'!EU35*0.9*0.9+25</f>
        <v>39553</v>
      </c>
      <c r="EV35" s="43">
        <f>'BAR BB| Open rates'!EV35*0.9*0.9+25</f>
        <v>39553</v>
      </c>
      <c r="EW35" s="43">
        <f>'BAR BB| Open rates'!EW35*0.9*0.9+25</f>
        <v>39553</v>
      </c>
      <c r="EX35" s="43">
        <f>'BAR BB| Open rates'!EX35*0.9*0.9+25</f>
        <v>39553</v>
      </c>
      <c r="EY35" s="43">
        <f>'BAR BB| Open rates'!EY35*0.9*0.9+25</f>
        <v>39553</v>
      </c>
      <c r="EZ35" s="43">
        <f>'BAR BB| Open rates'!EZ35*0.9*0.9+25</f>
        <v>40363</v>
      </c>
      <c r="FA35" s="43">
        <f>'BAR BB| Open rates'!FA35*0.9*0.9+25</f>
        <v>40363</v>
      </c>
      <c r="FB35" s="43">
        <f>'BAR BB| Open rates'!FB35*0.9*0.9+25</f>
        <v>39553</v>
      </c>
      <c r="FC35" s="43">
        <f>'BAR BB| Open rates'!FC35*0.9*0.9+25</f>
        <v>39553</v>
      </c>
      <c r="FD35" s="43">
        <f>'BAR BB| Open rates'!FD35*0.9*0.9+25</f>
        <v>39553</v>
      </c>
      <c r="FE35" s="43">
        <f>'BAR BB| Open rates'!FE35*0.9*0.9+25</f>
        <v>39553</v>
      </c>
      <c r="FF35" s="43">
        <f>'BAR BB| Open rates'!FF35*0.9*0.9+25</f>
        <v>39553</v>
      </c>
      <c r="FG35" s="43">
        <f>'BAR BB| Open rates'!FG35*0.9*0.9+25</f>
        <v>40363</v>
      </c>
      <c r="FH35" s="43">
        <f>'BAR BB| Open rates'!FH35*0.9*0.9+25</f>
        <v>40363</v>
      </c>
      <c r="FI35" s="43">
        <f>'BAR BB| Open rates'!FI35*0.9*0.9+25</f>
        <v>39553</v>
      </c>
      <c r="FJ35" s="43">
        <f>'BAR BB| Open rates'!FJ35*0.9*0.9+25</f>
        <v>39553</v>
      </c>
      <c r="FK35" s="43">
        <f>'BAR BB| Open rates'!FK35*0.9*0.9+25</f>
        <v>39553</v>
      </c>
      <c r="FL35" s="43">
        <f>'BAR BB| Open rates'!FL35*0.9*0.9+25</f>
        <v>39553</v>
      </c>
      <c r="FM35" s="43">
        <f>'BAR BB| Open rates'!FM35*0.9*0.9+25</f>
        <v>39553</v>
      </c>
      <c r="FN35" s="43">
        <f>'BAR BB| Open rates'!FN35*0.9*0.9+25</f>
        <v>40363</v>
      </c>
      <c r="FO35" s="43">
        <f>'BAR BB| Open rates'!FO35*0.9*0.9+25</f>
        <v>40363</v>
      </c>
      <c r="FP35" s="43">
        <f>'BAR BB| Open rates'!FP35*0.9*0.9+25</f>
        <v>39553</v>
      </c>
      <c r="FQ35" s="43">
        <f>'BAR BB| Open rates'!FQ35*0.9*0.9+25</f>
        <v>39553</v>
      </c>
      <c r="FR35" s="43">
        <f>'BAR BB| Open rates'!FR35*0.9*0.9+25</f>
        <v>39553</v>
      </c>
      <c r="FS35" s="43">
        <f>'BAR BB| Open rates'!FS35*0.9*0.9+25</f>
        <v>39553</v>
      </c>
      <c r="FT35" s="43">
        <f>'BAR BB| Open rates'!FT35*0.9*0.9+25</f>
        <v>39553</v>
      </c>
      <c r="FU35" s="43">
        <f>'BAR BB| Open rates'!FU35*0.9*0.9+25</f>
        <v>40363</v>
      </c>
      <c r="FV35" s="43">
        <f>'BAR BB| Open rates'!FV35*0.9*0.9+25</f>
        <v>40363</v>
      </c>
      <c r="FW35" s="43">
        <f>'BAR BB| Open rates'!FW35*0.9*0.9+25</f>
        <v>43360</v>
      </c>
      <c r="FX35" s="43">
        <f>'BAR BB| Open rates'!FX35*0.9*0.9+25</f>
        <v>43360</v>
      </c>
      <c r="FY35" s="43">
        <f>'BAR BB| Open rates'!FY35*0.9*0.9+25</f>
        <v>43360</v>
      </c>
      <c r="FZ35" s="43">
        <f>'BAR BB| Open rates'!FZ35*0.9*0.9+25</f>
        <v>43360</v>
      </c>
      <c r="GA35" s="43">
        <f>'BAR BB| Open rates'!GA35*0.9*0.9+25</f>
        <v>43360</v>
      </c>
      <c r="GB35" s="43">
        <f>'BAR BB| Open rates'!GB35*0.9*0.9+25</f>
        <v>45142</v>
      </c>
      <c r="GC35" s="43">
        <f>'BAR BB| Open rates'!GC35*0.9*0.9+25</f>
        <v>45142</v>
      </c>
      <c r="GD35" s="43">
        <f>'BAR BB| Open rates'!GD35*0.9*0.9+25</f>
        <v>45142</v>
      </c>
      <c r="GE35" s="43">
        <f>'BAR BB| Open rates'!GE35*0.9*0.9+25</f>
        <v>45142</v>
      </c>
    </row>
    <row r="36" spans="1:187" s="36" customFormat="1" ht="12" customHeight="1" x14ac:dyDescent="0.2">
      <c r="A36" s="237">
        <v>4</v>
      </c>
      <c r="B36" s="43">
        <f>'BAR BB| Open rates'!B36*0.9*0.9+25</f>
        <v>69280</v>
      </c>
      <c r="C36" s="43">
        <f>'BAR BB| Open rates'!C36*0.9*0.9+25</f>
        <v>69280</v>
      </c>
      <c r="D36" s="43">
        <f>'BAR BB| Open rates'!D36*0.9*0.9+25</f>
        <v>67093</v>
      </c>
      <c r="E36" s="43">
        <f>'BAR BB| Open rates'!E36*0.9*0.9+25</f>
        <v>67093</v>
      </c>
      <c r="F36" s="43">
        <f>'BAR BB| Open rates'!F36*0.9*0.9+25</f>
        <v>65311</v>
      </c>
      <c r="G36" s="43">
        <f>'BAR BB| Open rates'!G36*0.9*0.9+25</f>
        <v>67093</v>
      </c>
      <c r="H36" s="43">
        <f>'BAR BB| Open rates'!H36*0.9*0.9+25</f>
        <v>67093</v>
      </c>
      <c r="I36" s="43">
        <f>'BAR BB| Open rates'!I36*0.9*0.9+25</f>
        <v>68713</v>
      </c>
      <c r="J36" s="43">
        <f>'BAR BB| Open rates'!J36*0.9*0.9+25</f>
        <v>68713</v>
      </c>
      <c r="K36" s="43">
        <f>'BAR BB| Open rates'!K36*0.9*0.9+25</f>
        <v>67093</v>
      </c>
      <c r="L36" s="43">
        <f>'BAR BB| Open rates'!L36*0.9*0.9+25</f>
        <v>67093</v>
      </c>
      <c r="M36" s="43">
        <f>'BAR BB| Open rates'!M36*0.9*0.9+25</f>
        <v>67093</v>
      </c>
      <c r="N36" s="43">
        <f>'BAR BB| Open rates'!N36*0.9*0.9+25</f>
        <v>67093</v>
      </c>
      <c r="O36" s="43">
        <f>'BAR BB| Open rates'!O36*0.9*0.9+25</f>
        <v>67093</v>
      </c>
      <c r="P36" s="43">
        <f>'BAR BB| Open rates'!P36*0.9*0.9+25</f>
        <v>68713</v>
      </c>
      <c r="Q36" s="43">
        <f>'BAR BB| Open rates'!Q36*0.9*0.9+25</f>
        <v>68713</v>
      </c>
      <c r="R36" s="43">
        <f>'BAR BB| Open rates'!R36*0.9*0.9+25</f>
        <v>68713</v>
      </c>
      <c r="S36" s="43">
        <f>'BAR BB| Open rates'!S36*0.9*0.9+25</f>
        <v>68713</v>
      </c>
      <c r="T36" s="43">
        <f>'BAR BB| Open rates'!T36*0.9*0.9+25</f>
        <v>68713</v>
      </c>
      <c r="U36" s="43">
        <f>'BAR BB| Open rates'!U36*0.9*0.9+25</f>
        <v>68713</v>
      </c>
      <c r="V36" s="43">
        <f>'BAR BB| Open rates'!V36*0.9*0.9+25</f>
        <v>68713</v>
      </c>
      <c r="W36" s="43">
        <f>'BAR BB| Open rates'!W36*0.9*0.9+25</f>
        <v>70333</v>
      </c>
      <c r="X36" s="43">
        <f>'BAR BB| Open rates'!X36*0.9*0.9+25</f>
        <v>70333</v>
      </c>
      <c r="Y36" s="43">
        <f>'BAR BB| Open rates'!Y36*0.9*0.9+25</f>
        <v>68713</v>
      </c>
      <c r="Z36" s="43">
        <f>'BAR BB| Open rates'!Z36*0.9*0.9+25</f>
        <v>68713</v>
      </c>
      <c r="AA36" s="43">
        <f>'BAR BB| Open rates'!AA36*0.9*0.9+25</f>
        <v>68713</v>
      </c>
      <c r="AB36" s="43">
        <f>'BAR BB| Open rates'!AB36*0.9*0.9+25</f>
        <v>68713</v>
      </c>
      <c r="AC36" s="43">
        <f>'BAR BB| Open rates'!AC36*0.9*0.9+25</f>
        <v>68713</v>
      </c>
      <c r="AD36" s="43">
        <f>'BAR BB| Open rates'!AD36*0.9*0.9+25</f>
        <v>70333</v>
      </c>
      <c r="AE36" s="43">
        <f>'BAR BB| Open rates'!AE36*0.9*0.9+25</f>
        <v>70333</v>
      </c>
      <c r="AF36" s="43">
        <f>'BAR BB| Open rates'!AF36*0.9*0.9+25</f>
        <v>68713</v>
      </c>
      <c r="AG36" s="43">
        <f>'BAR BB| Open rates'!AG36*0.9*0.9+25</f>
        <v>68713</v>
      </c>
      <c r="AH36" s="43">
        <f>'BAR BB| Open rates'!AH36*0.9*0.9+25</f>
        <v>68713</v>
      </c>
      <c r="AI36" s="43">
        <f>'BAR BB| Open rates'!AI36*0.9*0.9+25</f>
        <v>68713</v>
      </c>
      <c r="AJ36" s="43">
        <f>'BAR BB| Open rates'!AJ36*0.9*0.9+25</f>
        <v>68713</v>
      </c>
      <c r="AK36" s="43">
        <f>'BAR BB| Open rates'!AK36*0.9*0.9+25</f>
        <v>70333</v>
      </c>
      <c r="AL36" s="43">
        <f>'BAR BB| Open rates'!AL36*0.9*0.9+25</f>
        <v>70333</v>
      </c>
      <c r="AM36" s="43">
        <f>'BAR BB| Open rates'!AM36*0.9*0.9+25</f>
        <v>68713</v>
      </c>
      <c r="AN36" s="43">
        <f>'BAR BB| Open rates'!AN36*0.9*0.9+25</f>
        <v>68713</v>
      </c>
      <c r="AO36" s="43">
        <f>'BAR BB| Open rates'!AO36*0.9*0.9+25</f>
        <v>68713</v>
      </c>
      <c r="AP36" s="43">
        <f>'BAR BB| Open rates'!AP36*0.9*0.9+25</f>
        <v>68713</v>
      </c>
      <c r="AQ36" s="43">
        <f>'BAR BB| Open rates'!AQ36*0.9*0.9+25</f>
        <v>68713</v>
      </c>
      <c r="AR36" s="43">
        <f>'BAR BB| Open rates'!AR36*0.9*0.9+25</f>
        <v>70333</v>
      </c>
      <c r="AS36" s="43">
        <f>'BAR BB| Open rates'!AS36*0.9*0.9+25</f>
        <v>70333</v>
      </c>
      <c r="AT36" s="43">
        <f>'BAR BB| Open rates'!AT36*0.9*0.9+25</f>
        <v>68713</v>
      </c>
      <c r="AU36" s="43">
        <f>'BAR BB| Open rates'!AU36*0.9*0.9+25</f>
        <v>68713</v>
      </c>
      <c r="AV36" s="43">
        <f>'BAR BB| Open rates'!AV36*0.9*0.9+25</f>
        <v>68713</v>
      </c>
      <c r="AW36" s="43">
        <f>'BAR BB| Open rates'!AW36*0.9*0.9+25</f>
        <v>68713</v>
      </c>
      <c r="AX36" s="43">
        <f>'BAR BB| Open rates'!AX36*0.9*0.9+25</f>
        <v>68713</v>
      </c>
      <c r="AY36" s="43">
        <f>'BAR BB| Open rates'!AY36*0.9*0.9+25</f>
        <v>70333</v>
      </c>
      <c r="AZ36" s="43">
        <f>'BAR BB| Open rates'!AZ36*0.9*0.9+25</f>
        <v>70333</v>
      </c>
      <c r="BA36" s="43">
        <f>'BAR BB| Open rates'!BA36*0.9*0.9+25</f>
        <v>68713</v>
      </c>
      <c r="BB36" s="43">
        <f>'BAR BB| Open rates'!BB36*0.9*0.9+25</f>
        <v>68713</v>
      </c>
      <c r="BC36" s="43">
        <f>'BAR BB| Open rates'!BC36*0.9*0.9+25</f>
        <v>68713</v>
      </c>
      <c r="BD36" s="43">
        <f>'BAR BB| Open rates'!BD36*0.9*0.9+25</f>
        <v>68713</v>
      </c>
      <c r="BE36" s="43">
        <f>'BAR BB| Open rates'!BE36*0.9*0.9+25</f>
        <v>68713</v>
      </c>
      <c r="BF36" s="43">
        <f>'BAR BB| Open rates'!BF36*0.9*0.9+25</f>
        <v>70333</v>
      </c>
      <c r="BG36" s="43">
        <f>'BAR BB| Open rates'!BG36*0.9*0.9+25</f>
        <v>70333</v>
      </c>
      <c r="BH36" s="43">
        <f>'BAR BB| Open rates'!BH36*0.9*0.9+25</f>
        <v>66121</v>
      </c>
      <c r="BI36" s="43">
        <f>'BAR BB| Open rates'!BI36*0.9*0.9+25</f>
        <v>66121</v>
      </c>
      <c r="BJ36" s="43">
        <f>'BAR BB| Open rates'!BJ36*0.9*0.9+25</f>
        <v>66121</v>
      </c>
      <c r="BK36" s="43">
        <f>'BAR BB| Open rates'!BK36*0.9*0.9+25</f>
        <v>66121</v>
      </c>
      <c r="BL36" s="43">
        <f>'BAR BB| Open rates'!BL36*0.9*0.9+25</f>
        <v>66121</v>
      </c>
      <c r="BM36" s="43">
        <f>'BAR BB| Open rates'!BM36*0.9*0.9+25</f>
        <v>67093</v>
      </c>
      <c r="BN36" s="43">
        <f>'BAR BB| Open rates'!BN36*0.9*0.9+25</f>
        <v>67093</v>
      </c>
      <c r="BO36" s="43">
        <f>'BAR BB| Open rates'!BO36*0.9*0.9+25</f>
        <v>65311</v>
      </c>
      <c r="BP36" s="43">
        <f>'BAR BB| Open rates'!BP36*0.9*0.9+25</f>
        <v>65311</v>
      </c>
      <c r="BQ36" s="43">
        <f>'BAR BB| Open rates'!BQ36*0.9*0.9+25</f>
        <v>51622</v>
      </c>
      <c r="BR36" s="43">
        <f>'BAR BB| Open rates'!BR36*0.9*0.9+25</f>
        <v>51622</v>
      </c>
      <c r="BS36" s="43">
        <f>'BAR BB| Open rates'!BS36*0.9*0.9+25</f>
        <v>51622</v>
      </c>
      <c r="BT36" s="43">
        <f>'BAR BB| Open rates'!BT36*0.9*0.9+25</f>
        <v>51622</v>
      </c>
      <c r="BU36" s="43">
        <f>'BAR BB| Open rates'!BU36*0.9*0.9+25</f>
        <v>51622</v>
      </c>
      <c r="BV36" s="43">
        <f>'BAR BB| Open rates'!BV36*0.9*0.9+25</f>
        <v>49840</v>
      </c>
      <c r="BW36" s="43">
        <f>'BAR BB| Open rates'!BW36*0.9*0.9+25</f>
        <v>49840</v>
      </c>
      <c r="BX36" s="43">
        <f>'BAR BB| Open rates'!BX36*0.9*0.9+25</f>
        <v>49840</v>
      </c>
      <c r="BY36" s="43">
        <f>'BAR BB| Open rates'!BY36*0.9*0.9+25</f>
        <v>49840</v>
      </c>
      <c r="BZ36" s="43">
        <f>'BAR BB| Open rates'!BZ36*0.9*0.9+25</f>
        <v>49840</v>
      </c>
      <c r="CA36" s="43">
        <f>'BAR BB| Open rates'!CA36*0.9*0.9+25</f>
        <v>51622</v>
      </c>
      <c r="CB36" s="43">
        <f>'BAR BB| Open rates'!CB36*0.9*0.9+25</f>
        <v>51622</v>
      </c>
      <c r="CC36" s="43">
        <f>'BAR BB| Open rates'!CC36*0.9*0.9+25</f>
        <v>49840</v>
      </c>
      <c r="CD36" s="43">
        <f>'BAR BB| Open rates'!CD36*0.9*0.9+25</f>
        <v>49840</v>
      </c>
      <c r="CE36" s="43">
        <f>'BAR BB| Open rates'!CE36*0.9*0.9+25</f>
        <v>49840</v>
      </c>
      <c r="CF36" s="43">
        <f>'BAR BB| Open rates'!CF36*0.9*0.9+25</f>
        <v>49840</v>
      </c>
      <c r="CG36" s="43">
        <f>'BAR BB| Open rates'!CG36*0.9*0.9+25</f>
        <v>49840</v>
      </c>
      <c r="CH36" s="43">
        <f>'BAR BB| Open rates'!CH36*0.9*0.9+25</f>
        <v>51622</v>
      </c>
      <c r="CI36" s="43">
        <f>'BAR BB| Open rates'!CI36*0.9*0.9+25</f>
        <v>51622</v>
      </c>
      <c r="CJ36" s="43">
        <f>'BAR BB| Open rates'!CJ36*0.9*0.9+25</f>
        <v>49840</v>
      </c>
      <c r="CK36" s="43">
        <f>'BAR BB| Open rates'!CK36*0.9*0.9+25</f>
        <v>49840</v>
      </c>
      <c r="CL36" s="43">
        <f>'BAR BB| Open rates'!CL36*0.9*0.9+25</f>
        <v>49840</v>
      </c>
      <c r="CM36" s="43">
        <f>'BAR BB| Open rates'!CM36*0.9*0.9+25</f>
        <v>49840</v>
      </c>
      <c r="CN36" s="43">
        <f>'BAR BB| Open rates'!CN36*0.9*0.9+25</f>
        <v>49840</v>
      </c>
      <c r="CO36" s="43">
        <f>'BAR BB| Open rates'!CO36*0.9*0.9+25</f>
        <v>51622</v>
      </c>
      <c r="CP36" s="43">
        <f>'BAR BB| Open rates'!CP36*0.9*0.9+25</f>
        <v>51622</v>
      </c>
      <c r="CQ36" s="43">
        <f>'BAR BB| Open rates'!CQ36*0.9*0.9+25</f>
        <v>49840</v>
      </c>
      <c r="CR36" s="43">
        <f>'BAR BB| Open rates'!CR36*0.9*0.9+25</f>
        <v>49840</v>
      </c>
      <c r="CS36" s="43">
        <f>'BAR BB| Open rates'!CS36*0.9*0.9+25</f>
        <v>49840</v>
      </c>
      <c r="CT36" s="43">
        <f>'BAR BB| Open rates'!CT36*0.9*0.9+25</f>
        <v>49840</v>
      </c>
      <c r="CU36" s="43">
        <f>'BAR BB| Open rates'!CU36*0.9*0.9+25</f>
        <v>48463</v>
      </c>
      <c r="CV36" s="43">
        <f>'BAR BB| Open rates'!CV36*0.9*0.9+25</f>
        <v>48463</v>
      </c>
      <c r="CW36" s="43">
        <f>'BAR BB| Open rates'!CW36*0.9*0.9+25</f>
        <v>48463</v>
      </c>
      <c r="CX36" s="43">
        <f>'BAR BB| Open rates'!CX36*0.9*0.9+25</f>
        <v>46843</v>
      </c>
      <c r="CY36" s="43">
        <f>'BAR BB| Open rates'!CY36*0.9*0.9+25</f>
        <v>46843</v>
      </c>
      <c r="CZ36" s="43">
        <f>'BAR BB| Open rates'!CZ36*0.9*0.9+25</f>
        <v>46843</v>
      </c>
      <c r="DA36" s="43">
        <f>'BAR BB| Open rates'!DA36*0.9*0.9+25</f>
        <v>46843</v>
      </c>
      <c r="DB36" s="43">
        <f>'BAR BB| Open rates'!DB36*0.9*0.9+25</f>
        <v>46843</v>
      </c>
      <c r="DC36" s="43">
        <f>'BAR BB| Open rates'!DC36*0.9*0.9+25</f>
        <v>48463</v>
      </c>
      <c r="DD36" s="43">
        <f>'BAR BB| Open rates'!DD36*0.9*0.9+25</f>
        <v>48463</v>
      </c>
      <c r="DE36" s="43">
        <f>'BAR BB| Open rates'!DE36*0.9*0.9+25</f>
        <v>46843</v>
      </c>
      <c r="DF36" s="43">
        <f>'BAR BB| Open rates'!DF36*0.9*0.9+25</f>
        <v>46843</v>
      </c>
      <c r="DG36" s="43">
        <f>'BAR BB| Open rates'!DG36*0.9*0.9+25</f>
        <v>46843</v>
      </c>
      <c r="DH36" s="43">
        <f>'BAR BB| Open rates'!DH36*0.9*0.9+25</f>
        <v>46843</v>
      </c>
      <c r="DI36" s="43">
        <f>'BAR BB| Open rates'!DI36*0.9*0.9+25</f>
        <v>46843</v>
      </c>
      <c r="DJ36" s="43">
        <f>'BAR BB| Open rates'!DJ36*0.9*0.9+25</f>
        <v>48463</v>
      </c>
      <c r="DK36" s="43">
        <f>'BAR BB| Open rates'!DK36*0.9*0.9+25</f>
        <v>48463</v>
      </c>
      <c r="DL36" s="43">
        <f>'BAR BB| Open rates'!DL36*0.9*0.9+25</f>
        <v>46843</v>
      </c>
      <c r="DM36" s="43">
        <f>'BAR BB| Open rates'!DM36*0.9*0.9+25</f>
        <v>46843</v>
      </c>
      <c r="DN36" s="43">
        <f>'BAR BB| Open rates'!DN36*0.9*0.9+25</f>
        <v>46843</v>
      </c>
      <c r="DO36" s="43">
        <f>'BAR BB| Open rates'!DO36*0.9*0.9+25</f>
        <v>46843</v>
      </c>
      <c r="DP36" s="43">
        <f>'BAR BB| Open rates'!DP36*0.9*0.9+25</f>
        <v>46843</v>
      </c>
      <c r="DQ36" s="43">
        <f>'BAR BB| Open rates'!DQ36*0.9*0.9+25</f>
        <v>48463</v>
      </c>
      <c r="DR36" s="43">
        <f>'BAR BB| Open rates'!DR36*0.9*0.9+25</f>
        <v>48463</v>
      </c>
      <c r="DS36" s="43">
        <f>'BAR BB| Open rates'!DS36*0.9*0.9+25</f>
        <v>46843</v>
      </c>
      <c r="DT36" s="43">
        <f>'BAR BB| Open rates'!DT36*0.9*0.9+25</f>
        <v>46843</v>
      </c>
      <c r="DU36" s="43">
        <f>'BAR BB| Open rates'!DU36*0.9*0.9+25</f>
        <v>46843</v>
      </c>
      <c r="DV36" s="43">
        <f>'BAR BB| Open rates'!DV36*0.9*0.9+25</f>
        <v>46843</v>
      </c>
      <c r="DW36" s="43">
        <f>'BAR BB| Open rates'!DW36*0.9*0.9+25</f>
        <v>46843</v>
      </c>
      <c r="DX36" s="43">
        <f>'BAR BB| Open rates'!DX36*0.9*0.9+25</f>
        <v>48463</v>
      </c>
      <c r="DY36" s="43">
        <f>'BAR BB| Open rates'!DY36*0.9*0.9+25</f>
        <v>48463</v>
      </c>
      <c r="DZ36" s="43">
        <f>'BAR BB| Open rates'!DZ36*0.9*0.9+25</f>
        <v>49840</v>
      </c>
      <c r="EA36" s="43">
        <f>'BAR BB| Open rates'!EA36*0.9*0.9+25</f>
        <v>49840</v>
      </c>
      <c r="EB36" s="43">
        <f>'BAR BB| Open rates'!EB36*0.9*0.9+25</f>
        <v>49840</v>
      </c>
      <c r="EC36" s="43">
        <f>'BAR BB| Open rates'!EC36*0.9*0.9+25</f>
        <v>51622</v>
      </c>
      <c r="ED36" s="43">
        <f>'BAR BB| Open rates'!ED36*0.9*0.9+25</f>
        <v>51622</v>
      </c>
      <c r="EE36" s="43">
        <f>'BAR BB| Open rates'!EE36*0.9*0.9+25</f>
        <v>51622</v>
      </c>
      <c r="EF36" s="43">
        <f>'BAR BB| Open rates'!EF36*0.9*0.9+25</f>
        <v>51622</v>
      </c>
      <c r="EG36" s="43">
        <f>'BAR BB| Open rates'!EG36*0.9*0.9+25</f>
        <v>46033</v>
      </c>
      <c r="EH36" s="43">
        <f>'BAR BB| Open rates'!EH36*0.9*0.9+25</f>
        <v>41983</v>
      </c>
      <c r="EI36" s="43">
        <f>'BAR BB| Open rates'!EI36*0.9*0.9+25</f>
        <v>41983</v>
      </c>
      <c r="EJ36" s="43">
        <f>'BAR BB| Open rates'!EJ36*0.9*0.9+25</f>
        <v>41983</v>
      </c>
      <c r="EK36" s="43">
        <f>'BAR BB| Open rates'!EK36*0.9*0.9+25</f>
        <v>41983</v>
      </c>
      <c r="EL36" s="43">
        <f>'BAR BB| Open rates'!EL36*0.9*0.9+25</f>
        <v>42793</v>
      </c>
      <c r="EM36" s="43">
        <f>'BAR BB| Open rates'!EM36*0.9*0.9+25</f>
        <v>42793</v>
      </c>
      <c r="EN36" s="43">
        <f>'BAR BB| Open rates'!EN36*0.9*0.9+25</f>
        <v>41983</v>
      </c>
      <c r="EO36" s="43">
        <f>'BAR BB| Open rates'!EO36*0.9*0.9+25</f>
        <v>41983</v>
      </c>
      <c r="EP36" s="43">
        <f>'BAR BB| Open rates'!EP36*0.9*0.9+25</f>
        <v>41983</v>
      </c>
      <c r="EQ36" s="43">
        <f>'BAR BB| Open rates'!EQ36*0.9*0.9+25</f>
        <v>41983</v>
      </c>
      <c r="ER36" s="43">
        <f>'BAR BB| Open rates'!ER36*0.9*0.9+25</f>
        <v>41983</v>
      </c>
      <c r="ES36" s="43">
        <f>'BAR BB| Open rates'!ES36*0.9*0.9+25</f>
        <v>42793</v>
      </c>
      <c r="ET36" s="43">
        <f>'BAR BB| Open rates'!ET36*0.9*0.9+25</f>
        <v>42793</v>
      </c>
      <c r="EU36" s="43">
        <f>'BAR BB| Open rates'!EU36*0.9*0.9+25</f>
        <v>41983</v>
      </c>
      <c r="EV36" s="43">
        <f>'BAR BB| Open rates'!EV36*0.9*0.9+25</f>
        <v>41983</v>
      </c>
      <c r="EW36" s="43">
        <f>'BAR BB| Open rates'!EW36*0.9*0.9+25</f>
        <v>41983</v>
      </c>
      <c r="EX36" s="43">
        <f>'BAR BB| Open rates'!EX36*0.9*0.9+25</f>
        <v>41983</v>
      </c>
      <c r="EY36" s="43">
        <f>'BAR BB| Open rates'!EY36*0.9*0.9+25</f>
        <v>41983</v>
      </c>
      <c r="EZ36" s="43">
        <f>'BAR BB| Open rates'!EZ36*0.9*0.9+25</f>
        <v>42793</v>
      </c>
      <c r="FA36" s="43">
        <f>'BAR BB| Open rates'!FA36*0.9*0.9+25</f>
        <v>42793</v>
      </c>
      <c r="FB36" s="43">
        <f>'BAR BB| Open rates'!FB36*0.9*0.9+25</f>
        <v>41983</v>
      </c>
      <c r="FC36" s="43">
        <f>'BAR BB| Open rates'!FC36*0.9*0.9+25</f>
        <v>41983</v>
      </c>
      <c r="FD36" s="43">
        <f>'BAR BB| Open rates'!FD36*0.9*0.9+25</f>
        <v>41983</v>
      </c>
      <c r="FE36" s="43">
        <f>'BAR BB| Open rates'!FE36*0.9*0.9+25</f>
        <v>41983</v>
      </c>
      <c r="FF36" s="43">
        <f>'BAR BB| Open rates'!FF36*0.9*0.9+25</f>
        <v>41983</v>
      </c>
      <c r="FG36" s="43">
        <f>'BAR BB| Open rates'!FG36*0.9*0.9+25</f>
        <v>42793</v>
      </c>
      <c r="FH36" s="43">
        <f>'BAR BB| Open rates'!FH36*0.9*0.9+25</f>
        <v>42793</v>
      </c>
      <c r="FI36" s="43">
        <f>'BAR BB| Open rates'!FI36*0.9*0.9+25</f>
        <v>41983</v>
      </c>
      <c r="FJ36" s="43">
        <f>'BAR BB| Open rates'!FJ36*0.9*0.9+25</f>
        <v>41983</v>
      </c>
      <c r="FK36" s="43">
        <f>'BAR BB| Open rates'!FK36*0.9*0.9+25</f>
        <v>41983</v>
      </c>
      <c r="FL36" s="43">
        <f>'BAR BB| Open rates'!FL36*0.9*0.9+25</f>
        <v>41983</v>
      </c>
      <c r="FM36" s="43">
        <f>'BAR BB| Open rates'!FM36*0.9*0.9+25</f>
        <v>41983</v>
      </c>
      <c r="FN36" s="43">
        <f>'BAR BB| Open rates'!FN36*0.9*0.9+25</f>
        <v>42793</v>
      </c>
      <c r="FO36" s="43">
        <f>'BAR BB| Open rates'!FO36*0.9*0.9+25</f>
        <v>42793</v>
      </c>
      <c r="FP36" s="43">
        <f>'BAR BB| Open rates'!FP36*0.9*0.9+25</f>
        <v>41983</v>
      </c>
      <c r="FQ36" s="43">
        <f>'BAR BB| Open rates'!FQ36*0.9*0.9+25</f>
        <v>41983</v>
      </c>
      <c r="FR36" s="43">
        <f>'BAR BB| Open rates'!FR36*0.9*0.9+25</f>
        <v>41983</v>
      </c>
      <c r="FS36" s="43">
        <f>'BAR BB| Open rates'!FS36*0.9*0.9+25</f>
        <v>41983</v>
      </c>
      <c r="FT36" s="43">
        <f>'BAR BB| Open rates'!FT36*0.9*0.9+25</f>
        <v>41983</v>
      </c>
      <c r="FU36" s="43">
        <f>'BAR BB| Open rates'!FU36*0.9*0.9+25</f>
        <v>42793</v>
      </c>
      <c r="FV36" s="43">
        <f>'BAR BB| Open rates'!FV36*0.9*0.9+25</f>
        <v>42793</v>
      </c>
      <c r="FW36" s="43">
        <f>'BAR BB| Open rates'!FW36*0.9*0.9+25</f>
        <v>45790</v>
      </c>
      <c r="FX36" s="43">
        <f>'BAR BB| Open rates'!FX36*0.9*0.9+25</f>
        <v>45790</v>
      </c>
      <c r="FY36" s="43">
        <f>'BAR BB| Open rates'!FY36*0.9*0.9+25</f>
        <v>45790</v>
      </c>
      <c r="FZ36" s="43">
        <f>'BAR BB| Open rates'!FZ36*0.9*0.9+25</f>
        <v>45790</v>
      </c>
      <c r="GA36" s="43">
        <f>'BAR BB| Open rates'!GA36*0.9*0.9+25</f>
        <v>45790</v>
      </c>
      <c r="GB36" s="43">
        <f>'BAR BB| Open rates'!GB36*0.9*0.9+25</f>
        <v>47572</v>
      </c>
      <c r="GC36" s="43">
        <f>'BAR BB| Open rates'!GC36*0.9*0.9+25</f>
        <v>47572</v>
      </c>
      <c r="GD36" s="43">
        <f>'BAR BB| Open rates'!GD36*0.9*0.9+25</f>
        <v>47572</v>
      </c>
      <c r="GE36" s="43">
        <f>'BAR BB| Open rates'!GE36*0.9*0.9+25</f>
        <v>47572</v>
      </c>
    </row>
    <row r="37" spans="1:187" s="36" customFormat="1" ht="12" customHeight="1" x14ac:dyDescent="0.2">
      <c r="A37" s="237">
        <v>5</v>
      </c>
      <c r="B37" s="43">
        <f>'BAR BB| Open rates'!B37*0.9*0.9+25</f>
        <v>71710</v>
      </c>
      <c r="C37" s="43">
        <f>'BAR BB| Open rates'!C37*0.9*0.9+25</f>
        <v>71710</v>
      </c>
      <c r="D37" s="43">
        <f>'BAR BB| Open rates'!D37*0.9*0.9+25</f>
        <v>69523</v>
      </c>
      <c r="E37" s="43">
        <f>'BAR BB| Open rates'!E37*0.9*0.9+25</f>
        <v>69523</v>
      </c>
      <c r="F37" s="43">
        <f>'BAR BB| Open rates'!F37*0.9*0.9+25</f>
        <v>67741</v>
      </c>
      <c r="G37" s="43">
        <f>'BAR BB| Open rates'!G37*0.9*0.9+25</f>
        <v>69523</v>
      </c>
      <c r="H37" s="43">
        <f>'BAR BB| Open rates'!H37*0.9*0.9+25</f>
        <v>69523</v>
      </c>
      <c r="I37" s="43">
        <f>'BAR BB| Open rates'!I37*0.9*0.9+25</f>
        <v>71143</v>
      </c>
      <c r="J37" s="43">
        <f>'BAR BB| Open rates'!J37*0.9*0.9+25</f>
        <v>71143</v>
      </c>
      <c r="K37" s="43">
        <f>'BAR BB| Open rates'!K37*0.9*0.9+25</f>
        <v>69523</v>
      </c>
      <c r="L37" s="43">
        <f>'BAR BB| Open rates'!L37*0.9*0.9+25</f>
        <v>69523</v>
      </c>
      <c r="M37" s="43">
        <f>'BAR BB| Open rates'!M37*0.9*0.9+25</f>
        <v>69523</v>
      </c>
      <c r="N37" s="43">
        <f>'BAR BB| Open rates'!N37*0.9*0.9+25</f>
        <v>69523</v>
      </c>
      <c r="O37" s="43">
        <f>'BAR BB| Open rates'!O37*0.9*0.9+25</f>
        <v>69523</v>
      </c>
      <c r="P37" s="43">
        <f>'BAR BB| Open rates'!P37*0.9*0.9+25</f>
        <v>71143</v>
      </c>
      <c r="Q37" s="43">
        <f>'BAR BB| Open rates'!Q37*0.9*0.9+25</f>
        <v>71143</v>
      </c>
      <c r="R37" s="43">
        <f>'BAR BB| Open rates'!R37*0.9*0.9+25</f>
        <v>71143</v>
      </c>
      <c r="S37" s="43">
        <f>'BAR BB| Open rates'!S37*0.9*0.9+25</f>
        <v>71143</v>
      </c>
      <c r="T37" s="43">
        <f>'BAR BB| Open rates'!T37*0.9*0.9+25</f>
        <v>71143</v>
      </c>
      <c r="U37" s="43">
        <f>'BAR BB| Open rates'!U37*0.9*0.9+25</f>
        <v>71143</v>
      </c>
      <c r="V37" s="43">
        <f>'BAR BB| Open rates'!V37*0.9*0.9+25</f>
        <v>71143</v>
      </c>
      <c r="W37" s="43">
        <f>'BAR BB| Open rates'!W37*0.9*0.9+25</f>
        <v>72763</v>
      </c>
      <c r="X37" s="43">
        <f>'BAR BB| Open rates'!X37*0.9*0.9+25</f>
        <v>72763</v>
      </c>
      <c r="Y37" s="43">
        <f>'BAR BB| Open rates'!Y37*0.9*0.9+25</f>
        <v>71143</v>
      </c>
      <c r="Z37" s="43">
        <f>'BAR BB| Open rates'!Z37*0.9*0.9+25</f>
        <v>71143</v>
      </c>
      <c r="AA37" s="43">
        <f>'BAR BB| Open rates'!AA37*0.9*0.9+25</f>
        <v>71143</v>
      </c>
      <c r="AB37" s="43">
        <f>'BAR BB| Open rates'!AB37*0.9*0.9+25</f>
        <v>71143</v>
      </c>
      <c r="AC37" s="43">
        <f>'BAR BB| Open rates'!AC37*0.9*0.9+25</f>
        <v>71143</v>
      </c>
      <c r="AD37" s="43">
        <f>'BAR BB| Open rates'!AD37*0.9*0.9+25</f>
        <v>72763</v>
      </c>
      <c r="AE37" s="43">
        <f>'BAR BB| Open rates'!AE37*0.9*0.9+25</f>
        <v>72763</v>
      </c>
      <c r="AF37" s="43">
        <f>'BAR BB| Open rates'!AF37*0.9*0.9+25</f>
        <v>71143</v>
      </c>
      <c r="AG37" s="43">
        <f>'BAR BB| Open rates'!AG37*0.9*0.9+25</f>
        <v>71143</v>
      </c>
      <c r="AH37" s="43">
        <f>'BAR BB| Open rates'!AH37*0.9*0.9+25</f>
        <v>71143</v>
      </c>
      <c r="AI37" s="43">
        <f>'BAR BB| Open rates'!AI37*0.9*0.9+25</f>
        <v>71143</v>
      </c>
      <c r="AJ37" s="43">
        <f>'BAR BB| Open rates'!AJ37*0.9*0.9+25</f>
        <v>71143</v>
      </c>
      <c r="AK37" s="43">
        <f>'BAR BB| Open rates'!AK37*0.9*0.9+25</f>
        <v>72763</v>
      </c>
      <c r="AL37" s="43">
        <f>'BAR BB| Open rates'!AL37*0.9*0.9+25</f>
        <v>72763</v>
      </c>
      <c r="AM37" s="43">
        <f>'BAR BB| Open rates'!AM37*0.9*0.9+25</f>
        <v>71143</v>
      </c>
      <c r="AN37" s="43">
        <f>'BAR BB| Open rates'!AN37*0.9*0.9+25</f>
        <v>71143</v>
      </c>
      <c r="AO37" s="43">
        <f>'BAR BB| Open rates'!AO37*0.9*0.9+25</f>
        <v>71143</v>
      </c>
      <c r="AP37" s="43">
        <f>'BAR BB| Open rates'!AP37*0.9*0.9+25</f>
        <v>71143</v>
      </c>
      <c r="AQ37" s="43">
        <f>'BAR BB| Open rates'!AQ37*0.9*0.9+25</f>
        <v>71143</v>
      </c>
      <c r="AR37" s="43">
        <f>'BAR BB| Open rates'!AR37*0.9*0.9+25</f>
        <v>72763</v>
      </c>
      <c r="AS37" s="43">
        <f>'BAR BB| Open rates'!AS37*0.9*0.9+25</f>
        <v>72763</v>
      </c>
      <c r="AT37" s="43">
        <f>'BAR BB| Open rates'!AT37*0.9*0.9+25</f>
        <v>71143</v>
      </c>
      <c r="AU37" s="43">
        <f>'BAR BB| Open rates'!AU37*0.9*0.9+25</f>
        <v>71143</v>
      </c>
      <c r="AV37" s="43">
        <f>'BAR BB| Open rates'!AV37*0.9*0.9+25</f>
        <v>71143</v>
      </c>
      <c r="AW37" s="43">
        <f>'BAR BB| Open rates'!AW37*0.9*0.9+25</f>
        <v>71143</v>
      </c>
      <c r="AX37" s="43">
        <f>'BAR BB| Open rates'!AX37*0.9*0.9+25</f>
        <v>71143</v>
      </c>
      <c r="AY37" s="43">
        <f>'BAR BB| Open rates'!AY37*0.9*0.9+25</f>
        <v>72763</v>
      </c>
      <c r="AZ37" s="43">
        <f>'BAR BB| Open rates'!AZ37*0.9*0.9+25</f>
        <v>72763</v>
      </c>
      <c r="BA37" s="43">
        <f>'BAR BB| Open rates'!BA37*0.9*0.9+25</f>
        <v>71143</v>
      </c>
      <c r="BB37" s="43">
        <f>'BAR BB| Open rates'!BB37*0.9*0.9+25</f>
        <v>71143</v>
      </c>
      <c r="BC37" s="43">
        <f>'BAR BB| Open rates'!BC37*0.9*0.9+25</f>
        <v>71143</v>
      </c>
      <c r="BD37" s="43">
        <f>'BAR BB| Open rates'!BD37*0.9*0.9+25</f>
        <v>71143</v>
      </c>
      <c r="BE37" s="43">
        <f>'BAR BB| Open rates'!BE37*0.9*0.9+25</f>
        <v>71143</v>
      </c>
      <c r="BF37" s="43">
        <f>'BAR BB| Open rates'!BF37*0.9*0.9+25</f>
        <v>72763</v>
      </c>
      <c r="BG37" s="43">
        <f>'BAR BB| Open rates'!BG37*0.9*0.9+25</f>
        <v>72763</v>
      </c>
      <c r="BH37" s="43">
        <f>'BAR BB| Open rates'!BH37*0.9*0.9+25</f>
        <v>68551</v>
      </c>
      <c r="BI37" s="43">
        <f>'BAR BB| Open rates'!BI37*0.9*0.9+25</f>
        <v>68551</v>
      </c>
      <c r="BJ37" s="43">
        <f>'BAR BB| Open rates'!BJ37*0.9*0.9+25</f>
        <v>68551</v>
      </c>
      <c r="BK37" s="43">
        <f>'BAR BB| Open rates'!BK37*0.9*0.9+25</f>
        <v>68551</v>
      </c>
      <c r="BL37" s="43">
        <f>'BAR BB| Open rates'!BL37*0.9*0.9+25</f>
        <v>68551</v>
      </c>
      <c r="BM37" s="43">
        <f>'BAR BB| Open rates'!BM37*0.9*0.9+25</f>
        <v>69523</v>
      </c>
      <c r="BN37" s="43">
        <f>'BAR BB| Open rates'!BN37*0.9*0.9+25</f>
        <v>69523</v>
      </c>
      <c r="BO37" s="43">
        <f>'BAR BB| Open rates'!BO37*0.9*0.9+25</f>
        <v>67741</v>
      </c>
      <c r="BP37" s="43">
        <f>'BAR BB| Open rates'!BP37*0.9*0.9+25</f>
        <v>67741</v>
      </c>
      <c r="BQ37" s="43">
        <f>'BAR BB| Open rates'!BQ37*0.9*0.9+25</f>
        <v>54052</v>
      </c>
      <c r="BR37" s="43">
        <f>'BAR BB| Open rates'!BR37*0.9*0.9+25</f>
        <v>54052</v>
      </c>
      <c r="BS37" s="43">
        <f>'BAR BB| Open rates'!BS37*0.9*0.9+25</f>
        <v>54052</v>
      </c>
      <c r="BT37" s="43">
        <f>'BAR BB| Open rates'!BT37*0.9*0.9+25</f>
        <v>54052</v>
      </c>
      <c r="BU37" s="43">
        <f>'BAR BB| Open rates'!BU37*0.9*0.9+25</f>
        <v>54052</v>
      </c>
      <c r="BV37" s="43">
        <f>'BAR BB| Open rates'!BV37*0.9*0.9+25</f>
        <v>52270</v>
      </c>
      <c r="BW37" s="43">
        <f>'BAR BB| Open rates'!BW37*0.9*0.9+25</f>
        <v>52270</v>
      </c>
      <c r="BX37" s="43">
        <f>'BAR BB| Open rates'!BX37*0.9*0.9+25</f>
        <v>52270</v>
      </c>
      <c r="BY37" s="43">
        <f>'BAR BB| Open rates'!BY37*0.9*0.9+25</f>
        <v>52270</v>
      </c>
      <c r="BZ37" s="43">
        <f>'BAR BB| Open rates'!BZ37*0.9*0.9+25</f>
        <v>52270</v>
      </c>
      <c r="CA37" s="43">
        <f>'BAR BB| Open rates'!CA37*0.9*0.9+25</f>
        <v>54052</v>
      </c>
      <c r="CB37" s="43">
        <f>'BAR BB| Open rates'!CB37*0.9*0.9+25</f>
        <v>54052</v>
      </c>
      <c r="CC37" s="43">
        <f>'BAR BB| Open rates'!CC37*0.9*0.9+25</f>
        <v>52270</v>
      </c>
      <c r="CD37" s="43">
        <f>'BAR BB| Open rates'!CD37*0.9*0.9+25</f>
        <v>52270</v>
      </c>
      <c r="CE37" s="43">
        <f>'BAR BB| Open rates'!CE37*0.9*0.9+25</f>
        <v>52270</v>
      </c>
      <c r="CF37" s="43">
        <f>'BAR BB| Open rates'!CF37*0.9*0.9+25</f>
        <v>52270</v>
      </c>
      <c r="CG37" s="43">
        <f>'BAR BB| Open rates'!CG37*0.9*0.9+25</f>
        <v>52270</v>
      </c>
      <c r="CH37" s="43">
        <f>'BAR BB| Open rates'!CH37*0.9*0.9+25</f>
        <v>54052</v>
      </c>
      <c r="CI37" s="43">
        <f>'BAR BB| Open rates'!CI37*0.9*0.9+25</f>
        <v>54052</v>
      </c>
      <c r="CJ37" s="43">
        <f>'BAR BB| Open rates'!CJ37*0.9*0.9+25</f>
        <v>52270</v>
      </c>
      <c r="CK37" s="43">
        <f>'BAR BB| Open rates'!CK37*0.9*0.9+25</f>
        <v>52270</v>
      </c>
      <c r="CL37" s="43">
        <f>'BAR BB| Open rates'!CL37*0.9*0.9+25</f>
        <v>52270</v>
      </c>
      <c r="CM37" s="43">
        <f>'BAR BB| Open rates'!CM37*0.9*0.9+25</f>
        <v>52270</v>
      </c>
      <c r="CN37" s="43">
        <f>'BAR BB| Open rates'!CN37*0.9*0.9+25</f>
        <v>52270</v>
      </c>
      <c r="CO37" s="43">
        <f>'BAR BB| Open rates'!CO37*0.9*0.9+25</f>
        <v>54052</v>
      </c>
      <c r="CP37" s="43">
        <f>'BAR BB| Open rates'!CP37*0.9*0.9+25</f>
        <v>54052</v>
      </c>
      <c r="CQ37" s="43">
        <f>'BAR BB| Open rates'!CQ37*0.9*0.9+25</f>
        <v>52270</v>
      </c>
      <c r="CR37" s="43">
        <f>'BAR BB| Open rates'!CR37*0.9*0.9+25</f>
        <v>52270</v>
      </c>
      <c r="CS37" s="43">
        <f>'BAR BB| Open rates'!CS37*0.9*0.9+25</f>
        <v>52270</v>
      </c>
      <c r="CT37" s="43">
        <f>'BAR BB| Open rates'!CT37*0.9*0.9+25</f>
        <v>52270</v>
      </c>
      <c r="CU37" s="43">
        <f>'BAR BB| Open rates'!CU37*0.9*0.9+25</f>
        <v>50893</v>
      </c>
      <c r="CV37" s="43">
        <f>'BAR BB| Open rates'!CV37*0.9*0.9+25</f>
        <v>50893</v>
      </c>
      <c r="CW37" s="43">
        <f>'BAR BB| Open rates'!CW37*0.9*0.9+25</f>
        <v>50893</v>
      </c>
      <c r="CX37" s="43">
        <f>'BAR BB| Open rates'!CX37*0.9*0.9+25</f>
        <v>49273</v>
      </c>
      <c r="CY37" s="43">
        <f>'BAR BB| Open rates'!CY37*0.9*0.9+25</f>
        <v>49273</v>
      </c>
      <c r="CZ37" s="43">
        <f>'BAR BB| Open rates'!CZ37*0.9*0.9+25</f>
        <v>49273</v>
      </c>
      <c r="DA37" s="43">
        <f>'BAR BB| Open rates'!DA37*0.9*0.9+25</f>
        <v>49273</v>
      </c>
      <c r="DB37" s="43">
        <f>'BAR BB| Open rates'!DB37*0.9*0.9+25</f>
        <v>49273</v>
      </c>
      <c r="DC37" s="43">
        <f>'BAR BB| Open rates'!DC37*0.9*0.9+25</f>
        <v>50893</v>
      </c>
      <c r="DD37" s="43">
        <f>'BAR BB| Open rates'!DD37*0.9*0.9+25</f>
        <v>50893</v>
      </c>
      <c r="DE37" s="43">
        <f>'BAR BB| Open rates'!DE37*0.9*0.9+25</f>
        <v>49273</v>
      </c>
      <c r="DF37" s="43">
        <f>'BAR BB| Open rates'!DF37*0.9*0.9+25</f>
        <v>49273</v>
      </c>
      <c r="DG37" s="43">
        <f>'BAR BB| Open rates'!DG37*0.9*0.9+25</f>
        <v>49273</v>
      </c>
      <c r="DH37" s="43">
        <f>'BAR BB| Open rates'!DH37*0.9*0.9+25</f>
        <v>49273</v>
      </c>
      <c r="DI37" s="43">
        <f>'BAR BB| Open rates'!DI37*0.9*0.9+25</f>
        <v>49273</v>
      </c>
      <c r="DJ37" s="43">
        <f>'BAR BB| Open rates'!DJ37*0.9*0.9+25</f>
        <v>50893</v>
      </c>
      <c r="DK37" s="43">
        <f>'BAR BB| Open rates'!DK37*0.9*0.9+25</f>
        <v>50893</v>
      </c>
      <c r="DL37" s="43">
        <f>'BAR BB| Open rates'!DL37*0.9*0.9+25</f>
        <v>49273</v>
      </c>
      <c r="DM37" s="43">
        <f>'BAR BB| Open rates'!DM37*0.9*0.9+25</f>
        <v>49273</v>
      </c>
      <c r="DN37" s="43">
        <f>'BAR BB| Open rates'!DN37*0.9*0.9+25</f>
        <v>49273</v>
      </c>
      <c r="DO37" s="43">
        <f>'BAR BB| Open rates'!DO37*0.9*0.9+25</f>
        <v>49273</v>
      </c>
      <c r="DP37" s="43">
        <f>'BAR BB| Open rates'!DP37*0.9*0.9+25</f>
        <v>49273</v>
      </c>
      <c r="DQ37" s="43">
        <f>'BAR BB| Open rates'!DQ37*0.9*0.9+25</f>
        <v>50893</v>
      </c>
      <c r="DR37" s="43">
        <f>'BAR BB| Open rates'!DR37*0.9*0.9+25</f>
        <v>50893</v>
      </c>
      <c r="DS37" s="43">
        <f>'BAR BB| Open rates'!DS37*0.9*0.9+25</f>
        <v>49273</v>
      </c>
      <c r="DT37" s="43">
        <f>'BAR BB| Open rates'!DT37*0.9*0.9+25</f>
        <v>49273</v>
      </c>
      <c r="DU37" s="43">
        <f>'BAR BB| Open rates'!DU37*0.9*0.9+25</f>
        <v>49273</v>
      </c>
      <c r="DV37" s="43">
        <f>'BAR BB| Open rates'!DV37*0.9*0.9+25</f>
        <v>49273</v>
      </c>
      <c r="DW37" s="43">
        <f>'BAR BB| Open rates'!DW37*0.9*0.9+25</f>
        <v>49273</v>
      </c>
      <c r="DX37" s="43">
        <f>'BAR BB| Open rates'!DX37*0.9*0.9+25</f>
        <v>50893</v>
      </c>
      <c r="DY37" s="43">
        <f>'BAR BB| Open rates'!DY37*0.9*0.9+25</f>
        <v>50893</v>
      </c>
      <c r="DZ37" s="43">
        <f>'BAR BB| Open rates'!DZ37*0.9*0.9+25</f>
        <v>52270</v>
      </c>
      <c r="EA37" s="43">
        <f>'BAR BB| Open rates'!EA37*0.9*0.9+25</f>
        <v>52270</v>
      </c>
      <c r="EB37" s="43">
        <f>'BAR BB| Open rates'!EB37*0.9*0.9+25</f>
        <v>52270</v>
      </c>
      <c r="EC37" s="43">
        <f>'BAR BB| Open rates'!EC37*0.9*0.9+25</f>
        <v>54052</v>
      </c>
      <c r="ED37" s="43">
        <f>'BAR BB| Open rates'!ED37*0.9*0.9+25</f>
        <v>54052</v>
      </c>
      <c r="EE37" s="43">
        <f>'BAR BB| Open rates'!EE37*0.9*0.9+25</f>
        <v>54052</v>
      </c>
      <c r="EF37" s="43">
        <f>'BAR BB| Open rates'!EF37*0.9*0.9+25</f>
        <v>54052</v>
      </c>
      <c r="EG37" s="43">
        <f>'BAR BB| Open rates'!EG37*0.9*0.9+25</f>
        <v>48463</v>
      </c>
      <c r="EH37" s="43">
        <f>'BAR BB| Open rates'!EH37*0.9*0.9+25</f>
        <v>44413</v>
      </c>
      <c r="EI37" s="43">
        <f>'BAR BB| Open rates'!EI37*0.9*0.9+25</f>
        <v>44413</v>
      </c>
      <c r="EJ37" s="43">
        <f>'BAR BB| Open rates'!EJ37*0.9*0.9+25</f>
        <v>44413</v>
      </c>
      <c r="EK37" s="43">
        <f>'BAR BB| Open rates'!EK37*0.9*0.9+25</f>
        <v>44413</v>
      </c>
      <c r="EL37" s="43">
        <f>'BAR BB| Open rates'!EL37*0.9*0.9+25</f>
        <v>45223</v>
      </c>
      <c r="EM37" s="43">
        <f>'BAR BB| Open rates'!EM37*0.9*0.9+25</f>
        <v>45223</v>
      </c>
      <c r="EN37" s="43">
        <f>'BAR BB| Open rates'!EN37*0.9*0.9+25</f>
        <v>44413</v>
      </c>
      <c r="EO37" s="43">
        <f>'BAR BB| Open rates'!EO37*0.9*0.9+25</f>
        <v>44413</v>
      </c>
      <c r="EP37" s="43">
        <f>'BAR BB| Open rates'!EP37*0.9*0.9+25</f>
        <v>44413</v>
      </c>
      <c r="EQ37" s="43">
        <f>'BAR BB| Open rates'!EQ37*0.9*0.9+25</f>
        <v>44413</v>
      </c>
      <c r="ER37" s="43">
        <f>'BAR BB| Open rates'!ER37*0.9*0.9+25</f>
        <v>44413</v>
      </c>
      <c r="ES37" s="43">
        <f>'BAR BB| Open rates'!ES37*0.9*0.9+25</f>
        <v>45223</v>
      </c>
      <c r="ET37" s="43">
        <f>'BAR BB| Open rates'!ET37*0.9*0.9+25</f>
        <v>45223</v>
      </c>
      <c r="EU37" s="43">
        <f>'BAR BB| Open rates'!EU37*0.9*0.9+25</f>
        <v>44413</v>
      </c>
      <c r="EV37" s="43">
        <f>'BAR BB| Open rates'!EV37*0.9*0.9+25</f>
        <v>44413</v>
      </c>
      <c r="EW37" s="43">
        <f>'BAR BB| Open rates'!EW37*0.9*0.9+25</f>
        <v>44413</v>
      </c>
      <c r="EX37" s="43">
        <f>'BAR BB| Open rates'!EX37*0.9*0.9+25</f>
        <v>44413</v>
      </c>
      <c r="EY37" s="43">
        <f>'BAR BB| Open rates'!EY37*0.9*0.9+25</f>
        <v>44413</v>
      </c>
      <c r="EZ37" s="43">
        <f>'BAR BB| Open rates'!EZ37*0.9*0.9+25</f>
        <v>45223</v>
      </c>
      <c r="FA37" s="43">
        <f>'BAR BB| Open rates'!FA37*0.9*0.9+25</f>
        <v>45223</v>
      </c>
      <c r="FB37" s="43">
        <f>'BAR BB| Open rates'!FB37*0.9*0.9+25</f>
        <v>44413</v>
      </c>
      <c r="FC37" s="43">
        <f>'BAR BB| Open rates'!FC37*0.9*0.9+25</f>
        <v>44413</v>
      </c>
      <c r="FD37" s="43">
        <f>'BAR BB| Open rates'!FD37*0.9*0.9+25</f>
        <v>44413</v>
      </c>
      <c r="FE37" s="43">
        <f>'BAR BB| Open rates'!FE37*0.9*0.9+25</f>
        <v>44413</v>
      </c>
      <c r="FF37" s="43">
        <f>'BAR BB| Open rates'!FF37*0.9*0.9+25</f>
        <v>44413</v>
      </c>
      <c r="FG37" s="43">
        <f>'BAR BB| Open rates'!FG37*0.9*0.9+25</f>
        <v>45223</v>
      </c>
      <c r="FH37" s="43">
        <f>'BAR BB| Open rates'!FH37*0.9*0.9+25</f>
        <v>45223</v>
      </c>
      <c r="FI37" s="43">
        <f>'BAR BB| Open rates'!FI37*0.9*0.9+25</f>
        <v>44413</v>
      </c>
      <c r="FJ37" s="43">
        <f>'BAR BB| Open rates'!FJ37*0.9*0.9+25</f>
        <v>44413</v>
      </c>
      <c r="FK37" s="43">
        <f>'BAR BB| Open rates'!FK37*0.9*0.9+25</f>
        <v>44413</v>
      </c>
      <c r="FL37" s="43">
        <f>'BAR BB| Open rates'!FL37*0.9*0.9+25</f>
        <v>44413</v>
      </c>
      <c r="FM37" s="43">
        <f>'BAR BB| Open rates'!FM37*0.9*0.9+25</f>
        <v>44413</v>
      </c>
      <c r="FN37" s="43">
        <f>'BAR BB| Open rates'!FN37*0.9*0.9+25</f>
        <v>45223</v>
      </c>
      <c r="FO37" s="43">
        <f>'BAR BB| Open rates'!FO37*0.9*0.9+25</f>
        <v>45223</v>
      </c>
      <c r="FP37" s="43">
        <f>'BAR BB| Open rates'!FP37*0.9*0.9+25</f>
        <v>44413</v>
      </c>
      <c r="FQ37" s="43">
        <f>'BAR BB| Open rates'!FQ37*0.9*0.9+25</f>
        <v>44413</v>
      </c>
      <c r="FR37" s="43">
        <f>'BAR BB| Open rates'!FR37*0.9*0.9+25</f>
        <v>44413</v>
      </c>
      <c r="FS37" s="43">
        <f>'BAR BB| Open rates'!FS37*0.9*0.9+25</f>
        <v>44413</v>
      </c>
      <c r="FT37" s="43">
        <f>'BAR BB| Open rates'!FT37*0.9*0.9+25</f>
        <v>44413</v>
      </c>
      <c r="FU37" s="43">
        <f>'BAR BB| Open rates'!FU37*0.9*0.9+25</f>
        <v>45223</v>
      </c>
      <c r="FV37" s="43">
        <f>'BAR BB| Open rates'!FV37*0.9*0.9+25</f>
        <v>45223</v>
      </c>
      <c r="FW37" s="43">
        <f>'BAR BB| Open rates'!FW37*0.9*0.9+25</f>
        <v>48220</v>
      </c>
      <c r="FX37" s="43">
        <f>'BAR BB| Open rates'!FX37*0.9*0.9+25</f>
        <v>48220</v>
      </c>
      <c r="FY37" s="43">
        <f>'BAR BB| Open rates'!FY37*0.9*0.9+25</f>
        <v>48220</v>
      </c>
      <c r="FZ37" s="43">
        <f>'BAR BB| Open rates'!FZ37*0.9*0.9+25</f>
        <v>48220</v>
      </c>
      <c r="GA37" s="43">
        <f>'BAR BB| Open rates'!GA37*0.9*0.9+25</f>
        <v>48220</v>
      </c>
      <c r="GB37" s="43">
        <f>'BAR BB| Open rates'!GB37*0.9*0.9+25</f>
        <v>50002</v>
      </c>
      <c r="GC37" s="43">
        <f>'BAR BB| Open rates'!GC37*0.9*0.9+25</f>
        <v>50002</v>
      </c>
      <c r="GD37" s="43">
        <f>'BAR BB| Open rates'!GD37*0.9*0.9+25</f>
        <v>50002</v>
      </c>
      <c r="GE37" s="43">
        <f>'BAR BB| Open rates'!GE37*0.9*0.9+25</f>
        <v>50002</v>
      </c>
    </row>
    <row r="38" spans="1:187" s="36" customFormat="1" ht="12" customHeight="1" x14ac:dyDescent="0.2">
      <c r="A38" s="237">
        <v>6</v>
      </c>
      <c r="B38" s="43">
        <f>'BAR BB| Open rates'!B38*0.9*0.9+25</f>
        <v>74140</v>
      </c>
      <c r="C38" s="43">
        <f>'BAR BB| Open rates'!C38*0.9*0.9+25</f>
        <v>74140</v>
      </c>
      <c r="D38" s="43">
        <f>'BAR BB| Open rates'!D38*0.9*0.9+25</f>
        <v>71953</v>
      </c>
      <c r="E38" s="43">
        <f>'BAR BB| Open rates'!E38*0.9*0.9+25</f>
        <v>71953</v>
      </c>
      <c r="F38" s="43">
        <f>'BAR BB| Open rates'!F38*0.9*0.9+25</f>
        <v>70171</v>
      </c>
      <c r="G38" s="43">
        <f>'BAR BB| Open rates'!G38*0.9*0.9+25</f>
        <v>71953</v>
      </c>
      <c r="H38" s="43">
        <f>'BAR BB| Open rates'!H38*0.9*0.9+25</f>
        <v>71953</v>
      </c>
      <c r="I38" s="43">
        <f>'BAR BB| Open rates'!I38*0.9*0.9+25</f>
        <v>73573</v>
      </c>
      <c r="J38" s="43">
        <f>'BAR BB| Open rates'!J38*0.9*0.9+25</f>
        <v>73573</v>
      </c>
      <c r="K38" s="43">
        <f>'BAR BB| Open rates'!K38*0.9*0.9+25</f>
        <v>71953</v>
      </c>
      <c r="L38" s="43">
        <f>'BAR BB| Open rates'!L38*0.9*0.9+25</f>
        <v>71953</v>
      </c>
      <c r="M38" s="43">
        <f>'BAR BB| Open rates'!M38*0.9*0.9+25</f>
        <v>71953</v>
      </c>
      <c r="N38" s="43">
        <f>'BAR BB| Open rates'!N38*0.9*0.9+25</f>
        <v>71953</v>
      </c>
      <c r="O38" s="43">
        <f>'BAR BB| Open rates'!O38*0.9*0.9+25</f>
        <v>71953</v>
      </c>
      <c r="P38" s="43">
        <f>'BAR BB| Open rates'!P38*0.9*0.9+25</f>
        <v>73573</v>
      </c>
      <c r="Q38" s="43">
        <f>'BAR BB| Open rates'!Q38*0.9*0.9+25</f>
        <v>73573</v>
      </c>
      <c r="R38" s="43">
        <f>'BAR BB| Open rates'!R38*0.9*0.9+25</f>
        <v>73573</v>
      </c>
      <c r="S38" s="43">
        <f>'BAR BB| Open rates'!S38*0.9*0.9+25</f>
        <v>73573</v>
      </c>
      <c r="T38" s="43">
        <f>'BAR BB| Open rates'!T38*0.9*0.9+25</f>
        <v>73573</v>
      </c>
      <c r="U38" s="43">
        <f>'BAR BB| Open rates'!U38*0.9*0.9+25</f>
        <v>73573</v>
      </c>
      <c r="V38" s="43">
        <f>'BAR BB| Open rates'!V38*0.9*0.9+25</f>
        <v>73573</v>
      </c>
      <c r="W38" s="43">
        <f>'BAR BB| Open rates'!W38*0.9*0.9+25</f>
        <v>75193</v>
      </c>
      <c r="X38" s="43">
        <f>'BAR BB| Open rates'!X38*0.9*0.9+25</f>
        <v>75193</v>
      </c>
      <c r="Y38" s="43">
        <f>'BAR BB| Open rates'!Y38*0.9*0.9+25</f>
        <v>73573</v>
      </c>
      <c r="Z38" s="43">
        <f>'BAR BB| Open rates'!Z38*0.9*0.9+25</f>
        <v>73573</v>
      </c>
      <c r="AA38" s="43">
        <f>'BAR BB| Open rates'!AA38*0.9*0.9+25</f>
        <v>73573</v>
      </c>
      <c r="AB38" s="43">
        <f>'BAR BB| Open rates'!AB38*0.9*0.9+25</f>
        <v>73573</v>
      </c>
      <c r="AC38" s="43">
        <f>'BAR BB| Open rates'!AC38*0.9*0.9+25</f>
        <v>73573</v>
      </c>
      <c r="AD38" s="43">
        <f>'BAR BB| Open rates'!AD38*0.9*0.9+25</f>
        <v>75193</v>
      </c>
      <c r="AE38" s="43">
        <f>'BAR BB| Open rates'!AE38*0.9*0.9+25</f>
        <v>75193</v>
      </c>
      <c r="AF38" s="43">
        <f>'BAR BB| Open rates'!AF38*0.9*0.9+25</f>
        <v>73573</v>
      </c>
      <c r="AG38" s="43">
        <f>'BAR BB| Open rates'!AG38*0.9*0.9+25</f>
        <v>73573</v>
      </c>
      <c r="AH38" s="43">
        <f>'BAR BB| Open rates'!AH38*0.9*0.9+25</f>
        <v>73573</v>
      </c>
      <c r="AI38" s="43">
        <f>'BAR BB| Open rates'!AI38*0.9*0.9+25</f>
        <v>73573</v>
      </c>
      <c r="AJ38" s="43">
        <f>'BAR BB| Open rates'!AJ38*0.9*0.9+25</f>
        <v>73573</v>
      </c>
      <c r="AK38" s="43">
        <f>'BAR BB| Open rates'!AK38*0.9*0.9+25</f>
        <v>75193</v>
      </c>
      <c r="AL38" s="43">
        <f>'BAR BB| Open rates'!AL38*0.9*0.9+25</f>
        <v>75193</v>
      </c>
      <c r="AM38" s="43">
        <f>'BAR BB| Open rates'!AM38*0.9*0.9+25</f>
        <v>73573</v>
      </c>
      <c r="AN38" s="43">
        <f>'BAR BB| Open rates'!AN38*0.9*0.9+25</f>
        <v>73573</v>
      </c>
      <c r="AO38" s="43">
        <f>'BAR BB| Open rates'!AO38*0.9*0.9+25</f>
        <v>73573</v>
      </c>
      <c r="AP38" s="43">
        <f>'BAR BB| Open rates'!AP38*0.9*0.9+25</f>
        <v>73573</v>
      </c>
      <c r="AQ38" s="43">
        <f>'BAR BB| Open rates'!AQ38*0.9*0.9+25</f>
        <v>73573</v>
      </c>
      <c r="AR38" s="43">
        <f>'BAR BB| Open rates'!AR38*0.9*0.9+25</f>
        <v>75193</v>
      </c>
      <c r="AS38" s="43">
        <f>'BAR BB| Open rates'!AS38*0.9*0.9+25</f>
        <v>75193</v>
      </c>
      <c r="AT38" s="43">
        <f>'BAR BB| Open rates'!AT38*0.9*0.9+25</f>
        <v>73573</v>
      </c>
      <c r="AU38" s="43">
        <f>'BAR BB| Open rates'!AU38*0.9*0.9+25</f>
        <v>73573</v>
      </c>
      <c r="AV38" s="43">
        <f>'BAR BB| Open rates'!AV38*0.9*0.9+25</f>
        <v>73573</v>
      </c>
      <c r="AW38" s="43">
        <f>'BAR BB| Open rates'!AW38*0.9*0.9+25</f>
        <v>73573</v>
      </c>
      <c r="AX38" s="43">
        <f>'BAR BB| Open rates'!AX38*0.9*0.9+25</f>
        <v>73573</v>
      </c>
      <c r="AY38" s="43">
        <f>'BAR BB| Open rates'!AY38*0.9*0.9+25</f>
        <v>75193</v>
      </c>
      <c r="AZ38" s="43">
        <f>'BAR BB| Open rates'!AZ38*0.9*0.9+25</f>
        <v>75193</v>
      </c>
      <c r="BA38" s="43">
        <f>'BAR BB| Open rates'!BA38*0.9*0.9+25</f>
        <v>73573</v>
      </c>
      <c r="BB38" s="43">
        <f>'BAR BB| Open rates'!BB38*0.9*0.9+25</f>
        <v>73573</v>
      </c>
      <c r="BC38" s="43">
        <f>'BAR BB| Open rates'!BC38*0.9*0.9+25</f>
        <v>73573</v>
      </c>
      <c r="BD38" s="43">
        <f>'BAR BB| Open rates'!BD38*0.9*0.9+25</f>
        <v>73573</v>
      </c>
      <c r="BE38" s="43">
        <f>'BAR BB| Open rates'!BE38*0.9*0.9+25</f>
        <v>73573</v>
      </c>
      <c r="BF38" s="43">
        <f>'BAR BB| Open rates'!BF38*0.9*0.9+25</f>
        <v>75193</v>
      </c>
      <c r="BG38" s="43">
        <f>'BAR BB| Open rates'!BG38*0.9*0.9+25</f>
        <v>75193</v>
      </c>
      <c r="BH38" s="43">
        <f>'BAR BB| Open rates'!BH38*0.9*0.9+25</f>
        <v>70981</v>
      </c>
      <c r="BI38" s="43">
        <f>'BAR BB| Open rates'!BI38*0.9*0.9+25</f>
        <v>70981</v>
      </c>
      <c r="BJ38" s="43">
        <f>'BAR BB| Open rates'!BJ38*0.9*0.9+25</f>
        <v>70981</v>
      </c>
      <c r="BK38" s="43">
        <f>'BAR BB| Open rates'!BK38*0.9*0.9+25</f>
        <v>70981</v>
      </c>
      <c r="BL38" s="43">
        <f>'BAR BB| Open rates'!BL38*0.9*0.9+25</f>
        <v>70981</v>
      </c>
      <c r="BM38" s="43">
        <f>'BAR BB| Open rates'!BM38*0.9*0.9+25</f>
        <v>71953</v>
      </c>
      <c r="BN38" s="43">
        <f>'BAR BB| Open rates'!BN38*0.9*0.9+25</f>
        <v>71953</v>
      </c>
      <c r="BO38" s="43">
        <f>'BAR BB| Open rates'!BO38*0.9*0.9+25</f>
        <v>70171</v>
      </c>
      <c r="BP38" s="43">
        <f>'BAR BB| Open rates'!BP38*0.9*0.9+25</f>
        <v>70171</v>
      </c>
      <c r="BQ38" s="43">
        <f>'BAR BB| Open rates'!BQ38*0.9*0.9+25</f>
        <v>56482</v>
      </c>
      <c r="BR38" s="43">
        <f>'BAR BB| Open rates'!BR38*0.9*0.9+25</f>
        <v>56482</v>
      </c>
      <c r="BS38" s="43">
        <f>'BAR BB| Open rates'!BS38*0.9*0.9+25</f>
        <v>56482</v>
      </c>
      <c r="BT38" s="43">
        <f>'BAR BB| Open rates'!BT38*0.9*0.9+25</f>
        <v>56482</v>
      </c>
      <c r="BU38" s="43">
        <f>'BAR BB| Open rates'!BU38*0.9*0.9+25</f>
        <v>56482</v>
      </c>
      <c r="BV38" s="43">
        <f>'BAR BB| Open rates'!BV38*0.9*0.9+25</f>
        <v>54700</v>
      </c>
      <c r="BW38" s="43">
        <f>'BAR BB| Open rates'!BW38*0.9*0.9+25</f>
        <v>54700</v>
      </c>
      <c r="BX38" s="43">
        <f>'BAR BB| Open rates'!BX38*0.9*0.9+25</f>
        <v>54700</v>
      </c>
      <c r="BY38" s="43">
        <f>'BAR BB| Open rates'!BY38*0.9*0.9+25</f>
        <v>54700</v>
      </c>
      <c r="BZ38" s="43">
        <f>'BAR BB| Open rates'!BZ38*0.9*0.9+25</f>
        <v>54700</v>
      </c>
      <c r="CA38" s="43">
        <f>'BAR BB| Open rates'!CA38*0.9*0.9+25</f>
        <v>56482</v>
      </c>
      <c r="CB38" s="43">
        <f>'BAR BB| Open rates'!CB38*0.9*0.9+25</f>
        <v>56482</v>
      </c>
      <c r="CC38" s="43">
        <f>'BAR BB| Open rates'!CC38*0.9*0.9+25</f>
        <v>54700</v>
      </c>
      <c r="CD38" s="43">
        <f>'BAR BB| Open rates'!CD38*0.9*0.9+25</f>
        <v>54700</v>
      </c>
      <c r="CE38" s="43">
        <f>'BAR BB| Open rates'!CE38*0.9*0.9+25</f>
        <v>54700</v>
      </c>
      <c r="CF38" s="43">
        <f>'BAR BB| Open rates'!CF38*0.9*0.9+25</f>
        <v>54700</v>
      </c>
      <c r="CG38" s="43">
        <f>'BAR BB| Open rates'!CG38*0.9*0.9+25</f>
        <v>54700</v>
      </c>
      <c r="CH38" s="43">
        <f>'BAR BB| Open rates'!CH38*0.9*0.9+25</f>
        <v>56482</v>
      </c>
      <c r="CI38" s="43">
        <f>'BAR BB| Open rates'!CI38*0.9*0.9+25</f>
        <v>56482</v>
      </c>
      <c r="CJ38" s="43">
        <f>'BAR BB| Open rates'!CJ38*0.9*0.9+25</f>
        <v>54700</v>
      </c>
      <c r="CK38" s="43">
        <f>'BAR BB| Open rates'!CK38*0.9*0.9+25</f>
        <v>54700</v>
      </c>
      <c r="CL38" s="43">
        <f>'BAR BB| Open rates'!CL38*0.9*0.9+25</f>
        <v>54700</v>
      </c>
      <c r="CM38" s="43">
        <f>'BAR BB| Open rates'!CM38*0.9*0.9+25</f>
        <v>54700</v>
      </c>
      <c r="CN38" s="43">
        <f>'BAR BB| Open rates'!CN38*0.9*0.9+25</f>
        <v>54700</v>
      </c>
      <c r="CO38" s="43">
        <f>'BAR BB| Open rates'!CO38*0.9*0.9+25</f>
        <v>56482</v>
      </c>
      <c r="CP38" s="43">
        <f>'BAR BB| Open rates'!CP38*0.9*0.9+25</f>
        <v>56482</v>
      </c>
      <c r="CQ38" s="43">
        <f>'BAR BB| Open rates'!CQ38*0.9*0.9+25</f>
        <v>54700</v>
      </c>
      <c r="CR38" s="43">
        <f>'BAR BB| Open rates'!CR38*0.9*0.9+25</f>
        <v>54700</v>
      </c>
      <c r="CS38" s="43">
        <f>'BAR BB| Open rates'!CS38*0.9*0.9+25</f>
        <v>54700</v>
      </c>
      <c r="CT38" s="43">
        <f>'BAR BB| Open rates'!CT38*0.9*0.9+25</f>
        <v>54700</v>
      </c>
      <c r="CU38" s="43">
        <f>'BAR BB| Open rates'!CU38*0.9*0.9+25</f>
        <v>53323</v>
      </c>
      <c r="CV38" s="43">
        <f>'BAR BB| Open rates'!CV38*0.9*0.9+25</f>
        <v>53323</v>
      </c>
      <c r="CW38" s="43">
        <f>'BAR BB| Open rates'!CW38*0.9*0.9+25</f>
        <v>53323</v>
      </c>
      <c r="CX38" s="43">
        <f>'BAR BB| Open rates'!CX38*0.9*0.9+25</f>
        <v>51703</v>
      </c>
      <c r="CY38" s="43">
        <f>'BAR BB| Open rates'!CY38*0.9*0.9+25</f>
        <v>51703</v>
      </c>
      <c r="CZ38" s="43">
        <f>'BAR BB| Open rates'!CZ38*0.9*0.9+25</f>
        <v>51703</v>
      </c>
      <c r="DA38" s="43">
        <f>'BAR BB| Open rates'!DA38*0.9*0.9+25</f>
        <v>51703</v>
      </c>
      <c r="DB38" s="43">
        <f>'BAR BB| Open rates'!DB38*0.9*0.9+25</f>
        <v>51703</v>
      </c>
      <c r="DC38" s="43">
        <f>'BAR BB| Open rates'!DC38*0.9*0.9+25</f>
        <v>53323</v>
      </c>
      <c r="DD38" s="43">
        <f>'BAR BB| Open rates'!DD38*0.9*0.9+25</f>
        <v>53323</v>
      </c>
      <c r="DE38" s="43">
        <f>'BAR BB| Open rates'!DE38*0.9*0.9+25</f>
        <v>51703</v>
      </c>
      <c r="DF38" s="43">
        <f>'BAR BB| Open rates'!DF38*0.9*0.9+25</f>
        <v>51703</v>
      </c>
      <c r="DG38" s="43">
        <f>'BAR BB| Open rates'!DG38*0.9*0.9+25</f>
        <v>51703</v>
      </c>
      <c r="DH38" s="43">
        <f>'BAR BB| Open rates'!DH38*0.9*0.9+25</f>
        <v>51703</v>
      </c>
      <c r="DI38" s="43">
        <f>'BAR BB| Open rates'!DI38*0.9*0.9+25</f>
        <v>51703</v>
      </c>
      <c r="DJ38" s="43">
        <f>'BAR BB| Open rates'!DJ38*0.9*0.9+25</f>
        <v>53323</v>
      </c>
      <c r="DK38" s="43">
        <f>'BAR BB| Open rates'!DK38*0.9*0.9+25</f>
        <v>53323</v>
      </c>
      <c r="DL38" s="43">
        <f>'BAR BB| Open rates'!DL38*0.9*0.9+25</f>
        <v>51703</v>
      </c>
      <c r="DM38" s="43">
        <f>'BAR BB| Open rates'!DM38*0.9*0.9+25</f>
        <v>51703</v>
      </c>
      <c r="DN38" s="43">
        <f>'BAR BB| Open rates'!DN38*0.9*0.9+25</f>
        <v>51703</v>
      </c>
      <c r="DO38" s="43">
        <f>'BAR BB| Open rates'!DO38*0.9*0.9+25</f>
        <v>51703</v>
      </c>
      <c r="DP38" s="43">
        <f>'BAR BB| Open rates'!DP38*0.9*0.9+25</f>
        <v>51703</v>
      </c>
      <c r="DQ38" s="43">
        <f>'BAR BB| Open rates'!DQ38*0.9*0.9+25</f>
        <v>53323</v>
      </c>
      <c r="DR38" s="43">
        <f>'BAR BB| Open rates'!DR38*0.9*0.9+25</f>
        <v>53323</v>
      </c>
      <c r="DS38" s="43">
        <f>'BAR BB| Open rates'!DS38*0.9*0.9+25</f>
        <v>51703</v>
      </c>
      <c r="DT38" s="43">
        <f>'BAR BB| Open rates'!DT38*0.9*0.9+25</f>
        <v>51703</v>
      </c>
      <c r="DU38" s="43">
        <f>'BAR BB| Open rates'!DU38*0.9*0.9+25</f>
        <v>51703</v>
      </c>
      <c r="DV38" s="43">
        <f>'BAR BB| Open rates'!DV38*0.9*0.9+25</f>
        <v>51703</v>
      </c>
      <c r="DW38" s="43">
        <f>'BAR BB| Open rates'!DW38*0.9*0.9+25</f>
        <v>51703</v>
      </c>
      <c r="DX38" s="43">
        <f>'BAR BB| Open rates'!DX38*0.9*0.9+25</f>
        <v>53323</v>
      </c>
      <c r="DY38" s="43">
        <f>'BAR BB| Open rates'!DY38*0.9*0.9+25</f>
        <v>53323</v>
      </c>
      <c r="DZ38" s="43">
        <f>'BAR BB| Open rates'!DZ38*0.9*0.9+25</f>
        <v>54700</v>
      </c>
      <c r="EA38" s="43">
        <f>'BAR BB| Open rates'!EA38*0.9*0.9+25</f>
        <v>54700</v>
      </c>
      <c r="EB38" s="43">
        <f>'BAR BB| Open rates'!EB38*0.9*0.9+25</f>
        <v>54700</v>
      </c>
      <c r="EC38" s="43">
        <f>'BAR BB| Open rates'!EC38*0.9*0.9+25</f>
        <v>56482</v>
      </c>
      <c r="ED38" s="43">
        <f>'BAR BB| Open rates'!ED38*0.9*0.9+25</f>
        <v>56482</v>
      </c>
      <c r="EE38" s="43">
        <f>'BAR BB| Open rates'!EE38*0.9*0.9+25</f>
        <v>56482</v>
      </c>
      <c r="EF38" s="43">
        <f>'BAR BB| Open rates'!EF38*0.9*0.9+25</f>
        <v>56482</v>
      </c>
      <c r="EG38" s="43">
        <f>'BAR BB| Open rates'!EG38*0.9*0.9+25</f>
        <v>50893</v>
      </c>
      <c r="EH38" s="43">
        <f>'BAR BB| Open rates'!EH38*0.9*0.9+25</f>
        <v>46843</v>
      </c>
      <c r="EI38" s="43">
        <f>'BAR BB| Open rates'!EI38*0.9*0.9+25</f>
        <v>46843</v>
      </c>
      <c r="EJ38" s="43">
        <f>'BAR BB| Open rates'!EJ38*0.9*0.9+25</f>
        <v>46843</v>
      </c>
      <c r="EK38" s="43">
        <f>'BAR BB| Open rates'!EK38*0.9*0.9+25</f>
        <v>46843</v>
      </c>
      <c r="EL38" s="43">
        <f>'BAR BB| Open rates'!EL38*0.9*0.9+25</f>
        <v>47653</v>
      </c>
      <c r="EM38" s="43">
        <f>'BAR BB| Open rates'!EM38*0.9*0.9+25</f>
        <v>47653</v>
      </c>
      <c r="EN38" s="43">
        <f>'BAR BB| Open rates'!EN38*0.9*0.9+25</f>
        <v>46843</v>
      </c>
      <c r="EO38" s="43">
        <f>'BAR BB| Open rates'!EO38*0.9*0.9+25</f>
        <v>46843</v>
      </c>
      <c r="EP38" s="43">
        <f>'BAR BB| Open rates'!EP38*0.9*0.9+25</f>
        <v>46843</v>
      </c>
      <c r="EQ38" s="43">
        <f>'BAR BB| Open rates'!EQ38*0.9*0.9+25</f>
        <v>46843</v>
      </c>
      <c r="ER38" s="43">
        <f>'BAR BB| Open rates'!ER38*0.9*0.9+25</f>
        <v>46843</v>
      </c>
      <c r="ES38" s="43">
        <f>'BAR BB| Open rates'!ES38*0.9*0.9+25</f>
        <v>47653</v>
      </c>
      <c r="ET38" s="43">
        <f>'BAR BB| Open rates'!ET38*0.9*0.9+25</f>
        <v>47653</v>
      </c>
      <c r="EU38" s="43">
        <f>'BAR BB| Open rates'!EU38*0.9*0.9+25</f>
        <v>46843</v>
      </c>
      <c r="EV38" s="43">
        <f>'BAR BB| Open rates'!EV38*0.9*0.9+25</f>
        <v>46843</v>
      </c>
      <c r="EW38" s="43">
        <f>'BAR BB| Open rates'!EW38*0.9*0.9+25</f>
        <v>46843</v>
      </c>
      <c r="EX38" s="43">
        <f>'BAR BB| Open rates'!EX38*0.9*0.9+25</f>
        <v>46843</v>
      </c>
      <c r="EY38" s="43">
        <f>'BAR BB| Open rates'!EY38*0.9*0.9+25</f>
        <v>46843</v>
      </c>
      <c r="EZ38" s="43">
        <f>'BAR BB| Open rates'!EZ38*0.9*0.9+25</f>
        <v>47653</v>
      </c>
      <c r="FA38" s="43">
        <f>'BAR BB| Open rates'!FA38*0.9*0.9+25</f>
        <v>47653</v>
      </c>
      <c r="FB38" s="43">
        <f>'BAR BB| Open rates'!FB38*0.9*0.9+25</f>
        <v>46843</v>
      </c>
      <c r="FC38" s="43">
        <f>'BAR BB| Open rates'!FC38*0.9*0.9+25</f>
        <v>46843</v>
      </c>
      <c r="FD38" s="43">
        <f>'BAR BB| Open rates'!FD38*0.9*0.9+25</f>
        <v>46843</v>
      </c>
      <c r="FE38" s="43">
        <f>'BAR BB| Open rates'!FE38*0.9*0.9+25</f>
        <v>46843</v>
      </c>
      <c r="FF38" s="43">
        <f>'BAR BB| Open rates'!FF38*0.9*0.9+25</f>
        <v>46843</v>
      </c>
      <c r="FG38" s="43">
        <f>'BAR BB| Open rates'!FG38*0.9*0.9+25</f>
        <v>47653</v>
      </c>
      <c r="FH38" s="43">
        <f>'BAR BB| Open rates'!FH38*0.9*0.9+25</f>
        <v>47653</v>
      </c>
      <c r="FI38" s="43">
        <f>'BAR BB| Open rates'!FI38*0.9*0.9+25</f>
        <v>46843</v>
      </c>
      <c r="FJ38" s="43">
        <f>'BAR BB| Open rates'!FJ38*0.9*0.9+25</f>
        <v>46843</v>
      </c>
      <c r="FK38" s="43">
        <f>'BAR BB| Open rates'!FK38*0.9*0.9+25</f>
        <v>46843</v>
      </c>
      <c r="FL38" s="43">
        <f>'BAR BB| Open rates'!FL38*0.9*0.9+25</f>
        <v>46843</v>
      </c>
      <c r="FM38" s="43">
        <f>'BAR BB| Open rates'!FM38*0.9*0.9+25</f>
        <v>46843</v>
      </c>
      <c r="FN38" s="43">
        <f>'BAR BB| Open rates'!FN38*0.9*0.9+25</f>
        <v>47653</v>
      </c>
      <c r="FO38" s="43">
        <f>'BAR BB| Open rates'!FO38*0.9*0.9+25</f>
        <v>47653</v>
      </c>
      <c r="FP38" s="43">
        <f>'BAR BB| Open rates'!FP38*0.9*0.9+25</f>
        <v>46843</v>
      </c>
      <c r="FQ38" s="43">
        <f>'BAR BB| Open rates'!FQ38*0.9*0.9+25</f>
        <v>46843</v>
      </c>
      <c r="FR38" s="43">
        <f>'BAR BB| Open rates'!FR38*0.9*0.9+25</f>
        <v>46843</v>
      </c>
      <c r="FS38" s="43">
        <f>'BAR BB| Open rates'!FS38*0.9*0.9+25</f>
        <v>46843</v>
      </c>
      <c r="FT38" s="43">
        <f>'BAR BB| Open rates'!FT38*0.9*0.9+25</f>
        <v>46843</v>
      </c>
      <c r="FU38" s="43">
        <f>'BAR BB| Open rates'!FU38*0.9*0.9+25</f>
        <v>47653</v>
      </c>
      <c r="FV38" s="43">
        <f>'BAR BB| Open rates'!FV38*0.9*0.9+25</f>
        <v>47653</v>
      </c>
      <c r="FW38" s="43">
        <f>'BAR BB| Open rates'!FW38*0.9*0.9+25</f>
        <v>50650</v>
      </c>
      <c r="FX38" s="43">
        <f>'BAR BB| Open rates'!FX38*0.9*0.9+25</f>
        <v>50650</v>
      </c>
      <c r="FY38" s="43">
        <f>'BAR BB| Open rates'!FY38*0.9*0.9+25</f>
        <v>50650</v>
      </c>
      <c r="FZ38" s="43">
        <f>'BAR BB| Open rates'!FZ38*0.9*0.9+25</f>
        <v>50650</v>
      </c>
      <c r="GA38" s="43">
        <f>'BAR BB| Open rates'!GA38*0.9*0.9+25</f>
        <v>50650</v>
      </c>
      <c r="GB38" s="43">
        <f>'BAR BB| Open rates'!GB38*0.9*0.9+25</f>
        <v>52432</v>
      </c>
      <c r="GC38" s="43">
        <f>'BAR BB| Open rates'!GC38*0.9*0.9+25</f>
        <v>52432</v>
      </c>
      <c r="GD38" s="43">
        <f>'BAR BB| Open rates'!GD38*0.9*0.9+25</f>
        <v>52432</v>
      </c>
      <c r="GE38" s="43">
        <f>'BAR BB| Open rates'!GE38*0.9*0.9+25</f>
        <v>52432</v>
      </c>
    </row>
    <row r="39" spans="1:187" s="36" customFormat="1" ht="12" hidden="1" customHeight="1" x14ac:dyDescent="0.2">
      <c r="A39" s="236" t="s">
        <v>183</v>
      </c>
    </row>
    <row r="40" spans="1:187" s="36" customFormat="1" ht="12" hidden="1" customHeight="1" x14ac:dyDescent="0.2">
      <c r="A40" s="237">
        <v>1</v>
      </c>
    </row>
    <row r="41" spans="1:187" s="36" customFormat="1" ht="12" hidden="1" customHeight="1" x14ac:dyDescent="0.2">
      <c r="A41" s="237">
        <v>2</v>
      </c>
    </row>
    <row r="42" spans="1:187" s="36" customFormat="1" ht="12" hidden="1" customHeight="1" x14ac:dyDescent="0.2">
      <c r="A42" s="237">
        <v>3</v>
      </c>
    </row>
    <row r="43" spans="1:187" s="36" customFormat="1" ht="12" hidden="1" customHeight="1" x14ac:dyDescent="0.2">
      <c r="A43" s="237">
        <v>4</v>
      </c>
    </row>
    <row r="44" spans="1:187" s="36" customFormat="1" ht="12" hidden="1" customHeight="1" x14ac:dyDescent="0.2">
      <c r="A44" s="237">
        <v>5</v>
      </c>
    </row>
    <row r="45" spans="1:187" s="36" customFormat="1" ht="12" hidden="1" customHeight="1" x14ac:dyDescent="0.2">
      <c r="A45" s="237">
        <v>6</v>
      </c>
    </row>
    <row r="46" spans="1:187" s="36" customFormat="1" ht="12" hidden="1" customHeight="1" x14ac:dyDescent="0.2">
      <c r="A46" s="237">
        <v>7</v>
      </c>
    </row>
    <row r="47" spans="1:187" s="36" customFormat="1" ht="12" hidden="1" customHeight="1" x14ac:dyDescent="0.2">
      <c r="A47" s="237">
        <v>8</v>
      </c>
    </row>
    <row r="48" spans="1:187" s="36" customFormat="1" ht="12" hidden="1" customHeight="1" x14ac:dyDescent="0.2">
      <c r="A48" s="236" t="s">
        <v>72</v>
      </c>
    </row>
    <row r="49" spans="1:1" s="36" customFormat="1" ht="12" hidden="1" customHeight="1" x14ac:dyDescent="0.2">
      <c r="A49" s="237">
        <v>1</v>
      </c>
    </row>
    <row r="50" spans="1:1" s="36" customFormat="1" ht="12" hidden="1" customHeight="1" x14ac:dyDescent="0.2">
      <c r="A50" s="237">
        <v>2</v>
      </c>
    </row>
    <row r="51" spans="1:1" s="36" customFormat="1" ht="12" hidden="1" customHeight="1" x14ac:dyDescent="0.2">
      <c r="A51" s="236" t="s">
        <v>184</v>
      </c>
    </row>
    <row r="52" spans="1:1" s="36" customFormat="1" ht="12" hidden="1" customHeight="1" x14ac:dyDescent="0.2">
      <c r="A52" s="237">
        <v>1</v>
      </c>
    </row>
    <row r="53" spans="1:1" s="36" customFormat="1" ht="12" hidden="1" customHeight="1" x14ac:dyDescent="0.2">
      <c r="A53" s="237">
        <v>2</v>
      </c>
    </row>
    <row r="54" spans="1:1" s="36" customFormat="1" ht="12" hidden="1" customHeight="1" x14ac:dyDescent="0.2">
      <c r="A54" s="237">
        <v>3</v>
      </c>
    </row>
    <row r="55" spans="1:1" s="36" customFormat="1" ht="12" hidden="1" customHeight="1" x14ac:dyDescent="0.2">
      <c r="A55" s="237">
        <v>4</v>
      </c>
    </row>
    <row r="56" spans="1:1" s="36" customFormat="1" ht="12" hidden="1" customHeight="1" x14ac:dyDescent="0.2">
      <c r="A56" s="237">
        <v>5</v>
      </c>
    </row>
    <row r="57" spans="1:1" s="36" customFormat="1" ht="12" hidden="1" customHeight="1" x14ac:dyDescent="0.2">
      <c r="A57" s="237">
        <v>6</v>
      </c>
    </row>
    <row r="58" spans="1:1" s="36" customFormat="1" ht="12" hidden="1" customHeight="1" x14ac:dyDescent="0.2">
      <c r="A58" s="89"/>
    </row>
    <row r="59" spans="1:1" s="33" customFormat="1" x14ac:dyDescent="0.2">
      <c r="A59" s="89"/>
    </row>
    <row r="60" spans="1:1" s="33" customFormat="1" x14ac:dyDescent="0.2">
      <c r="A60" s="371" t="s">
        <v>172</v>
      </c>
    </row>
    <row r="61" spans="1:1" s="33" customFormat="1" x14ac:dyDescent="0.2">
      <c r="A61" s="371"/>
    </row>
    <row r="62" spans="1:1" s="31" customFormat="1" ht="13.5" customHeight="1" x14ac:dyDescent="0.2"/>
    <row r="63" spans="1:1" s="6" customFormat="1" ht="12.75" customHeight="1" x14ac:dyDescent="0.2">
      <c r="A63" s="174" t="s">
        <v>74</v>
      </c>
    </row>
    <row r="64" spans="1:1" s="6" customFormat="1" ht="12.75" customHeight="1" x14ac:dyDescent="0.2">
      <c r="A64" s="172" t="s">
        <v>75</v>
      </c>
    </row>
    <row r="65" spans="1:1" s="6" customFormat="1" ht="12.75" customHeight="1" x14ac:dyDescent="0.2">
      <c r="A65" s="172" t="s">
        <v>372</v>
      </c>
    </row>
    <row r="66" spans="1:1" s="6" customFormat="1" ht="25.5" customHeight="1" x14ac:dyDescent="0.2">
      <c r="A66" s="173" t="s">
        <v>76</v>
      </c>
    </row>
    <row r="67" spans="1:1" s="6" customFormat="1" ht="29.25" customHeight="1" x14ac:dyDescent="0.2">
      <c r="A67" s="173" t="s">
        <v>439</v>
      </c>
    </row>
    <row r="68" spans="1:1" s="6" customFormat="1" ht="28.5" customHeight="1" x14ac:dyDescent="0.2">
      <c r="A68" s="173" t="s">
        <v>77</v>
      </c>
    </row>
    <row r="69" spans="1:1" s="6" customFormat="1" ht="28.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108" x14ac:dyDescent="0.2">
      <c r="A74" s="176" t="s">
        <v>459</v>
      </c>
    </row>
    <row r="75" spans="1:1" s="33" customFormat="1" x14ac:dyDescent="0.2"/>
    <row r="76" spans="1:1" s="33" customFormat="1" x14ac:dyDescent="0.2">
      <c r="A76" s="171" t="s">
        <v>83</v>
      </c>
    </row>
    <row r="77" spans="1:1" s="33" customFormat="1" ht="30" customHeight="1" x14ac:dyDescent="0.2">
      <c r="A77" s="271" t="s">
        <v>431</v>
      </c>
    </row>
    <row r="78" spans="1:1" s="33" customFormat="1" ht="24" x14ac:dyDescent="0.2">
      <c r="A78" s="272" t="s">
        <v>432</v>
      </c>
    </row>
    <row r="79" spans="1:1" s="33" customFormat="1" x14ac:dyDescent="0.2"/>
    <row r="80" spans="1:1" s="33" customFormat="1" ht="24" x14ac:dyDescent="0.2">
      <c r="A80" s="179" t="s">
        <v>174</v>
      </c>
    </row>
    <row r="81" spans="1:1" s="33" customFormat="1" x14ac:dyDescent="0.2"/>
    <row r="82" spans="1:1" s="33" customFormat="1" ht="13.5" thickBot="1" x14ac:dyDescent="0.25">
      <c r="A82" s="320"/>
    </row>
    <row r="83" spans="1:1" s="33" customFormat="1" ht="144.75" thickBot="1" x14ac:dyDescent="0.25">
      <c r="A83" s="321" t="s">
        <v>467</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0:A6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41"/>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27" style="1" customWidth="1"/>
    <col min="2" max="2" width="10.140625" style="1" customWidth="1"/>
    <col min="3" max="3" width="10" style="1" customWidth="1"/>
    <col min="4" max="4" width="9.85546875" style="1" customWidth="1"/>
    <col min="5" max="16384" width="9.140625" style="1"/>
  </cols>
  <sheetData>
    <row r="1" spans="1:20" x14ac:dyDescent="0.2">
      <c r="A1" s="10" t="s">
        <v>12</v>
      </c>
    </row>
    <row r="2" spans="1:20" hidden="1" x14ac:dyDescent="0.2">
      <c r="A2" s="11" t="s">
        <v>45</v>
      </c>
    </row>
    <row r="3" spans="1:20" s="2" customFormat="1" ht="26.25" hidden="1" customHeight="1" x14ac:dyDescent="0.2">
      <c r="A3" s="12" t="s">
        <v>0</v>
      </c>
      <c r="B3" s="38" t="e">
        <f>'BAR BB| Open rates'!#REF!</f>
        <v>#REF!</v>
      </c>
      <c r="C3" s="38" t="e">
        <f>'BAR BB| Open rates'!#REF!</f>
        <v>#REF!</v>
      </c>
      <c r="D3" s="38" t="s">
        <v>59</v>
      </c>
    </row>
    <row r="4" spans="1:20" s="7" customFormat="1" ht="12" hidden="1" customHeight="1" x14ac:dyDescent="0.2">
      <c r="A4" s="4" t="s">
        <v>26</v>
      </c>
      <c r="B4" s="35"/>
      <c r="C4" s="35"/>
      <c r="D4" s="35"/>
      <c r="E4" s="1"/>
      <c r="F4" s="1"/>
      <c r="G4" s="1"/>
      <c r="H4" s="1"/>
      <c r="I4" s="1"/>
      <c r="J4" s="1"/>
      <c r="K4" s="1"/>
      <c r="L4" s="1"/>
      <c r="M4" s="6"/>
      <c r="N4" s="6"/>
      <c r="O4" s="6"/>
      <c r="P4" s="6"/>
      <c r="Q4" s="6"/>
      <c r="R4" s="6"/>
      <c r="S4" s="6"/>
      <c r="T4" s="6"/>
    </row>
    <row r="5" spans="1:20" s="36" customFormat="1" ht="12" hidden="1" customHeight="1" x14ac:dyDescent="0.2">
      <c r="A5" s="52">
        <v>1</v>
      </c>
      <c r="B5" s="34" t="e">
        <f>'BAR BB| Open rates'!#REF!*0.95</f>
        <v>#REF!</v>
      </c>
      <c r="C5" s="34" t="e">
        <f>'BAR BB| Open rates'!#REF!*0.95</f>
        <v>#REF!</v>
      </c>
      <c r="D5" s="34" t="e">
        <f>'BAR BB| Open rates'!#REF!*0.95</f>
        <v>#REF!</v>
      </c>
      <c r="E5" s="33"/>
      <c r="F5" s="33"/>
      <c r="G5" s="33"/>
      <c r="H5" s="33"/>
      <c r="I5" s="33"/>
      <c r="J5" s="33"/>
      <c r="K5" s="33"/>
      <c r="L5" s="33"/>
    </row>
    <row r="6" spans="1:20" s="36" customFormat="1" ht="12" hidden="1" customHeight="1" x14ac:dyDescent="0.2">
      <c r="A6" s="52">
        <v>2</v>
      </c>
      <c r="B6" s="43" t="e">
        <f>'BAR BB| Open rates'!#REF!*0.95</f>
        <v>#REF!</v>
      </c>
      <c r="C6" s="43" t="e">
        <f>'BAR BB| Open rates'!#REF!*0.95</f>
        <v>#REF!</v>
      </c>
      <c r="D6" s="43" t="e">
        <f>'BAR BB| Open rates'!#REF!*0.95</f>
        <v>#REF!</v>
      </c>
      <c r="E6" s="33"/>
      <c r="F6" s="33"/>
      <c r="G6" s="33"/>
      <c r="H6" s="33"/>
      <c r="I6" s="33"/>
      <c r="J6" s="33"/>
      <c r="K6" s="33"/>
      <c r="L6" s="33"/>
    </row>
    <row r="7" spans="1:20" s="7" customFormat="1" ht="12" hidden="1" customHeight="1" x14ac:dyDescent="0.2">
      <c r="A7" s="4" t="s">
        <v>27</v>
      </c>
      <c r="B7" s="35"/>
      <c r="C7" s="35"/>
      <c r="D7" s="35"/>
      <c r="E7" s="1"/>
      <c r="F7" s="1"/>
      <c r="G7" s="1"/>
      <c r="H7" s="1"/>
      <c r="I7" s="1"/>
      <c r="J7" s="1"/>
      <c r="K7" s="1"/>
      <c r="L7" s="1"/>
      <c r="M7" s="6"/>
      <c r="N7" s="6"/>
      <c r="O7" s="6"/>
      <c r="P7" s="6"/>
      <c r="Q7" s="6"/>
      <c r="R7" s="6"/>
      <c r="S7" s="6"/>
      <c r="T7" s="6"/>
    </row>
    <row r="8" spans="1:20"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6"/>
      <c r="N8" s="6"/>
      <c r="O8" s="6"/>
      <c r="P8" s="6"/>
      <c r="Q8" s="6"/>
      <c r="R8" s="6"/>
      <c r="S8" s="6"/>
      <c r="T8" s="6"/>
    </row>
    <row r="9" spans="1:20"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6"/>
      <c r="N9" s="6"/>
      <c r="O9" s="6"/>
      <c r="P9" s="6"/>
      <c r="Q9" s="6"/>
      <c r="R9" s="6"/>
      <c r="S9" s="6"/>
      <c r="T9" s="6"/>
    </row>
    <row r="10" spans="1:20" s="7" customFormat="1" ht="12" hidden="1" customHeight="1" x14ac:dyDescent="0.2">
      <c r="A10" s="4" t="s">
        <v>3</v>
      </c>
      <c r="B10" s="35"/>
      <c r="C10" s="35"/>
      <c r="D10" s="35"/>
      <c r="E10" s="1"/>
      <c r="F10" s="1"/>
      <c r="G10" s="1"/>
      <c r="H10" s="1"/>
      <c r="I10" s="1"/>
      <c r="J10" s="1"/>
      <c r="K10" s="1"/>
      <c r="L10" s="1"/>
      <c r="M10" s="6"/>
      <c r="N10" s="6"/>
      <c r="O10" s="6"/>
      <c r="P10" s="6"/>
      <c r="Q10" s="6"/>
      <c r="R10" s="6"/>
      <c r="S10" s="6"/>
      <c r="T10" s="6"/>
    </row>
    <row r="11" spans="1:20"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6"/>
      <c r="N11" s="6"/>
      <c r="O11" s="6"/>
      <c r="P11" s="6"/>
      <c r="Q11" s="6"/>
      <c r="R11" s="6"/>
      <c r="S11" s="6"/>
      <c r="T11" s="6"/>
    </row>
    <row r="12" spans="1:20"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6"/>
      <c r="N12" s="6"/>
      <c r="O12" s="6"/>
      <c r="P12" s="6"/>
      <c r="Q12" s="6"/>
      <c r="R12" s="6"/>
      <c r="S12" s="6"/>
      <c r="T12" s="6"/>
    </row>
    <row r="13" spans="1:20" hidden="1" x14ac:dyDescent="0.2">
      <c r="B13" s="32"/>
      <c r="C13" s="32"/>
      <c r="D13" s="32"/>
    </row>
    <row r="14" spans="1:20" hidden="1" x14ac:dyDescent="0.2">
      <c r="B14" s="32"/>
      <c r="C14" s="32"/>
      <c r="D14" s="32"/>
    </row>
    <row r="15" spans="1:20" x14ac:dyDescent="0.2">
      <c r="A15" s="11" t="s">
        <v>46</v>
      </c>
      <c r="B15" s="39"/>
      <c r="C15" s="39"/>
      <c r="D15" s="39"/>
    </row>
    <row r="16" spans="1:20" s="33" customFormat="1" ht="26.25" customHeight="1" x14ac:dyDescent="0.2">
      <c r="A16" s="40" t="s">
        <v>0</v>
      </c>
      <c r="B16" s="50" t="e">
        <f>B3</f>
        <v>#REF!</v>
      </c>
      <c r="C16" s="50" t="e">
        <f>C3</f>
        <v>#REF!</v>
      </c>
      <c r="D16" s="50" t="str">
        <f>D3</f>
        <v>29.11.2020-30.11.2020</v>
      </c>
    </row>
    <row r="17" spans="1:20" s="36" customFormat="1" ht="12" customHeight="1" x14ac:dyDescent="0.2">
      <c r="A17" s="43" t="s">
        <v>26</v>
      </c>
      <c r="E17" s="33"/>
      <c r="F17" s="33"/>
      <c r="G17" s="33"/>
      <c r="H17" s="33"/>
      <c r="I17" s="33"/>
      <c r="J17" s="33"/>
      <c r="K17" s="33"/>
      <c r="L17" s="33"/>
    </row>
    <row r="18" spans="1:20" s="9" customFormat="1" ht="12" customHeight="1" x14ac:dyDescent="0.2">
      <c r="A18" s="8">
        <v>1</v>
      </c>
      <c r="B18" s="57" t="e">
        <f t="shared" ref="B18:D19" si="0">B5*0.85</f>
        <v>#REF!</v>
      </c>
      <c r="C18" s="19" t="e">
        <f t="shared" si="0"/>
        <v>#REF!</v>
      </c>
      <c r="D18" s="19" t="e">
        <f t="shared" si="0"/>
        <v>#REF!</v>
      </c>
      <c r="E18" s="1"/>
      <c r="F18" s="1"/>
      <c r="G18" s="1"/>
      <c r="H18" s="1"/>
      <c r="I18" s="1"/>
      <c r="J18" s="1"/>
      <c r="K18" s="1"/>
      <c r="L18" s="1"/>
      <c r="M18" s="6"/>
      <c r="N18" s="6"/>
      <c r="O18" s="6"/>
      <c r="P18" s="6"/>
      <c r="Q18" s="6"/>
      <c r="R18" s="6"/>
      <c r="S18" s="6"/>
      <c r="T18" s="6"/>
    </row>
    <row r="19" spans="1:20" s="9" customFormat="1" ht="12" customHeight="1" x14ac:dyDescent="0.2">
      <c r="A19" s="8">
        <v>2</v>
      </c>
      <c r="B19" s="19" t="e">
        <f t="shared" si="0"/>
        <v>#REF!</v>
      </c>
      <c r="C19" s="19" t="e">
        <f t="shared" si="0"/>
        <v>#REF!</v>
      </c>
      <c r="D19" s="19" t="e">
        <f t="shared" si="0"/>
        <v>#REF!</v>
      </c>
      <c r="E19" s="1"/>
      <c r="F19" s="1"/>
      <c r="G19" s="1"/>
      <c r="H19" s="1"/>
      <c r="I19" s="1"/>
      <c r="J19" s="1"/>
      <c r="K19" s="1"/>
      <c r="L19" s="1"/>
      <c r="M19" s="6"/>
      <c r="N19" s="6"/>
      <c r="O19" s="6"/>
      <c r="P19" s="6"/>
      <c r="Q19" s="6"/>
      <c r="R19" s="6"/>
      <c r="S19" s="6"/>
      <c r="T19" s="6"/>
    </row>
    <row r="20" spans="1:20" s="7" customFormat="1" ht="12" customHeight="1" x14ac:dyDescent="0.2">
      <c r="A20" s="4" t="s">
        <v>27</v>
      </c>
      <c r="B20" s="19"/>
      <c r="C20" s="19"/>
      <c r="D20" s="19"/>
      <c r="E20" s="1"/>
      <c r="F20" s="1"/>
      <c r="G20" s="1"/>
      <c r="H20" s="1"/>
      <c r="I20" s="1"/>
      <c r="J20" s="1"/>
      <c r="K20" s="1"/>
      <c r="L20" s="1"/>
      <c r="M20" s="6"/>
      <c r="N20" s="6"/>
      <c r="O20" s="6"/>
      <c r="P20" s="6"/>
      <c r="Q20" s="6"/>
      <c r="R20" s="6"/>
      <c r="S20" s="6"/>
      <c r="T20" s="6"/>
    </row>
    <row r="21" spans="1:20" s="9" customFormat="1" ht="12" customHeight="1" x14ac:dyDescent="0.2">
      <c r="A21" s="8">
        <v>1</v>
      </c>
      <c r="B21" s="19" t="e">
        <f t="shared" ref="B21:D22" si="1">B8*0.85</f>
        <v>#REF!</v>
      </c>
      <c r="C21" s="19" t="e">
        <f t="shared" si="1"/>
        <v>#REF!</v>
      </c>
      <c r="D21" s="19" t="e">
        <f t="shared" si="1"/>
        <v>#REF!</v>
      </c>
      <c r="E21" s="1"/>
      <c r="F21" s="1"/>
      <c r="G21" s="1"/>
      <c r="H21" s="1"/>
      <c r="I21" s="1"/>
      <c r="J21" s="1"/>
      <c r="K21" s="1"/>
      <c r="L21" s="1"/>
      <c r="M21" s="6"/>
      <c r="N21" s="6"/>
      <c r="O21" s="6"/>
      <c r="P21" s="6"/>
      <c r="Q21" s="6"/>
      <c r="R21" s="6"/>
      <c r="S21" s="6"/>
      <c r="T21" s="6"/>
    </row>
    <row r="22" spans="1:20" s="9" customFormat="1" ht="12" customHeight="1" x14ac:dyDescent="0.2">
      <c r="A22" s="8">
        <v>2</v>
      </c>
      <c r="B22" s="19" t="e">
        <f t="shared" si="1"/>
        <v>#REF!</v>
      </c>
      <c r="C22" s="19" t="e">
        <f t="shared" si="1"/>
        <v>#REF!</v>
      </c>
      <c r="D22" s="19" t="e">
        <f t="shared" si="1"/>
        <v>#REF!</v>
      </c>
      <c r="E22" s="1"/>
      <c r="F22" s="1"/>
      <c r="G22" s="1"/>
      <c r="H22" s="1"/>
      <c r="I22" s="1"/>
      <c r="J22" s="1"/>
      <c r="K22" s="1"/>
      <c r="L22" s="1"/>
      <c r="M22" s="6"/>
      <c r="N22" s="6"/>
      <c r="O22" s="6"/>
      <c r="P22" s="6"/>
      <c r="Q22" s="6"/>
      <c r="R22" s="6"/>
      <c r="S22" s="6"/>
      <c r="T22" s="6"/>
    </row>
    <row r="23" spans="1:20" s="7" customFormat="1" ht="12" customHeight="1" x14ac:dyDescent="0.2">
      <c r="A23" s="4" t="s">
        <v>3</v>
      </c>
      <c r="B23" s="19"/>
      <c r="C23" s="19"/>
      <c r="D23" s="19"/>
      <c r="E23" s="1"/>
      <c r="F23" s="1"/>
      <c r="G23" s="1"/>
      <c r="H23" s="1"/>
      <c r="I23" s="1"/>
      <c r="J23" s="1"/>
      <c r="K23" s="1"/>
      <c r="L23" s="1"/>
      <c r="M23" s="6"/>
      <c r="N23" s="6"/>
      <c r="O23" s="6"/>
      <c r="P23" s="6"/>
      <c r="Q23" s="6"/>
      <c r="R23" s="6"/>
      <c r="S23" s="6"/>
      <c r="T23" s="6"/>
    </row>
    <row r="24" spans="1:20" s="9" customFormat="1" ht="12" customHeight="1" x14ac:dyDescent="0.2">
      <c r="A24" s="8">
        <v>1</v>
      </c>
      <c r="B24" s="19" t="e">
        <f t="shared" ref="B24:D25" si="2">B11*0.85</f>
        <v>#REF!</v>
      </c>
      <c r="C24" s="19" t="e">
        <f t="shared" si="2"/>
        <v>#REF!</v>
      </c>
      <c r="D24" s="19" t="e">
        <f t="shared" si="2"/>
        <v>#REF!</v>
      </c>
      <c r="E24" s="1"/>
      <c r="F24" s="1"/>
      <c r="G24" s="1"/>
      <c r="H24" s="1"/>
      <c r="I24" s="1"/>
      <c r="J24" s="1"/>
      <c r="K24" s="1"/>
      <c r="L24" s="1"/>
      <c r="M24" s="6"/>
      <c r="N24" s="6"/>
      <c r="O24" s="6"/>
      <c r="P24" s="6"/>
      <c r="Q24" s="6"/>
      <c r="R24" s="6"/>
      <c r="S24" s="6"/>
      <c r="T24" s="6"/>
    </row>
    <row r="25" spans="1:20" s="9" customFormat="1" ht="12" customHeight="1" x14ac:dyDescent="0.2">
      <c r="A25" s="8">
        <v>2</v>
      </c>
      <c r="B25" s="19" t="e">
        <f t="shared" si="2"/>
        <v>#REF!</v>
      </c>
      <c r="C25" s="19" t="e">
        <f t="shared" si="2"/>
        <v>#REF!</v>
      </c>
      <c r="D25" s="19" t="e">
        <f t="shared" si="2"/>
        <v>#REF!</v>
      </c>
      <c r="E25" s="1"/>
      <c r="F25" s="1"/>
      <c r="G25" s="1"/>
      <c r="H25" s="1"/>
      <c r="I25" s="1"/>
      <c r="J25" s="1"/>
      <c r="K25" s="1"/>
      <c r="L25" s="1"/>
      <c r="M25" s="6"/>
      <c r="N25" s="6"/>
      <c r="O25" s="6"/>
      <c r="P25" s="6"/>
      <c r="Q25" s="6"/>
      <c r="R25" s="6"/>
      <c r="S25" s="6"/>
      <c r="T25" s="6"/>
    </row>
    <row r="26" spans="1:20" ht="13.5" thickBot="1" x14ac:dyDescent="0.25"/>
    <row r="27" spans="1:20" s="45" customFormat="1" ht="23.25" customHeight="1" x14ac:dyDescent="0.2">
      <c r="A27" s="358" t="s">
        <v>54</v>
      </c>
      <c r="B27" s="359"/>
    </row>
    <row r="28" spans="1:20" customFormat="1" ht="15" customHeight="1" x14ac:dyDescent="0.2">
      <c r="A28" s="360"/>
      <c r="B28" s="361"/>
    </row>
    <row r="29" spans="1:20" s="31" customFormat="1" ht="54.75" customHeight="1" thickBot="1" x14ac:dyDescent="0.25">
      <c r="A29" s="362"/>
      <c r="B29" s="363"/>
    </row>
    <row r="30" spans="1:20" customFormat="1" ht="12.75" customHeight="1" x14ac:dyDescent="0.2">
      <c r="A30" s="48" t="s">
        <v>47</v>
      </c>
    </row>
    <row r="31" spans="1:20" customFormat="1" ht="12.75" customHeight="1" x14ac:dyDescent="0.2">
      <c r="A31" s="48" t="s">
        <v>48</v>
      </c>
    </row>
    <row r="32" spans="1:20" customFormat="1" ht="13.5" customHeight="1" x14ac:dyDescent="0.25">
      <c r="A32" s="46"/>
    </row>
    <row r="33" spans="1:3" customFormat="1" ht="15" customHeight="1" x14ac:dyDescent="0.2"/>
    <row r="34" spans="1:3" customFormat="1" x14ac:dyDescent="0.2">
      <c r="A34" s="356" t="s">
        <v>50</v>
      </c>
      <c r="B34" s="357"/>
      <c r="C34" s="357"/>
    </row>
    <row r="35" spans="1:3" customFormat="1" x14ac:dyDescent="0.2">
      <c r="A35" s="357"/>
      <c r="B35" s="357"/>
      <c r="C35" s="357"/>
    </row>
    <row r="36" spans="1:3" customFormat="1" x14ac:dyDescent="0.2">
      <c r="A36" s="357"/>
      <c r="B36" s="357"/>
      <c r="C36" s="357"/>
    </row>
    <row r="37" spans="1:3" customFormat="1" x14ac:dyDescent="0.2">
      <c r="A37" s="357"/>
      <c r="B37" s="357"/>
      <c r="C37" s="357"/>
    </row>
    <row r="38" spans="1:3" customFormat="1" x14ac:dyDescent="0.2">
      <c r="A38" s="357"/>
      <c r="B38" s="357"/>
      <c r="C38" s="357"/>
    </row>
    <row r="39" spans="1:3" customFormat="1" x14ac:dyDescent="0.2">
      <c r="A39" s="357"/>
      <c r="B39" s="357"/>
      <c r="C39" s="357"/>
    </row>
    <row r="40" spans="1:3" customFormat="1" x14ac:dyDescent="0.2">
      <c r="A40" s="357"/>
      <c r="B40" s="357"/>
      <c r="C40" s="357"/>
    </row>
    <row r="41" spans="1:3" customFormat="1" ht="270.75" customHeight="1" x14ac:dyDescent="0.2">
      <c r="A41" s="357"/>
      <c r="B41" s="357"/>
      <c r="C41" s="357"/>
    </row>
  </sheetData>
  <mergeCells count="2">
    <mergeCell ref="A34:C41"/>
    <mergeCell ref="A27:B29"/>
  </mergeCells>
  <pageMargins left="0.75" right="0.75" top="1" bottom="1" header="0.5" footer="0.5"/>
  <pageSetup paperSize="9" orientation="portrait" horizontalDpi="4294967295" verticalDpi="4294967295"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GE647"/>
  <sheetViews>
    <sheetView workbookViewId="0">
      <pane xSplit="1" ySplit="3" topLeftCell="B46" activePane="bottomRight" state="frozen"/>
      <selection pane="topRight" activeCell="B1" sqref="B1"/>
      <selection pane="bottomLeft" activeCell="A5" sqref="A5"/>
      <selection pane="bottomRight" activeCell="A55" sqref="A55"/>
    </sheetView>
  </sheetViews>
  <sheetFormatPr defaultColWidth="9.85546875" defaultRowHeight="12.75" x14ac:dyDescent="0.2"/>
  <cols>
    <col min="1" max="1" width="36.7109375" style="32" customWidth="1"/>
    <col min="2" max="16384" width="9.85546875" style="32"/>
  </cols>
  <sheetData>
    <row r="1" spans="1:187" x14ac:dyDescent="0.2">
      <c r="A1" s="63" t="s">
        <v>61</v>
      </c>
    </row>
    <row r="2" spans="1:187" x14ac:dyDescent="0.2">
      <c r="A2" s="11" t="s">
        <v>197</v>
      </c>
    </row>
    <row r="3" spans="1:187" s="33" customFormat="1" ht="24.75" customHeight="1" x14ac:dyDescent="0.2">
      <c r="A3" s="88" t="s">
        <v>62</v>
      </c>
      <c r="B3" s="134">
        <f>'BAR BB| Open rates'!B3</f>
        <v>46199</v>
      </c>
      <c r="C3" s="134">
        <f>'BAR BB| Open rates'!C3</f>
        <v>46200</v>
      </c>
      <c r="D3" s="134">
        <f>'BAR BB| Open rates'!D3</f>
        <v>46201</v>
      </c>
      <c r="E3" s="134">
        <f>'BAR BB| Open rates'!E3</f>
        <v>46202</v>
      </c>
      <c r="F3" s="134">
        <f>'BAR BB| Open rates'!F3</f>
        <v>46203</v>
      </c>
      <c r="G3" s="115">
        <f>'BAR BB| Open rates'!G3</f>
        <v>46204</v>
      </c>
      <c r="H3" s="115">
        <f>'BAR BB| Open rates'!H3</f>
        <v>46205</v>
      </c>
      <c r="I3" s="115">
        <f>'BAR BB| Open rates'!I3</f>
        <v>46206</v>
      </c>
      <c r="J3" s="115">
        <f>'BAR BB| Open rates'!J3</f>
        <v>46207</v>
      </c>
      <c r="K3" s="115">
        <f>'BAR BB| Open rates'!K3</f>
        <v>46208</v>
      </c>
      <c r="L3" s="115">
        <f>'BAR BB| Open rates'!L3</f>
        <v>46209</v>
      </c>
      <c r="M3" s="115">
        <f>'BAR BB| Open rates'!M3</f>
        <v>46210</v>
      </c>
      <c r="N3" s="115">
        <f>'BAR BB| Open rates'!N3</f>
        <v>46211</v>
      </c>
      <c r="O3" s="115">
        <f>'BAR BB| Open rates'!O3</f>
        <v>46212</v>
      </c>
      <c r="P3" s="115">
        <f>'BAR BB| Open rates'!P3</f>
        <v>46213</v>
      </c>
      <c r="Q3" s="115">
        <f>'BAR BB| Open rates'!Q3</f>
        <v>46214</v>
      </c>
      <c r="R3" s="115">
        <f>'BAR BB| Open rates'!R3</f>
        <v>46215</v>
      </c>
      <c r="S3" s="115">
        <f>'BAR BB| Open rates'!S3</f>
        <v>46216</v>
      </c>
      <c r="T3" s="115">
        <f>'BAR BB| Open rates'!T3</f>
        <v>46217</v>
      </c>
      <c r="U3" s="115">
        <f>'BAR BB| Open rates'!U3</f>
        <v>46218</v>
      </c>
      <c r="V3" s="115">
        <f>'BAR BB| Open rates'!V3</f>
        <v>46219</v>
      </c>
      <c r="W3" s="115">
        <f>'BAR BB| Open rates'!W3</f>
        <v>46220</v>
      </c>
      <c r="X3" s="115">
        <f>'BAR BB| Open rates'!X3</f>
        <v>46221</v>
      </c>
      <c r="Y3" s="115">
        <f>'BAR BB| Open rates'!Y3</f>
        <v>46222</v>
      </c>
      <c r="Z3" s="115">
        <f>'BAR BB| Open rates'!Z3</f>
        <v>46223</v>
      </c>
      <c r="AA3" s="115">
        <f>'BAR BB| Open rates'!AA3</f>
        <v>46224</v>
      </c>
      <c r="AB3" s="115">
        <f>'BAR BB| Open rates'!AB3</f>
        <v>46225</v>
      </c>
      <c r="AC3" s="115">
        <f>'BAR BB| Open rates'!AC3</f>
        <v>46226</v>
      </c>
      <c r="AD3" s="115">
        <f>'BAR BB| Open rates'!AD3</f>
        <v>46227</v>
      </c>
      <c r="AE3" s="115">
        <f>'BAR BB| Open rates'!AE3</f>
        <v>46228</v>
      </c>
      <c r="AF3" s="115">
        <f>'BAR BB| Open rates'!AF3</f>
        <v>46229</v>
      </c>
      <c r="AG3" s="115">
        <f>'BAR BB| Open rates'!AG3</f>
        <v>46230</v>
      </c>
      <c r="AH3" s="115">
        <f>'BAR BB| Open rates'!AH3</f>
        <v>46231</v>
      </c>
      <c r="AI3" s="115">
        <f>'BAR BB| Open rates'!AI3</f>
        <v>46232</v>
      </c>
      <c r="AJ3" s="115">
        <f>'BAR BB| Open rates'!AJ3</f>
        <v>46233</v>
      </c>
      <c r="AK3" s="115">
        <f>'BAR BB| Open rates'!AK3</f>
        <v>46234</v>
      </c>
      <c r="AL3" s="115">
        <f>'BAR BB| Open rates'!AL3</f>
        <v>46235</v>
      </c>
      <c r="AM3" s="115">
        <f>'BAR BB| Open rates'!AM3</f>
        <v>46236</v>
      </c>
      <c r="AN3" s="115">
        <f>'BAR BB| Open rates'!AN3</f>
        <v>46237</v>
      </c>
      <c r="AO3" s="115">
        <f>'BAR BB| Open rates'!AO3</f>
        <v>46238</v>
      </c>
      <c r="AP3" s="115">
        <f>'BAR BB| Open rates'!AP3</f>
        <v>46239</v>
      </c>
      <c r="AQ3" s="115">
        <f>'BAR BB| Open rates'!AQ3</f>
        <v>46240</v>
      </c>
      <c r="AR3" s="115">
        <f>'BAR BB| Open rates'!AR3</f>
        <v>46241</v>
      </c>
      <c r="AS3" s="115">
        <f>'BAR BB| Open rates'!AS3</f>
        <v>46242</v>
      </c>
      <c r="AT3" s="115">
        <f>'BAR BB| Open rates'!AT3</f>
        <v>46243</v>
      </c>
      <c r="AU3" s="115">
        <f>'BAR BB| Open rates'!AU3</f>
        <v>46244</v>
      </c>
      <c r="AV3" s="115">
        <f>'BAR BB| Open rates'!AV3</f>
        <v>46245</v>
      </c>
      <c r="AW3" s="115">
        <f>'BAR BB| Open rates'!AW3</f>
        <v>46246</v>
      </c>
      <c r="AX3" s="115">
        <f>'BAR BB| Open rates'!AX3</f>
        <v>46247</v>
      </c>
      <c r="AY3" s="115">
        <f>'BAR BB| Open rates'!AY3</f>
        <v>46248</v>
      </c>
      <c r="AZ3" s="115">
        <f>'BAR BB| Open rates'!AZ3</f>
        <v>46249</v>
      </c>
      <c r="BA3" s="115">
        <f>'BAR BB| Open rates'!BA3</f>
        <v>46250</v>
      </c>
      <c r="BB3" s="115">
        <f>'BAR BB| Open rates'!BB3</f>
        <v>46251</v>
      </c>
      <c r="BC3" s="115">
        <f>'BAR BB| Open rates'!BC3</f>
        <v>46252</v>
      </c>
      <c r="BD3" s="115">
        <f>'BAR BB| Open rates'!BD3</f>
        <v>46253</v>
      </c>
      <c r="BE3" s="115">
        <f>'BAR BB| Open rates'!BE3</f>
        <v>46254</v>
      </c>
      <c r="BF3" s="115">
        <f>'BAR BB| Open rates'!BF3</f>
        <v>46255</v>
      </c>
      <c r="BG3" s="115">
        <f>'BAR BB| Open rates'!BG3</f>
        <v>46256</v>
      </c>
      <c r="BH3" s="115">
        <f>'BAR BB| Open rates'!BH3</f>
        <v>46257</v>
      </c>
      <c r="BI3" s="115">
        <f>'BAR BB| Open rates'!BI3</f>
        <v>46258</v>
      </c>
      <c r="BJ3" s="115">
        <f>'BAR BB| Open rates'!BJ3</f>
        <v>46259</v>
      </c>
      <c r="BK3" s="115">
        <f>'BAR BB| Open rates'!BK3</f>
        <v>46260</v>
      </c>
      <c r="BL3" s="115">
        <f>'BAR BB| Open rates'!BL3</f>
        <v>46261</v>
      </c>
      <c r="BM3" s="115">
        <f>'BAR BB| Open rates'!BM3</f>
        <v>46262</v>
      </c>
      <c r="BN3" s="115">
        <f>'BAR BB| Open rates'!BN3</f>
        <v>46263</v>
      </c>
      <c r="BO3" s="115">
        <f>'BAR BB| Open rates'!BO3</f>
        <v>46264</v>
      </c>
      <c r="BP3" s="115">
        <f>'BAR BB| Open rates'!BP3</f>
        <v>46265</v>
      </c>
      <c r="BQ3" s="115">
        <f>'BAR BB| Open rates'!BQ3</f>
        <v>46266</v>
      </c>
      <c r="BR3" s="115">
        <f>'BAR BB| Open rates'!BR3</f>
        <v>46267</v>
      </c>
      <c r="BS3" s="115">
        <f>'BAR BB| Open rates'!BS3</f>
        <v>46268</v>
      </c>
      <c r="BT3" s="115">
        <f>'BAR BB| Open rates'!BT3</f>
        <v>46269</v>
      </c>
      <c r="BU3" s="115">
        <f>'BAR BB| Open rates'!BU3</f>
        <v>46270</v>
      </c>
      <c r="BV3" s="115">
        <f>'BAR BB| Open rates'!BV3</f>
        <v>46271</v>
      </c>
      <c r="BW3" s="115">
        <f>'BAR BB| Open rates'!BW3</f>
        <v>46272</v>
      </c>
      <c r="BX3" s="115">
        <f>'BAR BB| Open rates'!BX3</f>
        <v>46273</v>
      </c>
      <c r="BY3" s="115">
        <f>'BAR BB| Open rates'!BY3</f>
        <v>46274</v>
      </c>
      <c r="BZ3" s="115">
        <f>'BAR BB| Open rates'!BZ3</f>
        <v>46275</v>
      </c>
      <c r="CA3" s="115">
        <f>'BAR BB| Open rates'!CA3</f>
        <v>46276</v>
      </c>
      <c r="CB3" s="115">
        <f>'BAR BB| Open rates'!CB3</f>
        <v>46277</v>
      </c>
      <c r="CC3" s="115">
        <f>'BAR BB| Open rates'!CC3</f>
        <v>46278</v>
      </c>
      <c r="CD3" s="115">
        <f>'BAR BB| Open rates'!CD3</f>
        <v>46279</v>
      </c>
      <c r="CE3" s="115">
        <f>'BAR BB| Open rates'!CE3</f>
        <v>46280</v>
      </c>
      <c r="CF3" s="115">
        <f>'BAR BB| Open rates'!CF3</f>
        <v>46281</v>
      </c>
      <c r="CG3" s="115">
        <f>'BAR BB| Open rates'!CG3</f>
        <v>46282</v>
      </c>
      <c r="CH3" s="115">
        <f>'BAR BB| Open rates'!CH3</f>
        <v>46283</v>
      </c>
      <c r="CI3" s="115">
        <f>'BAR BB| Open rates'!CI3</f>
        <v>46284</v>
      </c>
      <c r="CJ3" s="115">
        <f>'BAR BB| Open rates'!CJ3</f>
        <v>46285</v>
      </c>
      <c r="CK3" s="115">
        <f>'BAR BB| Open rates'!CK3</f>
        <v>46286</v>
      </c>
      <c r="CL3" s="115">
        <f>'BAR BB| Open rates'!CL3</f>
        <v>46287</v>
      </c>
      <c r="CM3" s="115">
        <f>'BAR BB| Open rates'!CM3</f>
        <v>46288</v>
      </c>
      <c r="CN3" s="115">
        <f>'BAR BB| Open rates'!CN3</f>
        <v>46289</v>
      </c>
      <c r="CO3" s="115">
        <f>'BAR BB| Open rates'!CO3</f>
        <v>46290</v>
      </c>
      <c r="CP3" s="115">
        <f>'BAR BB| Open rates'!CP3</f>
        <v>46291</v>
      </c>
      <c r="CQ3" s="115">
        <f>'BAR BB| Open rates'!CQ3</f>
        <v>46292</v>
      </c>
      <c r="CR3" s="115">
        <f>'BAR BB| Open rates'!CR3</f>
        <v>46293</v>
      </c>
      <c r="CS3" s="115">
        <f>'BAR BB| Open rates'!CS3</f>
        <v>46294</v>
      </c>
      <c r="CT3" s="115">
        <f>'BAR BB| Open rates'!CT3</f>
        <v>46295</v>
      </c>
      <c r="CU3" s="115">
        <f>'BAR BB| Open rates'!CU3</f>
        <v>46296</v>
      </c>
      <c r="CV3" s="115">
        <f>'BAR BB| Open rates'!CV3</f>
        <v>46297</v>
      </c>
      <c r="CW3" s="115">
        <f>'BAR BB| Open rates'!CW3</f>
        <v>46298</v>
      </c>
      <c r="CX3" s="115">
        <f>'BAR BB| Open rates'!CX3</f>
        <v>46299</v>
      </c>
      <c r="CY3" s="115">
        <f>'BAR BB| Open rates'!CY3</f>
        <v>46300</v>
      </c>
      <c r="CZ3" s="115">
        <f>'BAR BB| Open rates'!CZ3</f>
        <v>46301</v>
      </c>
      <c r="DA3" s="115">
        <f>'BAR BB| Open rates'!DA3</f>
        <v>46302</v>
      </c>
      <c r="DB3" s="115">
        <f>'BAR BB| Open rates'!DB3</f>
        <v>46303</v>
      </c>
      <c r="DC3" s="115">
        <f>'BAR BB| Open rates'!DC3</f>
        <v>46304</v>
      </c>
      <c r="DD3" s="115">
        <f>'BAR BB| Open rates'!DD3</f>
        <v>46305</v>
      </c>
      <c r="DE3" s="115">
        <f>'BAR BB| Open rates'!DE3</f>
        <v>46306</v>
      </c>
      <c r="DF3" s="115">
        <f>'BAR BB| Open rates'!DF3</f>
        <v>46307</v>
      </c>
      <c r="DG3" s="115">
        <f>'BAR BB| Open rates'!DG3</f>
        <v>46308</v>
      </c>
      <c r="DH3" s="115">
        <f>'BAR BB| Open rates'!DH3</f>
        <v>46309</v>
      </c>
      <c r="DI3" s="115">
        <f>'BAR BB| Open rates'!DI3</f>
        <v>46310</v>
      </c>
      <c r="DJ3" s="115">
        <f>'BAR BB| Open rates'!DJ3</f>
        <v>46311</v>
      </c>
      <c r="DK3" s="115">
        <f>'BAR BB| Open rates'!DK3</f>
        <v>46312</v>
      </c>
      <c r="DL3" s="115">
        <f>'BAR BB| Open rates'!DL3</f>
        <v>46313</v>
      </c>
      <c r="DM3" s="115">
        <f>'BAR BB| Open rates'!DM3</f>
        <v>46314</v>
      </c>
      <c r="DN3" s="115">
        <f>'BAR BB| Open rates'!DN3</f>
        <v>46315</v>
      </c>
      <c r="DO3" s="115">
        <f>'BAR BB| Open rates'!DO3</f>
        <v>46316</v>
      </c>
      <c r="DP3" s="115">
        <f>'BAR BB| Open rates'!DP3</f>
        <v>46317</v>
      </c>
      <c r="DQ3" s="115">
        <f>'BAR BB| Open rates'!DQ3</f>
        <v>46318</v>
      </c>
      <c r="DR3" s="115">
        <f>'BAR BB| Open rates'!DR3</f>
        <v>46319</v>
      </c>
      <c r="DS3" s="115">
        <f>'BAR BB| Open rates'!DS3</f>
        <v>46320</v>
      </c>
      <c r="DT3" s="115">
        <f>'BAR BB| Open rates'!DT3</f>
        <v>46321</v>
      </c>
      <c r="DU3" s="115">
        <f>'BAR BB| Open rates'!DU3</f>
        <v>46322</v>
      </c>
      <c r="DV3" s="115">
        <f>'BAR BB| Open rates'!DV3</f>
        <v>46323</v>
      </c>
      <c r="DW3" s="115">
        <f>'BAR BB| Open rates'!DW3</f>
        <v>46324</v>
      </c>
      <c r="DX3" s="115">
        <f>'BAR BB| Open rates'!DX3</f>
        <v>46325</v>
      </c>
      <c r="DY3" s="115">
        <f>'BAR BB| Open rates'!DY3</f>
        <v>46326</v>
      </c>
      <c r="DZ3" s="115">
        <f>'BAR BB| Open rates'!DZ3</f>
        <v>46327</v>
      </c>
      <c r="EA3" s="115">
        <f>'BAR BB| Open rates'!EA3</f>
        <v>46328</v>
      </c>
      <c r="EB3" s="115">
        <f>'BAR BB| Open rates'!EB3</f>
        <v>46329</v>
      </c>
      <c r="EC3" s="115">
        <f>'BAR BB| Open rates'!EC3</f>
        <v>46330</v>
      </c>
      <c r="ED3" s="115">
        <f>'BAR BB| Open rates'!ED3</f>
        <v>46331</v>
      </c>
      <c r="EE3" s="115">
        <f>'BAR BB| Open rates'!EE3</f>
        <v>46332</v>
      </c>
      <c r="EF3" s="115">
        <f>'BAR BB| Open rates'!EF3</f>
        <v>46333</v>
      </c>
      <c r="EG3" s="115">
        <f>'BAR BB| Open rates'!EG3</f>
        <v>46334</v>
      </c>
      <c r="EH3" s="115">
        <f>'BAR BB| Open rates'!EH3</f>
        <v>46335</v>
      </c>
      <c r="EI3" s="115">
        <f>'BAR BB| Open rates'!EI3</f>
        <v>46336</v>
      </c>
      <c r="EJ3" s="115">
        <f>'BAR BB| Open rates'!EJ3</f>
        <v>46337</v>
      </c>
      <c r="EK3" s="115">
        <f>'BAR BB| Open rates'!EK3</f>
        <v>46338</v>
      </c>
      <c r="EL3" s="115">
        <f>'BAR BB| Open rates'!EL3</f>
        <v>46339</v>
      </c>
      <c r="EM3" s="115">
        <f>'BAR BB| Open rates'!EM3</f>
        <v>46340</v>
      </c>
      <c r="EN3" s="115">
        <f>'BAR BB| Open rates'!EN3</f>
        <v>46341</v>
      </c>
      <c r="EO3" s="115">
        <f>'BAR BB| Open rates'!EO3</f>
        <v>46342</v>
      </c>
      <c r="EP3" s="115">
        <f>'BAR BB| Open rates'!EP3</f>
        <v>46343</v>
      </c>
      <c r="EQ3" s="115">
        <f>'BAR BB| Open rates'!EQ3</f>
        <v>46344</v>
      </c>
      <c r="ER3" s="115">
        <f>'BAR BB| Open rates'!ER3</f>
        <v>46345</v>
      </c>
      <c r="ES3" s="115">
        <f>'BAR BB| Open rates'!ES3</f>
        <v>46346</v>
      </c>
      <c r="ET3" s="115">
        <f>'BAR BB| Open rates'!ET3</f>
        <v>46347</v>
      </c>
      <c r="EU3" s="115">
        <f>'BAR BB| Open rates'!EU3</f>
        <v>46348</v>
      </c>
      <c r="EV3" s="115">
        <f>'BAR BB| Open rates'!EV3</f>
        <v>46349</v>
      </c>
      <c r="EW3" s="115">
        <f>'BAR BB| Open rates'!EW3</f>
        <v>46350</v>
      </c>
      <c r="EX3" s="115">
        <f>'BAR BB| Open rates'!EX3</f>
        <v>46351</v>
      </c>
      <c r="EY3" s="115">
        <f>'BAR BB| Open rates'!EY3</f>
        <v>46352</v>
      </c>
      <c r="EZ3" s="115">
        <f>'BAR BB| Open rates'!EZ3</f>
        <v>46353</v>
      </c>
      <c r="FA3" s="115">
        <f>'BAR BB| Open rates'!FA3</f>
        <v>46354</v>
      </c>
      <c r="FB3" s="115">
        <f>'BAR BB| Open rates'!FB3</f>
        <v>46355</v>
      </c>
      <c r="FC3" s="115">
        <f>'BAR BB| Open rates'!FC3</f>
        <v>46356</v>
      </c>
      <c r="FD3" s="115">
        <f>'BAR BB| Open rates'!FD3</f>
        <v>46357</v>
      </c>
      <c r="FE3" s="115">
        <f>'BAR BB| Open rates'!FE3</f>
        <v>46358</v>
      </c>
      <c r="FF3" s="115">
        <f>'BAR BB| Open rates'!FF3</f>
        <v>46359</v>
      </c>
      <c r="FG3" s="115">
        <f>'BAR BB| Open rates'!FG3</f>
        <v>46360</v>
      </c>
      <c r="FH3" s="115">
        <f>'BAR BB| Open rates'!FH3</f>
        <v>46361</v>
      </c>
      <c r="FI3" s="115">
        <f>'BAR BB| Open rates'!FI3</f>
        <v>46362</v>
      </c>
      <c r="FJ3" s="115">
        <f>'BAR BB| Open rates'!FJ3</f>
        <v>46363</v>
      </c>
      <c r="FK3" s="115">
        <f>'BAR BB| Open rates'!FK3</f>
        <v>46364</v>
      </c>
      <c r="FL3" s="115">
        <f>'BAR BB| Open rates'!FL3</f>
        <v>46365</v>
      </c>
      <c r="FM3" s="115">
        <f>'BAR BB| Open rates'!FM3</f>
        <v>46366</v>
      </c>
      <c r="FN3" s="115">
        <f>'BAR BB| Open rates'!FN3</f>
        <v>46367</v>
      </c>
      <c r="FO3" s="115">
        <f>'BAR BB| Open rates'!FO3</f>
        <v>46368</v>
      </c>
      <c r="FP3" s="115">
        <f>'BAR BB| Open rates'!FP3</f>
        <v>46369</v>
      </c>
      <c r="FQ3" s="115">
        <f>'BAR BB| Open rates'!FQ3</f>
        <v>46370</v>
      </c>
      <c r="FR3" s="115">
        <f>'BAR BB| Open rates'!FR3</f>
        <v>46371</v>
      </c>
      <c r="FS3" s="115">
        <f>'BAR BB| Open rates'!FS3</f>
        <v>46372</v>
      </c>
      <c r="FT3" s="115">
        <f>'BAR BB| Open rates'!FT3</f>
        <v>46373</v>
      </c>
      <c r="FU3" s="115">
        <f>'BAR BB| Open rates'!FU3</f>
        <v>46374</v>
      </c>
      <c r="FV3" s="115">
        <f>'BAR BB| Open rates'!FV3</f>
        <v>46375</v>
      </c>
      <c r="FW3" s="115">
        <f>'BAR BB| Open rates'!FW3</f>
        <v>46376</v>
      </c>
      <c r="FX3" s="115">
        <f>'BAR BB| Open rates'!FX3</f>
        <v>46377</v>
      </c>
      <c r="FY3" s="115">
        <f>'BAR BB| Open rates'!FY3</f>
        <v>46378</v>
      </c>
      <c r="FZ3" s="115">
        <f>'BAR BB| Open rates'!FZ3</f>
        <v>46379</v>
      </c>
      <c r="GA3" s="115">
        <f>'BAR BB| Open rates'!GA3</f>
        <v>46380</v>
      </c>
      <c r="GB3" s="115">
        <f>'BAR BB| Open rates'!GB3</f>
        <v>46381</v>
      </c>
      <c r="GC3" s="115">
        <f>'BAR BB| Open rates'!GC3</f>
        <v>46382</v>
      </c>
      <c r="GD3" s="115">
        <f>'BAR BB| Open rates'!GD3</f>
        <v>46383</v>
      </c>
      <c r="GE3" s="115">
        <f>'BAR BB| Open rates'!GE3</f>
        <v>46384</v>
      </c>
    </row>
    <row r="4" spans="1:187" s="36" customFormat="1" ht="12" customHeight="1" x14ac:dyDescent="0.2">
      <c r="A4" s="184" t="s">
        <v>63</v>
      </c>
    </row>
    <row r="5" spans="1:187" s="36" customFormat="1" ht="12" customHeight="1" x14ac:dyDescent="0.2">
      <c r="A5" s="183">
        <v>1</v>
      </c>
      <c r="B5" s="43">
        <f>'BAR BB| Open rates'!B5*0.85</f>
        <v>18275</v>
      </c>
      <c r="C5" s="43">
        <f>'BAR BB| Open rates'!C5*0.85</f>
        <v>18275</v>
      </c>
      <c r="D5" s="43">
        <f>'BAR BB| Open rates'!D5*0.85</f>
        <v>15980</v>
      </c>
      <c r="E5" s="43">
        <f>'BAR BB| Open rates'!E5*0.85</f>
        <v>15980</v>
      </c>
      <c r="F5" s="43">
        <f>'BAR BB| Open rates'!F5*0.85</f>
        <v>14110</v>
      </c>
      <c r="G5" s="43">
        <f>'BAR BB| Open rates'!G5*0.85</f>
        <v>15980</v>
      </c>
      <c r="H5" s="43">
        <f>'BAR BB| Open rates'!H5*0.85</f>
        <v>15980</v>
      </c>
      <c r="I5" s="43">
        <f>'BAR BB| Open rates'!I5*0.85</f>
        <v>17680</v>
      </c>
      <c r="J5" s="43">
        <f>'BAR BB| Open rates'!J5*0.85</f>
        <v>17680</v>
      </c>
      <c r="K5" s="43">
        <f>'BAR BB| Open rates'!K5*0.85</f>
        <v>15980</v>
      </c>
      <c r="L5" s="43">
        <f>'BAR BB| Open rates'!L5*0.85</f>
        <v>15980</v>
      </c>
      <c r="M5" s="43">
        <f>'BAR BB| Open rates'!M5*0.85</f>
        <v>15980</v>
      </c>
      <c r="N5" s="43">
        <f>'BAR BB| Open rates'!N5*0.85</f>
        <v>15980</v>
      </c>
      <c r="O5" s="43">
        <f>'BAR BB| Open rates'!O5*0.85</f>
        <v>15980</v>
      </c>
      <c r="P5" s="43">
        <f>'BAR BB| Open rates'!P5*0.85</f>
        <v>17680</v>
      </c>
      <c r="Q5" s="43">
        <f>'BAR BB| Open rates'!Q5*0.85</f>
        <v>17680</v>
      </c>
      <c r="R5" s="43">
        <f>'BAR BB| Open rates'!R5*0.85</f>
        <v>17680</v>
      </c>
      <c r="S5" s="43">
        <f>'BAR BB| Open rates'!S5*0.85</f>
        <v>17680</v>
      </c>
      <c r="T5" s="43">
        <f>'BAR BB| Open rates'!T5*0.85</f>
        <v>17680</v>
      </c>
      <c r="U5" s="43">
        <f>'BAR BB| Open rates'!U5*0.85</f>
        <v>17680</v>
      </c>
      <c r="V5" s="43">
        <f>'BAR BB| Open rates'!V5*0.85</f>
        <v>17680</v>
      </c>
      <c r="W5" s="43">
        <f>'BAR BB| Open rates'!W5*0.85</f>
        <v>19380</v>
      </c>
      <c r="X5" s="43">
        <f>'BAR BB| Open rates'!X5*0.85</f>
        <v>19380</v>
      </c>
      <c r="Y5" s="43">
        <f>'BAR BB| Open rates'!Y5*0.85</f>
        <v>17680</v>
      </c>
      <c r="Z5" s="43">
        <f>'BAR BB| Open rates'!Z5*0.85</f>
        <v>17680</v>
      </c>
      <c r="AA5" s="43">
        <f>'BAR BB| Open rates'!AA5*0.85</f>
        <v>17680</v>
      </c>
      <c r="AB5" s="43">
        <f>'BAR BB| Open rates'!AB5*0.85</f>
        <v>17680</v>
      </c>
      <c r="AC5" s="43">
        <f>'BAR BB| Open rates'!AC5*0.85</f>
        <v>17680</v>
      </c>
      <c r="AD5" s="43">
        <f>'BAR BB| Open rates'!AD5*0.85</f>
        <v>19380</v>
      </c>
      <c r="AE5" s="43">
        <f>'BAR BB| Open rates'!AE5*0.85</f>
        <v>19380</v>
      </c>
      <c r="AF5" s="43">
        <f>'BAR BB| Open rates'!AF5*0.85</f>
        <v>17680</v>
      </c>
      <c r="AG5" s="43">
        <f>'BAR BB| Open rates'!AG5*0.85</f>
        <v>17680</v>
      </c>
      <c r="AH5" s="43">
        <f>'BAR BB| Open rates'!AH5*0.85</f>
        <v>17680</v>
      </c>
      <c r="AI5" s="43">
        <f>'BAR BB| Open rates'!AI5*0.85</f>
        <v>17680</v>
      </c>
      <c r="AJ5" s="43">
        <f>'BAR BB| Open rates'!AJ5*0.85</f>
        <v>17680</v>
      </c>
      <c r="AK5" s="43">
        <f>'BAR BB| Open rates'!AK5*0.85</f>
        <v>19380</v>
      </c>
      <c r="AL5" s="43">
        <f>'BAR BB| Open rates'!AL5*0.85</f>
        <v>19380</v>
      </c>
      <c r="AM5" s="43">
        <f>'BAR BB| Open rates'!AM5*0.85</f>
        <v>17680</v>
      </c>
      <c r="AN5" s="43">
        <f>'BAR BB| Open rates'!AN5*0.85</f>
        <v>17680</v>
      </c>
      <c r="AO5" s="43">
        <f>'BAR BB| Open rates'!AO5*0.85</f>
        <v>17680</v>
      </c>
      <c r="AP5" s="43">
        <f>'BAR BB| Open rates'!AP5*0.85</f>
        <v>17680</v>
      </c>
      <c r="AQ5" s="43">
        <f>'BAR BB| Open rates'!AQ5*0.85</f>
        <v>17680</v>
      </c>
      <c r="AR5" s="43">
        <f>'BAR BB| Open rates'!AR5*0.85</f>
        <v>19380</v>
      </c>
      <c r="AS5" s="43">
        <f>'BAR BB| Open rates'!AS5*0.85</f>
        <v>19380</v>
      </c>
      <c r="AT5" s="43">
        <f>'BAR BB| Open rates'!AT5*0.85</f>
        <v>17680</v>
      </c>
      <c r="AU5" s="43">
        <f>'BAR BB| Open rates'!AU5*0.85</f>
        <v>17680</v>
      </c>
      <c r="AV5" s="43">
        <f>'BAR BB| Open rates'!AV5*0.85</f>
        <v>17680</v>
      </c>
      <c r="AW5" s="43">
        <f>'BAR BB| Open rates'!AW5*0.85</f>
        <v>17680</v>
      </c>
      <c r="AX5" s="43">
        <f>'BAR BB| Open rates'!AX5*0.85</f>
        <v>17680</v>
      </c>
      <c r="AY5" s="43">
        <f>'BAR BB| Open rates'!AY5*0.85</f>
        <v>19380</v>
      </c>
      <c r="AZ5" s="43">
        <f>'BAR BB| Open rates'!AZ5*0.85</f>
        <v>19380</v>
      </c>
      <c r="BA5" s="43">
        <f>'BAR BB| Open rates'!BA5*0.85</f>
        <v>17680</v>
      </c>
      <c r="BB5" s="43">
        <f>'BAR BB| Open rates'!BB5*0.85</f>
        <v>17680</v>
      </c>
      <c r="BC5" s="43">
        <f>'BAR BB| Open rates'!BC5*0.85</f>
        <v>17680</v>
      </c>
      <c r="BD5" s="43">
        <f>'BAR BB| Open rates'!BD5*0.85</f>
        <v>17680</v>
      </c>
      <c r="BE5" s="43">
        <f>'BAR BB| Open rates'!BE5*0.85</f>
        <v>17680</v>
      </c>
      <c r="BF5" s="43">
        <f>'BAR BB| Open rates'!BF5*0.85</f>
        <v>19380</v>
      </c>
      <c r="BG5" s="43">
        <f>'BAR BB| Open rates'!BG5*0.85</f>
        <v>19380</v>
      </c>
      <c r="BH5" s="43">
        <f>'BAR BB| Open rates'!BH5*0.85</f>
        <v>14960</v>
      </c>
      <c r="BI5" s="43">
        <f>'BAR BB| Open rates'!BI5*0.85</f>
        <v>14960</v>
      </c>
      <c r="BJ5" s="43">
        <f>'BAR BB| Open rates'!BJ5*0.85</f>
        <v>14960</v>
      </c>
      <c r="BK5" s="43">
        <f>'BAR BB| Open rates'!BK5*0.85</f>
        <v>14960</v>
      </c>
      <c r="BL5" s="43">
        <f>'BAR BB| Open rates'!BL5*0.85</f>
        <v>14960</v>
      </c>
      <c r="BM5" s="43">
        <f>'BAR BB| Open rates'!BM5*0.85</f>
        <v>15980</v>
      </c>
      <c r="BN5" s="43">
        <f>'BAR BB| Open rates'!BN5*0.85</f>
        <v>15980</v>
      </c>
      <c r="BO5" s="43">
        <f>'BAR BB| Open rates'!BO5*0.85</f>
        <v>14110</v>
      </c>
      <c r="BP5" s="43">
        <f>'BAR BB| Open rates'!BP5*0.85</f>
        <v>14110</v>
      </c>
      <c r="BQ5" s="43">
        <f>'BAR BB| Open rates'!BQ5*0.85</f>
        <v>15980</v>
      </c>
      <c r="BR5" s="43">
        <f>'BAR BB| Open rates'!BR5*0.85</f>
        <v>15980</v>
      </c>
      <c r="BS5" s="43">
        <f>'BAR BB| Open rates'!BS5*0.85</f>
        <v>15980</v>
      </c>
      <c r="BT5" s="43">
        <f>'BAR BB| Open rates'!BT5*0.85</f>
        <v>15980</v>
      </c>
      <c r="BU5" s="43">
        <f>'BAR BB| Open rates'!BU5*0.85</f>
        <v>15980</v>
      </c>
      <c r="BV5" s="43">
        <f>'BAR BB| Open rates'!BV5*0.85</f>
        <v>14110</v>
      </c>
      <c r="BW5" s="43">
        <f>'BAR BB| Open rates'!BW5*0.85</f>
        <v>14110</v>
      </c>
      <c r="BX5" s="43">
        <f>'BAR BB| Open rates'!BX5*0.85</f>
        <v>14110</v>
      </c>
      <c r="BY5" s="43">
        <f>'BAR BB| Open rates'!BY5*0.85</f>
        <v>14110</v>
      </c>
      <c r="BZ5" s="43">
        <f>'BAR BB| Open rates'!BZ5*0.85</f>
        <v>14110</v>
      </c>
      <c r="CA5" s="43">
        <f>'BAR BB| Open rates'!CA5*0.85</f>
        <v>15980</v>
      </c>
      <c r="CB5" s="43">
        <f>'BAR BB| Open rates'!CB5*0.85</f>
        <v>15980</v>
      </c>
      <c r="CC5" s="43">
        <f>'BAR BB| Open rates'!CC5*0.85</f>
        <v>14110</v>
      </c>
      <c r="CD5" s="43">
        <f>'BAR BB| Open rates'!CD5*0.85</f>
        <v>14110</v>
      </c>
      <c r="CE5" s="43">
        <f>'BAR BB| Open rates'!CE5*0.85</f>
        <v>14110</v>
      </c>
      <c r="CF5" s="43">
        <f>'BAR BB| Open rates'!CF5*0.85</f>
        <v>14110</v>
      </c>
      <c r="CG5" s="43">
        <f>'BAR BB| Open rates'!CG5*0.85</f>
        <v>14110</v>
      </c>
      <c r="CH5" s="43">
        <f>'BAR BB| Open rates'!CH5*0.85</f>
        <v>15980</v>
      </c>
      <c r="CI5" s="43">
        <f>'BAR BB| Open rates'!CI5*0.85</f>
        <v>15980</v>
      </c>
      <c r="CJ5" s="43">
        <f>'BAR BB| Open rates'!CJ5*0.85</f>
        <v>14110</v>
      </c>
      <c r="CK5" s="43">
        <f>'BAR BB| Open rates'!CK5*0.85</f>
        <v>14110</v>
      </c>
      <c r="CL5" s="43">
        <f>'BAR BB| Open rates'!CL5*0.85</f>
        <v>14110</v>
      </c>
      <c r="CM5" s="43">
        <f>'BAR BB| Open rates'!CM5*0.85</f>
        <v>14110</v>
      </c>
      <c r="CN5" s="43">
        <f>'BAR BB| Open rates'!CN5*0.85</f>
        <v>14110</v>
      </c>
      <c r="CO5" s="43">
        <f>'BAR BB| Open rates'!CO5*0.85</f>
        <v>15980</v>
      </c>
      <c r="CP5" s="43">
        <f>'BAR BB| Open rates'!CP5*0.85</f>
        <v>15980</v>
      </c>
      <c r="CQ5" s="43">
        <f>'BAR BB| Open rates'!CQ5*0.85</f>
        <v>14110</v>
      </c>
      <c r="CR5" s="43">
        <f>'BAR BB| Open rates'!CR5*0.85</f>
        <v>14110</v>
      </c>
      <c r="CS5" s="43">
        <f>'BAR BB| Open rates'!CS5*0.85</f>
        <v>14110</v>
      </c>
      <c r="CT5" s="43">
        <f>'BAR BB| Open rates'!CT5*0.85</f>
        <v>14110</v>
      </c>
      <c r="CU5" s="43">
        <f>'BAR BB| Open rates'!CU5*0.85</f>
        <v>12665</v>
      </c>
      <c r="CV5" s="43">
        <f>'BAR BB| Open rates'!CV5*0.85</f>
        <v>12665</v>
      </c>
      <c r="CW5" s="43">
        <f>'BAR BB| Open rates'!CW5*0.85</f>
        <v>12665</v>
      </c>
      <c r="CX5" s="43">
        <f>'BAR BB| Open rates'!CX5*0.85</f>
        <v>10965</v>
      </c>
      <c r="CY5" s="43">
        <f>'BAR BB| Open rates'!CY5*0.85</f>
        <v>10965</v>
      </c>
      <c r="CZ5" s="43">
        <f>'BAR BB| Open rates'!CZ5*0.85</f>
        <v>10965</v>
      </c>
      <c r="DA5" s="43">
        <f>'BAR BB| Open rates'!DA5*0.85</f>
        <v>10965</v>
      </c>
      <c r="DB5" s="43">
        <f>'BAR BB| Open rates'!DB5*0.85</f>
        <v>10965</v>
      </c>
      <c r="DC5" s="43">
        <f>'BAR BB| Open rates'!DC5*0.85</f>
        <v>12665</v>
      </c>
      <c r="DD5" s="43">
        <f>'BAR BB| Open rates'!DD5*0.85</f>
        <v>12665</v>
      </c>
      <c r="DE5" s="43">
        <f>'BAR BB| Open rates'!DE5*0.85</f>
        <v>10965</v>
      </c>
      <c r="DF5" s="43">
        <f>'BAR BB| Open rates'!DF5*0.85</f>
        <v>10965</v>
      </c>
      <c r="DG5" s="43">
        <f>'BAR BB| Open rates'!DG5*0.85</f>
        <v>10965</v>
      </c>
      <c r="DH5" s="43">
        <f>'BAR BB| Open rates'!DH5*0.85</f>
        <v>10965</v>
      </c>
      <c r="DI5" s="43">
        <f>'BAR BB| Open rates'!DI5*0.85</f>
        <v>10965</v>
      </c>
      <c r="DJ5" s="43">
        <f>'BAR BB| Open rates'!DJ5*0.85</f>
        <v>12665</v>
      </c>
      <c r="DK5" s="43">
        <f>'BAR BB| Open rates'!DK5*0.85</f>
        <v>12665</v>
      </c>
      <c r="DL5" s="43">
        <f>'BAR BB| Open rates'!DL5*0.85</f>
        <v>10965</v>
      </c>
      <c r="DM5" s="43">
        <f>'BAR BB| Open rates'!DM5*0.85</f>
        <v>10965</v>
      </c>
      <c r="DN5" s="43">
        <f>'BAR BB| Open rates'!DN5*0.85</f>
        <v>10965</v>
      </c>
      <c r="DO5" s="43">
        <f>'BAR BB| Open rates'!DO5*0.85</f>
        <v>10965</v>
      </c>
      <c r="DP5" s="43">
        <f>'BAR BB| Open rates'!DP5*0.85</f>
        <v>10965</v>
      </c>
      <c r="DQ5" s="43">
        <f>'BAR BB| Open rates'!DQ5*0.85</f>
        <v>12665</v>
      </c>
      <c r="DR5" s="43">
        <f>'BAR BB| Open rates'!DR5*0.85</f>
        <v>12665</v>
      </c>
      <c r="DS5" s="43">
        <f>'BAR BB| Open rates'!DS5*0.85</f>
        <v>10965</v>
      </c>
      <c r="DT5" s="43">
        <f>'BAR BB| Open rates'!DT5*0.85</f>
        <v>10965</v>
      </c>
      <c r="DU5" s="43">
        <f>'BAR BB| Open rates'!DU5*0.85</f>
        <v>10965</v>
      </c>
      <c r="DV5" s="43">
        <f>'BAR BB| Open rates'!DV5*0.85</f>
        <v>10965</v>
      </c>
      <c r="DW5" s="43">
        <f>'BAR BB| Open rates'!DW5*0.85</f>
        <v>10965</v>
      </c>
      <c r="DX5" s="43">
        <f>'BAR BB| Open rates'!DX5*0.85</f>
        <v>12665</v>
      </c>
      <c r="DY5" s="43">
        <f>'BAR BB| Open rates'!DY5*0.85</f>
        <v>12665</v>
      </c>
      <c r="DZ5" s="43">
        <f>'BAR BB| Open rates'!DZ5*0.85</f>
        <v>14110</v>
      </c>
      <c r="EA5" s="43">
        <f>'BAR BB| Open rates'!EA5*0.85</f>
        <v>14110</v>
      </c>
      <c r="EB5" s="43">
        <f>'BAR BB| Open rates'!EB5*0.85</f>
        <v>14110</v>
      </c>
      <c r="EC5" s="43">
        <f>'BAR BB| Open rates'!EC5*0.85</f>
        <v>15980</v>
      </c>
      <c r="ED5" s="43">
        <f>'BAR BB| Open rates'!ED5*0.85</f>
        <v>15980</v>
      </c>
      <c r="EE5" s="43">
        <f>'BAR BB| Open rates'!EE5*0.85</f>
        <v>15980</v>
      </c>
      <c r="EF5" s="43">
        <f>'BAR BB| Open rates'!EF5*0.85</f>
        <v>15980</v>
      </c>
      <c r="EG5" s="43">
        <f>'BAR BB| Open rates'!EG5*0.85</f>
        <v>10115</v>
      </c>
      <c r="EH5" s="43">
        <f>'BAR BB| Open rates'!EH5*0.85</f>
        <v>10115</v>
      </c>
      <c r="EI5" s="43">
        <f>'BAR BB| Open rates'!EI5*0.85</f>
        <v>10115</v>
      </c>
      <c r="EJ5" s="43">
        <f>'BAR BB| Open rates'!EJ5*0.85</f>
        <v>10115</v>
      </c>
      <c r="EK5" s="43">
        <f>'BAR BB| Open rates'!EK5*0.85</f>
        <v>10115</v>
      </c>
      <c r="EL5" s="43">
        <f>'BAR BB| Open rates'!EL5*0.85</f>
        <v>10965</v>
      </c>
      <c r="EM5" s="43">
        <f>'BAR BB| Open rates'!EM5*0.85</f>
        <v>10965</v>
      </c>
      <c r="EN5" s="43">
        <f>'BAR BB| Open rates'!EN5*0.85</f>
        <v>10115</v>
      </c>
      <c r="EO5" s="43">
        <f>'BAR BB| Open rates'!EO5*0.85</f>
        <v>10115</v>
      </c>
      <c r="EP5" s="43">
        <f>'BAR BB| Open rates'!EP5*0.85</f>
        <v>10115</v>
      </c>
      <c r="EQ5" s="43">
        <f>'BAR BB| Open rates'!EQ5*0.85</f>
        <v>10115</v>
      </c>
      <c r="ER5" s="43">
        <f>'BAR BB| Open rates'!ER5*0.85</f>
        <v>10115</v>
      </c>
      <c r="ES5" s="43">
        <f>'BAR BB| Open rates'!ES5*0.85</f>
        <v>10965</v>
      </c>
      <c r="ET5" s="43">
        <f>'BAR BB| Open rates'!ET5*0.85</f>
        <v>10965</v>
      </c>
      <c r="EU5" s="43">
        <f>'BAR BB| Open rates'!EU5*0.85</f>
        <v>10115</v>
      </c>
      <c r="EV5" s="43">
        <f>'BAR BB| Open rates'!EV5*0.85</f>
        <v>10115</v>
      </c>
      <c r="EW5" s="43">
        <f>'BAR BB| Open rates'!EW5*0.85</f>
        <v>10115</v>
      </c>
      <c r="EX5" s="43">
        <f>'BAR BB| Open rates'!EX5*0.85</f>
        <v>10115</v>
      </c>
      <c r="EY5" s="43">
        <f>'BAR BB| Open rates'!EY5*0.85</f>
        <v>10115</v>
      </c>
      <c r="EZ5" s="43">
        <f>'BAR BB| Open rates'!EZ5*0.85</f>
        <v>10965</v>
      </c>
      <c r="FA5" s="43">
        <f>'BAR BB| Open rates'!FA5*0.85</f>
        <v>10965</v>
      </c>
      <c r="FB5" s="43">
        <f>'BAR BB| Open rates'!FB5*0.85</f>
        <v>10115</v>
      </c>
      <c r="FC5" s="43">
        <f>'BAR BB| Open rates'!FC5*0.85</f>
        <v>10115</v>
      </c>
      <c r="FD5" s="43">
        <f>'BAR BB| Open rates'!FD5*0.85</f>
        <v>10115</v>
      </c>
      <c r="FE5" s="43">
        <f>'BAR BB| Open rates'!FE5*0.85</f>
        <v>10115</v>
      </c>
      <c r="FF5" s="43">
        <f>'BAR BB| Open rates'!FF5*0.85</f>
        <v>10115</v>
      </c>
      <c r="FG5" s="43">
        <f>'BAR BB| Open rates'!FG5*0.85</f>
        <v>10965</v>
      </c>
      <c r="FH5" s="43">
        <f>'BAR BB| Open rates'!FH5*0.85</f>
        <v>10965</v>
      </c>
      <c r="FI5" s="43">
        <f>'BAR BB| Open rates'!FI5*0.85</f>
        <v>10115</v>
      </c>
      <c r="FJ5" s="43">
        <f>'BAR BB| Open rates'!FJ5*0.85</f>
        <v>10115</v>
      </c>
      <c r="FK5" s="43">
        <f>'BAR BB| Open rates'!FK5*0.85</f>
        <v>10115</v>
      </c>
      <c r="FL5" s="43">
        <f>'BAR BB| Open rates'!FL5*0.85</f>
        <v>10115</v>
      </c>
      <c r="FM5" s="43">
        <f>'BAR BB| Open rates'!FM5*0.85</f>
        <v>10115</v>
      </c>
      <c r="FN5" s="43">
        <f>'BAR BB| Open rates'!FN5*0.85</f>
        <v>10965</v>
      </c>
      <c r="FO5" s="43">
        <f>'BAR BB| Open rates'!FO5*0.85</f>
        <v>10965</v>
      </c>
      <c r="FP5" s="43">
        <f>'BAR BB| Open rates'!FP5*0.85</f>
        <v>10115</v>
      </c>
      <c r="FQ5" s="43">
        <f>'BAR BB| Open rates'!FQ5*0.85</f>
        <v>10115</v>
      </c>
      <c r="FR5" s="43">
        <f>'BAR BB| Open rates'!FR5*0.85</f>
        <v>10115</v>
      </c>
      <c r="FS5" s="43">
        <f>'BAR BB| Open rates'!FS5*0.85</f>
        <v>10115</v>
      </c>
      <c r="FT5" s="43">
        <f>'BAR BB| Open rates'!FT5*0.85</f>
        <v>10115</v>
      </c>
      <c r="FU5" s="43">
        <f>'BAR BB| Open rates'!FU5*0.85</f>
        <v>10965</v>
      </c>
      <c r="FV5" s="43">
        <f>'BAR BB| Open rates'!FV5*0.85</f>
        <v>10965</v>
      </c>
      <c r="FW5" s="43">
        <f>'BAR BB| Open rates'!FW5*0.85</f>
        <v>14110</v>
      </c>
      <c r="FX5" s="43">
        <f>'BAR BB| Open rates'!FX5*0.85</f>
        <v>14110</v>
      </c>
      <c r="FY5" s="43">
        <f>'BAR BB| Open rates'!FY5*0.85</f>
        <v>14110</v>
      </c>
      <c r="FZ5" s="43">
        <f>'BAR BB| Open rates'!FZ5*0.85</f>
        <v>14110</v>
      </c>
      <c r="GA5" s="43">
        <f>'BAR BB| Open rates'!GA5*0.85</f>
        <v>14110</v>
      </c>
      <c r="GB5" s="43">
        <f>'BAR BB| Open rates'!GB5*0.85</f>
        <v>15980</v>
      </c>
      <c r="GC5" s="43">
        <f>'BAR BB| Open rates'!GC5*0.85</f>
        <v>15980</v>
      </c>
      <c r="GD5" s="43">
        <f>'BAR BB| Open rates'!GD5*0.85</f>
        <v>15980</v>
      </c>
      <c r="GE5" s="43">
        <f>'BAR BB| Open rates'!GE5*0.85</f>
        <v>15980</v>
      </c>
    </row>
    <row r="6" spans="1:187" s="36" customFormat="1" ht="12" customHeight="1" x14ac:dyDescent="0.2">
      <c r="A6" s="183">
        <v>2</v>
      </c>
      <c r="B6" s="43">
        <f>'BAR BB| Open rates'!B6*0.85</f>
        <v>20825</v>
      </c>
      <c r="C6" s="43">
        <f>'BAR BB| Open rates'!C6*0.85</f>
        <v>20825</v>
      </c>
      <c r="D6" s="43">
        <f>'BAR BB| Open rates'!D6*0.85</f>
        <v>18530</v>
      </c>
      <c r="E6" s="43">
        <f>'BAR BB| Open rates'!E6*0.85</f>
        <v>18530</v>
      </c>
      <c r="F6" s="43">
        <f>'BAR BB| Open rates'!F6*0.85</f>
        <v>16660</v>
      </c>
      <c r="G6" s="43">
        <f>'BAR BB| Open rates'!G6*0.85</f>
        <v>18530</v>
      </c>
      <c r="H6" s="43">
        <f>'BAR BB| Open rates'!H6*0.85</f>
        <v>18530</v>
      </c>
      <c r="I6" s="43">
        <f>'BAR BB| Open rates'!I6*0.85</f>
        <v>20230</v>
      </c>
      <c r="J6" s="43">
        <f>'BAR BB| Open rates'!J6*0.85</f>
        <v>20230</v>
      </c>
      <c r="K6" s="43">
        <f>'BAR BB| Open rates'!K6*0.85</f>
        <v>18530</v>
      </c>
      <c r="L6" s="43">
        <f>'BAR BB| Open rates'!L6*0.85</f>
        <v>18530</v>
      </c>
      <c r="M6" s="43">
        <f>'BAR BB| Open rates'!M6*0.85</f>
        <v>18530</v>
      </c>
      <c r="N6" s="43">
        <f>'BAR BB| Open rates'!N6*0.85</f>
        <v>18530</v>
      </c>
      <c r="O6" s="43">
        <f>'BAR BB| Open rates'!O6*0.85</f>
        <v>18530</v>
      </c>
      <c r="P6" s="43">
        <f>'BAR BB| Open rates'!P6*0.85</f>
        <v>20230</v>
      </c>
      <c r="Q6" s="43">
        <f>'BAR BB| Open rates'!Q6*0.85</f>
        <v>20230</v>
      </c>
      <c r="R6" s="43">
        <f>'BAR BB| Open rates'!R6*0.85</f>
        <v>20230</v>
      </c>
      <c r="S6" s="43">
        <f>'BAR BB| Open rates'!S6*0.85</f>
        <v>20230</v>
      </c>
      <c r="T6" s="43">
        <f>'BAR BB| Open rates'!T6*0.85</f>
        <v>20230</v>
      </c>
      <c r="U6" s="43">
        <f>'BAR BB| Open rates'!U6*0.85</f>
        <v>20230</v>
      </c>
      <c r="V6" s="43">
        <f>'BAR BB| Open rates'!V6*0.85</f>
        <v>20230</v>
      </c>
      <c r="W6" s="43">
        <f>'BAR BB| Open rates'!W6*0.85</f>
        <v>21930</v>
      </c>
      <c r="X6" s="43">
        <f>'BAR BB| Open rates'!X6*0.85</f>
        <v>21930</v>
      </c>
      <c r="Y6" s="43">
        <f>'BAR BB| Open rates'!Y6*0.85</f>
        <v>20230</v>
      </c>
      <c r="Z6" s="43">
        <f>'BAR BB| Open rates'!Z6*0.85</f>
        <v>20230</v>
      </c>
      <c r="AA6" s="43">
        <f>'BAR BB| Open rates'!AA6*0.85</f>
        <v>20230</v>
      </c>
      <c r="AB6" s="43">
        <f>'BAR BB| Open rates'!AB6*0.85</f>
        <v>20230</v>
      </c>
      <c r="AC6" s="43">
        <f>'BAR BB| Open rates'!AC6*0.85</f>
        <v>20230</v>
      </c>
      <c r="AD6" s="43">
        <f>'BAR BB| Open rates'!AD6*0.85</f>
        <v>21930</v>
      </c>
      <c r="AE6" s="43">
        <f>'BAR BB| Open rates'!AE6*0.85</f>
        <v>21930</v>
      </c>
      <c r="AF6" s="43">
        <f>'BAR BB| Open rates'!AF6*0.85</f>
        <v>20230</v>
      </c>
      <c r="AG6" s="43">
        <f>'BAR BB| Open rates'!AG6*0.85</f>
        <v>20230</v>
      </c>
      <c r="AH6" s="43">
        <f>'BAR BB| Open rates'!AH6*0.85</f>
        <v>20230</v>
      </c>
      <c r="AI6" s="43">
        <f>'BAR BB| Open rates'!AI6*0.85</f>
        <v>20230</v>
      </c>
      <c r="AJ6" s="43">
        <f>'BAR BB| Open rates'!AJ6*0.85</f>
        <v>20230</v>
      </c>
      <c r="AK6" s="43">
        <f>'BAR BB| Open rates'!AK6*0.85</f>
        <v>21930</v>
      </c>
      <c r="AL6" s="43">
        <f>'BAR BB| Open rates'!AL6*0.85</f>
        <v>21930</v>
      </c>
      <c r="AM6" s="43">
        <f>'BAR BB| Open rates'!AM6*0.85</f>
        <v>20230</v>
      </c>
      <c r="AN6" s="43">
        <f>'BAR BB| Open rates'!AN6*0.85</f>
        <v>20230</v>
      </c>
      <c r="AO6" s="43">
        <f>'BAR BB| Open rates'!AO6*0.85</f>
        <v>20230</v>
      </c>
      <c r="AP6" s="43">
        <f>'BAR BB| Open rates'!AP6*0.85</f>
        <v>20230</v>
      </c>
      <c r="AQ6" s="43">
        <f>'BAR BB| Open rates'!AQ6*0.85</f>
        <v>20230</v>
      </c>
      <c r="AR6" s="43">
        <f>'BAR BB| Open rates'!AR6*0.85</f>
        <v>21930</v>
      </c>
      <c r="AS6" s="43">
        <f>'BAR BB| Open rates'!AS6*0.85</f>
        <v>21930</v>
      </c>
      <c r="AT6" s="43">
        <f>'BAR BB| Open rates'!AT6*0.85</f>
        <v>20230</v>
      </c>
      <c r="AU6" s="43">
        <f>'BAR BB| Open rates'!AU6*0.85</f>
        <v>20230</v>
      </c>
      <c r="AV6" s="43">
        <f>'BAR BB| Open rates'!AV6*0.85</f>
        <v>20230</v>
      </c>
      <c r="AW6" s="43">
        <f>'BAR BB| Open rates'!AW6*0.85</f>
        <v>20230</v>
      </c>
      <c r="AX6" s="43">
        <f>'BAR BB| Open rates'!AX6*0.85</f>
        <v>20230</v>
      </c>
      <c r="AY6" s="43">
        <f>'BAR BB| Open rates'!AY6*0.85</f>
        <v>21930</v>
      </c>
      <c r="AZ6" s="43">
        <f>'BAR BB| Open rates'!AZ6*0.85</f>
        <v>21930</v>
      </c>
      <c r="BA6" s="43">
        <f>'BAR BB| Open rates'!BA6*0.85</f>
        <v>20230</v>
      </c>
      <c r="BB6" s="43">
        <f>'BAR BB| Open rates'!BB6*0.85</f>
        <v>20230</v>
      </c>
      <c r="BC6" s="43">
        <f>'BAR BB| Open rates'!BC6*0.85</f>
        <v>20230</v>
      </c>
      <c r="BD6" s="43">
        <f>'BAR BB| Open rates'!BD6*0.85</f>
        <v>20230</v>
      </c>
      <c r="BE6" s="43">
        <f>'BAR BB| Open rates'!BE6*0.85</f>
        <v>20230</v>
      </c>
      <c r="BF6" s="43">
        <f>'BAR BB| Open rates'!BF6*0.85</f>
        <v>21930</v>
      </c>
      <c r="BG6" s="43">
        <f>'BAR BB| Open rates'!BG6*0.85</f>
        <v>21930</v>
      </c>
      <c r="BH6" s="43">
        <f>'BAR BB| Open rates'!BH6*0.85</f>
        <v>17510</v>
      </c>
      <c r="BI6" s="43">
        <f>'BAR BB| Open rates'!BI6*0.85</f>
        <v>17510</v>
      </c>
      <c r="BJ6" s="43">
        <f>'BAR BB| Open rates'!BJ6*0.85</f>
        <v>17510</v>
      </c>
      <c r="BK6" s="43">
        <f>'BAR BB| Open rates'!BK6*0.85</f>
        <v>17510</v>
      </c>
      <c r="BL6" s="43">
        <f>'BAR BB| Open rates'!BL6*0.85</f>
        <v>17510</v>
      </c>
      <c r="BM6" s="43">
        <f>'BAR BB| Open rates'!BM6*0.85</f>
        <v>18530</v>
      </c>
      <c r="BN6" s="43">
        <f>'BAR BB| Open rates'!BN6*0.85</f>
        <v>18530</v>
      </c>
      <c r="BO6" s="43">
        <f>'BAR BB| Open rates'!BO6*0.85</f>
        <v>16660</v>
      </c>
      <c r="BP6" s="43">
        <f>'BAR BB| Open rates'!BP6*0.85</f>
        <v>16660</v>
      </c>
      <c r="BQ6" s="43">
        <f>'BAR BB| Open rates'!BQ6*0.85</f>
        <v>18530</v>
      </c>
      <c r="BR6" s="43">
        <f>'BAR BB| Open rates'!BR6*0.85</f>
        <v>18530</v>
      </c>
      <c r="BS6" s="43">
        <f>'BAR BB| Open rates'!BS6*0.85</f>
        <v>18530</v>
      </c>
      <c r="BT6" s="43">
        <f>'BAR BB| Open rates'!BT6*0.85</f>
        <v>18530</v>
      </c>
      <c r="BU6" s="43">
        <f>'BAR BB| Open rates'!BU6*0.85</f>
        <v>18530</v>
      </c>
      <c r="BV6" s="43">
        <f>'BAR BB| Open rates'!BV6*0.85</f>
        <v>16660</v>
      </c>
      <c r="BW6" s="43">
        <f>'BAR BB| Open rates'!BW6*0.85</f>
        <v>16660</v>
      </c>
      <c r="BX6" s="43">
        <f>'BAR BB| Open rates'!BX6*0.85</f>
        <v>16660</v>
      </c>
      <c r="BY6" s="43">
        <f>'BAR BB| Open rates'!BY6*0.85</f>
        <v>16660</v>
      </c>
      <c r="BZ6" s="43">
        <f>'BAR BB| Open rates'!BZ6*0.85</f>
        <v>16660</v>
      </c>
      <c r="CA6" s="43">
        <f>'BAR BB| Open rates'!CA6*0.85</f>
        <v>18530</v>
      </c>
      <c r="CB6" s="43">
        <f>'BAR BB| Open rates'!CB6*0.85</f>
        <v>18530</v>
      </c>
      <c r="CC6" s="43">
        <f>'BAR BB| Open rates'!CC6*0.85</f>
        <v>16660</v>
      </c>
      <c r="CD6" s="43">
        <f>'BAR BB| Open rates'!CD6*0.85</f>
        <v>16660</v>
      </c>
      <c r="CE6" s="43">
        <f>'BAR BB| Open rates'!CE6*0.85</f>
        <v>16660</v>
      </c>
      <c r="CF6" s="43">
        <f>'BAR BB| Open rates'!CF6*0.85</f>
        <v>16660</v>
      </c>
      <c r="CG6" s="43">
        <f>'BAR BB| Open rates'!CG6*0.85</f>
        <v>16660</v>
      </c>
      <c r="CH6" s="43">
        <f>'BAR BB| Open rates'!CH6*0.85</f>
        <v>18530</v>
      </c>
      <c r="CI6" s="43">
        <f>'BAR BB| Open rates'!CI6*0.85</f>
        <v>18530</v>
      </c>
      <c r="CJ6" s="43">
        <f>'BAR BB| Open rates'!CJ6*0.85</f>
        <v>16660</v>
      </c>
      <c r="CK6" s="43">
        <f>'BAR BB| Open rates'!CK6*0.85</f>
        <v>16660</v>
      </c>
      <c r="CL6" s="43">
        <f>'BAR BB| Open rates'!CL6*0.85</f>
        <v>16660</v>
      </c>
      <c r="CM6" s="43">
        <f>'BAR BB| Open rates'!CM6*0.85</f>
        <v>16660</v>
      </c>
      <c r="CN6" s="43">
        <f>'BAR BB| Open rates'!CN6*0.85</f>
        <v>16660</v>
      </c>
      <c r="CO6" s="43">
        <f>'BAR BB| Open rates'!CO6*0.85</f>
        <v>18530</v>
      </c>
      <c r="CP6" s="43">
        <f>'BAR BB| Open rates'!CP6*0.85</f>
        <v>18530</v>
      </c>
      <c r="CQ6" s="43">
        <f>'BAR BB| Open rates'!CQ6*0.85</f>
        <v>16660</v>
      </c>
      <c r="CR6" s="43">
        <f>'BAR BB| Open rates'!CR6*0.85</f>
        <v>16660</v>
      </c>
      <c r="CS6" s="43">
        <f>'BAR BB| Open rates'!CS6*0.85</f>
        <v>16660</v>
      </c>
      <c r="CT6" s="43">
        <f>'BAR BB| Open rates'!CT6*0.85</f>
        <v>16660</v>
      </c>
      <c r="CU6" s="43">
        <f>'BAR BB| Open rates'!CU6*0.85</f>
        <v>15215</v>
      </c>
      <c r="CV6" s="43">
        <f>'BAR BB| Open rates'!CV6*0.85</f>
        <v>15215</v>
      </c>
      <c r="CW6" s="43">
        <f>'BAR BB| Open rates'!CW6*0.85</f>
        <v>15215</v>
      </c>
      <c r="CX6" s="43">
        <f>'BAR BB| Open rates'!CX6*0.85</f>
        <v>13515</v>
      </c>
      <c r="CY6" s="43">
        <f>'BAR BB| Open rates'!CY6*0.85</f>
        <v>13515</v>
      </c>
      <c r="CZ6" s="43">
        <f>'BAR BB| Open rates'!CZ6*0.85</f>
        <v>13515</v>
      </c>
      <c r="DA6" s="43">
        <f>'BAR BB| Open rates'!DA6*0.85</f>
        <v>13515</v>
      </c>
      <c r="DB6" s="43">
        <f>'BAR BB| Open rates'!DB6*0.85</f>
        <v>13515</v>
      </c>
      <c r="DC6" s="43">
        <f>'BAR BB| Open rates'!DC6*0.85</f>
        <v>15215</v>
      </c>
      <c r="DD6" s="43">
        <f>'BAR BB| Open rates'!DD6*0.85</f>
        <v>15215</v>
      </c>
      <c r="DE6" s="43">
        <f>'BAR BB| Open rates'!DE6*0.85</f>
        <v>13515</v>
      </c>
      <c r="DF6" s="43">
        <f>'BAR BB| Open rates'!DF6*0.85</f>
        <v>13515</v>
      </c>
      <c r="DG6" s="43">
        <f>'BAR BB| Open rates'!DG6*0.85</f>
        <v>13515</v>
      </c>
      <c r="DH6" s="43">
        <f>'BAR BB| Open rates'!DH6*0.85</f>
        <v>13515</v>
      </c>
      <c r="DI6" s="43">
        <f>'BAR BB| Open rates'!DI6*0.85</f>
        <v>13515</v>
      </c>
      <c r="DJ6" s="43">
        <f>'BAR BB| Open rates'!DJ6*0.85</f>
        <v>15215</v>
      </c>
      <c r="DK6" s="43">
        <f>'BAR BB| Open rates'!DK6*0.85</f>
        <v>15215</v>
      </c>
      <c r="DL6" s="43">
        <f>'BAR BB| Open rates'!DL6*0.85</f>
        <v>13515</v>
      </c>
      <c r="DM6" s="43">
        <f>'BAR BB| Open rates'!DM6*0.85</f>
        <v>13515</v>
      </c>
      <c r="DN6" s="43">
        <f>'BAR BB| Open rates'!DN6*0.85</f>
        <v>13515</v>
      </c>
      <c r="DO6" s="43">
        <f>'BAR BB| Open rates'!DO6*0.85</f>
        <v>13515</v>
      </c>
      <c r="DP6" s="43">
        <f>'BAR BB| Open rates'!DP6*0.85</f>
        <v>13515</v>
      </c>
      <c r="DQ6" s="43">
        <f>'BAR BB| Open rates'!DQ6*0.85</f>
        <v>15215</v>
      </c>
      <c r="DR6" s="43">
        <f>'BAR BB| Open rates'!DR6*0.85</f>
        <v>15215</v>
      </c>
      <c r="DS6" s="43">
        <f>'BAR BB| Open rates'!DS6*0.85</f>
        <v>13515</v>
      </c>
      <c r="DT6" s="43">
        <f>'BAR BB| Open rates'!DT6*0.85</f>
        <v>13515</v>
      </c>
      <c r="DU6" s="43">
        <f>'BAR BB| Open rates'!DU6*0.85</f>
        <v>13515</v>
      </c>
      <c r="DV6" s="43">
        <f>'BAR BB| Open rates'!DV6*0.85</f>
        <v>13515</v>
      </c>
      <c r="DW6" s="43">
        <f>'BAR BB| Open rates'!DW6*0.85</f>
        <v>13515</v>
      </c>
      <c r="DX6" s="43">
        <f>'BAR BB| Open rates'!DX6*0.85</f>
        <v>15215</v>
      </c>
      <c r="DY6" s="43">
        <f>'BAR BB| Open rates'!DY6*0.85</f>
        <v>15215</v>
      </c>
      <c r="DZ6" s="43">
        <f>'BAR BB| Open rates'!DZ6*0.85</f>
        <v>16660</v>
      </c>
      <c r="EA6" s="43">
        <f>'BAR BB| Open rates'!EA6*0.85</f>
        <v>16660</v>
      </c>
      <c r="EB6" s="43">
        <f>'BAR BB| Open rates'!EB6*0.85</f>
        <v>16660</v>
      </c>
      <c r="EC6" s="43">
        <f>'BAR BB| Open rates'!EC6*0.85</f>
        <v>18530</v>
      </c>
      <c r="ED6" s="43">
        <f>'BAR BB| Open rates'!ED6*0.85</f>
        <v>18530</v>
      </c>
      <c r="EE6" s="43">
        <f>'BAR BB| Open rates'!EE6*0.85</f>
        <v>18530</v>
      </c>
      <c r="EF6" s="43">
        <f>'BAR BB| Open rates'!EF6*0.85</f>
        <v>18530</v>
      </c>
      <c r="EG6" s="43">
        <f>'BAR BB| Open rates'!EG6*0.85</f>
        <v>12665</v>
      </c>
      <c r="EH6" s="43">
        <f>'BAR BB| Open rates'!EH6*0.85</f>
        <v>12665</v>
      </c>
      <c r="EI6" s="43">
        <f>'BAR BB| Open rates'!EI6*0.85</f>
        <v>12665</v>
      </c>
      <c r="EJ6" s="43">
        <f>'BAR BB| Open rates'!EJ6*0.85</f>
        <v>12665</v>
      </c>
      <c r="EK6" s="43">
        <f>'BAR BB| Open rates'!EK6*0.85</f>
        <v>12665</v>
      </c>
      <c r="EL6" s="43">
        <f>'BAR BB| Open rates'!EL6*0.85</f>
        <v>13515</v>
      </c>
      <c r="EM6" s="43">
        <f>'BAR BB| Open rates'!EM6*0.85</f>
        <v>13515</v>
      </c>
      <c r="EN6" s="43">
        <f>'BAR BB| Open rates'!EN6*0.85</f>
        <v>12665</v>
      </c>
      <c r="EO6" s="43">
        <f>'BAR BB| Open rates'!EO6*0.85</f>
        <v>12665</v>
      </c>
      <c r="EP6" s="43">
        <f>'BAR BB| Open rates'!EP6*0.85</f>
        <v>12665</v>
      </c>
      <c r="EQ6" s="43">
        <f>'BAR BB| Open rates'!EQ6*0.85</f>
        <v>12665</v>
      </c>
      <c r="ER6" s="43">
        <f>'BAR BB| Open rates'!ER6*0.85</f>
        <v>12665</v>
      </c>
      <c r="ES6" s="43">
        <f>'BAR BB| Open rates'!ES6*0.85</f>
        <v>13515</v>
      </c>
      <c r="ET6" s="43">
        <f>'BAR BB| Open rates'!ET6*0.85</f>
        <v>13515</v>
      </c>
      <c r="EU6" s="43">
        <f>'BAR BB| Open rates'!EU6*0.85</f>
        <v>12665</v>
      </c>
      <c r="EV6" s="43">
        <f>'BAR BB| Open rates'!EV6*0.85</f>
        <v>12665</v>
      </c>
      <c r="EW6" s="43">
        <f>'BAR BB| Open rates'!EW6*0.85</f>
        <v>12665</v>
      </c>
      <c r="EX6" s="43">
        <f>'BAR BB| Open rates'!EX6*0.85</f>
        <v>12665</v>
      </c>
      <c r="EY6" s="43">
        <f>'BAR BB| Open rates'!EY6*0.85</f>
        <v>12665</v>
      </c>
      <c r="EZ6" s="43">
        <f>'BAR BB| Open rates'!EZ6*0.85</f>
        <v>13515</v>
      </c>
      <c r="FA6" s="43">
        <f>'BAR BB| Open rates'!FA6*0.85</f>
        <v>13515</v>
      </c>
      <c r="FB6" s="43">
        <f>'BAR BB| Open rates'!FB6*0.85</f>
        <v>12665</v>
      </c>
      <c r="FC6" s="43">
        <f>'BAR BB| Open rates'!FC6*0.85</f>
        <v>12665</v>
      </c>
      <c r="FD6" s="43">
        <f>'BAR BB| Open rates'!FD6*0.85</f>
        <v>12665</v>
      </c>
      <c r="FE6" s="43">
        <f>'BAR BB| Open rates'!FE6*0.85</f>
        <v>12665</v>
      </c>
      <c r="FF6" s="43">
        <f>'BAR BB| Open rates'!FF6*0.85</f>
        <v>12665</v>
      </c>
      <c r="FG6" s="43">
        <f>'BAR BB| Open rates'!FG6*0.85</f>
        <v>13515</v>
      </c>
      <c r="FH6" s="43">
        <f>'BAR BB| Open rates'!FH6*0.85</f>
        <v>13515</v>
      </c>
      <c r="FI6" s="43">
        <f>'BAR BB| Open rates'!FI6*0.85</f>
        <v>12665</v>
      </c>
      <c r="FJ6" s="43">
        <f>'BAR BB| Open rates'!FJ6*0.85</f>
        <v>12665</v>
      </c>
      <c r="FK6" s="43">
        <f>'BAR BB| Open rates'!FK6*0.85</f>
        <v>12665</v>
      </c>
      <c r="FL6" s="43">
        <f>'BAR BB| Open rates'!FL6*0.85</f>
        <v>12665</v>
      </c>
      <c r="FM6" s="43">
        <f>'BAR BB| Open rates'!FM6*0.85</f>
        <v>12665</v>
      </c>
      <c r="FN6" s="43">
        <f>'BAR BB| Open rates'!FN6*0.85</f>
        <v>13515</v>
      </c>
      <c r="FO6" s="43">
        <f>'BAR BB| Open rates'!FO6*0.85</f>
        <v>13515</v>
      </c>
      <c r="FP6" s="43">
        <f>'BAR BB| Open rates'!FP6*0.85</f>
        <v>12665</v>
      </c>
      <c r="FQ6" s="43">
        <f>'BAR BB| Open rates'!FQ6*0.85</f>
        <v>12665</v>
      </c>
      <c r="FR6" s="43">
        <f>'BAR BB| Open rates'!FR6*0.85</f>
        <v>12665</v>
      </c>
      <c r="FS6" s="43">
        <f>'BAR BB| Open rates'!FS6*0.85</f>
        <v>12665</v>
      </c>
      <c r="FT6" s="43">
        <f>'BAR BB| Open rates'!FT6*0.85</f>
        <v>12665</v>
      </c>
      <c r="FU6" s="43">
        <f>'BAR BB| Open rates'!FU6*0.85</f>
        <v>13515</v>
      </c>
      <c r="FV6" s="43">
        <f>'BAR BB| Open rates'!FV6*0.85</f>
        <v>13515</v>
      </c>
      <c r="FW6" s="43">
        <f>'BAR BB| Open rates'!FW6*0.85</f>
        <v>16660</v>
      </c>
      <c r="FX6" s="43">
        <f>'BAR BB| Open rates'!FX6*0.85</f>
        <v>16660</v>
      </c>
      <c r="FY6" s="43">
        <f>'BAR BB| Open rates'!FY6*0.85</f>
        <v>16660</v>
      </c>
      <c r="FZ6" s="43">
        <f>'BAR BB| Open rates'!FZ6*0.85</f>
        <v>16660</v>
      </c>
      <c r="GA6" s="43">
        <f>'BAR BB| Open rates'!GA6*0.85</f>
        <v>16660</v>
      </c>
      <c r="GB6" s="43">
        <f>'BAR BB| Open rates'!GB6*0.85</f>
        <v>18530</v>
      </c>
      <c r="GC6" s="43">
        <f>'BAR BB| Open rates'!GC6*0.85</f>
        <v>18530</v>
      </c>
      <c r="GD6" s="43">
        <f>'BAR BB| Open rates'!GD6*0.85</f>
        <v>18530</v>
      </c>
      <c r="GE6" s="43">
        <f>'BAR BB| Open rates'!GE6*0.85</f>
        <v>18530</v>
      </c>
    </row>
    <row r="7" spans="1:187" s="36" customFormat="1" ht="12" customHeight="1" x14ac:dyDescent="0.2">
      <c r="A7" s="236" t="s">
        <v>175</v>
      </c>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row>
    <row r="8" spans="1:187" s="36" customFormat="1" ht="12" customHeight="1" x14ac:dyDescent="0.2">
      <c r="A8" s="237">
        <v>1</v>
      </c>
      <c r="B8" s="43">
        <f>'BAR BB| Open rates'!B8*0.85</f>
        <v>20825</v>
      </c>
      <c r="C8" s="43">
        <f>'BAR BB| Open rates'!C8*0.85</f>
        <v>20825</v>
      </c>
      <c r="D8" s="43">
        <f>'BAR BB| Open rates'!D8*0.85</f>
        <v>18530</v>
      </c>
      <c r="E8" s="43">
        <f>'BAR BB| Open rates'!E8*0.85</f>
        <v>18530</v>
      </c>
      <c r="F8" s="43">
        <f>'BAR BB| Open rates'!F8*0.85</f>
        <v>16660</v>
      </c>
      <c r="G8" s="43">
        <f>'BAR BB| Open rates'!G8*0.85</f>
        <v>18530</v>
      </c>
      <c r="H8" s="43">
        <f>'BAR BB| Open rates'!H8*0.85</f>
        <v>18530</v>
      </c>
      <c r="I8" s="43">
        <f>'BAR BB| Open rates'!I8*0.85</f>
        <v>20230</v>
      </c>
      <c r="J8" s="43">
        <f>'BAR BB| Open rates'!J8*0.85</f>
        <v>20230</v>
      </c>
      <c r="K8" s="43">
        <f>'BAR BB| Open rates'!K8*0.85</f>
        <v>18530</v>
      </c>
      <c r="L8" s="43">
        <f>'BAR BB| Open rates'!L8*0.85</f>
        <v>18530</v>
      </c>
      <c r="M8" s="43">
        <f>'BAR BB| Open rates'!M8*0.85</f>
        <v>18530</v>
      </c>
      <c r="N8" s="43">
        <f>'BAR BB| Open rates'!N8*0.85</f>
        <v>18530</v>
      </c>
      <c r="O8" s="43">
        <f>'BAR BB| Open rates'!O8*0.85</f>
        <v>18530</v>
      </c>
      <c r="P8" s="43">
        <f>'BAR BB| Open rates'!P8*0.85</f>
        <v>20230</v>
      </c>
      <c r="Q8" s="43">
        <f>'BAR BB| Open rates'!Q8*0.85</f>
        <v>20230</v>
      </c>
      <c r="R8" s="43">
        <f>'BAR BB| Open rates'!R8*0.85</f>
        <v>20230</v>
      </c>
      <c r="S8" s="43">
        <f>'BAR BB| Open rates'!S8*0.85</f>
        <v>20230</v>
      </c>
      <c r="T8" s="43">
        <f>'BAR BB| Open rates'!T8*0.85</f>
        <v>20230</v>
      </c>
      <c r="U8" s="43">
        <f>'BAR BB| Open rates'!U8*0.85</f>
        <v>20230</v>
      </c>
      <c r="V8" s="43">
        <f>'BAR BB| Open rates'!V8*0.85</f>
        <v>20230</v>
      </c>
      <c r="W8" s="43">
        <f>'BAR BB| Open rates'!W8*0.85</f>
        <v>21930</v>
      </c>
      <c r="X8" s="43">
        <f>'BAR BB| Open rates'!X8*0.85</f>
        <v>21930</v>
      </c>
      <c r="Y8" s="43">
        <f>'BAR BB| Open rates'!Y8*0.85</f>
        <v>20230</v>
      </c>
      <c r="Z8" s="43">
        <f>'BAR BB| Open rates'!Z8*0.85</f>
        <v>20230</v>
      </c>
      <c r="AA8" s="43">
        <f>'BAR BB| Open rates'!AA8*0.85</f>
        <v>20230</v>
      </c>
      <c r="AB8" s="43">
        <f>'BAR BB| Open rates'!AB8*0.85</f>
        <v>20230</v>
      </c>
      <c r="AC8" s="43">
        <f>'BAR BB| Open rates'!AC8*0.85</f>
        <v>20230</v>
      </c>
      <c r="AD8" s="43">
        <f>'BAR BB| Open rates'!AD8*0.85</f>
        <v>21930</v>
      </c>
      <c r="AE8" s="43">
        <f>'BAR BB| Open rates'!AE8*0.85</f>
        <v>21930</v>
      </c>
      <c r="AF8" s="43">
        <f>'BAR BB| Open rates'!AF8*0.85</f>
        <v>20230</v>
      </c>
      <c r="AG8" s="43">
        <f>'BAR BB| Open rates'!AG8*0.85</f>
        <v>20230</v>
      </c>
      <c r="AH8" s="43">
        <f>'BAR BB| Open rates'!AH8*0.85</f>
        <v>20230</v>
      </c>
      <c r="AI8" s="43">
        <f>'BAR BB| Open rates'!AI8*0.85</f>
        <v>20230</v>
      </c>
      <c r="AJ8" s="43">
        <f>'BAR BB| Open rates'!AJ8*0.85</f>
        <v>20230</v>
      </c>
      <c r="AK8" s="43">
        <f>'BAR BB| Open rates'!AK8*0.85</f>
        <v>21930</v>
      </c>
      <c r="AL8" s="43">
        <f>'BAR BB| Open rates'!AL8*0.85</f>
        <v>21930</v>
      </c>
      <c r="AM8" s="43">
        <f>'BAR BB| Open rates'!AM8*0.85</f>
        <v>20230</v>
      </c>
      <c r="AN8" s="43">
        <f>'BAR BB| Open rates'!AN8*0.85</f>
        <v>20230</v>
      </c>
      <c r="AO8" s="43">
        <f>'BAR BB| Open rates'!AO8*0.85</f>
        <v>20230</v>
      </c>
      <c r="AP8" s="43">
        <f>'BAR BB| Open rates'!AP8*0.85</f>
        <v>20230</v>
      </c>
      <c r="AQ8" s="43">
        <f>'BAR BB| Open rates'!AQ8*0.85</f>
        <v>20230</v>
      </c>
      <c r="AR8" s="43">
        <f>'BAR BB| Open rates'!AR8*0.85</f>
        <v>21930</v>
      </c>
      <c r="AS8" s="43">
        <f>'BAR BB| Open rates'!AS8*0.85</f>
        <v>21930</v>
      </c>
      <c r="AT8" s="43">
        <f>'BAR BB| Open rates'!AT8*0.85</f>
        <v>20230</v>
      </c>
      <c r="AU8" s="43">
        <f>'BAR BB| Open rates'!AU8*0.85</f>
        <v>20230</v>
      </c>
      <c r="AV8" s="43">
        <f>'BAR BB| Open rates'!AV8*0.85</f>
        <v>20230</v>
      </c>
      <c r="AW8" s="43">
        <f>'BAR BB| Open rates'!AW8*0.85</f>
        <v>20230</v>
      </c>
      <c r="AX8" s="43">
        <f>'BAR BB| Open rates'!AX8*0.85</f>
        <v>20230</v>
      </c>
      <c r="AY8" s="43">
        <f>'BAR BB| Open rates'!AY8*0.85</f>
        <v>21930</v>
      </c>
      <c r="AZ8" s="43">
        <f>'BAR BB| Open rates'!AZ8*0.85</f>
        <v>21930</v>
      </c>
      <c r="BA8" s="43">
        <f>'BAR BB| Open rates'!BA8*0.85</f>
        <v>20230</v>
      </c>
      <c r="BB8" s="43">
        <f>'BAR BB| Open rates'!BB8*0.85</f>
        <v>20230</v>
      </c>
      <c r="BC8" s="43">
        <f>'BAR BB| Open rates'!BC8*0.85</f>
        <v>20230</v>
      </c>
      <c r="BD8" s="43">
        <f>'BAR BB| Open rates'!BD8*0.85</f>
        <v>20230</v>
      </c>
      <c r="BE8" s="43">
        <f>'BAR BB| Open rates'!BE8*0.85</f>
        <v>20230</v>
      </c>
      <c r="BF8" s="43">
        <f>'BAR BB| Open rates'!BF8*0.85</f>
        <v>21930</v>
      </c>
      <c r="BG8" s="43">
        <f>'BAR BB| Open rates'!BG8*0.85</f>
        <v>21930</v>
      </c>
      <c r="BH8" s="43">
        <f>'BAR BB| Open rates'!BH8*0.85</f>
        <v>17510</v>
      </c>
      <c r="BI8" s="43">
        <f>'BAR BB| Open rates'!BI8*0.85</f>
        <v>17510</v>
      </c>
      <c r="BJ8" s="43">
        <f>'BAR BB| Open rates'!BJ8*0.85</f>
        <v>17510</v>
      </c>
      <c r="BK8" s="43">
        <f>'BAR BB| Open rates'!BK8*0.85</f>
        <v>17510</v>
      </c>
      <c r="BL8" s="43">
        <f>'BAR BB| Open rates'!BL8*0.85</f>
        <v>17510</v>
      </c>
      <c r="BM8" s="43">
        <f>'BAR BB| Open rates'!BM8*0.85</f>
        <v>18530</v>
      </c>
      <c r="BN8" s="43">
        <f>'BAR BB| Open rates'!BN8*0.85</f>
        <v>18530</v>
      </c>
      <c r="BO8" s="43">
        <f>'BAR BB| Open rates'!BO8*0.85</f>
        <v>16660</v>
      </c>
      <c r="BP8" s="43">
        <f>'BAR BB| Open rates'!BP8*0.85</f>
        <v>16660</v>
      </c>
      <c r="BQ8" s="43">
        <f>'BAR BB| Open rates'!BQ8*0.85</f>
        <v>18530</v>
      </c>
      <c r="BR8" s="43">
        <f>'BAR BB| Open rates'!BR8*0.85</f>
        <v>18530</v>
      </c>
      <c r="BS8" s="43">
        <f>'BAR BB| Open rates'!BS8*0.85</f>
        <v>18530</v>
      </c>
      <c r="BT8" s="43">
        <f>'BAR BB| Open rates'!BT8*0.85</f>
        <v>18530</v>
      </c>
      <c r="BU8" s="43">
        <f>'BAR BB| Open rates'!BU8*0.85</f>
        <v>18530</v>
      </c>
      <c r="BV8" s="43">
        <f>'BAR BB| Open rates'!BV8*0.85</f>
        <v>16660</v>
      </c>
      <c r="BW8" s="43">
        <f>'BAR BB| Open rates'!BW8*0.85</f>
        <v>16660</v>
      </c>
      <c r="BX8" s="43">
        <f>'BAR BB| Open rates'!BX8*0.85</f>
        <v>16660</v>
      </c>
      <c r="BY8" s="43">
        <f>'BAR BB| Open rates'!BY8*0.85</f>
        <v>16660</v>
      </c>
      <c r="BZ8" s="43">
        <f>'BAR BB| Open rates'!BZ8*0.85</f>
        <v>16660</v>
      </c>
      <c r="CA8" s="43">
        <f>'BAR BB| Open rates'!CA8*0.85</f>
        <v>18530</v>
      </c>
      <c r="CB8" s="43">
        <f>'BAR BB| Open rates'!CB8*0.85</f>
        <v>18530</v>
      </c>
      <c r="CC8" s="43">
        <f>'BAR BB| Open rates'!CC8*0.85</f>
        <v>16660</v>
      </c>
      <c r="CD8" s="43">
        <f>'BAR BB| Open rates'!CD8*0.85</f>
        <v>16660</v>
      </c>
      <c r="CE8" s="43">
        <f>'BAR BB| Open rates'!CE8*0.85</f>
        <v>16660</v>
      </c>
      <c r="CF8" s="43">
        <f>'BAR BB| Open rates'!CF8*0.85</f>
        <v>16660</v>
      </c>
      <c r="CG8" s="43">
        <f>'BAR BB| Open rates'!CG8*0.85</f>
        <v>16660</v>
      </c>
      <c r="CH8" s="43">
        <f>'BAR BB| Open rates'!CH8*0.85</f>
        <v>18530</v>
      </c>
      <c r="CI8" s="43">
        <f>'BAR BB| Open rates'!CI8*0.85</f>
        <v>18530</v>
      </c>
      <c r="CJ8" s="43">
        <f>'BAR BB| Open rates'!CJ8*0.85</f>
        <v>16660</v>
      </c>
      <c r="CK8" s="43">
        <f>'BAR BB| Open rates'!CK8*0.85</f>
        <v>16660</v>
      </c>
      <c r="CL8" s="43">
        <f>'BAR BB| Open rates'!CL8*0.85</f>
        <v>16660</v>
      </c>
      <c r="CM8" s="43">
        <f>'BAR BB| Open rates'!CM8*0.85</f>
        <v>16660</v>
      </c>
      <c r="CN8" s="43">
        <f>'BAR BB| Open rates'!CN8*0.85</f>
        <v>16660</v>
      </c>
      <c r="CO8" s="43">
        <f>'BAR BB| Open rates'!CO8*0.85</f>
        <v>18530</v>
      </c>
      <c r="CP8" s="43">
        <f>'BAR BB| Open rates'!CP8*0.85</f>
        <v>18530</v>
      </c>
      <c r="CQ8" s="43">
        <f>'BAR BB| Open rates'!CQ8*0.85</f>
        <v>16660</v>
      </c>
      <c r="CR8" s="43">
        <f>'BAR BB| Open rates'!CR8*0.85</f>
        <v>16660</v>
      </c>
      <c r="CS8" s="43">
        <f>'BAR BB| Open rates'!CS8*0.85</f>
        <v>16660</v>
      </c>
      <c r="CT8" s="43">
        <f>'BAR BB| Open rates'!CT8*0.85</f>
        <v>16660</v>
      </c>
      <c r="CU8" s="43">
        <f>'BAR BB| Open rates'!CU8*0.85</f>
        <v>15215</v>
      </c>
      <c r="CV8" s="43">
        <f>'BAR BB| Open rates'!CV8*0.85</f>
        <v>15215</v>
      </c>
      <c r="CW8" s="43">
        <f>'BAR BB| Open rates'!CW8*0.85</f>
        <v>15215</v>
      </c>
      <c r="CX8" s="43">
        <f>'BAR BB| Open rates'!CX8*0.85</f>
        <v>13515</v>
      </c>
      <c r="CY8" s="43">
        <f>'BAR BB| Open rates'!CY8*0.85</f>
        <v>13515</v>
      </c>
      <c r="CZ8" s="43">
        <f>'BAR BB| Open rates'!CZ8*0.85</f>
        <v>13515</v>
      </c>
      <c r="DA8" s="43">
        <f>'BAR BB| Open rates'!DA8*0.85</f>
        <v>13515</v>
      </c>
      <c r="DB8" s="43">
        <f>'BAR BB| Open rates'!DB8*0.85</f>
        <v>13515</v>
      </c>
      <c r="DC8" s="43">
        <f>'BAR BB| Open rates'!DC8*0.85</f>
        <v>15215</v>
      </c>
      <c r="DD8" s="43">
        <f>'BAR BB| Open rates'!DD8*0.85</f>
        <v>15215</v>
      </c>
      <c r="DE8" s="43">
        <f>'BAR BB| Open rates'!DE8*0.85</f>
        <v>13515</v>
      </c>
      <c r="DF8" s="43">
        <f>'BAR BB| Open rates'!DF8*0.85</f>
        <v>13515</v>
      </c>
      <c r="DG8" s="43">
        <f>'BAR BB| Open rates'!DG8*0.85</f>
        <v>13515</v>
      </c>
      <c r="DH8" s="43">
        <f>'BAR BB| Open rates'!DH8*0.85</f>
        <v>13515</v>
      </c>
      <c r="DI8" s="43">
        <f>'BAR BB| Open rates'!DI8*0.85</f>
        <v>13515</v>
      </c>
      <c r="DJ8" s="43">
        <f>'BAR BB| Open rates'!DJ8*0.85</f>
        <v>15215</v>
      </c>
      <c r="DK8" s="43">
        <f>'BAR BB| Open rates'!DK8*0.85</f>
        <v>15215</v>
      </c>
      <c r="DL8" s="43">
        <f>'BAR BB| Open rates'!DL8*0.85</f>
        <v>13515</v>
      </c>
      <c r="DM8" s="43">
        <f>'BAR BB| Open rates'!DM8*0.85</f>
        <v>13515</v>
      </c>
      <c r="DN8" s="43">
        <f>'BAR BB| Open rates'!DN8*0.85</f>
        <v>13515</v>
      </c>
      <c r="DO8" s="43">
        <f>'BAR BB| Open rates'!DO8*0.85</f>
        <v>13515</v>
      </c>
      <c r="DP8" s="43">
        <f>'BAR BB| Open rates'!DP8*0.85</f>
        <v>13515</v>
      </c>
      <c r="DQ8" s="43">
        <f>'BAR BB| Open rates'!DQ8*0.85</f>
        <v>15215</v>
      </c>
      <c r="DR8" s="43">
        <f>'BAR BB| Open rates'!DR8*0.85</f>
        <v>15215</v>
      </c>
      <c r="DS8" s="43">
        <f>'BAR BB| Open rates'!DS8*0.85</f>
        <v>13515</v>
      </c>
      <c r="DT8" s="43">
        <f>'BAR BB| Open rates'!DT8*0.85</f>
        <v>13515</v>
      </c>
      <c r="DU8" s="43">
        <f>'BAR BB| Open rates'!DU8*0.85</f>
        <v>13515</v>
      </c>
      <c r="DV8" s="43">
        <f>'BAR BB| Open rates'!DV8*0.85</f>
        <v>13515</v>
      </c>
      <c r="DW8" s="43">
        <f>'BAR BB| Open rates'!DW8*0.85</f>
        <v>13515</v>
      </c>
      <c r="DX8" s="43">
        <f>'BAR BB| Open rates'!DX8*0.85</f>
        <v>15215</v>
      </c>
      <c r="DY8" s="43">
        <f>'BAR BB| Open rates'!DY8*0.85</f>
        <v>15215</v>
      </c>
      <c r="DZ8" s="43">
        <f>'BAR BB| Open rates'!DZ8*0.85</f>
        <v>16660</v>
      </c>
      <c r="EA8" s="43">
        <f>'BAR BB| Open rates'!EA8*0.85</f>
        <v>16660</v>
      </c>
      <c r="EB8" s="43">
        <f>'BAR BB| Open rates'!EB8*0.85</f>
        <v>16660</v>
      </c>
      <c r="EC8" s="43">
        <f>'BAR BB| Open rates'!EC8*0.85</f>
        <v>18530</v>
      </c>
      <c r="ED8" s="43">
        <f>'BAR BB| Open rates'!ED8*0.85</f>
        <v>18530</v>
      </c>
      <c r="EE8" s="43">
        <f>'BAR BB| Open rates'!EE8*0.85</f>
        <v>18530</v>
      </c>
      <c r="EF8" s="43">
        <f>'BAR BB| Open rates'!EF8*0.85</f>
        <v>18530</v>
      </c>
      <c r="EG8" s="43">
        <f>'BAR BB| Open rates'!EG8*0.85</f>
        <v>12665</v>
      </c>
      <c r="EH8" s="43">
        <f>'BAR BB| Open rates'!EH8*0.85</f>
        <v>11815</v>
      </c>
      <c r="EI8" s="43">
        <f>'BAR BB| Open rates'!EI8*0.85</f>
        <v>11815</v>
      </c>
      <c r="EJ8" s="43">
        <f>'BAR BB| Open rates'!EJ8*0.85</f>
        <v>11815</v>
      </c>
      <c r="EK8" s="43">
        <f>'BAR BB| Open rates'!EK8*0.85</f>
        <v>11815</v>
      </c>
      <c r="EL8" s="43">
        <f>'BAR BB| Open rates'!EL8*0.85</f>
        <v>12665</v>
      </c>
      <c r="EM8" s="43">
        <f>'BAR BB| Open rates'!EM8*0.85</f>
        <v>12665</v>
      </c>
      <c r="EN8" s="43">
        <f>'BAR BB| Open rates'!EN8*0.85</f>
        <v>11815</v>
      </c>
      <c r="EO8" s="43">
        <f>'BAR BB| Open rates'!EO8*0.85</f>
        <v>11815</v>
      </c>
      <c r="EP8" s="43">
        <f>'BAR BB| Open rates'!EP8*0.85</f>
        <v>11815</v>
      </c>
      <c r="EQ8" s="43">
        <f>'BAR BB| Open rates'!EQ8*0.85</f>
        <v>11815</v>
      </c>
      <c r="ER8" s="43">
        <f>'BAR BB| Open rates'!ER8*0.85</f>
        <v>11815</v>
      </c>
      <c r="ES8" s="43">
        <f>'BAR BB| Open rates'!ES8*0.85</f>
        <v>12665</v>
      </c>
      <c r="ET8" s="43">
        <f>'BAR BB| Open rates'!ET8*0.85</f>
        <v>12665</v>
      </c>
      <c r="EU8" s="43">
        <f>'BAR BB| Open rates'!EU8*0.85</f>
        <v>11815</v>
      </c>
      <c r="EV8" s="43">
        <f>'BAR BB| Open rates'!EV8*0.85</f>
        <v>11815</v>
      </c>
      <c r="EW8" s="43">
        <f>'BAR BB| Open rates'!EW8*0.85</f>
        <v>11815</v>
      </c>
      <c r="EX8" s="43">
        <f>'BAR BB| Open rates'!EX8*0.85</f>
        <v>11815</v>
      </c>
      <c r="EY8" s="43">
        <f>'BAR BB| Open rates'!EY8*0.85</f>
        <v>11815</v>
      </c>
      <c r="EZ8" s="43">
        <f>'BAR BB| Open rates'!EZ8*0.85</f>
        <v>12665</v>
      </c>
      <c r="FA8" s="43">
        <f>'BAR BB| Open rates'!FA8*0.85</f>
        <v>12665</v>
      </c>
      <c r="FB8" s="43">
        <f>'BAR BB| Open rates'!FB8*0.85</f>
        <v>11815</v>
      </c>
      <c r="FC8" s="43">
        <f>'BAR BB| Open rates'!FC8*0.85</f>
        <v>11815</v>
      </c>
      <c r="FD8" s="43">
        <f>'BAR BB| Open rates'!FD8*0.85</f>
        <v>11815</v>
      </c>
      <c r="FE8" s="43">
        <f>'BAR BB| Open rates'!FE8*0.85</f>
        <v>11815</v>
      </c>
      <c r="FF8" s="43">
        <f>'BAR BB| Open rates'!FF8*0.85</f>
        <v>11815</v>
      </c>
      <c r="FG8" s="43">
        <f>'BAR BB| Open rates'!FG8*0.85</f>
        <v>12665</v>
      </c>
      <c r="FH8" s="43">
        <f>'BAR BB| Open rates'!FH8*0.85</f>
        <v>12665</v>
      </c>
      <c r="FI8" s="43">
        <f>'BAR BB| Open rates'!FI8*0.85</f>
        <v>11815</v>
      </c>
      <c r="FJ8" s="43">
        <f>'BAR BB| Open rates'!FJ8*0.85</f>
        <v>11815</v>
      </c>
      <c r="FK8" s="43">
        <f>'BAR BB| Open rates'!FK8*0.85</f>
        <v>11815</v>
      </c>
      <c r="FL8" s="43">
        <f>'BAR BB| Open rates'!FL8*0.85</f>
        <v>11815</v>
      </c>
      <c r="FM8" s="43">
        <f>'BAR BB| Open rates'!FM8*0.85</f>
        <v>11815</v>
      </c>
      <c r="FN8" s="43">
        <f>'BAR BB| Open rates'!FN8*0.85</f>
        <v>12665</v>
      </c>
      <c r="FO8" s="43">
        <f>'BAR BB| Open rates'!FO8*0.85</f>
        <v>12665</v>
      </c>
      <c r="FP8" s="43">
        <f>'BAR BB| Open rates'!FP8*0.85</f>
        <v>11815</v>
      </c>
      <c r="FQ8" s="43">
        <f>'BAR BB| Open rates'!FQ8*0.85</f>
        <v>11815</v>
      </c>
      <c r="FR8" s="43">
        <f>'BAR BB| Open rates'!FR8*0.85</f>
        <v>11815</v>
      </c>
      <c r="FS8" s="43">
        <f>'BAR BB| Open rates'!FS8*0.85</f>
        <v>11815</v>
      </c>
      <c r="FT8" s="43">
        <f>'BAR BB| Open rates'!FT8*0.85</f>
        <v>11815</v>
      </c>
      <c r="FU8" s="43">
        <f>'BAR BB| Open rates'!FU8*0.85</f>
        <v>12665</v>
      </c>
      <c r="FV8" s="43">
        <f>'BAR BB| Open rates'!FV8*0.85</f>
        <v>12665</v>
      </c>
      <c r="FW8" s="43">
        <f>'BAR BB| Open rates'!FW8*0.85</f>
        <v>15810</v>
      </c>
      <c r="FX8" s="43">
        <f>'BAR BB| Open rates'!FX8*0.85</f>
        <v>15810</v>
      </c>
      <c r="FY8" s="43">
        <f>'BAR BB| Open rates'!FY8*0.85</f>
        <v>15810</v>
      </c>
      <c r="FZ8" s="43">
        <f>'BAR BB| Open rates'!FZ8*0.85</f>
        <v>15810</v>
      </c>
      <c r="GA8" s="43">
        <f>'BAR BB| Open rates'!GA8*0.85</f>
        <v>15810</v>
      </c>
      <c r="GB8" s="43">
        <f>'BAR BB| Open rates'!GB8*0.85</f>
        <v>17680</v>
      </c>
      <c r="GC8" s="43">
        <f>'BAR BB| Open rates'!GC8*0.85</f>
        <v>17680</v>
      </c>
      <c r="GD8" s="43">
        <f>'BAR BB| Open rates'!GD8*0.85</f>
        <v>17680</v>
      </c>
      <c r="GE8" s="43">
        <f>'BAR BB| Open rates'!GE8*0.85</f>
        <v>17680</v>
      </c>
    </row>
    <row r="9" spans="1:187" s="36" customFormat="1" ht="12" customHeight="1" x14ac:dyDescent="0.2">
      <c r="A9" s="237">
        <v>2</v>
      </c>
      <c r="B9" s="43">
        <f>'BAR BB| Open rates'!B9*0.85</f>
        <v>23375</v>
      </c>
      <c r="C9" s="43">
        <f>'BAR BB| Open rates'!C9*0.85</f>
        <v>23375</v>
      </c>
      <c r="D9" s="43">
        <f>'BAR BB| Open rates'!D9*0.85</f>
        <v>21080</v>
      </c>
      <c r="E9" s="43">
        <f>'BAR BB| Open rates'!E9*0.85</f>
        <v>21080</v>
      </c>
      <c r="F9" s="43">
        <f>'BAR BB| Open rates'!F9*0.85</f>
        <v>19210</v>
      </c>
      <c r="G9" s="43">
        <f>'BAR BB| Open rates'!G9*0.85</f>
        <v>21080</v>
      </c>
      <c r="H9" s="43">
        <f>'BAR BB| Open rates'!H9*0.85</f>
        <v>21080</v>
      </c>
      <c r="I9" s="43">
        <f>'BAR BB| Open rates'!I9*0.85</f>
        <v>22780</v>
      </c>
      <c r="J9" s="43">
        <f>'BAR BB| Open rates'!J9*0.85</f>
        <v>22780</v>
      </c>
      <c r="K9" s="43">
        <f>'BAR BB| Open rates'!K9*0.85</f>
        <v>21080</v>
      </c>
      <c r="L9" s="43">
        <f>'BAR BB| Open rates'!L9*0.85</f>
        <v>21080</v>
      </c>
      <c r="M9" s="43">
        <f>'BAR BB| Open rates'!M9*0.85</f>
        <v>21080</v>
      </c>
      <c r="N9" s="43">
        <f>'BAR BB| Open rates'!N9*0.85</f>
        <v>21080</v>
      </c>
      <c r="O9" s="43">
        <f>'BAR BB| Open rates'!O9*0.85</f>
        <v>21080</v>
      </c>
      <c r="P9" s="43">
        <f>'BAR BB| Open rates'!P9*0.85</f>
        <v>22780</v>
      </c>
      <c r="Q9" s="43">
        <f>'BAR BB| Open rates'!Q9*0.85</f>
        <v>22780</v>
      </c>
      <c r="R9" s="43">
        <f>'BAR BB| Open rates'!R9*0.85</f>
        <v>22780</v>
      </c>
      <c r="S9" s="43">
        <f>'BAR BB| Open rates'!S9*0.85</f>
        <v>22780</v>
      </c>
      <c r="T9" s="43">
        <f>'BAR BB| Open rates'!T9*0.85</f>
        <v>22780</v>
      </c>
      <c r="U9" s="43">
        <f>'BAR BB| Open rates'!U9*0.85</f>
        <v>22780</v>
      </c>
      <c r="V9" s="43">
        <f>'BAR BB| Open rates'!V9*0.85</f>
        <v>22780</v>
      </c>
      <c r="W9" s="43">
        <f>'BAR BB| Open rates'!W9*0.85</f>
        <v>24480</v>
      </c>
      <c r="X9" s="43">
        <f>'BAR BB| Open rates'!X9*0.85</f>
        <v>24480</v>
      </c>
      <c r="Y9" s="43">
        <f>'BAR BB| Open rates'!Y9*0.85</f>
        <v>22780</v>
      </c>
      <c r="Z9" s="43">
        <f>'BAR BB| Open rates'!Z9*0.85</f>
        <v>22780</v>
      </c>
      <c r="AA9" s="43">
        <f>'BAR BB| Open rates'!AA9*0.85</f>
        <v>22780</v>
      </c>
      <c r="AB9" s="43">
        <f>'BAR BB| Open rates'!AB9*0.85</f>
        <v>22780</v>
      </c>
      <c r="AC9" s="43">
        <f>'BAR BB| Open rates'!AC9*0.85</f>
        <v>22780</v>
      </c>
      <c r="AD9" s="43">
        <f>'BAR BB| Open rates'!AD9*0.85</f>
        <v>24480</v>
      </c>
      <c r="AE9" s="43">
        <f>'BAR BB| Open rates'!AE9*0.85</f>
        <v>24480</v>
      </c>
      <c r="AF9" s="43">
        <f>'BAR BB| Open rates'!AF9*0.85</f>
        <v>22780</v>
      </c>
      <c r="AG9" s="43">
        <f>'BAR BB| Open rates'!AG9*0.85</f>
        <v>22780</v>
      </c>
      <c r="AH9" s="43">
        <f>'BAR BB| Open rates'!AH9*0.85</f>
        <v>22780</v>
      </c>
      <c r="AI9" s="43">
        <f>'BAR BB| Open rates'!AI9*0.85</f>
        <v>22780</v>
      </c>
      <c r="AJ9" s="43">
        <f>'BAR BB| Open rates'!AJ9*0.85</f>
        <v>22780</v>
      </c>
      <c r="AK9" s="43">
        <f>'BAR BB| Open rates'!AK9*0.85</f>
        <v>24480</v>
      </c>
      <c r="AL9" s="43">
        <f>'BAR BB| Open rates'!AL9*0.85</f>
        <v>24480</v>
      </c>
      <c r="AM9" s="43">
        <f>'BAR BB| Open rates'!AM9*0.85</f>
        <v>22780</v>
      </c>
      <c r="AN9" s="43">
        <f>'BAR BB| Open rates'!AN9*0.85</f>
        <v>22780</v>
      </c>
      <c r="AO9" s="43">
        <f>'BAR BB| Open rates'!AO9*0.85</f>
        <v>22780</v>
      </c>
      <c r="AP9" s="43">
        <f>'BAR BB| Open rates'!AP9*0.85</f>
        <v>22780</v>
      </c>
      <c r="AQ9" s="43">
        <f>'BAR BB| Open rates'!AQ9*0.85</f>
        <v>22780</v>
      </c>
      <c r="AR9" s="43">
        <f>'BAR BB| Open rates'!AR9*0.85</f>
        <v>24480</v>
      </c>
      <c r="AS9" s="43">
        <f>'BAR BB| Open rates'!AS9*0.85</f>
        <v>24480</v>
      </c>
      <c r="AT9" s="43">
        <f>'BAR BB| Open rates'!AT9*0.85</f>
        <v>22780</v>
      </c>
      <c r="AU9" s="43">
        <f>'BAR BB| Open rates'!AU9*0.85</f>
        <v>22780</v>
      </c>
      <c r="AV9" s="43">
        <f>'BAR BB| Open rates'!AV9*0.85</f>
        <v>22780</v>
      </c>
      <c r="AW9" s="43">
        <f>'BAR BB| Open rates'!AW9*0.85</f>
        <v>22780</v>
      </c>
      <c r="AX9" s="43">
        <f>'BAR BB| Open rates'!AX9*0.85</f>
        <v>22780</v>
      </c>
      <c r="AY9" s="43">
        <f>'BAR BB| Open rates'!AY9*0.85</f>
        <v>24480</v>
      </c>
      <c r="AZ9" s="43">
        <f>'BAR BB| Open rates'!AZ9*0.85</f>
        <v>24480</v>
      </c>
      <c r="BA9" s="43">
        <f>'BAR BB| Open rates'!BA9*0.85</f>
        <v>22780</v>
      </c>
      <c r="BB9" s="43">
        <f>'BAR BB| Open rates'!BB9*0.85</f>
        <v>22780</v>
      </c>
      <c r="BC9" s="43">
        <f>'BAR BB| Open rates'!BC9*0.85</f>
        <v>22780</v>
      </c>
      <c r="BD9" s="43">
        <f>'BAR BB| Open rates'!BD9*0.85</f>
        <v>22780</v>
      </c>
      <c r="BE9" s="43">
        <f>'BAR BB| Open rates'!BE9*0.85</f>
        <v>22780</v>
      </c>
      <c r="BF9" s="43">
        <f>'BAR BB| Open rates'!BF9*0.85</f>
        <v>24480</v>
      </c>
      <c r="BG9" s="43">
        <f>'BAR BB| Open rates'!BG9*0.85</f>
        <v>24480</v>
      </c>
      <c r="BH9" s="43">
        <f>'BAR BB| Open rates'!BH9*0.85</f>
        <v>20060</v>
      </c>
      <c r="BI9" s="43">
        <f>'BAR BB| Open rates'!BI9*0.85</f>
        <v>20060</v>
      </c>
      <c r="BJ9" s="43">
        <f>'BAR BB| Open rates'!BJ9*0.85</f>
        <v>20060</v>
      </c>
      <c r="BK9" s="43">
        <f>'BAR BB| Open rates'!BK9*0.85</f>
        <v>20060</v>
      </c>
      <c r="BL9" s="43">
        <f>'BAR BB| Open rates'!BL9*0.85</f>
        <v>20060</v>
      </c>
      <c r="BM9" s="43">
        <f>'BAR BB| Open rates'!BM9*0.85</f>
        <v>21080</v>
      </c>
      <c r="BN9" s="43">
        <f>'BAR BB| Open rates'!BN9*0.85</f>
        <v>21080</v>
      </c>
      <c r="BO9" s="43">
        <f>'BAR BB| Open rates'!BO9*0.85</f>
        <v>19210</v>
      </c>
      <c r="BP9" s="43">
        <f>'BAR BB| Open rates'!BP9*0.85</f>
        <v>19210</v>
      </c>
      <c r="BQ9" s="43">
        <f>'BAR BB| Open rates'!BQ9*0.85</f>
        <v>21080</v>
      </c>
      <c r="BR9" s="43">
        <f>'BAR BB| Open rates'!BR9*0.85</f>
        <v>21080</v>
      </c>
      <c r="BS9" s="43">
        <f>'BAR BB| Open rates'!BS9*0.85</f>
        <v>21080</v>
      </c>
      <c r="BT9" s="43">
        <f>'BAR BB| Open rates'!BT9*0.85</f>
        <v>21080</v>
      </c>
      <c r="BU9" s="43">
        <f>'BAR BB| Open rates'!BU9*0.85</f>
        <v>21080</v>
      </c>
      <c r="BV9" s="43">
        <f>'BAR BB| Open rates'!BV9*0.85</f>
        <v>19210</v>
      </c>
      <c r="BW9" s="43">
        <f>'BAR BB| Open rates'!BW9*0.85</f>
        <v>19210</v>
      </c>
      <c r="BX9" s="43">
        <f>'BAR BB| Open rates'!BX9*0.85</f>
        <v>19210</v>
      </c>
      <c r="BY9" s="43">
        <f>'BAR BB| Open rates'!BY9*0.85</f>
        <v>19210</v>
      </c>
      <c r="BZ9" s="43">
        <f>'BAR BB| Open rates'!BZ9*0.85</f>
        <v>19210</v>
      </c>
      <c r="CA9" s="43">
        <f>'BAR BB| Open rates'!CA9*0.85</f>
        <v>21080</v>
      </c>
      <c r="CB9" s="43">
        <f>'BAR BB| Open rates'!CB9*0.85</f>
        <v>21080</v>
      </c>
      <c r="CC9" s="43">
        <f>'BAR BB| Open rates'!CC9*0.85</f>
        <v>19210</v>
      </c>
      <c r="CD9" s="43">
        <f>'BAR BB| Open rates'!CD9*0.85</f>
        <v>19210</v>
      </c>
      <c r="CE9" s="43">
        <f>'BAR BB| Open rates'!CE9*0.85</f>
        <v>19210</v>
      </c>
      <c r="CF9" s="43">
        <f>'BAR BB| Open rates'!CF9*0.85</f>
        <v>19210</v>
      </c>
      <c r="CG9" s="43">
        <f>'BAR BB| Open rates'!CG9*0.85</f>
        <v>19210</v>
      </c>
      <c r="CH9" s="43">
        <f>'BAR BB| Open rates'!CH9*0.85</f>
        <v>21080</v>
      </c>
      <c r="CI9" s="43">
        <f>'BAR BB| Open rates'!CI9*0.85</f>
        <v>21080</v>
      </c>
      <c r="CJ9" s="43">
        <f>'BAR BB| Open rates'!CJ9*0.85</f>
        <v>19210</v>
      </c>
      <c r="CK9" s="43">
        <f>'BAR BB| Open rates'!CK9*0.85</f>
        <v>19210</v>
      </c>
      <c r="CL9" s="43">
        <f>'BAR BB| Open rates'!CL9*0.85</f>
        <v>19210</v>
      </c>
      <c r="CM9" s="43">
        <f>'BAR BB| Open rates'!CM9*0.85</f>
        <v>19210</v>
      </c>
      <c r="CN9" s="43">
        <f>'BAR BB| Open rates'!CN9*0.85</f>
        <v>19210</v>
      </c>
      <c r="CO9" s="43">
        <f>'BAR BB| Open rates'!CO9*0.85</f>
        <v>21080</v>
      </c>
      <c r="CP9" s="43">
        <f>'BAR BB| Open rates'!CP9*0.85</f>
        <v>21080</v>
      </c>
      <c r="CQ9" s="43">
        <f>'BAR BB| Open rates'!CQ9*0.85</f>
        <v>19210</v>
      </c>
      <c r="CR9" s="43">
        <f>'BAR BB| Open rates'!CR9*0.85</f>
        <v>19210</v>
      </c>
      <c r="CS9" s="43">
        <f>'BAR BB| Open rates'!CS9*0.85</f>
        <v>19210</v>
      </c>
      <c r="CT9" s="43">
        <f>'BAR BB| Open rates'!CT9*0.85</f>
        <v>19210</v>
      </c>
      <c r="CU9" s="43">
        <f>'BAR BB| Open rates'!CU9*0.85</f>
        <v>17765</v>
      </c>
      <c r="CV9" s="43">
        <f>'BAR BB| Open rates'!CV9*0.85</f>
        <v>17765</v>
      </c>
      <c r="CW9" s="43">
        <f>'BAR BB| Open rates'!CW9*0.85</f>
        <v>17765</v>
      </c>
      <c r="CX9" s="43">
        <f>'BAR BB| Open rates'!CX9*0.85</f>
        <v>16065</v>
      </c>
      <c r="CY9" s="43">
        <f>'BAR BB| Open rates'!CY9*0.85</f>
        <v>16065</v>
      </c>
      <c r="CZ9" s="43">
        <f>'BAR BB| Open rates'!CZ9*0.85</f>
        <v>16065</v>
      </c>
      <c r="DA9" s="43">
        <f>'BAR BB| Open rates'!DA9*0.85</f>
        <v>16065</v>
      </c>
      <c r="DB9" s="43">
        <f>'BAR BB| Open rates'!DB9*0.85</f>
        <v>16065</v>
      </c>
      <c r="DC9" s="43">
        <f>'BAR BB| Open rates'!DC9*0.85</f>
        <v>17765</v>
      </c>
      <c r="DD9" s="43">
        <f>'BAR BB| Open rates'!DD9*0.85</f>
        <v>17765</v>
      </c>
      <c r="DE9" s="43">
        <f>'BAR BB| Open rates'!DE9*0.85</f>
        <v>16065</v>
      </c>
      <c r="DF9" s="43">
        <f>'BAR BB| Open rates'!DF9*0.85</f>
        <v>16065</v>
      </c>
      <c r="DG9" s="43">
        <f>'BAR BB| Open rates'!DG9*0.85</f>
        <v>16065</v>
      </c>
      <c r="DH9" s="43">
        <f>'BAR BB| Open rates'!DH9*0.85</f>
        <v>16065</v>
      </c>
      <c r="DI9" s="43">
        <f>'BAR BB| Open rates'!DI9*0.85</f>
        <v>16065</v>
      </c>
      <c r="DJ9" s="43">
        <f>'BAR BB| Open rates'!DJ9*0.85</f>
        <v>17765</v>
      </c>
      <c r="DK9" s="43">
        <f>'BAR BB| Open rates'!DK9*0.85</f>
        <v>17765</v>
      </c>
      <c r="DL9" s="43">
        <f>'BAR BB| Open rates'!DL9*0.85</f>
        <v>16065</v>
      </c>
      <c r="DM9" s="43">
        <f>'BAR BB| Open rates'!DM9*0.85</f>
        <v>16065</v>
      </c>
      <c r="DN9" s="43">
        <f>'BAR BB| Open rates'!DN9*0.85</f>
        <v>16065</v>
      </c>
      <c r="DO9" s="43">
        <f>'BAR BB| Open rates'!DO9*0.85</f>
        <v>16065</v>
      </c>
      <c r="DP9" s="43">
        <f>'BAR BB| Open rates'!DP9*0.85</f>
        <v>16065</v>
      </c>
      <c r="DQ9" s="43">
        <f>'BAR BB| Open rates'!DQ9*0.85</f>
        <v>17765</v>
      </c>
      <c r="DR9" s="43">
        <f>'BAR BB| Open rates'!DR9*0.85</f>
        <v>17765</v>
      </c>
      <c r="DS9" s="43">
        <f>'BAR BB| Open rates'!DS9*0.85</f>
        <v>16065</v>
      </c>
      <c r="DT9" s="43">
        <f>'BAR BB| Open rates'!DT9*0.85</f>
        <v>16065</v>
      </c>
      <c r="DU9" s="43">
        <f>'BAR BB| Open rates'!DU9*0.85</f>
        <v>16065</v>
      </c>
      <c r="DV9" s="43">
        <f>'BAR BB| Open rates'!DV9*0.85</f>
        <v>16065</v>
      </c>
      <c r="DW9" s="43">
        <f>'BAR BB| Open rates'!DW9*0.85</f>
        <v>16065</v>
      </c>
      <c r="DX9" s="43">
        <f>'BAR BB| Open rates'!DX9*0.85</f>
        <v>17765</v>
      </c>
      <c r="DY9" s="43">
        <f>'BAR BB| Open rates'!DY9*0.85</f>
        <v>17765</v>
      </c>
      <c r="DZ9" s="43">
        <f>'BAR BB| Open rates'!DZ9*0.85</f>
        <v>19210</v>
      </c>
      <c r="EA9" s="43">
        <f>'BAR BB| Open rates'!EA9*0.85</f>
        <v>19210</v>
      </c>
      <c r="EB9" s="43">
        <f>'BAR BB| Open rates'!EB9*0.85</f>
        <v>19210</v>
      </c>
      <c r="EC9" s="43">
        <f>'BAR BB| Open rates'!EC9*0.85</f>
        <v>21080</v>
      </c>
      <c r="ED9" s="43">
        <f>'BAR BB| Open rates'!ED9*0.85</f>
        <v>21080</v>
      </c>
      <c r="EE9" s="43">
        <f>'BAR BB| Open rates'!EE9*0.85</f>
        <v>21080</v>
      </c>
      <c r="EF9" s="43">
        <f>'BAR BB| Open rates'!EF9*0.85</f>
        <v>21080</v>
      </c>
      <c r="EG9" s="43">
        <f>'BAR BB| Open rates'!EG9*0.85</f>
        <v>15215</v>
      </c>
      <c r="EH9" s="43">
        <f>'BAR BB| Open rates'!EH9*0.85</f>
        <v>14365</v>
      </c>
      <c r="EI9" s="43">
        <f>'BAR BB| Open rates'!EI9*0.85</f>
        <v>14365</v>
      </c>
      <c r="EJ9" s="43">
        <f>'BAR BB| Open rates'!EJ9*0.85</f>
        <v>14365</v>
      </c>
      <c r="EK9" s="43">
        <f>'BAR BB| Open rates'!EK9*0.85</f>
        <v>14365</v>
      </c>
      <c r="EL9" s="43">
        <f>'BAR BB| Open rates'!EL9*0.85</f>
        <v>15215</v>
      </c>
      <c r="EM9" s="43">
        <f>'BAR BB| Open rates'!EM9*0.85</f>
        <v>15215</v>
      </c>
      <c r="EN9" s="43">
        <f>'BAR BB| Open rates'!EN9*0.85</f>
        <v>14365</v>
      </c>
      <c r="EO9" s="43">
        <f>'BAR BB| Open rates'!EO9*0.85</f>
        <v>14365</v>
      </c>
      <c r="EP9" s="43">
        <f>'BAR BB| Open rates'!EP9*0.85</f>
        <v>14365</v>
      </c>
      <c r="EQ9" s="43">
        <f>'BAR BB| Open rates'!EQ9*0.85</f>
        <v>14365</v>
      </c>
      <c r="ER9" s="43">
        <f>'BAR BB| Open rates'!ER9*0.85</f>
        <v>14365</v>
      </c>
      <c r="ES9" s="43">
        <f>'BAR BB| Open rates'!ES9*0.85</f>
        <v>15215</v>
      </c>
      <c r="ET9" s="43">
        <f>'BAR BB| Open rates'!ET9*0.85</f>
        <v>15215</v>
      </c>
      <c r="EU9" s="43">
        <f>'BAR BB| Open rates'!EU9*0.85</f>
        <v>14365</v>
      </c>
      <c r="EV9" s="43">
        <f>'BAR BB| Open rates'!EV9*0.85</f>
        <v>14365</v>
      </c>
      <c r="EW9" s="43">
        <f>'BAR BB| Open rates'!EW9*0.85</f>
        <v>14365</v>
      </c>
      <c r="EX9" s="43">
        <f>'BAR BB| Open rates'!EX9*0.85</f>
        <v>14365</v>
      </c>
      <c r="EY9" s="43">
        <f>'BAR BB| Open rates'!EY9*0.85</f>
        <v>14365</v>
      </c>
      <c r="EZ9" s="43">
        <f>'BAR BB| Open rates'!EZ9*0.85</f>
        <v>15215</v>
      </c>
      <c r="FA9" s="43">
        <f>'BAR BB| Open rates'!FA9*0.85</f>
        <v>15215</v>
      </c>
      <c r="FB9" s="43">
        <f>'BAR BB| Open rates'!FB9*0.85</f>
        <v>14365</v>
      </c>
      <c r="FC9" s="43">
        <f>'BAR BB| Open rates'!FC9*0.85</f>
        <v>14365</v>
      </c>
      <c r="FD9" s="43">
        <f>'BAR BB| Open rates'!FD9*0.85</f>
        <v>14365</v>
      </c>
      <c r="FE9" s="43">
        <f>'BAR BB| Open rates'!FE9*0.85</f>
        <v>14365</v>
      </c>
      <c r="FF9" s="43">
        <f>'BAR BB| Open rates'!FF9*0.85</f>
        <v>14365</v>
      </c>
      <c r="FG9" s="43">
        <f>'BAR BB| Open rates'!FG9*0.85</f>
        <v>15215</v>
      </c>
      <c r="FH9" s="43">
        <f>'BAR BB| Open rates'!FH9*0.85</f>
        <v>15215</v>
      </c>
      <c r="FI9" s="43">
        <f>'BAR BB| Open rates'!FI9*0.85</f>
        <v>14365</v>
      </c>
      <c r="FJ9" s="43">
        <f>'BAR BB| Open rates'!FJ9*0.85</f>
        <v>14365</v>
      </c>
      <c r="FK9" s="43">
        <f>'BAR BB| Open rates'!FK9*0.85</f>
        <v>14365</v>
      </c>
      <c r="FL9" s="43">
        <f>'BAR BB| Open rates'!FL9*0.85</f>
        <v>14365</v>
      </c>
      <c r="FM9" s="43">
        <f>'BAR BB| Open rates'!FM9*0.85</f>
        <v>14365</v>
      </c>
      <c r="FN9" s="43">
        <f>'BAR BB| Open rates'!FN9*0.85</f>
        <v>15215</v>
      </c>
      <c r="FO9" s="43">
        <f>'BAR BB| Open rates'!FO9*0.85</f>
        <v>15215</v>
      </c>
      <c r="FP9" s="43">
        <f>'BAR BB| Open rates'!FP9*0.85</f>
        <v>14365</v>
      </c>
      <c r="FQ9" s="43">
        <f>'BAR BB| Open rates'!FQ9*0.85</f>
        <v>14365</v>
      </c>
      <c r="FR9" s="43">
        <f>'BAR BB| Open rates'!FR9*0.85</f>
        <v>14365</v>
      </c>
      <c r="FS9" s="43">
        <f>'BAR BB| Open rates'!FS9*0.85</f>
        <v>14365</v>
      </c>
      <c r="FT9" s="43">
        <f>'BAR BB| Open rates'!FT9*0.85</f>
        <v>14365</v>
      </c>
      <c r="FU9" s="43">
        <f>'BAR BB| Open rates'!FU9*0.85</f>
        <v>15215</v>
      </c>
      <c r="FV9" s="43">
        <f>'BAR BB| Open rates'!FV9*0.85</f>
        <v>15215</v>
      </c>
      <c r="FW9" s="43">
        <f>'BAR BB| Open rates'!FW9*0.85</f>
        <v>18360</v>
      </c>
      <c r="FX9" s="43">
        <f>'BAR BB| Open rates'!FX9*0.85</f>
        <v>18360</v>
      </c>
      <c r="FY9" s="43">
        <f>'BAR BB| Open rates'!FY9*0.85</f>
        <v>18360</v>
      </c>
      <c r="FZ9" s="43">
        <f>'BAR BB| Open rates'!FZ9*0.85</f>
        <v>18360</v>
      </c>
      <c r="GA9" s="43">
        <f>'BAR BB| Open rates'!GA9*0.85</f>
        <v>18360</v>
      </c>
      <c r="GB9" s="43">
        <f>'BAR BB| Open rates'!GB9*0.85</f>
        <v>20230</v>
      </c>
      <c r="GC9" s="43">
        <f>'BAR BB| Open rates'!GC9*0.85</f>
        <v>20230</v>
      </c>
      <c r="GD9" s="43">
        <f>'BAR BB| Open rates'!GD9*0.85</f>
        <v>20230</v>
      </c>
      <c r="GE9" s="43">
        <f>'BAR BB| Open rates'!GE9*0.85</f>
        <v>20230</v>
      </c>
    </row>
    <row r="10" spans="1:187" s="36" customFormat="1" ht="12" customHeight="1" x14ac:dyDescent="0.2">
      <c r="A10" s="236" t="s">
        <v>176</v>
      </c>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row>
    <row r="11" spans="1:187" s="36" customFormat="1" ht="12" customHeight="1" x14ac:dyDescent="0.2">
      <c r="A11" s="237">
        <v>1</v>
      </c>
      <c r="B11" s="43">
        <f>'BAR BB| Open rates'!B11*0.85</f>
        <v>24140</v>
      </c>
      <c r="C11" s="43">
        <f>'BAR BB| Open rates'!C11*0.85</f>
        <v>24140</v>
      </c>
      <c r="D11" s="43">
        <f>'BAR BB| Open rates'!D11*0.85</f>
        <v>21845</v>
      </c>
      <c r="E11" s="43">
        <f>'BAR BB| Open rates'!E11*0.85</f>
        <v>21845</v>
      </c>
      <c r="F11" s="43">
        <f>'BAR BB| Open rates'!F11*0.85</f>
        <v>19975</v>
      </c>
      <c r="G11" s="43">
        <f>'BAR BB| Open rates'!G11*0.85</f>
        <v>21845</v>
      </c>
      <c r="H11" s="43">
        <f>'BAR BB| Open rates'!H11*0.85</f>
        <v>21845</v>
      </c>
      <c r="I11" s="43">
        <f>'BAR BB| Open rates'!I11*0.85</f>
        <v>23545</v>
      </c>
      <c r="J11" s="43">
        <f>'BAR BB| Open rates'!J11*0.85</f>
        <v>23545</v>
      </c>
      <c r="K11" s="43">
        <f>'BAR BB| Open rates'!K11*0.85</f>
        <v>21845</v>
      </c>
      <c r="L11" s="43">
        <f>'BAR BB| Open rates'!L11*0.85</f>
        <v>21845</v>
      </c>
      <c r="M11" s="43">
        <f>'BAR BB| Open rates'!M11*0.85</f>
        <v>21845</v>
      </c>
      <c r="N11" s="43">
        <f>'BAR BB| Open rates'!N11*0.85</f>
        <v>21845</v>
      </c>
      <c r="O11" s="43">
        <f>'BAR BB| Open rates'!O11*0.85</f>
        <v>21845</v>
      </c>
      <c r="P11" s="43">
        <f>'BAR BB| Open rates'!P11*0.85</f>
        <v>23545</v>
      </c>
      <c r="Q11" s="43">
        <f>'BAR BB| Open rates'!Q11*0.85</f>
        <v>23545</v>
      </c>
      <c r="R11" s="43">
        <f>'BAR BB| Open rates'!R11*0.85</f>
        <v>23545</v>
      </c>
      <c r="S11" s="43">
        <f>'BAR BB| Open rates'!S11*0.85</f>
        <v>23545</v>
      </c>
      <c r="T11" s="43">
        <f>'BAR BB| Open rates'!T11*0.85</f>
        <v>23545</v>
      </c>
      <c r="U11" s="43">
        <f>'BAR BB| Open rates'!U11*0.85</f>
        <v>23545</v>
      </c>
      <c r="V11" s="43">
        <f>'BAR BB| Open rates'!V11*0.85</f>
        <v>23545</v>
      </c>
      <c r="W11" s="43">
        <f>'BAR BB| Open rates'!W11*0.85</f>
        <v>25245</v>
      </c>
      <c r="X11" s="43">
        <f>'BAR BB| Open rates'!X11*0.85</f>
        <v>25245</v>
      </c>
      <c r="Y11" s="43">
        <f>'BAR BB| Open rates'!Y11*0.85</f>
        <v>23545</v>
      </c>
      <c r="Z11" s="43">
        <f>'BAR BB| Open rates'!Z11*0.85</f>
        <v>23545</v>
      </c>
      <c r="AA11" s="43">
        <f>'BAR BB| Open rates'!AA11*0.85</f>
        <v>23545</v>
      </c>
      <c r="AB11" s="43">
        <f>'BAR BB| Open rates'!AB11*0.85</f>
        <v>23545</v>
      </c>
      <c r="AC11" s="43">
        <f>'BAR BB| Open rates'!AC11*0.85</f>
        <v>23545</v>
      </c>
      <c r="AD11" s="43">
        <f>'BAR BB| Open rates'!AD11*0.85</f>
        <v>25245</v>
      </c>
      <c r="AE11" s="43">
        <f>'BAR BB| Open rates'!AE11*0.85</f>
        <v>25245</v>
      </c>
      <c r="AF11" s="43">
        <f>'BAR BB| Open rates'!AF11*0.85</f>
        <v>23545</v>
      </c>
      <c r="AG11" s="43">
        <f>'BAR BB| Open rates'!AG11*0.85</f>
        <v>23545</v>
      </c>
      <c r="AH11" s="43">
        <f>'BAR BB| Open rates'!AH11*0.85</f>
        <v>23545</v>
      </c>
      <c r="AI11" s="43">
        <f>'BAR BB| Open rates'!AI11*0.85</f>
        <v>23545</v>
      </c>
      <c r="AJ11" s="43">
        <f>'BAR BB| Open rates'!AJ11*0.85</f>
        <v>23545</v>
      </c>
      <c r="AK11" s="43">
        <f>'BAR BB| Open rates'!AK11*0.85</f>
        <v>25245</v>
      </c>
      <c r="AL11" s="43">
        <f>'BAR BB| Open rates'!AL11*0.85</f>
        <v>25245</v>
      </c>
      <c r="AM11" s="43">
        <f>'BAR BB| Open rates'!AM11*0.85</f>
        <v>23545</v>
      </c>
      <c r="AN11" s="43">
        <f>'BAR BB| Open rates'!AN11*0.85</f>
        <v>23545</v>
      </c>
      <c r="AO11" s="43">
        <f>'BAR BB| Open rates'!AO11*0.85</f>
        <v>23545</v>
      </c>
      <c r="AP11" s="43">
        <f>'BAR BB| Open rates'!AP11*0.85</f>
        <v>23545</v>
      </c>
      <c r="AQ11" s="43">
        <f>'BAR BB| Open rates'!AQ11*0.85</f>
        <v>23545</v>
      </c>
      <c r="AR11" s="43">
        <f>'BAR BB| Open rates'!AR11*0.85</f>
        <v>25245</v>
      </c>
      <c r="AS11" s="43">
        <f>'BAR BB| Open rates'!AS11*0.85</f>
        <v>25245</v>
      </c>
      <c r="AT11" s="43">
        <f>'BAR BB| Open rates'!AT11*0.85</f>
        <v>23545</v>
      </c>
      <c r="AU11" s="43">
        <f>'BAR BB| Open rates'!AU11*0.85</f>
        <v>23545</v>
      </c>
      <c r="AV11" s="43">
        <f>'BAR BB| Open rates'!AV11*0.85</f>
        <v>23545</v>
      </c>
      <c r="AW11" s="43">
        <f>'BAR BB| Open rates'!AW11*0.85</f>
        <v>23545</v>
      </c>
      <c r="AX11" s="43">
        <f>'BAR BB| Open rates'!AX11*0.85</f>
        <v>23545</v>
      </c>
      <c r="AY11" s="43">
        <f>'BAR BB| Open rates'!AY11*0.85</f>
        <v>25245</v>
      </c>
      <c r="AZ11" s="43">
        <f>'BAR BB| Open rates'!AZ11*0.85</f>
        <v>25245</v>
      </c>
      <c r="BA11" s="43">
        <f>'BAR BB| Open rates'!BA11*0.85</f>
        <v>23545</v>
      </c>
      <c r="BB11" s="43">
        <f>'BAR BB| Open rates'!BB11*0.85</f>
        <v>23545</v>
      </c>
      <c r="BC11" s="43">
        <f>'BAR BB| Open rates'!BC11*0.85</f>
        <v>23545</v>
      </c>
      <c r="BD11" s="43">
        <f>'BAR BB| Open rates'!BD11*0.85</f>
        <v>23545</v>
      </c>
      <c r="BE11" s="43">
        <f>'BAR BB| Open rates'!BE11*0.85</f>
        <v>23545</v>
      </c>
      <c r="BF11" s="43">
        <f>'BAR BB| Open rates'!BF11*0.85</f>
        <v>25245</v>
      </c>
      <c r="BG11" s="43">
        <f>'BAR BB| Open rates'!BG11*0.85</f>
        <v>25245</v>
      </c>
      <c r="BH11" s="43">
        <f>'BAR BB| Open rates'!BH11*0.85</f>
        <v>20825</v>
      </c>
      <c r="BI11" s="43">
        <f>'BAR BB| Open rates'!BI11*0.85</f>
        <v>20825</v>
      </c>
      <c r="BJ11" s="43">
        <f>'BAR BB| Open rates'!BJ11*0.85</f>
        <v>20825</v>
      </c>
      <c r="BK11" s="43">
        <f>'BAR BB| Open rates'!BK11*0.85</f>
        <v>20825</v>
      </c>
      <c r="BL11" s="43">
        <f>'BAR BB| Open rates'!BL11*0.85</f>
        <v>20825</v>
      </c>
      <c r="BM11" s="43">
        <f>'BAR BB| Open rates'!BM11*0.85</f>
        <v>21845</v>
      </c>
      <c r="BN11" s="43">
        <f>'BAR BB| Open rates'!BN11*0.85</f>
        <v>21845</v>
      </c>
      <c r="BO11" s="43">
        <f>'BAR BB| Open rates'!BO11*0.85</f>
        <v>19975</v>
      </c>
      <c r="BP11" s="43">
        <f>'BAR BB| Open rates'!BP11*0.85</f>
        <v>19975</v>
      </c>
      <c r="BQ11" s="43">
        <f>'BAR BB| Open rates'!BQ11*0.85</f>
        <v>21845</v>
      </c>
      <c r="BR11" s="43">
        <f>'BAR BB| Open rates'!BR11*0.85</f>
        <v>21845</v>
      </c>
      <c r="BS11" s="43">
        <f>'BAR BB| Open rates'!BS11*0.85</f>
        <v>21845</v>
      </c>
      <c r="BT11" s="43">
        <f>'BAR BB| Open rates'!BT11*0.85</f>
        <v>21845</v>
      </c>
      <c r="BU11" s="43">
        <f>'BAR BB| Open rates'!BU11*0.85</f>
        <v>21845</v>
      </c>
      <c r="BV11" s="43">
        <f>'BAR BB| Open rates'!BV11*0.85</f>
        <v>19975</v>
      </c>
      <c r="BW11" s="43">
        <f>'BAR BB| Open rates'!BW11*0.85</f>
        <v>19975</v>
      </c>
      <c r="BX11" s="43">
        <f>'BAR BB| Open rates'!BX11*0.85</f>
        <v>19975</v>
      </c>
      <c r="BY11" s="43">
        <f>'BAR BB| Open rates'!BY11*0.85</f>
        <v>19975</v>
      </c>
      <c r="BZ11" s="43">
        <f>'BAR BB| Open rates'!BZ11*0.85</f>
        <v>19975</v>
      </c>
      <c r="CA11" s="43">
        <f>'BAR BB| Open rates'!CA11*0.85</f>
        <v>21845</v>
      </c>
      <c r="CB11" s="43">
        <f>'BAR BB| Open rates'!CB11*0.85</f>
        <v>21845</v>
      </c>
      <c r="CC11" s="43">
        <f>'BAR BB| Open rates'!CC11*0.85</f>
        <v>19975</v>
      </c>
      <c r="CD11" s="43">
        <f>'BAR BB| Open rates'!CD11*0.85</f>
        <v>19975</v>
      </c>
      <c r="CE11" s="43">
        <f>'BAR BB| Open rates'!CE11*0.85</f>
        <v>19975</v>
      </c>
      <c r="CF11" s="43">
        <f>'BAR BB| Open rates'!CF11*0.85</f>
        <v>19975</v>
      </c>
      <c r="CG11" s="43">
        <f>'BAR BB| Open rates'!CG11*0.85</f>
        <v>19975</v>
      </c>
      <c r="CH11" s="43">
        <f>'BAR BB| Open rates'!CH11*0.85</f>
        <v>21845</v>
      </c>
      <c r="CI11" s="43">
        <f>'BAR BB| Open rates'!CI11*0.85</f>
        <v>21845</v>
      </c>
      <c r="CJ11" s="43">
        <f>'BAR BB| Open rates'!CJ11*0.85</f>
        <v>19975</v>
      </c>
      <c r="CK11" s="43">
        <f>'BAR BB| Open rates'!CK11*0.85</f>
        <v>19975</v>
      </c>
      <c r="CL11" s="43">
        <f>'BAR BB| Open rates'!CL11*0.85</f>
        <v>19975</v>
      </c>
      <c r="CM11" s="43">
        <f>'BAR BB| Open rates'!CM11*0.85</f>
        <v>19975</v>
      </c>
      <c r="CN11" s="43">
        <f>'BAR BB| Open rates'!CN11*0.85</f>
        <v>19975</v>
      </c>
      <c r="CO11" s="43">
        <f>'BAR BB| Open rates'!CO11*0.85</f>
        <v>21845</v>
      </c>
      <c r="CP11" s="43">
        <f>'BAR BB| Open rates'!CP11*0.85</f>
        <v>21845</v>
      </c>
      <c r="CQ11" s="43">
        <f>'BAR BB| Open rates'!CQ11*0.85</f>
        <v>19975</v>
      </c>
      <c r="CR11" s="43">
        <f>'BAR BB| Open rates'!CR11*0.85</f>
        <v>19975</v>
      </c>
      <c r="CS11" s="43">
        <f>'BAR BB| Open rates'!CS11*0.85</f>
        <v>19975</v>
      </c>
      <c r="CT11" s="43">
        <f>'BAR BB| Open rates'!CT11*0.85</f>
        <v>19975</v>
      </c>
      <c r="CU11" s="43">
        <f>'BAR BB| Open rates'!CU11*0.85</f>
        <v>18530</v>
      </c>
      <c r="CV11" s="43">
        <f>'BAR BB| Open rates'!CV11*0.85</f>
        <v>18530</v>
      </c>
      <c r="CW11" s="43">
        <f>'BAR BB| Open rates'!CW11*0.85</f>
        <v>18530</v>
      </c>
      <c r="CX11" s="43">
        <f>'BAR BB| Open rates'!CX11*0.85</f>
        <v>16830</v>
      </c>
      <c r="CY11" s="43">
        <f>'BAR BB| Open rates'!CY11*0.85</f>
        <v>16830</v>
      </c>
      <c r="CZ11" s="43">
        <f>'BAR BB| Open rates'!CZ11*0.85</f>
        <v>16830</v>
      </c>
      <c r="DA11" s="43">
        <f>'BAR BB| Open rates'!DA11*0.85</f>
        <v>16830</v>
      </c>
      <c r="DB11" s="43">
        <f>'BAR BB| Open rates'!DB11*0.85</f>
        <v>16830</v>
      </c>
      <c r="DC11" s="43">
        <f>'BAR BB| Open rates'!DC11*0.85</f>
        <v>18530</v>
      </c>
      <c r="DD11" s="43">
        <f>'BAR BB| Open rates'!DD11*0.85</f>
        <v>18530</v>
      </c>
      <c r="DE11" s="43">
        <f>'BAR BB| Open rates'!DE11*0.85</f>
        <v>16830</v>
      </c>
      <c r="DF11" s="43">
        <f>'BAR BB| Open rates'!DF11*0.85</f>
        <v>16830</v>
      </c>
      <c r="DG11" s="43">
        <f>'BAR BB| Open rates'!DG11*0.85</f>
        <v>16830</v>
      </c>
      <c r="DH11" s="43">
        <f>'BAR BB| Open rates'!DH11*0.85</f>
        <v>16830</v>
      </c>
      <c r="DI11" s="43">
        <f>'BAR BB| Open rates'!DI11*0.85</f>
        <v>16830</v>
      </c>
      <c r="DJ11" s="43">
        <f>'BAR BB| Open rates'!DJ11*0.85</f>
        <v>18530</v>
      </c>
      <c r="DK11" s="43">
        <f>'BAR BB| Open rates'!DK11*0.85</f>
        <v>18530</v>
      </c>
      <c r="DL11" s="43">
        <f>'BAR BB| Open rates'!DL11*0.85</f>
        <v>16830</v>
      </c>
      <c r="DM11" s="43">
        <f>'BAR BB| Open rates'!DM11*0.85</f>
        <v>16830</v>
      </c>
      <c r="DN11" s="43">
        <f>'BAR BB| Open rates'!DN11*0.85</f>
        <v>16830</v>
      </c>
      <c r="DO11" s="43">
        <f>'BAR BB| Open rates'!DO11*0.85</f>
        <v>16830</v>
      </c>
      <c r="DP11" s="43">
        <f>'BAR BB| Open rates'!DP11*0.85</f>
        <v>16830</v>
      </c>
      <c r="DQ11" s="43">
        <f>'BAR BB| Open rates'!DQ11*0.85</f>
        <v>18530</v>
      </c>
      <c r="DR11" s="43">
        <f>'BAR BB| Open rates'!DR11*0.85</f>
        <v>18530</v>
      </c>
      <c r="DS11" s="43">
        <f>'BAR BB| Open rates'!DS11*0.85</f>
        <v>16830</v>
      </c>
      <c r="DT11" s="43">
        <f>'BAR BB| Open rates'!DT11*0.85</f>
        <v>16830</v>
      </c>
      <c r="DU11" s="43">
        <f>'BAR BB| Open rates'!DU11*0.85</f>
        <v>16830</v>
      </c>
      <c r="DV11" s="43">
        <f>'BAR BB| Open rates'!DV11*0.85</f>
        <v>16830</v>
      </c>
      <c r="DW11" s="43">
        <f>'BAR BB| Open rates'!DW11*0.85</f>
        <v>16830</v>
      </c>
      <c r="DX11" s="43">
        <f>'BAR BB| Open rates'!DX11*0.85</f>
        <v>18530</v>
      </c>
      <c r="DY11" s="43">
        <f>'BAR BB| Open rates'!DY11*0.85</f>
        <v>18530</v>
      </c>
      <c r="DZ11" s="43">
        <f>'BAR BB| Open rates'!DZ11*0.85</f>
        <v>19975</v>
      </c>
      <c r="EA11" s="43">
        <f>'BAR BB| Open rates'!EA11*0.85</f>
        <v>19975</v>
      </c>
      <c r="EB11" s="43">
        <f>'BAR BB| Open rates'!EB11*0.85</f>
        <v>19975</v>
      </c>
      <c r="EC11" s="43">
        <f>'BAR BB| Open rates'!EC11*0.85</f>
        <v>21845</v>
      </c>
      <c r="ED11" s="43">
        <f>'BAR BB| Open rates'!ED11*0.85</f>
        <v>21845</v>
      </c>
      <c r="EE11" s="43">
        <f>'BAR BB| Open rates'!EE11*0.85</f>
        <v>21845</v>
      </c>
      <c r="EF11" s="43">
        <f>'BAR BB| Open rates'!EF11*0.85</f>
        <v>21845</v>
      </c>
      <c r="EG11" s="43">
        <f>'BAR BB| Open rates'!EG11*0.85</f>
        <v>15980</v>
      </c>
      <c r="EH11" s="43">
        <f>'BAR BB| Open rates'!EH11*0.85</f>
        <v>15130</v>
      </c>
      <c r="EI11" s="43">
        <f>'BAR BB| Open rates'!EI11*0.85</f>
        <v>15130</v>
      </c>
      <c r="EJ11" s="43">
        <f>'BAR BB| Open rates'!EJ11*0.85</f>
        <v>15130</v>
      </c>
      <c r="EK11" s="43">
        <f>'BAR BB| Open rates'!EK11*0.85</f>
        <v>15130</v>
      </c>
      <c r="EL11" s="43">
        <f>'BAR BB| Open rates'!EL11*0.85</f>
        <v>15980</v>
      </c>
      <c r="EM11" s="43">
        <f>'BAR BB| Open rates'!EM11*0.85</f>
        <v>15980</v>
      </c>
      <c r="EN11" s="43">
        <f>'BAR BB| Open rates'!EN11*0.85</f>
        <v>15130</v>
      </c>
      <c r="EO11" s="43">
        <f>'BAR BB| Open rates'!EO11*0.85</f>
        <v>15130</v>
      </c>
      <c r="EP11" s="43">
        <f>'BAR BB| Open rates'!EP11*0.85</f>
        <v>15130</v>
      </c>
      <c r="EQ11" s="43">
        <f>'BAR BB| Open rates'!EQ11*0.85</f>
        <v>15130</v>
      </c>
      <c r="ER11" s="43">
        <f>'BAR BB| Open rates'!ER11*0.85</f>
        <v>15130</v>
      </c>
      <c r="ES11" s="43">
        <f>'BAR BB| Open rates'!ES11*0.85</f>
        <v>15980</v>
      </c>
      <c r="ET11" s="43">
        <f>'BAR BB| Open rates'!ET11*0.85</f>
        <v>15980</v>
      </c>
      <c r="EU11" s="43">
        <f>'BAR BB| Open rates'!EU11*0.85</f>
        <v>15130</v>
      </c>
      <c r="EV11" s="43">
        <f>'BAR BB| Open rates'!EV11*0.85</f>
        <v>15130</v>
      </c>
      <c r="EW11" s="43">
        <f>'BAR BB| Open rates'!EW11*0.85</f>
        <v>15130</v>
      </c>
      <c r="EX11" s="43">
        <f>'BAR BB| Open rates'!EX11*0.85</f>
        <v>15130</v>
      </c>
      <c r="EY11" s="43">
        <f>'BAR BB| Open rates'!EY11*0.85</f>
        <v>15130</v>
      </c>
      <c r="EZ11" s="43">
        <f>'BAR BB| Open rates'!EZ11*0.85</f>
        <v>15980</v>
      </c>
      <c r="FA11" s="43">
        <f>'BAR BB| Open rates'!FA11*0.85</f>
        <v>15980</v>
      </c>
      <c r="FB11" s="43">
        <f>'BAR BB| Open rates'!FB11*0.85</f>
        <v>15130</v>
      </c>
      <c r="FC11" s="43">
        <f>'BAR BB| Open rates'!FC11*0.85</f>
        <v>15130</v>
      </c>
      <c r="FD11" s="43">
        <f>'BAR BB| Open rates'!FD11*0.85</f>
        <v>15130</v>
      </c>
      <c r="FE11" s="43">
        <f>'BAR BB| Open rates'!FE11*0.85</f>
        <v>15130</v>
      </c>
      <c r="FF11" s="43">
        <f>'BAR BB| Open rates'!FF11*0.85</f>
        <v>15130</v>
      </c>
      <c r="FG11" s="43">
        <f>'BAR BB| Open rates'!FG11*0.85</f>
        <v>15980</v>
      </c>
      <c r="FH11" s="43">
        <f>'BAR BB| Open rates'!FH11*0.85</f>
        <v>15980</v>
      </c>
      <c r="FI11" s="43">
        <f>'BAR BB| Open rates'!FI11*0.85</f>
        <v>15130</v>
      </c>
      <c r="FJ11" s="43">
        <f>'BAR BB| Open rates'!FJ11*0.85</f>
        <v>15130</v>
      </c>
      <c r="FK11" s="43">
        <f>'BAR BB| Open rates'!FK11*0.85</f>
        <v>15130</v>
      </c>
      <c r="FL11" s="43">
        <f>'BAR BB| Open rates'!FL11*0.85</f>
        <v>15130</v>
      </c>
      <c r="FM11" s="43">
        <f>'BAR BB| Open rates'!FM11*0.85</f>
        <v>15130</v>
      </c>
      <c r="FN11" s="43">
        <f>'BAR BB| Open rates'!FN11*0.85</f>
        <v>15980</v>
      </c>
      <c r="FO11" s="43">
        <f>'BAR BB| Open rates'!FO11*0.85</f>
        <v>15980</v>
      </c>
      <c r="FP11" s="43">
        <f>'BAR BB| Open rates'!FP11*0.85</f>
        <v>15130</v>
      </c>
      <c r="FQ11" s="43">
        <f>'BAR BB| Open rates'!FQ11*0.85</f>
        <v>15130</v>
      </c>
      <c r="FR11" s="43">
        <f>'BAR BB| Open rates'!FR11*0.85</f>
        <v>15130</v>
      </c>
      <c r="FS11" s="43">
        <f>'BAR BB| Open rates'!FS11*0.85</f>
        <v>15130</v>
      </c>
      <c r="FT11" s="43">
        <f>'BAR BB| Open rates'!FT11*0.85</f>
        <v>15130</v>
      </c>
      <c r="FU11" s="43">
        <f>'BAR BB| Open rates'!FU11*0.85</f>
        <v>15980</v>
      </c>
      <c r="FV11" s="43">
        <f>'BAR BB| Open rates'!FV11*0.85</f>
        <v>15980</v>
      </c>
      <c r="FW11" s="43">
        <f>'BAR BB| Open rates'!FW11*0.85</f>
        <v>19125</v>
      </c>
      <c r="FX11" s="43">
        <f>'BAR BB| Open rates'!FX11*0.85</f>
        <v>19125</v>
      </c>
      <c r="FY11" s="43">
        <f>'BAR BB| Open rates'!FY11*0.85</f>
        <v>19125</v>
      </c>
      <c r="FZ11" s="43">
        <f>'BAR BB| Open rates'!FZ11*0.85</f>
        <v>19125</v>
      </c>
      <c r="GA11" s="43">
        <f>'BAR BB| Open rates'!GA11*0.85</f>
        <v>19125</v>
      </c>
      <c r="GB11" s="43">
        <f>'BAR BB| Open rates'!GB11*0.85</f>
        <v>20995</v>
      </c>
      <c r="GC11" s="43">
        <f>'BAR BB| Open rates'!GC11*0.85</f>
        <v>20995</v>
      </c>
      <c r="GD11" s="43">
        <f>'BAR BB| Open rates'!GD11*0.85</f>
        <v>20995</v>
      </c>
      <c r="GE11" s="43">
        <f>'BAR BB| Open rates'!GE11*0.85</f>
        <v>20995</v>
      </c>
    </row>
    <row r="12" spans="1:187" s="36" customFormat="1" ht="12" customHeight="1" x14ac:dyDescent="0.2">
      <c r="A12" s="237">
        <v>2</v>
      </c>
      <c r="B12" s="43">
        <f>'BAR BB| Open rates'!B12*0.85</f>
        <v>26690</v>
      </c>
      <c r="C12" s="43">
        <f>'BAR BB| Open rates'!C12*0.85</f>
        <v>26690</v>
      </c>
      <c r="D12" s="43">
        <f>'BAR BB| Open rates'!D12*0.85</f>
        <v>24395</v>
      </c>
      <c r="E12" s="43">
        <f>'BAR BB| Open rates'!E12*0.85</f>
        <v>24395</v>
      </c>
      <c r="F12" s="43">
        <f>'BAR BB| Open rates'!F12*0.85</f>
        <v>22525</v>
      </c>
      <c r="G12" s="43">
        <f>'BAR BB| Open rates'!G12*0.85</f>
        <v>24395</v>
      </c>
      <c r="H12" s="43">
        <f>'BAR BB| Open rates'!H12*0.85</f>
        <v>24395</v>
      </c>
      <c r="I12" s="43">
        <f>'BAR BB| Open rates'!I12*0.85</f>
        <v>26095</v>
      </c>
      <c r="J12" s="43">
        <f>'BAR BB| Open rates'!J12*0.85</f>
        <v>26095</v>
      </c>
      <c r="K12" s="43">
        <f>'BAR BB| Open rates'!K12*0.85</f>
        <v>24395</v>
      </c>
      <c r="L12" s="43">
        <f>'BAR BB| Open rates'!L12*0.85</f>
        <v>24395</v>
      </c>
      <c r="M12" s="43">
        <f>'BAR BB| Open rates'!M12*0.85</f>
        <v>24395</v>
      </c>
      <c r="N12" s="43">
        <f>'BAR BB| Open rates'!N12*0.85</f>
        <v>24395</v>
      </c>
      <c r="O12" s="43">
        <f>'BAR BB| Open rates'!O12*0.85</f>
        <v>24395</v>
      </c>
      <c r="P12" s="43">
        <f>'BAR BB| Open rates'!P12*0.85</f>
        <v>26095</v>
      </c>
      <c r="Q12" s="43">
        <f>'BAR BB| Open rates'!Q12*0.85</f>
        <v>26095</v>
      </c>
      <c r="R12" s="43">
        <f>'BAR BB| Open rates'!R12*0.85</f>
        <v>26095</v>
      </c>
      <c r="S12" s="43">
        <f>'BAR BB| Open rates'!S12*0.85</f>
        <v>26095</v>
      </c>
      <c r="T12" s="43">
        <f>'BAR BB| Open rates'!T12*0.85</f>
        <v>26095</v>
      </c>
      <c r="U12" s="43">
        <f>'BAR BB| Open rates'!U12*0.85</f>
        <v>26095</v>
      </c>
      <c r="V12" s="43">
        <f>'BAR BB| Open rates'!V12*0.85</f>
        <v>26095</v>
      </c>
      <c r="W12" s="43">
        <f>'BAR BB| Open rates'!W12*0.85</f>
        <v>27795</v>
      </c>
      <c r="X12" s="43">
        <f>'BAR BB| Open rates'!X12*0.85</f>
        <v>27795</v>
      </c>
      <c r="Y12" s="43">
        <f>'BAR BB| Open rates'!Y12*0.85</f>
        <v>26095</v>
      </c>
      <c r="Z12" s="43">
        <f>'BAR BB| Open rates'!Z12*0.85</f>
        <v>26095</v>
      </c>
      <c r="AA12" s="43">
        <f>'BAR BB| Open rates'!AA12*0.85</f>
        <v>26095</v>
      </c>
      <c r="AB12" s="43">
        <f>'BAR BB| Open rates'!AB12*0.85</f>
        <v>26095</v>
      </c>
      <c r="AC12" s="43">
        <f>'BAR BB| Open rates'!AC12*0.85</f>
        <v>26095</v>
      </c>
      <c r="AD12" s="43">
        <f>'BAR BB| Open rates'!AD12*0.85</f>
        <v>27795</v>
      </c>
      <c r="AE12" s="43">
        <f>'BAR BB| Open rates'!AE12*0.85</f>
        <v>27795</v>
      </c>
      <c r="AF12" s="43">
        <f>'BAR BB| Open rates'!AF12*0.85</f>
        <v>26095</v>
      </c>
      <c r="AG12" s="43">
        <f>'BAR BB| Open rates'!AG12*0.85</f>
        <v>26095</v>
      </c>
      <c r="AH12" s="43">
        <f>'BAR BB| Open rates'!AH12*0.85</f>
        <v>26095</v>
      </c>
      <c r="AI12" s="43">
        <f>'BAR BB| Open rates'!AI12*0.85</f>
        <v>26095</v>
      </c>
      <c r="AJ12" s="43">
        <f>'BAR BB| Open rates'!AJ12*0.85</f>
        <v>26095</v>
      </c>
      <c r="AK12" s="43">
        <f>'BAR BB| Open rates'!AK12*0.85</f>
        <v>27795</v>
      </c>
      <c r="AL12" s="43">
        <f>'BAR BB| Open rates'!AL12*0.85</f>
        <v>27795</v>
      </c>
      <c r="AM12" s="43">
        <f>'BAR BB| Open rates'!AM12*0.85</f>
        <v>26095</v>
      </c>
      <c r="AN12" s="43">
        <f>'BAR BB| Open rates'!AN12*0.85</f>
        <v>26095</v>
      </c>
      <c r="AO12" s="43">
        <f>'BAR BB| Open rates'!AO12*0.85</f>
        <v>26095</v>
      </c>
      <c r="AP12" s="43">
        <f>'BAR BB| Open rates'!AP12*0.85</f>
        <v>26095</v>
      </c>
      <c r="AQ12" s="43">
        <f>'BAR BB| Open rates'!AQ12*0.85</f>
        <v>26095</v>
      </c>
      <c r="AR12" s="43">
        <f>'BAR BB| Open rates'!AR12*0.85</f>
        <v>27795</v>
      </c>
      <c r="AS12" s="43">
        <f>'BAR BB| Open rates'!AS12*0.85</f>
        <v>27795</v>
      </c>
      <c r="AT12" s="43">
        <f>'BAR BB| Open rates'!AT12*0.85</f>
        <v>26095</v>
      </c>
      <c r="AU12" s="43">
        <f>'BAR BB| Open rates'!AU12*0.85</f>
        <v>26095</v>
      </c>
      <c r="AV12" s="43">
        <f>'BAR BB| Open rates'!AV12*0.85</f>
        <v>26095</v>
      </c>
      <c r="AW12" s="43">
        <f>'BAR BB| Open rates'!AW12*0.85</f>
        <v>26095</v>
      </c>
      <c r="AX12" s="43">
        <f>'BAR BB| Open rates'!AX12*0.85</f>
        <v>26095</v>
      </c>
      <c r="AY12" s="43">
        <f>'BAR BB| Open rates'!AY12*0.85</f>
        <v>27795</v>
      </c>
      <c r="AZ12" s="43">
        <f>'BAR BB| Open rates'!AZ12*0.85</f>
        <v>27795</v>
      </c>
      <c r="BA12" s="43">
        <f>'BAR BB| Open rates'!BA12*0.85</f>
        <v>26095</v>
      </c>
      <c r="BB12" s="43">
        <f>'BAR BB| Open rates'!BB12*0.85</f>
        <v>26095</v>
      </c>
      <c r="BC12" s="43">
        <f>'BAR BB| Open rates'!BC12*0.85</f>
        <v>26095</v>
      </c>
      <c r="BD12" s="43">
        <f>'BAR BB| Open rates'!BD12*0.85</f>
        <v>26095</v>
      </c>
      <c r="BE12" s="43">
        <f>'BAR BB| Open rates'!BE12*0.85</f>
        <v>26095</v>
      </c>
      <c r="BF12" s="43">
        <f>'BAR BB| Open rates'!BF12*0.85</f>
        <v>27795</v>
      </c>
      <c r="BG12" s="43">
        <f>'BAR BB| Open rates'!BG12*0.85</f>
        <v>27795</v>
      </c>
      <c r="BH12" s="43">
        <f>'BAR BB| Open rates'!BH12*0.85</f>
        <v>23375</v>
      </c>
      <c r="BI12" s="43">
        <f>'BAR BB| Open rates'!BI12*0.85</f>
        <v>23375</v>
      </c>
      <c r="BJ12" s="43">
        <f>'BAR BB| Open rates'!BJ12*0.85</f>
        <v>23375</v>
      </c>
      <c r="BK12" s="43">
        <f>'BAR BB| Open rates'!BK12*0.85</f>
        <v>23375</v>
      </c>
      <c r="BL12" s="43">
        <f>'BAR BB| Open rates'!BL12*0.85</f>
        <v>23375</v>
      </c>
      <c r="BM12" s="43">
        <f>'BAR BB| Open rates'!BM12*0.85</f>
        <v>24395</v>
      </c>
      <c r="BN12" s="43">
        <f>'BAR BB| Open rates'!BN12*0.85</f>
        <v>24395</v>
      </c>
      <c r="BO12" s="43">
        <f>'BAR BB| Open rates'!BO12*0.85</f>
        <v>22525</v>
      </c>
      <c r="BP12" s="43">
        <f>'BAR BB| Open rates'!BP12*0.85</f>
        <v>22525</v>
      </c>
      <c r="BQ12" s="43">
        <f>'BAR BB| Open rates'!BQ12*0.85</f>
        <v>24395</v>
      </c>
      <c r="BR12" s="43">
        <f>'BAR BB| Open rates'!BR12*0.85</f>
        <v>24395</v>
      </c>
      <c r="BS12" s="43">
        <f>'BAR BB| Open rates'!BS12*0.85</f>
        <v>24395</v>
      </c>
      <c r="BT12" s="43">
        <f>'BAR BB| Open rates'!BT12*0.85</f>
        <v>24395</v>
      </c>
      <c r="BU12" s="43">
        <f>'BAR BB| Open rates'!BU12*0.85</f>
        <v>24395</v>
      </c>
      <c r="BV12" s="43">
        <f>'BAR BB| Open rates'!BV12*0.85</f>
        <v>22525</v>
      </c>
      <c r="BW12" s="43">
        <f>'BAR BB| Open rates'!BW12*0.85</f>
        <v>22525</v>
      </c>
      <c r="BX12" s="43">
        <f>'BAR BB| Open rates'!BX12*0.85</f>
        <v>22525</v>
      </c>
      <c r="BY12" s="43">
        <f>'BAR BB| Open rates'!BY12*0.85</f>
        <v>22525</v>
      </c>
      <c r="BZ12" s="43">
        <f>'BAR BB| Open rates'!BZ12*0.85</f>
        <v>22525</v>
      </c>
      <c r="CA12" s="43">
        <f>'BAR BB| Open rates'!CA12*0.85</f>
        <v>24395</v>
      </c>
      <c r="CB12" s="43">
        <f>'BAR BB| Open rates'!CB12*0.85</f>
        <v>24395</v>
      </c>
      <c r="CC12" s="43">
        <f>'BAR BB| Open rates'!CC12*0.85</f>
        <v>22525</v>
      </c>
      <c r="CD12" s="43">
        <f>'BAR BB| Open rates'!CD12*0.85</f>
        <v>22525</v>
      </c>
      <c r="CE12" s="43">
        <f>'BAR BB| Open rates'!CE12*0.85</f>
        <v>22525</v>
      </c>
      <c r="CF12" s="43">
        <f>'BAR BB| Open rates'!CF12*0.85</f>
        <v>22525</v>
      </c>
      <c r="CG12" s="43">
        <f>'BAR BB| Open rates'!CG12*0.85</f>
        <v>22525</v>
      </c>
      <c r="CH12" s="43">
        <f>'BAR BB| Open rates'!CH12*0.85</f>
        <v>24395</v>
      </c>
      <c r="CI12" s="43">
        <f>'BAR BB| Open rates'!CI12*0.85</f>
        <v>24395</v>
      </c>
      <c r="CJ12" s="43">
        <f>'BAR BB| Open rates'!CJ12*0.85</f>
        <v>22525</v>
      </c>
      <c r="CK12" s="43">
        <f>'BAR BB| Open rates'!CK12*0.85</f>
        <v>22525</v>
      </c>
      <c r="CL12" s="43">
        <f>'BAR BB| Open rates'!CL12*0.85</f>
        <v>22525</v>
      </c>
      <c r="CM12" s="43">
        <f>'BAR BB| Open rates'!CM12*0.85</f>
        <v>22525</v>
      </c>
      <c r="CN12" s="43">
        <f>'BAR BB| Open rates'!CN12*0.85</f>
        <v>22525</v>
      </c>
      <c r="CO12" s="43">
        <f>'BAR BB| Open rates'!CO12*0.85</f>
        <v>24395</v>
      </c>
      <c r="CP12" s="43">
        <f>'BAR BB| Open rates'!CP12*0.85</f>
        <v>24395</v>
      </c>
      <c r="CQ12" s="43">
        <f>'BAR BB| Open rates'!CQ12*0.85</f>
        <v>22525</v>
      </c>
      <c r="CR12" s="43">
        <f>'BAR BB| Open rates'!CR12*0.85</f>
        <v>22525</v>
      </c>
      <c r="CS12" s="43">
        <f>'BAR BB| Open rates'!CS12*0.85</f>
        <v>22525</v>
      </c>
      <c r="CT12" s="43">
        <f>'BAR BB| Open rates'!CT12*0.85</f>
        <v>22525</v>
      </c>
      <c r="CU12" s="43">
        <f>'BAR BB| Open rates'!CU12*0.85</f>
        <v>21080</v>
      </c>
      <c r="CV12" s="43">
        <f>'BAR BB| Open rates'!CV12*0.85</f>
        <v>21080</v>
      </c>
      <c r="CW12" s="43">
        <f>'BAR BB| Open rates'!CW12*0.85</f>
        <v>21080</v>
      </c>
      <c r="CX12" s="43">
        <f>'BAR BB| Open rates'!CX12*0.85</f>
        <v>19380</v>
      </c>
      <c r="CY12" s="43">
        <f>'BAR BB| Open rates'!CY12*0.85</f>
        <v>19380</v>
      </c>
      <c r="CZ12" s="43">
        <f>'BAR BB| Open rates'!CZ12*0.85</f>
        <v>19380</v>
      </c>
      <c r="DA12" s="43">
        <f>'BAR BB| Open rates'!DA12*0.85</f>
        <v>19380</v>
      </c>
      <c r="DB12" s="43">
        <f>'BAR BB| Open rates'!DB12*0.85</f>
        <v>19380</v>
      </c>
      <c r="DC12" s="43">
        <f>'BAR BB| Open rates'!DC12*0.85</f>
        <v>21080</v>
      </c>
      <c r="DD12" s="43">
        <f>'BAR BB| Open rates'!DD12*0.85</f>
        <v>21080</v>
      </c>
      <c r="DE12" s="43">
        <f>'BAR BB| Open rates'!DE12*0.85</f>
        <v>19380</v>
      </c>
      <c r="DF12" s="43">
        <f>'BAR BB| Open rates'!DF12*0.85</f>
        <v>19380</v>
      </c>
      <c r="DG12" s="43">
        <f>'BAR BB| Open rates'!DG12*0.85</f>
        <v>19380</v>
      </c>
      <c r="DH12" s="43">
        <f>'BAR BB| Open rates'!DH12*0.85</f>
        <v>19380</v>
      </c>
      <c r="DI12" s="43">
        <f>'BAR BB| Open rates'!DI12*0.85</f>
        <v>19380</v>
      </c>
      <c r="DJ12" s="43">
        <f>'BAR BB| Open rates'!DJ12*0.85</f>
        <v>21080</v>
      </c>
      <c r="DK12" s="43">
        <f>'BAR BB| Open rates'!DK12*0.85</f>
        <v>21080</v>
      </c>
      <c r="DL12" s="43">
        <f>'BAR BB| Open rates'!DL12*0.85</f>
        <v>19380</v>
      </c>
      <c r="DM12" s="43">
        <f>'BAR BB| Open rates'!DM12*0.85</f>
        <v>19380</v>
      </c>
      <c r="DN12" s="43">
        <f>'BAR BB| Open rates'!DN12*0.85</f>
        <v>19380</v>
      </c>
      <c r="DO12" s="43">
        <f>'BAR BB| Open rates'!DO12*0.85</f>
        <v>19380</v>
      </c>
      <c r="DP12" s="43">
        <f>'BAR BB| Open rates'!DP12*0.85</f>
        <v>19380</v>
      </c>
      <c r="DQ12" s="43">
        <f>'BAR BB| Open rates'!DQ12*0.85</f>
        <v>21080</v>
      </c>
      <c r="DR12" s="43">
        <f>'BAR BB| Open rates'!DR12*0.85</f>
        <v>21080</v>
      </c>
      <c r="DS12" s="43">
        <f>'BAR BB| Open rates'!DS12*0.85</f>
        <v>19380</v>
      </c>
      <c r="DT12" s="43">
        <f>'BAR BB| Open rates'!DT12*0.85</f>
        <v>19380</v>
      </c>
      <c r="DU12" s="43">
        <f>'BAR BB| Open rates'!DU12*0.85</f>
        <v>19380</v>
      </c>
      <c r="DV12" s="43">
        <f>'BAR BB| Open rates'!DV12*0.85</f>
        <v>19380</v>
      </c>
      <c r="DW12" s="43">
        <f>'BAR BB| Open rates'!DW12*0.85</f>
        <v>19380</v>
      </c>
      <c r="DX12" s="43">
        <f>'BAR BB| Open rates'!DX12*0.85</f>
        <v>21080</v>
      </c>
      <c r="DY12" s="43">
        <f>'BAR BB| Open rates'!DY12*0.85</f>
        <v>21080</v>
      </c>
      <c r="DZ12" s="43">
        <f>'BAR BB| Open rates'!DZ12*0.85</f>
        <v>22525</v>
      </c>
      <c r="EA12" s="43">
        <f>'BAR BB| Open rates'!EA12*0.85</f>
        <v>22525</v>
      </c>
      <c r="EB12" s="43">
        <f>'BAR BB| Open rates'!EB12*0.85</f>
        <v>22525</v>
      </c>
      <c r="EC12" s="43">
        <f>'BAR BB| Open rates'!EC12*0.85</f>
        <v>24395</v>
      </c>
      <c r="ED12" s="43">
        <f>'BAR BB| Open rates'!ED12*0.85</f>
        <v>24395</v>
      </c>
      <c r="EE12" s="43">
        <f>'BAR BB| Open rates'!EE12*0.85</f>
        <v>24395</v>
      </c>
      <c r="EF12" s="43">
        <f>'BAR BB| Open rates'!EF12*0.85</f>
        <v>24395</v>
      </c>
      <c r="EG12" s="43">
        <f>'BAR BB| Open rates'!EG12*0.85</f>
        <v>18530</v>
      </c>
      <c r="EH12" s="43">
        <f>'BAR BB| Open rates'!EH12*0.85</f>
        <v>17680</v>
      </c>
      <c r="EI12" s="43">
        <f>'BAR BB| Open rates'!EI12*0.85</f>
        <v>17680</v>
      </c>
      <c r="EJ12" s="43">
        <f>'BAR BB| Open rates'!EJ12*0.85</f>
        <v>17680</v>
      </c>
      <c r="EK12" s="43">
        <f>'BAR BB| Open rates'!EK12*0.85</f>
        <v>17680</v>
      </c>
      <c r="EL12" s="43">
        <f>'BAR BB| Open rates'!EL12*0.85</f>
        <v>18530</v>
      </c>
      <c r="EM12" s="43">
        <f>'BAR BB| Open rates'!EM12*0.85</f>
        <v>18530</v>
      </c>
      <c r="EN12" s="43">
        <f>'BAR BB| Open rates'!EN12*0.85</f>
        <v>17680</v>
      </c>
      <c r="EO12" s="43">
        <f>'BAR BB| Open rates'!EO12*0.85</f>
        <v>17680</v>
      </c>
      <c r="EP12" s="43">
        <f>'BAR BB| Open rates'!EP12*0.85</f>
        <v>17680</v>
      </c>
      <c r="EQ12" s="43">
        <f>'BAR BB| Open rates'!EQ12*0.85</f>
        <v>17680</v>
      </c>
      <c r="ER12" s="43">
        <f>'BAR BB| Open rates'!ER12*0.85</f>
        <v>17680</v>
      </c>
      <c r="ES12" s="43">
        <f>'BAR BB| Open rates'!ES12*0.85</f>
        <v>18530</v>
      </c>
      <c r="ET12" s="43">
        <f>'BAR BB| Open rates'!ET12*0.85</f>
        <v>18530</v>
      </c>
      <c r="EU12" s="43">
        <f>'BAR BB| Open rates'!EU12*0.85</f>
        <v>17680</v>
      </c>
      <c r="EV12" s="43">
        <f>'BAR BB| Open rates'!EV12*0.85</f>
        <v>17680</v>
      </c>
      <c r="EW12" s="43">
        <f>'BAR BB| Open rates'!EW12*0.85</f>
        <v>17680</v>
      </c>
      <c r="EX12" s="43">
        <f>'BAR BB| Open rates'!EX12*0.85</f>
        <v>17680</v>
      </c>
      <c r="EY12" s="43">
        <f>'BAR BB| Open rates'!EY12*0.85</f>
        <v>17680</v>
      </c>
      <c r="EZ12" s="43">
        <f>'BAR BB| Open rates'!EZ12*0.85</f>
        <v>18530</v>
      </c>
      <c r="FA12" s="43">
        <f>'BAR BB| Open rates'!FA12*0.85</f>
        <v>18530</v>
      </c>
      <c r="FB12" s="43">
        <f>'BAR BB| Open rates'!FB12*0.85</f>
        <v>17680</v>
      </c>
      <c r="FC12" s="43">
        <f>'BAR BB| Open rates'!FC12*0.85</f>
        <v>17680</v>
      </c>
      <c r="FD12" s="43">
        <f>'BAR BB| Open rates'!FD12*0.85</f>
        <v>17680</v>
      </c>
      <c r="FE12" s="43">
        <f>'BAR BB| Open rates'!FE12*0.85</f>
        <v>17680</v>
      </c>
      <c r="FF12" s="43">
        <f>'BAR BB| Open rates'!FF12*0.85</f>
        <v>17680</v>
      </c>
      <c r="FG12" s="43">
        <f>'BAR BB| Open rates'!FG12*0.85</f>
        <v>18530</v>
      </c>
      <c r="FH12" s="43">
        <f>'BAR BB| Open rates'!FH12*0.85</f>
        <v>18530</v>
      </c>
      <c r="FI12" s="43">
        <f>'BAR BB| Open rates'!FI12*0.85</f>
        <v>17680</v>
      </c>
      <c r="FJ12" s="43">
        <f>'BAR BB| Open rates'!FJ12*0.85</f>
        <v>17680</v>
      </c>
      <c r="FK12" s="43">
        <f>'BAR BB| Open rates'!FK12*0.85</f>
        <v>17680</v>
      </c>
      <c r="FL12" s="43">
        <f>'BAR BB| Open rates'!FL12*0.85</f>
        <v>17680</v>
      </c>
      <c r="FM12" s="43">
        <f>'BAR BB| Open rates'!FM12*0.85</f>
        <v>17680</v>
      </c>
      <c r="FN12" s="43">
        <f>'BAR BB| Open rates'!FN12*0.85</f>
        <v>18530</v>
      </c>
      <c r="FO12" s="43">
        <f>'BAR BB| Open rates'!FO12*0.85</f>
        <v>18530</v>
      </c>
      <c r="FP12" s="43">
        <f>'BAR BB| Open rates'!FP12*0.85</f>
        <v>17680</v>
      </c>
      <c r="FQ12" s="43">
        <f>'BAR BB| Open rates'!FQ12*0.85</f>
        <v>17680</v>
      </c>
      <c r="FR12" s="43">
        <f>'BAR BB| Open rates'!FR12*0.85</f>
        <v>17680</v>
      </c>
      <c r="FS12" s="43">
        <f>'BAR BB| Open rates'!FS12*0.85</f>
        <v>17680</v>
      </c>
      <c r="FT12" s="43">
        <f>'BAR BB| Open rates'!FT12*0.85</f>
        <v>17680</v>
      </c>
      <c r="FU12" s="43">
        <f>'BAR BB| Open rates'!FU12*0.85</f>
        <v>18530</v>
      </c>
      <c r="FV12" s="43">
        <f>'BAR BB| Open rates'!FV12*0.85</f>
        <v>18530</v>
      </c>
      <c r="FW12" s="43">
        <f>'BAR BB| Open rates'!FW12*0.85</f>
        <v>21675</v>
      </c>
      <c r="FX12" s="43">
        <f>'BAR BB| Open rates'!FX12*0.85</f>
        <v>21675</v>
      </c>
      <c r="FY12" s="43">
        <f>'BAR BB| Open rates'!FY12*0.85</f>
        <v>21675</v>
      </c>
      <c r="FZ12" s="43">
        <f>'BAR BB| Open rates'!FZ12*0.85</f>
        <v>21675</v>
      </c>
      <c r="GA12" s="43">
        <f>'BAR BB| Open rates'!GA12*0.85</f>
        <v>21675</v>
      </c>
      <c r="GB12" s="43">
        <f>'BAR BB| Open rates'!GB12*0.85</f>
        <v>23545</v>
      </c>
      <c r="GC12" s="43">
        <f>'BAR BB| Open rates'!GC12*0.85</f>
        <v>23545</v>
      </c>
      <c r="GD12" s="43">
        <f>'BAR BB| Open rates'!GD12*0.85</f>
        <v>23545</v>
      </c>
      <c r="GE12" s="43">
        <f>'BAR BB| Open rates'!GE12*0.85</f>
        <v>23545</v>
      </c>
    </row>
    <row r="13" spans="1:187" s="36" customFormat="1" ht="12" customHeight="1" x14ac:dyDescent="0.2">
      <c r="A13" s="236" t="s">
        <v>177</v>
      </c>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row>
    <row r="14" spans="1:187" s="36" customFormat="1" ht="12" customHeight="1" x14ac:dyDescent="0.2">
      <c r="A14" s="237">
        <v>1</v>
      </c>
      <c r="B14" s="43">
        <f>'BAR BB| Open rates'!B14*0.85</f>
        <v>33490</v>
      </c>
      <c r="C14" s="43">
        <f>'BAR BB| Open rates'!C14*0.85</f>
        <v>33490</v>
      </c>
      <c r="D14" s="43">
        <f>'BAR BB| Open rates'!D14*0.85</f>
        <v>31195</v>
      </c>
      <c r="E14" s="43">
        <f>'BAR BB| Open rates'!E14*0.85</f>
        <v>31195</v>
      </c>
      <c r="F14" s="43">
        <f>'BAR BB| Open rates'!F14*0.85</f>
        <v>29325</v>
      </c>
      <c r="G14" s="43">
        <f>'BAR BB| Open rates'!G14*0.85</f>
        <v>31195</v>
      </c>
      <c r="H14" s="43">
        <f>'BAR BB| Open rates'!H14*0.85</f>
        <v>31195</v>
      </c>
      <c r="I14" s="43">
        <f>'BAR BB| Open rates'!I14*0.85</f>
        <v>32895</v>
      </c>
      <c r="J14" s="43">
        <f>'BAR BB| Open rates'!J14*0.85</f>
        <v>32895</v>
      </c>
      <c r="K14" s="43">
        <f>'BAR BB| Open rates'!K14*0.85</f>
        <v>31195</v>
      </c>
      <c r="L14" s="43">
        <f>'BAR BB| Open rates'!L14*0.85</f>
        <v>31195</v>
      </c>
      <c r="M14" s="43">
        <f>'BAR BB| Open rates'!M14*0.85</f>
        <v>31195</v>
      </c>
      <c r="N14" s="43">
        <f>'BAR BB| Open rates'!N14*0.85</f>
        <v>31195</v>
      </c>
      <c r="O14" s="43">
        <f>'BAR BB| Open rates'!O14*0.85</f>
        <v>31195</v>
      </c>
      <c r="P14" s="43">
        <f>'BAR BB| Open rates'!P14*0.85</f>
        <v>32895</v>
      </c>
      <c r="Q14" s="43">
        <f>'BAR BB| Open rates'!Q14*0.85</f>
        <v>32895</v>
      </c>
      <c r="R14" s="43">
        <f>'BAR BB| Open rates'!R14*0.85</f>
        <v>32895</v>
      </c>
      <c r="S14" s="43">
        <f>'BAR BB| Open rates'!S14*0.85</f>
        <v>32895</v>
      </c>
      <c r="T14" s="43">
        <f>'BAR BB| Open rates'!T14*0.85</f>
        <v>32895</v>
      </c>
      <c r="U14" s="43">
        <f>'BAR BB| Open rates'!U14*0.85</f>
        <v>32895</v>
      </c>
      <c r="V14" s="43">
        <f>'BAR BB| Open rates'!V14*0.85</f>
        <v>32895</v>
      </c>
      <c r="W14" s="43">
        <f>'BAR BB| Open rates'!W14*0.85</f>
        <v>34595</v>
      </c>
      <c r="X14" s="43">
        <f>'BAR BB| Open rates'!X14*0.85</f>
        <v>34595</v>
      </c>
      <c r="Y14" s="43">
        <f>'BAR BB| Open rates'!Y14*0.85</f>
        <v>32895</v>
      </c>
      <c r="Z14" s="43">
        <f>'BAR BB| Open rates'!Z14*0.85</f>
        <v>32895</v>
      </c>
      <c r="AA14" s="43">
        <f>'BAR BB| Open rates'!AA14*0.85</f>
        <v>32895</v>
      </c>
      <c r="AB14" s="43">
        <f>'BAR BB| Open rates'!AB14*0.85</f>
        <v>32895</v>
      </c>
      <c r="AC14" s="43">
        <f>'BAR BB| Open rates'!AC14*0.85</f>
        <v>32895</v>
      </c>
      <c r="AD14" s="43">
        <f>'BAR BB| Open rates'!AD14*0.85</f>
        <v>34595</v>
      </c>
      <c r="AE14" s="43">
        <f>'BAR BB| Open rates'!AE14*0.85</f>
        <v>34595</v>
      </c>
      <c r="AF14" s="43">
        <f>'BAR BB| Open rates'!AF14*0.85</f>
        <v>32895</v>
      </c>
      <c r="AG14" s="43">
        <f>'BAR BB| Open rates'!AG14*0.85</f>
        <v>32895</v>
      </c>
      <c r="AH14" s="43">
        <f>'BAR BB| Open rates'!AH14*0.85</f>
        <v>32895</v>
      </c>
      <c r="AI14" s="43">
        <f>'BAR BB| Open rates'!AI14*0.85</f>
        <v>32895</v>
      </c>
      <c r="AJ14" s="43">
        <f>'BAR BB| Open rates'!AJ14*0.85</f>
        <v>32895</v>
      </c>
      <c r="AK14" s="43">
        <f>'BAR BB| Open rates'!AK14*0.85</f>
        <v>34595</v>
      </c>
      <c r="AL14" s="43">
        <f>'BAR BB| Open rates'!AL14*0.85</f>
        <v>34595</v>
      </c>
      <c r="AM14" s="43">
        <f>'BAR BB| Open rates'!AM14*0.85</f>
        <v>32895</v>
      </c>
      <c r="AN14" s="43">
        <f>'BAR BB| Open rates'!AN14*0.85</f>
        <v>32895</v>
      </c>
      <c r="AO14" s="43">
        <f>'BAR BB| Open rates'!AO14*0.85</f>
        <v>32895</v>
      </c>
      <c r="AP14" s="43">
        <f>'BAR BB| Open rates'!AP14*0.85</f>
        <v>32895</v>
      </c>
      <c r="AQ14" s="43">
        <f>'BAR BB| Open rates'!AQ14*0.85</f>
        <v>32895</v>
      </c>
      <c r="AR14" s="43">
        <f>'BAR BB| Open rates'!AR14*0.85</f>
        <v>34595</v>
      </c>
      <c r="AS14" s="43">
        <f>'BAR BB| Open rates'!AS14*0.85</f>
        <v>34595</v>
      </c>
      <c r="AT14" s="43">
        <f>'BAR BB| Open rates'!AT14*0.85</f>
        <v>32895</v>
      </c>
      <c r="AU14" s="43">
        <f>'BAR BB| Open rates'!AU14*0.85</f>
        <v>32895</v>
      </c>
      <c r="AV14" s="43">
        <f>'BAR BB| Open rates'!AV14*0.85</f>
        <v>32895</v>
      </c>
      <c r="AW14" s="43">
        <f>'BAR BB| Open rates'!AW14*0.85</f>
        <v>32895</v>
      </c>
      <c r="AX14" s="43">
        <f>'BAR BB| Open rates'!AX14*0.85</f>
        <v>32895</v>
      </c>
      <c r="AY14" s="43">
        <f>'BAR BB| Open rates'!AY14*0.85</f>
        <v>34595</v>
      </c>
      <c r="AZ14" s="43">
        <f>'BAR BB| Open rates'!AZ14*0.85</f>
        <v>34595</v>
      </c>
      <c r="BA14" s="43">
        <f>'BAR BB| Open rates'!BA14*0.85</f>
        <v>32895</v>
      </c>
      <c r="BB14" s="43">
        <f>'BAR BB| Open rates'!BB14*0.85</f>
        <v>32895</v>
      </c>
      <c r="BC14" s="43">
        <f>'BAR BB| Open rates'!BC14*0.85</f>
        <v>32895</v>
      </c>
      <c r="BD14" s="43">
        <f>'BAR BB| Open rates'!BD14*0.85</f>
        <v>32895</v>
      </c>
      <c r="BE14" s="43">
        <f>'BAR BB| Open rates'!BE14*0.85</f>
        <v>32895</v>
      </c>
      <c r="BF14" s="43">
        <f>'BAR BB| Open rates'!BF14*0.85</f>
        <v>34595</v>
      </c>
      <c r="BG14" s="43">
        <f>'BAR BB| Open rates'!BG14*0.85</f>
        <v>34595</v>
      </c>
      <c r="BH14" s="43">
        <f>'BAR BB| Open rates'!BH14*0.85</f>
        <v>30175</v>
      </c>
      <c r="BI14" s="43">
        <f>'BAR BB| Open rates'!BI14*0.85</f>
        <v>30175</v>
      </c>
      <c r="BJ14" s="43">
        <f>'BAR BB| Open rates'!BJ14*0.85</f>
        <v>30175</v>
      </c>
      <c r="BK14" s="43">
        <f>'BAR BB| Open rates'!BK14*0.85</f>
        <v>30175</v>
      </c>
      <c r="BL14" s="43">
        <f>'BAR BB| Open rates'!BL14*0.85</f>
        <v>30175</v>
      </c>
      <c r="BM14" s="43">
        <f>'BAR BB| Open rates'!BM14*0.85</f>
        <v>31195</v>
      </c>
      <c r="BN14" s="43">
        <f>'BAR BB| Open rates'!BN14*0.85</f>
        <v>31195</v>
      </c>
      <c r="BO14" s="43">
        <f>'BAR BB| Open rates'!BO14*0.85</f>
        <v>29325</v>
      </c>
      <c r="BP14" s="43">
        <f>'BAR BB| Open rates'!BP14*0.85</f>
        <v>29325</v>
      </c>
      <c r="BQ14" s="43">
        <f>'BAR BB| Open rates'!BQ14*0.85</f>
        <v>31195</v>
      </c>
      <c r="BR14" s="43">
        <f>'BAR BB| Open rates'!BR14*0.85</f>
        <v>31195</v>
      </c>
      <c r="BS14" s="43">
        <f>'BAR BB| Open rates'!BS14*0.85</f>
        <v>31195</v>
      </c>
      <c r="BT14" s="43">
        <f>'BAR BB| Open rates'!BT14*0.85</f>
        <v>31195</v>
      </c>
      <c r="BU14" s="43">
        <f>'BAR BB| Open rates'!BU14*0.85</f>
        <v>31195</v>
      </c>
      <c r="BV14" s="43">
        <f>'BAR BB| Open rates'!BV14*0.85</f>
        <v>29325</v>
      </c>
      <c r="BW14" s="43">
        <f>'BAR BB| Open rates'!BW14*0.85</f>
        <v>29325</v>
      </c>
      <c r="BX14" s="43">
        <f>'BAR BB| Open rates'!BX14*0.85</f>
        <v>29325</v>
      </c>
      <c r="BY14" s="43">
        <f>'BAR BB| Open rates'!BY14*0.85</f>
        <v>29325</v>
      </c>
      <c r="BZ14" s="43">
        <f>'BAR BB| Open rates'!BZ14*0.85</f>
        <v>29325</v>
      </c>
      <c r="CA14" s="43">
        <f>'BAR BB| Open rates'!CA14*0.85</f>
        <v>31195</v>
      </c>
      <c r="CB14" s="43">
        <f>'BAR BB| Open rates'!CB14*0.85</f>
        <v>31195</v>
      </c>
      <c r="CC14" s="43">
        <f>'BAR BB| Open rates'!CC14*0.85</f>
        <v>29325</v>
      </c>
      <c r="CD14" s="43">
        <f>'BAR BB| Open rates'!CD14*0.85</f>
        <v>29325</v>
      </c>
      <c r="CE14" s="43">
        <f>'BAR BB| Open rates'!CE14*0.85</f>
        <v>29325</v>
      </c>
      <c r="CF14" s="43">
        <f>'BAR BB| Open rates'!CF14*0.85</f>
        <v>29325</v>
      </c>
      <c r="CG14" s="43">
        <f>'BAR BB| Open rates'!CG14*0.85</f>
        <v>29325</v>
      </c>
      <c r="CH14" s="43">
        <f>'BAR BB| Open rates'!CH14*0.85</f>
        <v>31195</v>
      </c>
      <c r="CI14" s="43">
        <f>'BAR BB| Open rates'!CI14*0.85</f>
        <v>31195</v>
      </c>
      <c r="CJ14" s="43">
        <f>'BAR BB| Open rates'!CJ14*0.85</f>
        <v>29325</v>
      </c>
      <c r="CK14" s="43">
        <f>'BAR BB| Open rates'!CK14*0.85</f>
        <v>29325</v>
      </c>
      <c r="CL14" s="43">
        <f>'BAR BB| Open rates'!CL14*0.85</f>
        <v>29325</v>
      </c>
      <c r="CM14" s="43">
        <f>'BAR BB| Open rates'!CM14*0.85</f>
        <v>29325</v>
      </c>
      <c r="CN14" s="43">
        <f>'BAR BB| Open rates'!CN14*0.85</f>
        <v>29325</v>
      </c>
      <c r="CO14" s="43">
        <f>'BAR BB| Open rates'!CO14*0.85</f>
        <v>31195</v>
      </c>
      <c r="CP14" s="43">
        <f>'BAR BB| Open rates'!CP14*0.85</f>
        <v>31195</v>
      </c>
      <c r="CQ14" s="43">
        <f>'BAR BB| Open rates'!CQ14*0.85</f>
        <v>29325</v>
      </c>
      <c r="CR14" s="43">
        <f>'BAR BB| Open rates'!CR14*0.85</f>
        <v>29325</v>
      </c>
      <c r="CS14" s="43">
        <f>'BAR BB| Open rates'!CS14*0.85</f>
        <v>29325</v>
      </c>
      <c r="CT14" s="43">
        <f>'BAR BB| Open rates'!CT14*0.85</f>
        <v>29325</v>
      </c>
      <c r="CU14" s="43">
        <f>'BAR BB| Open rates'!CU14*0.85</f>
        <v>27030</v>
      </c>
      <c r="CV14" s="43">
        <f>'BAR BB| Open rates'!CV14*0.85</f>
        <v>27030</v>
      </c>
      <c r="CW14" s="43">
        <f>'BAR BB| Open rates'!CW14*0.85</f>
        <v>27030</v>
      </c>
      <c r="CX14" s="43">
        <f>'BAR BB| Open rates'!CX14*0.85</f>
        <v>25330</v>
      </c>
      <c r="CY14" s="43">
        <f>'BAR BB| Open rates'!CY14*0.85</f>
        <v>25330</v>
      </c>
      <c r="CZ14" s="43">
        <f>'BAR BB| Open rates'!CZ14*0.85</f>
        <v>25330</v>
      </c>
      <c r="DA14" s="43">
        <f>'BAR BB| Open rates'!DA14*0.85</f>
        <v>25330</v>
      </c>
      <c r="DB14" s="43">
        <f>'BAR BB| Open rates'!DB14*0.85</f>
        <v>25330</v>
      </c>
      <c r="DC14" s="43">
        <f>'BAR BB| Open rates'!DC14*0.85</f>
        <v>27030</v>
      </c>
      <c r="DD14" s="43">
        <f>'BAR BB| Open rates'!DD14*0.85</f>
        <v>27030</v>
      </c>
      <c r="DE14" s="43">
        <f>'BAR BB| Open rates'!DE14*0.85</f>
        <v>25330</v>
      </c>
      <c r="DF14" s="43">
        <f>'BAR BB| Open rates'!DF14*0.85</f>
        <v>25330</v>
      </c>
      <c r="DG14" s="43">
        <f>'BAR BB| Open rates'!DG14*0.85</f>
        <v>25330</v>
      </c>
      <c r="DH14" s="43">
        <f>'BAR BB| Open rates'!DH14*0.85</f>
        <v>25330</v>
      </c>
      <c r="DI14" s="43">
        <f>'BAR BB| Open rates'!DI14*0.85</f>
        <v>25330</v>
      </c>
      <c r="DJ14" s="43">
        <f>'BAR BB| Open rates'!DJ14*0.85</f>
        <v>27030</v>
      </c>
      <c r="DK14" s="43">
        <f>'BAR BB| Open rates'!DK14*0.85</f>
        <v>27030</v>
      </c>
      <c r="DL14" s="43">
        <f>'BAR BB| Open rates'!DL14*0.85</f>
        <v>25330</v>
      </c>
      <c r="DM14" s="43">
        <f>'BAR BB| Open rates'!DM14*0.85</f>
        <v>25330</v>
      </c>
      <c r="DN14" s="43">
        <f>'BAR BB| Open rates'!DN14*0.85</f>
        <v>25330</v>
      </c>
      <c r="DO14" s="43">
        <f>'BAR BB| Open rates'!DO14*0.85</f>
        <v>25330</v>
      </c>
      <c r="DP14" s="43">
        <f>'BAR BB| Open rates'!DP14*0.85</f>
        <v>25330</v>
      </c>
      <c r="DQ14" s="43">
        <f>'BAR BB| Open rates'!DQ14*0.85</f>
        <v>27030</v>
      </c>
      <c r="DR14" s="43">
        <f>'BAR BB| Open rates'!DR14*0.85</f>
        <v>27030</v>
      </c>
      <c r="DS14" s="43">
        <f>'BAR BB| Open rates'!DS14*0.85</f>
        <v>25330</v>
      </c>
      <c r="DT14" s="43">
        <f>'BAR BB| Open rates'!DT14*0.85</f>
        <v>25330</v>
      </c>
      <c r="DU14" s="43">
        <f>'BAR BB| Open rates'!DU14*0.85</f>
        <v>25330</v>
      </c>
      <c r="DV14" s="43">
        <f>'BAR BB| Open rates'!DV14*0.85</f>
        <v>25330</v>
      </c>
      <c r="DW14" s="43">
        <f>'BAR BB| Open rates'!DW14*0.85</f>
        <v>25330</v>
      </c>
      <c r="DX14" s="43">
        <f>'BAR BB| Open rates'!DX14*0.85</f>
        <v>27030</v>
      </c>
      <c r="DY14" s="43">
        <f>'BAR BB| Open rates'!DY14*0.85</f>
        <v>27030</v>
      </c>
      <c r="DZ14" s="43">
        <f>'BAR BB| Open rates'!DZ14*0.85</f>
        <v>28475</v>
      </c>
      <c r="EA14" s="43">
        <f>'BAR BB| Open rates'!EA14*0.85</f>
        <v>28475</v>
      </c>
      <c r="EB14" s="43">
        <f>'BAR BB| Open rates'!EB14*0.85</f>
        <v>28475</v>
      </c>
      <c r="EC14" s="43">
        <f>'BAR BB| Open rates'!EC14*0.85</f>
        <v>30345</v>
      </c>
      <c r="ED14" s="43">
        <f>'BAR BB| Open rates'!ED14*0.85</f>
        <v>30345</v>
      </c>
      <c r="EE14" s="43">
        <f>'BAR BB| Open rates'!EE14*0.85</f>
        <v>30345</v>
      </c>
      <c r="EF14" s="43">
        <f>'BAR BB| Open rates'!EF14*0.85</f>
        <v>30345</v>
      </c>
      <c r="EG14" s="43">
        <f>'BAR BB| Open rates'!EG14*0.85</f>
        <v>24480</v>
      </c>
      <c r="EH14" s="43">
        <f>'BAR BB| Open rates'!EH14*0.85</f>
        <v>22780</v>
      </c>
      <c r="EI14" s="43">
        <f>'BAR BB| Open rates'!EI14*0.85</f>
        <v>22780</v>
      </c>
      <c r="EJ14" s="43">
        <f>'BAR BB| Open rates'!EJ14*0.85</f>
        <v>22780</v>
      </c>
      <c r="EK14" s="43">
        <f>'BAR BB| Open rates'!EK14*0.85</f>
        <v>22780</v>
      </c>
      <c r="EL14" s="43">
        <f>'BAR BB| Open rates'!EL14*0.85</f>
        <v>23630</v>
      </c>
      <c r="EM14" s="43">
        <f>'BAR BB| Open rates'!EM14*0.85</f>
        <v>23630</v>
      </c>
      <c r="EN14" s="43">
        <f>'BAR BB| Open rates'!EN14*0.85</f>
        <v>22780</v>
      </c>
      <c r="EO14" s="43">
        <f>'BAR BB| Open rates'!EO14*0.85</f>
        <v>22780</v>
      </c>
      <c r="EP14" s="43">
        <f>'BAR BB| Open rates'!EP14*0.85</f>
        <v>22780</v>
      </c>
      <c r="EQ14" s="43">
        <f>'BAR BB| Open rates'!EQ14*0.85</f>
        <v>22780</v>
      </c>
      <c r="ER14" s="43">
        <f>'BAR BB| Open rates'!ER14*0.85</f>
        <v>22780</v>
      </c>
      <c r="ES14" s="43">
        <f>'BAR BB| Open rates'!ES14*0.85</f>
        <v>23630</v>
      </c>
      <c r="ET14" s="43">
        <f>'BAR BB| Open rates'!ET14*0.85</f>
        <v>23630</v>
      </c>
      <c r="EU14" s="43">
        <f>'BAR BB| Open rates'!EU14*0.85</f>
        <v>22780</v>
      </c>
      <c r="EV14" s="43">
        <f>'BAR BB| Open rates'!EV14*0.85</f>
        <v>22780</v>
      </c>
      <c r="EW14" s="43">
        <f>'BAR BB| Open rates'!EW14*0.85</f>
        <v>22780</v>
      </c>
      <c r="EX14" s="43">
        <f>'BAR BB| Open rates'!EX14*0.85</f>
        <v>22780</v>
      </c>
      <c r="EY14" s="43">
        <f>'BAR BB| Open rates'!EY14*0.85</f>
        <v>22780</v>
      </c>
      <c r="EZ14" s="43">
        <f>'BAR BB| Open rates'!EZ14*0.85</f>
        <v>23630</v>
      </c>
      <c r="FA14" s="43">
        <f>'BAR BB| Open rates'!FA14*0.85</f>
        <v>23630</v>
      </c>
      <c r="FB14" s="43">
        <f>'BAR BB| Open rates'!FB14*0.85</f>
        <v>22780</v>
      </c>
      <c r="FC14" s="43">
        <f>'BAR BB| Open rates'!FC14*0.85</f>
        <v>22780</v>
      </c>
      <c r="FD14" s="43">
        <f>'BAR BB| Open rates'!FD14*0.85</f>
        <v>22780</v>
      </c>
      <c r="FE14" s="43">
        <f>'BAR BB| Open rates'!FE14*0.85</f>
        <v>22780</v>
      </c>
      <c r="FF14" s="43">
        <f>'BAR BB| Open rates'!FF14*0.85</f>
        <v>22780</v>
      </c>
      <c r="FG14" s="43">
        <f>'BAR BB| Open rates'!FG14*0.85</f>
        <v>23630</v>
      </c>
      <c r="FH14" s="43">
        <f>'BAR BB| Open rates'!FH14*0.85</f>
        <v>23630</v>
      </c>
      <c r="FI14" s="43">
        <f>'BAR BB| Open rates'!FI14*0.85</f>
        <v>22780</v>
      </c>
      <c r="FJ14" s="43">
        <f>'BAR BB| Open rates'!FJ14*0.85</f>
        <v>22780</v>
      </c>
      <c r="FK14" s="43">
        <f>'BAR BB| Open rates'!FK14*0.85</f>
        <v>22780</v>
      </c>
      <c r="FL14" s="43">
        <f>'BAR BB| Open rates'!FL14*0.85</f>
        <v>22780</v>
      </c>
      <c r="FM14" s="43">
        <f>'BAR BB| Open rates'!FM14*0.85</f>
        <v>22780</v>
      </c>
      <c r="FN14" s="43">
        <f>'BAR BB| Open rates'!FN14*0.85</f>
        <v>23630</v>
      </c>
      <c r="FO14" s="43">
        <f>'BAR BB| Open rates'!FO14*0.85</f>
        <v>23630</v>
      </c>
      <c r="FP14" s="43">
        <f>'BAR BB| Open rates'!FP14*0.85</f>
        <v>22780</v>
      </c>
      <c r="FQ14" s="43">
        <f>'BAR BB| Open rates'!FQ14*0.85</f>
        <v>22780</v>
      </c>
      <c r="FR14" s="43">
        <f>'BAR BB| Open rates'!FR14*0.85</f>
        <v>22780</v>
      </c>
      <c r="FS14" s="43">
        <f>'BAR BB| Open rates'!FS14*0.85</f>
        <v>22780</v>
      </c>
      <c r="FT14" s="43">
        <f>'BAR BB| Open rates'!FT14*0.85</f>
        <v>22780</v>
      </c>
      <c r="FU14" s="43">
        <f>'BAR BB| Open rates'!FU14*0.85</f>
        <v>23630</v>
      </c>
      <c r="FV14" s="43">
        <f>'BAR BB| Open rates'!FV14*0.85</f>
        <v>23630</v>
      </c>
      <c r="FW14" s="43">
        <f>'BAR BB| Open rates'!FW14*0.85</f>
        <v>26775</v>
      </c>
      <c r="FX14" s="43">
        <f>'BAR BB| Open rates'!FX14*0.85</f>
        <v>26775</v>
      </c>
      <c r="FY14" s="43">
        <f>'BAR BB| Open rates'!FY14*0.85</f>
        <v>26775</v>
      </c>
      <c r="FZ14" s="43">
        <f>'BAR BB| Open rates'!FZ14*0.85</f>
        <v>26775</v>
      </c>
      <c r="GA14" s="43">
        <f>'BAR BB| Open rates'!GA14*0.85</f>
        <v>26775</v>
      </c>
      <c r="GB14" s="43">
        <f>'BAR BB| Open rates'!GB14*0.85</f>
        <v>28645</v>
      </c>
      <c r="GC14" s="43">
        <f>'BAR BB| Open rates'!GC14*0.85</f>
        <v>28645</v>
      </c>
      <c r="GD14" s="43">
        <f>'BAR BB| Open rates'!GD14*0.85</f>
        <v>28645</v>
      </c>
      <c r="GE14" s="43">
        <f>'BAR BB| Open rates'!GE14*0.85</f>
        <v>28645</v>
      </c>
    </row>
    <row r="15" spans="1:187" s="36" customFormat="1" ht="12" customHeight="1" x14ac:dyDescent="0.2">
      <c r="A15" s="237">
        <v>2</v>
      </c>
      <c r="B15" s="43">
        <f>'BAR BB| Open rates'!B15*0.85</f>
        <v>36040</v>
      </c>
      <c r="C15" s="43">
        <f>'BAR BB| Open rates'!C15*0.85</f>
        <v>36040</v>
      </c>
      <c r="D15" s="43">
        <f>'BAR BB| Open rates'!D15*0.85</f>
        <v>33745</v>
      </c>
      <c r="E15" s="43">
        <f>'BAR BB| Open rates'!E15*0.85</f>
        <v>33745</v>
      </c>
      <c r="F15" s="43">
        <f>'BAR BB| Open rates'!F15*0.85</f>
        <v>31875</v>
      </c>
      <c r="G15" s="43">
        <f>'BAR BB| Open rates'!G15*0.85</f>
        <v>33745</v>
      </c>
      <c r="H15" s="43">
        <f>'BAR BB| Open rates'!H15*0.85</f>
        <v>33745</v>
      </c>
      <c r="I15" s="43">
        <f>'BAR BB| Open rates'!I15*0.85</f>
        <v>35445</v>
      </c>
      <c r="J15" s="43">
        <f>'BAR BB| Open rates'!J15*0.85</f>
        <v>35445</v>
      </c>
      <c r="K15" s="43">
        <f>'BAR BB| Open rates'!K15*0.85</f>
        <v>33745</v>
      </c>
      <c r="L15" s="43">
        <f>'BAR BB| Open rates'!L15*0.85</f>
        <v>33745</v>
      </c>
      <c r="M15" s="43">
        <f>'BAR BB| Open rates'!M15*0.85</f>
        <v>33745</v>
      </c>
      <c r="N15" s="43">
        <f>'BAR BB| Open rates'!N15*0.85</f>
        <v>33745</v>
      </c>
      <c r="O15" s="43">
        <f>'BAR BB| Open rates'!O15*0.85</f>
        <v>33745</v>
      </c>
      <c r="P15" s="43">
        <f>'BAR BB| Open rates'!P15*0.85</f>
        <v>35445</v>
      </c>
      <c r="Q15" s="43">
        <f>'BAR BB| Open rates'!Q15*0.85</f>
        <v>35445</v>
      </c>
      <c r="R15" s="43">
        <f>'BAR BB| Open rates'!R15*0.85</f>
        <v>35445</v>
      </c>
      <c r="S15" s="43">
        <f>'BAR BB| Open rates'!S15*0.85</f>
        <v>35445</v>
      </c>
      <c r="T15" s="43">
        <f>'BAR BB| Open rates'!T15*0.85</f>
        <v>35445</v>
      </c>
      <c r="U15" s="43">
        <f>'BAR BB| Open rates'!U15*0.85</f>
        <v>35445</v>
      </c>
      <c r="V15" s="43">
        <f>'BAR BB| Open rates'!V15*0.85</f>
        <v>35445</v>
      </c>
      <c r="W15" s="43">
        <f>'BAR BB| Open rates'!W15*0.85</f>
        <v>37145</v>
      </c>
      <c r="X15" s="43">
        <f>'BAR BB| Open rates'!X15*0.85</f>
        <v>37145</v>
      </c>
      <c r="Y15" s="43">
        <f>'BAR BB| Open rates'!Y15*0.85</f>
        <v>35445</v>
      </c>
      <c r="Z15" s="43">
        <f>'BAR BB| Open rates'!Z15*0.85</f>
        <v>35445</v>
      </c>
      <c r="AA15" s="43">
        <f>'BAR BB| Open rates'!AA15*0.85</f>
        <v>35445</v>
      </c>
      <c r="AB15" s="43">
        <f>'BAR BB| Open rates'!AB15*0.85</f>
        <v>35445</v>
      </c>
      <c r="AC15" s="43">
        <f>'BAR BB| Open rates'!AC15*0.85</f>
        <v>35445</v>
      </c>
      <c r="AD15" s="43">
        <f>'BAR BB| Open rates'!AD15*0.85</f>
        <v>37145</v>
      </c>
      <c r="AE15" s="43">
        <f>'BAR BB| Open rates'!AE15*0.85</f>
        <v>37145</v>
      </c>
      <c r="AF15" s="43">
        <f>'BAR BB| Open rates'!AF15*0.85</f>
        <v>35445</v>
      </c>
      <c r="AG15" s="43">
        <f>'BAR BB| Open rates'!AG15*0.85</f>
        <v>35445</v>
      </c>
      <c r="AH15" s="43">
        <f>'BAR BB| Open rates'!AH15*0.85</f>
        <v>35445</v>
      </c>
      <c r="AI15" s="43">
        <f>'BAR BB| Open rates'!AI15*0.85</f>
        <v>35445</v>
      </c>
      <c r="AJ15" s="43">
        <f>'BAR BB| Open rates'!AJ15*0.85</f>
        <v>35445</v>
      </c>
      <c r="AK15" s="43">
        <f>'BAR BB| Open rates'!AK15*0.85</f>
        <v>37145</v>
      </c>
      <c r="AL15" s="43">
        <f>'BAR BB| Open rates'!AL15*0.85</f>
        <v>37145</v>
      </c>
      <c r="AM15" s="43">
        <f>'BAR BB| Open rates'!AM15*0.85</f>
        <v>35445</v>
      </c>
      <c r="AN15" s="43">
        <f>'BAR BB| Open rates'!AN15*0.85</f>
        <v>35445</v>
      </c>
      <c r="AO15" s="43">
        <f>'BAR BB| Open rates'!AO15*0.85</f>
        <v>35445</v>
      </c>
      <c r="AP15" s="43">
        <f>'BAR BB| Open rates'!AP15*0.85</f>
        <v>35445</v>
      </c>
      <c r="AQ15" s="43">
        <f>'BAR BB| Open rates'!AQ15*0.85</f>
        <v>35445</v>
      </c>
      <c r="AR15" s="43">
        <f>'BAR BB| Open rates'!AR15*0.85</f>
        <v>37145</v>
      </c>
      <c r="AS15" s="43">
        <f>'BAR BB| Open rates'!AS15*0.85</f>
        <v>37145</v>
      </c>
      <c r="AT15" s="43">
        <f>'BAR BB| Open rates'!AT15*0.85</f>
        <v>35445</v>
      </c>
      <c r="AU15" s="43">
        <f>'BAR BB| Open rates'!AU15*0.85</f>
        <v>35445</v>
      </c>
      <c r="AV15" s="43">
        <f>'BAR BB| Open rates'!AV15*0.85</f>
        <v>35445</v>
      </c>
      <c r="AW15" s="43">
        <f>'BAR BB| Open rates'!AW15*0.85</f>
        <v>35445</v>
      </c>
      <c r="AX15" s="43">
        <f>'BAR BB| Open rates'!AX15*0.85</f>
        <v>35445</v>
      </c>
      <c r="AY15" s="43">
        <f>'BAR BB| Open rates'!AY15*0.85</f>
        <v>37145</v>
      </c>
      <c r="AZ15" s="43">
        <f>'BAR BB| Open rates'!AZ15*0.85</f>
        <v>37145</v>
      </c>
      <c r="BA15" s="43">
        <f>'BAR BB| Open rates'!BA15*0.85</f>
        <v>35445</v>
      </c>
      <c r="BB15" s="43">
        <f>'BAR BB| Open rates'!BB15*0.85</f>
        <v>35445</v>
      </c>
      <c r="BC15" s="43">
        <f>'BAR BB| Open rates'!BC15*0.85</f>
        <v>35445</v>
      </c>
      <c r="BD15" s="43">
        <f>'BAR BB| Open rates'!BD15*0.85</f>
        <v>35445</v>
      </c>
      <c r="BE15" s="43">
        <f>'BAR BB| Open rates'!BE15*0.85</f>
        <v>35445</v>
      </c>
      <c r="BF15" s="43">
        <f>'BAR BB| Open rates'!BF15*0.85</f>
        <v>37145</v>
      </c>
      <c r="BG15" s="43">
        <f>'BAR BB| Open rates'!BG15*0.85</f>
        <v>37145</v>
      </c>
      <c r="BH15" s="43">
        <f>'BAR BB| Open rates'!BH15*0.85</f>
        <v>32725</v>
      </c>
      <c r="BI15" s="43">
        <f>'BAR BB| Open rates'!BI15*0.85</f>
        <v>32725</v>
      </c>
      <c r="BJ15" s="43">
        <f>'BAR BB| Open rates'!BJ15*0.85</f>
        <v>32725</v>
      </c>
      <c r="BK15" s="43">
        <f>'BAR BB| Open rates'!BK15*0.85</f>
        <v>32725</v>
      </c>
      <c r="BL15" s="43">
        <f>'BAR BB| Open rates'!BL15*0.85</f>
        <v>32725</v>
      </c>
      <c r="BM15" s="43">
        <f>'BAR BB| Open rates'!BM15*0.85</f>
        <v>33745</v>
      </c>
      <c r="BN15" s="43">
        <f>'BAR BB| Open rates'!BN15*0.85</f>
        <v>33745</v>
      </c>
      <c r="BO15" s="43">
        <f>'BAR BB| Open rates'!BO15*0.85</f>
        <v>31875</v>
      </c>
      <c r="BP15" s="43">
        <f>'BAR BB| Open rates'!BP15*0.85</f>
        <v>31875</v>
      </c>
      <c r="BQ15" s="43">
        <f>'BAR BB| Open rates'!BQ15*0.85</f>
        <v>33745</v>
      </c>
      <c r="BR15" s="43">
        <f>'BAR BB| Open rates'!BR15*0.85</f>
        <v>33745</v>
      </c>
      <c r="BS15" s="43">
        <f>'BAR BB| Open rates'!BS15*0.85</f>
        <v>33745</v>
      </c>
      <c r="BT15" s="43">
        <f>'BAR BB| Open rates'!BT15*0.85</f>
        <v>33745</v>
      </c>
      <c r="BU15" s="43">
        <f>'BAR BB| Open rates'!BU15*0.85</f>
        <v>33745</v>
      </c>
      <c r="BV15" s="43">
        <f>'BAR BB| Open rates'!BV15*0.85</f>
        <v>31875</v>
      </c>
      <c r="BW15" s="43">
        <f>'BAR BB| Open rates'!BW15*0.85</f>
        <v>31875</v>
      </c>
      <c r="BX15" s="43">
        <f>'BAR BB| Open rates'!BX15*0.85</f>
        <v>31875</v>
      </c>
      <c r="BY15" s="43">
        <f>'BAR BB| Open rates'!BY15*0.85</f>
        <v>31875</v>
      </c>
      <c r="BZ15" s="43">
        <f>'BAR BB| Open rates'!BZ15*0.85</f>
        <v>31875</v>
      </c>
      <c r="CA15" s="43">
        <f>'BAR BB| Open rates'!CA15*0.85</f>
        <v>33745</v>
      </c>
      <c r="CB15" s="43">
        <f>'BAR BB| Open rates'!CB15*0.85</f>
        <v>33745</v>
      </c>
      <c r="CC15" s="43">
        <f>'BAR BB| Open rates'!CC15*0.85</f>
        <v>31875</v>
      </c>
      <c r="CD15" s="43">
        <f>'BAR BB| Open rates'!CD15*0.85</f>
        <v>31875</v>
      </c>
      <c r="CE15" s="43">
        <f>'BAR BB| Open rates'!CE15*0.85</f>
        <v>31875</v>
      </c>
      <c r="CF15" s="43">
        <f>'BAR BB| Open rates'!CF15*0.85</f>
        <v>31875</v>
      </c>
      <c r="CG15" s="43">
        <f>'BAR BB| Open rates'!CG15*0.85</f>
        <v>31875</v>
      </c>
      <c r="CH15" s="43">
        <f>'BAR BB| Open rates'!CH15*0.85</f>
        <v>33745</v>
      </c>
      <c r="CI15" s="43">
        <f>'BAR BB| Open rates'!CI15*0.85</f>
        <v>33745</v>
      </c>
      <c r="CJ15" s="43">
        <f>'BAR BB| Open rates'!CJ15*0.85</f>
        <v>31875</v>
      </c>
      <c r="CK15" s="43">
        <f>'BAR BB| Open rates'!CK15*0.85</f>
        <v>31875</v>
      </c>
      <c r="CL15" s="43">
        <f>'BAR BB| Open rates'!CL15*0.85</f>
        <v>31875</v>
      </c>
      <c r="CM15" s="43">
        <f>'BAR BB| Open rates'!CM15*0.85</f>
        <v>31875</v>
      </c>
      <c r="CN15" s="43">
        <f>'BAR BB| Open rates'!CN15*0.85</f>
        <v>31875</v>
      </c>
      <c r="CO15" s="43">
        <f>'BAR BB| Open rates'!CO15*0.85</f>
        <v>33745</v>
      </c>
      <c r="CP15" s="43">
        <f>'BAR BB| Open rates'!CP15*0.85</f>
        <v>33745</v>
      </c>
      <c r="CQ15" s="43">
        <f>'BAR BB| Open rates'!CQ15*0.85</f>
        <v>31875</v>
      </c>
      <c r="CR15" s="43">
        <f>'BAR BB| Open rates'!CR15*0.85</f>
        <v>31875</v>
      </c>
      <c r="CS15" s="43">
        <f>'BAR BB| Open rates'!CS15*0.85</f>
        <v>31875</v>
      </c>
      <c r="CT15" s="43">
        <f>'BAR BB| Open rates'!CT15*0.85</f>
        <v>31875</v>
      </c>
      <c r="CU15" s="43">
        <f>'BAR BB| Open rates'!CU15*0.85</f>
        <v>29580</v>
      </c>
      <c r="CV15" s="43">
        <f>'BAR BB| Open rates'!CV15*0.85</f>
        <v>29580</v>
      </c>
      <c r="CW15" s="43">
        <f>'BAR BB| Open rates'!CW15*0.85</f>
        <v>29580</v>
      </c>
      <c r="CX15" s="43">
        <f>'BAR BB| Open rates'!CX15*0.85</f>
        <v>27880</v>
      </c>
      <c r="CY15" s="43">
        <f>'BAR BB| Open rates'!CY15*0.85</f>
        <v>27880</v>
      </c>
      <c r="CZ15" s="43">
        <f>'BAR BB| Open rates'!CZ15*0.85</f>
        <v>27880</v>
      </c>
      <c r="DA15" s="43">
        <f>'BAR BB| Open rates'!DA15*0.85</f>
        <v>27880</v>
      </c>
      <c r="DB15" s="43">
        <f>'BAR BB| Open rates'!DB15*0.85</f>
        <v>27880</v>
      </c>
      <c r="DC15" s="43">
        <f>'BAR BB| Open rates'!DC15*0.85</f>
        <v>29580</v>
      </c>
      <c r="DD15" s="43">
        <f>'BAR BB| Open rates'!DD15*0.85</f>
        <v>29580</v>
      </c>
      <c r="DE15" s="43">
        <f>'BAR BB| Open rates'!DE15*0.85</f>
        <v>27880</v>
      </c>
      <c r="DF15" s="43">
        <f>'BAR BB| Open rates'!DF15*0.85</f>
        <v>27880</v>
      </c>
      <c r="DG15" s="43">
        <f>'BAR BB| Open rates'!DG15*0.85</f>
        <v>27880</v>
      </c>
      <c r="DH15" s="43">
        <f>'BAR BB| Open rates'!DH15*0.85</f>
        <v>27880</v>
      </c>
      <c r="DI15" s="43">
        <f>'BAR BB| Open rates'!DI15*0.85</f>
        <v>27880</v>
      </c>
      <c r="DJ15" s="43">
        <f>'BAR BB| Open rates'!DJ15*0.85</f>
        <v>29580</v>
      </c>
      <c r="DK15" s="43">
        <f>'BAR BB| Open rates'!DK15*0.85</f>
        <v>29580</v>
      </c>
      <c r="DL15" s="43">
        <f>'BAR BB| Open rates'!DL15*0.85</f>
        <v>27880</v>
      </c>
      <c r="DM15" s="43">
        <f>'BAR BB| Open rates'!DM15*0.85</f>
        <v>27880</v>
      </c>
      <c r="DN15" s="43">
        <f>'BAR BB| Open rates'!DN15*0.85</f>
        <v>27880</v>
      </c>
      <c r="DO15" s="43">
        <f>'BAR BB| Open rates'!DO15*0.85</f>
        <v>27880</v>
      </c>
      <c r="DP15" s="43">
        <f>'BAR BB| Open rates'!DP15*0.85</f>
        <v>27880</v>
      </c>
      <c r="DQ15" s="43">
        <f>'BAR BB| Open rates'!DQ15*0.85</f>
        <v>29580</v>
      </c>
      <c r="DR15" s="43">
        <f>'BAR BB| Open rates'!DR15*0.85</f>
        <v>29580</v>
      </c>
      <c r="DS15" s="43">
        <f>'BAR BB| Open rates'!DS15*0.85</f>
        <v>27880</v>
      </c>
      <c r="DT15" s="43">
        <f>'BAR BB| Open rates'!DT15*0.85</f>
        <v>27880</v>
      </c>
      <c r="DU15" s="43">
        <f>'BAR BB| Open rates'!DU15*0.85</f>
        <v>27880</v>
      </c>
      <c r="DV15" s="43">
        <f>'BAR BB| Open rates'!DV15*0.85</f>
        <v>27880</v>
      </c>
      <c r="DW15" s="43">
        <f>'BAR BB| Open rates'!DW15*0.85</f>
        <v>27880</v>
      </c>
      <c r="DX15" s="43">
        <f>'BAR BB| Open rates'!DX15*0.85</f>
        <v>29580</v>
      </c>
      <c r="DY15" s="43">
        <f>'BAR BB| Open rates'!DY15*0.85</f>
        <v>29580</v>
      </c>
      <c r="DZ15" s="43">
        <f>'BAR BB| Open rates'!DZ15*0.85</f>
        <v>31025</v>
      </c>
      <c r="EA15" s="43">
        <f>'BAR BB| Open rates'!EA15*0.85</f>
        <v>31025</v>
      </c>
      <c r="EB15" s="43">
        <f>'BAR BB| Open rates'!EB15*0.85</f>
        <v>31025</v>
      </c>
      <c r="EC15" s="43">
        <f>'BAR BB| Open rates'!EC15*0.85</f>
        <v>32895</v>
      </c>
      <c r="ED15" s="43">
        <f>'BAR BB| Open rates'!ED15*0.85</f>
        <v>32895</v>
      </c>
      <c r="EE15" s="43">
        <f>'BAR BB| Open rates'!EE15*0.85</f>
        <v>32895</v>
      </c>
      <c r="EF15" s="43">
        <f>'BAR BB| Open rates'!EF15*0.85</f>
        <v>32895</v>
      </c>
      <c r="EG15" s="43">
        <f>'BAR BB| Open rates'!EG15*0.85</f>
        <v>27030</v>
      </c>
      <c r="EH15" s="43">
        <f>'BAR BB| Open rates'!EH15*0.85</f>
        <v>25330</v>
      </c>
      <c r="EI15" s="43">
        <f>'BAR BB| Open rates'!EI15*0.85</f>
        <v>25330</v>
      </c>
      <c r="EJ15" s="43">
        <f>'BAR BB| Open rates'!EJ15*0.85</f>
        <v>25330</v>
      </c>
      <c r="EK15" s="43">
        <f>'BAR BB| Open rates'!EK15*0.85</f>
        <v>25330</v>
      </c>
      <c r="EL15" s="43">
        <f>'BAR BB| Open rates'!EL15*0.85</f>
        <v>26180</v>
      </c>
      <c r="EM15" s="43">
        <f>'BAR BB| Open rates'!EM15*0.85</f>
        <v>26180</v>
      </c>
      <c r="EN15" s="43">
        <f>'BAR BB| Open rates'!EN15*0.85</f>
        <v>25330</v>
      </c>
      <c r="EO15" s="43">
        <f>'BAR BB| Open rates'!EO15*0.85</f>
        <v>25330</v>
      </c>
      <c r="EP15" s="43">
        <f>'BAR BB| Open rates'!EP15*0.85</f>
        <v>25330</v>
      </c>
      <c r="EQ15" s="43">
        <f>'BAR BB| Open rates'!EQ15*0.85</f>
        <v>25330</v>
      </c>
      <c r="ER15" s="43">
        <f>'BAR BB| Open rates'!ER15*0.85</f>
        <v>25330</v>
      </c>
      <c r="ES15" s="43">
        <f>'BAR BB| Open rates'!ES15*0.85</f>
        <v>26180</v>
      </c>
      <c r="ET15" s="43">
        <f>'BAR BB| Open rates'!ET15*0.85</f>
        <v>26180</v>
      </c>
      <c r="EU15" s="43">
        <f>'BAR BB| Open rates'!EU15*0.85</f>
        <v>25330</v>
      </c>
      <c r="EV15" s="43">
        <f>'BAR BB| Open rates'!EV15*0.85</f>
        <v>25330</v>
      </c>
      <c r="EW15" s="43">
        <f>'BAR BB| Open rates'!EW15*0.85</f>
        <v>25330</v>
      </c>
      <c r="EX15" s="43">
        <f>'BAR BB| Open rates'!EX15*0.85</f>
        <v>25330</v>
      </c>
      <c r="EY15" s="43">
        <f>'BAR BB| Open rates'!EY15*0.85</f>
        <v>25330</v>
      </c>
      <c r="EZ15" s="43">
        <f>'BAR BB| Open rates'!EZ15*0.85</f>
        <v>26180</v>
      </c>
      <c r="FA15" s="43">
        <f>'BAR BB| Open rates'!FA15*0.85</f>
        <v>26180</v>
      </c>
      <c r="FB15" s="43">
        <f>'BAR BB| Open rates'!FB15*0.85</f>
        <v>25330</v>
      </c>
      <c r="FC15" s="43">
        <f>'BAR BB| Open rates'!FC15*0.85</f>
        <v>25330</v>
      </c>
      <c r="FD15" s="43">
        <f>'BAR BB| Open rates'!FD15*0.85</f>
        <v>25330</v>
      </c>
      <c r="FE15" s="43">
        <f>'BAR BB| Open rates'!FE15*0.85</f>
        <v>25330</v>
      </c>
      <c r="FF15" s="43">
        <f>'BAR BB| Open rates'!FF15*0.85</f>
        <v>25330</v>
      </c>
      <c r="FG15" s="43">
        <f>'BAR BB| Open rates'!FG15*0.85</f>
        <v>26180</v>
      </c>
      <c r="FH15" s="43">
        <f>'BAR BB| Open rates'!FH15*0.85</f>
        <v>26180</v>
      </c>
      <c r="FI15" s="43">
        <f>'BAR BB| Open rates'!FI15*0.85</f>
        <v>25330</v>
      </c>
      <c r="FJ15" s="43">
        <f>'BAR BB| Open rates'!FJ15*0.85</f>
        <v>25330</v>
      </c>
      <c r="FK15" s="43">
        <f>'BAR BB| Open rates'!FK15*0.85</f>
        <v>25330</v>
      </c>
      <c r="FL15" s="43">
        <f>'BAR BB| Open rates'!FL15*0.85</f>
        <v>25330</v>
      </c>
      <c r="FM15" s="43">
        <f>'BAR BB| Open rates'!FM15*0.85</f>
        <v>25330</v>
      </c>
      <c r="FN15" s="43">
        <f>'BAR BB| Open rates'!FN15*0.85</f>
        <v>26180</v>
      </c>
      <c r="FO15" s="43">
        <f>'BAR BB| Open rates'!FO15*0.85</f>
        <v>26180</v>
      </c>
      <c r="FP15" s="43">
        <f>'BAR BB| Open rates'!FP15*0.85</f>
        <v>25330</v>
      </c>
      <c r="FQ15" s="43">
        <f>'BAR BB| Open rates'!FQ15*0.85</f>
        <v>25330</v>
      </c>
      <c r="FR15" s="43">
        <f>'BAR BB| Open rates'!FR15*0.85</f>
        <v>25330</v>
      </c>
      <c r="FS15" s="43">
        <f>'BAR BB| Open rates'!FS15*0.85</f>
        <v>25330</v>
      </c>
      <c r="FT15" s="43">
        <f>'BAR BB| Open rates'!FT15*0.85</f>
        <v>25330</v>
      </c>
      <c r="FU15" s="43">
        <f>'BAR BB| Open rates'!FU15*0.85</f>
        <v>26180</v>
      </c>
      <c r="FV15" s="43">
        <f>'BAR BB| Open rates'!FV15*0.85</f>
        <v>26180</v>
      </c>
      <c r="FW15" s="43">
        <f>'BAR BB| Open rates'!FW15*0.85</f>
        <v>29325</v>
      </c>
      <c r="FX15" s="43">
        <f>'BAR BB| Open rates'!FX15*0.85</f>
        <v>29325</v>
      </c>
      <c r="FY15" s="43">
        <f>'BAR BB| Open rates'!FY15*0.85</f>
        <v>29325</v>
      </c>
      <c r="FZ15" s="43">
        <f>'BAR BB| Open rates'!FZ15*0.85</f>
        <v>29325</v>
      </c>
      <c r="GA15" s="43">
        <f>'BAR BB| Open rates'!GA15*0.85</f>
        <v>29325</v>
      </c>
      <c r="GB15" s="43">
        <f>'BAR BB| Open rates'!GB15*0.85</f>
        <v>31195</v>
      </c>
      <c r="GC15" s="43">
        <f>'BAR BB| Open rates'!GC15*0.85</f>
        <v>31195</v>
      </c>
      <c r="GD15" s="43">
        <f>'BAR BB| Open rates'!GD15*0.85</f>
        <v>31195</v>
      </c>
      <c r="GE15" s="43">
        <f>'BAR BB| Open rates'!GE15*0.85</f>
        <v>31195</v>
      </c>
    </row>
    <row r="16" spans="1:187" s="36" customFormat="1" ht="12" customHeight="1" x14ac:dyDescent="0.2">
      <c r="A16" s="236" t="s">
        <v>178</v>
      </c>
      <c r="B16" s="43"/>
      <c r="C16" s="43"/>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row>
    <row r="17" spans="1:187" s="36" customFormat="1" ht="12" customHeight="1" x14ac:dyDescent="0.2">
      <c r="A17" s="237">
        <v>1</v>
      </c>
      <c r="B17" s="43">
        <f>'BAR BB| Open rates'!B17*0.85</f>
        <v>34340</v>
      </c>
      <c r="C17" s="43">
        <f>'BAR BB| Open rates'!C17*0.85</f>
        <v>34340</v>
      </c>
      <c r="D17" s="43">
        <f>'BAR BB| Open rates'!D17*0.85</f>
        <v>32045</v>
      </c>
      <c r="E17" s="43">
        <f>'BAR BB| Open rates'!E17*0.85</f>
        <v>32045</v>
      </c>
      <c r="F17" s="43">
        <f>'BAR BB| Open rates'!F17*0.85</f>
        <v>30175</v>
      </c>
      <c r="G17" s="43">
        <f>'BAR BB| Open rates'!G17*0.85</f>
        <v>32045</v>
      </c>
      <c r="H17" s="43">
        <f>'BAR BB| Open rates'!H17*0.85</f>
        <v>32045</v>
      </c>
      <c r="I17" s="43">
        <f>'BAR BB| Open rates'!I17*0.85</f>
        <v>33745</v>
      </c>
      <c r="J17" s="43">
        <f>'BAR BB| Open rates'!J17*0.85</f>
        <v>33745</v>
      </c>
      <c r="K17" s="43">
        <f>'BAR BB| Open rates'!K17*0.85</f>
        <v>32045</v>
      </c>
      <c r="L17" s="43">
        <f>'BAR BB| Open rates'!L17*0.85</f>
        <v>32045</v>
      </c>
      <c r="M17" s="43">
        <f>'BAR BB| Open rates'!M17*0.85</f>
        <v>32045</v>
      </c>
      <c r="N17" s="43">
        <f>'BAR BB| Open rates'!N17*0.85</f>
        <v>32045</v>
      </c>
      <c r="O17" s="43">
        <f>'BAR BB| Open rates'!O17*0.85</f>
        <v>32045</v>
      </c>
      <c r="P17" s="43">
        <f>'BAR BB| Open rates'!P17*0.85</f>
        <v>33745</v>
      </c>
      <c r="Q17" s="43">
        <f>'BAR BB| Open rates'!Q17*0.85</f>
        <v>33745</v>
      </c>
      <c r="R17" s="43">
        <f>'BAR BB| Open rates'!R17*0.85</f>
        <v>33745</v>
      </c>
      <c r="S17" s="43">
        <f>'BAR BB| Open rates'!S17*0.85</f>
        <v>33745</v>
      </c>
      <c r="T17" s="43">
        <f>'BAR BB| Open rates'!T17*0.85</f>
        <v>33745</v>
      </c>
      <c r="U17" s="43">
        <f>'BAR BB| Open rates'!U17*0.85</f>
        <v>33745</v>
      </c>
      <c r="V17" s="43">
        <f>'BAR BB| Open rates'!V17*0.85</f>
        <v>33745</v>
      </c>
      <c r="W17" s="43">
        <f>'BAR BB| Open rates'!W17*0.85</f>
        <v>35445</v>
      </c>
      <c r="X17" s="43">
        <f>'BAR BB| Open rates'!X17*0.85</f>
        <v>35445</v>
      </c>
      <c r="Y17" s="43">
        <f>'BAR BB| Open rates'!Y17*0.85</f>
        <v>33745</v>
      </c>
      <c r="Z17" s="43">
        <f>'BAR BB| Open rates'!Z17*0.85</f>
        <v>33745</v>
      </c>
      <c r="AA17" s="43">
        <f>'BAR BB| Open rates'!AA17*0.85</f>
        <v>33745</v>
      </c>
      <c r="AB17" s="43">
        <f>'BAR BB| Open rates'!AB17*0.85</f>
        <v>33745</v>
      </c>
      <c r="AC17" s="43">
        <f>'BAR BB| Open rates'!AC17*0.85</f>
        <v>33745</v>
      </c>
      <c r="AD17" s="43">
        <f>'BAR BB| Open rates'!AD17*0.85</f>
        <v>35445</v>
      </c>
      <c r="AE17" s="43">
        <f>'BAR BB| Open rates'!AE17*0.85</f>
        <v>35445</v>
      </c>
      <c r="AF17" s="43">
        <f>'BAR BB| Open rates'!AF17*0.85</f>
        <v>33745</v>
      </c>
      <c r="AG17" s="43">
        <f>'BAR BB| Open rates'!AG17*0.85</f>
        <v>33745</v>
      </c>
      <c r="AH17" s="43">
        <f>'BAR BB| Open rates'!AH17*0.85</f>
        <v>33745</v>
      </c>
      <c r="AI17" s="43">
        <f>'BAR BB| Open rates'!AI17*0.85</f>
        <v>33745</v>
      </c>
      <c r="AJ17" s="43">
        <f>'BAR BB| Open rates'!AJ17*0.85</f>
        <v>33745</v>
      </c>
      <c r="AK17" s="43">
        <f>'BAR BB| Open rates'!AK17*0.85</f>
        <v>35445</v>
      </c>
      <c r="AL17" s="43">
        <f>'BAR BB| Open rates'!AL17*0.85</f>
        <v>35445</v>
      </c>
      <c r="AM17" s="43">
        <f>'BAR BB| Open rates'!AM17*0.85</f>
        <v>33745</v>
      </c>
      <c r="AN17" s="43">
        <f>'BAR BB| Open rates'!AN17*0.85</f>
        <v>33745</v>
      </c>
      <c r="AO17" s="43">
        <f>'BAR BB| Open rates'!AO17*0.85</f>
        <v>33745</v>
      </c>
      <c r="AP17" s="43">
        <f>'BAR BB| Open rates'!AP17*0.85</f>
        <v>33745</v>
      </c>
      <c r="AQ17" s="43">
        <f>'BAR BB| Open rates'!AQ17*0.85</f>
        <v>33745</v>
      </c>
      <c r="AR17" s="43">
        <f>'BAR BB| Open rates'!AR17*0.85</f>
        <v>35445</v>
      </c>
      <c r="AS17" s="43">
        <f>'BAR BB| Open rates'!AS17*0.85</f>
        <v>35445</v>
      </c>
      <c r="AT17" s="43">
        <f>'BAR BB| Open rates'!AT17*0.85</f>
        <v>33745</v>
      </c>
      <c r="AU17" s="43">
        <f>'BAR BB| Open rates'!AU17*0.85</f>
        <v>33745</v>
      </c>
      <c r="AV17" s="43">
        <f>'BAR BB| Open rates'!AV17*0.85</f>
        <v>33745</v>
      </c>
      <c r="AW17" s="43">
        <f>'BAR BB| Open rates'!AW17*0.85</f>
        <v>33745</v>
      </c>
      <c r="AX17" s="43">
        <f>'BAR BB| Open rates'!AX17*0.85</f>
        <v>33745</v>
      </c>
      <c r="AY17" s="43">
        <f>'BAR BB| Open rates'!AY17*0.85</f>
        <v>35445</v>
      </c>
      <c r="AZ17" s="43">
        <f>'BAR BB| Open rates'!AZ17*0.85</f>
        <v>35445</v>
      </c>
      <c r="BA17" s="43">
        <f>'BAR BB| Open rates'!BA17*0.85</f>
        <v>33745</v>
      </c>
      <c r="BB17" s="43">
        <f>'BAR BB| Open rates'!BB17*0.85</f>
        <v>33745</v>
      </c>
      <c r="BC17" s="43">
        <f>'BAR BB| Open rates'!BC17*0.85</f>
        <v>33745</v>
      </c>
      <c r="BD17" s="43">
        <f>'BAR BB| Open rates'!BD17*0.85</f>
        <v>33745</v>
      </c>
      <c r="BE17" s="43">
        <f>'BAR BB| Open rates'!BE17*0.85</f>
        <v>33745</v>
      </c>
      <c r="BF17" s="43">
        <f>'BAR BB| Open rates'!BF17*0.85</f>
        <v>35445</v>
      </c>
      <c r="BG17" s="43">
        <f>'BAR BB| Open rates'!BG17*0.85</f>
        <v>35445</v>
      </c>
      <c r="BH17" s="43">
        <f>'BAR BB| Open rates'!BH17*0.85</f>
        <v>31025</v>
      </c>
      <c r="BI17" s="43">
        <f>'BAR BB| Open rates'!BI17*0.85</f>
        <v>31025</v>
      </c>
      <c r="BJ17" s="43">
        <f>'BAR BB| Open rates'!BJ17*0.85</f>
        <v>31025</v>
      </c>
      <c r="BK17" s="43">
        <f>'BAR BB| Open rates'!BK17*0.85</f>
        <v>31025</v>
      </c>
      <c r="BL17" s="43">
        <f>'BAR BB| Open rates'!BL17*0.85</f>
        <v>31025</v>
      </c>
      <c r="BM17" s="43">
        <f>'BAR BB| Open rates'!BM17*0.85</f>
        <v>32045</v>
      </c>
      <c r="BN17" s="43">
        <f>'BAR BB| Open rates'!BN17*0.85</f>
        <v>32045</v>
      </c>
      <c r="BO17" s="43">
        <f>'BAR BB| Open rates'!BO17*0.85</f>
        <v>30175</v>
      </c>
      <c r="BP17" s="43">
        <f>'BAR BB| Open rates'!BP17*0.85</f>
        <v>30175</v>
      </c>
      <c r="BQ17" s="43">
        <f>'BAR BB| Open rates'!BQ17*0.85</f>
        <v>32045</v>
      </c>
      <c r="BR17" s="43">
        <f>'BAR BB| Open rates'!BR17*0.85</f>
        <v>32045</v>
      </c>
      <c r="BS17" s="43">
        <f>'BAR BB| Open rates'!BS17*0.85</f>
        <v>32045</v>
      </c>
      <c r="BT17" s="43">
        <f>'BAR BB| Open rates'!BT17*0.85</f>
        <v>32045</v>
      </c>
      <c r="BU17" s="43">
        <f>'BAR BB| Open rates'!BU17*0.85</f>
        <v>32045</v>
      </c>
      <c r="BV17" s="43">
        <f>'BAR BB| Open rates'!BV17*0.85</f>
        <v>30175</v>
      </c>
      <c r="BW17" s="43">
        <f>'BAR BB| Open rates'!BW17*0.85</f>
        <v>30175</v>
      </c>
      <c r="BX17" s="43">
        <f>'BAR BB| Open rates'!BX17*0.85</f>
        <v>30175</v>
      </c>
      <c r="BY17" s="43">
        <f>'BAR BB| Open rates'!BY17*0.85</f>
        <v>30175</v>
      </c>
      <c r="BZ17" s="43">
        <f>'BAR BB| Open rates'!BZ17*0.85</f>
        <v>30175</v>
      </c>
      <c r="CA17" s="43">
        <f>'BAR BB| Open rates'!CA17*0.85</f>
        <v>32045</v>
      </c>
      <c r="CB17" s="43">
        <f>'BAR BB| Open rates'!CB17*0.85</f>
        <v>32045</v>
      </c>
      <c r="CC17" s="43">
        <f>'BAR BB| Open rates'!CC17*0.85</f>
        <v>30175</v>
      </c>
      <c r="CD17" s="43">
        <f>'BAR BB| Open rates'!CD17*0.85</f>
        <v>30175</v>
      </c>
      <c r="CE17" s="43">
        <f>'BAR BB| Open rates'!CE17*0.85</f>
        <v>30175</v>
      </c>
      <c r="CF17" s="43">
        <f>'BAR BB| Open rates'!CF17*0.85</f>
        <v>30175</v>
      </c>
      <c r="CG17" s="43">
        <f>'BAR BB| Open rates'!CG17*0.85</f>
        <v>30175</v>
      </c>
      <c r="CH17" s="43">
        <f>'BAR BB| Open rates'!CH17*0.85</f>
        <v>32045</v>
      </c>
      <c r="CI17" s="43">
        <f>'BAR BB| Open rates'!CI17*0.85</f>
        <v>32045</v>
      </c>
      <c r="CJ17" s="43">
        <f>'BAR BB| Open rates'!CJ17*0.85</f>
        <v>30175</v>
      </c>
      <c r="CK17" s="43">
        <f>'BAR BB| Open rates'!CK17*0.85</f>
        <v>30175</v>
      </c>
      <c r="CL17" s="43">
        <f>'BAR BB| Open rates'!CL17*0.85</f>
        <v>30175</v>
      </c>
      <c r="CM17" s="43">
        <f>'BAR BB| Open rates'!CM17*0.85</f>
        <v>30175</v>
      </c>
      <c r="CN17" s="43">
        <f>'BAR BB| Open rates'!CN17*0.85</f>
        <v>30175</v>
      </c>
      <c r="CO17" s="43">
        <f>'BAR BB| Open rates'!CO17*0.85</f>
        <v>32045</v>
      </c>
      <c r="CP17" s="43">
        <f>'BAR BB| Open rates'!CP17*0.85</f>
        <v>32045</v>
      </c>
      <c r="CQ17" s="43">
        <f>'BAR BB| Open rates'!CQ17*0.85</f>
        <v>30175</v>
      </c>
      <c r="CR17" s="43">
        <f>'BAR BB| Open rates'!CR17*0.85</f>
        <v>30175</v>
      </c>
      <c r="CS17" s="43">
        <f>'BAR BB| Open rates'!CS17*0.85</f>
        <v>30175</v>
      </c>
      <c r="CT17" s="43">
        <f>'BAR BB| Open rates'!CT17*0.85</f>
        <v>30175</v>
      </c>
      <c r="CU17" s="43">
        <f>'BAR BB| Open rates'!CU17*0.85</f>
        <v>27115</v>
      </c>
      <c r="CV17" s="43">
        <f>'BAR BB| Open rates'!CV17*0.85</f>
        <v>27115</v>
      </c>
      <c r="CW17" s="43">
        <f>'BAR BB| Open rates'!CW17*0.85</f>
        <v>27115</v>
      </c>
      <c r="CX17" s="43">
        <f>'BAR BB| Open rates'!CX17*0.85</f>
        <v>25415</v>
      </c>
      <c r="CY17" s="43">
        <f>'BAR BB| Open rates'!CY17*0.85</f>
        <v>25415</v>
      </c>
      <c r="CZ17" s="43">
        <f>'BAR BB| Open rates'!CZ17*0.85</f>
        <v>25415</v>
      </c>
      <c r="DA17" s="43">
        <f>'BAR BB| Open rates'!DA17*0.85</f>
        <v>25415</v>
      </c>
      <c r="DB17" s="43">
        <f>'BAR BB| Open rates'!DB17*0.85</f>
        <v>25415</v>
      </c>
      <c r="DC17" s="43">
        <f>'BAR BB| Open rates'!DC17*0.85</f>
        <v>27115</v>
      </c>
      <c r="DD17" s="43">
        <f>'BAR BB| Open rates'!DD17*0.85</f>
        <v>27115</v>
      </c>
      <c r="DE17" s="43">
        <f>'BAR BB| Open rates'!DE17*0.85</f>
        <v>25415</v>
      </c>
      <c r="DF17" s="43">
        <f>'BAR BB| Open rates'!DF17*0.85</f>
        <v>25415</v>
      </c>
      <c r="DG17" s="43">
        <f>'BAR BB| Open rates'!DG17*0.85</f>
        <v>25415</v>
      </c>
      <c r="DH17" s="43">
        <f>'BAR BB| Open rates'!DH17*0.85</f>
        <v>25415</v>
      </c>
      <c r="DI17" s="43">
        <f>'BAR BB| Open rates'!DI17*0.85</f>
        <v>25415</v>
      </c>
      <c r="DJ17" s="43">
        <f>'BAR BB| Open rates'!DJ17*0.85</f>
        <v>27115</v>
      </c>
      <c r="DK17" s="43">
        <f>'BAR BB| Open rates'!DK17*0.85</f>
        <v>27115</v>
      </c>
      <c r="DL17" s="43">
        <f>'BAR BB| Open rates'!DL17*0.85</f>
        <v>25415</v>
      </c>
      <c r="DM17" s="43">
        <f>'BAR BB| Open rates'!DM17*0.85</f>
        <v>25415</v>
      </c>
      <c r="DN17" s="43">
        <f>'BAR BB| Open rates'!DN17*0.85</f>
        <v>25415</v>
      </c>
      <c r="DO17" s="43">
        <f>'BAR BB| Open rates'!DO17*0.85</f>
        <v>25415</v>
      </c>
      <c r="DP17" s="43">
        <f>'BAR BB| Open rates'!DP17*0.85</f>
        <v>25415</v>
      </c>
      <c r="DQ17" s="43">
        <f>'BAR BB| Open rates'!DQ17*0.85</f>
        <v>27115</v>
      </c>
      <c r="DR17" s="43">
        <f>'BAR BB| Open rates'!DR17*0.85</f>
        <v>27115</v>
      </c>
      <c r="DS17" s="43">
        <f>'BAR BB| Open rates'!DS17*0.85</f>
        <v>25415</v>
      </c>
      <c r="DT17" s="43">
        <f>'BAR BB| Open rates'!DT17*0.85</f>
        <v>25415</v>
      </c>
      <c r="DU17" s="43">
        <f>'BAR BB| Open rates'!DU17*0.85</f>
        <v>25415</v>
      </c>
      <c r="DV17" s="43">
        <f>'BAR BB| Open rates'!DV17*0.85</f>
        <v>25415</v>
      </c>
      <c r="DW17" s="43">
        <f>'BAR BB| Open rates'!DW17*0.85</f>
        <v>25415</v>
      </c>
      <c r="DX17" s="43">
        <f>'BAR BB| Open rates'!DX17*0.85</f>
        <v>27115</v>
      </c>
      <c r="DY17" s="43">
        <f>'BAR BB| Open rates'!DY17*0.85</f>
        <v>27115</v>
      </c>
      <c r="DZ17" s="43">
        <f>'BAR BB| Open rates'!DZ17*0.85</f>
        <v>28560</v>
      </c>
      <c r="EA17" s="43">
        <f>'BAR BB| Open rates'!EA17*0.85</f>
        <v>28560</v>
      </c>
      <c r="EB17" s="43">
        <f>'BAR BB| Open rates'!EB17*0.85</f>
        <v>28560</v>
      </c>
      <c r="EC17" s="43">
        <f>'BAR BB| Open rates'!EC17*0.85</f>
        <v>30430</v>
      </c>
      <c r="ED17" s="43">
        <f>'BAR BB| Open rates'!ED17*0.85</f>
        <v>30430</v>
      </c>
      <c r="EE17" s="43">
        <f>'BAR BB| Open rates'!EE17*0.85</f>
        <v>30430</v>
      </c>
      <c r="EF17" s="43">
        <f>'BAR BB| Open rates'!EF17*0.85</f>
        <v>30430</v>
      </c>
      <c r="EG17" s="43">
        <f>'BAR BB| Open rates'!EG17*0.85</f>
        <v>24565</v>
      </c>
      <c r="EH17" s="43">
        <f>'BAR BB| Open rates'!EH17*0.85</f>
        <v>22865</v>
      </c>
      <c r="EI17" s="43">
        <f>'BAR BB| Open rates'!EI17*0.85</f>
        <v>22865</v>
      </c>
      <c r="EJ17" s="43">
        <f>'BAR BB| Open rates'!EJ17*0.85</f>
        <v>22865</v>
      </c>
      <c r="EK17" s="43">
        <f>'BAR BB| Open rates'!EK17*0.85</f>
        <v>22865</v>
      </c>
      <c r="EL17" s="43">
        <f>'BAR BB| Open rates'!EL17*0.85</f>
        <v>23715</v>
      </c>
      <c r="EM17" s="43">
        <f>'BAR BB| Open rates'!EM17*0.85</f>
        <v>23715</v>
      </c>
      <c r="EN17" s="43">
        <f>'BAR BB| Open rates'!EN17*0.85</f>
        <v>22865</v>
      </c>
      <c r="EO17" s="43">
        <f>'BAR BB| Open rates'!EO17*0.85</f>
        <v>22865</v>
      </c>
      <c r="EP17" s="43">
        <f>'BAR BB| Open rates'!EP17*0.85</f>
        <v>22865</v>
      </c>
      <c r="EQ17" s="43">
        <f>'BAR BB| Open rates'!EQ17*0.85</f>
        <v>22865</v>
      </c>
      <c r="ER17" s="43">
        <f>'BAR BB| Open rates'!ER17*0.85</f>
        <v>22865</v>
      </c>
      <c r="ES17" s="43">
        <f>'BAR BB| Open rates'!ES17*0.85</f>
        <v>23715</v>
      </c>
      <c r="ET17" s="43">
        <f>'BAR BB| Open rates'!ET17*0.85</f>
        <v>23715</v>
      </c>
      <c r="EU17" s="43">
        <f>'BAR BB| Open rates'!EU17*0.85</f>
        <v>22865</v>
      </c>
      <c r="EV17" s="43">
        <f>'BAR BB| Open rates'!EV17*0.85</f>
        <v>22865</v>
      </c>
      <c r="EW17" s="43">
        <f>'BAR BB| Open rates'!EW17*0.85</f>
        <v>22865</v>
      </c>
      <c r="EX17" s="43">
        <f>'BAR BB| Open rates'!EX17*0.85</f>
        <v>22865</v>
      </c>
      <c r="EY17" s="43">
        <f>'BAR BB| Open rates'!EY17*0.85</f>
        <v>22865</v>
      </c>
      <c r="EZ17" s="43">
        <f>'BAR BB| Open rates'!EZ17*0.85</f>
        <v>23715</v>
      </c>
      <c r="FA17" s="43">
        <f>'BAR BB| Open rates'!FA17*0.85</f>
        <v>23715</v>
      </c>
      <c r="FB17" s="43">
        <f>'BAR BB| Open rates'!FB17*0.85</f>
        <v>22865</v>
      </c>
      <c r="FC17" s="43">
        <f>'BAR BB| Open rates'!FC17*0.85</f>
        <v>22865</v>
      </c>
      <c r="FD17" s="43">
        <f>'BAR BB| Open rates'!FD17*0.85</f>
        <v>22865</v>
      </c>
      <c r="FE17" s="43">
        <f>'BAR BB| Open rates'!FE17*0.85</f>
        <v>22865</v>
      </c>
      <c r="FF17" s="43">
        <f>'BAR BB| Open rates'!FF17*0.85</f>
        <v>22865</v>
      </c>
      <c r="FG17" s="43">
        <f>'BAR BB| Open rates'!FG17*0.85</f>
        <v>23715</v>
      </c>
      <c r="FH17" s="43">
        <f>'BAR BB| Open rates'!FH17*0.85</f>
        <v>23715</v>
      </c>
      <c r="FI17" s="43">
        <f>'BAR BB| Open rates'!FI17*0.85</f>
        <v>22865</v>
      </c>
      <c r="FJ17" s="43">
        <f>'BAR BB| Open rates'!FJ17*0.85</f>
        <v>22865</v>
      </c>
      <c r="FK17" s="43">
        <f>'BAR BB| Open rates'!FK17*0.85</f>
        <v>22865</v>
      </c>
      <c r="FL17" s="43">
        <f>'BAR BB| Open rates'!FL17*0.85</f>
        <v>22865</v>
      </c>
      <c r="FM17" s="43">
        <f>'BAR BB| Open rates'!FM17*0.85</f>
        <v>22865</v>
      </c>
      <c r="FN17" s="43">
        <f>'BAR BB| Open rates'!FN17*0.85</f>
        <v>23715</v>
      </c>
      <c r="FO17" s="43">
        <f>'BAR BB| Open rates'!FO17*0.85</f>
        <v>23715</v>
      </c>
      <c r="FP17" s="43">
        <f>'BAR BB| Open rates'!FP17*0.85</f>
        <v>22865</v>
      </c>
      <c r="FQ17" s="43">
        <f>'BAR BB| Open rates'!FQ17*0.85</f>
        <v>22865</v>
      </c>
      <c r="FR17" s="43">
        <f>'BAR BB| Open rates'!FR17*0.85</f>
        <v>22865</v>
      </c>
      <c r="FS17" s="43">
        <f>'BAR BB| Open rates'!FS17*0.85</f>
        <v>22865</v>
      </c>
      <c r="FT17" s="43">
        <f>'BAR BB| Open rates'!FT17*0.85</f>
        <v>22865</v>
      </c>
      <c r="FU17" s="43">
        <f>'BAR BB| Open rates'!FU17*0.85</f>
        <v>23715</v>
      </c>
      <c r="FV17" s="43">
        <f>'BAR BB| Open rates'!FV17*0.85</f>
        <v>23715</v>
      </c>
      <c r="FW17" s="43">
        <f>'BAR BB| Open rates'!FW17*0.85</f>
        <v>26860</v>
      </c>
      <c r="FX17" s="43">
        <f>'BAR BB| Open rates'!FX17*0.85</f>
        <v>26860</v>
      </c>
      <c r="FY17" s="43">
        <f>'BAR BB| Open rates'!FY17*0.85</f>
        <v>26860</v>
      </c>
      <c r="FZ17" s="43">
        <f>'BAR BB| Open rates'!FZ17*0.85</f>
        <v>26860</v>
      </c>
      <c r="GA17" s="43">
        <f>'BAR BB| Open rates'!GA17*0.85</f>
        <v>26860</v>
      </c>
      <c r="GB17" s="43">
        <f>'BAR BB| Open rates'!GB17*0.85</f>
        <v>28730</v>
      </c>
      <c r="GC17" s="43">
        <f>'BAR BB| Open rates'!GC17*0.85</f>
        <v>28730</v>
      </c>
      <c r="GD17" s="43">
        <f>'BAR BB| Open rates'!GD17*0.85</f>
        <v>28730</v>
      </c>
      <c r="GE17" s="43">
        <f>'BAR BB| Open rates'!GE17*0.85</f>
        <v>28730</v>
      </c>
    </row>
    <row r="18" spans="1:187" s="36" customFormat="1" ht="12" customHeight="1" x14ac:dyDescent="0.2">
      <c r="A18" s="237">
        <v>2</v>
      </c>
      <c r="B18" s="43">
        <f>'BAR BB| Open rates'!B18*0.85</f>
        <v>36890</v>
      </c>
      <c r="C18" s="43">
        <f>'BAR BB| Open rates'!C18*0.85</f>
        <v>36890</v>
      </c>
      <c r="D18" s="43">
        <f>'BAR BB| Open rates'!D18*0.85</f>
        <v>34595</v>
      </c>
      <c r="E18" s="43">
        <f>'BAR BB| Open rates'!E18*0.85</f>
        <v>34595</v>
      </c>
      <c r="F18" s="43">
        <f>'BAR BB| Open rates'!F18*0.85</f>
        <v>32725</v>
      </c>
      <c r="G18" s="43">
        <f>'BAR BB| Open rates'!G18*0.85</f>
        <v>34595</v>
      </c>
      <c r="H18" s="43">
        <f>'BAR BB| Open rates'!H18*0.85</f>
        <v>34595</v>
      </c>
      <c r="I18" s="43">
        <f>'BAR BB| Open rates'!I18*0.85</f>
        <v>36295</v>
      </c>
      <c r="J18" s="43">
        <f>'BAR BB| Open rates'!J18*0.85</f>
        <v>36295</v>
      </c>
      <c r="K18" s="43">
        <f>'BAR BB| Open rates'!K18*0.85</f>
        <v>34595</v>
      </c>
      <c r="L18" s="43">
        <f>'BAR BB| Open rates'!L18*0.85</f>
        <v>34595</v>
      </c>
      <c r="M18" s="43">
        <f>'BAR BB| Open rates'!M18*0.85</f>
        <v>34595</v>
      </c>
      <c r="N18" s="43">
        <f>'BAR BB| Open rates'!N18*0.85</f>
        <v>34595</v>
      </c>
      <c r="O18" s="43">
        <f>'BAR BB| Open rates'!O18*0.85</f>
        <v>34595</v>
      </c>
      <c r="P18" s="43">
        <f>'BAR BB| Open rates'!P18*0.85</f>
        <v>36295</v>
      </c>
      <c r="Q18" s="43">
        <f>'BAR BB| Open rates'!Q18*0.85</f>
        <v>36295</v>
      </c>
      <c r="R18" s="43">
        <f>'BAR BB| Open rates'!R18*0.85</f>
        <v>36295</v>
      </c>
      <c r="S18" s="43">
        <f>'BAR BB| Open rates'!S18*0.85</f>
        <v>36295</v>
      </c>
      <c r="T18" s="43">
        <f>'BAR BB| Open rates'!T18*0.85</f>
        <v>36295</v>
      </c>
      <c r="U18" s="43">
        <f>'BAR BB| Open rates'!U18*0.85</f>
        <v>36295</v>
      </c>
      <c r="V18" s="43">
        <f>'BAR BB| Open rates'!V18*0.85</f>
        <v>36295</v>
      </c>
      <c r="W18" s="43">
        <f>'BAR BB| Open rates'!W18*0.85</f>
        <v>37995</v>
      </c>
      <c r="X18" s="43">
        <f>'BAR BB| Open rates'!X18*0.85</f>
        <v>37995</v>
      </c>
      <c r="Y18" s="43">
        <f>'BAR BB| Open rates'!Y18*0.85</f>
        <v>36295</v>
      </c>
      <c r="Z18" s="43">
        <f>'BAR BB| Open rates'!Z18*0.85</f>
        <v>36295</v>
      </c>
      <c r="AA18" s="43">
        <f>'BAR BB| Open rates'!AA18*0.85</f>
        <v>36295</v>
      </c>
      <c r="AB18" s="43">
        <f>'BAR BB| Open rates'!AB18*0.85</f>
        <v>36295</v>
      </c>
      <c r="AC18" s="43">
        <f>'BAR BB| Open rates'!AC18*0.85</f>
        <v>36295</v>
      </c>
      <c r="AD18" s="43">
        <f>'BAR BB| Open rates'!AD18*0.85</f>
        <v>37995</v>
      </c>
      <c r="AE18" s="43">
        <f>'BAR BB| Open rates'!AE18*0.85</f>
        <v>37995</v>
      </c>
      <c r="AF18" s="43">
        <f>'BAR BB| Open rates'!AF18*0.85</f>
        <v>36295</v>
      </c>
      <c r="AG18" s="43">
        <f>'BAR BB| Open rates'!AG18*0.85</f>
        <v>36295</v>
      </c>
      <c r="AH18" s="43">
        <f>'BAR BB| Open rates'!AH18*0.85</f>
        <v>36295</v>
      </c>
      <c r="AI18" s="43">
        <f>'BAR BB| Open rates'!AI18*0.85</f>
        <v>36295</v>
      </c>
      <c r="AJ18" s="43">
        <f>'BAR BB| Open rates'!AJ18*0.85</f>
        <v>36295</v>
      </c>
      <c r="AK18" s="43">
        <f>'BAR BB| Open rates'!AK18*0.85</f>
        <v>37995</v>
      </c>
      <c r="AL18" s="43">
        <f>'BAR BB| Open rates'!AL18*0.85</f>
        <v>37995</v>
      </c>
      <c r="AM18" s="43">
        <f>'BAR BB| Open rates'!AM18*0.85</f>
        <v>36295</v>
      </c>
      <c r="AN18" s="43">
        <f>'BAR BB| Open rates'!AN18*0.85</f>
        <v>36295</v>
      </c>
      <c r="AO18" s="43">
        <f>'BAR BB| Open rates'!AO18*0.85</f>
        <v>36295</v>
      </c>
      <c r="AP18" s="43">
        <f>'BAR BB| Open rates'!AP18*0.85</f>
        <v>36295</v>
      </c>
      <c r="AQ18" s="43">
        <f>'BAR BB| Open rates'!AQ18*0.85</f>
        <v>36295</v>
      </c>
      <c r="AR18" s="43">
        <f>'BAR BB| Open rates'!AR18*0.85</f>
        <v>37995</v>
      </c>
      <c r="AS18" s="43">
        <f>'BAR BB| Open rates'!AS18*0.85</f>
        <v>37995</v>
      </c>
      <c r="AT18" s="43">
        <f>'BAR BB| Open rates'!AT18*0.85</f>
        <v>36295</v>
      </c>
      <c r="AU18" s="43">
        <f>'BAR BB| Open rates'!AU18*0.85</f>
        <v>36295</v>
      </c>
      <c r="AV18" s="43">
        <f>'BAR BB| Open rates'!AV18*0.85</f>
        <v>36295</v>
      </c>
      <c r="AW18" s="43">
        <f>'BAR BB| Open rates'!AW18*0.85</f>
        <v>36295</v>
      </c>
      <c r="AX18" s="43">
        <f>'BAR BB| Open rates'!AX18*0.85</f>
        <v>36295</v>
      </c>
      <c r="AY18" s="43">
        <f>'BAR BB| Open rates'!AY18*0.85</f>
        <v>37995</v>
      </c>
      <c r="AZ18" s="43">
        <f>'BAR BB| Open rates'!AZ18*0.85</f>
        <v>37995</v>
      </c>
      <c r="BA18" s="43">
        <f>'BAR BB| Open rates'!BA18*0.85</f>
        <v>36295</v>
      </c>
      <c r="BB18" s="43">
        <f>'BAR BB| Open rates'!BB18*0.85</f>
        <v>36295</v>
      </c>
      <c r="BC18" s="43">
        <f>'BAR BB| Open rates'!BC18*0.85</f>
        <v>36295</v>
      </c>
      <c r="BD18" s="43">
        <f>'BAR BB| Open rates'!BD18*0.85</f>
        <v>36295</v>
      </c>
      <c r="BE18" s="43">
        <f>'BAR BB| Open rates'!BE18*0.85</f>
        <v>36295</v>
      </c>
      <c r="BF18" s="43">
        <f>'BAR BB| Open rates'!BF18*0.85</f>
        <v>37995</v>
      </c>
      <c r="BG18" s="43">
        <f>'BAR BB| Open rates'!BG18*0.85</f>
        <v>37995</v>
      </c>
      <c r="BH18" s="43">
        <f>'BAR BB| Open rates'!BH18*0.85</f>
        <v>33575</v>
      </c>
      <c r="BI18" s="43">
        <f>'BAR BB| Open rates'!BI18*0.85</f>
        <v>33575</v>
      </c>
      <c r="BJ18" s="43">
        <f>'BAR BB| Open rates'!BJ18*0.85</f>
        <v>33575</v>
      </c>
      <c r="BK18" s="43">
        <f>'BAR BB| Open rates'!BK18*0.85</f>
        <v>33575</v>
      </c>
      <c r="BL18" s="43">
        <f>'BAR BB| Open rates'!BL18*0.85</f>
        <v>33575</v>
      </c>
      <c r="BM18" s="43">
        <f>'BAR BB| Open rates'!BM18*0.85</f>
        <v>34595</v>
      </c>
      <c r="BN18" s="43">
        <f>'BAR BB| Open rates'!BN18*0.85</f>
        <v>34595</v>
      </c>
      <c r="BO18" s="43">
        <f>'BAR BB| Open rates'!BO18*0.85</f>
        <v>32725</v>
      </c>
      <c r="BP18" s="43">
        <f>'BAR BB| Open rates'!BP18*0.85</f>
        <v>32725</v>
      </c>
      <c r="BQ18" s="43">
        <f>'BAR BB| Open rates'!BQ18*0.85</f>
        <v>34595</v>
      </c>
      <c r="BR18" s="43">
        <f>'BAR BB| Open rates'!BR18*0.85</f>
        <v>34595</v>
      </c>
      <c r="BS18" s="43">
        <f>'BAR BB| Open rates'!BS18*0.85</f>
        <v>34595</v>
      </c>
      <c r="BT18" s="43">
        <f>'BAR BB| Open rates'!BT18*0.85</f>
        <v>34595</v>
      </c>
      <c r="BU18" s="43">
        <f>'BAR BB| Open rates'!BU18*0.85</f>
        <v>34595</v>
      </c>
      <c r="BV18" s="43">
        <f>'BAR BB| Open rates'!BV18*0.85</f>
        <v>32725</v>
      </c>
      <c r="BW18" s="43">
        <f>'BAR BB| Open rates'!BW18*0.85</f>
        <v>32725</v>
      </c>
      <c r="BX18" s="43">
        <f>'BAR BB| Open rates'!BX18*0.85</f>
        <v>32725</v>
      </c>
      <c r="BY18" s="43">
        <f>'BAR BB| Open rates'!BY18*0.85</f>
        <v>32725</v>
      </c>
      <c r="BZ18" s="43">
        <f>'BAR BB| Open rates'!BZ18*0.85</f>
        <v>32725</v>
      </c>
      <c r="CA18" s="43">
        <f>'BAR BB| Open rates'!CA18*0.85</f>
        <v>34595</v>
      </c>
      <c r="CB18" s="43">
        <f>'BAR BB| Open rates'!CB18*0.85</f>
        <v>34595</v>
      </c>
      <c r="CC18" s="43">
        <f>'BAR BB| Open rates'!CC18*0.85</f>
        <v>32725</v>
      </c>
      <c r="CD18" s="43">
        <f>'BAR BB| Open rates'!CD18*0.85</f>
        <v>32725</v>
      </c>
      <c r="CE18" s="43">
        <f>'BAR BB| Open rates'!CE18*0.85</f>
        <v>32725</v>
      </c>
      <c r="CF18" s="43">
        <f>'BAR BB| Open rates'!CF18*0.85</f>
        <v>32725</v>
      </c>
      <c r="CG18" s="43">
        <f>'BAR BB| Open rates'!CG18*0.85</f>
        <v>32725</v>
      </c>
      <c r="CH18" s="43">
        <f>'BAR BB| Open rates'!CH18*0.85</f>
        <v>34595</v>
      </c>
      <c r="CI18" s="43">
        <f>'BAR BB| Open rates'!CI18*0.85</f>
        <v>34595</v>
      </c>
      <c r="CJ18" s="43">
        <f>'BAR BB| Open rates'!CJ18*0.85</f>
        <v>32725</v>
      </c>
      <c r="CK18" s="43">
        <f>'BAR BB| Open rates'!CK18*0.85</f>
        <v>32725</v>
      </c>
      <c r="CL18" s="43">
        <f>'BAR BB| Open rates'!CL18*0.85</f>
        <v>32725</v>
      </c>
      <c r="CM18" s="43">
        <f>'BAR BB| Open rates'!CM18*0.85</f>
        <v>32725</v>
      </c>
      <c r="CN18" s="43">
        <f>'BAR BB| Open rates'!CN18*0.85</f>
        <v>32725</v>
      </c>
      <c r="CO18" s="43">
        <f>'BAR BB| Open rates'!CO18*0.85</f>
        <v>34595</v>
      </c>
      <c r="CP18" s="43">
        <f>'BAR BB| Open rates'!CP18*0.85</f>
        <v>34595</v>
      </c>
      <c r="CQ18" s="43">
        <f>'BAR BB| Open rates'!CQ18*0.85</f>
        <v>32725</v>
      </c>
      <c r="CR18" s="43">
        <f>'BAR BB| Open rates'!CR18*0.85</f>
        <v>32725</v>
      </c>
      <c r="CS18" s="43">
        <f>'BAR BB| Open rates'!CS18*0.85</f>
        <v>32725</v>
      </c>
      <c r="CT18" s="43">
        <f>'BAR BB| Open rates'!CT18*0.85</f>
        <v>32725</v>
      </c>
      <c r="CU18" s="43">
        <f>'BAR BB| Open rates'!CU18*0.85</f>
        <v>29665</v>
      </c>
      <c r="CV18" s="43">
        <f>'BAR BB| Open rates'!CV18*0.85</f>
        <v>29665</v>
      </c>
      <c r="CW18" s="43">
        <f>'BAR BB| Open rates'!CW18*0.85</f>
        <v>29665</v>
      </c>
      <c r="CX18" s="43">
        <f>'BAR BB| Open rates'!CX18*0.85</f>
        <v>27965</v>
      </c>
      <c r="CY18" s="43">
        <f>'BAR BB| Open rates'!CY18*0.85</f>
        <v>27965</v>
      </c>
      <c r="CZ18" s="43">
        <f>'BAR BB| Open rates'!CZ18*0.85</f>
        <v>27965</v>
      </c>
      <c r="DA18" s="43">
        <f>'BAR BB| Open rates'!DA18*0.85</f>
        <v>27965</v>
      </c>
      <c r="DB18" s="43">
        <f>'BAR BB| Open rates'!DB18*0.85</f>
        <v>27965</v>
      </c>
      <c r="DC18" s="43">
        <f>'BAR BB| Open rates'!DC18*0.85</f>
        <v>29665</v>
      </c>
      <c r="DD18" s="43">
        <f>'BAR BB| Open rates'!DD18*0.85</f>
        <v>29665</v>
      </c>
      <c r="DE18" s="43">
        <f>'BAR BB| Open rates'!DE18*0.85</f>
        <v>27965</v>
      </c>
      <c r="DF18" s="43">
        <f>'BAR BB| Open rates'!DF18*0.85</f>
        <v>27965</v>
      </c>
      <c r="DG18" s="43">
        <f>'BAR BB| Open rates'!DG18*0.85</f>
        <v>27965</v>
      </c>
      <c r="DH18" s="43">
        <f>'BAR BB| Open rates'!DH18*0.85</f>
        <v>27965</v>
      </c>
      <c r="DI18" s="43">
        <f>'BAR BB| Open rates'!DI18*0.85</f>
        <v>27965</v>
      </c>
      <c r="DJ18" s="43">
        <f>'BAR BB| Open rates'!DJ18*0.85</f>
        <v>29665</v>
      </c>
      <c r="DK18" s="43">
        <f>'BAR BB| Open rates'!DK18*0.85</f>
        <v>29665</v>
      </c>
      <c r="DL18" s="43">
        <f>'BAR BB| Open rates'!DL18*0.85</f>
        <v>27965</v>
      </c>
      <c r="DM18" s="43">
        <f>'BAR BB| Open rates'!DM18*0.85</f>
        <v>27965</v>
      </c>
      <c r="DN18" s="43">
        <f>'BAR BB| Open rates'!DN18*0.85</f>
        <v>27965</v>
      </c>
      <c r="DO18" s="43">
        <f>'BAR BB| Open rates'!DO18*0.85</f>
        <v>27965</v>
      </c>
      <c r="DP18" s="43">
        <f>'BAR BB| Open rates'!DP18*0.85</f>
        <v>27965</v>
      </c>
      <c r="DQ18" s="43">
        <f>'BAR BB| Open rates'!DQ18*0.85</f>
        <v>29665</v>
      </c>
      <c r="DR18" s="43">
        <f>'BAR BB| Open rates'!DR18*0.85</f>
        <v>29665</v>
      </c>
      <c r="DS18" s="43">
        <f>'BAR BB| Open rates'!DS18*0.85</f>
        <v>27965</v>
      </c>
      <c r="DT18" s="43">
        <f>'BAR BB| Open rates'!DT18*0.85</f>
        <v>27965</v>
      </c>
      <c r="DU18" s="43">
        <f>'BAR BB| Open rates'!DU18*0.85</f>
        <v>27965</v>
      </c>
      <c r="DV18" s="43">
        <f>'BAR BB| Open rates'!DV18*0.85</f>
        <v>27965</v>
      </c>
      <c r="DW18" s="43">
        <f>'BAR BB| Open rates'!DW18*0.85</f>
        <v>27965</v>
      </c>
      <c r="DX18" s="43">
        <f>'BAR BB| Open rates'!DX18*0.85</f>
        <v>29665</v>
      </c>
      <c r="DY18" s="43">
        <f>'BAR BB| Open rates'!DY18*0.85</f>
        <v>29665</v>
      </c>
      <c r="DZ18" s="43">
        <f>'BAR BB| Open rates'!DZ18*0.85</f>
        <v>31110</v>
      </c>
      <c r="EA18" s="43">
        <f>'BAR BB| Open rates'!EA18*0.85</f>
        <v>31110</v>
      </c>
      <c r="EB18" s="43">
        <f>'BAR BB| Open rates'!EB18*0.85</f>
        <v>31110</v>
      </c>
      <c r="EC18" s="43">
        <f>'BAR BB| Open rates'!EC18*0.85</f>
        <v>32980</v>
      </c>
      <c r="ED18" s="43">
        <f>'BAR BB| Open rates'!ED18*0.85</f>
        <v>32980</v>
      </c>
      <c r="EE18" s="43">
        <f>'BAR BB| Open rates'!EE18*0.85</f>
        <v>32980</v>
      </c>
      <c r="EF18" s="43">
        <f>'BAR BB| Open rates'!EF18*0.85</f>
        <v>32980</v>
      </c>
      <c r="EG18" s="43">
        <f>'BAR BB| Open rates'!EG18*0.85</f>
        <v>27115</v>
      </c>
      <c r="EH18" s="43">
        <f>'BAR BB| Open rates'!EH18*0.85</f>
        <v>25415</v>
      </c>
      <c r="EI18" s="43">
        <f>'BAR BB| Open rates'!EI18*0.85</f>
        <v>25415</v>
      </c>
      <c r="EJ18" s="43">
        <f>'BAR BB| Open rates'!EJ18*0.85</f>
        <v>25415</v>
      </c>
      <c r="EK18" s="43">
        <f>'BAR BB| Open rates'!EK18*0.85</f>
        <v>25415</v>
      </c>
      <c r="EL18" s="43">
        <f>'BAR BB| Open rates'!EL18*0.85</f>
        <v>26265</v>
      </c>
      <c r="EM18" s="43">
        <f>'BAR BB| Open rates'!EM18*0.85</f>
        <v>26265</v>
      </c>
      <c r="EN18" s="43">
        <f>'BAR BB| Open rates'!EN18*0.85</f>
        <v>25415</v>
      </c>
      <c r="EO18" s="43">
        <f>'BAR BB| Open rates'!EO18*0.85</f>
        <v>25415</v>
      </c>
      <c r="EP18" s="43">
        <f>'BAR BB| Open rates'!EP18*0.85</f>
        <v>25415</v>
      </c>
      <c r="EQ18" s="43">
        <f>'BAR BB| Open rates'!EQ18*0.85</f>
        <v>25415</v>
      </c>
      <c r="ER18" s="43">
        <f>'BAR BB| Open rates'!ER18*0.85</f>
        <v>25415</v>
      </c>
      <c r="ES18" s="43">
        <f>'BAR BB| Open rates'!ES18*0.85</f>
        <v>26265</v>
      </c>
      <c r="ET18" s="43">
        <f>'BAR BB| Open rates'!ET18*0.85</f>
        <v>26265</v>
      </c>
      <c r="EU18" s="43">
        <f>'BAR BB| Open rates'!EU18*0.85</f>
        <v>25415</v>
      </c>
      <c r="EV18" s="43">
        <f>'BAR BB| Open rates'!EV18*0.85</f>
        <v>25415</v>
      </c>
      <c r="EW18" s="43">
        <f>'BAR BB| Open rates'!EW18*0.85</f>
        <v>25415</v>
      </c>
      <c r="EX18" s="43">
        <f>'BAR BB| Open rates'!EX18*0.85</f>
        <v>25415</v>
      </c>
      <c r="EY18" s="43">
        <f>'BAR BB| Open rates'!EY18*0.85</f>
        <v>25415</v>
      </c>
      <c r="EZ18" s="43">
        <f>'BAR BB| Open rates'!EZ18*0.85</f>
        <v>26265</v>
      </c>
      <c r="FA18" s="43">
        <f>'BAR BB| Open rates'!FA18*0.85</f>
        <v>26265</v>
      </c>
      <c r="FB18" s="43">
        <f>'BAR BB| Open rates'!FB18*0.85</f>
        <v>25415</v>
      </c>
      <c r="FC18" s="43">
        <f>'BAR BB| Open rates'!FC18*0.85</f>
        <v>25415</v>
      </c>
      <c r="FD18" s="43">
        <f>'BAR BB| Open rates'!FD18*0.85</f>
        <v>25415</v>
      </c>
      <c r="FE18" s="43">
        <f>'BAR BB| Open rates'!FE18*0.85</f>
        <v>25415</v>
      </c>
      <c r="FF18" s="43">
        <f>'BAR BB| Open rates'!FF18*0.85</f>
        <v>25415</v>
      </c>
      <c r="FG18" s="43">
        <f>'BAR BB| Open rates'!FG18*0.85</f>
        <v>26265</v>
      </c>
      <c r="FH18" s="43">
        <f>'BAR BB| Open rates'!FH18*0.85</f>
        <v>26265</v>
      </c>
      <c r="FI18" s="43">
        <f>'BAR BB| Open rates'!FI18*0.85</f>
        <v>25415</v>
      </c>
      <c r="FJ18" s="43">
        <f>'BAR BB| Open rates'!FJ18*0.85</f>
        <v>25415</v>
      </c>
      <c r="FK18" s="43">
        <f>'BAR BB| Open rates'!FK18*0.85</f>
        <v>25415</v>
      </c>
      <c r="FL18" s="43">
        <f>'BAR BB| Open rates'!FL18*0.85</f>
        <v>25415</v>
      </c>
      <c r="FM18" s="43">
        <f>'BAR BB| Open rates'!FM18*0.85</f>
        <v>25415</v>
      </c>
      <c r="FN18" s="43">
        <f>'BAR BB| Open rates'!FN18*0.85</f>
        <v>26265</v>
      </c>
      <c r="FO18" s="43">
        <f>'BAR BB| Open rates'!FO18*0.85</f>
        <v>26265</v>
      </c>
      <c r="FP18" s="43">
        <f>'BAR BB| Open rates'!FP18*0.85</f>
        <v>25415</v>
      </c>
      <c r="FQ18" s="43">
        <f>'BAR BB| Open rates'!FQ18*0.85</f>
        <v>25415</v>
      </c>
      <c r="FR18" s="43">
        <f>'BAR BB| Open rates'!FR18*0.85</f>
        <v>25415</v>
      </c>
      <c r="FS18" s="43">
        <f>'BAR BB| Open rates'!FS18*0.85</f>
        <v>25415</v>
      </c>
      <c r="FT18" s="43">
        <f>'BAR BB| Open rates'!FT18*0.85</f>
        <v>25415</v>
      </c>
      <c r="FU18" s="43">
        <f>'BAR BB| Open rates'!FU18*0.85</f>
        <v>26265</v>
      </c>
      <c r="FV18" s="43">
        <f>'BAR BB| Open rates'!FV18*0.85</f>
        <v>26265</v>
      </c>
      <c r="FW18" s="43">
        <f>'BAR BB| Open rates'!FW18*0.85</f>
        <v>29410</v>
      </c>
      <c r="FX18" s="43">
        <f>'BAR BB| Open rates'!FX18*0.85</f>
        <v>29410</v>
      </c>
      <c r="FY18" s="43">
        <f>'BAR BB| Open rates'!FY18*0.85</f>
        <v>29410</v>
      </c>
      <c r="FZ18" s="43">
        <f>'BAR BB| Open rates'!FZ18*0.85</f>
        <v>29410</v>
      </c>
      <c r="GA18" s="43">
        <f>'BAR BB| Open rates'!GA18*0.85</f>
        <v>29410</v>
      </c>
      <c r="GB18" s="43">
        <f>'BAR BB| Open rates'!GB18*0.85</f>
        <v>31280</v>
      </c>
      <c r="GC18" s="43">
        <f>'BAR BB| Open rates'!GC18*0.85</f>
        <v>31280</v>
      </c>
      <c r="GD18" s="43">
        <f>'BAR BB| Open rates'!GD18*0.85</f>
        <v>31280</v>
      </c>
      <c r="GE18" s="43">
        <f>'BAR BB| Open rates'!GE18*0.85</f>
        <v>31280</v>
      </c>
    </row>
    <row r="19" spans="1:187" s="36" customFormat="1" ht="12" customHeight="1" x14ac:dyDescent="0.2">
      <c r="A19" s="236" t="s">
        <v>179</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row>
    <row r="20" spans="1:187" s="36" customFormat="1" ht="12" customHeight="1" x14ac:dyDescent="0.2">
      <c r="A20" s="237">
        <v>1</v>
      </c>
      <c r="B20" s="43">
        <f>'BAR BB| Open rates'!B20*0.85</f>
        <v>35190</v>
      </c>
      <c r="C20" s="43">
        <f>'BAR BB| Open rates'!C20*0.85</f>
        <v>35190</v>
      </c>
      <c r="D20" s="43">
        <f>'BAR BB| Open rates'!D20*0.85</f>
        <v>32895</v>
      </c>
      <c r="E20" s="43">
        <f>'BAR BB| Open rates'!E20*0.85</f>
        <v>32895</v>
      </c>
      <c r="F20" s="43">
        <f>'BAR BB| Open rates'!F20*0.85</f>
        <v>31025</v>
      </c>
      <c r="G20" s="43">
        <f>'BAR BB| Open rates'!G20*0.85</f>
        <v>32895</v>
      </c>
      <c r="H20" s="43">
        <f>'BAR BB| Open rates'!H20*0.85</f>
        <v>32895</v>
      </c>
      <c r="I20" s="43">
        <f>'BAR BB| Open rates'!I20*0.85</f>
        <v>34595</v>
      </c>
      <c r="J20" s="43">
        <f>'BAR BB| Open rates'!J20*0.85</f>
        <v>34595</v>
      </c>
      <c r="K20" s="43">
        <f>'BAR BB| Open rates'!K20*0.85</f>
        <v>32895</v>
      </c>
      <c r="L20" s="43">
        <f>'BAR BB| Open rates'!L20*0.85</f>
        <v>32895</v>
      </c>
      <c r="M20" s="43">
        <f>'BAR BB| Open rates'!M20*0.85</f>
        <v>32895</v>
      </c>
      <c r="N20" s="43">
        <f>'BAR BB| Open rates'!N20*0.85</f>
        <v>32895</v>
      </c>
      <c r="O20" s="43">
        <f>'BAR BB| Open rates'!O20*0.85</f>
        <v>32895</v>
      </c>
      <c r="P20" s="43">
        <f>'BAR BB| Open rates'!P20*0.85</f>
        <v>34595</v>
      </c>
      <c r="Q20" s="43">
        <f>'BAR BB| Open rates'!Q20*0.85</f>
        <v>34595</v>
      </c>
      <c r="R20" s="43">
        <f>'BAR BB| Open rates'!R20*0.85</f>
        <v>34595</v>
      </c>
      <c r="S20" s="43">
        <f>'BAR BB| Open rates'!S20*0.85</f>
        <v>34595</v>
      </c>
      <c r="T20" s="43">
        <f>'BAR BB| Open rates'!T20*0.85</f>
        <v>34595</v>
      </c>
      <c r="U20" s="43">
        <f>'BAR BB| Open rates'!U20*0.85</f>
        <v>34595</v>
      </c>
      <c r="V20" s="43">
        <f>'BAR BB| Open rates'!V20*0.85</f>
        <v>34595</v>
      </c>
      <c r="W20" s="43">
        <f>'BAR BB| Open rates'!W20*0.85</f>
        <v>36295</v>
      </c>
      <c r="X20" s="43">
        <f>'BAR BB| Open rates'!X20*0.85</f>
        <v>36295</v>
      </c>
      <c r="Y20" s="43">
        <f>'BAR BB| Open rates'!Y20*0.85</f>
        <v>34595</v>
      </c>
      <c r="Z20" s="43">
        <f>'BAR BB| Open rates'!Z20*0.85</f>
        <v>34595</v>
      </c>
      <c r="AA20" s="43">
        <f>'BAR BB| Open rates'!AA20*0.85</f>
        <v>34595</v>
      </c>
      <c r="AB20" s="43">
        <f>'BAR BB| Open rates'!AB20*0.85</f>
        <v>34595</v>
      </c>
      <c r="AC20" s="43">
        <f>'BAR BB| Open rates'!AC20*0.85</f>
        <v>34595</v>
      </c>
      <c r="AD20" s="43">
        <f>'BAR BB| Open rates'!AD20*0.85</f>
        <v>36295</v>
      </c>
      <c r="AE20" s="43">
        <f>'BAR BB| Open rates'!AE20*0.85</f>
        <v>36295</v>
      </c>
      <c r="AF20" s="43">
        <f>'BAR BB| Open rates'!AF20*0.85</f>
        <v>34595</v>
      </c>
      <c r="AG20" s="43">
        <f>'BAR BB| Open rates'!AG20*0.85</f>
        <v>34595</v>
      </c>
      <c r="AH20" s="43">
        <f>'BAR BB| Open rates'!AH20*0.85</f>
        <v>34595</v>
      </c>
      <c r="AI20" s="43">
        <f>'BAR BB| Open rates'!AI20*0.85</f>
        <v>34595</v>
      </c>
      <c r="AJ20" s="43">
        <f>'BAR BB| Open rates'!AJ20*0.85</f>
        <v>34595</v>
      </c>
      <c r="AK20" s="43">
        <f>'BAR BB| Open rates'!AK20*0.85</f>
        <v>36295</v>
      </c>
      <c r="AL20" s="43">
        <f>'BAR BB| Open rates'!AL20*0.85</f>
        <v>36295</v>
      </c>
      <c r="AM20" s="43">
        <f>'BAR BB| Open rates'!AM20*0.85</f>
        <v>34595</v>
      </c>
      <c r="AN20" s="43">
        <f>'BAR BB| Open rates'!AN20*0.85</f>
        <v>34595</v>
      </c>
      <c r="AO20" s="43">
        <f>'BAR BB| Open rates'!AO20*0.85</f>
        <v>34595</v>
      </c>
      <c r="AP20" s="43">
        <f>'BAR BB| Open rates'!AP20*0.85</f>
        <v>34595</v>
      </c>
      <c r="AQ20" s="43">
        <f>'BAR BB| Open rates'!AQ20*0.85</f>
        <v>34595</v>
      </c>
      <c r="AR20" s="43">
        <f>'BAR BB| Open rates'!AR20*0.85</f>
        <v>36295</v>
      </c>
      <c r="AS20" s="43">
        <f>'BAR BB| Open rates'!AS20*0.85</f>
        <v>36295</v>
      </c>
      <c r="AT20" s="43">
        <f>'BAR BB| Open rates'!AT20*0.85</f>
        <v>34595</v>
      </c>
      <c r="AU20" s="43">
        <f>'BAR BB| Open rates'!AU20*0.85</f>
        <v>34595</v>
      </c>
      <c r="AV20" s="43">
        <f>'BAR BB| Open rates'!AV20*0.85</f>
        <v>34595</v>
      </c>
      <c r="AW20" s="43">
        <f>'BAR BB| Open rates'!AW20*0.85</f>
        <v>34595</v>
      </c>
      <c r="AX20" s="43">
        <f>'BAR BB| Open rates'!AX20*0.85</f>
        <v>34595</v>
      </c>
      <c r="AY20" s="43">
        <f>'BAR BB| Open rates'!AY20*0.85</f>
        <v>36295</v>
      </c>
      <c r="AZ20" s="43">
        <f>'BAR BB| Open rates'!AZ20*0.85</f>
        <v>36295</v>
      </c>
      <c r="BA20" s="43">
        <f>'BAR BB| Open rates'!BA20*0.85</f>
        <v>34595</v>
      </c>
      <c r="BB20" s="43">
        <f>'BAR BB| Open rates'!BB20*0.85</f>
        <v>34595</v>
      </c>
      <c r="BC20" s="43">
        <f>'BAR BB| Open rates'!BC20*0.85</f>
        <v>34595</v>
      </c>
      <c r="BD20" s="43">
        <f>'BAR BB| Open rates'!BD20*0.85</f>
        <v>34595</v>
      </c>
      <c r="BE20" s="43">
        <f>'BAR BB| Open rates'!BE20*0.85</f>
        <v>34595</v>
      </c>
      <c r="BF20" s="43">
        <f>'BAR BB| Open rates'!BF20*0.85</f>
        <v>36295</v>
      </c>
      <c r="BG20" s="43">
        <f>'BAR BB| Open rates'!BG20*0.85</f>
        <v>36295</v>
      </c>
      <c r="BH20" s="43">
        <f>'BAR BB| Open rates'!BH20*0.85</f>
        <v>31875</v>
      </c>
      <c r="BI20" s="43">
        <f>'BAR BB| Open rates'!BI20*0.85</f>
        <v>31875</v>
      </c>
      <c r="BJ20" s="43">
        <f>'BAR BB| Open rates'!BJ20*0.85</f>
        <v>31875</v>
      </c>
      <c r="BK20" s="43">
        <f>'BAR BB| Open rates'!BK20*0.85</f>
        <v>31875</v>
      </c>
      <c r="BL20" s="43">
        <f>'BAR BB| Open rates'!BL20*0.85</f>
        <v>31875</v>
      </c>
      <c r="BM20" s="43">
        <f>'BAR BB| Open rates'!BM20*0.85</f>
        <v>32895</v>
      </c>
      <c r="BN20" s="43">
        <f>'BAR BB| Open rates'!BN20*0.85</f>
        <v>32895</v>
      </c>
      <c r="BO20" s="43">
        <f>'BAR BB| Open rates'!BO20*0.85</f>
        <v>31025</v>
      </c>
      <c r="BP20" s="43">
        <f>'BAR BB| Open rates'!BP20*0.85</f>
        <v>31025</v>
      </c>
      <c r="BQ20" s="43">
        <f>'BAR BB| Open rates'!BQ20*0.85</f>
        <v>32895</v>
      </c>
      <c r="BR20" s="43">
        <f>'BAR BB| Open rates'!BR20*0.85</f>
        <v>32895</v>
      </c>
      <c r="BS20" s="43">
        <f>'BAR BB| Open rates'!BS20*0.85</f>
        <v>32895</v>
      </c>
      <c r="BT20" s="43">
        <f>'BAR BB| Open rates'!BT20*0.85</f>
        <v>32895</v>
      </c>
      <c r="BU20" s="43">
        <f>'BAR BB| Open rates'!BU20*0.85</f>
        <v>32895</v>
      </c>
      <c r="BV20" s="43">
        <f>'BAR BB| Open rates'!BV20*0.85</f>
        <v>31025</v>
      </c>
      <c r="BW20" s="43">
        <f>'BAR BB| Open rates'!BW20*0.85</f>
        <v>31025</v>
      </c>
      <c r="BX20" s="43">
        <f>'BAR BB| Open rates'!BX20*0.85</f>
        <v>31025</v>
      </c>
      <c r="BY20" s="43">
        <f>'BAR BB| Open rates'!BY20*0.85</f>
        <v>31025</v>
      </c>
      <c r="BZ20" s="43">
        <f>'BAR BB| Open rates'!BZ20*0.85</f>
        <v>31025</v>
      </c>
      <c r="CA20" s="43">
        <f>'BAR BB| Open rates'!CA20*0.85</f>
        <v>32895</v>
      </c>
      <c r="CB20" s="43">
        <f>'BAR BB| Open rates'!CB20*0.85</f>
        <v>32895</v>
      </c>
      <c r="CC20" s="43">
        <f>'BAR BB| Open rates'!CC20*0.85</f>
        <v>31025</v>
      </c>
      <c r="CD20" s="43">
        <f>'BAR BB| Open rates'!CD20*0.85</f>
        <v>31025</v>
      </c>
      <c r="CE20" s="43">
        <f>'BAR BB| Open rates'!CE20*0.85</f>
        <v>31025</v>
      </c>
      <c r="CF20" s="43">
        <f>'BAR BB| Open rates'!CF20*0.85</f>
        <v>31025</v>
      </c>
      <c r="CG20" s="43">
        <f>'BAR BB| Open rates'!CG20*0.85</f>
        <v>31025</v>
      </c>
      <c r="CH20" s="43">
        <f>'BAR BB| Open rates'!CH20*0.85</f>
        <v>32895</v>
      </c>
      <c r="CI20" s="43">
        <f>'BAR BB| Open rates'!CI20*0.85</f>
        <v>32895</v>
      </c>
      <c r="CJ20" s="43">
        <f>'BAR BB| Open rates'!CJ20*0.85</f>
        <v>31025</v>
      </c>
      <c r="CK20" s="43">
        <f>'BAR BB| Open rates'!CK20*0.85</f>
        <v>31025</v>
      </c>
      <c r="CL20" s="43">
        <f>'BAR BB| Open rates'!CL20*0.85</f>
        <v>31025</v>
      </c>
      <c r="CM20" s="43">
        <f>'BAR BB| Open rates'!CM20*0.85</f>
        <v>31025</v>
      </c>
      <c r="CN20" s="43">
        <f>'BAR BB| Open rates'!CN20*0.85</f>
        <v>31025</v>
      </c>
      <c r="CO20" s="43">
        <f>'BAR BB| Open rates'!CO20*0.85</f>
        <v>32895</v>
      </c>
      <c r="CP20" s="43">
        <f>'BAR BB| Open rates'!CP20*0.85</f>
        <v>32895</v>
      </c>
      <c r="CQ20" s="43">
        <f>'BAR BB| Open rates'!CQ20*0.85</f>
        <v>31025</v>
      </c>
      <c r="CR20" s="43">
        <f>'BAR BB| Open rates'!CR20*0.85</f>
        <v>31025</v>
      </c>
      <c r="CS20" s="43">
        <f>'BAR BB| Open rates'!CS20*0.85</f>
        <v>31025</v>
      </c>
      <c r="CT20" s="43">
        <f>'BAR BB| Open rates'!CT20*0.85</f>
        <v>31025</v>
      </c>
      <c r="CU20" s="43">
        <f>'BAR BB| Open rates'!CU20*0.85</f>
        <v>27540</v>
      </c>
      <c r="CV20" s="43">
        <f>'BAR BB| Open rates'!CV20*0.85</f>
        <v>27540</v>
      </c>
      <c r="CW20" s="43">
        <f>'BAR BB| Open rates'!CW20*0.85</f>
        <v>27540</v>
      </c>
      <c r="CX20" s="43">
        <f>'BAR BB| Open rates'!CX20*0.85</f>
        <v>25840</v>
      </c>
      <c r="CY20" s="43">
        <f>'BAR BB| Open rates'!CY20*0.85</f>
        <v>25840</v>
      </c>
      <c r="CZ20" s="43">
        <f>'BAR BB| Open rates'!CZ20*0.85</f>
        <v>25840</v>
      </c>
      <c r="DA20" s="43">
        <f>'BAR BB| Open rates'!DA20*0.85</f>
        <v>25840</v>
      </c>
      <c r="DB20" s="43">
        <f>'BAR BB| Open rates'!DB20*0.85</f>
        <v>25840</v>
      </c>
      <c r="DC20" s="43">
        <f>'BAR BB| Open rates'!DC20*0.85</f>
        <v>27540</v>
      </c>
      <c r="DD20" s="43">
        <f>'BAR BB| Open rates'!DD20*0.85</f>
        <v>27540</v>
      </c>
      <c r="DE20" s="43">
        <f>'BAR BB| Open rates'!DE20*0.85</f>
        <v>25840</v>
      </c>
      <c r="DF20" s="43">
        <f>'BAR BB| Open rates'!DF20*0.85</f>
        <v>25840</v>
      </c>
      <c r="DG20" s="43">
        <f>'BAR BB| Open rates'!DG20*0.85</f>
        <v>25840</v>
      </c>
      <c r="DH20" s="43">
        <f>'BAR BB| Open rates'!DH20*0.85</f>
        <v>25840</v>
      </c>
      <c r="DI20" s="43">
        <f>'BAR BB| Open rates'!DI20*0.85</f>
        <v>25840</v>
      </c>
      <c r="DJ20" s="43">
        <f>'BAR BB| Open rates'!DJ20*0.85</f>
        <v>27540</v>
      </c>
      <c r="DK20" s="43">
        <f>'BAR BB| Open rates'!DK20*0.85</f>
        <v>27540</v>
      </c>
      <c r="DL20" s="43">
        <f>'BAR BB| Open rates'!DL20*0.85</f>
        <v>25840</v>
      </c>
      <c r="DM20" s="43">
        <f>'BAR BB| Open rates'!DM20*0.85</f>
        <v>25840</v>
      </c>
      <c r="DN20" s="43">
        <f>'BAR BB| Open rates'!DN20*0.85</f>
        <v>25840</v>
      </c>
      <c r="DO20" s="43">
        <f>'BAR BB| Open rates'!DO20*0.85</f>
        <v>25840</v>
      </c>
      <c r="DP20" s="43">
        <f>'BAR BB| Open rates'!DP20*0.85</f>
        <v>25840</v>
      </c>
      <c r="DQ20" s="43">
        <f>'BAR BB| Open rates'!DQ20*0.85</f>
        <v>27540</v>
      </c>
      <c r="DR20" s="43">
        <f>'BAR BB| Open rates'!DR20*0.85</f>
        <v>27540</v>
      </c>
      <c r="DS20" s="43">
        <f>'BAR BB| Open rates'!DS20*0.85</f>
        <v>25840</v>
      </c>
      <c r="DT20" s="43">
        <f>'BAR BB| Open rates'!DT20*0.85</f>
        <v>25840</v>
      </c>
      <c r="DU20" s="43">
        <f>'BAR BB| Open rates'!DU20*0.85</f>
        <v>25840</v>
      </c>
      <c r="DV20" s="43">
        <f>'BAR BB| Open rates'!DV20*0.85</f>
        <v>25840</v>
      </c>
      <c r="DW20" s="43">
        <f>'BAR BB| Open rates'!DW20*0.85</f>
        <v>25840</v>
      </c>
      <c r="DX20" s="43">
        <f>'BAR BB| Open rates'!DX20*0.85</f>
        <v>27540</v>
      </c>
      <c r="DY20" s="43">
        <f>'BAR BB| Open rates'!DY20*0.85</f>
        <v>27540</v>
      </c>
      <c r="DZ20" s="43">
        <f>'BAR BB| Open rates'!DZ20*0.85</f>
        <v>28985</v>
      </c>
      <c r="EA20" s="43">
        <f>'BAR BB| Open rates'!EA20*0.85</f>
        <v>28985</v>
      </c>
      <c r="EB20" s="43">
        <f>'BAR BB| Open rates'!EB20*0.85</f>
        <v>28985</v>
      </c>
      <c r="EC20" s="43">
        <f>'BAR BB| Open rates'!EC20*0.85</f>
        <v>30855</v>
      </c>
      <c r="ED20" s="43">
        <f>'BAR BB| Open rates'!ED20*0.85</f>
        <v>30855</v>
      </c>
      <c r="EE20" s="43">
        <f>'BAR BB| Open rates'!EE20*0.85</f>
        <v>30855</v>
      </c>
      <c r="EF20" s="43">
        <f>'BAR BB| Open rates'!EF20*0.85</f>
        <v>30855</v>
      </c>
      <c r="EG20" s="43">
        <f>'BAR BB| Open rates'!EG20*0.85</f>
        <v>24990</v>
      </c>
      <c r="EH20" s="43">
        <f>'BAR BB| Open rates'!EH20*0.85</f>
        <v>23290</v>
      </c>
      <c r="EI20" s="43">
        <f>'BAR BB| Open rates'!EI20*0.85</f>
        <v>23290</v>
      </c>
      <c r="EJ20" s="43">
        <f>'BAR BB| Open rates'!EJ20*0.85</f>
        <v>23290</v>
      </c>
      <c r="EK20" s="43">
        <f>'BAR BB| Open rates'!EK20*0.85</f>
        <v>23290</v>
      </c>
      <c r="EL20" s="43">
        <f>'BAR BB| Open rates'!EL20*0.85</f>
        <v>24140</v>
      </c>
      <c r="EM20" s="43">
        <f>'BAR BB| Open rates'!EM20*0.85</f>
        <v>24140</v>
      </c>
      <c r="EN20" s="43">
        <f>'BAR BB| Open rates'!EN20*0.85</f>
        <v>23290</v>
      </c>
      <c r="EO20" s="43">
        <f>'BAR BB| Open rates'!EO20*0.85</f>
        <v>23290</v>
      </c>
      <c r="EP20" s="43">
        <f>'BAR BB| Open rates'!EP20*0.85</f>
        <v>23290</v>
      </c>
      <c r="EQ20" s="43">
        <f>'BAR BB| Open rates'!EQ20*0.85</f>
        <v>23290</v>
      </c>
      <c r="ER20" s="43">
        <f>'BAR BB| Open rates'!ER20*0.85</f>
        <v>23290</v>
      </c>
      <c r="ES20" s="43">
        <f>'BAR BB| Open rates'!ES20*0.85</f>
        <v>24140</v>
      </c>
      <c r="ET20" s="43">
        <f>'BAR BB| Open rates'!ET20*0.85</f>
        <v>24140</v>
      </c>
      <c r="EU20" s="43">
        <f>'BAR BB| Open rates'!EU20*0.85</f>
        <v>23290</v>
      </c>
      <c r="EV20" s="43">
        <f>'BAR BB| Open rates'!EV20*0.85</f>
        <v>23290</v>
      </c>
      <c r="EW20" s="43">
        <f>'BAR BB| Open rates'!EW20*0.85</f>
        <v>23290</v>
      </c>
      <c r="EX20" s="43">
        <f>'BAR BB| Open rates'!EX20*0.85</f>
        <v>23290</v>
      </c>
      <c r="EY20" s="43">
        <f>'BAR BB| Open rates'!EY20*0.85</f>
        <v>23290</v>
      </c>
      <c r="EZ20" s="43">
        <f>'BAR BB| Open rates'!EZ20*0.85</f>
        <v>24140</v>
      </c>
      <c r="FA20" s="43">
        <f>'BAR BB| Open rates'!FA20*0.85</f>
        <v>24140</v>
      </c>
      <c r="FB20" s="43">
        <f>'BAR BB| Open rates'!FB20*0.85</f>
        <v>23290</v>
      </c>
      <c r="FC20" s="43">
        <f>'BAR BB| Open rates'!FC20*0.85</f>
        <v>23290</v>
      </c>
      <c r="FD20" s="43">
        <f>'BAR BB| Open rates'!FD20*0.85</f>
        <v>23290</v>
      </c>
      <c r="FE20" s="43">
        <f>'BAR BB| Open rates'!FE20*0.85</f>
        <v>23290</v>
      </c>
      <c r="FF20" s="43">
        <f>'BAR BB| Open rates'!FF20*0.85</f>
        <v>23290</v>
      </c>
      <c r="FG20" s="43">
        <f>'BAR BB| Open rates'!FG20*0.85</f>
        <v>24140</v>
      </c>
      <c r="FH20" s="43">
        <f>'BAR BB| Open rates'!FH20*0.85</f>
        <v>24140</v>
      </c>
      <c r="FI20" s="43">
        <f>'BAR BB| Open rates'!FI20*0.85</f>
        <v>23290</v>
      </c>
      <c r="FJ20" s="43">
        <f>'BAR BB| Open rates'!FJ20*0.85</f>
        <v>23290</v>
      </c>
      <c r="FK20" s="43">
        <f>'BAR BB| Open rates'!FK20*0.85</f>
        <v>23290</v>
      </c>
      <c r="FL20" s="43">
        <f>'BAR BB| Open rates'!FL20*0.85</f>
        <v>23290</v>
      </c>
      <c r="FM20" s="43">
        <f>'BAR BB| Open rates'!FM20*0.85</f>
        <v>23290</v>
      </c>
      <c r="FN20" s="43">
        <f>'BAR BB| Open rates'!FN20*0.85</f>
        <v>24140</v>
      </c>
      <c r="FO20" s="43">
        <f>'BAR BB| Open rates'!FO20*0.85</f>
        <v>24140</v>
      </c>
      <c r="FP20" s="43">
        <f>'BAR BB| Open rates'!FP20*0.85</f>
        <v>23290</v>
      </c>
      <c r="FQ20" s="43">
        <f>'BAR BB| Open rates'!FQ20*0.85</f>
        <v>23290</v>
      </c>
      <c r="FR20" s="43">
        <f>'BAR BB| Open rates'!FR20*0.85</f>
        <v>23290</v>
      </c>
      <c r="FS20" s="43">
        <f>'BAR BB| Open rates'!FS20*0.85</f>
        <v>23290</v>
      </c>
      <c r="FT20" s="43">
        <f>'BAR BB| Open rates'!FT20*0.85</f>
        <v>23290</v>
      </c>
      <c r="FU20" s="43">
        <f>'BAR BB| Open rates'!FU20*0.85</f>
        <v>24140</v>
      </c>
      <c r="FV20" s="43">
        <f>'BAR BB| Open rates'!FV20*0.85</f>
        <v>24140</v>
      </c>
      <c r="FW20" s="43">
        <f>'BAR BB| Open rates'!FW20*0.85</f>
        <v>27285</v>
      </c>
      <c r="FX20" s="43">
        <f>'BAR BB| Open rates'!FX20*0.85</f>
        <v>27285</v>
      </c>
      <c r="FY20" s="43">
        <f>'BAR BB| Open rates'!FY20*0.85</f>
        <v>27285</v>
      </c>
      <c r="FZ20" s="43">
        <f>'BAR BB| Open rates'!FZ20*0.85</f>
        <v>27285</v>
      </c>
      <c r="GA20" s="43">
        <f>'BAR BB| Open rates'!GA20*0.85</f>
        <v>27285</v>
      </c>
      <c r="GB20" s="43">
        <f>'BAR BB| Open rates'!GB20*0.85</f>
        <v>29155</v>
      </c>
      <c r="GC20" s="43">
        <f>'BAR BB| Open rates'!GC20*0.85</f>
        <v>29155</v>
      </c>
      <c r="GD20" s="43">
        <f>'BAR BB| Open rates'!GD20*0.85</f>
        <v>29155</v>
      </c>
      <c r="GE20" s="43">
        <f>'BAR BB| Open rates'!GE20*0.85</f>
        <v>29155</v>
      </c>
    </row>
    <row r="21" spans="1:187" s="36" customFormat="1" ht="12" customHeight="1" x14ac:dyDescent="0.2">
      <c r="A21" s="237">
        <v>2</v>
      </c>
      <c r="B21" s="43">
        <f>'BAR BB| Open rates'!B21*0.85</f>
        <v>37740</v>
      </c>
      <c r="C21" s="43">
        <f>'BAR BB| Open rates'!C21*0.85</f>
        <v>37740</v>
      </c>
      <c r="D21" s="43">
        <f>'BAR BB| Open rates'!D21*0.85</f>
        <v>35445</v>
      </c>
      <c r="E21" s="43">
        <f>'BAR BB| Open rates'!E21*0.85</f>
        <v>35445</v>
      </c>
      <c r="F21" s="43">
        <f>'BAR BB| Open rates'!F21*0.85</f>
        <v>33575</v>
      </c>
      <c r="G21" s="43">
        <f>'BAR BB| Open rates'!G21*0.85</f>
        <v>35445</v>
      </c>
      <c r="H21" s="43">
        <f>'BAR BB| Open rates'!H21*0.85</f>
        <v>35445</v>
      </c>
      <c r="I21" s="43">
        <f>'BAR BB| Open rates'!I21*0.85</f>
        <v>37145</v>
      </c>
      <c r="J21" s="43">
        <f>'BAR BB| Open rates'!J21*0.85</f>
        <v>37145</v>
      </c>
      <c r="K21" s="43">
        <f>'BAR BB| Open rates'!K21*0.85</f>
        <v>35445</v>
      </c>
      <c r="L21" s="43">
        <f>'BAR BB| Open rates'!L21*0.85</f>
        <v>35445</v>
      </c>
      <c r="M21" s="43">
        <f>'BAR BB| Open rates'!M21*0.85</f>
        <v>35445</v>
      </c>
      <c r="N21" s="43">
        <f>'BAR BB| Open rates'!N21*0.85</f>
        <v>35445</v>
      </c>
      <c r="O21" s="43">
        <f>'BAR BB| Open rates'!O21*0.85</f>
        <v>35445</v>
      </c>
      <c r="P21" s="43">
        <f>'BAR BB| Open rates'!P21*0.85</f>
        <v>37145</v>
      </c>
      <c r="Q21" s="43">
        <f>'BAR BB| Open rates'!Q21*0.85</f>
        <v>37145</v>
      </c>
      <c r="R21" s="43">
        <f>'BAR BB| Open rates'!R21*0.85</f>
        <v>37145</v>
      </c>
      <c r="S21" s="43">
        <f>'BAR BB| Open rates'!S21*0.85</f>
        <v>37145</v>
      </c>
      <c r="T21" s="43">
        <f>'BAR BB| Open rates'!T21*0.85</f>
        <v>37145</v>
      </c>
      <c r="U21" s="43">
        <f>'BAR BB| Open rates'!U21*0.85</f>
        <v>37145</v>
      </c>
      <c r="V21" s="43">
        <f>'BAR BB| Open rates'!V21*0.85</f>
        <v>37145</v>
      </c>
      <c r="W21" s="43">
        <f>'BAR BB| Open rates'!W21*0.85</f>
        <v>38845</v>
      </c>
      <c r="X21" s="43">
        <f>'BAR BB| Open rates'!X21*0.85</f>
        <v>38845</v>
      </c>
      <c r="Y21" s="43">
        <f>'BAR BB| Open rates'!Y21*0.85</f>
        <v>37145</v>
      </c>
      <c r="Z21" s="43">
        <f>'BAR BB| Open rates'!Z21*0.85</f>
        <v>37145</v>
      </c>
      <c r="AA21" s="43">
        <f>'BAR BB| Open rates'!AA21*0.85</f>
        <v>37145</v>
      </c>
      <c r="AB21" s="43">
        <f>'BAR BB| Open rates'!AB21*0.85</f>
        <v>37145</v>
      </c>
      <c r="AC21" s="43">
        <f>'BAR BB| Open rates'!AC21*0.85</f>
        <v>37145</v>
      </c>
      <c r="AD21" s="43">
        <f>'BAR BB| Open rates'!AD21*0.85</f>
        <v>38845</v>
      </c>
      <c r="AE21" s="43">
        <f>'BAR BB| Open rates'!AE21*0.85</f>
        <v>38845</v>
      </c>
      <c r="AF21" s="43">
        <f>'BAR BB| Open rates'!AF21*0.85</f>
        <v>37145</v>
      </c>
      <c r="AG21" s="43">
        <f>'BAR BB| Open rates'!AG21*0.85</f>
        <v>37145</v>
      </c>
      <c r="AH21" s="43">
        <f>'BAR BB| Open rates'!AH21*0.85</f>
        <v>37145</v>
      </c>
      <c r="AI21" s="43">
        <f>'BAR BB| Open rates'!AI21*0.85</f>
        <v>37145</v>
      </c>
      <c r="AJ21" s="43">
        <f>'BAR BB| Open rates'!AJ21*0.85</f>
        <v>37145</v>
      </c>
      <c r="AK21" s="43">
        <f>'BAR BB| Open rates'!AK21*0.85</f>
        <v>38845</v>
      </c>
      <c r="AL21" s="43">
        <f>'BAR BB| Open rates'!AL21*0.85</f>
        <v>38845</v>
      </c>
      <c r="AM21" s="43">
        <f>'BAR BB| Open rates'!AM21*0.85</f>
        <v>37145</v>
      </c>
      <c r="AN21" s="43">
        <f>'BAR BB| Open rates'!AN21*0.85</f>
        <v>37145</v>
      </c>
      <c r="AO21" s="43">
        <f>'BAR BB| Open rates'!AO21*0.85</f>
        <v>37145</v>
      </c>
      <c r="AP21" s="43">
        <f>'BAR BB| Open rates'!AP21*0.85</f>
        <v>37145</v>
      </c>
      <c r="AQ21" s="43">
        <f>'BAR BB| Open rates'!AQ21*0.85</f>
        <v>37145</v>
      </c>
      <c r="AR21" s="43">
        <f>'BAR BB| Open rates'!AR21*0.85</f>
        <v>38845</v>
      </c>
      <c r="AS21" s="43">
        <f>'BAR BB| Open rates'!AS21*0.85</f>
        <v>38845</v>
      </c>
      <c r="AT21" s="43">
        <f>'BAR BB| Open rates'!AT21*0.85</f>
        <v>37145</v>
      </c>
      <c r="AU21" s="43">
        <f>'BAR BB| Open rates'!AU21*0.85</f>
        <v>37145</v>
      </c>
      <c r="AV21" s="43">
        <f>'BAR BB| Open rates'!AV21*0.85</f>
        <v>37145</v>
      </c>
      <c r="AW21" s="43">
        <f>'BAR BB| Open rates'!AW21*0.85</f>
        <v>37145</v>
      </c>
      <c r="AX21" s="43">
        <f>'BAR BB| Open rates'!AX21*0.85</f>
        <v>37145</v>
      </c>
      <c r="AY21" s="43">
        <f>'BAR BB| Open rates'!AY21*0.85</f>
        <v>38845</v>
      </c>
      <c r="AZ21" s="43">
        <f>'BAR BB| Open rates'!AZ21*0.85</f>
        <v>38845</v>
      </c>
      <c r="BA21" s="43">
        <f>'BAR BB| Open rates'!BA21*0.85</f>
        <v>37145</v>
      </c>
      <c r="BB21" s="43">
        <f>'BAR BB| Open rates'!BB21*0.85</f>
        <v>37145</v>
      </c>
      <c r="BC21" s="43">
        <f>'BAR BB| Open rates'!BC21*0.85</f>
        <v>37145</v>
      </c>
      <c r="BD21" s="43">
        <f>'BAR BB| Open rates'!BD21*0.85</f>
        <v>37145</v>
      </c>
      <c r="BE21" s="43">
        <f>'BAR BB| Open rates'!BE21*0.85</f>
        <v>37145</v>
      </c>
      <c r="BF21" s="43">
        <f>'BAR BB| Open rates'!BF21*0.85</f>
        <v>38845</v>
      </c>
      <c r="BG21" s="43">
        <f>'BAR BB| Open rates'!BG21*0.85</f>
        <v>38845</v>
      </c>
      <c r="BH21" s="43">
        <f>'BAR BB| Open rates'!BH21*0.85</f>
        <v>34425</v>
      </c>
      <c r="BI21" s="43">
        <f>'BAR BB| Open rates'!BI21*0.85</f>
        <v>34425</v>
      </c>
      <c r="BJ21" s="43">
        <f>'BAR BB| Open rates'!BJ21*0.85</f>
        <v>34425</v>
      </c>
      <c r="BK21" s="43">
        <f>'BAR BB| Open rates'!BK21*0.85</f>
        <v>34425</v>
      </c>
      <c r="BL21" s="43">
        <f>'BAR BB| Open rates'!BL21*0.85</f>
        <v>34425</v>
      </c>
      <c r="BM21" s="43">
        <f>'BAR BB| Open rates'!BM21*0.85</f>
        <v>35445</v>
      </c>
      <c r="BN21" s="43">
        <f>'BAR BB| Open rates'!BN21*0.85</f>
        <v>35445</v>
      </c>
      <c r="BO21" s="43">
        <f>'BAR BB| Open rates'!BO21*0.85</f>
        <v>33575</v>
      </c>
      <c r="BP21" s="43">
        <f>'BAR BB| Open rates'!BP21*0.85</f>
        <v>33575</v>
      </c>
      <c r="BQ21" s="43">
        <f>'BAR BB| Open rates'!BQ21*0.85</f>
        <v>35445</v>
      </c>
      <c r="BR21" s="43">
        <f>'BAR BB| Open rates'!BR21*0.85</f>
        <v>35445</v>
      </c>
      <c r="BS21" s="43">
        <f>'BAR BB| Open rates'!BS21*0.85</f>
        <v>35445</v>
      </c>
      <c r="BT21" s="43">
        <f>'BAR BB| Open rates'!BT21*0.85</f>
        <v>35445</v>
      </c>
      <c r="BU21" s="43">
        <f>'BAR BB| Open rates'!BU21*0.85</f>
        <v>35445</v>
      </c>
      <c r="BV21" s="43">
        <f>'BAR BB| Open rates'!BV21*0.85</f>
        <v>33575</v>
      </c>
      <c r="BW21" s="43">
        <f>'BAR BB| Open rates'!BW21*0.85</f>
        <v>33575</v>
      </c>
      <c r="BX21" s="43">
        <f>'BAR BB| Open rates'!BX21*0.85</f>
        <v>33575</v>
      </c>
      <c r="BY21" s="43">
        <f>'BAR BB| Open rates'!BY21*0.85</f>
        <v>33575</v>
      </c>
      <c r="BZ21" s="43">
        <f>'BAR BB| Open rates'!BZ21*0.85</f>
        <v>33575</v>
      </c>
      <c r="CA21" s="43">
        <f>'BAR BB| Open rates'!CA21*0.85</f>
        <v>35445</v>
      </c>
      <c r="CB21" s="43">
        <f>'BAR BB| Open rates'!CB21*0.85</f>
        <v>35445</v>
      </c>
      <c r="CC21" s="43">
        <f>'BAR BB| Open rates'!CC21*0.85</f>
        <v>33575</v>
      </c>
      <c r="CD21" s="43">
        <f>'BAR BB| Open rates'!CD21*0.85</f>
        <v>33575</v>
      </c>
      <c r="CE21" s="43">
        <f>'BAR BB| Open rates'!CE21*0.85</f>
        <v>33575</v>
      </c>
      <c r="CF21" s="43">
        <f>'BAR BB| Open rates'!CF21*0.85</f>
        <v>33575</v>
      </c>
      <c r="CG21" s="43">
        <f>'BAR BB| Open rates'!CG21*0.85</f>
        <v>33575</v>
      </c>
      <c r="CH21" s="43">
        <f>'BAR BB| Open rates'!CH21*0.85</f>
        <v>35445</v>
      </c>
      <c r="CI21" s="43">
        <f>'BAR BB| Open rates'!CI21*0.85</f>
        <v>35445</v>
      </c>
      <c r="CJ21" s="43">
        <f>'BAR BB| Open rates'!CJ21*0.85</f>
        <v>33575</v>
      </c>
      <c r="CK21" s="43">
        <f>'BAR BB| Open rates'!CK21*0.85</f>
        <v>33575</v>
      </c>
      <c r="CL21" s="43">
        <f>'BAR BB| Open rates'!CL21*0.85</f>
        <v>33575</v>
      </c>
      <c r="CM21" s="43">
        <f>'BAR BB| Open rates'!CM21*0.85</f>
        <v>33575</v>
      </c>
      <c r="CN21" s="43">
        <f>'BAR BB| Open rates'!CN21*0.85</f>
        <v>33575</v>
      </c>
      <c r="CO21" s="43">
        <f>'BAR BB| Open rates'!CO21*0.85</f>
        <v>35445</v>
      </c>
      <c r="CP21" s="43">
        <f>'BAR BB| Open rates'!CP21*0.85</f>
        <v>35445</v>
      </c>
      <c r="CQ21" s="43">
        <f>'BAR BB| Open rates'!CQ21*0.85</f>
        <v>33575</v>
      </c>
      <c r="CR21" s="43">
        <f>'BAR BB| Open rates'!CR21*0.85</f>
        <v>33575</v>
      </c>
      <c r="CS21" s="43">
        <f>'BAR BB| Open rates'!CS21*0.85</f>
        <v>33575</v>
      </c>
      <c r="CT21" s="43">
        <f>'BAR BB| Open rates'!CT21*0.85</f>
        <v>33575</v>
      </c>
      <c r="CU21" s="43">
        <f>'BAR BB| Open rates'!CU21*0.85</f>
        <v>30090</v>
      </c>
      <c r="CV21" s="43">
        <f>'BAR BB| Open rates'!CV21*0.85</f>
        <v>30090</v>
      </c>
      <c r="CW21" s="43">
        <f>'BAR BB| Open rates'!CW21*0.85</f>
        <v>30090</v>
      </c>
      <c r="CX21" s="43">
        <f>'BAR BB| Open rates'!CX21*0.85</f>
        <v>28390</v>
      </c>
      <c r="CY21" s="43">
        <f>'BAR BB| Open rates'!CY21*0.85</f>
        <v>28390</v>
      </c>
      <c r="CZ21" s="43">
        <f>'BAR BB| Open rates'!CZ21*0.85</f>
        <v>28390</v>
      </c>
      <c r="DA21" s="43">
        <f>'BAR BB| Open rates'!DA21*0.85</f>
        <v>28390</v>
      </c>
      <c r="DB21" s="43">
        <f>'BAR BB| Open rates'!DB21*0.85</f>
        <v>28390</v>
      </c>
      <c r="DC21" s="43">
        <f>'BAR BB| Open rates'!DC21*0.85</f>
        <v>30090</v>
      </c>
      <c r="DD21" s="43">
        <f>'BAR BB| Open rates'!DD21*0.85</f>
        <v>30090</v>
      </c>
      <c r="DE21" s="43">
        <f>'BAR BB| Open rates'!DE21*0.85</f>
        <v>28390</v>
      </c>
      <c r="DF21" s="43">
        <f>'BAR BB| Open rates'!DF21*0.85</f>
        <v>28390</v>
      </c>
      <c r="DG21" s="43">
        <f>'BAR BB| Open rates'!DG21*0.85</f>
        <v>28390</v>
      </c>
      <c r="DH21" s="43">
        <f>'BAR BB| Open rates'!DH21*0.85</f>
        <v>28390</v>
      </c>
      <c r="DI21" s="43">
        <f>'BAR BB| Open rates'!DI21*0.85</f>
        <v>28390</v>
      </c>
      <c r="DJ21" s="43">
        <f>'BAR BB| Open rates'!DJ21*0.85</f>
        <v>30090</v>
      </c>
      <c r="DK21" s="43">
        <f>'BAR BB| Open rates'!DK21*0.85</f>
        <v>30090</v>
      </c>
      <c r="DL21" s="43">
        <f>'BAR BB| Open rates'!DL21*0.85</f>
        <v>28390</v>
      </c>
      <c r="DM21" s="43">
        <f>'BAR BB| Open rates'!DM21*0.85</f>
        <v>28390</v>
      </c>
      <c r="DN21" s="43">
        <f>'BAR BB| Open rates'!DN21*0.85</f>
        <v>28390</v>
      </c>
      <c r="DO21" s="43">
        <f>'BAR BB| Open rates'!DO21*0.85</f>
        <v>28390</v>
      </c>
      <c r="DP21" s="43">
        <f>'BAR BB| Open rates'!DP21*0.85</f>
        <v>28390</v>
      </c>
      <c r="DQ21" s="43">
        <f>'BAR BB| Open rates'!DQ21*0.85</f>
        <v>30090</v>
      </c>
      <c r="DR21" s="43">
        <f>'BAR BB| Open rates'!DR21*0.85</f>
        <v>30090</v>
      </c>
      <c r="DS21" s="43">
        <f>'BAR BB| Open rates'!DS21*0.85</f>
        <v>28390</v>
      </c>
      <c r="DT21" s="43">
        <f>'BAR BB| Open rates'!DT21*0.85</f>
        <v>28390</v>
      </c>
      <c r="DU21" s="43">
        <f>'BAR BB| Open rates'!DU21*0.85</f>
        <v>28390</v>
      </c>
      <c r="DV21" s="43">
        <f>'BAR BB| Open rates'!DV21*0.85</f>
        <v>28390</v>
      </c>
      <c r="DW21" s="43">
        <f>'BAR BB| Open rates'!DW21*0.85</f>
        <v>28390</v>
      </c>
      <c r="DX21" s="43">
        <f>'BAR BB| Open rates'!DX21*0.85</f>
        <v>30090</v>
      </c>
      <c r="DY21" s="43">
        <f>'BAR BB| Open rates'!DY21*0.85</f>
        <v>30090</v>
      </c>
      <c r="DZ21" s="43">
        <f>'BAR BB| Open rates'!DZ21*0.85</f>
        <v>31535</v>
      </c>
      <c r="EA21" s="43">
        <f>'BAR BB| Open rates'!EA21*0.85</f>
        <v>31535</v>
      </c>
      <c r="EB21" s="43">
        <f>'BAR BB| Open rates'!EB21*0.85</f>
        <v>31535</v>
      </c>
      <c r="EC21" s="43">
        <f>'BAR BB| Open rates'!EC21*0.85</f>
        <v>33405</v>
      </c>
      <c r="ED21" s="43">
        <f>'BAR BB| Open rates'!ED21*0.85</f>
        <v>33405</v>
      </c>
      <c r="EE21" s="43">
        <f>'BAR BB| Open rates'!EE21*0.85</f>
        <v>33405</v>
      </c>
      <c r="EF21" s="43">
        <f>'BAR BB| Open rates'!EF21*0.85</f>
        <v>33405</v>
      </c>
      <c r="EG21" s="43">
        <f>'BAR BB| Open rates'!EG21*0.85</f>
        <v>27540</v>
      </c>
      <c r="EH21" s="43">
        <f>'BAR BB| Open rates'!EH21*0.85</f>
        <v>25840</v>
      </c>
      <c r="EI21" s="43">
        <f>'BAR BB| Open rates'!EI21*0.85</f>
        <v>25840</v>
      </c>
      <c r="EJ21" s="43">
        <f>'BAR BB| Open rates'!EJ21*0.85</f>
        <v>25840</v>
      </c>
      <c r="EK21" s="43">
        <f>'BAR BB| Open rates'!EK21*0.85</f>
        <v>25840</v>
      </c>
      <c r="EL21" s="43">
        <f>'BAR BB| Open rates'!EL21*0.85</f>
        <v>26690</v>
      </c>
      <c r="EM21" s="43">
        <f>'BAR BB| Open rates'!EM21*0.85</f>
        <v>26690</v>
      </c>
      <c r="EN21" s="43">
        <f>'BAR BB| Open rates'!EN21*0.85</f>
        <v>25840</v>
      </c>
      <c r="EO21" s="43">
        <f>'BAR BB| Open rates'!EO21*0.85</f>
        <v>25840</v>
      </c>
      <c r="EP21" s="43">
        <f>'BAR BB| Open rates'!EP21*0.85</f>
        <v>25840</v>
      </c>
      <c r="EQ21" s="43">
        <f>'BAR BB| Open rates'!EQ21*0.85</f>
        <v>25840</v>
      </c>
      <c r="ER21" s="43">
        <f>'BAR BB| Open rates'!ER21*0.85</f>
        <v>25840</v>
      </c>
      <c r="ES21" s="43">
        <f>'BAR BB| Open rates'!ES21*0.85</f>
        <v>26690</v>
      </c>
      <c r="ET21" s="43">
        <f>'BAR BB| Open rates'!ET21*0.85</f>
        <v>26690</v>
      </c>
      <c r="EU21" s="43">
        <f>'BAR BB| Open rates'!EU21*0.85</f>
        <v>25840</v>
      </c>
      <c r="EV21" s="43">
        <f>'BAR BB| Open rates'!EV21*0.85</f>
        <v>25840</v>
      </c>
      <c r="EW21" s="43">
        <f>'BAR BB| Open rates'!EW21*0.85</f>
        <v>25840</v>
      </c>
      <c r="EX21" s="43">
        <f>'BAR BB| Open rates'!EX21*0.85</f>
        <v>25840</v>
      </c>
      <c r="EY21" s="43">
        <f>'BAR BB| Open rates'!EY21*0.85</f>
        <v>25840</v>
      </c>
      <c r="EZ21" s="43">
        <f>'BAR BB| Open rates'!EZ21*0.85</f>
        <v>26690</v>
      </c>
      <c r="FA21" s="43">
        <f>'BAR BB| Open rates'!FA21*0.85</f>
        <v>26690</v>
      </c>
      <c r="FB21" s="43">
        <f>'BAR BB| Open rates'!FB21*0.85</f>
        <v>25840</v>
      </c>
      <c r="FC21" s="43">
        <f>'BAR BB| Open rates'!FC21*0.85</f>
        <v>25840</v>
      </c>
      <c r="FD21" s="43">
        <f>'BAR BB| Open rates'!FD21*0.85</f>
        <v>25840</v>
      </c>
      <c r="FE21" s="43">
        <f>'BAR BB| Open rates'!FE21*0.85</f>
        <v>25840</v>
      </c>
      <c r="FF21" s="43">
        <f>'BAR BB| Open rates'!FF21*0.85</f>
        <v>25840</v>
      </c>
      <c r="FG21" s="43">
        <f>'BAR BB| Open rates'!FG21*0.85</f>
        <v>26690</v>
      </c>
      <c r="FH21" s="43">
        <f>'BAR BB| Open rates'!FH21*0.85</f>
        <v>26690</v>
      </c>
      <c r="FI21" s="43">
        <f>'BAR BB| Open rates'!FI21*0.85</f>
        <v>25840</v>
      </c>
      <c r="FJ21" s="43">
        <f>'BAR BB| Open rates'!FJ21*0.85</f>
        <v>25840</v>
      </c>
      <c r="FK21" s="43">
        <f>'BAR BB| Open rates'!FK21*0.85</f>
        <v>25840</v>
      </c>
      <c r="FL21" s="43">
        <f>'BAR BB| Open rates'!FL21*0.85</f>
        <v>25840</v>
      </c>
      <c r="FM21" s="43">
        <f>'BAR BB| Open rates'!FM21*0.85</f>
        <v>25840</v>
      </c>
      <c r="FN21" s="43">
        <f>'BAR BB| Open rates'!FN21*0.85</f>
        <v>26690</v>
      </c>
      <c r="FO21" s="43">
        <f>'BAR BB| Open rates'!FO21*0.85</f>
        <v>26690</v>
      </c>
      <c r="FP21" s="43">
        <f>'BAR BB| Open rates'!FP21*0.85</f>
        <v>25840</v>
      </c>
      <c r="FQ21" s="43">
        <f>'BAR BB| Open rates'!FQ21*0.85</f>
        <v>25840</v>
      </c>
      <c r="FR21" s="43">
        <f>'BAR BB| Open rates'!FR21*0.85</f>
        <v>25840</v>
      </c>
      <c r="FS21" s="43">
        <f>'BAR BB| Open rates'!FS21*0.85</f>
        <v>25840</v>
      </c>
      <c r="FT21" s="43">
        <f>'BAR BB| Open rates'!FT21*0.85</f>
        <v>25840</v>
      </c>
      <c r="FU21" s="43">
        <f>'BAR BB| Open rates'!FU21*0.85</f>
        <v>26690</v>
      </c>
      <c r="FV21" s="43">
        <f>'BAR BB| Open rates'!FV21*0.85</f>
        <v>26690</v>
      </c>
      <c r="FW21" s="43">
        <f>'BAR BB| Open rates'!FW21*0.85</f>
        <v>29835</v>
      </c>
      <c r="FX21" s="43">
        <f>'BAR BB| Open rates'!FX21*0.85</f>
        <v>29835</v>
      </c>
      <c r="FY21" s="43">
        <f>'BAR BB| Open rates'!FY21*0.85</f>
        <v>29835</v>
      </c>
      <c r="FZ21" s="43">
        <f>'BAR BB| Open rates'!FZ21*0.85</f>
        <v>29835</v>
      </c>
      <c r="GA21" s="43">
        <f>'BAR BB| Open rates'!GA21*0.85</f>
        <v>29835</v>
      </c>
      <c r="GB21" s="43">
        <f>'BAR BB| Open rates'!GB21*0.85</f>
        <v>31705</v>
      </c>
      <c r="GC21" s="43">
        <f>'BAR BB| Open rates'!GC21*0.85</f>
        <v>31705</v>
      </c>
      <c r="GD21" s="43">
        <f>'BAR BB| Open rates'!GD21*0.85</f>
        <v>31705</v>
      </c>
      <c r="GE21" s="43">
        <f>'BAR BB| Open rates'!GE21*0.85</f>
        <v>31705</v>
      </c>
    </row>
    <row r="22" spans="1:187" s="36" customFormat="1" ht="12" customHeight="1" x14ac:dyDescent="0.2">
      <c r="A22" s="236" t="s">
        <v>180</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row>
    <row r="23" spans="1:187" s="36" customFormat="1" ht="12" customHeight="1" x14ac:dyDescent="0.2">
      <c r="A23" s="237">
        <v>1</v>
      </c>
      <c r="B23" s="43">
        <f>'BAR BB| Open rates'!B23*0.85</f>
        <v>44540</v>
      </c>
      <c r="C23" s="43">
        <f>'BAR BB| Open rates'!C23*0.85</f>
        <v>44540</v>
      </c>
      <c r="D23" s="43">
        <f>'BAR BB| Open rates'!D23*0.85</f>
        <v>42245</v>
      </c>
      <c r="E23" s="43">
        <f>'BAR BB| Open rates'!E23*0.85</f>
        <v>42245</v>
      </c>
      <c r="F23" s="43">
        <f>'BAR BB| Open rates'!F23*0.85</f>
        <v>40375</v>
      </c>
      <c r="G23" s="43">
        <f>'BAR BB| Open rates'!G23*0.85</f>
        <v>42245</v>
      </c>
      <c r="H23" s="43">
        <f>'BAR BB| Open rates'!H23*0.85</f>
        <v>42245</v>
      </c>
      <c r="I23" s="43">
        <f>'BAR BB| Open rates'!I23*0.85</f>
        <v>43945</v>
      </c>
      <c r="J23" s="43">
        <f>'BAR BB| Open rates'!J23*0.85</f>
        <v>43945</v>
      </c>
      <c r="K23" s="43">
        <f>'BAR BB| Open rates'!K23*0.85</f>
        <v>42245</v>
      </c>
      <c r="L23" s="43">
        <f>'BAR BB| Open rates'!L23*0.85</f>
        <v>42245</v>
      </c>
      <c r="M23" s="43">
        <f>'BAR BB| Open rates'!M23*0.85</f>
        <v>42245</v>
      </c>
      <c r="N23" s="43">
        <f>'BAR BB| Open rates'!N23*0.85</f>
        <v>42245</v>
      </c>
      <c r="O23" s="43">
        <f>'BAR BB| Open rates'!O23*0.85</f>
        <v>42245</v>
      </c>
      <c r="P23" s="43">
        <f>'BAR BB| Open rates'!P23*0.85</f>
        <v>43945</v>
      </c>
      <c r="Q23" s="43">
        <f>'BAR BB| Open rates'!Q23*0.85</f>
        <v>43945</v>
      </c>
      <c r="R23" s="43">
        <f>'BAR BB| Open rates'!R23*0.85</f>
        <v>43945</v>
      </c>
      <c r="S23" s="43">
        <f>'BAR BB| Open rates'!S23*0.85</f>
        <v>43945</v>
      </c>
      <c r="T23" s="43">
        <f>'BAR BB| Open rates'!T23*0.85</f>
        <v>43945</v>
      </c>
      <c r="U23" s="43">
        <f>'BAR BB| Open rates'!U23*0.85</f>
        <v>43945</v>
      </c>
      <c r="V23" s="43">
        <f>'BAR BB| Open rates'!V23*0.85</f>
        <v>43945</v>
      </c>
      <c r="W23" s="43">
        <f>'BAR BB| Open rates'!W23*0.85</f>
        <v>45645</v>
      </c>
      <c r="X23" s="43">
        <f>'BAR BB| Open rates'!X23*0.85</f>
        <v>45645</v>
      </c>
      <c r="Y23" s="43">
        <f>'BAR BB| Open rates'!Y23*0.85</f>
        <v>43945</v>
      </c>
      <c r="Z23" s="43">
        <f>'BAR BB| Open rates'!Z23*0.85</f>
        <v>43945</v>
      </c>
      <c r="AA23" s="43">
        <f>'BAR BB| Open rates'!AA23*0.85</f>
        <v>43945</v>
      </c>
      <c r="AB23" s="43">
        <f>'BAR BB| Open rates'!AB23*0.85</f>
        <v>43945</v>
      </c>
      <c r="AC23" s="43">
        <f>'BAR BB| Open rates'!AC23*0.85</f>
        <v>43945</v>
      </c>
      <c r="AD23" s="43">
        <f>'BAR BB| Open rates'!AD23*0.85</f>
        <v>45645</v>
      </c>
      <c r="AE23" s="43">
        <f>'BAR BB| Open rates'!AE23*0.85</f>
        <v>45645</v>
      </c>
      <c r="AF23" s="43">
        <f>'BAR BB| Open rates'!AF23*0.85</f>
        <v>43945</v>
      </c>
      <c r="AG23" s="43">
        <f>'BAR BB| Open rates'!AG23*0.85</f>
        <v>43945</v>
      </c>
      <c r="AH23" s="43">
        <f>'BAR BB| Open rates'!AH23*0.85</f>
        <v>43945</v>
      </c>
      <c r="AI23" s="43">
        <f>'BAR BB| Open rates'!AI23*0.85</f>
        <v>43945</v>
      </c>
      <c r="AJ23" s="43">
        <f>'BAR BB| Open rates'!AJ23*0.85</f>
        <v>43945</v>
      </c>
      <c r="AK23" s="43">
        <f>'BAR BB| Open rates'!AK23*0.85</f>
        <v>45645</v>
      </c>
      <c r="AL23" s="43">
        <f>'BAR BB| Open rates'!AL23*0.85</f>
        <v>45645</v>
      </c>
      <c r="AM23" s="43">
        <f>'BAR BB| Open rates'!AM23*0.85</f>
        <v>43945</v>
      </c>
      <c r="AN23" s="43">
        <f>'BAR BB| Open rates'!AN23*0.85</f>
        <v>43945</v>
      </c>
      <c r="AO23" s="43">
        <f>'BAR BB| Open rates'!AO23*0.85</f>
        <v>43945</v>
      </c>
      <c r="AP23" s="43">
        <f>'BAR BB| Open rates'!AP23*0.85</f>
        <v>43945</v>
      </c>
      <c r="AQ23" s="43">
        <f>'BAR BB| Open rates'!AQ23*0.85</f>
        <v>43945</v>
      </c>
      <c r="AR23" s="43">
        <f>'BAR BB| Open rates'!AR23*0.85</f>
        <v>45645</v>
      </c>
      <c r="AS23" s="43">
        <f>'BAR BB| Open rates'!AS23*0.85</f>
        <v>45645</v>
      </c>
      <c r="AT23" s="43">
        <f>'BAR BB| Open rates'!AT23*0.85</f>
        <v>43945</v>
      </c>
      <c r="AU23" s="43">
        <f>'BAR BB| Open rates'!AU23*0.85</f>
        <v>43945</v>
      </c>
      <c r="AV23" s="43">
        <f>'BAR BB| Open rates'!AV23*0.85</f>
        <v>43945</v>
      </c>
      <c r="AW23" s="43">
        <f>'BAR BB| Open rates'!AW23*0.85</f>
        <v>43945</v>
      </c>
      <c r="AX23" s="43">
        <f>'BAR BB| Open rates'!AX23*0.85</f>
        <v>43945</v>
      </c>
      <c r="AY23" s="43">
        <f>'BAR BB| Open rates'!AY23*0.85</f>
        <v>45645</v>
      </c>
      <c r="AZ23" s="43">
        <f>'BAR BB| Open rates'!AZ23*0.85</f>
        <v>45645</v>
      </c>
      <c r="BA23" s="43">
        <f>'BAR BB| Open rates'!BA23*0.85</f>
        <v>43945</v>
      </c>
      <c r="BB23" s="43">
        <f>'BAR BB| Open rates'!BB23*0.85</f>
        <v>43945</v>
      </c>
      <c r="BC23" s="43">
        <f>'BAR BB| Open rates'!BC23*0.85</f>
        <v>43945</v>
      </c>
      <c r="BD23" s="43">
        <f>'BAR BB| Open rates'!BD23*0.85</f>
        <v>43945</v>
      </c>
      <c r="BE23" s="43">
        <f>'BAR BB| Open rates'!BE23*0.85</f>
        <v>43945</v>
      </c>
      <c r="BF23" s="43">
        <f>'BAR BB| Open rates'!BF23*0.85</f>
        <v>45645</v>
      </c>
      <c r="BG23" s="43">
        <f>'BAR BB| Open rates'!BG23*0.85</f>
        <v>45645</v>
      </c>
      <c r="BH23" s="43">
        <f>'BAR BB| Open rates'!BH23*0.85</f>
        <v>41225</v>
      </c>
      <c r="BI23" s="43">
        <f>'BAR BB| Open rates'!BI23*0.85</f>
        <v>41225</v>
      </c>
      <c r="BJ23" s="43">
        <f>'BAR BB| Open rates'!BJ23*0.85</f>
        <v>41225</v>
      </c>
      <c r="BK23" s="43">
        <f>'BAR BB| Open rates'!BK23*0.85</f>
        <v>41225</v>
      </c>
      <c r="BL23" s="43">
        <f>'BAR BB| Open rates'!BL23*0.85</f>
        <v>41225</v>
      </c>
      <c r="BM23" s="43">
        <f>'BAR BB| Open rates'!BM23*0.85</f>
        <v>42245</v>
      </c>
      <c r="BN23" s="43">
        <f>'BAR BB| Open rates'!BN23*0.85</f>
        <v>42245</v>
      </c>
      <c r="BO23" s="43">
        <f>'BAR BB| Open rates'!BO23*0.85</f>
        <v>40375</v>
      </c>
      <c r="BP23" s="43">
        <f>'BAR BB| Open rates'!BP23*0.85</f>
        <v>40375</v>
      </c>
      <c r="BQ23" s="43">
        <f>'BAR BB| Open rates'!BQ23*0.85</f>
        <v>37145</v>
      </c>
      <c r="BR23" s="43">
        <f>'BAR BB| Open rates'!BR23*0.85</f>
        <v>37145</v>
      </c>
      <c r="BS23" s="43">
        <f>'BAR BB| Open rates'!BS23*0.85</f>
        <v>37145</v>
      </c>
      <c r="BT23" s="43">
        <f>'BAR BB| Open rates'!BT23*0.85</f>
        <v>37145</v>
      </c>
      <c r="BU23" s="43">
        <f>'BAR BB| Open rates'!BU23*0.85</f>
        <v>37145</v>
      </c>
      <c r="BV23" s="43">
        <f>'BAR BB| Open rates'!BV23*0.85</f>
        <v>35275</v>
      </c>
      <c r="BW23" s="43">
        <f>'BAR BB| Open rates'!BW23*0.85</f>
        <v>35275</v>
      </c>
      <c r="BX23" s="43">
        <f>'BAR BB| Open rates'!BX23*0.85</f>
        <v>35275</v>
      </c>
      <c r="BY23" s="43">
        <f>'BAR BB| Open rates'!BY23*0.85</f>
        <v>35275</v>
      </c>
      <c r="BZ23" s="43">
        <f>'BAR BB| Open rates'!BZ23*0.85</f>
        <v>35275</v>
      </c>
      <c r="CA23" s="43">
        <f>'BAR BB| Open rates'!CA23*0.85</f>
        <v>37145</v>
      </c>
      <c r="CB23" s="43">
        <f>'BAR BB| Open rates'!CB23*0.85</f>
        <v>37145</v>
      </c>
      <c r="CC23" s="43">
        <f>'BAR BB| Open rates'!CC23*0.85</f>
        <v>35275</v>
      </c>
      <c r="CD23" s="43">
        <f>'BAR BB| Open rates'!CD23*0.85</f>
        <v>35275</v>
      </c>
      <c r="CE23" s="43">
        <f>'BAR BB| Open rates'!CE23*0.85</f>
        <v>35275</v>
      </c>
      <c r="CF23" s="43">
        <f>'BAR BB| Open rates'!CF23*0.85</f>
        <v>35275</v>
      </c>
      <c r="CG23" s="43">
        <f>'BAR BB| Open rates'!CG23*0.85</f>
        <v>35275</v>
      </c>
      <c r="CH23" s="43">
        <f>'BAR BB| Open rates'!CH23*0.85</f>
        <v>37145</v>
      </c>
      <c r="CI23" s="43">
        <f>'BAR BB| Open rates'!CI23*0.85</f>
        <v>37145</v>
      </c>
      <c r="CJ23" s="43">
        <f>'BAR BB| Open rates'!CJ23*0.85</f>
        <v>35275</v>
      </c>
      <c r="CK23" s="43">
        <f>'BAR BB| Open rates'!CK23*0.85</f>
        <v>35275</v>
      </c>
      <c r="CL23" s="43">
        <f>'BAR BB| Open rates'!CL23*0.85</f>
        <v>35275</v>
      </c>
      <c r="CM23" s="43">
        <f>'BAR BB| Open rates'!CM23*0.85</f>
        <v>35275</v>
      </c>
      <c r="CN23" s="43">
        <f>'BAR BB| Open rates'!CN23*0.85</f>
        <v>35275</v>
      </c>
      <c r="CO23" s="43">
        <f>'BAR BB| Open rates'!CO23*0.85</f>
        <v>37145</v>
      </c>
      <c r="CP23" s="43">
        <f>'BAR BB| Open rates'!CP23*0.85</f>
        <v>37145</v>
      </c>
      <c r="CQ23" s="43">
        <f>'BAR BB| Open rates'!CQ23*0.85</f>
        <v>35275</v>
      </c>
      <c r="CR23" s="43">
        <f>'BAR BB| Open rates'!CR23*0.85</f>
        <v>35275</v>
      </c>
      <c r="CS23" s="43">
        <f>'BAR BB| Open rates'!CS23*0.85</f>
        <v>35275</v>
      </c>
      <c r="CT23" s="43">
        <f>'BAR BB| Open rates'!CT23*0.85</f>
        <v>35275</v>
      </c>
      <c r="CU23" s="43">
        <f>'BAR BB| Open rates'!CU23*0.85</f>
        <v>33830</v>
      </c>
      <c r="CV23" s="43">
        <f>'BAR BB| Open rates'!CV23*0.85</f>
        <v>33830</v>
      </c>
      <c r="CW23" s="43">
        <f>'BAR BB| Open rates'!CW23*0.85</f>
        <v>33830</v>
      </c>
      <c r="CX23" s="43">
        <f>'BAR BB| Open rates'!CX23*0.85</f>
        <v>32130</v>
      </c>
      <c r="CY23" s="43">
        <f>'BAR BB| Open rates'!CY23*0.85</f>
        <v>32130</v>
      </c>
      <c r="CZ23" s="43">
        <f>'BAR BB| Open rates'!CZ23*0.85</f>
        <v>32130</v>
      </c>
      <c r="DA23" s="43">
        <f>'BAR BB| Open rates'!DA23*0.85</f>
        <v>32130</v>
      </c>
      <c r="DB23" s="43">
        <f>'BAR BB| Open rates'!DB23*0.85</f>
        <v>32130</v>
      </c>
      <c r="DC23" s="43">
        <f>'BAR BB| Open rates'!DC23*0.85</f>
        <v>33830</v>
      </c>
      <c r="DD23" s="43">
        <f>'BAR BB| Open rates'!DD23*0.85</f>
        <v>33830</v>
      </c>
      <c r="DE23" s="43">
        <f>'BAR BB| Open rates'!DE23*0.85</f>
        <v>32130</v>
      </c>
      <c r="DF23" s="43">
        <f>'BAR BB| Open rates'!DF23*0.85</f>
        <v>32130</v>
      </c>
      <c r="DG23" s="43">
        <f>'BAR BB| Open rates'!DG23*0.85</f>
        <v>32130</v>
      </c>
      <c r="DH23" s="43">
        <f>'BAR BB| Open rates'!DH23*0.85</f>
        <v>32130</v>
      </c>
      <c r="DI23" s="43">
        <f>'BAR BB| Open rates'!DI23*0.85</f>
        <v>32130</v>
      </c>
      <c r="DJ23" s="43">
        <f>'BAR BB| Open rates'!DJ23*0.85</f>
        <v>33830</v>
      </c>
      <c r="DK23" s="43">
        <f>'BAR BB| Open rates'!DK23*0.85</f>
        <v>33830</v>
      </c>
      <c r="DL23" s="43">
        <f>'BAR BB| Open rates'!DL23*0.85</f>
        <v>32130</v>
      </c>
      <c r="DM23" s="43">
        <f>'BAR BB| Open rates'!DM23*0.85</f>
        <v>32130</v>
      </c>
      <c r="DN23" s="43">
        <f>'BAR BB| Open rates'!DN23*0.85</f>
        <v>32130</v>
      </c>
      <c r="DO23" s="43">
        <f>'BAR BB| Open rates'!DO23*0.85</f>
        <v>32130</v>
      </c>
      <c r="DP23" s="43">
        <f>'BAR BB| Open rates'!DP23*0.85</f>
        <v>32130</v>
      </c>
      <c r="DQ23" s="43">
        <f>'BAR BB| Open rates'!DQ23*0.85</f>
        <v>33830</v>
      </c>
      <c r="DR23" s="43">
        <f>'BAR BB| Open rates'!DR23*0.85</f>
        <v>33830</v>
      </c>
      <c r="DS23" s="43">
        <f>'BAR BB| Open rates'!DS23*0.85</f>
        <v>32130</v>
      </c>
      <c r="DT23" s="43">
        <f>'BAR BB| Open rates'!DT23*0.85</f>
        <v>32130</v>
      </c>
      <c r="DU23" s="43">
        <f>'BAR BB| Open rates'!DU23*0.85</f>
        <v>32130</v>
      </c>
      <c r="DV23" s="43">
        <f>'BAR BB| Open rates'!DV23*0.85</f>
        <v>32130</v>
      </c>
      <c r="DW23" s="43">
        <f>'BAR BB| Open rates'!DW23*0.85</f>
        <v>32130</v>
      </c>
      <c r="DX23" s="43">
        <f>'BAR BB| Open rates'!DX23*0.85</f>
        <v>33830</v>
      </c>
      <c r="DY23" s="43">
        <f>'BAR BB| Open rates'!DY23*0.85</f>
        <v>33830</v>
      </c>
      <c r="DZ23" s="43">
        <f>'BAR BB| Open rates'!DZ23*0.85</f>
        <v>35275</v>
      </c>
      <c r="EA23" s="43">
        <f>'BAR BB| Open rates'!EA23*0.85</f>
        <v>35275</v>
      </c>
      <c r="EB23" s="43">
        <f>'BAR BB| Open rates'!EB23*0.85</f>
        <v>35275</v>
      </c>
      <c r="EC23" s="43">
        <f>'BAR BB| Open rates'!EC23*0.85</f>
        <v>37145</v>
      </c>
      <c r="ED23" s="43">
        <f>'BAR BB| Open rates'!ED23*0.85</f>
        <v>37145</v>
      </c>
      <c r="EE23" s="43">
        <f>'BAR BB| Open rates'!EE23*0.85</f>
        <v>37145</v>
      </c>
      <c r="EF23" s="43">
        <f>'BAR BB| Open rates'!EF23*0.85</f>
        <v>37145</v>
      </c>
      <c r="EG23" s="43">
        <f>'BAR BB| Open rates'!EG23*0.85</f>
        <v>31280</v>
      </c>
      <c r="EH23" s="43">
        <f>'BAR BB| Open rates'!EH23*0.85</f>
        <v>29580</v>
      </c>
      <c r="EI23" s="43">
        <f>'BAR BB| Open rates'!EI23*0.85</f>
        <v>29580</v>
      </c>
      <c r="EJ23" s="43">
        <f>'BAR BB| Open rates'!EJ23*0.85</f>
        <v>29580</v>
      </c>
      <c r="EK23" s="43">
        <f>'BAR BB| Open rates'!EK23*0.85</f>
        <v>29580</v>
      </c>
      <c r="EL23" s="43">
        <f>'BAR BB| Open rates'!EL23*0.85</f>
        <v>30430</v>
      </c>
      <c r="EM23" s="43">
        <f>'BAR BB| Open rates'!EM23*0.85</f>
        <v>30430</v>
      </c>
      <c r="EN23" s="43">
        <f>'BAR BB| Open rates'!EN23*0.85</f>
        <v>29580</v>
      </c>
      <c r="EO23" s="43">
        <f>'BAR BB| Open rates'!EO23*0.85</f>
        <v>29580</v>
      </c>
      <c r="EP23" s="43">
        <f>'BAR BB| Open rates'!EP23*0.85</f>
        <v>29580</v>
      </c>
      <c r="EQ23" s="43">
        <f>'BAR BB| Open rates'!EQ23*0.85</f>
        <v>29580</v>
      </c>
      <c r="ER23" s="43">
        <f>'BAR BB| Open rates'!ER23*0.85</f>
        <v>29580</v>
      </c>
      <c r="ES23" s="43">
        <f>'BAR BB| Open rates'!ES23*0.85</f>
        <v>30430</v>
      </c>
      <c r="ET23" s="43">
        <f>'BAR BB| Open rates'!ET23*0.85</f>
        <v>30430</v>
      </c>
      <c r="EU23" s="43">
        <f>'BAR BB| Open rates'!EU23*0.85</f>
        <v>29580</v>
      </c>
      <c r="EV23" s="43">
        <f>'BAR BB| Open rates'!EV23*0.85</f>
        <v>29580</v>
      </c>
      <c r="EW23" s="43">
        <f>'BAR BB| Open rates'!EW23*0.85</f>
        <v>29580</v>
      </c>
      <c r="EX23" s="43">
        <f>'BAR BB| Open rates'!EX23*0.85</f>
        <v>29580</v>
      </c>
      <c r="EY23" s="43">
        <f>'BAR BB| Open rates'!EY23*0.85</f>
        <v>29580</v>
      </c>
      <c r="EZ23" s="43">
        <f>'BAR BB| Open rates'!EZ23*0.85</f>
        <v>30430</v>
      </c>
      <c r="FA23" s="43">
        <f>'BAR BB| Open rates'!FA23*0.85</f>
        <v>30430</v>
      </c>
      <c r="FB23" s="43">
        <f>'BAR BB| Open rates'!FB23*0.85</f>
        <v>29580</v>
      </c>
      <c r="FC23" s="43">
        <f>'BAR BB| Open rates'!FC23*0.85</f>
        <v>29580</v>
      </c>
      <c r="FD23" s="43">
        <f>'BAR BB| Open rates'!FD23*0.85</f>
        <v>29580</v>
      </c>
      <c r="FE23" s="43">
        <f>'BAR BB| Open rates'!FE23*0.85</f>
        <v>29580</v>
      </c>
      <c r="FF23" s="43">
        <f>'BAR BB| Open rates'!FF23*0.85</f>
        <v>29580</v>
      </c>
      <c r="FG23" s="43">
        <f>'BAR BB| Open rates'!FG23*0.85</f>
        <v>30430</v>
      </c>
      <c r="FH23" s="43">
        <f>'BAR BB| Open rates'!FH23*0.85</f>
        <v>30430</v>
      </c>
      <c r="FI23" s="43">
        <f>'BAR BB| Open rates'!FI23*0.85</f>
        <v>29580</v>
      </c>
      <c r="FJ23" s="43">
        <f>'BAR BB| Open rates'!FJ23*0.85</f>
        <v>29580</v>
      </c>
      <c r="FK23" s="43">
        <f>'BAR BB| Open rates'!FK23*0.85</f>
        <v>29580</v>
      </c>
      <c r="FL23" s="43">
        <f>'BAR BB| Open rates'!FL23*0.85</f>
        <v>29580</v>
      </c>
      <c r="FM23" s="43">
        <f>'BAR BB| Open rates'!FM23*0.85</f>
        <v>29580</v>
      </c>
      <c r="FN23" s="43">
        <f>'BAR BB| Open rates'!FN23*0.85</f>
        <v>30430</v>
      </c>
      <c r="FO23" s="43">
        <f>'BAR BB| Open rates'!FO23*0.85</f>
        <v>30430</v>
      </c>
      <c r="FP23" s="43">
        <f>'BAR BB| Open rates'!FP23*0.85</f>
        <v>29580</v>
      </c>
      <c r="FQ23" s="43">
        <f>'BAR BB| Open rates'!FQ23*0.85</f>
        <v>29580</v>
      </c>
      <c r="FR23" s="43">
        <f>'BAR BB| Open rates'!FR23*0.85</f>
        <v>29580</v>
      </c>
      <c r="FS23" s="43">
        <f>'BAR BB| Open rates'!FS23*0.85</f>
        <v>29580</v>
      </c>
      <c r="FT23" s="43">
        <f>'BAR BB| Open rates'!FT23*0.85</f>
        <v>29580</v>
      </c>
      <c r="FU23" s="43">
        <f>'BAR BB| Open rates'!FU23*0.85</f>
        <v>30430</v>
      </c>
      <c r="FV23" s="43">
        <f>'BAR BB| Open rates'!FV23*0.85</f>
        <v>30430</v>
      </c>
      <c r="FW23" s="43">
        <f>'BAR BB| Open rates'!FW23*0.85</f>
        <v>33575</v>
      </c>
      <c r="FX23" s="43">
        <f>'BAR BB| Open rates'!FX23*0.85</f>
        <v>33575</v>
      </c>
      <c r="FY23" s="43">
        <f>'BAR BB| Open rates'!FY23*0.85</f>
        <v>33575</v>
      </c>
      <c r="FZ23" s="43">
        <f>'BAR BB| Open rates'!FZ23*0.85</f>
        <v>33575</v>
      </c>
      <c r="GA23" s="43">
        <f>'BAR BB| Open rates'!GA23*0.85</f>
        <v>33575</v>
      </c>
      <c r="GB23" s="43">
        <f>'BAR BB| Open rates'!GB23*0.85</f>
        <v>35445</v>
      </c>
      <c r="GC23" s="43">
        <f>'BAR BB| Open rates'!GC23*0.85</f>
        <v>35445</v>
      </c>
      <c r="GD23" s="43">
        <f>'BAR BB| Open rates'!GD23*0.85</f>
        <v>35445</v>
      </c>
      <c r="GE23" s="43">
        <f>'BAR BB| Open rates'!GE23*0.85</f>
        <v>35445</v>
      </c>
    </row>
    <row r="24" spans="1:187" s="36" customFormat="1" ht="12" customHeight="1" x14ac:dyDescent="0.2">
      <c r="A24" s="237">
        <v>2</v>
      </c>
      <c r="B24" s="43">
        <f>'BAR BB| Open rates'!B24*0.85</f>
        <v>47090</v>
      </c>
      <c r="C24" s="43">
        <f>'BAR BB| Open rates'!C24*0.85</f>
        <v>47090</v>
      </c>
      <c r="D24" s="43">
        <f>'BAR BB| Open rates'!D24*0.85</f>
        <v>44795</v>
      </c>
      <c r="E24" s="43">
        <f>'BAR BB| Open rates'!E24*0.85</f>
        <v>44795</v>
      </c>
      <c r="F24" s="43">
        <f>'BAR BB| Open rates'!F24*0.85</f>
        <v>42925</v>
      </c>
      <c r="G24" s="43">
        <f>'BAR BB| Open rates'!G24*0.85</f>
        <v>44795</v>
      </c>
      <c r="H24" s="43">
        <f>'BAR BB| Open rates'!H24*0.85</f>
        <v>44795</v>
      </c>
      <c r="I24" s="43">
        <f>'BAR BB| Open rates'!I24*0.85</f>
        <v>46495</v>
      </c>
      <c r="J24" s="43">
        <f>'BAR BB| Open rates'!J24*0.85</f>
        <v>46495</v>
      </c>
      <c r="K24" s="43">
        <f>'BAR BB| Open rates'!K24*0.85</f>
        <v>44795</v>
      </c>
      <c r="L24" s="43">
        <f>'BAR BB| Open rates'!L24*0.85</f>
        <v>44795</v>
      </c>
      <c r="M24" s="43">
        <f>'BAR BB| Open rates'!M24*0.85</f>
        <v>44795</v>
      </c>
      <c r="N24" s="43">
        <f>'BAR BB| Open rates'!N24*0.85</f>
        <v>44795</v>
      </c>
      <c r="O24" s="43">
        <f>'BAR BB| Open rates'!O24*0.85</f>
        <v>44795</v>
      </c>
      <c r="P24" s="43">
        <f>'BAR BB| Open rates'!P24*0.85</f>
        <v>46495</v>
      </c>
      <c r="Q24" s="43">
        <f>'BAR BB| Open rates'!Q24*0.85</f>
        <v>46495</v>
      </c>
      <c r="R24" s="43">
        <f>'BAR BB| Open rates'!R24*0.85</f>
        <v>46495</v>
      </c>
      <c r="S24" s="43">
        <f>'BAR BB| Open rates'!S24*0.85</f>
        <v>46495</v>
      </c>
      <c r="T24" s="43">
        <f>'BAR BB| Open rates'!T24*0.85</f>
        <v>46495</v>
      </c>
      <c r="U24" s="43">
        <f>'BAR BB| Open rates'!U24*0.85</f>
        <v>46495</v>
      </c>
      <c r="V24" s="43">
        <f>'BAR BB| Open rates'!V24*0.85</f>
        <v>46495</v>
      </c>
      <c r="W24" s="43">
        <f>'BAR BB| Open rates'!W24*0.85</f>
        <v>48195</v>
      </c>
      <c r="X24" s="43">
        <f>'BAR BB| Open rates'!X24*0.85</f>
        <v>48195</v>
      </c>
      <c r="Y24" s="43">
        <f>'BAR BB| Open rates'!Y24*0.85</f>
        <v>46495</v>
      </c>
      <c r="Z24" s="43">
        <f>'BAR BB| Open rates'!Z24*0.85</f>
        <v>46495</v>
      </c>
      <c r="AA24" s="43">
        <f>'BAR BB| Open rates'!AA24*0.85</f>
        <v>46495</v>
      </c>
      <c r="AB24" s="43">
        <f>'BAR BB| Open rates'!AB24*0.85</f>
        <v>46495</v>
      </c>
      <c r="AC24" s="43">
        <f>'BAR BB| Open rates'!AC24*0.85</f>
        <v>46495</v>
      </c>
      <c r="AD24" s="43">
        <f>'BAR BB| Open rates'!AD24*0.85</f>
        <v>48195</v>
      </c>
      <c r="AE24" s="43">
        <f>'BAR BB| Open rates'!AE24*0.85</f>
        <v>48195</v>
      </c>
      <c r="AF24" s="43">
        <f>'BAR BB| Open rates'!AF24*0.85</f>
        <v>46495</v>
      </c>
      <c r="AG24" s="43">
        <f>'BAR BB| Open rates'!AG24*0.85</f>
        <v>46495</v>
      </c>
      <c r="AH24" s="43">
        <f>'BAR BB| Open rates'!AH24*0.85</f>
        <v>46495</v>
      </c>
      <c r="AI24" s="43">
        <f>'BAR BB| Open rates'!AI24*0.85</f>
        <v>46495</v>
      </c>
      <c r="AJ24" s="43">
        <f>'BAR BB| Open rates'!AJ24*0.85</f>
        <v>46495</v>
      </c>
      <c r="AK24" s="43">
        <f>'BAR BB| Open rates'!AK24*0.85</f>
        <v>48195</v>
      </c>
      <c r="AL24" s="43">
        <f>'BAR BB| Open rates'!AL24*0.85</f>
        <v>48195</v>
      </c>
      <c r="AM24" s="43">
        <f>'BAR BB| Open rates'!AM24*0.85</f>
        <v>46495</v>
      </c>
      <c r="AN24" s="43">
        <f>'BAR BB| Open rates'!AN24*0.85</f>
        <v>46495</v>
      </c>
      <c r="AO24" s="43">
        <f>'BAR BB| Open rates'!AO24*0.85</f>
        <v>46495</v>
      </c>
      <c r="AP24" s="43">
        <f>'BAR BB| Open rates'!AP24*0.85</f>
        <v>46495</v>
      </c>
      <c r="AQ24" s="43">
        <f>'BAR BB| Open rates'!AQ24*0.85</f>
        <v>46495</v>
      </c>
      <c r="AR24" s="43">
        <f>'BAR BB| Open rates'!AR24*0.85</f>
        <v>48195</v>
      </c>
      <c r="AS24" s="43">
        <f>'BAR BB| Open rates'!AS24*0.85</f>
        <v>48195</v>
      </c>
      <c r="AT24" s="43">
        <f>'BAR BB| Open rates'!AT24*0.85</f>
        <v>46495</v>
      </c>
      <c r="AU24" s="43">
        <f>'BAR BB| Open rates'!AU24*0.85</f>
        <v>46495</v>
      </c>
      <c r="AV24" s="43">
        <f>'BAR BB| Open rates'!AV24*0.85</f>
        <v>46495</v>
      </c>
      <c r="AW24" s="43">
        <f>'BAR BB| Open rates'!AW24*0.85</f>
        <v>46495</v>
      </c>
      <c r="AX24" s="43">
        <f>'BAR BB| Open rates'!AX24*0.85</f>
        <v>46495</v>
      </c>
      <c r="AY24" s="43">
        <f>'BAR BB| Open rates'!AY24*0.85</f>
        <v>48195</v>
      </c>
      <c r="AZ24" s="43">
        <f>'BAR BB| Open rates'!AZ24*0.85</f>
        <v>48195</v>
      </c>
      <c r="BA24" s="43">
        <f>'BAR BB| Open rates'!BA24*0.85</f>
        <v>46495</v>
      </c>
      <c r="BB24" s="43">
        <f>'BAR BB| Open rates'!BB24*0.85</f>
        <v>46495</v>
      </c>
      <c r="BC24" s="43">
        <f>'BAR BB| Open rates'!BC24*0.85</f>
        <v>46495</v>
      </c>
      <c r="BD24" s="43">
        <f>'BAR BB| Open rates'!BD24*0.85</f>
        <v>46495</v>
      </c>
      <c r="BE24" s="43">
        <f>'BAR BB| Open rates'!BE24*0.85</f>
        <v>46495</v>
      </c>
      <c r="BF24" s="43">
        <f>'BAR BB| Open rates'!BF24*0.85</f>
        <v>48195</v>
      </c>
      <c r="BG24" s="43">
        <f>'BAR BB| Open rates'!BG24*0.85</f>
        <v>48195</v>
      </c>
      <c r="BH24" s="43">
        <f>'BAR BB| Open rates'!BH24*0.85</f>
        <v>43775</v>
      </c>
      <c r="BI24" s="43">
        <f>'BAR BB| Open rates'!BI24*0.85</f>
        <v>43775</v>
      </c>
      <c r="BJ24" s="43">
        <f>'BAR BB| Open rates'!BJ24*0.85</f>
        <v>43775</v>
      </c>
      <c r="BK24" s="43">
        <f>'BAR BB| Open rates'!BK24*0.85</f>
        <v>43775</v>
      </c>
      <c r="BL24" s="43">
        <f>'BAR BB| Open rates'!BL24*0.85</f>
        <v>43775</v>
      </c>
      <c r="BM24" s="43">
        <f>'BAR BB| Open rates'!BM24*0.85</f>
        <v>44795</v>
      </c>
      <c r="BN24" s="43">
        <f>'BAR BB| Open rates'!BN24*0.85</f>
        <v>44795</v>
      </c>
      <c r="BO24" s="43">
        <f>'BAR BB| Open rates'!BO24*0.85</f>
        <v>42925</v>
      </c>
      <c r="BP24" s="43">
        <f>'BAR BB| Open rates'!BP24*0.85</f>
        <v>42925</v>
      </c>
      <c r="BQ24" s="43">
        <f>'BAR BB| Open rates'!BQ24*0.85</f>
        <v>39695</v>
      </c>
      <c r="BR24" s="43">
        <f>'BAR BB| Open rates'!BR24*0.85</f>
        <v>39695</v>
      </c>
      <c r="BS24" s="43">
        <f>'BAR BB| Open rates'!BS24*0.85</f>
        <v>39695</v>
      </c>
      <c r="BT24" s="43">
        <f>'BAR BB| Open rates'!BT24*0.85</f>
        <v>39695</v>
      </c>
      <c r="BU24" s="43">
        <f>'BAR BB| Open rates'!BU24*0.85</f>
        <v>39695</v>
      </c>
      <c r="BV24" s="43">
        <f>'BAR BB| Open rates'!BV24*0.85</f>
        <v>37825</v>
      </c>
      <c r="BW24" s="43">
        <f>'BAR BB| Open rates'!BW24*0.85</f>
        <v>37825</v>
      </c>
      <c r="BX24" s="43">
        <f>'BAR BB| Open rates'!BX24*0.85</f>
        <v>37825</v>
      </c>
      <c r="BY24" s="43">
        <f>'BAR BB| Open rates'!BY24*0.85</f>
        <v>37825</v>
      </c>
      <c r="BZ24" s="43">
        <f>'BAR BB| Open rates'!BZ24*0.85</f>
        <v>37825</v>
      </c>
      <c r="CA24" s="43">
        <f>'BAR BB| Open rates'!CA24*0.85</f>
        <v>39695</v>
      </c>
      <c r="CB24" s="43">
        <f>'BAR BB| Open rates'!CB24*0.85</f>
        <v>39695</v>
      </c>
      <c r="CC24" s="43">
        <f>'BAR BB| Open rates'!CC24*0.85</f>
        <v>37825</v>
      </c>
      <c r="CD24" s="43">
        <f>'BAR BB| Open rates'!CD24*0.85</f>
        <v>37825</v>
      </c>
      <c r="CE24" s="43">
        <f>'BAR BB| Open rates'!CE24*0.85</f>
        <v>37825</v>
      </c>
      <c r="CF24" s="43">
        <f>'BAR BB| Open rates'!CF24*0.85</f>
        <v>37825</v>
      </c>
      <c r="CG24" s="43">
        <f>'BAR BB| Open rates'!CG24*0.85</f>
        <v>37825</v>
      </c>
      <c r="CH24" s="43">
        <f>'BAR BB| Open rates'!CH24*0.85</f>
        <v>39695</v>
      </c>
      <c r="CI24" s="43">
        <f>'BAR BB| Open rates'!CI24*0.85</f>
        <v>39695</v>
      </c>
      <c r="CJ24" s="43">
        <f>'BAR BB| Open rates'!CJ24*0.85</f>
        <v>37825</v>
      </c>
      <c r="CK24" s="43">
        <f>'BAR BB| Open rates'!CK24*0.85</f>
        <v>37825</v>
      </c>
      <c r="CL24" s="43">
        <f>'BAR BB| Open rates'!CL24*0.85</f>
        <v>37825</v>
      </c>
      <c r="CM24" s="43">
        <f>'BAR BB| Open rates'!CM24*0.85</f>
        <v>37825</v>
      </c>
      <c r="CN24" s="43">
        <f>'BAR BB| Open rates'!CN24*0.85</f>
        <v>37825</v>
      </c>
      <c r="CO24" s="43">
        <f>'BAR BB| Open rates'!CO24*0.85</f>
        <v>39695</v>
      </c>
      <c r="CP24" s="43">
        <f>'BAR BB| Open rates'!CP24*0.85</f>
        <v>39695</v>
      </c>
      <c r="CQ24" s="43">
        <f>'BAR BB| Open rates'!CQ24*0.85</f>
        <v>37825</v>
      </c>
      <c r="CR24" s="43">
        <f>'BAR BB| Open rates'!CR24*0.85</f>
        <v>37825</v>
      </c>
      <c r="CS24" s="43">
        <f>'BAR BB| Open rates'!CS24*0.85</f>
        <v>37825</v>
      </c>
      <c r="CT24" s="43">
        <f>'BAR BB| Open rates'!CT24*0.85</f>
        <v>37825</v>
      </c>
      <c r="CU24" s="43">
        <f>'BAR BB| Open rates'!CU24*0.85</f>
        <v>36380</v>
      </c>
      <c r="CV24" s="43">
        <f>'BAR BB| Open rates'!CV24*0.85</f>
        <v>36380</v>
      </c>
      <c r="CW24" s="43">
        <f>'BAR BB| Open rates'!CW24*0.85</f>
        <v>36380</v>
      </c>
      <c r="CX24" s="43">
        <f>'BAR BB| Open rates'!CX24*0.85</f>
        <v>34680</v>
      </c>
      <c r="CY24" s="43">
        <f>'BAR BB| Open rates'!CY24*0.85</f>
        <v>34680</v>
      </c>
      <c r="CZ24" s="43">
        <f>'BAR BB| Open rates'!CZ24*0.85</f>
        <v>34680</v>
      </c>
      <c r="DA24" s="43">
        <f>'BAR BB| Open rates'!DA24*0.85</f>
        <v>34680</v>
      </c>
      <c r="DB24" s="43">
        <f>'BAR BB| Open rates'!DB24*0.85</f>
        <v>34680</v>
      </c>
      <c r="DC24" s="43">
        <f>'BAR BB| Open rates'!DC24*0.85</f>
        <v>36380</v>
      </c>
      <c r="DD24" s="43">
        <f>'BAR BB| Open rates'!DD24*0.85</f>
        <v>36380</v>
      </c>
      <c r="DE24" s="43">
        <f>'BAR BB| Open rates'!DE24*0.85</f>
        <v>34680</v>
      </c>
      <c r="DF24" s="43">
        <f>'BAR BB| Open rates'!DF24*0.85</f>
        <v>34680</v>
      </c>
      <c r="DG24" s="43">
        <f>'BAR BB| Open rates'!DG24*0.85</f>
        <v>34680</v>
      </c>
      <c r="DH24" s="43">
        <f>'BAR BB| Open rates'!DH24*0.85</f>
        <v>34680</v>
      </c>
      <c r="DI24" s="43">
        <f>'BAR BB| Open rates'!DI24*0.85</f>
        <v>34680</v>
      </c>
      <c r="DJ24" s="43">
        <f>'BAR BB| Open rates'!DJ24*0.85</f>
        <v>36380</v>
      </c>
      <c r="DK24" s="43">
        <f>'BAR BB| Open rates'!DK24*0.85</f>
        <v>36380</v>
      </c>
      <c r="DL24" s="43">
        <f>'BAR BB| Open rates'!DL24*0.85</f>
        <v>34680</v>
      </c>
      <c r="DM24" s="43">
        <f>'BAR BB| Open rates'!DM24*0.85</f>
        <v>34680</v>
      </c>
      <c r="DN24" s="43">
        <f>'BAR BB| Open rates'!DN24*0.85</f>
        <v>34680</v>
      </c>
      <c r="DO24" s="43">
        <f>'BAR BB| Open rates'!DO24*0.85</f>
        <v>34680</v>
      </c>
      <c r="DP24" s="43">
        <f>'BAR BB| Open rates'!DP24*0.85</f>
        <v>34680</v>
      </c>
      <c r="DQ24" s="43">
        <f>'BAR BB| Open rates'!DQ24*0.85</f>
        <v>36380</v>
      </c>
      <c r="DR24" s="43">
        <f>'BAR BB| Open rates'!DR24*0.85</f>
        <v>36380</v>
      </c>
      <c r="DS24" s="43">
        <f>'BAR BB| Open rates'!DS24*0.85</f>
        <v>34680</v>
      </c>
      <c r="DT24" s="43">
        <f>'BAR BB| Open rates'!DT24*0.85</f>
        <v>34680</v>
      </c>
      <c r="DU24" s="43">
        <f>'BAR BB| Open rates'!DU24*0.85</f>
        <v>34680</v>
      </c>
      <c r="DV24" s="43">
        <f>'BAR BB| Open rates'!DV24*0.85</f>
        <v>34680</v>
      </c>
      <c r="DW24" s="43">
        <f>'BAR BB| Open rates'!DW24*0.85</f>
        <v>34680</v>
      </c>
      <c r="DX24" s="43">
        <f>'BAR BB| Open rates'!DX24*0.85</f>
        <v>36380</v>
      </c>
      <c r="DY24" s="43">
        <f>'BAR BB| Open rates'!DY24*0.85</f>
        <v>36380</v>
      </c>
      <c r="DZ24" s="43">
        <f>'BAR BB| Open rates'!DZ24*0.85</f>
        <v>37825</v>
      </c>
      <c r="EA24" s="43">
        <f>'BAR BB| Open rates'!EA24*0.85</f>
        <v>37825</v>
      </c>
      <c r="EB24" s="43">
        <f>'BAR BB| Open rates'!EB24*0.85</f>
        <v>37825</v>
      </c>
      <c r="EC24" s="43">
        <f>'BAR BB| Open rates'!EC24*0.85</f>
        <v>39695</v>
      </c>
      <c r="ED24" s="43">
        <f>'BAR BB| Open rates'!ED24*0.85</f>
        <v>39695</v>
      </c>
      <c r="EE24" s="43">
        <f>'BAR BB| Open rates'!EE24*0.85</f>
        <v>39695</v>
      </c>
      <c r="EF24" s="43">
        <f>'BAR BB| Open rates'!EF24*0.85</f>
        <v>39695</v>
      </c>
      <c r="EG24" s="43">
        <f>'BAR BB| Open rates'!EG24*0.85</f>
        <v>33830</v>
      </c>
      <c r="EH24" s="43">
        <f>'BAR BB| Open rates'!EH24*0.85</f>
        <v>32130</v>
      </c>
      <c r="EI24" s="43">
        <f>'BAR BB| Open rates'!EI24*0.85</f>
        <v>32130</v>
      </c>
      <c r="EJ24" s="43">
        <f>'BAR BB| Open rates'!EJ24*0.85</f>
        <v>32130</v>
      </c>
      <c r="EK24" s="43">
        <f>'BAR BB| Open rates'!EK24*0.85</f>
        <v>32130</v>
      </c>
      <c r="EL24" s="43">
        <f>'BAR BB| Open rates'!EL24*0.85</f>
        <v>32980</v>
      </c>
      <c r="EM24" s="43">
        <f>'BAR BB| Open rates'!EM24*0.85</f>
        <v>32980</v>
      </c>
      <c r="EN24" s="43">
        <f>'BAR BB| Open rates'!EN24*0.85</f>
        <v>32130</v>
      </c>
      <c r="EO24" s="43">
        <f>'BAR BB| Open rates'!EO24*0.85</f>
        <v>32130</v>
      </c>
      <c r="EP24" s="43">
        <f>'BAR BB| Open rates'!EP24*0.85</f>
        <v>32130</v>
      </c>
      <c r="EQ24" s="43">
        <f>'BAR BB| Open rates'!EQ24*0.85</f>
        <v>32130</v>
      </c>
      <c r="ER24" s="43">
        <f>'BAR BB| Open rates'!ER24*0.85</f>
        <v>32130</v>
      </c>
      <c r="ES24" s="43">
        <f>'BAR BB| Open rates'!ES24*0.85</f>
        <v>32980</v>
      </c>
      <c r="ET24" s="43">
        <f>'BAR BB| Open rates'!ET24*0.85</f>
        <v>32980</v>
      </c>
      <c r="EU24" s="43">
        <f>'BAR BB| Open rates'!EU24*0.85</f>
        <v>32130</v>
      </c>
      <c r="EV24" s="43">
        <f>'BAR BB| Open rates'!EV24*0.85</f>
        <v>32130</v>
      </c>
      <c r="EW24" s="43">
        <f>'BAR BB| Open rates'!EW24*0.85</f>
        <v>32130</v>
      </c>
      <c r="EX24" s="43">
        <f>'BAR BB| Open rates'!EX24*0.85</f>
        <v>32130</v>
      </c>
      <c r="EY24" s="43">
        <f>'BAR BB| Open rates'!EY24*0.85</f>
        <v>32130</v>
      </c>
      <c r="EZ24" s="43">
        <f>'BAR BB| Open rates'!EZ24*0.85</f>
        <v>32980</v>
      </c>
      <c r="FA24" s="43">
        <f>'BAR BB| Open rates'!FA24*0.85</f>
        <v>32980</v>
      </c>
      <c r="FB24" s="43">
        <f>'BAR BB| Open rates'!FB24*0.85</f>
        <v>32130</v>
      </c>
      <c r="FC24" s="43">
        <f>'BAR BB| Open rates'!FC24*0.85</f>
        <v>32130</v>
      </c>
      <c r="FD24" s="43">
        <f>'BAR BB| Open rates'!FD24*0.85</f>
        <v>32130</v>
      </c>
      <c r="FE24" s="43">
        <f>'BAR BB| Open rates'!FE24*0.85</f>
        <v>32130</v>
      </c>
      <c r="FF24" s="43">
        <f>'BAR BB| Open rates'!FF24*0.85</f>
        <v>32130</v>
      </c>
      <c r="FG24" s="43">
        <f>'BAR BB| Open rates'!FG24*0.85</f>
        <v>32980</v>
      </c>
      <c r="FH24" s="43">
        <f>'BAR BB| Open rates'!FH24*0.85</f>
        <v>32980</v>
      </c>
      <c r="FI24" s="43">
        <f>'BAR BB| Open rates'!FI24*0.85</f>
        <v>32130</v>
      </c>
      <c r="FJ24" s="43">
        <f>'BAR BB| Open rates'!FJ24*0.85</f>
        <v>32130</v>
      </c>
      <c r="FK24" s="43">
        <f>'BAR BB| Open rates'!FK24*0.85</f>
        <v>32130</v>
      </c>
      <c r="FL24" s="43">
        <f>'BAR BB| Open rates'!FL24*0.85</f>
        <v>32130</v>
      </c>
      <c r="FM24" s="43">
        <f>'BAR BB| Open rates'!FM24*0.85</f>
        <v>32130</v>
      </c>
      <c r="FN24" s="43">
        <f>'BAR BB| Open rates'!FN24*0.85</f>
        <v>32980</v>
      </c>
      <c r="FO24" s="43">
        <f>'BAR BB| Open rates'!FO24*0.85</f>
        <v>32980</v>
      </c>
      <c r="FP24" s="43">
        <f>'BAR BB| Open rates'!FP24*0.85</f>
        <v>32130</v>
      </c>
      <c r="FQ24" s="43">
        <f>'BAR BB| Open rates'!FQ24*0.85</f>
        <v>32130</v>
      </c>
      <c r="FR24" s="43">
        <f>'BAR BB| Open rates'!FR24*0.85</f>
        <v>32130</v>
      </c>
      <c r="FS24" s="43">
        <f>'BAR BB| Open rates'!FS24*0.85</f>
        <v>32130</v>
      </c>
      <c r="FT24" s="43">
        <f>'BAR BB| Open rates'!FT24*0.85</f>
        <v>32130</v>
      </c>
      <c r="FU24" s="43">
        <f>'BAR BB| Open rates'!FU24*0.85</f>
        <v>32980</v>
      </c>
      <c r="FV24" s="43">
        <f>'BAR BB| Open rates'!FV24*0.85</f>
        <v>32980</v>
      </c>
      <c r="FW24" s="43">
        <f>'BAR BB| Open rates'!FW24*0.85</f>
        <v>36125</v>
      </c>
      <c r="FX24" s="43">
        <f>'BAR BB| Open rates'!FX24*0.85</f>
        <v>36125</v>
      </c>
      <c r="FY24" s="43">
        <f>'BAR BB| Open rates'!FY24*0.85</f>
        <v>36125</v>
      </c>
      <c r="FZ24" s="43">
        <f>'BAR BB| Open rates'!FZ24*0.85</f>
        <v>36125</v>
      </c>
      <c r="GA24" s="43">
        <f>'BAR BB| Open rates'!GA24*0.85</f>
        <v>36125</v>
      </c>
      <c r="GB24" s="43">
        <f>'BAR BB| Open rates'!GB24*0.85</f>
        <v>37995</v>
      </c>
      <c r="GC24" s="43">
        <f>'BAR BB| Open rates'!GC24*0.85</f>
        <v>37995</v>
      </c>
      <c r="GD24" s="43">
        <f>'BAR BB| Open rates'!GD24*0.85</f>
        <v>37995</v>
      </c>
      <c r="GE24" s="43">
        <f>'BAR BB| Open rates'!GE24*0.85</f>
        <v>37995</v>
      </c>
    </row>
    <row r="25" spans="1:187" s="36" customFormat="1" ht="12" customHeight="1" x14ac:dyDescent="0.2">
      <c r="A25" s="237">
        <v>3</v>
      </c>
      <c r="B25" s="43">
        <f>'BAR BB| Open rates'!B25*0.85</f>
        <v>49640</v>
      </c>
      <c r="C25" s="43">
        <f>'BAR BB| Open rates'!C25*0.85</f>
        <v>49640</v>
      </c>
      <c r="D25" s="43">
        <f>'BAR BB| Open rates'!D25*0.85</f>
        <v>47345</v>
      </c>
      <c r="E25" s="43">
        <f>'BAR BB| Open rates'!E25*0.85</f>
        <v>47345</v>
      </c>
      <c r="F25" s="43">
        <f>'BAR BB| Open rates'!F25*0.85</f>
        <v>45475</v>
      </c>
      <c r="G25" s="43">
        <f>'BAR BB| Open rates'!G25*0.85</f>
        <v>47345</v>
      </c>
      <c r="H25" s="43">
        <f>'BAR BB| Open rates'!H25*0.85</f>
        <v>47345</v>
      </c>
      <c r="I25" s="43">
        <f>'BAR BB| Open rates'!I25*0.85</f>
        <v>49045</v>
      </c>
      <c r="J25" s="43">
        <f>'BAR BB| Open rates'!J25*0.85</f>
        <v>49045</v>
      </c>
      <c r="K25" s="43">
        <f>'BAR BB| Open rates'!K25*0.85</f>
        <v>47345</v>
      </c>
      <c r="L25" s="43">
        <f>'BAR BB| Open rates'!L25*0.85</f>
        <v>47345</v>
      </c>
      <c r="M25" s="43">
        <f>'BAR BB| Open rates'!M25*0.85</f>
        <v>47345</v>
      </c>
      <c r="N25" s="43">
        <f>'BAR BB| Open rates'!N25*0.85</f>
        <v>47345</v>
      </c>
      <c r="O25" s="43">
        <f>'BAR BB| Open rates'!O25*0.85</f>
        <v>47345</v>
      </c>
      <c r="P25" s="43">
        <f>'BAR BB| Open rates'!P25*0.85</f>
        <v>49045</v>
      </c>
      <c r="Q25" s="43">
        <f>'BAR BB| Open rates'!Q25*0.85</f>
        <v>49045</v>
      </c>
      <c r="R25" s="43">
        <f>'BAR BB| Open rates'!R25*0.85</f>
        <v>49045</v>
      </c>
      <c r="S25" s="43">
        <f>'BAR BB| Open rates'!S25*0.85</f>
        <v>49045</v>
      </c>
      <c r="T25" s="43">
        <f>'BAR BB| Open rates'!T25*0.85</f>
        <v>49045</v>
      </c>
      <c r="U25" s="43">
        <f>'BAR BB| Open rates'!U25*0.85</f>
        <v>49045</v>
      </c>
      <c r="V25" s="43">
        <f>'BAR BB| Open rates'!V25*0.85</f>
        <v>49045</v>
      </c>
      <c r="W25" s="43">
        <f>'BAR BB| Open rates'!W25*0.85</f>
        <v>50745</v>
      </c>
      <c r="X25" s="43">
        <f>'BAR BB| Open rates'!X25*0.85</f>
        <v>50745</v>
      </c>
      <c r="Y25" s="43">
        <f>'BAR BB| Open rates'!Y25*0.85</f>
        <v>49045</v>
      </c>
      <c r="Z25" s="43">
        <f>'BAR BB| Open rates'!Z25*0.85</f>
        <v>49045</v>
      </c>
      <c r="AA25" s="43">
        <f>'BAR BB| Open rates'!AA25*0.85</f>
        <v>49045</v>
      </c>
      <c r="AB25" s="43">
        <f>'BAR BB| Open rates'!AB25*0.85</f>
        <v>49045</v>
      </c>
      <c r="AC25" s="43">
        <f>'BAR BB| Open rates'!AC25*0.85</f>
        <v>49045</v>
      </c>
      <c r="AD25" s="43">
        <f>'BAR BB| Open rates'!AD25*0.85</f>
        <v>50745</v>
      </c>
      <c r="AE25" s="43">
        <f>'BAR BB| Open rates'!AE25*0.85</f>
        <v>50745</v>
      </c>
      <c r="AF25" s="43">
        <f>'BAR BB| Open rates'!AF25*0.85</f>
        <v>49045</v>
      </c>
      <c r="AG25" s="43">
        <f>'BAR BB| Open rates'!AG25*0.85</f>
        <v>49045</v>
      </c>
      <c r="AH25" s="43">
        <f>'BAR BB| Open rates'!AH25*0.85</f>
        <v>49045</v>
      </c>
      <c r="AI25" s="43">
        <f>'BAR BB| Open rates'!AI25*0.85</f>
        <v>49045</v>
      </c>
      <c r="AJ25" s="43">
        <f>'BAR BB| Open rates'!AJ25*0.85</f>
        <v>49045</v>
      </c>
      <c r="AK25" s="43">
        <f>'BAR BB| Open rates'!AK25*0.85</f>
        <v>50745</v>
      </c>
      <c r="AL25" s="43">
        <f>'BAR BB| Open rates'!AL25*0.85</f>
        <v>50745</v>
      </c>
      <c r="AM25" s="43">
        <f>'BAR BB| Open rates'!AM25*0.85</f>
        <v>49045</v>
      </c>
      <c r="AN25" s="43">
        <f>'BAR BB| Open rates'!AN25*0.85</f>
        <v>49045</v>
      </c>
      <c r="AO25" s="43">
        <f>'BAR BB| Open rates'!AO25*0.85</f>
        <v>49045</v>
      </c>
      <c r="AP25" s="43">
        <f>'BAR BB| Open rates'!AP25*0.85</f>
        <v>49045</v>
      </c>
      <c r="AQ25" s="43">
        <f>'BAR BB| Open rates'!AQ25*0.85</f>
        <v>49045</v>
      </c>
      <c r="AR25" s="43">
        <f>'BAR BB| Open rates'!AR25*0.85</f>
        <v>50745</v>
      </c>
      <c r="AS25" s="43">
        <f>'BAR BB| Open rates'!AS25*0.85</f>
        <v>50745</v>
      </c>
      <c r="AT25" s="43">
        <f>'BAR BB| Open rates'!AT25*0.85</f>
        <v>49045</v>
      </c>
      <c r="AU25" s="43">
        <f>'BAR BB| Open rates'!AU25*0.85</f>
        <v>49045</v>
      </c>
      <c r="AV25" s="43">
        <f>'BAR BB| Open rates'!AV25*0.85</f>
        <v>49045</v>
      </c>
      <c r="AW25" s="43">
        <f>'BAR BB| Open rates'!AW25*0.85</f>
        <v>49045</v>
      </c>
      <c r="AX25" s="43">
        <f>'BAR BB| Open rates'!AX25*0.85</f>
        <v>49045</v>
      </c>
      <c r="AY25" s="43">
        <f>'BAR BB| Open rates'!AY25*0.85</f>
        <v>50745</v>
      </c>
      <c r="AZ25" s="43">
        <f>'BAR BB| Open rates'!AZ25*0.85</f>
        <v>50745</v>
      </c>
      <c r="BA25" s="43">
        <f>'BAR BB| Open rates'!BA25*0.85</f>
        <v>49045</v>
      </c>
      <c r="BB25" s="43">
        <f>'BAR BB| Open rates'!BB25*0.85</f>
        <v>49045</v>
      </c>
      <c r="BC25" s="43">
        <f>'BAR BB| Open rates'!BC25*0.85</f>
        <v>49045</v>
      </c>
      <c r="BD25" s="43">
        <f>'BAR BB| Open rates'!BD25*0.85</f>
        <v>49045</v>
      </c>
      <c r="BE25" s="43">
        <f>'BAR BB| Open rates'!BE25*0.85</f>
        <v>49045</v>
      </c>
      <c r="BF25" s="43">
        <f>'BAR BB| Open rates'!BF25*0.85</f>
        <v>50745</v>
      </c>
      <c r="BG25" s="43">
        <f>'BAR BB| Open rates'!BG25*0.85</f>
        <v>50745</v>
      </c>
      <c r="BH25" s="43">
        <f>'BAR BB| Open rates'!BH25*0.85</f>
        <v>46325</v>
      </c>
      <c r="BI25" s="43">
        <f>'BAR BB| Open rates'!BI25*0.85</f>
        <v>46325</v>
      </c>
      <c r="BJ25" s="43">
        <f>'BAR BB| Open rates'!BJ25*0.85</f>
        <v>46325</v>
      </c>
      <c r="BK25" s="43">
        <f>'BAR BB| Open rates'!BK25*0.85</f>
        <v>46325</v>
      </c>
      <c r="BL25" s="43">
        <f>'BAR BB| Open rates'!BL25*0.85</f>
        <v>46325</v>
      </c>
      <c r="BM25" s="43">
        <f>'BAR BB| Open rates'!BM25*0.85</f>
        <v>47345</v>
      </c>
      <c r="BN25" s="43">
        <f>'BAR BB| Open rates'!BN25*0.85</f>
        <v>47345</v>
      </c>
      <c r="BO25" s="43">
        <f>'BAR BB| Open rates'!BO25*0.85</f>
        <v>45475</v>
      </c>
      <c r="BP25" s="43">
        <f>'BAR BB| Open rates'!BP25*0.85</f>
        <v>45475</v>
      </c>
      <c r="BQ25" s="43">
        <f>'BAR BB| Open rates'!BQ25*0.85</f>
        <v>42245</v>
      </c>
      <c r="BR25" s="43">
        <f>'BAR BB| Open rates'!BR25*0.85</f>
        <v>42245</v>
      </c>
      <c r="BS25" s="43">
        <f>'BAR BB| Open rates'!BS25*0.85</f>
        <v>42245</v>
      </c>
      <c r="BT25" s="43">
        <f>'BAR BB| Open rates'!BT25*0.85</f>
        <v>42245</v>
      </c>
      <c r="BU25" s="43">
        <f>'BAR BB| Open rates'!BU25*0.85</f>
        <v>42245</v>
      </c>
      <c r="BV25" s="43">
        <f>'BAR BB| Open rates'!BV25*0.85</f>
        <v>40375</v>
      </c>
      <c r="BW25" s="43">
        <f>'BAR BB| Open rates'!BW25*0.85</f>
        <v>40375</v>
      </c>
      <c r="BX25" s="43">
        <f>'BAR BB| Open rates'!BX25*0.85</f>
        <v>40375</v>
      </c>
      <c r="BY25" s="43">
        <f>'BAR BB| Open rates'!BY25*0.85</f>
        <v>40375</v>
      </c>
      <c r="BZ25" s="43">
        <f>'BAR BB| Open rates'!BZ25*0.85</f>
        <v>40375</v>
      </c>
      <c r="CA25" s="43">
        <f>'BAR BB| Open rates'!CA25*0.85</f>
        <v>42245</v>
      </c>
      <c r="CB25" s="43">
        <f>'BAR BB| Open rates'!CB25*0.85</f>
        <v>42245</v>
      </c>
      <c r="CC25" s="43">
        <f>'BAR BB| Open rates'!CC25*0.85</f>
        <v>40375</v>
      </c>
      <c r="CD25" s="43">
        <f>'BAR BB| Open rates'!CD25*0.85</f>
        <v>40375</v>
      </c>
      <c r="CE25" s="43">
        <f>'BAR BB| Open rates'!CE25*0.85</f>
        <v>40375</v>
      </c>
      <c r="CF25" s="43">
        <f>'BAR BB| Open rates'!CF25*0.85</f>
        <v>40375</v>
      </c>
      <c r="CG25" s="43">
        <f>'BAR BB| Open rates'!CG25*0.85</f>
        <v>40375</v>
      </c>
      <c r="CH25" s="43">
        <f>'BAR BB| Open rates'!CH25*0.85</f>
        <v>42245</v>
      </c>
      <c r="CI25" s="43">
        <f>'BAR BB| Open rates'!CI25*0.85</f>
        <v>42245</v>
      </c>
      <c r="CJ25" s="43">
        <f>'BAR BB| Open rates'!CJ25*0.85</f>
        <v>40375</v>
      </c>
      <c r="CK25" s="43">
        <f>'BAR BB| Open rates'!CK25*0.85</f>
        <v>40375</v>
      </c>
      <c r="CL25" s="43">
        <f>'BAR BB| Open rates'!CL25*0.85</f>
        <v>40375</v>
      </c>
      <c r="CM25" s="43">
        <f>'BAR BB| Open rates'!CM25*0.85</f>
        <v>40375</v>
      </c>
      <c r="CN25" s="43">
        <f>'BAR BB| Open rates'!CN25*0.85</f>
        <v>40375</v>
      </c>
      <c r="CO25" s="43">
        <f>'BAR BB| Open rates'!CO25*0.85</f>
        <v>42245</v>
      </c>
      <c r="CP25" s="43">
        <f>'BAR BB| Open rates'!CP25*0.85</f>
        <v>42245</v>
      </c>
      <c r="CQ25" s="43">
        <f>'BAR BB| Open rates'!CQ25*0.85</f>
        <v>40375</v>
      </c>
      <c r="CR25" s="43">
        <f>'BAR BB| Open rates'!CR25*0.85</f>
        <v>40375</v>
      </c>
      <c r="CS25" s="43">
        <f>'BAR BB| Open rates'!CS25*0.85</f>
        <v>40375</v>
      </c>
      <c r="CT25" s="43">
        <f>'BAR BB| Open rates'!CT25*0.85</f>
        <v>40375</v>
      </c>
      <c r="CU25" s="43">
        <f>'BAR BB| Open rates'!CU25*0.85</f>
        <v>38930</v>
      </c>
      <c r="CV25" s="43">
        <f>'BAR BB| Open rates'!CV25*0.85</f>
        <v>38930</v>
      </c>
      <c r="CW25" s="43">
        <f>'BAR BB| Open rates'!CW25*0.85</f>
        <v>38930</v>
      </c>
      <c r="CX25" s="43">
        <f>'BAR BB| Open rates'!CX25*0.85</f>
        <v>37230</v>
      </c>
      <c r="CY25" s="43">
        <f>'BAR BB| Open rates'!CY25*0.85</f>
        <v>37230</v>
      </c>
      <c r="CZ25" s="43">
        <f>'BAR BB| Open rates'!CZ25*0.85</f>
        <v>37230</v>
      </c>
      <c r="DA25" s="43">
        <f>'BAR BB| Open rates'!DA25*0.85</f>
        <v>37230</v>
      </c>
      <c r="DB25" s="43">
        <f>'BAR BB| Open rates'!DB25*0.85</f>
        <v>37230</v>
      </c>
      <c r="DC25" s="43">
        <f>'BAR BB| Open rates'!DC25*0.85</f>
        <v>38930</v>
      </c>
      <c r="DD25" s="43">
        <f>'BAR BB| Open rates'!DD25*0.85</f>
        <v>38930</v>
      </c>
      <c r="DE25" s="43">
        <f>'BAR BB| Open rates'!DE25*0.85</f>
        <v>37230</v>
      </c>
      <c r="DF25" s="43">
        <f>'BAR BB| Open rates'!DF25*0.85</f>
        <v>37230</v>
      </c>
      <c r="DG25" s="43">
        <f>'BAR BB| Open rates'!DG25*0.85</f>
        <v>37230</v>
      </c>
      <c r="DH25" s="43">
        <f>'BAR BB| Open rates'!DH25*0.85</f>
        <v>37230</v>
      </c>
      <c r="DI25" s="43">
        <f>'BAR BB| Open rates'!DI25*0.85</f>
        <v>37230</v>
      </c>
      <c r="DJ25" s="43">
        <f>'BAR BB| Open rates'!DJ25*0.85</f>
        <v>38930</v>
      </c>
      <c r="DK25" s="43">
        <f>'BAR BB| Open rates'!DK25*0.85</f>
        <v>38930</v>
      </c>
      <c r="DL25" s="43">
        <f>'BAR BB| Open rates'!DL25*0.85</f>
        <v>37230</v>
      </c>
      <c r="DM25" s="43">
        <f>'BAR BB| Open rates'!DM25*0.85</f>
        <v>37230</v>
      </c>
      <c r="DN25" s="43">
        <f>'BAR BB| Open rates'!DN25*0.85</f>
        <v>37230</v>
      </c>
      <c r="DO25" s="43">
        <f>'BAR BB| Open rates'!DO25*0.85</f>
        <v>37230</v>
      </c>
      <c r="DP25" s="43">
        <f>'BAR BB| Open rates'!DP25*0.85</f>
        <v>37230</v>
      </c>
      <c r="DQ25" s="43">
        <f>'BAR BB| Open rates'!DQ25*0.85</f>
        <v>38930</v>
      </c>
      <c r="DR25" s="43">
        <f>'BAR BB| Open rates'!DR25*0.85</f>
        <v>38930</v>
      </c>
      <c r="DS25" s="43">
        <f>'BAR BB| Open rates'!DS25*0.85</f>
        <v>37230</v>
      </c>
      <c r="DT25" s="43">
        <f>'BAR BB| Open rates'!DT25*0.85</f>
        <v>37230</v>
      </c>
      <c r="DU25" s="43">
        <f>'BAR BB| Open rates'!DU25*0.85</f>
        <v>37230</v>
      </c>
      <c r="DV25" s="43">
        <f>'BAR BB| Open rates'!DV25*0.85</f>
        <v>37230</v>
      </c>
      <c r="DW25" s="43">
        <f>'BAR BB| Open rates'!DW25*0.85</f>
        <v>37230</v>
      </c>
      <c r="DX25" s="43">
        <f>'BAR BB| Open rates'!DX25*0.85</f>
        <v>38930</v>
      </c>
      <c r="DY25" s="43">
        <f>'BAR BB| Open rates'!DY25*0.85</f>
        <v>38930</v>
      </c>
      <c r="DZ25" s="43">
        <f>'BAR BB| Open rates'!DZ25*0.85</f>
        <v>40375</v>
      </c>
      <c r="EA25" s="43">
        <f>'BAR BB| Open rates'!EA25*0.85</f>
        <v>40375</v>
      </c>
      <c r="EB25" s="43">
        <f>'BAR BB| Open rates'!EB25*0.85</f>
        <v>40375</v>
      </c>
      <c r="EC25" s="43">
        <f>'BAR BB| Open rates'!EC25*0.85</f>
        <v>42245</v>
      </c>
      <c r="ED25" s="43">
        <f>'BAR BB| Open rates'!ED25*0.85</f>
        <v>42245</v>
      </c>
      <c r="EE25" s="43">
        <f>'BAR BB| Open rates'!EE25*0.85</f>
        <v>42245</v>
      </c>
      <c r="EF25" s="43">
        <f>'BAR BB| Open rates'!EF25*0.85</f>
        <v>42245</v>
      </c>
      <c r="EG25" s="43">
        <f>'BAR BB| Open rates'!EG25*0.85</f>
        <v>36380</v>
      </c>
      <c r="EH25" s="43">
        <f>'BAR BB| Open rates'!EH25*0.85</f>
        <v>34680</v>
      </c>
      <c r="EI25" s="43">
        <f>'BAR BB| Open rates'!EI25*0.85</f>
        <v>34680</v>
      </c>
      <c r="EJ25" s="43">
        <f>'BAR BB| Open rates'!EJ25*0.85</f>
        <v>34680</v>
      </c>
      <c r="EK25" s="43">
        <f>'BAR BB| Open rates'!EK25*0.85</f>
        <v>34680</v>
      </c>
      <c r="EL25" s="43">
        <f>'BAR BB| Open rates'!EL25*0.85</f>
        <v>35530</v>
      </c>
      <c r="EM25" s="43">
        <f>'BAR BB| Open rates'!EM25*0.85</f>
        <v>35530</v>
      </c>
      <c r="EN25" s="43">
        <f>'BAR BB| Open rates'!EN25*0.85</f>
        <v>34680</v>
      </c>
      <c r="EO25" s="43">
        <f>'BAR BB| Open rates'!EO25*0.85</f>
        <v>34680</v>
      </c>
      <c r="EP25" s="43">
        <f>'BAR BB| Open rates'!EP25*0.85</f>
        <v>34680</v>
      </c>
      <c r="EQ25" s="43">
        <f>'BAR BB| Open rates'!EQ25*0.85</f>
        <v>34680</v>
      </c>
      <c r="ER25" s="43">
        <f>'BAR BB| Open rates'!ER25*0.85</f>
        <v>34680</v>
      </c>
      <c r="ES25" s="43">
        <f>'BAR BB| Open rates'!ES25*0.85</f>
        <v>35530</v>
      </c>
      <c r="ET25" s="43">
        <f>'BAR BB| Open rates'!ET25*0.85</f>
        <v>35530</v>
      </c>
      <c r="EU25" s="43">
        <f>'BAR BB| Open rates'!EU25*0.85</f>
        <v>34680</v>
      </c>
      <c r="EV25" s="43">
        <f>'BAR BB| Open rates'!EV25*0.85</f>
        <v>34680</v>
      </c>
      <c r="EW25" s="43">
        <f>'BAR BB| Open rates'!EW25*0.85</f>
        <v>34680</v>
      </c>
      <c r="EX25" s="43">
        <f>'BAR BB| Open rates'!EX25*0.85</f>
        <v>34680</v>
      </c>
      <c r="EY25" s="43">
        <f>'BAR BB| Open rates'!EY25*0.85</f>
        <v>34680</v>
      </c>
      <c r="EZ25" s="43">
        <f>'BAR BB| Open rates'!EZ25*0.85</f>
        <v>35530</v>
      </c>
      <c r="FA25" s="43">
        <f>'BAR BB| Open rates'!FA25*0.85</f>
        <v>35530</v>
      </c>
      <c r="FB25" s="43">
        <f>'BAR BB| Open rates'!FB25*0.85</f>
        <v>34680</v>
      </c>
      <c r="FC25" s="43">
        <f>'BAR BB| Open rates'!FC25*0.85</f>
        <v>34680</v>
      </c>
      <c r="FD25" s="43">
        <f>'BAR BB| Open rates'!FD25*0.85</f>
        <v>34680</v>
      </c>
      <c r="FE25" s="43">
        <f>'BAR BB| Open rates'!FE25*0.85</f>
        <v>34680</v>
      </c>
      <c r="FF25" s="43">
        <f>'BAR BB| Open rates'!FF25*0.85</f>
        <v>34680</v>
      </c>
      <c r="FG25" s="43">
        <f>'BAR BB| Open rates'!FG25*0.85</f>
        <v>35530</v>
      </c>
      <c r="FH25" s="43">
        <f>'BAR BB| Open rates'!FH25*0.85</f>
        <v>35530</v>
      </c>
      <c r="FI25" s="43">
        <f>'BAR BB| Open rates'!FI25*0.85</f>
        <v>34680</v>
      </c>
      <c r="FJ25" s="43">
        <f>'BAR BB| Open rates'!FJ25*0.85</f>
        <v>34680</v>
      </c>
      <c r="FK25" s="43">
        <f>'BAR BB| Open rates'!FK25*0.85</f>
        <v>34680</v>
      </c>
      <c r="FL25" s="43">
        <f>'BAR BB| Open rates'!FL25*0.85</f>
        <v>34680</v>
      </c>
      <c r="FM25" s="43">
        <f>'BAR BB| Open rates'!FM25*0.85</f>
        <v>34680</v>
      </c>
      <c r="FN25" s="43">
        <f>'BAR BB| Open rates'!FN25*0.85</f>
        <v>35530</v>
      </c>
      <c r="FO25" s="43">
        <f>'BAR BB| Open rates'!FO25*0.85</f>
        <v>35530</v>
      </c>
      <c r="FP25" s="43">
        <f>'BAR BB| Open rates'!FP25*0.85</f>
        <v>34680</v>
      </c>
      <c r="FQ25" s="43">
        <f>'BAR BB| Open rates'!FQ25*0.85</f>
        <v>34680</v>
      </c>
      <c r="FR25" s="43">
        <f>'BAR BB| Open rates'!FR25*0.85</f>
        <v>34680</v>
      </c>
      <c r="FS25" s="43">
        <f>'BAR BB| Open rates'!FS25*0.85</f>
        <v>34680</v>
      </c>
      <c r="FT25" s="43">
        <f>'BAR BB| Open rates'!FT25*0.85</f>
        <v>34680</v>
      </c>
      <c r="FU25" s="43">
        <f>'BAR BB| Open rates'!FU25*0.85</f>
        <v>35530</v>
      </c>
      <c r="FV25" s="43">
        <f>'BAR BB| Open rates'!FV25*0.85</f>
        <v>35530</v>
      </c>
      <c r="FW25" s="43">
        <f>'BAR BB| Open rates'!FW25*0.85</f>
        <v>38675</v>
      </c>
      <c r="FX25" s="43">
        <f>'BAR BB| Open rates'!FX25*0.85</f>
        <v>38675</v>
      </c>
      <c r="FY25" s="43">
        <f>'BAR BB| Open rates'!FY25*0.85</f>
        <v>38675</v>
      </c>
      <c r="FZ25" s="43">
        <f>'BAR BB| Open rates'!FZ25*0.85</f>
        <v>38675</v>
      </c>
      <c r="GA25" s="43">
        <f>'BAR BB| Open rates'!GA25*0.85</f>
        <v>38675</v>
      </c>
      <c r="GB25" s="43">
        <f>'BAR BB| Open rates'!GB25*0.85</f>
        <v>40545</v>
      </c>
      <c r="GC25" s="43">
        <f>'BAR BB| Open rates'!GC25*0.85</f>
        <v>40545</v>
      </c>
      <c r="GD25" s="43">
        <f>'BAR BB| Open rates'!GD25*0.85</f>
        <v>40545</v>
      </c>
      <c r="GE25" s="43">
        <f>'BAR BB| Open rates'!GE25*0.85</f>
        <v>40545</v>
      </c>
    </row>
    <row r="26" spans="1:187" s="36" customFormat="1" ht="12" customHeight="1" x14ac:dyDescent="0.2">
      <c r="A26" s="237">
        <v>4</v>
      </c>
      <c r="B26" s="43">
        <f>'BAR BB| Open rates'!B26*0.85</f>
        <v>52190</v>
      </c>
      <c r="C26" s="43">
        <f>'BAR BB| Open rates'!C26*0.85</f>
        <v>52190</v>
      </c>
      <c r="D26" s="43">
        <f>'BAR BB| Open rates'!D26*0.85</f>
        <v>49895</v>
      </c>
      <c r="E26" s="43">
        <f>'BAR BB| Open rates'!E26*0.85</f>
        <v>49895</v>
      </c>
      <c r="F26" s="43">
        <f>'BAR BB| Open rates'!F26*0.85</f>
        <v>48025</v>
      </c>
      <c r="G26" s="43">
        <f>'BAR BB| Open rates'!G26*0.85</f>
        <v>49895</v>
      </c>
      <c r="H26" s="43">
        <f>'BAR BB| Open rates'!H26*0.85</f>
        <v>49895</v>
      </c>
      <c r="I26" s="43">
        <f>'BAR BB| Open rates'!I26*0.85</f>
        <v>51595</v>
      </c>
      <c r="J26" s="43">
        <f>'BAR BB| Open rates'!J26*0.85</f>
        <v>51595</v>
      </c>
      <c r="K26" s="43">
        <f>'BAR BB| Open rates'!K26*0.85</f>
        <v>49895</v>
      </c>
      <c r="L26" s="43">
        <f>'BAR BB| Open rates'!L26*0.85</f>
        <v>49895</v>
      </c>
      <c r="M26" s="43">
        <f>'BAR BB| Open rates'!M26*0.85</f>
        <v>49895</v>
      </c>
      <c r="N26" s="43">
        <f>'BAR BB| Open rates'!N26*0.85</f>
        <v>49895</v>
      </c>
      <c r="O26" s="43">
        <f>'BAR BB| Open rates'!O26*0.85</f>
        <v>49895</v>
      </c>
      <c r="P26" s="43">
        <f>'BAR BB| Open rates'!P26*0.85</f>
        <v>51595</v>
      </c>
      <c r="Q26" s="43">
        <f>'BAR BB| Open rates'!Q26*0.85</f>
        <v>51595</v>
      </c>
      <c r="R26" s="43">
        <f>'BAR BB| Open rates'!R26*0.85</f>
        <v>51595</v>
      </c>
      <c r="S26" s="43">
        <f>'BAR BB| Open rates'!S26*0.85</f>
        <v>51595</v>
      </c>
      <c r="T26" s="43">
        <f>'BAR BB| Open rates'!T26*0.85</f>
        <v>51595</v>
      </c>
      <c r="U26" s="43">
        <f>'BAR BB| Open rates'!U26*0.85</f>
        <v>51595</v>
      </c>
      <c r="V26" s="43">
        <f>'BAR BB| Open rates'!V26*0.85</f>
        <v>51595</v>
      </c>
      <c r="W26" s="43">
        <f>'BAR BB| Open rates'!W26*0.85</f>
        <v>53295</v>
      </c>
      <c r="X26" s="43">
        <f>'BAR BB| Open rates'!X26*0.85</f>
        <v>53295</v>
      </c>
      <c r="Y26" s="43">
        <f>'BAR BB| Open rates'!Y26*0.85</f>
        <v>51595</v>
      </c>
      <c r="Z26" s="43">
        <f>'BAR BB| Open rates'!Z26*0.85</f>
        <v>51595</v>
      </c>
      <c r="AA26" s="43">
        <f>'BAR BB| Open rates'!AA26*0.85</f>
        <v>51595</v>
      </c>
      <c r="AB26" s="43">
        <f>'BAR BB| Open rates'!AB26*0.85</f>
        <v>51595</v>
      </c>
      <c r="AC26" s="43">
        <f>'BAR BB| Open rates'!AC26*0.85</f>
        <v>51595</v>
      </c>
      <c r="AD26" s="43">
        <f>'BAR BB| Open rates'!AD26*0.85</f>
        <v>53295</v>
      </c>
      <c r="AE26" s="43">
        <f>'BAR BB| Open rates'!AE26*0.85</f>
        <v>53295</v>
      </c>
      <c r="AF26" s="43">
        <f>'BAR BB| Open rates'!AF26*0.85</f>
        <v>51595</v>
      </c>
      <c r="AG26" s="43">
        <f>'BAR BB| Open rates'!AG26*0.85</f>
        <v>51595</v>
      </c>
      <c r="AH26" s="43">
        <f>'BAR BB| Open rates'!AH26*0.85</f>
        <v>51595</v>
      </c>
      <c r="AI26" s="43">
        <f>'BAR BB| Open rates'!AI26*0.85</f>
        <v>51595</v>
      </c>
      <c r="AJ26" s="43">
        <f>'BAR BB| Open rates'!AJ26*0.85</f>
        <v>51595</v>
      </c>
      <c r="AK26" s="43">
        <f>'BAR BB| Open rates'!AK26*0.85</f>
        <v>53295</v>
      </c>
      <c r="AL26" s="43">
        <f>'BAR BB| Open rates'!AL26*0.85</f>
        <v>53295</v>
      </c>
      <c r="AM26" s="43">
        <f>'BAR BB| Open rates'!AM26*0.85</f>
        <v>51595</v>
      </c>
      <c r="AN26" s="43">
        <f>'BAR BB| Open rates'!AN26*0.85</f>
        <v>51595</v>
      </c>
      <c r="AO26" s="43">
        <f>'BAR BB| Open rates'!AO26*0.85</f>
        <v>51595</v>
      </c>
      <c r="AP26" s="43">
        <f>'BAR BB| Open rates'!AP26*0.85</f>
        <v>51595</v>
      </c>
      <c r="AQ26" s="43">
        <f>'BAR BB| Open rates'!AQ26*0.85</f>
        <v>51595</v>
      </c>
      <c r="AR26" s="43">
        <f>'BAR BB| Open rates'!AR26*0.85</f>
        <v>53295</v>
      </c>
      <c r="AS26" s="43">
        <f>'BAR BB| Open rates'!AS26*0.85</f>
        <v>53295</v>
      </c>
      <c r="AT26" s="43">
        <f>'BAR BB| Open rates'!AT26*0.85</f>
        <v>51595</v>
      </c>
      <c r="AU26" s="43">
        <f>'BAR BB| Open rates'!AU26*0.85</f>
        <v>51595</v>
      </c>
      <c r="AV26" s="43">
        <f>'BAR BB| Open rates'!AV26*0.85</f>
        <v>51595</v>
      </c>
      <c r="AW26" s="43">
        <f>'BAR BB| Open rates'!AW26*0.85</f>
        <v>51595</v>
      </c>
      <c r="AX26" s="43">
        <f>'BAR BB| Open rates'!AX26*0.85</f>
        <v>51595</v>
      </c>
      <c r="AY26" s="43">
        <f>'BAR BB| Open rates'!AY26*0.85</f>
        <v>53295</v>
      </c>
      <c r="AZ26" s="43">
        <f>'BAR BB| Open rates'!AZ26*0.85</f>
        <v>53295</v>
      </c>
      <c r="BA26" s="43">
        <f>'BAR BB| Open rates'!BA26*0.85</f>
        <v>51595</v>
      </c>
      <c r="BB26" s="43">
        <f>'BAR BB| Open rates'!BB26*0.85</f>
        <v>51595</v>
      </c>
      <c r="BC26" s="43">
        <f>'BAR BB| Open rates'!BC26*0.85</f>
        <v>51595</v>
      </c>
      <c r="BD26" s="43">
        <f>'BAR BB| Open rates'!BD26*0.85</f>
        <v>51595</v>
      </c>
      <c r="BE26" s="43">
        <f>'BAR BB| Open rates'!BE26*0.85</f>
        <v>51595</v>
      </c>
      <c r="BF26" s="43">
        <f>'BAR BB| Open rates'!BF26*0.85</f>
        <v>53295</v>
      </c>
      <c r="BG26" s="43">
        <f>'BAR BB| Open rates'!BG26*0.85</f>
        <v>53295</v>
      </c>
      <c r="BH26" s="43">
        <f>'BAR BB| Open rates'!BH26*0.85</f>
        <v>48875</v>
      </c>
      <c r="BI26" s="43">
        <f>'BAR BB| Open rates'!BI26*0.85</f>
        <v>48875</v>
      </c>
      <c r="BJ26" s="43">
        <f>'BAR BB| Open rates'!BJ26*0.85</f>
        <v>48875</v>
      </c>
      <c r="BK26" s="43">
        <f>'BAR BB| Open rates'!BK26*0.85</f>
        <v>48875</v>
      </c>
      <c r="BL26" s="43">
        <f>'BAR BB| Open rates'!BL26*0.85</f>
        <v>48875</v>
      </c>
      <c r="BM26" s="43">
        <f>'BAR BB| Open rates'!BM26*0.85</f>
        <v>49895</v>
      </c>
      <c r="BN26" s="43">
        <f>'BAR BB| Open rates'!BN26*0.85</f>
        <v>49895</v>
      </c>
      <c r="BO26" s="43">
        <f>'BAR BB| Open rates'!BO26*0.85</f>
        <v>48025</v>
      </c>
      <c r="BP26" s="43">
        <f>'BAR BB| Open rates'!BP26*0.85</f>
        <v>48025</v>
      </c>
      <c r="BQ26" s="43">
        <f>'BAR BB| Open rates'!BQ26*0.85</f>
        <v>44795</v>
      </c>
      <c r="BR26" s="43">
        <f>'BAR BB| Open rates'!BR26*0.85</f>
        <v>44795</v>
      </c>
      <c r="BS26" s="43">
        <f>'BAR BB| Open rates'!BS26*0.85</f>
        <v>44795</v>
      </c>
      <c r="BT26" s="43">
        <f>'BAR BB| Open rates'!BT26*0.85</f>
        <v>44795</v>
      </c>
      <c r="BU26" s="43">
        <f>'BAR BB| Open rates'!BU26*0.85</f>
        <v>44795</v>
      </c>
      <c r="BV26" s="43">
        <f>'BAR BB| Open rates'!BV26*0.85</f>
        <v>42925</v>
      </c>
      <c r="BW26" s="43">
        <f>'BAR BB| Open rates'!BW26*0.85</f>
        <v>42925</v>
      </c>
      <c r="BX26" s="43">
        <f>'BAR BB| Open rates'!BX26*0.85</f>
        <v>42925</v>
      </c>
      <c r="BY26" s="43">
        <f>'BAR BB| Open rates'!BY26*0.85</f>
        <v>42925</v>
      </c>
      <c r="BZ26" s="43">
        <f>'BAR BB| Open rates'!BZ26*0.85</f>
        <v>42925</v>
      </c>
      <c r="CA26" s="43">
        <f>'BAR BB| Open rates'!CA26*0.85</f>
        <v>44795</v>
      </c>
      <c r="CB26" s="43">
        <f>'BAR BB| Open rates'!CB26*0.85</f>
        <v>44795</v>
      </c>
      <c r="CC26" s="43">
        <f>'BAR BB| Open rates'!CC26*0.85</f>
        <v>42925</v>
      </c>
      <c r="CD26" s="43">
        <f>'BAR BB| Open rates'!CD26*0.85</f>
        <v>42925</v>
      </c>
      <c r="CE26" s="43">
        <f>'BAR BB| Open rates'!CE26*0.85</f>
        <v>42925</v>
      </c>
      <c r="CF26" s="43">
        <f>'BAR BB| Open rates'!CF26*0.85</f>
        <v>42925</v>
      </c>
      <c r="CG26" s="43">
        <f>'BAR BB| Open rates'!CG26*0.85</f>
        <v>42925</v>
      </c>
      <c r="CH26" s="43">
        <f>'BAR BB| Open rates'!CH26*0.85</f>
        <v>44795</v>
      </c>
      <c r="CI26" s="43">
        <f>'BAR BB| Open rates'!CI26*0.85</f>
        <v>44795</v>
      </c>
      <c r="CJ26" s="43">
        <f>'BAR BB| Open rates'!CJ26*0.85</f>
        <v>42925</v>
      </c>
      <c r="CK26" s="43">
        <f>'BAR BB| Open rates'!CK26*0.85</f>
        <v>42925</v>
      </c>
      <c r="CL26" s="43">
        <f>'BAR BB| Open rates'!CL26*0.85</f>
        <v>42925</v>
      </c>
      <c r="CM26" s="43">
        <f>'BAR BB| Open rates'!CM26*0.85</f>
        <v>42925</v>
      </c>
      <c r="CN26" s="43">
        <f>'BAR BB| Open rates'!CN26*0.85</f>
        <v>42925</v>
      </c>
      <c r="CO26" s="43">
        <f>'BAR BB| Open rates'!CO26*0.85</f>
        <v>44795</v>
      </c>
      <c r="CP26" s="43">
        <f>'BAR BB| Open rates'!CP26*0.85</f>
        <v>44795</v>
      </c>
      <c r="CQ26" s="43">
        <f>'BAR BB| Open rates'!CQ26*0.85</f>
        <v>42925</v>
      </c>
      <c r="CR26" s="43">
        <f>'BAR BB| Open rates'!CR26*0.85</f>
        <v>42925</v>
      </c>
      <c r="CS26" s="43">
        <f>'BAR BB| Open rates'!CS26*0.85</f>
        <v>42925</v>
      </c>
      <c r="CT26" s="43">
        <f>'BAR BB| Open rates'!CT26*0.85</f>
        <v>42925</v>
      </c>
      <c r="CU26" s="43">
        <f>'BAR BB| Open rates'!CU26*0.85</f>
        <v>41480</v>
      </c>
      <c r="CV26" s="43">
        <f>'BAR BB| Open rates'!CV26*0.85</f>
        <v>41480</v>
      </c>
      <c r="CW26" s="43">
        <f>'BAR BB| Open rates'!CW26*0.85</f>
        <v>41480</v>
      </c>
      <c r="CX26" s="43">
        <f>'BAR BB| Open rates'!CX26*0.85</f>
        <v>39780</v>
      </c>
      <c r="CY26" s="43">
        <f>'BAR BB| Open rates'!CY26*0.85</f>
        <v>39780</v>
      </c>
      <c r="CZ26" s="43">
        <f>'BAR BB| Open rates'!CZ26*0.85</f>
        <v>39780</v>
      </c>
      <c r="DA26" s="43">
        <f>'BAR BB| Open rates'!DA26*0.85</f>
        <v>39780</v>
      </c>
      <c r="DB26" s="43">
        <f>'BAR BB| Open rates'!DB26*0.85</f>
        <v>39780</v>
      </c>
      <c r="DC26" s="43">
        <f>'BAR BB| Open rates'!DC26*0.85</f>
        <v>41480</v>
      </c>
      <c r="DD26" s="43">
        <f>'BAR BB| Open rates'!DD26*0.85</f>
        <v>41480</v>
      </c>
      <c r="DE26" s="43">
        <f>'BAR BB| Open rates'!DE26*0.85</f>
        <v>39780</v>
      </c>
      <c r="DF26" s="43">
        <f>'BAR BB| Open rates'!DF26*0.85</f>
        <v>39780</v>
      </c>
      <c r="DG26" s="43">
        <f>'BAR BB| Open rates'!DG26*0.85</f>
        <v>39780</v>
      </c>
      <c r="DH26" s="43">
        <f>'BAR BB| Open rates'!DH26*0.85</f>
        <v>39780</v>
      </c>
      <c r="DI26" s="43">
        <f>'BAR BB| Open rates'!DI26*0.85</f>
        <v>39780</v>
      </c>
      <c r="DJ26" s="43">
        <f>'BAR BB| Open rates'!DJ26*0.85</f>
        <v>41480</v>
      </c>
      <c r="DK26" s="43">
        <f>'BAR BB| Open rates'!DK26*0.85</f>
        <v>41480</v>
      </c>
      <c r="DL26" s="43">
        <f>'BAR BB| Open rates'!DL26*0.85</f>
        <v>39780</v>
      </c>
      <c r="DM26" s="43">
        <f>'BAR BB| Open rates'!DM26*0.85</f>
        <v>39780</v>
      </c>
      <c r="DN26" s="43">
        <f>'BAR BB| Open rates'!DN26*0.85</f>
        <v>39780</v>
      </c>
      <c r="DO26" s="43">
        <f>'BAR BB| Open rates'!DO26*0.85</f>
        <v>39780</v>
      </c>
      <c r="DP26" s="43">
        <f>'BAR BB| Open rates'!DP26*0.85</f>
        <v>39780</v>
      </c>
      <c r="DQ26" s="43">
        <f>'BAR BB| Open rates'!DQ26*0.85</f>
        <v>41480</v>
      </c>
      <c r="DR26" s="43">
        <f>'BAR BB| Open rates'!DR26*0.85</f>
        <v>41480</v>
      </c>
      <c r="DS26" s="43">
        <f>'BAR BB| Open rates'!DS26*0.85</f>
        <v>39780</v>
      </c>
      <c r="DT26" s="43">
        <f>'BAR BB| Open rates'!DT26*0.85</f>
        <v>39780</v>
      </c>
      <c r="DU26" s="43">
        <f>'BAR BB| Open rates'!DU26*0.85</f>
        <v>39780</v>
      </c>
      <c r="DV26" s="43">
        <f>'BAR BB| Open rates'!DV26*0.85</f>
        <v>39780</v>
      </c>
      <c r="DW26" s="43">
        <f>'BAR BB| Open rates'!DW26*0.85</f>
        <v>39780</v>
      </c>
      <c r="DX26" s="43">
        <f>'BAR BB| Open rates'!DX26*0.85</f>
        <v>41480</v>
      </c>
      <c r="DY26" s="43">
        <f>'BAR BB| Open rates'!DY26*0.85</f>
        <v>41480</v>
      </c>
      <c r="DZ26" s="43">
        <f>'BAR BB| Open rates'!DZ26*0.85</f>
        <v>42925</v>
      </c>
      <c r="EA26" s="43">
        <f>'BAR BB| Open rates'!EA26*0.85</f>
        <v>42925</v>
      </c>
      <c r="EB26" s="43">
        <f>'BAR BB| Open rates'!EB26*0.85</f>
        <v>42925</v>
      </c>
      <c r="EC26" s="43">
        <f>'BAR BB| Open rates'!EC26*0.85</f>
        <v>44795</v>
      </c>
      <c r="ED26" s="43">
        <f>'BAR BB| Open rates'!ED26*0.85</f>
        <v>44795</v>
      </c>
      <c r="EE26" s="43">
        <f>'BAR BB| Open rates'!EE26*0.85</f>
        <v>44795</v>
      </c>
      <c r="EF26" s="43">
        <f>'BAR BB| Open rates'!EF26*0.85</f>
        <v>44795</v>
      </c>
      <c r="EG26" s="43">
        <f>'BAR BB| Open rates'!EG26*0.85</f>
        <v>38930</v>
      </c>
      <c r="EH26" s="43">
        <f>'BAR BB| Open rates'!EH26*0.85</f>
        <v>37230</v>
      </c>
      <c r="EI26" s="43">
        <f>'BAR BB| Open rates'!EI26*0.85</f>
        <v>37230</v>
      </c>
      <c r="EJ26" s="43">
        <f>'BAR BB| Open rates'!EJ26*0.85</f>
        <v>37230</v>
      </c>
      <c r="EK26" s="43">
        <f>'BAR BB| Open rates'!EK26*0.85</f>
        <v>37230</v>
      </c>
      <c r="EL26" s="43">
        <f>'BAR BB| Open rates'!EL26*0.85</f>
        <v>38080</v>
      </c>
      <c r="EM26" s="43">
        <f>'BAR BB| Open rates'!EM26*0.85</f>
        <v>38080</v>
      </c>
      <c r="EN26" s="43">
        <f>'BAR BB| Open rates'!EN26*0.85</f>
        <v>37230</v>
      </c>
      <c r="EO26" s="43">
        <f>'BAR BB| Open rates'!EO26*0.85</f>
        <v>37230</v>
      </c>
      <c r="EP26" s="43">
        <f>'BAR BB| Open rates'!EP26*0.85</f>
        <v>37230</v>
      </c>
      <c r="EQ26" s="43">
        <f>'BAR BB| Open rates'!EQ26*0.85</f>
        <v>37230</v>
      </c>
      <c r="ER26" s="43">
        <f>'BAR BB| Open rates'!ER26*0.85</f>
        <v>37230</v>
      </c>
      <c r="ES26" s="43">
        <f>'BAR BB| Open rates'!ES26*0.85</f>
        <v>38080</v>
      </c>
      <c r="ET26" s="43">
        <f>'BAR BB| Open rates'!ET26*0.85</f>
        <v>38080</v>
      </c>
      <c r="EU26" s="43">
        <f>'BAR BB| Open rates'!EU26*0.85</f>
        <v>37230</v>
      </c>
      <c r="EV26" s="43">
        <f>'BAR BB| Open rates'!EV26*0.85</f>
        <v>37230</v>
      </c>
      <c r="EW26" s="43">
        <f>'BAR BB| Open rates'!EW26*0.85</f>
        <v>37230</v>
      </c>
      <c r="EX26" s="43">
        <f>'BAR BB| Open rates'!EX26*0.85</f>
        <v>37230</v>
      </c>
      <c r="EY26" s="43">
        <f>'BAR BB| Open rates'!EY26*0.85</f>
        <v>37230</v>
      </c>
      <c r="EZ26" s="43">
        <f>'BAR BB| Open rates'!EZ26*0.85</f>
        <v>38080</v>
      </c>
      <c r="FA26" s="43">
        <f>'BAR BB| Open rates'!FA26*0.85</f>
        <v>38080</v>
      </c>
      <c r="FB26" s="43">
        <f>'BAR BB| Open rates'!FB26*0.85</f>
        <v>37230</v>
      </c>
      <c r="FC26" s="43">
        <f>'BAR BB| Open rates'!FC26*0.85</f>
        <v>37230</v>
      </c>
      <c r="FD26" s="43">
        <f>'BAR BB| Open rates'!FD26*0.85</f>
        <v>37230</v>
      </c>
      <c r="FE26" s="43">
        <f>'BAR BB| Open rates'!FE26*0.85</f>
        <v>37230</v>
      </c>
      <c r="FF26" s="43">
        <f>'BAR BB| Open rates'!FF26*0.85</f>
        <v>37230</v>
      </c>
      <c r="FG26" s="43">
        <f>'BAR BB| Open rates'!FG26*0.85</f>
        <v>38080</v>
      </c>
      <c r="FH26" s="43">
        <f>'BAR BB| Open rates'!FH26*0.85</f>
        <v>38080</v>
      </c>
      <c r="FI26" s="43">
        <f>'BAR BB| Open rates'!FI26*0.85</f>
        <v>37230</v>
      </c>
      <c r="FJ26" s="43">
        <f>'BAR BB| Open rates'!FJ26*0.85</f>
        <v>37230</v>
      </c>
      <c r="FK26" s="43">
        <f>'BAR BB| Open rates'!FK26*0.85</f>
        <v>37230</v>
      </c>
      <c r="FL26" s="43">
        <f>'BAR BB| Open rates'!FL26*0.85</f>
        <v>37230</v>
      </c>
      <c r="FM26" s="43">
        <f>'BAR BB| Open rates'!FM26*0.85</f>
        <v>37230</v>
      </c>
      <c r="FN26" s="43">
        <f>'BAR BB| Open rates'!FN26*0.85</f>
        <v>38080</v>
      </c>
      <c r="FO26" s="43">
        <f>'BAR BB| Open rates'!FO26*0.85</f>
        <v>38080</v>
      </c>
      <c r="FP26" s="43">
        <f>'BAR BB| Open rates'!FP26*0.85</f>
        <v>37230</v>
      </c>
      <c r="FQ26" s="43">
        <f>'BAR BB| Open rates'!FQ26*0.85</f>
        <v>37230</v>
      </c>
      <c r="FR26" s="43">
        <f>'BAR BB| Open rates'!FR26*0.85</f>
        <v>37230</v>
      </c>
      <c r="FS26" s="43">
        <f>'BAR BB| Open rates'!FS26*0.85</f>
        <v>37230</v>
      </c>
      <c r="FT26" s="43">
        <f>'BAR BB| Open rates'!FT26*0.85</f>
        <v>37230</v>
      </c>
      <c r="FU26" s="43">
        <f>'BAR BB| Open rates'!FU26*0.85</f>
        <v>38080</v>
      </c>
      <c r="FV26" s="43">
        <f>'BAR BB| Open rates'!FV26*0.85</f>
        <v>38080</v>
      </c>
      <c r="FW26" s="43">
        <f>'BAR BB| Open rates'!FW26*0.85</f>
        <v>41225</v>
      </c>
      <c r="FX26" s="43">
        <f>'BAR BB| Open rates'!FX26*0.85</f>
        <v>41225</v>
      </c>
      <c r="FY26" s="43">
        <f>'BAR BB| Open rates'!FY26*0.85</f>
        <v>41225</v>
      </c>
      <c r="FZ26" s="43">
        <f>'BAR BB| Open rates'!FZ26*0.85</f>
        <v>41225</v>
      </c>
      <c r="GA26" s="43">
        <f>'BAR BB| Open rates'!GA26*0.85</f>
        <v>41225</v>
      </c>
      <c r="GB26" s="43">
        <f>'BAR BB| Open rates'!GB26*0.85</f>
        <v>43095</v>
      </c>
      <c r="GC26" s="43">
        <f>'BAR BB| Open rates'!GC26*0.85</f>
        <v>43095</v>
      </c>
      <c r="GD26" s="43">
        <f>'BAR BB| Open rates'!GD26*0.85</f>
        <v>43095</v>
      </c>
      <c r="GE26" s="43">
        <f>'BAR BB| Open rates'!GE26*0.85</f>
        <v>43095</v>
      </c>
    </row>
    <row r="27" spans="1:187" s="36" customFormat="1" ht="12" customHeight="1" x14ac:dyDescent="0.2">
      <c r="A27" s="236" t="s">
        <v>181</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row>
    <row r="28" spans="1:187" s="36" customFormat="1" ht="12" customHeight="1" x14ac:dyDescent="0.2">
      <c r="A28" s="237">
        <v>1</v>
      </c>
      <c r="B28" s="43">
        <f>'BAR BB| Open rates'!B28*0.85</f>
        <v>46240</v>
      </c>
      <c r="C28" s="43">
        <f>'BAR BB| Open rates'!C28*0.85</f>
        <v>46240</v>
      </c>
      <c r="D28" s="43">
        <f>'BAR BB| Open rates'!D28*0.85</f>
        <v>43945</v>
      </c>
      <c r="E28" s="43">
        <f>'BAR BB| Open rates'!E28*0.85</f>
        <v>43945</v>
      </c>
      <c r="F28" s="43">
        <f>'BAR BB| Open rates'!F28*0.85</f>
        <v>42075</v>
      </c>
      <c r="G28" s="43">
        <f>'BAR BB| Open rates'!G28*0.85</f>
        <v>43945</v>
      </c>
      <c r="H28" s="43">
        <f>'BAR BB| Open rates'!H28*0.85</f>
        <v>43945</v>
      </c>
      <c r="I28" s="43">
        <f>'BAR BB| Open rates'!I28*0.85</f>
        <v>45645</v>
      </c>
      <c r="J28" s="43">
        <f>'BAR BB| Open rates'!J28*0.85</f>
        <v>45645</v>
      </c>
      <c r="K28" s="43">
        <f>'BAR BB| Open rates'!K28*0.85</f>
        <v>43945</v>
      </c>
      <c r="L28" s="43">
        <f>'BAR BB| Open rates'!L28*0.85</f>
        <v>43945</v>
      </c>
      <c r="M28" s="43">
        <f>'BAR BB| Open rates'!M28*0.85</f>
        <v>43945</v>
      </c>
      <c r="N28" s="43">
        <f>'BAR BB| Open rates'!N28*0.85</f>
        <v>43945</v>
      </c>
      <c r="O28" s="43">
        <f>'BAR BB| Open rates'!O28*0.85</f>
        <v>43945</v>
      </c>
      <c r="P28" s="43">
        <f>'BAR BB| Open rates'!P28*0.85</f>
        <v>45645</v>
      </c>
      <c r="Q28" s="43">
        <f>'BAR BB| Open rates'!Q28*0.85</f>
        <v>45645</v>
      </c>
      <c r="R28" s="43">
        <f>'BAR BB| Open rates'!R28*0.85</f>
        <v>45645</v>
      </c>
      <c r="S28" s="43">
        <f>'BAR BB| Open rates'!S28*0.85</f>
        <v>45645</v>
      </c>
      <c r="T28" s="43">
        <f>'BAR BB| Open rates'!T28*0.85</f>
        <v>45645</v>
      </c>
      <c r="U28" s="43">
        <f>'BAR BB| Open rates'!U28*0.85</f>
        <v>45645</v>
      </c>
      <c r="V28" s="43">
        <f>'BAR BB| Open rates'!V28*0.85</f>
        <v>45645</v>
      </c>
      <c r="W28" s="43">
        <f>'BAR BB| Open rates'!W28*0.85</f>
        <v>47345</v>
      </c>
      <c r="X28" s="43">
        <f>'BAR BB| Open rates'!X28*0.85</f>
        <v>47345</v>
      </c>
      <c r="Y28" s="43">
        <f>'BAR BB| Open rates'!Y28*0.85</f>
        <v>45645</v>
      </c>
      <c r="Z28" s="43">
        <f>'BAR BB| Open rates'!Z28*0.85</f>
        <v>45645</v>
      </c>
      <c r="AA28" s="43">
        <f>'BAR BB| Open rates'!AA28*0.85</f>
        <v>45645</v>
      </c>
      <c r="AB28" s="43">
        <f>'BAR BB| Open rates'!AB28*0.85</f>
        <v>45645</v>
      </c>
      <c r="AC28" s="43">
        <f>'BAR BB| Open rates'!AC28*0.85</f>
        <v>45645</v>
      </c>
      <c r="AD28" s="43">
        <f>'BAR BB| Open rates'!AD28*0.85</f>
        <v>47345</v>
      </c>
      <c r="AE28" s="43">
        <f>'BAR BB| Open rates'!AE28*0.85</f>
        <v>47345</v>
      </c>
      <c r="AF28" s="43">
        <f>'BAR BB| Open rates'!AF28*0.85</f>
        <v>45645</v>
      </c>
      <c r="AG28" s="43">
        <f>'BAR BB| Open rates'!AG28*0.85</f>
        <v>45645</v>
      </c>
      <c r="AH28" s="43">
        <f>'BAR BB| Open rates'!AH28*0.85</f>
        <v>45645</v>
      </c>
      <c r="AI28" s="43">
        <f>'BAR BB| Open rates'!AI28*0.85</f>
        <v>45645</v>
      </c>
      <c r="AJ28" s="43">
        <f>'BAR BB| Open rates'!AJ28*0.85</f>
        <v>45645</v>
      </c>
      <c r="AK28" s="43">
        <f>'BAR BB| Open rates'!AK28*0.85</f>
        <v>47345</v>
      </c>
      <c r="AL28" s="43">
        <f>'BAR BB| Open rates'!AL28*0.85</f>
        <v>47345</v>
      </c>
      <c r="AM28" s="43">
        <f>'BAR BB| Open rates'!AM28*0.85</f>
        <v>45645</v>
      </c>
      <c r="AN28" s="43">
        <f>'BAR BB| Open rates'!AN28*0.85</f>
        <v>45645</v>
      </c>
      <c r="AO28" s="43">
        <f>'BAR BB| Open rates'!AO28*0.85</f>
        <v>45645</v>
      </c>
      <c r="AP28" s="43">
        <f>'BAR BB| Open rates'!AP28*0.85</f>
        <v>45645</v>
      </c>
      <c r="AQ28" s="43">
        <f>'BAR BB| Open rates'!AQ28*0.85</f>
        <v>45645</v>
      </c>
      <c r="AR28" s="43">
        <f>'BAR BB| Open rates'!AR28*0.85</f>
        <v>47345</v>
      </c>
      <c r="AS28" s="43">
        <f>'BAR BB| Open rates'!AS28*0.85</f>
        <v>47345</v>
      </c>
      <c r="AT28" s="43">
        <f>'BAR BB| Open rates'!AT28*0.85</f>
        <v>45645</v>
      </c>
      <c r="AU28" s="43">
        <f>'BAR BB| Open rates'!AU28*0.85</f>
        <v>45645</v>
      </c>
      <c r="AV28" s="43">
        <f>'BAR BB| Open rates'!AV28*0.85</f>
        <v>45645</v>
      </c>
      <c r="AW28" s="43">
        <f>'BAR BB| Open rates'!AW28*0.85</f>
        <v>45645</v>
      </c>
      <c r="AX28" s="43">
        <f>'BAR BB| Open rates'!AX28*0.85</f>
        <v>45645</v>
      </c>
      <c r="AY28" s="43">
        <f>'BAR BB| Open rates'!AY28*0.85</f>
        <v>47345</v>
      </c>
      <c r="AZ28" s="43">
        <f>'BAR BB| Open rates'!AZ28*0.85</f>
        <v>47345</v>
      </c>
      <c r="BA28" s="43">
        <f>'BAR BB| Open rates'!BA28*0.85</f>
        <v>45645</v>
      </c>
      <c r="BB28" s="43">
        <f>'BAR BB| Open rates'!BB28*0.85</f>
        <v>45645</v>
      </c>
      <c r="BC28" s="43">
        <f>'BAR BB| Open rates'!BC28*0.85</f>
        <v>45645</v>
      </c>
      <c r="BD28" s="43">
        <f>'BAR BB| Open rates'!BD28*0.85</f>
        <v>45645</v>
      </c>
      <c r="BE28" s="43">
        <f>'BAR BB| Open rates'!BE28*0.85</f>
        <v>45645</v>
      </c>
      <c r="BF28" s="43">
        <f>'BAR BB| Open rates'!BF28*0.85</f>
        <v>47345</v>
      </c>
      <c r="BG28" s="43">
        <f>'BAR BB| Open rates'!BG28*0.85</f>
        <v>47345</v>
      </c>
      <c r="BH28" s="43">
        <f>'BAR BB| Open rates'!BH28*0.85</f>
        <v>42925</v>
      </c>
      <c r="BI28" s="43">
        <f>'BAR BB| Open rates'!BI28*0.85</f>
        <v>42925</v>
      </c>
      <c r="BJ28" s="43">
        <f>'BAR BB| Open rates'!BJ28*0.85</f>
        <v>42925</v>
      </c>
      <c r="BK28" s="43">
        <f>'BAR BB| Open rates'!BK28*0.85</f>
        <v>42925</v>
      </c>
      <c r="BL28" s="43">
        <f>'BAR BB| Open rates'!BL28*0.85</f>
        <v>42925</v>
      </c>
      <c r="BM28" s="43">
        <f>'BAR BB| Open rates'!BM28*0.85</f>
        <v>43945</v>
      </c>
      <c r="BN28" s="43">
        <f>'BAR BB| Open rates'!BN28*0.85</f>
        <v>43945</v>
      </c>
      <c r="BO28" s="43">
        <f>'BAR BB| Open rates'!BO28*0.85</f>
        <v>42075</v>
      </c>
      <c r="BP28" s="43">
        <f>'BAR BB| Open rates'!BP28*0.85</f>
        <v>42075</v>
      </c>
      <c r="BQ28" s="43">
        <f>'BAR BB| Open rates'!BQ28*0.85</f>
        <v>40545</v>
      </c>
      <c r="BR28" s="43">
        <f>'BAR BB| Open rates'!BR28*0.85</f>
        <v>40545</v>
      </c>
      <c r="BS28" s="43">
        <f>'BAR BB| Open rates'!BS28*0.85</f>
        <v>40545</v>
      </c>
      <c r="BT28" s="43">
        <f>'BAR BB| Open rates'!BT28*0.85</f>
        <v>40545</v>
      </c>
      <c r="BU28" s="43">
        <f>'BAR BB| Open rates'!BU28*0.85</f>
        <v>40545</v>
      </c>
      <c r="BV28" s="43">
        <f>'BAR BB| Open rates'!BV28*0.85</f>
        <v>38675</v>
      </c>
      <c r="BW28" s="43">
        <f>'BAR BB| Open rates'!BW28*0.85</f>
        <v>38675</v>
      </c>
      <c r="BX28" s="43">
        <f>'BAR BB| Open rates'!BX28*0.85</f>
        <v>38675</v>
      </c>
      <c r="BY28" s="43">
        <f>'BAR BB| Open rates'!BY28*0.85</f>
        <v>38675</v>
      </c>
      <c r="BZ28" s="43">
        <f>'BAR BB| Open rates'!BZ28*0.85</f>
        <v>38675</v>
      </c>
      <c r="CA28" s="43">
        <f>'BAR BB| Open rates'!CA28*0.85</f>
        <v>40545</v>
      </c>
      <c r="CB28" s="43">
        <f>'BAR BB| Open rates'!CB28*0.85</f>
        <v>40545</v>
      </c>
      <c r="CC28" s="43">
        <f>'BAR BB| Open rates'!CC28*0.85</f>
        <v>38675</v>
      </c>
      <c r="CD28" s="43">
        <f>'BAR BB| Open rates'!CD28*0.85</f>
        <v>38675</v>
      </c>
      <c r="CE28" s="43">
        <f>'BAR BB| Open rates'!CE28*0.85</f>
        <v>38675</v>
      </c>
      <c r="CF28" s="43">
        <f>'BAR BB| Open rates'!CF28*0.85</f>
        <v>38675</v>
      </c>
      <c r="CG28" s="43">
        <f>'BAR BB| Open rates'!CG28*0.85</f>
        <v>38675</v>
      </c>
      <c r="CH28" s="43">
        <f>'BAR BB| Open rates'!CH28*0.85</f>
        <v>40545</v>
      </c>
      <c r="CI28" s="43">
        <f>'BAR BB| Open rates'!CI28*0.85</f>
        <v>40545</v>
      </c>
      <c r="CJ28" s="43">
        <f>'BAR BB| Open rates'!CJ28*0.85</f>
        <v>38675</v>
      </c>
      <c r="CK28" s="43">
        <f>'BAR BB| Open rates'!CK28*0.85</f>
        <v>38675</v>
      </c>
      <c r="CL28" s="43">
        <f>'BAR BB| Open rates'!CL28*0.85</f>
        <v>38675</v>
      </c>
      <c r="CM28" s="43">
        <f>'BAR BB| Open rates'!CM28*0.85</f>
        <v>38675</v>
      </c>
      <c r="CN28" s="43">
        <f>'BAR BB| Open rates'!CN28*0.85</f>
        <v>38675</v>
      </c>
      <c r="CO28" s="43">
        <f>'BAR BB| Open rates'!CO28*0.85</f>
        <v>40545</v>
      </c>
      <c r="CP28" s="43">
        <f>'BAR BB| Open rates'!CP28*0.85</f>
        <v>40545</v>
      </c>
      <c r="CQ28" s="43">
        <f>'BAR BB| Open rates'!CQ28*0.85</f>
        <v>38675</v>
      </c>
      <c r="CR28" s="43">
        <f>'BAR BB| Open rates'!CR28*0.85</f>
        <v>38675</v>
      </c>
      <c r="CS28" s="43">
        <f>'BAR BB| Open rates'!CS28*0.85</f>
        <v>38675</v>
      </c>
      <c r="CT28" s="43">
        <f>'BAR BB| Open rates'!CT28*0.85</f>
        <v>38675</v>
      </c>
      <c r="CU28" s="43">
        <f>'BAR BB| Open rates'!CU28*0.85</f>
        <v>35530</v>
      </c>
      <c r="CV28" s="43">
        <f>'BAR BB| Open rates'!CV28*0.85</f>
        <v>35530</v>
      </c>
      <c r="CW28" s="43">
        <f>'BAR BB| Open rates'!CW28*0.85</f>
        <v>35530</v>
      </c>
      <c r="CX28" s="43">
        <f>'BAR BB| Open rates'!CX28*0.85</f>
        <v>33830</v>
      </c>
      <c r="CY28" s="43">
        <f>'BAR BB| Open rates'!CY28*0.85</f>
        <v>33830</v>
      </c>
      <c r="CZ28" s="43">
        <f>'BAR BB| Open rates'!CZ28*0.85</f>
        <v>33830</v>
      </c>
      <c r="DA28" s="43">
        <f>'BAR BB| Open rates'!DA28*0.85</f>
        <v>33830</v>
      </c>
      <c r="DB28" s="43">
        <f>'BAR BB| Open rates'!DB28*0.85</f>
        <v>33830</v>
      </c>
      <c r="DC28" s="43">
        <f>'BAR BB| Open rates'!DC28*0.85</f>
        <v>35530</v>
      </c>
      <c r="DD28" s="43">
        <f>'BAR BB| Open rates'!DD28*0.85</f>
        <v>35530</v>
      </c>
      <c r="DE28" s="43">
        <f>'BAR BB| Open rates'!DE28*0.85</f>
        <v>33830</v>
      </c>
      <c r="DF28" s="43">
        <f>'BAR BB| Open rates'!DF28*0.85</f>
        <v>33830</v>
      </c>
      <c r="DG28" s="43">
        <f>'BAR BB| Open rates'!DG28*0.85</f>
        <v>33830</v>
      </c>
      <c r="DH28" s="43">
        <f>'BAR BB| Open rates'!DH28*0.85</f>
        <v>33830</v>
      </c>
      <c r="DI28" s="43">
        <f>'BAR BB| Open rates'!DI28*0.85</f>
        <v>33830</v>
      </c>
      <c r="DJ28" s="43">
        <f>'BAR BB| Open rates'!DJ28*0.85</f>
        <v>35530</v>
      </c>
      <c r="DK28" s="43">
        <f>'BAR BB| Open rates'!DK28*0.85</f>
        <v>35530</v>
      </c>
      <c r="DL28" s="43">
        <f>'BAR BB| Open rates'!DL28*0.85</f>
        <v>33830</v>
      </c>
      <c r="DM28" s="43">
        <f>'BAR BB| Open rates'!DM28*0.85</f>
        <v>33830</v>
      </c>
      <c r="DN28" s="43">
        <f>'BAR BB| Open rates'!DN28*0.85</f>
        <v>33830</v>
      </c>
      <c r="DO28" s="43">
        <f>'BAR BB| Open rates'!DO28*0.85</f>
        <v>33830</v>
      </c>
      <c r="DP28" s="43">
        <f>'BAR BB| Open rates'!DP28*0.85</f>
        <v>33830</v>
      </c>
      <c r="DQ28" s="43">
        <f>'BAR BB| Open rates'!DQ28*0.85</f>
        <v>35530</v>
      </c>
      <c r="DR28" s="43">
        <f>'BAR BB| Open rates'!DR28*0.85</f>
        <v>35530</v>
      </c>
      <c r="DS28" s="43">
        <f>'BAR BB| Open rates'!DS28*0.85</f>
        <v>33830</v>
      </c>
      <c r="DT28" s="43">
        <f>'BAR BB| Open rates'!DT28*0.85</f>
        <v>33830</v>
      </c>
      <c r="DU28" s="43">
        <f>'BAR BB| Open rates'!DU28*0.85</f>
        <v>33830</v>
      </c>
      <c r="DV28" s="43">
        <f>'BAR BB| Open rates'!DV28*0.85</f>
        <v>33830</v>
      </c>
      <c r="DW28" s="43">
        <f>'BAR BB| Open rates'!DW28*0.85</f>
        <v>33830</v>
      </c>
      <c r="DX28" s="43">
        <f>'BAR BB| Open rates'!DX28*0.85</f>
        <v>35530</v>
      </c>
      <c r="DY28" s="43">
        <f>'BAR BB| Open rates'!DY28*0.85</f>
        <v>35530</v>
      </c>
      <c r="DZ28" s="43">
        <f>'BAR BB| Open rates'!DZ28*0.85</f>
        <v>36975</v>
      </c>
      <c r="EA28" s="43">
        <f>'BAR BB| Open rates'!EA28*0.85</f>
        <v>36975</v>
      </c>
      <c r="EB28" s="43">
        <f>'BAR BB| Open rates'!EB28*0.85</f>
        <v>36975</v>
      </c>
      <c r="EC28" s="43">
        <f>'BAR BB| Open rates'!EC28*0.85</f>
        <v>38845</v>
      </c>
      <c r="ED28" s="43">
        <f>'BAR BB| Open rates'!ED28*0.85</f>
        <v>38845</v>
      </c>
      <c r="EE28" s="43">
        <f>'BAR BB| Open rates'!EE28*0.85</f>
        <v>38845</v>
      </c>
      <c r="EF28" s="43">
        <f>'BAR BB| Open rates'!EF28*0.85</f>
        <v>38845</v>
      </c>
      <c r="EG28" s="43">
        <f>'BAR BB| Open rates'!EG28*0.85</f>
        <v>32980</v>
      </c>
      <c r="EH28" s="43">
        <f>'BAR BB| Open rates'!EH28*0.85</f>
        <v>32130</v>
      </c>
      <c r="EI28" s="43">
        <f>'BAR BB| Open rates'!EI28*0.85</f>
        <v>32130</v>
      </c>
      <c r="EJ28" s="43">
        <f>'BAR BB| Open rates'!EJ28*0.85</f>
        <v>32130</v>
      </c>
      <c r="EK28" s="43">
        <f>'BAR BB| Open rates'!EK28*0.85</f>
        <v>32130</v>
      </c>
      <c r="EL28" s="43">
        <f>'BAR BB| Open rates'!EL28*0.85</f>
        <v>32980</v>
      </c>
      <c r="EM28" s="43">
        <f>'BAR BB| Open rates'!EM28*0.85</f>
        <v>32980</v>
      </c>
      <c r="EN28" s="43">
        <f>'BAR BB| Open rates'!EN28*0.85</f>
        <v>32130</v>
      </c>
      <c r="EO28" s="43">
        <f>'BAR BB| Open rates'!EO28*0.85</f>
        <v>32130</v>
      </c>
      <c r="EP28" s="43">
        <f>'BAR BB| Open rates'!EP28*0.85</f>
        <v>32130</v>
      </c>
      <c r="EQ28" s="43">
        <f>'BAR BB| Open rates'!EQ28*0.85</f>
        <v>32130</v>
      </c>
      <c r="ER28" s="43">
        <f>'BAR BB| Open rates'!ER28*0.85</f>
        <v>32130</v>
      </c>
      <c r="ES28" s="43">
        <f>'BAR BB| Open rates'!ES28*0.85</f>
        <v>32980</v>
      </c>
      <c r="ET28" s="43">
        <f>'BAR BB| Open rates'!ET28*0.85</f>
        <v>32980</v>
      </c>
      <c r="EU28" s="43">
        <f>'BAR BB| Open rates'!EU28*0.85</f>
        <v>32130</v>
      </c>
      <c r="EV28" s="43">
        <f>'BAR BB| Open rates'!EV28*0.85</f>
        <v>32130</v>
      </c>
      <c r="EW28" s="43">
        <f>'BAR BB| Open rates'!EW28*0.85</f>
        <v>32130</v>
      </c>
      <c r="EX28" s="43">
        <f>'BAR BB| Open rates'!EX28*0.85</f>
        <v>32130</v>
      </c>
      <c r="EY28" s="43">
        <f>'BAR BB| Open rates'!EY28*0.85</f>
        <v>32130</v>
      </c>
      <c r="EZ28" s="43">
        <f>'BAR BB| Open rates'!EZ28*0.85</f>
        <v>32980</v>
      </c>
      <c r="FA28" s="43">
        <f>'BAR BB| Open rates'!FA28*0.85</f>
        <v>32980</v>
      </c>
      <c r="FB28" s="43">
        <f>'BAR BB| Open rates'!FB28*0.85</f>
        <v>32130</v>
      </c>
      <c r="FC28" s="43">
        <f>'BAR BB| Open rates'!FC28*0.85</f>
        <v>32130</v>
      </c>
      <c r="FD28" s="43">
        <f>'BAR BB| Open rates'!FD28*0.85</f>
        <v>32130</v>
      </c>
      <c r="FE28" s="43">
        <f>'BAR BB| Open rates'!FE28*0.85</f>
        <v>32130</v>
      </c>
      <c r="FF28" s="43">
        <f>'BAR BB| Open rates'!FF28*0.85</f>
        <v>32130</v>
      </c>
      <c r="FG28" s="43">
        <f>'BAR BB| Open rates'!FG28*0.85</f>
        <v>32980</v>
      </c>
      <c r="FH28" s="43">
        <f>'BAR BB| Open rates'!FH28*0.85</f>
        <v>32980</v>
      </c>
      <c r="FI28" s="43">
        <f>'BAR BB| Open rates'!FI28*0.85</f>
        <v>32130</v>
      </c>
      <c r="FJ28" s="43">
        <f>'BAR BB| Open rates'!FJ28*0.85</f>
        <v>32130</v>
      </c>
      <c r="FK28" s="43">
        <f>'BAR BB| Open rates'!FK28*0.85</f>
        <v>32130</v>
      </c>
      <c r="FL28" s="43">
        <f>'BAR BB| Open rates'!FL28*0.85</f>
        <v>32130</v>
      </c>
      <c r="FM28" s="43">
        <f>'BAR BB| Open rates'!FM28*0.85</f>
        <v>32130</v>
      </c>
      <c r="FN28" s="43">
        <f>'BAR BB| Open rates'!FN28*0.85</f>
        <v>32980</v>
      </c>
      <c r="FO28" s="43">
        <f>'BAR BB| Open rates'!FO28*0.85</f>
        <v>32980</v>
      </c>
      <c r="FP28" s="43">
        <f>'BAR BB| Open rates'!FP28*0.85</f>
        <v>32130</v>
      </c>
      <c r="FQ28" s="43">
        <f>'BAR BB| Open rates'!FQ28*0.85</f>
        <v>32130</v>
      </c>
      <c r="FR28" s="43">
        <f>'BAR BB| Open rates'!FR28*0.85</f>
        <v>32130</v>
      </c>
      <c r="FS28" s="43">
        <f>'BAR BB| Open rates'!FS28*0.85</f>
        <v>32130</v>
      </c>
      <c r="FT28" s="43">
        <f>'BAR BB| Open rates'!FT28*0.85</f>
        <v>32130</v>
      </c>
      <c r="FU28" s="43">
        <f>'BAR BB| Open rates'!FU28*0.85</f>
        <v>32980</v>
      </c>
      <c r="FV28" s="43">
        <f>'BAR BB| Open rates'!FV28*0.85</f>
        <v>32980</v>
      </c>
      <c r="FW28" s="43">
        <f>'BAR BB| Open rates'!FW28*0.85</f>
        <v>36125</v>
      </c>
      <c r="FX28" s="43">
        <f>'BAR BB| Open rates'!FX28*0.85</f>
        <v>36125</v>
      </c>
      <c r="FY28" s="43">
        <f>'BAR BB| Open rates'!FY28*0.85</f>
        <v>36125</v>
      </c>
      <c r="FZ28" s="43">
        <f>'BAR BB| Open rates'!FZ28*0.85</f>
        <v>36125</v>
      </c>
      <c r="GA28" s="43">
        <f>'BAR BB| Open rates'!GA28*0.85</f>
        <v>36125</v>
      </c>
      <c r="GB28" s="43">
        <f>'BAR BB| Open rates'!GB28*0.85</f>
        <v>37995</v>
      </c>
      <c r="GC28" s="43">
        <f>'BAR BB| Open rates'!GC28*0.85</f>
        <v>37995</v>
      </c>
      <c r="GD28" s="43">
        <f>'BAR BB| Open rates'!GD28*0.85</f>
        <v>37995</v>
      </c>
      <c r="GE28" s="43">
        <f>'BAR BB| Open rates'!GE28*0.85</f>
        <v>37995</v>
      </c>
    </row>
    <row r="29" spans="1:187" s="36" customFormat="1" ht="12" customHeight="1" x14ac:dyDescent="0.2">
      <c r="A29" s="237">
        <v>2</v>
      </c>
      <c r="B29" s="43">
        <f>'BAR BB| Open rates'!B29*0.85</f>
        <v>48790</v>
      </c>
      <c r="C29" s="43">
        <f>'BAR BB| Open rates'!C29*0.85</f>
        <v>48790</v>
      </c>
      <c r="D29" s="43">
        <f>'BAR BB| Open rates'!D29*0.85</f>
        <v>46495</v>
      </c>
      <c r="E29" s="43">
        <f>'BAR BB| Open rates'!E29*0.85</f>
        <v>46495</v>
      </c>
      <c r="F29" s="43">
        <f>'BAR BB| Open rates'!F29*0.85</f>
        <v>44625</v>
      </c>
      <c r="G29" s="43">
        <f>'BAR BB| Open rates'!G29*0.85</f>
        <v>46495</v>
      </c>
      <c r="H29" s="43">
        <f>'BAR BB| Open rates'!H29*0.85</f>
        <v>46495</v>
      </c>
      <c r="I29" s="43">
        <f>'BAR BB| Open rates'!I29*0.85</f>
        <v>48195</v>
      </c>
      <c r="J29" s="43">
        <f>'BAR BB| Open rates'!J29*0.85</f>
        <v>48195</v>
      </c>
      <c r="K29" s="43">
        <f>'BAR BB| Open rates'!K29*0.85</f>
        <v>46495</v>
      </c>
      <c r="L29" s="43">
        <f>'BAR BB| Open rates'!L29*0.85</f>
        <v>46495</v>
      </c>
      <c r="M29" s="43">
        <f>'BAR BB| Open rates'!M29*0.85</f>
        <v>46495</v>
      </c>
      <c r="N29" s="43">
        <f>'BAR BB| Open rates'!N29*0.85</f>
        <v>46495</v>
      </c>
      <c r="O29" s="43">
        <f>'BAR BB| Open rates'!O29*0.85</f>
        <v>46495</v>
      </c>
      <c r="P29" s="43">
        <f>'BAR BB| Open rates'!P29*0.85</f>
        <v>48195</v>
      </c>
      <c r="Q29" s="43">
        <f>'BAR BB| Open rates'!Q29*0.85</f>
        <v>48195</v>
      </c>
      <c r="R29" s="43">
        <f>'BAR BB| Open rates'!R29*0.85</f>
        <v>48195</v>
      </c>
      <c r="S29" s="43">
        <f>'BAR BB| Open rates'!S29*0.85</f>
        <v>48195</v>
      </c>
      <c r="T29" s="43">
        <f>'BAR BB| Open rates'!T29*0.85</f>
        <v>48195</v>
      </c>
      <c r="U29" s="43">
        <f>'BAR BB| Open rates'!U29*0.85</f>
        <v>48195</v>
      </c>
      <c r="V29" s="43">
        <f>'BAR BB| Open rates'!V29*0.85</f>
        <v>48195</v>
      </c>
      <c r="W29" s="43">
        <f>'BAR BB| Open rates'!W29*0.85</f>
        <v>49895</v>
      </c>
      <c r="X29" s="43">
        <f>'BAR BB| Open rates'!X29*0.85</f>
        <v>49895</v>
      </c>
      <c r="Y29" s="43">
        <f>'BAR BB| Open rates'!Y29*0.85</f>
        <v>48195</v>
      </c>
      <c r="Z29" s="43">
        <f>'BAR BB| Open rates'!Z29*0.85</f>
        <v>48195</v>
      </c>
      <c r="AA29" s="43">
        <f>'BAR BB| Open rates'!AA29*0.85</f>
        <v>48195</v>
      </c>
      <c r="AB29" s="43">
        <f>'BAR BB| Open rates'!AB29*0.85</f>
        <v>48195</v>
      </c>
      <c r="AC29" s="43">
        <f>'BAR BB| Open rates'!AC29*0.85</f>
        <v>48195</v>
      </c>
      <c r="AD29" s="43">
        <f>'BAR BB| Open rates'!AD29*0.85</f>
        <v>49895</v>
      </c>
      <c r="AE29" s="43">
        <f>'BAR BB| Open rates'!AE29*0.85</f>
        <v>49895</v>
      </c>
      <c r="AF29" s="43">
        <f>'BAR BB| Open rates'!AF29*0.85</f>
        <v>48195</v>
      </c>
      <c r="AG29" s="43">
        <f>'BAR BB| Open rates'!AG29*0.85</f>
        <v>48195</v>
      </c>
      <c r="AH29" s="43">
        <f>'BAR BB| Open rates'!AH29*0.85</f>
        <v>48195</v>
      </c>
      <c r="AI29" s="43">
        <f>'BAR BB| Open rates'!AI29*0.85</f>
        <v>48195</v>
      </c>
      <c r="AJ29" s="43">
        <f>'BAR BB| Open rates'!AJ29*0.85</f>
        <v>48195</v>
      </c>
      <c r="AK29" s="43">
        <f>'BAR BB| Open rates'!AK29*0.85</f>
        <v>49895</v>
      </c>
      <c r="AL29" s="43">
        <f>'BAR BB| Open rates'!AL29*0.85</f>
        <v>49895</v>
      </c>
      <c r="AM29" s="43">
        <f>'BAR BB| Open rates'!AM29*0.85</f>
        <v>48195</v>
      </c>
      <c r="AN29" s="43">
        <f>'BAR BB| Open rates'!AN29*0.85</f>
        <v>48195</v>
      </c>
      <c r="AO29" s="43">
        <f>'BAR BB| Open rates'!AO29*0.85</f>
        <v>48195</v>
      </c>
      <c r="AP29" s="43">
        <f>'BAR BB| Open rates'!AP29*0.85</f>
        <v>48195</v>
      </c>
      <c r="AQ29" s="43">
        <f>'BAR BB| Open rates'!AQ29*0.85</f>
        <v>48195</v>
      </c>
      <c r="AR29" s="43">
        <f>'BAR BB| Open rates'!AR29*0.85</f>
        <v>49895</v>
      </c>
      <c r="AS29" s="43">
        <f>'BAR BB| Open rates'!AS29*0.85</f>
        <v>49895</v>
      </c>
      <c r="AT29" s="43">
        <f>'BAR BB| Open rates'!AT29*0.85</f>
        <v>48195</v>
      </c>
      <c r="AU29" s="43">
        <f>'BAR BB| Open rates'!AU29*0.85</f>
        <v>48195</v>
      </c>
      <c r="AV29" s="43">
        <f>'BAR BB| Open rates'!AV29*0.85</f>
        <v>48195</v>
      </c>
      <c r="AW29" s="43">
        <f>'BAR BB| Open rates'!AW29*0.85</f>
        <v>48195</v>
      </c>
      <c r="AX29" s="43">
        <f>'BAR BB| Open rates'!AX29*0.85</f>
        <v>48195</v>
      </c>
      <c r="AY29" s="43">
        <f>'BAR BB| Open rates'!AY29*0.85</f>
        <v>49895</v>
      </c>
      <c r="AZ29" s="43">
        <f>'BAR BB| Open rates'!AZ29*0.85</f>
        <v>49895</v>
      </c>
      <c r="BA29" s="43">
        <f>'BAR BB| Open rates'!BA29*0.85</f>
        <v>48195</v>
      </c>
      <c r="BB29" s="43">
        <f>'BAR BB| Open rates'!BB29*0.85</f>
        <v>48195</v>
      </c>
      <c r="BC29" s="43">
        <f>'BAR BB| Open rates'!BC29*0.85</f>
        <v>48195</v>
      </c>
      <c r="BD29" s="43">
        <f>'BAR BB| Open rates'!BD29*0.85</f>
        <v>48195</v>
      </c>
      <c r="BE29" s="43">
        <f>'BAR BB| Open rates'!BE29*0.85</f>
        <v>48195</v>
      </c>
      <c r="BF29" s="43">
        <f>'BAR BB| Open rates'!BF29*0.85</f>
        <v>49895</v>
      </c>
      <c r="BG29" s="43">
        <f>'BAR BB| Open rates'!BG29*0.85</f>
        <v>49895</v>
      </c>
      <c r="BH29" s="43">
        <f>'BAR BB| Open rates'!BH29*0.85</f>
        <v>45475</v>
      </c>
      <c r="BI29" s="43">
        <f>'BAR BB| Open rates'!BI29*0.85</f>
        <v>45475</v>
      </c>
      <c r="BJ29" s="43">
        <f>'BAR BB| Open rates'!BJ29*0.85</f>
        <v>45475</v>
      </c>
      <c r="BK29" s="43">
        <f>'BAR BB| Open rates'!BK29*0.85</f>
        <v>45475</v>
      </c>
      <c r="BL29" s="43">
        <f>'BAR BB| Open rates'!BL29*0.85</f>
        <v>45475</v>
      </c>
      <c r="BM29" s="43">
        <f>'BAR BB| Open rates'!BM29*0.85</f>
        <v>46495</v>
      </c>
      <c r="BN29" s="43">
        <f>'BAR BB| Open rates'!BN29*0.85</f>
        <v>46495</v>
      </c>
      <c r="BO29" s="43">
        <f>'BAR BB| Open rates'!BO29*0.85</f>
        <v>44625</v>
      </c>
      <c r="BP29" s="43">
        <f>'BAR BB| Open rates'!BP29*0.85</f>
        <v>44625</v>
      </c>
      <c r="BQ29" s="43">
        <f>'BAR BB| Open rates'!BQ29*0.85</f>
        <v>43095</v>
      </c>
      <c r="BR29" s="43">
        <f>'BAR BB| Open rates'!BR29*0.85</f>
        <v>43095</v>
      </c>
      <c r="BS29" s="43">
        <f>'BAR BB| Open rates'!BS29*0.85</f>
        <v>43095</v>
      </c>
      <c r="BT29" s="43">
        <f>'BAR BB| Open rates'!BT29*0.85</f>
        <v>43095</v>
      </c>
      <c r="BU29" s="43">
        <f>'BAR BB| Open rates'!BU29*0.85</f>
        <v>43095</v>
      </c>
      <c r="BV29" s="43">
        <f>'BAR BB| Open rates'!BV29*0.85</f>
        <v>41225</v>
      </c>
      <c r="BW29" s="43">
        <f>'BAR BB| Open rates'!BW29*0.85</f>
        <v>41225</v>
      </c>
      <c r="BX29" s="43">
        <f>'BAR BB| Open rates'!BX29*0.85</f>
        <v>41225</v>
      </c>
      <c r="BY29" s="43">
        <f>'BAR BB| Open rates'!BY29*0.85</f>
        <v>41225</v>
      </c>
      <c r="BZ29" s="43">
        <f>'BAR BB| Open rates'!BZ29*0.85</f>
        <v>41225</v>
      </c>
      <c r="CA29" s="43">
        <f>'BAR BB| Open rates'!CA29*0.85</f>
        <v>43095</v>
      </c>
      <c r="CB29" s="43">
        <f>'BAR BB| Open rates'!CB29*0.85</f>
        <v>43095</v>
      </c>
      <c r="CC29" s="43">
        <f>'BAR BB| Open rates'!CC29*0.85</f>
        <v>41225</v>
      </c>
      <c r="CD29" s="43">
        <f>'BAR BB| Open rates'!CD29*0.85</f>
        <v>41225</v>
      </c>
      <c r="CE29" s="43">
        <f>'BAR BB| Open rates'!CE29*0.85</f>
        <v>41225</v>
      </c>
      <c r="CF29" s="43">
        <f>'BAR BB| Open rates'!CF29*0.85</f>
        <v>41225</v>
      </c>
      <c r="CG29" s="43">
        <f>'BAR BB| Open rates'!CG29*0.85</f>
        <v>41225</v>
      </c>
      <c r="CH29" s="43">
        <f>'BAR BB| Open rates'!CH29*0.85</f>
        <v>43095</v>
      </c>
      <c r="CI29" s="43">
        <f>'BAR BB| Open rates'!CI29*0.85</f>
        <v>43095</v>
      </c>
      <c r="CJ29" s="43">
        <f>'BAR BB| Open rates'!CJ29*0.85</f>
        <v>41225</v>
      </c>
      <c r="CK29" s="43">
        <f>'BAR BB| Open rates'!CK29*0.85</f>
        <v>41225</v>
      </c>
      <c r="CL29" s="43">
        <f>'BAR BB| Open rates'!CL29*0.85</f>
        <v>41225</v>
      </c>
      <c r="CM29" s="43">
        <f>'BAR BB| Open rates'!CM29*0.85</f>
        <v>41225</v>
      </c>
      <c r="CN29" s="43">
        <f>'BAR BB| Open rates'!CN29*0.85</f>
        <v>41225</v>
      </c>
      <c r="CO29" s="43">
        <f>'BAR BB| Open rates'!CO29*0.85</f>
        <v>43095</v>
      </c>
      <c r="CP29" s="43">
        <f>'BAR BB| Open rates'!CP29*0.85</f>
        <v>43095</v>
      </c>
      <c r="CQ29" s="43">
        <f>'BAR BB| Open rates'!CQ29*0.85</f>
        <v>41225</v>
      </c>
      <c r="CR29" s="43">
        <f>'BAR BB| Open rates'!CR29*0.85</f>
        <v>41225</v>
      </c>
      <c r="CS29" s="43">
        <f>'BAR BB| Open rates'!CS29*0.85</f>
        <v>41225</v>
      </c>
      <c r="CT29" s="43">
        <f>'BAR BB| Open rates'!CT29*0.85</f>
        <v>41225</v>
      </c>
      <c r="CU29" s="43">
        <f>'BAR BB| Open rates'!CU29*0.85</f>
        <v>38080</v>
      </c>
      <c r="CV29" s="43">
        <f>'BAR BB| Open rates'!CV29*0.85</f>
        <v>38080</v>
      </c>
      <c r="CW29" s="43">
        <f>'BAR BB| Open rates'!CW29*0.85</f>
        <v>38080</v>
      </c>
      <c r="CX29" s="43">
        <f>'BAR BB| Open rates'!CX29*0.85</f>
        <v>36380</v>
      </c>
      <c r="CY29" s="43">
        <f>'BAR BB| Open rates'!CY29*0.85</f>
        <v>36380</v>
      </c>
      <c r="CZ29" s="43">
        <f>'BAR BB| Open rates'!CZ29*0.85</f>
        <v>36380</v>
      </c>
      <c r="DA29" s="43">
        <f>'BAR BB| Open rates'!DA29*0.85</f>
        <v>36380</v>
      </c>
      <c r="DB29" s="43">
        <f>'BAR BB| Open rates'!DB29*0.85</f>
        <v>36380</v>
      </c>
      <c r="DC29" s="43">
        <f>'BAR BB| Open rates'!DC29*0.85</f>
        <v>38080</v>
      </c>
      <c r="DD29" s="43">
        <f>'BAR BB| Open rates'!DD29*0.85</f>
        <v>38080</v>
      </c>
      <c r="DE29" s="43">
        <f>'BAR BB| Open rates'!DE29*0.85</f>
        <v>36380</v>
      </c>
      <c r="DF29" s="43">
        <f>'BAR BB| Open rates'!DF29*0.85</f>
        <v>36380</v>
      </c>
      <c r="DG29" s="43">
        <f>'BAR BB| Open rates'!DG29*0.85</f>
        <v>36380</v>
      </c>
      <c r="DH29" s="43">
        <f>'BAR BB| Open rates'!DH29*0.85</f>
        <v>36380</v>
      </c>
      <c r="DI29" s="43">
        <f>'BAR BB| Open rates'!DI29*0.85</f>
        <v>36380</v>
      </c>
      <c r="DJ29" s="43">
        <f>'BAR BB| Open rates'!DJ29*0.85</f>
        <v>38080</v>
      </c>
      <c r="DK29" s="43">
        <f>'BAR BB| Open rates'!DK29*0.85</f>
        <v>38080</v>
      </c>
      <c r="DL29" s="43">
        <f>'BAR BB| Open rates'!DL29*0.85</f>
        <v>36380</v>
      </c>
      <c r="DM29" s="43">
        <f>'BAR BB| Open rates'!DM29*0.85</f>
        <v>36380</v>
      </c>
      <c r="DN29" s="43">
        <f>'BAR BB| Open rates'!DN29*0.85</f>
        <v>36380</v>
      </c>
      <c r="DO29" s="43">
        <f>'BAR BB| Open rates'!DO29*0.85</f>
        <v>36380</v>
      </c>
      <c r="DP29" s="43">
        <f>'BAR BB| Open rates'!DP29*0.85</f>
        <v>36380</v>
      </c>
      <c r="DQ29" s="43">
        <f>'BAR BB| Open rates'!DQ29*0.85</f>
        <v>38080</v>
      </c>
      <c r="DR29" s="43">
        <f>'BAR BB| Open rates'!DR29*0.85</f>
        <v>38080</v>
      </c>
      <c r="DS29" s="43">
        <f>'BAR BB| Open rates'!DS29*0.85</f>
        <v>36380</v>
      </c>
      <c r="DT29" s="43">
        <f>'BAR BB| Open rates'!DT29*0.85</f>
        <v>36380</v>
      </c>
      <c r="DU29" s="43">
        <f>'BAR BB| Open rates'!DU29*0.85</f>
        <v>36380</v>
      </c>
      <c r="DV29" s="43">
        <f>'BAR BB| Open rates'!DV29*0.85</f>
        <v>36380</v>
      </c>
      <c r="DW29" s="43">
        <f>'BAR BB| Open rates'!DW29*0.85</f>
        <v>36380</v>
      </c>
      <c r="DX29" s="43">
        <f>'BAR BB| Open rates'!DX29*0.85</f>
        <v>38080</v>
      </c>
      <c r="DY29" s="43">
        <f>'BAR BB| Open rates'!DY29*0.85</f>
        <v>38080</v>
      </c>
      <c r="DZ29" s="43">
        <f>'BAR BB| Open rates'!DZ29*0.85</f>
        <v>39525</v>
      </c>
      <c r="EA29" s="43">
        <f>'BAR BB| Open rates'!EA29*0.85</f>
        <v>39525</v>
      </c>
      <c r="EB29" s="43">
        <f>'BAR BB| Open rates'!EB29*0.85</f>
        <v>39525</v>
      </c>
      <c r="EC29" s="43">
        <f>'BAR BB| Open rates'!EC29*0.85</f>
        <v>41395</v>
      </c>
      <c r="ED29" s="43">
        <f>'BAR BB| Open rates'!ED29*0.85</f>
        <v>41395</v>
      </c>
      <c r="EE29" s="43">
        <f>'BAR BB| Open rates'!EE29*0.85</f>
        <v>41395</v>
      </c>
      <c r="EF29" s="43">
        <f>'BAR BB| Open rates'!EF29*0.85</f>
        <v>41395</v>
      </c>
      <c r="EG29" s="43">
        <f>'BAR BB| Open rates'!EG29*0.85</f>
        <v>35530</v>
      </c>
      <c r="EH29" s="43">
        <f>'BAR BB| Open rates'!EH29*0.85</f>
        <v>34680</v>
      </c>
      <c r="EI29" s="43">
        <f>'BAR BB| Open rates'!EI29*0.85</f>
        <v>34680</v>
      </c>
      <c r="EJ29" s="43">
        <f>'BAR BB| Open rates'!EJ29*0.85</f>
        <v>34680</v>
      </c>
      <c r="EK29" s="43">
        <f>'BAR BB| Open rates'!EK29*0.85</f>
        <v>34680</v>
      </c>
      <c r="EL29" s="43">
        <f>'BAR BB| Open rates'!EL29*0.85</f>
        <v>35530</v>
      </c>
      <c r="EM29" s="43">
        <f>'BAR BB| Open rates'!EM29*0.85</f>
        <v>35530</v>
      </c>
      <c r="EN29" s="43">
        <f>'BAR BB| Open rates'!EN29*0.85</f>
        <v>34680</v>
      </c>
      <c r="EO29" s="43">
        <f>'BAR BB| Open rates'!EO29*0.85</f>
        <v>34680</v>
      </c>
      <c r="EP29" s="43">
        <f>'BAR BB| Open rates'!EP29*0.85</f>
        <v>34680</v>
      </c>
      <c r="EQ29" s="43">
        <f>'BAR BB| Open rates'!EQ29*0.85</f>
        <v>34680</v>
      </c>
      <c r="ER29" s="43">
        <f>'BAR BB| Open rates'!ER29*0.85</f>
        <v>34680</v>
      </c>
      <c r="ES29" s="43">
        <f>'BAR BB| Open rates'!ES29*0.85</f>
        <v>35530</v>
      </c>
      <c r="ET29" s="43">
        <f>'BAR BB| Open rates'!ET29*0.85</f>
        <v>35530</v>
      </c>
      <c r="EU29" s="43">
        <f>'BAR BB| Open rates'!EU29*0.85</f>
        <v>34680</v>
      </c>
      <c r="EV29" s="43">
        <f>'BAR BB| Open rates'!EV29*0.85</f>
        <v>34680</v>
      </c>
      <c r="EW29" s="43">
        <f>'BAR BB| Open rates'!EW29*0.85</f>
        <v>34680</v>
      </c>
      <c r="EX29" s="43">
        <f>'BAR BB| Open rates'!EX29*0.85</f>
        <v>34680</v>
      </c>
      <c r="EY29" s="43">
        <f>'BAR BB| Open rates'!EY29*0.85</f>
        <v>34680</v>
      </c>
      <c r="EZ29" s="43">
        <f>'BAR BB| Open rates'!EZ29*0.85</f>
        <v>35530</v>
      </c>
      <c r="FA29" s="43">
        <f>'BAR BB| Open rates'!FA29*0.85</f>
        <v>35530</v>
      </c>
      <c r="FB29" s="43">
        <f>'BAR BB| Open rates'!FB29*0.85</f>
        <v>34680</v>
      </c>
      <c r="FC29" s="43">
        <f>'BAR BB| Open rates'!FC29*0.85</f>
        <v>34680</v>
      </c>
      <c r="FD29" s="43">
        <f>'BAR BB| Open rates'!FD29*0.85</f>
        <v>34680</v>
      </c>
      <c r="FE29" s="43">
        <f>'BAR BB| Open rates'!FE29*0.85</f>
        <v>34680</v>
      </c>
      <c r="FF29" s="43">
        <f>'BAR BB| Open rates'!FF29*0.85</f>
        <v>34680</v>
      </c>
      <c r="FG29" s="43">
        <f>'BAR BB| Open rates'!FG29*0.85</f>
        <v>35530</v>
      </c>
      <c r="FH29" s="43">
        <f>'BAR BB| Open rates'!FH29*0.85</f>
        <v>35530</v>
      </c>
      <c r="FI29" s="43">
        <f>'BAR BB| Open rates'!FI29*0.85</f>
        <v>34680</v>
      </c>
      <c r="FJ29" s="43">
        <f>'BAR BB| Open rates'!FJ29*0.85</f>
        <v>34680</v>
      </c>
      <c r="FK29" s="43">
        <f>'BAR BB| Open rates'!FK29*0.85</f>
        <v>34680</v>
      </c>
      <c r="FL29" s="43">
        <f>'BAR BB| Open rates'!FL29*0.85</f>
        <v>34680</v>
      </c>
      <c r="FM29" s="43">
        <f>'BAR BB| Open rates'!FM29*0.85</f>
        <v>34680</v>
      </c>
      <c r="FN29" s="43">
        <f>'BAR BB| Open rates'!FN29*0.85</f>
        <v>35530</v>
      </c>
      <c r="FO29" s="43">
        <f>'BAR BB| Open rates'!FO29*0.85</f>
        <v>35530</v>
      </c>
      <c r="FP29" s="43">
        <f>'BAR BB| Open rates'!FP29*0.85</f>
        <v>34680</v>
      </c>
      <c r="FQ29" s="43">
        <f>'BAR BB| Open rates'!FQ29*0.85</f>
        <v>34680</v>
      </c>
      <c r="FR29" s="43">
        <f>'BAR BB| Open rates'!FR29*0.85</f>
        <v>34680</v>
      </c>
      <c r="FS29" s="43">
        <f>'BAR BB| Open rates'!FS29*0.85</f>
        <v>34680</v>
      </c>
      <c r="FT29" s="43">
        <f>'BAR BB| Open rates'!FT29*0.85</f>
        <v>34680</v>
      </c>
      <c r="FU29" s="43">
        <f>'BAR BB| Open rates'!FU29*0.85</f>
        <v>35530</v>
      </c>
      <c r="FV29" s="43">
        <f>'BAR BB| Open rates'!FV29*0.85</f>
        <v>35530</v>
      </c>
      <c r="FW29" s="43">
        <f>'BAR BB| Open rates'!FW29*0.85</f>
        <v>38675</v>
      </c>
      <c r="FX29" s="43">
        <f>'BAR BB| Open rates'!FX29*0.85</f>
        <v>38675</v>
      </c>
      <c r="FY29" s="43">
        <f>'BAR BB| Open rates'!FY29*0.85</f>
        <v>38675</v>
      </c>
      <c r="FZ29" s="43">
        <f>'BAR BB| Open rates'!FZ29*0.85</f>
        <v>38675</v>
      </c>
      <c r="GA29" s="43">
        <f>'BAR BB| Open rates'!GA29*0.85</f>
        <v>38675</v>
      </c>
      <c r="GB29" s="43">
        <f>'BAR BB| Open rates'!GB29*0.85</f>
        <v>40545</v>
      </c>
      <c r="GC29" s="43">
        <f>'BAR BB| Open rates'!GC29*0.85</f>
        <v>40545</v>
      </c>
      <c r="GD29" s="43">
        <f>'BAR BB| Open rates'!GD29*0.85</f>
        <v>40545</v>
      </c>
      <c r="GE29" s="43">
        <f>'BAR BB| Open rates'!GE29*0.85</f>
        <v>40545</v>
      </c>
    </row>
    <row r="30" spans="1:187" s="36" customFormat="1" ht="12" customHeight="1" x14ac:dyDescent="0.2">
      <c r="A30" s="237">
        <v>3</v>
      </c>
      <c r="B30" s="43">
        <f>'BAR BB| Open rates'!B30*0.85</f>
        <v>51340</v>
      </c>
      <c r="C30" s="43">
        <f>'BAR BB| Open rates'!C30*0.85</f>
        <v>51340</v>
      </c>
      <c r="D30" s="43">
        <f>'BAR BB| Open rates'!D30*0.85</f>
        <v>49045</v>
      </c>
      <c r="E30" s="43">
        <f>'BAR BB| Open rates'!E30*0.85</f>
        <v>49045</v>
      </c>
      <c r="F30" s="43">
        <f>'BAR BB| Open rates'!F30*0.85</f>
        <v>47175</v>
      </c>
      <c r="G30" s="43">
        <f>'BAR BB| Open rates'!G30*0.85</f>
        <v>49045</v>
      </c>
      <c r="H30" s="43">
        <f>'BAR BB| Open rates'!H30*0.85</f>
        <v>49045</v>
      </c>
      <c r="I30" s="43">
        <f>'BAR BB| Open rates'!I30*0.85</f>
        <v>50745</v>
      </c>
      <c r="J30" s="43">
        <f>'BAR BB| Open rates'!J30*0.85</f>
        <v>50745</v>
      </c>
      <c r="K30" s="43">
        <f>'BAR BB| Open rates'!K30*0.85</f>
        <v>49045</v>
      </c>
      <c r="L30" s="43">
        <f>'BAR BB| Open rates'!L30*0.85</f>
        <v>49045</v>
      </c>
      <c r="M30" s="43">
        <f>'BAR BB| Open rates'!M30*0.85</f>
        <v>49045</v>
      </c>
      <c r="N30" s="43">
        <f>'BAR BB| Open rates'!N30*0.85</f>
        <v>49045</v>
      </c>
      <c r="O30" s="43">
        <f>'BAR BB| Open rates'!O30*0.85</f>
        <v>49045</v>
      </c>
      <c r="P30" s="43">
        <f>'BAR BB| Open rates'!P30*0.85</f>
        <v>50745</v>
      </c>
      <c r="Q30" s="43">
        <f>'BAR BB| Open rates'!Q30*0.85</f>
        <v>50745</v>
      </c>
      <c r="R30" s="43">
        <f>'BAR BB| Open rates'!R30*0.85</f>
        <v>50745</v>
      </c>
      <c r="S30" s="43">
        <f>'BAR BB| Open rates'!S30*0.85</f>
        <v>50745</v>
      </c>
      <c r="T30" s="43">
        <f>'BAR BB| Open rates'!T30*0.85</f>
        <v>50745</v>
      </c>
      <c r="U30" s="43">
        <f>'BAR BB| Open rates'!U30*0.85</f>
        <v>50745</v>
      </c>
      <c r="V30" s="43">
        <f>'BAR BB| Open rates'!V30*0.85</f>
        <v>50745</v>
      </c>
      <c r="W30" s="43">
        <f>'BAR BB| Open rates'!W30*0.85</f>
        <v>52445</v>
      </c>
      <c r="X30" s="43">
        <f>'BAR BB| Open rates'!X30*0.85</f>
        <v>52445</v>
      </c>
      <c r="Y30" s="43">
        <f>'BAR BB| Open rates'!Y30*0.85</f>
        <v>50745</v>
      </c>
      <c r="Z30" s="43">
        <f>'BAR BB| Open rates'!Z30*0.85</f>
        <v>50745</v>
      </c>
      <c r="AA30" s="43">
        <f>'BAR BB| Open rates'!AA30*0.85</f>
        <v>50745</v>
      </c>
      <c r="AB30" s="43">
        <f>'BAR BB| Open rates'!AB30*0.85</f>
        <v>50745</v>
      </c>
      <c r="AC30" s="43">
        <f>'BAR BB| Open rates'!AC30*0.85</f>
        <v>50745</v>
      </c>
      <c r="AD30" s="43">
        <f>'BAR BB| Open rates'!AD30*0.85</f>
        <v>52445</v>
      </c>
      <c r="AE30" s="43">
        <f>'BAR BB| Open rates'!AE30*0.85</f>
        <v>52445</v>
      </c>
      <c r="AF30" s="43">
        <f>'BAR BB| Open rates'!AF30*0.85</f>
        <v>50745</v>
      </c>
      <c r="AG30" s="43">
        <f>'BAR BB| Open rates'!AG30*0.85</f>
        <v>50745</v>
      </c>
      <c r="AH30" s="43">
        <f>'BAR BB| Open rates'!AH30*0.85</f>
        <v>50745</v>
      </c>
      <c r="AI30" s="43">
        <f>'BAR BB| Open rates'!AI30*0.85</f>
        <v>50745</v>
      </c>
      <c r="AJ30" s="43">
        <f>'BAR BB| Open rates'!AJ30*0.85</f>
        <v>50745</v>
      </c>
      <c r="AK30" s="43">
        <f>'BAR BB| Open rates'!AK30*0.85</f>
        <v>52445</v>
      </c>
      <c r="AL30" s="43">
        <f>'BAR BB| Open rates'!AL30*0.85</f>
        <v>52445</v>
      </c>
      <c r="AM30" s="43">
        <f>'BAR BB| Open rates'!AM30*0.85</f>
        <v>50745</v>
      </c>
      <c r="AN30" s="43">
        <f>'BAR BB| Open rates'!AN30*0.85</f>
        <v>50745</v>
      </c>
      <c r="AO30" s="43">
        <f>'BAR BB| Open rates'!AO30*0.85</f>
        <v>50745</v>
      </c>
      <c r="AP30" s="43">
        <f>'BAR BB| Open rates'!AP30*0.85</f>
        <v>50745</v>
      </c>
      <c r="AQ30" s="43">
        <f>'BAR BB| Open rates'!AQ30*0.85</f>
        <v>50745</v>
      </c>
      <c r="AR30" s="43">
        <f>'BAR BB| Open rates'!AR30*0.85</f>
        <v>52445</v>
      </c>
      <c r="AS30" s="43">
        <f>'BAR BB| Open rates'!AS30*0.85</f>
        <v>52445</v>
      </c>
      <c r="AT30" s="43">
        <f>'BAR BB| Open rates'!AT30*0.85</f>
        <v>50745</v>
      </c>
      <c r="AU30" s="43">
        <f>'BAR BB| Open rates'!AU30*0.85</f>
        <v>50745</v>
      </c>
      <c r="AV30" s="43">
        <f>'BAR BB| Open rates'!AV30*0.85</f>
        <v>50745</v>
      </c>
      <c r="AW30" s="43">
        <f>'BAR BB| Open rates'!AW30*0.85</f>
        <v>50745</v>
      </c>
      <c r="AX30" s="43">
        <f>'BAR BB| Open rates'!AX30*0.85</f>
        <v>50745</v>
      </c>
      <c r="AY30" s="43">
        <f>'BAR BB| Open rates'!AY30*0.85</f>
        <v>52445</v>
      </c>
      <c r="AZ30" s="43">
        <f>'BAR BB| Open rates'!AZ30*0.85</f>
        <v>52445</v>
      </c>
      <c r="BA30" s="43">
        <f>'BAR BB| Open rates'!BA30*0.85</f>
        <v>50745</v>
      </c>
      <c r="BB30" s="43">
        <f>'BAR BB| Open rates'!BB30*0.85</f>
        <v>50745</v>
      </c>
      <c r="BC30" s="43">
        <f>'BAR BB| Open rates'!BC30*0.85</f>
        <v>50745</v>
      </c>
      <c r="BD30" s="43">
        <f>'BAR BB| Open rates'!BD30*0.85</f>
        <v>50745</v>
      </c>
      <c r="BE30" s="43">
        <f>'BAR BB| Open rates'!BE30*0.85</f>
        <v>50745</v>
      </c>
      <c r="BF30" s="43">
        <f>'BAR BB| Open rates'!BF30*0.85</f>
        <v>52445</v>
      </c>
      <c r="BG30" s="43">
        <f>'BAR BB| Open rates'!BG30*0.85</f>
        <v>52445</v>
      </c>
      <c r="BH30" s="43">
        <f>'BAR BB| Open rates'!BH30*0.85</f>
        <v>48025</v>
      </c>
      <c r="BI30" s="43">
        <f>'BAR BB| Open rates'!BI30*0.85</f>
        <v>48025</v>
      </c>
      <c r="BJ30" s="43">
        <f>'BAR BB| Open rates'!BJ30*0.85</f>
        <v>48025</v>
      </c>
      <c r="BK30" s="43">
        <f>'BAR BB| Open rates'!BK30*0.85</f>
        <v>48025</v>
      </c>
      <c r="BL30" s="43">
        <f>'BAR BB| Open rates'!BL30*0.85</f>
        <v>48025</v>
      </c>
      <c r="BM30" s="43">
        <f>'BAR BB| Open rates'!BM30*0.85</f>
        <v>49045</v>
      </c>
      <c r="BN30" s="43">
        <f>'BAR BB| Open rates'!BN30*0.85</f>
        <v>49045</v>
      </c>
      <c r="BO30" s="43">
        <f>'BAR BB| Open rates'!BO30*0.85</f>
        <v>47175</v>
      </c>
      <c r="BP30" s="43">
        <f>'BAR BB| Open rates'!BP30*0.85</f>
        <v>47175</v>
      </c>
      <c r="BQ30" s="43">
        <f>'BAR BB| Open rates'!BQ30*0.85</f>
        <v>45645</v>
      </c>
      <c r="BR30" s="43">
        <f>'BAR BB| Open rates'!BR30*0.85</f>
        <v>45645</v>
      </c>
      <c r="BS30" s="43">
        <f>'BAR BB| Open rates'!BS30*0.85</f>
        <v>45645</v>
      </c>
      <c r="BT30" s="43">
        <f>'BAR BB| Open rates'!BT30*0.85</f>
        <v>45645</v>
      </c>
      <c r="BU30" s="43">
        <f>'BAR BB| Open rates'!BU30*0.85</f>
        <v>45645</v>
      </c>
      <c r="BV30" s="43">
        <f>'BAR BB| Open rates'!BV30*0.85</f>
        <v>43775</v>
      </c>
      <c r="BW30" s="43">
        <f>'BAR BB| Open rates'!BW30*0.85</f>
        <v>43775</v>
      </c>
      <c r="BX30" s="43">
        <f>'BAR BB| Open rates'!BX30*0.85</f>
        <v>43775</v>
      </c>
      <c r="BY30" s="43">
        <f>'BAR BB| Open rates'!BY30*0.85</f>
        <v>43775</v>
      </c>
      <c r="BZ30" s="43">
        <f>'BAR BB| Open rates'!BZ30*0.85</f>
        <v>43775</v>
      </c>
      <c r="CA30" s="43">
        <f>'BAR BB| Open rates'!CA30*0.85</f>
        <v>45645</v>
      </c>
      <c r="CB30" s="43">
        <f>'BAR BB| Open rates'!CB30*0.85</f>
        <v>45645</v>
      </c>
      <c r="CC30" s="43">
        <f>'BAR BB| Open rates'!CC30*0.85</f>
        <v>43775</v>
      </c>
      <c r="CD30" s="43">
        <f>'BAR BB| Open rates'!CD30*0.85</f>
        <v>43775</v>
      </c>
      <c r="CE30" s="43">
        <f>'BAR BB| Open rates'!CE30*0.85</f>
        <v>43775</v>
      </c>
      <c r="CF30" s="43">
        <f>'BAR BB| Open rates'!CF30*0.85</f>
        <v>43775</v>
      </c>
      <c r="CG30" s="43">
        <f>'BAR BB| Open rates'!CG30*0.85</f>
        <v>43775</v>
      </c>
      <c r="CH30" s="43">
        <f>'BAR BB| Open rates'!CH30*0.85</f>
        <v>45645</v>
      </c>
      <c r="CI30" s="43">
        <f>'BAR BB| Open rates'!CI30*0.85</f>
        <v>45645</v>
      </c>
      <c r="CJ30" s="43">
        <f>'BAR BB| Open rates'!CJ30*0.85</f>
        <v>43775</v>
      </c>
      <c r="CK30" s="43">
        <f>'BAR BB| Open rates'!CK30*0.85</f>
        <v>43775</v>
      </c>
      <c r="CL30" s="43">
        <f>'BAR BB| Open rates'!CL30*0.85</f>
        <v>43775</v>
      </c>
      <c r="CM30" s="43">
        <f>'BAR BB| Open rates'!CM30*0.85</f>
        <v>43775</v>
      </c>
      <c r="CN30" s="43">
        <f>'BAR BB| Open rates'!CN30*0.85</f>
        <v>43775</v>
      </c>
      <c r="CO30" s="43">
        <f>'BAR BB| Open rates'!CO30*0.85</f>
        <v>45645</v>
      </c>
      <c r="CP30" s="43">
        <f>'BAR BB| Open rates'!CP30*0.85</f>
        <v>45645</v>
      </c>
      <c r="CQ30" s="43">
        <f>'BAR BB| Open rates'!CQ30*0.85</f>
        <v>43775</v>
      </c>
      <c r="CR30" s="43">
        <f>'BAR BB| Open rates'!CR30*0.85</f>
        <v>43775</v>
      </c>
      <c r="CS30" s="43">
        <f>'BAR BB| Open rates'!CS30*0.85</f>
        <v>43775</v>
      </c>
      <c r="CT30" s="43">
        <f>'BAR BB| Open rates'!CT30*0.85</f>
        <v>43775</v>
      </c>
      <c r="CU30" s="43">
        <f>'BAR BB| Open rates'!CU30*0.85</f>
        <v>40630</v>
      </c>
      <c r="CV30" s="43">
        <f>'BAR BB| Open rates'!CV30*0.85</f>
        <v>40630</v>
      </c>
      <c r="CW30" s="43">
        <f>'BAR BB| Open rates'!CW30*0.85</f>
        <v>40630</v>
      </c>
      <c r="CX30" s="43">
        <f>'BAR BB| Open rates'!CX30*0.85</f>
        <v>38930</v>
      </c>
      <c r="CY30" s="43">
        <f>'BAR BB| Open rates'!CY30*0.85</f>
        <v>38930</v>
      </c>
      <c r="CZ30" s="43">
        <f>'BAR BB| Open rates'!CZ30*0.85</f>
        <v>38930</v>
      </c>
      <c r="DA30" s="43">
        <f>'BAR BB| Open rates'!DA30*0.85</f>
        <v>38930</v>
      </c>
      <c r="DB30" s="43">
        <f>'BAR BB| Open rates'!DB30*0.85</f>
        <v>38930</v>
      </c>
      <c r="DC30" s="43">
        <f>'BAR BB| Open rates'!DC30*0.85</f>
        <v>40630</v>
      </c>
      <c r="DD30" s="43">
        <f>'BAR BB| Open rates'!DD30*0.85</f>
        <v>40630</v>
      </c>
      <c r="DE30" s="43">
        <f>'BAR BB| Open rates'!DE30*0.85</f>
        <v>38930</v>
      </c>
      <c r="DF30" s="43">
        <f>'BAR BB| Open rates'!DF30*0.85</f>
        <v>38930</v>
      </c>
      <c r="DG30" s="43">
        <f>'BAR BB| Open rates'!DG30*0.85</f>
        <v>38930</v>
      </c>
      <c r="DH30" s="43">
        <f>'BAR BB| Open rates'!DH30*0.85</f>
        <v>38930</v>
      </c>
      <c r="DI30" s="43">
        <f>'BAR BB| Open rates'!DI30*0.85</f>
        <v>38930</v>
      </c>
      <c r="DJ30" s="43">
        <f>'BAR BB| Open rates'!DJ30*0.85</f>
        <v>40630</v>
      </c>
      <c r="DK30" s="43">
        <f>'BAR BB| Open rates'!DK30*0.85</f>
        <v>40630</v>
      </c>
      <c r="DL30" s="43">
        <f>'BAR BB| Open rates'!DL30*0.85</f>
        <v>38930</v>
      </c>
      <c r="DM30" s="43">
        <f>'BAR BB| Open rates'!DM30*0.85</f>
        <v>38930</v>
      </c>
      <c r="DN30" s="43">
        <f>'BAR BB| Open rates'!DN30*0.85</f>
        <v>38930</v>
      </c>
      <c r="DO30" s="43">
        <f>'BAR BB| Open rates'!DO30*0.85</f>
        <v>38930</v>
      </c>
      <c r="DP30" s="43">
        <f>'BAR BB| Open rates'!DP30*0.85</f>
        <v>38930</v>
      </c>
      <c r="DQ30" s="43">
        <f>'BAR BB| Open rates'!DQ30*0.85</f>
        <v>40630</v>
      </c>
      <c r="DR30" s="43">
        <f>'BAR BB| Open rates'!DR30*0.85</f>
        <v>40630</v>
      </c>
      <c r="DS30" s="43">
        <f>'BAR BB| Open rates'!DS30*0.85</f>
        <v>38930</v>
      </c>
      <c r="DT30" s="43">
        <f>'BAR BB| Open rates'!DT30*0.85</f>
        <v>38930</v>
      </c>
      <c r="DU30" s="43">
        <f>'BAR BB| Open rates'!DU30*0.85</f>
        <v>38930</v>
      </c>
      <c r="DV30" s="43">
        <f>'BAR BB| Open rates'!DV30*0.85</f>
        <v>38930</v>
      </c>
      <c r="DW30" s="43">
        <f>'BAR BB| Open rates'!DW30*0.85</f>
        <v>38930</v>
      </c>
      <c r="DX30" s="43">
        <f>'BAR BB| Open rates'!DX30*0.85</f>
        <v>40630</v>
      </c>
      <c r="DY30" s="43">
        <f>'BAR BB| Open rates'!DY30*0.85</f>
        <v>40630</v>
      </c>
      <c r="DZ30" s="43">
        <f>'BAR BB| Open rates'!DZ30*0.85</f>
        <v>42075</v>
      </c>
      <c r="EA30" s="43">
        <f>'BAR BB| Open rates'!EA30*0.85</f>
        <v>42075</v>
      </c>
      <c r="EB30" s="43">
        <f>'BAR BB| Open rates'!EB30*0.85</f>
        <v>42075</v>
      </c>
      <c r="EC30" s="43">
        <f>'BAR BB| Open rates'!EC30*0.85</f>
        <v>43945</v>
      </c>
      <c r="ED30" s="43">
        <f>'BAR BB| Open rates'!ED30*0.85</f>
        <v>43945</v>
      </c>
      <c r="EE30" s="43">
        <f>'BAR BB| Open rates'!EE30*0.85</f>
        <v>43945</v>
      </c>
      <c r="EF30" s="43">
        <f>'BAR BB| Open rates'!EF30*0.85</f>
        <v>43945</v>
      </c>
      <c r="EG30" s="43">
        <f>'BAR BB| Open rates'!EG30*0.85</f>
        <v>38080</v>
      </c>
      <c r="EH30" s="43">
        <f>'BAR BB| Open rates'!EH30*0.85</f>
        <v>37230</v>
      </c>
      <c r="EI30" s="43">
        <f>'BAR BB| Open rates'!EI30*0.85</f>
        <v>37230</v>
      </c>
      <c r="EJ30" s="43">
        <f>'BAR BB| Open rates'!EJ30*0.85</f>
        <v>37230</v>
      </c>
      <c r="EK30" s="43">
        <f>'BAR BB| Open rates'!EK30*0.85</f>
        <v>37230</v>
      </c>
      <c r="EL30" s="43">
        <f>'BAR BB| Open rates'!EL30*0.85</f>
        <v>38080</v>
      </c>
      <c r="EM30" s="43">
        <f>'BAR BB| Open rates'!EM30*0.85</f>
        <v>38080</v>
      </c>
      <c r="EN30" s="43">
        <f>'BAR BB| Open rates'!EN30*0.85</f>
        <v>37230</v>
      </c>
      <c r="EO30" s="43">
        <f>'BAR BB| Open rates'!EO30*0.85</f>
        <v>37230</v>
      </c>
      <c r="EP30" s="43">
        <f>'BAR BB| Open rates'!EP30*0.85</f>
        <v>37230</v>
      </c>
      <c r="EQ30" s="43">
        <f>'BAR BB| Open rates'!EQ30*0.85</f>
        <v>37230</v>
      </c>
      <c r="ER30" s="43">
        <f>'BAR BB| Open rates'!ER30*0.85</f>
        <v>37230</v>
      </c>
      <c r="ES30" s="43">
        <f>'BAR BB| Open rates'!ES30*0.85</f>
        <v>38080</v>
      </c>
      <c r="ET30" s="43">
        <f>'BAR BB| Open rates'!ET30*0.85</f>
        <v>38080</v>
      </c>
      <c r="EU30" s="43">
        <f>'BAR BB| Open rates'!EU30*0.85</f>
        <v>37230</v>
      </c>
      <c r="EV30" s="43">
        <f>'BAR BB| Open rates'!EV30*0.85</f>
        <v>37230</v>
      </c>
      <c r="EW30" s="43">
        <f>'BAR BB| Open rates'!EW30*0.85</f>
        <v>37230</v>
      </c>
      <c r="EX30" s="43">
        <f>'BAR BB| Open rates'!EX30*0.85</f>
        <v>37230</v>
      </c>
      <c r="EY30" s="43">
        <f>'BAR BB| Open rates'!EY30*0.85</f>
        <v>37230</v>
      </c>
      <c r="EZ30" s="43">
        <f>'BAR BB| Open rates'!EZ30*0.85</f>
        <v>38080</v>
      </c>
      <c r="FA30" s="43">
        <f>'BAR BB| Open rates'!FA30*0.85</f>
        <v>38080</v>
      </c>
      <c r="FB30" s="43">
        <f>'BAR BB| Open rates'!FB30*0.85</f>
        <v>37230</v>
      </c>
      <c r="FC30" s="43">
        <f>'BAR BB| Open rates'!FC30*0.85</f>
        <v>37230</v>
      </c>
      <c r="FD30" s="43">
        <f>'BAR BB| Open rates'!FD30*0.85</f>
        <v>37230</v>
      </c>
      <c r="FE30" s="43">
        <f>'BAR BB| Open rates'!FE30*0.85</f>
        <v>37230</v>
      </c>
      <c r="FF30" s="43">
        <f>'BAR BB| Open rates'!FF30*0.85</f>
        <v>37230</v>
      </c>
      <c r="FG30" s="43">
        <f>'BAR BB| Open rates'!FG30*0.85</f>
        <v>38080</v>
      </c>
      <c r="FH30" s="43">
        <f>'BAR BB| Open rates'!FH30*0.85</f>
        <v>38080</v>
      </c>
      <c r="FI30" s="43">
        <f>'BAR BB| Open rates'!FI30*0.85</f>
        <v>37230</v>
      </c>
      <c r="FJ30" s="43">
        <f>'BAR BB| Open rates'!FJ30*0.85</f>
        <v>37230</v>
      </c>
      <c r="FK30" s="43">
        <f>'BAR BB| Open rates'!FK30*0.85</f>
        <v>37230</v>
      </c>
      <c r="FL30" s="43">
        <f>'BAR BB| Open rates'!FL30*0.85</f>
        <v>37230</v>
      </c>
      <c r="FM30" s="43">
        <f>'BAR BB| Open rates'!FM30*0.85</f>
        <v>37230</v>
      </c>
      <c r="FN30" s="43">
        <f>'BAR BB| Open rates'!FN30*0.85</f>
        <v>38080</v>
      </c>
      <c r="FO30" s="43">
        <f>'BAR BB| Open rates'!FO30*0.85</f>
        <v>38080</v>
      </c>
      <c r="FP30" s="43">
        <f>'BAR BB| Open rates'!FP30*0.85</f>
        <v>37230</v>
      </c>
      <c r="FQ30" s="43">
        <f>'BAR BB| Open rates'!FQ30*0.85</f>
        <v>37230</v>
      </c>
      <c r="FR30" s="43">
        <f>'BAR BB| Open rates'!FR30*0.85</f>
        <v>37230</v>
      </c>
      <c r="FS30" s="43">
        <f>'BAR BB| Open rates'!FS30*0.85</f>
        <v>37230</v>
      </c>
      <c r="FT30" s="43">
        <f>'BAR BB| Open rates'!FT30*0.85</f>
        <v>37230</v>
      </c>
      <c r="FU30" s="43">
        <f>'BAR BB| Open rates'!FU30*0.85</f>
        <v>38080</v>
      </c>
      <c r="FV30" s="43">
        <f>'BAR BB| Open rates'!FV30*0.85</f>
        <v>38080</v>
      </c>
      <c r="FW30" s="43">
        <f>'BAR BB| Open rates'!FW30*0.85</f>
        <v>41225</v>
      </c>
      <c r="FX30" s="43">
        <f>'BAR BB| Open rates'!FX30*0.85</f>
        <v>41225</v>
      </c>
      <c r="FY30" s="43">
        <f>'BAR BB| Open rates'!FY30*0.85</f>
        <v>41225</v>
      </c>
      <c r="FZ30" s="43">
        <f>'BAR BB| Open rates'!FZ30*0.85</f>
        <v>41225</v>
      </c>
      <c r="GA30" s="43">
        <f>'BAR BB| Open rates'!GA30*0.85</f>
        <v>41225</v>
      </c>
      <c r="GB30" s="43">
        <f>'BAR BB| Open rates'!GB30*0.85</f>
        <v>43095</v>
      </c>
      <c r="GC30" s="43">
        <f>'BAR BB| Open rates'!GC30*0.85</f>
        <v>43095</v>
      </c>
      <c r="GD30" s="43">
        <f>'BAR BB| Open rates'!GD30*0.85</f>
        <v>43095</v>
      </c>
      <c r="GE30" s="43">
        <f>'BAR BB| Open rates'!GE30*0.85</f>
        <v>43095</v>
      </c>
    </row>
    <row r="31" spans="1:187" s="36" customFormat="1" ht="12" customHeight="1" x14ac:dyDescent="0.2">
      <c r="A31" s="237">
        <v>4</v>
      </c>
      <c r="B31" s="43">
        <f>'BAR BB| Open rates'!B31*0.85</f>
        <v>53890</v>
      </c>
      <c r="C31" s="43">
        <f>'BAR BB| Open rates'!C31*0.85</f>
        <v>53890</v>
      </c>
      <c r="D31" s="43">
        <f>'BAR BB| Open rates'!D31*0.85</f>
        <v>51595</v>
      </c>
      <c r="E31" s="43">
        <f>'BAR BB| Open rates'!E31*0.85</f>
        <v>51595</v>
      </c>
      <c r="F31" s="43">
        <f>'BAR BB| Open rates'!F31*0.85</f>
        <v>49725</v>
      </c>
      <c r="G31" s="43">
        <f>'BAR BB| Open rates'!G31*0.85</f>
        <v>51595</v>
      </c>
      <c r="H31" s="43">
        <f>'BAR BB| Open rates'!H31*0.85</f>
        <v>51595</v>
      </c>
      <c r="I31" s="43">
        <f>'BAR BB| Open rates'!I31*0.85</f>
        <v>53295</v>
      </c>
      <c r="J31" s="43">
        <f>'BAR BB| Open rates'!J31*0.85</f>
        <v>53295</v>
      </c>
      <c r="K31" s="43">
        <f>'BAR BB| Open rates'!K31*0.85</f>
        <v>51595</v>
      </c>
      <c r="L31" s="43">
        <f>'BAR BB| Open rates'!L31*0.85</f>
        <v>51595</v>
      </c>
      <c r="M31" s="43">
        <f>'BAR BB| Open rates'!M31*0.85</f>
        <v>51595</v>
      </c>
      <c r="N31" s="43">
        <f>'BAR BB| Open rates'!N31*0.85</f>
        <v>51595</v>
      </c>
      <c r="O31" s="43">
        <f>'BAR BB| Open rates'!O31*0.85</f>
        <v>51595</v>
      </c>
      <c r="P31" s="43">
        <f>'BAR BB| Open rates'!P31*0.85</f>
        <v>53295</v>
      </c>
      <c r="Q31" s="43">
        <f>'BAR BB| Open rates'!Q31*0.85</f>
        <v>53295</v>
      </c>
      <c r="R31" s="43">
        <f>'BAR BB| Open rates'!R31*0.85</f>
        <v>53295</v>
      </c>
      <c r="S31" s="43">
        <f>'BAR BB| Open rates'!S31*0.85</f>
        <v>53295</v>
      </c>
      <c r="T31" s="43">
        <f>'BAR BB| Open rates'!T31*0.85</f>
        <v>53295</v>
      </c>
      <c r="U31" s="43">
        <f>'BAR BB| Open rates'!U31*0.85</f>
        <v>53295</v>
      </c>
      <c r="V31" s="43">
        <f>'BAR BB| Open rates'!V31*0.85</f>
        <v>53295</v>
      </c>
      <c r="W31" s="43">
        <f>'BAR BB| Open rates'!W31*0.85</f>
        <v>54995</v>
      </c>
      <c r="X31" s="43">
        <f>'BAR BB| Open rates'!X31*0.85</f>
        <v>54995</v>
      </c>
      <c r="Y31" s="43">
        <f>'BAR BB| Open rates'!Y31*0.85</f>
        <v>53295</v>
      </c>
      <c r="Z31" s="43">
        <f>'BAR BB| Open rates'!Z31*0.85</f>
        <v>53295</v>
      </c>
      <c r="AA31" s="43">
        <f>'BAR BB| Open rates'!AA31*0.85</f>
        <v>53295</v>
      </c>
      <c r="AB31" s="43">
        <f>'BAR BB| Open rates'!AB31*0.85</f>
        <v>53295</v>
      </c>
      <c r="AC31" s="43">
        <f>'BAR BB| Open rates'!AC31*0.85</f>
        <v>53295</v>
      </c>
      <c r="AD31" s="43">
        <f>'BAR BB| Open rates'!AD31*0.85</f>
        <v>54995</v>
      </c>
      <c r="AE31" s="43">
        <f>'BAR BB| Open rates'!AE31*0.85</f>
        <v>54995</v>
      </c>
      <c r="AF31" s="43">
        <f>'BAR BB| Open rates'!AF31*0.85</f>
        <v>53295</v>
      </c>
      <c r="AG31" s="43">
        <f>'BAR BB| Open rates'!AG31*0.85</f>
        <v>53295</v>
      </c>
      <c r="AH31" s="43">
        <f>'BAR BB| Open rates'!AH31*0.85</f>
        <v>53295</v>
      </c>
      <c r="AI31" s="43">
        <f>'BAR BB| Open rates'!AI31*0.85</f>
        <v>53295</v>
      </c>
      <c r="AJ31" s="43">
        <f>'BAR BB| Open rates'!AJ31*0.85</f>
        <v>53295</v>
      </c>
      <c r="AK31" s="43">
        <f>'BAR BB| Open rates'!AK31*0.85</f>
        <v>54995</v>
      </c>
      <c r="AL31" s="43">
        <f>'BAR BB| Open rates'!AL31*0.85</f>
        <v>54995</v>
      </c>
      <c r="AM31" s="43">
        <f>'BAR BB| Open rates'!AM31*0.85</f>
        <v>53295</v>
      </c>
      <c r="AN31" s="43">
        <f>'BAR BB| Open rates'!AN31*0.85</f>
        <v>53295</v>
      </c>
      <c r="AO31" s="43">
        <f>'BAR BB| Open rates'!AO31*0.85</f>
        <v>53295</v>
      </c>
      <c r="AP31" s="43">
        <f>'BAR BB| Open rates'!AP31*0.85</f>
        <v>53295</v>
      </c>
      <c r="AQ31" s="43">
        <f>'BAR BB| Open rates'!AQ31*0.85</f>
        <v>53295</v>
      </c>
      <c r="AR31" s="43">
        <f>'BAR BB| Open rates'!AR31*0.85</f>
        <v>54995</v>
      </c>
      <c r="AS31" s="43">
        <f>'BAR BB| Open rates'!AS31*0.85</f>
        <v>54995</v>
      </c>
      <c r="AT31" s="43">
        <f>'BAR BB| Open rates'!AT31*0.85</f>
        <v>53295</v>
      </c>
      <c r="AU31" s="43">
        <f>'BAR BB| Open rates'!AU31*0.85</f>
        <v>53295</v>
      </c>
      <c r="AV31" s="43">
        <f>'BAR BB| Open rates'!AV31*0.85</f>
        <v>53295</v>
      </c>
      <c r="AW31" s="43">
        <f>'BAR BB| Open rates'!AW31*0.85</f>
        <v>53295</v>
      </c>
      <c r="AX31" s="43">
        <f>'BAR BB| Open rates'!AX31*0.85</f>
        <v>53295</v>
      </c>
      <c r="AY31" s="43">
        <f>'BAR BB| Open rates'!AY31*0.85</f>
        <v>54995</v>
      </c>
      <c r="AZ31" s="43">
        <f>'BAR BB| Open rates'!AZ31*0.85</f>
        <v>54995</v>
      </c>
      <c r="BA31" s="43">
        <f>'BAR BB| Open rates'!BA31*0.85</f>
        <v>53295</v>
      </c>
      <c r="BB31" s="43">
        <f>'BAR BB| Open rates'!BB31*0.85</f>
        <v>53295</v>
      </c>
      <c r="BC31" s="43">
        <f>'BAR BB| Open rates'!BC31*0.85</f>
        <v>53295</v>
      </c>
      <c r="BD31" s="43">
        <f>'BAR BB| Open rates'!BD31*0.85</f>
        <v>53295</v>
      </c>
      <c r="BE31" s="43">
        <f>'BAR BB| Open rates'!BE31*0.85</f>
        <v>53295</v>
      </c>
      <c r="BF31" s="43">
        <f>'BAR BB| Open rates'!BF31*0.85</f>
        <v>54995</v>
      </c>
      <c r="BG31" s="43">
        <f>'BAR BB| Open rates'!BG31*0.85</f>
        <v>54995</v>
      </c>
      <c r="BH31" s="43">
        <f>'BAR BB| Open rates'!BH31*0.85</f>
        <v>50575</v>
      </c>
      <c r="BI31" s="43">
        <f>'BAR BB| Open rates'!BI31*0.85</f>
        <v>50575</v>
      </c>
      <c r="BJ31" s="43">
        <f>'BAR BB| Open rates'!BJ31*0.85</f>
        <v>50575</v>
      </c>
      <c r="BK31" s="43">
        <f>'BAR BB| Open rates'!BK31*0.85</f>
        <v>50575</v>
      </c>
      <c r="BL31" s="43">
        <f>'BAR BB| Open rates'!BL31*0.85</f>
        <v>50575</v>
      </c>
      <c r="BM31" s="43">
        <f>'BAR BB| Open rates'!BM31*0.85</f>
        <v>51595</v>
      </c>
      <c r="BN31" s="43">
        <f>'BAR BB| Open rates'!BN31*0.85</f>
        <v>51595</v>
      </c>
      <c r="BO31" s="43">
        <f>'BAR BB| Open rates'!BO31*0.85</f>
        <v>49725</v>
      </c>
      <c r="BP31" s="43">
        <f>'BAR BB| Open rates'!BP31*0.85</f>
        <v>49725</v>
      </c>
      <c r="BQ31" s="43">
        <f>'BAR BB| Open rates'!BQ31*0.85</f>
        <v>48195</v>
      </c>
      <c r="BR31" s="43">
        <f>'BAR BB| Open rates'!BR31*0.85</f>
        <v>48195</v>
      </c>
      <c r="BS31" s="43">
        <f>'BAR BB| Open rates'!BS31*0.85</f>
        <v>48195</v>
      </c>
      <c r="BT31" s="43">
        <f>'BAR BB| Open rates'!BT31*0.85</f>
        <v>48195</v>
      </c>
      <c r="BU31" s="43">
        <f>'BAR BB| Open rates'!BU31*0.85</f>
        <v>48195</v>
      </c>
      <c r="BV31" s="43">
        <f>'BAR BB| Open rates'!BV31*0.85</f>
        <v>46325</v>
      </c>
      <c r="BW31" s="43">
        <f>'BAR BB| Open rates'!BW31*0.85</f>
        <v>46325</v>
      </c>
      <c r="BX31" s="43">
        <f>'BAR BB| Open rates'!BX31*0.85</f>
        <v>46325</v>
      </c>
      <c r="BY31" s="43">
        <f>'BAR BB| Open rates'!BY31*0.85</f>
        <v>46325</v>
      </c>
      <c r="BZ31" s="43">
        <f>'BAR BB| Open rates'!BZ31*0.85</f>
        <v>46325</v>
      </c>
      <c r="CA31" s="43">
        <f>'BAR BB| Open rates'!CA31*0.85</f>
        <v>48195</v>
      </c>
      <c r="CB31" s="43">
        <f>'BAR BB| Open rates'!CB31*0.85</f>
        <v>48195</v>
      </c>
      <c r="CC31" s="43">
        <f>'BAR BB| Open rates'!CC31*0.85</f>
        <v>46325</v>
      </c>
      <c r="CD31" s="43">
        <f>'BAR BB| Open rates'!CD31*0.85</f>
        <v>46325</v>
      </c>
      <c r="CE31" s="43">
        <f>'BAR BB| Open rates'!CE31*0.85</f>
        <v>46325</v>
      </c>
      <c r="CF31" s="43">
        <f>'BAR BB| Open rates'!CF31*0.85</f>
        <v>46325</v>
      </c>
      <c r="CG31" s="43">
        <f>'BAR BB| Open rates'!CG31*0.85</f>
        <v>46325</v>
      </c>
      <c r="CH31" s="43">
        <f>'BAR BB| Open rates'!CH31*0.85</f>
        <v>48195</v>
      </c>
      <c r="CI31" s="43">
        <f>'BAR BB| Open rates'!CI31*0.85</f>
        <v>48195</v>
      </c>
      <c r="CJ31" s="43">
        <f>'BAR BB| Open rates'!CJ31*0.85</f>
        <v>46325</v>
      </c>
      <c r="CK31" s="43">
        <f>'BAR BB| Open rates'!CK31*0.85</f>
        <v>46325</v>
      </c>
      <c r="CL31" s="43">
        <f>'BAR BB| Open rates'!CL31*0.85</f>
        <v>46325</v>
      </c>
      <c r="CM31" s="43">
        <f>'BAR BB| Open rates'!CM31*0.85</f>
        <v>46325</v>
      </c>
      <c r="CN31" s="43">
        <f>'BAR BB| Open rates'!CN31*0.85</f>
        <v>46325</v>
      </c>
      <c r="CO31" s="43">
        <f>'BAR BB| Open rates'!CO31*0.85</f>
        <v>48195</v>
      </c>
      <c r="CP31" s="43">
        <f>'BAR BB| Open rates'!CP31*0.85</f>
        <v>48195</v>
      </c>
      <c r="CQ31" s="43">
        <f>'BAR BB| Open rates'!CQ31*0.85</f>
        <v>46325</v>
      </c>
      <c r="CR31" s="43">
        <f>'BAR BB| Open rates'!CR31*0.85</f>
        <v>46325</v>
      </c>
      <c r="CS31" s="43">
        <f>'BAR BB| Open rates'!CS31*0.85</f>
        <v>46325</v>
      </c>
      <c r="CT31" s="43">
        <f>'BAR BB| Open rates'!CT31*0.85</f>
        <v>46325</v>
      </c>
      <c r="CU31" s="43">
        <f>'BAR BB| Open rates'!CU31*0.85</f>
        <v>43180</v>
      </c>
      <c r="CV31" s="43">
        <f>'BAR BB| Open rates'!CV31*0.85</f>
        <v>43180</v>
      </c>
      <c r="CW31" s="43">
        <f>'BAR BB| Open rates'!CW31*0.85</f>
        <v>43180</v>
      </c>
      <c r="CX31" s="43">
        <f>'BAR BB| Open rates'!CX31*0.85</f>
        <v>41480</v>
      </c>
      <c r="CY31" s="43">
        <f>'BAR BB| Open rates'!CY31*0.85</f>
        <v>41480</v>
      </c>
      <c r="CZ31" s="43">
        <f>'BAR BB| Open rates'!CZ31*0.85</f>
        <v>41480</v>
      </c>
      <c r="DA31" s="43">
        <f>'BAR BB| Open rates'!DA31*0.85</f>
        <v>41480</v>
      </c>
      <c r="DB31" s="43">
        <f>'BAR BB| Open rates'!DB31*0.85</f>
        <v>41480</v>
      </c>
      <c r="DC31" s="43">
        <f>'BAR BB| Open rates'!DC31*0.85</f>
        <v>43180</v>
      </c>
      <c r="DD31" s="43">
        <f>'BAR BB| Open rates'!DD31*0.85</f>
        <v>43180</v>
      </c>
      <c r="DE31" s="43">
        <f>'BAR BB| Open rates'!DE31*0.85</f>
        <v>41480</v>
      </c>
      <c r="DF31" s="43">
        <f>'BAR BB| Open rates'!DF31*0.85</f>
        <v>41480</v>
      </c>
      <c r="DG31" s="43">
        <f>'BAR BB| Open rates'!DG31*0.85</f>
        <v>41480</v>
      </c>
      <c r="DH31" s="43">
        <f>'BAR BB| Open rates'!DH31*0.85</f>
        <v>41480</v>
      </c>
      <c r="DI31" s="43">
        <f>'BAR BB| Open rates'!DI31*0.85</f>
        <v>41480</v>
      </c>
      <c r="DJ31" s="43">
        <f>'BAR BB| Open rates'!DJ31*0.85</f>
        <v>43180</v>
      </c>
      <c r="DK31" s="43">
        <f>'BAR BB| Open rates'!DK31*0.85</f>
        <v>43180</v>
      </c>
      <c r="DL31" s="43">
        <f>'BAR BB| Open rates'!DL31*0.85</f>
        <v>41480</v>
      </c>
      <c r="DM31" s="43">
        <f>'BAR BB| Open rates'!DM31*0.85</f>
        <v>41480</v>
      </c>
      <c r="DN31" s="43">
        <f>'BAR BB| Open rates'!DN31*0.85</f>
        <v>41480</v>
      </c>
      <c r="DO31" s="43">
        <f>'BAR BB| Open rates'!DO31*0.85</f>
        <v>41480</v>
      </c>
      <c r="DP31" s="43">
        <f>'BAR BB| Open rates'!DP31*0.85</f>
        <v>41480</v>
      </c>
      <c r="DQ31" s="43">
        <f>'BAR BB| Open rates'!DQ31*0.85</f>
        <v>43180</v>
      </c>
      <c r="DR31" s="43">
        <f>'BAR BB| Open rates'!DR31*0.85</f>
        <v>43180</v>
      </c>
      <c r="DS31" s="43">
        <f>'BAR BB| Open rates'!DS31*0.85</f>
        <v>41480</v>
      </c>
      <c r="DT31" s="43">
        <f>'BAR BB| Open rates'!DT31*0.85</f>
        <v>41480</v>
      </c>
      <c r="DU31" s="43">
        <f>'BAR BB| Open rates'!DU31*0.85</f>
        <v>41480</v>
      </c>
      <c r="DV31" s="43">
        <f>'BAR BB| Open rates'!DV31*0.85</f>
        <v>41480</v>
      </c>
      <c r="DW31" s="43">
        <f>'BAR BB| Open rates'!DW31*0.85</f>
        <v>41480</v>
      </c>
      <c r="DX31" s="43">
        <f>'BAR BB| Open rates'!DX31*0.85</f>
        <v>43180</v>
      </c>
      <c r="DY31" s="43">
        <f>'BAR BB| Open rates'!DY31*0.85</f>
        <v>43180</v>
      </c>
      <c r="DZ31" s="43">
        <f>'BAR BB| Open rates'!DZ31*0.85</f>
        <v>44625</v>
      </c>
      <c r="EA31" s="43">
        <f>'BAR BB| Open rates'!EA31*0.85</f>
        <v>44625</v>
      </c>
      <c r="EB31" s="43">
        <f>'BAR BB| Open rates'!EB31*0.85</f>
        <v>44625</v>
      </c>
      <c r="EC31" s="43">
        <f>'BAR BB| Open rates'!EC31*0.85</f>
        <v>46495</v>
      </c>
      <c r="ED31" s="43">
        <f>'BAR BB| Open rates'!ED31*0.85</f>
        <v>46495</v>
      </c>
      <c r="EE31" s="43">
        <f>'BAR BB| Open rates'!EE31*0.85</f>
        <v>46495</v>
      </c>
      <c r="EF31" s="43">
        <f>'BAR BB| Open rates'!EF31*0.85</f>
        <v>46495</v>
      </c>
      <c r="EG31" s="43">
        <f>'BAR BB| Open rates'!EG31*0.85</f>
        <v>40630</v>
      </c>
      <c r="EH31" s="43">
        <f>'BAR BB| Open rates'!EH31*0.85</f>
        <v>39780</v>
      </c>
      <c r="EI31" s="43">
        <f>'BAR BB| Open rates'!EI31*0.85</f>
        <v>39780</v>
      </c>
      <c r="EJ31" s="43">
        <f>'BAR BB| Open rates'!EJ31*0.85</f>
        <v>39780</v>
      </c>
      <c r="EK31" s="43">
        <f>'BAR BB| Open rates'!EK31*0.85</f>
        <v>39780</v>
      </c>
      <c r="EL31" s="43">
        <f>'BAR BB| Open rates'!EL31*0.85</f>
        <v>40630</v>
      </c>
      <c r="EM31" s="43">
        <f>'BAR BB| Open rates'!EM31*0.85</f>
        <v>40630</v>
      </c>
      <c r="EN31" s="43">
        <f>'BAR BB| Open rates'!EN31*0.85</f>
        <v>39780</v>
      </c>
      <c r="EO31" s="43">
        <f>'BAR BB| Open rates'!EO31*0.85</f>
        <v>39780</v>
      </c>
      <c r="EP31" s="43">
        <f>'BAR BB| Open rates'!EP31*0.85</f>
        <v>39780</v>
      </c>
      <c r="EQ31" s="43">
        <f>'BAR BB| Open rates'!EQ31*0.85</f>
        <v>39780</v>
      </c>
      <c r="ER31" s="43">
        <f>'BAR BB| Open rates'!ER31*0.85</f>
        <v>39780</v>
      </c>
      <c r="ES31" s="43">
        <f>'BAR BB| Open rates'!ES31*0.85</f>
        <v>40630</v>
      </c>
      <c r="ET31" s="43">
        <f>'BAR BB| Open rates'!ET31*0.85</f>
        <v>40630</v>
      </c>
      <c r="EU31" s="43">
        <f>'BAR BB| Open rates'!EU31*0.85</f>
        <v>39780</v>
      </c>
      <c r="EV31" s="43">
        <f>'BAR BB| Open rates'!EV31*0.85</f>
        <v>39780</v>
      </c>
      <c r="EW31" s="43">
        <f>'BAR BB| Open rates'!EW31*0.85</f>
        <v>39780</v>
      </c>
      <c r="EX31" s="43">
        <f>'BAR BB| Open rates'!EX31*0.85</f>
        <v>39780</v>
      </c>
      <c r="EY31" s="43">
        <f>'BAR BB| Open rates'!EY31*0.85</f>
        <v>39780</v>
      </c>
      <c r="EZ31" s="43">
        <f>'BAR BB| Open rates'!EZ31*0.85</f>
        <v>40630</v>
      </c>
      <c r="FA31" s="43">
        <f>'BAR BB| Open rates'!FA31*0.85</f>
        <v>40630</v>
      </c>
      <c r="FB31" s="43">
        <f>'BAR BB| Open rates'!FB31*0.85</f>
        <v>39780</v>
      </c>
      <c r="FC31" s="43">
        <f>'BAR BB| Open rates'!FC31*0.85</f>
        <v>39780</v>
      </c>
      <c r="FD31" s="43">
        <f>'BAR BB| Open rates'!FD31*0.85</f>
        <v>39780</v>
      </c>
      <c r="FE31" s="43">
        <f>'BAR BB| Open rates'!FE31*0.85</f>
        <v>39780</v>
      </c>
      <c r="FF31" s="43">
        <f>'BAR BB| Open rates'!FF31*0.85</f>
        <v>39780</v>
      </c>
      <c r="FG31" s="43">
        <f>'BAR BB| Open rates'!FG31*0.85</f>
        <v>40630</v>
      </c>
      <c r="FH31" s="43">
        <f>'BAR BB| Open rates'!FH31*0.85</f>
        <v>40630</v>
      </c>
      <c r="FI31" s="43">
        <f>'BAR BB| Open rates'!FI31*0.85</f>
        <v>39780</v>
      </c>
      <c r="FJ31" s="43">
        <f>'BAR BB| Open rates'!FJ31*0.85</f>
        <v>39780</v>
      </c>
      <c r="FK31" s="43">
        <f>'BAR BB| Open rates'!FK31*0.85</f>
        <v>39780</v>
      </c>
      <c r="FL31" s="43">
        <f>'BAR BB| Open rates'!FL31*0.85</f>
        <v>39780</v>
      </c>
      <c r="FM31" s="43">
        <f>'BAR BB| Open rates'!FM31*0.85</f>
        <v>39780</v>
      </c>
      <c r="FN31" s="43">
        <f>'BAR BB| Open rates'!FN31*0.85</f>
        <v>40630</v>
      </c>
      <c r="FO31" s="43">
        <f>'BAR BB| Open rates'!FO31*0.85</f>
        <v>40630</v>
      </c>
      <c r="FP31" s="43">
        <f>'BAR BB| Open rates'!FP31*0.85</f>
        <v>39780</v>
      </c>
      <c r="FQ31" s="43">
        <f>'BAR BB| Open rates'!FQ31*0.85</f>
        <v>39780</v>
      </c>
      <c r="FR31" s="43">
        <f>'BAR BB| Open rates'!FR31*0.85</f>
        <v>39780</v>
      </c>
      <c r="FS31" s="43">
        <f>'BAR BB| Open rates'!FS31*0.85</f>
        <v>39780</v>
      </c>
      <c r="FT31" s="43">
        <f>'BAR BB| Open rates'!FT31*0.85</f>
        <v>39780</v>
      </c>
      <c r="FU31" s="43">
        <f>'BAR BB| Open rates'!FU31*0.85</f>
        <v>40630</v>
      </c>
      <c r="FV31" s="43">
        <f>'BAR BB| Open rates'!FV31*0.85</f>
        <v>40630</v>
      </c>
      <c r="FW31" s="43">
        <f>'BAR BB| Open rates'!FW31*0.85</f>
        <v>43775</v>
      </c>
      <c r="FX31" s="43">
        <f>'BAR BB| Open rates'!FX31*0.85</f>
        <v>43775</v>
      </c>
      <c r="FY31" s="43">
        <f>'BAR BB| Open rates'!FY31*0.85</f>
        <v>43775</v>
      </c>
      <c r="FZ31" s="43">
        <f>'BAR BB| Open rates'!FZ31*0.85</f>
        <v>43775</v>
      </c>
      <c r="GA31" s="43">
        <f>'BAR BB| Open rates'!GA31*0.85</f>
        <v>43775</v>
      </c>
      <c r="GB31" s="43">
        <f>'BAR BB| Open rates'!GB31*0.85</f>
        <v>45645</v>
      </c>
      <c r="GC31" s="43">
        <f>'BAR BB| Open rates'!GC31*0.85</f>
        <v>45645</v>
      </c>
      <c r="GD31" s="43">
        <f>'BAR BB| Open rates'!GD31*0.85</f>
        <v>45645</v>
      </c>
      <c r="GE31" s="43">
        <f>'BAR BB| Open rates'!GE31*0.85</f>
        <v>45645</v>
      </c>
    </row>
    <row r="32" spans="1:187" s="36" customFormat="1" ht="12" customHeight="1" x14ac:dyDescent="0.2">
      <c r="A32" s="236" t="s">
        <v>182</v>
      </c>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row>
    <row r="33" spans="1:187" s="36" customFormat="1" ht="12" customHeight="1" x14ac:dyDescent="0.2">
      <c r="A33" s="237">
        <v>1</v>
      </c>
      <c r="B33" s="43">
        <f>'BAR BB| Open rates'!B33*0.85</f>
        <v>65025</v>
      </c>
      <c r="C33" s="43">
        <f>'BAR BB| Open rates'!C33*0.85</f>
        <v>65025</v>
      </c>
      <c r="D33" s="43">
        <f>'BAR BB| Open rates'!D33*0.85</f>
        <v>62730</v>
      </c>
      <c r="E33" s="43">
        <f>'BAR BB| Open rates'!E33*0.85</f>
        <v>62730</v>
      </c>
      <c r="F33" s="43">
        <f>'BAR BB| Open rates'!F33*0.85</f>
        <v>60860</v>
      </c>
      <c r="G33" s="43">
        <f>'BAR BB| Open rates'!G33*0.85</f>
        <v>62730</v>
      </c>
      <c r="H33" s="43">
        <f>'BAR BB| Open rates'!H33*0.85</f>
        <v>62730</v>
      </c>
      <c r="I33" s="43">
        <f>'BAR BB| Open rates'!I33*0.85</f>
        <v>64430</v>
      </c>
      <c r="J33" s="43">
        <f>'BAR BB| Open rates'!J33*0.85</f>
        <v>64430</v>
      </c>
      <c r="K33" s="43">
        <f>'BAR BB| Open rates'!K33*0.85</f>
        <v>62730</v>
      </c>
      <c r="L33" s="43">
        <f>'BAR BB| Open rates'!L33*0.85</f>
        <v>62730</v>
      </c>
      <c r="M33" s="43">
        <f>'BAR BB| Open rates'!M33*0.85</f>
        <v>62730</v>
      </c>
      <c r="N33" s="43">
        <f>'BAR BB| Open rates'!N33*0.85</f>
        <v>62730</v>
      </c>
      <c r="O33" s="43">
        <f>'BAR BB| Open rates'!O33*0.85</f>
        <v>62730</v>
      </c>
      <c r="P33" s="43">
        <f>'BAR BB| Open rates'!P33*0.85</f>
        <v>64430</v>
      </c>
      <c r="Q33" s="43">
        <f>'BAR BB| Open rates'!Q33*0.85</f>
        <v>64430</v>
      </c>
      <c r="R33" s="43">
        <f>'BAR BB| Open rates'!R33*0.85</f>
        <v>64430</v>
      </c>
      <c r="S33" s="43">
        <f>'BAR BB| Open rates'!S33*0.85</f>
        <v>64430</v>
      </c>
      <c r="T33" s="43">
        <f>'BAR BB| Open rates'!T33*0.85</f>
        <v>64430</v>
      </c>
      <c r="U33" s="43">
        <f>'BAR BB| Open rates'!U33*0.85</f>
        <v>64430</v>
      </c>
      <c r="V33" s="43">
        <f>'BAR BB| Open rates'!V33*0.85</f>
        <v>64430</v>
      </c>
      <c r="W33" s="43">
        <f>'BAR BB| Open rates'!W33*0.85</f>
        <v>66130</v>
      </c>
      <c r="X33" s="43">
        <f>'BAR BB| Open rates'!X33*0.85</f>
        <v>66130</v>
      </c>
      <c r="Y33" s="43">
        <f>'BAR BB| Open rates'!Y33*0.85</f>
        <v>64430</v>
      </c>
      <c r="Z33" s="43">
        <f>'BAR BB| Open rates'!Z33*0.85</f>
        <v>64430</v>
      </c>
      <c r="AA33" s="43">
        <f>'BAR BB| Open rates'!AA33*0.85</f>
        <v>64430</v>
      </c>
      <c r="AB33" s="43">
        <f>'BAR BB| Open rates'!AB33*0.85</f>
        <v>64430</v>
      </c>
      <c r="AC33" s="43">
        <f>'BAR BB| Open rates'!AC33*0.85</f>
        <v>64430</v>
      </c>
      <c r="AD33" s="43">
        <f>'BAR BB| Open rates'!AD33*0.85</f>
        <v>66130</v>
      </c>
      <c r="AE33" s="43">
        <f>'BAR BB| Open rates'!AE33*0.85</f>
        <v>66130</v>
      </c>
      <c r="AF33" s="43">
        <f>'BAR BB| Open rates'!AF33*0.85</f>
        <v>64430</v>
      </c>
      <c r="AG33" s="43">
        <f>'BAR BB| Open rates'!AG33*0.85</f>
        <v>64430</v>
      </c>
      <c r="AH33" s="43">
        <f>'BAR BB| Open rates'!AH33*0.85</f>
        <v>64430</v>
      </c>
      <c r="AI33" s="43">
        <f>'BAR BB| Open rates'!AI33*0.85</f>
        <v>64430</v>
      </c>
      <c r="AJ33" s="43">
        <f>'BAR BB| Open rates'!AJ33*0.85</f>
        <v>64430</v>
      </c>
      <c r="AK33" s="43">
        <f>'BAR BB| Open rates'!AK33*0.85</f>
        <v>66130</v>
      </c>
      <c r="AL33" s="43">
        <f>'BAR BB| Open rates'!AL33*0.85</f>
        <v>66130</v>
      </c>
      <c r="AM33" s="43">
        <f>'BAR BB| Open rates'!AM33*0.85</f>
        <v>64430</v>
      </c>
      <c r="AN33" s="43">
        <f>'BAR BB| Open rates'!AN33*0.85</f>
        <v>64430</v>
      </c>
      <c r="AO33" s="43">
        <f>'BAR BB| Open rates'!AO33*0.85</f>
        <v>64430</v>
      </c>
      <c r="AP33" s="43">
        <f>'BAR BB| Open rates'!AP33*0.85</f>
        <v>64430</v>
      </c>
      <c r="AQ33" s="43">
        <f>'BAR BB| Open rates'!AQ33*0.85</f>
        <v>64430</v>
      </c>
      <c r="AR33" s="43">
        <f>'BAR BB| Open rates'!AR33*0.85</f>
        <v>66130</v>
      </c>
      <c r="AS33" s="43">
        <f>'BAR BB| Open rates'!AS33*0.85</f>
        <v>66130</v>
      </c>
      <c r="AT33" s="43">
        <f>'BAR BB| Open rates'!AT33*0.85</f>
        <v>64430</v>
      </c>
      <c r="AU33" s="43">
        <f>'BAR BB| Open rates'!AU33*0.85</f>
        <v>64430</v>
      </c>
      <c r="AV33" s="43">
        <f>'BAR BB| Open rates'!AV33*0.85</f>
        <v>64430</v>
      </c>
      <c r="AW33" s="43">
        <f>'BAR BB| Open rates'!AW33*0.85</f>
        <v>64430</v>
      </c>
      <c r="AX33" s="43">
        <f>'BAR BB| Open rates'!AX33*0.85</f>
        <v>64430</v>
      </c>
      <c r="AY33" s="43">
        <f>'BAR BB| Open rates'!AY33*0.85</f>
        <v>66130</v>
      </c>
      <c r="AZ33" s="43">
        <f>'BAR BB| Open rates'!AZ33*0.85</f>
        <v>66130</v>
      </c>
      <c r="BA33" s="43">
        <f>'BAR BB| Open rates'!BA33*0.85</f>
        <v>64430</v>
      </c>
      <c r="BB33" s="43">
        <f>'BAR BB| Open rates'!BB33*0.85</f>
        <v>64430</v>
      </c>
      <c r="BC33" s="43">
        <f>'BAR BB| Open rates'!BC33*0.85</f>
        <v>64430</v>
      </c>
      <c r="BD33" s="43">
        <f>'BAR BB| Open rates'!BD33*0.85</f>
        <v>64430</v>
      </c>
      <c r="BE33" s="43">
        <f>'BAR BB| Open rates'!BE33*0.85</f>
        <v>64430</v>
      </c>
      <c r="BF33" s="43">
        <f>'BAR BB| Open rates'!BF33*0.85</f>
        <v>66130</v>
      </c>
      <c r="BG33" s="43">
        <f>'BAR BB| Open rates'!BG33*0.85</f>
        <v>66130</v>
      </c>
      <c r="BH33" s="43">
        <f>'BAR BB| Open rates'!BH33*0.85</f>
        <v>61710</v>
      </c>
      <c r="BI33" s="43">
        <f>'BAR BB| Open rates'!BI33*0.85</f>
        <v>61710</v>
      </c>
      <c r="BJ33" s="43">
        <f>'BAR BB| Open rates'!BJ33*0.85</f>
        <v>61710</v>
      </c>
      <c r="BK33" s="43">
        <f>'BAR BB| Open rates'!BK33*0.85</f>
        <v>61710</v>
      </c>
      <c r="BL33" s="43">
        <f>'BAR BB| Open rates'!BL33*0.85</f>
        <v>61710</v>
      </c>
      <c r="BM33" s="43">
        <f>'BAR BB| Open rates'!BM33*0.85</f>
        <v>62730</v>
      </c>
      <c r="BN33" s="43">
        <f>'BAR BB| Open rates'!BN33*0.85</f>
        <v>62730</v>
      </c>
      <c r="BO33" s="43">
        <f>'BAR BB| Open rates'!BO33*0.85</f>
        <v>60860</v>
      </c>
      <c r="BP33" s="43">
        <f>'BAR BB| Open rates'!BP33*0.85</f>
        <v>60860</v>
      </c>
      <c r="BQ33" s="43">
        <f>'BAR BB| Open rates'!BQ33*0.85</f>
        <v>46495</v>
      </c>
      <c r="BR33" s="43">
        <f>'BAR BB| Open rates'!BR33*0.85</f>
        <v>46495</v>
      </c>
      <c r="BS33" s="43">
        <f>'BAR BB| Open rates'!BS33*0.85</f>
        <v>46495</v>
      </c>
      <c r="BT33" s="43">
        <f>'BAR BB| Open rates'!BT33*0.85</f>
        <v>46495</v>
      </c>
      <c r="BU33" s="43">
        <f>'BAR BB| Open rates'!BU33*0.85</f>
        <v>46495</v>
      </c>
      <c r="BV33" s="43">
        <f>'BAR BB| Open rates'!BV33*0.85</f>
        <v>44625</v>
      </c>
      <c r="BW33" s="43">
        <f>'BAR BB| Open rates'!BW33*0.85</f>
        <v>44625</v>
      </c>
      <c r="BX33" s="43">
        <f>'BAR BB| Open rates'!BX33*0.85</f>
        <v>44625</v>
      </c>
      <c r="BY33" s="43">
        <f>'BAR BB| Open rates'!BY33*0.85</f>
        <v>44625</v>
      </c>
      <c r="BZ33" s="43">
        <f>'BAR BB| Open rates'!BZ33*0.85</f>
        <v>44625</v>
      </c>
      <c r="CA33" s="43">
        <f>'BAR BB| Open rates'!CA33*0.85</f>
        <v>46495</v>
      </c>
      <c r="CB33" s="43">
        <f>'BAR BB| Open rates'!CB33*0.85</f>
        <v>46495</v>
      </c>
      <c r="CC33" s="43">
        <f>'BAR BB| Open rates'!CC33*0.85</f>
        <v>44625</v>
      </c>
      <c r="CD33" s="43">
        <f>'BAR BB| Open rates'!CD33*0.85</f>
        <v>44625</v>
      </c>
      <c r="CE33" s="43">
        <f>'BAR BB| Open rates'!CE33*0.85</f>
        <v>44625</v>
      </c>
      <c r="CF33" s="43">
        <f>'BAR BB| Open rates'!CF33*0.85</f>
        <v>44625</v>
      </c>
      <c r="CG33" s="43">
        <f>'BAR BB| Open rates'!CG33*0.85</f>
        <v>44625</v>
      </c>
      <c r="CH33" s="43">
        <f>'BAR BB| Open rates'!CH33*0.85</f>
        <v>46495</v>
      </c>
      <c r="CI33" s="43">
        <f>'BAR BB| Open rates'!CI33*0.85</f>
        <v>46495</v>
      </c>
      <c r="CJ33" s="43">
        <f>'BAR BB| Open rates'!CJ33*0.85</f>
        <v>44625</v>
      </c>
      <c r="CK33" s="43">
        <f>'BAR BB| Open rates'!CK33*0.85</f>
        <v>44625</v>
      </c>
      <c r="CL33" s="43">
        <f>'BAR BB| Open rates'!CL33*0.85</f>
        <v>44625</v>
      </c>
      <c r="CM33" s="43">
        <f>'BAR BB| Open rates'!CM33*0.85</f>
        <v>44625</v>
      </c>
      <c r="CN33" s="43">
        <f>'BAR BB| Open rates'!CN33*0.85</f>
        <v>44625</v>
      </c>
      <c r="CO33" s="43">
        <f>'BAR BB| Open rates'!CO33*0.85</f>
        <v>46495</v>
      </c>
      <c r="CP33" s="43">
        <f>'BAR BB| Open rates'!CP33*0.85</f>
        <v>46495</v>
      </c>
      <c r="CQ33" s="43">
        <f>'BAR BB| Open rates'!CQ33*0.85</f>
        <v>44625</v>
      </c>
      <c r="CR33" s="43">
        <f>'BAR BB| Open rates'!CR33*0.85</f>
        <v>44625</v>
      </c>
      <c r="CS33" s="43">
        <f>'BAR BB| Open rates'!CS33*0.85</f>
        <v>44625</v>
      </c>
      <c r="CT33" s="43">
        <f>'BAR BB| Open rates'!CT33*0.85</f>
        <v>44625</v>
      </c>
      <c r="CU33" s="43">
        <f>'BAR BB| Open rates'!CU33*0.85</f>
        <v>43180</v>
      </c>
      <c r="CV33" s="43">
        <f>'BAR BB| Open rates'!CV33*0.85</f>
        <v>43180</v>
      </c>
      <c r="CW33" s="43">
        <f>'BAR BB| Open rates'!CW33*0.85</f>
        <v>43180</v>
      </c>
      <c r="CX33" s="43">
        <f>'BAR BB| Open rates'!CX33*0.85</f>
        <v>41480</v>
      </c>
      <c r="CY33" s="43">
        <f>'BAR BB| Open rates'!CY33*0.85</f>
        <v>41480</v>
      </c>
      <c r="CZ33" s="43">
        <f>'BAR BB| Open rates'!CZ33*0.85</f>
        <v>41480</v>
      </c>
      <c r="DA33" s="43">
        <f>'BAR BB| Open rates'!DA33*0.85</f>
        <v>41480</v>
      </c>
      <c r="DB33" s="43">
        <f>'BAR BB| Open rates'!DB33*0.85</f>
        <v>41480</v>
      </c>
      <c r="DC33" s="43">
        <f>'BAR BB| Open rates'!DC33*0.85</f>
        <v>43180</v>
      </c>
      <c r="DD33" s="43">
        <f>'BAR BB| Open rates'!DD33*0.85</f>
        <v>43180</v>
      </c>
      <c r="DE33" s="43">
        <f>'BAR BB| Open rates'!DE33*0.85</f>
        <v>41480</v>
      </c>
      <c r="DF33" s="43">
        <f>'BAR BB| Open rates'!DF33*0.85</f>
        <v>41480</v>
      </c>
      <c r="DG33" s="43">
        <f>'BAR BB| Open rates'!DG33*0.85</f>
        <v>41480</v>
      </c>
      <c r="DH33" s="43">
        <f>'BAR BB| Open rates'!DH33*0.85</f>
        <v>41480</v>
      </c>
      <c r="DI33" s="43">
        <f>'BAR BB| Open rates'!DI33*0.85</f>
        <v>41480</v>
      </c>
      <c r="DJ33" s="43">
        <f>'BAR BB| Open rates'!DJ33*0.85</f>
        <v>43180</v>
      </c>
      <c r="DK33" s="43">
        <f>'BAR BB| Open rates'!DK33*0.85</f>
        <v>43180</v>
      </c>
      <c r="DL33" s="43">
        <f>'BAR BB| Open rates'!DL33*0.85</f>
        <v>41480</v>
      </c>
      <c r="DM33" s="43">
        <f>'BAR BB| Open rates'!DM33*0.85</f>
        <v>41480</v>
      </c>
      <c r="DN33" s="43">
        <f>'BAR BB| Open rates'!DN33*0.85</f>
        <v>41480</v>
      </c>
      <c r="DO33" s="43">
        <f>'BAR BB| Open rates'!DO33*0.85</f>
        <v>41480</v>
      </c>
      <c r="DP33" s="43">
        <f>'BAR BB| Open rates'!DP33*0.85</f>
        <v>41480</v>
      </c>
      <c r="DQ33" s="43">
        <f>'BAR BB| Open rates'!DQ33*0.85</f>
        <v>43180</v>
      </c>
      <c r="DR33" s="43">
        <f>'BAR BB| Open rates'!DR33*0.85</f>
        <v>43180</v>
      </c>
      <c r="DS33" s="43">
        <f>'BAR BB| Open rates'!DS33*0.85</f>
        <v>41480</v>
      </c>
      <c r="DT33" s="43">
        <f>'BAR BB| Open rates'!DT33*0.85</f>
        <v>41480</v>
      </c>
      <c r="DU33" s="43">
        <f>'BAR BB| Open rates'!DU33*0.85</f>
        <v>41480</v>
      </c>
      <c r="DV33" s="43">
        <f>'BAR BB| Open rates'!DV33*0.85</f>
        <v>41480</v>
      </c>
      <c r="DW33" s="43">
        <f>'BAR BB| Open rates'!DW33*0.85</f>
        <v>41480</v>
      </c>
      <c r="DX33" s="43">
        <f>'BAR BB| Open rates'!DX33*0.85</f>
        <v>43180</v>
      </c>
      <c r="DY33" s="43">
        <f>'BAR BB| Open rates'!DY33*0.85</f>
        <v>43180</v>
      </c>
      <c r="DZ33" s="43">
        <f>'BAR BB| Open rates'!DZ33*0.85</f>
        <v>44625</v>
      </c>
      <c r="EA33" s="43">
        <f>'BAR BB| Open rates'!EA33*0.85</f>
        <v>44625</v>
      </c>
      <c r="EB33" s="43">
        <f>'BAR BB| Open rates'!EB33*0.85</f>
        <v>44625</v>
      </c>
      <c r="EC33" s="43">
        <f>'BAR BB| Open rates'!EC33*0.85</f>
        <v>46495</v>
      </c>
      <c r="ED33" s="43">
        <f>'BAR BB| Open rates'!ED33*0.85</f>
        <v>46495</v>
      </c>
      <c r="EE33" s="43">
        <f>'BAR BB| Open rates'!EE33*0.85</f>
        <v>46495</v>
      </c>
      <c r="EF33" s="43">
        <f>'BAR BB| Open rates'!EF33*0.85</f>
        <v>46495</v>
      </c>
      <c r="EG33" s="43">
        <f>'BAR BB| Open rates'!EG33*0.85</f>
        <v>40630</v>
      </c>
      <c r="EH33" s="43">
        <f>'BAR BB| Open rates'!EH33*0.85</f>
        <v>36380</v>
      </c>
      <c r="EI33" s="43">
        <f>'BAR BB| Open rates'!EI33*0.85</f>
        <v>36380</v>
      </c>
      <c r="EJ33" s="43">
        <f>'BAR BB| Open rates'!EJ33*0.85</f>
        <v>36380</v>
      </c>
      <c r="EK33" s="43">
        <f>'BAR BB| Open rates'!EK33*0.85</f>
        <v>36380</v>
      </c>
      <c r="EL33" s="43">
        <f>'BAR BB| Open rates'!EL33*0.85</f>
        <v>37230</v>
      </c>
      <c r="EM33" s="43">
        <f>'BAR BB| Open rates'!EM33*0.85</f>
        <v>37230</v>
      </c>
      <c r="EN33" s="43">
        <f>'BAR BB| Open rates'!EN33*0.85</f>
        <v>36380</v>
      </c>
      <c r="EO33" s="43">
        <f>'BAR BB| Open rates'!EO33*0.85</f>
        <v>36380</v>
      </c>
      <c r="EP33" s="43">
        <f>'BAR BB| Open rates'!EP33*0.85</f>
        <v>36380</v>
      </c>
      <c r="EQ33" s="43">
        <f>'BAR BB| Open rates'!EQ33*0.85</f>
        <v>36380</v>
      </c>
      <c r="ER33" s="43">
        <f>'BAR BB| Open rates'!ER33*0.85</f>
        <v>36380</v>
      </c>
      <c r="ES33" s="43">
        <f>'BAR BB| Open rates'!ES33*0.85</f>
        <v>37230</v>
      </c>
      <c r="ET33" s="43">
        <f>'BAR BB| Open rates'!ET33*0.85</f>
        <v>37230</v>
      </c>
      <c r="EU33" s="43">
        <f>'BAR BB| Open rates'!EU33*0.85</f>
        <v>36380</v>
      </c>
      <c r="EV33" s="43">
        <f>'BAR BB| Open rates'!EV33*0.85</f>
        <v>36380</v>
      </c>
      <c r="EW33" s="43">
        <f>'BAR BB| Open rates'!EW33*0.85</f>
        <v>36380</v>
      </c>
      <c r="EX33" s="43">
        <f>'BAR BB| Open rates'!EX33*0.85</f>
        <v>36380</v>
      </c>
      <c r="EY33" s="43">
        <f>'BAR BB| Open rates'!EY33*0.85</f>
        <v>36380</v>
      </c>
      <c r="EZ33" s="43">
        <f>'BAR BB| Open rates'!EZ33*0.85</f>
        <v>37230</v>
      </c>
      <c r="FA33" s="43">
        <f>'BAR BB| Open rates'!FA33*0.85</f>
        <v>37230</v>
      </c>
      <c r="FB33" s="43">
        <f>'BAR BB| Open rates'!FB33*0.85</f>
        <v>36380</v>
      </c>
      <c r="FC33" s="43">
        <f>'BAR BB| Open rates'!FC33*0.85</f>
        <v>36380</v>
      </c>
      <c r="FD33" s="43">
        <f>'BAR BB| Open rates'!FD33*0.85</f>
        <v>36380</v>
      </c>
      <c r="FE33" s="43">
        <f>'BAR BB| Open rates'!FE33*0.85</f>
        <v>36380</v>
      </c>
      <c r="FF33" s="43">
        <f>'BAR BB| Open rates'!FF33*0.85</f>
        <v>36380</v>
      </c>
      <c r="FG33" s="43">
        <f>'BAR BB| Open rates'!FG33*0.85</f>
        <v>37230</v>
      </c>
      <c r="FH33" s="43">
        <f>'BAR BB| Open rates'!FH33*0.85</f>
        <v>37230</v>
      </c>
      <c r="FI33" s="43">
        <f>'BAR BB| Open rates'!FI33*0.85</f>
        <v>36380</v>
      </c>
      <c r="FJ33" s="43">
        <f>'BAR BB| Open rates'!FJ33*0.85</f>
        <v>36380</v>
      </c>
      <c r="FK33" s="43">
        <f>'BAR BB| Open rates'!FK33*0.85</f>
        <v>36380</v>
      </c>
      <c r="FL33" s="43">
        <f>'BAR BB| Open rates'!FL33*0.85</f>
        <v>36380</v>
      </c>
      <c r="FM33" s="43">
        <f>'BAR BB| Open rates'!FM33*0.85</f>
        <v>36380</v>
      </c>
      <c r="FN33" s="43">
        <f>'BAR BB| Open rates'!FN33*0.85</f>
        <v>37230</v>
      </c>
      <c r="FO33" s="43">
        <f>'BAR BB| Open rates'!FO33*0.85</f>
        <v>37230</v>
      </c>
      <c r="FP33" s="43">
        <f>'BAR BB| Open rates'!FP33*0.85</f>
        <v>36380</v>
      </c>
      <c r="FQ33" s="43">
        <f>'BAR BB| Open rates'!FQ33*0.85</f>
        <v>36380</v>
      </c>
      <c r="FR33" s="43">
        <f>'BAR BB| Open rates'!FR33*0.85</f>
        <v>36380</v>
      </c>
      <c r="FS33" s="43">
        <f>'BAR BB| Open rates'!FS33*0.85</f>
        <v>36380</v>
      </c>
      <c r="FT33" s="43">
        <f>'BAR BB| Open rates'!FT33*0.85</f>
        <v>36380</v>
      </c>
      <c r="FU33" s="43">
        <f>'BAR BB| Open rates'!FU33*0.85</f>
        <v>37230</v>
      </c>
      <c r="FV33" s="43">
        <f>'BAR BB| Open rates'!FV33*0.85</f>
        <v>37230</v>
      </c>
      <c r="FW33" s="43">
        <f>'BAR BB| Open rates'!FW33*0.85</f>
        <v>40375</v>
      </c>
      <c r="FX33" s="43">
        <f>'BAR BB| Open rates'!FX33*0.85</f>
        <v>40375</v>
      </c>
      <c r="FY33" s="43">
        <f>'BAR BB| Open rates'!FY33*0.85</f>
        <v>40375</v>
      </c>
      <c r="FZ33" s="43">
        <f>'BAR BB| Open rates'!FZ33*0.85</f>
        <v>40375</v>
      </c>
      <c r="GA33" s="43">
        <f>'BAR BB| Open rates'!GA33*0.85</f>
        <v>40375</v>
      </c>
      <c r="GB33" s="43">
        <f>'BAR BB| Open rates'!GB33*0.85</f>
        <v>42245</v>
      </c>
      <c r="GC33" s="43">
        <f>'BAR BB| Open rates'!GC33*0.85</f>
        <v>42245</v>
      </c>
      <c r="GD33" s="43">
        <f>'BAR BB| Open rates'!GD33*0.85</f>
        <v>42245</v>
      </c>
      <c r="GE33" s="43">
        <f>'BAR BB| Open rates'!GE33*0.85</f>
        <v>42245</v>
      </c>
    </row>
    <row r="34" spans="1:187" s="36" customFormat="1" ht="12" customHeight="1" x14ac:dyDescent="0.2">
      <c r="A34" s="237">
        <v>2</v>
      </c>
      <c r="B34" s="43">
        <f>'BAR BB| Open rates'!B34*0.85</f>
        <v>67575</v>
      </c>
      <c r="C34" s="43">
        <f>'BAR BB| Open rates'!C34*0.85</f>
        <v>67575</v>
      </c>
      <c r="D34" s="43">
        <f>'BAR BB| Open rates'!D34*0.85</f>
        <v>65280</v>
      </c>
      <c r="E34" s="43">
        <f>'BAR BB| Open rates'!E34*0.85</f>
        <v>65280</v>
      </c>
      <c r="F34" s="43">
        <f>'BAR BB| Open rates'!F34*0.85</f>
        <v>63410</v>
      </c>
      <c r="G34" s="43">
        <f>'BAR BB| Open rates'!G34*0.85</f>
        <v>65280</v>
      </c>
      <c r="H34" s="43">
        <f>'BAR BB| Open rates'!H34*0.85</f>
        <v>65280</v>
      </c>
      <c r="I34" s="43">
        <f>'BAR BB| Open rates'!I34*0.85</f>
        <v>66980</v>
      </c>
      <c r="J34" s="43">
        <f>'BAR BB| Open rates'!J34*0.85</f>
        <v>66980</v>
      </c>
      <c r="K34" s="43">
        <f>'BAR BB| Open rates'!K34*0.85</f>
        <v>65280</v>
      </c>
      <c r="L34" s="43">
        <f>'BAR BB| Open rates'!L34*0.85</f>
        <v>65280</v>
      </c>
      <c r="M34" s="43">
        <f>'BAR BB| Open rates'!M34*0.85</f>
        <v>65280</v>
      </c>
      <c r="N34" s="43">
        <f>'BAR BB| Open rates'!N34*0.85</f>
        <v>65280</v>
      </c>
      <c r="O34" s="43">
        <f>'BAR BB| Open rates'!O34*0.85</f>
        <v>65280</v>
      </c>
      <c r="P34" s="43">
        <f>'BAR BB| Open rates'!P34*0.85</f>
        <v>66980</v>
      </c>
      <c r="Q34" s="43">
        <f>'BAR BB| Open rates'!Q34*0.85</f>
        <v>66980</v>
      </c>
      <c r="R34" s="43">
        <f>'BAR BB| Open rates'!R34*0.85</f>
        <v>66980</v>
      </c>
      <c r="S34" s="43">
        <f>'BAR BB| Open rates'!S34*0.85</f>
        <v>66980</v>
      </c>
      <c r="T34" s="43">
        <f>'BAR BB| Open rates'!T34*0.85</f>
        <v>66980</v>
      </c>
      <c r="U34" s="43">
        <f>'BAR BB| Open rates'!U34*0.85</f>
        <v>66980</v>
      </c>
      <c r="V34" s="43">
        <f>'BAR BB| Open rates'!V34*0.85</f>
        <v>66980</v>
      </c>
      <c r="W34" s="43">
        <f>'BAR BB| Open rates'!W34*0.85</f>
        <v>68680</v>
      </c>
      <c r="X34" s="43">
        <f>'BAR BB| Open rates'!X34*0.85</f>
        <v>68680</v>
      </c>
      <c r="Y34" s="43">
        <f>'BAR BB| Open rates'!Y34*0.85</f>
        <v>66980</v>
      </c>
      <c r="Z34" s="43">
        <f>'BAR BB| Open rates'!Z34*0.85</f>
        <v>66980</v>
      </c>
      <c r="AA34" s="43">
        <f>'BAR BB| Open rates'!AA34*0.85</f>
        <v>66980</v>
      </c>
      <c r="AB34" s="43">
        <f>'BAR BB| Open rates'!AB34*0.85</f>
        <v>66980</v>
      </c>
      <c r="AC34" s="43">
        <f>'BAR BB| Open rates'!AC34*0.85</f>
        <v>66980</v>
      </c>
      <c r="AD34" s="43">
        <f>'BAR BB| Open rates'!AD34*0.85</f>
        <v>68680</v>
      </c>
      <c r="AE34" s="43">
        <f>'BAR BB| Open rates'!AE34*0.85</f>
        <v>68680</v>
      </c>
      <c r="AF34" s="43">
        <f>'BAR BB| Open rates'!AF34*0.85</f>
        <v>66980</v>
      </c>
      <c r="AG34" s="43">
        <f>'BAR BB| Open rates'!AG34*0.85</f>
        <v>66980</v>
      </c>
      <c r="AH34" s="43">
        <f>'BAR BB| Open rates'!AH34*0.85</f>
        <v>66980</v>
      </c>
      <c r="AI34" s="43">
        <f>'BAR BB| Open rates'!AI34*0.85</f>
        <v>66980</v>
      </c>
      <c r="AJ34" s="43">
        <f>'BAR BB| Open rates'!AJ34*0.85</f>
        <v>66980</v>
      </c>
      <c r="AK34" s="43">
        <f>'BAR BB| Open rates'!AK34*0.85</f>
        <v>68680</v>
      </c>
      <c r="AL34" s="43">
        <f>'BAR BB| Open rates'!AL34*0.85</f>
        <v>68680</v>
      </c>
      <c r="AM34" s="43">
        <f>'BAR BB| Open rates'!AM34*0.85</f>
        <v>66980</v>
      </c>
      <c r="AN34" s="43">
        <f>'BAR BB| Open rates'!AN34*0.85</f>
        <v>66980</v>
      </c>
      <c r="AO34" s="43">
        <f>'BAR BB| Open rates'!AO34*0.85</f>
        <v>66980</v>
      </c>
      <c r="AP34" s="43">
        <f>'BAR BB| Open rates'!AP34*0.85</f>
        <v>66980</v>
      </c>
      <c r="AQ34" s="43">
        <f>'BAR BB| Open rates'!AQ34*0.85</f>
        <v>66980</v>
      </c>
      <c r="AR34" s="43">
        <f>'BAR BB| Open rates'!AR34*0.85</f>
        <v>68680</v>
      </c>
      <c r="AS34" s="43">
        <f>'BAR BB| Open rates'!AS34*0.85</f>
        <v>68680</v>
      </c>
      <c r="AT34" s="43">
        <f>'BAR BB| Open rates'!AT34*0.85</f>
        <v>66980</v>
      </c>
      <c r="AU34" s="43">
        <f>'BAR BB| Open rates'!AU34*0.85</f>
        <v>66980</v>
      </c>
      <c r="AV34" s="43">
        <f>'BAR BB| Open rates'!AV34*0.85</f>
        <v>66980</v>
      </c>
      <c r="AW34" s="43">
        <f>'BAR BB| Open rates'!AW34*0.85</f>
        <v>66980</v>
      </c>
      <c r="AX34" s="43">
        <f>'BAR BB| Open rates'!AX34*0.85</f>
        <v>66980</v>
      </c>
      <c r="AY34" s="43">
        <f>'BAR BB| Open rates'!AY34*0.85</f>
        <v>68680</v>
      </c>
      <c r="AZ34" s="43">
        <f>'BAR BB| Open rates'!AZ34*0.85</f>
        <v>68680</v>
      </c>
      <c r="BA34" s="43">
        <f>'BAR BB| Open rates'!BA34*0.85</f>
        <v>66980</v>
      </c>
      <c r="BB34" s="43">
        <f>'BAR BB| Open rates'!BB34*0.85</f>
        <v>66980</v>
      </c>
      <c r="BC34" s="43">
        <f>'BAR BB| Open rates'!BC34*0.85</f>
        <v>66980</v>
      </c>
      <c r="BD34" s="43">
        <f>'BAR BB| Open rates'!BD34*0.85</f>
        <v>66980</v>
      </c>
      <c r="BE34" s="43">
        <f>'BAR BB| Open rates'!BE34*0.85</f>
        <v>66980</v>
      </c>
      <c r="BF34" s="43">
        <f>'BAR BB| Open rates'!BF34*0.85</f>
        <v>68680</v>
      </c>
      <c r="BG34" s="43">
        <f>'BAR BB| Open rates'!BG34*0.85</f>
        <v>68680</v>
      </c>
      <c r="BH34" s="43">
        <f>'BAR BB| Open rates'!BH34*0.85</f>
        <v>64260</v>
      </c>
      <c r="BI34" s="43">
        <f>'BAR BB| Open rates'!BI34*0.85</f>
        <v>64260</v>
      </c>
      <c r="BJ34" s="43">
        <f>'BAR BB| Open rates'!BJ34*0.85</f>
        <v>64260</v>
      </c>
      <c r="BK34" s="43">
        <f>'BAR BB| Open rates'!BK34*0.85</f>
        <v>64260</v>
      </c>
      <c r="BL34" s="43">
        <f>'BAR BB| Open rates'!BL34*0.85</f>
        <v>64260</v>
      </c>
      <c r="BM34" s="43">
        <f>'BAR BB| Open rates'!BM34*0.85</f>
        <v>65280</v>
      </c>
      <c r="BN34" s="43">
        <f>'BAR BB| Open rates'!BN34*0.85</f>
        <v>65280</v>
      </c>
      <c r="BO34" s="43">
        <f>'BAR BB| Open rates'!BO34*0.85</f>
        <v>63410</v>
      </c>
      <c r="BP34" s="43">
        <f>'BAR BB| Open rates'!BP34*0.85</f>
        <v>63410</v>
      </c>
      <c r="BQ34" s="43">
        <f>'BAR BB| Open rates'!BQ34*0.85</f>
        <v>49045</v>
      </c>
      <c r="BR34" s="43">
        <f>'BAR BB| Open rates'!BR34*0.85</f>
        <v>49045</v>
      </c>
      <c r="BS34" s="43">
        <f>'BAR BB| Open rates'!BS34*0.85</f>
        <v>49045</v>
      </c>
      <c r="BT34" s="43">
        <f>'BAR BB| Open rates'!BT34*0.85</f>
        <v>49045</v>
      </c>
      <c r="BU34" s="43">
        <f>'BAR BB| Open rates'!BU34*0.85</f>
        <v>49045</v>
      </c>
      <c r="BV34" s="43">
        <f>'BAR BB| Open rates'!BV34*0.85</f>
        <v>47175</v>
      </c>
      <c r="BW34" s="43">
        <f>'BAR BB| Open rates'!BW34*0.85</f>
        <v>47175</v>
      </c>
      <c r="BX34" s="43">
        <f>'BAR BB| Open rates'!BX34*0.85</f>
        <v>47175</v>
      </c>
      <c r="BY34" s="43">
        <f>'BAR BB| Open rates'!BY34*0.85</f>
        <v>47175</v>
      </c>
      <c r="BZ34" s="43">
        <f>'BAR BB| Open rates'!BZ34*0.85</f>
        <v>47175</v>
      </c>
      <c r="CA34" s="43">
        <f>'BAR BB| Open rates'!CA34*0.85</f>
        <v>49045</v>
      </c>
      <c r="CB34" s="43">
        <f>'BAR BB| Open rates'!CB34*0.85</f>
        <v>49045</v>
      </c>
      <c r="CC34" s="43">
        <f>'BAR BB| Open rates'!CC34*0.85</f>
        <v>47175</v>
      </c>
      <c r="CD34" s="43">
        <f>'BAR BB| Open rates'!CD34*0.85</f>
        <v>47175</v>
      </c>
      <c r="CE34" s="43">
        <f>'BAR BB| Open rates'!CE34*0.85</f>
        <v>47175</v>
      </c>
      <c r="CF34" s="43">
        <f>'BAR BB| Open rates'!CF34*0.85</f>
        <v>47175</v>
      </c>
      <c r="CG34" s="43">
        <f>'BAR BB| Open rates'!CG34*0.85</f>
        <v>47175</v>
      </c>
      <c r="CH34" s="43">
        <f>'BAR BB| Open rates'!CH34*0.85</f>
        <v>49045</v>
      </c>
      <c r="CI34" s="43">
        <f>'BAR BB| Open rates'!CI34*0.85</f>
        <v>49045</v>
      </c>
      <c r="CJ34" s="43">
        <f>'BAR BB| Open rates'!CJ34*0.85</f>
        <v>47175</v>
      </c>
      <c r="CK34" s="43">
        <f>'BAR BB| Open rates'!CK34*0.85</f>
        <v>47175</v>
      </c>
      <c r="CL34" s="43">
        <f>'BAR BB| Open rates'!CL34*0.85</f>
        <v>47175</v>
      </c>
      <c r="CM34" s="43">
        <f>'BAR BB| Open rates'!CM34*0.85</f>
        <v>47175</v>
      </c>
      <c r="CN34" s="43">
        <f>'BAR BB| Open rates'!CN34*0.85</f>
        <v>47175</v>
      </c>
      <c r="CO34" s="43">
        <f>'BAR BB| Open rates'!CO34*0.85</f>
        <v>49045</v>
      </c>
      <c r="CP34" s="43">
        <f>'BAR BB| Open rates'!CP34*0.85</f>
        <v>49045</v>
      </c>
      <c r="CQ34" s="43">
        <f>'BAR BB| Open rates'!CQ34*0.85</f>
        <v>47175</v>
      </c>
      <c r="CR34" s="43">
        <f>'BAR BB| Open rates'!CR34*0.85</f>
        <v>47175</v>
      </c>
      <c r="CS34" s="43">
        <f>'BAR BB| Open rates'!CS34*0.85</f>
        <v>47175</v>
      </c>
      <c r="CT34" s="43">
        <f>'BAR BB| Open rates'!CT34*0.85</f>
        <v>47175</v>
      </c>
      <c r="CU34" s="43">
        <f>'BAR BB| Open rates'!CU34*0.85</f>
        <v>45730</v>
      </c>
      <c r="CV34" s="43">
        <f>'BAR BB| Open rates'!CV34*0.85</f>
        <v>45730</v>
      </c>
      <c r="CW34" s="43">
        <f>'BAR BB| Open rates'!CW34*0.85</f>
        <v>45730</v>
      </c>
      <c r="CX34" s="43">
        <f>'BAR BB| Open rates'!CX34*0.85</f>
        <v>44030</v>
      </c>
      <c r="CY34" s="43">
        <f>'BAR BB| Open rates'!CY34*0.85</f>
        <v>44030</v>
      </c>
      <c r="CZ34" s="43">
        <f>'BAR BB| Open rates'!CZ34*0.85</f>
        <v>44030</v>
      </c>
      <c r="DA34" s="43">
        <f>'BAR BB| Open rates'!DA34*0.85</f>
        <v>44030</v>
      </c>
      <c r="DB34" s="43">
        <f>'BAR BB| Open rates'!DB34*0.85</f>
        <v>44030</v>
      </c>
      <c r="DC34" s="43">
        <f>'BAR BB| Open rates'!DC34*0.85</f>
        <v>45730</v>
      </c>
      <c r="DD34" s="43">
        <f>'BAR BB| Open rates'!DD34*0.85</f>
        <v>45730</v>
      </c>
      <c r="DE34" s="43">
        <f>'BAR BB| Open rates'!DE34*0.85</f>
        <v>44030</v>
      </c>
      <c r="DF34" s="43">
        <f>'BAR BB| Open rates'!DF34*0.85</f>
        <v>44030</v>
      </c>
      <c r="DG34" s="43">
        <f>'BAR BB| Open rates'!DG34*0.85</f>
        <v>44030</v>
      </c>
      <c r="DH34" s="43">
        <f>'BAR BB| Open rates'!DH34*0.85</f>
        <v>44030</v>
      </c>
      <c r="DI34" s="43">
        <f>'BAR BB| Open rates'!DI34*0.85</f>
        <v>44030</v>
      </c>
      <c r="DJ34" s="43">
        <f>'BAR BB| Open rates'!DJ34*0.85</f>
        <v>45730</v>
      </c>
      <c r="DK34" s="43">
        <f>'BAR BB| Open rates'!DK34*0.85</f>
        <v>45730</v>
      </c>
      <c r="DL34" s="43">
        <f>'BAR BB| Open rates'!DL34*0.85</f>
        <v>44030</v>
      </c>
      <c r="DM34" s="43">
        <f>'BAR BB| Open rates'!DM34*0.85</f>
        <v>44030</v>
      </c>
      <c r="DN34" s="43">
        <f>'BAR BB| Open rates'!DN34*0.85</f>
        <v>44030</v>
      </c>
      <c r="DO34" s="43">
        <f>'BAR BB| Open rates'!DO34*0.85</f>
        <v>44030</v>
      </c>
      <c r="DP34" s="43">
        <f>'BAR BB| Open rates'!DP34*0.85</f>
        <v>44030</v>
      </c>
      <c r="DQ34" s="43">
        <f>'BAR BB| Open rates'!DQ34*0.85</f>
        <v>45730</v>
      </c>
      <c r="DR34" s="43">
        <f>'BAR BB| Open rates'!DR34*0.85</f>
        <v>45730</v>
      </c>
      <c r="DS34" s="43">
        <f>'BAR BB| Open rates'!DS34*0.85</f>
        <v>44030</v>
      </c>
      <c r="DT34" s="43">
        <f>'BAR BB| Open rates'!DT34*0.85</f>
        <v>44030</v>
      </c>
      <c r="DU34" s="43">
        <f>'BAR BB| Open rates'!DU34*0.85</f>
        <v>44030</v>
      </c>
      <c r="DV34" s="43">
        <f>'BAR BB| Open rates'!DV34*0.85</f>
        <v>44030</v>
      </c>
      <c r="DW34" s="43">
        <f>'BAR BB| Open rates'!DW34*0.85</f>
        <v>44030</v>
      </c>
      <c r="DX34" s="43">
        <f>'BAR BB| Open rates'!DX34*0.85</f>
        <v>45730</v>
      </c>
      <c r="DY34" s="43">
        <f>'BAR BB| Open rates'!DY34*0.85</f>
        <v>45730</v>
      </c>
      <c r="DZ34" s="43">
        <f>'BAR BB| Open rates'!DZ34*0.85</f>
        <v>47175</v>
      </c>
      <c r="EA34" s="43">
        <f>'BAR BB| Open rates'!EA34*0.85</f>
        <v>47175</v>
      </c>
      <c r="EB34" s="43">
        <f>'BAR BB| Open rates'!EB34*0.85</f>
        <v>47175</v>
      </c>
      <c r="EC34" s="43">
        <f>'BAR BB| Open rates'!EC34*0.85</f>
        <v>49045</v>
      </c>
      <c r="ED34" s="43">
        <f>'BAR BB| Open rates'!ED34*0.85</f>
        <v>49045</v>
      </c>
      <c r="EE34" s="43">
        <f>'BAR BB| Open rates'!EE34*0.85</f>
        <v>49045</v>
      </c>
      <c r="EF34" s="43">
        <f>'BAR BB| Open rates'!EF34*0.85</f>
        <v>49045</v>
      </c>
      <c r="EG34" s="43">
        <f>'BAR BB| Open rates'!EG34*0.85</f>
        <v>43180</v>
      </c>
      <c r="EH34" s="43">
        <f>'BAR BB| Open rates'!EH34*0.85</f>
        <v>38930</v>
      </c>
      <c r="EI34" s="43">
        <f>'BAR BB| Open rates'!EI34*0.85</f>
        <v>38930</v>
      </c>
      <c r="EJ34" s="43">
        <f>'BAR BB| Open rates'!EJ34*0.85</f>
        <v>38930</v>
      </c>
      <c r="EK34" s="43">
        <f>'BAR BB| Open rates'!EK34*0.85</f>
        <v>38930</v>
      </c>
      <c r="EL34" s="43">
        <f>'BAR BB| Open rates'!EL34*0.85</f>
        <v>39780</v>
      </c>
      <c r="EM34" s="43">
        <f>'BAR BB| Open rates'!EM34*0.85</f>
        <v>39780</v>
      </c>
      <c r="EN34" s="43">
        <f>'BAR BB| Open rates'!EN34*0.85</f>
        <v>38930</v>
      </c>
      <c r="EO34" s="43">
        <f>'BAR BB| Open rates'!EO34*0.85</f>
        <v>38930</v>
      </c>
      <c r="EP34" s="43">
        <f>'BAR BB| Open rates'!EP34*0.85</f>
        <v>38930</v>
      </c>
      <c r="EQ34" s="43">
        <f>'BAR BB| Open rates'!EQ34*0.85</f>
        <v>38930</v>
      </c>
      <c r="ER34" s="43">
        <f>'BAR BB| Open rates'!ER34*0.85</f>
        <v>38930</v>
      </c>
      <c r="ES34" s="43">
        <f>'BAR BB| Open rates'!ES34*0.85</f>
        <v>39780</v>
      </c>
      <c r="ET34" s="43">
        <f>'BAR BB| Open rates'!ET34*0.85</f>
        <v>39780</v>
      </c>
      <c r="EU34" s="43">
        <f>'BAR BB| Open rates'!EU34*0.85</f>
        <v>38930</v>
      </c>
      <c r="EV34" s="43">
        <f>'BAR BB| Open rates'!EV34*0.85</f>
        <v>38930</v>
      </c>
      <c r="EW34" s="43">
        <f>'BAR BB| Open rates'!EW34*0.85</f>
        <v>38930</v>
      </c>
      <c r="EX34" s="43">
        <f>'BAR BB| Open rates'!EX34*0.85</f>
        <v>38930</v>
      </c>
      <c r="EY34" s="43">
        <f>'BAR BB| Open rates'!EY34*0.85</f>
        <v>38930</v>
      </c>
      <c r="EZ34" s="43">
        <f>'BAR BB| Open rates'!EZ34*0.85</f>
        <v>39780</v>
      </c>
      <c r="FA34" s="43">
        <f>'BAR BB| Open rates'!FA34*0.85</f>
        <v>39780</v>
      </c>
      <c r="FB34" s="43">
        <f>'BAR BB| Open rates'!FB34*0.85</f>
        <v>38930</v>
      </c>
      <c r="FC34" s="43">
        <f>'BAR BB| Open rates'!FC34*0.85</f>
        <v>38930</v>
      </c>
      <c r="FD34" s="43">
        <f>'BAR BB| Open rates'!FD34*0.85</f>
        <v>38930</v>
      </c>
      <c r="FE34" s="43">
        <f>'BAR BB| Open rates'!FE34*0.85</f>
        <v>38930</v>
      </c>
      <c r="FF34" s="43">
        <f>'BAR BB| Open rates'!FF34*0.85</f>
        <v>38930</v>
      </c>
      <c r="FG34" s="43">
        <f>'BAR BB| Open rates'!FG34*0.85</f>
        <v>39780</v>
      </c>
      <c r="FH34" s="43">
        <f>'BAR BB| Open rates'!FH34*0.85</f>
        <v>39780</v>
      </c>
      <c r="FI34" s="43">
        <f>'BAR BB| Open rates'!FI34*0.85</f>
        <v>38930</v>
      </c>
      <c r="FJ34" s="43">
        <f>'BAR BB| Open rates'!FJ34*0.85</f>
        <v>38930</v>
      </c>
      <c r="FK34" s="43">
        <f>'BAR BB| Open rates'!FK34*0.85</f>
        <v>38930</v>
      </c>
      <c r="FL34" s="43">
        <f>'BAR BB| Open rates'!FL34*0.85</f>
        <v>38930</v>
      </c>
      <c r="FM34" s="43">
        <f>'BAR BB| Open rates'!FM34*0.85</f>
        <v>38930</v>
      </c>
      <c r="FN34" s="43">
        <f>'BAR BB| Open rates'!FN34*0.85</f>
        <v>39780</v>
      </c>
      <c r="FO34" s="43">
        <f>'BAR BB| Open rates'!FO34*0.85</f>
        <v>39780</v>
      </c>
      <c r="FP34" s="43">
        <f>'BAR BB| Open rates'!FP34*0.85</f>
        <v>38930</v>
      </c>
      <c r="FQ34" s="43">
        <f>'BAR BB| Open rates'!FQ34*0.85</f>
        <v>38930</v>
      </c>
      <c r="FR34" s="43">
        <f>'BAR BB| Open rates'!FR34*0.85</f>
        <v>38930</v>
      </c>
      <c r="FS34" s="43">
        <f>'BAR BB| Open rates'!FS34*0.85</f>
        <v>38930</v>
      </c>
      <c r="FT34" s="43">
        <f>'BAR BB| Open rates'!FT34*0.85</f>
        <v>38930</v>
      </c>
      <c r="FU34" s="43">
        <f>'BAR BB| Open rates'!FU34*0.85</f>
        <v>39780</v>
      </c>
      <c r="FV34" s="43">
        <f>'BAR BB| Open rates'!FV34*0.85</f>
        <v>39780</v>
      </c>
      <c r="FW34" s="43">
        <f>'BAR BB| Open rates'!FW34*0.85</f>
        <v>42925</v>
      </c>
      <c r="FX34" s="43">
        <f>'BAR BB| Open rates'!FX34*0.85</f>
        <v>42925</v>
      </c>
      <c r="FY34" s="43">
        <f>'BAR BB| Open rates'!FY34*0.85</f>
        <v>42925</v>
      </c>
      <c r="FZ34" s="43">
        <f>'BAR BB| Open rates'!FZ34*0.85</f>
        <v>42925</v>
      </c>
      <c r="GA34" s="43">
        <f>'BAR BB| Open rates'!GA34*0.85</f>
        <v>42925</v>
      </c>
      <c r="GB34" s="43">
        <f>'BAR BB| Open rates'!GB34*0.85</f>
        <v>44795</v>
      </c>
      <c r="GC34" s="43">
        <f>'BAR BB| Open rates'!GC34*0.85</f>
        <v>44795</v>
      </c>
      <c r="GD34" s="43">
        <f>'BAR BB| Open rates'!GD34*0.85</f>
        <v>44795</v>
      </c>
      <c r="GE34" s="43">
        <f>'BAR BB| Open rates'!GE34*0.85</f>
        <v>44795</v>
      </c>
    </row>
    <row r="35" spans="1:187" s="36" customFormat="1" ht="12" customHeight="1" x14ac:dyDescent="0.2">
      <c r="A35" s="237">
        <v>3</v>
      </c>
      <c r="B35" s="43">
        <f>'BAR BB| Open rates'!B35*0.85</f>
        <v>70125</v>
      </c>
      <c r="C35" s="43">
        <f>'BAR BB| Open rates'!C35*0.85</f>
        <v>70125</v>
      </c>
      <c r="D35" s="43">
        <f>'BAR BB| Open rates'!D35*0.85</f>
        <v>67830</v>
      </c>
      <c r="E35" s="43">
        <f>'BAR BB| Open rates'!E35*0.85</f>
        <v>67830</v>
      </c>
      <c r="F35" s="43">
        <f>'BAR BB| Open rates'!F35*0.85</f>
        <v>65960</v>
      </c>
      <c r="G35" s="43">
        <f>'BAR BB| Open rates'!G35*0.85</f>
        <v>67830</v>
      </c>
      <c r="H35" s="43">
        <f>'BAR BB| Open rates'!H35*0.85</f>
        <v>67830</v>
      </c>
      <c r="I35" s="43">
        <f>'BAR BB| Open rates'!I35*0.85</f>
        <v>69530</v>
      </c>
      <c r="J35" s="43">
        <f>'BAR BB| Open rates'!J35*0.85</f>
        <v>69530</v>
      </c>
      <c r="K35" s="43">
        <f>'BAR BB| Open rates'!K35*0.85</f>
        <v>67830</v>
      </c>
      <c r="L35" s="43">
        <f>'BAR BB| Open rates'!L35*0.85</f>
        <v>67830</v>
      </c>
      <c r="M35" s="43">
        <f>'BAR BB| Open rates'!M35*0.85</f>
        <v>67830</v>
      </c>
      <c r="N35" s="43">
        <f>'BAR BB| Open rates'!N35*0.85</f>
        <v>67830</v>
      </c>
      <c r="O35" s="43">
        <f>'BAR BB| Open rates'!O35*0.85</f>
        <v>67830</v>
      </c>
      <c r="P35" s="43">
        <f>'BAR BB| Open rates'!P35*0.85</f>
        <v>69530</v>
      </c>
      <c r="Q35" s="43">
        <f>'BAR BB| Open rates'!Q35*0.85</f>
        <v>69530</v>
      </c>
      <c r="R35" s="43">
        <f>'BAR BB| Open rates'!R35*0.85</f>
        <v>69530</v>
      </c>
      <c r="S35" s="43">
        <f>'BAR BB| Open rates'!S35*0.85</f>
        <v>69530</v>
      </c>
      <c r="T35" s="43">
        <f>'BAR BB| Open rates'!T35*0.85</f>
        <v>69530</v>
      </c>
      <c r="U35" s="43">
        <f>'BAR BB| Open rates'!U35*0.85</f>
        <v>69530</v>
      </c>
      <c r="V35" s="43">
        <f>'BAR BB| Open rates'!V35*0.85</f>
        <v>69530</v>
      </c>
      <c r="W35" s="43">
        <f>'BAR BB| Open rates'!W35*0.85</f>
        <v>71230</v>
      </c>
      <c r="X35" s="43">
        <f>'BAR BB| Open rates'!X35*0.85</f>
        <v>71230</v>
      </c>
      <c r="Y35" s="43">
        <f>'BAR BB| Open rates'!Y35*0.85</f>
        <v>69530</v>
      </c>
      <c r="Z35" s="43">
        <f>'BAR BB| Open rates'!Z35*0.85</f>
        <v>69530</v>
      </c>
      <c r="AA35" s="43">
        <f>'BAR BB| Open rates'!AA35*0.85</f>
        <v>69530</v>
      </c>
      <c r="AB35" s="43">
        <f>'BAR BB| Open rates'!AB35*0.85</f>
        <v>69530</v>
      </c>
      <c r="AC35" s="43">
        <f>'BAR BB| Open rates'!AC35*0.85</f>
        <v>69530</v>
      </c>
      <c r="AD35" s="43">
        <f>'BAR BB| Open rates'!AD35*0.85</f>
        <v>71230</v>
      </c>
      <c r="AE35" s="43">
        <f>'BAR BB| Open rates'!AE35*0.85</f>
        <v>71230</v>
      </c>
      <c r="AF35" s="43">
        <f>'BAR BB| Open rates'!AF35*0.85</f>
        <v>69530</v>
      </c>
      <c r="AG35" s="43">
        <f>'BAR BB| Open rates'!AG35*0.85</f>
        <v>69530</v>
      </c>
      <c r="AH35" s="43">
        <f>'BAR BB| Open rates'!AH35*0.85</f>
        <v>69530</v>
      </c>
      <c r="AI35" s="43">
        <f>'BAR BB| Open rates'!AI35*0.85</f>
        <v>69530</v>
      </c>
      <c r="AJ35" s="43">
        <f>'BAR BB| Open rates'!AJ35*0.85</f>
        <v>69530</v>
      </c>
      <c r="AK35" s="43">
        <f>'BAR BB| Open rates'!AK35*0.85</f>
        <v>71230</v>
      </c>
      <c r="AL35" s="43">
        <f>'BAR BB| Open rates'!AL35*0.85</f>
        <v>71230</v>
      </c>
      <c r="AM35" s="43">
        <f>'BAR BB| Open rates'!AM35*0.85</f>
        <v>69530</v>
      </c>
      <c r="AN35" s="43">
        <f>'BAR BB| Open rates'!AN35*0.85</f>
        <v>69530</v>
      </c>
      <c r="AO35" s="43">
        <f>'BAR BB| Open rates'!AO35*0.85</f>
        <v>69530</v>
      </c>
      <c r="AP35" s="43">
        <f>'BAR BB| Open rates'!AP35*0.85</f>
        <v>69530</v>
      </c>
      <c r="AQ35" s="43">
        <f>'BAR BB| Open rates'!AQ35*0.85</f>
        <v>69530</v>
      </c>
      <c r="AR35" s="43">
        <f>'BAR BB| Open rates'!AR35*0.85</f>
        <v>71230</v>
      </c>
      <c r="AS35" s="43">
        <f>'BAR BB| Open rates'!AS35*0.85</f>
        <v>71230</v>
      </c>
      <c r="AT35" s="43">
        <f>'BAR BB| Open rates'!AT35*0.85</f>
        <v>69530</v>
      </c>
      <c r="AU35" s="43">
        <f>'BAR BB| Open rates'!AU35*0.85</f>
        <v>69530</v>
      </c>
      <c r="AV35" s="43">
        <f>'BAR BB| Open rates'!AV35*0.85</f>
        <v>69530</v>
      </c>
      <c r="AW35" s="43">
        <f>'BAR BB| Open rates'!AW35*0.85</f>
        <v>69530</v>
      </c>
      <c r="AX35" s="43">
        <f>'BAR BB| Open rates'!AX35*0.85</f>
        <v>69530</v>
      </c>
      <c r="AY35" s="43">
        <f>'BAR BB| Open rates'!AY35*0.85</f>
        <v>71230</v>
      </c>
      <c r="AZ35" s="43">
        <f>'BAR BB| Open rates'!AZ35*0.85</f>
        <v>71230</v>
      </c>
      <c r="BA35" s="43">
        <f>'BAR BB| Open rates'!BA35*0.85</f>
        <v>69530</v>
      </c>
      <c r="BB35" s="43">
        <f>'BAR BB| Open rates'!BB35*0.85</f>
        <v>69530</v>
      </c>
      <c r="BC35" s="43">
        <f>'BAR BB| Open rates'!BC35*0.85</f>
        <v>69530</v>
      </c>
      <c r="BD35" s="43">
        <f>'BAR BB| Open rates'!BD35*0.85</f>
        <v>69530</v>
      </c>
      <c r="BE35" s="43">
        <f>'BAR BB| Open rates'!BE35*0.85</f>
        <v>69530</v>
      </c>
      <c r="BF35" s="43">
        <f>'BAR BB| Open rates'!BF35*0.85</f>
        <v>71230</v>
      </c>
      <c r="BG35" s="43">
        <f>'BAR BB| Open rates'!BG35*0.85</f>
        <v>71230</v>
      </c>
      <c r="BH35" s="43">
        <f>'BAR BB| Open rates'!BH35*0.85</f>
        <v>66810</v>
      </c>
      <c r="BI35" s="43">
        <f>'BAR BB| Open rates'!BI35*0.85</f>
        <v>66810</v>
      </c>
      <c r="BJ35" s="43">
        <f>'BAR BB| Open rates'!BJ35*0.85</f>
        <v>66810</v>
      </c>
      <c r="BK35" s="43">
        <f>'BAR BB| Open rates'!BK35*0.85</f>
        <v>66810</v>
      </c>
      <c r="BL35" s="43">
        <f>'BAR BB| Open rates'!BL35*0.85</f>
        <v>66810</v>
      </c>
      <c r="BM35" s="43">
        <f>'BAR BB| Open rates'!BM35*0.85</f>
        <v>67830</v>
      </c>
      <c r="BN35" s="43">
        <f>'BAR BB| Open rates'!BN35*0.85</f>
        <v>67830</v>
      </c>
      <c r="BO35" s="43">
        <f>'BAR BB| Open rates'!BO35*0.85</f>
        <v>65960</v>
      </c>
      <c r="BP35" s="43">
        <f>'BAR BB| Open rates'!BP35*0.85</f>
        <v>65960</v>
      </c>
      <c r="BQ35" s="43">
        <f>'BAR BB| Open rates'!BQ35*0.85</f>
        <v>51595</v>
      </c>
      <c r="BR35" s="43">
        <f>'BAR BB| Open rates'!BR35*0.85</f>
        <v>51595</v>
      </c>
      <c r="BS35" s="43">
        <f>'BAR BB| Open rates'!BS35*0.85</f>
        <v>51595</v>
      </c>
      <c r="BT35" s="43">
        <f>'BAR BB| Open rates'!BT35*0.85</f>
        <v>51595</v>
      </c>
      <c r="BU35" s="43">
        <f>'BAR BB| Open rates'!BU35*0.85</f>
        <v>51595</v>
      </c>
      <c r="BV35" s="43">
        <f>'BAR BB| Open rates'!BV35*0.85</f>
        <v>49725</v>
      </c>
      <c r="BW35" s="43">
        <f>'BAR BB| Open rates'!BW35*0.85</f>
        <v>49725</v>
      </c>
      <c r="BX35" s="43">
        <f>'BAR BB| Open rates'!BX35*0.85</f>
        <v>49725</v>
      </c>
      <c r="BY35" s="43">
        <f>'BAR BB| Open rates'!BY35*0.85</f>
        <v>49725</v>
      </c>
      <c r="BZ35" s="43">
        <f>'BAR BB| Open rates'!BZ35*0.85</f>
        <v>49725</v>
      </c>
      <c r="CA35" s="43">
        <f>'BAR BB| Open rates'!CA35*0.85</f>
        <v>51595</v>
      </c>
      <c r="CB35" s="43">
        <f>'BAR BB| Open rates'!CB35*0.85</f>
        <v>51595</v>
      </c>
      <c r="CC35" s="43">
        <f>'BAR BB| Open rates'!CC35*0.85</f>
        <v>49725</v>
      </c>
      <c r="CD35" s="43">
        <f>'BAR BB| Open rates'!CD35*0.85</f>
        <v>49725</v>
      </c>
      <c r="CE35" s="43">
        <f>'BAR BB| Open rates'!CE35*0.85</f>
        <v>49725</v>
      </c>
      <c r="CF35" s="43">
        <f>'BAR BB| Open rates'!CF35*0.85</f>
        <v>49725</v>
      </c>
      <c r="CG35" s="43">
        <f>'BAR BB| Open rates'!CG35*0.85</f>
        <v>49725</v>
      </c>
      <c r="CH35" s="43">
        <f>'BAR BB| Open rates'!CH35*0.85</f>
        <v>51595</v>
      </c>
      <c r="CI35" s="43">
        <f>'BAR BB| Open rates'!CI35*0.85</f>
        <v>51595</v>
      </c>
      <c r="CJ35" s="43">
        <f>'BAR BB| Open rates'!CJ35*0.85</f>
        <v>49725</v>
      </c>
      <c r="CK35" s="43">
        <f>'BAR BB| Open rates'!CK35*0.85</f>
        <v>49725</v>
      </c>
      <c r="CL35" s="43">
        <f>'BAR BB| Open rates'!CL35*0.85</f>
        <v>49725</v>
      </c>
      <c r="CM35" s="43">
        <f>'BAR BB| Open rates'!CM35*0.85</f>
        <v>49725</v>
      </c>
      <c r="CN35" s="43">
        <f>'BAR BB| Open rates'!CN35*0.85</f>
        <v>49725</v>
      </c>
      <c r="CO35" s="43">
        <f>'BAR BB| Open rates'!CO35*0.85</f>
        <v>51595</v>
      </c>
      <c r="CP35" s="43">
        <f>'BAR BB| Open rates'!CP35*0.85</f>
        <v>51595</v>
      </c>
      <c r="CQ35" s="43">
        <f>'BAR BB| Open rates'!CQ35*0.85</f>
        <v>49725</v>
      </c>
      <c r="CR35" s="43">
        <f>'BAR BB| Open rates'!CR35*0.85</f>
        <v>49725</v>
      </c>
      <c r="CS35" s="43">
        <f>'BAR BB| Open rates'!CS35*0.85</f>
        <v>49725</v>
      </c>
      <c r="CT35" s="43">
        <f>'BAR BB| Open rates'!CT35*0.85</f>
        <v>49725</v>
      </c>
      <c r="CU35" s="43">
        <f>'BAR BB| Open rates'!CU35*0.85</f>
        <v>48280</v>
      </c>
      <c r="CV35" s="43">
        <f>'BAR BB| Open rates'!CV35*0.85</f>
        <v>48280</v>
      </c>
      <c r="CW35" s="43">
        <f>'BAR BB| Open rates'!CW35*0.85</f>
        <v>48280</v>
      </c>
      <c r="CX35" s="43">
        <f>'BAR BB| Open rates'!CX35*0.85</f>
        <v>46580</v>
      </c>
      <c r="CY35" s="43">
        <f>'BAR BB| Open rates'!CY35*0.85</f>
        <v>46580</v>
      </c>
      <c r="CZ35" s="43">
        <f>'BAR BB| Open rates'!CZ35*0.85</f>
        <v>46580</v>
      </c>
      <c r="DA35" s="43">
        <f>'BAR BB| Open rates'!DA35*0.85</f>
        <v>46580</v>
      </c>
      <c r="DB35" s="43">
        <f>'BAR BB| Open rates'!DB35*0.85</f>
        <v>46580</v>
      </c>
      <c r="DC35" s="43">
        <f>'BAR BB| Open rates'!DC35*0.85</f>
        <v>48280</v>
      </c>
      <c r="DD35" s="43">
        <f>'BAR BB| Open rates'!DD35*0.85</f>
        <v>48280</v>
      </c>
      <c r="DE35" s="43">
        <f>'BAR BB| Open rates'!DE35*0.85</f>
        <v>46580</v>
      </c>
      <c r="DF35" s="43">
        <f>'BAR BB| Open rates'!DF35*0.85</f>
        <v>46580</v>
      </c>
      <c r="DG35" s="43">
        <f>'BAR BB| Open rates'!DG35*0.85</f>
        <v>46580</v>
      </c>
      <c r="DH35" s="43">
        <f>'BAR BB| Open rates'!DH35*0.85</f>
        <v>46580</v>
      </c>
      <c r="DI35" s="43">
        <f>'BAR BB| Open rates'!DI35*0.85</f>
        <v>46580</v>
      </c>
      <c r="DJ35" s="43">
        <f>'BAR BB| Open rates'!DJ35*0.85</f>
        <v>48280</v>
      </c>
      <c r="DK35" s="43">
        <f>'BAR BB| Open rates'!DK35*0.85</f>
        <v>48280</v>
      </c>
      <c r="DL35" s="43">
        <f>'BAR BB| Open rates'!DL35*0.85</f>
        <v>46580</v>
      </c>
      <c r="DM35" s="43">
        <f>'BAR BB| Open rates'!DM35*0.85</f>
        <v>46580</v>
      </c>
      <c r="DN35" s="43">
        <f>'BAR BB| Open rates'!DN35*0.85</f>
        <v>46580</v>
      </c>
      <c r="DO35" s="43">
        <f>'BAR BB| Open rates'!DO35*0.85</f>
        <v>46580</v>
      </c>
      <c r="DP35" s="43">
        <f>'BAR BB| Open rates'!DP35*0.85</f>
        <v>46580</v>
      </c>
      <c r="DQ35" s="43">
        <f>'BAR BB| Open rates'!DQ35*0.85</f>
        <v>48280</v>
      </c>
      <c r="DR35" s="43">
        <f>'BAR BB| Open rates'!DR35*0.85</f>
        <v>48280</v>
      </c>
      <c r="DS35" s="43">
        <f>'BAR BB| Open rates'!DS35*0.85</f>
        <v>46580</v>
      </c>
      <c r="DT35" s="43">
        <f>'BAR BB| Open rates'!DT35*0.85</f>
        <v>46580</v>
      </c>
      <c r="DU35" s="43">
        <f>'BAR BB| Open rates'!DU35*0.85</f>
        <v>46580</v>
      </c>
      <c r="DV35" s="43">
        <f>'BAR BB| Open rates'!DV35*0.85</f>
        <v>46580</v>
      </c>
      <c r="DW35" s="43">
        <f>'BAR BB| Open rates'!DW35*0.85</f>
        <v>46580</v>
      </c>
      <c r="DX35" s="43">
        <f>'BAR BB| Open rates'!DX35*0.85</f>
        <v>48280</v>
      </c>
      <c r="DY35" s="43">
        <f>'BAR BB| Open rates'!DY35*0.85</f>
        <v>48280</v>
      </c>
      <c r="DZ35" s="43">
        <f>'BAR BB| Open rates'!DZ35*0.85</f>
        <v>49725</v>
      </c>
      <c r="EA35" s="43">
        <f>'BAR BB| Open rates'!EA35*0.85</f>
        <v>49725</v>
      </c>
      <c r="EB35" s="43">
        <f>'BAR BB| Open rates'!EB35*0.85</f>
        <v>49725</v>
      </c>
      <c r="EC35" s="43">
        <f>'BAR BB| Open rates'!EC35*0.85</f>
        <v>51595</v>
      </c>
      <c r="ED35" s="43">
        <f>'BAR BB| Open rates'!ED35*0.85</f>
        <v>51595</v>
      </c>
      <c r="EE35" s="43">
        <f>'BAR BB| Open rates'!EE35*0.85</f>
        <v>51595</v>
      </c>
      <c r="EF35" s="43">
        <f>'BAR BB| Open rates'!EF35*0.85</f>
        <v>51595</v>
      </c>
      <c r="EG35" s="43">
        <f>'BAR BB| Open rates'!EG35*0.85</f>
        <v>45730</v>
      </c>
      <c r="EH35" s="43">
        <f>'BAR BB| Open rates'!EH35*0.85</f>
        <v>41480</v>
      </c>
      <c r="EI35" s="43">
        <f>'BAR BB| Open rates'!EI35*0.85</f>
        <v>41480</v>
      </c>
      <c r="EJ35" s="43">
        <f>'BAR BB| Open rates'!EJ35*0.85</f>
        <v>41480</v>
      </c>
      <c r="EK35" s="43">
        <f>'BAR BB| Open rates'!EK35*0.85</f>
        <v>41480</v>
      </c>
      <c r="EL35" s="43">
        <f>'BAR BB| Open rates'!EL35*0.85</f>
        <v>42330</v>
      </c>
      <c r="EM35" s="43">
        <f>'BAR BB| Open rates'!EM35*0.85</f>
        <v>42330</v>
      </c>
      <c r="EN35" s="43">
        <f>'BAR BB| Open rates'!EN35*0.85</f>
        <v>41480</v>
      </c>
      <c r="EO35" s="43">
        <f>'BAR BB| Open rates'!EO35*0.85</f>
        <v>41480</v>
      </c>
      <c r="EP35" s="43">
        <f>'BAR BB| Open rates'!EP35*0.85</f>
        <v>41480</v>
      </c>
      <c r="EQ35" s="43">
        <f>'BAR BB| Open rates'!EQ35*0.85</f>
        <v>41480</v>
      </c>
      <c r="ER35" s="43">
        <f>'BAR BB| Open rates'!ER35*0.85</f>
        <v>41480</v>
      </c>
      <c r="ES35" s="43">
        <f>'BAR BB| Open rates'!ES35*0.85</f>
        <v>42330</v>
      </c>
      <c r="ET35" s="43">
        <f>'BAR BB| Open rates'!ET35*0.85</f>
        <v>42330</v>
      </c>
      <c r="EU35" s="43">
        <f>'BAR BB| Open rates'!EU35*0.85</f>
        <v>41480</v>
      </c>
      <c r="EV35" s="43">
        <f>'BAR BB| Open rates'!EV35*0.85</f>
        <v>41480</v>
      </c>
      <c r="EW35" s="43">
        <f>'BAR BB| Open rates'!EW35*0.85</f>
        <v>41480</v>
      </c>
      <c r="EX35" s="43">
        <f>'BAR BB| Open rates'!EX35*0.85</f>
        <v>41480</v>
      </c>
      <c r="EY35" s="43">
        <f>'BAR BB| Open rates'!EY35*0.85</f>
        <v>41480</v>
      </c>
      <c r="EZ35" s="43">
        <f>'BAR BB| Open rates'!EZ35*0.85</f>
        <v>42330</v>
      </c>
      <c r="FA35" s="43">
        <f>'BAR BB| Open rates'!FA35*0.85</f>
        <v>42330</v>
      </c>
      <c r="FB35" s="43">
        <f>'BAR BB| Open rates'!FB35*0.85</f>
        <v>41480</v>
      </c>
      <c r="FC35" s="43">
        <f>'BAR BB| Open rates'!FC35*0.85</f>
        <v>41480</v>
      </c>
      <c r="FD35" s="43">
        <f>'BAR BB| Open rates'!FD35*0.85</f>
        <v>41480</v>
      </c>
      <c r="FE35" s="43">
        <f>'BAR BB| Open rates'!FE35*0.85</f>
        <v>41480</v>
      </c>
      <c r="FF35" s="43">
        <f>'BAR BB| Open rates'!FF35*0.85</f>
        <v>41480</v>
      </c>
      <c r="FG35" s="43">
        <f>'BAR BB| Open rates'!FG35*0.85</f>
        <v>42330</v>
      </c>
      <c r="FH35" s="43">
        <f>'BAR BB| Open rates'!FH35*0.85</f>
        <v>42330</v>
      </c>
      <c r="FI35" s="43">
        <f>'BAR BB| Open rates'!FI35*0.85</f>
        <v>41480</v>
      </c>
      <c r="FJ35" s="43">
        <f>'BAR BB| Open rates'!FJ35*0.85</f>
        <v>41480</v>
      </c>
      <c r="FK35" s="43">
        <f>'BAR BB| Open rates'!FK35*0.85</f>
        <v>41480</v>
      </c>
      <c r="FL35" s="43">
        <f>'BAR BB| Open rates'!FL35*0.85</f>
        <v>41480</v>
      </c>
      <c r="FM35" s="43">
        <f>'BAR BB| Open rates'!FM35*0.85</f>
        <v>41480</v>
      </c>
      <c r="FN35" s="43">
        <f>'BAR BB| Open rates'!FN35*0.85</f>
        <v>42330</v>
      </c>
      <c r="FO35" s="43">
        <f>'BAR BB| Open rates'!FO35*0.85</f>
        <v>42330</v>
      </c>
      <c r="FP35" s="43">
        <f>'BAR BB| Open rates'!FP35*0.85</f>
        <v>41480</v>
      </c>
      <c r="FQ35" s="43">
        <f>'BAR BB| Open rates'!FQ35*0.85</f>
        <v>41480</v>
      </c>
      <c r="FR35" s="43">
        <f>'BAR BB| Open rates'!FR35*0.85</f>
        <v>41480</v>
      </c>
      <c r="FS35" s="43">
        <f>'BAR BB| Open rates'!FS35*0.85</f>
        <v>41480</v>
      </c>
      <c r="FT35" s="43">
        <f>'BAR BB| Open rates'!FT35*0.85</f>
        <v>41480</v>
      </c>
      <c r="FU35" s="43">
        <f>'BAR BB| Open rates'!FU35*0.85</f>
        <v>42330</v>
      </c>
      <c r="FV35" s="43">
        <f>'BAR BB| Open rates'!FV35*0.85</f>
        <v>42330</v>
      </c>
      <c r="FW35" s="43">
        <f>'BAR BB| Open rates'!FW35*0.85</f>
        <v>45475</v>
      </c>
      <c r="FX35" s="43">
        <f>'BAR BB| Open rates'!FX35*0.85</f>
        <v>45475</v>
      </c>
      <c r="FY35" s="43">
        <f>'BAR BB| Open rates'!FY35*0.85</f>
        <v>45475</v>
      </c>
      <c r="FZ35" s="43">
        <f>'BAR BB| Open rates'!FZ35*0.85</f>
        <v>45475</v>
      </c>
      <c r="GA35" s="43">
        <f>'BAR BB| Open rates'!GA35*0.85</f>
        <v>45475</v>
      </c>
      <c r="GB35" s="43">
        <f>'BAR BB| Open rates'!GB35*0.85</f>
        <v>47345</v>
      </c>
      <c r="GC35" s="43">
        <f>'BAR BB| Open rates'!GC35*0.85</f>
        <v>47345</v>
      </c>
      <c r="GD35" s="43">
        <f>'BAR BB| Open rates'!GD35*0.85</f>
        <v>47345</v>
      </c>
      <c r="GE35" s="43">
        <f>'BAR BB| Open rates'!GE35*0.85</f>
        <v>47345</v>
      </c>
    </row>
    <row r="36" spans="1:187" s="36" customFormat="1" ht="12" customHeight="1" x14ac:dyDescent="0.2">
      <c r="A36" s="237">
        <v>4</v>
      </c>
      <c r="B36" s="43">
        <f>'BAR BB| Open rates'!B36*0.85</f>
        <v>72675</v>
      </c>
      <c r="C36" s="43">
        <f>'BAR BB| Open rates'!C36*0.85</f>
        <v>72675</v>
      </c>
      <c r="D36" s="43">
        <f>'BAR BB| Open rates'!D36*0.85</f>
        <v>70380</v>
      </c>
      <c r="E36" s="43">
        <f>'BAR BB| Open rates'!E36*0.85</f>
        <v>70380</v>
      </c>
      <c r="F36" s="43">
        <f>'BAR BB| Open rates'!F36*0.85</f>
        <v>68510</v>
      </c>
      <c r="G36" s="43">
        <f>'BAR BB| Open rates'!G36*0.85</f>
        <v>70380</v>
      </c>
      <c r="H36" s="43">
        <f>'BAR BB| Open rates'!H36*0.85</f>
        <v>70380</v>
      </c>
      <c r="I36" s="43">
        <f>'BAR BB| Open rates'!I36*0.85</f>
        <v>72080</v>
      </c>
      <c r="J36" s="43">
        <f>'BAR BB| Open rates'!J36*0.85</f>
        <v>72080</v>
      </c>
      <c r="K36" s="43">
        <f>'BAR BB| Open rates'!K36*0.85</f>
        <v>70380</v>
      </c>
      <c r="L36" s="43">
        <f>'BAR BB| Open rates'!L36*0.85</f>
        <v>70380</v>
      </c>
      <c r="M36" s="43">
        <f>'BAR BB| Open rates'!M36*0.85</f>
        <v>70380</v>
      </c>
      <c r="N36" s="43">
        <f>'BAR BB| Open rates'!N36*0.85</f>
        <v>70380</v>
      </c>
      <c r="O36" s="43">
        <f>'BAR BB| Open rates'!O36*0.85</f>
        <v>70380</v>
      </c>
      <c r="P36" s="43">
        <f>'BAR BB| Open rates'!P36*0.85</f>
        <v>72080</v>
      </c>
      <c r="Q36" s="43">
        <f>'BAR BB| Open rates'!Q36*0.85</f>
        <v>72080</v>
      </c>
      <c r="R36" s="43">
        <f>'BAR BB| Open rates'!R36*0.85</f>
        <v>72080</v>
      </c>
      <c r="S36" s="43">
        <f>'BAR BB| Open rates'!S36*0.85</f>
        <v>72080</v>
      </c>
      <c r="T36" s="43">
        <f>'BAR BB| Open rates'!T36*0.85</f>
        <v>72080</v>
      </c>
      <c r="U36" s="43">
        <f>'BAR BB| Open rates'!U36*0.85</f>
        <v>72080</v>
      </c>
      <c r="V36" s="43">
        <f>'BAR BB| Open rates'!V36*0.85</f>
        <v>72080</v>
      </c>
      <c r="W36" s="43">
        <f>'BAR BB| Open rates'!W36*0.85</f>
        <v>73780</v>
      </c>
      <c r="X36" s="43">
        <f>'BAR BB| Open rates'!X36*0.85</f>
        <v>73780</v>
      </c>
      <c r="Y36" s="43">
        <f>'BAR BB| Open rates'!Y36*0.85</f>
        <v>72080</v>
      </c>
      <c r="Z36" s="43">
        <f>'BAR BB| Open rates'!Z36*0.85</f>
        <v>72080</v>
      </c>
      <c r="AA36" s="43">
        <f>'BAR BB| Open rates'!AA36*0.85</f>
        <v>72080</v>
      </c>
      <c r="AB36" s="43">
        <f>'BAR BB| Open rates'!AB36*0.85</f>
        <v>72080</v>
      </c>
      <c r="AC36" s="43">
        <f>'BAR BB| Open rates'!AC36*0.85</f>
        <v>72080</v>
      </c>
      <c r="AD36" s="43">
        <f>'BAR BB| Open rates'!AD36*0.85</f>
        <v>73780</v>
      </c>
      <c r="AE36" s="43">
        <f>'BAR BB| Open rates'!AE36*0.85</f>
        <v>73780</v>
      </c>
      <c r="AF36" s="43">
        <f>'BAR BB| Open rates'!AF36*0.85</f>
        <v>72080</v>
      </c>
      <c r="AG36" s="43">
        <f>'BAR BB| Open rates'!AG36*0.85</f>
        <v>72080</v>
      </c>
      <c r="AH36" s="43">
        <f>'BAR BB| Open rates'!AH36*0.85</f>
        <v>72080</v>
      </c>
      <c r="AI36" s="43">
        <f>'BAR BB| Open rates'!AI36*0.85</f>
        <v>72080</v>
      </c>
      <c r="AJ36" s="43">
        <f>'BAR BB| Open rates'!AJ36*0.85</f>
        <v>72080</v>
      </c>
      <c r="AK36" s="43">
        <f>'BAR BB| Open rates'!AK36*0.85</f>
        <v>73780</v>
      </c>
      <c r="AL36" s="43">
        <f>'BAR BB| Open rates'!AL36*0.85</f>
        <v>73780</v>
      </c>
      <c r="AM36" s="43">
        <f>'BAR BB| Open rates'!AM36*0.85</f>
        <v>72080</v>
      </c>
      <c r="AN36" s="43">
        <f>'BAR BB| Open rates'!AN36*0.85</f>
        <v>72080</v>
      </c>
      <c r="AO36" s="43">
        <f>'BAR BB| Open rates'!AO36*0.85</f>
        <v>72080</v>
      </c>
      <c r="AP36" s="43">
        <f>'BAR BB| Open rates'!AP36*0.85</f>
        <v>72080</v>
      </c>
      <c r="AQ36" s="43">
        <f>'BAR BB| Open rates'!AQ36*0.85</f>
        <v>72080</v>
      </c>
      <c r="AR36" s="43">
        <f>'BAR BB| Open rates'!AR36*0.85</f>
        <v>73780</v>
      </c>
      <c r="AS36" s="43">
        <f>'BAR BB| Open rates'!AS36*0.85</f>
        <v>73780</v>
      </c>
      <c r="AT36" s="43">
        <f>'BAR BB| Open rates'!AT36*0.85</f>
        <v>72080</v>
      </c>
      <c r="AU36" s="43">
        <f>'BAR BB| Open rates'!AU36*0.85</f>
        <v>72080</v>
      </c>
      <c r="AV36" s="43">
        <f>'BAR BB| Open rates'!AV36*0.85</f>
        <v>72080</v>
      </c>
      <c r="AW36" s="43">
        <f>'BAR BB| Open rates'!AW36*0.85</f>
        <v>72080</v>
      </c>
      <c r="AX36" s="43">
        <f>'BAR BB| Open rates'!AX36*0.85</f>
        <v>72080</v>
      </c>
      <c r="AY36" s="43">
        <f>'BAR BB| Open rates'!AY36*0.85</f>
        <v>73780</v>
      </c>
      <c r="AZ36" s="43">
        <f>'BAR BB| Open rates'!AZ36*0.85</f>
        <v>73780</v>
      </c>
      <c r="BA36" s="43">
        <f>'BAR BB| Open rates'!BA36*0.85</f>
        <v>72080</v>
      </c>
      <c r="BB36" s="43">
        <f>'BAR BB| Open rates'!BB36*0.85</f>
        <v>72080</v>
      </c>
      <c r="BC36" s="43">
        <f>'BAR BB| Open rates'!BC36*0.85</f>
        <v>72080</v>
      </c>
      <c r="BD36" s="43">
        <f>'BAR BB| Open rates'!BD36*0.85</f>
        <v>72080</v>
      </c>
      <c r="BE36" s="43">
        <f>'BAR BB| Open rates'!BE36*0.85</f>
        <v>72080</v>
      </c>
      <c r="BF36" s="43">
        <f>'BAR BB| Open rates'!BF36*0.85</f>
        <v>73780</v>
      </c>
      <c r="BG36" s="43">
        <f>'BAR BB| Open rates'!BG36*0.85</f>
        <v>73780</v>
      </c>
      <c r="BH36" s="43">
        <f>'BAR BB| Open rates'!BH36*0.85</f>
        <v>69360</v>
      </c>
      <c r="BI36" s="43">
        <f>'BAR BB| Open rates'!BI36*0.85</f>
        <v>69360</v>
      </c>
      <c r="BJ36" s="43">
        <f>'BAR BB| Open rates'!BJ36*0.85</f>
        <v>69360</v>
      </c>
      <c r="BK36" s="43">
        <f>'BAR BB| Open rates'!BK36*0.85</f>
        <v>69360</v>
      </c>
      <c r="BL36" s="43">
        <f>'BAR BB| Open rates'!BL36*0.85</f>
        <v>69360</v>
      </c>
      <c r="BM36" s="43">
        <f>'BAR BB| Open rates'!BM36*0.85</f>
        <v>70380</v>
      </c>
      <c r="BN36" s="43">
        <f>'BAR BB| Open rates'!BN36*0.85</f>
        <v>70380</v>
      </c>
      <c r="BO36" s="43">
        <f>'BAR BB| Open rates'!BO36*0.85</f>
        <v>68510</v>
      </c>
      <c r="BP36" s="43">
        <f>'BAR BB| Open rates'!BP36*0.85</f>
        <v>68510</v>
      </c>
      <c r="BQ36" s="43">
        <f>'BAR BB| Open rates'!BQ36*0.85</f>
        <v>54145</v>
      </c>
      <c r="BR36" s="43">
        <f>'BAR BB| Open rates'!BR36*0.85</f>
        <v>54145</v>
      </c>
      <c r="BS36" s="43">
        <f>'BAR BB| Open rates'!BS36*0.85</f>
        <v>54145</v>
      </c>
      <c r="BT36" s="43">
        <f>'BAR BB| Open rates'!BT36*0.85</f>
        <v>54145</v>
      </c>
      <c r="BU36" s="43">
        <f>'BAR BB| Open rates'!BU36*0.85</f>
        <v>54145</v>
      </c>
      <c r="BV36" s="43">
        <f>'BAR BB| Open rates'!BV36*0.85</f>
        <v>52275</v>
      </c>
      <c r="BW36" s="43">
        <f>'BAR BB| Open rates'!BW36*0.85</f>
        <v>52275</v>
      </c>
      <c r="BX36" s="43">
        <f>'BAR BB| Open rates'!BX36*0.85</f>
        <v>52275</v>
      </c>
      <c r="BY36" s="43">
        <f>'BAR BB| Open rates'!BY36*0.85</f>
        <v>52275</v>
      </c>
      <c r="BZ36" s="43">
        <f>'BAR BB| Open rates'!BZ36*0.85</f>
        <v>52275</v>
      </c>
      <c r="CA36" s="43">
        <f>'BAR BB| Open rates'!CA36*0.85</f>
        <v>54145</v>
      </c>
      <c r="CB36" s="43">
        <f>'BAR BB| Open rates'!CB36*0.85</f>
        <v>54145</v>
      </c>
      <c r="CC36" s="43">
        <f>'BAR BB| Open rates'!CC36*0.85</f>
        <v>52275</v>
      </c>
      <c r="CD36" s="43">
        <f>'BAR BB| Open rates'!CD36*0.85</f>
        <v>52275</v>
      </c>
      <c r="CE36" s="43">
        <f>'BAR BB| Open rates'!CE36*0.85</f>
        <v>52275</v>
      </c>
      <c r="CF36" s="43">
        <f>'BAR BB| Open rates'!CF36*0.85</f>
        <v>52275</v>
      </c>
      <c r="CG36" s="43">
        <f>'BAR BB| Open rates'!CG36*0.85</f>
        <v>52275</v>
      </c>
      <c r="CH36" s="43">
        <f>'BAR BB| Open rates'!CH36*0.85</f>
        <v>54145</v>
      </c>
      <c r="CI36" s="43">
        <f>'BAR BB| Open rates'!CI36*0.85</f>
        <v>54145</v>
      </c>
      <c r="CJ36" s="43">
        <f>'BAR BB| Open rates'!CJ36*0.85</f>
        <v>52275</v>
      </c>
      <c r="CK36" s="43">
        <f>'BAR BB| Open rates'!CK36*0.85</f>
        <v>52275</v>
      </c>
      <c r="CL36" s="43">
        <f>'BAR BB| Open rates'!CL36*0.85</f>
        <v>52275</v>
      </c>
      <c r="CM36" s="43">
        <f>'BAR BB| Open rates'!CM36*0.85</f>
        <v>52275</v>
      </c>
      <c r="CN36" s="43">
        <f>'BAR BB| Open rates'!CN36*0.85</f>
        <v>52275</v>
      </c>
      <c r="CO36" s="43">
        <f>'BAR BB| Open rates'!CO36*0.85</f>
        <v>54145</v>
      </c>
      <c r="CP36" s="43">
        <f>'BAR BB| Open rates'!CP36*0.85</f>
        <v>54145</v>
      </c>
      <c r="CQ36" s="43">
        <f>'BAR BB| Open rates'!CQ36*0.85</f>
        <v>52275</v>
      </c>
      <c r="CR36" s="43">
        <f>'BAR BB| Open rates'!CR36*0.85</f>
        <v>52275</v>
      </c>
      <c r="CS36" s="43">
        <f>'BAR BB| Open rates'!CS36*0.85</f>
        <v>52275</v>
      </c>
      <c r="CT36" s="43">
        <f>'BAR BB| Open rates'!CT36*0.85</f>
        <v>52275</v>
      </c>
      <c r="CU36" s="43">
        <f>'BAR BB| Open rates'!CU36*0.85</f>
        <v>50830</v>
      </c>
      <c r="CV36" s="43">
        <f>'BAR BB| Open rates'!CV36*0.85</f>
        <v>50830</v>
      </c>
      <c r="CW36" s="43">
        <f>'BAR BB| Open rates'!CW36*0.85</f>
        <v>50830</v>
      </c>
      <c r="CX36" s="43">
        <f>'BAR BB| Open rates'!CX36*0.85</f>
        <v>49130</v>
      </c>
      <c r="CY36" s="43">
        <f>'BAR BB| Open rates'!CY36*0.85</f>
        <v>49130</v>
      </c>
      <c r="CZ36" s="43">
        <f>'BAR BB| Open rates'!CZ36*0.85</f>
        <v>49130</v>
      </c>
      <c r="DA36" s="43">
        <f>'BAR BB| Open rates'!DA36*0.85</f>
        <v>49130</v>
      </c>
      <c r="DB36" s="43">
        <f>'BAR BB| Open rates'!DB36*0.85</f>
        <v>49130</v>
      </c>
      <c r="DC36" s="43">
        <f>'BAR BB| Open rates'!DC36*0.85</f>
        <v>50830</v>
      </c>
      <c r="DD36" s="43">
        <f>'BAR BB| Open rates'!DD36*0.85</f>
        <v>50830</v>
      </c>
      <c r="DE36" s="43">
        <f>'BAR BB| Open rates'!DE36*0.85</f>
        <v>49130</v>
      </c>
      <c r="DF36" s="43">
        <f>'BAR BB| Open rates'!DF36*0.85</f>
        <v>49130</v>
      </c>
      <c r="DG36" s="43">
        <f>'BAR BB| Open rates'!DG36*0.85</f>
        <v>49130</v>
      </c>
      <c r="DH36" s="43">
        <f>'BAR BB| Open rates'!DH36*0.85</f>
        <v>49130</v>
      </c>
      <c r="DI36" s="43">
        <f>'BAR BB| Open rates'!DI36*0.85</f>
        <v>49130</v>
      </c>
      <c r="DJ36" s="43">
        <f>'BAR BB| Open rates'!DJ36*0.85</f>
        <v>50830</v>
      </c>
      <c r="DK36" s="43">
        <f>'BAR BB| Open rates'!DK36*0.85</f>
        <v>50830</v>
      </c>
      <c r="DL36" s="43">
        <f>'BAR BB| Open rates'!DL36*0.85</f>
        <v>49130</v>
      </c>
      <c r="DM36" s="43">
        <f>'BAR BB| Open rates'!DM36*0.85</f>
        <v>49130</v>
      </c>
      <c r="DN36" s="43">
        <f>'BAR BB| Open rates'!DN36*0.85</f>
        <v>49130</v>
      </c>
      <c r="DO36" s="43">
        <f>'BAR BB| Open rates'!DO36*0.85</f>
        <v>49130</v>
      </c>
      <c r="DP36" s="43">
        <f>'BAR BB| Open rates'!DP36*0.85</f>
        <v>49130</v>
      </c>
      <c r="DQ36" s="43">
        <f>'BAR BB| Open rates'!DQ36*0.85</f>
        <v>50830</v>
      </c>
      <c r="DR36" s="43">
        <f>'BAR BB| Open rates'!DR36*0.85</f>
        <v>50830</v>
      </c>
      <c r="DS36" s="43">
        <f>'BAR BB| Open rates'!DS36*0.85</f>
        <v>49130</v>
      </c>
      <c r="DT36" s="43">
        <f>'BAR BB| Open rates'!DT36*0.85</f>
        <v>49130</v>
      </c>
      <c r="DU36" s="43">
        <f>'BAR BB| Open rates'!DU36*0.85</f>
        <v>49130</v>
      </c>
      <c r="DV36" s="43">
        <f>'BAR BB| Open rates'!DV36*0.85</f>
        <v>49130</v>
      </c>
      <c r="DW36" s="43">
        <f>'BAR BB| Open rates'!DW36*0.85</f>
        <v>49130</v>
      </c>
      <c r="DX36" s="43">
        <f>'BAR BB| Open rates'!DX36*0.85</f>
        <v>50830</v>
      </c>
      <c r="DY36" s="43">
        <f>'BAR BB| Open rates'!DY36*0.85</f>
        <v>50830</v>
      </c>
      <c r="DZ36" s="43">
        <f>'BAR BB| Open rates'!DZ36*0.85</f>
        <v>52275</v>
      </c>
      <c r="EA36" s="43">
        <f>'BAR BB| Open rates'!EA36*0.85</f>
        <v>52275</v>
      </c>
      <c r="EB36" s="43">
        <f>'BAR BB| Open rates'!EB36*0.85</f>
        <v>52275</v>
      </c>
      <c r="EC36" s="43">
        <f>'BAR BB| Open rates'!EC36*0.85</f>
        <v>54145</v>
      </c>
      <c r="ED36" s="43">
        <f>'BAR BB| Open rates'!ED36*0.85</f>
        <v>54145</v>
      </c>
      <c r="EE36" s="43">
        <f>'BAR BB| Open rates'!EE36*0.85</f>
        <v>54145</v>
      </c>
      <c r="EF36" s="43">
        <f>'BAR BB| Open rates'!EF36*0.85</f>
        <v>54145</v>
      </c>
      <c r="EG36" s="43">
        <f>'BAR BB| Open rates'!EG36*0.85</f>
        <v>48280</v>
      </c>
      <c r="EH36" s="43">
        <f>'BAR BB| Open rates'!EH36*0.85</f>
        <v>44030</v>
      </c>
      <c r="EI36" s="43">
        <f>'BAR BB| Open rates'!EI36*0.85</f>
        <v>44030</v>
      </c>
      <c r="EJ36" s="43">
        <f>'BAR BB| Open rates'!EJ36*0.85</f>
        <v>44030</v>
      </c>
      <c r="EK36" s="43">
        <f>'BAR BB| Open rates'!EK36*0.85</f>
        <v>44030</v>
      </c>
      <c r="EL36" s="43">
        <f>'BAR BB| Open rates'!EL36*0.85</f>
        <v>44880</v>
      </c>
      <c r="EM36" s="43">
        <f>'BAR BB| Open rates'!EM36*0.85</f>
        <v>44880</v>
      </c>
      <c r="EN36" s="43">
        <f>'BAR BB| Open rates'!EN36*0.85</f>
        <v>44030</v>
      </c>
      <c r="EO36" s="43">
        <f>'BAR BB| Open rates'!EO36*0.85</f>
        <v>44030</v>
      </c>
      <c r="EP36" s="43">
        <f>'BAR BB| Open rates'!EP36*0.85</f>
        <v>44030</v>
      </c>
      <c r="EQ36" s="43">
        <f>'BAR BB| Open rates'!EQ36*0.85</f>
        <v>44030</v>
      </c>
      <c r="ER36" s="43">
        <f>'BAR BB| Open rates'!ER36*0.85</f>
        <v>44030</v>
      </c>
      <c r="ES36" s="43">
        <f>'BAR BB| Open rates'!ES36*0.85</f>
        <v>44880</v>
      </c>
      <c r="ET36" s="43">
        <f>'BAR BB| Open rates'!ET36*0.85</f>
        <v>44880</v>
      </c>
      <c r="EU36" s="43">
        <f>'BAR BB| Open rates'!EU36*0.85</f>
        <v>44030</v>
      </c>
      <c r="EV36" s="43">
        <f>'BAR BB| Open rates'!EV36*0.85</f>
        <v>44030</v>
      </c>
      <c r="EW36" s="43">
        <f>'BAR BB| Open rates'!EW36*0.85</f>
        <v>44030</v>
      </c>
      <c r="EX36" s="43">
        <f>'BAR BB| Open rates'!EX36*0.85</f>
        <v>44030</v>
      </c>
      <c r="EY36" s="43">
        <f>'BAR BB| Open rates'!EY36*0.85</f>
        <v>44030</v>
      </c>
      <c r="EZ36" s="43">
        <f>'BAR BB| Open rates'!EZ36*0.85</f>
        <v>44880</v>
      </c>
      <c r="FA36" s="43">
        <f>'BAR BB| Open rates'!FA36*0.85</f>
        <v>44880</v>
      </c>
      <c r="FB36" s="43">
        <f>'BAR BB| Open rates'!FB36*0.85</f>
        <v>44030</v>
      </c>
      <c r="FC36" s="43">
        <f>'BAR BB| Open rates'!FC36*0.85</f>
        <v>44030</v>
      </c>
      <c r="FD36" s="43">
        <f>'BAR BB| Open rates'!FD36*0.85</f>
        <v>44030</v>
      </c>
      <c r="FE36" s="43">
        <f>'BAR BB| Open rates'!FE36*0.85</f>
        <v>44030</v>
      </c>
      <c r="FF36" s="43">
        <f>'BAR BB| Open rates'!FF36*0.85</f>
        <v>44030</v>
      </c>
      <c r="FG36" s="43">
        <f>'BAR BB| Open rates'!FG36*0.85</f>
        <v>44880</v>
      </c>
      <c r="FH36" s="43">
        <f>'BAR BB| Open rates'!FH36*0.85</f>
        <v>44880</v>
      </c>
      <c r="FI36" s="43">
        <f>'BAR BB| Open rates'!FI36*0.85</f>
        <v>44030</v>
      </c>
      <c r="FJ36" s="43">
        <f>'BAR BB| Open rates'!FJ36*0.85</f>
        <v>44030</v>
      </c>
      <c r="FK36" s="43">
        <f>'BAR BB| Open rates'!FK36*0.85</f>
        <v>44030</v>
      </c>
      <c r="FL36" s="43">
        <f>'BAR BB| Open rates'!FL36*0.85</f>
        <v>44030</v>
      </c>
      <c r="FM36" s="43">
        <f>'BAR BB| Open rates'!FM36*0.85</f>
        <v>44030</v>
      </c>
      <c r="FN36" s="43">
        <f>'BAR BB| Open rates'!FN36*0.85</f>
        <v>44880</v>
      </c>
      <c r="FO36" s="43">
        <f>'BAR BB| Open rates'!FO36*0.85</f>
        <v>44880</v>
      </c>
      <c r="FP36" s="43">
        <f>'BAR BB| Open rates'!FP36*0.85</f>
        <v>44030</v>
      </c>
      <c r="FQ36" s="43">
        <f>'BAR BB| Open rates'!FQ36*0.85</f>
        <v>44030</v>
      </c>
      <c r="FR36" s="43">
        <f>'BAR BB| Open rates'!FR36*0.85</f>
        <v>44030</v>
      </c>
      <c r="FS36" s="43">
        <f>'BAR BB| Open rates'!FS36*0.85</f>
        <v>44030</v>
      </c>
      <c r="FT36" s="43">
        <f>'BAR BB| Open rates'!FT36*0.85</f>
        <v>44030</v>
      </c>
      <c r="FU36" s="43">
        <f>'BAR BB| Open rates'!FU36*0.85</f>
        <v>44880</v>
      </c>
      <c r="FV36" s="43">
        <f>'BAR BB| Open rates'!FV36*0.85</f>
        <v>44880</v>
      </c>
      <c r="FW36" s="43">
        <f>'BAR BB| Open rates'!FW36*0.85</f>
        <v>48025</v>
      </c>
      <c r="FX36" s="43">
        <f>'BAR BB| Open rates'!FX36*0.85</f>
        <v>48025</v>
      </c>
      <c r="FY36" s="43">
        <f>'BAR BB| Open rates'!FY36*0.85</f>
        <v>48025</v>
      </c>
      <c r="FZ36" s="43">
        <f>'BAR BB| Open rates'!FZ36*0.85</f>
        <v>48025</v>
      </c>
      <c r="GA36" s="43">
        <f>'BAR BB| Open rates'!GA36*0.85</f>
        <v>48025</v>
      </c>
      <c r="GB36" s="43">
        <f>'BAR BB| Open rates'!GB36*0.85</f>
        <v>49895</v>
      </c>
      <c r="GC36" s="43">
        <f>'BAR BB| Open rates'!GC36*0.85</f>
        <v>49895</v>
      </c>
      <c r="GD36" s="43">
        <f>'BAR BB| Open rates'!GD36*0.85</f>
        <v>49895</v>
      </c>
      <c r="GE36" s="43">
        <f>'BAR BB| Open rates'!GE36*0.85</f>
        <v>49895</v>
      </c>
    </row>
    <row r="37" spans="1:187" s="36" customFormat="1" ht="12" customHeight="1" x14ac:dyDescent="0.2">
      <c r="A37" s="237">
        <v>5</v>
      </c>
      <c r="B37" s="43">
        <f>'BAR BB| Open rates'!B37*0.85</f>
        <v>75225</v>
      </c>
      <c r="C37" s="43">
        <f>'BAR BB| Open rates'!C37*0.85</f>
        <v>75225</v>
      </c>
      <c r="D37" s="43">
        <f>'BAR BB| Open rates'!D37*0.85</f>
        <v>72930</v>
      </c>
      <c r="E37" s="43">
        <f>'BAR BB| Open rates'!E37*0.85</f>
        <v>72930</v>
      </c>
      <c r="F37" s="43">
        <f>'BAR BB| Open rates'!F37*0.85</f>
        <v>71060</v>
      </c>
      <c r="G37" s="43">
        <f>'BAR BB| Open rates'!G37*0.85</f>
        <v>72930</v>
      </c>
      <c r="H37" s="43">
        <f>'BAR BB| Open rates'!H37*0.85</f>
        <v>72930</v>
      </c>
      <c r="I37" s="43">
        <f>'BAR BB| Open rates'!I37*0.85</f>
        <v>74630</v>
      </c>
      <c r="J37" s="43">
        <f>'BAR BB| Open rates'!J37*0.85</f>
        <v>74630</v>
      </c>
      <c r="K37" s="43">
        <f>'BAR BB| Open rates'!K37*0.85</f>
        <v>72930</v>
      </c>
      <c r="L37" s="43">
        <f>'BAR BB| Open rates'!L37*0.85</f>
        <v>72930</v>
      </c>
      <c r="M37" s="43">
        <f>'BAR BB| Open rates'!M37*0.85</f>
        <v>72930</v>
      </c>
      <c r="N37" s="43">
        <f>'BAR BB| Open rates'!N37*0.85</f>
        <v>72930</v>
      </c>
      <c r="O37" s="43">
        <f>'BAR BB| Open rates'!O37*0.85</f>
        <v>72930</v>
      </c>
      <c r="P37" s="43">
        <f>'BAR BB| Open rates'!P37*0.85</f>
        <v>74630</v>
      </c>
      <c r="Q37" s="43">
        <f>'BAR BB| Open rates'!Q37*0.85</f>
        <v>74630</v>
      </c>
      <c r="R37" s="43">
        <f>'BAR BB| Open rates'!R37*0.85</f>
        <v>74630</v>
      </c>
      <c r="S37" s="43">
        <f>'BAR BB| Open rates'!S37*0.85</f>
        <v>74630</v>
      </c>
      <c r="T37" s="43">
        <f>'BAR BB| Open rates'!T37*0.85</f>
        <v>74630</v>
      </c>
      <c r="U37" s="43">
        <f>'BAR BB| Open rates'!U37*0.85</f>
        <v>74630</v>
      </c>
      <c r="V37" s="43">
        <f>'BAR BB| Open rates'!V37*0.85</f>
        <v>74630</v>
      </c>
      <c r="W37" s="43">
        <f>'BAR BB| Open rates'!W37*0.85</f>
        <v>76330</v>
      </c>
      <c r="X37" s="43">
        <f>'BAR BB| Open rates'!X37*0.85</f>
        <v>76330</v>
      </c>
      <c r="Y37" s="43">
        <f>'BAR BB| Open rates'!Y37*0.85</f>
        <v>74630</v>
      </c>
      <c r="Z37" s="43">
        <f>'BAR BB| Open rates'!Z37*0.85</f>
        <v>74630</v>
      </c>
      <c r="AA37" s="43">
        <f>'BAR BB| Open rates'!AA37*0.85</f>
        <v>74630</v>
      </c>
      <c r="AB37" s="43">
        <f>'BAR BB| Open rates'!AB37*0.85</f>
        <v>74630</v>
      </c>
      <c r="AC37" s="43">
        <f>'BAR BB| Open rates'!AC37*0.85</f>
        <v>74630</v>
      </c>
      <c r="AD37" s="43">
        <f>'BAR BB| Open rates'!AD37*0.85</f>
        <v>76330</v>
      </c>
      <c r="AE37" s="43">
        <f>'BAR BB| Open rates'!AE37*0.85</f>
        <v>76330</v>
      </c>
      <c r="AF37" s="43">
        <f>'BAR BB| Open rates'!AF37*0.85</f>
        <v>74630</v>
      </c>
      <c r="AG37" s="43">
        <f>'BAR BB| Open rates'!AG37*0.85</f>
        <v>74630</v>
      </c>
      <c r="AH37" s="43">
        <f>'BAR BB| Open rates'!AH37*0.85</f>
        <v>74630</v>
      </c>
      <c r="AI37" s="43">
        <f>'BAR BB| Open rates'!AI37*0.85</f>
        <v>74630</v>
      </c>
      <c r="AJ37" s="43">
        <f>'BAR BB| Open rates'!AJ37*0.85</f>
        <v>74630</v>
      </c>
      <c r="AK37" s="43">
        <f>'BAR BB| Open rates'!AK37*0.85</f>
        <v>76330</v>
      </c>
      <c r="AL37" s="43">
        <f>'BAR BB| Open rates'!AL37*0.85</f>
        <v>76330</v>
      </c>
      <c r="AM37" s="43">
        <f>'BAR BB| Open rates'!AM37*0.85</f>
        <v>74630</v>
      </c>
      <c r="AN37" s="43">
        <f>'BAR BB| Open rates'!AN37*0.85</f>
        <v>74630</v>
      </c>
      <c r="AO37" s="43">
        <f>'BAR BB| Open rates'!AO37*0.85</f>
        <v>74630</v>
      </c>
      <c r="AP37" s="43">
        <f>'BAR BB| Open rates'!AP37*0.85</f>
        <v>74630</v>
      </c>
      <c r="AQ37" s="43">
        <f>'BAR BB| Open rates'!AQ37*0.85</f>
        <v>74630</v>
      </c>
      <c r="AR37" s="43">
        <f>'BAR BB| Open rates'!AR37*0.85</f>
        <v>76330</v>
      </c>
      <c r="AS37" s="43">
        <f>'BAR BB| Open rates'!AS37*0.85</f>
        <v>76330</v>
      </c>
      <c r="AT37" s="43">
        <f>'BAR BB| Open rates'!AT37*0.85</f>
        <v>74630</v>
      </c>
      <c r="AU37" s="43">
        <f>'BAR BB| Open rates'!AU37*0.85</f>
        <v>74630</v>
      </c>
      <c r="AV37" s="43">
        <f>'BAR BB| Open rates'!AV37*0.85</f>
        <v>74630</v>
      </c>
      <c r="AW37" s="43">
        <f>'BAR BB| Open rates'!AW37*0.85</f>
        <v>74630</v>
      </c>
      <c r="AX37" s="43">
        <f>'BAR BB| Open rates'!AX37*0.85</f>
        <v>74630</v>
      </c>
      <c r="AY37" s="43">
        <f>'BAR BB| Open rates'!AY37*0.85</f>
        <v>76330</v>
      </c>
      <c r="AZ37" s="43">
        <f>'BAR BB| Open rates'!AZ37*0.85</f>
        <v>76330</v>
      </c>
      <c r="BA37" s="43">
        <f>'BAR BB| Open rates'!BA37*0.85</f>
        <v>74630</v>
      </c>
      <c r="BB37" s="43">
        <f>'BAR BB| Open rates'!BB37*0.85</f>
        <v>74630</v>
      </c>
      <c r="BC37" s="43">
        <f>'BAR BB| Open rates'!BC37*0.85</f>
        <v>74630</v>
      </c>
      <c r="BD37" s="43">
        <f>'BAR BB| Open rates'!BD37*0.85</f>
        <v>74630</v>
      </c>
      <c r="BE37" s="43">
        <f>'BAR BB| Open rates'!BE37*0.85</f>
        <v>74630</v>
      </c>
      <c r="BF37" s="43">
        <f>'BAR BB| Open rates'!BF37*0.85</f>
        <v>76330</v>
      </c>
      <c r="BG37" s="43">
        <f>'BAR BB| Open rates'!BG37*0.85</f>
        <v>76330</v>
      </c>
      <c r="BH37" s="43">
        <f>'BAR BB| Open rates'!BH37*0.85</f>
        <v>71910</v>
      </c>
      <c r="BI37" s="43">
        <f>'BAR BB| Open rates'!BI37*0.85</f>
        <v>71910</v>
      </c>
      <c r="BJ37" s="43">
        <f>'BAR BB| Open rates'!BJ37*0.85</f>
        <v>71910</v>
      </c>
      <c r="BK37" s="43">
        <f>'BAR BB| Open rates'!BK37*0.85</f>
        <v>71910</v>
      </c>
      <c r="BL37" s="43">
        <f>'BAR BB| Open rates'!BL37*0.85</f>
        <v>71910</v>
      </c>
      <c r="BM37" s="43">
        <f>'BAR BB| Open rates'!BM37*0.85</f>
        <v>72930</v>
      </c>
      <c r="BN37" s="43">
        <f>'BAR BB| Open rates'!BN37*0.85</f>
        <v>72930</v>
      </c>
      <c r="BO37" s="43">
        <f>'BAR BB| Open rates'!BO37*0.85</f>
        <v>71060</v>
      </c>
      <c r="BP37" s="43">
        <f>'BAR BB| Open rates'!BP37*0.85</f>
        <v>71060</v>
      </c>
      <c r="BQ37" s="43">
        <f>'BAR BB| Open rates'!BQ37*0.85</f>
        <v>56695</v>
      </c>
      <c r="BR37" s="43">
        <f>'BAR BB| Open rates'!BR37*0.85</f>
        <v>56695</v>
      </c>
      <c r="BS37" s="43">
        <f>'BAR BB| Open rates'!BS37*0.85</f>
        <v>56695</v>
      </c>
      <c r="BT37" s="43">
        <f>'BAR BB| Open rates'!BT37*0.85</f>
        <v>56695</v>
      </c>
      <c r="BU37" s="43">
        <f>'BAR BB| Open rates'!BU37*0.85</f>
        <v>56695</v>
      </c>
      <c r="BV37" s="43">
        <f>'BAR BB| Open rates'!BV37*0.85</f>
        <v>54825</v>
      </c>
      <c r="BW37" s="43">
        <f>'BAR BB| Open rates'!BW37*0.85</f>
        <v>54825</v>
      </c>
      <c r="BX37" s="43">
        <f>'BAR BB| Open rates'!BX37*0.85</f>
        <v>54825</v>
      </c>
      <c r="BY37" s="43">
        <f>'BAR BB| Open rates'!BY37*0.85</f>
        <v>54825</v>
      </c>
      <c r="BZ37" s="43">
        <f>'BAR BB| Open rates'!BZ37*0.85</f>
        <v>54825</v>
      </c>
      <c r="CA37" s="43">
        <f>'BAR BB| Open rates'!CA37*0.85</f>
        <v>56695</v>
      </c>
      <c r="CB37" s="43">
        <f>'BAR BB| Open rates'!CB37*0.85</f>
        <v>56695</v>
      </c>
      <c r="CC37" s="43">
        <f>'BAR BB| Open rates'!CC37*0.85</f>
        <v>54825</v>
      </c>
      <c r="CD37" s="43">
        <f>'BAR BB| Open rates'!CD37*0.85</f>
        <v>54825</v>
      </c>
      <c r="CE37" s="43">
        <f>'BAR BB| Open rates'!CE37*0.85</f>
        <v>54825</v>
      </c>
      <c r="CF37" s="43">
        <f>'BAR BB| Open rates'!CF37*0.85</f>
        <v>54825</v>
      </c>
      <c r="CG37" s="43">
        <f>'BAR BB| Open rates'!CG37*0.85</f>
        <v>54825</v>
      </c>
      <c r="CH37" s="43">
        <f>'BAR BB| Open rates'!CH37*0.85</f>
        <v>56695</v>
      </c>
      <c r="CI37" s="43">
        <f>'BAR BB| Open rates'!CI37*0.85</f>
        <v>56695</v>
      </c>
      <c r="CJ37" s="43">
        <f>'BAR BB| Open rates'!CJ37*0.85</f>
        <v>54825</v>
      </c>
      <c r="CK37" s="43">
        <f>'BAR BB| Open rates'!CK37*0.85</f>
        <v>54825</v>
      </c>
      <c r="CL37" s="43">
        <f>'BAR BB| Open rates'!CL37*0.85</f>
        <v>54825</v>
      </c>
      <c r="CM37" s="43">
        <f>'BAR BB| Open rates'!CM37*0.85</f>
        <v>54825</v>
      </c>
      <c r="CN37" s="43">
        <f>'BAR BB| Open rates'!CN37*0.85</f>
        <v>54825</v>
      </c>
      <c r="CO37" s="43">
        <f>'BAR BB| Open rates'!CO37*0.85</f>
        <v>56695</v>
      </c>
      <c r="CP37" s="43">
        <f>'BAR BB| Open rates'!CP37*0.85</f>
        <v>56695</v>
      </c>
      <c r="CQ37" s="43">
        <f>'BAR BB| Open rates'!CQ37*0.85</f>
        <v>54825</v>
      </c>
      <c r="CR37" s="43">
        <f>'BAR BB| Open rates'!CR37*0.85</f>
        <v>54825</v>
      </c>
      <c r="CS37" s="43">
        <f>'BAR BB| Open rates'!CS37*0.85</f>
        <v>54825</v>
      </c>
      <c r="CT37" s="43">
        <f>'BAR BB| Open rates'!CT37*0.85</f>
        <v>54825</v>
      </c>
      <c r="CU37" s="43">
        <f>'BAR BB| Open rates'!CU37*0.85</f>
        <v>53380</v>
      </c>
      <c r="CV37" s="43">
        <f>'BAR BB| Open rates'!CV37*0.85</f>
        <v>53380</v>
      </c>
      <c r="CW37" s="43">
        <f>'BAR BB| Open rates'!CW37*0.85</f>
        <v>53380</v>
      </c>
      <c r="CX37" s="43">
        <f>'BAR BB| Open rates'!CX37*0.85</f>
        <v>51680</v>
      </c>
      <c r="CY37" s="43">
        <f>'BAR BB| Open rates'!CY37*0.85</f>
        <v>51680</v>
      </c>
      <c r="CZ37" s="43">
        <f>'BAR BB| Open rates'!CZ37*0.85</f>
        <v>51680</v>
      </c>
      <c r="DA37" s="43">
        <f>'BAR BB| Open rates'!DA37*0.85</f>
        <v>51680</v>
      </c>
      <c r="DB37" s="43">
        <f>'BAR BB| Open rates'!DB37*0.85</f>
        <v>51680</v>
      </c>
      <c r="DC37" s="43">
        <f>'BAR BB| Open rates'!DC37*0.85</f>
        <v>53380</v>
      </c>
      <c r="DD37" s="43">
        <f>'BAR BB| Open rates'!DD37*0.85</f>
        <v>53380</v>
      </c>
      <c r="DE37" s="43">
        <f>'BAR BB| Open rates'!DE37*0.85</f>
        <v>51680</v>
      </c>
      <c r="DF37" s="43">
        <f>'BAR BB| Open rates'!DF37*0.85</f>
        <v>51680</v>
      </c>
      <c r="DG37" s="43">
        <f>'BAR BB| Open rates'!DG37*0.85</f>
        <v>51680</v>
      </c>
      <c r="DH37" s="43">
        <f>'BAR BB| Open rates'!DH37*0.85</f>
        <v>51680</v>
      </c>
      <c r="DI37" s="43">
        <f>'BAR BB| Open rates'!DI37*0.85</f>
        <v>51680</v>
      </c>
      <c r="DJ37" s="43">
        <f>'BAR BB| Open rates'!DJ37*0.85</f>
        <v>53380</v>
      </c>
      <c r="DK37" s="43">
        <f>'BAR BB| Open rates'!DK37*0.85</f>
        <v>53380</v>
      </c>
      <c r="DL37" s="43">
        <f>'BAR BB| Open rates'!DL37*0.85</f>
        <v>51680</v>
      </c>
      <c r="DM37" s="43">
        <f>'BAR BB| Open rates'!DM37*0.85</f>
        <v>51680</v>
      </c>
      <c r="DN37" s="43">
        <f>'BAR BB| Open rates'!DN37*0.85</f>
        <v>51680</v>
      </c>
      <c r="DO37" s="43">
        <f>'BAR BB| Open rates'!DO37*0.85</f>
        <v>51680</v>
      </c>
      <c r="DP37" s="43">
        <f>'BAR BB| Open rates'!DP37*0.85</f>
        <v>51680</v>
      </c>
      <c r="DQ37" s="43">
        <f>'BAR BB| Open rates'!DQ37*0.85</f>
        <v>53380</v>
      </c>
      <c r="DR37" s="43">
        <f>'BAR BB| Open rates'!DR37*0.85</f>
        <v>53380</v>
      </c>
      <c r="DS37" s="43">
        <f>'BAR BB| Open rates'!DS37*0.85</f>
        <v>51680</v>
      </c>
      <c r="DT37" s="43">
        <f>'BAR BB| Open rates'!DT37*0.85</f>
        <v>51680</v>
      </c>
      <c r="DU37" s="43">
        <f>'BAR BB| Open rates'!DU37*0.85</f>
        <v>51680</v>
      </c>
      <c r="DV37" s="43">
        <f>'BAR BB| Open rates'!DV37*0.85</f>
        <v>51680</v>
      </c>
      <c r="DW37" s="43">
        <f>'BAR BB| Open rates'!DW37*0.85</f>
        <v>51680</v>
      </c>
      <c r="DX37" s="43">
        <f>'BAR BB| Open rates'!DX37*0.85</f>
        <v>53380</v>
      </c>
      <c r="DY37" s="43">
        <f>'BAR BB| Open rates'!DY37*0.85</f>
        <v>53380</v>
      </c>
      <c r="DZ37" s="43">
        <f>'BAR BB| Open rates'!DZ37*0.85</f>
        <v>54825</v>
      </c>
      <c r="EA37" s="43">
        <f>'BAR BB| Open rates'!EA37*0.85</f>
        <v>54825</v>
      </c>
      <c r="EB37" s="43">
        <f>'BAR BB| Open rates'!EB37*0.85</f>
        <v>54825</v>
      </c>
      <c r="EC37" s="43">
        <f>'BAR BB| Open rates'!EC37*0.85</f>
        <v>56695</v>
      </c>
      <c r="ED37" s="43">
        <f>'BAR BB| Open rates'!ED37*0.85</f>
        <v>56695</v>
      </c>
      <c r="EE37" s="43">
        <f>'BAR BB| Open rates'!EE37*0.85</f>
        <v>56695</v>
      </c>
      <c r="EF37" s="43">
        <f>'BAR BB| Open rates'!EF37*0.85</f>
        <v>56695</v>
      </c>
      <c r="EG37" s="43">
        <f>'BAR BB| Open rates'!EG37*0.85</f>
        <v>50830</v>
      </c>
      <c r="EH37" s="43">
        <f>'BAR BB| Open rates'!EH37*0.85</f>
        <v>46580</v>
      </c>
      <c r="EI37" s="43">
        <f>'BAR BB| Open rates'!EI37*0.85</f>
        <v>46580</v>
      </c>
      <c r="EJ37" s="43">
        <f>'BAR BB| Open rates'!EJ37*0.85</f>
        <v>46580</v>
      </c>
      <c r="EK37" s="43">
        <f>'BAR BB| Open rates'!EK37*0.85</f>
        <v>46580</v>
      </c>
      <c r="EL37" s="43">
        <f>'BAR BB| Open rates'!EL37*0.85</f>
        <v>47430</v>
      </c>
      <c r="EM37" s="43">
        <f>'BAR BB| Open rates'!EM37*0.85</f>
        <v>47430</v>
      </c>
      <c r="EN37" s="43">
        <f>'BAR BB| Open rates'!EN37*0.85</f>
        <v>46580</v>
      </c>
      <c r="EO37" s="43">
        <f>'BAR BB| Open rates'!EO37*0.85</f>
        <v>46580</v>
      </c>
      <c r="EP37" s="43">
        <f>'BAR BB| Open rates'!EP37*0.85</f>
        <v>46580</v>
      </c>
      <c r="EQ37" s="43">
        <f>'BAR BB| Open rates'!EQ37*0.85</f>
        <v>46580</v>
      </c>
      <c r="ER37" s="43">
        <f>'BAR BB| Open rates'!ER37*0.85</f>
        <v>46580</v>
      </c>
      <c r="ES37" s="43">
        <f>'BAR BB| Open rates'!ES37*0.85</f>
        <v>47430</v>
      </c>
      <c r="ET37" s="43">
        <f>'BAR BB| Open rates'!ET37*0.85</f>
        <v>47430</v>
      </c>
      <c r="EU37" s="43">
        <f>'BAR BB| Open rates'!EU37*0.85</f>
        <v>46580</v>
      </c>
      <c r="EV37" s="43">
        <f>'BAR BB| Open rates'!EV37*0.85</f>
        <v>46580</v>
      </c>
      <c r="EW37" s="43">
        <f>'BAR BB| Open rates'!EW37*0.85</f>
        <v>46580</v>
      </c>
      <c r="EX37" s="43">
        <f>'BAR BB| Open rates'!EX37*0.85</f>
        <v>46580</v>
      </c>
      <c r="EY37" s="43">
        <f>'BAR BB| Open rates'!EY37*0.85</f>
        <v>46580</v>
      </c>
      <c r="EZ37" s="43">
        <f>'BAR BB| Open rates'!EZ37*0.85</f>
        <v>47430</v>
      </c>
      <c r="FA37" s="43">
        <f>'BAR BB| Open rates'!FA37*0.85</f>
        <v>47430</v>
      </c>
      <c r="FB37" s="43">
        <f>'BAR BB| Open rates'!FB37*0.85</f>
        <v>46580</v>
      </c>
      <c r="FC37" s="43">
        <f>'BAR BB| Open rates'!FC37*0.85</f>
        <v>46580</v>
      </c>
      <c r="FD37" s="43">
        <f>'BAR BB| Open rates'!FD37*0.85</f>
        <v>46580</v>
      </c>
      <c r="FE37" s="43">
        <f>'BAR BB| Open rates'!FE37*0.85</f>
        <v>46580</v>
      </c>
      <c r="FF37" s="43">
        <f>'BAR BB| Open rates'!FF37*0.85</f>
        <v>46580</v>
      </c>
      <c r="FG37" s="43">
        <f>'BAR BB| Open rates'!FG37*0.85</f>
        <v>47430</v>
      </c>
      <c r="FH37" s="43">
        <f>'BAR BB| Open rates'!FH37*0.85</f>
        <v>47430</v>
      </c>
      <c r="FI37" s="43">
        <f>'BAR BB| Open rates'!FI37*0.85</f>
        <v>46580</v>
      </c>
      <c r="FJ37" s="43">
        <f>'BAR BB| Open rates'!FJ37*0.85</f>
        <v>46580</v>
      </c>
      <c r="FK37" s="43">
        <f>'BAR BB| Open rates'!FK37*0.85</f>
        <v>46580</v>
      </c>
      <c r="FL37" s="43">
        <f>'BAR BB| Open rates'!FL37*0.85</f>
        <v>46580</v>
      </c>
      <c r="FM37" s="43">
        <f>'BAR BB| Open rates'!FM37*0.85</f>
        <v>46580</v>
      </c>
      <c r="FN37" s="43">
        <f>'BAR BB| Open rates'!FN37*0.85</f>
        <v>47430</v>
      </c>
      <c r="FO37" s="43">
        <f>'BAR BB| Open rates'!FO37*0.85</f>
        <v>47430</v>
      </c>
      <c r="FP37" s="43">
        <f>'BAR BB| Open rates'!FP37*0.85</f>
        <v>46580</v>
      </c>
      <c r="FQ37" s="43">
        <f>'BAR BB| Open rates'!FQ37*0.85</f>
        <v>46580</v>
      </c>
      <c r="FR37" s="43">
        <f>'BAR BB| Open rates'!FR37*0.85</f>
        <v>46580</v>
      </c>
      <c r="FS37" s="43">
        <f>'BAR BB| Open rates'!FS37*0.85</f>
        <v>46580</v>
      </c>
      <c r="FT37" s="43">
        <f>'BAR BB| Open rates'!FT37*0.85</f>
        <v>46580</v>
      </c>
      <c r="FU37" s="43">
        <f>'BAR BB| Open rates'!FU37*0.85</f>
        <v>47430</v>
      </c>
      <c r="FV37" s="43">
        <f>'BAR BB| Open rates'!FV37*0.85</f>
        <v>47430</v>
      </c>
      <c r="FW37" s="43">
        <f>'BAR BB| Open rates'!FW37*0.85</f>
        <v>50575</v>
      </c>
      <c r="FX37" s="43">
        <f>'BAR BB| Open rates'!FX37*0.85</f>
        <v>50575</v>
      </c>
      <c r="FY37" s="43">
        <f>'BAR BB| Open rates'!FY37*0.85</f>
        <v>50575</v>
      </c>
      <c r="FZ37" s="43">
        <f>'BAR BB| Open rates'!FZ37*0.85</f>
        <v>50575</v>
      </c>
      <c r="GA37" s="43">
        <f>'BAR BB| Open rates'!GA37*0.85</f>
        <v>50575</v>
      </c>
      <c r="GB37" s="43">
        <f>'BAR BB| Open rates'!GB37*0.85</f>
        <v>52445</v>
      </c>
      <c r="GC37" s="43">
        <f>'BAR BB| Open rates'!GC37*0.85</f>
        <v>52445</v>
      </c>
      <c r="GD37" s="43">
        <f>'BAR BB| Open rates'!GD37*0.85</f>
        <v>52445</v>
      </c>
      <c r="GE37" s="43">
        <f>'BAR BB| Open rates'!GE37*0.85</f>
        <v>52445</v>
      </c>
    </row>
    <row r="38" spans="1:187" s="36" customFormat="1" ht="12" customHeight="1" x14ac:dyDescent="0.2">
      <c r="A38" s="237">
        <v>6</v>
      </c>
      <c r="B38" s="43">
        <f>'BAR BB| Open rates'!B38*0.85</f>
        <v>77775</v>
      </c>
      <c r="C38" s="43">
        <f>'BAR BB| Open rates'!C38*0.85</f>
        <v>77775</v>
      </c>
      <c r="D38" s="43">
        <f>'BAR BB| Open rates'!D38*0.85</f>
        <v>75480</v>
      </c>
      <c r="E38" s="43">
        <f>'BAR BB| Open rates'!E38*0.85</f>
        <v>75480</v>
      </c>
      <c r="F38" s="43">
        <f>'BAR BB| Open rates'!F38*0.85</f>
        <v>73610</v>
      </c>
      <c r="G38" s="43">
        <f>'BAR BB| Open rates'!G38*0.85</f>
        <v>75480</v>
      </c>
      <c r="H38" s="43">
        <f>'BAR BB| Open rates'!H38*0.85</f>
        <v>75480</v>
      </c>
      <c r="I38" s="43">
        <f>'BAR BB| Open rates'!I38*0.85</f>
        <v>77180</v>
      </c>
      <c r="J38" s="43">
        <f>'BAR BB| Open rates'!J38*0.85</f>
        <v>77180</v>
      </c>
      <c r="K38" s="43">
        <f>'BAR BB| Open rates'!K38*0.85</f>
        <v>75480</v>
      </c>
      <c r="L38" s="43">
        <f>'BAR BB| Open rates'!L38*0.85</f>
        <v>75480</v>
      </c>
      <c r="M38" s="43">
        <f>'BAR BB| Open rates'!M38*0.85</f>
        <v>75480</v>
      </c>
      <c r="N38" s="43">
        <f>'BAR BB| Open rates'!N38*0.85</f>
        <v>75480</v>
      </c>
      <c r="O38" s="43">
        <f>'BAR BB| Open rates'!O38*0.85</f>
        <v>75480</v>
      </c>
      <c r="P38" s="43">
        <f>'BAR BB| Open rates'!P38*0.85</f>
        <v>77180</v>
      </c>
      <c r="Q38" s="43">
        <f>'BAR BB| Open rates'!Q38*0.85</f>
        <v>77180</v>
      </c>
      <c r="R38" s="43">
        <f>'BAR BB| Open rates'!R38*0.85</f>
        <v>77180</v>
      </c>
      <c r="S38" s="43">
        <f>'BAR BB| Open rates'!S38*0.85</f>
        <v>77180</v>
      </c>
      <c r="T38" s="43">
        <f>'BAR BB| Open rates'!T38*0.85</f>
        <v>77180</v>
      </c>
      <c r="U38" s="43">
        <f>'BAR BB| Open rates'!U38*0.85</f>
        <v>77180</v>
      </c>
      <c r="V38" s="43">
        <f>'BAR BB| Open rates'!V38*0.85</f>
        <v>77180</v>
      </c>
      <c r="W38" s="43">
        <f>'BAR BB| Open rates'!W38*0.85</f>
        <v>78880</v>
      </c>
      <c r="X38" s="43">
        <f>'BAR BB| Open rates'!X38*0.85</f>
        <v>78880</v>
      </c>
      <c r="Y38" s="43">
        <f>'BAR BB| Open rates'!Y38*0.85</f>
        <v>77180</v>
      </c>
      <c r="Z38" s="43">
        <f>'BAR BB| Open rates'!Z38*0.85</f>
        <v>77180</v>
      </c>
      <c r="AA38" s="43">
        <f>'BAR BB| Open rates'!AA38*0.85</f>
        <v>77180</v>
      </c>
      <c r="AB38" s="43">
        <f>'BAR BB| Open rates'!AB38*0.85</f>
        <v>77180</v>
      </c>
      <c r="AC38" s="43">
        <f>'BAR BB| Open rates'!AC38*0.85</f>
        <v>77180</v>
      </c>
      <c r="AD38" s="43">
        <f>'BAR BB| Open rates'!AD38*0.85</f>
        <v>78880</v>
      </c>
      <c r="AE38" s="43">
        <f>'BAR BB| Open rates'!AE38*0.85</f>
        <v>78880</v>
      </c>
      <c r="AF38" s="43">
        <f>'BAR BB| Open rates'!AF38*0.85</f>
        <v>77180</v>
      </c>
      <c r="AG38" s="43">
        <f>'BAR BB| Open rates'!AG38*0.85</f>
        <v>77180</v>
      </c>
      <c r="AH38" s="43">
        <f>'BAR BB| Open rates'!AH38*0.85</f>
        <v>77180</v>
      </c>
      <c r="AI38" s="43">
        <f>'BAR BB| Open rates'!AI38*0.85</f>
        <v>77180</v>
      </c>
      <c r="AJ38" s="43">
        <f>'BAR BB| Open rates'!AJ38*0.85</f>
        <v>77180</v>
      </c>
      <c r="AK38" s="43">
        <f>'BAR BB| Open rates'!AK38*0.85</f>
        <v>78880</v>
      </c>
      <c r="AL38" s="43">
        <f>'BAR BB| Open rates'!AL38*0.85</f>
        <v>78880</v>
      </c>
      <c r="AM38" s="43">
        <f>'BAR BB| Open rates'!AM38*0.85</f>
        <v>77180</v>
      </c>
      <c r="AN38" s="43">
        <f>'BAR BB| Open rates'!AN38*0.85</f>
        <v>77180</v>
      </c>
      <c r="AO38" s="43">
        <f>'BAR BB| Open rates'!AO38*0.85</f>
        <v>77180</v>
      </c>
      <c r="AP38" s="43">
        <f>'BAR BB| Open rates'!AP38*0.85</f>
        <v>77180</v>
      </c>
      <c r="AQ38" s="43">
        <f>'BAR BB| Open rates'!AQ38*0.85</f>
        <v>77180</v>
      </c>
      <c r="AR38" s="43">
        <f>'BAR BB| Open rates'!AR38*0.85</f>
        <v>78880</v>
      </c>
      <c r="AS38" s="43">
        <f>'BAR BB| Open rates'!AS38*0.85</f>
        <v>78880</v>
      </c>
      <c r="AT38" s="43">
        <f>'BAR BB| Open rates'!AT38*0.85</f>
        <v>77180</v>
      </c>
      <c r="AU38" s="43">
        <f>'BAR BB| Open rates'!AU38*0.85</f>
        <v>77180</v>
      </c>
      <c r="AV38" s="43">
        <f>'BAR BB| Open rates'!AV38*0.85</f>
        <v>77180</v>
      </c>
      <c r="AW38" s="43">
        <f>'BAR BB| Open rates'!AW38*0.85</f>
        <v>77180</v>
      </c>
      <c r="AX38" s="43">
        <f>'BAR BB| Open rates'!AX38*0.85</f>
        <v>77180</v>
      </c>
      <c r="AY38" s="43">
        <f>'BAR BB| Open rates'!AY38*0.85</f>
        <v>78880</v>
      </c>
      <c r="AZ38" s="43">
        <f>'BAR BB| Open rates'!AZ38*0.85</f>
        <v>78880</v>
      </c>
      <c r="BA38" s="43">
        <f>'BAR BB| Open rates'!BA38*0.85</f>
        <v>77180</v>
      </c>
      <c r="BB38" s="43">
        <f>'BAR BB| Open rates'!BB38*0.85</f>
        <v>77180</v>
      </c>
      <c r="BC38" s="43">
        <f>'BAR BB| Open rates'!BC38*0.85</f>
        <v>77180</v>
      </c>
      <c r="BD38" s="43">
        <f>'BAR BB| Open rates'!BD38*0.85</f>
        <v>77180</v>
      </c>
      <c r="BE38" s="43">
        <f>'BAR BB| Open rates'!BE38*0.85</f>
        <v>77180</v>
      </c>
      <c r="BF38" s="43">
        <f>'BAR BB| Open rates'!BF38*0.85</f>
        <v>78880</v>
      </c>
      <c r="BG38" s="43">
        <f>'BAR BB| Open rates'!BG38*0.85</f>
        <v>78880</v>
      </c>
      <c r="BH38" s="43">
        <f>'BAR BB| Open rates'!BH38*0.85</f>
        <v>74460</v>
      </c>
      <c r="BI38" s="43">
        <f>'BAR BB| Open rates'!BI38*0.85</f>
        <v>74460</v>
      </c>
      <c r="BJ38" s="43">
        <f>'BAR BB| Open rates'!BJ38*0.85</f>
        <v>74460</v>
      </c>
      <c r="BK38" s="43">
        <f>'BAR BB| Open rates'!BK38*0.85</f>
        <v>74460</v>
      </c>
      <c r="BL38" s="43">
        <f>'BAR BB| Open rates'!BL38*0.85</f>
        <v>74460</v>
      </c>
      <c r="BM38" s="43">
        <f>'BAR BB| Open rates'!BM38*0.85</f>
        <v>75480</v>
      </c>
      <c r="BN38" s="43">
        <f>'BAR BB| Open rates'!BN38*0.85</f>
        <v>75480</v>
      </c>
      <c r="BO38" s="43">
        <f>'BAR BB| Open rates'!BO38*0.85</f>
        <v>73610</v>
      </c>
      <c r="BP38" s="43">
        <f>'BAR BB| Open rates'!BP38*0.85</f>
        <v>73610</v>
      </c>
      <c r="BQ38" s="43">
        <f>'BAR BB| Open rates'!BQ38*0.85</f>
        <v>59245</v>
      </c>
      <c r="BR38" s="43">
        <f>'BAR BB| Open rates'!BR38*0.85</f>
        <v>59245</v>
      </c>
      <c r="BS38" s="43">
        <f>'BAR BB| Open rates'!BS38*0.85</f>
        <v>59245</v>
      </c>
      <c r="BT38" s="43">
        <f>'BAR BB| Open rates'!BT38*0.85</f>
        <v>59245</v>
      </c>
      <c r="BU38" s="43">
        <f>'BAR BB| Open rates'!BU38*0.85</f>
        <v>59245</v>
      </c>
      <c r="BV38" s="43">
        <f>'BAR BB| Open rates'!BV38*0.85</f>
        <v>57375</v>
      </c>
      <c r="BW38" s="43">
        <f>'BAR BB| Open rates'!BW38*0.85</f>
        <v>57375</v>
      </c>
      <c r="BX38" s="43">
        <f>'BAR BB| Open rates'!BX38*0.85</f>
        <v>57375</v>
      </c>
      <c r="BY38" s="43">
        <f>'BAR BB| Open rates'!BY38*0.85</f>
        <v>57375</v>
      </c>
      <c r="BZ38" s="43">
        <f>'BAR BB| Open rates'!BZ38*0.85</f>
        <v>57375</v>
      </c>
      <c r="CA38" s="43">
        <f>'BAR BB| Open rates'!CA38*0.85</f>
        <v>59245</v>
      </c>
      <c r="CB38" s="43">
        <f>'BAR BB| Open rates'!CB38*0.85</f>
        <v>59245</v>
      </c>
      <c r="CC38" s="43">
        <f>'BAR BB| Open rates'!CC38*0.85</f>
        <v>57375</v>
      </c>
      <c r="CD38" s="43">
        <f>'BAR BB| Open rates'!CD38*0.85</f>
        <v>57375</v>
      </c>
      <c r="CE38" s="43">
        <f>'BAR BB| Open rates'!CE38*0.85</f>
        <v>57375</v>
      </c>
      <c r="CF38" s="43">
        <f>'BAR BB| Open rates'!CF38*0.85</f>
        <v>57375</v>
      </c>
      <c r="CG38" s="43">
        <f>'BAR BB| Open rates'!CG38*0.85</f>
        <v>57375</v>
      </c>
      <c r="CH38" s="43">
        <f>'BAR BB| Open rates'!CH38*0.85</f>
        <v>59245</v>
      </c>
      <c r="CI38" s="43">
        <f>'BAR BB| Open rates'!CI38*0.85</f>
        <v>59245</v>
      </c>
      <c r="CJ38" s="43">
        <f>'BAR BB| Open rates'!CJ38*0.85</f>
        <v>57375</v>
      </c>
      <c r="CK38" s="43">
        <f>'BAR BB| Open rates'!CK38*0.85</f>
        <v>57375</v>
      </c>
      <c r="CL38" s="43">
        <f>'BAR BB| Open rates'!CL38*0.85</f>
        <v>57375</v>
      </c>
      <c r="CM38" s="43">
        <f>'BAR BB| Open rates'!CM38*0.85</f>
        <v>57375</v>
      </c>
      <c r="CN38" s="43">
        <f>'BAR BB| Open rates'!CN38*0.85</f>
        <v>57375</v>
      </c>
      <c r="CO38" s="43">
        <f>'BAR BB| Open rates'!CO38*0.85</f>
        <v>59245</v>
      </c>
      <c r="CP38" s="43">
        <f>'BAR BB| Open rates'!CP38*0.85</f>
        <v>59245</v>
      </c>
      <c r="CQ38" s="43">
        <f>'BAR BB| Open rates'!CQ38*0.85</f>
        <v>57375</v>
      </c>
      <c r="CR38" s="43">
        <f>'BAR BB| Open rates'!CR38*0.85</f>
        <v>57375</v>
      </c>
      <c r="CS38" s="43">
        <f>'BAR BB| Open rates'!CS38*0.85</f>
        <v>57375</v>
      </c>
      <c r="CT38" s="43">
        <f>'BAR BB| Open rates'!CT38*0.85</f>
        <v>57375</v>
      </c>
      <c r="CU38" s="43">
        <f>'BAR BB| Open rates'!CU38*0.85</f>
        <v>55930</v>
      </c>
      <c r="CV38" s="43">
        <f>'BAR BB| Open rates'!CV38*0.85</f>
        <v>55930</v>
      </c>
      <c r="CW38" s="43">
        <f>'BAR BB| Open rates'!CW38*0.85</f>
        <v>55930</v>
      </c>
      <c r="CX38" s="43">
        <f>'BAR BB| Open rates'!CX38*0.85</f>
        <v>54230</v>
      </c>
      <c r="CY38" s="43">
        <f>'BAR BB| Open rates'!CY38*0.85</f>
        <v>54230</v>
      </c>
      <c r="CZ38" s="43">
        <f>'BAR BB| Open rates'!CZ38*0.85</f>
        <v>54230</v>
      </c>
      <c r="DA38" s="43">
        <f>'BAR BB| Open rates'!DA38*0.85</f>
        <v>54230</v>
      </c>
      <c r="DB38" s="43">
        <f>'BAR BB| Open rates'!DB38*0.85</f>
        <v>54230</v>
      </c>
      <c r="DC38" s="43">
        <f>'BAR BB| Open rates'!DC38*0.85</f>
        <v>55930</v>
      </c>
      <c r="DD38" s="43">
        <f>'BAR BB| Open rates'!DD38*0.85</f>
        <v>55930</v>
      </c>
      <c r="DE38" s="43">
        <f>'BAR BB| Open rates'!DE38*0.85</f>
        <v>54230</v>
      </c>
      <c r="DF38" s="43">
        <f>'BAR BB| Open rates'!DF38*0.85</f>
        <v>54230</v>
      </c>
      <c r="DG38" s="43">
        <f>'BAR BB| Open rates'!DG38*0.85</f>
        <v>54230</v>
      </c>
      <c r="DH38" s="43">
        <f>'BAR BB| Open rates'!DH38*0.85</f>
        <v>54230</v>
      </c>
      <c r="DI38" s="43">
        <f>'BAR BB| Open rates'!DI38*0.85</f>
        <v>54230</v>
      </c>
      <c r="DJ38" s="43">
        <f>'BAR BB| Open rates'!DJ38*0.85</f>
        <v>55930</v>
      </c>
      <c r="DK38" s="43">
        <f>'BAR BB| Open rates'!DK38*0.85</f>
        <v>55930</v>
      </c>
      <c r="DL38" s="43">
        <f>'BAR BB| Open rates'!DL38*0.85</f>
        <v>54230</v>
      </c>
      <c r="DM38" s="43">
        <f>'BAR BB| Open rates'!DM38*0.85</f>
        <v>54230</v>
      </c>
      <c r="DN38" s="43">
        <f>'BAR BB| Open rates'!DN38*0.85</f>
        <v>54230</v>
      </c>
      <c r="DO38" s="43">
        <f>'BAR BB| Open rates'!DO38*0.85</f>
        <v>54230</v>
      </c>
      <c r="DP38" s="43">
        <f>'BAR BB| Open rates'!DP38*0.85</f>
        <v>54230</v>
      </c>
      <c r="DQ38" s="43">
        <f>'BAR BB| Open rates'!DQ38*0.85</f>
        <v>55930</v>
      </c>
      <c r="DR38" s="43">
        <f>'BAR BB| Open rates'!DR38*0.85</f>
        <v>55930</v>
      </c>
      <c r="DS38" s="43">
        <f>'BAR BB| Open rates'!DS38*0.85</f>
        <v>54230</v>
      </c>
      <c r="DT38" s="43">
        <f>'BAR BB| Open rates'!DT38*0.85</f>
        <v>54230</v>
      </c>
      <c r="DU38" s="43">
        <f>'BAR BB| Open rates'!DU38*0.85</f>
        <v>54230</v>
      </c>
      <c r="DV38" s="43">
        <f>'BAR BB| Open rates'!DV38*0.85</f>
        <v>54230</v>
      </c>
      <c r="DW38" s="43">
        <f>'BAR BB| Open rates'!DW38*0.85</f>
        <v>54230</v>
      </c>
      <c r="DX38" s="43">
        <f>'BAR BB| Open rates'!DX38*0.85</f>
        <v>55930</v>
      </c>
      <c r="DY38" s="43">
        <f>'BAR BB| Open rates'!DY38*0.85</f>
        <v>55930</v>
      </c>
      <c r="DZ38" s="43">
        <f>'BAR BB| Open rates'!DZ38*0.85</f>
        <v>57375</v>
      </c>
      <c r="EA38" s="43">
        <f>'BAR BB| Open rates'!EA38*0.85</f>
        <v>57375</v>
      </c>
      <c r="EB38" s="43">
        <f>'BAR BB| Open rates'!EB38*0.85</f>
        <v>57375</v>
      </c>
      <c r="EC38" s="43">
        <f>'BAR BB| Open rates'!EC38*0.85</f>
        <v>59245</v>
      </c>
      <c r="ED38" s="43">
        <f>'BAR BB| Open rates'!ED38*0.85</f>
        <v>59245</v>
      </c>
      <c r="EE38" s="43">
        <f>'BAR BB| Open rates'!EE38*0.85</f>
        <v>59245</v>
      </c>
      <c r="EF38" s="43">
        <f>'BAR BB| Open rates'!EF38*0.85</f>
        <v>59245</v>
      </c>
      <c r="EG38" s="43">
        <f>'BAR BB| Open rates'!EG38*0.85</f>
        <v>53380</v>
      </c>
      <c r="EH38" s="43">
        <f>'BAR BB| Open rates'!EH38*0.85</f>
        <v>49130</v>
      </c>
      <c r="EI38" s="43">
        <f>'BAR BB| Open rates'!EI38*0.85</f>
        <v>49130</v>
      </c>
      <c r="EJ38" s="43">
        <f>'BAR BB| Open rates'!EJ38*0.85</f>
        <v>49130</v>
      </c>
      <c r="EK38" s="43">
        <f>'BAR BB| Open rates'!EK38*0.85</f>
        <v>49130</v>
      </c>
      <c r="EL38" s="43">
        <f>'BAR BB| Open rates'!EL38*0.85</f>
        <v>49980</v>
      </c>
      <c r="EM38" s="43">
        <f>'BAR BB| Open rates'!EM38*0.85</f>
        <v>49980</v>
      </c>
      <c r="EN38" s="43">
        <f>'BAR BB| Open rates'!EN38*0.85</f>
        <v>49130</v>
      </c>
      <c r="EO38" s="43">
        <f>'BAR BB| Open rates'!EO38*0.85</f>
        <v>49130</v>
      </c>
      <c r="EP38" s="43">
        <f>'BAR BB| Open rates'!EP38*0.85</f>
        <v>49130</v>
      </c>
      <c r="EQ38" s="43">
        <f>'BAR BB| Open rates'!EQ38*0.85</f>
        <v>49130</v>
      </c>
      <c r="ER38" s="43">
        <f>'BAR BB| Open rates'!ER38*0.85</f>
        <v>49130</v>
      </c>
      <c r="ES38" s="43">
        <f>'BAR BB| Open rates'!ES38*0.85</f>
        <v>49980</v>
      </c>
      <c r="ET38" s="43">
        <f>'BAR BB| Open rates'!ET38*0.85</f>
        <v>49980</v>
      </c>
      <c r="EU38" s="43">
        <f>'BAR BB| Open rates'!EU38*0.85</f>
        <v>49130</v>
      </c>
      <c r="EV38" s="43">
        <f>'BAR BB| Open rates'!EV38*0.85</f>
        <v>49130</v>
      </c>
      <c r="EW38" s="43">
        <f>'BAR BB| Open rates'!EW38*0.85</f>
        <v>49130</v>
      </c>
      <c r="EX38" s="43">
        <f>'BAR BB| Open rates'!EX38*0.85</f>
        <v>49130</v>
      </c>
      <c r="EY38" s="43">
        <f>'BAR BB| Open rates'!EY38*0.85</f>
        <v>49130</v>
      </c>
      <c r="EZ38" s="43">
        <f>'BAR BB| Open rates'!EZ38*0.85</f>
        <v>49980</v>
      </c>
      <c r="FA38" s="43">
        <f>'BAR BB| Open rates'!FA38*0.85</f>
        <v>49980</v>
      </c>
      <c r="FB38" s="43">
        <f>'BAR BB| Open rates'!FB38*0.85</f>
        <v>49130</v>
      </c>
      <c r="FC38" s="43">
        <f>'BAR BB| Open rates'!FC38*0.85</f>
        <v>49130</v>
      </c>
      <c r="FD38" s="43">
        <f>'BAR BB| Open rates'!FD38*0.85</f>
        <v>49130</v>
      </c>
      <c r="FE38" s="43">
        <f>'BAR BB| Open rates'!FE38*0.85</f>
        <v>49130</v>
      </c>
      <c r="FF38" s="43">
        <f>'BAR BB| Open rates'!FF38*0.85</f>
        <v>49130</v>
      </c>
      <c r="FG38" s="43">
        <f>'BAR BB| Open rates'!FG38*0.85</f>
        <v>49980</v>
      </c>
      <c r="FH38" s="43">
        <f>'BAR BB| Open rates'!FH38*0.85</f>
        <v>49980</v>
      </c>
      <c r="FI38" s="43">
        <f>'BAR BB| Open rates'!FI38*0.85</f>
        <v>49130</v>
      </c>
      <c r="FJ38" s="43">
        <f>'BAR BB| Open rates'!FJ38*0.85</f>
        <v>49130</v>
      </c>
      <c r="FK38" s="43">
        <f>'BAR BB| Open rates'!FK38*0.85</f>
        <v>49130</v>
      </c>
      <c r="FL38" s="43">
        <f>'BAR BB| Open rates'!FL38*0.85</f>
        <v>49130</v>
      </c>
      <c r="FM38" s="43">
        <f>'BAR BB| Open rates'!FM38*0.85</f>
        <v>49130</v>
      </c>
      <c r="FN38" s="43">
        <f>'BAR BB| Open rates'!FN38*0.85</f>
        <v>49980</v>
      </c>
      <c r="FO38" s="43">
        <f>'BAR BB| Open rates'!FO38*0.85</f>
        <v>49980</v>
      </c>
      <c r="FP38" s="43">
        <f>'BAR BB| Open rates'!FP38*0.85</f>
        <v>49130</v>
      </c>
      <c r="FQ38" s="43">
        <f>'BAR BB| Open rates'!FQ38*0.85</f>
        <v>49130</v>
      </c>
      <c r="FR38" s="43">
        <f>'BAR BB| Open rates'!FR38*0.85</f>
        <v>49130</v>
      </c>
      <c r="FS38" s="43">
        <f>'BAR BB| Open rates'!FS38*0.85</f>
        <v>49130</v>
      </c>
      <c r="FT38" s="43">
        <f>'BAR BB| Open rates'!FT38*0.85</f>
        <v>49130</v>
      </c>
      <c r="FU38" s="43">
        <f>'BAR BB| Open rates'!FU38*0.85</f>
        <v>49980</v>
      </c>
      <c r="FV38" s="43">
        <f>'BAR BB| Open rates'!FV38*0.85</f>
        <v>49980</v>
      </c>
      <c r="FW38" s="43">
        <f>'BAR BB| Open rates'!FW38*0.85</f>
        <v>53125</v>
      </c>
      <c r="FX38" s="43">
        <f>'BAR BB| Open rates'!FX38*0.85</f>
        <v>53125</v>
      </c>
      <c r="FY38" s="43">
        <f>'BAR BB| Open rates'!FY38*0.85</f>
        <v>53125</v>
      </c>
      <c r="FZ38" s="43">
        <f>'BAR BB| Open rates'!FZ38*0.85</f>
        <v>53125</v>
      </c>
      <c r="GA38" s="43">
        <f>'BAR BB| Open rates'!GA38*0.85</f>
        <v>53125</v>
      </c>
      <c r="GB38" s="43">
        <f>'BAR BB| Open rates'!GB38*0.85</f>
        <v>54995</v>
      </c>
      <c r="GC38" s="43">
        <f>'BAR BB| Open rates'!GC38*0.85</f>
        <v>54995</v>
      </c>
      <c r="GD38" s="43">
        <f>'BAR BB| Open rates'!GD38*0.85</f>
        <v>54995</v>
      </c>
      <c r="GE38" s="43">
        <f>'BAR BB| Open rates'!GE38*0.85</f>
        <v>54995</v>
      </c>
    </row>
    <row r="39" spans="1:187" s="36" customFormat="1" ht="12" customHeight="1" x14ac:dyDescent="0.2">
      <c r="A39" s="250"/>
    </row>
    <row r="40" spans="1:187" s="33" customFormat="1" x14ac:dyDescent="0.2">
      <c r="A40" s="89"/>
    </row>
    <row r="41" spans="1:187" s="33" customFormat="1" x14ac:dyDescent="0.2">
      <c r="A41" s="371" t="s">
        <v>172</v>
      </c>
    </row>
    <row r="42" spans="1:187" s="33" customFormat="1" x14ac:dyDescent="0.2">
      <c r="A42" s="371"/>
    </row>
    <row r="43" spans="1:187" s="31" customFormat="1" ht="13.5" customHeight="1" x14ac:dyDescent="0.2"/>
    <row r="44" spans="1:187" s="6" customFormat="1" ht="12.75" customHeight="1" x14ac:dyDescent="0.2">
      <c r="A44" s="174" t="s">
        <v>74</v>
      </c>
    </row>
    <row r="45" spans="1:187" s="6" customFormat="1" ht="12.75" customHeight="1" x14ac:dyDescent="0.2">
      <c r="A45" s="172" t="s">
        <v>75</v>
      </c>
    </row>
    <row r="46" spans="1:187" s="6" customFormat="1" ht="21" customHeight="1" x14ac:dyDescent="0.2">
      <c r="A46" s="278" t="s">
        <v>371</v>
      </c>
    </row>
    <row r="47" spans="1:187" s="6" customFormat="1" ht="21" customHeight="1" x14ac:dyDescent="0.2">
      <c r="A47" s="173" t="s">
        <v>76</v>
      </c>
    </row>
    <row r="48" spans="1:187" s="6" customFormat="1" ht="21" customHeight="1" x14ac:dyDescent="0.2">
      <c r="A48" s="173" t="s">
        <v>77</v>
      </c>
    </row>
    <row r="49" spans="1:1" s="6" customFormat="1" ht="21" customHeight="1" x14ac:dyDescent="0.2">
      <c r="A49" s="173" t="s">
        <v>78</v>
      </c>
    </row>
    <row r="50" spans="1:1" s="6" customFormat="1" ht="21" customHeight="1" x14ac:dyDescent="0.2">
      <c r="A50" s="173" t="s">
        <v>439</v>
      </c>
    </row>
    <row r="51" spans="1:1" s="36" customFormat="1" ht="21" customHeight="1" x14ac:dyDescent="0.2">
      <c r="A51" s="175" t="s">
        <v>79</v>
      </c>
    </row>
    <row r="52" spans="1:1" s="36" customFormat="1" ht="21" customHeight="1" x14ac:dyDescent="0.2">
      <c r="A52" s="175" t="s">
        <v>187</v>
      </c>
    </row>
    <row r="53" spans="1:1" s="33" customFormat="1" x14ac:dyDescent="0.2">
      <c r="A53" s="89"/>
    </row>
    <row r="54" spans="1:1" s="33" customFormat="1" x14ac:dyDescent="0.2">
      <c r="A54" s="171" t="s">
        <v>81</v>
      </c>
    </row>
    <row r="55" spans="1:1" s="33" customFormat="1" ht="36" x14ac:dyDescent="0.2">
      <c r="A55" s="176" t="s">
        <v>480</v>
      </c>
    </row>
    <row r="56" spans="1:1" s="33" customFormat="1" x14ac:dyDescent="0.2"/>
    <row r="57" spans="1:1" s="33" customFormat="1" x14ac:dyDescent="0.2">
      <c r="A57" s="171" t="s">
        <v>83</v>
      </c>
    </row>
    <row r="58" spans="1:1" s="33" customFormat="1" ht="30" customHeight="1" x14ac:dyDescent="0.2">
      <c r="A58" s="271" t="s">
        <v>433</v>
      </c>
    </row>
    <row r="59" spans="1:1" s="33" customFormat="1" ht="24" x14ac:dyDescent="0.2">
      <c r="A59" s="272" t="s">
        <v>434</v>
      </c>
    </row>
    <row r="60" spans="1:1" s="33" customFormat="1" x14ac:dyDescent="0.2">
      <c r="A60" s="32"/>
    </row>
    <row r="61" spans="1:1" s="33" customFormat="1" ht="24" x14ac:dyDescent="0.2">
      <c r="A61" s="324" t="s">
        <v>429</v>
      </c>
    </row>
    <row r="62" spans="1:1" s="33" customFormat="1" x14ac:dyDescent="0.2"/>
    <row r="63" spans="1:1" s="33" customFormat="1" x14ac:dyDescent="0.2"/>
    <row r="64" spans="1:1" s="33" customFormat="1" ht="13.5" thickBot="1" x14ac:dyDescent="0.25">
      <c r="A64" s="320"/>
    </row>
    <row r="65" spans="1:1" s="33" customFormat="1" ht="144.75" thickBot="1" x14ac:dyDescent="0.25">
      <c r="A65" s="321" t="s">
        <v>467</v>
      </c>
    </row>
    <row r="66" spans="1:1" s="33" customFormat="1" x14ac:dyDescent="0.2"/>
    <row r="67" spans="1:1" s="33" customFormat="1" x14ac:dyDescent="0.2"/>
    <row r="68" spans="1:1" s="33" customFormat="1" x14ac:dyDescent="0.2"/>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sheetData>
  <mergeCells count="1">
    <mergeCell ref="A41:A4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GE74"/>
  <sheetViews>
    <sheetView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7109375" defaultRowHeight="12.75" x14ac:dyDescent="0.2"/>
  <cols>
    <col min="1" max="1" width="37" style="32" customWidth="1"/>
    <col min="2" max="16384" width="9.7109375" style="32"/>
  </cols>
  <sheetData>
    <row r="1" spans="1:187" x14ac:dyDescent="0.2">
      <c r="A1" s="63" t="s">
        <v>61</v>
      </c>
    </row>
    <row r="2" spans="1:187" x14ac:dyDescent="0.2">
      <c r="A2" s="11" t="s">
        <v>51</v>
      </c>
    </row>
    <row r="3" spans="1:187" s="33" customFormat="1" ht="26.25" customHeight="1" x14ac:dyDescent="0.2">
      <c r="A3" s="64" t="s">
        <v>97</v>
      </c>
      <c r="B3" s="113">
        <f>'BAR BB| Open rates'!B3</f>
        <v>46199</v>
      </c>
      <c r="C3" s="113">
        <f>'BAR BB| Open rates'!C3</f>
        <v>46200</v>
      </c>
      <c r="D3" s="113">
        <f>'BAR BB| Open rates'!D3</f>
        <v>46201</v>
      </c>
      <c r="E3" s="113">
        <f>'BAR BB| Open rates'!E3</f>
        <v>46202</v>
      </c>
      <c r="F3" s="113">
        <f>'BAR BB| Open rates'!F3</f>
        <v>46203</v>
      </c>
      <c r="G3" s="113">
        <f>'BAR BB| Open rates'!G3</f>
        <v>46204</v>
      </c>
      <c r="H3" s="113">
        <f>'BAR BB| Open rates'!H3</f>
        <v>46205</v>
      </c>
      <c r="I3" s="113">
        <f>'BAR BB| Open rates'!I3</f>
        <v>46206</v>
      </c>
      <c r="J3" s="113">
        <f>'BAR BB| Open rates'!J3</f>
        <v>46207</v>
      </c>
      <c r="K3" s="113">
        <f>'BAR BB| Open rates'!K3</f>
        <v>46208</v>
      </c>
      <c r="L3" s="113">
        <f>'BAR BB| Open rates'!L3</f>
        <v>46209</v>
      </c>
      <c r="M3" s="113">
        <f>'BAR BB| Open rates'!M3</f>
        <v>46210</v>
      </c>
      <c r="N3" s="113">
        <f>'BAR BB| Open rates'!N3</f>
        <v>46211</v>
      </c>
      <c r="O3" s="113">
        <f>'BAR BB| Open rates'!O3</f>
        <v>46212</v>
      </c>
      <c r="P3" s="113">
        <f>'BAR BB| Open rates'!P3</f>
        <v>46213</v>
      </c>
      <c r="Q3" s="113">
        <f>'BAR BB| Open rates'!Q3</f>
        <v>46214</v>
      </c>
      <c r="R3" s="113">
        <f>'BAR BB| Open rates'!R3</f>
        <v>46215</v>
      </c>
      <c r="S3" s="113">
        <f>'BAR BB| Open rates'!S3</f>
        <v>46216</v>
      </c>
      <c r="T3" s="113">
        <f>'BAR BB| Open rates'!T3</f>
        <v>46217</v>
      </c>
      <c r="U3" s="113">
        <f>'BAR BB| Open rates'!U3</f>
        <v>46218</v>
      </c>
      <c r="V3" s="113">
        <f>'BAR BB| Open rates'!V3</f>
        <v>46219</v>
      </c>
      <c r="W3" s="113">
        <f>'BAR BB| Open rates'!W3</f>
        <v>46220</v>
      </c>
      <c r="X3" s="113">
        <f>'BAR BB| Open rates'!X3</f>
        <v>46221</v>
      </c>
      <c r="Y3" s="113">
        <f>'BAR BB| Open rates'!Y3</f>
        <v>46222</v>
      </c>
      <c r="Z3" s="113">
        <f>'BAR BB| Open rates'!Z3</f>
        <v>46223</v>
      </c>
      <c r="AA3" s="113">
        <f>'BAR BB| Open rates'!AA3</f>
        <v>46224</v>
      </c>
      <c r="AB3" s="113">
        <f>'BAR BB| Open rates'!AB3</f>
        <v>46225</v>
      </c>
      <c r="AC3" s="113">
        <f>'BAR BB| Open rates'!AC3</f>
        <v>46226</v>
      </c>
      <c r="AD3" s="113">
        <f>'BAR BB| Open rates'!AD3</f>
        <v>46227</v>
      </c>
      <c r="AE3" s="113">
        <f>'BAR BB| Open rates'!AE3</f>
        <v>46228</v>
      </c>
      <c r="AF3" s="113">
        <f>'BAR BB| Open rates'!AF3</f>
        <v>46229</v>
      </c>
      <c r="AG3" s="113">
        <f>'BAR BB| Open rates'!AG3</f>
        <v>46230</v>
      </c>
      <c r="AH3" s="113">
        <f>'BAR BB| Open rates'!AH3</f>
        <v>46231</v>
      </c>
      <c r="AI3" s="113">
        <f>'BAR BB| Open rates'!AI3</f>
        <v>46232</v>
      </c>
      <c r="AJ3" s="113">
        <f>'BAR BB| Open rates'!AJ3</f>
        <v>46233</v>
      </c>
      <c r="AK3" s="113">
        <f>'BAR BB| Open rates'!AK3</f>
        <v>46234</v>
      </c>
      <c r="AL3" s="113">
        <f>'BAR BB| Open rates'!AL3</f>
        <v>46235</v>
      </c>
      <c r="AM3" s="113">
        <f>'BAR BB| Open rates'!AM3</f>
        <v>46236</v>
      </c>
      <c r="AN3" s="113">
        <f>'BAR BB| Open rates'!AN3</f>
        <v>46237</v>
      </c>
      <c r="AO3" s="113">
        <f>'BAR BB| Open rates'!AO3</f>
        <v>46238</v>
      </c>
      <c r="AP3" s="113">
        <f>'BAR BB| Open rates'!AP3</f>
        <v>46239</v>
      </c>
      <c r="AQ3" s="113">
        <f>'BAR BB| Open rates'!AQ3</f>
        <v>46240</v>
      </c>
      <c r="AR3" s="113">
        <f>'BAR BB| Open rates'!AR3</f>
        <v>46241</v>
      </c>
      <c r="AS3" s="113">
        <f>'BAR BB| Open rates'!AS3</f>
        <v>46242</v>
      </c>
      <c r="AT3" s="113">
        <f>'BAR BB| Open rates'!AT3</f>
        <v>46243</v>
      </c>
      <c r="AU3" s="113">
        <f>'BAR BB| Open rates'!AU3</f>
        <v>46244</v>
      </c>
      <c r="AV3" s="113">
        <f>'BAR BB| Open rates'!AV3</f>
        <v>46245</v>
      </c>
      <c r="AW3" s="113">
        <f>'BAR BB| Open rates'!AW3</f>
        <v>46246</v>
      </c>
      <c r="AX3" s="113">
        <f>'BAR BB| Open rates'!AX3</f>
        <v>46247</v>
      </c>
      <c r="AY3" s="113">
        <f>'BAR BB| Open rates'!AY3</f>
        <v>46248</v>
      </c>
      <c r="AZ3" s="113">
        <f>'BAR BB| Open rates'!AZ3</f>
        <v>46249</v>
      </c>
      <c r="BA3" s="113">
        <f>'BAR BB| Open rates'!BA3</f>
        <v>46250</v>
      </c>
      <c r="BB3" s="113">
        <f>'BAR BB| Open rates'!BB3</f>
        <v>46251</v>
      </c>
      <c r="BC3" s="113">
        <f>'BAR BB| Open rates'!BC3</f>
        <v>46252</v>
      </c>
      <c r="BD3" s="113">
        <f>'BAR BB| Open rates'!BD3</f>
        <v>46253</v>
      </c>
      <c r="BE3" s="113">
        <f>'BAR BB| Open rates'!BE3</f>
        <v>46254</v>
      </c>
      <c r="BF3" s="113">
        <f>'BAR BB| Open rates'!BF3</f>
        <v>46255</v>
      </c>
      <c r="BG3" s="113">
        <f>'BAR BB| Open rates'!BG3</f>
        <v>46256</v>
      </c>
      <c r="BH3" s="113">
        <f>'BAR BB| Open rates'!BH3</f>
        <v>46257</v>
      </c>
      <c r="BI3" s="113">
        <f>'BAR BB| Open rates'!BI3</f>
        <v>46258</v>
      </c>
      <c r="BJ3" s="113">
        <f>'BAR BB| Open rates'!BJ3</f>
        <v>46259</v>
      </c>
      <c r="BK3" s="113">
        <f>'BAR BB| Open rates'!BK3</f>
        <v>46260</v>
      </c>
      <c r="BL3" s="113">
        <f>'BAR BB| Open rates'!BL3</f>
        <v>46261</v>
      </c>
      <c r="BM3" s="113">
        <f>'BAR BB| Open rates'!BM3</f>
        <v>46262</v>
      </c>
      <c r="BN3" s="113">
        <f>'BAR BB| Open rates'!BN3</f>
        <v>46263</v>
      </c>
      <c r="BO3" s="113">
        <f>'BAR BB| Open rates'!BO3</f>
        <v>46264</v>
      </c>
      <c r="BP3" s="113">
        <f>'BAR BB| Open rates'!BP3</f>
        <v>46265</v>
      </c>
      <c r="BQ3" s="113">
        <f>'BAR BB| Open rates'!BQ3</f>
        <v>46266</v>
      </c>
      <c r="BR3" s="113">
        <f>'BAR BB| Open rates'!BR3</f>
        <v>46267</v>
      </c>
      <c r="BS3" s="113">
        <f>'BAR BB| Open rates'!BS3</f>
        <v>46268</v>
      </c>
      <c r="BT3" s="113">
        <f>'BAR BB| Open rates'!BT3</f>
        <v>46269</v>
      </c>
      <c r="BU3" s="113">
        <f>'BAR BB| Open rates'!BU3</f>
        <v>46270</v>
      </c>
      <c r="BV3" s="113">
        <f>'BAR BB| Open rates'!BV3</f>
        <v>46271</v>
      </c>
      <c r="BW3" s="113">
        <f>'BAR BB| Open rates'!BW3</f>
        <v>46272</v>
      </c>
      <c r="BX3" s="113">
        <f>'BAR BB| Open rates'!BX3</f>
        <v>46273</v>
      </c>
      <c r="BY3" s="113">
        <f>'BAR BB| Open rates'!BY3</f>
        <v>46274</v>
      </c>
      <c r="BZ3" s="113">
        <f>'BAR BB| Open rates'!BZ3</f>
        <v>46275</v>
      </c>
      <c r="CA3" s="113">
        <f>'BAR BB| Open rates'!CA3</f>
        <v>46276</v>
      </c>
      <c r="CB3" s="113">
        <f>'BAR BB| Open rates'!CB3</f>
        <v>46277</v>
      </c>
      <c r="CC3" s="113">
        <f>'BAR BB| Open rates'!CC3</f>
        <v>46278</v>
      </c>
      <c r="CD3" s="113">
        <f>'BAR BB| Open rates'!CD3</f>
        <v>46279</v>
      </c>
      <c r="CE3" s="113">
        <f>'BAR BB| Open rates'!CE3</f>
        <v>46280</v>
      </c>
      <c r="CF3" s="113">
        <f>'BAR BB| Open rates'!CF3</f>
        <v>46281</v>
      </c>
      <c r="CG3" s="113">
        <f>'BAR BB| Open rates'!CG3</f>
        <v>46282</v>
      </c>
      <c r="CH3" s="113">
        <f>'BAR BB| Open rates'!CH3</f>
        <v>46283</v>
      </c>
      <c r="CI3" s="113">
        <f>'BAR BB| Open rates'!CI3</f>
        <v>46284</v>
      </c>
      <c r="CJ3" s="113">
        <f>'BAR BB| Open rates'!CJ3</f>
        <v>46285</v>
      </c>
      <c r="CK3" s="113">
        <f>'BAR BB| Open rates'!CK3</f>
        <v>46286</v>
      </c>
      <c r="CL3" s="113">
        <f>'BAR BB| Open rates'!CL3</f>
        <v>46287</v>
      </c>
      <c r="CM3" s="113">
        <f>'BAR BB| Open rates'!CM3</f>
        <v>46288</v>
      </c>
      <c r="CN3" s="113">
        <f>'BAR BB| Open rates'!CN3</f>
        <v>46289</v>
      </c>
      <c r="CO3" s="113">
        <f>'BAR BB| Open rates'!CO3</f>
        <v>46290</v>
      </c>
      <c r="CP3" s="113">
        <f>'BAR BB| Open rates'!CP3</f>
        <v>46291</v>
      </c>
      <c r="CQ3" s="113">
        <f>'BAR BB| Open rates'!CQ3</f>
        <v>46292</v>
      </c>
      <c r="CR3" s="113">
        <f>'BAR BB| Open rates'!CR3</f>
        <v>46293</v>
      </c>
      <c r="CS3" s="113">
        <f>'BAR BB| Open rates'!CS3</f>
        <v>46294</v>
      </c>
      <c r="CT3" s="113">
        <f>'BAR BB| Open rates'!CT3</f>
        <v>46295</v>
      </c>
      <c r="CU3" s="113">
        <f>'BAR BB| Open rates'!CU3</f>
        <v>46296</v>
      </c>
      <c r="CV3" s="113">
        <f>'BAR BB| Open rates'!CV3</f>
        <v>46297</v>
      </c>
      <c r="CW3" s="113">
        <f>'BAR BB| Open rates'!CW3</f>
        <v>46298</v>
      </c>
      <c r="CX3" s="113">
        <f>'BAR BB| Open rates'!CX3</f>
        <v>46299</v>
      </c>
      <c r="CY3" s="113">
        <f>'BAR BB| Open rates'!CY3</f>
        <v>46300</v>
      </c>
      <c r="CZ3" s="113">
        <f>'BAR BB| Open rates'!CZ3</f>
        <v>46301</v>
      </c>
      <c r="DA3" s="113">
        <f>'BAR BB| Open rates'!DA3</f>
        <v>46302</v>
      </c>
      <c r="DB3" s="113">
        <f>'BAR BB| Open rates'!DB3</f>
        <v>46303</v>
      </c>
      <c r="DC3" s="113">
        <f>'BAR BB| Open rates'!DC3</f>
        <v>46304</v>
      </c>
      <c r="DD3" s="113">
        <f>'BAR BB| Open rates'!DD3</f>
        <v>46305</v>
      </c>
      <c r="DE3" s="113">
        <f>'BAR BB| Open rates'!DE3</f>
        <v>46306</v>
      </c>
      <c r="DF3" s="113">
        <f>'BAR BB| Open rates'!DF3</f>
        <v>46307</v>
      </c>
      <c r="DG3" s="113">
        <f>'BAR BB| Open rates'!DG3</f>
        <v>46308</v>
      </c>
      <c r="DH3" s="113">
        <f>'BAR BB| Open rates'!DH3</f>
        <v>46309</v>
      </c>
      <c r="DI3" s="113">
        <f>'BAR BB| Open rates'!DI3</f>
        <v>46310</v>
      </c>
      <c r="DJ3" s="113">
        <f>'BAR BB| Open rates'!DJ3</f>
        <v>46311</v>
      </c>
      <c r="DK3" s="113">
        <f>'BAR BB| Open rates'!DK3</f>
        <v>46312</v>
      </c>
      <c r="DL3" s="113">
        <f>'BAR BB| Open rates'!DL3</f>
        <v>46313</v>
      </c>
      <c r="DM3" s="113">
        <f>'BAR BB| Open rates'!DM3</f>
        <v>46314</v>
      </c>
      <c r="DN3" s="113">
        <f>'BAR BB| Open rates'!DN3</f>
        <v>46315</v>
      </c>
      <c r="DO3" s="113">
        <f>'BAR BB| Open rates'!DO3</f>
        <v>46316</v>
      </c>
      <c r="DP3" s="113">
        <f>'BAR BB| Open rates'!DP3</f>
        <v>46317</v>
      </c>
      <c r="DQ3" s="113">
        <f>'BAR BB| Open rates'!DQ3</f>
        <v>46318</v>
      </c>
      <c r="DR3" s="113">
        <f>'BAR BB| Open rates'!DR3</f>
        <v>46319</v>
      </c>
      <c r="DS3" s="113">
        <f>'BAR BB| Open rates'!DS3</f>
        <v>46320</v>
      </c>
      <c r="DT3" s="113">
        <f>'BAR BB| Open rates'!DT3</f>
        <v>46321</v>
      </c>
      <c r="DU3" s="113">
        <f>'BAR BB| Open rates'!DU3</f>
        <v>46322</v>
      </c>
      <c r="DV3" s="113">
        <f>'BAR BB| Open rates'!DV3</f>
        <v>46323</v>
      </c>
      <c r="DW3" s="113">
        <f>'BAR BB| Open rates'!DW3</f>
        <v>46324</v>
      </c>
      <c r="DX3" s="113">
        <f>'BAR BB| Open rates'!DX3</f>
        <v>46325</v>
      </c>
      <c r="DY3" s="113">
        <f>'BAR BB| Open rates'!DY3</f>
        <v>46326</v>
      </c>
      <c r="DZ3" s="113">
        <f>'BAR BB| Open rates'!DZ3</f>
        <v>46327</v>
      </c>
      <c r="EA3" s="113">
        <f>'BAR BB| Open rates'!EA3</f>
        <v>46328</v>
      </c>
      <c r="EB3" s="113">
        <f>'BAR BB| Open rates'!EB3</f>
        <v>46329</v>
      </c>
      <c r="EC3" s="113">
        <f>'BAR BB| Open rates'!EC3</f>
        <v>46330</v>
      </c>
      <c r="ED3" s="113">
        <f>'BAR BB| Open rates'!ED3</f>
        <v>46331</v>
      </c>
      <c r="EE3" s="113">
        <f>'BAR BB| Open rates'!EE3</f>
        <v>46332</v>
      </c>
      <c r="EF3" s="113">
        <f>'BAR BB| Open rates'!EF3</f>
        <v>46333</v>
      </c>
      <c r="EG3" s="113">
        <f>'BAR BB| Open rates'!EG3</f>
        <v>46334</v>
      </c>
      <c r="EH3" s="113">
        <f>'BAR BB| Open rates'!EH3</f>
        <v>46335</v>
      </c>
      <c r="EI3" s="113">
        <f>'BAR BB| Open rates'!EI3</f>
        <v>46336</v>
      </c>
      <c r="EJ3" s="113">
        <f>'BAR BB| Open rates'!EJ3</f>
        <v>46337</v>
      </c>
      <c r="EK3" s="113">
        <f>'BAR BB| Open rates'!EK3</f>
        <v>46338</v>
      </c>
      <c r="EL3" s="113">
        <f>'BAR BB| Open rates'!EL3</f>
        <v>46339</v>
      </c>
      <c r="EM3" s="113">
        <f>'BAR BB| Open rates'!EM3</f>
        <v>46340</v>
      </c>
      <c r="EN3" s="113">
        <f>'BAR BB| Open rates'!EN3</f>
        <v>46341</v>
      </c>
      <c r="EO3" s="113">
        <f>'BAR BB| Open rates'!EO3</f>
        <v>46342</v>
      </c>
      <c r="EP3" s="113">
        <f>'BAR BB| Open rates'!EP3</f>
        <v>46343</v>
      </c>
      <c r="EQ3" s="113">
        <f>'BAR BB| Open rates'!EQ3</f>
        <v>46344</v>
      </c>
      <c r="ER3" s="113">
        <f>'BAR BB| Open rates'!ER3</f>
        <v>46345</v>
      </c>
      <c r="ES3" s="113">
        <f>'BAR BB| Open rates'!ES3</f>
        <v>46346</v>
      </c>
      <c r="ET3" s="113">
        <f>'BAR BB| Open rates'!ET3</f>
        <v>46347</v>
      </c>
      <c r="EU3" s="113">
        <f>'BAR BB| Open rates'!EU3</f>
        <v>46348</v>
      </c>
      <c r="EV3" s="113">
        <f>'BAR BB| Open rates'!EV3</f>
        <v>46349</v>
      </c>
      <c r="EW3" s="113">
        <f>'BAR BB| Open rates'!EW3</f>
        <v>46350</v>
      </c>
      <c r="EX3" s="113">
        <f>'BAR BB| Open rates'!EX3</f>
        <v>46351</v>
      </c>
      <c r="EY3" s="113">
        <f>'BAR BB| Open rates'!EY3</f>
        <v>46352</v>
      </c>
      <c r="EZ3" s="113">
        <f>'BAR BB| Open rates'!EZ3</f>
        <v>46353</v>
      </c>
      <c r="FA3" s="113">
        <f>'BAR BB| Open rates'!FA3</f>
        <v>46354</v>
      </c>
      <c r="FB3" s="113">
        <f>'BAR BB| Open rates'!FB3</f>
        <v>46355</v>
      </c>
      <c r="FC3" s="113">
        <f>'BAR BB| Open rates'!FC3</f>
        <v>46356</v>
      </c>
      <c r="FD3" s="113">
        <f>'BAR BB| Open rates'!FD3</f>
        <v>46357</v>
      </c>
      <c r="FE3" s="113">
        <f>'BAR BB| Open rates'!FE3</f>
        <v>46358</v>
      </c>
      <c r="FF3" s="113">
        <f>'BAR BB| Open rates'!FF3</f>
        <v>46359</v>
      </c>
      <c r="FG3" s="113">
        <f>'BAR BB| Open rates'!FG3</f>
        <v>46360</v>
      </c>
      <c r="FH3" s="113">
        <f>'BAR BB| Open rates'!FH3</f>
        <v>46361</v>
      </c>
      <c r="FI3" s="113">
        <f>'BAR BB| Open rates'!FI3</f>
        <v>46362</v>
      </c>
      <c r="FJ3" s="113">
        <f>'BAR BB| Open rates'!FJ3</f>
        <v>46363</v>
      </c>
      <c r="FK3" s="113">
        <f>'BAR BB| Open rates'!FK3</f>
        <v>46364</v>
      </c>
      <c r="FL3" s="113">
        <f>'BAR BB| Open rates'!FL3</f>
        <v>46365</v>
      </c>
      <c r="FM3" s="113">
        <f>'BAR BB| Open rates'!FM3</f>
        <v>46366</v>
      </c>
      <c r="FN3" s="113">
        <f>'BAR BB| Open rates'!FN3</f>
        <v>46367</v>
      </c>
      <c r="FO3" s="113">
        <f>'BAR BB| Open rates'!FO3</f>
        <v>46368</v>
      </c>
      <c r="FP3" s="113">
        <f>'BAR BB| Open rates'!FP3</f>
        <v>46369</v>
      </c>
      <c r="FQ3" s="113">
        <f>'BAR BB| Open rates'!FQ3</f>
        <v>46370</v>
      </c>
      <c r="FR3" s="113">
        <f>'BAR BB| Open rates'!FR3</f>
        <v>46371</v>
      </c>
      <c r="FS3" s="113">
        <f>'BAR BB| Open rates'!FS3</f>
        <v>46372</v>
      </c>
      <c r="FT3" s="113">
        <f>'BAR BB| Open rates'!FT3</f>
        <v>46373</v>
      </c>
      <c r="FU3" s="113">
        <f>'BAR BB| Open rates'!FU3</f>
        <v>46374</v>
      </c>
      <c r="FV3" s="113">
        <f>'BAR BB| Open rates'!FV3</f>
        <v>46375</v>
      </c>
      <c r="FW3" s="113">
        <f>'BAR BB| Open rates'!FW3</f>
        <v>46376</v>
      </c>
      <c r="FX3" s="113">
        <f>'BAR BB| Open rates'!FX3</f>
        <v>46377</v>
      </c>
      <c r="FY3" s="113">
        <f>'BAR BB| Open rates'!FY3</f>
        <v>46378</v>
      </c>
      <c r="FZ3" s="113">
        <f>'BAR BB| Open rates'!FZ3</f>
        <v>46379</v>
      </c>
      <c r="GA3" s="113">
        <f>'BAR BB| Open rates'!GA3</f>
        <v>46380</v>
      </c>
      <c r="GB3" s="113">
        <f>'BAR BB| Open rates'!GB3</f>
        <v>46381</v>
      </c>
      <c r="GC3" s="113">
        <f>'BAR BB| Open rates'!GC3</f>
        <v>46382</v>
      </c>
      <c r="GD3" s="113">
        <f>'BAR BB| Open rates'!GD3</f>
        <v>46383</v>
      </c>
      <c r="GE3" s="113">
        <f>'BAR BB| Open rates'!GE3</f>
        <v>46384</v>
      </c>
    </row>
    <row r="4" spans="1:187" s="36" customFormat="1" ht="12" customHeight="1" x14ac:dyDescent="0.2">
      <c r="A4" s="184" t="s">
        <v>63</v>
      </c>
    </row>
    <row r="5" spans="1:187" s="36" customFormat="1" ht="12" customHeight="1" x14ac:dyDescent="0.2">
      <c r="A5" s="183">
        <v>1</v>
      </c>
      <c r="B5" s="57">
        <f>'BAR BB| Open rates'!B5*0.87*0.85</f>
        <v>15899.25</v>
      </c>
      <c r="C5" s="57">
        <f>'BAR BB| Open rates'!C5*0.87*0.85</f>
        <v>15899.25</v>
      </c>
      <c r="D5" s="57">
        <f>'BAR BB| Open rates'!D5*0.87*0.85</f>
        <v>13902.6</v>
      </c>
      <c r="E5" s="57">
        <f>'BAR BB| Open rates'!E5*0.87*0.85</f>
        <v>13902.6</v>
      </c>
      <c r="F5" s="57">
        <f>'BAR BB| Open rates'!F5*0.87*0.85</f>
        <v>12275.699999999999</v>
      </c>
      <c r="G5" s="57">
        <f>'BAR BB| Open rates'!G5*0.87*0.85</f>
        <v>13902.6</v>
      </c>
      <c r="H5" s="57">
        <f>'BAR BB| Open rates'!H5*0.87*0.85</f>
        <v>13902.6</v>
      </c>
      <c r="I5" s="57">
        <f>'BAR BB| Open rates'!I5*0.87*0.85</f>
        <v>15381.6</v>
      </c>
      <c r="J5" s="57">
        <f>'BAR BB| Open rates'!J5*0.87*0.85</f>
        <v>15381.6</v>
      </c>
      <c r="K5" s="57">
        <f>'BAR BB| Open rates'!K5*0.87*0.85</f>
        <v>13902.6</v>
      </c>
      <c r="L5" s="57">
        <f>'BAR BB| Open rates'!L5*0.87*0.85</f>
        <v>13902.6</v>
      </c>
      <c r="M5" s="57">
        <f>'BAR BB| Open rates'!M5*0.87*0.85</f>
        <v>13902.6</v>
      </c>
      <c r="N5" s="57">
        <f>'BAR BB| Open rates'!N5*0.87*0.85</f>
        <v>13902.6</v>
      </c>
      <c r="O5" s="57">
        <f>'BAR BB| Open rates'!O5*0.87*0.85</f>
        <v>13902.6</v>
      </c>
      <c r="P5" s="57">
        <f>'BAR BB| Open rates'!P5*0.87*0.85</f>
        <v>15381.6</v>
      </c>
      <c r="Q5" s="57">
        <f>'BAR BB| Open rates'!Q5*0.87*0.85</f>
        <v>15381.6</v>
      </c>
      <c r="R5" s="57">
        <f>'BAR BB| Open rates'!R5*0.87*0.85</f>
        <v>15381.6</v>
      </c>
      <c r="S5" s="57">
        <f>'BAR BB| Open rates'!S5*0.87*0.85</f>
        <v>15381.6</v>
      </c>
      <c r="T5" s="57">
        <f>'BAR BB| Open rates'!T5*0.87*0.85</f>
        <v>15381.6</v>
      </c>
      <c r="U5" s="57">
        <f>'BAR BB| Open rates'!U5*0.87*0.85</f>
        <v>15381.6</v>
      </c>
      <c r="V5" s="57">
        <f>'BAR BB| Open rates'!V5*0.87*0.85</f>
        <v>15381.6</v>
      </c>
      <c r="W5" s="57">
        <f>'BAR BB| Open rates'!W5*0.87*0.85</f>
        <v>16860.599999999999</v>
      </c>
      <c r="X5" s="57">
        <f>'BAR BB| Open rates'!X5*0.87*0.85</f>
        <v>16860.599999999999</v>
      </c>
      <c r="Y5" s="57">
        <f>'BAR BB| Open rates'!Y5*0.87*0.85</f>
        <v>15381.6</v>
      </c>
      <c r="Z5" s="57">
        <f>'BAR BB| Open rates'!Z5*0.87*0.85</f>
        <v>15381.6</v>
      </c>
      <c r="AA5" s="57">
        <f>'BAR BB| Open rates'!AA5*0.87*0.85</f>
        <v>15381.6</v>
      </c>
      <c r="AB5" s="57">
        <f>'BAR BB| Open rates'!AB5*0.87*0.85</f>
        <v>15381.6</v>
      </c>
      <c r="AC5" s="57">
        <f>'BAR BB| Open rates'!AC5*0.87*0.85</f>
        <v>15381.6</v>
      </c>
      <c r="AD5" s="57">
        <f>'BAR BB| Open rates'!AD5*0.87*0.85</f>
        <v>16860.599999999999</v>
      </c>
      <c r="AE5" s="57">
        <f>'BAR BB| Open rates'!AE5*0.87*0.85</f>
        <v>16860.599999999999</v>
      </c>
      <c r="AF5" s="57">
        <f>'BAR BB| Open rates'!AF5*0.87*0.85</f>
        <v>15381.6</v>
      </c>
      <c r="AG5" s="57">
        <f>'BAR BB| Open rates'!AG5*0.87*0.85</f>
        <v>15381.6</v>
      </c>
      <c r="AH5" s="57">
        <f>'BAR BB| Open rates'!AH5*0.87*0.85</f>
        <v>15381.6</v>
      </c>
      <c r="AI5" s="57">
        <f>'BAR BB| Open rates'!AI5*0.87*0.85</f>
        <v>15381.6</v>
      </c>
      <c r="AJ5" s="57">
        <f>'BAR BB| Open rates'!AJ5*0.87*0.85</f>
        <v>15381.6</v>
      </c>
      <c r="AK5" s="57">
        <f>'BAR BB| Open rates'!AK5*0.87*0.85</f>
        <v>16860.599999999999</v>
      </c>
      <c r="AL5" s="57">
        <f>'BAR BB| Open rates'!AL5*0.87*0.85</f>
        <v>16860.599999999999</v>
      </c>
      <c r="AM5" s="57">
        <f>'BAR BB| Open rates'!AM5*0.87*0.85</f>
        <v>15381.6</v>
      </c>
      <c r="AN5" s="57">
        <f>'BAR BB| Open rates'!AN5*0.87*0.85</f>
        <v>15381.6</v>
      </c>
      <c r="AO5" s="57">
        <f>'BAR BB| Open rates'!AO5*0.87*0.85</f>
        <v>15381.6</v>
      </c>
      <c r="AP5" s="57">
        <f>'BAR BB| Open rates'!AP5*0.87*0.85</f>
        <v>15381.6</v>
      </c>
      <c r="AQ5" s="57">
        <f>'BAR BB| Open rates'!AQ5*0.87*0.85</f>
        <v>15381.6</v>
      </c>
      <c r="AR5" s="57">
        <f>'BAR BB| Open rates'!AR5*0.87*0.85</f>
        <v>16860.599999999999</v>
      </c>
      <c r="AS5" s="57">
        <f>'BAR BB| Open rates'!AS5*0.87*0.85</f>
        <v>16860.599999999999</v>
      </c>
      <c r="AT5" s="57">
        <f>'BAR BB| Open rates'!AT5*0.87*0.85</f>
        <v>15381.6</v>
      </c>
      <c r="AU5" s="57">
        <f>'BAR BB| Open rates'!AU5*0.87*0.85</f>
        <v>15381.6</v>
      </c>
      <c r="AV5" s="57">
        <f>'BAR BB| Open rates'!AV5*0.87*0.85</f>
        <v>15381.6</v>
      </c>
      <c r="AW5" s="57">
        <f>'BAR BB| Open rates'!AW5*0.87*0.85</f>
        <v>15381.6</v>
      </c>
      <c r="AX5" s="57">
        <f>'BAR BB| Open rates'!AX5*0.87*0.85</f>
        <v>15381.6</v>
      </c>
      <c r="AY5" s="57">
        <f>'BAR BB| Open rates'!AY5*0.87*0.85</f>
        <v>16860.599999999999</v>
      </c>
      <c r="AZ5" s="57">
        <f>'BAR BB| Open rates'!AZ5*0.87*0.85</f>
        <v>16860.599999999999</v>
      </c>
      <c r="BA5" s="57">
        <f>'BAR BB| Open rates'!BA5*0.87*0.85</f>
        <v>15381.6</v>
      </c>
      <c r="BB5" s="57">
        <f>'BAR BB| Open rates'!BB5*0.87*0.85</f>
        <v>15381.6</v>
      </c>
      <c r="BC5" s="57">
        <f>'BAR BB| Open rates'!BC5*0.87*0.85</f>
        <v>15381.6</v>
      </c>
      <c r="BD5" s="57">
        <f>'BAR BB| Open rates'!BD5*0.87*0.85</f>
        <v>15381.6</v>
      </c>
      <c r="BE5" s="57">
        <f>'BAR BB| Open rates'!BE5*0.87*0.85</f>
        <v>15381.6</v>
      </c>
      <c r="BF5" s="57">
        <f>'BAR BB| Open rates'!BF5*0.87*0.85</f>
        <v>16860.599999999999</v>
      </c>
      <c r="BG5" s="57">
        <f>'BAR BB| Open rates'!BG5*0.87*0.85</f>
        <v>16860.599999999999</v>
      </c>
      <c r="BH5" s="57">
        <f>'BAR BB| Open rates'!BH5*0.87*0.85</f>
        <v>13015.199999999999</v>
      </c>
      <c r="BI5" s="57">
        <f>'BAR BB| Open rates'!BI5*0.87*0.85</f>
        <v>13015.199999999999</v>
      </c>
      <c r="BJ5" s="57">
        <f>'BAR BB| Open rates'!BJ5*0.87*0.85</f>
        <v>13015.199999999999</v>
      </c>
      <c r="BK5" s="57">
        <f>'BAR BB| Open rates'!BK5*0.87*0.85</f>
        <v>13015.199999999999</v>
      </c>
      <c r="BL5" s="57">
        <f>'BAR BB| Open rates'!BL5*0.87*0.85</f>
        <v>13015.199999999999</v>
      </c>
      <c r="BM5" s="57">
        <f>'BAR BB| Open rates'!BM5*0.87*0.85</f>
        <v>13902.6</v>
      </c>
      <c r="BN5" s="57">
        <f>'BAR BB| Open rates'!BN5*0.87*0.85</f>
        <v>13902.6</v>
      </c>
      <c r="BO5" s="57">
        <f>'BAR BB| Open rates'!BO5*0.87*0.85</f>
        <v>12275.699999999999</v>
      </c>
      <c r="BP5" s="57">
        <f>'BAR BB| Open rates'!BP5*0.87*0.85</f>
        <v>12275.699999999999</v>
      </c>
      <c r="BQ5" s="57">
        <f>'BAR BB| Open rates'!BQ5*0.87*0.85</f>
        <v>13902.6</v>
      </c>
      <c r="BR5" s="57">
        <f>'BAR BB| Open rates'!BR5*0.87*0.85</f>
        <v>13902.6</v>
      </c>
      <c r="BS5" s="57">
        <f>'BAR BB| Open rates'!BS5*0.87*0.85</f>
        <v>13902.6</v>
      </c>
      <c r="BT5" s="57">
        <f>'BAR BB| Open rates'!BT5*0.87*0.85</f>
        <v>13902.6</v>
      </c>
      <c r="BU5" s="57">
        <f>'BAR BB| Open rates'!BU5*0.87*0.85</f>
        <v>13902.6</v>
      </c>
      <c r="BV5" s="57">
        <f>'BAR BB| Open rates'!BV5*0.87*0.85</f>
        <v>12275.699999999999</v>
      </c>
      <c r="BW5" s="57">
        <f>'BAR BB| Open rates'!BW5*0.87*0.85</f>
        <v>12275.699999999999</v>
      </c>
      <c r="BX5" s="57">
        <f>'BAR BB| Open rates'!BX5*0.87*0.85</f>
        <v>12275.699999999999</v>
      </c>
      <c r="BY5" s="57">
        <f>'BAR BB| Open rates'!BY5*0.87*0.85</f>
        <v>12275.699999999999</v>
      </c>
      <c r="BZ5" s="57">
        <f>'BAR BB| Open rates'!BZ5*0.87*0.85</f>
        <v>12275.699999999999</v>
      </c>
      <c r="CA5" s="57">
        <f>'BAR BB| Open rates'!CA5*0.87*0.85</f>
        <v>13902.6</v>
      </c>
      <c r="CB5" s="57">
        <f>'BAR BB| Open rates'!CB5*0.87*0.85</f>
        <v>13902.6</v>
      </c>
      <c r="CC5" s="57">
        <f>'BAR BB| Open rates'!CC5*0.87*0.85</f>
        <v>12275.699999999999</v>
      </c>
      <c r="CD5" s="57">
        <f>'BAR BB| Open rates'!CD5*0.87*0.85</f>
        <v>12275.699999999999</v>
      </c>
      <c r="CE5" s="57">
        <f>'BAR BB| Open rates'!CE5*0.87*0.85</f>
        <v>12275.699999999999</v>
      </c>
      <c r="CF5" s="57">
        <f>'BAR BB| Open rates'!CF5*0.87*0.85</f>
        <v>12275.699999999999</v>
      </c>
      <c r="CG5" s="57">
        <f>'BAR BB| Open rates'!CG5*0.87*0.85</f>
        <v>12275.699999999999</v>
      </c>
      <c r="CH5" s="57">
        <f>'BAR BB| Open rates'!CH5*0.87*0.85</f>
        <v>13902.6</v>
      </c>
      <c r="CI5" s="57">
        <f>'BAR BB| Open rates'!CI5*0.87*0.85</f>
        <v>13902.6</v>
      </c>
      <c r="CJ5" s="57">
        <f>'BAR BB| Open rates'!CJ5*0.87*0.85</f>
        <v>12275.699999999999</v>
      </c>
      <c r="CK5" s="57">
        <f>'BAR BB| Open rates'!CK5*0.87*0.85</f>
        <v>12275.699999999999</v>
      </c>
      <c r="CL5" s="57">
        <f>'BAR BB| Open rates'!CL5*0.87*0.85</f>
        <v>12275.699999999999</v>
      </c>
      <c r="CM5" s="57">
        <f>'BAR BB| Open rates'!CM5*0.87*0.85</f>
        <v>12275.699999999999</v>
      </c>
      <c r="CN5" s="57">
        <f>'BAR BB| Open rates'!CN5*0.87*0.85</f>
        <v>12275.699999999999</v>
      </c>
      <c r="CO5" s="57">
        <f>'BAR BB| Open rates'!CO5*0.87*0.85</f>
        <v>13902.6</v>
      </c>
      <c r="CP5" s="57">
        <f>'BAR BB| Open rates'!CP5*0.87*0.85</f>
        <v>13902.6</v>
      </c>
      <c r="CQ5" s="57">
        <f>'BAR BB| Open rates'!CQ5*0.87*0.85</f>
        <v>12275.699999999999</v>
      </c>
      <c r="CR5" s="57">
        <f>'BAR BB| Open rates'!CR5*0.87*0.85</f>
        <v>12275.699999999999</v>
      </c>
      <c r="CS5" s="57">
        <f>'BAR BB| Open rates'!CS5*0.87*0.85</f>
        <v>12275.699999999999</v>
      </c>
      <c r="CT5" s="57">
        <f>'BAR BB| Open rates'!CT5*0.87*0.85</f>
        <v>12275.699999999999</v>
      </c>
      <c r="CU5" s="57">
        <f>'BAR BB| Open rates'!CU5*0.87*0.85</f>
        <v>11018.55</v>
      </c>
      <c r="CV5" s="57">
        <f>'BAR BB| Open rates'!CV5*0.87*0.85</f>
        <v>11018.55</v>
      </c>
      <c r="CW5" s="57">
        <f>'BAR BB| Open rates'!CW5*0.87*0.85</f>
        <v>11018.55</v>
      </c>
      <c r="CX5" s="57">
        <f>'BAR BB| Open rates'!CX5*0.87*0.85</f>
        <v>9539.5499999999993</v>
      </c>
      <c r="CY5" s="57">
        <f>'BAR BB| Open rates'!CY5*0.87*0.85</f>
        <v>9539.5499999999993</v>
      </c>
      <c r="CZ5" s="57">
        <f>'BAR BB| Open rates'!CZ5*0.87*0.85</f>
        <v>9539.5499999999993</v>
      </c>
      <c r="DA5" s="57">
        <f>'BAR BB| Open rates'!DA5*0.87*0.85</f>
        <v>9539.5499999999993</v>
      </c>
      <c r="DB5" s="57">
        <f>'BAR BB| Open rates'!DB5*0.87*0.85</f>
        <v>9539.5499999999993</v>
      </c>
      <c r="DC5" s="57">
        <f>'BAR BB| Open rates'!DC5*0.87*0.85</f>
        <v>11018.55</v>
      </c>
      <c r="DD5" s="57">
        <f>'BAR BB| Open rates'!DD5*0.87*0.85</f>
        <v>11018.55</v>
      </c>
      <c r="DE5" s="57">
        <f>'BAR BB| Open rates'!DE5*0.87*0.85</f>
        <v>9539.5499999999993</v>
      </c>
      <c r="DF5" s="57">
        <f>'BAR BB| Open rates'!DF5*0.87*0.85</f>
        <v>9539.5499999999993</v>
      </c>
      <c r="DG5" s="57">
        <f>'BAR BB| Open rates'!DG5*0.87*0.85</f>
        <v>9539.5499999999993</v>
      </c>
      <c r="DH5" s="57">
        <f>'BAR BB| Open rates'!DH5*0.87*0.85</f>
        <v>9539.5499999999993</v>
      </c>
      <c r="DI5" s="57">
        <f>'BAR BB| Open rates'!DI5*0.87*0.85</f>
        <v>9539.5499999999993</v>
      </c>
      <c r="DJ5" s="57">
        <f>'BAR BB| Open rates'!DJ5*0.87*0.85</f>
        <v>11018.55</v>
      </c>
      <c r="DK5" s="57">
        <f>'BAR BB| Open rates'!DK5*0.87*0.85</f>
        <v>11018.55</v>
      </c>
      <c r="DL5" s="57">
        <f>'BAR BB| Open rates'!DL5*0.87*0.85</f>
        <v>9539.5499999999993</v>
      </c>
      <c r="DM5" s="57">
        <f>'BAR BB| Open rates'!DM5*0.87*0.85</f>
        <v>9539.5499999999993</v>
      </c>
      <c r="DN5" s="57">
        <f>'BAR BB| Open rates'!DN5*0.87*0.85</f>
        <v>9539.5499999999993</v>
      </c>
      <c r="DO5" s="57">
        <f>'BAR BB| Open rates'!DO5*0.87*0.85</f>
        <v>9539.5499999999993</v>
      </c>
      <c r="DP5" s="57">
        <f>'BAR BB| Open rates'!DP5*0.87*0.85</f>
        <v>9539.5499999999993</v>
      </c>
      <c r="DQ5" s="57">
        <f>'BAR BB| Open rates'!DQ5*0.87*0.85</f>
        <v>11018.55</v>
      </c>
      <c r="DR5" s="57">
        <f>'BAR BB| Open rates'!DR5*0.87*0.85</f>
        <v>11018.55</v>
      </c>
      <c r="DS5" s="57">
        <f>'BAR BB| Open rates'!DS5*0.87*0.85</f>
        <v>9539.5499999999993</v>
      </c>
      <c r="DT5" s="57">
        <f>'BAR BB| Open rates'!DT5*0.87*0.85</f>
        <v>9539.5499999999993</v>
      </c>
      <c r="DU5" s="57">
        <f>'BAR BB| Open rates'!DU5*0.87*0.85</f>
        <v>9539.5499999999993</v>
      </c>
      <c r="DV5" s="57">
        <f>'BAR BB| Open rates'!DV5*0.87*0.85</f>
        <v>9539.5499999999993</v>
      </c>
      <c r="DW5" s="57">
        <f>'BAR BB| Open rates'!DW5*0.87*0.85</f>
        <v>9539.5499999999993</v>
      </c>
      <c r="DX5" s="57">
        <f>'BAR BB| Open rates'!DX5*0.87*0.85</f>
        <v>11018.55</v>
      </c>
      <c r="DY5" s="57">
        <f>'BAR BB| Open rates'!DY5*0.87*0.85</f>
        <v>11018.55</v>
      </c>
      <c r="DZ5" s="57">
        <f>'BAR BB| Open rates'!DZ5*0.87*0.85</f>
        <v>12275.699999999999</v>
      </c>
      <c r="EA5" s="57">
        <f>'BAR BB| Open rates'!EA5*0.87*0.85</f>
        <v>12275.699999999999</v>
      </c>
      <c r="EB5" s="57">
        <f>'BAR BB| Open rates'!EB5*0.87*0.85</f>
        <v>12275.699999999999</v>
      </c>
      <c r="EC5" s="57">
        <f>'BAR BB| Open rates'!EC5*0.87*0.85</f>
        <v>13902.6</v>
      </c>
      <c r="ED5" s="57">
        <f>'BAR BB| Open rates'!ED5*0.87*0.85</f>
        <v>13902.6</v>
      </c>
      <c r="EE5" s="57">
        <f>'BAR BB| Open rates'!EE5*0.87*0.85</f>
        <v>13902.6</v>
      </c>
      <c r="EF5" s="57">
        <f>'BAR BB| Open rates'!EF5*0.87*0.85</f>
        <v>13902.6</v>
      </c>
      <c r="EG5" s="57">
        <f>'BAR BB| Open rates'!EG5*0.87*0.85</f>
        <v>8800.0499999999993</v>
      </c>
      <c r="EH5" s="57">
        <f>'BAR BB| Open rates'!EH5*0.87*0.85</f>
        <v>8800.0499999999993</v>
      </c>
      <c r="EI5" s="57">
        <f>'BAR BB| Open rates'!EI5*0.87*0.85</f>
        <v>8800.0499999999993</v>
      </c>
      <c r="EJ5" s="57">
        <f>'BAR BB| Open rates'!EJ5*0.87*0.85</f>
        <v>8800.0499999999993</v>
      </c>
      <c r="EK5" s="57">
        <f>'BAR BB| Open rates'!EK5*0.87*0.85</f>
        <v>8800.0499999999993</v>
      </c>
      <c r="EL5" s="57">
        <f>'BAR BB| Open rates'!EL5*0.87*0.85</f>
        <v>9539.5499999999993</v>
      </c>
      <c r="EM5" s="57">
        <f>'BAR BB| Open rates'!EM5*0.87*0.85</f>
        <v>9539.5499999999993</v>
      </c>
      <c r="EN5" s="57">
        <f>'BAR BB| Open rates'!EN5*0.87*0.85</f>
        <v>8800.0499999999993</v>
      </c>
      <c r="EO5" s="57">
        <f>'BAR BB| Open rates'!EO5*0.87*0.85</f>
        <v>8800.0499999999993</v>
      </c>
      <c r="EP5" s="57">
        <f>'BAR BB| Open rates'!EP5*0.87*0.85</f>
        <v>8800.0499999999993</v>
      </c>
      <c r="EQ5" s="57">
        <f>'BAR BB| Open rates'!EQ5*0.87*0.85</f>
        <v>8800.0499999999993</v>
      </c>
      <c r="ER5" s="57">
        <f>'BAR BB| Open rates'!ER5*0.87*0.85</f>
        <v>8800.0499999999993</v>
      </c>
      <c r="ES5" s="57">
        <f>'BAR BB| Open rates'!ES5*0.87*0.85</f>
        <v>9539.5499999999993</v>
      </c>
      <c r="ET5" s="57">
        <f>'BAR BB| Open rates'!ET5*0.87*0.85</f>
        <v>9539.5499999999993</v>
      </c>
      <c r="EU5" s="57">
        <f>'BAR BB| Open rates'!EU5*0.87*0.85</f>
        <v>8800.0499999999993</v>
      </c>
      <c r="EV5" s="57">
        <f>'BAR BB| Open rates'!EV5*0.87*0.85</f>
        <v>8800.0499999999993</v>
      </c>
      <c r="EW5" s="57">
        <f>'BAR BB| Open rates'!EW5*0.87*0.85</f>
        <v>8800.0499999999993</v>
      </c>
      <c r="EX5" s="57">
        <f>'BAR BB| Open rates'!EX5*0.87*0.85</f>
        <v>8800.0499999999993</v>
      </c>
      <c r="EY5" s="57">
        <f>'BAR BB| Open rates'!EY5*0.87*0.85</f>
        <v>8800.0499999999993</v>
      </c>
      <c r="EZ5" s="57">
        <f>'BAR BB| Open rates'!EZ5*0.87*0.85</f>
        <v>9539.5499999999993</v>
      </c>
      <c r="FA5" s="57">
        <f>'BAR BB| Open rates'!FA5*0.87*0.85</f>
        <v>9539.5499999999993</v>
      </c>
      <c r="FB5" s="57">
        <f>'BAR BB| Open rates'!FB5*0.87*0.85</f>
        <v>8800.0499999999993</v>
      </c>
      <c r="FC5" s="57">
        <f>'BAR BB| Open rates'!FC5*0.87*0.85</f>
        <v>8800.0499999999993</v>
      </c>
      <c r="FD5" s="57">
        <f>'BAR BB| Open rates'!FD5*0.87*0.85</f>
        <v>8800.0499999999993</v>
      </c>
      <c r="FE5" s="57">
        <f>'BAR BB| Open rates'!FE5*0.87*0.85</f>
        <v>8800.0499999999993</v>
      </c>
      <c r="FF5" s="57">
        <f>'BAR BB| Open rates'!FF5*0.87*0.85</f>
        <v>8800.0499999999993</v>
      </c>
      <c r="FG5" s="57">
        <f>'BAR BB| Open rates'!FG5*0.87*0.85</f>
        <v>9539.5499999999993</v>
      </c>
      <c r="FH5" s="57">
        <f>'BAR BB| Open rates'!FH5*0.87*0.85</f>
        <v>9539.5499999999993</v>
      </c>
      <c r="FI5" s="57">
        <f>'BAR BB| Open rates'!FI5*0.87*0.85</f>
        <v>8800.0499999999993</v>
      </c>
      <c r="FJ5" s="57">
        <f>'BAR BB| Open rates'!FJ5*0.87*0.85</f>
        <v>8800.0499999999993</v>
      </c>
      <c r="FK5" s="57">
        <f>'BAR BB| Open rates'!FK5*0.87*0.85</f>
        <v>8800.0499999999993</v>
      </c>
      <c r="FL5" s="57">
        <f>'BAR BB| Open rates'!FL5*0.87*0.85</f>
        <v>8800.0499999999993</v>
      </c>
      <c r="FM5" s="57">
        <f>'BAR BB| Open rates'!FM5*0.87*0.85</f>
        <v>8800.0499999999993</v>
      </c>
      <c r="FN5" s="57">
        <f>'BAR BB| Open rates'!FN5*0.87*0.85</f>
        <v>9539.5499999999993</v>
      </c>
      <c r="FO5" s="57">
        <f>'BAR BB| Open rates'!FO5*0.87*0.85</f>
        <v>9539.5499999999993</v>
      </c>
      <c r="FP5" s="57">
        <f>'BAR BB| Open rates'!FP5*0.87*0.85</f>
        <v>8800.0499999999993</v>
      </c>
      <c r="FQ5" s="57">
        <f>'BAR BB| Open rates'!FQ5*0.87*0.85</f>
        <v>8800.0499999999993</v>
      </c>
      <c r="FR5" s="57">
        <f>'BAR BB| Open rates'!FR5*0.87*0.85</f>
        <v>8800.0499999999993</v>
      </c>
      <c r="FS5" s="57">
        <f>'BAR BB| Open rates'!FS5*0.87*0.85</f>
        <v>8800.0499999999993</v>
      </c>
      <c r="FT5" s="57">
        <f>'BAR BB| Open rates'!FT5*0.87*0.85</f>
        <v>8800.0499999999993</v>
      </c>
      <c r="FU5" s="57">
        <f>'BAR BB| Open rates'!FU5*0.87*0.85</f>
        <v>9539.5499999999993</v>
      </c>
      <c r="FV5" s="57">
        <f>'BAR BB| Open rates'!FV5*0.87*0.85</f>
        <v>9539.5499999999993</v>
      </c>
      <c r="FW5" s="57">
        <f>'BAR BB| Open rates'!FW5*0.87*0.85</f>
        <v>12275.699999999999</v>
      </c>
      <c r="FX5" s="57">
        <f>'BAR BB| Open rates'!FX5*0.87*0.85</f>
        <v>12275.699999999999</v>
      </c>
      <c r="FY5" s="57">
        <f>'BAR BB| Open rates'!FY5*0.87*0.85</f>
        <v>12275.699999999999</v>
      </c>
      <c r="FZ5" s="57">
        <f>'BAR BB| Open rates'!FZ5*0.87*0.85</f>
        <v>12275.699999999999</v>
      </c>
      <c r="GA5" s="57">
        <f>'BAR BB| Open rates'!GA5*0.87*0.85</f>
        <v>12275.699999999999</v>
      </c>
      <c r="GB5" s="57">
        <f>'BAR BB| Open rates'!GB5*0.87*0.85</f>
        <v>13902.6</v>
      </c>
      <c r="GC5" s="57">
        <f>'BAR BB| Open rates'!GC5*0.87*0.85</f>
        <v>13902.6</v>
      </c>
      <c r="GD5" s="57">
        <f>'BAR BB| Open rates'!GD5*0.87*0.85</f>
        <v>13902.6</v>
      </c>
      <c r="GE5" s="57">
        <f>'BAR BB| Open rates'!GE5*0.87*0.85</f>
        <v>13902.6</v>
      </c>
    </row>
    <row r="6" spans="1:187" s="36" customFormat="1" ht="12" customHeight="1" x14ac:dyDescent="0.2">
      <c r="A6" s="183">
        <v>2</v>
      </c>
      <c r="B6" s="57">
        <f>'BAR BB| Open rates'!B6*0.87*0.85</f>
        <v>18117.75</v>
      </c>
      <c r="C6" s="57">
        <f>'BAR BB| Open rates'!C6*0.87*0.85</f>
        <v>18117.75</v>
      </c>
      <c r="D6" s="57">
        <f>'BAR BB| Open rates'!D6*0.87*0.85</f>
        <v>16121.1</v>
      </c>
      <c r="E6" s="57">
        <f>'BAR BB| Open rates'!E6*0.87*0.85</f>
        <v>16121.1</v>
      </c>
      <c r="F6" s="57">
        <f>'BAR BB| Open rates'!F6*0.87*0.85</f>
        <v>14494.199999999999</v>
      </c>
      <c r="G6" s="57">
        <f>'BAR BB| Open rates'!G6*0.87*0.85</f>
        <v>16121.1</v>
      </c>
      <c r="H6" s="57">
        <f>'BAR BB| Open rates'!H6*0.87*0.85</f>
        <v>16121.1</v>
      </c>
      <c r="I6" s="57">
        <f>'BAR BB| Open rates'!I6*0.87*0.85</f>
        <v>17600.099999999999</v>
      </c>
      <c r="J6" s="57">
        <f>'BAR BB| Open rates'!J6*0.87*0.85</f>
        <v>17600.099999999999</v>
      </c>
      <c r="K6" s="57">
        <f>'BAR BB| Open rates'!K6*0.87*0.85</f>
        <v>16121.1</v>
      </c>
      <c r="L6" s="57">
        <f>'BAR BB| Open rates'!L6*0.87*0.85</f>
        <v>16121.1</v>
      </c>
      <c r="M6" s="57">
        <f>'BAR BB| Open rates'!M6*0.87*0.85</f>
        <v>16121.1</v>
      </c>
      <c r="N6" s="57">
        <f>'BAR BB| Open rates'!N6*0.87*0.85</f>
        <v>16121.1</v>
      </c>
      <c r="O6" s="57">
        <f>'BAR BB| Open rates'!O6*0.87*0.85</f>
        <v>16121.1</v>
      </c>
      <c r="P6" s="57">
        <f>'BAR BB| Open rates'!P6*0.87*0.85</f>
        <v>17600.099999999999</v>
      </c>
      <c r="Q6" s="57">
        <f>'BAR BB| Open rates'!Q6*0.87*0.85</f>
        <v>17600.099999999999</v>
      </c>
      <c r="R6" s="57">
        <f>'BAR BB| Open rates'!R6*0.87*0.85</f>
        <v>17600.099999999999</v>
      </c>
      <c r="S6" s="57">
        <f>'BAR BB| Open rates'!S6*0.87*0.85</f>
        <v>17600.099999999999</v>
      </c>
      <c r="T6" s="57">
        <f>'BAR BB| Open rates'!T6*0.87*0.85</f>
        <v>17600.099999999999</v>
      </c>
      <c r="U6" s="57">
        <f>'BAR BB| Open rates'!U6*0.87*0.85</f>
        <v>17600.099999999999</v>
      </c>
      <c r="V6" s="57">
        <f>'BAR BB| Open rates'!V6*0.87*0.85</f>
        <v>17600.099999999999</v>
      </c>
      <c r="W6" s="57">
        <f>'BAR BB| Open rates'!W6*0.87*0.85</f>
        <v>19079.099999999999</v>
      </c>
      <c r="X6" s="57">
        <f>'BAR BB| Open rates'!X6*0.87*0.85</f>
        <v>19079.099999999999</v>
      </c>
      <c r="Y6" s="57">
        <f>'BAR BB| Open rates'!Y6*0.87*0.85</f>
        <v>17600.099999999999</v>
      </c>
      <c r="Z6" s="57">
        <f>'BAR BB| Open rates'!Z6*0.87*0.85</f>
        <v>17600.099999999999</v>
      </c>
      <c r="AA6" s="57">
        <f>'BAR BB| Open rates'!AA6*0.87*0.85</f>
        <v>17600.099999999999</v>
      </c>
      <c r="AB6" s="57">
        <f>'BAR BB| Open rates'!AB6*0.87*0.85</f>
        <v>17600.099999999999</v>
      </c>
      <c r="AC6" s="57">
        <f>'BAR BB| Open rates'!AC6*0.87*0.85</f>
        <v>17600.099999999999</v>
      </c>
      <c r="AD6" s="57">
        <f>'BAR BB| Open rates'!AD6*0.87*0.85</f>
        <v>19079.099999999999</v>
      </c>
      <c r="AE6" s="57">
        <f>'BAR BB| Open rates'!AE6*0.87*0.85</f>
        <v>19079.099999999999</v>
      </c>
      <c r="AF6" s="57">
        <f>'BAR BB| Open rates'!AF6*0.87*0.85</f>
        <v>17600.099999999999</v>
      </c>
      <c r="AG6" s="57">
        <f>'BAR BB| Open rates'!AG6*0.87*0.85</f>
        <v>17600.099999999999</v>
      </c>
      <c r="AH6" s="57">
        <f>'BAR BB| Open rates'!AH6*0.87*0.85</f>
        <v>17600.099999999999</v>
      </c>
      <c r="AI6" s="57">
        <f>'BAR BB| Open rates'!AI6*0.87*0.85</f>
        <v>17600.099999999999</v>
      </c>
      <c r="AJ6" s="57">
        <f>'BAR BB| Open rates'!AJ6*0.87*0.85</f>
        <v>17600.099999999999</v>
      </c>
      <c r="AK6" s="57">
        <f>'BAR BB| Open rates'!AK6*0.87*0.85</f>
        <v>19079.099999999999</v>
      </c>
      <c r="AL6" s="57">
        <f>'BAR BB| Open rates'!AL6*0.87*0.85</f>
        <v>19079.099999999999</v>
      </c>
      <c r="AM6" s="57">
        <f>'BAR BB| Open rates'!AM6*0.87*0.85</f>
        <v>17600.099999999999</v>
      </c>
      <c r="AN6" s="57">
        <f>'BAR BB| Open rates'!AN6*0.87*0.85</f>
        <v>17600.099999999999</v>
      </c>
      <c r="AO6" s="57">
        <f>'BAR BB| Open rates'!AO6*0.87*0.85</f>
        <v>17600.099999999999</v>
      </c>
      <c r="AP6" s="57">
        <f>'BAR BB| Open rates'!AP6*0.87*0.85</f>
        <v>17600.099999999999</v>
      </c>
      <c r="AQ6" s="57">
        <f>'BAR BB| Open rates'!AQ6*0.87*0.85</f>
        <v>17600.099999999999</v>
      </c>
      <c r="AR6" s="57">
        <f>'BAR BB| Open rates'!AR6*0.87*0.85</f>
        <v>19079.099999999999</v>
      </c>
      <c r="AS6" s="57">
        <f>'BAR BB| Open rates'!AS6*0.87*0.85</f>
        <v>19079.099999999999</v>
      </c>
      <c r="AT6" s="57">
        <f>'BAR BB| Open rates'!AT6*0.87*0.85</f>
        <v>17600.099999999999</v>
      </c>
      <c r="AU6" s="57">
        <f>'BAR BB| Open rates'!AU6*0.87*0.85</f>
        <v>17600.099999999999</v>
      </c>
      <c r="AV6" s="57">
        <f>'BAR BB| Open rates'!AV6*0.87*0.85</f>
        <v>17600.099999999999</v>
      </c>
      <c r="AW6" s="57">
        <f>'BAR BB| Open rates'!AW6*0.87*0.85</f>
        <v>17600.099999999999</v>
      </c>
      <c r="AX6" s="57">
        <f>'BAR BB| Open rates'!AX6*0.87*0.85</f>
        <v>17600.099999999999</v>
      </c>
      <c r="AY6" s="57">
        <f>'BAR BB| Open rates'!AY6*0.87*0.85</f>
        <v>19079.099999999999</v>
      </c>
      <c r="AZ6" s="57">
        <f>'BAR BB| Open rates'!AZ6*0.87*0.85</f>
        <v>19079.099999999999</v>
      </c>
      <c r="BA6" s="57">
        <f>'BAR BB| Open rates'!BA6*0.87*0.85</f>
        <v>17600.099999999999</v>
      </c>
      <c r="BB6" s="57">
        <f>'BAR BB| Open rates'!BB6*0.87*0.85</f>
        <v>17600.099999999999</v>
      </c>
      <c r="BC6" s="57">
        <f>'BAR BB| Open rates'!BC6*0.87*0.85</f>
        <v>17600.099999999999</v>
      </c>
      <c r="BD6" s="57">
        <f>'BAR BB| Open rates'!BD6*0.87*0.85</f>
        <v>17600.099999999999</v>
      </c>
      <c r="BE6" s="57">
        <f>'BAR BB| Open rates'!BE6*0.87*0.85</f>
        <v>17600.099999999999</v>
      </c>
      <c r="BF6" s="57">
        <f>'BAR BB| Open rates'!BF6*0.87*0.85</f>
        <v>19079.099999999999</v>
      </c>
      <c r="BG6" s="57">
        <f>'BAR BB| Open rates'!BG6*0.87*0.85</f>
        <v>19079.099999999999</v>
      </c>
      <c r="BH6" s="57">
        <f>'BAR BB| Open rates'!BH6*0.87*0.85</f>
        <v>15233.699999999999</v>
      </c>
      <c r="BI6" s="57">
        <f>'BAR BB| Open rates'!BI6*0.87*0.85</f>
        <v>15233.699999999999</v>
      </c>
      <c r="BJ6" s="57">
        <f>'BAR BB| Open rates'!BJ6*0.87*0.85</f>
        <v>15233.699999999999</v>
      </c>
      <c r="BK6" s="57">
        <f>'BAR BB| Open rates'!BK6*0.87*0.85</f>
        <v>15233.699999999999</v>
      </c>
      <c r="BL6" s="57">
        <f>'BAR BB| Open rates'!BL6*0.87*0.85</f>
        <v>15233.699999999999</v>
      </c>
      <c r="BM6" s="57">
        <f>'BAR BB| Open rates'!BM6*0.87*0.85</f>
        <v>16121.1</v>
      </c>
      <c r="BN6" s="57">
        <f>'BAR BB| Open rates'!BN6*0.87*0.85</f>
        <v>16121.1</v>
      </c>
      <c r="BO6" s="57">
        <f>'BAR BB| Open rates'!BO6*0.87*0.85</f>
        <v>14494.199999999999</v>
      </c>
      <c r="BP6" s="57">
        <f>'BAR BB| Open rates'!BP6*0.87*0.85</f>
        <v>14494.199999999999</v>
      </c>
      <c r="BQ6" s="57">
        <f>'BAR BB| Open rates'!BQ6*0.87*0.85</f>
        <v>16121.1</v>
      </c>
      <c r="BR6" s="57">
        <f>'BAR BB| Open rates'!BR6*0.87*0.85</f>
        <v>16121.1</v>
      </c>
      <c r="BS6" s="57">
        <f>'BAR BB| Open rates'!BS6*0.87*0.85</f>
        <v>16121.1</v>
      </c>
      <c r="BT6" s="57">
        <f>'BAR BB| Open rates'!BT6*0.87*0.85</f>
        <v>16121.1</v>
      </c>
      <c r="BU6" s="57">
        <f>'BAR BB| Open rates'!BU6*0.87*0.85</f>
        <v>16121.1</v>
      </c>
      <c r="BV6" s="57">
        <f>'BAR BB| Open rates'!BV6*0.87*0.85</f>
        <v>14494.199999999999</v>
      </c>
      <c r="BW6" s="57">
        <f>'BAR BB| Open rates'!BW6*0.87*0.85</f>
        <v>14494.199999999999</v>
      </c>
      <c r="BX6" s="57">
        <f>'BAR BB| Open rates'!BX6*0.87*0.85</f>
        <v>14494.199999999999</v>
      </c>
      <c r="BY6" s="57">
        <f>'BAR BB| Open rates'!BY6*0.87*0.85</f>
        <v>14494.199999999999</v>
      </c>
      <c r="BZ6" s="57">
        <f>'BAR BB| Open rates'!BZ6*0.87*0.85</f>
        <v>14494.199999999999</v>
      </c>
      <c r="CA6" s="57">
        <f>'BAR BB| Open rates'!CA6*0.87*0.85</f>
        <v>16121.1</v>
      </c>
      <c r="CB6" s="57">
        <f>'BAR BB| Open rates'!CB6*0.87*0.85</f>
        <v>16121.1</v>
      </c>
      <c r="CC6" s="57">
        <f>'BAR BB| Open rates'!CC6*0.87*0.85</f>
        <v>14494.199999999999</v>
      </c>
      <c r="CD6" s="57">
        <f>'BAR BB| Open rates'!CD6*0.87*0.85</f>
        <v>14494.199999999999</v>
      </c>
      <c r="CE6" s="57">
        <f>'BAR BB| Open rates'!CE6*0.87*0.85</f>
        <v>14494.199999999999</v>
      </c>
      <c r="CF6" s="57">
        <f>'BAR BB| Open rates'!CF6*0.87*0.85</f>
        <v>14494.199999999999</v>
      </c>
      <c r="CG6" s="57">
        <f>'BAR BB| Open rates'!CG6*0.87*0.85</f>
        <v>14494.199999999999</v>
      </c>
      <c r="CH6" s="57">
        <f>'BAR BB| Open rates'!CH6*0.87*0.85</f>
        <v>16121.1</v>
      </c>
      <c r="CI6" s="57">
        <f>'BAR BB| Open rates'!CI6*0.87*0.85</f>
        <v>16121.1</v>
      </c>
      <c r="CJ6" s="57">
        <f>'BAR BB| Open rates'!CJ6*0.87*0.85</f>
        <v>14494.199999999999</v>
      </c>
      <c r="CK6" s="57">
        <f>'BAR BB| Open rates'!CK6*0.87*0.85</f>
        <v>14494.199999999999</v>
      </c>
      <c r="CL6" s="57">
        <f>'BAR BB| Open rates'!CL6*0.87*0.85</f>
        <v>14494.199999999999</v>
      </c>
      <c r="CM6" s="57">
        <f>'BAR BB| Open rates'!CM6*0.87*0.85</f>
        <v>14494.199999999999</v>
      </c>
      <c r="CN6" s="57">
        <f>'BAR BB| Open rates'!CN6*0.87*0.85</f>
        <v>14494.199999999999</v>
      </c>
      <c r="CO6" s="57">
        <f>'BAR BB| Open rates'!CO6*0.87*0.85</f>
        <v>16121.1</v>
      </c>
      <c r="CP6" s="57">
        <f>'BAR BB| Open rates'!CP6*0.87*0.85</f>
        <v>16121.1</v>
      </c>
      <c r="CQ6" s="57">
        <f>'BAR BB| Open rates'!CQ6*0.87*0.85</f>
        <v>14494.199999999999</v>
      </c>
      <c r="CR6" s="57">
        <f>'BAR BB| Open rates'!CR6*0.87*0.85</f>
        <v>14494.199999999999</v>
      </c>
      <c r="CS6" s="57">
        <f>'BAR BB| Open rates'!CS6*0.87*0.85</f>
        <v>14494.199999999999</v>
      </c>
      <c r="CT6" s="57">
        <f>'BAR BB| Open rates'!CT6*0.87*0.85</f>
        <v>14494.199999999999</v>
      </c>
      <c r="CU6" s="57">
        <f>'BAR BB| Open rates'!CU6*0.87*0.85</f>
        <v>13237.05</v>
      </c>
      <c r="CV6" s="57">
        <f>'BAR BB| Open rates'!CV6*0.87*0.85</f>
        <v>13237.05</v>
      </c>
      <c r="CW6" s="57">
        <f>'BAR BB| Open rates'!CW6*0.87*0.85</f>
        <v>13237.05</v>
      </c>
      <c r="CX6" s="57">
        <f>'BAR BB| Open rates'!CX6*0.87*0.85</f>
        <v>11758.05</v>
      </c>
      <c r="CY6" s="57">
        <f>'BAR BB| Open rates'!CY6*0.87*0.85</f>
        <v>11758.05</v>
      </c>
      <c r="CZ6" s="57">
        <f>'BAR BB| Open rates'!CZ6*0.87*0.85</f>
        <v>11758.05</v>
      </c>
      <c r="DA6" s="57">
        <f>'BAR BB| Open rates'!DA6*0.87*0.85</f>
        <v>11758.05</v>
      </c>
      <c r="DB6" s="57">
        <f>'BAR BB| Open rates'!DB6*0.87*0.85</f>
        <v>11758.05</v>
      </c>
      <c r="DC6" s="57">
        <f>'BAR BB| Open rates'!DC6*0.87*0.85</f>
        <v>13237.05</v>
      </c>
      <c r="DD6" s="57">
        <f>'BAR BB| Open rates'!DD6*0.87*0.85</f>
        <v>13237.05</v>
      </c>
      <c r="DE6" s="57">
        <f>'BAR BB| Open rates'!DE6*0.87*0.85</f>
        <v>11758.05</v>
      </c>
      <c r="DF6" s="57">
        <f>'BAR BB| Open rates'!DF6*0.87*0.85</f>
        <v>11758.05</v>
      </c>
      <c r="DG6" s="57">
        <f>'BAR BB| Open rates'!DG6*0.87*0.85</f>
        <v>11758.05</v>
      </c>
      <c r="DH6" s="57">
        <f>'BAR BB| Open rates'!DH6*0.87*0.85</f>
        <v>11758.05</v>
      </c>
      <c r="DI6" s="57">
        <f>'BAR BB| Open rates'!DI6*0.87*0.85</f>
        <v>11758.05</v>
      </c>
      <c r="DJ6" s="57">
        <f>'BAR BB| Open rates'!DJ6*0.87*0.85</f>
        <v>13237.05</v>
      </c>
      <c r="DK6" s="57">
        <f>'BAR BB| Open rates'!DK6*0.87*0.85</f>
        <v>13237.05</v>
      </c>
      <c r="DL6" s="57">
        <f>'BAR BB| Open rates'!DL6*0.87*0.85</f>
        <v>11758.05</v>
      </c>
      <c r="DM6" s="57">
        <f>'BAR BB| Open rates'!DM6*0.87*0.85</f>
        <v>11758.05</v>
      </c>
      <c r="DN6" s="57">
        <f>'BAR BB| Open rates'!DN6*0.87*0.85</f>
        <v>11758.05</v>
      </c>
      <c r="DO6" s="57">
        <f>'BAR BB| Open rates'!DO6*0.87*0.85</f>
        <v>11758.05</v>
      </c>
      <c r="DP6" s="57">
        <f>'BAR BB| Open rates'!DP6*0.87*0.85</f>
        <v>11758.05</v>
      </c>
      <c r="DQ6" s="57">
        <f>'BAR BB| Open rates'!DQ6*0.87*0.85</f>
        <v>13237.05</v>
      </c>
      <c r="DR6" s="57">
        <f>'BAR BB| Open rates'!DR6*0.87*0.85</f>
        <v>13237.05</v>
      </c>
      <c r="DS6" s="57">
        <f>'BAR BB| Open rates'!DS6*0.87*0.85</f>
        <v>11758.05</v>
      </c>
      <c r="DT6" s="57">
        <f>'BAR BB| Open rates'!DT6*0.87*0.85</f>
        <v>11758.05</v>
      </c>
      <c r="DU6" s="57">
        <f>'BAR BB| Open rates'!DU6*0.87*0.85</f>
        <v>11758.05</v>
      </c>
      <c r="DV6" s="57">
        <f>'BAR BB| Open rates'!DV6*0.87*0.85</f>
        <v>11758.05</v>
      </c>
      <c r="DW6" s="57">
        <f>'BAR BB| Open rates'!DW6*0.87*0.85</f>
        <v>11758.05</v>
      </c>
      <c r="DX6" s="57">
        <f>'BAR BB| Open rates'!DX6*0.87*0.85</f>
        <v>13237.05</v>
      </c>
      <c r="DY6" s="57">
        <f>'BAR BB| Open rates'!DY6*0.87*0.85</f>
        <v>13237.05</v>
      </c>
      <c r="DZ6" s="57">
        <f>'BAR BB| Open rates'!DZ6*0.87*0.85</f>
        <v>14494.199999999999</v>
      </c>
      <c r="EA6" s="57">
        <f>'BAR BB| Open rates'!EA6*0.87*0.85</f>
        <v>14494.199999999999</v>
      </c>
      <c r="EB6" s="57">
        <f>'BAR BB| Open rates'!EB6*0.87*0.85</f>
        <v>14494.199999999999</v>
      </c>
      <c r="EC6" s="57">
        <f>'BAR BB| Open rates'!EC6*0.87*0.85</f>
        <v>16121.1</v>
      </c>
      <c r="ED6" s="57">
        <f>'BAR BB| Open rates'!ED6*0.87*0.85</f>
        <v>16121.1</v>
      </c>
      <c r="EE6" s="57">
        <f>'BAR BB| Open rates'!EE6*0.87*0.85</f>
        <v>16121.1</v>
      </c>
      <c r="EF6" s="57">
        <f>'BAR BB| Open rates'!EF6*0.87*0.85</f>
        <v>16121.1</v>
      </c>
      <c r="EG6" s="57">
        <f>'BAR BB| Open rates'!EG6*0.87*0.85</f>
        <v>11018.55</v>
      </c>
      <c r="EH6" s="57">
        <f>'BAR BB| Open rates'!EH6*0.87*0.85</f>
        <v>11018.55</v>
      </c>
      <c r="EI6" s="57">
        <f>'BAR BB| Open rates'!EI6*0.87*0.85</f>
        <v>11018.55</v>
      </c>
      <c r="EJ6" s="57">
        <f>'BAR BB| Open rates'!EJ6*0.87*0.85</f>
        <v>11018.55</v>
      </c>
      <c r="EK6" s="57">
        <f>'BAR BB| Open rates'!EK6*0.87*0.85</f>
        <v>11018.55</v>
      </c>
      <c r="EL6" s="57">
        <f>'BAR BB| Open rates'!EL6*0.87*0.85</f>
        <v>11758.05</v>
      </c>
      <c r="EM6" s="57">
        <f>'BAR BB| Open rates'!EM6*0.87*0.85</f>
        <v>11758.05</v>
      </c>
      <c r="EN6" s="57">
        <f>'BAR BB| Open rates'!EN6*0.87*0.85</f>
        <v>11018.55</v>
      </c>
      <c r="EO6" s="57">
        <f>'BAR BB| Open rates'!EO6*0.87*0.85</f>
        <v>11018.55</v>
      </c>
      <c r="EP6" s="57">
        <f>'BAR BB| Open rates'!EP6*0.87*0.85</f>
        <v>11018.55</v>
      </c>
      <c r="EQ6" s="57">
        <f>'BAR BB| Open rates'!EQ6*0.87*0.85</f>
        <v>11018.55</v>
      </c>
      <c r="ER6" s="57">
        <f>'BAR BB| Open rates'!ER6*0.87*0.85</f>
        <v>11018.55</v>
      </c>
      <c r="ES6" s="57">
        <f>'BAR BB| Open rates'!ES6*0.87*0.85</f>
        <v>11758.05</v>
      </c>
      <c r="ET6" s="57">
        <f>'BAR BB| Open rates'!ET6*0.87*0.85</f>
        <v>11758.05</v>
      </c>
      <c r="EU6" s="57">
        <f>'BAR BB| Open rates'!EU6*0.87*0.85</f>
        <v>11018.55</v>
      </c>
      <c r="EV6" s="57">
        <f>'BAR BB| Open rates'!EV6*0.87*0.85</f>
        <v>11018.55</v>
      </c>
      <c r="EW6" s="57">
        <f>'BAR BB| Open rates'!EW6*0.87*0.85</f>
        <v>11018.55</v>
      </c>
      <c r="EX6" s="57">
        <f>'BAR BB| Open rates'!EX6*0.87*0.85</f>
        <v>11018.55</v>
      </c>
      <c r="EY6" s="57">
        <f>'BAR BB| Open rates'!EY6*0.87*0.85</f>
        <v>11018.55</v>
      </c>
      <c r="EZ6" s="57">
        <f>'BAR BB| Open rates'!EZ6*0.87*0.85</f>
        <v>11758.05</v>
      </c>
      <c r="FA6" s="57">
        <f>'BAR BB| Open rates'!FA6*0.87*0.85</f>
        <v>11758.05</v>
      </c>
      <c r="FB6" s="57">
        <f>'BAR BB| Open rates'!FB6*0.87*0.85</f>
        <v>11018.55</v>
      </c>
      <c r="FC6" s="57">
        <f>'BAR BB| Open rates'!FC6*0.87*0.85</f>
        <v>11018.55</v>
      </c>
      <c r="FD6" s="57">
        <f>'BAR BB| Open rates'!FD6*0.87*0.85</f>
        <v>11018.55</v>
      </c>
      <c r="FE6" s="57">
        <f>'BAR BB| Open rates'!FE6*0.87*0.85</f>
        <v>11018.55</v>
      </c>
      <c r="FF6" s="57">
        <f>'BAR BB| Open rates'!FF6*0.87*0.85</f>
        <v>11018.55</v>
      </c>
      <c r="FG6" s="57">
        <f>'BAR BB| Open rates'!FG6*0.87*0.85</f>
        <v>11758.05</v>
      </c>
      <c r="FH6" s="57">
        <f>'BAR BB| Open rates'!FH6*0.87*0.85</f>
        <v>11758.05</v>
      </c>
      <c r="FI6" s="57">
        <f>'BAR BB| Open rates'!FI6*0.87*0.85</f>
        <v>11018.55</v>
      </c>
      <c r="FJ6" s="57">
        <f>'BAR BB| Open rates'!FJ6*0.87*0.85</f>
        <v>11018.55</v>
      </c>
      <c r="FK6" s="57">
        <f>'BAR BB| Open rates'!FK6*0.87*0.85</f>
        <v>11018.55</v>
      </c>
      <c r="FL6" s="57">
        <f>'BAR BB| Open rates'!FL6*0.87*0.85</f>
        <v>11018.55</v>
      </c>
      <c r="FM6" s="57">
        <f>'BAR BB| Open rates'!FM6*0.87*0.85</f>
        <v>11018.55</v>
      </c>
      <c r="FN6" s="57">
        <f>'BAR BB| Open rates'!FN6*0.87*0.85</f>
        <v>11758.05</v>
      </c>
      <c r="FO6" s="57">
        <f>'BAR BB| Open rates'!FO6*0.87*0.85</f>
        <v>11758.05</v>
      </c>
      <c r="FP6" s="57">
        <f>'BAR BB| Open rates'!FP6*0.87*0.85</f>
        <v>11018.55</v>
      </c>
      <c r="FQ6" s="57">
        <f>'BAR BB| Open rates'!FQ6*0.87*0.85</f>
        <v>11018.55</v>
      </c>
      <c r="FR6" s="57">
        <f>'BAR BB| Open rates'!FR6*0.87*0.85</f>
        <v>11018.55</v>
      </c>
      <c r="FS6" s="57">
        <f>'BAR BB| Open rates'!FS6*0.87*0.85</f>
        <v>11018.55</v>
      </c>
      <c r="FT6" s="57">
        <f>'BAR BB| Open rates'!FT6*0.87*0.85</f>
        <v>11018.55</v>
      </c>
      <c r="FU6" s="57">
        <f>'BAR BB| Open rates'!FU6*0.87*0.85</f>
        <v>11758.05</v>
      </c>
      <c r="FV6" s="57">
        <f>'BAR BB| Open rates'!FV6*0.87*0.85</f>
        <v>11758.05</v>
      </c>
      <c r="FW6" s="57">
        <f>'BAR BB| Open rates'!FW6*0.87*0.85</f>
        <v>14494.199999999999</v>
      </c>
      <c r="FX6" s="57">
        <f>'BAR BB| Open rates'!FX6*0.87*0.85</f>
        <v>14494.199999999999</v>
      </c>
      <c r="FY6" s="57">
        <f>'BAR BB| Open rates'!FY6*0.87*0.85</f>
        <v>14494.199999999999</v>
      </c>
      <c r="FZ6" s="57">
        <f>'BAR BB| Open rates'!FZ6*0.87*0.85</f>
        <v>14494.199999999999</v>
      </c>
      <c r="GA6" s="57">
        <f>'BAR BB| Open rates'!GA6*0.87*0.85</f>
        <v>14494.199999999999</v>
      </c>
      <c r="GB6" s="57">
        <f>'BAR BB| Open rates'!GB6*0.87*0.85</f>
        <v>16121.1</v>
      </c>
      <c r="GC6" s="57">
        <f>'BAR BB| Open rates'!GC6*0.87*0.85</f>
        <v>16121.1</v>
      </c>
      <c r="GD6" s="57">
        <f>'BAR BB| Open rates'!GD6*0.87*0.85</f>
        <v>16121.1</v>
      </c>
      <c r="GE6" s="57">
        <f>'BAR BB| Open rates'!GE6*0.87*0.85</f>
        <v>16121.1</v>
      </c>
    </row>
    <row r="7" spans="1:187" s="36" customFormat="1" ht="12" customHeight="1" x14ac:dyDescent="0.2">
      <c r="A7" s="236" t="s">
        <v>175</v>
      </c>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row>
    <row r="8" spans="1:187" s="36" customFormat="1" ht="12" customHeight="1" x14ac:dyDescent="0.2">
      <c r="A8" s="237">
        <v>1</v>
      </c>
      <c r="B8" s="57">
        <f>'BAR BB| Open rates'!B8*0.87*0.85</f>
        <v>18117.75</v>
      </c>
      <c r="C8" s="57">
        <f>'BAR BB| Open rates'!C8*0.87*0.85</f>
        <v>18117.75</v>
      </c>
      <c r="D8" s="57">
        <f>'BAR BB| Open rates'!D8*0.87*0.85</f>
        <v>16121.1</v>
      </c>
      <c r="E8" s="57">
        <f>'BAR BB| Open rates'!E8*0.87*0.85</f>
        <v>16121.1</v>
      </c>
      <c r="F8" s="57">
        <f>'BAR BB| Open rates'!F8*0.87*0.85</f>
        <v>14494.199999999999</v>
      </c>
      <c r="G8" s="57">
        <f>'BAR BB| Open rates'!G8*0.87*0.85</f>
        <v>16121.1</v>
      </c>
      <c r="H8" s="57">
        <f>'BAR BB| Open rates'!H8*0.87*0.85</f>
        <v>16121.1</v>
      </c>
      <c r="I8" s="57">
        <f>'BAR BB| Open rates'!I8*0.87*0.85</f>
        <v>17600.099999999999</v>
      </c>
      <c r="J8" s="57">
        <f>'BAR BB| Open rates'!J8*0.87*0.85</f>
        <v>17600.099999999999</v>
      </c>
      <c r="K8" s="57">
        <f>'BAR BB| Open rates'!K8*0.87*0.85</f>
        <v>16121.1</v>
      </c>
      <c r="L8" s="57">
        <f>'BAR BB| Open rates'!L8*0.87*0.85</f>
        <v>16121.1</v>
      </c>
      <c r="M8" s="57">
        <f>'BAR BB| Open rates'!M8*0.87*0.85</f>
        <v>16121.1</v>
      </c>
      <c r="N8" s="57">
        <f>'BAR BB| Open rates'!N8*0.87*0.85</f>
        <v>16121.1</v>
      </c>
      <c r="O8" s="57">
        <f>'BAR BB| Open rates'!O8*0.87*0.85</f>
        <v>16121.1</v>
      </c>
      <c r="P8" s="57">
        <f>'BAR BB| Open rates'!P8*0.87*0.85</f>
        <v>17600.099999999999</v>
      </c>
      <c r="Q8" s="57">
        <f>'BAR BB| Open rates'!Q8*0.87*0.85</f>
        <v>17600.099999999999</v>
      </c>
      <c r="R8" s="57">
        <f>'BAR BB| Open rates'!R8*0.87*0.85</f>
        <v>17600.099999999999</v>
      </c>
      <c r="S8" s="57">
        <f>'BAR BB| Open rates'!S8*0.87*0.85</f>
        <v>17600.099999999999</v>
      </c>
      <c r="T8" s="57">
        <f>'BAR BB| Open rates'!T8*0.87*0.85</f>
        <v>17600.099999999999</v>
      </c>
      <c r="U8" s="57">
        <f>'BAR BB| Open rates'!U8*0.87*0.85</f>
        <v>17600.099999999999</v>
      </c>
      <c r="V8" s="57">
        <f>'BAR BB| Open rates'!V8*0.87*0.85</f>
        <v>17600.099999999999</v>
      </c>
      <c r="W8" s="57">
        <f>'BAR BB| Open rates'!W8*0.87*0.85</f>
        <v>19079.099999999999</v>
      </c>
      <c r="X8" s="57">
        <f>'BAR BB| Open rates'!X8*0.87*0.85</f>
        <v>19079.099999999999</v>
      </c>
      <c r="Y8" s="57">
        <f>'BAR BB| Open rates'!Y8*0.87*0.85</f>
        <v>17600.099999999999</v>
      </c>
      <c r="Z8" s="57">
        <f>'BAR BB| Open rates'!Z8*0.87*0.85</f>
        <v>17600.099999999999</v>
      </c>
      <c r="AA8" s="57">
        <f>'BAR BB| Open rates'!AA8*0.87*0.85</f>
        <v>17600.099999999999</v>
      </c>
      <c r="AB8" s="57">
        <f>'BAR BB| Open rates'!AB8*0.87*0.85</f>
        <v>17600.099999999999</v>
      </c>
      <c r="AC8" s="57">
        <f>'BAR BB| Open rates'!AC8*0.87*0.85</f>
        <v>17600.099999999999</v>
      </c>
      <c r="AD8" s="57">
        <f>'BAR BB| Open rates'!AD8*0.87*0.85</f>
        <v>19079.099999999999</v>
      </c>
      <c r="AE8" s="57">
        <f>'BAR BB| Open rates'!AE8*0.87*0.85</f>
        <v>19079.099999999999</v>
      </c>
      <c r="AF8" s="57">
        <f>'BAR BB| Open rates'!AF8*0.87*0.85</f>
        <v>17600.099999999999</v>
      </c>
      <c r="AG8" s="57">
        <f>'BAR BB| Open rates'!AG8*0.87*0.85</f>
        <v>17600.099999999999</v>
      </c>
      <c r="AH8" s="57">
        <f>'BAR BB| Open rates'!AH8*0.87*0.85</f>
        <v>17600.099999999999</v>
      </c>
      <c r="AI8" s="57">
        <f>'BAR BB| Open rates'!AI8*0.87*0.85</f>
        <v>17600.099999999999</v>
      </c>
      <c r="AJ8" s="57">
        <f>'BAR BB| Open rates'!AJ8*0.87*0.85</f>
        <v>17600.099999999999</v>
      </c>
      <c r="AK8" s="57">
        <f>'BAR BB| Open rates'!AK8*0.87*0.85</f>
        <v>19079.099999999999</v>
      </c>
      <c r="AL8" s="57">
        <f>'BAR BB| Open rates'!AL8*0.87*0.85</f>
        <v>19079.099999999999</v>
      </c>
      <c r="AM8" s="57">
        <f>'BAR BB| Open rates'!AM8*0.87*0.85</f>
        <v>17600.099999999999</v>
      </c>
      <c r="AN8" s="57">
        <f>'BAR BB| Open rates'!AN8*0.87*0.85</f>
        <v>17600.099999999999</v>
      </c>
      <c r="AO8" s="57">
        <f>'BAR BB| Open rates'!AO8*0.87*0.85</f>
        <v>17600.099999999999</v>
      </c>
      <c r="AP8" s="57">
        <f>'BAR BB| Open rates'!AP8*0.87*0.85</f>
        <v>17600.099999999999</v>
      </c>
      <c r="AQ8" s="57">
        <f>'BAR BB| Open rates'!AQ8*0.87*0.85</f>
        <v>17600.099999999999</v>
      </c>
      <c r="AR8" s="57">
        <f>'BAR BB| Open rates'!AR8*0.87*0.85</f>
        <v>19079.099999999999</v>
      </c>
      <c r="AS8" s="57">
        <f>'BAR BB| Open rates'!AS8*0.87*0.85</f>
        <v>19079.099999999999</v>
      </c>
      <c r="AT8" s="57">
        <f>'BAR BB| Open rates'!AT8*0.87*0.85</f>
        <v>17600.099999999999</v>
      </c>
      <c r="AU8" s="57">
        <f>'BAR BB| Open rates'!AU8*0.87*0.85</f>
        <v>17600.099999999999</v>
      </c>
      <c r="AV8" s="57">
        <f>'BAR BB| Open rates'!AV8*0.87*0.85</f>
        <v>17600.099999999999</v>
      </c>
      <c r="AW8" s="57">
        <f>'BAR BB| Open rates'!AW8*0.87*0.85</f>
        <v>17600.099999999999</v>
      </c>
      <c r="AX8" s="57">
        <f>'BAR BB| Open rates'!AX8*0.87*0.85</f>
        <v>17600.099999999999</v>
      </c>
      <c r="AY8" s="57">
        <f>'BAR BB| Open rates'!AY8*0.87*0.85</f>
        <v>19079.099999999999</v>
      </c>
      <c r="AZ8" s="57">
        <f>'BAR BB| Open rates'!AZ8*0.87*0.85</f>
        <v>19079.099999999999</v>
      </c>
      <c r="BA8" s="57">
        <f>'BAR BB| Open rates'!BA8*0.87*0.85</f>
        <v>17600.099999999999</v>
      </c>
      <c r="BB8" s="57">
        <f>'BAR BB| Open rates'!BB8*0.87*0.85</f>
        <v>17600.099999999999</v>
      </c>
      <c r="BC8" s="57">
        <f>'BAR BB| Open rates'!BC8*0.87*0.85</f>
        <v>17600.099999999999</v>
      </c>
      <c r="BD8" s="57">
        <f>'BAR BB| Open rates'!BD8*0.87*0.85</f>
        <v>17600.099999999999</v>
      </c>
      <c r="BE8" s="57">
        <f>'BAR BB| Open rates'!BE8*0.87*0.85</f>
        <v>17600.099999999999</v>
      </c>
      <c r="BF8" s="57">
        <f>'BAR BB| Open rates'!BF8*0.87*0.85</f>
        <v>19079.099999999999</v>
      </c>
      <c r="BG8" s="57">
        <f>'BAR BB| Open rates'!BG8*0.87*0.85</f>
        <v>19079.099999999999</v>
      </c>
      <c r="BH8" s="57">
        <f>'BAR BB| Open rates'!BH8*0.87*0.85</f>
        <v>15233.699999999999</v>
      </c>
      <c r="BI8" s="57">
        <f>'BAR BB| Open rates'!BI8*0.87*0.85</f>
        <v>15233.699999999999</v>
      </c>
      <c r="BJ8" s="57">
        <f>'BAR BB| Open rates'!BJ8*0.87*0.85</f>
        <v>15233.699999999999</v>
      </c>
      <c r="BK8" s="57">
        <f>'BAR BB| Open rates'!BK8*0.87*0.85</f>
        <v>15233.699999999999</v>
      </c>
      <c r="BL8" s="57">
        <f>'BAR BB| Open rates'!BL8*0.87*0.85</f>
        <v>15233.699999999999</v>
      </c>
      <c r="BM8" s="57">
        <f>'BAR BB| Open rates'!BM8*0.87*0.85</f>
        <v>16121.1</v>
      </c>
      <c r="BN8" s="57">
        <f>'BAR BB| Open rates'!BN8*0.87*0.85</f>
        <v>16121.1</v>
      </c>
      <c r="BO8" s="57">
        <f>'BAR BB| Open rates'!BO8*0.87*0.85</f>
        <v>14494.199999999999</v>
      </c>
      <c r="BP8" s="57">
        <f>'BAR BB| Open rates'!BP8*0.87*0.85</f>
        <v>14494.199999999999</v>
      </c>
      <c r="BQ8" s="57">
        <f>'BAR BB| Open rates'!BQ8*0.87*0.85</f>
        <v>16121.1</v>
      </c>
      <c r="BR8" s="57">
        <f>'BAR BB| Open rates'!BR8*0.87*0.85</f>
        <v>16121.1</v>
      </c>
      <c r="BS8" s="57">
        <f>'BAR BB| Open rates'!BS8*0.87*0.85</f>
        <v>16121.1</v>
      </c>
      <c r="BT8" s="57">
        <f>'BAR BB| Open rates'!BT8*0.87*0.85</f>
        <v>16121.1</v>
      </c>
      <c r="BU8" s="57">
        <f>'BAR BB| Open rates'!BU8*0.87*0.85</f>
        <v>16121.1</v>
      </c>
      <c r="BV8" s="57">
        <f>'BAR BB| Open rates'!BV8*0.87*0.85</f>
        <v>14494.199999999999</v>
      </c>
      <c r="BW8" s="57">
        <f>'BAR BB| Open rates'!BW8*0.87*0.85</f>
        <v>14494.199999999999</v>
      </c>
      <c r="BX8" s="57">
        <f>'BAR BB| Open rates'!BX8*0.87*0.85</f>
        <v>14494.199999999999</v>
      </c>
      <c r="BY8" s="57">
        <f>'BAR BB| Open rates'!BY8*0.87*0.85</f>
        <v>14494.199999999999</v>
      </c>
      <c r="BZ8" s="57">
        <f>'BAR BB| Open rates'!BZ8*0.87*0.85</f>
        <v>14494.199999999999</v>
      </c>
      <c r="CA8" s="57">
        <f>'BAR BB| Open rates'!CA8*0.87*0.85</f>
        <v>16121.1</v>
      </c>
      <c r="CB8" s="57">
        <f>'BAR BB| Open rates'!CB8*0.87*0.85</f>
        <v>16121.1</v>
      </c>
      <c r="CC8" s="57">
        <f>'BAR BB| Open rates'!CC8*0.87*0.85</f>
        <v>14494.199999999999</v>
      </c>
      <c r="CD8" s="57">
        <f>'BAR BB| Open rates'!CD8*0.87*0.85</f>
        <v>14494.199999999999</v>
      </c>
      <c r="CE8" s="57">
        <f>'BAR BB| Open rates'!CE8*0.87*0.85</f>
        <v>14494.199999999999</v>
      </c>
      <c r="CF8" s="57">
        <f>'BAR BB| Open rates'!CF8*0.87*0.85</f>
        <v>14494.199999999999</v>
      </c>
      <c r="CG8" s="57">
        <f>'BAR BB| Open rates'!CG8*0.87*0.85</f>
        <v>14494.199999999999</v>
      </c>
      <c r="CH8" s="57">
        <f>'BAR BB| Open rates'!CH8*0.87*0.85</f>
        <v>16121.1</v>
      </c>
      <c r="CI8" s="57">
        <f>'BAR BB| Open rates'!CI8*0.87*0.85</f>
        <v>16121.1</v>
      </c>
      <c r="CJ8" s="57">
        <f>'BAR BB| Open rates'!CJ8*0.87*0.85</f>
        <v>14494.199999999999</v>
      </c>
      <c r="CK8" s="57">
        <f>'BAR BB| Open rates'!CK8*0.87*0.85</f>
        <v>14494.199999999999</v>
      </c>
      <c r="CL8" s="57">
        <f>'BAR BB| Open rates'!CL8*0.87*0.85</f>
        <v>14494.199999999999</v>
      </c>
      <c r="CM8" s="57">
        <f>'BAR BB| Open rates'!CM8*0.87*0.85</f>
        <v>14494.199999999999</v>
      </c>
      <c r="CN8" s="57">
        <f>'BAR BB| Open rates'!CN8*0.87*0.85</f>
        <v>14494.199999999999</v>
      </c>
      <c r="CO8" s="57">
        <f>'BAR BB| Open rates'!CO8*0.87*0.85</f>
        <v>16121.1</v>
      </c>
      <c r="CP8" s="57">
        <f>'BAR BB| Open rates'!CP8*0.87*0.85</f>
        <v>16121.1</v>
      </c>
      <c r="CQ8" s="57">
        <f>'BAR BB| Open rates'!CQ8*0.87*0.85</f>
        <v>14494.199999999999</v>
      </c>
      <c r="CR8" s="57">
        <f>'BAR BB| Open rates'!CR8*0.87*0.85</f>
        <v>14494.199999999999</v>
      </c>
      <c r="CS8" s="57">
        <f>'BAR BB| Open rates'!CS8*0.87*0.85</f>
        <v>14494.199999999999</v>
      </c>
      <c r="CT8" s="57">
        <f>'BAR BB| Open rates'!CT8*0.87*0.85</f>
        <v>14494.199999999999</v>
      </c>
      <c r="CU8" s="57">
        <f>'BAR BB| Open rates'!CU8*0.87*0.85</f>
        <v>13237.05</v>
      </c>
      <c r="CV8" s="57">
        <f>'BAR BB| Open rates'!CV8*0.87*0.85</f>
        <v>13237.05</v>
      </c>
      <c r="CW8" s="57">
        <f>'BAR BB| Open rates'!CW8*0.87*0.85</f>
        <v>13237.05</v>
      </c>
      <c r="CX8" s="57">
        <f>'BAR BB| Open rates'!CX8*0.87*0.85</f>
        <v>11758.05</v>
      </c>
      <c r="CY8" s="57">
        <f>'BAR BB| Open rates'!CY8*0.87*0.85</f>
        <v>11758.05</v>
      </c>
      <c r="CZ8" s="57">
        <f>'BAR BB| Open rates'!CZ8*0.87*0.85</f>
        <v>11758.05</v>
      </c>
      <c r="DA8" s="57">
        <f>'BAR BB| Open rates'!DA8*0.87*0.85</f>
        <v>11758.05</v>
      </c>
      <c r="DB8" s="57">
        <f>'BAR BB| Open rates'!DB8*0.87*0.85</f>
        <v>11758.05</v>
      </c>
      <c r="DC8" s="57">
        <f>'BAR BB| Open rates'!DC8*0.87*0.85</f>
        <v>13237.05</v>
      </c>
      <c r="DD8" s="57">
        <f>'BAR BB| Open rates'!DD8*0.87*0.85</f>
        <v>13237.05</v>
      </c>
      <c r="DE8" s="57">
        <f>'BAR BB| Open rates'!DE8*0.87*0.85</f>
        <v>11758.05</v>
      </c>
      <c r="DF8" s="57">
        <f>'BAR BB| Open rates'!DF8*0.87*0.85</f>
        <v>11758.05</v>
      </c>
      <c r="DG8" s="57">
        <f>'BAR BB| Open rates'!DG8*0.87*0.85</f>
        <v>11758.05</v>
      </c>
      <c r="DH8" s="57">
        <f>'BAR BB| Open rates'!DH8*0.87*0.85</f>
        <v>11758.05</v>
      </c>
      <c r="DI8" s="57">
        <f>'BAR BB| Open rates'!DI8*0.87*0.85</f>
        <v>11758.05</v>
      </c>
      <c r="DJ8" s="57">
        <f>'BAR BB| Open rates'!DJ8*0.87*0.85</f>
        <v>13237.05</v>
      </c>
      <c r="DK8" s="57">
        <f>'BAR BB| Open rates'!DK8*0.87*0.85</f>
        <v>13237.05</v>
      </c>
      <c r="DL8" s="57">
        <f>'BAR BB| Open rates'!DL8*0.87*0.85</f>
        <v>11758.05</v>
      </c>
      <c r="DM8" s="57">
        <f>'BAR BB| Open rates'!DM8*0.87*0.85</f>
        <v>11758.05</v>
      </c>
      <c r="DN8" s="57">
        <f>'BAR BB| Open rates'!DN8*0.87*0.85</f>
        <v>11758.05</v>
      </c>
      <c r="DO8" s="57">
        <f>'BAR BB| Open rates'!DO8*0.87*0.85</f>
        <v>11758.05</v>
      </c>
      <c r="DP8" s="57">
        <f>'BAR BB| Open rates'!DP8*0.87*0.85</f>
        <v>11758.05</v>
      </c>
      <c r="DQ8" s="57">
        <f>'BAR BB| Open rates'!DQ8*0.87*0.85</f>
        <v>13237.05</v>
      </c>
      <c r="DR8" s="57">
        <f>'BAR BB| Open rates'!DR8*0.87*0.85</f>
        <v>13237.05</v>
      </c>
      <c r="DS8" s="57">
        <f>'BAR BB| Open rates'!DS8*0.87*0.85</f>
        <v>11758.05</v>
      </c>
      <c r="DT8" s="57">
        <f>'BAR BB| Open rates'!DT8*0.87*0.85</f>
        <v>11758.05</v>
      </c>
      <c r="DU8" s="57">
        <f>'BAR BB| Open rates'!DU8*0.87*0.85</f>
        <v>11758.05</v>
      </c>
      <c r="DV8" s="57">
        <f>'BAR BB| Open rates'!DV8*0.87*0.85</f>
        <v>11758.05</v>
      </c>
      <c r="DW8" s="57">
        <f>'BAR BB| Open rates'!DW8*0.87*0.85</f>
        <v>11758.05</v>
      </c>
      <c r="DX8" s="57">
        <f>'BAR BB| Open rates'!DX8*0.87*0.85</f>
        <v>13237.05</v>
      </c>
      <c r="DY8" s="57">
        <f>'BAR BB| Open rates'!DY8*0.87*0.85</f>
        <v>13237.05</v>
      </c>
      <c r="DZ8" s="57">
        <f>'BAR BB| Open rates'!DZ8*0.87*0.85</f>
        <v>14494.199999999999</v>
      </c>
      <c r="EA8" s="57">
        <f>'BAR BB| Open rates'!EA8*0.87*0.85</f>
        <v>14494.199999999999</v>
      </c>
      <c r="EB8" s="57">
        <f>'BAR BB| Open rates'!EB8*0.87*0.85</f>
        <v>14494.199999999999</v>
      </c>
      <c r="EC8" s="57">
        <f>'BAR BB| Open rates'!EC8*0.87*0.85</f>
        <v>16121.1</v>
      </c>
      <c r="ED8" s="57">
        <f>'BAR BB| Open rates'!ED8*0.87*0.85</f>
        <v>16121.1</v>
      </c>
      <c r="EE8" s="57">
        <f>'BAR BB| Open rates'!EE8*0.87*0.85</f>
        <v>16121.1</v>
      </c>
      <c r="EF8" s="57">
        <f>'BAR BB| Open rates'!EF8*0.87*0.85</f>
        <v>16121.1</v>
      </c>
      <c r="EG8" s="57">
        <f>'BAR BB| Open rates'!EG8*0.87*0.85</f>
        <v>11018.55</v>
      </c>
      <c r="EH8" s="57">
        <f>'BAR BB| Open rates'!EH8*0.87*0.85</f>
        <v>10279.049999999999</v>
      </c>
      <c r="EI8" s="57">
        <f>'BAR BB| Open rates'!EI8*0.87*0.85</f>
        <v>10279.049999999999</v>
      </c>
      <c r="EJ8" s="57">
        <f>'BAR BB| Open rates'!EJ8*0.87*0.85</f>
        <v>10279.049999999999</v>
      </c>
      <c r="EK8" s="57">
        <f>'BAR BB| Open rates'!EK8*0.87*0.85</f>
        <v>10279.049999999999</v>
      </c>
      <c r="EL8" s="57">
        <f>'BAR BB| Open rates'!EL8*0.87*0.85</f>
        <v>11018.55</v>
      </c>
      <c r="EM8" s="57">
        <f>'BAR BB| Open rates'!EM8*0.87*0.85</f>
        <v>11018.55</v>
      </c>
      <c r="EN8" s="57">
        <f>'BAR BB| Open rates'!EN8*0.87*0.85</f>
        <v>10279.049999999999</v>
      </c>
      <c r="EO8" s="57">
        <f>'BAR BB| Open rates'!EO8*0.87*0.85</f>
        <v>10279.049999999999</v>
      </c>
      <c r="EP8" s="57">
        <f>'BAR BB| Open rates'!EP8*0.87*0.85</f>
        <v>10279.049999999999</v>
      </c>
      <c r="EQ8" s="57">
        <f>'BAR BB| Open rates'!EQ8*0.87*0.85</f>
        <v>10279.049999999999</v>
      </c>
      <c r="ER8" s="57">
        <f>'BAR BB| Open rates'!ER8*0.87*0.85</f>
        <v>10279.049999999999</v>
      </c>
      <c r="ES8" s="57">
        <f>'BAR BB| Open rates'!ES8*0.87*0.85</f>
        <v>11018.55</v>
      </c>
      <c r="ET8" s="57">
        <f>'BAR BB| Open rates'!ET8*0.87*0.85</f>
        <v>11018.55</v>
      </c>
      <c r="EU8" s="57">
        <f>'BAR BB| Open rates'!EU8*0.87*0.85</f>
        <v>10279.049999999999</v>
      </c>
      <c r="EV8" s="57">
        <f>'BAR BB| Open rates'!EV8*0.87*0.85</f>
        <v>10279.049999999999</v>
      </c>
      <c r="EW8" s="57">
        <f>'BAR BB| Open rates'!EW8*0.87*0.85</f>
        <v>10279.049999999999</v>
      </c>
      <c r="EX8" s="57">
        <f>'BAR BB| Open rates'!EX8*0.87*0.85</f>
        <v>10279.049999999999</v>
      </c>
      <c r="EY8" s="57">
        <f>'BAR BB| Open rates'!EY8*0.87*0.85</f>
        <v>10279.049999999999</v>
      </c>
      <c r="EZ8" s="57">
        <f>'BAR BB| Open rates'!EZ8*0.87*0.85</f>
        <v>11018.55</v>
      </c>
      <c r="FA8" s="57">
        <f>'BAR BB| Open rates'!FA8*0.87*0.85</f>
        <v>11018.55</v>
      </c>
      <c r="FB8" s="57">
        <f>'BAR BB| Open rates'!FB8*0.87*0.85</f>
        <v>10279.049999999999</v>
      </c>
      <c r="FC8" s="57">
        <f>'BAR BB| Open rates'!FC8*0.87*0.85</f>
        <v>10279.049999999999</v>
      </c>
      <c r="FD8" s="57">
        <f>'BAR BB| Open rates'!FD8*0.87*0.85</f>
        <v>10279.049999999999</v>
      </c>
      <c r="FE8" s="57">
        <f>'BAR BB| Open rates'!FE8*0.87*0.85</f>
        <v>10279.049999999999</v>
      </c>
      <c r="FF8" s="57">
        <f>'BAR BB| Open rates'!FF8*0.87*0.85</f>
        <v>10279.049999999999</v>
      </c>
      <c r="FG8" s="57">
        <f>'BAR BB| Open rates'!FG8*0.87*0.85</f>
        <v>11018.55</v>
      </c>
      <c r="FH8" s="57">
        <f>'BAR BB| Open rates'!FH8*0.87*0.85</f>
        <v>11018.55</v>
      </c>
      <c r="FI8" s="57">
        <f>'BAR BB| Open rates'!FI8*0.87*0.85</f>
        <v>10279.049999999999</v>
      </c>
      <c r="FJ8" s="57">
        <f>'BAR BB| Open rates'!FJ8*0.87*0.85</f>
        <v>10279.049999999999</v>
      </c>
      <c r="FK8" s="57">
        <f>'BAR BB| Open rates'!FK8*0.87*0.85</f>
        <v>10279.049999999999</v>
      </c>
      <c r="FL8" s="57">
        <f>'BAR BB| Open rates'!FL8*0.87*0.85</f>
        <v>10279.049999999999</v>
      </c>
      <c r="FM8" s="57">
        <f>'BAR BB| Open rates'!FM8*0.87*0.85</f>
        <v>10279.049999999999</v>
      </c>
      <c r="FN8" s="57">
        <f>'BAR BB| Open rates'!FN8*0.87*0.85</f>
        <v>11018.55</v>
      </c>
      <c r="FO8" s="57">
        <f>'BAR BB| Open rates'!FO8*0.87*0.85</f>
        <v>11018.55</v>
      </c>
      <c r="FP8" s="57">
        <f>'BAR BB| Open rates'!FP8*0.87*0.85</f>
        <v>10279.049999999999</v>
      </c>
      <c r="FQ8" s="57">
        <f>'BAR BB| Open rates'!FQ8*0.87*0.85</f>
        <v>10279.049999999999</v>
      </c>
      <c r="FR8" s="57">
        <f>'BAR BB| Open rates'!FR8*0.87*0.85</f>
        <v>10279.049999999999</v>
      </c>
      <c r="FS8" s="57">
        <f>'BAR BB| Open rates'!FS8*0.87*0.85</f>
        <v>10279.049999999999</v>
      </c>
      <c r="FT8" s="57">
        <f>'BAR BB| Open rates'!FT8*0.87*0.85</f>
        <v>10279.049999999999</v>
      </c>
      <c r="FU8" s="57">
        <f>'BAR BB| Open rates'!FU8*0.87*0.85</f>
        <v>11018.55</v>
      </c>
      <c r="FV8" s="57">
        <f>'BAR BB| Open rates'!FV8*0.87*0.85</f>
        <v>11018.55</v>
      </c>
      <c r="FW8" s="57">
        <f>'BAR BB| Open rates'!FW8*0.87*0.85</f>
        <v>13754.699999999999</v>
      </c>
      <c r="FX8" s="57">
        <f>'BAR BB| Open rates'!FX8*0.87*0.85</f>
        <v>13754.699999999999</v>
      </c>
      <c r="FY8" s="57">
        <f>'BAR BB| Open rates'!FY8*0.87*0.85</f>
        <v>13754.699999999999</v>
      </c>
      <c r="FZ8" s="57">
        <f>'BAR BB| Open rates'!FZ8*0.87*0.85</f>
        <v>13754.699999999999</v>
      </c>
      <c r="GA8" s="57">
        <f>'BAR BB| Open rates'!GA8*0.87*0.85</f>
        <v>13754.699999999999</v>
      </c>
      <c r="GB8" s="57">
        <f>'BAR BB| Open rates'!GB8*0.87*0.85</f>
        <v>15381.6</v>
      </c>
      <c r="GC8" s="57">
        <f>'BAR BB| Open rates'!GC8*0.87*0.85</f>
        <v>15381.6</v>
      </c>
      <c r="GD8" s="57">
        <f>'BAR BB| Open rates'!GD8*0.87*0.85</f>
        <v>15381.6</v>
      </c>
      <c r="GE8" s="57">
        <f>'BAR BB| Open rates'!GE8*0.87*0.85</f>
        <v>15381.6</v>
      </c>
    </row>
    <row r="9" spans="1:187" s="36" customFormat="1" ht="12" customHeight="1" x14ac:dyDescent="0.2">
      <c r="A9" s="237">
        <v>2</v>
      </c>
      <c r="B9" s="57">
        <f>'BAR BB| Open rates'!B9*0.87*0.85</f>
        <v>20336.25</v>
      </c>
      <c r="C9" s="57">
        <f>'BAR BB| Open rates'!C9*0.87*0.85</f>
        <v>20336.25</v>
      </c>
      <c r="D9" s="57">
        <f>'BAR BB| Open rates'!D9*0.87*0.85</f>
        <v>18339.599999999999</v>
      </c>
      <c r="E9" s="57">
        <f>'BAR BB| Open rates'!E9*0.87*0.85</f>
        <v>18339.599999999999</v>
      </c>
      <c r="F9" s="57">
        <f>'BAR BB| Open rates'!F9*0.87*0.85</f>
        <v>16712.7</v>
      </c>
      <c r="G9" s="57">
        <f>'BAR BB| Open rates'!G9*0.87*0.85</f>
        <v>18339.599999999999</v>
      </c>
      <c r="H9" s="57">
        <f>'BAR BB| Open rates'!H9*0.87*0.85</f>
        <v>18339.599999999999</v>
      </c>
      <c r="I9" s="57">
        <f>'BAR BB| Open rates'!I9*0.87*0.85</f>
        <v>19818.599999999999</v>
      </c>
      <c r="J9" s="57">
        <f>'BAR BB| Open rates'!J9*0.87*0.85</f>
        <v>19818.599999999999</v>
      </c>
      <c r="K9" s="57">
        <f>'BAR BB| Open rates'!K9*0.87*0.85</f>
        <v>18339.599999999999</v>
      </c>
      <c r="L9" s="57">
        <f>'BAR BB| Open rates'!L9*0.87*0.85</f>
        <v>18339.599999999999</v>
      </c>
      <c r="M9" s="57">
        <f>'BAR BB| Open rates'!M9*0.87*0.85</f>
        <v>18339.599999999999</v>
      </c>
      <c r="N9" s="57">
        <f>'BAR BB| Open rates'!N9*0.87*0.85</f>
        <v>18339.599999999999</v>
      </c>
      <c r="O9" s="57">
        <f>'BAR BB| Open rates'!O9*0.87*0.85</f>
        <v>18339.599999999999</v>
      </c>
      <c r="P9" s="57">
        <f>'BAR BB| Open rates'!P9*0.87*0.85</f>
        <v>19818.599999999999</v>
      </c>
      <c r="Q9" s="57">
        <f>'BAR BB| Open rates'!Q9*0.87*0.85</f>
        <v>19818.599999999999</v>
      </c>
      <c r="R9" s="57">
        <f>'BAR BB| Open rates'!R9*0.87*0.85</f>
        <v>19818.599999999999</v>
      </c>
      <c r="S9" s="57">
        <f>'BAR BB| Open rates'!S9*0.87*0.85</f>
        <v>19818.599999999999</v>
      </c>
      <c r="T9" s="57">
        <f>'BAR BB| Open rates'!T9*0.87*0.85</f>
        <v>19818.599999999999</v>
      </c>
      <c r="U9" s="57">
        <f>'BAR BB| Open rates'!U9*0.87*0.85</f>
        <v>19818.599999999999</v>
      </c>
      <c r="V9" s="57">
        <f>'BAR BB| Open rates'!V9*0.87*0.85</f>
        <v>19818.599999999999</v>
      </c>
      <c r="W9" s="57">
        <f>'BAR BB| Open rates'!W9*0.87*0.85</f>
        <v>21297.599999999999</v>
      </c>
      <c r="X9" s="57">
        <f>'BAR BB| Open rates'!X9*0.87*0.85</f>
        <v>21297.599999999999</v>
      </c>
      <c r="Y9" s="57">
        <f>'BAR BB| Open rates'!Y9*0.87*0.85</f>
        <v>19818.599999999999</v>
      </c>
      <c r="Z9" s="57">
        <f>'BAR BB| Open rates'!Z9*0.87*0.85</f>
        <v>19818.599999999999</v>
      </c>
      <c r="AA9" s="57">
        <f>'BAR BB| Open rates'!AA9*0.87*0.85</f>
        <v>19818.599999999999</v>
      </c>
      <c r="AB9" s="57">
        <f>'BAR BB| Open rates'!AB9*0.87*0.85</f>
        <v>19818.599999999999</v>
      </c>
      <c r="AC9" s="57">
        <f>'BAR BB| Open rates'!AC9*0.87*0.85</f>
        <v>19818.599999999999</v>
      </c>
      <c r="AD9" s="57">
        <f>'BAR BB| Open rates'!AD9*0.87*0.85</f>
        <v>21297.599999999999</v>
      </c>
      <c r="AE9" s="57">
        <f>'BAR BB| Open rates'!AE9*0.87*0.85</f>
        <v>21297.599999999999</v>
      </c>
      <c r="AF9" s="57">
        <f>'BAR BB| Open rates'!AF9*0.87*0.85</f>
        <v>19818.599999999999</v>
      </c>
      <c r="AG9" s="57">
        <f>'BAR BB| Open rates'!AG9*0.87*0.85</f>
        <v>19818.599999999999</v>
      </c>
      <c r="AH9" s="57">
        <f>'BAR BB| Open rates'!AH9*0.87*0.85</f>
        <v>19818.599999999999</v>
      </c>
      <c r="AI9" s="57">
        <f>'BAR BB| Open rates'!AI9*0.87*0.85</f>
        <v>19818.599999999999</v>
      </c>
      <c r="AJ9" s="57">
        <f>'BAR BB| Open rates'!AJ9*0.87*0.85</f>
        <v>19818.599999999999</v>
      </c>
      <c r="AK9" s="57">
        <f>'BAR BB| Open rates'!AK9*0.87*0.85</f>
        <v>21297.599999999999</v>
      </c>
      <c r="AL9" s="57">
        <f>'BAR BB| Open rates'!AL9*0.87*0.85</f>
        <v>21297.599999999999</v>
      </c>
      <c r="AM9" s="57">
        <f>'BAR BB| Open rates'!AM9*0.87*0.85</f>
        <v>19818.599999999999</v>
      </c>
      <c r="AN9" s="57">
        <f>'BAR BB| Open rates'!AN9*0.87*0.85</f>
        <v>19818.599999999999</v>
      </c>
      <c r="AO9" s="57">
        <f>'BAR BB| Open rates'!AO9*0.87*0.85</f>
        <v>19818.599999999999</v>
      </c>
      <c r="AP9" s="57">
        <f>'BAR BB| Open rates'!AP9*0.87*0.85</f>
        <v>19818.599999999999</v>
      </c>
      <c r="AQ9" s="57">
        <f>'BAR BB| Open rates'!AQ9*0.87*0.85</f>
        <v>19818.599999999999</v>
      </c>
      <c r="AR9" s="57">
        <f>'BAR BB| Open rates'!AR9*0.87*0.85</f>
        <v>21297.599999999999</v>
      </c>
      <c r="AS9" s="57">
        <f>'BAR BB| Open rates'!AS9*0.87*0.85</f>
        <v>21297.599999999999</v>
      </c>
      <c r="AT9" s="57">
        <f>'BAR BB| Open rates'!AT9*0.87*0.85</f>
        <v>19818.599999999999</v>
      </c>
      <c r="AU9" s="57">
        <f>'BAR BB| Open rates'!AU9*0.87*0.85</f>
        <v>19818.599999999999</v>
      </c>
      <c r="AV9" s="57">
        <f>'BAR BB| Open rates'!AV9*0.87*0.85</f>
        <v>19818.599999999999</v>
      </c>
      <c r="AW9" s="57">
        <f>'BAR BB| Open rates'!AW9*0.87*0.85</f>
        <v>19818.599999999999</v>
      </c>
      <c r="AX9" s="57">
        <f>'BAR BB| Open rates'!AX9*0.87*0.85</f>
        <v>19818.599999999999</v>
      </c>
      <c r="AY9" s="57">
        <f>'BAR BB| Open rates'!AY9*0.87*0.85</f>
        <v>21297.599999999999</v>
      </c>
      <c r="AZ9" s="57">
        <f>'BAR BB| Open rates'!AZ9*0.87*0.85</f>
        <v>21297.599999999999</v>
      </c>
      <c r="BA9" s="57">
        <f>'BAR BB| Open rates'!BA9*0.87*0.85</f>
        <v>19818.599999999999</v>
      </c>
      <c r="BB9" s="57">
        <f>'BAR BB| Open rates'!BB9*0.87*0.85</f>
        <v>19818.599999999999</v>
      </c>
      <c r="BC9" s="57">
        <f>'BAR BB| Open rates'!BC9*0.87*0.85</f>
        <v>19818.599999999999</v>
      </c>
      <c r="BD9" s="57">
        <f>'BAR BB| Open rates'!BD9*0.87*0.85</f>
        <v>19818.599999999999</v>
      </c>
      <c r="BE9" s="57">
        <f>'BAR BB| Open rates'!BE9*0.87*0.85</f>
        <v>19818.599999999999</v>
      </c>
      <c r="BF9" s="57">
        <f>'BAR BB| Open rates'!BF9*0.87*0.85</f>
        <v>21297.599999999999</v>
      </c>
      <c r="BG9" s="57">
        <f>'BAR BB| Open rates'!BG9*0.87*0.85</f>
        <v>21297.599999999999</v>
      </c>
      <c r="BH9" s="57">
        <f>'BAR BB| Open rates'!BH9*0.87*0.85</f>
        <v>17452.2</v>
      </c>
      <c r="BI9" s="57">
        <f>'BAR BB| Open rates'!BI9*0.87*0.85</f>
        <v>17452.2</v>
      </c>
      <c r="BJ9" s="57">
        <f>'BAR BB| Open rates'!BJ9*0.87*0.85</f>
        <v>17452.2</v>
      </c>
      <c r="BK9" s="57">
        <f>'BAR BB| Open rates'!BK9*0.87*0.85</f>
        <v>17452.2</v>
      </c>
      <c r="BL9" s="57">
        <f>'BAR BB| Open rates'!BL9*0.87*0.85</f>
        <v>17452.2</v>
      </c>
      <c r="BM9" s="57">
        <f>'BAR BB| Open rates'!BM9*0.87*0.85</f>
        <v>18339.599999999999</v>
      </c>
      <c r="BN9" s="57">
        <f>'BAR BB| Open rates'!BN9*0.87*0.85</f>
        <v>18339.599999999999</v>
      </c>
      <c r="BO9" s="57">
        <f>'BAR BB| Open rates'!BO9*0.87*0.85</f>
        <v>16712.7</v>
      </c>
      <c r="BP9" s="57">
        <f>'BAR BB| Open rates'!BP9*0.87*0.85</f>
        <v>16712.7</v>
      </c>
      <c r="BQ9" s="57">
        <f>'BAR BB| Open rates'!BQ9*0.87*0.85</f>
        <v>18339.599999999999</v>
      </c>
      <c r="BR9" s="57">
        <f>'BAR BB| Open rates'!BR9*0.87*0.85</f>
        <v>18339.599999999999</v>
      </c>
      <c r="BS9" s="57">
        <f>'BAR BB| Open rates'!BS9*0.87*0.85</f>
        <v>18339.599999999999</v>
      </c>
      <c r="BT9" s="57">
        <f>'BAR BB| Open rates'!BT9*0.87*0.85</f>
        <v>18339.599999999999</v>
      </c>
      <c r="BU9" s="57">
        <f>'BAR BB| Open rates'!BU9*0.87*0.85</f>
        <v>18339.599999999999</v>
      </c>
      <c r="BV9" s="57">
        <f>'BAR BB| Open rates'!BV9*0.87*0.85</f>
        <v>16712.7</v>
      </c>
      <c r="BW9" s="57">
        <f>'BAR BB| Open rates'!BW9*0.87*0.85</f>
        <v>16712.7</v>
      </c>
      <c r="BX9" s="57">
        <f>'BAR BB| Open rates'!BX9*0.87*0.85</f>
        <v>16712.7</v>
      </c>
      <c r="BY9" s="57">
        <f>'BAR BB| Open rates'!BY9*0.87*0.85</f>
        <v>16712.7</v>
      </c>
      <c r="BZ9" s="57">
        <f>'BAR BB| Open rates'!BZ9*0.87*0.85</f>
        <v>16712.7</v>
      </c>
      <c r="CA9" s="57">
        <f>'BAR BB| Open rates'!CA9*0.87*0.85</f>
        <v>18339.599999999999</v>
      </c>
      <c r="CB9" s="57">
        <f>'BAR BB| Open rates'!CB9*0.87*0.85</f>
        <v>18339.599999999999</v>
      </c>
      <c r="CC9" s="57">
        <f>'BAR BB| Open rates'!CC9*0.87*0.85</f>
        <v>16712.7</v>
      </c>
      <c r="CD9" s="57">
        <f>'BAR BB| Open rates'!CD9*0.87*0.85</f>
        <v>16712.7</v>
      </c>
      <c r="CE9" s="57">
        <f>'BAR BB| Open rates'!CE9*0.87*0.85</f>
        <v>16712.7</v>
      </c>
      <c r="CF9" s="57">
        <f>'BAR BB| Open rates'!CF9*0.87*0.85</f>
        <v>16712.7</v>
      </c>
      <c r="CG9" s="57">
        <f>'BAR BB| Open rates'!CG9*0.87*0.85</f>
        <v>16712.7</v>
      </c>
      <c r="CH9" s="57">
        <f>'BAR BB| Open rates'!CH9*0.87*0.85</f>
        <v>18339.599999999999</v>
      </c>
      <c r="CI9" s="57">
        <f>'BAR BB| Open rates'!CI9*0.87*0.85</f>
        <v>18339.599999999999</v>
      </c>
      <c r="CJ9" s="57">
        <f>'BAR BB| Open rates'!CJ9*0.87*0.85</f>
        <v>16712.7</v>
      </c>
      <c r="CK9" s="57">
        <f>'BAR BB| Open rates'!CK9*0.87*0.85</f>
        <v>16712.7</v>
      </c>
      <c r="CL9" s="57">
        <f>'BAR BB| Open rates'!CL9*0.87*0.85</f>
        <v>16712.7</v>
      </c>
      <c r="CM9" s="57">
        <f>'BAR BB| Open rates'!CM9*0.87*0.85</f>
        <v>16712.7</v>
      </c>
      <c r="CN9" s="57">
        <f>'BAR BB| Open rates'!CN9*0.87*0.85</f>
        <v>16712.7</v>
      </c>
      <c r="CO9" s="57">
        <f>'BAR BB| Open rates'!CO9*0.87*0.85</f>
        <v>18339.599999999999</v>
      </c>
      <c r="CP9" s="57">
        <f>'BAR BB| Open rates'!CP9*0.87*0.85</f>
        <v>18339.599999999999</v>
      </c>
      <c r="CQ9" s="57">
        <f>'BAR BB| Open rates'!CQ9*0.87*0.85</f>
        <v>16712.7</v>
      </c>
      <c r="CR9" s="57">
        <f>'BAR BB| Open rates'!CR9*0.87*0.85</f>
        <v>16712.7</v>
      </c>
      <c r="CS9" s="57">
        <f>'BAR BB| Open rates'!CS9*0.87*0.85</f>
        <v>16712.7</v>
      </c>
      <c r="CT9" s="57">
        <f>'BAR BB| Open rates'!CT9*0.87*0.85</f>
        <v>16712.7</v>
      </c>
      <c r="CU9" s="57">
        <f>'BAR BB| Open rates'!CU9*0.87*0.85</f>
        <v>15455.55</v>
      </c>
      <c r="CV9" s="57">
        <f>'BAR BB| Open rates'!CV9*0.87*0.85</f>
        <v>15455.55</v>
      </c>
      <c r="CW9" s="57">
        <f>'BAR BB| Open rates'!CW9*0.87*0.85</f>
        <v>15455.55</v>
      </c>
      <c r="CX9" s="57">
        <f>'BAR BB| Open rates'!CX9*0.87*0.85</f>
        <v>13976.55</v>
      </c>
      <c r="CY9" s="57">
        <f>'BAR BB| Open rates'!CY9*0.87*0.85</f>
        <v>13976.55</v>
      </c>
      <c r="CZ9" s="57">
        <f>'BAR BB| Open rates'!CZ9*0.87*0.85</f>
        <v>13976.55</v>
      </c>
      <c r="DA9" s="57">
        <f>'BAR BB| Open rates'!DA9*0.87*0.85</f>
        <v>13976.55</v>
      </c>
      <c r="DB9" s="57">
        <f>'BAR BB| Open rates'!DB9*0.87*0.85</f>
        <v>13976.55</v>
      </c>
      <c r="DC9" s="57">
        <f>'BAR BB| Open rates'!DC9*0.87*0.85</f>
        <v>15455.55</v>
      </c>
      <c r="DD9" s="57">
        <f>'BAR BB| Open rates'!DD9*0.87*0.85</f>
        <v>15455.55</v>
      </c>
      <c r="DE9" s="57">
        <f>'BAR BB| Open rates'!DE9*0.87*0.85</f>
        <v>13976.55</v>
      </c>
      <c r="DF9" s="57">
        <f>'BAR BB| Open rates'!DF9*0.87*0.85</f>
        <v>13976.55</v>
      </c>
      <c r="DG9" s="57">
        <f>'BAR BB| Open rates'!DG9*0.87*0.85</f>
        <v>13976.55</v>
      </c>
      <c r="DH9" s="57">
        <f>'BAR BB| Open rates'!DH9*0.87*0.85</f>
        <v>13976.55</v>
      </c>
      <c r="DI9" s="57">
        <f>'BAR BB| Open rates'!DI9*0.87*0.85</f>
        <v>13976.55</v>
      </c>
      <c r="DJ9" s="57">
        <f>'BAR BB| Open rates'!DJ9*0.87*0.85</f>
        <v>15455.55</v>
      </c>
      <c r="DK9" s="57">
        <f>'BAR BB| Open rates'!DK9*0.87*0.85</f>
        <v>15455.55</v>
      </c>
      <c r="DL9" s="57">
        <f>'BAR BB| Open rates'!DL9*0.87*0.85</f>
        <v>13976.55</v>
      </c>
      <c r="DM9" s="57">
        <f>'BAR BB| Open rates'!DM9*0.87*0.85</f>
        <v>13976.55</v>
      </c>
      <c r="DN9" s="57">
        <f>'BAR BB| Open rates'!DN9*0.87*0.85</f>
        <v>13976.55</v>
      </c>
      <c r="DO9" s="57">
        <f>'BAR BB| Open rates'!DO9*0.87*0.85</f>
        <v>13976.55</v>
      </c>
      <c r="DP9" s="57">
        <f>'BAR BB| Open rates'!DP9*0.87*0.85</f>
        <v>13976.55</v>
      </c>
      <c r="DQ9" s="57">
        <f>'BAR BB| Open rates'!DQ9*0.87*0.85</f>
        <v>15455.55</v>
      </c>
      <c r="DR9" s="57">
        <f>'BAR BB| Open rates'!DR9*0.87*0.85</f>
        <v>15455.55</v>
      </c>
      <c r="DS9" s="57">
        <f>'BAR BB| Open rates'!DS9*0.87*0.85</f>
        <v>13976.55</v>
      </c>
      <c r="DT9" s="57">
        <f>'BAR BB| Open rates'!DT9*0.87*0.85</f>
        <v>13976.55</v>
      </c>
      <c r="DU9" s="57">
        <f>'BAR BB| Open rates'!DU9*0.87*0.85</f>
        <v>13976.55</v>
      </c>
      <c r="DV9" s="57">
        <f>'BAR BB| Open rates'!DV9*0.87*0.85</f>
        <v>13976.55</v>
      </c>
      <c r="DW9" s="57">
        <f>'BAR BB| Open rates'!DW9*0.87*0.85</f>
        <v>13976.55</v>
      </c>
      <c r="DX9" s="57">
        <f>'BAR BB| Open rates'!DX9*0.87*0.85</f>
        <v>15455.55</v>
      </c>
      <c r="DY9" s="57">
        <f>'BAR BB| Open rates'!DY9*0.87*0.85</f>
        <v>15455.55</v>
      </c>
      <c r="DZ9" s="57">
        <f>'BAR BB| Open rates'!DZ9*0.87*0.85</f>
        <v>16712.7</v>
      </c>
      <c r="EA9" s="57">
        <f>'BAR BB| Open rates'!EA9*0.87*0.85</f>
        <v>16712.7</v>
      </c>
      <c r="EB9" s="57">
        <f>'BAR BB| Open rates'!EB9*0.87*0.85</f>
        <v>16712.7</v>
      </c>
      <c r="EC9" s="57">
        <f>'BAR BB| Open rates'!EC9*0.87*0.85</f>
        <v>18339.599999999999</v>
      </c>
      <c r="ED9" s="57">
        <f>'BAR BB| Open rates'!ED9*0.87*0.85</f>
        <v>18339.599999999999</v>
      </c>
      <c r="EE9" s="57">
        <f>'BAR BB| Open rates'!EE9*0.87*0.85</f>
        <v>18339.599999999999</v>
      </c>
      <c r="EF9" s="57">
        <f>'BAR BB| Open rates'!EF9*0.87*0.85</f>
        <v>18339.599999999999</v>
      </c>
      <c r="EG9" s="57">
        <f>'BAR BB| Open rates'!EG9*0.87*0.85</f>
        <v>13237.05</v>
      </c>
      <c r="EH9" s="57">
        <f>'BAR BB| Open rates'!EH9*0.87*0.85</f>
        <v>12497.55</v>
      </c>
      <c r="EI9" s="57">
        <f>'BAR BB| Open rates'!EI9*0.87*0.85</f>
        <v>12497.55</v>
      </c>
      <c r="EJ9" s="57">
        <f>'BAR BB| Open rates'!EJ9*0.87*0.85</f>
        <v>12497.55</v>
      </c>
      <c r="EK9" s="57">
        <f>'BAR BB| Open rates'!EK9*0.87*0.85</f>
        <v>12497.55</v>
      </c>
      <c r="EL9" s="57">
        <f>'BAR BB| Open rates'!EL9*0.87*0.85</f>
        <v>13237.05</v>
      </c>
      <c r="EM9" s="57">
        <f>'BAR BB| Open rates'!EM9*0.87*0.85</f>
        <v>13237.05</v>
      </c>
      <c r="EN9" s="57">
        <f>'BAR BB| Open rates'!EN9*0.87*0.85</f>
        <v>12497.55</v>
      </c>
      <c r="EO9" s="57">
        <f>'BAR BB| Open rates'!EO9*0.87*0.85</f>
        <v>12497.55</v>
      </c>
      <c r="EP9" s="57">
        <f>'BAR BB| Open rates'!EP9*0.87*0.85</f>
        <v>12497.55</v>
      </c>
      <c r="EQ9" s="57">
        <f>'BAR BB| Open rates'!EQ9*0.87*0.85</f>
        <v>12497.55</v>
      </c>
      <c r="ER9" s="57">
        <f>'BAR BB| Open rates'!ER9*0.87*0.85</f>
        <v>12497.55</v>
      </c>
      <c r="ES9" s="57">
        <f>'BAR BB| Open rates'!ES9*0.87*0.85</f>
        <v>13237.05</v>
      </c>
      <c r="ET9" s="57">
        <f>'BAR BB| Open rates'!ET9*0.87*0.85</f>
        <v>13237.05</v>
      </c>
      <c r="EU9" s="57">
        <f>'BAR BB| Open rates'!EU9*0.87*0.85</f>
        <v>12497.55</v>
      </c>
      <c r="EV9" s="57">
        <f>'BAR BB| Open rates'!EV9*0.87*0.85</f>
        <v>12497.55</v>
      </c>
      <c r="EW9" s="57">
        <f>'BAR BB| Open rates'!EW9*0.87*0.85</f>
        <v>12497.55</v>
      </c>
      <c r="EX9" s="57">
        <f>'BAR BB| Open rates'!EX9*0.87*0.85</f>
        <v>12497.55</v>
      </c>
      <c r="EY9" s="57">
        <f>'BAR BB| Open rates'!EY9*0.87*0.85</f>
        <v>12497.55</v>
      </c>
      <c r="EZ9" s="57">
        <f>'BAR BB| Open rates'!EZ9*0.87*0.85</f>
        <v>13237.05</v>
      </c>
      <c r="FA9" s="57">
        <f>'BAR BB| Open rates'!FA9*0.87*0.85</f>
        <v>13237.05</v>
      </c>
      <c r="FB9" s="57">
        <f>'BAR BB| Open rates'!FB9*0.87*0.85</f>
        <v>12497.55</v>
      </c>
      <c r="FC9" s="57">
        <f>'BAR BB| Open rates'!FC9*0.87*0.85</f>
        <v>12497.55</v>
      </c>
      <c r="FD9" s="57">
        <f>'BAR BB| Open rates'!FD9*0.87*0.85</f>
        <v>12497.55</v>
      </c>
      <c r="FE9" s="57">
        <f>'BAR BB| Open rates'!FE9*0.87*0.85</f>
        <v>12497.55</v>
      </c>
      <c r="FF9" s="57">
        <f>'BAR BB| Open rates'!FF9*0.87*0.85</f>
        <v>12497.55</v>
      </c>
      <c r="FG9" s="57">
        <f>'BAR BB| Open rates'!FG9*0.87*0.85</f>
        <v>13237.05</v>
      </c>
      <c r="FH9" s="57">
        <f>'BAR BB| Open rates'!FH9*0.87*0.85</f>
        <v>13237.05</v>
      </c>
      <c r="FI9" s="57">
        <f>'BAR BB| Open rates'!FI9*0.87*0.85</f>
        <v>12497.55</v>
      </c>
      <c r="FJ9" s="57">
        <f>'BAR BB| Open rates'!FJ9*0.87*0.85</f>
        <v>12497.55</v>
      </c>
      <c r="FK9" s="57">
        <f>'BAR BB| Open rates'!FK9*0.87*0.85</f>
        <v>12497.55</v>
      </c>
      <c r="FL9" s="57">
        <f>'BAR BB| Open rates'!FL9*0.87*0.85</f>
        <v>12497.55</v>
      </c>
      <c r="FM9" s="57">
        <f>'BAR BB| Open rates'!FM9*0.87*0.85</f>
        <v>12497.55</v>
      </c>
      <c r="FN9" s="57">
        <f>'BAR BB| Open rates'!FN9*0.87*0.85</f>
        <v>13237.05</v>
      </c>
      <c r="FO9" s="57">
        <f>'BAR BB| Open rates'!FO9*0.87*0.85</f>
        <v>13237.05</v>
      </c>
      <c r="FP9" s="57">
        <f>'BAR BB| Open rates'!FP9*0.87*0.85</f>
        <v>12497.55</v>
      </c>
      <c r="FQ9" s="57">
        <f>'BAR BB| Open rates'!FQ9*0.87*0.85</f>
        <v>12497.55</v>
      </c>
      <c r="FR9" s="57">
        <f>'BAR BB| Open rates'!FR9*0.87*0.85</f>
        <v>12497.55</v>
      </c>
      <c r="FS9" s="57">
        <f>'BAR BB| Open rates'!FS9*0.87*0.85</f>
        <v>12497.55</v>
      </c>
      <c r="FT9" s="57">
        <f>'BAR BB| Open rates'!FT9*0.87*0.85</f>
        <v>12497.55</v>
      </c>
      <c r="FU9" s="57">
        <f>'BAR BB| Open rates'!FU9*0.87*0.85</f>
        <v>13237.05</v>
      </c>
      <c r="FV9" s="57">
        <f>'BAR BB| Open rates'!FV9*0.87*0.85</f>
        <v>13237.05</v>
      </c>
      <c r="FW9" s="57">
        <f>'BAR BB| Open rates'!FW9*0.87*0.85</f>
        <v>15973.199999999999</v>
      </c>
      <c r="FX9" s="57">
        <f>'BAR BB| Open rates'!FX9*0.87*0.85</f>
        <v>15973.199999999999</v>
      </c>
      <c r="FY9" s="57">
        <f>'BAR BB| Open rates'!FY9*0.87*0.85</f>
        <v>15973.199999999999</v>
      </c>
      <c r="FZ9" s="57">
        <f>'BAR BB| Open rates'!FZ9*0.87*0.85</f>
        <v>15973.199999999999</v>
      </c>
      <c r="GA9" s="57">
        <f>'BAR BB| Open rates'!GA9*0.87*0.85</f>
        <v>15973.199999999999</v>
      </c>
      <c r="GB9" s="57">
        <f>'BAR BB| Open rates'!GB9*0.87*0.85</f>
        <v>17600.099999999999</v>
      </c>
      <c r="GC9" s="57">
        <f>'BAR BB| Open rates'!GC9*0.87*0.85</f>
        <v>17600.099999999999</v>
      </c>
      <c r="GD9" s="57">
        <f>'BAR BB| Open rates'!GD9*0.87*0.85</f>
        <v>17600.099999999999</v>
      </c>
      <c r="GE9" s="57">
        <f>'BAR BB| Open rates'!GE9*0.87*0.85</f>
        <v>17600.099999999999</v>
      </c>
    </row>
    <row r="10" spans="1:187" s="36" customFormat="1" ht="12" customHeight="1" x14ac:dyDescent="0.2">
      <c r="A10" s="236" t="s">
        <v>176</v>
      </c>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row>
    <row r="11" spans="1:187" s="36" customFormat="1" ht="12" customHeight="1" x14ac:dyDescent="0.2">
      <c r="A11" s="237">
        <v>1</v>
      </c>
      <c r="B11" s="57">
        <f>'BAR BB| Open rates'!B11*0.87*0.85</f>
        <v>21001.8</v>
      </c>
      <c r="C11" s="57">
        <f>'BAR BB| Open rates'!C11*0.87*0.85</f>
        <v>21001.8</v>
      </c>
      <c r="D11" s="57">
        <f>'BAR BB| Open rates'!D11*0.87*0.85</f>
        <v>19005.149999999998</v>
      </c>
      <c r="E11" s="57">
        <f>'BAR BB| Open rates'!E11*0.87*0.85</f>
        <v>19005.149999999998</v>
      </c>
      <c r="F11" s="57">
        <f>'BAR BB| Open rates'!F11*0.87*0.85</f>
        <v>17378.25</v>
      </c>
      <c r="G11" s="57">
        <f>'BAR BB| Open rates'!G11*0.87*0.85</f>
        <v>19005.149999999998</v>
      </c>
      <c r="H11" s="57">
        <f>'BAR BB| Open rates'!H11*0.87*0.85</f>
        <v>19005.149999999998</v>
      </c>
      <c r="I11" s="57">
        <f>'BAR BB| Open rates'!I11*0.87*0.85</f>
        <v>20484.149999999998</v>
      </c>
      <c r="J11" s="57">
        <f>'BAR BB| Open rates'!J11*0.87*0.85</f>
        <v>20484.149999999998</v>
      </c>
      <c r="K11" s="57">
        <f>'BAR BB| Open rates'!K11*0.87*0.85</f>
        <v>19005.149999999998</v>
      </c>
      <c r="L11" s="57">
        <f>'BAR BB| Open rates'!L11*0.87*0.85</f>
        <v>19005.149999999998</v>
      </c>
      <c r="M11" s="57">
        <f>'BAR BB| Open rates'!M11*0.87*0.85</f>
        <v>19005.149999999998</v>
      </c>
      <c r="N11" s="57">
        <f>'BAR BB| Open rates'!N11*0.87*0.85</f>
        <v>19005.149999999998</v>
      </c>
      <c r="O11" s="57">
        <f>'BAR BB| Open rates'!O11*0.87*0.85</f>
        <v>19005.149999999998</v>
      </c>
      <c r="P11" s="57">
        <f>'BAR BB| Open rates'!P11*0.87*0.85</f>
        <v>20484.149999999998</v>
      </c>
      <c r="Q11" s="57">
        <f>'BAR BB| Open rates'!Q11*0.87*0.85</f>
        <v>20484.149999999998</v>
      </c>
      <c r="R11" s="57">
        <f>'BAR BB| Open rates'!R11*0.87*0.85</f>
        <v>20484.149999999998</v>
      </c>
      <c r="S11" s="57">
        <f>'BAR BB| Open rates'!S11*0.87*0.85</f>
        <v>20484.149999999998</v>
      </c>
      <c r="T11" s="57">
        <f>'BAR BB| Open rates'!T11*0.87*0.85</f>
        <v>20484.149999999998</v>
      </c>
      <c r="U11" s="57">
        <f>'BAR BB| Open rates'!U11*0.87*0.85</f>
        <v>20484.149999999998</v>
      </c>
      <c r="V11" s="57">
        <f>'BAR BB| Open rates'!V11*0.87*0.85</f>
        <v>20484.149999999998</v>
      </c>
      <c r="W11" s="57">
        <f>'BAR BB| Open rates'!W11*0.87*0.85</f>
        <v>21963.149999999998</v>
      </c>
      <c r="X11" s="57">
        <f>'BAR BB| Open rates'!X11*0.87*0.85</f>
        <v>21963.149999999998</v>
      </c>
      <c r="Y11" s="57">
        <f>'BAR BB| Open rates'!Y11*0.87*0.85</f>
        <v>20484.149999999998</v>
      </c>
      <c r="Z11" s="57">
        <f>'BAR BB| Open rates'!Z11*0.87*0.85</f>
        <v>20484.149999999998</v>
      </c>
      <c r="AA11" s="57">
        <f>'BAR BB| Open rates'!AA11*0.87*0.85</f>
        <v>20484.149999999998</v>
      </c>
      <c r="AB11" s="57">
        <f>'BAR BB| Open rates'!AB11*0.87*0.85</f>
        <v>20484.149999999998</v>
      </c>
      <c r="AC11" s="57">
        <f>'BAR BB| Open rates'!AC11*0.87*0.85</f>
        <v>20484.149999999998</v>
      </c>
      <c r="AD11" s="57">
        <f>'BAR BB| Open rates'!AD11*0.87*0.85</f>
        <v>21963.149999999998</v>
      </c>
      <c r="AE11" s="57">
        <f>'BAR BB| Open rates'!AE11*0.87*0.85</f>
        <v>21963.149999999998</v>
      </c>
      <c r="AF11" s="57">
        <f>'BAR BB| Open rates'!AF11*0.87*0.85</f>
        <v>20484.149999999998</v>
      </c>
      <c r="AG11" s="57">
        <f>'BAR BB| Open rates'!AG11*0.87*0.85</f>
        <v>20484.149999999998</v>
      </c>
      <c r="AH11" s="57">
        <f>'BAR BB| Open rates'!AH11*0.87*0.85</f>
        <v>20484.149999999998</v>
      </c>
      <c r="AI11" s="57">
        <f>'BAR BB| Open rates'!AI11*0.87*0.85</f>
        <v>20484.149999999998</v>
      </c>
      <c r="AJ11" s="57">
        <f>'BAR BB| Open rates'!AJ11*0.87*0.85</f>
        <v>20484.149999999998</v>
      </c>
      <c r="AK11" s="57">
        <f>'BAR BB| Open rates'!AK11*0.87*0.85</f>
        <v>21963.149999999998</v>
      </c>
      <c r="AL11" s="57">
        <f>'BAR BB| Open rates'!AL11*0.87*0.85</f>
        <v>21963.149999999998</v>
      </c>
      <c r="AM11" s="57">
        <f>'BAR BB| Open rates'!AM11*0.87*0.85</f>
        <v>20484.149999999998</v>
      </c>
      <c r="AN11" s="57">
        <f>'BAR BB| Open rates'!AN11*0.87*0.85</f>
        <v>20484.149999999998</v>
      </c>
      <c r="AO11" s="57">
        <f>'BAR BB| Open rates'!AO11*0.87*0.85</f>
        <v>20484.149999999998</v>
      </c>
      <c r="AP11" s="57">
        <f>'BAR BB| Open rates'!AP11*0.87*0.85</f>
        <v>20484.149999999998</v>
      </c>
      <c r="AQ11" s="57">
        <f>'BAR BB| Open rates'!AQ11*0.87*0.85</f>
        <v>20484.149999999998</v>
      </c>
      <c r="AR11" s="57">
        <f>'BAR BB| Open rates'!AR11*0.87*0.85</f>
        <v>21963.149999999998</v>
      </c>
      <c r="AS11" s="57">
        <f>'BAR BB| Open rates'!AS11*0.87*0.85</f>
        <v>21963.149999999998</v>
      </c>
      <c r="AT11" s="57">
        <f>'BAR BB| Open rates'!AT11*0.87*0.85</f>
        <v>20484.149999999998</v>
      </c>
      <c r="AU11" s="57">
        <f>'BAR BB| Open rates'!AU11*0.87*0.85</f>
        <v>20484.149999999998</v>
      </c>
      <c r="AV11" s="57">
        <f>'BAR BB| Open rates'!AV11*0.87*0.85</f>
        <v>20484.149999999998</v>
      </c>
      <c r="AW11" s="57">
        <f>'BAR BB| Open rates'!AW11*0.87*0.85</f>
        <v>20484.149999999998</v>
      </c>
      <c r="AX11" s="57">
        <f>'BAR BB| Open rates'!AX11*0.87*0.85</f>
        <v>20484.149999999998</v>
      </c>
      <c r="AY11" s="57">
        <f>'BAR BB| Open rates'!AY11*0.87*0.85</f>
        <v>21963.149999999998</v>
      </c>
      <c r="AZ11" s="57">
        <f>'BAR BB| Open rates'!AZ11*0.87*0.85</f>
        <v>21963.149999999998</v>
      </c>
      <c r="BA11" s="57">
        <f>'BAR BB| Open rates'!BA11*0.87*0.85</f>
        <v>20484.149999999998</v>
      </c>
      <c r="BB11" s="57">
        <f>'BAR BB| Open rates'!BB11*0.87*0.85</f>
        <v>20484.149999999998</v>
      </c>
      <c r="BC11" s="57">
        <f>'BAR BB| Open rates'!BC11*0.87*0.85</f>
        <v>20484.149999999998</v>
      </c>
      <c r="BD11" s="57">
        <f>'BAR BB| Open rates'!BD11*0.87*0.85</f>
        <v>20484.149999999998</v>
      </c>
      <c r="BE11" s="57">
        <f>'BAR BB| Open rates'!BE11*0.87*0.85</f>
        <v>20484.149999999998</v>
      </c>
      <c r="BF11" s="57">
        <f>'BAR BB| Open rates'!BF11*0.87*0.85</f>
        <v>21963.149999999998</v>
      </c>
      <c r="BG11" s="57">
        <f>'BAR BB| Open rates'!BG11*0.87*0.85</f>
        <v>21963.149999999998</v>
      </c>
      <c r="BH11" s="57">
        <f>'BAR BB| Open rates'!BH11*0.87*0.85</f>
        <v>18117.75</v>
      </c>
      <c r="BI11" s="57">
        <f>'BAR BB| Open rates'!BI11*0.87*0.85</f>
        <v>18117.75</v>
      </c>
      <c r="BJ11" s="57">
        <f>'BAR BB| Open rates'!BJ11*0.87*0.85</f>
        <v>18117.75</v>
      </c>
      <c r="BK11" s="57">
        <f>'BAR BB| Open rates'!BK11*0.87*0.85</f>
        <v>18117.75</v>
      </c>
      <c r="BL11" s="57">
        <f>'BAR BB| Open rates'!BL11*0.87*0.85</f>
        <v>18117.75</v>
      </c>
      <c r="BM11" s="57">
        <f>'BAR BB| Open rates'!BM11*0.87*0.85</f>
        <v>19005.149999999998</v>
      </c>
      <c r="BN11" s="57">
        <f>'BAR BB| Open rates'!BN11*0.87*0.85</f>
        <v>19005.149999999998</v>
      </c>
      <c r="BO11" s="57">
        <f>'BAR BB| Open rates'!BO11*0.87*0.85</f>
        <v>17378.25</v>
      </c>
      <c r="BP11" s="57">
        <f>'BAR BB| Open rates'!BP11*0.87*0.85</f>
        <v>17378.25</v>
      </c>
      <c r="BQ11" s="57">
        <f>'BAR BB| Open rates'!BQ11*0.87*0.85</f>
        <v>19005.149999999998</v>
      </c>
      <c r="BR11" s="57">
        <f>'BAR BB| Open rates'!BR11*0.87*0.85</f>
        <v>19005.149999999998</v>
      </c>
      <c r="BS11" s="57">
        <f>'BAR BB| Open rates'!BS11*0.87*0.85</f>
        <v>19005.149999999998</v>
      </c>
      <c r="BT11" s="57">
        <f>'BAR BB| Open rates'!BT11*0.87*0.85</f>
        <v>19005.149999999998</v>
      </c>
      <c r="BU11" s="57">
        <f>'BAR BB| Open rates'!BU11*0.87*0.85</f>
        <v>19005.149999999998</v>
      </c>
      <c r="BV11" s="57">
        <f>'BAR BB| Open rates'!BV11*0.87*0.85</f>
        <v>17378.25</v>
      </c>
      <c r="BW11" s="57">
        <f>'BAR BB| Open rates'!BW11*0.87*0.85</f>
        <v>17378.25</v>
      </c>
      <c r="BX11" s="57">
        <f>'BAR BB| Open rates'!BX11*0.87*0.85</f>
        <v>17378.25</v>
      </c>
      <c r="BY11" s="57">
        <f>'BAR BB| Open rates'!BY11*0.87*0.85</f>
        <v>17378.25</v>
      </c>
      <c r="BZ11" s="57">
        <f>'BAR BB| Open rates'!BZ11*0.87*0.85</f>
        <v>17378.25</v>
      </c>
      <c r="CA11" s="57">
        <f>'BAR BB| Open rates'!CA11*0.87*0.85</f>
        <v>19005.149999999998</v>
      </c>
      <c r="CB11" s="57">
        <f>'BAR BB| Open rates'!CB11*0.87*0.85</f>
        <v>19005.149999999998</v>
      </c>
      <c r="CC11" s="57">
        <f>'BAR BB| Open rates'!CC11*0.87*0.85</f>
        <v>17378.25</v>
      </c>
      <c r="CD11" s="57">
        <f>'BAR BB| Open rates'!CD11*0.87*0.85</f>
        <v>17378.25</v>
      </c>
      <c r="CE11" s="57">
        <f>'BAR BB| Open rates'!CE11*0.87*0.85</f>
        <v>17378.25</v>
      </c>
      <c r="CF11" s="57">
        <f>'BAR BB| Open rates'!CF11*0.87*0.85</f>
        <v>17378.25</v>
      </c>
      <c r="CG11" s="57">
        <f>'BAR BB| Open rates'!CG11*0.87*0.85</f>
        <v>17378.25</v>
      </c>
      <c r="CH11" s="57">
        <f>'BAR BB| Open rates'!CH11*0.87*0.85</f>
        <v>19005.149999999998</v>
      </c>
      <c r="CI11" s="57">
        <f>'BAR BB| Open rates'!CI11*0.87*0.85</f>
        <v>19005.149999999998</v>
      </c>
      <c r="CJ11" s="57">
        <f>'BAR BB| Open rates'!CJ11*0.87*0.85</f>
        <v>17378.25</v>
      </c>
      <c r="CK11" s="57">
        <f>'BAR BB| Open rates'!CK11*0.87*0.85</f>
        <v>17378.25</v>
      </c>
      <c r="CL11" s="57">
        <f>'BAR BB| Open rates'!CL11*0.87*0.85</f>
        <v>17378.25</v>
      </c>
      <c r="CM11" s="57">
        <f>'BAR BB| Open rates'!CM11*0.87*0.85</f>
        <v>17378.25</v>
      </c>
      <c r="CN11" s="57">
        <f>'BAR BB| Open rates'!CN11*0.87*0.85</f>
        <v>17378.25</v>
      </c>
      <c r="CO11" s="57">
        <f>'BAR BB| Open rates'!CO11*0.87*0.85</f>
        <v>19005.149999999998</v>
      </c>
      <c r="CP11" s="57">
        <f>'BAR BB| Open rates'!CP11*0.87*0.85</f>
        <v>19005.149999999998</v>
      </c>
      <c r="CQ11" s="57">
        <f>'BAR BB| Open rates'!CQ11*0.87*0.85</f>
        <v>17378.25</v>
      </c>
      <c r="CR11" s="57">
        <f>'BAR BB| Open rates'!CR11*0.87*0.85</f>
        <v>17378.25</v>
      </c>
      <c r="CS11" s="57">
        <f>'BAR BB| Open rates'!CS11*0.87*0.85</f>
        <v>17378.25</v>
      </c>
      <c r="CT11" s="57">
        <f>'BAR BB| Open rates'!CT11*0.87*0.85</f>
        <v>17378.25</v>
      </c>
      <c r="CU11" s="57">
        <f>'BAR BB| Open rates'!CU11*0.87*0.85</f>
        <v>16121.1</v>
      </c>
      <c r="CV11" s="57">
        <f>'BAR BB| Open rates'!CV11*0.87*0.85</f>
        <v>16121.1</v>
      </c>
      <c r="CW11" s="57">
        <f>'BAR BB| Open rates'!CW11*0.87*0.85</f>
        <v>16121.1</v>
      </c>
      <c r="CX11" s="57">
        <f>'BAR BB| Open rates'!CX11*0.87*0.85</f>
        <v>14642.1</v>
      </c>
      <c r="CY11" s="57">
        <f>'BAR BB| Open rates'!CY11*0.87*0.85</f>
        <v>14642.1</v>
      </c>
      <c r="CZ11" s="57">
        <f>'BAR BB| Open rates'!CZ11*0.87*0.85</f>
        <v>14642.1</v>
      </c>
      <c r="DA11" s="57">
        <f>'BAR BB| Open rates'!DA11*0.87*0.85</f>
        <v>14642.1</v>
      </c>
      <c r="DB11" s="57">
        <f>'BAR BB| Open rates'!DB11*0.87*0.85</f>
        <v>14642.1</v>
      </c>
      <c r="DC11" s="57">
        <f>'BAR BB| Open rates'!DC11*0.87*0.85</f>
        <v>16121.1</v>
      </c>
      <c r="DD11" s="57">
        <f>'BAR BB| Open rates'!DD11*0.87*0.85</f>
        <v>16121.1</v>
      </c>
      <c r="DE11" s="57">
        <f>'BAR BB| Open rates'!DE11*0.87*0.85</f>
        <v>14642.1</v>
      </c>
      <c r="DF11" s="57">
        <f>'BAR BB| Open rates'!DF11*0.87*0.85</f>
        <v>14642.1</v>
      </c>
      <c r="DG11" s="57">
        <f>'BAR BB| Open rates'!DG11*0.87*0.85</f>
        <v>14642.1</v>
      </c>
      <c r="DH11" s="57">
        <f>'BAR BB| Open rates'!DH11*0.87*0.85</f>
        <v>14642.1</v>
      </c>
      <c r="DI11" s="57">
        <f>'BAR BB| Open rates'!DI11*0.87*0.85</f>
        <v>14642.1</v>
      </c>
      <c r="DJ11" s="57">
        <f>'BAR BB| Open rates'!DJ11*0.87*0.85</f>
        <v>16121.1</v>
      </c>
      <c r="DK11" s="57">
        <f>'BAR BB| Open rates'!DK11*0.87*0.85</f>
        <v>16121.1</v>
      </c>
      <c r="DL11" s="57">
        <f>'BAR BB| Open rates'!DL11*0.87*0.85</f>
        <v>14642.1</v>
      </c>
      <c r="DM11" s="57">
        <f>'BAR BB| Open rates'!DM11*0.87*0.85</f>
        <v>14642.1</v>
      </c>
      <c r="DN11" s="57">
        <f>'BAR BB| Open rates'!DN11*0.87*0.85</f>
        <v>14642.1</v>
      </c>
      <c r="DO11" s="57">
        <f>'BAR BB| Open rates'!DO11*0.87*0.85</f>
        <v>14642.1</v>
      </c>
      <c r="DP11" s="57">
        <f>'BAR BB| Open rates'!DP11*0.87*0.85</f>
        <v>14642.1</v>
      </c>
      <c r="DQ11" s="57">
        <f>'BAR BB| Open rates'!DQ11*0.87*0.85</f>
        <v>16121.1</v>
      </c>
      <c r="DR11" s="57">
        <f>'BAR BB| Open rates'!DR11*0.87*0.85</f>
        <v>16121.1</v>
      </c>
      <c r="DS11" s="57">
        <f>'BAR BB| Open rates'!DS11*0.87*0.85</f>
        <v>14642.1</v>
      </c>
      <c r="DT11" s="57">
        <f>'BAR BB| Open rates'!DT11*0.87*0.85</f>
        <v>14642.1</v>
      </c>
      <c r="DU11" s="57">
        <f>'BAR BB| Open rates'!DU11*0.87*0.85</f>
        <v>14642.1</v>
      </c>
      <c r="DV11" s="57">
        <f>'BAR BB| Open rates'!DV11*0.87*0.85</f>
        <v>14642.1</v>
      </c>
      <c r="DW11" s="57">
        <f>'BAR BB| Open rates'!DW11*0.87*0.85</f>
        <v>14642.1</v>
      </c>
      <c r="DX11" s="57">
        <f>'BAR BB| Open rates'!DX11*0.87*0.85</f>
        <v>16121.1</v>
      </c>
      <c r="DY11" s="57">
        <f>'BAR BB| Open rates'!DY11*0.87*0.85</f>
        <v>16121.1</v>
      </c>
      <c r="DZ11" s="57">
        <f>'BAR BB| Open rates'!DZ11*0.87*0.85</f>
        <v>17378.25</v>
      </c>
      <c r="EA11" s="57">
        <f>'BAR BB| Open rates'!EA11*0.87*0.85</f>
        <v>17378.25</v>
      </c>
      <c r="EB11" s="57">
        <f>'BAR BB| Open rates'!EB11*0.87*0.85</f>
        <v>17378.25</v>
      </c>
      <c r="EC11" s="57">
        <f>'BAR BB| Open rates'!EC11*0.87*0.85</f>
        <v>19005.149999999998</v>
      </c>
      <c r="ED11" s="57">
        <f>'BAR BB| Open rates'!ED11*0.87*0.85</f>
        <v>19005.149999999998</v>
      </c>
      <c r="EE11" s="57">
        <f>'BAR BB| Open rates'!EE11*0.87*0.85</f>
        <v>19005.149999999998</v>
      </c>
      <c r="EF11" s="57">
        <f>'BAR BB| Open rates'!EF11*0.87*0.85</f>
        <v>19005.149999999998</v>
      </c>
      <c r="EG11" s="57">
        <f>'BAR BB| Open rates'!EG11*0.87*0.85</f>
        <v>13902.6</v>
      </c>
      <c r="EH11" s="57">
        <f>'BAR BB| Open rates'!EH11*0.87*0.85</f>
        <v>13163.1</v>
      </c>
      <c r="EI11" s="57">
        <f>'BAR BB| Open rates'!EI11*0.87*0.85</f>
        <v>13163.1</v>
      </c>
      <c r="EJ11" s="57">
        <f>'BAR BB| Open rates'!EJ11*0.87*0.85</f>
        <v>13163.1</v>
      </c>
      <c r="EK11" s="57">
        <f>'BAR BB| Open rates'!EK11*0.87*0.85</f>
        <v>13163.1</v>
      </c>
      <c r="EL11" s="57">
        <f>'BAR BB| Open rates'!EL11*0.87*0.85</f>
        <v>13902.6</v>
      </c>
      <c r="EM11" s="57">
        <f>'BAR BB| Open rates'!EM11*0.87*0.85</f>
        <v>13902.6</v>
      </c>
      <c r="EN11" s="57">
        <f>'BAR BB| Open rates'!EN11*0.87*0.85</f>
        <v>13163.1</v>
      </c>
      <c r="EO11" s="57">
        <f>'BAR BB| Open rates'!EO11*0.87*0.85</f>
        <v>13163.1</v>
      </c>
      <c r="EP11" s="57">
        <f>'BAR BB| Open rates'!EP11*0.87*0.85</f>
        <v>13163.1</v>
      </c>
      <c r="EQ11" s="57">
        <f>'BAR BB| Open rates'!EQ11*0.87*0.85</f>
        <v>13163.1</v>
      </c>
      <c r="ER11" s="57">
        <f>'BAR BB| Open rates'!ER11*0.87*0.85</f>
        <v>13163.1</v>
      </c>
      <c r="ES11" s="57">
        <f>'BAR BB| Open rates'!ES11*0.87*0.85</f>
        <v>13902.6</v>
      </c>
      <c r="ET11" s="57">
        <f>'BAR BB| Open rates'!ET11*0.87*0.85</f>
        <v>13902.6</v>
      </c>
      <c r="EU11" s="57">
        <f>'BAR BB| Open rates'!EU11*0.87*0.85</f>
        <v>13163.1</v>
      </c>
      <c r="EV11" s="57">
        <f>'BAR BB| Open rates'!EV11*0.87*0.85</f>
        <v>13163.1</v>
      </c>
      <c r="EW11" s="57">
        <f>'BAR BB| Open rates'!EW11*0.87*0.85</f>
        <v>13163.1</v>
      </c>
      <c r="EX11" s="57">
        <f>'BAR BB| Open rates'!EX11*0.87*0.85</f>
        <v>13163.1</v>
      </c>
      <c r="EY11" s="57">
        <f>'BAR BB| Open rates'!EY11*0.87*0.85</f>
        <v>13163.1</v>
      </c>
      <c r="EZ11" s="57">
        <f>'BAR BB| Open rates'!EZ11*0.87*0.85</f>
        <v>13902.6</v>
      </c>
      <c r="FA11" s="57">
        <f>'BAR BB| Open rates'!FA11*0.87*0.85</f>
        <v>13902.6</v>
      </c>
      <c r="FB11" s="57">
        <f>'BAR BB| Open rates'!FB11*0.87*0.85</f>
        <v>13163.1</v>
      </c>
      <c r="FC11" s="57">
        <f>'BAR BB| Open rates'!FC11*0.87*0.85</f>
        <v>13163.1</v>
      </c>
      <c r="FD11" s="57">
        <f>'BAR BB| Open rates'!FD11*0.87*0.85</f>
        <v>13163.1</v>
      </c>
      <c r="FE11" s="57">
        <f>'BAR BB| Open rates'!FE11*0.87*0.85</f>
        <v>13163.1</v>
      </c>
      <c r="FF11" s="57">
        <f>'BAR BB| Open rates'!FF11*0.87*0.85</f>
        <v>13163.1</v>
      </c>
      <c r="FG11" s="57">
        <f>'BAR BB| Open rates'!FG11*0.87*0.85</f>
        <v>13902.6</v>
      </c>
      <c r="FH11" s="57">
        <f>'BAR BB| Open rates'!FH11*0.87*0.85</f>
        <v>13902.6</v>
      </c>
      <c r="FI11" s="57">
        <f>'BAR BB| Open rates'!FI11*0.87*0.85</f>
        <v>13163.1</v>
      </c>
      <c r="FJ11" s="57">
        <f>'BAR BB| Open rates'!FJ11*0.87*0.85</f>
        <v>13163.1</v>
      </c>
      <c r="FK11" s="57">
        <f>'BAR BB| Open rates'!FK11*0.87*0.85</f>
        <v>13163.1</v>
      </c>
      <c r="FL11" s="57">
        <f>'BAR BB| Open rates'!FL11*0.87*0.85</f>
        <v>13163.1</v>
      </c>
      <c r="FM11" s="57">
        <f>'BAR BB| Open rates'!FM11*0.87*0.85</f>
        <v>13163.1</v>
      </c>
      <c r="FN11" s="57">
        <f>'BAR BB| Open rates'!FN11*0.87*0.85</f>
        <v>13902.6</v>
      </c>
      <c r="FO11" s="57">
        <f>'BAR BB| Open rates'!FO11*0.87*0.85</f>
        <v>13902.6</v>
      </c>
      <c r="FP11" s="57">
        <f>'BAR BB| Open rates'!FP11*0.87*0.85</f>
        <v>13163.1</v>
      </c>
      <c r="FQ11" s="57">
        <f>'BAR BB| Open rates'!FQ11*0.87*0.85</f>
        <v>13163.1</v>
      </c>
      <c r="FR11" s="57">
        <f>'BAR BB| Open rates'!FR11*0.87*0.85</f>
        <v>13163.1</v>
      </c>
      <c r="FS11" s="57">
        <f>'BAR BB| Open rates'!FS11*0.87*0.85</f>
        <v>13163.1</v>
      </c>
      <c r="FT11" s="57">
        <f>'BAR BB| Open rates'!FT11*0.87*0.85</f>
        <v>13163.1</v>
      </c>
      <c r="FU11" s="57">
        <f>'BAR BB| Open rates'!FU11*0.87*0.85</f>
        <v>13902.6</v>
      </c>
      <c r="FV11" s="57">
        <f>'BAR BB| Open rates'!FV11*0.87*0.85</f>
        <v>13902.6</v>
      </c>
      <c r="FW11" s="57">
        <f>'BAR BB| Open rates'!FW11*0.87*0.85</f>
        <v>16638.75</v>
      </c>
      <c r="FX11" s="57">
        <f>'BAR BB| Open rates'!FX11*0.87*0.85</f>
        <v>16638.75</v>
      </c>
      <c r="FY11" s="57">
        <f>'BAR BB| Open rates'!FY11*0.87*0.85</f>
        <v>16638.75</v>
      </c>
      <c r="FZ11" s="57">
        <f>'BAR BB| Open rates'!FZ11*0.87*0.85</f>
        <v>16638.75</v>
      </c>
      <c r="GA11" s="57">
        <f>'BAR BB| Open rates'!GA11*0.87*0.85</f>
        <v>16638.75</v>
      </c>
      <c r="GB11" s="57">
        <f>'BAR BB| Open rates'!GB11*0.87*0.85</f>
        <v>18265.649999999998</v>
      </c>
      <c r="GC11" s="57">
        <f>'BAR BB| Open rates'!GC11*0.87*0.85</f>
        <v>18265.649999999998</v>
      </c>
      <c r="GD11" s="57">
        <f>'BAR BB| Open rates'!GD11*0.87*0.85</f>
        <v>18265.649999999998</v>
      </c>
      <c r="GE11" s="57">
        <f>'BAR BB| Open rates'!GE11*0.87*0.85</f>
        <v>18265.649999999998</v>
      </c>
    </row>
    <row r="12" spans="1:187" s="36" customFormat="1" ht="12" customHeight="1" x14ac:dyDescent="0.2">
      <c r="A12" s="237">
        <v>2</v>
      </c>
      <c r="B12" s="57">
        <f>'BAR BB| Open rates'!B12*0.87*0.85</f>
        <v>23220.3</v>
      </c>
      <c r="C12" s="57">
        <f>'BAR BB| Open rates'!C12*0.87*0.85</f>
        <v>23220.3</v>
      </c>
      <c r="D12" s="57">
        <f>'BAR BB| Open rates'!D12*0.87*0.85</f>
        <v>21223.649999999998</v>
      </c>
      <c r="E12" s="57">
        <f>'BAR BB| Open rates'!E12*0.87*0.85</f>
        <v>21223.649999999998</v>
      </c>
      <c r="F12" s="57">
        <f>'BAR BB| Open rates'!F12*0.87*0.85</f>
        <v>19596.75</v>
      </c>
      <c r="G12" s="57">
        <f>'BAR BB| Open rates'!G12*0.87*0.85</f>
        <v>21223.649999999998</v>
      </c>
      <c r="H12" s="57">
        <f>'BAR BB| Open rates'!H12*0.87*0.85</f>
        <v>21223.649999999998</v>
      </c>
      <c r="I12" s="57">
        <f>'BAR BB| Open rates'!I12*0.87*0.85</f>
        <v>22702.649999999998</v>
      </c>
      <c r="J12" s="57">
        <f>'BAR BB| Open rates'!J12*0.87*0.85</f>
        <v>22702.649999999998</v>
      </c>
      <c r="K12" s="57">
        <f>'BAR BB| Open rates'!K12*0.87*0.85</f>
        <v>21223.649999999998</v>
      </c>
      <c r="L12" s="57">
        <f>'BAR BB| Open rates'!L12*0.87*0.85</f>
        <v>21223.649999999998</v>
      </c>
      <c r="M12" s="57">
        <f>'BAR BB| Open rates'!M12*0.87*0.85</f>
        <v>21223.649999999998</v>
      </c>
      <c r="N12" s="57">
        <f>'BAR BB| Open rates'!N12*0.87*0.85</f>
        <v>21223.649999999998</v>
      </c>
      <c r="O12" s="57">
        <f>'BAR BB| Open rates'!O12*0.87*0.85</f>
        <v>21223.649999999998</v>
      </c>
      <c r="P12" s="57">
        <f>'BAR BB| Open rates'!P12*0.87*0.85</f>
        <v>22702.649999999998</v>
      </c>
      <c r="Q12" s="57">
        <f>'BAR BB| Open rates'!Q12*0.87*0.85</f>
        <v>22702.649999999998</v>
      </c>
      <c r="R12" s="57">
        <f>'BAR BB| Open rates'!R12*0.87*0.85</f>
        <v>22702.649999999998</v>
      </c>
      <c r="S12" s="57">
        <f>'BAR BB| Open rates'!S12*0.87*0.85</f>
        <v>22702.649999999998</v>
      </c>
      <c r="T12" s="57">
        <f>'BAR BB| Open rates'!T12*0.87*0.85</f>
        <v>22702.649999999998</v>
      </c>
      <c r="U12" s="57">
        <f>'BAR BB| Open rates'!U12*0.87*0.85</f>
        <v>22702.649999999998</v>
      </c>
      <c r="V12" s="57">
        <f>'BAR BB| Open rates'!V12*0.87*0.85</f>
        <v>22702.649999999998</v>
      </c>
      <c r="W12" s="57">
        <f>'BAR BB| Open rates'!W12*0.87*0.85</f>
        <v>24181.649999999998</v>
      </c>
      <c r="X12" s="57">
        <f>'BAR BB| Open rates'!X12*0.87*0.85</f>
        <v>24181.649999999998</v>
      </c>
      <c r="Y12" s="57">
        <f>'BAR BB| Open rates'!Y12*0.87*0.85</f>
        <v>22702.649999999998</v>
      </c>
      <c r="Z12" s="57">
        <f>'BAR BB| Open rates'!Z12*0.87*0.85</f>
        <v>22702.649999999998</v>
      </c>
      <c r="AA12" s="57">
        <f>'BAR BB| Open rates'!AA12*0.87*0.85</f>
        <v>22702.649999999998</v>
      </c>
      <c r="AB12" s="57">
        <f>'BAR BB| Open rates'!AB12*0.87*0.85</f>
        <v>22702.649999999998</v>
      </c>
      <c r="AC12" s="57">
        <f>'BAR BB| Open rates'!AC12*0.87*0.85</f>
        <v>22702.649999999998</v>
      </c>
      <c r="AD12" s="57">
        <f>'BAR BB| Open rates'!AD12*0.87*0.85</f>
        <v>24181.649999999998</v>
      </c>
      <c r="AE12" s="57">
        <f>'BAR BB| Open rates'!AE12*0.87*0.85</f>
        <v>24181.649999999998</v>
      </c>
      <c r="AF12" s="57">
        <f>'BAR BB| Open rates'!AF12*0.87*0.85</f>
        <v>22702.649999999998</v>
      </c>
      <c r="AG12" s="57">
        <f>'BAR BB| Open rates'!AG12*0.87*0.85</f>
        <v>22702.649999999998</v>
      </c>
      <c r="AH12" s="57">
        <f>'BAR BB| Open rates'!AH12*0.87*0.85</f>
        <v>22702.649999999998</v>
      </c>
      <c r="AI12" s="57">
        <f>'BAR BB| Open rates'!AI12*0.87*0.85</f>
        <v>22702.649999999998</v>
      </c>
      <c r="AJ12" s="57">
        <f>'BAR BB| Open rates'!AJ12*0.87*0.85</f>
        <v>22702.649999999998</v>
      </c>
      <c r="AK12" s="57">
        <f>'BAR BB| Open rates'!AK12*0.87*0.85</f>
        <v>24181.649999999998</v>
      </c>
      <c r="AL12" s="57">
        <f>'BAR BB| Open rates'!AL12*0.87*0.85</f>
        <v>24181.649999999998</v>
      </c>
      <c r="AM12" s="57">
        <f>'BAR BB| Open rates'!AM12*0.87*0.85</f>
        <v>22702.649999999998</v>
      </c>
      <c r="AN12" s="57">
        <f>'BAR BB| Open rates'!AN12*0.87*0.85</f>
        <v>22702.649999999998</v>
      </c>
      <c r="AO12" s="57">
        <f>'BAR BB| Open rates'!AO12*0.87*0.85</f>
        <v>22702.649999999998</v>
      </c>
      <c r="AP12" s="57">
        <f>'BAR BB| Open rates'!AP12*0.87*0.85</f>
        <v>22702.649999999998</v>
      </c>
      <c r="AQ12" s="57">
        <f>'BAR BB| Open rates'!AQ12*0.87*0.85</f>
        <v>22702.649999999998</v>
      </c>
      <c r="AR12" s="57">
        <f>'BAR BB| Open rates'!AR12*0.87*0.85</f>
        <v>24181.649999999998</v>
      </c>
      <c r="AS12" s="57">
        <f>'BAR BB| Open rates'!AS12*0.87*0.85</f>
        <v>24181.649999999998</v>
      </c>
      <c r="AT12" s="57">
        <f>'BAR BB| Open rates'!AT12*0.87*0.85</f>
        <v>22702.649999999998</v>
      </c>
      <c r="AU12" s="57">
        <f>'BAR BB| Open rates'!AU12*0.87*0.85</f>
        <v>22702.649999999998</v>
      </c>
      <c r="AV12" s="57">
        <f>'BAR BB| Open rates'!AV12*0.87*0.85</f>
        <v>22702.649999999998</v>
      </c>
      <c r="AW12" s="57">
        <f>'BAR BB| Open rates'!AW12*0.87*0.85</f>
        <v>22702.649999999998</v>
      </c>
      <c r="AX12" s="57">
        <f>'BAR BB| Open rates'!AX12*0.87*0.85</f>
        <v>22702.649999999998</v>
      </c>
      <c r="AY12" s="57">
        <f>'BAR BB| Open rates'!AY12*0.87*0.85</f>
        <v>24181.649999999998</v>
      </c>
      <c r="AZ12" s="57">
        <f>'BAR BB| Open rates'!AZ12*0.87*0.85</f>
        <v>24181.649999999998</v>
      </c>
      <c r="BA12" s="57">
        <f>'BAR BB| Open rates'!BA12*0.87*0.85</f>
        <v>22702.649999999998</v>
      </c>
      <c r="BB12" s="57">
        <f>'BAR BB| Open rates'!BB12*0.87*0.85</f>
        <v>22702.649999999998</v>
      </c>
      <c r="BC12" s="57">
        <f>'BAR BB| Open rates'!BC12*0.87*0.85</f>
        <v>22702.649999999998</v>
      </c>
      <c r="BD12" s="57">
        <f>'BAR BB| Open rates'!BD12*0.87*0.85</f>
        <v>22702.649999999998</v>
      </c>
      <c r="BE12" s="57">
        <f>'BAR BB| Open rates'!BE12*0.87*0.85</f>
        <v>22702.649999999998</v>
      </c>
      <c r="BF12" s="57">
        <f>'BAR BB| Open rates'!BF12*0.87*0.85</f>
        <v>24181.649999999998</v>
      </c>
      <c r="BG12" s="57">
        <f>'BAR BB| Open rates'!BG12*0.87*0.85</f>
        <v>24181.649999999998</v>
      </c>
      <c r="BH12" s="57">
        <f>'BAR BB| Open rates'!BH12*0.87*0.85</f>
        <v>20336.25</v>
      </c>
      <c r="BI12" s="57">
        <f>'BAR BB| Open rates'!BI12*0.87*0.85</f>
        <v>20336.25</v>
      </c>
      <c r="BJ12" s="57">
        <f>'BAR BB| Open rates'!BJ12*0.87*0.85</f>
        <v>20336.25</v>
      </c>
      <c r="BK12" s="57">
        <f>'BAR BB| Open rates'!BK12*0.87*0.85</f>
        <v>20336.25</v>
      </c>
      <c r="BL12" s="57">
        <f>'BAR BB| Open rates'!BL12*0.87*0.85</f>
        <v>20336.25</v>
      </c>
      <c r="BM12" s="57">
        <f>'BAR BB| Open rates'!BM12*0.87*0.85</f>
        <v>21223.649999999998</v>
      </c>
      <c r="BN12" s="57">
        <f>'BAR BB| Open rates'!BN12*0.87*0.85</f>
        <v>21223.649999999998</v>
      </c>
      <c r="BO12" s="57">
        <f>'BAR BB| Open rates'!BO12*0.87*0.85</f>
        <v>19596.75</v>
      </c>
      <c r="BP12" s="57">
        <f>'BAR BB| Open rates'!BP12*0.87*0.85</f>
        <v>19596.75</v>
      </c>
      <c r="BQ12" s="57">
        <f>'BAR BB| Open rates'!BQ12*0.87*0.85</f>
        <v>21223.649999999998</v>
      </c>
      <c r="BR12" s="57">
        <f>'BAR BB| Open rates'!BR12*0.87*0.85</f>
        <v>21223.649999999998</v>
      </c>
      <c r="BS12" s="57">
        <f>'BAR BB| Open rates'!BS12*0.87*0.85</f>
        <v>21223.649999999998</v>
      </c>
      <c r="BT12" s="57">
        <f>'BAR BB| Open rates'!BT12*0.87*0.85</f>
        <v>21223.649999999998</v>
      </c>
      <c r="BU12" s="57">
        <f>'BAR BB| Open rates'!BU12*0.87*0.85</f>
        <v>21223.649999999998</v>
      </c>
      <c r="BV12" s="57">
        <f>'BAR BB| Open rates'!BV12*0.87*0.85</f>
        <v>19596.75</v>
      </c>
      <c r="BW12" s="57">
        <f>'BAR BB| Open rates'!BW12*0.87*0.85</f>
        <v>19596.75</v>
      </c>
      <c r="BX12" s="57">
        <f>'BAR BB| Open rates'!BX12*0.87*0.85</f>
        <v>19596.75</v>
      </c>
      <c r="BY12" s="57">
        <f>'BAR BB| Open rates'!BY12*0.87*0.85</f>
        <v>19596.75</v>
      </c>
      <c r="BZ12" s="57">
        <f>'BAR BB| Open rates'!BZ12*0.87*0.85</f>
        <v>19596.75</v>
      </c>
      <c r="CA12" s="57">
        <f>'BAR BB| Open rates'!CA12*0.87*0.85</f>
        <v>21223.649999999998</v>
      </c>
      <c r="CB12" s="57">
        <f>'BAR BB| Open rates'!CB12*0.87*0.85</f>
        <v>21223.649999999998</v>
      </c>
      <c r="CC12" s="57">
        <f>'BAR BB| Open rates'!CC12*0.87*0.85</f>
        <v>19596.75</v>
      </c>
      <c r="CD12" s="57">
        <f>'BAR BB| Open rates'!CD12*0.87*0.85</f>
        <v>19596.75</v>
      </c>
      <c r="CE12" s="57">
        <f>'BAR BB| Open rates'!CE12*0.87*0.85</f>
        <v>19596.75</v>
      </c>
      <c r="CF12" s="57">
        <f>'BAR BB| Open rates'!CF12*0.87*0.85</f>
        <v>19596.75</v>
      </c>
      <c r="CG12" s="57">
        <f>'BAR BB| Open rates'!CG12*0.87*0.85</f>
        <v>19596.75</v>
      </c>
      <c r="CH12" s="57">
        <f>'BAR BB| Open rates'!CH12*0.87*0.85</f>
        <v>21223.649999999998</v>
      </c>
      <c r="CI12" s="57">
        <f>'BAR BB| Open rates'!CI12*0.87*0.85</f>
        <v>21223.649999999998</v>
      </c>
      <c r="CJ12" s="57">
        <f>'BAR BB| Open rates'!CJ12*0.87*0.85</f>
        <v>19596.75</v>
      </c>
      <c r="CK12" s="57">
        <f>'BAR BB| Open rates'!CK12*0.87*0.85</f>
        <v>19596.75</v>
      </c>
      <c r="CL12" s="57">
        <f>'BAR BB| Open rates'!CL12*0.87*0.85</f>
        <v>19596.75</v>
      </c>
      <c r="CM12" s="57">
        <f>'BAR BB| Open rates'!CM12*0.87*0.85</f>
        <v>19596.75</v>
      </c>
      <c r="CN12" s="57">
        <f>'BAR BB| Open rates'!CN12*0.87*0.85</f>
        <v>19596.75</v>
      </c>
      <c r="CO12" s="57">
        <f>'BAR BB| Open rates'!CO12*0.87*0.85</f>
        <v>21223.649999999998</v>
      </c>
      <c r="CP12" s="57">
        <f>'BAR BB| Open rates'!CP12*0.87*0.85</f>
        <v>21223.649999999998</v>
      </c>
      <c r="CQ12" s="57">
        <f>'BAR BB| Open rates'!CQ12*0.87*0.85</f>
        <v>19596.75</v>
      </c>
      <c r="CR12" s="57">
        <f>'BAR BB| Open rates'!CR12*0.87*0.85</f>
        <v>19596.75</v>
      </c>
      <c r="CS12" s="57">
        <f>'BAR BB| Open rates'!CS12*0.87*0.85</f>
        <v>19596.75</v>
      </c>
      <c r="CT12" s="57">
        <f>'BAR BB| Open rates'!CT12*0.87*0.85</f>
        <v>19596.75</v>
      </c>
      <c r="CU12" s="57">
        <f>'BAR BB| Open rates'!CU12*0.87*0.85</f>
        <v>18339.599999999999</v>
      </c>
      <c r="CV12" s="57">
        <f>'BAR BB| Open rates'!CV12*0.87*0.85</f>
        <v>18339.599999999999</v>
      </c>
      <c r="CW12" s="57">
        <f>'BAR BB| Open rates'!CW12*0.87*0.85</f>
        <v>18339.599999999999</v>
      </c>
      <c r="CX12" s="57">
        <f>'BAR BB| Open rates'!CX12*0.87*0.85</f>
        <v>16860.599999999999</v>
      </c>
      <c r="CY12" s="57">
        <f>'BAR BB| Open rates'!CY12*0.87*0.85</f>
        <v>16860.599999999999</v>
      </c>
      <c r="CZ12" s="57">
        <f>'BAR BB| Open rates'!CZ12*0.87*0.85</f>
        <v>16860.599999999999</v>
      </c>
      <c r="DA12" s="57">
        <f>'BAR BB| Open rates'!DA12*0.87*0.85</f>
        <v>16860.599999999999</v>
      </c>
      <c r="DB12" s="57">
        <f>'BAR BB| Open rates'!DB12*0.87*0.85</f>
        <v>16860.599999999999</v>
      </c>
      <c r="DC12" s="57">
        <f>'BAR BB| Open rates'!DC12*0.87*0.85</f>
        <v>18339.599999999999</v>
      </c>
      <c r="DD12" s="57">
        <f>'BAR BB| Open rates'!DD12*0.87*0.85</f>
        <v>18339.599999999999</v>
      </c>
      <c r="DE12" s="57">
        <f>'BAR BB| Open rates'!DE12*0.87*0.85</f>
        <v>16860.599999999999</v>
      </c>
      <c r="DF12" s="57">
        <f>'BAR BB| Open rates'!DF12*0.87*0.85</f>
        <v>16860.599999999999</v>
      </c>
      <c r="DG12" s="57">
        <f>'BAR BB| Open rates'!DG12*0.87*0.85</f>
        <v>16860.599999999999</v>
      </c>
      <c r="DH12" s="57">
        <f>'BAR BB| Open rates'!DH12*0.87*0.85</f>
        <v>16860.599999999999</v>
      </c>
      <c r="DI12" s="57">
        <f>'BAR BB| Open rates'!DI12*0.87*0.85</f>
        <v>16860.599999999999</v>
      </c>
      <c r="DJ12" s="57">
        <f>'BAR BB| Open rates'!DJ12*0.87*0.85</f>
        <v>18339.599999999999</v>
      </c>
      <c r="DK12" s="57">
        <f>'BAR BB| Open rates'!DK12*0.87*0.85</f>
        <v>18339.599999999999</v>
      </c>
      <c r="DL12" s="57">
        <f>'BAR BB| Open rates'!DL12*0.87*0.85</f>
        <v>16860.599999999999</v>
      </c>
      <c r="DM12" s="57">
        <f>'BAR BB| Open rates'!DM12*0.87*0.85</f>
        <v>16860.599999999999</v>
      </c>
      <c r="DN12" s="57">
        <f>'BAR BB| Open rates'!DN12*0.87*0.85</f>
        <v>16860.599999999999</v>
      </c>
      <c r="DO12" s="57">
        <f>'BAR BB| Open rates'!DO12*0.87*0.85</f>
        <v>16860.599999999999</v>
      </c>
      <c r="DP12" s="57">
        <f>'BAR BB| Open rates'!DP12*0.87*0.85</f>
        <v>16860.599999999999</v>
      </c>
      <c r="DQ12" s="57">
        <f>'BAR BB| Open rates'!DQ12*0.87*0.85</f>
        <v>18339.599999999999</v>
      </c>
      <c r="DR12" s="57">
        <f>'BAR BB| Open rates'!DR12*0.87*0.85</f>
        <v>18339.599999999999</v>
      </c>
      <c r="DS12" s="57">
        <f>'BAR BB| Open rates'!DS12*0.87*0.85</f>
        <v>16860.599999999999</v>
      </c>
      <c r="DT12" s="57">
        <f>'BAR BB| Open rates'!DT12*0.87*0.85</f>
        <v>16860.599999999999</v>
      </c>
      <c r="DU12" s="57">
        <f>'BAR BB| Open rates'!DU12*0.87*0.85</f>
        <v>16860.599999999999</v>
      </c>
      <c r="DV12" s="57">
        <f>'BAR BB| Open rates'!DV12*0.87*0.85</f>
        <v>16860.599999999999</v>
      </c>
      <c r="DW12" s="57">
        <f>'BAR BB| Open rates'!DW12*0.87*0.85</f>
        <v>16860.599999999999</v>
      </c>
      <c r="DX12" s="57">
        <f>'BAR BB| Open rates'!DX12*0.87*0.85</f>
        <v>18339.599999999999</v>
      </c>
      <c r="DY12" s="57">
        <f>'BAR BB| Open rates'!DY12*0.87*0.85</f>
        <v>18339.599999999999</v>
      </c>
      <c r="DZ12" s="57">
        <f>'BAR BB| Open rates'!DZ12*0.87*0.85</f>
        <v>19596.75</v>
      </c>
      <c r="EA12" s="57">
        <f>'BAR BB| Open rates'!EA12*0.87*0.85</f>
        <v>19596.75</v>
      </c>
      <c r="EB12" s="57">
        <f>'BAR BB| Open rates'!EB12*0.87*0.85</f>
        <v>19596.75</v>
      </c>
      <c r="EC12" s="57">
        <f>'BAR BB| Open rates'!EC12*0.87*0.85</f>
        <v>21223.649999999998</v>
      </c>
      <c r="ED12" s="57">
        <f>'BAR BB| Open rates'!ED12*0.87*0.85</f>
        <v>21223.649999999998</v>
      </c>
      <c r="EE12" s="57">
        <f>'BAR BB| Open rates'!EE12*0.87*0.85</f>
        <v>21223.649999999998</v>
      </c>
      <c r="EF12" s="57">
        <f>'BAR BB| Open rates'!EF12*0.87*0.85</f>
        <v>21223.649999999998</v>
      </c>
      <c r="EG12" s="57">
        <f>'BAR BB| Open rates'!EG12*0.87*0.85</f>
        <v>16121.1</v>
      </c>
      <c r="EH12" s="57">
        <f>'BAR BB| Open rates'!EH12*0.87*0.85</f>
        <v>15381.6</v>
      </c>
      <c r="EI12" s="57">
        <f>'BAR BB| Open rates'!EI12*0.87*0.85</f>
        <v>15381.6</v>
      </c>
      <c r="EJ12" s="57">
        <f>'BAR BB| Open rates'!EJ12*0.87*0.85</f>
        <v>15381.6</v>
      </c>
      <c r="EK12" s="57">
        <f>'BAR BB| Open rates'!EK12*0.87*0.85</f>
        <v>15381.6</v>
      </c>
      <c r="EL12" s="57">
        <f>'BAR BB| Open rates'!EL12*0.87*0.85</f>
        <v>16121.1</v>
      </c>
      <c r="EM12" s="57">
        <f>'BAR BB| Open rates'!EM12*0.87*0.85</f>
        <v>16121.1</v>
      </c>
      <c r="EN12" s="57">
        <f>'BAR BB| Open rates'!EN12*0.87*0.85</f>
        <v>15381.6</v>
      </c>
      <c r="EO12" s="57">
        <f>'BAR BB| Open rates'!EO12*0.87*0.85</f>
        <v>15381.6</v>
      </c>
      <c r="EP12" s="57">
        <f>'BAR BB| Open rates'!EP12*0.87*0.85</f>
        <v>15381.6</v>
      </c>
      <c r="EQ12" s="57">
        <f>'BAR BB| Open rates'!EQ12*0.87*0.85</f>
        <v>15381.6</v>
      </c>
      <c r="ER12" s="57">
        <f>'BAR BB| Open rates'!ER12*0.87*0.85</f>
        <v>15381.6</v>
      </c>
      <c r="ES12" s="57">
        <f>'BAR BB| Open rates'!ES12*0.87*0.85</f>
        <v>16121.1</v>
      </c>
      <c r="ET12" s="57">
        <f>'BAR BB| Open rates'!ET12*0.87*0.85</f>
        <v>16121.1</v>
      </c>
      <c r="EU12" s="57">
        <f>'BAR BB| Open rates'!EU12*0.87*0.85</f>
        <v>15381.6</v>
      </c>
      <c r="EV12" s="57">
        <f>'BAR BB| Open rates'!EV12*0.87*0.85</f>
        <v>15381.6</v>
      </c>
      <c r="EW12" s="57">
        <f>'BAR BB| Open rates'!EW12*0.87*0.85</f>
        <v>15381.6</v>
      </c>
      <c r="EX12" s="57">
        <f>'BAR BB| Open rates'!EX12*0.87*0.85</f>
        <v>15381.6</v>
      </c>
      <c r="EY12" s="57">
        <f>'BAR BB| Open rates'!EY12*0.87*0.85</f>
        <v>15381.6</v>
      </c>
      <c r="EZ12" s="57">
        <f>'BAR BB| Open rates'!EZ12*0.87*0.85</f>
        <v>16121.1</v>
      </c>
      <c r="FA12" s="57">
        <f>'BAR BB| Open rates'!FA12*0.87*0.85</f>
        <v>16121.1</v>
      </c>
      <c r="FB12" s="57">
        <f>'BAR BB| Open rates'!FB12*0.87*0.85</f>
        <v>15381.6</v>
      </c>
      <c r="FC12" s="57">
        <f>'BAR BB| Open rates'!FC12*0.87*0.85</f>
        <v>15381.6</v>
      </c>
      <c r="FD12" s="57">
        <f>'BAR BB| Open rates'!FD12*0.87*0.85</f>
        <v>15381.6</v>
      </c>
      <c r="FE12" s="57">
        <f>'BAR BB| Open rates'!FE12*0.87*0.85</f>
        <v>15381.6</v>
      </c>
      <c r="FF12" s="57">
        <f>'BAR BB| Open rates'!FF12*0.87*0.85</f>
        <v>15381.6</v>
      </c>
      <c r="FG12" s="57">
        <f>'BAR BB| Open rates'!FG12*0.87*0.85</f>
        <v>16121.1</v>
      </c>
      <c r="FH12" s="57">
        <f>'BAR BB| Open rates'!FH12*0.87*0.85</f>
        <v>16121.1</v>
      </c>
      <c r="FI12" s="57">
        <f>'BAR BB| Open rates'!FI12*0.87*0.85</f>
        <v>15381.6</v>
      </c>
      <c r="FJ12" s="57">
        <f>'BAR BB| Open rates'!FJ12*0.87*0.85</f>
        <v>15381.6</v>
      </c>
      <c r="FK12" s="57">
        <f>'BAR BB| Open rates'!FK12*0.87*0.85</f>
        <v>15381.6</v>
      </c>
      <c r="FL12" s="57">
        <f>'BAR BB| Open rates'!FL12*0.87*0.85</f>
        <v>15381.6</v>
      </c>
      <c r="FM12" s="57">
        <f>'BAR BB| Open rates'!FM12*0.87*0.85</f>
        <v>15381.6</v>
      </c>
      <c r="FN12" s="57">
        <f>'BAR BB| Open rates'!FN12*0.87*0.85</f>
        <v>16121.1</v>
      </c>
      <c r="FO12" s="57">
        <f>'BAR BB| Open rates'!FO12*0.87*0.85</f>
        <v>16121.1</v>
      </c>
      <c r="FP12" s="57">
        <f>'BAR BB| Open rates'!FP12*0.87*0.85</f>
        <v>15381.6</v>
      </c>
      <c r="FQ12" s="57">
        <f>'BAR BB| Open rates'!FQ12*0.87*0.85</f>
        <v>15381.6</v>
      </c>
      <c r="FR12" s="57">
        <f>'BAR BB| Open rates'!FR12*0.87*0.85</f>
        <v>15381.6</v>
      </c>
      <c r="FS12" s="57">
        <f>'BAR BB| Open rates'!FS12*0.87*0.85</f>
        <v>15381.6</v>
      </c>
      <c r="FT12" s="57">
        <f>'BAR BB| Open rates'!FT12*0.87*0.85</f>
        <v>15381.6</v>
      </c>
      <c r="FU12" s="57">
        <f>'BAR BB| Open rates'!FU12*0.87*0.85</f>
        <v>16121.1</v>
      </c>
      <c r="FV12" s="57">
        <f>'BAR BB| Open rates'!FV12*0.87*0.85</f>
        <v>16121.1</v>
      </c>
      <c r="FW12" s="57">
        <f>'BAR BB| Open rates'!FW12*0.87*0.85</f>
        <v>18857.25</v>
      </c>
      <c r="FX12" s="57">
        <f>'BAR BB| Open rates'!FX12*0.87*0.85</f>
        <v>18857.25</v>
      </c>
      <c r="FY12" s="57">
        <f>'BAR BB| Open rates'!FY12*0.87*0.85</f>
        <v>18857.25</v>
      </c>
      <c r="FZ12" s="57">
        <f>'BAR BB| Open rates'!FZ12*0.87*0.85</f>
        <v>18857.25</v>
      </c>
      <c r="GA12" s="57">
        <f>'BAR BB| Open rates'!GA12*0.87*0.85</f>
        <v>18857.25</v>
      </c>
      <c r="GB12" s="57">
        <f>'BAR BB| Open rates'!GB12*0.87*0.85</f>
        <v>20484.149999999998</v>
      </c>
      <c r="GC12" s="57">
        <f>'BAR BB| Open rates'!GC12*0.87*0.85</f>
        <v>20484.149999999998</v>
      </c>
      <c r="GD12" s="57">
        <f>'BAR BB| Open rates'!GD12*0.87*0.85</f>
        <v>20484.149999999998</v>
      </c>
      <c r="GE12" s="57">
        <f>'BAR BB| Open rates'!GE12*0.87*0.85</f>
        <v>20484.149999999998</v>
      </c>
    </row>
    <row r="13" spans="1:187" s="36" customFormat="1" ht="12" customHeight="1" x14ac:dyDescent="0.2">
      <c r="A13" s="236" t="s">
        <v>177</v>
      </c>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row>
    <row r="14" spans="1:187" s="36" customFormat="1" ht="12" customHeight="1" x14ac:dyDescent="0.2">
      <c r="A14" s="237">
        <v>1</v>
      </c>
      <c r="B14" s="57">
        <f>'BAR BB| Open rates'!B14*0.87*0.85</f>
        <v>29136.3</v>
      </c>
      <c r="C14" s="57">
        <f>'BAR BB| Open rates'!C14*0.87*0.85</f>
        <v>29136.3</v>
      </c>
      <c r="D14" s="57">
        <f>'BAR BB| Open rates'!D14*0.87*0.85</f>
        <v>27139.649999999998</v>
      </c>
      <c r="E14" s="57">
        <f>'BAR BB| Open rates'!E14*0.87*0.85</f>
        <v>27139.649999999998</v>
      </c>
      <c r="F14" s="57">
        <f>'BAR BB| Open rates'!F14*0.87*0.85</f>
        <v>25512.75</v>
      </c>
      <c r="G14" s="57">
        <f>'BAR BB| Open rates'!G14*0.87*0.85</f>
        <v>27139.649999999998</v>
      </c>
      <c r="H14" s="57">
        <f>'BAR BB| Open rates'!H14*0.87*0.85</f>
        <v>27139.649999999998</v>
      </c>
      <c r="I14" s="57">
        <f>'BAR BB| Open rates'!I14*0.87*0.85</f>
        <v>28618.649999999998</v>
      </c>
      <c r="J14" s="57">
        <f>'BAR BB| Open rates'!J14*0.87*0.85</f>
        <v>28618.649999999998</v>
      </c>
      <c r="K14" s="57">
        <f>'BAR BB| Open rates'!K14*0.87*0.85</f>
        <v>27139.649999999998</v>
      </c>
      <c r="L14" s="57">
        <f>'BAR BB| Open rates'!L14*0.87*0.85</f>
        <v>27139.649999999998</v>
      </c>
      <c r="M14" s="57">
        <f>'BAR BB| Open rates'!M14*0.87*0.85</f>
        <v>27139.649999999998</v>
      </c>
      <c r="N14" s="57">
        <f>'BAR BB| Open rates'!N14*0.87*0.85</f>
        <v>27139.649999999998</v>
      </c>
      <c r="O14" s="57">
        <f>'BAR BB| Open rates'!O14*0.87*0.85</f>
        <v>27139.649999999998</v>
      </c>
      <c r="P14" s="57">
        <f>'BAR BB| Open rates'!P14*0.87*0.85</f>
        <v>28618.649999999998</v>
      </c>
      <c r="Q14" s="57">
        <f>'BAR BB| Open rates'!Q14*0.87*0.85</f>
        <v>28618.649999999998</v>
      </c>
      <c r="R14" s="57">
        <f>'BAR BB| Open rates'!R14*0.87*0.85</f>
        <v>28618.649999999998</v>
      </c>
      <c r="S14" s="57">
        <f>'BAR BB| Open rates'!S14*0.87*0.85</f>
        <v>28618.649999999998</v>
      </c>
      <c r="T14" s="57">
        <f>'BAR BB| Open rates'!T14*0.87*0.85</f>
        <v>28618.649999999998</v>
      </c>
      <c r="U14" s="57">
        <f>'BAR BB| Open rates'!U14*0.87*0.85</f>
        <v>28618.649999999998</v>
      </c>
      <c r="V14" s="57">
        <f>'BAR BB| Open rates'!V14*0.87*0.85</f>
        <v>28618.649999999998</v>
      </c>
      <c r="W14" s="57">
        <f>'BAR BB| Open rates'!W14*0.87*0.85</f>
        <v>30097.649999999998</v>
      </c>
      <c r="X14" s="57">
        <f>'BAR BB| Open rates'!X14*0.87*0.85</f>
        <v>30097.649999999998</v>
      </c>
      <c r="Y14" s="57">
        <f>'BAR BB| Open rates'!Y14*0.87*0.85</f>
        <v>28618.649999999998</v>
      </c>
      <c r="Z14" s="57">
        <f>'BAR BB| Open rates'!Z14*0.87*0.85</f>
        <v>28618.649999999998</v>
      </c>
      <c r="AA14" s="57">
        <f>'BAR BB| Open rates'!AA14*0.87*0.85</f>
        <v>28618.649999999998</v>
      </c>
      <c r="AB14" s="57">
        <f>'BAR BB| Open rates'!AB14*0.87*0.85</f>
        <v>28618.649999999998</v>
      </c>
      <c r="AC14" s="57">
        <f>'BAR BB| Open rates'!AC14*0.87*0.85</f>
        <v>28618.649999999998</v>
      </c>
      <c r="AD14" s="57">
        <f>'BAR BB| Open rates'!AD14*0.87*0.85</f>
        <v>30097.649999999998</v>
      </c>
      <c r="AE14" s="57">
        <f>'BAR BB| Open rates'!AE14*0.87*0.85</f>
        <v>30097.649999999998</v>
      </c>
      <c r="AF14" s="57">
        <f>'BAR BB| Open rates'!AF14*0.87*0.85</f>
        <v>28618.649999999998</v>
      </c>
      <c r="AG14" s="57">
        <f>'BAR BB| Open rates'!AG14*0.87*0.85</f>
        <v>28618.649999999998</v>
      </c>
      <c r="AH14" s="57">
        <f>'BAR BB| Open rates'!AH14*0.87*0.85</f>
        <v>28618.649999999998</v>
      </c>
      <c r="AI14" s="57">
        <f>'BAR BB| Open rates'!AI14*0.87*0.85</f>
        <v>28618.649999999998</v>
      </c>
      <c r="AJ14" s="57">
        <f>'BAR BB| Open rates'!AJ14*0.87*0.85</f>
        <v>28618.649999999998</v>
      </c>
      <c r="AK14" s="57">
        <f>'BAR BB| Open rates'!AK14*0.87*0.85</f>
        <v>30097.649999999998</v>
      </c>
      <c r="AL14" s="57">
        <f>'BAR BB| Open rates'!AL14*0.87*0.85</f>
        <v>30097.649999999998</v>
      </c>
      <c r="AM14" s="57">
        <f>'BAR BB| Open rates'!AM14*0.87*0.85</f>
        <v>28618.649999999998</v>
      </c>
      <c r="AN14" s="57">
        <f>'BAR BB| Open rates'!AN14*0.87*0.85</f>
        <v>28618.649999999998</v>
      </c>
      <c r="AO14" s="57">
        <f>'BAR BB| Open rates'!AO14*0.87*0.85</f>
        <v>28618.649999999998</v>
      </c>
      <c r="AP14" s="57">
        <f>'BAR BB| Open rates'!AP14*0.87*0.85</f>
        <v>28618.649999999998</v>
      </c>
      <c r="AQ14" s="57">
        <f>'BAR BB| Open rates'!AQ14*0.87*0.85</f>
        <v>28618.649999999998</v>
      </c>
      <c r="AR14" s="57">
        <f>'BAR BB| Open rates'!AR14*0.87*0.85</f>
        <v>30097.649999999998</v>
      </c>
      <c r="AS14" s="57">
        <f>'BAR BB| Open rates'!AS14*0.87*0.85</f>
        <v>30097.649999999998</v>
      </c>
      <c r="AT14" s="57">
        <f>'BAR BB| Open rates'!AT14*0.87*0.85</f>
        <v>28618.649999999998</v>
      </c>
      <c r="AU14" s="57">
        <f>'BAR BB| Open rates'!AU14*0.87*0.85</f>
        <v>28618.649999999998</v>
      </c>
      <c r="AV14" s="57">
        <f>'BAR BB| Open rates'!AV14*0.87*0.85</f>
        <v>28618.649999999998</v>
      </c>
      <c r="AW14" s="57">
        <f>'BAR BB| Open rates'!AW14*0.87*0.85</f>
        <v>28618.649999999998</v>
      </c>
      <c r="AX14" s="57">
        <f>'BAR BB| Open rates'!AX14*0.87*0.85</f>
        <v>28618.649999999998</v>
      </c>
      <c r="AY14" s="57">
        <f>'BAR BB| Open rates'!AY14*0.87*0.85</f>
        <v>30097.649999999998</v>
      </c>
      <c r="AZ14" s="57">
        <f>'BAR BB| Open rates'!AZ14*0.87*0.85</f>
        <v>30097.649999999998</v>
      </c>
      <c r="BA14" s="57">
        <f>'BAR BB| Open rates'!BA14*0.87*0.85</f>
        <v>28618.649999999998</v>
      </c>
      <c r="BB14" s="57">
        <f>'BAR BB| Open rates'!BB14*0.87*0.85</f>
        <v>28618.649999999998</v>
      </c>
      <c r="BC14" s="57">
        <f>'BAR BB| Open rates'!BC14*0.87*0.85</f>
        <v>28618.649999999998</v>
      </c>
      <c r="BD14" s="57">
        <f>'BAR BB| Open rates'!BD14*0.87*0.85</f>
        <v>28618.649999999998</v>
      </c>
      <c r="BE14" s="57">
        <f>'BAR BB| Open rates'!BE14*0.87*0.85</f>
        <v>28618.649999999998</v>
      </c>
      <c r="BF14" s="57">
        <f>'BAR BB| Open rates'!BF14*0.87*0.85</f>
        <v>30097.649999999998</v>
      </c>
      <c r="BG14" s="57">
        <f>'BAR BB| Open rates'!BG14*0.87*0.85</f>
        <v>30097.649999999998</v>
      </c>
      <c r="BH14" s="57">
        <f>'BAR BB| Open rates'!BH14*0.87*0.85</f>
        <v>26252.25</v>
      </c>
      <c r="BI14" s="57">
        <f>'BAR BB| Open rates'!BI14*0.87*0.85</f>
        <v>26252.25</v>
      </c>
      <c r="BJ14" s="57">
        <f>'BAR BB| Open rates'!BJ14*0.87*0.85</f>
        <v>26252.25</v>
      </c>
      <c r="BK14" s="57">
        <f>'BAR BB| Open rates'!BK14*0.87*0.85</f>
        <v>26252.25</v>
      </c>
      <c r="BL14" s="57">
        <f>'BAR BB| Open rates'!BL14*0.87*0.85</f>
        <v>26252.25</v>
      </c>
      <c r="BM14" s="57">
        <f>'BAR BB| Open rates'!BM14*0.87*0.85</f>
        <v>27139.649999999998</v>
      </c>
      <c r="BN14" s="57">
        <f>'BAR BB| Open rates'!BN14*0.87*0.85</f>
        <v>27139.649999999998</v>
      </c>
      <c r="BO14" s="57">
        <f>'BAR BB| Open rates'!BO14*0.87*0.85</f>
        <v>25512.75</v>
      </c>
      <c r="BP14" s="57">
        <f>'BAR BB| Open rates'!BP14*0.87*0.85</f>
        <v>25512.75</v>
      </c>
      <c r="BQ14" s="57">
        <f>'BAR BB| Open rates'!BQ14*0.87*0.85</f>
        <v>27139.649999999998</v>
      </c>
      <c r="BR14" s="57">
        <f>'BAR BB| Open rates'!BR14*0.87*0.85</f>
        <v>27139.649999999998</v>
      </c>
      <c r="BS14" s="57">
        <f>'BAR BB| Open rates'!BS14*0.87*0.85</f>
        <v>27139.649999999998</v>
      </c>
      <c r="BT14" s="57">
        <f>'BAR BB| Open rates'!BT14*0.87*0.85</f>
        <v>27139.649999999998</v>
      </c>
      <c r="BU14" s="57">
        <f>'BAR BB| Open rates'!BU14*0.87*0.85</f>
        <v>27139.649999999998</v>
      </c>
      <c r="BV14" s="57">
        <f>'BAR BB| Open rates'!BV14*0.87*0.85</f>
        <v>25512.75</v>
      </c>
      <c r="BW14" s="57">
        <f>'BAR BB| Open rates'!BW14*0.87*0.85</f>
        <v>25512.75</v>
      </c>
      <c r="BX14" s="57">
        <f>'BAR BB| Open rates'!BX14*0.87*0.85</f>
        <v>25512.75</v>
      </c>
      <c r="BY14" s="57">
        <f>'BAR BB| Open rates'!BY14*0.87*0.85</f>
        <v>25512.75</v>
      </c>
      <c r="BZ14" s="57">
        <f>'BAR BB| Open rates'!BZ14*0.87*0.85</f>
        <v>25512.75</v>
      </c>
      <c r="CA14" s="57">
        <f>'BAR BB| Open rates'!CA14*0.87*0.85</f>
        <v>27139.649999999998</v>
      </c>
      <c r="CB14" s="57">
        <f>'BAR BB| Open rates'!CB14*0.87*0.85</f>
        <v>27139.649999999998</v>
      </c>
      <c r="CC14" s="57">
        <f>'BAR BB| Open rates'!CC14*0.87*0.85</f>
        <v>25512.75</v>
      </c>
      <c r="CD14" s="57">
        <f>'BAR BB| Open rates'!CD14*0.87*0.85</f>
        <v>25512.75</v>
      </c>
      <c r="CE14" s="57">
        <f>'BAR BB| Open rates'!CE14*0.87*0.85</f>
        <v>25512.75</v>
      </c>
      <c r="CF14" s="57">
        <f>'BAR BB| Open rates'!CF14*0.87*0.85</f>
        <v>25512.75</v>
      </c>
      <c r="CG14" s="57">
        <f>'BAR BB| Open rates'!CG14*0.87*0.85</f>
        <v>25512.75</v>
      </c>
      <c r="CH14" s="57">
        <f>'BAR BB| Open rates'!CH14*0.87*0.85</f>
        <v>27139.649999999998</v>
      </c>
      <c r="CI14" s="57">
        <f>'BAR BB| Open rates'!CI14*0.87*0.85</f>
        <v>27139.649999999998</v>
      </c>
      <c r="CJ14" s="57">
        <f>'BAR BB| Open rates'!CJ14*0.87*0.85</f>
        <v>25512.75</v>
      </c>
      <c r="CK14" s="57">
        <f>'BAR BB| Open rates'!CK14*0.87*0.85</f>
        <v>25512.75</v>
      </c>
      <c r="CL14" s="57">
        <f>'BAR BB| Open rates'!CL14*0.87*0.85</f>
        <v>25512.75</v>
      </c>
      <c r="CM14" s="57">
        <f>'BAR BB| Open rates'!CM14*0.87*0.85</f>
        <v>25512.75</v>
      </c>
      <c r="CN14" s="57">
        <f>'BAR BB| Open rates'!CN14*0.87*0.85</f>
        <v>25512.75</v>
      </c>
      <c r="CO14" s="57">
        <f>'BAR BB| Open rates'!CO14*0.87*0.85</f>
        <v>27139.649999999998</v>
      </c>
      <c r="CP14" s="57">
        <f>'BAR BB| Open rates'!CP14*0.87*0.85</f>
        <v>27139.649999999998</v>
      </c>
      <c r="CQ14" s="57">
        <f>'BAR BB| Open rates'!CQ14*0.87*0.85</f>
        <v>25512.75</v>
      </c>
      <c r="CR14" s="57">
        <f>'BAR BB| Open rates'!CR14*0.87*0.85</f>
        <v>25512.75</v>
      </c>
      <c r="CS14" s="57">
        <f>'BAR BB| Open rates'!CS14*0.87*0.85</f>
        <v>25512.75</v>
      </c>
      <c r="CT14" s="57">
        <f>'BAR BB| Open rates'!CT14*0.87*0.85</f>
        <v>25512.75</v>
      </c>
      <c r="CU14" s="57">
        <f>'BAR BB| Open rates'!CU14*0.87*0.85</f>
        <v>23516.1</v>
      </c>
      <c r="CV14" s="57">
        <f>'BAR BB| Open rates'!CV14*0.87*0.85</f>
        <v>23516.1</v>
      </c>
      <c r="CW14" s="57">
        <f>'BAR BB| Open rates'!CW14*0.87*0.85</f>
        <v>23516.1</v>
      </c>
      <c r="CX14" s="57">
        <f>'BAR BB| Open rates'!CX14*0.87*0.85</f>
        <v>22037.1</v>
      </c>
      <c r="CY14" s="57">
        <f>'BAR BB| Open rates'!CY14*0.87*0.85</f>
        <v>22037.1</v>
      </c>
      <c r="CZ14" s="57">
        <f>'BAR BB| Open rates'!CZ14*0.87*0.85</f>
        <v>22037.1</v>
      </c>
      <c r="DA14" s="57">
        <f>'BAR BB| Open rates'!DA14*0.87*0.85</f>
        <v>22037.1</v>
      </c>
      <c r="DB14" s="57">
        <f>'BAR BB| Open rates'!DB14*0.87*0.85</f>
        <v>22037.1</v>
      </c>
      <c r="DC14" s="57">
        <f>'BAR BB| Open rates'!DC14*0.87*0.85</f>
        <v>23516.1</v>
      </c>
      <c r="DD14" s="57">
        <f>'BAR BB| Open rates'!DD14*0.87*0.85</f>
        <v>23516.1</v>
      </c>
      <c r="DE14" s="57">
        <f>'BAR BB| Open rates'!DE14*0.87*0.85</f>
        <v>22037.1</v>
      </c>
      <c r="DF14" s="57">
        <f>'BAR BB| Open rates'!DF14*0.87*0.85</f>
        <v>22037.1</v>
      </c>
      <c r="DG14" s="57">
        <f>'BAR BB| Open rates'!DG14*0.87*0.85</f>
        <v>22037.1</v>
      </c>
      <c r="DH14" s="57">
        <f>'BAR BB| Open rates'!DH14*0.87*0.85</f>
        <v>22037.1</v>
      </c>
      <c r="DI14" s="57">
        <f>'BAR BB| Open rates'!DI14*0.87*0.85</f>
        <v>22037.1</v>
      </c>
      <c r="DJ14" s="57">
        <f>'BAR BB| Open rates'!DJ14*0.87*0.85</f>
        <v>23516.1</v>
      </c>
      <c r="DK14" s="57">
        <f>'BAR BB| Open rates'!DK14*0.87*0.85</f>
        <v>23516.1</v>
      </c>
      <c r="DL14" s="57">
        <f>'BAR BB| Open rates'!DL14*0.87*0.85</f>
        <v>22037.1</v>
      </c>
      <c r="DM14" s="57">
        <f>'BAR BB| Open rates'!DM14*0.87*0.85</f>
        <v>22037.1</v>
      </c>
      <c r="DN14" s="57">
        <f>'BAR BB| Open rates'!DN14*0.87*0.85</f>
        <v>22037.1</v>
      </c>
      <c r="DO14" s="57">
        <f>'BAR BB| Open rates'!DO14*0.87*0.85</f>
        <v>22037.1</v>
      </c>
      <c r="DP14" s="57">
        <f>'BAR BB| Open rates'!DP14*0.87*0.85</f>
        <v>22037.1</v>
      </c>
      <c r="DQ14" s="57">
        <f>'BAR BB| Open rates'!DQ14*0.87*0.85</f>
        <v>23516.1</v>
      </c>
      <c r="DR14" s="57">
        <f>'BAR BB| Open rates'!DR14*0.87*0.85</f>
        <v>23516.1</v>
      </c>
      <c r="DS14" s="57">
        <f>'BAR BB| Open rates'!DS14*0.87*0.85</f>
        <v>22037.1</v>
      </c>
      <c r="DT14" s="57">
        <f>'BAR BB| Open rates'!DT14*0.87*0.85</f>
        <v>22037.1</v>
      </c>
      <c r="DU14" s="57">
        <f>'BAR BB| Open rates'!DU14*0.87*0.85</f>
        <v>22037.1</v>
      </c>
      <c r="DV14" s="57">
        <f>'BAR BB| Open rates'!DV14*0.87*0.85</f>
        <v>22037.1</v>
      </c>
      <c r="DW14" s="57">
        <f>'BAR BB| Open rates'!DW14*0.87*0.85</f>
        <v>22037.1</v>
      </c>
      <c r="DX14" s="57">
        <f>'BAR BB| Open rates'!DX14*0.87*0.85</f>
        <v>23516.1</v>
      </c>
      <c r="DY14" s="57">
        <f>'BAR BB| Open rates'!DY14*0.87*0.85</f>
        <v>23516.1</v>
      </c>
      <c r="DZ14" s="57">
        <f>'BAR BB| Open rates'!DZ14*0.87*0.85</f>
        <v>24773.25</v>
      </c>
      <c r="EA14" s="57">
        <f>'BAR BB| Open rates'!EA14*0.87*0.85</f>
        <v>24773.25</v>
      </c>
      <c r="EB14" s="57">
        <f>'BAR BB| Open rates'!EB14*0.87*0.85</f>
        <v>24773.25</v>
      </c>
      <c r="EC14" s="57">
        <f>'BAR BB| Open rates'!EC14*0.87*0.85</f>
        <v>26400.149999999998</v>
      </c>
      <c r="ED14" s="57">
        <f>'BAR BB| Open rates'!ED14*0.87*0.85</f>
        <v>26400.149999999998</v>
      </c>
      <c r="EE14" s="57">
        <f>'BAR BB| Open rates'!EE14*0.87*0.85</f>
        <v>26400.149999999998</v>
      </c>
      <c r="EF14" s="57">
        <f>'BAR BB| Open rates'!EF14*0.87*0.85</f>
        <v>26400.149999999998</v>
      </c>
      <c r="EG14" s="57">
        <f>'BAR BB| Open rates'!EG14*0.87*0.85</f>
        <v>21297.599999999999</v>
      </c>
      <c r="EH14" s="57">
        <f>'BAR BB| Open rates'!EH14*0.87*0.85</f>
        <v>19818.599999999999</v>
      </c>
      <c r="EI14" s="57">
        <f>'BAR BB| Open rates'!EI14*0.87*0.85</f>
        <v>19818.599999999999</v>
      </c>
      <c r="EJ14" s="57">
        <f>'BAR BB| Open rates'!EJ14*0.87*0.85</f>
        <v>19818.599999999999</v>
      </c>
      <c r="EK14" s="57">
        <f>'BAR BB| Open rates'!EK14*0.87*0.85</f>
        <v>19818.599999999999</v>
      </c>
      <c r="EL14" s="57">
        <f>'BAR BB| Open rates'!EL14*0.87*0.85</f>
        <v>20558.099999999999</v>
      </c>
      <c r="EM14" s="57">
        <f>'BAR BB| Open rates'!EM14*0.87*0.85</f>
        <v>20558.099999999999</v>
      </c>
      <c r="EN14" s="57">
        <f>'BAR BB| Open rates'!EN14*0.87*0.85</f>
        <v>19818.599999999999</v>
      </c>
      <c r="EO14" s="57">
        <f>'BAR BB| Open rates'!EO14*0.87*0.85</f>
        <v>19818.599999999999</v>
      </c>
      <c r="EP14" s="57">
        <f>'BAR BB| Open rates'!EP14*0.87*0.85</f>
        <v>19818.599999999999</v>
      </c>
      <c r="EQ14" s="57">
        <f>'BAR BB| Open rates'!EQ14*0.87*0.85</f>
        <v>19818.599999999999</v>
      </c>
      <c r="ER14" s="57">
        <f>'BAR BB| Open rates'!ER14*0.87*0.85</f>
        <v>19818.599999999999</v>
      </c>
      <c r="ES14" s="57">
        <f>'BAR BB| Open rates'!ES14*0.87*0.85</f>
        <v>20558.099999999999</v>
      </c>
      <c r="ET14" s="57">
        <f>'BAR BB| Open rates'!ET14*0.87*0.85</f>
        <v>20558.099999999999</v>
      </c>
      <c r="EU14" s="57">
        <f>'BAR BB| Open rates'!EU14*0.87*0.85</f>
        <v>19818.599999999999</v>
      </c>
      <c r="EV14" s="57">
        <f>'BAR BB| Open rates'!EV14*0.87*0.85</f>
        <v>19818.599999999999</v>
      </c>
      <c r="EW14" s="57">
        <f>'BAR BB| Open rates'!EW14*0.87*0.85</f>
        <v>19818.599999999999</v>
      </c>
      <c r="EX14" s="57">
        <f>'BAR BB| Open rates'!EX14*0.87*0.85</f>
        <v>19818.599999999999</v>
      </c>
      <c r="EY14" s="57">
        <f>'BAR BB| Open rates'!EY14*0.87*0.85</f>
        <v>19818.599999999999</v>
      </c>
      <c r="EZ14" s="57">
        <f>'BAR BB| Open rates'!EZ14*0.87*0.85</f>
        <v>20558.099999999999</v>
      </c>
      <c r="FA14" s="57">
        <f>'BAR BB| Open rates'!FA14*0.87*0.85</f>
        <v>20558.099999999999</v>
      </c>
      <c r="FB14" s="57">
        <f>'BAR BB| Open rates'!FB14*0.87*0.85</f>
        <v>19818.599999999999</v>
      </c>
      <c r="FC14" s="57">
        <f>'BAR BB| Open rates'!FC14*0.87*0.85</f>
        <v>19818.599999999999</v>
      </c>
      <c r="FD14" s="57">
        <f>'BAR BB| Open rates'!FD14*0.87*0.85</f>
        <v>19818.599999999999</v>
      </c>
      <c r="FE14" s="57">
        <f>'BAR BB| Open rates'!FE14*0.87*0.85</f>
        <v>19818.599999999999</v>
      </c>
      <c r="FF14" s="57">
        <f>'BAR BB| Open rates'!FF14*0.87*0.85</f>
        <v>19818.599999999999</v>
      </c>
      <c r="FG14" s="57">
        <f>'BAR BB| Open rates'!FG14*0.87*0.85</f>
        <v>20558.099999999999</v>
      </c>
      <c r="FH14" s="57">
        <f>'BAR BB| Open rates'!FH14*0.87*0.85</f>
        <v>20558.099999999999</v>
      </c>
      <c r="FI14" s="57">
        <f>'BAR BB| Open rates'!FI14*0.87*0.85</f>
        <v>19818.599999999999</v>
      </c>
      <c r="FJ14" s="57">
        <f>'BAR BB| Open rates'!FJ14*0.87*0.85</f>
        <v>19818.599999999999</v>
      </c>
      <c r="FK14" s="57">
        <f>'BAR BB| Open rates'!FK14*0.87*0.85</f>
        <v>19818.599999999999</v>
      </c>
      <c r="FL14" s="57">
        <f>'BAR BB| Open rates'!FL14*0.87*0.85</f>
        <v>19818.599999999999</v>
      </c>
      <c r="FM14" s="57">
        <f>'BAR BB| Open rates'!FM14*0.87*0.85</f>
        <v>19818.599999999999</v>
      </c>
      <c r="FN14" s="57">
        <f>'BAR BB| Open rates'!FN14*0.87*0.85</f>
        <v>20558.099999999999</v>
      </c>
      <c r="FO14" s="57">
        <f>'BAR BB| Open rates'!FO14*0.87*0.85</f>
        <v>20558.099999999999</v>
      </c>
      <c r="FP14" s="57">
        <f>'BAR BB| Open rates'!FP14*0.87*0.85</f>
        <v>19818.599999999999</v>
      </c>
      <c r="FQ14" s="57">
        <f>'BAR BB| Open rates'!FQ14*0.87*0.85</f>
        <v>19818.599999999999</v>
      </c>
      <c r="FR14" s="57">
        <f>'BAR BB| Open rates'!FR14*0.87*0.85</f>
        <v>19818.599999999999</v>
      </c>
      <c r="FS14" s="57">
        <f>'BAR BB| Open rates'!FS14*0.87*0.85</f>
        <v>19818.599999999999</v>
      </c>
      <c r="FT14" s="57">
        <f>'BAR BB| Open rates'!FT14*0.87*0.85</f>
        <v>19818.599999999999</v>
      </c>
      <c r="FU14" s="57">
        <f>'BAR BB| Open rates'!FU14*0.87*0.85</f>
        <v>20558.099999999999</v>
      </c>
      <c r="FV14" s="57">
        <f>'BAR BB| Open rates'!FV14*0.87*0.85</f>
        <v>20558.099999999999</v>
      </c>
      <c r="FW14" s="57">
        <f>'BAR BB| Open rates'!FW14*0.87*0.85</f>
        <v>23294.25</v>
      </c>
      <c r="FX14" s="57">
        <f>'BAR BB| Open rates'!FX14*0.87*0.85</f>
        <v>23294.25</v>
      </c>
      <c r="FY14" s="57">
        <f>'BAR BB| Open rates'!FY14*0.87*0.85</f>
        <v>23294.25</v>
      </c>
      <c r="FZ14" s="57">
        <f>'BAR BB| Open rates'!FZ14*0.87*0.85</f>
        <v>23294.25</v>
      </c>
      <c r="GA14" s="57">
        <f>'BAR BB| Open rates'!GA14*0.87*0.85</f>
        <v>23294.25</v>
      </c>
      <c r="GB14" s="57">
        <f>'BAR BB| Open rates'!GB14*0.87*0.85</f>
        <v>24921.149999999998</v>
      </c>
      <c r="GC14" s="57">
        <f>'BAR BB| Open rates'!GC14*0.87*0.85</f>
        <v>24921.149999999998</v>
      </c>
      <c r="GD14" s="57">
        <f>'BAR BB| Open rates'!GD14*0.87*0.85</f>
        <v>24921.149999999998</v>
      </c>
      <c r="GE14" s="57">
        <f>'BAR BB| Open rates'!GE14*0.87*0.85</f>
        <v>24921.149999999998</v>
      </c>
    </row>
    <row r="15" spans="1:187" s="36" customFormat="1" ht="12" customHeight="1" x14ac:dyDescent="0.2">
      <c r="A15" s="237">
        <v>2</v>
      </c>
      <c r="B15" s="57">
        <f>'BAR BB| Open rates'!B15*0.87*0.85</f>
        <v>31354.799999999999</v>
      </c>
      <c r="C15" s="57">
        <f>'BAR BB| Open rates'!C15*0.87*0.85</f>
        <v>31354.799999999999</v>
      </c>
      <c r="D15" s="57">
        <f>'BAR BB| Open rates'!D15*0.87*0.85</f>
        <v>29358.149999999998</v>
      </c>
      <c r="E15" s="57">
        <f>'BAR BB| Open rates'!E15*0.87*0.85</f>
        <v>29358.149999999998</v>
      </c>
      <c r="F15" s="57">
        <f>'BAR BB| Open rates'!F15*0.87*0.85</f>
        <v>27731.25</v>
      </c>
      <c r="G15" s="57">
        <f>'BAR BB| Open rates'!G15*0.87*0.85</f>
        <v>29358.149999999998</v>
      </c>
      <c r="H15" s="57">
        <f>'BAR BB| Open rates'!H15*0.87*0.85</f>
        <v>29358.149999999998</v>
      </c>
      <c r="I15" s="57">
        <f>'BAR BB| Open rates'!I15*0.87*0.85</f>
        <v>30837.149999999998</v>
      </c>
      <c r="J15" s="57">
        <f>'BAR BB| Open rates'!J15*0.87*0.85</f>
        <v>30837.149999999998</v>
      </c>
      <c r="K15" s="57">
        <f>'BAR BB| Open rates'!K15*0.87*0.85</f>
        <v>29358.149999999998</v>
      </c>
      <c r="L15" s="57">
        <f>'BAR BB| Open rates'!L15*0.87*0.85</f>
        <v>29358.149999999998</v>
      </c>
      <c r="M15" s="57">
        <f>'BAR BB| Open rates'!M15*0.87*0.85</f>
        <v>29358.149999999998</v>
      </c>
      <c r="N15" s="57">
        <f>'BAR BB| Open rates'!N15*0.87*0.85</f>
        <v>29358.149999999998</v>
      </c>
      <c r="O15" s="57">
        <f>'BAR BB| Open rates'!O15*0.87*0.85</f>
        <v>29358.149999999998</v>
      </c>
      <c r="P15" s="57">
        <f>'BAR BB| Open rates'!P15*0.87*0.85</f>
        <v>30837.149999999998</v>
      </c>
      <c r="Q15" s="57">
        <f>'BAR BB| Open rates'!Q15*0.87*0.85</f>
        <v>30837.149999999998</v>
      </c>
      <c r="R15" s="57">
        <f>'BAR BB| Open rates'!R15*0.87*0.85</f>
        <v>30837.149999999998</v>
      </c>
      <c r="S15" s="57">
        <f>'BAR BB| Open rates'!S15*0.87*0.85</f>
        <v>30837.149999999998</v>
      </c>
      <c r="T15" s="57">
        <f>'BAR BB| Open rates'!T15*0.87*0.85</f>
        <v>30837.149999999998</v>
      </c>
      <c r="U15" s="57">
        <f>'BAR BB| Open rates'!U15*0.87*0.85</f>
        <v>30837.149999999998</v>
      </c>
      <c r="V15" s="57">
        <f>'BAR BB| Open rates'!V15*0.87*0.85</f>
        <v>30837.149999999998</v>
      </c>
      <c r="W15" s="57">
        <f>'BAR BB| Open rates'!W15*0.87*0.85</f>
        <v>32316.149999999998</v>
      </c>
      <c r="X15" s="57">
        <f>'BAR BB| Open rates'!X15*0.87*0.85</f>
        <v>32316.149999999998</v>
      </c>
      <c r="Y15" s="57">
        <f>'BAR BB| Open rates'!Y15*0.87*0.85</f>
        <v>30837.149999999998</v>
      </c>
      <c r="Z15" s="57">
        <f>'BAR BB| Open rates'!Z15*0.87*0.85</f>
        <v>30837.149999999998</v>
      </c>
      <c r="AA15" s="57">
        <f>'BAR BB| Open rates'!AA15*0.87*0.85</f>
        <v>30837.149999999998</v>
      </c>
      <c r="AB15" s="57">
        <f>'BAR BB| Open rates'!AB15*0.87*0.85</f>
        <v>30837.149999999998</v>
      </c>
      <c r="AC15" s="57">
        <f>'BAR BB| Open rates'!AC15*0.87*0.85</f>
        <v>30837.149999999998</v>
      </c>
      <c r="AD15" s="57">
        <f>'BAR BB| Open rates'!AD15*0.87*0.85</f>
        <v>32316.149999999998</v>
      </c>
      <c r="AE15" s="57">
        <f>'BAR BB| Open rates'!AE15*0.87*0.85</f>
        <v>32316.149999999998</v>
      </c>
      <c r="AF15" s="57">
        <f>'BAR BB| Open rates'!AF15*0.87*0.85</f>
        <v>30837.149999999998</v>
      </c>
      <c r="AG15" s="57">
        <f>'BAR BB| Open rates'!AG15*0.87*0.85</f>
        <v>30837.149999999998</v>
      </c>
      <c r="AH15" s="57">
        <f>'BAR BB| Open rates'!AH15*0.87*0.85</f>
        <v>30837.149999999998</v>
      </c>
      <c r="AI15" s="57">
        <f>'BAR BB| Open rates'!AI15*0.87*0.85</f>
        <v>30837.149999999998</v>
      </c>
      <c r="AJ15" s="57">
        <f>'BAR BB| Open rates'!AJ15*0.87*0.85</f>
        <v>30837.149999999998</v>
      </c>
      <c r="AK15" s="57">
        <f>'BAR BB| Open rates'!AK15*0.87*0.85</f>
        <v>32316.149999999998</v>
      </c>
      <c r="AL15" s="57">
        <f>'BAR BB| Open rates'!AL15*0.87*0.85</f>
        <v>32316.149999999998</v>
      </c>
      <c r="AM15" s="57">
        <f>'BAR BB| Open rates'!AM15*0.87*0.85</f>
        <v>30837.149999999998</v>
      </c>
      <c r="AN15" s="57">
        <f>'BAR BB| Open rates'!AN15*0.87*0.85</f>
        <v>30837.149999999998</v>
      </c>
      <c r="AO15" s="57">
        <f>'BAR BB| Open rates'!AO15*0.87*0.85</f>
        <v>30837.149999999998</v>
      </c>
      <c r="AP15" s="57">
        <f>'BAR BB| Open rates'!AP15*0.87*0.85</f>
        <v>30837.149999999998</v>
      </c>
      <c r="AQ15" s="57">
        <f>'BAR BB| Open rates'!AQ15*0.87*0.85</f>
        <v>30837.149999999998</v>
      </c>
      <c r="AR15" s="57">
        <f>'BAR BB| Open rates'!AR15*0.87*0.85</f>
        <v>32316.149999999998</v>
      </c>
      <c r="AS15" s="57">
        <f>'BAR BB| Open rates'!AS15*0.87*0.85</f>
        <v>32316.149999999998</v>
      </c>
      <c r="AT15" s="57">
        <f>'BAR BB| Open rates'!AT15*0.87*0.85</f>
        <v>30837.149999999998</v>
      </c>
      <c r="AU15" s="57">
        <f>'BAR BB| Open rates'!AU15*0.87*0.85</f>
        <v>30837.149999999998</v>
      </c>
      <c r="AV15" s="57">
        <f>'BAR BB| Open rates'!AV15*0.87*0.85</f>
        <v>30837.149999999998</v>
      </c>
      <c r="AW15" s="57">
        <f>'BAR BB| Open rates'!AW15*0.87*0.85</f>
        <v>30837.149999999998</v>
      </c>
      <c r="AX15" s="57">
        <f>'BAR BB| Open rates'!AX15*0.87*0.85</f>
        <v>30837.149999999998</v>
      </c>
      <c r="AY15" s="57">
        <f>'BAR BB| Open rates'!AY15*0.87*0.85</f>
        <v>32316.149999999998</v>
      </c>
      <c r="AZ15" s="57">
        <f>'BAR BB| Open rates'!AZ15*0.87*0.85</f>
        <v>32316.149999999998</v>
      </c>
      <c r="BA15" s="57">
        <f>'BAR BB| Open rates'!BA15*0.87*0.85</f>
        <v>30837.149999999998</v>
      </c>
      <c r="BB15" s="57">
        <f>'BAR BB| Open rates'!BB15*0.87*0.85</f>
        <v>30837.149999999998</v>
      </c>
      <c r="BC15" s="57">
        <f>'BAR BB| Open rates'!BC15*0.87*0.85</f>
        <v>30837.149999999998</v>
      </c>
      <c r="BD15" s="57">
        <f>'BAR BB| Open rates'!BD15*0.87*0.85</f>
        <v>30837.149999999998</v>
      </c>
      <c r="BE15" s="57">
        <f>'BAR BB| Open rates'!BE15*0.87*0.85</f>
        <v>30837.149999999998</v>
      </c>
      <c r="BF15" s="57">
        <f>'BAR BB| Open rates'!BF15*0.87*0.85</f>
        <v>32316.149999999998</v>
      </c>
      <c r="BG15" s="57">
        <f>'BAR BB| Open rates'!BG15*0.87*0.85</f>
        <v>32316.149999999998</v>
      </c>
      <c r="BH15" s="57">
        <f>'BAR BB| Open rates'!BH15*0.87*0.85</f>
        <v>28470.75</v>
      </c>
      <c r="BI15" s="57">
        <f>'BAR BB| Open rates'!BI15*0.87*0.85</f>
        <v>28470.75</v>
      </c>
      <c r="BJ15" s="57">
        <f>'BAR BB| Open rates'!BJ15*0.87*0.85</f>
        <v>28470.75</v>
      </c>
      <c r="BK15" s="57">
        <f>'BAR BB| Open rates'!BK15*0.87*0.85</f>
        <v>28470.75</v>
      </c>
      <c r="BL15" s="57">
        <f>'BAR BB| Open rates'!BL15*0.87*0.85</f>
        <v>28470.75</v>
      </c>
      <c r="BM15" s="57">
        <f>'BAR BB| Open rates'!BM15*0.87*0.85</f>
        <v>29358.149999999998</v>
      </c>
      <c r="BN15" s="57">
        <f>'BAR BB| Open rates'!BN15*0.87*0.85</f>
        <v>29358.149999999998</v>
      </c>
      <c r="BO15" s="57">
        <f>'BAR BB| Open rates'!BO15*0.87*0.85</f>
        <v>27731.25</v>
      </c>
      <c r="BP15" s="57">
        <f>'BAR BB| Open rates'!BP15*0.87*0.85</f>
        <v>27731.25</v>
      </c>
      <c r="BQ15" s="57">
        <f>'BAR BB| Open rates'!BQ15*0.87*0.85</f>
        <v>29358.149999999998</v>
      </c>
      <c r="BR15" s="57">
        <f>'BAR BB| Open rates'!BR15*0.87*0.85</f>
        <v>29358.149999999998</v>
      </c>
      <c r="BS15" s="57">
        <f>'BAR BB| Open rates'!BS15*0.87*0.85</f>
        <v>29358.149999999998</v>
      </c>
      <c r="BT15" s="57">
        <f>'BAR BB| Open rates'!BT15*0.87*0.85</f>
        <v>29358.149999999998</v>
      </c>
      <c r="BU15" s="57">
        <f>'BAR BB| Open rates'!BU15*0.87*0.85</f>
        <v>29358.149999999998</v>
      </c>
      <c r="BV15" s="57">
        <f>'BAR BB| Open rates'!BV15*0.87*0.85</f>
        <v>27731.25</v>
      </c>
      <c r="BW15" s="57">
        <f>'BAR BB| Open rates'!BW15*0.87*0.85</f>
        <v>27731.25</v>
      </c>
      <c r="BX15" s="57">
        <f>'BAR BB| Open rates'!BX15*0.87*0.85</f>
        <v>27731.25</v>
      </c>
      <c r="BY15" s="57">
        <f>'BAR BB| Open rates'!BY15*0.87*0.85</f>
        <v>27731.25</v>
      </c>
      <c r="BZ15" s="57">
        <f>'BAR BB| Open rates'!BZ15*0.87*0.85</f>
        <v>27731.25</v>
      </c>
      <c r="CA15" s="57">
        <f>'BAR BB| Open rates'!CA15*0.87*0.85</f>
        <v>29358.149999999998</v>
      </c>
      <c r="CB15" s="57">
        <f>'BAR BB| Open rates'!CB15*0.87*0.85</f>
        <v>29358.149999999998</v>
      </c>
      <c r="CC15" s="57">
        <f>'BAR BB| Open rates'!CC15*0.87*0.85</f>
        <v>27731.25</v>
      </c>
      <c r="CD15" s="57">
        <f>'BAR BB| Open rates'!CD15*0.87*0.85</f>
        <v>27731.25</v>
      </c>
      <c r="CE15" s="57">
        <f>'BAR BB| Open rates'!CE15*0.87*0.85</f>
        <v>27731.25</v>
      </c>
      <c r="CF15" s="57">
        <f>'BAR BB| Open rates'!CF15*0.87*0.85</f>
        <v>27731.25</v>
      </c>
      <c r="CG15" s="57">
        <f>'BAR BB| Open rates'!CG15*0.87*0.85</f>
        <v>27731.25</v>
      </c>
      <c r="CH15" s="57">
        <f>'BAR BB| Open rates'!CH15*0.87*0.85</f>
        <v>29358.149999999998</v>
      </c>
      <c r="CI15" s="57">
        <f>'BAR BB| Open rates'!CI15*0.87*0.85</f>
        <v>29358.149999999998</v>
      </c>
      <c r="CJ15" s="57">
        <f>'BAR BB| Open rates'!CJ15*0.87*0.85</f>
        <v>27731.25</v>
      </c>
      <c r="CK15" s="57">
        <f>'BAR BB| Open rates'!CK15*0.87*0.85</f>
        <v>27731.25</v>
      </c>
      <c r="CL15" s="57">
        <f>'BAR BB| Open rates'!CL15*0.87*0.85</f>
        <v>27731.25</v>
      </c>
      <c r="CM15" s="57">
        <f>'BAR BB| Open rates'!CM15*0.87*0.85</f>
        <v>27731.25</v>
      </c>
      <c r="CN15" s="57">
        <f>'BAR BB| Open rates'!CN15*0.87*0.85</f>
        <v>27731.25</v>
      </c>
      <c r="CO15" s="57">
        <f>'BAR BB| Open rates'!CO15*0.87*0.85</f>
        <v>29358.149999999998</v>
      </c>
      <c r="CP15" s="57">
        <f>'BAR BB| Open rates'!CP15*0.87*0.85</f>
        <v>29358.149999999998</v>
      </c>
      <c r="CQ15" s="57">
        <f>'BAR BB| Open rates'!CQ15*0.87*0.85</f>
        <v>27731.25</v>
      </c>
      <c r="CR15" s="57">
        <f>'BAR BB| Open rates'!CR15*0.87*0.85</f>
        <v>27731.25</v>
      </c>
      <c r="CS15" s="57">
        <f>'BAR BB| Open rates'!CS15*0.87*0.85</f>
        <v>27731.25</v>
      </c>
      <c r="CT15" s="57">
        <f>'BAR BB| Open rates'!CT15*0.87*0.85</f>
        <v>27731.25</v>
      </c>
      <c r="CU15" s="57">
        <f>'BAR BB| Open rates'!CU15*0.87*0.85</f>
        <v>25734.6</v>
      </c>
      <c r="CV15" s="57">
        <f>'BAR BB| Open rates'!CV15*0.87*0.85</f>
        <v>25734.6</v>
      </c>
      <c r="CW15" s="57">
        <f>'BAR BB| Open rates'!CW15*0.87*0.85</f>
        <v>25734.6</v>
      </c>
      <c r="CX15" s="57">
        <f>'BAR BB| Open rates'!CX15*0.87*0.85</f>
        <v>24255.599999999999</v>
      </c>
      <c r="CY15" s="57">
        <f>'BAR BB| Open rates'!CY15*0.87*0.85</f>
        <v>24255.599999999999</v>
      </c>
      <c r="CZ15" s="57">
        <f>'BAR BB| Open rates'!CZ15*0.87*0.85</f>
        <v>24255.599999999999</v>
      </c>
      <c r="DA15" s="57">
        <f>'BAR BB| Open rates'!DA15*0.87*0.85</f>
        <v>24255.599999999999</v>
      </c>
      <c r="DB15" s="57">
        <f>'BAR BB| Open rates'!DB15*0.87*0.85</f>
        <v>24255.599999999999</v>
      </c>
      <c r="DC15" s="57">
        <f>'BAR BB| Open rates'!DC15*0.87*0.85</f>
        <v>25734.6</v>
      </c>
      <c r="DD15" s="57">
        <f>'BAR BB| Open rates'!DD15*0.87*0.85</f>
        <v>25734.6</v>
      </c>
      <c r="DE15" s="57">
        <f>'BAR BB| Open rates'!DE15*0.87*0.85</f>
        <v>24255.599999999999</v>
      </c>
      <c r="DF15" s="57">
        <f>'BAR BB| Open rates'!DF15*0.87*0.85</f>
        <v>24255.599999999999</v>
      </c>
      <c r="DG15" s="57">
        <f>'BAR BB| Open rates'!DG15*0.87*0.85</f>
        <v>24255.599999999999</v>
      </c>
      <c r="DH15" s="57">
        <f>'BAR BB| Open rates'!DH15*0.87*0.85</f>
        <v>24255.599999999999</v>
      </c>
      <c r="DI15" s="57">
        <f>'BAR BB| Open rates'!DI15*0.87*0.85</f>
        <v>24255.599999999999</v>
      </c>
      <c r="DJ15" s="57">
        <f>'BAR BB| Open rates'!DJ15*0.87*0.85</f>
        <v>25734.6</v>
      </c>
      <c r="DK15" s="57">
        <f>'BAR BB| Open rates'!DK15*0.87*0.85</f>
        <v>25734.6</v>
      </c>
      <c r="DL15" s="57">
        <f>'BAR BB| Open rates'!DL15*0.87*0.85</f>
        <v>24255.599999999999</v>
      </c>
      <c r="DM15" s="57">
        <f>'BAR BB| Open rates'!DM15*0.87*0.85</f>
        <v>24255.599999999999</v>
      </c>
      <c r="DN15" s="57">
        <f>'BAR BB| Open rates'!DN15*0.87*0.85</f>
        <v>24255.599999999999</v>
      </c>
      <c r="DO15" s="57">
        <f>'BAR BB| Open rates'!DO15*0.87*0.85</f>
        <v>24255.599999999999</v>
      </c>
      <c r="DP15" s="57">
        <f>'BAR BB| Open rates'!DP15*0.87*0.85</f>
        <v>24255.599999999999</v>
      </c>
      <c r="DQ15" s="57">
        <f>'BAR BB| Open rates'!DQ15*0.87*0.85</f>
        <v>25734.6</v>
      </c>
      <c r="DR15" s="57">
        <f>'BAR BB| Open rates'!DR15*0.87*0.85</f>
        <v>25734.6</v>
      </c>
      <c r="DS15" s="57">
        <f>'BAR BB| Open rates'!DS15*0.87*0.85</f>
        <v>24255.599999999999</v>
      </c>
      <c r="DT15" s="57">
        <f>'BAR BB| Open rates'!DT15*0.87*0.85</f>
        <v>24255.599999999999</v>
      </c>
      <c r="DU15" s="57">
        <f>'BAR BB| Open rates'!DU15*0.87*0.85</f>
        <v>24255.599999999999</v>
      </c>
      <c r="DV15" s="57">
        <f>'BAR BB| Open rates'!DV15*0.87*0.85</f>
        <v>24255.599999999999</v>
      </c>
      <c r="DW15" s="57">
        <f>'BAR BB| Open rates'!DW15*0.87*0.85</f>
        <v>24255.599999999999</v>
      </c>
      <c r="DX15" s="57">
        <f>'BAR BB| Open rates'!DX15*0.87*0.85</f>
        <v>25734.6</v>
      </c>
      <c r="DY15" s="57">
        <f>'BAR BB| Open rates'!DY15*0.87*0.85</f>
        <v>25734.6</v>
      </c>
      <c r="DZ15" s="57">
        <f>'BAR BB| Open rates'!DZ15*0.87*0.85</f>
        <v>26991.75</v>
      </c>
      <c r="EA15" s="57">
        <f>'BAR BB| Open rates'!EA15*0.87*0.85</f>
        <v>26991.75</v>
      </c>
      <c r="EB15" s="57">
        <f>'BAR BB| Open rates'!EB15*0.87*0.85</f>
        <v>26991.75</v>
      </c>
      <c r="EC15" s="57">
        <f>'BAR BB| Open rates'!EC15*0.87*0.85</f>
        <v>28618.649999999998</v>
      </c>
      <c r="ED15" s="57">
        <f>'BAR BB| Open rates'!ED15*0.87*0.85</f>
        <v>28618.649999999998</v>
      </c>
      <c r="EE15" s="57">
        <f>'BAR BB| Open rates'!EE15*0.87*0.85</f>
        <v>28618.649999999998</v>
      </c>
      <c r="EF15" s="57">
        <f>'BAR BB| Open rates'!EF15*0.87*0.85</f>
        <v>28618.649999999998</v>
      </c>
      <c r="EG15" s="57">
        <f>'BAR BB| Open rates'!EG15*0.87*0.85</f>
        <v>23516.1</v>
      </c>
      <c r="EH15" s="57">
        <f>'BAR BB| Open rates'!EH15*0.87*0.85</f>
        <v>22037.1</v>
      </c>
      <c r="EI15" s="57">
        <f>'BAR BB| Open rates'!EI15*0.87*0.85</f>
        <v>22037.1</v>
      </c>
      <c r="EJ15" s="57">
        <f>'BAR BB| Open rates'!EJ15*0.87*0.85</f>
        <v>22037.1</v>
      </c>
      <c r="EK15" s="57">
        <f>'BAR BB| Open rates'!EK15*0.87*0.85</f>
        <v>22037.1</v>
      </c>
      <c r="EL15" s="57">
        <f>'BAR BB| Open rates'!EL15*0.87*0.85</f>
        <v>22776.6</v>
      </c>
      <c r="EM15" s="57">
        <f>'BAR BB| Open rates'!EM15*0.87*0.85</f>
        <v>22776.6</v>
      </c>
      <c r="EN15" s="57">
        <f>'BAR BB| Open rates'!EN15*0.87*0.85</f>
        <v>22037.1</v>
      </c>
      <c r="EO15" s="57">
        <f>'BAR BB| Open rates'!EO15*0.87*0.85</f>
        <v>22037.1</v>
      </c>
      <c r="EP15" s="57">
        <f>'BAR BB| Open rates'!EP15*0.87*0.85</f>
        <v>22037.1</v>
      </c>
      <c r="EQ15" s="57">
        <f>'BAR BB| Open rates'!EQ15*0.87*0.85</f>
        <v>22037.1</v>
      </c>
      <c r="ER15" s="57">
        <f>'BAR BB| Open rates'!ER15*0.87*0.85</f>
        <v>22037.1</v>
      </c>
      <c r="ES15" s="57">
        <f>'BAR BB| Open rates'!ES15*0.87*0.85</f>
        <v>22776.6</v>
      </c>
      <c r="ET15" s="57">
        <f>'BAR BB| Open rates'!ET15*0.87*0.85</f>
        <v>22776.6</v>
      </c>
      <c r="EU15" s="57">
        <f>'BAR BB| Open rates'!EU15*0.87*0.85</f>
        <v>22037.1</v>
      </c>
      <c r="EV15" s="57">
        <f>'BAR BB| Open rates'!EV15*0.87*0.85</f>
        <v>22037.1</v>
      </c>
      <c r="EW15" s="57">
        <f>'BAR BB| Open rates'!EW15*0.87*0.85</f>
        <v>22037.1</v>
      </c>
      <c r="EX15" s="57">
        <f>'BAR BB| Open rates'!EX15*0.87*0.85</f>
        <v>22037.1</v>
      </c>
      <c r="EY15" s="57">
        <f>'BAR BB| Open rates'!EY15*0.87*0.85</f>
        <v>22037.1</v>
      </c>
      <c r="EZ15" s="57">
        <f>'BAR BB| Open rates'!EZ15*0.87*0.85</f>
        <v>22776.6</v>
      </c>
      <c r="FA15" s="57">
        <f>'BAR BB| Open rates'!FA15*0.87*0.85</f>
        <v>22776.6</v>
      </c>
      <c r="FB15" s="57">
        <f>'BAR BB| Open rates'!FB15*0.87*0.85</f>
        <v>22037.1</v>
      </c>
      <c r="FC15" s="57">
        <f>'BAR BB| Open rates'!FC15*0.87*0.85</f>
        <v>22037.1</v>
      </c>
      <c r="FD15" s="57">
        <f>'BAR BB| Open rates'!FD15*0.87*0.85</f>
        <v>22037.1</v>
      </c>
      <c r="FE15" s="57">
        <f>'BAR BB| Open rates'!FE15*0.87*0.85</f>
        <v>22037.1</v>
      </c>
      <c r="FF15" s="57">
        <f>'BAR BB| Open rates'!FF15*0.87*0.85</f>
        <v>22037.1</v>
      </c>
      <c r="FG15" s="57">
        <f>'BAR BB| Open rates'!FG15*0.87*0.85</f>
        <v>22776.6</v>
      </c>
      <c r="FH15" s="57">
        <f>'BAR BB| Open rates'!FH15*0.87*0.85</f>
        <v>22776.6</v>
      </c>
      <c r="FI15" s="57">
        <f>'BAR BB| Open rates'!FI15*0.87*0.85</f>
        <v>22037.1</v>
      </c>
      <c r="FJ15" s="57">
        <f>'BAR BB| Open rates'!FJ15*0.87*0.85</f>
        <v>22037.1</v>
      </c>
      <c r="FK15" s="57">
        <f>'BAR BB| Open rates'!FK15*0.87*0.85</f>
        <v>22037.1</v>
      </c>
      <c r="FL15" s="57">
        <f>'BAR BB| Open rates'!FL15*0.87*0.85</f>
        <v>22037.1</v>
      </c>
      <c r="FM15" s="57">
        <f>'BAR BB| Open rates'!FM15*0.87*0.85</f>
        <v>22037.1</v>
      </c>
      <c r="FN15" s="57">
        <f>'BAR BB| Open rates'!FN15*0.87*0.85</f>
        <v>22776.6</v>
      </c>
      <c r="FO15" s="57">
        <f>'BAR BB| Open rates'!FO15*0.87*0.85</f>
        <v>22776.6</v>
      </c>
      <c r="FP15" s="57">
        <f>'BAR BB| Open rates'!FP15*0.87*0.85</f>
        <v>22037.1</v>
      </c>
      <c r="FQ15" s="57">
        <f>'BAR BB| Open rates'!FQ15*0.87*0.85</f>
        <v>22037.1</v>
      </c>
      <c r="FR15" s="57">
        <f>'BAR BB| Open rates'!FR15*0.87*0.85</f>
        <v>22037.1</v>
      </c>
      <c r="FS15" s="57">
        <f>'BAR BB| Open rates'!FS15*0.87*0.85</f>
        <v>22037.1</v>
      </c>
      <c r="FT15" s="57">
        <f>'BAR BB| Open rates'!FT15*0.87*0.85</f>
        <v>22037.1</v>
      </c>
      <c r="FU15" s="57">
        <f>'BAR BB| Open rates'!FU15*0.87*0.85</f>
        <v>22776.6</v>
      </c>
      <c r="FV15" s="57">
        <f>'BAR BB| Open rates'!FV15*0.87*0.85</f>
        <v>22776.6</v>
      </c>
      <c r="FW15" s="57">
        <f>'BAR BB| Open rates'!FW15*0.87*0.85</f>
        <v>25512.75</v>
      </c>
      <c r="FX15" s="57">
        <f>'BAR BB| Open rates'!FX15*0.87*0.85</f>
        <v>25512.75</v>
      </c>
      <c r="FY15" s="57">
        <f>'BAR BB| Open rates'!FY15*0.87*0.85</f>
        <v>25512.75</v>
      </c>
      <c r="FZ15" s="57">
        <f>'BAR BB| Open rates'!FZ15*0.87*0.85</f>
        <v>25512.75</v>
      </c>
      <c r="GA15" s="57">
        <f>'BAR BB| Open rates'!GA15*0.87*0.85</f>
        <v>25512.75</v>
      </c>
      <c r="GB15" s="57">
        <f>'BAR BB| Open rates'!GB15*0.87*0.85</f>
        <v>27139.649999999998</v>
      </c>
      <c r="GC15" s="57">
        <f>'BAR BB| Open rates'!GC15*0.87*0.85</f>
        <v>27139.649999999998</v>
      </c>
      <c r="GD15" s="57">
        <f>'BAR BB| Open rates'!GD15*0.87*0.85</f>
        <v>27139.649999999998</v>
      </c>
      <c r="GE15" s="57">
        <f>'BAR BB| Open rates'!GE15*0.87*0.85</f>
        <v>27139.649999999998</v>
      </c>
    </row>
    <row r="16" spans="1:187" s="36" customFormat="1" ht="12" customHeight="1" x14ac:dyDescent="0.2">
      <c r="A16" s="236" t="s">
        <v>178</v>
      </c>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row>
    <row r="17" spans="1:187" s="36" customFormat="1" ht="12" customHeight="1" x14ac:dyDescent="0.2">
      <c r="A17" s="237">
        <v>1</v>
      </c>
      <c r="B17" s="57">
        <f>'BAR BB| Open rates'!B17*0.87*0.85</f>
        <v>29875.8</v>
      </c>
      <c r="C17" s="57">
        <f>'BAR BB| Open rates'!C17*0.87*0.85</f>
        <v>29875.8</v>
      </c>
      <c r="D17" s="57">
        <f>'BAR BB| Open rates'!D17*0.87*0.85</f>
        <v>27879.149999999998</v>
      </c>
      <c r="E17" s="57">
        <f>'BAR BB| Open rates'!E17*0.87*0.85</f>
        <v>27879.149999999998</v>
      </c>
      <c r="F17" s="57">
        <f>'BAR BB| Open rates'!F17*0.87*0.85</f>
        <v>26252.25</v>
      </c>
      <c r="G17" s="57">
        <f>'BAR BB| Open rates'!G17*0.87*0.85</f>
        <v>27879.149999999998</v>
      </c>
      <c r="H17" s="57">
        <f>'BAR BB| Open rates'!H17*0.87*0.85</f>
        <v>27879.149999999998</v>
      </c>
      <c r="I17" s="57">
        <f>'BAR BB| Open rates'!I17*0.87*0.85</f>
        <v>29358.149999999998</v>
      </c>
      <c r="J17" s="57">
        <f>'BAR BB| Open rates'!J17*0.87*0.85</f>
        <v>29358.149999999998</v>
      </c>
      <c r="K17" s="57">
        <f>'BAR BB| Open rates'!K17*0.87*0.85</f>
        <v>27879.149999999998</v>
      </c>
      <c r="L17" s="57">
        <f>'BAR BB| Open rates'!L17*0.87*0.85</f>
        <v>27879.149999999998</v>
      </c>
      <c r="M17" s="57">
        <f>'BAR BB| Open rates'!M17*0.87*0.85</f>
        <v>27879.149999999998</v>
      </c>
      <c r="N17" s="57">
        <f>'BAR BB| Open rates'!N17*0.87*0.85</f>
        <v>27879.149999999998</v>
      </c>
      <c r="O17" s="57">
        <f>'BAR BB| Open rates'!O17*0.87*0.85</f>
        <v>27879.149999999998</v>
      </c>
      <c r="P17" s="57">
        <f>'BAR BB| Open rates'!P17*0.87*0.85</f>
        <v>29358.149999999998</v>
      </c>
      <c r="Q17" s="57">
        <f>'BAR BB| Open rates'!Q17*0.87*0.85</f>
        <v>29358.149999999998</v>
      </c>
      <c r="R17" s="57">
        <f>'BAR BB| Open rates'!R17*0.87*0.85</f>
        <v>29358.149999999998</v>
      </c>
      <c r="S17" s="57">
        <f>'BAR BB| Open rates'!S17*0.87*0.85</f>
        <v>29358.149999999998</v>
      </c>
      <c r="T17" s="57">
        <f>'BAR BB| Open rates'!T17*0.87*0.85</f>
        <v>29358.149999999998</v>
      </c>
      <c r="U17" s="57">
        <f>'BAR BB| Open rates'!U17*0.87*0.85</f>
        <v>29358.149999999998</v>
      </c>
      <c r="V17" s="57">
        <f>'BAR BB| Open rates'!V17*0.87*0.85</f>
        <v>29358.149999999998</v>
      </c>
      <c r="W17" s="57">
        <f>'BAR BB| Open rates'!W17*0.87*0.85</f>
        <v>30837.149999999998</v>
      </c>
      <c r="X17" s="57">
        <f>'BAR BB| Open rates'!X17*0.87*0.85</f>
        <v>30837.149999999998</v>
      </c>
      <c r="Y17" s="57">
        <f>'BAR BB| Open rates'!Y17*0.87*0.85</f>
        <v>29358.149999999998</v>
      </c>
      <c r="Z17" s="57">
        <f>'BAR BB| Open rates'!Z17*0.87*0.85</f>
        <v>29358.149999999998</v>
      </c>
      <c r="AA17" s="57">
        <f>'BAR BB| Open rates'!AA17*0.87*0.85</f>
        <v>29358.149999999998</v>
      </c>
      <c r="AB17" s="57">
        <f>'BAR BB| Open rates'!AB17*0.87*0.85</f>
        <v>29358.149999999998</v>
      </c>
      <c r="AC17" s="57">
        <f>'BAR BB| Open rates'!AC17*0.87*0.85</f>
        <v>29358.149999999998</v>
      </c>
      <c r="AD17" s="57">
        <f>'BAR BB| Open rates'!AD17*0.87*0.85</f>
        <v>30837.149999999998</v>
      </c>
      <c r="AE17" s="57">
        <f>'BAR BB| Open rates'!AE17*0.87*0.85</f>
        <v>30837.149999999998</v>
      </c>
      <c r="AF17" s="57">
        <f>'BAR BB| Open rates'!AF17*0.87*0.85</f>
        <v>29358.149999999998</v>
      </c>
      <c r="AG17" s="57">
        <f>'BAR BB| Open rates'!AG17*0.87*0.85</f>
        <v>29358.149999999998</v>
      </c>
      <c r="AH17" s="57">
        <f>'BAR BB| Open rates'!AH17*0.87*0.85</f>
        <v>29358.149999999998</v>
      </c>
      <c r="AI17" s="57">
        <f>'BAR BB| Open rates'!AI17*0.87*0.85</f>
        <v>29358.149999999998</v>
      </c>
      <c r="AJ17" s="57">
        <f>'BAR BB| Open rates'!AJ17*0.87*0.85</f>
        <v>29358.149999999998</v>
      </c>
      <c r="AK17" s="57">
        <f>'BAR BB| Open rates'!AK17*0.87*0.85</f>
        <v>30837.149999999998</v>
      </c>
      <c r="AL17" s="57">
        <f>'BAR BB| Open rates'!AL17*0.87*0.85</f>
        <v>30837.149999999998</v>
      </c>
      <c r="AM17" s="57">
        <f>'BAR BB| Open rates'!AM17*0.87*0.85</f>
        <v>29358.149999999998</v>
      </c>
      <c r="AN17" s="57">
        <f>'BAR BB| Open rates'!AN17*0.87*0.85</f>
        <v>29358.149999999998</v>
      </c>
      <c r="AO17" s="57">
        <f>'BAR BB| Open rates'!AO17*0.87*0.85</f>
        <v>29358.149999999998</v>
      </c>
      <c r="AP17" s="57">
        <f>'BAR BB| Open rates'!AP17*0.87*0.85</f>
        <v>29358.149999999998</v>
      </c>
      <c r="AQ17" s="57">
        <f>'BAR BB| Open rates'!AQ17*0.87*0.85</f>
        <v>29358.149999999998</v>
      </c>
      <c r="AR17" s="57">
        <f>'BAR BB| Open rates'!AR17*0.87*0.85</f>
        <v>30837.149999999998</v>
      </c>
      <c r="AS17" s="57">
        <f>'BAR BB| Open rates'!AS17*0.87*0.85</f>
        <v>30837.149999999998</v>
      </c>
      <c r="AT17" s="57">
        <f>'BAR BB| Open rates'!AT17*0.87*0.85</f>
        <v>29358.149999999998</v>
      </c>
      <c r="AU17" s="57">
        <f>'BAR BB| Open rates'!AU17*0.87*0.85</f>
        <v>29358.149999999998</v>
      </c>
      <c r="AV17" s="57">
        <f>'BAR BB| Open rates'!AV17*0.87*0.85</f>
        <v>29358.149999999998</v>
      </c>
      <c r="AW17" s="57">
        <f>'BAR BB| Open rates'!AW17*0.87*0.85</f>
        <v>29358.149999999998</v>
      </c>
      <c r="AX17" s="57">
        <f>'BAR BB| Open rates'!AX17*0.87*0.85</f>
        <v>29358.149999999998</v>
      </c>
      <c r="AY17" s="57">
        <f>'BAR BB| Open rates'!AY17*0.87*0.85</f>
        <v>30837.149999999998</v>
      </c>
      <c r="AZ17" s="57">
        <f>'BAR BB| Open rates'!AZ17*0.87*0.85</f>
        <v>30837.149999999998</v>
      </c>
      <c r="BA17" s="57">
        <f>'BAR BB| Open rates'!BA17*0.87*0.85</f>
        <v>29358.149999999998</v>
      </c>
      <c r="BB17" s="57">
        <f>'BAR BB| Open rates'!BB17*0.87*0.85</f>
        <v>29358.149999999998</v>
      </c>
      <c r="BC17" s="57">
        <f>'BAR BB| Open rates'!BC17*0.87*0.85</f>
        <v>29358.149999999998</v>
      </c>
      <c r="BD17" s="57">
        <f>'BAR BB| Open rates'!BD17*0.87*0.85</f>
        <v>29358.149999999998</v>
      </c>
      <c r="BE17" s="57">
        <f>'BAR BB| Open rates'!BE17*0.87*0.85</f>
        <v>29358.149999999998</v>
      </c>
      <c r="BF17" s="57">
        <f>'BAR BB| Open rates'!BF17*0.87*0.85</f>
        <v>30837.149999999998</v>
      </c>
      <c r="BG17" s="57">
        <f>'BAR BB| Open rates'!BG17*0.87*0.85</f>
        <v>30837.149999999998</v>
      </c>
      <c r="BH17" s="57">
        <f>'BAR BB| Open rates'!BH17*0.87*0.85</f>
        <v>26991.75</v>
      </c>
      <c r="BI17" s="57">
        <f>'BAR BB| Open rates'!BI17*0.87*0.85</f>
        <v>26991.75</v>
      </c>
      <c r="BJ17" s="57">
        <f>'BAR BB| Open rates'!BJ17*0.87*0.85</f>
        <v>26991.75</v>
      </c>
      <c r="BK17" s="57">
        <f>'BAR BB| Open rates'!BK17*0.87*0.85</f>
        <v>26991.75</v>
      </c>
      <c r="BL17" s="57">
        <f>'BAR BB| Open rates'!BL17*0.87*0.85</f>
        <v>26991.75</v>
      </c>
      <c r="BM17" s="57">
        <f>'BAR BB| Open rates'!BM17*0.87*0.85</f>
        <v>27879.149999999998</v>
      </c>
      <c r="BN17" s="57">
        <f>'BAR BB| Open rates'!BN17*0.87*0.85</f>
        <v>27879.149999999998</v>
      </c>
      <c r="BO17" s="57">
        <f>'BAR BB| Open rates'!BO17*0.87*0.85</f>
        <v>26252.25</v>
      </c>
      <c r="BP17" s="57">
        <f>'BAR BB| Open rates'!BP17*0.87*0.85</f>
        <v>26252.25</v>
      </c>
      <c r="BQ17" s="57">
        <f>'BAR BB| Open rates'!BQ17*0.87*0.85</f>
        <v>27879.149999999998</v>
      </c>
      <c r="BR17" s="57">
        <f>'BAR BB| Open rates'!BR17*0.87*0.85</f>
        <v>27879.149999999998</v>
      </c>
      <c r="BS17" s="57">
        <f>'BAR BB| Open rates'!BS17*0.87*0.85</f>
        <v>27879.149999999998</v>
      </c>
      <c r="BT17" s="57">
        <f>'BAR BB| Open rates'!BT17*0.87*0.85</f>
        <v>27879.149999999998</v>
      </c>
      <c r="BU17" s="57">
        <f>'BAR BB| Open rates'!BU17*0.87*0.85</f>
        <v>27879.149999999998</v>
      </c>
      <c r="BV17" s="57">
        <f>'BAR BB| Open rates'!BV17*0.87*0.85</f>
        <v>26252.25</v>
      </c>
      <c r="BW17" s="57">
        <f>'BAR BB| Open rates'!BW17*0.87*0.85</f>
        <v>26252.25</v>
      </c>
      <c r="BX17" s="57">
        <f>'BAR BB| Open rates'!BX17*0.87*0.85</f>
        <v>26252.25</v>
      </c>
      <c r="BY17" s="57">
        <f>'BAR BB| Open rates'!BY17*0.87*0.85</f>
        <v>26252.25</v>
      </c>
      <c r="BZ17" s="57">
        <f>'BAR BB| Open rates'!BZ17*0.87*0.85</f>
        <v>26252.25</v>
      </c>
      <c r="CA17" s="57">
        <f>'BAR BB| Open rates'!CA17*0.87*0.85</f>
        <v>27879.149999999998</v>
      </c>
      <c r="CB17" s="57">
        <f>'BAR BB| Open rates'!CB17*0.87*0.85</f>
        <v>27879.149999999998</v>
      </c>
      <c r="CC17" s="57">
        <f>'BAR BB| Open rates'!CC17*0.87*0.85</f>
        <v>26252.25</v>
      </c>
      <c r="CD17" s="57">
        <f>'BAR BB| Open rates'!CD17*0.87*0.85</f>
        <v>26252.25</v>
      </c>
      <c r="CE17" s="57">
        <f>'BAR BB| Open rates'!CE17*0.87*0.85</f>
        <v>26252.25</v>
      </c>
      <c r="CF17" s="57">
        <f>'BAR BB| Open rates'!CF17*0.87*0.85</f>
        <v>26252.25</v>
      </c>
      <c r="CG17" s="57">
        <f>'BAR BB| Open rates'!CG17*0.87*0.85</f>
        <v>26252.25</v>
      </c>
      <c r="CH17" s="57">
        <f>'BAR BB| Open rates'!CH17*0.87*0.85</f>
        <v>27879.149999999998</v>
      </c>
      <c r="CI17" s="57">
        <f>'BAR BB| Open rates'!CI17*0.87*0.85</f>
        <v>27879.149999999998</v>
      </c>
      <c r="CJ17" s="57">
        <f>'BAR BB| Open rates'!CJ17*0.87*0.85</f>
        <v>26252.25</v>
      </c>
      <c r="CK17" s="57">
        <f>'BAR BB| Open rates'!CK17*0.87*0.85</f>
        <v>26252.25</v>
      </c>
      <c r="CL17" s="57">
        <f>'BAR BB| Open rates'!CL17*0.87*0.85</f>
        <v>26252.25</v>
      </c>
      <c r="CM17" s="57">
        <f>'BAR BB| Open rates'!CM17*0.87*0.85</f>
        <v>26252.25</v>
      </c>
      <c r="CN17" s="57">
        <f>'BAR BB| Open rates'!CN17*0.87*0.85</f>
        <v>26252.25</v>
      </c>
      <c r="CO17" s="57">
        <f>'BAR BB| Open rates'!CO17*0.87*0.85</f>
        <v>27879.149999999998</v>
      </c>
      <c r="CP17" s="57">
        <f>'BAR BB| Open rates'!CP17*0.87*0.85</f>
        <v>27879.149999999998</v>
      </c>
      <c r="CQ17" s="57">
        <f>'BAR BB| Open rates'!CQ17*0.87*0.85</f>
        <v>26252.25</v>
      </c>
      <c r="CR17" s="57">
        <f>'BAR BB| Open rates'!CR17*0.87*0.85</f>
        <v>26252.25</v>
      </c>
      <c r="CS17" s="57">
        <f>'BAR BB| Open rates'!CS17*0.87*0.85</f>
        <v>26252.25</v>
      </c>
      <c r="CT17" s="57">
        <f>'BAR BB| Open rates'!CT17*0.87*0.85</f>
        <v>26252.25</v>
      </c>
      <c r="CU17" s="57">
        <f>'BAR BB| Open rates'!CU17*0.87*0.85</f>
        <v>23590.05</v>
      </c>
      <c r="CV17" s="57">
        <f>'BAR BB| Open rates'!CV17*0.87*0.85</f>
        <v>23590.05</v>
      </c>
      <c r="CW17" s="57">
        <f>'BAR BB| Open rates'!CW17*0.87*0.85</f>
        <v>23590.05</v>
      </c>
      <c r="CX17" s="57">
        <f>'BAR BB| Open rates'!CX17*0.87*0.85</f>
        <v>22111.05</v>
      </c>
      <c r="CY17" s="57">
        <f>'BAR BB| Open rates'!CY17*0.87*0.85</f>
        <v>22111.05</v>
      </c>
      <c r="CZ17" s="57">
        <f>'BAR BB| Open rates'!CZ17*0.87*0.85</f>
        <v>22111.05</v>
      </c>
      <c r="DA17" s="57">
        <f>'BAR BB| Open rates'!DA17*0.87*0.85</f>
        <v>22111.05</v>
      </c>
      <c r="DB17" s="57">
        <f>'BAR BB| Open rates'!DB17*0.87*0.85</f>
        <v>22111.05</v>
      </c>
      <c r="DC17" s="57">
        <f>'BAR BB| Open rates'!DC17*0.87*0.85</f>
        <v>23590.05</v>
      </c>
      <c r="DD17" s="57">
        <f>'BAR BB| Open rates'!DD17*0.87*0.85</f>
        <v>23590.05</v>
      </c>
      <c r="DE17" s="57">
        <f>'BAR BB| Open rates'!DE17*0.87*0.85</f>
        <v>22111.05</v>
      </c>
      <c r="DF17" s="57">
        <f>'BAR BB| Open rates'!DF17*0.87*0.85</f>
        <v>22111.05</v>
      </c>
      <c r="DG17" s="57">
        <f>'BAR BB| Open rates'!DG17*0.87*0.85</f>
        <v>22111.05</v>
      </c>
      <c r="DH17" s="57">
        <f>'BAR BB| Open rates'!DH17*0.87*0.85</f>
        <v>22111.05</v>
      </c>
      <c r="DI17" s="57">
        <f>'BAR BB| Open rates'!DI17*0.87*0.85</f>
        <v>22111.05</v>
      </c>
      <c r="DJ17" s="57">
        <f>'BAR BB| Open rates'!DJ17*0.87*0.85</f>
        <v>23590.05</v>
      </c>
      <c r="DK17" s="57">
        <f>'BAR BB| Open rates'!DK17*0.87*0.85</f>
        <v>23590.05</v>
      </c>
      <c r="DL17" s="57">
        <f>'BAR BB| Open rates'!DL17*0.87*0.85</f>
        <v>22111.05</v>
      </c>
      <c r="DM17" s="57">
        <f>'BAR BB| Open rates'!DM17*0.87*0.85</f>
        <v>22111.05</v>
      </c>
      <c r="DN17" s="57">
        <f>'BAR BB| Open rates'!DN17*0.87*0.85</f>
        <v>22111.05</v>
      </c>
      <c r="DO17" s="57">
        <f>'BAR BB| Open rates'!DO17*0.87*0.85</f>
        <v>22111.05</v>
      </c>
      <c r="DP17" s="57">
        <f>'BAR BB| Open rates'!DP17*0.87*0.85</f>
        <v>22111.05</v>
      </c>
      <c r="DQ17" s="57">
        <f>'BAR BB| Open rates'!DQ17*0.87*0.85</f>
        <v>23590.05</v>
      </c>
      <c r="DR17" s="57">
        <f>'BAR BB| Open rates'!DR17*0.87*0.85</f>
        <v>23590.05</v>
      </c>
      <c r="DS17" s="57">
        <f>'BAR BB| Open rates'!DS17*0.87*0.85</f>
        <v>22111.05</v>
      </c>
      <c r="DT17" s="57">
        <f>'BAR BB| Open rates'!DT17*0.87*0.85</f>
        <v>22111.05</v>
      </c>
      <c r="DU17" s="57">
        <f>'BAR BB| Open rates'!DU17*0.87*0.85</f>
        <v>22111.05</v>
      </c>
      <c r="DV17" s="57">
        <f>'BAR BB| Open rates'!DV17*0.87*0.85</f>
        <v>22111.05</v>
      </c>
      <c r="DW17" s="57">
        <f>'BAR BB| Open rates'!DW17*0.87*0.85</f>
        <v>22111.05</v>
      </c>
      <c r="DX17" s="57">
        <f>'BAR BB| Open rates'!DX17*0.87*0.85</f>
        <v>23590.05</v>
      </c>
      <c r="DY17" s="57">
        <f>'BAR BB| Open rates'!DY17*0.87*0.85</f>
        <v>23590.05</v>
      </c>
      <c r="DZ17" s="57">
        <f>'BAR BB| Open rates'!DZ17*0.87*0.85</f>
        <v>24847.200000000001</v>
      </c>
      <c r="EA17" s="57">
        <f>'BAR BB| Open rates'!EA17*0.87*0.85</f>
        <v>24847.200000000001</v>
      </c>
      <c r="EB17" s="57">
        <f>'BAR BB| Open rates'!EB17*0.87*0.85</f>
        <v>24847.200000000001</v>
      </c>
      <c r="EC17" s="57">
        <f>'BAR BB| Open rates'!EC17*0.87*0.85</f>
        <v>26474.1</v>
      </c>
      <c r="ED17" s="57">
        <f>'BAR BB| Open rates'!ED17*0.87*0.85</f>
        <v>26474.1</v>
      </c>
      <c r="EE17" s="57">
        <f>'BAR BB| Open rates'!EE17*0.87*0.85</f>
        <v>26474.1</v>
      </c>
      <c r="EF17" s="57">
        <f>'BAR BB| Open rates'!EF17*0.87*0.85</f>
        <v>26474.1</v>
      </c>
      <c r="EG17" s="57">
        <f>'BAR BB| Open rates'!EG17*0.87*0.85</f>
        <v>21371.55</v>
      </c>
      <c r="EH17" s="57">
        <f>'BAR BB| Open rates'!EH17*0.87*0.85</f>
        <v>19892.55</v>
      </c>
      <c r="EI17" s="57">
        <f>'BAR BB| Open rates'!EI17*0.87*0.85</f>
        <v>19892.55</v>
      </c>
      <c r="EJ17" s="57">
        <f>'BAR BB| Open rates'!EJ17*0.87*0.85</f>
        <v>19892.55</v>
      </c>
      <c r="EK17" s="57">
        <f>'BAR BB| Open rates'!EK17*0.87*0.85</f>
        <v>19892.55</v>
      </c>
      <c r="EL17" s="57">
        <f>'BAR BB| Open rates'!EL17*0.87*0.85</f>
        <v>20632.05</v>
      </c>
      <c r="EM17" s="57">
        <f>'BAR BB| Open rates'!EM17*0.87*0.85</f>
        <v>20632.05</v>
      </c>
      <c r="EN17" s="57">
        <f>'BAR BB| Open rates'!EN17*0.87*0.85</f>
        <v>19892.55</v>
      </c>
      <c r="EO17" s="57">
        <f>'BAR BB| Open rates'!EO17*0.87*0.85</f>
        <v>19892.55</v>
      </c>
      <c r="EP17" s="57">
        <f>'BAR BB| Open rates'!EP17*0.87*0.85</f>
        <v>19892.55</v>
      </c>
      <c r="EQ17" s="57">
        <f>'BAR BB| Open rates'!EQ17*0.87*0.85</f>
        <v>19892.55</v>
      </c>
      <c r="ER17" s="57">
        <f>'BAR BB| Open rates'!ER17*0.87*0.85</f>
        <v>19892.55</v>
      </c>
      <c r="ES17" s="57">
        <f>'BAR BB| Open rates'!ES17*0.87*0.85</f>
        <v>20632.05</v>
      </c>
      <c r="ET17" s="57">
        <f>'BAR BB| Open rates'!ET17*0.87*0.85</f>
        <v>20632.05</v>
      </c>
      <c r="EU17" s="57">
        <f>'BAR BB| Open rates'!EU17*0.87*0.85</f>
        <v>19892.55</v>
      </c>
      <c r="EV17" s="57">
        <f>'BAR BB| Open rates'!EV17*0.87*0.85</f>
        <v>19892.55</v>
      </c>
      <c r="EW17" s="57">
        <f>'BAR BB| Open rates'!EW17*0.87*0.85</f>
        <v>19892.55</v>
      </c>
      <c r="EX17" s="57">
        <f>'BAR BB| Open rates'!EX17*0.87*0.85</f>
        <v>19892.55</v>
      </c>
      <c r="EY17" s="57">
        <f>'BAR BB| Open rates'!EY17*0.87*0.85</f>
        <v>19892.55</v>
      </c>
      <c r="EZ17" s="57">
        <f>'BAR BB| Open rates'!EZ17*0.87*0.85</f>
        <v>20632.05</v>
      </c>
      <c r="FA17" s="57">
        <f>'BAR BB| Open rates'!FA17*0.87*0.85</f>
        <v>20632.05</v>
      </c>
      <c r="FB17" s="57">
        <f>'BAR BB| Open rates'!FB17*0.87*0.85</f>
        <v>19892.55</v>
      </c>
      <c r="FC17" s="57">
        <f>'BAR BB| Open rates'!FC17*0.87*0.85</f>
        <v>19892.55</v>
      </c>
      <c r="FD17" s="57">
        <f>'BAR BB| Open rates'!FD17*0.87*0.85</f>
        <v>19892.55</v>
      </c>
      <c r="FE17" s="57">
        <f>'BAR BB| Open rates'!FE17*0.87*0.85</f>
        <v>19892.55</v>
      </c>
      <c r="FF17" s="57">
        <f>'BAR BB| Open rates'!FF17*0.87*0.85</f>
        <v>19892.55</v>
      </c>
      <c r="FG17" s="57">
        <f>'BAR BB| Open rates'!FG17*0.87*0.85</f>
        <v>20632.05</v>
      </c>
      <c r="FH17" s="57">
        <f>'BAR BB| Open rates'!FH17*0.87*0.85</f>
        <v>20632.05</v>
      </c>
      <c r="FI17" s="57">
        <f>'BAR BB| Open rates'!FI17*0.87*0.85</f>
        <v>19892.55</v>
      </c>
      <c r="FJ17" s="57">
        <f>'BAR BB| Open rates'!FJ17*0.87*0.85</f>
        <v>19892.55</v>
      </c>
      <c r="FK17" s="57">
        <f>'BAR BB| Open rates'!FK17*0.87*0.85</f>
        <v>19892.55</v>
      </c>
      <c r="FL17" s="57">
        <f>'BAR BB| Open rates'!FL17*0.87*0.85</f>
        <v>19892.55</v>
      </c>
      <c r="FM17" s="57">
        <f>'BAR BB| Open rates'!FM17*0.87*0.85</f>
        <v>19892.55</v>
      </c>
      <c r="FN17" s="57">
        <f>'BAR BB| Open rates'!FN17*0.87*0.85</f>
        <v>20632.05</v>
      </c>
      <c r="FO17" s="57">
        <f>'BAR BB| Open rates'!FO17*0.87*0.85</f>
        <v>20632.05</v>
      </c>
      <c r="FP17" s="57">
        <f>'BAR BB| Open rates'!FP17*0.87*0.85</f>
        <v>19892.55</v>
      </c>
      <c r="FQ17" s="57">
        <f>'BAR BB| Open rates'!FQ17*0.87*0.85</f>
        <v>19892.55</v>
      </c>
      <c r="FR17" s="57">
        <f>'BAR BB| Open rates'!FR17*0.87*0.85</f>
        <v>19892.55</v>
      </c>
      <c r="FS17" s="57">
        <f>'BAR BB| Open rates'!FS17*0.87*0.85</f>
        <v>19892.55</v>
      </c>
      <c r="FT17" s="57">
        <f>'BAR BB| Open rates'!FT17*0.87*0.85</f>
        <v>19892.55</v>
      </c>
      <c r="FU17" s="57">
        <f>'BAR BB| Open rates'!FU17*0.87*0.85</f>
        <v>20632.05</v>
      </c>
      <c r="FV17" s="57">
        <f>'BAR BB| Open rates'!FV17*0.87*0.85</f>
        <v>20632.05</v>
      </c>
      <c r="FW17" s="57">
        <f>'BAR BB| Open rates'!FW17*0.87*0.85</f>
        <v>23368.2</v>
      </c>
      <c r="FX17" s="57">
        <f>'BAR BB| Open rates'!FX17*0.87*0.85</f>
        <v>23368.2</v>
      </c>
      <c r="FY17" s="57">
        <f>'BAR BB| Open rates'!FY17*0.87*0.85</f>
        <v>23368.2</v>
      </c>
      <c r="FZ17" s="57">
        <f>'BAR BB| Open rates'!FZ17*0.87*0.85</f>
        <v>23368.2</v>
      </c>
      <c r="GA17" s="57">
        <f>'BAR BB| Open rates'!GA17*0.87*0.85</f>
        <v>23368.2</v>
      </c>
      <c r="GB17" s="57">
        <f>'BAR BB| Open rates'!GB17*0.87*0.85</f>
        <v>24995.1</v>
      </c>
      <c r="GC17" s="57">
        <f>'BAR BB| Open rates'!GC17*0.87*0.85</f>
        <v>24995.1</v>
      </c>
      <c r="GD17" s="57">
        <f>'BAR BB| Open rates'!GD17*0.87*0.85</f>
        <v>24995.1</v>
      </c>
      <c r="GE17" s="57">
        <f>'BAR BB| Open rates'!GE17*0.87*0.85</f>
        <v>24995.1</v>
      </c>
    </row>
    <row r="18" spans="1:187" s="36" customFormat="1" ht="12" customHeight="1" x14ac:dyDescent="0.2">
      <c r="A18" s="237">
        <v>2</v>
      </c>
      <c r="B18" s="57">
        <f>'BAR BB| Open rates'!B18*0.87*0.85</f>
        <v>32094.3</v>
      </c>
      <c r="C18" s="57">
        <f>'BAR BB| Open rates'!C18*0.87*0.85</f>
        <v>32094.3</v>
      </c>
      <c r="D18" s="57">
        <f>'BAR BB| Open rates'!D18*0.87*0.85</f>
        <v>30097.649999999998</v>
      </c>
      <c r="E18" s="57">
        <f>'BAR BB| Open rates'!E18*0.87*0.85</f>
        <v>30097.649999999998</v>
      </c>
      <c r="F18" s="57">
        <f>'BAR BB| Open rates'!F18*0.87*0.85</f>
        <v>28470.75</v>
      </c>
      <c r="G18" s="57">
        <f>'BAR BB| Open rates'!G18*0.87*0.85</f>
        <v>30097.649999999998</v>
      </c>
      <c r="H18" s="57">
        <f>'BAR BB| Open rates'!H18*0.87*0.85</f>
        <v>30097.649999999998</v>
      </c>
      <c r="I18" s="57">
        <f>'BAR BB| Open rates'!I18*0.87*0.85</f>
        <v>31576.649999999998</v>
      </c>
      <c r="J18" s="57">
        <f>'BAR BB| Open rates'!J18*0.87*0.85</f>
        <v>31576.649999999998</v>
      </c>
      <c r="K18" s="57">
        <f>'BAR BB| Open rates'!K18*0.87*0.85</f>
        <v>30097.649999999998</v>
      </c>
      <c r="L18" s="57">
        <f>'BAR BB| Open rates'!L18*0.87*0.85</f>
        <v>30097.649999999998</v>
      </c>
      <c r="M18" s="57">
        <f>'BAR BB| Open rates'!M18*0.87*0.85</f>
        <v>30097.649999999998</v>
      </c>
      <c r="N18" s="57">
        <f>'BAR BB| Open rates'!N18*0.87*0.85</f>
        <v>30097.649999999998</v>
      </c>
      <c r="O18" s="57">
        <f>'BAR BB| Open rates'!O18*0.87*0.85</f>
        <v>30097.649999999998</v>
      </c>
      <c r="P18" s="57">
        <f>'BAR BB| Open rates'!P18*0.87*0.85</f>
        <v>31576.649999999998</v>
      </c>
      <c r="Q18" s="57">
        <f>'BAR BB| Open rates'!Q18*0.87*0.85</f>
        <v>31576.649999999998</v>
      </c>
      <c r="R18" s="57">
        <f>'BAR BB| Open rates'!R18*0.87*0.85</f>
        <v>31576.649999999998</v>
      </c>
      <c r="S18" s="57">
        <f>'BAR BB| Open rates'!S18*0.87*0.85</f>
        <v>31576.649999999998</v>
      </c>
      <c r="T18" s="57">
        <f>'BAR BB| Open rates'!T18*0.87*0.85</f>
        <v>31576.649999999998</v>
      </c>
      <c r="U18" s="57">
        <f>'BAR BB| Open rates'!U18*0.87*0.85</f>
        <v>31576.649999999998</v>
      </c>
      <c r="V18" s="57">
        <f>'BAR BB| Open rates'!V18*0.87*0.85</f>
        <v>31576.649999999998</v>
      </c>
      <c r="W18" s="57">
        <f>'BAR BB| Open rates'!W18*0.87*0.85</f>
        <v>33055.65</v>
      </c>
      <c r="X18" s="57">
        <f>'BAR BB| Open rates'!X18*0.87*0.85</f>
        <v>33055.65</v>
      </c>
      <c r="Y18" s="57">
        <f>'BAR BB| Open rates'!Y18*0.87*0.85</f>
        <v>31576.649999999998</v>
      </c>
      <c r="Z18" s="57">
        <f>'BAR BB| Open rates'!Z18*0.87*0.85</f>
        <v>31576.649999999998</v>
      </c>
      <c r="AA18" s="57">
        <f>'BAR BB| Open rates'!AA18*0.87*0.85</f>
        <v>31576.649999999998</v>
      </c>
      <c r="AB18" s="57">
        <f>'BAR BB| Open rates'!AB18*0.87*0.85</f>
        <v>31576.649999999998</v>
      </c>
      <c r="AC18" s="57">
        <f>'BAR BB| Open rates'!AC18*0.87*0.85</f>
        <v>31576.649999999998</v>
      </c>
      <c r="AD18" s="57">
        <f>'BAR BB| Open rates'!AD18*0.87*0.85</f>
        <v>33055.65</v>
      </c>
      <c r="AE18" s="57">
        <f>'BAR BB| Open rates'!AE18*0.87*0.85</f>
        <v>33055.65</v>
      </c>
      <c r="AF18" s="57">
        <f>'BAR BB| Open rates'!AF18*0.87*0.85</f>
        <v>31576.649999999998</v>
      </c>
      <c r="AG18" s="57">
        <f>'BAR BB| Open rates'!AG18*0.87*0.85</f>
        <v>31576.649999999998</v>
      </c>
      <c r="AH18" s="57">
        <f>'BAR BB| Open rates'!AH18*0.87*0.85</f>
        <v>31576.649999999998</v>
      </c>
      <c r="AI18" s="57">
        <f>'BAR BB| Open rates'!AI18*0.87*0.85</f>
        <v>31576.649999999998</v>
      </c>
      <c r="AJ18" s="57">
        <f>'BAR BB| Open rates'!AJ18*0.87*0.85</f>
        <v>31576.649999999998</v>
      </c>
      <c r="AK18" s="57">
        <f>'BAR BB| Open rates'!AK18*0.87*0.85</f>
        <v>33055.65</v>
      </c>
      <c r="AL18" s="57">
        <f>'BAR BB| Open rates'!AL18*0.87*0.85</f>
        <v>33055.65</v>
      </c>
      <c r="AM18" s="57">
        <f>'BAR BB| Open rates'!AM18*0.87*0.85</f>
        <v>31576.649999999998</v>
      </c>
      <c r="AN18" s="57">
        <f>'BAR BB| Open rates'!AN18*0.87*0.85</f>
        <v>31576.649999999998</v>
      </c>
      <c r="AO18" s="57">
        <f>'BAR BB| Open rates'!AO18*0.87*0.85</f>
        <v>31576.649999999998</v>
      </c>
      <c r="AP18" s="57">
        <f>'BAR BB| Open rates'!AP18*0.87*0.85</f>
        <v>31576.649999999998</v>
      </c>
      <c r="AQ18" s="57">
        <f>'BAR BB| Open rates'!AQ18*0.87*0.85</f>
        <v>31576.649999999998</v>
      </c>
      <c r="AR18" s="57">
        <f>'BAR BB| Open rates'!AR18*0.87*0.85</f>
        <v>33055.65</v>
      </c>
      <c r="AS18" s="57">
        <f>'BAR BB| Open rates'!AS18*0.87*0.85</f>
        <v>33055.65</v>
      </c>
      <c r="AT18" s="57">
        <f>'BAR BB| Open rates'!AT18*0.87*0.85</f>
        <v>31576.649999999998</v>
      </c>
      <c r="AU18" s="57">
        <f>'BAR BB| Open rates'!AU18*0.87*0.85</f>
        <v>31576.649999999998</v>
      </c>
      <c r="AV18" s="57">
        <f>'BAR BB| Open rates'!AV18*0.87*0.85</f>
        <v>31576.649999999998</v>
      </c>
      <c r="AW18" s="57">
        <f>'BAR BB| Open rates'!AW18*0.87*0.85</f>
        <v>31576.649999999998</v>
      </c>
      <c r="AX18" s="57">
        <f>'BAR BB| Open rates'!AX18*0.87*0.85</f>
        <v>31576.649999999998</v>
      </c>
      <c r="AY18" s="57">
        <f>'BAR BB| Open rates'!AY18*0.87*0.85</f>
        <v>33055.65</v>
      </c>
      <c r="AZ18" s="57">
        <f>'BAR BB| Open rates'!AZ18*0.87*0.85</f>
        <v>33055.65</v>
      </c>
      <c r="BA18" s="57">
        <f>'BAR BB| Open rates'!BA18*0.87*0.85</f>
        <v>31576.649999999998</v>
      </c>
      <c r="BB18" s="57">
        <f>'BAR BB| Open rates'!BB18*0.87*0.85</f>
        <v>31576.649999999998</v>
      </c>
      <c r="BC18" s="57">
        <f>'BAR BB| Open rates'!BC18*0.87*0.85</f>
        <v>31576.649999999998</v>
      </c>
      <c r="BD18" s="57">
        <f>'BAR BB| Open rates'!BD18*0.87*0.85</f>
        <v>31576.649999999998</v>
      </c>
      <c r="BE18" s="57">
        <f>'BAR BB| Open rates'!BE18*0.87*0.85</f>
        <v>31576.649999999998</v>
      </c>
      <c r="BF18" s="57">
        <f>'BAR BB| Open rates'!BF18*0.87*0.85</f>
        <v>33055.65</v>
      </c>
      <c r="BG18" s="57">
        <f>'BAR BB| Open rates'!BG18*0.87*0.85</f>
        <v>33055.65</v>
      </c>
      <c r="BH18" s="57">
        <f>'BAR BB| Open rates'!BH18*0.87*0.85</f>
        <v>29210.25</v>
      </c>
      <c r="BI18" s="57">
        <f>'BAR BB| Open rates'!BI18*0.87*0.85</f>
        <v>29210.25</v>
      </c>
      <c r="BJ18" s="57">
        <f>'BAR BB| Open rates'!BJ18*0.87*0.85</f>
        <v>29210.25</v>
      </c>
      <c r="BK18" s="57">
        <f>'BAR BB| Open rates'!BK18*0.87*0.85</f>
        <v>29210.25</v>
      </c>
      <c r="BL18" s="57">
        <f>'BAR BB| Open rates'!BL18*0.87*0.85</f>
        <v>29210.25</v>
      </c>
      <c r="BM18" s="57">
        <f>'BAR BB| Open rates'!BM18*0.87*0.85</f>
        <v>30097.649999999998</v>
      </c>
      <c r="BN18" s="57">
        <f>'BAR BB| Open rates'!BN18*0.87*0.85</f>
        <v>30097.649999999998</v>
      </c>
      <c r="BO18" s="57">
        <f>'BAR BB| Open rates'!BO18*0.87*0.85</f>
        <v>28470.75</v>
      </c>
      <c r="BP18" s="57">
        <f>'BAR BB| Open rates'!BP18*0.87*0.85</f>
        <v>28470.75</v>
      </c>
      <c r="BQ18" s="57">
        <f>'BAR BB| Open rates'!BQ18*0.87*0.85</f>
        <v>30097.649999999998</v>
      </c>
      <c r="BR18" s="57">
        <f>'BAR BB| Open rates'!BR18*0.87*0.85</f>
        <v>30097.649999999998</v>
      </c>
      <c r="BS18" s="57">
        <f>'BAR BB| Open rates'!BS18*0.87*0.85</f>
        <v>30097.649999999998</v>
      </c>
      <c r="BT18" s="57">
        <f>'BAR BB| Open rates'!BT18*0.87*0.85</f>
        <v>30097.649999999998</v>
      </c>
      <c r="BU18" s="57">
        <f>'BAR BB| Open rates'!BU18*0.87*0.85</f>
        <v>30097.649999999998</v>
      </c>
      <c r="BV18" s="57">
        <f>'BAR BB| Open rates'!BV18*0.87*0.85</f>
        <v>28470.75</v>
      </c>
      <c r="BW18" s="57">
        <f>'BAR BB| Open rates'!BW18*0.87*0.85</f>
        <v>28470.75</v>
      </c>
      <c r="BX18" s="57">
        <f>'BAR BB| Open rates'!BX18*0.87*0.85</f>
        <v>28470.75</v>
      </c>
      <c r="BY18" s="57">
        <f>'BAR BB| Open rates'!BY18*0.87*0.85</f>
        <v>28470.75</v>
      </c>
      <c r="BZ18" s="57">
        <f>'BAR BB| Open rates'!BZ18*0.87*0.85</f>
        <v>28470.75</v>
      </c>
      <c r="CA18" s="57">
        <f>'BAR BB| Open rates'!CA18*0.87*0.85</f>
        <v>30097.649999999998</v>
      </c>
      <c r="CB18" s="57">
        <f>'BAR BB| Open rates'!CB18*0.87*0.85</f>
        <v>30097.649999999998</v>
      </c>
      <c r="CC18" s="57">
        <f>'BAR BB| Open rates'!CC18*0.87*0.85</f>
        <v>28470.75</v>
      </c>
      <c r="CD18" s="57">
        <f>'BAR BB| Open rates'!CD18*0.87*0.85</f>
        <v>28470.75</v>
      </c>
      <c r="CE18" s="57">
        <f>'BAR BB| Open rates'!CE18*0.87*0.85</f>
        <v>28470.75</v>
      </c>
      <c r="CF18" s="57">
        <f>'BAR BB| Open rates'!CF18*0.87*0.85</f>
        <v>28470.75</v>
      </c>
      <c r="CG18" s="57">
        <f>'BAR BB| Open rates'!CG18*0.87*0.85</f>
        <v>28470.75</v>
      </c>
      <c r="CH18" s="57">
        <f>'BAR BB| Open rates'!CH18*0.87*0.85</f>
        <v>30097.649999999998</v>
      </c>
      <c r="CI18" s="57">
        <f>'BAR BB| Open rates'!CI18*0.87*0.85</f>
        <v>30097.649999999998</v>
      </c>
      <c r="CJ18" s="57">
        <f>'BAR BB| Open rates'!CJ18*0.87*0.85</f>
        <v>28470.75</v>
      </c>
      <c r="CK18" s="57">
        <f>'BAR BB| Open rates'!CK18*0.87*0.85</f>
        <v>28470.75</v>
      </c>
      <c r="CL18" s="57">
        <f>'BAR BB| Open rates'!CL18*0.87*0.85</f>
        <v>28470.75</v>
      </c>
      <c r="CM18" s="57">
        <f>'BAR BB| Open rates'!CM18*0.87*0.85</f>
        <v>28470.75</v>
      </c>
      <c r="CN18" s="57">
        <f>'BAR BB| Open rates'!CN18*0.87*0.85</f>
        <v>28470.75</v>
      </c>
      <c r="CO18" s="57">
        <f>'BAR BB| Open rates'!CO18*0.87*0.85</f>
        <v>30097.649999999998</v>
      </c>
      <c r="CP18" s="57">
        <f>'BAR BB| Open rates'!CP18*0.87*0.85</f>
        <v>30097.649999999998</v>
      </c>
      <c r="CQ18" s="57">
        <f>'BAR BB| Open rates'!CQ18*0.87*0.85</f>
        <v>28470.75</v>
      </c>
      <c r="CR18" s="57">
        <f>'BAR BB| Open rates'!CR18*0.87*0.85</f>
        <v>28470.75</v>
      </c>
      <c r="CS18" s="57">
        <f>'BAR BB| Open rates'!CS18*0.87*0.85</f>
        <v>28470.75</v>
      </c>
      <c r="CT18" s="57">
        <f>'BAR BB| Open rates'!CT18*0.87*0.85</f>
        <v>28470.75</v>
      </c>
      <c r="CU18" s="57">
        <f>'BAR BB| Open rates'!CU18*0.87*0.85</f>
        <v>25808.55</v>
      </c>
      <c r="CV18" s="57">
        <f>'BAR BB| Open rates'!CV18*0.87*0.85</f>
        <v>25808.55</v>
      </c>
      <c r="CW18" s="57">
        <f>'BAR BB| Open rates'!CW18*0.87*0.85</f>
        <v>25808.55</v>
      </c>
      <c r="CX18" s="57">
        <f>'BAR BB| Open rates'!CX18*0.87*0.85</f>
        <v>24329.55</v>
      </c>
      <c r="CY18" s="57">
        <f>'BAR BB| Open rates'!CY18*0.87*0.85</f>
        <v>24329.55</v>
      </c>
      <c r="CZ18" s="57">
        <f>'BAR BB| Open rates'!CZ18*0.87*0.85</f>
        <v>24329.55</v>
      </c>
      <c r="DA18" s="57">
        <f>'BAR BB| Open rates'!DA18*0.87*0.85</f>
        <v>24329.55</v>
      </c>
      <c r="DB18" s="57">
        <f>'BAR BB| Open rates'!DB18*0.87*0.85</f>
        <v>24329.55</v>
      </c>
      <c r="DC18" s="57">
        <f>'BAR BB| Open rates'!DC18*0.87*0.85</f>
        <v>25808.55</v>
      </c>
      <c r="DD18" s="57">
        <f>'BAR BB| Open rates'!DD18*0.87*0.85</f>
        <v>25808.55</v>
      </c>
      <c r="DE18" s="57">
        <f>'BAR BB| Open rates'!DE18*0.87*0.85</f>
        <v>24329.55</v>
      </c>
      <c r="DF18" s="57">
        <f>'BAR BB| Open rates'!DF18*0.87*0.85</f>
        <v>24329.55</v>
      </c>
      <c r="DG18" s="57">
        <f>'BAR BB| Open rates'!DG18*0.87*0.85</f>
        <v>24329.55</v>
      </c>
      <c r="DH18" s="57">
        <f>'BAR BB| Open rates'!DH18*0.87*0.85</f>
        <v>24329.55</v>
      </c>
      <c r="DI18" s="57">
        <f>'BAR BB| Open rates'!DI18*0.87*0.85</f>
        <v>24329.55</v>
      </c>
      <c r="DJ18" s="57">
        <f>'BAR BB| Open rates'!DJ18*0.87*0.85</f>
        <v>25808.55</v>
      </c>
      <c r="DK18" s="57">
        <f>'BAR BB| Open rates'!DK18*0.87*0.85</f>
        <v>25808.55</v>
      </c>
      <c r="DL18" s="57">
        <f>'BAR BB| Open rates'!DL18*0.87*0.85</f>
        <v>24329.55</v>
      </c>
      <c r="DM18" s="57">
        <f>'BAR BB| Open rates'!DM18*0.87*0.85</f>
        <v>24329.55</v>
      </c>
      <c r="DN18" s="57">
        <f>'BAR BB| Open rates'!DN18*0.87*0.85</f>
        <v>24329.55</v>
      </c>
      <c r="DO18" s="57">
        <f>'BAR BB| Open rates'!DO18*0.87*0.85</f>
        <v>24329.55</v>
      </c>
      <c r="DP18" s="57">
        <f>'BAR BB| Open rates'!DP18*0.87*0.85</f>
        <v>24329.55</v>
      </c>
      <c r="DQ18" s="57">
        <f>'BAR BB| Open rates'!DQ18*0.87*0.85</f>
        <v>25808.55</v>
      </c>
      <c r="DR18" s="57">
        <f>'BAR BB| Open rates'!DR18*0.87*0.85</f>
        <v>25808.55</v>
      </c>
      <c r="DS18" s="57">
        <f>'BAR BB| Open rates'!DS18*0.87*0.85</f>
        <v>24329.55</v>
      </c>
      <c r="DT18" s="57">
        <f>'BAR BB| Open rates'!DT18*0.87*0.85</f>
        <v>24329.55</v>
      </c>
      <c r="DU18" s="57">
        <f>'BAR BB| Open rates'!DU18*0.87*0.85</f>
        <v>24329.55</v>
      </c>
      <c r="DV18" s="57">
        <f>'BAR BB| Open rates'!DV18*0.87*0.85</f>
        <v>24329.55</v>
      </c>
      <c r="DW18" s="57">
        <f>'BAR BB| Open rates'!DW18*0.87*0.85</f>
        <v>24329.55</v>
      </c>
      <c r="DX18" s="57">
        <f>'BAR BB| Open rates'!DX18*0.87*0.85</f>
        <v>25808.55</v>
      </c>
      <c r="DY18" s="57">
        <f>'BAR BB| Open rates'!DY18*0.87*0.85</f>
        <v>25808.55</v>
      </c>
      <c r="DZ18" s="57">
        <f>'BAR BB| Open rates'!DZ18*0.87*0.85</f>
        <v>27065.7</v>
      </c>
      <c r="EA18" s="57">
        <f>'BAR BB| Open rates'!EA18*0.87*0.85</f>
        <v>27065.7</v>
      </c>
      <c r="EB18" s="57">
        <f>'BAR BB| Open rates'!EB18*0.87*0.85</f>
        <v>27065.7</v>
      </c>
      <c r="EC18" s="57">
        <f>'BAR BB| Open rates'!EC18*0.87*0.85</f>
        <v>28692.6</v>
      </c>
      <c r="ED18" s="57">
        <f>'BAR BB| Open rates'!ED18*0.87*0.85</f>
        <v>28692.6</v>
      </c>
      <c r="EE18" s="57">
        <f>'BAR BB| Open rates'!EE18*0.87*0.85</f>
        <v>28692.6</v>
      </c>
      <c r="EF18" s="57">
        <f>'BAR BB| Open rates'!EF18*0.87*0.85</f>
        <v>28692.6</v>
      </c>
      <c r="EG18" s="57">
        <f>'BAR BB| Open rates'!EG18*0.87*0.85</f>
        <v>23590.05</v>
      </c>
      <c r="EH18" s="57">
        <f>'BAR BB| Open rates'!EH18*0.87*0.85</f>
        <v>22111.05</v>
      </c>
      <c r="EI18" s="57">
        <f>'BAR BB| Open rates'!EI18*0.87*0.85</f>
        <v>22111.05</v>
      </c>
      <c r="EJ18" s="57">
        <f>'BAR BB| Open rates'!EJ18*0.87*0.85</f>
        <v>22111.05</v>
      </c>
      <c r="EK18" s="57">
        <f>'BAR BB| Open rates'!EK18*0.87*0.85</f>
        <v>22111.05</v>
      </c>
      <c r="EL18" s="57">
        <f>'BAR BB| Open rates'!EL18*0.87*0.85</f>
        <v>22850.55</v>
      </c>
      <c r="EM18" s="57">
        <f>'BAR BB| Open rates'!EM18*0.87*0.85</f>
        <v>22850.55</v>
      </c>
      <c r="EN18" s="57">
        <f>'BAR BB| Open rates'!EN18*0.87*0.85</f>
        <v>22111.05</v>
      </c>
      <c r="EO18" s="57">
        <f>'BAR BB| Open rates'!EO18*0.87*0.85</f>
        <v>22111.05</v>
      </c>
      <c r="EP18" s="57">
        <f>'BAR BB| Open rates'!EP18*0.87*0.85</f>
        <v>22111.05</v>
      </c>
      <c r="EQ18" s="57">
        <f>'BAR BB| Open rates'!EQ18*0.87*0.85</f>
        <v>22111.05</v>
      </c>
      <c r="ER18" s="57">
        <f>'BAR BB| Open rates'!ER18*0.87*0.85</f>
        <v>22111.05</v>
      </c>
      <c r="ES18" s="57">
        <f>'BAR BB| Open rates'!ES18*0.87*0.85</f>
        <v>22850.55</v>
      </c>
      <c r="ET18" s="57">
        <f>'BAR BB| Open rates'!ET18*0.87*0.85</f>
        <v>22850.55</v>
      </c>
      <c r="EU18" s="57">
        <f>'BAR BB| Open rates'!EU18*0.87*0.85</f>
        <v>22111.05</v>
      </c>
      <c r="EV18" s="57">
        <f>'BAR BB| Open rates'!EV18*0.87*0.85</f>
        <v>22111.05</v>
      </c>
      <c r="EW18" s="57">
        <f>'BAR BB| Open rates'!EW18*0.87*0.85</f>
        <v>22111.05</v>
      </c>
      <c r="EX18" s="57">
        <f>'BAR BB| Open rates'!EX18*0.87*0.85</f>
        <v>22111.05</v>
      </c>
      <c r="EY18" s="57">
        <f>'BAR BB| Open rates'!EY18*0.87*0.85</f>
        <v>22111.05</v>
      </c>
      <c r="EZ18" s="57">
        <f>'BAR BB| Open rates'!EZ18*0.87*0.85</f>
        <v>22850.55</v>
      </c>
      <c r="FA18" s="57">
        <f>'BAR BB| Open rates'!FA18*0.87*0.85</f>
        <v>22850.55</v>
      </c>
      <c r="FB18" s="57">
        <f>'BAR BB| Open rates'!FB18*0.87*0.85</f>
        <v>22111.05</v>
      </c>
      <c r="FC18" s="57">
        <f>'BAR BB| Open rates'!FC18*0.87*0.85</f>
        <v>22111.05</v>
      </c>
      <c r="FD18" s="57">
        <f>'BAR BB| Open rates'!FD18*0.87*0.85</f>
        <v>22111.05</v>
      </c>
      <c r="FE18" s="57">
        <f>'BAR BB| Open rates'!FE18*0.87*0.85</f>
        <v>22111.05</v>
      </c>
      <c r="FF18" s="57">
        <f>'BAR BB| Open rates'!FF18*0.87*0.85</f>
        <v>22111.05</v>
      </c>
      <c r="FG18" s="57">
        <f>'BAR BB| Open rates'!FG18*0.87*0.85</f>
        <v>22850.55</v>
      </c>
      <c r="FH18" s="57">
        <f>'BAR BB| Open rates'!FH18*0.87*0.85</f>
        <v>22850.55</v>
      </c>
      <c r="FI18" s="57">
        <f>'BAR BB| Open rates'!FI18*0.87*0.85</f>
        <v>22111.05</v>
      </c>
      <c r="FJ18" s="57">
        <f>'BAR BB| Open rates'!FJ18*0.87*0.85</f>
        <v>22111.05</v>
      </c>
      <c r="FK18" s="57">
        <f>'BAR BB| Open rates'!FK18*0.87*0.85</f>
        <v>22111.05</v>
      </c>
      <c r="FL18" s="57">
        <f>'BAR BB| Open rates'!FL18*0.87*0.85</f>
        <v>22111.05</v>
      </c>
      <c r="FM18" s="57">
        <f>'BAR BB| Open rates'!FM18*0.87*0.85</f>
        <v>22111.05</v>
      </c>
      <c r="FN18" s="57">
        <f>'BAR BB| Open rates'!FN18*0.87*0.85</f>
        <v>22850.55</v>
      </c>
      <c r="FO18" s="57">
        <f>'BAR BB| Open rates'!FO18*0.87*0.85</f>
        <v>22850.55</v>
      </c>
      <c r="FP18" s="57">
        <f>'BAR BB| Open rates'!FP18*0.87*0.85</f>
        <v>22111.05</v>
      </c>
      <c r="FQ18" s="57">
        <f>'BAR BB| Open rates'!FQ18*0.87*0.85</f>
        <v>22111.05</v>
      </c>
      <c r="FR18" s="57">
        <f>'BAR BB| Open rates'!FR18*0.87*0.85</f>
        <v>22111.05</v>
      </c>
      <c r="FS18" s="57">
        <f>'BAR BB| Open rates'!FS18*0.87*0.85</f>
        <v>22111.05</v>
      </c>
      <c r="FT18" s="57">
        <f>'BAR BB| Open rates'!FT18*0.87*0.85</f>
        <v>22111.05</v>
      </c>
      <c r="FU18" s="57">
        <f>'BAR BB| Open rates'!FU18*0.87*0.85</f>
        <v>22850.55</v>
      </c>
      <c r="FV18" s="57">
        <f>'BAR BB| Open rates'!FV18*0.87*0.85</f>
        <v>22850.55</v>
      </c>
      <c r="FW18" s="57">
        <f>'BAR BB| Open rates'!FW18*0.87*0.85</f>
        <v>25586.7</v>
      </c>
      <c r="FX18" s="57">
        <f>'BAR BB| Open rates'!FX18*0.87*0.85</f>
        <v>25586.7</v>
      </c>
      <c r="FY18" s="57">
        <f>'BAR BB| Open rates'!FY18*0.87*0.85</f>
        <v>25586.7</v>
      </c>
      <c r="FZ18" s="57">
        <f>'BAR BB| Open rates'!FZ18*0.87*0.85</f>
        <v>25586.7</v>
      </c>
      <c r="GA18" s="57">
        <f>'BAR BB| Open rates'!GA18*0.87*0.85</f>
        <v>25586.7</v>
      </c>
      <c r="GB18" s="57">
        <f>'BAR BB| Open rates'!GB18*0.87*0.85</f>
        <v>27213.599999999999</v>
      </c>
      <c r="GC18" s="57">
        <f>'BAR BB| Open rates'!GC18*0.87*0.85</f>
        <v>27213.599999999999</v>
      </c>
      <c r="GD18" s="57">
        <f>'BAR BB| Open rates'!GD18*0.87*0.85</f>
        <v>27213.599999999999</v>
      </c>
      <c r="GE18" s="57">
        <f>'BAR BB| Open rates'!GE18*0.87*0.85</f>
        <v>27213.599999999999</v>
      </c>
    </row>
    <row r="19" spans="1:187" s="36" customFormat="1" ht="12" customHeight="1" x14ac:dyDescent="0.2">
      <c r="A19" s="236" t="s">
        <v>179</v>
      </c>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row>
    <row r="20" spans="1:187" s="36" customFormat="1" ht="12" customHeight="1" x14ac:dyDescent="0.2">
      <c r="A20" s="237">
        <v>1</v>
      </c>
      <c r="B20" s="57">
        <f>'BAR BB| Open rates'!B20*0.87*0.85</f>
        <v>30615.3</v>
      </c>
      <c r="C20" s="57">
        <f>'BAR BB| Open rates'!C20*0.87*0.85</f>
        <v>30615.3</v>
      </c>
      <c r="D20" s="57">
        <f>'BAR BB| Open rates'!D20*0.87*0.85</f>
        <v>28618.649999999998</v>
      </c>
      <c r="E20" s="57">
        <f>'BAR BB| Open rates'!E20*0.87*0.85</f>
        <v>28618.649999999998</v>
      </c>
      <c r="F20" s="57">
        <f>'BAR BB| Open rates'!F20*0.87*0.85</f>
        <v>26991.75</v>
      </c>
      <c r="G20" s="57">
        <f>'BAR BB| Open rates'!G20*0.87*0.85</f>
        <v>28618.649999999998</v>
      </c>
      <c r="H20" s="57">
        <f>'BAR BB| Open rates'!H20*0.87*0.85</f>
        <v>28618.649999999998</v>
      </c>
      <c r="I20" s="57">
        <f>'BAR BB| Open rates'!I20*0.87*0.85</f>
        <v>30097.649999999998</v>
      </c>
      <c r="J20" s="57">
        <f>'BAR BB| Open rates'!J20*0.87*0.85</f>
        <v>30097.649999999998</v>
      </c>
      <c r="K20" s="57">
        <f>'BAR BB| Open rates'!K20*0.87*0.85</f>
        <v>28618.649999999998</v>
      </c>
      <c r="L20" s="57">
        <f>'BAR BB| Open rates'!L20*0.87*0.85</f>
        <v>28618.649999999998</v>
      </c>
      <c r="M20" s="57">
        <f>'BAR BB| Open rates'!M20*0.87*0.85</f>
        <v>28618.649999999998</v>
      </c>
      <c r="N20" s="57">
        <f>'BAR BB| Open rates'!N20*0.87*0.85</f>
        <v>28618.649999999998</v>
      </c>
      <c r="O20" s="57">
        <f>'BAR BB| Open rates'!O20*0.87*0.85</f>
        <v>28618.649999999998</v>
      </c>
      <c r="P20" s="57">
        <f>'BAR BB| Open rates'!P20*0.87*0.85</f>
        <v>30097.649999999998</v>
      </c>
      <c r="Q20" s="57">
        <f>'BAR BB| Open rates'!Q20*0.87*0.85</f>
        <v>30097.649999999998</v>
      </c>
      <c r="R20" s="57">
        <f>'BAR BB| Open rates'!R20*0.87*0.85</f>
        <v>30097.649999999998</v>
      </c>
      <c r="S20" s="57">
        <f>'BAR BB| Open rates'!S20*0.87*0.85</f>
        <v>30097.649999999998</v>
      </c>
      <c r="T20" s="57">
        <f>'BAR BB| Open rates'!T20*0.87*0.85</f>
        <v>30097.649999999998</v>
      </c>
      <c r="U20" s="57">
        <f>'BAR BB| Open rates'!U20*0.87*0.85</f>
        <v>30097.649999999998</v>
      </c>
      <c r="V20" s="57">
        <f>'BAR BB| Open rates'!V20*0.87*0.85</f>
        <v>30097.649999999998</v>
      </c>
      <c r="W20" s="57">
        <f>'BAR BB| Open rates'!W20*0.87*0.85</f>
        <v>31576.649999999998</v>
      </c>
      <c r="X20" s="57">
        <f>'BAR BB| Open rates'!X20*0.87*0.85</f>
        <v>31576.649999999998</v>
      </c>
      <c r="Y20" s="57">
        <f>'BAR BB| Open rates'!Y20*0.87*0.85</f>
        <v>30097.649999999998</v>
      </c>
      <c r="Z20" s="57">
        <f>'BAR BB| Open rates'!Z20*0.87*0.85</f>
        <v>30097.649999999998</v>
      </c>
      <c r="AA20" s="57">
        <f>'BAR BB| Open rates'!AA20*0.87*0.85</f>
        <v>30097.649999999998</v>
      </c>
      <c r="AB20" s="57">
        <f>'BAR BB| Open rates'!AB20*0.87*0.85</f>
        <v>30097.649999999998</v>
      </c>
      <c r="AC20" s="57">
        <f>'BAR BB| Open rates'!AC20*0.87*0.85</f>
        <v>30097.649999999998</v>
      </c>
      <c r="AD20" s="57">
        <f>'BAR BB| Open rates'!AD20*0.87*0.85</f>
        <v>31576.649999999998</v>
      </c>
      <c r="AE20" s="57">
        <f>'BAR BB| Open rates'!AE20*0.87*0.85</f>
        <v>31576.649999999998</v>
      </c>
      <c r="AF20" s="57">
        <f>'BAR BB| Open rates'!AF20*0.87*0.85</f>
        <v>30097.649999999998</v>
      </c>
      <c r="AG20" s="57">
        <f>'BAR BB| Open rates'!AG20*0.87*0.85</f>
        <v>30097.649999999998</v>
      </c>
      <c r="AH20" s="57">
        <f>'BAR BB| Open rates'!AH20*0.87*0.85</f>
        <v>30097.649999999998</v>
      </c>
      <c r="AI20" s="57">
        <f>'BAR BB| Open rates'!AI20*0.87*0.85</f>
        <v>30097.649999999998</v>
      </c>
      <c r="AJ20" s="57">
        <f>'BAR BB| Open rates'!AJ20*0.87*0.85</f>
        <v>30097.649999999998</v>
      </c>
      <c r="AK20" s="57">
        <f>'BAR BB| Open rates'!AK20*0.87*0.85</f>
        <v>31576.649999999998</v>
      </c>
      <c r="AL20" s="57">
        <f>'BAR BB| Open rates'!AL20*0.87*0.85</f>
        <v>31576.649999999998</v>
      </c>
      <c r="AM20" s="57">
        <f>'BAR BB| Open rates'!AM20*0.87*0.85</f>
        <v>30097.649999999998</v>
      </c>
      <c r="AN20" s="57">
        <f>'BAR BB| Open rates'!AN20*0.87*0.85</f>
        <v>30097.649999999998</v>
      </c>
      <c r="AO20" s="57">
        <f>'BAR BB| Open rates'!AO20*0.87*0.85</f>
        <v>30097.649999999998</v>
      </c>
      <c r="AP20" s="57">
        <f>'BAR BB| Open rates'!AP20*0.87*0.85</f>
        <v>30097.649999999998</v>
      </c>
      <c r="AQ20" s="57">
        <f>'BAR BB| Open rates'!AQ20*0.87*0.85</f>
        <v>30097.649999999998</v>
      </c>
      <c r="AR20" s="57">
        <f>'BAR BB| Open rates'!AR20*0.87*0.85</f>
        <v>31576.649999999998</v>
      </c>
      <c r="AS20" s="57">
        <f>'BAR BB| Open rates'!AS20*0.87*0.85</f>
        <v>31576.649999999998</v>
      </c>
      <c r="AT20" s="57">
        <f>'BAR BB| Open rates'!AT20*0.87*0.85</f>
        <v>30097.649999999998</v>
      </c>
      <c r="AU20" s="57">
        <f>'BAR BB| Open rates'!AU20*0.87*0.85</f>
        <v>30097.649999999998</v>
      </c>
      <c r="AV20" s="57">
        <f>'BAR BB| Open rates'!AV20*0.87*0.85</f>
        <v>30097.649999999998</v>
      </c>
      <c r="AW20" s="57">
        <f>'BAR BB| Open rates'!AW20*0.87*0.85</f>
        <v>30097.649999999998</v>
      </c>
      <c r="AX20" s="57">
        <f>'BAR BB| Open rates'!AX20*0.87*0.85</f>
        <v>30097.649999999998</v>
      </c>
      <c r="AY20" s="57">
        <f>'BAR BB| Open rates'!AY20*0.87*0.85</f>
        <v>31576.649999999998</v>
      </c>
      <c r="AZ20" s="57">
        <f>'BAR BB| Open rates'!AZ20*0.87*0.85</f>
        <v>31576.649999999998</v>
      </c>
      <c r="BA20" s="57">
        <f>'BAR BB| Open rates'!BA20*0.87*0.85</f>
        <v>30097.649999999998</v>
      </c>
      <c r="BB20" s="57">
        <f>'BAR BB| Open rates'!BB20*0.87*0.85</f>
        <v>30097.649999999998</v>
      </c>
      <c r="BC20" s="57">
        <f>'BAR BB| Open rates'!BC20*0.87*0.85</f>
        <v>30097.649999999998</v>
      </c>
      <c r="BD20" s="57">
        <f>'BAR BB| Open rates'!BD20*0.87*0.85</f>
        <v>30097.649999999998</v>
      </c>
      <c r="BE20" s="57">
        <f>'BAR BB| Open rates'!BE20*0.87*0.85</f>
        <v>30097.649999999998</v>
      </c>
      <c r="BF20" s="57">
        <f>'BAR BB| Open rates'!BF20*0.87*0.85</f>
        <v>31576.649999999998</v>
      </c>
      <c r="BG20" s="57">
        <f>'BAR BB| Open rates'!BG20*0.87*0.85</f>
        <v>31576.649999999998</v>
      </c>
      <c r="BH20" s="57">
        <f>'BAR BB| Open rates'!BH20*0.87*0.85</f>
        <v>27731.25</v>
      </c>
      <c r="BI20" s="57">
        <f>'BAR BB| Open rates'!BI20*0.87*0.85</f>
        <v>27731.25</v>
      </c>
      <c r="BJ20" s="57">
        <f>'BAR BB| Open rates'!BJ20*0.87*0.85</f>
        <v>27731.25</v>
      </c>
      <c r="BK20" s="57">
        <f>'BAR BB| Open rates'!BK20*0.87*0.85</f>
        <v>27731.25</v>
      </c>
      <c r="BL20" s="57">
        <f>'BAR BB| Open rates'!BL20*0.87*0.85</f>
        <v>27731.25</v>
      </c>
      <c r="BM20" s="57">
        <f>'BAR BB| Open rates'!BM20*0.87*0.85</f>
        <v>28618.649999999998</v>
      </c>
      <c r="BN20" s="57">
        <f>'BAR BB| Open rates'!BN20*0.87*0.85</f>
        <v>28618.649999999998</v>
      </c>
      <c r="BO20" s="57">
        <f>'BAR BB| Open rates'!BO20*0.87*0.85</f>
        <v>26991.75</v>
      </c>
      <c r="BP20" s="57">
        <f>'BAR BB| Open rates'!BP20*0.87*0.85</f>
        <v>26991.75</v>
      </c>
      <c r="BQ20" s="57">
        <f>'BAR BB| Open rates'!BQ20*0.87*0.85</f>
        <v>28618.649999999998</v>
      </c>
      <c r="BR20" s="57">
        <f>'BAR BB| Open rates'!BR20*0.87*0.85</f>
        <v>28618.649999999998</v>
      </c>
      <c r="BS20" s="57">
        <f>'BAR BB| Open rates'!BS20*0.87*0.85</f>
        <v>28618.649999999998</v>
      </c>
      <c r="BT20" s="57">
        <f>'BAR BB| Open rates'!BT20*0.87*0.85</f>
        <v>28618.649999999998</v>
      </c>
      <c r="BU20" s="57">
        <f>'BAR BB| Open rates'!BU20*0.87*0.85</f>
        <v>28618.649999999998</v>
      </c>
      <c r="BV20" s="57">
        <f>'BAR BB| Open rates'!BV20*0.87*0.85</f>
        <v>26991.75</v>
      </c>
      <c r="BW20" s="57">
        <f>'BAR BB| Open rates'!BW20*0.87*0.85</f>
        <v>26991.75</v>
      </c>
      <c r="BX20" s="57">
        <f>'BAR BB| Open rates'!BX20*0.87*0.85</f>
        <v>26991.75</v>
      </c>
      <c r="BY20" s="57">
        <f>'BAR BB| Open rates'!BY20*0.87*0.85</f>
        <v>26991.75</v>
      </c>
      <c r="BZ20" s="57">
        <f>'BAR BB| Open rates'!BZ20*0.87*0.85</f>
        <v>26991.75</v>
      </c>
      <c r="CA20" s="57">
        <f>'BAR BB| Open rates'!CA20*0.87*0.85</f>
        <v>28618.649999999998</v>
      </c>
      <c r="CB20" s="57">
        <f>'BAR BB| Open rates'!CB20*0.87*0.85</f>
        <v>28618.649999999998</v>
      </c>
      <c r="CC20" s="57">
        <f>'BAR BB| Open rates'!CC20*0.87*0.85</f>
        <v>26991.75</v>
      </c>
      <c r="CD20" s="57">
        <f>'BAR BB| Open rates'!CD20*0.87*0.85</f>
        <v>26991.75</v>
      </c>
      <c r="CE20" s="57">
        <f>'BAR BB| Open rates'!CE20*0.87*0.85</f>
        <v>26991.75</v>
      </c>
      <c r="CF20" s="57">
        <f>'BAR BB| Open rates'!CF20*0.87*0.85</f>
        <v>26991.75</v>
      </c>
      <c r="CG20" s="57">
        <f>'BAR BB| Open rates'!CG20*0.87*0.85</f>
        <v>26991.75</v>
      </c>
      <c r="CH20" s="57">
        <f>'BAR BB| Open rates'!CH20*0.87*0.85</f>
        <v>28618.649999999998</v>
      </c>
      <c r="CI20" s="57">
        <f>'BAR BB| Open rates'!CI20*0.87*0.85</f>
        <v>28618.649999999998</v>
      </c>
      <c r="CJ20" s="57">
        <f>'BAR BB| Open rates'!CJ20*0.87*0.85</f>
        <v>26991.75</v>
      </c>
      <c r="CK20" s="57">
        <f>'BAR BB| Open rates'!CK20*0.87*0.85</f>
        <v>26991.75</v>
      </c>
      <c r="CL20" s="57">
        <f>'BAR BB| Open rates'!CL20*0.87*0.85</f>
        <v>26991.75</v>
      </c>
      <c r="CM20" s="57">
        <f>'BAR BB| Open rates'!CM20*0.87*0.85</f>
        <v>26991.75</v>
      </c>
      <c r="CN20" s="57">
        <f>'BAR BB| Open rates'!CN20*0.87*0.85</f>
        <v>26991.75</v>
      </c>
      <c r="CO20" s="57">
        <f>'BAR BB| Open rates'!CO20*0.87*0.85</f>
        <v>28618.649999999998</v>
      </c>
      <c r="CP20" s="57">
        <f>'BAR BB| Open rates'!CP20*0.87*0.85</f>
        <v>28618.649999999998</v>
      </c>
      <c r="CQ20" s="57">
        <f>'BAR BB| Open rates'!CQ20*0.87*0.85</f>
        <v>26991.75</v>
      </c>
      <c r="CR20" s="57">
        <f>'BAR BB| Open rates'!CR20*0.87*0.85</f>
        <v>26991.75</v>
      </c>
      <c r="CS20" s="57">
        <f>'BAR BB| Open rates'!CS20*0.87*0.85</f>
        <v>26991.75</v>
      </c>
      <c r="CT20" s="57">
        <f>'BAR BB| Open rates'!CT20*0.87*0.85</f>
        <v>26991.75</v>
      </c>
      <c r="CU20" s="57">
        <f>'BAR BB| Open rates'!CU20*0.87*0.85</f>
        <v>23959.8</v>
      </c>
      <c r="CV20" s="57">
        <f>'BAR BB| Open rates'!CV20*0.87*0.85</f>
        <v>23959.8</v>
      </c>
      <c r="CW20" s="57">
        <f>'BAR BB| Open rates'!CW20*0.87*0.85</f>
        <v>23959.8</v>
      </c>
      <c r="CX20" s="57">
        <f>'BAR BB| Open rates'!CX20*0.87*0.85</f>
        <v>22480.799999999999</v>
      </c>
      <c r="CY20" s="57">
        <f>'BAR BB| Open rates'!CY20*0.87*0.85</f>
        <v>22480.799999999999</v>
      </c>
      <c r="CZ20" s="57">
        <f>'BAR BB| Open rates'!CZ20*0.87*0.85</f>
        <v>22480.799999999999</v>
      </c>
      <c r="DA20" s="57">
        <f>'BAR BB| Open rates'!DA20*0.87*0.85</f>
        <v>22480.799999999999</v>
      </c>
      <c r="DB20" s="57">
        <f>'BAR BB| Open rates'!DB20*0.87*0.85</f>
        <v>22480.799999999999</v>
      </c>
      <c r="DC20" s="57">
        <f>'BAR BB| Open rates'!DC20*0.87*0.85</f>
        <v>23959.8</v>
      </c>
      <c r="DD20" s="57">
        <f>'BAR BB| Open rates'!DD20*0.87*0.85</f>
        <v>23959.8</v>
      </c>
      <c r="DE20" s="57">
        <f>'BAR BB| Open rates'!DE20*0.87*0.85</f>
        <v>22480.799999999999</v>
      </c>
      <c r="DF20" s="57">
        <f>'BAR BB| Open rates'!DF20*0.87*0.85</f>
        <v>22480.799999999999</v>
      </c>
      <c r="DG20" s="57">
        <f>'BAR BB| Open rates'!DG20*0.87*0.85</f>
        <v>22480.799999999999</v>
      </c>
      <c r="DH20" s="57">
        <f>'BAR BB| Open rates'!DH20*0.87*0.85</f>
        <v>22480.799999999999</v>
      </c>
      <c r="DI20" s="57">
        <f>'BAR BB| Open rates'!DI20*0.87*0.85</f>
        <v>22480.799999999999</v>
      </c>
      <c r="DJ20" s="57">
        <f>'BAR BB| Open rates'!DJ20*0.87*0.85</f>
        <v>23959.8</v>
      </c>
      <c r="DK20" s="57">
        <f>'BAR BB| Open rates'!DK20*0.87*0.85</f>
        <v>23959.8</v>
      </c>
      <c r="DL20" s="57">
        <f>'BAR BB| Open rates'!DL20*0.87*0.85</f>
        <v>22480.799999999999</v>
      </c>
      <c r="DM20" s="57">
        <f>'BAR BB| Open rates'!DM20*0.87*0.85</f>
        <v>22480.799999999999</v>
      </c>
      <c r="DN20" s="57">
        <f>'BAR BB| Open rates'!DN20*0.87*0.85</f>
        <v>22480.799999999999</v>
      </c>
      <c r="DO20" s="57">
        <f>'BAR BB| Open rates'!DO20*0.87*0.85</f>
        <v>22480.799999999999</v>
      </c>
      <c r="DP20" s="57">
        <f>'BAR BB| Open rates'!DP20*0.87*0.85</f>
        <v>22480.799999999999</v>
      </c>
      <c r="DQ20" s="57">
        <f>'BAR BB| Open rates'!DQ20*0.87*0.85</f>
        <v>23959.8</v>
      </c>
      <c r="DR20" s="57">
        <f>'BAR BB| Open rates'!DR20*0.87*0.85</f>
        <v>23959.8</v>
      </c>
      <c r="DS20" s="57">
        <f>'BAR BB| Open rates'!DS20*0.87*0.85</f>
        <v>22480.799999999999</v>
      </c>
      <c r="DT20" s="57">
        <f>'BAR BB| Open rates'!DT20*0.87*0.85</f>
        <v>22480.799999999999</v>
      </c>
      <c r="DU20" s="57">
        <f>'BAR BB| Open rates'!DU20*0.87*0.85</f>
        <v>22480.799999999999</v>
      </c>
      <c r="DV20" s="57">
        <f>'BAR BB| Open rates'!DV20*0.87*0.85</f>
        <v>22480.799999999999</v>
      </c>
      <c r="DW20" s="57">
        <f>'BAR BB| Open rates'!DW20*0.87*0.85</f>
        <v>22480.799999999999</v>
      </c>
      <c r="DX20" s="57">
        <f>'BAR BB| Open rates'!DX20*0.87*0.85</f>
        <v>23959.8</v>
      </c>
      <c r="DY20" s="57">
        <f>'BAR BB| Open rates'!DY20*0.87*0.85</f>
        <v>23959.8</v>
      </c>
      <c r="DZ20" s="57">
        <f>'BAR BB| Open rates'!DZ20*0.87*0.85</f>
        <v>25216.95</v>
      </c>
      <c r="EA20" s="57">
        <f>'BAR BB| Open rates'!EA20*0.87*0.85</f>
        <v>25216.95</v>
      </c>
      <c r="EB20" s="57">
        <f>'BAR BB| Open rates'!EB20*0.87*0.85</f>
        <v>25216.95</v>
      </c>
      <c r="EC20" s="57">
        <f>'BAR BB| Open rates'!EC20*0.87*0.85</f>
        <v>26843.85</v>
      </c>
      <c r="ED20" s="57">
        <f>'BAR BB| Open rates'!ED20*0.87*0.85</f>
        <v>26843.85</v>
      </c>
      <c r="EE20" s="57">
        <f>'BAR BB| Open rates'!EE20*0.87*0.85</f>
        <v>26843.85</v>
      </c>
      <c r="EF20" s="57">
        <f>'BAR BB| Open rates'!EF20*0.87*0.85</f>
        <v>26843.85</v>
      </c>
      <c r="EG20" s="57">
        <f>'BAR BB| Open rates'!EG20*0.87*0.85</f>
        <v>21741.3</v>
      </c>
      <c r="EH20" s="57">
        <f>'BAR BB| Open rates'!EH20*0.87*0.85</f>
        <v>20262.3</v>
      </c>
      <c r="EI20" s="57">
        <f>'BAR BB| Open rates'!EI20*0.87*0.85</f>
        <v>20262.3</v>
      </c>
      <c r="EJ20" s="57">
        <f>'BAR BB| Open rates'!EJ20*0.87*0.85</f>
        <v>20262.3</v>
      </c>
      <c r="EK20" s="57">
        <f>'BAR BB| Open rates'!EK20*0.87*0.85</f>
        <v>20262.3</v>
      </c>
      <c r="EL20" s="57">
        <f>'BAR BB| Open rates'!EL20*0.87*0.85</f>
        <v>21001.8</v>
      </c>
      <c r="EM20" s="57">
        <f>'BAR BB| Open rates'!EM20*0.87*0.85</f>
        <v>21001.8</v>
      </c>
      <c r="EN20" s="57">
        <f>'BAR BB| Open rates'!EN20*0.87*0.85</f>
        <v>20262.3</v>
      </c>
      <c r="EO20" s="57">
        <f>'BAR BB| Open rates'!EO20*0.87*0.85</f>
        <v>20262.3</v>
      </c>
      <c r="EP20" s="57">
        <f>'BAR BB| Open rates'!EP20*0.87*0.85</f>
        <v>20262.3</v>
      </c>
      <c r="EQ20" s="57">
        <f>'BAR BB| Open rates'!EQ20*0.87*0.85</f>
        <v>20262.3</v>
      </c>
      <c r="ER20" s="57">
        <f>'BAR BB| Open rates'!ER20*0.87*0.85</f>
        <v>20262.3</v>
      </c>
      <c r="ES20" s="57">
        <f>'BAR BB| Open rates'!ES20*0.87*0.85</f>
        <v>21001.8</v>
      </c>
      <c r="ET20" s="57">
        <f>'BAR BB| Open rates'!ET20*0.87*0.85</f>
        <v>21001.8</v>
      </c>
      <c r="EU20" s="57">
        <f>'BAR BB| Open rates'!EU20*0.87*0.85</f>
        <v>20262.3</v>
      </c>
      <c r="EV20" s="57">
        <f>'BAR BB| Open rates'!EV20*0.87*0.85</f>
        <v>20262.3</v>
      </c>
      <c r="EW20" s="57">
        <f>'BAR BB| Open rates'!EW20*0.87*0.85</f>
        <v>20262.3</v>
      </c>
      <c r="EX20" s="57">
        <f>'BAR BB| Open rates'!EX20*0.87*0.85</f>
        <v>20262.3</v>
      </c>
      <c r="EY20" s="57">
        <f>'BAR BB| Open rates'!EY20*0.87*0.85</f>
        <v>20262.3</v>
      </c>
      <c r="EZ20" s="57">
        <f>'BAR BB| Open rates'!EZ20*0.87*0.85</f>
        <v>21001.8</v>
      </c>
      <c r="FA20" s="57">
        <f>'BAR BB| Open rates'!FA20*0.87*0.85</f>
        <v>21001.8</v>
      </c>
      <c r="FB20" s="57">
        <f>'BAR BB| Open rates'!FB20*0.87*0.85</f>
        <v>20262.3</v>
      </c>
      <c r="FC20" s="57">
        <f>'BAR BB| Open rates'!FC20*0.87*0.85</f>
        <v>20262.3</v>
      </c>
      <c r="FD20" s="57">
        <f>'BAR BB| Open rates'!FD20*0.87*0.85</f>
        <v>20262.3</v>
      </c>
      <c r="FE20" s="57">
        <f>'BAR BB| Open rates'!FE20*0.87*0.85</f>
        <v>20262.3</v>
      </c>
      <c r="FF20" s="57">
        <f>'BAR BB| Open rates'!FF20*0.87*0.85</f>
        <v>20262.3</v>
      </c>
      <c r="FG20" s="57">
        <f>'BAR BB| Open rates'!FG20*0.87*0.85</f>
        <v>21001.8</v>
      </c>
      <c r="FH20" s="57">
        <f>'BAR BB| Open rates'!FH20*0.87*0.85</f>
        <v>21001.8</v>
      </c>
      <c r="FI20" s="57">
        <f>'BAR BB| Open rates'!FI20*0.87*0.85</f>
        <v>20262.3</v>
      </c>
      <c r="FJ20" s="57">
        <f>'BAR BB| Open rates'!FJ20*0.87*0.85</f>
        <v>20262.3</v>
      </c>
      <c r="FK20" s="57">
        <f>'BAR BB| Open rates'!FK20*0.87*0.85</f>
        <v>20262.3</v>
      </c>
      <c r="FL20" s="57">
        <f>'BAR BB| Open rates'!FL20*0.87*0.85</f>
        <v>20262.3</v>
      </c>
      <c r="FM20" s="57">
        <f>'BAR BB| Open rates'!FM20*0.87*0.85</f>
        <v>20262.3</v>
      </c>
      <c r="FN20" s="57">
        <f>'BAR BB| Open rates'!FN20*0.87*0.85</f>
        <v>21001.8</v>
      </c>
      <c r="FO20" s="57">
        <f>'BAR BB| Open rates'!FO20*0.87*0.85</f>
        <v>21001.8</v>
      </c>
      <c r="FP20" s="57">
        <f>'BAR BB| Open rates'!FP20*0.87*0.85</f>
        <v>20262.3</v>
      </c>
      <c r="FQ20" s="57">
        <f>'BAR BB| Open rates'!FQ20*0.87*0.85</f>
        <v>20262.3</v>
      </c>
      <c r="FR20" s="57">
        <f>'BAR BB| Open rates'!FR20*0.87*0.85</f>
        <v>20262.3</v>
      </c>
      <c r="FS20" s="57">
        <f>'BAR BB| Open rates'!FS20*0.87*0.85</f>
        <v>20262.3</v>
      </c>
      <c r="FT20" s="57">
        <f>'BAR BB| Open rates'!FT20*0.87*0.85</f>
        <v>20262.3</v>
      </c>
      <c r="FU20" s="57">
        <f>'BAR BB| Open rates'!FU20*0.87*0.85</f>
        <v>21001.8</v>
      </c>
      <c r="FV20" s="57">
        <f>'BAR BB| Open rates'!FV20*0.87*0.85</f>
        <v>21001.8</v>
      </c>
      <c r="FW20" s="57">
        <f>'BAR BB| Open rates'!FW20*0.87*0.85</f>
        <v>23737.95</v>
      </c>
      <c r="FX20" s="57">
        <f>'BAR BB| Open rates'!FX20*0.87*0.85</f>
        <v>23737.95</v>
      </c>
      <c r="FY20" s="57">
        <f>'BAR BB| Open rates'!FY20*0.87*0.85</f>
        <v>23737.95</v>
      </c>
      <c r="FZ20" s="57">
        <f>'BAR BB| Open rates'!FZ20*0.87*0.85</f>
        <v>23737.95</v>
      </c>
      <c r="GA20" s="57">
        <f>'BAR BB| Open rates'!GA20*0.87*0.85</f>
        <v>23737.95</v>
      </c>
      <c r="GB20" s="57">
        <f>'BAR BB| Open rates'!GB20*0.87*0.85</f>
        <v>25364.85</v>
      </c>
      <c r="GC20" s="57">
        <f>'BAR BB| Open rates'!GC20*0.87*0.85</f>
        <v>25364.85</v>
      </c>
      <c r="GD20" s="57">
        <f>'BAR BB| Open rates'!GD20*0.87*0.85</f>
        <v>25364.85</v>
      </c>
      <c r="GE20" s="57">
        <f>'BAR BB| Open rates'!GE20*0.87*0.85</f>
        <v>25364.85</v>
      </c>
    </row>
    <row r="21" spans="1:187" s="36" customFormat="1" ht="12" customHeight="1" x14ac:dyDescent="0.2">
      <c r="A21" s="237">
        <v>2</v>
      </c>
      <c r="B21" s="57">
        <f>'BAR BB| Open rates'!B21*0.87*0.85</f>
        <v>32833.799999999996</v>
      </c>
      <c r="C21" s="57">
        <f>'BAR BB| Open rates'!C21*0.87*0.85</f>
        <v>32833.799999999996</v>
      </c>
      <c r="D21" s="57">
        <f>'BAR BB| Open rates'!D21*0.87*0.85</f>
        <v>30837.149999999998</v>
      </c>
      <c r="E21" s="57">
        <f>'BAR BB| Open rates'!E21*0.87*0.85</f>
        <v>30837.149999999998</v>
      </c>
      <c r="F21" s="57">
        <f>'BAR BB| Open rates'!F21*0.87*0.85</f>
        <v>29210.25</v>
      </c>
      <c r="G21" s="57">
        <f>'BAR BB| Open rates'!G21*0.87*0.85</f>
        <v>30837.149999999998</v>
      </c>
      <c r="H21" s="57">
        <f>'BAR BB| Open rates'!H21*0.87*0.85</f>
        <v>30837.149999999998</v>
      </c>
      <c r="I21" s="57">
        <f>'BAR BB| Open rates'!I21*0.87*0.85</f>
        <v>32316.149999999998</v>
      </c>
      <c r="J21" s="57">
        <f>'BAR BB| Open rates'!J21*0.87*0.85</f>
        <v>32316.149999999998</v>
      </c>
      <c r="K21" s="57">
        <f>'BAR BB| Open rates'!K21*0.87*0.85</f>
        <v>30837.149999999998</v>
      </c>
      <c r="L21" s="57">
        <f>'BAR BB| Open rates'!L21*0.87*0.85</f>
        <v>30837.149999999998</v>
      </c>
      <c r="M21" s="57">
        <f>'BAR BB| Open rates'!M21*0.87*0.85</f>
        <v>30837.149999999998</v>
      </c>
      <c r="N21" s="57">
        <f>'BAR BB| Open rates'!N21*0.87*0.85</f>
        <v>30837.149999999998</v>
      </c>
      <c r="O21" s="57">
        <f>'BAR BB| Open rates'!O21*0.87*0.85</f>
        <v>30837.149999999998</v>
      </c>
      <c r="P21" s="57">
        <f>'BAR BB| Open rates'!P21*0.87*0.85</f>
        <v>32316.149999999998</v>
      </c>
      <c r="Q21" s="57">
        <f>'BAR BB| Open rates'!Q21*0.87*0.85</f>
        <v>32316.149999999998</v>
      </c>
      <c r="R21" s="57">
        <f>'BAR BB| Open rates'!R21*0.87*0.85</f>
        <v>32316.149999999998</v>
      </c>
      <c r="S21" s="57">
        <f>'BAR BB| Open rates'!S21*0.87*0.85</f>
        <v>32316.149999999998</v>
      </c>
      <c r="T21" s="57">
        <f>'BAR BB| Open rates'!T21*0.87*0.85</f>
        <v>32316.149999999998</v>
      </c>
      <c r="U21" s="57">
        <f>'BAR BB| Open rates'!U21*0.87*0.85</f>
        <v>32316.149999999998</v>
      </c>
      <c r="V21" s="57">
        <f>'BAR BB| Open rates'!V21*0.87*0.85</f>
        <v>32316.149999999998</v>
      </c>
      <c r="W21" s="57">
        <f>'BAR BB| Open rates'!W21*0.87*0.85</f>
        <v>33795.15</v>
      </c>
      <c r="X21" s="57">
        <f>'BAR BB| Open rates'!X21*0.87*0.85</f>
        <v>33795.15</v>
      </c>
      <c r="Y21" s="57">
        <f>'BAR BB| Open rates'!Y21*0.87*0.85</f>
        <v>32316.149999999998</v>
      </c>
      <c r="Z21" s="57">
        <f>'BAR BB| Open rates'!Z21*0.87*0.85</f>
        <v>32316.149999999998</v>
      </c>
      <c r="AA21" s="57">
        <f>'BAR BB| Open rates'!AA21*0.87*0.85</f>
        <v>32316.149999999998</v>
      </c>
      <c r="AB21" s="57">
        <f>'BAR BB| Open rates'!AB21*0.87*0.85</f>
        <v>32316.149999999998</v>
      </c>
      <c r="AC21" s="57">
        <f>'BAR BB| Open rates'!AC21*0.87*0.85</f>
        <v>32316.149999999998</v>
      </c>
      <c r="AD21" s="57">
        <f>'BAR BB| Open rates'!AD21*0.87*0.85</f>
        <v>33795.15</v>
      </c>
      <c r="AE21" s="57">
        <f>'BAR BB| Open rates'!AE21*0.87*0.85</f>
        <v>33795.15</v>
      </c>
      <c r="AF21" s="57">
        <f>'BAR BB| Open rates'!AF21*0.87*0.85</f>
        <v>32316.149999999998</v>
      </c>
      <c r="AG21" s="57">
        <f>'BAR BB| Open rates'!AG21*0.87*0.85</f>
        <v>32316.149999999998</v>
      </c>
      <c r="AH21" s="57">
        <f>'BAR BB| Open rates'!AH21*0.87*0.85</f>
        <v>32316.149999999998</v>
      </c>
      <c r="AI21" s="57">
        <f>'BAR BB| Open rates'!AI21*0.87*0.85</f>
        <v>32316.149999999998</v>
      </c>
      <c r="AJ21" s="57">
        <f>'BAR BB| Open rates'!AJ21*0.87*0.85</f>
        <v>32316.149999999998</v>
      </c>
      <c r="AK21" s="57">
        <f>'BAR BB| Open rates'!AK21*0.87*0.85</f>
        <v>33795.15</v>
      </c>
      <c r="AL21" s="57">
        <f>'BAR BB| Open rates'!AL21*0.87*0.85</f>
        <v>33795.15</v>
      </c>
      <c r="AM21" s="57">
        <f>'BAR BB| Open rates'!AM21*0.87*0.85</f>
        <v>32316.149999999998</v>
      </c>
      <c r="AN21" s="57">
        <f>'BAR BB| Open rates'!AN21*0.87*0.85</f>
        <v>32316.149999999998</v>
      </c>
      <c r="AO21" s="57">
        <f>'BAR BB| Open rates'!AO21*0.87*0.85</f>
        <v>32316.149999999998</v>
      </c>
      <c r="AP21" s="57">
        <f>'BAR BB| Open rates'!AP21*0.87*0.85</f>
        <v>32316.149999999998</v>
      </c>
      <c r="AQ21" s="57">
        <f>'BAR BB| Open rates'!AQ21*0.87*0.85</f>
        <v>32316.149999999998</v>
      </c>
      <c r="AR21" s="57">
        <f>'BAR BB| Open rates'!AR21*0.87*0.85</f>
        <v>33795.15</v>
      </c>
      <c r="AS21" s="57">
        <f>'BAR BB| Open rates'!AS21*0.87*0.85</f>
        <v>33795.15</v>
      </c>
      <c r="AT21" s="57">
        <f>'BAR BB| Open rates'!AT21*0.87*0.85</f>
        <v>32316.149999999998</v>
      </c>
      <c r="AU21" s="57">
        <f>'BAR BB| Open rates'!AU21*0.87*0.85</f>
        <v>32316.149999999998</v>
      </c>
      <c r="AV21" s="57">
        <f>'BAR BB| Open rates'!AV21*0.87*0.85</f>
        <v>32316.149999999998</v>
      </c>
      <c r="AW21" s="57">
        <f>'BAR BB| Open rates'!AW21*0.87*0.85</f>
        <v>32316.149999999998</v>
      </c>
      <c r="AX21" s="57">
        <f>'BAR BB| Open rates'!AX21*0.87*0.85</f>
        <v>32316.149999999998</v>
      </c>
      <c r="AY21" s="57">
        <f>'BAR BB| Open rates'!AY21*0.87*0.85</f>
        <v>33795.15</v>
      </c>
      <c r="AZ21" s="57">
        <f>'BAR BB| Open rates'!AZ21*0.87*0.85</f>
        <v>33795.15</v>
      </c>
      <c r="BA21" s="57">
        <f>'BAR BB| Open rates'!BA21*0.87*0.85</f>
        <v>32316.149999999998</v>
      </c>
      <c r="BB21" s="57">
        <f>'BAR BB| Open rates'!BB21*0.87*0.85</f>
        <v>32316.149999999998</v>
      </c>
      <c r="BC21" s="57">
        <f>'BAR BB| Open rates'!BC21*0.87*0.85</f>
        <v>32316.149999999998</v>
      </c>
      <c r="BD21" s="57">
        <f>'BAR BB| Open rates'!BD21*0.87*0.85</f>
        <v>32316.149999999998</v>
      </c>
      <c r="BE21" s="57">
        <f>'BAR BB| Open rates'!BE21*0.87*0.85</f>
        <v>32316.149999999998</v>
      </c>
      <c r="BF21" s="57">
        <f>'BAR BB| Open rates'!BF21*0.87*0.85</f>
        <v>33795.15</v>
      </c>
      <c r="BG21" s="57">
        <f>'BAR BB| Open rates'!BG21*0.87*0.85</f>
        <v>33795.15</v>
      </c>
      <c r="BH21" s="57">
        <f>'BAR BB| Open rates'!BH21*0.87*0.85</f>
        <v>29949.75</v>
      </c>
      <c r="BI21" s="57">
        <f>'BAR BB| Open rates'!BI21*0.87*0.85</f>
        <v>29949.75</v>
      </c>
      <c r="BJ21" s="57">
        <f>'BAR BB| Open rates'!BJ21*0.87*0.85</f>
        <v>29949.75</v>
      </c>
      <c r="BK21" s="57">
        <f>'BAR BB| Open rates'!BK21*0.87*0.85</f>
        <v>29949.75</v>
      </c>
      <c r="BL21" s="57">
        <f>'BAR BB| Open rates'!BL21*0.87*0.85</f>
        <v>29949.75</v>
      </c>
      <c r="BM21" s="57">
        <f>'BAR BB| Open rates'!BM21*0.87*0.85</f>
        <v>30837.149999999998</v>
      </c>
      <c r="BN21" s="57">
        <f>'BAR BB| Open rates'!BN21*0.87*0.85</f>
        <v>30837.149999999998</v>
      </c>
      <c r="BO21" s="57">
        <f>'BAR BB| Open rates'!BO21*0.87*0.85</f>
        <v>29210.25</v>
      </c>
      <c r="BP21" s="57">
        <f>'BAR BB| Open rates'!BP21*0.87*0.85</f>
        <v>29210.25</v>
      </c>
      <c r="BQ21" s="57">
        <f>'BAR BB| Open rates'!BQ21*0.87*0.85</f>
        <v>30837.149999999998</v>
      </c>
      <c r="BR21" s="57">
        <f>'BAR BB| Open rates'!BR21*0.87*0.85</f>
        <v>30837.149999999998</v>
      </c>
      <c r="BS21" s="57">
        <f>'BAR BB| Open rates'!BS21*0.87*0.85</f>
        <v>30837.149999999998</v>
      </c>
      <c r="BT21" s="57">
        <f>'BAR BB| Open rates'!BT21*0.87*0.85</f>
        <v>30837.149999999998</v>
      </c>
      <c r="BU21" s="57">
        <f>'BAR BB| Open rates'!BU21*0.87*0.85</f>
        <v>30837.149999999998</v>
      </c>
      <c r="BV21" s="57">
        <f>'BAR BB| Open rates'!BV21*0.87*0.85</f>
        <v>29210.25</v>
      </c>
      <c r="BW21" s="57">
        <f>'BAR BB| Open rates'!BW21*0.87*0.85</f>
        <v>29210.25</v>
      </c>
      <c r="BX21" s="57">
        <f>'BAR BB| Open rates'!BX21*0.87*0.85</f>
        <v>29210.25</v>
      </c>
      <c r="BY21" s="57">
        <f>'BAR BB| Open rates'!BY21*0.87*0.85</f>
        <v>29210.25</v>
      </c>
      <c r="BZ21" s="57">
        <f>'BAR BB| Open rates'!BZ21*0.87*0.85</f>
        <v>29210.25</v>
      </c>
      <c r="CA21" s="57">
        <f>'BAR BB| Open rates'!CA21*0.87*0.85</f>
        <v>30837.149999999998</v>
      </c>
      <c r="CB21" s="57">
        <f>'BAR BB| Open rates'!CB21*0.87*0.85</f>
        <v>30837.149999999998</v>
      </c>
      <c r="CC21" s="57">
        <f>'BAR BB| Open rates'!CC21*0.87*0.85</f>
        <v>29210.25</v>
      </c>
      <c r="CD21" s="57">
        <f>'BAR BB| Open rates'!CD21*0.87*0.85</f>
        <v>29210.25</v>
      </c>
      <c r="CE21" s="57">
        <f>'BAR BB| Open rates'!CE21*0.87*0.85</f>
        <v>29210.25</v>
      </c>
      <c r="CF21" s="57">
        <f>'BAR BB| Open rates'!CF21*0.87*0.85</f>
        <v>29210.25</v>
      </c>
      <c r="CG21" s="57">
        <f>'BAR BB| Open rates'!CG21*0.87*0.85</f>
        <v>29210.25</v>
      </c>
      <c r="CH21" s="57">
        <f>'BAR BB| Open rates'!CH21*0.87*0.85</f>
        <v>30837.149999999998</v>
      </c>
      <c r="CI21" s="57">
        <f>'BAR BB| Open rates'!CI21*0.87*0.85</f>
        <v>30837.149999999998</v>
      </c>
      <c r="CJ21" s="57">
        <f>'BAR BB| Open rates'!CJ21*0.87*0.85</f>
        <v>29210.25</v>
      </c>
      <c r="CK21" s="57">
        <f>'BAR BB| Open rates'!CK21*0.87*0.85</f>
        <v>29210.25</v>
      </c>
      <c r="CL21" s="57">
        <f>'BAR BB| Open rates'!CL21*0.87*0.85</f>
        <v>29210.25</v>
      </c>
      <c r="CM21" s="57">
        <f>'BAR BB| Open rates'!CM21*0.87*0.85</f>
        <v>29210.25</v>
      </c>
      <c r="CN21" s="57">
        <f>'BAR BB| Open rates'!CN21*0.87*0.85</f>
        <v>29210.25</v>
      </c>
      <c r="CO21" s="57">
        <f>'BAR BB| Open rates'!CO21*0.87*0.85</f>
        <v>30837.149999999998</v>
      </c>
      <c r="CP21" s="57">
        <f>'BAR BB| Open rates'!CP21*0.87*0.85</f>
        <v>30837.149999999998</v>
      </c>
      <c r="CQ21" s="57">
        <f>'BAR BB| Open rates'!CQ21*0.87*0.85</f>
        <v>29210.25</v>
      </c>
      <c r="CR21" s="57">
        <f>'BAR BB| Open rates'!CR21*0.87*0.85</f>
        <v>29210.25</v>
      </c>
      <c r="CS21" s="57">
        <f>'BAR BB| Open rates'!CS21*0.87*0.85</f>
        <v>29210.25</v>
      </c>
      <c r="CT21" s="57">
        <f>'BAR BB| Open rates'!CT21*0.87*0.85</f>
        <v>29210.25</v>
      </c>
      <c r="CU21" s="57">
        <f>'BAR BB| Open rates'!CU21*0.87*0.85</f>
        <v>26178.3</v>
      </c>
      <c r="CV21" s="57">
        <f>'BAR BB| Open rates'!CV21*0.87*0.85</f>
        <v>26178.3</v>
      </c>
      <c r="CW21" s="57">
        <f>'BAR BB| Open rates'!CW21*0.87*0.85</f>
        <v>26178.3</v>
      </c>
      <c r="CX21" s="57">
        <f>'BAR BB| Open rates'!CX21*0.87*0.85</f>
        <v>24699.3</v>
      </c>
      <c r="CY21" s="57">
        <f>'BAR BB| Open rates'!CY21*0.87*0.85</f>
        <v>24699.3</v>
      </c>
      <c r="CZ21" s="57">
        <f>'BAR BB| Open rates'!CZ21*0.87*0.85</f>
        <v>24699.3</v>
      </c>
      <c r="DA21" s="57">
        <f>'BAR BB| Open rates'!DA21*0.87*0.85</f>
        <v>24699.3</v>
      </c>
      <c r="DB21" s="57">
        <f>'BAR BB| Open rates'!DB21*0.87*0.85</f>
        <v>24699.3</v>
      </c>
      <c r="DC21" s="57">
        <f>'BAR BB| Open rates'!DC21*0.87*0.85</f>
        <v>26178.3</v>
      </c>
      <c r="DD21" s="57">
        <f>'BAR BB| Open rates'!DD21*0.87*0.85</f>
        <v>26178.3</v>
      </c>
      <c r="DE21" s="57">
        <f>'BAR BB| Open rates'!DE21*0.87*0.85</f>
        <v>24699.3</v>
      </c>
      <c r="DF21" s="57">
        <f>'BAR BB| Open rates'!DF21*0.87*0.85</f>
        <v>24699.3</v>
      </c>
      <c r="DG21" s="57">
        <f>'BAR BB| Open rates'!DG21*0.87*0.85</f>
        <v>24699.3</v>
      </c>
      <c r="DH21" s="57">
        <f>'BAR BB| Open rates'!DH21*0.87*0.85</f>
        <v>24699.3</v>
      </c>
      <c r="DI21" s="57">
        <f>'BAR BB| Open rates'!DI21*0.87*0.85</f>
        <v>24699.3</v>
      </c>
      <c r="DJ21" s="57">
        <f>'BAR BB| Open rates'!DJ21*0.87*0.85</f>
        <v>26178.3</v>
      </c>
      <c r="DK21" s="57">
        <f>'BAR BB| Open rates'!DK21*0.87*0.85</f>
        <v>26178.3</v>
      </c>
      <c r="DL21" s="57">
        <f>'BAR BB| Open rates'!DL21*0.87*0.85</f>
        <v>24699.3</v>
      </c>
      <c r="DM21" s="57">
        <f>'BAR BB| Open rates'!DM21*0.87*0.85</f>
        <v>24699.3</v>
      </c>
      <c r="DN21" s="57">
        <f>'BAR BB| Open rates'!DN21*0.87*0.85</f>
        <v>24699.3</v>
      </c>
      <c r="DO21" s="57">
        <f>'BAR BB| Open rates'!DO21*0.87*0.85</f>
        <v>24699.3</v>
      </c>
      <c r="DP21" s="57">
        <f>'BAR BB| Open rates'!DP21*0.87*0.85</f>
        <v>24699.3</v>
      </c>
      <c r="DQ21" s="57">
        <f>'BAR BB| Open rates'!DQ21*0.87*0.85</f>
        <v>26178.3</v>
      </c>
      <c r="DR21" s="57">
        <f>'BAR BB| Open rates'!DR21*0.87*0.85</f>
        <v>26178.3</v>
      </c>
      <c r="DS21" s="57">
        <f>'BAR BB| Open rates'!DS21*0.87*0.85</f>
        <v>24699.3</v>
      </c>
      <c r="DT21" s="57">
        <f>'BAR BB| Open rates'!DT21*0.87*0.85</f>
        <v>24699.3</v>
      </c>
      <c r="DU21" s="57">
        <f>'BAR BB| Open rates'!DU21*0.87*0.85</f>
        <v>24699.3</v>
      </c>
      <c r="DV21" s="57">
        <f>'BAR BB| Open rates'!DV21*0.87*0.85</f>
        <v>24699.3</v>
      </c>
      <c r="DW21" s="57">
        <f>'BAR BB| Open rates'!DW21*0.87*0.85</f>
        <v>24699.3</v>
      </c>
      <c r="DX21" s="57">
        <f>'BAR BB| Open rates'!DX21*0.87*0.85</f>
        <v>26178.3</v>
      </c>
      <c r="DY21" s="57">
        <f>'BAR BB| Open rates'!DY21*0.87*0.85</f>
        <v>26178.3</v>
      </c>
      <c r="DZ21" s="57">
        <f>'BAR BB| Open rates'!DZ21*0.87*0.85</f>
        <v>27435.45</v>
      </c>
      <c r="EA21" s="57">
        <f>'BAR BB| Open rates'!EA21*0.87*0.85</f>
        <v>27435.45</v>
      </c>
      <c r="EB21" s="57">
        <f>'BAR BB| Open rates'!EB21*0.87*0.85</f>
        <v>27435.45</v>
      </c>
      <c r="EC21" s="57">
        <f>'BAR BB| Open rates'!EC21*0.87*0.85</f>
        <v>29062.35</v>
      </c>
      <c r="ED21" s="57">
        <f>'BAR BB| Open rates'!ED21*0.87*0.85</f>
        <v>29062.35</v>
      </c>
      <c r="EE21" s="57">
        <f>'BAR BB| Open rates'!EE21*0.87*0.85</f>
        <v>29062.35</v>
      </c>
      <c r="EF21" s="57">
        <f>'BAR BB| Open rates'!EF21*0.87*0.85</f>
        <v>29062.35</v>
      </c>
      <c r="EG21" s="57">
        <f>'BAR BB| Open rates'!EG21*0.87*0.85</f>
        <v>23959.8</v>
      </c>
      <c r="EH21" s="57">
        <f>'BAR BB| Open rates'!EH21*0.87*0.85</f>
        <v>22480.799999999999</v>
      </c>
      <c r="EI21" s="57">
        <f>'BAR BB| Open rates'!EI21*0.87*0.85</f>
        <v>22480.799999999999</v>
      </c>
      <c r="EJ21" s="57">
        <f>'BAR BB| Open rates'!EJ21*0.87*0.85</f>
        <v>22480.799999999999</v>
      </c>
      <c r="EK21" s="57">
        <f>'BAR BB| Open rates'!EK21*0.87*0.85</f>
        <v>22480.799999999999</v>
      </c>
      <c r="EL21" s="57">
        <f>'BAR BB| Open rates'!EL21*0.87*0.85</f>
        <v>23220.3</v>
      </c>
      <c r="EM21" s="57">
        <f>'BAR BB| Open rates'!EM21*0.87*0.85</f>
        <v>23220.3</v>
      </c>
      <c r="EN21" s="57">
        <f>'BAR BB| Open rates'!EN21*0.87*0.85</f>
        <v>22480.799999999999</v>
      </c>
      <c r="EO21" s="57">
        <f>'BAR BB| Open rates'!EO21*0.87*0.85</f>
        <v>22480.799999999999</v>
      </c>
      <c r="EP21" s="57">
        <f>'BAR BB| Open rates'!EP21*0.87*0.85</f>
        <v>22480.799999999999</v>
      </c>
      <c r="EQ21" s="57">
        <f>'BAR BB| Open rates'!EQ21*0.87*0.85</f>
        <v>22480.799999999999</v>
      </c>
      <c r="ER21" s="57">
        <f>'BAR BB| Open rates'!ER21*0.87*0.85</f>
        <v>22480.799999999999</v>
      </c>
      <c r="ES21" s="57">
        <f>'BAR BB| Open rates'!ES21*0.87*0.85</f>
        <v>23220.3</v>
      </c>
      <c r="ET21" s="57">
        <f>'BAR BB| Open rates'!ET21*0.87*0.85</f>
        <v>23220.3</v>
      </c>
      <c r="EU21" s="57">
        <f>'BAR BB| Open rates'!EU21*0.87*0.85</f>
        <v>22480.799999999999</v>
      </c>
      <c r="EV21" s="57">
        <f>'BAR BB| Open rates'!EV21*0.87*0.85</f>
        <v>22480.799999999999</v>
      </c>
      <c r="EW21" s="57">
        <f>'BAR BB| Open rates'!EW21*0.87*0.85</f>
        <v>22480.799999999999</v>
      </c>
      <c r="EX21" s="57">
        <f>'BAR BB| Open rates'!EX21*0.87*0.85</f>
        <v>22480.799999999999</v>
      </c>
      <c r="EY21" s="57">
        <f>'BAR BB| Open rates'!EY21*0.87*0.85</f>
        <v>22480.799999999999</v>
      </c>
      <c r="EZ21" s="57">
        <f>'BAR BB| Open rates'!EZ21*0.87*0.85</f>
        <v>23220.3</v>
      </c>
      <c r="FA21" s="57">
        <f>'BAR BB| Open rates'!FA21*0.87*0.85</f>
        <v>23220.3</v>
      </c>
      <c r="FB21" s="57">
        <f>'BAR BB| Open rates'!FB21*0.87*0.85</f>
        <v>22480.799999999999</v>
      </c>
      <c r="FC21" s="57">
        <f>'BAR BB| Open rates'!FC21*0.87*0.85</f>
        <v>22480.799999999999</v>
      </c>
      <c r="FD21" s="57">
        <f>'BAR BB| Open rates'!FD21*0.87*0.85</f>
        <v>22480.799999999999</v>
      </c>
      <c r="FE21" s="57">
        <f>'BAR BB| Open rates'!FE21*0.87*0.85</f>
        <v>22480.799999999999</v>
      </c>
      <c r="FF21" s="57">
        <f>'BAR BB| Open rates'!FF21*0.87*0.85</f>
        <v>22480.799999999999</v>
      </c>
      <c r="FG21" s="57">
        <f>'BAR BB| Open rates'!FG21*0.87*0.85</f>
        <v>23220.3</v>
      </c>
      <c r="FH21" s="57">
        <f>'BAR BB| Open rates'!FH21*0.87*0.85</f>
        <v>23220.3</v>
      </c>
      <c r="FI21" s="57">
        <f>'BAR BB| Open rates'!FI21*0.87*0.85</f>
        <v>22480.799999999999</v>
      </c>
      <c r="FJ21" s="57">
        <f>'BAR BB| Open rates'!FJ21*0.87*0.85</f>
        <v>22480.799999999999</v>
      </c>
      <c r="FK21" s="57">
        <f>'BAR BB| Open rates'!FK21*0.87*0.85</f>
        <v>22480.799999999999</v>
      </c>
      <c r="FL21" s="57">
        <f>'BAR BB| Open rates'!FL21*0.87*0.85</f>
        <v>22480.799999999999</v>
      </c>
      <c r="FM21" s="57">
        <f>'BAR BB| Open rates'!FM21*0.87*0.85</f>
        <v>22480.799999999999</v>
      </c>
      <c r="FN21" s="57">
        <f>'BAR BB| Open rates'!FN21*0.87*0.85</f>
        <v>23220.3</v>
      </c>
      <c r="FO21" s="57">
        <f>'BAR BB| Open rates'!FO21*0.87*0.85</f>
        <v>23220.3</v>
      </c>
      <c r="FP21" s="57">
        <f>'BAR BB| Open rates'!FP21*0.87*0.85</f>
        <v>22480.799999999999</v>
      </c>
      <c r="FQ21" s="57">
        <f>'BAR BB| Open rates'!FQ21*0.87*0.85</f>
        <v>22480.799999999999</v>
      </c>
      <c r="FR21" s="57">
        <f>'BAR BB| Open rates'!FR21*0.87*0.85</f>
        <v>22480.799999999999</v>
      </c>
      <c r="FS21" s="57">
        <f>'BAR BB| Open rates'!FS21*0.87*0.85</f>
        <v>22480.799999999999</v>
      </c>
      <c r="FT21" s="57">
        <f>'BAR BB| Open rates'!FT21*0.87*0.85</f>
        <v>22480.799999999999</v>
      </c>
      <c r="FU21" s="57">
        <f>'BAR BB| Open rates'!FU21*0.87*0.85</f>
        <v>23220.3</v>
      </c>
      <c r="FV21" s="57">
        <f>'BAR BB| Open rates'!FV21*0.87*0.85</f>
        <v>23220.3</v>
      </c>
      <c r="FW21" s="57">
        <f>'BAR BB| Open rates'!FW21*0.87*0.85</f>
        <v>25956.45</v>
      </c>
      <c r="FX21" s="57">
        <f>'BAR BB| Open rates'!FX21*0.87*0.85</f>
        <v>25956.45</v>
      </c>
      <c r="FY21" s="57">
        <f>'BAR BB| Open rates'!FY21*0.87*0.85</f>
        <v>25956.45</v>
      </c>
      <c r="FZ21" s="57">
        <f>'BAR BB| Open rates'!FZ21*0.87*0.85</f>
        <v>25956.45</v>
      </c>
      <c r="GA21" s="57">
        <f>'BAR BB| Open rates'!GA21*0.87*0.85</f>
        <v>25956.45</v>
      </c>
      <c r="GB21" s="57">
        <f>'BAR BB| Open rates'!GB21*0.87*0.85</f>
        <v>27583.35</v>
      </c>
      <c r="GC21" s="57">
        <f>'BAR BB| Open rates'!GC21*0.87*0.85</f>
        <v>27583.35</v>
      </c>
      <c r="GD21" s="57">
        <f>'BAR BB| Open rates'!GD21*0.87*0.85</f>
        <v>27583.35</v>
      </c>
      <c r="GE21" s="57">
        <f>'BAR BB| Open rates'!GE21*0.87*0.85</f>
        <v>27583.35</v>
      </c>
    </row>
    <row r="22" spans="1:187" s="36" customFormat="1" ht="12" customHeight="1" x14ac:dyDescent="0.2">
      <c r="A22" s="236" t="s">
        <v>180</v>
      </c>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row>
    <row r="23" spans="1:187" s="36" customFormat="1" ht="12" customHeight="1" x14ac:dyDescent="0.2">
      <c r="A23" s="237">
        <v>1</v>
      </c>
      <c r="B23" s="57">
        <f>'BAR BB| Open rates'!B23*0.87*0.85</f>
        <v>38749.799999999996</v>
      </c>
      <c r="C23" s="57">
        <f>'BAR BB| Open rates'!C23*0.87*0.85</f>
        <v>38749.799999999996</v>
      </c>
      <c r="D23" s="57">
        <f>'BAR BB| Open rates'!D23*0.87*0.85</f>
        <v>36753.15</v>
      </c>
      <c r="E23" s="57">
        <f>'BAR BB| Open rates'!E23*0.87*0.85</f>
        <v>36753.15</v>
      </c>
      <c r="F23" s="57">
        <f>'BAR BB| Open rates'!F23*0.87*0.85</f>
        <v>35126.25</v>
      </c>
      <c r="G23" s="57">
        <f>'BAR BB| Open rates'!G23*0.87*0.85</f>
        <v>36753.15</v>
      </c>
      <c r="H23" s="57">
        <f>'BAR BB| Open rates'!H23*0.87*0.85</f>
        <v>36753.15</v>
      </c>
      <c r="I23" s="57">
        <f>'BAR BB| Open rates'!I23*0.87*0.85</f>
        <v>38232.15</v>
      </c>
      <c r="J23" s="57">
        <f>'BAR BB| Open rates'!J23*0.87*0.85</f>
        <v>38232.15</v>
      </c>
      <c r="K23" s="57">
        <f>'BAR BB| Open rates'!K23*0.87*0.85</f>
        <v>36753.15</v>
      </c>
      <c r="L23" s="57">
        <f>'BAR BB| Open rates'!L23*0.87*0.85</f>
        <v>36753.15</v>
      </c>
      <c r="M23" s="57">
        <f>'BAR BB| Open rates'!M23*0.87*0.85</f>
        <v>36753.15</v>
      </c>
      <c r="N23" s="57">
        <f>'BAR BB| Open rates'!N23*0.87*0.85</f>
        <v>36753.15</v>
      </c>
      <c r="O23" s="57">
        <f>'BAR BB| Open rates'!O23*0.87*0.85</f>
        <v>36753.15</v>
      </c>
      <c r="P23" s="57">
        <f>'BAR BB| Open rates'!P23*0.87*0.85</f>
        <v>38232.15</v>
      </c>
      <c r="Q23" s="57">
        <f>'BAR BB| Open rates'!Q23*0.87*0.85</f>
        <v>38232.15</v>
      </c>
      <c r="R23" s="57">
        <f>'BAR BB| Open rates'!R23*0.87*0.85</f>
        <v>38232.15</v>
      </c>
      <c r="S23" s="57">
        <f>'BAR BB| Open rates'!S23*0.87*0.85</f>
        <v>38232.15</v>
      </c>
      <c r="T23" s="57">
        <f>'BAR BB| Open rates'!T23*0.87*0.85</f>
        <v>38232.15</v>
      </c>
      <c r="U23" s="57">
        <f>'BAR BB| Open rates'!U23*0.87*0.85</f>
        <v>38232.15</v>
      </c>
      <c r="V23" s="57">
        <f>'BAR BB| Open rates'!V23*0.87*0.85</f>
        <v>38232.15</v>
      </c>
      <c r="W23" s="57">
        <f>'BAR BB| Open rates'!W23*0.87*0.85</f>
        <v>39711.15</v>
      </c>
      <c r="X23" s="57">
        <f>'BAR BB| Open rates'!X23*0.87*0.85</f>
        <v>39711.15</v>
      </c>
      <c r="Y23" s="57">
        <f>'BAR BB| Open rates'!Y23*0.87*0.85</f>
        <v>38232.15</v>
      </c>
      <c r="Z23" s="57">
        <f>'BAR BB| Open rates'!Z23*0.87*0.85</f>
        <v>38232.15</v>
      </c>
      <c r="AA23" s="57">
        <f>'BAR BB| Open rates'!AA23*0.87*0.85</f>
        <v>38232.15</v>
      </c>
      <c r="AB23" s="57">
        <f>'BAR BB| Open rates'!AB23*0.87*0.85</f>
        <v>38232.15</v>
      </c>
      <c r="AC23" s="57">
        <f>'BAR BB| Open rates'!AC23*0.87*0.85</f>
        <v>38232.15</v>
      </c>
      <c r="AD23" s="57">
        <f>'BAR BB| Open rates'!AD23*0.87*0.85</f>
        <v>39711.15</v>
      </c>
      <c r="AE23" s="57">
        <f>'BAR BB| Open rates'!AE23*0.87*0.85</f>
        <v>39711.15</v>
      </c>
      <c r="AF23" s="57">
        <f>'BAR BB| Open rates'!AF23*0.87*0.85</f>
        <v>38232.15</v>
      </c>
      <c r="AG23" s="57">
        <f>'BAR BB| Open rates'!AG23*0.87*0.85</f>
        <v>38232.15</v>
      </c>
      <c r="AH23" s="57">
        <f>'BAR BB| Open rates'!AH23*0.87*0.85</f>
        <v>38232.15</v>
      </c>
      <c r="AI23" s="57">
        <f>'BAR BB| Open rates'!AI23*0.87*0.85</f>
        <v>38232.15</v>
      </c>
      <c r="AJ23" s="57">
        <f>'BAR BB| Open rates'!AJ23*0.87*0.85</f>
        <v>38232.15</v>
      </c>
      <c r="AK23" s="57">
        <f>'BAR BB| Open rates'!AK23*0.87*0.85</f>
        <v>39711.15</v>
      </c>
      <c r="AL23" s="57">
        <f>'BAR BB| Open rates'!AL23*0.87*0.85</f>
        <v>39711.15</v>
      </c>
      <c r="AM23" s="57">
        <f>'BAR BB| Open rates'!AM23*0.87*0.85</f>
        <v>38232.15</v>
      </c>
      <c r="AN23" s="57">
        <f>'BAR BB| Open rates'!AN23*0.87*0.85</f>
        <v>38232.15</v>
      </c>
      <c r="AO23" s="57">
        <f>'BAR BB| Open rates'!AO23*0.87*0.85</f>
        <v>38232.15</v>
      </c>
      <c r="AP23" s="57">
        <f>'BAR BB| Open rates'!AP23*0.87*0.85</f>
        <v>38232.15</v>
      </c>
      <c r="AQ23" s="57">
        <f>'BAR BB| Open rates'!AQ23*0.87*0.85</f>
        <v>38232.15</v>
      </c>
      <c r="AR23" s="57">
        <f>'BAR BB| Open rates'!AR23*0.87*0.85</f>
        <v>39711.15</v>
      </c>
      <c r="AS23" s="57">
        <f>'BAR BB| Open rates'!AS23*0.87*0.85</f>
        <v>39711.15</v>
      </c>
      <c r="AT23" s="57">
        <f>'BAR BB| Open rates'!AT23*0.87*0.85</f>
        <v>38232.15</v>
      </c>
      <c r="AU23" s="57">
        <f>'BAR BB| Open rates'!AU23*0.87*0.85</f>
        <v>38232.15</v>
      </c>
      <c r="AV23" s="57">
        <f>'BAR BB| Open rates'!AV23*0.87*0.85</f>
        <v>38232.15</v>
      </c>
      <c r="AW23" s="57">
        <f>'BAR BB| Open rates'!AW23*0.87*0.85</f>
        <v>38232.15</v>
      </c>
      <c r="AX23" s="57">
        <f>'BAR BB| Open rates'!AX23*0.87*0.85</f>
        <v>38232.15</v>
      </c>
      <c r="AY23" s="57">
        <f>'BAR BB| Open rates'!AY23*0.87*0.85</f>
        <v>39711.15</v>
      </c>
      <c r="AZ23" s="57">
        <f>'BAR BB| Open rates'!AZ23*0.87*0.85</f>
        <v>39711.15</v>
      </c>
      <c r="BA23" s="57">
        <f>'BAR BB| Open rates'!BA23*0.87*0.85</f>
        <v>38232.15</v>
      </c>
      <c r="BB23" s="57">
        <f>'BAR BB| Open rates'!BB23*0.87*0.85</f>
        <v>38232.15</v>
      </c>
      <c r="BC23" s="57">
        <f>'BAR BB| Open rates'!BC23*0.87*0.85</f>
        <v>38232.15</v>
      </c>
      <c r="BD23" s="57">
        <f>'BAR BB| Open rates'!BD23*0.87*0.85</f>
        <v>38232.15</v>
      </c>
      <c r="BE23" s="57">
        <f>'BAR BB| Open rates'!BE23*0.87*0.85</f>
        <v>38232.15</v>
      </c>
      <c r="BF23" s="57">
        <f>'BAR BB| Open rates'!BF23*0.87*0.85</f>
        <v>39711.15</v>
      </c>
      <c r="BG23" s="57">
        <f>'BAR BB| Open rates'!BG23*0.87*0.85</f>
        <v>39711.15</v>
      </c>
      <c r="BH23" s="57">
        <f>'BAR BB| Open rates'!BH23*0.87*0.85</f>
        <v>35865.75</v>
      </c>
      <c r="BI23" s="57">
        <f>'BAR BB| Open rates'!BI23*0.87*0.85</f>
        <v>35865.75</v>
      </c>
      <c r="BJ23" s="57">
        <f>'BAR BB| Open rates'!BJ23*0.87*0.85</f>
        <v>35865.75</v>
      </c>
      <c r="BK23" s="57">
        <f>'BAR BB| Open rates'!BK23*0.87*0.85</f>
        <v>35865.75</v>
      </c>
      <c r="BL23" s="57">
        <f>'BAR BB| Open rates'!BL23*0.87*0.85</f>
        <v>35865.75</v>
      </c>
      <c r="BM23" s="57">
        <f>'BAR BB| Open rates'!BM23*0.87*0.85</f>
        <v>36753.15</v>
      </c>
      <c r="BN23" s="57">
        <f>'BAR BB| Open rates'!BN23*0.87*0.85</f>
        <v>36753.15</v>
      </c>
      <c r="BO23" s="57">
        <f>'BAR BB| Open rates'!BO23*0.87*0.85</f>
        <v>35126.25</v>
      </c>
      <c r="BP23" s="57">
        <f>'BAR BB| Open rates'!BP23*0.87*0.85</f>
        <v>35126.25</v>
      </c>
      <c r="BQ23" s="57">
        <f>'BAR BB| Open rates'!BQ23*0.87*0.85</f>
        <v>32316.149999999998</v>
      </c>
      <c r="BR23" s="57">
        <f>'BAR BB| Open rates'!BR23*0.87*0.85</f>
        <v>32316.149999999998</v>
      </c>
      <c r="BS23" s="57">
        <f>'BAR BB| Open rates'!BS23*0.87*0.85</f>
        <v>32316.149999999998</v>
      </c>
      <c r="BT23" s="57">
        <f>'BAR BB| Open rates'!BT23*0.87*0.85</f>
        <v>32316.149999999998</v>
      </c>
      <c r="BU23" s="57">
        <f>'BAR BB| Open rates'!BU23*0.87*0.85</f>
        <v>32316.149999999998</v>
      </c>
      <c r="BV23" s="57">
        <f>'BAR BB| Open rates'!BV23*0.87*0.85</f>
        <v>30689.25</v>
      </c>
      <c r="BW23" s="57">
        <f>'BAR BB| Open rates'!BW23*0.87*0.85</f>
        <v>30689.25</v>
      </c>
      <c r="BX23" s="57">
        <f>'BAR BB| Open rates'!BX23*0.87*0.85</f>
        <v>30689.25</v>
      </c>
      <c r="BY23" s="57">
        <f>'BAR BB| Open rates'!BY23*0.87*0.85</f>
        <v>30689.25</v>
      </c>
      <c r="BZ23" s="57">
        <f>'BAR BB| Open rates'!BZ23*0.87*0.85</f>
        <v>30689.25</v>
      </c>
      <c r="CA23" s="57">
        <f>'BAR BB| Open rates'!CA23*0.87*0.85</f>
        <v>32316.149999999998</v>
      </c>
      <c r="CB23" s="57">
        <f>'BAR BB| Open rates'!CB23*0.87*0.85</f>
        <v>32316.149999999998</v>
      </c>
      <c r="CC23" s="57">
        <f>'BAR BB| Open rates'!CC23*0.87*0.85</f>
        <v>30689.25</v>
      </c>
      <c r="CD23" s="57">
        <f>'BAR BB| Open rates'!CD23*0.87*0.85</f>
        <v>30689.25</v>
      </c>
      <c r="CE23" s="57">
        <f>'BAR BB| Open rates'!CE23*0.87*0.85</f>
        <v>30689.25</v>
      </c>
      <c r="CF23" s="57">
        <f>'BAR BB| Open rates'!CF23*0.87*0.85</f>
        <v>30689.25</v>
      </c>
      <c r="CG23" s="57">
        <f>'BAR BB| Open rates'!CG23*0.87*0.85</f>
        <v>30689.25</v>
      </c>
      <c r="CH23" s="57">
        <f>'BAR BB| Open rates'!CH23*0.87*0.85</f>
        <v>32316.149999999998</v>
      </c>
      <c r="CI23" s="57">
        <f>'BAR BB| Open rates'!CI23*0.87*0.85</f>
        <v>32316.149999999998</v>
      </c>
      <c r="CJ23" s="57">
        <f>'BAR BB| Open rates'!CJ23*0.87*0.85</f>
        <v>30689.25</v>
      </c>
      <c r="CK23" s="57">
        <f>'BAR BB| Open rates'!CK23*0.87*0.85</f>
        <v>30689.25</v>
      </c>
      <c r="CL23" s="57">
        <f>'BAR BB| Open rates'!CL23*0.87*0.85</f>
        <v>30689.25</v>
      </c>
      <c r="CM23" s="57">
        <f>'BAR BB| Open rates'!CM23*0.87*0.85</f>
        <v>30689.25</v>
      </c>
      <c r="CN23" s="57">
        <f>'BAR BB| Open rates'!CN23*0.87*0.85</f>
        <v>30689.25</v>
      </c>
      <c r="CO23" s="57">
        <f>'BAR BB| Open rates'!CO23*0.87*0.85</f>
        <v>32316.149999999998</v>
      </c>
      <c r="CP23" s="57">
        <f>'BAR BB| Open rates'!CP23*0.87*0.85</f>
        <v>32316.149999999998</v>
      </c>
      <c r="CQ23" s="57">
        <f>'BAR BB| Open rates'!CQ23*0.87*0.85</f>
        <v>30689.25</v>
      </c>
      <c r="CR23" s="57">
        <f>'BAR BB| Open rates'!CR23*0.87*0.85</f>
        <v>30689.25</v>
      </c>
      <c r="CS23" s="57">
        <f>'BAR BB| Open rates'!CS23*0.87*0.85</f>
        <v>30689.25</v>
      </c>
      <c r="CT23" s="57">
        <f>'BAR BB| Open rates'!CT23*0.87*0.85</f>
        <v>30689.25</v>
      </c>
      <c r="CU23" s="57">
        <f>'BAR BB| Open rates'!CU23*0.87*0.85</f>
        <v>29432.1</v>
      </c>
      <c r="CV23" s="57">
        <f>'BAR BB| Open rates'!CV23*0.87*0.85</f>
        <v>29432.1</v>
      </c>
      <c r="CW23" s="57">
        <f>'BAR BB| Open rates'!CW23*0.87*0.85</f>
        <v>29432.1</v>
      </c>
      <c r="CX23" s="57">
        <f>'BAR BB| Open rates'!CX23*0.87*0.85</f>
        <v>27953.1</v>
      </c>
      <c r="CY23" s="57">
        <f>'BAR BB| Open rates'!CY23*0.87*0.85</f>
        <v>27953.1</v>
      </c>
      <c r="CZ23" s="57">
        <f>'BAR BB| Open rates'!CZ23*0.87*0.85</f>
        <v>27953.1</v>
      </c>
      <c r="DA23" s="57">
        <f>'BAR BB| Open rates'!DA23*0.87*0.85</f>
        <v>27953.1</v>
      </c>
      <c r="DB23" s="57">
        <f>'BAR BB| Open rates'!DB23*0.87*0.85</f>
        <v>27953.1</v>
      </c>
      <c r="DC23" s="57">
        <f>'BAR BB| Open rates'!DC23*0.87*0.85</f>
        <v>29432.1</v>
      </c>
      <c r="DD23" s="57">
        <f>'BAR BB| Open rates'!DD23*0.87*0.85</f>
        <v>29432.1</v>
      </c>
      <c r="DE23" s="57">
        <f>'BAR BB| Open rates'!DE23*0.87*0.85</f>
        <v>27953.1</v>
      </c>
      <c r="DF23" s="57">
        <f>'BAR BB| Open rates'!DF23*0.87*0.85</f>
        <v>27953.1</v>
      </c>
      <c r="DG23" s="57">
        <f>'BAR BB| Open rates'!DG23*0.87*0.85</f>
        <v>27953.1</v>
      </c>
      <c r="DH23" s="57">
        <f>'BAR BB| Open rates'!DH23*0.87*0.85</f>
        <v>27953.1</v>
      </c>
      <c r="DI23" s="57">
        <f>'BAR BB| Open rates'!DI23*0.87*0.85</f>
        <v>27953.1</v>
      </c>
      <c r="DJ23" s="57">
        <f>'BAR BB| Open rates'!DJ23*0.87*0.85</f>
        <v>29432.1</v>
      </c>
      <c r="DK23" s="57">
        <f>'BAR BB| Open rates'!DK23*0.87*0.85</f>
        <v>29432.1</v>
      </c>
      <c r="DL23" s="57">
        <f>'BAR BB| Open rates'!DL23*0.87*0.85</f>
        <v>27953.1</v>
      </c>
      <c r="DM23" s="57">
        <f>'BAR BB| Open rates'!DM23*0.87*0.85</f>
        <v>27953.1</v>
      </c>
      <c r="DN23" s="57">
        <f>'BAR BB| Open rates'!DN23*0.87*0.85</f>
        <v>27953.1</v>
      </c>
      <c r="DO23" s="57">
        <f>'BAR BB| Open rates'!DO23*0.87*0.85</f>
        <v>27953.1</v>
      </c>
      <c r="DP23" s="57">
        <f>'BAR BB| Open rates'!DP23*0.87*0.85</f>
        <v>27953.1</v>
      </c>
      <c r="DQ23" s="57">
        <f>'BAR BB| Open rates'!DQ23*0.87*0.85</f>
        <v>29432.1</v>
      </c>
      <c r="DR23" s="57">
        <f>'BAR BB| Open rates'!DR23*0.87*0.85</f>
        <v>29432.1</v>
      </c>
      <c r="DS23" s="57">
        <f>'BAR BB| Open rates'!DS23*0.87*0.85</f>
        <v>27953.1</v>
      </c>
      <c r="DT23" s="57">
        <f>'BAR BB| Open rates'!DT23*0.87*0.85</f>
        <v>27953.1</v>
      </c>
      <c r="DU23" s="57">
        <f>'BAR BB| Open rates'!DU23*0.87*0.85</f>
        <v>27953.1</v>
      </c>
      <c r="DV23" s="57">
        <f>'BAR BB| Open rates'!DV23*0.87*0.85</f>
        <v>27953.1</v>
      </c>
      <c r="DW23" s="57">
        <f>'BAR BB| Open rates'!DW23*0.87*0.85</f>
        <v>27953.1</v>
      </c>
      <c r="DX23" s="57">
        <f>'BAR BB| Open rates'!DX23*0.87*0.85</f>
        <v>29432.1</v>
      </c>
      <c r="DY23" s="57">
        <f>'BAR BB| Open rates'!DY23*0.87*0.85</f>
        <v>29432.1</v>
      </c>
      <c r="DZ23" s="57">
        <f>'BAR BB| Open rates'!DZ23*0.87*0.85</f>
        <v>30689.25</v>
      </c>
      <c r="EA23" s="57">
        <f>'BAR BB| Open rates'!EA23*0.87*0.85</f>
        <v>30689.25</v>
      </c>
      <c r="EB23" s="57">
        <f>'BAR BB| Open rates'!EB23*0.87*0.85</f>
        <v>30689.25</v>
      </c>
      <c r="EC23" s="57">
        <f>'BAR BB| Open rates'!EC23*0.87*0.85</f>
        <v>32316.149999999998</v>
      </c>
      <c r="ED23" s="57">
        <f>'BAR BB| Open rates'!ED23*0.87*0.85</f>
        <v>32316.149999999998</v>
      </c>
      <c r="EE23" s="57">
        <f>'BAR BB| Open rates'!EE23*0.87*0.85</f>
        <v>32316.149999999998</v>
      </c>
      <c r="EF23" s="57">
        <f>'BAR BB| Open rates'!EF23*0.87*0.85</f>
        <v>32316.149999999998</v>
      </c>
      <c r="EG23" s="57">
        <f>'BAR BB| Open rates'!EG23*0.87*0.85</f>
        <v>27213.599999999999</v>
      </c>
      <c r="EH23" s="57">
        <f>'BAR BB| Open rates'!EH23*0.87*0.85</f>
        <v>25734.6</v>
      </c>
      <c r="EI23" s="57">
        <f>'BAR BB| Open rates'!EI23*0.87*0.85</f>
        <v>25734.6</v>
      </c>
      <c r="EJ23" s="57">
        <f>'BAR BB| Open rates'!EJ23*0.87*0.85</f>
        <v>25734.6</v>
      </c>
      <c r="EK23" s="57">
        <f>'BAR BB| Open rates'!EK23*0.87*0.85</f>
        <v>25734.6</v>
      </c>
      <c r="EL23" s="57">
        <f>'BAR BB| Open rates'!EL23*0.87*0.85</f>
        <v>26474.1</v>
      </c>
      <c r="EM23" s="57">
        <f>'BAR BB| Open rates'!EM23*0.87*0.85</f>
        <v>26474.1</v>
      </c>
      <c r="EN23" s="57">
        <f>'BAR BB| Open rates'!EN23*0.87*0.85</f>
        <v>25734.6</v>
      </c>
      <c r="EO23" s="57">
        <f>'BAR BB| Open rates'!EO23*0.87*0.85</f>
        <v>25734.6</v>
      </c>
      <c r="EP23" s="57">
        <f>'BAR BB| Open rates'!EP23*0.87*0.85</f>
        <v>25734.6</v>
      </c>
      <c r="EQ23" s="57">
        <f>'BAR BB| Open rates'!EQ23*0.87*0.85</f>
        <v>25734.6</v>
      </c>
      <c r="ER23" s="57">
        <f>'BAR BB| Open rates'!ER23*0.87*0.85</f>
        <v>25734.6</v>
      </c>
      <c r="ES23" s="57">
        <f>'BAR BB| Open rates'!ES23*0.87*0.85</f>
        <v>26474.1</v>
      </c>
      <c r="ET23" s="57">
        <f>'BAR BB| Open rates'!ET23*0.87*0.85</f>
        <v>26474.1</v>
      </c>
      <c r="EU23" s="57">
        <f>'BAR BB| Open rates'!EU23*0.87*0.85</f>
        <v>25734.6</v>
      </c>
      <c r="EV23" s="57">
        <f>'BAR BB| Open rates'!EV23*0.87*0.85</f>
        <v>25734.6</v>
      </c>
      <c r="EW23" s="57">
        <f>'BAR BB| Open rates'!EW23*0.87*0.85</f>
        <v>25734.6</v>
      </c>
      <c r="EX23" s="57">
        <f>'BAR BB| Open rates'!EX23*0.87*0.85</f>
        <v>25734.6</v>
      </c>
      <c r="EY23" s="57">
        <f>'BAR BB| Open rates'!EY23*0.87*0.85</f>
        <v>25734.6</v>
      </c>
      <c r="EZ23" s="57">
        <f>'BAR BB| Open rates'!EZ23*0.87*0.85</f>
        <v>26474.1</v>
      </c>
      <c r="FA23" s="57">
        <f>'BAR BB| Open rates'!FA23*0.87*0.85</f>
        <v>26474.1</v>
      </c>
      <c r="FB23" s="57">
        <f>'BAR BB| Open rates'!FB23*0.87*0.85</f>
        <v>25734.6</v>
      </c>
      <c r="FC23" s="57">
        <f>'BAR BB| Open rates'!FC23*0.87*0.85</f>
        <v>25734.6</v>
      </c>
      <c r="FD23" s="57">
        <f>'BAR BB| Open rates'!FD23*0.87*0.85</f>
        <v>25734.6</v>
      </c>
      <c r="FE23" s="57">
        <f>'BAR BB| Open rates'!FE23*0.87*0.85</f>
        <v>25734.6</v>
      </c>
      <c r="FF23" s="57">
        <f>'BAR BB| Open rates'!FF23*0.87*0.85</f>
        <v>25734.6</v>
      </c>
      <c r="FG23" s="57">
        <f>'BAR BB| Open rates'!FG23*0.87*0.85</f>
        <v>26474.1</v>
      </c>
      <c r="FH23" s="57">
        <f>'BAR BB| Open rates'!FH23*0.87*0.85</f>
        <v>26474.1</v>
      </c>
      <c r="FI23" s="57">
        <f>'BAR BB| Open rates'!FI23*0.87*0.85</f>
        <v>25734.6</v>
      </c>
      <c r="FJ23" s="57">
        <f>'BAR BB| Open rates'!FJ23*0.87*0.85</f>
        <v>25734.6</v>
      </c>
      <c r="FK23" s="57">
        <f>'BAR BB| Open rates'!FK23*0.87*0.85</f>
        <v>25734.6</v>
      </c>
      <c r="FL23" s="57">
        <f>'BAR BB| Open rates'!FL23*0.87*0.85</f>
        <v>25734.6</v>
      </c>
      <c r="FM23" s="57">
        <f>'BAR BB| Open rates'!FM23*0.87*0.85</f>
        <v>25734.6</v>
      </c>
      <c r="FN23" s="57">
        <f>'BAR BB| Open rates'!FN23*0.87*0.85</f>
        <v>26474.1</v>
      </c>
      <c r="FO23" s="57">
        <f>'BAR BB| Open rates'!FO23*0.87*0.85</f>
        <v>26474.1</v>
      </c>
      <c r="FP23" s="57">
        <f>'BAR BB| Open rates'!FP23*0.87*0.85</f>
        <v>25734.6</v>
      </c>
      <c r="FQ23" s="57">
        <f>'BAR BB| Open rates'!FQ23*0.87*0.85</f>
        <v>25734.6</v>
      </c>
      <c r="FR23" s="57">
        <f>'BAR BB| Open rates'!FR23*0.87*0.85</f>
        <v>25734.6</v>
      </c>
      <c r="FS23" s="57">
        <f>'BAR BB| Open rates'!FS23*0.87*0.85</f>
        <v>25734.6</v>
      </c>
      <c r="FT23" s="57">
        <f>'BAR BB| Open rates'!FT23*0.87*0.85</f>
        <v>25734.6</v>
      </c>
      <c r="FU23" s="57">
        <f>'BAR BB| Open rates'!FU23*0.87*0.85</f>
        <v>26474.1</v>
      </c>
      <c r="FV23" s="57">
        <f>'BAR BB| Open rates'!FV23*0.87*0.85</f>
        <v>26474.1</v>
      </c>
      <c r="FW23" s="57">
        <f>'BAR BB| Open rates'!FW23*0.87*0.85</f>
        <v>29210.25</v>
      </c>
      <c r="FX23" s="57">
        <f>'BAR BB| Open rates'!FX23*0.87*0.85</f>
        <v>29210.25</v>
      </c>
      <c r="FY23" s="57">
        <f>'BAR BB| Open rates'!FY23*0.87*0.85</f>
        <v>29210.25</v>
      </c>
      <c r="FZ23" s="57">
        <f>'BAR BB| Open rates'!FZ23*0.87*0.85</f>
        <v>29210.25</v>
      </c>
      <c r="GA23" s="57">
        <f>'BAR BB| Open rates'!GA23*0.87*0.85</f>
        <v>29210.25</v>
      </c>
      <c r="GB23" s="57">
        <f>'BAR BB| Open rates'!GB23*0.87*0.85</f>
        <v>30837.149999999998</v>
      </c>
      <c r="GC23" s="57">
        <f>'BAR BB| Open rates'!GC23*0.87*0.85</f>
        <v>30837.149999999998</v>
      </c>
      <c r="GD23" s="57">
        <f>'BAR BB| Open rates'!GD23*0.87*0.85</f>
        <v>30837.149999999998</v>
      </c>
      <c r="GE23" s="57">
        <f>'BAR BB| Open rates'!GE23*0.87*0.85</f>
        <v>30837.149999999998</v>
      </c>
    </row>
    <row r="24" spans="1:187" s="36" customFormat="1" ht="12" customHeight="1" x14ac:dyDescent="0.2">
      <c r="A24" s="237">
        <v>2</v>
      </c>
      <c r="B24" s="57">
        <f>'BAR BB| Open rates'!B24*0.87*0.85</f>
        <v>40968.299999999996</v>
      </c>
      <c r="C24" s="57">
        <f>'BAR BB| Open rates'!C24*0.87*0.85</f>
        <v>40968.299999999996</v>
      </c>
      <c r="D24" s="57">
        <f>'BAR BB| Open rates'!D24*0.87*0.85</f>
        <v>38971.65</v>
      </c>
      <c r="E24" s="57">
        <f>'BAR BB| Open rates'!E24*0.87*0.85</f>
        <v>38971.65</v>
      </c>
      <c r="F24" s="57">
        <f>'BAR BB| Open rates'!F24*0.87*0.85</f>
        <v>37344.75</v>
      </c>
      <c r="G24" s="57">
        <f>'BAR BB| Open rates'!G24*0.87*0.85</f>
        <v>38971.65</v>
      </c>
      <c r="H24" s="57">
        <f>'BAR BB| Open rates'!H24*0.87*0.85</f>
        <v>38971.65</v>
      </c>
      <c r="I24" s="57">
        <f>'BAR BB| Open rates'!I24*0.87*0.85</f>
        <v>40450.65</v>
      </c>
      <c r="J24" s="57">
        <f>'BAR BB| Open rates'!J24*0.87*0.85</f>
        <v>40450.65</v>
      </c>
      <c r="K24" s="57">
        <f>'BAR BB| Open rates'!K24*0.87*0.85</f>
        <v>38971.65</v>
      </c>
      <c r="L24" s="57">
        <f>'BAR BB| Open rates'!L24*0.87*0.85</f>
        <v>38971.65</v>
      </c>
      <c r="M24" s="57">
        <f>'BAR BB| Open rates'!M24*0.87*0.85</f>
        <v>38971.65</v>
      </c>
      <c r="N24" s="57">
        <f>'BAR BB| Open rates'!N24*0.87*0.85</f>
        <v>38971.65</v>
      </c>
      <c r="O24" s="57">
        <f>'BAR BB| Open rates'!O24*0.87*0.85</f>
        <v>38971.65</v>
      </c>
      <c r="P24" s="57">
        <f>'BAR BB| Open rates'!P24*0.87*0.85</f>
        <v>40450.65</v>
      </c>
      <c r="Q24" s="57">
        <f>'BAR BB| Open rates'!Q24*0.87*0.85</f>
        <v>40450.65</v>
      </c>
      <c r="R24" s="57">
        <f>'BAR BB| Open rates'!R24*0.87*0.85</f>
        <v>40450.65</v>
      </c>
      <c r="S24" s="57">
        <f>'BAR BB| Open rates'!S24*0.87*0.85</f>
        <v>40450.65</v>
      </c>
      <c r="T24" s="57">
        <f>'BAR BB| Open rates'!T24*0.87*0.85</f>
        <v>40450.65</v>
      </c>
      <c r="U24" s="57">
        <f>'BAR BB| Open rates'!U24*0.87*0.85</f>
        <v>40450.65</v>
      </c>
      <c r="V24" s="57">
        <f>'BAR BB| Open rates'!V24*0.87*0.85</f>
        <v>40450.65</v>
      </c>
      <c r="W24" s="57">
        <f>'BAR BB| Open rates'!W24*0.87*0.85</f>
        <v>41929.65</v>
      </c>
      <c r="X24" s="57">
        <f>'BAR BB| Open rates'!X24*0.87*0.85</f>
        <v>41929.65</v>
      </c>
      <c r="Y24" s="57">
        <f>'BAR BB| Open rates'!Y24*0.87*0.85</f>
        <v>40450.65</v>
      </c>
      <c r="Z24" s="57">
        <f>'BAR BB| Open rates'!Z24*0.87*0.85</f>
        <v>40450.65</v>
      </c>
      <c r="AA24" s="57">
        <f>'BAR BB| Open rates'!AA24*0.87*0.85</f>
        <v>40450.65</v>
      </c>
      <c r="AB24" s="57">
        <f>'BAR BB| Open rates'!AB24*0.87*0.85</f>
        <v>40450.65</v>
      </c>
      <c r="AC24" s="57">
        <f>'BAR BB| Open rates'!AC24*0.87*0.85</f>
        <v>40450.65</v>
      </c>
      <c r="AD24" s="57">
        <f>'BAR BB| Open rates'!AD24*0.87*0.85</f>
        <v>41929.65</v>
      </c>
      <c r="AE24" s="57">
        <f>'BAR BB| Open rates'!AE24*0.87*0.85</f>
        <v>41929.65</v>
      </c>
      <c r="AF24" s="57">
        <f>'BAR BB| Open rates'!AF24*0.87*0.85</f>
        <v>40450.65</v>
      </c>
      <c r="AG24" s="57">
        <f>'BAR BB| Open rates'!AG24*0.87*0.85</f>
        <v>40450.65</v>
      </c>
      <c r="AH24" s="57">
        <f>'BAR BB| Open rates'!AH24*0.87*0.85</f>
        <v>40450.65</v>
      </c>
      <c r="AI24" s="57">
        <f>'BAR BB| Open rates'!AI24*0.87*0.85</f>
        <v>40450.65</v>
      </c>
      <c r="AJ24" s="57">
        <f>'BAR BB| Open rates'!AJ24*0.87*0.85</f>
        <v>40450.65</v>
      </c>
      <c r="AK24" s="57">
        <f>'BAR BB| Open rates'!AK24*0.87*0.85</f>
        <v>41929.65</v>
      </c>
      <c r="AL24" s="57">
        <f>'BAR BB| Open rates'!AL24*0.87*0.85</f>
        <v>41929.65</v>
      </c>
      <c r="AM24" s="57">
        <f>'BAR BB| Open rates'!AM24*0.87*0.85</f>
        <v>40450.65</v>
      </c>
      <c r="AN24" s="57">
        <f>'BAR BB| Open rates'!AN24*0.87*0.85</f>
        <v>40450.65</v>
      </c>
      <c r="AO24" s="57">
        <f>'BAR BB| Open rates'!AO24*0.87*0.85</f>
        <v>40450.65</v>
      </c>
      <c r="AP24" s="57">
        <f>'BAR BB| Open rates'!AP24*0.87*0.85</f>
        <v>40450.65</v>
      </c>
      <c r="AQ24" s="57">
        <f>'BAR BB| Open rates'!AQ24*0.87*0.85</f>
        <v>40450.65</v>
      </c>
      <c r="AR24" s="57">
        <f>'BAR BB| Open rates'!AR24*0.87*0.85</f>
        <v>41929.65</v>
      </c>
      <c r="AS24" s="57">
        <f>'BAR BB| Open rates'!AS24*0.87*0.85</f>
        <v>41929.65</v>
      </c>
      <c r="AT24" s="57">
        <f>'BAR BB| Open rates'!AT24*0.87*0.85</f>
        <v>40450.65</v>
      </c>
      <c r="AU24" s="57">
        <f>'BAR BB| Open rates'!AU24*0.87*0.85</f>
        <v>40450.65</v>
      </c>
      <c r="AV24" s="57">
        <f>'BAR BB| Open rates'!AV24*0.87*0.85</f>
        <v>40450.65</v>
      </c>
      <c r="AW24" s="57">
        <f>'BAR BB| Open rates'!AW24*0.87*0.85</f>
        <v>40450.65</v>
      </c>
      <c r="AX24" s="57">
        <f>'BAR BB| Open rates'!AX24*0.87*0.85</f>
        <v>40450.65</v>
      </c>
      <c r="AY24" s="57">
        <f>'BAR BB| Open rates'!AY24*0.87*0.85</f>
        <v>41929.65</v>
      </c>
      <c r="AZ24" s="57">
        <f>'BAR BB| Open rates'!AZ24*0.87*0.85</f>
        <v>41929.65</v>
      </c>
      <c r="BA24" s="57">
        <f>'BAR BB| Open rates'!BA24*0.87*0.85</f>
        <v>40450.65</v>
      </c>
      <c r="BB24" s="57">
        <f>'BAR BB| Open rates'!BB24*0.87*0.85</f>
        <v>40450.65</v>
      </c>
      <c r="BC24" s="57">
        <f>'BAR BB| Open rates'!BC24*0.87*0.85</f>
        <v>40450.65</v>
      </c>
      <c r="BD24" s="57">
        <f>'BAR BB| Open rates'!BD24*0.87*0.85</f>
        <v>40450.65</v>
      </c>
      <c r="BE24" s="57">
        <f>'BAR BB| Open rates'!BE24*0.87*0.85</f>
        <v>40450.65</v>
      </c>
      <c r="BF24" s="57">
        <f>'BAR BB| Open rates'!BF24*0.87*0.85</f>
        <v>41929.65</v>
      </c>
      <c r="BG24" s="57">
        <f>'BAR BB| Open rates'!BG24*0.87*0.85</f>
        <v>41929.65</v>
      </c>
      <c r="BH24" s="57">
        <f>'BAR BB| Open rates'!BH24*0.87*0.85</f>
        <v>38084.25</v>
      </c>
      <c r="BI24" s="57">
        <f>'BAR BB| Open rates'!BI24*0.87*0.85</f>
        <v>38084.25</v>
      </c>
      <c r="BJ24" s="57">
        <f>'BAR BB| Open rates'!BJ24*0.87*0.85</f>
        <v>38084.25</v>
      </c>
      <c r="BK24" s="57">
        <f>'BAR BB| Open rates'!BK24*0.87*0.85</f>
        <v>38084.25</v>
      </c>
      <c r="BL24" s="57">
        <f>'BAR BB| Open rates'!BL24*0.87*0.85</f>
        <v>38084.25</v>
      </c>
      <c r="BM24" s="57">
        <f>'BAR BB| Open rates'!BM24*0.87*0.85</f>
        <v>38971.65</v>
      </c>
      <c r="BN24" s="57">
        <f>'BAR BB| Open rates'!BN24*0.87*0.85</f>
        <v>38971.65</v>
      </c>
      <c r="BO24" s="57">
        <f>'BAR BB| Open rates'!BO24*0.87*0.85</f>
        <v>37344.75</v>
      </c>
      <c r="BP24" s="57">
        <f>'BAR BB| Open rates'!BP24*0.87*0.85</f>
        <v>37344.75</v>
      </c>
      <c r="BQ24" s="57">
        <f>'BAR BB| Open rates'!BQ24*0.87*0.85</f>
        <v>34534.65</v>
      </c>
      <c r="BR24" s="57">
        <f>'BAR BB| Open rates'!BR24*0.87*0.85</f>
        <v>34534.65</v>
      </c>
      <c r="BS24" s="57">
        <f>'BAR BB| Open rates'!BS24*0.87*0.85</f>
        <v>34534.65</v>
      </c>
      <c r="BT24" s="57">
        <f>'BAR BB| Open rates'!BT24*0.87*0.85</f>
        <v>34534.65</v>
      </c>
      <c r="BU24" s="57">
        <f>'BAR BB| Open rates'!BU24*0.87*0.85</f>
        <v>34534.65</v>
      </c>
      <c r="BV24" s="57">
        <f>'BAR BB| Open rates'!BV24*0.87*0.85</f>
        <v>32907.75</v>
      </c>
      <c r="BW24" s="57">
        <f>'BAR BB| Open rates'!BW24*0.87*0.85</f>
        <v>32907.75</v>
      </c>
      <c r="BX24" s="57">
        <f>'BAR BB| Open rates'!BX24*0.87*0.85</f>
        <v>32907.75</v>
      </c>
      <c r="BY24" s="57">
        <f>'BAR BB| Open rates'!BY24*0.87*0.85</f>
        <v>32907.75</v>
      </c>
      <c r="BZ24" s="57">
        <f>'BAR BB| Open rates'!BZ24*0.87*0.85</f>
        <v>32907.75</v>
      </c>
      <c r="CA24" s="57">
        <f>'BAR BB| Open rates'!CA24*0.87*0.85</f>
        <v>34534.65</v>
      </c>
      <c r="CB24" s="57">
        <f>'BAR BB| Open rates'!CB24*0.87*0.85</f>
        <v>34534.65</v>
      </c>
      <c r="CC24" s="57">
        <f>'BAR BB| Open rates'!CC24*0.87*0.85</f>
        <v>32907.75</v>
      </c>
      <c r="CD24" s="57">
        <f>'BAR BB| Open rates'!CD24*0.87*0.85</f>
        <v>32907.75</v>
      </c>
      <c r="CE24" s="57">
        <f>'BAR BB| Open rates'!CE24*0.87*0.85</f>
        <v>32907.75</v>
      </c>
      <c r="CF24" s="57">
        <f>'BAR BB| Open rates'!CF24*0.87*0.85</f>
        <v>32907.75</v>
      </c>
      <c r="CG24" s="57">
        <f>'BAR BB| Open rates'!CG24*0.87*0.85</f>
        <v>32907.75</v>
      </c>
      <c r="CH24" s="57">
        <f>'BAR BB| Open rates'!CH24*0.87*0.85</f>
        <v>34534.65</v>
      </c>
      <c r="CI24" s="57">
        <f>'BAR BB| Open rates'!CI24*0.87*0.85</f>
        <v>34534.65</v>
      </c>
      <c r="CJ24" s="57">
        <f>'BAR BB| Open rates'!CJ24*0.87*0.85</f>
        <v>32907.75</v>
      </c>
      <c r="CK24" s="57">
        <f>'BAR BB| Open rates'!CK24*0.87*0.85</f>
        <v>32907.75</v>
      </c>
      <c r="CL24" s="57">
        <f>'BAR BB| Open rates'!CL24*0.87*0.85</f>
        <v>32907.75</v>
      </c>
      <c r="CM24" s="57">
        <f>'BAR BB| Open rates'!CM24*0.87*0.85</f>
        <v>32907.75</v>
      </c>
      <c r="CN24" s="57">
        <f>'BAR BB| Open rates'!CN24*0.87*0.85</f>
        <v>32907.75</v>
      </c>
      <c r="CO24" s="57">
        <f>'BAR BB| Open rates'!CO24*0.87*0.85</f>
        <v>34534.65</v>
      </c>
      <c r="CP24" s="57">
        <f>'BAR BB| Open rates'!CP24*0.87*0.85</f>
        <v>34534.65</v>
      </c>
      <c r="CQ24" s="57">
        <f>'BAR BB| Open rates'!CQ24*0.87*0.85</f>
        <v>32907.75</v>
      </c>
      <c r="CR24" s="57">
        <f>'BAR BB| Open rates'!CR24*0.87*0.85</f>
        <v>32907.75</v>
      </c>
      <c r="CS24" s="57">
        <f>'BAR BB| Open rates'!CS24*0.87*0.85</f>
        <v>32907.75</v>
      </c>
      <c r="CT24" s="57">
        <f>'BAR BB| Open rates'!CT24*0.87*0.85</f>
        <v>32907.75</v>
      </c>
      <c r="CU24" s="57">
        <f>'BAR BB| Open rates'!CU24*0.87*0.85</f>
        <v>31650.6</v>
      </c>
      <c r="CV24" s="57">
        <f>'BAR BB| Open rates'!CV24*0.87*0.85</f>
        <v>31650.6</v>
      </c>
      <c r="CW24" s="57">
        <f>'BAR BB| Open rates'!CW24*0.87*0.85</f>
        <v>31650.6</v>
      </c>
      <c r="CX24" s="57">
        <f>'BAR BB| Open rates'!CX24*0.87*0.85</f>
        <v>30171.599999999999</v>
      </c>
      <c r="CY24" s="57">
        <f>'BAR BB| Open rates'!CY24*0.87*0.85</f>
        <v>30171.599999999999</v>
      </c>
      <c r="CZ24" s="57">
        <f>'BAR BB| Open rates'!CZ24*0.87*0.85</f>
        <v>30171.599999999999</v>
      </c>
      <c r="DA24" s="57">
        <f>'BAR BB| Open rates'!DA24*0.87*0.85</f>
        <v>30171.599999999999</v>
      </c>
      <c r="DB24" s="57">
        <f>'BAR BB| Open rates'!DB24*0.87*0.85</f>
        <v>30171.599999999999</v>
      </c>
      <c r="DC24" s="57">
        <f>'BAR BB| Open rates'!DC24*0.87*0.85</f>
        <v>31650.6</v>
      </c>
      <c r="DD24" s="57">
        <f>'BAR BB| Open rates'!DD24*0.87*0.85</f>
        <v>31650.6</v>
      </c>
      <c r="DE24" s="57">
        <f>'BAR BB| Open rates'!DE24*0.87*0.85</f>
        <v>30171.599999999999</v>
      </c>
      <c r="DF24" s="57">
        <f>'BAR BB| Open rates'!DF24*0.87*0.85</f>
        <v>30171.599999999999</v>
      </c>
      <c r="DG24" s="57">
        <f>'BAR BB| Open rates'!DG24*0.87*0.85</f>
        <v>30171.599999999999</v>
      </c>
      <c r="DH24" s="57">
        <f>'BAR BB| Open rates'!DH24*0.87*0.85</f>
        <v>30171.599999999999</v>
      </c>
      <c r="DI24" s="57">
        <f>'BAR BB| Open rates'!DI24*0.87*0.85</f>
        <v>30171.599999999999</v>
      </c>
      <c r="DJ24" s="57">
        <f>'BAR BB| Open rates'!DJ24*0.87*0.85</f>
        <v>31650.6</v>
      </c>
      <c r="DK24" s="57">
        <f>'BAR BB| Open rates'!DK24*0.87*0.85</f>
        <v>31650.6</v>
      </c>
      <c r="DL24" s="57">
        <f>'BAR BB| Open rates'!DL24*0.87*0.85</f>
        <v>30171.599999999999</v>
      </c>
      <c r="DM24" s="57">
        <f>'BAR BB| Open rates'!DM24*0.87*0.85</f>
        <v>30171.599999999999</v>
      </c>
      <c r="DN24" s="57">
        <f>'BAR BB| Open rates'!DN24*0.87*0.85</f>
        <v>30171.599999999999</v>
      </c>
      <c r="DO24" s="57">
        <f>'BAR BB| Open rates'!DO24*0.87*0.85</f>
        <v>30171.599999999999</v>
      </c>
      <c r="DP24" s="57">
        <f>'BAR BB| Open rates'!DP24*0.87*0.85</f>
        <v>30171.599999999999</v>
      </c>
      <c r="DQ24" s="57">
        <f>'BAR BB| Open rates'!DQ24*0.87*0.85</f>
        <v>31650.6</v>
      </c>
      <c r="DR24" s="57">
        <f>'BAR BB| Open rates'!DR24*0.87*0.85</f>
        <v>31650.6</v>
      </c>
      <c r="DS24" s="57">
        <f>'BAR BB| Open rates'!DS24*0.87*0.85</f>
        <v>30171.599999999999</v>
      </c>
      <c r="DT24" s="57">
        <f>'BAR BB| Open rates'!DT24*0.87*0.85</f>
        <v>30171.599999999999</v>
      </c>
      <c r="DU24" s="57">
        <f>'BAR BB| Open rates'!DU24*0.87*0.85</f>
        <v>30171.599999999999</v>
      </c>
      <c r="DV24" s="57">
        <f>'BAR BB| Open rates'!DV24*0.87*0.85</f>
        <v>30171.599999999999</v>
      </c>
      <c r="DW24" s="57">
        <f>'BAR BB| Open rates'!DW24*0.87*0.85</f>
        <v>30171.599999999999</v>
      </c>
      <c r="DX24" s="57">
        <f>'BAR BB| Open rates'!DX24*0.87*0.85</f>
        <v>31650.6</v>
      </c>
      <c r="DY24" s="57">
        <f>'BAR BB| Open rates'!DY24*0.87*0.85</f>
        <v>31650.6</v>
      </c>
      <c r="DZ24" s="57">
        <f>'BAR BB| Open rates'!DZ24*0.87*0.85</f>
        <v>32907.75</v>
      </c>
      <c r="EA24" s="57">
        <f>'BAR BB| Open rates'!EA24*0.87*0.85</f>
        <v>32907.75</v>
      </c>
      <c r="EB24" s="57">
        <f>'BAR BB| Open rates'!EB24*0.87*0.85</f>
        <v>32907.75</v>
      </c>
      <c r="EC24" s="57">
        <f>'BAR BB| Open rates'!EC24*0.87*0.85</f>
        <v>34534.65</v>
      </c>
      <c r="ED24" s="57">
        <f>'BAR BB| Open rates'!ED24*0.87*0.85</f>
        <v>34534.65</v>
      </c>
      <c r="EE24" s="57">
        <f>'BAR BB| Open rates'!EE24*0.87*0.85</f>
        <v>34534.65</v>
      </c>
      <c r="EF24" s="57">
        <f>'BAR BB| Open rates'!EF24*0.87*0.85</f>
        <v>34534.65</v>
      </c>
      <c r="EG24" s="57">
        <f>'BAR BB| Open rates'!EG24*0.87*0.85</f>
        <v>29432.1</v>
      </c>
      <c r="EH24" s="57">
        <f>'BAR BB| Open rates'!EH24*0.87*0.85</f>
        <v>27953.1</v>
      </c>
      <c r="EI24" s="57">
        <f>'BAR BB| Open rates'!EI24*0.87*0.85</f>
        <v>27953.1</v>
      </c>
      <c r="EJ24" s="57">
        <f>'BAR BB| Open rates'!EJ24*0.87*0.85</f>
        <v>27953.1</v>
      </c>
      <c r="EK24" s="57">
        <f>'BAR BB| Open rates'!EK24*0.87*0.85</f>
        <v>27953.1</v>
      </c>
      <c r="EL24" s="57">
        <f>'BAR BB| Open rates'!EL24*0.87*0.85</f>
        <v>28692.6</v>
      </c>
      <c r="EM24" s="57">
        <f>'BAR BB| Open rates'!EM24*0.87*0.85</f>
        <v>28692.6</v>
      </c>
      <c r="EN24" s="57">
        <f>'BAR BB| Open rates'!EN24*0.87*0.85</f>
        <v>27953.1</v>
      </c>
      <c r="EO24" s="57">
        <f>'BAR BB| Open rates'!EO24*0.87*0.85</f>
        <v>27953.1</v>
      </c>
      <c r="EP24" s="57">
        <f>'BAR BB| Open rates'!EP24*0.87*0.85</f>
        <v>27953.1</v>
      </c>
      <c r="EQ24" s="57">
        <f>'BAR BB| Open rates'!EQ24*0.87*0.85</f>
        <v>27953.1</v>
      </c>
      <c r="ER24" s="57">
        <f>'BAR BB| Open rates'!ER24*0.87*0.85</f>
        <v>27953.1</v>
      </c>
      <c r="ES24" s="57">
        <f>'BAR BB| Open rates'!ES24*0.87*0.85</f>
        <v>28692.6</v>
      </c>
      <c r="ET24" s="57">
        <f>'BAR BB| Open rates'!ET24*0.87*0.85</f>
        <v>28692.6</v>
      </c>
      <c r="EU24" s="57">
        <f>'BAR BB| Open rates'!EU24*0.87*0.85</f>
        <v>27953.1</v>
      </c>
      <c r="EV24" s="57">
        <f>'BAR BB| Open rates'!EV24*0.87*0.85</f>
        <v>27953.1</v>
      </c>
      <c r="EW24" s="57">
        <f>'BAR BB| Open rates'!EW24*0.87*0.85</f>
        <v>27953.1</v>
      </c>
      <c r="EX24" s="57">
        <f>'BAR BB| Open rates'!EX24*0.87*0.85</f>
        <v>27953.1</v>
      </c>
      <c r="EY24" s="57">
        <f>'BAR BB| Open rates'!EY24*0.87*0.85</f>
        <v>27953.1</v>
      </c>
      <c r="EZ24" s="57">
        <f>'BAR BB| Open rates'!EZ24*0.87*0.85</f>
        <v>28692.6</v>
      </c>
      <c r="FA24" s="57">
        <f>'BAR BB| Open rates'!FA24*0.87*0.85</f>
        <v>28692.6</v>
      </c>
      <c r="FB24" s="57">
        <f>'BAR BB| Open rates'!FB24*0.87*0.85</f>
        <v>27953.1</v>
      </c>
      <c r="FC24" s="57">
        <f>'BAR BB| Open rates'!FC24*0.87*0.85</f>
        <v>27953.1</v>
      </c>
      <c r="FD24" s="57">
        <f>'BAR BB| Open rates'!FD24*0.87*0.85</f>
        <v>27953.1</v>
      </c>
      <c r="FE24" s="57">
        <f>'BAR BB| Open rates'!FE24*0.87*0.85</f>
        <v>27953.1</v>
      </c>
      <c r="FF24" s="57">
        <f>'BAR BB| Open rates'!FF24*0.87*0.85</f>
        <v>27953.1</v>
      </c>
      <c r="FG24" s="57">
        <f>'BAR BB| Open rates'!FG24*0.87*0.85</f>
        <v>28692.6</v>
      </c>
      <c r="FH24" s="57">
        <f>'BAR BB| Open rates'!FH24*0.87*0.85</f>
        <v>28692.6</v>
      </c>
      <c r="FI24" s="57">
        <f>'BAR BB| Open rates'!FI24*0.87*0.85</f>
        <v>27953.1</v>
      </c>
      <c r="FJ24" s="57">
        <f>'BAR BB| Open rates'!FJ24*0.87*0.85</f>
        <v>27953.1</v>
      </c>
      <c r="FK24" s="57">
        <f>'BAR BB| Open rates'!FK24*0.87*0.85</f>
        <v>27953.1</v>
      </c>
      <c r="FL24" s="57">
        <f>'BAR BB| Open rates'!FL24*0.87*0.85</f>
        <v>27953.1</v>
      </c>
      <c r="FM24" s="57">
        <f>'BAR BB| Open rates'!FM24*0.87*0.85</f>
        <v>27953.1</v>
      </c>
      <c r="FN24" s="57">
        <f>'BAR BB| Open rates'!FN24*0.87*0.85</f>
        <v>28692.6</v>
      </c>
      <c r="FO24" s="57">
        <f>'BAR BB| Open rates'!FO24*0.87*0.85</f>
        <v>28692.6</v>
      </c>
      <c r="FP24" s="57">
        <f>'BAR BB| Open rates'!FP24*0.87*0.85</f>
        <v>27953.1</v>
      </c>
      <c r="FQ24" s="57">
        <f>'BAR BB| Open rates'!FQ24*0.87*0.85</f>
        <v>27953.1</v>
      </c>
      <c r="FR24" s="57">
        <f>'BAR BB| Open rates'!FR24*0.87*0.85</f>
        <v>27953.1</v>
      </c>
      <c r="FS24" s="57">
        <f>'BAR BB| Open rates'!FS24*0.87*0.85</f>
        <v>27953.1</v>
      </c>
      <c r="FT24" s="57">
        <f>'BAR BB| Open rates'!FT24*0.87*0.85</f>
        <v>27953.1</v>
      </c>
      <c r="FU24" s="57">
        <f>'BAR BB| Open rates'!FU24*0.87*0.85</f>
        <v>28692.6</v>
      </c>
      <c r="FV24" s="57">
        <f>'BAR BB| Open rates'!FV24*0.87*0.85</f>
        <v>28692.6</v>
      </c>
      <c r="FW24" s="57">
        <f>'BAR BB| Open rates'!FW24*0.87*0.85</f>
        <v>31428.75</v>
      </c>
      <c r="FX24" s="57">
        <f>'BAR BB| Open rates'!FX24*0.87*0.85</f>
        <v>31428.75</v>
      </c>
      <c r="FY24" s="57">
        <f>'BAR BB| Open rates'!FY24*0.87*0.85</f>
        <v>31428.75</v>
      </c>
      <c r="FZ24" s="57">
        <f>'BAR BB| Open rates'!FZ24*0.87*0.85</f>
        <v>31428.75</v>
      </c>
      <c r="GA24" s="57">
        <f>'BAR BB| Open rates'!GA24*0.87*0.85</f>
        <v>31428.75</v>
      </c>
      <c r="GB24" s="57">
        <f>'BAR BB| Open rates'!GB24*0.87*0.85</f>
        <v>33055.65</v>
      </c>
      <c r="GC24" s="57">
        <f>'BAR BB| Open rates'!GC24*0.87*0.85</f>
        <v>33055.65</v>
      </c>
      <c r="GD24" s="57">
        <f>'BAR BB| Open rates'!GD24*0.87*0.85</f>
        <v>33055.65</v>
      </c>
      <c r="GE24" s="57">
        <f>'BAR BB| Open rates'!GE24*0.87*0.85</f>
        <v>33055.65</v>
      </c>
    </row>
    <row r="25" spans="1:187" s="36" customFormat="1" ht="12" customHeight="1" x14ac:dyDescent="0.2">
      <c r="A25" s="237">
        <v>3</v>
      </c>
      <c r="B25" s="57">
        <f>'BAR BB| Open rates'!B25*0.87*0.85</f>
        <v>43186.799999999996</v>
      </c>
      <c r="C25" s="57">
        <f>'BAR BB| Open rates'!C25*0.87*0.85</f>
        <v>43186.799999999996</v>
      </c>
      <c r="D25" s="57">
        <f>'BAR BB| Open rates'!D25*0.87*0.85</f>
        <v>41190.15</v>
      </c>
      <c r="E25" s="57">
        <f>'BAR BB| Open rates'!E25*0.87*0.85</f>
        <v>41190.15</v>
      </c>
      <c r="F25" s="57">
        <f>'BAR BB| Open rates'!F25*0.87*0.85</f>
        <v>39563.25</v>
      </c>
      <c r="G25" s="57">
        <f>'BAR BB| Open rates'!G25*0.87*0.85</f>
        <v>41190.15</v>
      </c>
      <c r="H25" s="57">
        <f>'BAR BB| Open rates'!H25*0.87*0.85</f>
        <v>41190.15</v>
      </c>
      <c r="I25" s="57">
        <f>'BAR BB| Open rates'!I25*0.87*0.85</f>
        <v>42669.15</v>
      </c>
      <c r="J25" s="57">
        <f>'BAR BB| Open rates'!J25*0.87*0.85</f>
        <v>42669.15</v>
      </c>
      <c r="K25" s="57">
        <f>'BAR BB| Open rates'!K25*0.87*0.85</f>
        <v>41190.15</v>
      </c>
      <c r="L25" s="57">
        <f>'BAR BB| Open rates'!L25*0.87*0.85</f>
        <v>41190.15</v>
      </c>
      <c r="M25" s="57">
        <f>'BAR BB| Open rates'!M25*0.87*0.85</f>
        <v>41190.15</v>
      </c>
      <c r="N25" s="57">
        <f>'BAR BB| Open rates'!N25*0.87*0.85</f>
        <v>41190.15</v>
      </c>
      <c r="O25" s="57">
        <f>'BAR BB| Open rates'!O25*0.87*0.85</f>
        <v>41190.15</v>
      </c>
      <c r="P25" s="57">
        <f>'BAR BB| Open rates'!P25*0.87*0.85</f>
        <v>42669.15</v>
      </c>
      <c r="Q25" s="57">
        <f>'BAR BB| Open rates'!Q25*0.87*0.85</f>
        <v>42669.15</v>
      </c>
      <c r="R25" s="57">
        <f>'BAR BB| Open rates'!R25*0.87*0.85</f>
        <v>42669.15</v>
      </c>
      <c r="S25" s="57">
        <f>'BAR BB| Open rates'!S25*0.87*0.85</f>
        <v>42669.15</v>
      </c>
      <c r="T25" s="57">
        <f>'BAR BB| Open rates'!T25*0.87*0.85</f>
        <v>42669.15</v>
      </c>
      <c r="U25" s="57">
        <f>'BAR BB| Open rates'!U25*0.87*0.85</f>
        <v>42669.15</v>
      </c>
      <c r="V25" s="57">
        <f>'BAR BB| Open rates'!V25*0.87*0.85</f>
        <v>42669.15</v>
      </c>
      <c r="W25" s="57">
        <f>'BAR BB| Open rates'!W25*0.87*0.85</f>
        <v>44148.15</v>
      </c>
      <c r="X25" s="57">
        <f>'BAR BB| Open rates'!X25*0.87*0.85</f>
        <v>44148.15</v>
      </c>
      <c r="Y25" s="57">
        <f>'BAR BB| Open rates'!Y25*0.87*0.85</f>
        <v>42669.15</v>
      </c>
      <c r="Z25" s="57">
        <f>'BAR BB| Open rates'!Z25*0.87*0.85</f>
        <v>42669.15</v>
      </c>
      <c r="AA25" s="57">
        <f>'BAR BB| Open rates'!AA25*0.87*0.85</f>
        <v>42669.15</v>
      </c>
      <c r="AB25" s="57">
        <f>'BAR BB| Open rates'!AB25*0.87*0.85</f>
        <v>42669.15</v>
      </c>
      <c r="AC25" s="57">
        <f>'BAR BB| Open rates'!AC25*0.87*0.85</f>
        <v>42669.15</v>
      </c>
      <c r="AD25" s="57">
        <f>'BAR BB| Open rates'!AD25*0.87*0.85</f>
        <v>44148.15</v>
      </c>
      <c r="AE25" s="57">
        <f>'BAR BB| Open rates'!AE25*0.87*0.85</f>
        <v>44148.15</v>
      </c>
      <c r="AF25" s="57">
        <f>'BAR BB| Open rates'!AF25*0.87*0.85</f>
        <v>42669.15</v>
      </c>
      <c r="AG25" s="57">
        <f>'BAR BB| Open rates'!AG25*0.87*0.85</f>
        <v>42669.15</v>
      </c>
      <c r="AH25" s="57">
        <f>'BAR BB| Open rates'!AH25*0.87*0.85</f>
        <v>42669.15</v>
      </c>
      <c r="AI25" s="57">
        <f>'BAR BB| Open rates'!AI25*0.87*0.85</f>
        <v>42669.15</v>
      </c>
      <c r="AJ25" s="57">
        <f>'BAR BB| Open rates'!AJ25*0.87*0.85</f>
        <v>42669.15</v>
      </c>
      <c r="AK25" s="57">
        <f>'BAR BB| Open rates'!AK25*0.87*0.85</f>
        <v>44148.15</v>
      </c>
      <c r="AL25" s="57">
        <f>'BAR BB| Open rates'!AL25*0.87*0.85</f>
        <v>44148.15</v>
      </c>
      <c r="AM25" s="57">
        <f>'BAR BB| Open rates'!AM25*0.87*0.85</f>
        <v>42669.15</v>
      </c>
      <c r="AN25" s="57">
        <f>'BAR BB| Open rates'!AN25*0.87*0.85</f>
        <v>42669.15</v>
      </c>
      <c r="AO25" s="57">
        <f>'BAR BB| Open rates'!AO25*0.87*0.85</f>
        <v>42669.15</v>
      </c>
      <c r="AP25" s="57">
        <f>'BAR BB| Open rates'!AP25*0.87*0.85</f>
        <v>42669.15</v>
      </c>
      <c r="AQ25" s="57">
        <f>'BAR BB| Open rates'!AQ25*0.87*0.85</f>
        <v>42669.15</v>
      </c>
      <c r="AR25" s="57">
        <f>'BAR BB| Open rates'!AR25*0.87*0.85</f>
        <v>44148.15</v>
      </c>
      <c r="AS25" s="57">
        <f>'BAR BB| Open rates'!AS25*0.87*0.85</f>
        <v>44148.15</v>
      </c>
      <c r="AT25" s="57">
        <f>'BAR BB| Open rates'!AT25*0.87*0.85</f>
        <v>42669.15</v>
      </c>
      <c r="AU25" s="57">
        <f>'BAR BB| Open rates'!AU25*0.87*0.85</f>
        <v>42669.15</v>
      </c>
      <c r="AV25" s="57">
        <f>'BAR BB| Open rates'!AV25*0.87*0.85</f>
        <v>42669.15</v>
      </c>
      <c r="AW25" s="57">
        <f>'BAR BB| Open rates'!AW25*0.87*0.85</f>
        <v>42669.15</v>
      </c>
      <c r="AX25" s="57">
        <f>'BAR BB| Open rates'!AX25*0.87*0.85</f>
        <v>42669.15</v>
      </c>
      <c r="AY25" s="57">
        <f>'BAR BB| Open rates'!AY25*0.87*0.85</f>
        <v>44148.15</v>
      </c>
      <c r="AZ25" s="57">
        <f>'BAR BB| Open rates'!AZ25*0.87*0.85</f>
        <v>44148.15</v>
      </c>
      <c r="BA25" s="57">
        <f>'BAR BB| Open rates'!BA25*0.87*0.85</f>
        <v>42669.15</v>
      </c>
      <c r="BB25" s="57">
        <f>'BAR BB| Open rates'!BB25*0.87*0.85</f>
        <v>42669.15</v>
      </c>
      <c r="BC25" s="57">
        <f>'BAR BB| Open rates'!BC25*0.87*0.85</f>
        <v>42669.15</v>
      </c>
      <c r="BD25" s="57">
        <f>'BAR BB| Open rates'!BD25*0.87*0.85</f>
        <v>42669.15</v>
      </c>
      <c r="BE25" s="57">
        <f>'BAR BB| Open rates'!BE25*0.87*0.85</f>
        <v>42669.15</v>
      </c>
      <c r="BF25" s="57">
        <f>'BAR BB| Open rates'!BF25*0.87*0.85</f>
        <v>44148.15</v>
      </c>
      <c r="BG25" s="57">
        <f>'BAR BB| Open rates'!BG25*0.87*0.85</f>
        <v>44148.15</v>
      </c>
      <c r="BH25" s="57">
        <f>'BAR BB| Open rates'!BH25*0.87*0.85</f>
        <v>40302.75</v>
      </c>
      <c r="BI25" s="57">
        <f>'BAR BB| Open rates'!BI25*0.87*0.85</f>
        <v>40302.75</v>
      </c>
      <c r="BJ25" s="57">
        <f>'BAR BB| Open rates'!BJ25*0.87*0.85</f>
        <v>40302.75</v>
      </c>
      <c r="BK25" s="57">
        <f>'BAR BB| Open rates'!BK25*0.87*0.85</f>
        <v>40302.75</v>
      </c>
      <c r="BL25" s="57">
        <f>'BAR BB| Open rates'!BL25*0.87*0.85</f>
        <v>40302.75</v>
      </c>
      <c r="BM25" s="57">
        <f>'BAR BB| Open rates'!BM25*0.87*0.85</f>
        <v>41190.15</v>
      </c>
      <c r="BN25" s="57">
        <f>'BAR BB| Open rates'!BN25*0.87*0.85</f>
        <v>41190.15</v>
      </c>
      <c r="BO25" s="57">
        <f>'BAR BB| Open rates'!BO25*0.87*0.85</f>
        <v>39563.25</v>
      </c>
      <c r="BP25" s="57">
        <f>'BAR BB| Open rates'!BP25*0.87*0.85</f>
        <v>39563.25</v>
      </c>
      <c r="BQ25" s="57">
        <f>'BAR BB| Open rates'!BQ25*0.87*0.85</f>
        <v>36753.15</v>
      </c>
      <c r="BR25" s="57">
        <f>'BAR BB| Open rates'!BR25*0.87*0.85</f>
        <v>36753.15</v>
      </c>
      <c r="BS25" s="57">
        <f>'BAR BB| Open rates'!BS25*0.87*0.85</f>
        <v>36753.15</v>
      </c>
      <c r="BT25" s="57">
        <f>'BAR BB| Open rates'!BT25*0.87*0.85</f>
        <v>36753.15</v>
      </c>
      <c r="BU25" s="57">
        <f>'BAR BB| Open rates'!BU25*0.87*0.85</f>
        <v>36753.15</v>
      </c>
      <c r="BV25" s="57">
        <f>'BAR BB| Open rates'!BV25*0.87*0.85</f>
        <v>35126.25</v>
      </c>
      <c r="BW25" s="57">
        <f>'BAR BB| Open rates'!BW25*0.87*0.85</f>
        <v>35126.25</v>
      </c>
      <c r="BX25" s="57">
        <f>'BAR BB| Open rates'!BX25*0.87*0.85</f>
        <v>35126.25</v>
      </c>
      <c r="BY25" s="57">
        <f>'BAR BB| Open rates'!BY25*0.87*0.85</f>
        <v>35126.25</v>
      </c>
      <c r="BZ25" s="57">
        <f>'BAR BB| Open rates'!BZ25*0.87*0.85</f>
        <v>35126.25</v>
      </c>
      <c r="CA25" s="57">
        <f>'BAR BB| Open rates'!CA25*0.87*0.85</f>
        <v>36753.15</v>
      </c>
      <c r="CB25" s="57">
        <f>'BAR BB| Open rates'!CB25*0.87*0.85</f>
        <v>36753.15</v>
      </c>
      <c r="CC25" s="57">
        <f>'BAR BB| Open rates'!CC25*0.87*0.85</f>
        <v>35126.25</v>
      </c>
      <c r="CD25" s="57">
        <f>'BAR BB| Open rates'!CD25*0.87*0.85</f>
        <v>35126.25</v>
      </c>
      <c r="CE25" s="57">
        <f>'BAR BB| Open rates'!CE25*0.87*0.85</f>
        <v>35126.25</v>
      </c>
      <c r="CF25" s="57">
        <f>'BAR BB| Open rates'!CF25*0.87*0.85</f>
        <v>35126.25</v>
      </c>
      <c r="CG25" s="57">
        <f>'BAR BB| Open rates'!CG25*0.87*0.85</f>
        <v>35126.25</v>
      </c>
      <c r="CH25" s="57">
        <f>'BAR BB| Open rates'!CH25*0.87*0.85</f>
        <v>36753.15</v>
      </c>
      <c r="CI25" s="57">
        <f>'BAR BB| Open rates'!CI25*0.87*0.85</f>
        <v>36753.15</v>
      </c>
      <c r="CJ25" s="57">
        <f>'BAR BB| Open rates'!CJ25*0.87*0.85</f>
        <v>35126.25</v>
      </c>
      <c r="CK25" s="57">
        <f>'BAR BB| Open rates'!CK25*0.87*0.85</f>
        <v>35126.25</v>
      </c>
      <c r="CL25" s="57">
        <f>'BAR BB| Open rates'!CL25*0.87*0.85</f>
        <v>35126.25</v>
      </c>
      <c r="CM25" s="57">
        <f>'BAR BB| Open rates'!CM25*0.87*0.85</f>
        <v>35126.25</v>
      </c>
      <c r="CN25" s="57">
        <f>'BAR BB| Open rates'!CN25*0.87*0.85</f>
        <v>35126.25</v>
      </c>
      <c r="CO25" s="57">
        <f>'BAR BB| Open rates'!CO25*0.87*0.85</f>
        <v>36753.15</v>
      </c>
      <c r="CP25" s="57">
        <f>'BAR BB| Open rates'!CP25*0.87*0.85</f>
        <v>36753.15</v>
      </c>
      <c r="CQ25" s="57">
        <f>'BAR BB| Open rates'!CQ25*0.87*0.85</f>
        <v>35126.25</v>
      </c>
      <c r="CR25" s="57">
        <f>'BAR BB| Open rates'!CR25*0.87*0.85</f>
        <v>35126.25</v>
      </c>
      <c r="CS25" s="57">
        <f>'BAR BB| Open rates'!CS25*0.87*0.85</f>
        <v>35126.25</v>
      </c>
      <c r="CT25" s="57">
        <f>'BAR BB| Open rates'!CT25*0.87*0.85</f>
        <v>35126.25</v>
      </c>
      <c r="CU25" s="57">
        <f>'BAR BB| Open rates'!CU25*0.87*0.85</f>
        <v>33869.1</v>
      </c>
      <c r="CV25" s="57">
        <f>'BAR BB| Open rates'!CV25*0.87*0.85</f>
        <v>33869.1</v>
      </c>
      <c r="CW25" s="57">
        <f>'BAR BB| Open rates'!CW25*0.87*0.85</f>
        <v>33869.1</v>
      </c>
      <c r="CX25" s="57">
        <f>'BAR BB| Open rates'!CX25*0.87*0.85</f>
        <v>32390.1</v>
      </c>
      <c r="CY25" s="57">
        <f>'BAR BB| Open rates'!CY25*0.87*0.85</f>
        <v>32390.1</v>
      </c>
      <c r="CZ25" s="57">
        <f>'BAR BB| Open rates'!CZ25*0.87*0.85</f>
        <v>32390.1</v>
      </c>
      <c r="DA25" s="57">
        <f>'BAR BB| Open rates'!DA25*0.87*0.85</f>
        <v>32390.1</v>
      </c>
      <c r="DB25" s="57">
        <f>'BAR BB| Open rates'!DB25*0.87*0.85</f>
        <v>32390.1</v>
      </c>
      <c r="DC25" s="57">
        <f>'BAR BB| Open rates'!DC25*0.87*0.85</f>
        <v>33869.1</v>
      </c>
      <c r="DD25" s="57">
        <f>'BAR BB| Open rates'!DD25*0.87*0.85</f>
        <v>33869.1</v>
      </c>
      <c r="DE25" s="57">
        <f>'BAR BB| Open rates'!DE25*0.87*0.85</f>
        <v>32390.1</v>
      </c>
      <c r="DF25" s="57">
        <f>'BAR BB| Open rates'!DF25*0.87*0.85</f>
        <v>32390.1</v>
      </c>
      <c r="DG25" s="57">
        <f>'BAR BB| Open rates'!DG25*0.87*0.85</f>
        <v>32390.1</v>
      </c>
      <c r="DH25" s="57">
        <f>'BAR BB| Open rates'!DH25*0.87*0.85</f>
        <v>32390.1</v>
      </c>
      <c r="DI25" s="57">
        <f>'BAR BB| Open rates'!DI25*0.87*0.85</f>
        <v>32390.1</v>
      </c>
      <c r="DJ25" s="57">
        <f>'BAR BB| Open rates'!DJ25*0.87*0.85</f>
        <v>33869.1</v>
      </c>
      <c r="DK25" s="57">
        <f>'BAR BB| Open rates'!DK25*0.87*0.85</f>
        <v>33869.1</v>
      </c>
      <c r="DL25" s="57">
        <f>'BAR BB| Open rates'!DL25*0.87*0.85</f>
        <v>32390.1</v>
      </c>
      <c r="DM25" s="57">
        <f>'BAR BB| Open rates'!DM25*0.87*0.85</f>
        <v>32390.1</v>
      </c>
      <c r="DN25" s="57">
        <f>'BAR BB| Open rates'!DN25*0.87*0.85</f>
        <v>32390.1</v>
      </c>
      <c r="DO25" s="57">
        <f>'BAR BB| Open rates'!DO25*0.87*0.85</f>
        <v>32390.1</v>
      </c>
      <c r="DP25" s="57">
        <f>'BAR BB| Open rates'!DP25*0.87*0.85</f>
        <v>32390.1</v>
      </c>
      <c r="DQ25" s="57">
        <f>'BAR BB| Open rates'!DQ25*0.87*0.85</f>
        <v>33869.1</v>
      </c>
      <c r="DR25" s="57">
        <f>'BAR BB| Open rates'!DR25*0.87*0.85</f>
        <v>33869.1</v>
      </c>
      <c r="DS25" s="57">
        <f>'BAR BB| Open rates'!DS25*0.87*0.85</f>
        <v>32390.1</v>
      </c>
      <c r="DT25" s="57">
        <f>'BAR BB| Open rates'!DT25*0.87*0.85</f>
        <v>32390.1</v>
      </c>
      <c r="DU25" s="57">
        <f>'BAR BB| Open rates'!DU25*0.87*0.85</f>
        <v>32390.1</v>
      </c>
      <c r="DV25" s="57">
        <f>'BAR BB| Open rates'!DV25*0.87*0.85</f>
        <v>32390.1</v>
      </c>
      <c r="DW25" s="57">
        <f>'BAR BB| Open rates'!DW25*0.87*0.85</f>
        <v>32390.1</v>
      </c>
      <c r="DX25" s="57">
        <f>'BAR BB| Open rates'!DX25*0.87*0.85</f>
        <v>33869.1</v>
      </c>
      <c r="DY25" s="57">
        <f>'BAR BB| Open rates'!DY25*0.87*0.85</f>
        <v>33869.1</v>
      </c>
      <c r="DZ25" s="57">
        <f>'BAR BB| Open rates'!DZ25*0.87*0.85</f>
        <v>35126.25</v>
      </c>
      <c r="EA25" s="57">
        <f>'BAR BB| Open rates'!EA25*0.87*0.85</f>
        <v>35126.25</v>
      </c>
      <c r="EB25" s="57">
        <f>'BAR BB| Open rates'!EB25*0.87*0.85</f>
        <v>35126.25</v>
      </c>
      <c r="EC25" s="57">
        <f>'BAR BB| Open rates'!EC25*0.87*0.85</f>
        <v>36753.15</v>
      </c>
      <c r="ED25" s="57">
        <f>'BAR BB| Open rates'!ED25*0.87*0.85</f>
        <v>36753.15</v>
      </c>
      <c r="EE25" s="57">
        <f>'BAR BB| Open rates'!EE25*0.87*0.85</f>
        <v>36753.15</v>
      </c>
      <c r="EF25" s="57">
        <f>'BAR BB| Open rates'!EF25*0.87*0.85</f>
        <v>36753.15</v>
      </c>
      <c r="EG25" s="57">
        <f>'BAR BB| Open rates'!EG25*0.87*0.85</f>
        <v>31650.6</v>
      </c>
      <c r="EH25" s="57">
        <f>'BAR BB| Open rates'!EH25*0.87*0.85</f>
        <v>30171.599999999999</v>
      </c>
      <c r="EI25" s="57">
        <f>'BAR BB| Open rates'!EI25*0.87*0.85</f>
        <v>30171.599999999999</v>
      </c>
      <c r="EJ25" s="57">
        <f>'BAR BB| Open rates'!EJ25*0.87*0.85</f>
        <v>30171.599999999999</v>
      </c>
      <c r="EK25" s="57">
        <f>'BAR BB| Open rates'!EK25*0.87*0.85</f>
        <v>30171.599999999999</v>
      </c>
      <c r="EL25" s="57">
        <f>'BAR BB| Open rates'!EL25*0.87*0.85</f>
        <v>30911.1</v>
      </c>
      <c r="EM25" s="57">
        <f>'BAR BB| Open rates'!EM25*0.87*0.85</f>
        <v>30911.1</v>
      </c>
      <c r="EN25" s="57">
        <f>'BAR BB| Open rates'!EN25*0.87*0.85</f>
        <v>30171.599999999999</v>
      </c>
      <c r="EO25" s="57">
        <f>'BAR BB| Open rates'!EO25*0.87*0.85</f>
        <v>30171.599999999999</v>
      </c>
      <c r="EP25" s="57">
        <f>'BAR BB| Open rates'!EP25*0.87*0.85</f>
        <v>30171.599999999999</v>
      </c>
      <c r="EQ25" s="57">
        <f>'BAR BB| Open rates'!EQ25*0.87*0.85</f>
        <v>30171.599999999999</v>
      </c>
      <c r="ER25" s="57">
        <f>'BAR BB| Open rates'!ER25*0.87*0.85</f>
        <v>30171.599999999999</v>
      </c>
      <c r="ES25" s="57">
        <f>'BAR BB| Open rates'!ES25*0.87*0.85</f>
        <v>30911.1</v>
      </c>
      <c r="ET25" s="57">
        <f>'BAR BB| Open rates'!ET25*0.87*0.85</f>
        <v>30911.1</v>
      </c>
      <c r="EU25" s="57">
        <f>'BAR BB| Open rates'!EU25*0.87*0.85</f>
        <v>30171.599999999999</v>
      </c>
      <c r="EV25" s="57">
        <f>'BAR BB| Open rates'!EV25*0.87*0.85</f>
        <v>30171.599999999999</v>
      </c>
      <c r="EW25" s="57">
        <f>'BAR BB| Open rates'!EW25*0.87*0.85</f>
        <v>30171.599999999999</v>
      </c>
      <c r="EX25" s="57">
        <f>'BAR BB| Open rates'!EX25*0.87*0.85</f>
        <v>30171.599999999999</v>
      </c>
      <c r="EY25" s="57">
        <f>'BAR BB| Open rates'!EY25*0.87*0.85</f>
        <v>30171.599999999999</v>
      </c>
      <c r="EZ25" s="57">
        <f>'BAR BB| Open rates'!EZ25*0.87*0.85</f>
        <v>30911.1</v>
      </c>
      <c r="FA25" s="57">
        <f>'BAR BB| Open rates'!FA25*0.87*0.85</f>
        <v>30911.1</v>
      </c>
      <c r="FB25" s="57">
        <f>'BAR BB| Open rates'!FB25*0.87*0.85</f>
        <v>30171.599999999999</v>
      </c>
      <c r="FC25" s="57">
        <f>'BAR BB| Open rates'!FC25*0.87*0.85</f>
        <v>30171.599999999999</v>
      </c>
      <c r="FD25" s="57">
        <f>'BAR BB| Open rates'!FD25*0.87*0.85</f>
        <v>30171.599999999999</v>
      </c>
      <c r="FE25" s="57">
        <f>'BAR BB| Open rates'!FE25*0.87*0.85</f>
        <v>30171.599999999999</v>
      </c>
      <c r="FF25" s="57">
        <f>'BAR BB| Open rates'!FF25*0.87*0.85</f>
        <v>30171.599999999999</v>
      </c>
      <c r="FG25" s="57">
        <f>'BAR BB| Open rates'!FG25*0.87*0.85</f>
        <v>30911.1</v>
      </c>
      <c r="FH25" s="57">
        <f>'BAR BB| Open rates'!FH25*0.87*0.85</f>
        <v>30911.1</v>
      </c>
      <c r="FI25" s="57">
        <f>'BAR BB| Open rates'!FI25*0.87*0.85</f>
        <v>30171.599999999999</v>
      </c>
      <c r="FJ25" s="57">
        <f>'BAR BB| Open rates'!FJ25*0.87*0.85</f>
        <v>30171.599999999999</v>
      </c>
      <c r="FK25" s="57">
        <f>'BAR BB| Open rates'!FK25*0.87*0.85</f>
        <v>30171.599999999999</v>
      </c>
      <c r="FL25" s="57">
        <f>'BAR BB| Open rates'!FL25*0.87*0.85</f>
        <v>30171.599999999999</v>
      </c>
      <c r="FM25" s="57">
        <f>'BAR BB| Open rates'!FM25*0.87*0.85</f>
        <v>30171.599999999999</v>
      </c>
      <c r="FN25" s="57">
        <f>'BAR BB| Open rates'!FN25*0.87*0.85</f>
        <v>30911.1</v>
      </c>
      <c r="FO25" s="57">
        <f>'BAR BB| Open rates'!FO25*0.87*0.85</f>
        <v>30911.1</v>
      </c>
      <c r="FP25" s="57">
        <f>'BAR BB| Open rates'!FP25*0.87*0.85</f>
        <v>30171.599999999999</v>
      </c>
      <c r="FQ25" s="57">
        <f>'BAR BB| Open rates'!FQ25*0.87*0.85</f>
        <v>30171.599999999999</v>
      </c>
      <c r="FR25" s="57">
        <f>'BAR BB| Open rates'!FR25*0.87*0.85</f>
        <v>30171.599999999999</v>
      </c>
      <c r="FS25" s="57">
        <f>'BAR BB| Open rates'!FS25*0.87*0.85</f>
        <v>30171.599999999999</v>
      </c>
      <c r="FT25" s="57">
        <f>'BAR BB| Open rates'!FT25*0.87*0.85</f>
        <v>30171.599999999999</v>
      </c>
      <c r="FU25" s="57">
        <f>'BAR BB| Open rates'!FU25*0.87*0.85</f>
        <v>30911.1</v>
      </c>
      <c r="FV25" s="57">
        <f>'BAR BB| Open rates'!FV25*0.87*0.85</f>
        <v>30911.1</v>
      </c>
      <c r="FW25" s="57">
        <f>'BAR BB| Open rates'!FW25*0.87*0.85</f>
        <v>33647.25</v>
      </c>
      <c r="FX25" s="57">
        <f>'BAR BB| Open rates'!FX25*0.87*0.85</f>
        <v>33647.25</v>
      </c>
      <c r="FY25" s="57">
        <f>'BAR BB| Open rates'!FY25*0.87*0.85</f>
        <v>33647.25</v>
      </c>
      <c r="FZ25" s="57">
        <f>'BAR BB| Open rates'!FZ25*0.87*0.85</f>
        <v>33647.25</v>
      </c>
      <c r="GA25" s="57">
        <f>'BAR BB| Open rates'!GA25*0.87*0.85</f>
        <v>33647.25</v>
      </c>
      <c r="GB25" s="57">
        <f>'BAR BB| Open rates'!GB25*0.87*0.85</f>
        <v>35274.15</v>
      </c>
      <c r="GC25" s="57">
        <f>'BAR BB| Open rates'!GC25*0.87*0.85</f>
        <v>35274.15</v>
      </c>
      <c r="GD25" s="57">
        <f>'BAR BB| Open rates'!GD25*0.87*0.85</f>
        <v>35274.15</v>
      </c>
      <c r="GE25" s="57">
        <f>'BAR BB| Open rates'!GE25*0.87*0.85</f>
        <v>35274.15</v>
      </c>
    </row>
    <row r="26" spans="1:187" s="36" customFormat="1" ht="12" customHeight="1" x14ac:dyDescent="0.2">
      <c r="A26" s="237">
        <v>4</v>
      </c>
      <c r="B26" s="57">
        <f>'BAR BB| Open rates'!B26*0.87*0.85</f>
        <v>45405.299999999996</v>
      </c>
      <c r="C26" s="57">
        <f>'BAR BB| Open rates'!C26*0.87*0.85</f>
        <v>45405.299999999996</v>
      </c>
      <c r="D26" s="57">
        <f>'BAR BB| Open rates'!D26*0.87*0.85</f>
        <v>43408.65</v>
      </c>
      <c r="E26" s="57">
        <f>'BAR BB| Open rates'!E26*0.87*0.85</f>
        <v>43408.65</v>
      </c>
      <c r="F26" s="57">
        <f>'BAR BB| Open rates'!F26*0.87*0.85</f>
        <v>41781.75</v>
      </c>
      <c r="G26" s="57">
        <f>'BAR BB| Open rates'!G26*0.87*0.85</f>
        <v>43408.65</v>
      </c>
      <c r="H26" s="57">
        <f>'BAR BB| Open rates'!H26*0.87*0.85</f>
        <v>43408.65</v>
      </c>
      <c r="I26" s="57">
        <f>'BAR BB| Open rates'!I26*0.87*0.85</f>
        <v>44887.65</v>
      </c>
      <c r="J26" s="57">
        <f>'BAR BB| Open rates'!J26*0.87*0.85</f>
        <v>44887.65</v>
      </c>
      <c r="K26" s="57">
        <f>'BAR BB| Open rates'!K26*0.87*0.85</f>
        <v>43408.65</v>
      </c>
      <c r="L26" s="57">
        <f>'BAR BB| Open rates'!L26*0.87*0.85</f>
        <v>43408.65</v>
      </c>
      <c r="M26" s="57">
        <f>'BAR BB| Open rates'!M26*0.87*0.85</f>
        <v>43408.65</v>
      </c>
      <c r="N26" s="57">
        <f>'BAR BB| Open rates'!N26*0.87*0.85</f>
        <v>43408.65</v>
      </c>
      <c r="O26" s="57">
        <f>'BAR BB| Open rates'!O26*0.87*0.85</f>
        <v>43408.65</v>
      </c>
      <c r="P26" s="57">
        <f>'BAR BB| Open rates'!P26*0.87*0.85</f>
        <v>44887.65</v>
      </c>
      <c r="Q26" s="57">
        <f>'BAR BB| Open rates'!Q26*0.87*0.85</f>
        <v>44887.65</v>
      </c>
      <c r="R26" s="57">
        <f>'BAR BB| Open rates'!R26*0.87*0.85</f>
        <v>44887.65</v>
      </c>
      <c r="S26" s="57">
        <f>'BAR BB| Open rates'!S26*0.87*0.85</f>
        <v>44887.65</v>
      </c>
      <c r="T26" s="57">
        <f>'BAR BB| Open rates'!T26*0.87*0.85</f>
        <v>44887.65</v>
      </c>
      <c r="U26" s="57">
        <f>'BAR BB| Open rates'!U26*0.87*0.85</f>
        <v>44887.65</v>
      </c>
      <c r="V26" s="57">
        <f>'BAR BB| Open rates'!V26*0.87*0.85</f>
        <v>44887.65</v>
      </c>
      <c r="W26" s="57">
        <f>'BAR BB| Open rates'!W26*0.87*0.85</f>
        <v>46366.65</v>
      </c>
      <c r="X26" s="57">
        <f>'BAR BB| Open rates'!X26*0.87*0.85</f>
        <v>46366.65</v>
      </c>
      <c r="Y26" s="57">
        <f>'BAR BB| Open rates'!Y26*0.87*0.85</f>
        <v>44887.65</v>
      </c>
      <c r="Z26" s="57">
        <f>'BAR BB| Open rates'!Z26*0.87*0.85</f>
        <v>44887.65</v>
      </c>
      <c r="AA26" s="57">
        <f>'BAR BB| Open rates'!AA26*0.87*0.85</f>
        <v>44887.65</v>
      </c>
      <c r="AB26" s="57">
        <f>'BAR BB| Open rates'!AB26*0.87*0.85</f>
        <v>44887.65</v>
      </c>
      <c r="AC26" s="57">
        <f>'BAR BB| Open rates'!AC26*0.87*0.85</f>
        <v>44887.65</v>
      </c>
      <c r="AD26" s="57">
        <f>'BAR BB| Open rates'!AD26*0.87*0.85</f>
        <v>46366.65</v>
      </c>
      <c r="AE26" s="57">
        <f>'BAR BB| Open rates'!AE26*0.87*0.85</f>
        <v>46366.65</v>
      </c>
      <c r="AF26" s="57">
        <f>'BAR BB| Open rates'!AF26*0.87*0.85</f>
        <v>44887.65</v>
      </c>
      <c r="AG26" s="57">
        <f>'BAR BB| Open rates'!AG26*0.87*0.85</f>
        <v>44887.65</v>
      </c>
      <c r="AH26" s="57">
        <f>'BAR BB| Open rates'!AH26*0.87*0.85</f>
        <v>44887.65</v>
      </c>
      <c r="AI26" s="57">
        <f>'BAR BB| Open rates'!AI26*0.87*0.85</f>
        <v>44887.65</v>
      </c>
      <c r="AJ26" s="57">
        <f>'BAR BB| Open rates'!AJ26*0.87*0.85</f>
        <v>44887.65</v>
      </c>
      <c r="AK26" s="57">
        <f>'BAR BB| Open rates'!AK26*0.87*0.85</f>
        <v>46366.65</v>
      </c>
      <c r="AL26" s="57">
        <f>'BAR BB| Open rates'!AL26*0.87*0.85</f>
        <v>46366.65</v>
      </c>
      <c r="AM26" s="57">
        <f>'BAR BB| Open rates'!AM26*0.87*0.85</f>
        <v>44887.65</v>
      </c>
      <c r="AN26" s="57">
        <f>'BAR BB| Open rates'!AN26*0.87*0.85</f>
        <v>44887.65</v>
      </c>
      <c r="AO26" s="57">
        <f>'BAR BB| Open rates'!AO26*0.87*0.85</f>
        <v>44887.65</v>
      </c>
      <c r="AP26" s="57">
        <f>'BAR BB| Open rates'!AP26*0.87*0.85</f>
        <v>44887.65</v>
      </c>
      <c r="AQ26" s="57">
        <f>'BAR BB| Open rates'!AQ26*0.87*0.85</f>
        <v>44887.65</v>
      </c>
      <c r="AR26" s="57">
        <f>'BAR BB| Open rates'!AR26*0.87*0.85</f>
        <v>46366.65</v>
      </c>
      <c r="AS26" s="57">
        <f>'BAR BB| Open rates'!AS26*0.87*0.85</f>
        <v>46366.65</v>
      </c>
      <c r="AT26" s="57">
        <f>'BAR BB| Open rates'!AT26*0.87*0.85</f>
        <v>44887.65</v>
      </c>
      <c r="AU26" s="57">
        <f>'BAR BB| Open rates'!AU26*0.87*0.85</f>
        <v>44887.65</v>
      </c>
      <c r="AV26" s="57">
        <f>'BAR BB| Open rates'!AV26*0.87*0.85</f>
        <v>44887.65</v>
      </c>
      <c r="AW26" s="57">
        <f>'BAR BB| Open rates'!AW26*0.87*0.85</f>
        <v>44887.65</v>
      </c>
      <c r="AX26" s="57">
        <f>'BAR BB| Open rates'!AX26*0.87*0.85</f>
        <v>44887.65</v>
      </c>
      <c r="AY26" s="57">
        <f>'BAR BB| Open rates'!AY26*0.87*0.85</f>
        <v>46366.65</v>
      </c>
      <c r="AZ26" s="57">
        <f>'BAR BB| Open rates'!AZ26*0.87*0.85</f>
        <v>46366.65</v>
      </c>
      <c r="BA26" s="57">
        <f>'BAR BB| Open rates'!BA26*0.87*0.85</f>
        <v>44887.65</v>
      </c>
      <c r="BB26" s="57">
        <f>'BAR BB| Open rates'!BB26*0.87*0.85</f>
        <v>44887.65</v>
      </c>
      <c r="BC26" s="57">
        <f>'BAR BB| Open rates'!BC26*0.87*0.85</f>
        <v>44887.65</v>
      </c>
      <c r="BD26" s="57">
        <f>'BAR BB| Open rates'!BD26*0.87*0.85</f>
        <v>44887.65</v>
      </c>
      <c r="BE26" s="57">
        <f>'BAR BB| Open rates'!BE26*0.87*0.85</f>
        <v>44887.65</v>
      </c>
      <c r="BF26" s="57">
        <f>'BAR BB| Open rates'!BF26*0.87*0.85</f>
        <v>46366.65</v>
      </c>
      <c r="BG26" s="57">
        <f>'BAR BB| Open rates'!BG26*0.87*0.85</f>
        <v>46366.65</v>
      </c>
      <c r="BH26" s="57">
        <f>'BAR BB| Open rates'!BH26*0.87*0.85</f>
        <v>42521.25</v>
      </c>
      <c r="BI26" s="57">
        <f>'BAR BB| Open rates'!BI26*0.87*0.85</f>
        <v>42521.25</v>
      </c>
      <c r="BJ26" s="57">
        <f>'BAR BB| Open rates'!BJ26*0.87*0.85</f>
        <v>42521.25</v>
      </c>
      <c r="BK26" s="57">
        <f>'BAR BB| Open rates'!BK26*0.87*0.85</f>
        <v>42521.25</v>
      </c>
      <c r="BL26" s="57">
        <f>'BAR BB| Open rates'!BL26*0.87*0.85</f>
        <v>42521.25</v>
      </c>
      <c r="BM26" s="57">
        <f>'BAR BB| Open rates'!BM26*0.87*0.85</f>
        <v>43408.65</v>
      </c>
      <c r="BN26" s="57">
        <f>'BAR BB| Open rates'!BN26*0.87*0.85</f>
        <v>43408.65</v>
      </c>
      <c r="BO26" s="57">
        <f>'BAR BB| Open rates'!BO26*0.87*0.85</f>
        <v>41781.75</v>
      </c>
      <c r="BP26" s="57">
        <f>'BAR BB| Open rates'!BP26*0.87*0.85</f>
        <v>41781.75</v>
      </c>
      <c r="BQ26" s="57">
        <f>'BAR BB| Open rates'!BQ26*0.87*0.85</f>
        <v>38971.65</v>
      </c>
      <c r="BR26" s="57">
        <f>'BAR BB| Open rates'!BR26*0.87*0.85</f>
        <v>38971.65</v>
      </c>
      <c r="BS26" s="57">
        <f>'BAR BB| Open rates'!BS26*0.87*0.85</f>
        <v>38971.65</v>
      </c>
      <c r="BT26" s="57">
        <f>'BAR BB| Open rates'!BT26*0.87*0.85</f>
        <v>38971.65</v>
      </c>
      <c r="BU26" s="57">
        <f>'BAR BB| Open rates'!BU26*0.87*0.85</f>
        <v>38971.65</v>
      </c>
      <c r="BV26" s="57">
        <f>'BAR BB| Open rates'!BV26*0.87*0.85</f>
        <v>37344.75</v>
      </c>
      <c r="BW26" s="57">
        <f>'BAR BB| Open rates'!BW26*0.87*0.85</f>
        <v>37344.75</v>
      </c>
      <c r="BX26" s="57">
        <f>'BAR BB| Open rates'!BX26*0.87*0.85</f>
        <v>37344.75</v>
      </c>
      <c r="BY26" s="57">
        <f>'BAR BB| Open rates'!BY26*0.87*0.85</f>
        <v>37344.75</v>
      </c>
      <c r="BZ26" s="57">
        <f>'BAR BB| Open rates'!BZ26*0.87*0.85</f>
        <v>37344.75</v>
      </c>
      <c r="CA26" s="57">
        <f>'BAR BB| Open rates'!CA26*0.87*0.85</f>
        <v>38971.65</v>
      </c>
      <c r="CB26" s="57">
        <f>'BAR BB| Open rates'!CB26*0.87*0.85</f>
        <v>38971.65</v>
      </c>
      <c r="CC26" s="57">
        <f>'BAR BB| Open rates'!CC26*0.87*0.85</f>
        <v>37344.75</v>
      </c>
      <c r="CD26" s="57">
        <f>'BAR BB| Open rates'!CD26*0.87*0.85</f>
        <v>37344.75</v>
      </c>
      <c r="CE26" s="57">
        <f>'BAR BB| Open rates'!CE26*0.87*0.85</f>
        <v>37344.75</v>
      </c>
      <c r="CF26" s="57">
        <f>'BAR BB| Open rates'!CF26*0.87*0.85</f>
        <v>37344.75</v>
      </c>
      <c r="CG26" s="57">
        <f>'BAR BB| Open rates'!CG26*0.87*0.85</f>
        <v>37344.75</v>
      </c>
      <c r="CH26" s="57">
        <f>'BAR BB| Open rates'!CH26*0.87*0.85</f>
        <v>38971.65</v>
      </c>
      <c r="CI26" s="57">
        <f>'BAR BB| Open rates'!CI26*0.87*0.85</f>
        <v>38971.65</v>
      </c>
      <c r="CJ26" s="57">
        <f>'BAR BB| Open rates'!CJ26*0.87*0.85</f>
        <v>37344.75</v>
      </c>
      <c r="CK26" s="57">
        <f>'BAR BB| Open rates'!CK26*0.87*0.85</f>
        <v>37344.75</v>
      </c>
      <c r="CL26" s="57">
        <f>'BAR BB| Open rates'!CL26*0.87*0.85</f>
        <v>37344.75</v>
      </c>
      <c r="CM26" s="57">
        <f>'BAR BB| Open rates'!CM26*0.87*0.85</f>
        <v>37344.75</v>
      </c>
      <c r="CN26" s="57">
        <f>'BAR BB| Open rates'!CN26*0.87*0.85</f>
        <v>37344.75</v>
      </c>
      <c r="CO26" s="57">
        <f>'BAR BB| Open rates'!CO26*0.87*0.85</f>
        <v>38971.65</v>
      </c>
      <c r="CP26" s="57">
        <f>'BAR BB| Open rates'!CP26*0.87*0.85</f>
        <v>38971.65</v>
      </c>
      <c r="CQ26" s="57">
        <f>'BAR BB| Open rates'!CQ26*0.87*0.85</f>
        <v>37344.75</v>
      </c>
      <c r="CR26" s="57">
        <f>'BAR BB| Open rates'!CR26*0.87*0.85</f>
        <v>37344.75</v>
      </c>
      <c r="CS26" s="57">
        <f>'BAR BB| Open rates'!CS26*0.87*0.85</f>
        <v>37344.75</v>
      </c>
      <c r="CT26" s="57">
        <f>'BAR BB| Open rates'!CT26*0.87*0.85</f>
        <v>37344.75</v>
      </c>
      <c r="CU26" s="57">
        <f>'BAR BB| Open rates'!CU26*0.87*0.85</f>
        <v>36087.599999999999</v>
      </c>
      <c r="CV26" s="57">
        <f>'BAR BB| Open rates'!CV26*0.87*0.85</f>
        <v>36087.599999999999</v>
      </c>
      <c r="CW26" s="57">
        <f>'BAR BB| Open rates'!CW26*0.87*0.85</f>
        <v>36087.599999999999</v>
      </c>
      <c r="CX26" s="57">
        <f>'BAR BB| Open rates'!CX26*0.87*0.85</f>
        <v>34608.6</v>
      </c>
      <c r="CY26" s="57">
        <f>'BAR BB| Open rates'!CY26*0.87*0.85</f>
        <v>34608.6</v>
      </c>
      <c r="CZ26" s="57">
        <f>'BAR BB| Open rates'!CZ26*0.87*0.85</f>
        <v>34608.6</v>
      </c>
      <c r="DA26" s="57">
        <f>'BAR BB| Open rates'!DA26*0.87*0.85</f>
        <v>34608.6</v>
      </c>
      <c r="DB26" s="57">
        <f>'BAR BB| Open rates'!DB26*0.87*0.85</f>
        <v>34608.6</v>
      </c>
      <c r="DC26" s="57">
        <f>'BAR BB| Open rates'!DC26*0.87*0.85</f>
        <v>36087.599999999999</v>
      </c>
      <c r="DD26" s="57">
        <f>'BAR BB| Open rates'!DD26*0.87*0.85</f>
        <v>36087.599999999999</v>
      </c>
      <c r="DE26" s="57">
        <f>'BAR BB| Open rates'!DE26*0.87*0.85</f>
        <v>34608.6</v>
      </c>
      <c r="DF26" s="57">
        <f>'BAR BB| Open rates'!DF26*0.87*0.85</f>
        <v>34608.6</v>
      </c>
      <c r="DG26" s="57">
        <f>'BAR BB| Open rates'!DG26*0.87*0.85</f>
        <v>34608.6</v>
      </c>
      <c r="DH26" s="57">
        <f>'BAR BB| Open rates'!DH26*0.87*0.85</f>
        <v>34608.6</v>
      </c>
      <c r="DI26" s="57">
        <f>'BAR BB| Open rates'!DI26*0.87*0.85</f>
        <v>34608.6</v>
      </c>
      <c r="DJ26" s="57">
        <f>'BAR BB| Open rates'!DJ26*0.87*0.85</f>
        <v>36087.599999999999</v>
      </c>
      <c r="DK26" s="57">
        <f>'BAR BB| Open rates'!DK26*0.87*0.85</f>
        <v>36087.599999999999</v>
      </c>
      <c r="DL26" s="57">
        <f>'BAR BB| Open rates'!DL26*0.87*0.85</f>
        <v>34608.6</v>
      </c>
      <c r="DM26" s="57">
        <f>'BAR BB| Open rates'!DM26*0.87*0.85</f>
        <v>34608.6</v>
      </c>
      <c r="DN26" s="57">
        <f>'BAR BB| Open rates'!DN26*0.87*0.85</f>
        <v>34608.6</v>
      </c>
      <c r="DO26" s="57">
        <f>'BAR BB| Open rates'!DO26*0.87*0.85</f>
        <v>34608.6</v>
      </c>
      <c r="DP26" s="57">
        <f>'BAR BB| Open rates'!DP26*0.87*0.85</f>
        <v>34608.6</v>
      </c>
      <c r="DQ26" s="57">
        <f>'BAR BB| Open rates'!DQ26*0.87*0.85</f>
        <v>36087.599999999999</v>
      </c>
      <c r="DR26" s="57">
        <f>'BAR BB| Open rates'!DR26*0.87*0.85</f>
        <v>36087.599999999999</v>
      </c>
      <c r="DS26" s="57">
        <f>'BAR BB| Open rates'!DS26*0.87*0.85</f>
        <v>34608.6</v>
      </c>
      <c r="DT26" s="57">
        <f>'BAR BB| Open rates'!DT26*0.87*0.85</f>
        <v>34608.6</v>
      </c>
      <c r="DU26" s="57">
        <f>'BAR BB| Open rates'!DU26*0.87*0.85</f>
        <v>34608.6</v>
      </c>
      <c r="DV26" s="57">
        <f>'BAR BB| Open rates'!DV26*0.87*0.85</f>
        <v>34608.6</v>
      </c>
      <c r="DW26" s="57">
        <f>'BAR BB| Open rates'!DW26*0.87*0.85</f>
        <v>34608.6</v>
      </c>
      <c r="DX26" s="57">
        <f>'BAR BB| Open rates'!DX26*0.87*0.85</f>
        <v>36087.599999999999</v>
      </c>
      <c r="DY26" s="57">
        <f>'BAR BB| Open rates'!DY26*0.87*0.85</f>
        <v>36087.599999999999</v>
      </c>
      <c r="DZ26" s="57">
        <f>'BAR BB| Open rates'!DZ26*0.87*0.85</f>
        <v>37344.75</v>
      </c>
      <c r="EA26" s="57">
        <f>'BAR BB| Open rates'!EA26*0.87*0.85</f>
        <v>37344.75</v>
      </c>
      <c r="EB26" s="57">
        <f>'BAR BB| Open rates'!EB26*0.87*0.85</f>
        <v>37344.75</v>
      </c>
      <c r="EC26" s="57">
        <f>'BAR BB| Open rates'!EC26*0.87*0.85</f>
        <v>38971.65</v>
      </c>
      <c r="ED26" s="57">
        <f>'BAR BB| Open rates'!ED26*0.87*0.85</f>
        <v>38971.65</v>
      </c>
      <c r="EE26" s="57">
        <f>'BAR BB| Open rates'!EE26*0.87*0.85</f>
        <v>38971.65</v>
      </c>
      <c r="EF26" s="57">
        <f>'BAR BB| Open rates'!EF26*0.87*0.85</f>
        <v>38971.65</v>
      </c>
      <c r="EG26" s="57">
        <f>'BAR BB| Open rates'!EG26*0.87*0.85</f>
        <v>33869.1</v>
      </c>
      <c r="EH26" s="57">
        <f>'BAR BB| Open rates'!EH26*0.87*0.85</f>
        <v>32390.1</v>
      </c>
      <c r="EI26" s="57">
        <f>'BAR BB| Open rates'!EI26*0.87*0.85</f>
        <v>32390.1</v>
      </c>
      <c r="EJ26" s="57">
        <f>'BAR BB| Open rates'!EJ26*0.87*0.85</f>
        <v>32390.1</v>
      </c>
      <c r="EK26" s="57">
        <f>'BAR BB| Open rates'!EK26*0.87*0.85</f>
        <v>32390.1</v>
      </c>
      <c r="EL26" s="57">
        <f>'BAR BB| Open rates'!EL26*0.87*0.85</f>
        <v>33129.599999999999</v>
      </c>
      <c r="EM26" s="57">
        <f>'BAR BB| Open rates'!EM26*0.87*0.85</f>
        <v>33129.599999999999</v>
      </c>
      <c r="EN26" s="57">
        <f>'BAR BB| Open rates'!EN26*0.87*0.85</f>
        <v>32390.1</v>
      </c>
      <c r="EO26" s="57">
        <f>'BAR BB| Open rates'!EO26*0.87*0.85</f>
        <v>32390.1</v>
      </c>
      <c r="EP26" s="57">
        <f>'BAR BB| Open rates'!EP26*0.87*0.85</f>
        <v>32390.1</v>
      </c>
      <c r="EQ26" s="57">
        <f>'BAR BB| Open rates'!EQ26*0.87*0.85</f>
        <v>32390.1</v>
      </c>
      <c r="ER26" s="57">
        <f>'BAR BB| Open rates'!ER26*0.87*0.85</f>
        <v>32390.1</v>
      </c>
      <c r="ES26" s="57">
        <f>'BAR BB| Open rates'!ES26*0.87*0.85</f>
        <v>33129.599999999999</v>
      </c>
      <c r="ET26" s="57">
        <f>'BAR BB| Open rates'!ET26*0.87*0.85</f>
        <v>33129.599999999999</v>
      </c>
      <c r="EU26" s="57">
        <f>'BAR BB| Open rates'!EU26*0.87*0.85</f>
        <v>32390.1</v>
      </c>
      <c r="EV26" s="57">
        <f>'BAR BB| Open rates'!EV26*0.87*0.85</f>
        <v>32390.1</v>
      </c>
      <c r="EW26" s="57">
        <f>'BAR BB| Open rates'!EW26*0.87*0.85</f>
        <v>32390.1</v>
      </c>
      <c r="EX26" s="57">
        <f>'BAR BB| Open rates'!EX26*0.87*0.85</f>
        <v>32390.1</v>
      </c>
      <c r="EY26" s="57">
        <f>'BAR BB| Open rates'!EY26*0.87*0.85</f>
        <v>32390.1</v>
      </c>
      <c r="EZ26" s="57">
        <f>'BAR BB| Open rates'!EZ26*0.87*0.85</f>
        <v>33129.599999999999</v>
      </c>
      <c r="FA26" s="57">
        <f>'BAR BB| Open rates'!FA26*0.87*0.85</f>
        <v>33129.599999999999</v>
      </c>
      <c r="FB26" s="57">
        <f>'BAR BB| Open rates'!FB26*0.87*0.85</f>
        <v>32390.1</v>
      </c>
      <c r="FC26" s="57">
        <f>'BAR BB| Open rates'!FC26*0.87*0.85</f>
        <v>32390.1</v>
      </c>
      <c r="FD26" s="57">
        <f>'BAR BB| Open rates'!FD26*0.87*0.85</f>
        <v>32390.1</v>
      </c>
      <c r="FE26" s="57">
        <f>'BAR BB| Open rates'!FE26*0.87*0.85</f>
        <v>32390.1</v>
      </c>
      <c r="FF26" s="57">
        <f>'BAR BB| Open rates'!FF26*0.87*0.85</f>
        <v>32390.1</v>
      </c>
      <c r="FG26" s="57">
        <f>'BAR BB| Open rates'!FG26*0.87*0.85</f>
        <v>33129.599999999999</v>
      </c>
      <c r="FH26" s="57">
        <f>'BAR BB| Open rates'!FH26*0.87*0.85</f>
        <v>33129.599999999999</v>
      </c>
      <c r="FI26" s="57">
        <f>'BAR BB| Open rates'!FI26*0.87*0.85</f>
        <v>32390.1</v>
      </c>
      <c r="FJ26" s="57">
        <f>'BAR BB| Open rates'!FJ26*0.87*0.85</f>
        <v>32390.1</v>
      </c>
      <c r="FK26" s="57">
        <f>'BAR BB| Open rates'!FK26*0.87*0.85</f>
        <v>32390.1</v>
      </c>
      <c r="FL26" s="57">
        <f>'BAR BB| Open rates'!FL26*0.87*0.85</f>
        <v>32390.1</v>
      </c>
      <c r="FM26" s="57">
        <f>'BAR BB| Open rates'!FM26*0.87*0.85</f>
        <v>32390.1</v>
      </c>
      <c r="FN26" s="57">
        <f>'BAR BB| Open rates'!FN26*0.87*0.85</f>
        <v>33129.599999999999</v>
      </c>
      <c r="FO26" s="57">
        <f>'BAR BB| Open rates'!FO26*0.87*0.85</f>
        <v>33129.599999999999</v>
      </c>
      <c r="FP26" s="57">
        <f>'BAR BB| Open rates'!FP26*0.87*0.85</f>
        <v>32390.1</v>
      </c>
      <c r="FQ26" s="57">
        <f>'BAR BB| Open rates'!FQ26*0.87*0.85</f>
        <v>32390.1</v>
      </c>
      <c r="FR26" s="57">
        <f>'BAR BB| Open rates'!FR26*0.87*0.85</f>
        <v>32390.1</v>
      </c>
      <c r="FS26" s="57">
        <f>'BAR BB| Open rates'!FS26*0.87*0.85</f>
        <v>32390.1</v>
      </c>
      <c r="FT26" s="57">
        <f>'BAR BB| Open rates'!FT26*0.87*0.85</f>
        <v>32390.1</v>
      </c>
      <c r="FU26" s="57">
        <f>'BAR BB| Open rates'!FU26*0.87*0.85</f>
        <v>33129.599999999999</v>
      </c>
      <c r="FV26" s="57">
        <f>'BAR BB| Open rates'!FV26*0.87*0.85</f>
        <v>33129.599999999999</v>
      </c>
      <c r="FW26" s="57">
        <f>'BAR BB| Open rates'!FW26*0.87*0.85</f>
        <v>35865.75</v>
      </c>
      <c r="FX26" s="57">
        <f>'BAR BB| Open rates'!FX26*0.87*0.85</f>
        <v>35865.75</v>
      </c>
      <c r="FY26" s="57">
        <f>'BAR BB| Open rates'!FY26*0.87*0.85</f>
        <v>35865.75</v>
      </c>
      <c r="FZ26" s="57">
        <f>'BAR BB| Open rates'!FZ26*0.87*0.85</f>
        <v>35865.75</v>
      </c>
      <c r="GA26" s="57">
        <f>'BAR BB| Open rates'!GA26*0.87*0.85</f>
        <v>35865.75</v>
      </c>
      <c r="GB26" s="57">
        <f>'BAR BB| Open rates'!GB26*0.87*0.85</f>
        <v>37492.65</v>
      </c>
      <c r="GC26" s="57">
        <f>'BAR BB| Open rates'!GC26*0.87*0.85</f>
        <v>37492.65</v>
      </c>
      <c r="GD26" s="57">
        <f>'BAR BB| Open rates'!GD26*0.87*0.85</f>
        <v>37492.65</v>
      </c>
      <c r="GE26" s="57">
        <f>'BAR BB| Open rates'!GE26*0.87*0.85</f>
        <v>37492.65</v>
      </c>
    </row>
    <row r="27" spans="1:187" s="36" customFormat="1" ht="12" customHeight="1" x14ac:dyDescent="0.2">
      <c r="A27" s="236" t="s">
        <v>181</v>
      </c>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row>
    <row r="28" spans="1:187" s="36" customFormat="1" ht="12" customHeight="1" x14ac:dyDescent="0.2">
      <c r="A28" s="237">
        <v>1</v>
      </c>
      <c r="B28" s="57">
        <f>'BAR BB| Open rates'!B28*0.87*0.85</f>
        <v>40228.799999999996</v>
      </c>
      <c r="C28" s="57">
        <f>'BAR BB| Open rates'!C28*0.87*0.85</f>
        <v>40228.799999999996</v>
      </c>
      <c r="D28" s="57">
        <f>'BAR BB| Open rates'!D28*0.87*0.85</f>
        <v>38232.15</v>
      </c>
      <c r="E28" s="57">
        <f>'BAR BB| Open rates'!E28*0.87*0.85</f>
        <v>38232.15</v>
      </c>
      <c r="F28" s="57">
        <f>'BAR BB| Open rates'!F28*0.87*0.85</f>
        <v>36605.25</v>
      </c>
      <c r="G28" s="57">
        <f>'BAR BB| Open rates'!G28*0.87*0.85</f>
        <v>38232.15</v>
      </c>
      <c r="H28" s="57">
        <f>'BAR BB| Open rates'!H28*0.87*0.85</f>
        <v>38232.15</v>
      </c>
      <c r="I28" s="57">
        <f>'BAR BB| Open rates'!I28*0.87*0.85</f>
        <v>39711.15</v>
      </c>
      <c r="J28" s="57">
        <f>'BAR BB| Open rates'!J28*0.87*0.85</f>
        <v>39711.15</v>
      </c>
      <c r="K28" s="57">
        <f>'BAR BB| Open rates'!K28*0.87*0.85</f>
        <v>38232.15</v>
      </c>
      <c r="L28" s="57">
        <f>'BAR BB| Open rates'!L28*0.87*0.85</f>
        <v>38232.15</v>
      </c>
      <c r="M28" s="57">
        <f>'BAR BB| Open rates'!M28*0.87*0.85</f>
        <v>38232.15</v>
      </c>
      <c r="N28" s="57">
        <f>'BAR BB| Open rates'!N28*0.87*0.85</f>
        <v>38232.15</v>
      </c>
      <c r="O28" s="57">
        <f>'BAR BB| Open rates'!O28*0.87*0.85</f>
        <v>38232.15</v>
      </c>
      <c r="P28" s="57">
        <f>'BAR BB| Open rates'!P28*0.87*0.85</f>
        <v>39711.15</v>
      </c>
      <c r="Q28" s="57">
        <f>'BAR BB| Open rates'!Q28*0.87*0.85</f>
        <v>39711.15</v>
      </c>
      <c r="R28" s="57">
        <f>'BAR BB| Open rates'!R28*0.87*0.85</f>
        <v>39711.15</v>
      </c>
      <c r="S28" s="57">
        <f>'BAR BB| Open rates'!S28*0.87*0.85</f>
        <v>39711.15</v>
      </c>
      <c r="T28" s="57">
        <f>'BAR BB| Open rates'!T28*0.87*0.85</f>
        <v>39711.15</v>
      </c>
      <c r="U28" s="57">
        <f>'BAR BB| Open rates'!U28*0.87*0.85</f>
        <v>39711.15</v>
      </c>
      <c r="V28" s="57">
        <f>'BAR BB| Open rates'!V28*0.87*0.85</f>
        <v>39711.15</v>
      </c>
      <c r="W28" s="57">
        <f>'BAR BB| Open rates'!W28*0.87*0.85</f>
        <v>41190.15</v>
      </c>
      <c r="X28" s="57">
        <f>'BAR BB| Open rates'!X28*0.87*0.85</f>
        <v>41190.15</v>
      </c>
      <c r="Y28" s="57">
        <f>'BAR BB| Open rates'!Y28*0.87*0.85</f>
        <v>39711.15</v>
      </c>
      <c r="Z28" s="57">
        <f>'BAR BB| Open rates'!Z28*0.87*0.85</f>
        <v>39711.15</v>
      </c>
      <c r="AA28" s="57">
        <f>'BAR BB| Open rates'!AA28*0.87*0.85</f>
        <v>39711.15</v>
      </c>
      <c r="AB28" s="57">
        <f>'BAR BB| Open rates'!AB28*0.87*0.85</f>
        <v>39711.15</v>
      </c>
      <c r="AC28" s="57">
        <f>'BAR BB| Open rates'!AC28*0.87*0.85</f>
        <v>39711.15</v>
      </c>
      <c r="AD28" s="57">
        <f>'BAR BB| Open rates'!AD28*0.87*0.85</f>
        <v>41190.15</v>
      </c>
      <c r="AE28" s="57">
        <f>'BAR BB| Open rates'!AE28*0.87*0.85</f>
        <v>41190.15</v>
      </c>
      <c r="AF28" s="57">
        <f>'BAR BB| Open rates'!AF28*0.87*0.85</f>
        <v>39711.15</v>
      </c>
      <c r="AG28" s="57">
        <f>'BAR BB| Open rates'!AG28*0.87*0.85</f>
        <v>39711.15</v>
      </c>
      <c r="AH28" s="57">
        <f>'BAR BB| Open rates'!AH28*0.87*0.85</f>
        <v>39711.15</v>
      </c>
      <c r="AI28" s="57">
        <f>'BAR BB| Open rates'!AI28*0.87*0.85</f>
        <v>39711.15</v>
      </c>
      <c r="AJ28" s="57">
        <f>'BAR BB| Open rates'!AJ28*0.87*0.85</f>
        <v>39711.15</v>
      </c>
      <c r="AK28" s="57">
        <f>'BAR BB| Open rates'!AK28*0.87*0.85</f>
        <v>41190.15</v>
      </c>
      <c r="AL28" s="57">
        <f>'BAR BB| Open rates'!AL28*0.87*0.85</f>
        <v>41190.15</v>
      </c>
      <c r="AM28" s="57">
        <f>'BAR BB| Open rates'!AM28*0.87*0.85</f>
        <v>39711.15</v>
      </c>
      <c r="AN28" s="57">
        <f>'BAR BB| Open rates'!AN28*0.87*0.85</f>
        <v>39711.15</v>
      </c>
      <c r="AO28" s="57">
        <f>'BAR BB| Open rates'!AO28*0.87*0.85</f>
        <v>39711.15</v>
      </c>
      <c r="AP28" s="57">
        <f>'BAR BB| Open rates'!AP28*0.87*0.85</f>
        <v>39711.15</v>
      </c>
      <c r="AQ28" s="57">
        <f>'BAR BB| Open rates'!AQ28*0.87*0.85</f>
        <v>39711.15</v>
      </c>
      <c r="AR28" s="57">
        <f>'BAR BB| Open rates'!AR28*0.87*0.85</f>
        <v>41190.15</v>
      </c>
      <c r="AS28" s="57">
        <f>'BAR BB| Open rates'!AS28*0.87*0.85</f>
        <v>41190.15</v>
      </c>
      <c r="AT28" s="57">
        <f>'BAR BB| Open rates'!AT28*0.87*0.85</f>
        <v>39711.15</v>
      </c>
      <c r="AU28" s="57">
        <f>'BAR BB| Open rates'!AU28*0.87*0.85</f>
        <v>39711.15</v>
      </c>
      <c r="AV28" s="57">
        <f>'BAR BB| Open rates'!AV28*0.87*0.85</f>
        <v>39711.15</v>
      </c>
      <c r="AW28" s="57">
        <f>'BAR BB| Open rates'!AW28*0.87*0.85</f>
        <v>39711.15</v>
      </c>
      <c r="AX28" s="57">
        <f>'BAR BB| Open rates'!AX28*0.87*0.85</f>
        <v>39711.15</v>
      </c>
      <c r="AY28" s="57">
        <f>'BAR BB| Open rates'!AY28*0.87*0.85</f>
        <v>41190.15</v>
      </c>
      <c r="AZ28" s="57">
        <f>'BAR BB| Open rates'!AZ28*0.87*0.85</f>
        <v>41190.15</v>
      </c>
      <c r="BA28" s="57">
        <f>'BAR BB| Open rates'!BA28*0.87*0.85</f>
        <v>39711.15</v>
      </c>
      <c r="BB28" s="57">
        <f>'BAR BB| Open rates'!BB28*0.87*0.85</f>
        <v>39711.15</v>
      </c>
      <c r="BC28" s="57">
        <f>'BAR BB| Open rates'!BC28*0.87*0.85</f>
        <v>39711.15</v>
      </c>
      <c r="BD28" s="57">
        <f>'BAR BB| Open rates'!BD28*0.87*0.85</f>
        <v>39711.15</v>
      </c>
      <c r="BE28" s="57">
        <f>'BAR BB| Open rates'!BE28*0.87*0.85</f>
        <v>39711.15</v>
      </c>
      <c r="BF28" s="57">
        <f>'BAR BB| Open rates'!BF28*0.87*0.85</f>
        <v>41190.15</v>
      </c>
      <c r="BG28" s="57">
        <f>'BAR BB| Open rates'!BG28*0.87*0.85</f>
        <v>41190.15</v>
      </c>
      <c r="BH28" s="57">
        <f>'BAR BB| Open rates'!BH28*0.87*0.85</f>
        <v>37344.75</v>
      </c>
      <c r="BI28" s="57">
        <f>'BAR BB| Open rates'!BI28*0.87*0.85</f>
        <v>37344.75</v>
      </c>
      <c r="BJ28" s="57">
        <f>'BAR BB| Open rates'!BJ28*0.87*0.85</f>
        <v>37344.75</v>
      </c>
      <c r="BK28" s="57">
        <f>'BAR BB| Open rates'!BK28*0.87*0.85</f>
        <v>37344.75</v>
      </c>
      <c r="BL28" s="57">
        <f>'BAR BB| Open rates'!BL28*0.87*0.85</f>
        <v>37344.75</v>
      </c>
      <c r="BM28" s="57">
        <f>'BAR BB| Open rates'!BM28*0.87*0.85</f>
        <v>38232.15</v>
      </c>
      <c r="BN28" s="57">
        <f>'BAR BB| Open rates'!BN28*0.87*0.85</f>
        <v>38232.15</v>
      </c>
      <c r="BO28" s="57">
        <f>'BAR BB| Open rates'!BO28*0.87*0.85</f>
        <v>36605.25</v>
      </c>
      <c r="BP28" s="57">
        <f>'BAR BB| Open rates'!BP28*0.87*0.85</f>
        <v>36605.25</v>
      </c>
      <c r="BQ28" s="57">
        <f>'BAR BB| Open rates'!BQ28*0.87*0.85</f>
        <v>35274.15</v>
      </c>
      <c r="BR28" s="57">
        <f>'BAR BB| Open rates'!BR28*0.87*0.85</f>
        <v>35274.15</v>
      </c>
      <c r="BS28" s="57">
        <f>'BAR BB| Open rates'!BS28*0.87*0.85</f>
        <v>35274.15</v>
      </c>
      <c r="BT28" s="57">
        <f>'BAR BB| Open rates'!BT28*0.87*0.85</f>
        <v>35274.15</v>
      </c>
      <c r="BU28" s="57">
        <f>'BAR BB| Open rates'!BU28*0.87*0.85</f>
        <v>35274.15</v>
      </c>
      <c r="BV28" s="57">
        <f>'BAR BB| Open rates'!BV28*0.87*0.85</f>
        <v>33647.25</v>
      </c>
      <c r="BW28" s="57">
        <f>'BAR BB| Open rates'!BW28*0.87*0.85</f>
        <v>33647.25</v>
      </c>
      <c r="BX28" s="57">
        <f>'BAR BB| Open rates'!BX28*0.87*0.85</f>
        <v>33647.25</v>
      </c>
      <c r="BY28" s="57">
        <f>'BAR BB| Open rates'!BY28*0.87*0.85</f>
        <v>33647.25</v>
      </c>
      <c r="BZ28" s="57">
        <f>'BAR BB| Open rates'!BZ28*0.87*0.85</f>
        <v>33647.25</v>
      </c>
      <c r="CA28" s="57">
        <f>'BAR BB| Open rates'!CA28*0.87*0.85</f>
        <v>35274.15</v>
      </c>
      <c r="CB28" s="57">
        <f>'BAR BB| Open rates'!CB28*0.87*0.85</f>
        <v>35274.15</v>
      </c>
      <c r="CC28" s="57">
        <f>'BAR BB| Open rates'!CC28*0.87*0.85</f>
        <v>33647.25</v>
      </c>
      <c r="CD28" s="57">
        <f>'BAR BB| Open rates'!CD28*0.87*0.85</f>
        <v>33647.25</v>
      </c>
      <c r="CE28" s="57">
        <f>'BAR BB| Open rates'!CE28*0.87*0.85</f>
        <v>33647.25</v>
      </c>
      <c r="CF28" s="57">
        <f>'BAR BB| Open rates'!CF28*0.87*0.85</f>
        <v>33647.25</v>
      </c>
      <c r="CG28" s="57">
        <f>'BAR BB| Open rates'!CG28*0.87*0.85</f>
        <v>33647.25</v>
      </c>
      <c r="CH28" s="57">
        <f>'BAR BB| Open rates'!CH28*0.87*0.85</f>
        <v>35274.15</v>
      </c>
      <c r="CI28" s="57">
        <f>'BAR BB| Open rates'!CI28*0.87*0.85</f>
        <v>35274.15</v>
      </c>
      <c r="CJ28" s="57">
        <f>'BAR BB| Open rates'!CJ28*0.87*0.85</f>
        <v>33647.25</v>
      </c>
      <c r="CK28" s="57">
        <f>'BAR BB| Open rates'!CK28*0.87*0.85</f>
        <v>33647.25</v>
      </c>
      <c r="CL28" s="57">
        <f>'BAR BB| Open rates'!CL28*0.87*0.85</f>
        <v>33647.25</v>
      </c>
      <c r="CM28" s="57">
        <f>'BAR BB| Open rates'!CM28*0.87*0.85</f>
        <v>33647.25</v>
      </c>
      <c r="CN28" s="57">
        <f>'BAR BB| Open rates'!CN28*0.87*0.85</f>
        <v>33647.25</v>
      </c>
      <c r="CO28" s="57">
        <f>'BAR BB| Open rates'!CO28*0.87*0.85</f>
        <v>35274.15</v>
      </c>
      <c r="CP28" s="57">
        <f>'BAR BB| Open rates'!CP28*0.87*0.85</f>
        <v>35274.15</v>
      </c>
      <c r="CQ28" s="57">
        <f>'BAR BB| Open rates'!CQ28*0.87*0.85</f>
        <v>33647.25</v>
      </c>
      <c r="CR28" s="57">
        <f>'BAR BB| Open rates'!CR28*0.87*0.85</f>
        <v>33647.25</v>
      </c>
      <c r="CS28" s="57">
        <f>'BAR BB| Open rates'!CS28*0.87*0.85</f>
        <v>33647.25</v>
      </c>
      <c r="CT28" s="57">
        <f>'BAR BB| Open rates'!CT28*0.87*0.85</f>
        <v>33647.25</v>
      </c>
      <c r="CU28" s="57">
        <f>'BAR BB| Open rates'!CU28*0.87*0.85</f>
        <v>30911.1</v>
      </c>
      <c r="CV28" s="57">
        <f>'BAR BB| Open rates'!CV28*0.87*0.85</f>
        <v>30911.1</v>
      </c>
      <c r="CW28" s="57">
        <f>'BAR BB| Open rates'!CW28*0.87*0.85</f>
        <v>30911.1</v>
      </c>
      <c r="CX28" s="57">
        <f>'BAR BB| Open rates'!CX28*0.87*0.85</f>
        <v>29432.1</v>
      </c>
      <c r="CY28" s="57">
        <f>'BAR BB| Open rates'!CY28*0.87*0.85</f>
        <v>29432.1</v>
      </c>
      <c r="CZ28" s="57">
        <f>'BAR BB| Open rates'!CZ28*0.87*0.85</f>
        <v>29432.1</v>
      </c>
      <c r="DA28" s="57">
        <f>'BAR BB| Open rates'!DA28*0.87*0.85</f>
        <v>29432.1</v>
      </c>
      <c r="DB28" s="57">
        <f>'BAR BB| Open rates'!DB28*0.87*0.85</f>
        <v>29432.1</v>
      </c>
      <c r="DC28" s="57">
        <f>'BAR BB| Open rates'!DC28*0.87*0.85</f>
        <v>30911.1</v>
      </c>
      <c r="DD28" s="57">
        <f>'BAR BB| Open rates'!DD28*0.87*0.85</f>
        <v>30911.1</v>
      </c>
      <c r="DE28" s="57">
        <f>'BAR BB| Open rates'!DE28*0.87*0.85</f>
        <v>29432.1</v>
      </c>
      <c r="DF28" s="57">
        <f>'BAR BB| Open rates'!DF28*0.87*0.85</f>
        <v>29432.1</v>
      </c>
      <c r="DG28" s="57">
        <f>'BAR BB| Open rates'!DG28*0.87*0.85</f>
        <v>29432.1</v>
      </c>
      <c r="DH28" s="57">
        <f>'BAR BB| Open rates'!DH28*0.87*0.85</f>
        <v>29432.1</v>
      </c>
      <c r="DI28" s="57">
        <f>'BAR BB| Open rates'!DI28*0.87*0.85</f>
        <v>29432.1</v>
      </c>
      <c r="DJ28" s="57">
        <f>'BAR BB| Open rates'!DJ28*0.87*0.85</f>
        <v>30911.1</v>
      </c>
      <c r="DK28" s="57">
        <f>'BAR BB| Open rates'!DK28*0.87*0.85</f>
        <v>30911.1</v>
      </c>
      <c r="DL28" s="57">
        <f>'BAR BB| Open rates'!DL28*0.87*0.85</f>
        <v>29432.1</v>
      </c>
      <c r="DM28" s="57">
        <f>'BAR BB| Open rates'!DM28*0.87*0.85</f>
        <v>29432.1</v>
      </c>
      <c r="DN28" s="57">
        <f>'BAR BB| Open rates'!DN28*0.87*0.85</f>
        <v>29432.1</v>
      </c>
      <c r="DO28" s="57">
        <f>'BAR BB| Open rates'!DO28*0.87*0.85</f>
        <v>29432.1</v>
      </c>
      <c r="DP28" s="57">
        <f>'BAR BB| Open rates'!DP28*0.87*0.85</f>
        <v>29432.1</v>
      </c>
      <c r="DQ28" s="57">
        <f>'BAR BB| Open rates'!DQ28*0.87*0.85</f>
        <v>30911.1</v>
      </c>
      <c r="DR28" s="57">
        <f>'BAR BB| Open rates'!DR28*0.87*0.85</f>
        <v>30911.1</v>
      </c>
      <c r="DS28" s="57">
        <f>'BAR BB| Open rates'!DS28*0.87*0.85</f>
        <v>29432.1</v>
      </c>
      <c r="DT28" s="57">
        <f>'BAR BB| Open rates'!DT28*0.87*0.85</f>
        <v>29432.1</v>
      </c>
      <c r="DU28" s="57">
        <f>'BAR BB| Open rates'!DU28*0.87*0.85</f>
        <v>29432.1</v>
      </c>
      <c r="DV28" s="57">
        <f>'BAR BB| Open rates'!DV28*0.87*0.85</f>
        <v>29432.1</v>
      </c>
      <c r="DW28" s="57">
        <f>'BAR BB| Open rates'!DW28*0.87*0.85</f>
        <v>29432.1</v>
      </c>
      <c r="DX28" s="57">
        <f>'BAR BB| Open rates'!DX28*0.87*0.85</f>
        <v>30911.1</v>
      </c>
      <c r="DY28" s="57">
        <f>'BAR BB| Open rates'!DY28*0.87*0.85</f>
        <v>30911.1</v>
      </c>
      <c r="DZ28" s="57">
        <f>'BAR BB| Open rates'!DZ28*0.87*0.85</f>
        <v>32168.25</v>
      </c>
      <c r="EA28" s="57">
        <f>'BAR BB| Open rates'!EA28*0.87*0.85</f>
        <v>32168.25</v>
      </c>
      <c r="EB28" s="57">
        <f>'BAR BB| Open rates'!EB28*0.87*0.85</f>
        <v>32168.25</v>
      </c>
      <c r="EC28" s="57">
        <f>'BAR BB| Open rates'!EC28*0.87*0.85</f>
        <v>33795.15</v>
      </c>
      <c r="ED28" s="57">
        <f>'BAR BB| Open rates'!ED28*0.87*0.85</f>
        <v>33795.15</v>
      </c>
      <c r="EE28" s="57">
        <f>'BAR BB| Open rates'!EE28*0.87*0.85</f>
        <v>33795.15</v>
      </c>
      <c r="EF28" s="57">
        <f>'BAR BB| Open rates'!EF28*0.87*0.85</f>
        <v>33795.15</v>
      </c>
      <c r="EG28" s="57">
        <f>'BAR BB| Open rates'!EG28*0.87*0.85</f>
        <v>28692.6</v>
      </c>
      <c r="EH28" s="57">
        <f>'BAR BB| Open rates'!EH28*0.87*0.85</f>
        <v>27953.1</v>
      </c>
      <c r="EI28" s="57">
        <f>'BAR BB| Open rates'!EI28*0.87*0.85</f>
        <v>27953.1</v>
      </c>
      <c r="EJ28" s="57">
        <f>'BAR BB| Open rates'!EJ28*0.87*0.85</f>
        <v>27953.1</v>
      </c>
      <c r="EK28" s="57">
        <f>'BAR BB| Open rates'!EK28*0.87*0.85</f>
        <v>27953.1</v>
      </c>
      <c r="EL28" s="57">
        <f>'BAR BB| Open rates'!EL28*0.87*0.85</f>
        <v>28692.6</v>
      </c>
      <c r="EM28" s="57">
        <f>'BAR BB| Open rates'!EM28*0.87*0.85</f>
        <v>28692.6</v>
      </c>
      <c r="EN28" s="57">
        <f>'BAR BB| Open rates'!EN28*0.87*0.85</f>
        <v>27953.1</v>
      </c>
      <c r="EO28" s="57">
        <f>'BAR BB| Open rates'!EO28*0.87*0.85</f>
        <v>27953.1</v>
      </c>
      <c r="EP28" s="57">
        <f>'BAR BB| Open rates'!EP28*0.87*0.85</f>
        <v>27953.1</v>
      </c>
      <c r="EQ28" s="57">
        <f>'BAR BB| Open rates'!EQ28*0.87*0.85</f>
        <v>27953.1</v>
      </c>
      <c r="ER28" s="57">
        <f>'BAR BB| Open rates'!ER28*0.87*0.85</f>
        <v>27953.1</v>
      </c>
      <c r="ES28" s="57">
        <f>'BAR BB| Open rates'!ES28*0.87*0.85</f>
        <v>28692.6</v>
      </c>
      <c r="ET28" s="57">
        <f>'BAR BB| Open rates'!ET28*0.87*0.85</f>
        <v>28692.6</v>
      </c>
      <c r="EU28" s="57">
        <f>'BAR BB| Open rates'!EU28*0.87*0.85</f>
        <v>27953.1</v>
      </c>
      <c r="EV28" s="57">
        <f>'BAR BB| Open rates'!EV28*0.87*0.85</f>
        <v>27953.1</v>
      </c>
      <c r="EW28" s="57">
        <f>'BAR BB| Open rates'!EW28*0.87*0.85</f>
        <v>27953.1</v>
      </c>
      <c r="EX28" s="57">
        <f>'BAR BB| Open rates'!EX28*0.87*0.85</f>
        <v>27953.1</v>
      </c>
      <c r="EY28" s="57">
        <f>'BAR BB| Open rates'!EY28*0.87*0.85</f>
        <v>27953.1</v>
      </c>
      <c r="EZ28" s="57">
        <f>'BAR BB| Open rates'!EZ28*0.87*0.85</f>
        <v>28692.6</v>
      </c>
      <c r="FA28" s="57">
        <f>'BAR BB| Open rates'!FA28*0.87*0.85</f>
        <v>28692.6</v>
      </c>
      <c r="FB28" s="57">
        <f>'BAR BB| Open rates'!FB28*0.87*0.85</f>
        <v>27953.1</v>
      </c>
      <c r="FC28" s="57">
        <f>'BAR BB| Open rates'!FC28*0.87*0.85</f>
        <v>27953.1</v>
      </c>
      <c r="FD28" s="57">
        <f>'BAR BB| Open rates'!FD28*0.87*0.85</f>
        <v>27953.1</v>
      </c>
      <c r="FE28" s="57">
        <f>'BAR BB| Open rates'!FE28*0.87*0.85</f>
        <v>27953.1</v>
      </c>
      <c r="FF28" s="57">
        <f>'BAR BB| Open rates'!FF28*0.87*0.85</f>
        <v>27953.1</v>
      </c>
      <c r="FG28" s="57">
        <f>'BAR BB| Open rates'!FG28*0.87*0.85</f>
        <v>28692.6</v>
      </c>
      <c r="FH28" s="57">
        <f>'BAR BB| Open rates'!FH28*0.87*0.85</f>
        <v>28692.6</v>
      </c>
      <c r="FI28" s="57">
        <f>'BAR BB| Open rates'!FI28*0.87*0.85</f>
        <v>27953.1</v>
      </c>
      <c r="FJ28" s="57">
        <f>'BAR BB| Open rates'!FJ28*0.87*0.85</f>
        <v>27953.1</v>
      </c>
      <c r="FK28" s="57">
        <f>'BAR BB| Open rates'!FK28*0.87*0.85</f>
        <v>27953.1</v>
      </c>
      <c r="FL28" s="57">
        <f>'BAR BB| Open rates'!FL28*0.87*0.85</f>
        <v>27953.1</v>
      </c>
      <c r="FM28" s="57">
        <f>'BAR BB| Open rates'!FM28*0.87*0.85</f>
        <v>27953.1</v>
      </c>
      <c r="FN28" s="57">
        <f>'BAR BB| Open rates'!FN28*0.87*0.85</f>
        <v>28692.6</v>
      </c>
      <c r="FO28" s="57">
        <f>'BAR BB| Open rates'!FO28*0.87*0.85</f>
        <v>28692.6</v>
      </c>
      <c r="FP28" s="57">
        <f>'BAR BB| Open rates'!FP28*0.87*0.85</f>
        <v>27953.1</v>
      </c>
      <c r="FQ28" s="57">
        <f>'BAR BB| Open rates'!FQ28*0.87*0.85</f>
        <v>27953.1</v>
      </c>
      <c r="FR28" s="57">
        <f>'BAR BB| Open rates'!FR28*0.87*0.85</f>
        <v>27953.1</v>
      </c>
      <c r="FS28" s="57">
        <f>'BAR BB| Open rates'!FS28*0.87*0.85</f>
        <v>27953.1</v>
      </c>
      <c r="FT28" s="57">
        <f>'BAR BB| Open rates'!FT28*0.87*0.85</f>
        <v>27953.1</v>
      </c>
      <c r="FU28" s="57">
        <f>'BAR BB| Open rates'!FU28*0.87*0.85</f>
        <v>28692.6</v>
      </c>
      <c r="FV28" s="57">
        <f>'BAR BB| Open rates'!FV28*0.87*0.85</f>
        <v>28692.6</v>
      </c>
      <c r="FW28" s="57">
        <f>'BAR BB| Open rates'!FW28*0.87*0.85</f>
        <v>31428.75</v>
      </c>
      <c r="FX28" s="57">
        <f>'BAR BB| Open rates'!FX28*0.87*0.85</f>
        <v>31428.75</v>
      </c>
      <c r="FY28" s="57">
        <f>'BAR BB| Open rates'!FY28*0.87*0.85</f>
        <v>31428.75</v>
      </c>
      <c r="FZ28" s="57">
        <f>'BAR BB| Open rates'!FZ28*0.87*0.85</f>
        <v>31428.75</v>
      </c>
      <c r="GA28" s="57">
        <f>'BAR BB| Open rates'!GA28*0.87*0.85</f>
        <v>31428.75</v>
      </c>
      <c r="GB28" s="57">
        <f>'BAR BB| Open rates'!GB28*0.87*0.85</f>
        <v>33055.65</v>
      </c>
      <c r="GC28" s="57">
        <f>'BAR BB| Open rates'!GC28*0.87*0.85</f>
        <v>33055.65</v>
      </c>
      <c r="GD28" s="57">
        <f>'BAR BB| Open rates'!GD28*0.87*0.85</f>
        <v>33055.65</v>
      </c>
      <c r="GE28" s="57">
        <f>'BAR BB| Open rates'!GE28*0.87*0.85</f>
        <v>33055.65</v>
      </c>
    </row>
    <row r="29" spans="1:187" s="36" customFormat="1" ht="12" customHeight="1" x14ac:dyDescent="0.2">
      <c r="A29" s="237">
        <v>2</v>
      </c>
      <c r="B29" s="57">
        <f>'BAR BB| Open rates'!B29*0.87*0.85</f>
        <v>42447.299999999996</v>
      </c>
      <c r="C29" s="57">
        <f>'BAR BB| Open rates'!C29*0.87*0.85</f>
        <v>42447.299999999996</v>
      </c>
      <c r="D29" s="57">
        <f>'BAR BB| Open rates'!D29*0.87*0.85</f>
        <v>40450.65</v>
      </c>
      <c r="E29" s="57">
        <f>'BAR BB| Open rates'!E29*0.87*0.85</f>
        <v>40450.65</v>
      </c>
      <c r="F29" s="57">
        <f>'BAR BB| Open rates'!F29*0.87*0.85</f>
        <v>38823.75</v>
      </c>
      <c r="G29" s="57">
        <f>'BAR BB| Open rates'!G29*0.87*0.85</f>
        <v>40450.65</v>
      </c>
      <c r="H29" s="57">
        <f>'BAR BB| Open rates'!H29*0.87*0.85</f>
        <v>40450.65</v>
      </c>
      <c r="I29" s="57">
        <f>'BAR BB| Open rates'!I29*0.87*0.85</f>
        <v>41929.65</v>
      </c>
      <c r="J29" s="57">
        <f>'BAR BB| Open rates'!J29*0.87*0.85</f>
        <v>41929.65</v>
      </c>
      <c r="K29" s="57">
        <f>'BAR BB| Open rates'!K29*0.87*0.85</f>
        <v>40450.65</v>
      </c>
      <c r="L29" s="57">
        <f>'BAR BB| Open rates'!L29*0.87*0.85</f>
        <v>40450.65</v>
      </c>
      <c r="M29" s="57">
        <f>'BAR BB| Open rates'!M29*0.87*0.85</f>
        <v>40450.65</v>
      </c>
      <c r="N29" s="57">
        <f>'BAR BB| Open rates'!N29*0.87*0.85</f>
        <v>40450.65</v>
      </c>
      <c r="O29" s="57">
        <f>'BAR BB| Open rates'!O29*0.87*0.85</f>
        <v>40450.65</v>
      </c>
      <c r="P29" s="57">
        <f>'BAR BB| Open rates'!P29*0.87*0.85</f>
        <v>41929.65</v>
      </c>
      <c r="Q29" s="57">
        <f>'BAR BB| Open rates'!Q29*0.87*0.85</f>
        <v>41929.65</v>
      </c>
      <c r="R29" s="57">
        <f>'BAR BB| Open rates'!R29*0.87*0.85</f>
        <v>41929.65</v>
      </c>
      <c r="S29" s="57">
        <f>'BAR BB| Open rates'!S29*0.87*0.85</f>
        <v>41929.65</v>
      </c>
      <c r="T29" s="57">
        <f>'BAR BB| Open rates'!T29*0.87*0.85</f>
        <v>41929.65</v>
      </c>
      <c r="U29" s="57">
        <f>'BAR BB| Open rates'!U29*0.87*0.85</f>
        <v>41929.65</v>
      </c>
      <c r="V29" s="57">
        <f>'BAR BB| Open rates'!V29*0.87*0.85</f>
        <v>41929.65</v>
      </c>
      <c r="W29" s="57">
        <f>'BAR BB| Open rates'!W29*0.87*0.85</f>
        <v>43408.65</v>
      </c>
      <c r="X29" s="57">
        <f>'BAR BB| Open rates'!X29*0.87*0.85</f>
        <v>43408.65</v>
      </c>
      <c r="Y29" s="57">
        <f>'BAR BB| Open rates'!Y29*0.87*0.85</f>
        <v>41929.65</v>
      </c>
      <c r="Z29" s="57">
        <f>'BAR BB| Open rates'!Z29*0.87*0.85</f>
        <v>41929.65</v>
      </c>
      <c r="AA29" s="57">
        <f>'BAR BB| Open rates'!AA29*0.87*0.85</f>
        <v>41929.65</v>
      </c>
      <c r="AB29" s="57">
        <f>'BAR BB| Open rates'!AB29*0.87*0.85</f>
        <v>41929.65</v>
      </c>
      <c r="AC29" s="57">
        <f>'BAR BB| Open rates'!AC29*0.87*0.85</f>
        <v>41929.65</v>
      </c>
      <c r="AD29" s="57">
        <f>'BAR BB| Open rates'!AD29*0.87*0.85</f>
        <v>43408.65</v>
      </c>
      <c r="AE29" s="57">
        <f>'BAR BB| Open rates'!AE29*0.87*0.85</f>
        <v>43408.65</v>
      </c>
      <c r="AF29" s="57">
        <f>'BAR BB| Open rates'!AF29*0.87*0.85</f>
        <v>41929.65</v>
      </c>
      <c r="AG29" s="57">
        <f>'BAR BB| Open rates'!AG29*0.87*0.85</f>
        <v>41929.65</v>
      </c>
      <c r="AH29" s="57">
        <f>'BAR BB| Open rates'!AH29*0.87*0.85</f>
        <v>41929.65</v>
      </c>
      <c r="AI29" s="57">
        <f>'BAR BB| Open rates'!AI29*0.87*0.85</f>
        <v>41929.65</v>
      </c>
      <c r="AJ29" s="57">
        <f>'BAR BB| Open rates'!AJ29*0.87*0.85</f>
        <v>41929.65</v>
      </c>
      <c r="AK29" s="57">
        <f>'BAR BB| Open rates'!AK29*0.87*0.85</f>
        <v>43408.65</v>
      </c>
      <c r="AL29" s="57">
        <f>'BAR BB| Open rates'!AL29*0.87*0.85</f>
        <v>43408.65</v>
      </c>
      <c r="AM29" s="57">
        <f>'BAR BB| Open rates'!AM29*0.87*0.85</f>
        <v>41929.65</v>
      </c>
      <c r="AN29" s="57">
        <f>'BAR BB| Open rates'!AN29*0.87*0.85</f>
        <v>41929.65</v>
      </c>
      <c r="AO29" s="57">
        <f>'BAR BB| Open rates'!AO29*0.87*0.85</f>
        <v>41929.65</v>
      </c>
      <c r="AP29" s="57">
        <f>'BAR BB| Open rates'!AP29*0.87*0.85</f>
        <v>41929.65</v>
      </c>
      <c r="AQ29" s="57">
        <f>'BAR BB| Open rates'!AQ29*0.87*0.85</f>
        <v>41929.65</v>
      </c>
      <c r="AR29" s="57">
        <f>'BAR BB| Open rates'!AR29*0.87*0.85</f>
        <v>43408.65</v>
      </c>
      <c r="AS29" s="57">
        <f>'BAR BB| Open rates'!AS29*0.87*0.85</f>
        <v>43408.65</v>
      </c>
      <c r="AT29" s="57">
        <f>'BAR BB| Open rates'!AT29*0.87*0.85</f>
        <v>41929.65</v>
      </c>
      <c r="AU29" s="57">
        <f>'BAR BB| Open rates'!AU29*0.87*0.85</f>
        <v>41929.65</v>
      </c>
      <c r="AV29" s="57">
        <f>'BAR BB| Open rates'!AV29*0.87*0.85</f>
        <v>41929.65</v>
      </c>
      <c r="AW29" s="57">
        <f>'BAR BB| Open rates'!AW29*0.87*0.85</f>
        <v>41929.65</v>
      </c>
      <c r="AX29" s="57">
        <f>'BAR BB| Open rates'!AX29*0.87*0.85</f>
        <v>41929.65</v>
      </c>
      <c r="AY29" s="57">
        <f>'BAR BB| Open rates'!AY29*0.87*0.85</f>
        <v>43408.65</v>
      </c>
      <c r="AZ29" s="57">
        <f>'BAR BB| Open rates'!AZ29*0.87*0.85</f>
        <v>43408.65</v>
      </c>
      <c r="BA29" s="57">
        <f>'BAR BB| Open rates'!BA29*0.87*0.85</f>
        <v>41929.65</v>
      </c>
      <c r="BB29" s="57">
        <f>'BAR BB| Open rates'!BB29*0.87*0.85</f>
        <v>41929.65</v>
      </c>
      <c r="BC29" s="57">
        <f>'BAR BB| Open rates'!BC29*0.87*0.85</f>
        <v>41929.65</v>
      </c>
      <c r="BD29" s="57">
        <f>'BAR BB| Open rates'!BD29*0.87*0.85</f>
        <v>41929.65</v>
      </c>
      <c r="BE29" s="57">
        <f>'BAR BB| Open rates'!BE29*0.87*0.85</f>
        <v>41929.65</v>
      </c>
      <c r="BF29" s="57">
        <f>'BAR BB| Open rates'!BF29*0.87*0.85</f>
        <v>43408.65</v>
      </c>
      <c r="BG29" s="57">
        <f>'BAR BB| Open rates'!BG29*0.87*0.85</f>
        <v>43408.65</v>
      </c>
      <c r="BH29" s="57">
        <f>'BAR BB| Open rates'!BH29*0.87*0.85</f>
        <v>39563.25</v>
      </c>
      <c r="BI29" s="57">
        <f>'BAR BB| Open rates'!BI29*0.87*0.85</f>
        <v>39563.25</v>
      </c>
      <c r="BJ29" s="57">
        <f>'BAR BB| Open rates'!BJ29*0.87*0.85</f>
        <v>39563.25</v>
      </c>
      <c r="BK29" s="57">
        <f>'BAR BB| Open rates'!BK29*0.87*0.85</f>
        <v>39563.25</v>
      </c>
      <c r="BL29" s="57">
        <f>'BAR BB| Open rates'!BL29*0.87*0.85</f>
        <v>39563.25</v>
      </c>
      <c r="BM29" s="57">
        <f>'BAR BB| Open rates'!BM29*0.87*0.85</f>
        <v>40450.65</v>
      </c>
      <c r="BN29" s="57">
        <f>'BAR BB| Open rates'!BN29*0.87*0.85</f>
        <v>40450.65</v>
      </c>
      <c r="BO29" s="57">
        <f>'BAR BB| Open rates'!BO29*0.87*0.85</f>
        <v>38823.75</v>
      </c>
      <c r="BP29" s="57">
        <f>'BAR BB| Open rates'!BP29*0.87*0.85</f>
        <v>38823.75</v>
      </c>
      <c r="BQ29" s="57">
        <f>'BAR BB| Open rates'!BQ29*0.87*0.85</f>
        <v>37492.65</v>
      </c>
      <c r="BR29" s="57">
        <f>'BAR BB| Open rates'!BR29*0.87*0.85</f>
        <v>37492.65</v>
      </c>
      <c r="BS29" s="57">
        <f>'BAR BB| Open rates'!BS29*0.87*0.85</f>
        <v>37492.65</v>
      </c>
      <c r="BT29" s="57">
        <f>'BAR BB| Open rates'!BT29*0.87*0.85</f>
        <v>37492.65</v>
      </c>
      <c r="BU29" s="57">
        <f>'BAR BB| Open rates'!BU29*0.87*0.85</f>
        <v>37492.65</v>
      </c>
      <c r="BV29" s="57">
        <f>'BAR BB| Open rates'!BV29*0.87*0.85</f>
        <v>35865.75</v>
      </c>
      <c r="BW29" s="57">
        <f>'BAR BB| Open rates'!BW29*0.87*0.85</f>
        <v>35865.75</v>
      </c>
      <c r="BX29" s="57">
        <f>'BAR BB| Open rates'!BX29*0.87*0.85</f>
        <v>35865.75</v>
      </c>
      <c r="BY29" s="57">
        <f>'BAR BB| Open rates'!BY29*0.87*0.85</f>
        <v>35865.75</v>
      </c>
      <c r="BZ29" s="57">
        <f>'BAR BB| Open rates'!BZ29*0.87*0.85</f>
        <v>35865.75</v>
      </c>
      <c r="CA29" s="57">
        <f>'BAR BB| Open rates'!CA29*0.87*0.85</f>
        <v>37492.65</v>
      </c>
      <c r="CB29" s="57">
        <f>'BAR BB| Open rates'!CB29*0.87*0.85</f>
        <v>37492.65</v>
      </c>
      <c r="CC29" s="57">
        <f>'BAR BB| Open rates'!CC29*0.87*0.85</f>
        <v>35865.75</v>
      </c>
      <c r="CD29" s="57">
        <f>'BAR BB| Open rates'!CD29*0.87*0.85</f>
        <v>35865.75</v>
      </c>
      <c r="CE29" s="57">
        <f>'BAR BB| Open rates'!CE29*0.87*0.85</f>
        <v>35865.75</v>
      </c>
      <c r="CF29" s="57">
        <f>'BAR BB| Open rates'!CF29*0.87*0.85</f>
        <v>35865.75</v>
      </c>
      <c r="CG29" s="57">
        <f>'BAR BB| Open rates'!CG29*0.87*0.85</f>
        <v>35865.75</v>
      </c>
      <c r="CH29" s="57">
        <f>'BAR BB| Open rates'!CH29*0.87*0.85</f>
        <v>37492.65</v>
      </c>
      <c r="CI29" s="57">
        <f>'BAR BB| Open rates'!CI29*0.87*0.85</f>
        <v>37492.65</v>
      </c>
      <c r="CJ29" s="57">
        <f>'BAR BB| Open rates'!CJ29*0.87*0.85</f>
        <v>35865.75</v>
      </c>
      <c r="CK29" s="57">
        <f>'BAR BB| Open rates'!CK29*0.87*0.85</f>
        <v>35865.75</v>
      </c>
      <c r="CL29" s="57">
        <f>'BAR BB| Open rates'!CL29*0.87*0.85</f>
        <v>35865.75</v>
      </c>
      <c r="CM29" s="57">
        <f>'BAR BB| Open rates'!CM29*0.87*0.85</f>
        <v>35865.75</v>
      </c>
      <c r="CN29" s="57">
        <f>'BAR BB| Open rates'!CN29*0.87*0.85</f>
        <v>35865.75</v>
      </c>
      <c r="CO29" s="57">
        <f>'BAR BB| Open rates'!CO29*0.87*0.85</f>
        <v>37492.65</v>
      </c>
      <c r="CP29" s="57">
        <f>'BAR BB| Open rates'!CP29*0.87*0.85</f>
        <v>37492.65</v>
      </c>
      <c r="CQ29" s="57">
        <f>'BAR BB| Open rates'!CQ29*0.87*0.85</f>
        <v>35865.75</v>
      </c>
      <c r="CR29" s="57">
        <f>'BAR BB| Open rates'!CR29*0.87*0.85</f>
        <v>35865.75</v>
      </c>
      <c r="CS29" s="57">
        <f>'BAR BB| Open rates'!CS29*0.87*0.85</f>
        <v>35865.75</v>
      </c>
      <c r="CT29" s="57">
        <f>'BAR BB| Open rates'!CT29*0.87*0.85</f>
        <v>35865.75</v>
      </c>
      <c r="CU29" s="57">
        <f>'BAR BB| Open rates'!CU29*0.87*0.85</f>
        <v>33129.599999999999</v>
      </c>
      <c r="CV29" s="57">
        <f>'BAR BB| Open rates'!CV29*0.87*0.85</f>
        <v>33129.599999999999</v>
      </c>
      <c r="CW29" s="57">
        <f>'BAR BB| Open rates'!CW29*0.87*0.85</f>
        <v>33129.599999999999</v>
      </c>
      <c r="CX29" s="57">
        <f>'BAR BB| Open rates'!CX29*0.87*0.85</f>
        <v>31650.6</v>
      </c>
      <c r="CY29" s="57">
        <f>'BAR BB| Open rates'!CY29*0.87*0.85</f>
        <v>31650.6</v>
      </c>
      <c r="CZ29" s="57">
        <f>'BAR BB| Open rates'!CZ29*0.87*0.85</f>
        <v>31650.6</v>
      </c>
      <c r="DA29" s="57">
        <f>'BAR BB| Open rates'!DA29*0.87*0.85</f>
        <v>31650.6</v>
      </c>
      <c r="DB29" s="57">
        <f>'BAR BB| Open rates'!DB29*0.87*0.85</f>
        <v>31650.6</v>
      </c>
      <c r="DC29" s="57">
        <f>'BAR BB| Open rates'!DC29*0.87*0.85</f>
        <v>33129.599999999999</v>
      </c>
      <c r="DD29" s="57">
        <f>'BAR BB| Open rates'!DD29*0.87*0.85</f>
        <v>33129.599999999999</v>
      </c>
      <c r="DE29" s="57">
        <f>'BAR BB| Open rates'!DE29*0.87*0.85</f>
        <v>31650.6</v>
      </c>
      <c r="DF29" s="57">
        <f>'BAR BB| Open rates'!DF29*0.87*0.85</f>
        <v>31650.6</v>
      </c>
      <c r="DG29" s="57">
        <f>'BAR BB| Open rates'!DG29*0.87*0.85</f>
        <v>31650.6</v>
      </c>
      <c r="DH29" s="57">
        <f>'BAR BB| Open rates'!DH29*0.87*0.85</f>
        <v>31650.6</v>
      </c>
      <c r="DI29" s="57">
        <f>'BAR BB| Open rates'!DI29*0.87*0.85</f>
        <v>31650.6</v>
      </c>
      <c r="DJ29" s="57">
        <f>'BAR BB| Open rates'!DJ29*0.87*0.85</f>
        <v>33129.599999999999</v>
      </c>
      <c r="DK29" s="57">
        <f>'BAR BB| Open rates'!DK29*0.87*0.85</f>
        <v>33129.599999999999</v>
      </c>
      <c r="DL29" s="57">
        <f>'BAR BB| Open rates'!DL29*0.87*0.85</f>
        <v>31650.6</v>
      </c>
      <c r="DM29" s="57">
        <f>'BAR BB| Open rates'!DM29*0.87*0.85</f>
        <v>31650.6</v>
      </c>
      <c r="DN29" s="57">
        <f>'BAR BB| Open rates'!DN29*0.87*0.85</f>
        <v>31650.6</v>
      </c>
      <c r="DO29" s="57">
        <f>'BAR BB| Open rates'!DO29*0.87*0.85</f>
        <v>31650.6</v>
      </c>
      <c r="DP29" s="57">
        <f>'BAR BB| Open rates'!DP29*0.87*0.85</f>
        <v>31650.6</v>
      </c>
      <c r="DQ29" s="57">
        <f>'BAR BB| Open rates'!DQ29*0.87*0.85</f>
        <v>33129.599999999999</v>
      </c>
      <c r="DR29" s="57">
        <f>'BAR BB| Open rates'!DR29*0.87*0.85</f>
        <v>33129.599999999999</v>
      </c>
      <c r="DS29" s="57">
        <f>'BAR BB| Open rates'!DS29*0.87*0.85</f>
        <v>31650.6</v>
      </c>
      <c r="DT29" s="57">
        <f>'BAR BB| Open rates'!DT29*0.87*0.85</f>
        <v>31650.6</v>
      </c>
      <c r="DU29" s="57">
        <f>'BAR BB| Open rates'!DU29*0.87*0.85</f>
        <v>31650.6</v>
      </c>
      <c r="DV29" s="57">
        <f>'BAR BB| Open rates'!DV29*0.87*0.85</f>
        <v>31650.6</v>
      </c>
      <c r="DW29" s="57">
        <f>'BAR BB| Open rates'!DW29*0.87*0.85</f>
        <v>31650.6</v>
      </c>
      <c r="DX29" s="57">
        <f>'BAR BB| Open rates'!DX29*0.87*0.85</f>
        <v>33129.599999999999</v>
      </c>
      <c r="DY29" s="57">
        <f>'BAR BB| Open rates'!DY29*0.87*0.85</f>
        <v>33129.599999999999</v>
      </c>
      <c r="DZ29" s="57">
        <f>'BAR BB| Open rates'!DZ29*0.87*0.85</f>
        <v>34386.75</v>
      </c>
      <c r="EA29" s="57">
        <f>'BAR BB| Open rates'!EA29*0.87*0.85</f>
        <v>34386.75</v>
      </c>
      <c r="EB29" s="57">
        <f>'BAR BB| Open rates'!EB29*0.87*0.85</f>
        <v>34386.75</v>
      </c>
      <c r="EC29" s="57">
        <f>'BAR BB| Open rates'!EC29*0.87*0.85</f>
        <v>36013.65</v>
      </c>
      <c r="ED29" s="57">
        <f>'BAR BB| Open rates'!ED29*0.87*0.85</f>
        <v>36013.65</v>
      </c>
      <c r="EE29" s="57">
        <f>'BAR BB| Open rates'!EE29*0.87*0.85</f>
        <v>36013.65</v>
      </c>
      <c r="EF29" s="57">
        <f>'BAR BB| Open rates'!EF29*0.87*0.85</f>
        <v>36013.65</v>
      </c>
      <c r="EG29" s="57">
        <f>'BAR BB| Open rates'!EG29*0.87*0.85</f>
        <v>30911.1</v>
      </c>
      <c r="EH29" s="57">
        <f>'BAR BB| Open rates'!EH29*0.87*0.85</f>
        <v>30171.599999999999</v>
      </c>
      <c r="EI29" s="57">
        <f>'BAR BB| Open rates'!EI29*0.87*0.85</f>
        <v>30171.599999999999</v>
      </c>
      <c r="EJ29" s="57">
        <f>'BAR BB| Open rates'!EJ29*0.87*0.85</f>
        <v>30171.599999999999</v>
      </c>
      <c r="EK29" s="57">
        <f>'BAR BB| Open rates'!EK29*0.87*0.85</f>
        <v>30171.599999999999</v>
      </c>
      <c r="EL29" s="57">
        <f>'BAR BB| Open rates'!EL29*0.87*0.85</f>
        <v>30911.1</v>
      </c>
      <c r="EM29" s="57">
        <f>'BAR BB| Open rates'!EM29*0.87*0.85</f>
        <v>30911.1</v>
      </c>
      <c r="EN29" s="57">
        <f>'BAR BB| Open rates'!EN29*0.87*0.85</f>
        <v>30171.599999999999</v>
      </c>
      <c r="EO29" s="57">
        <f>'BAR BB| Open rates'!EO29*0.87*0.85</f>
        <v>30171.599999999999</v>
      </c>
      <c r="EP29" s="57">
        <f>'BAR BB| Open rates'!EP29*0.87*0.85</f>
        <v>30171.599999999999</v>
      </c>
      <c r="EQ29" s="57">
        <f>'BAR BB| Open rates'!EQ29*0.87*0.85</f>
        <v>30171.599999999999</v>
      </c>
      <c r="ER29" s="57">
        <f>'BAR BB| Open rates'!ER29*0.87*0.85</f>
        <v>30171.599999999999</v>
      </c>
      <c r="ES29" s="57">
        <f>'BAR BB| Open rates'!ES29*0.87*0.85</f>
        <v>30911.1</v>
      </c>
      <c r="ET29" s="57">
        <f>'BAR BB| Open rates'!ET29*0.87*0.85</f>
        <v>30911.1</v>
      </c>
      <c r="EU29" s="57">
        <f>'BAR BB| Open rates'!EU29*0.87*0.85</f>
        <v>30171.599999999999</v>
      </c>
      <c r="EV29" s="57">
        <f>'BAR BB| Open rates'!EV29*0.87*0.85</f>
        <v>30171.599999999999</v>
      </c>
      <c r="EW29" s="57">
        <f>'BAR BB| Open rates'!EW29*0.87*0.85</f>
        <v>30171.599999999999</v>
      </c>
      <c r="EX29" s="57">
        <f>'BAR BB| Open rates'!EX29*0.87*0.85</f>
        <v>30171.599999999999</v>
      </c>
      <c r="EY29" s="57">
        <f>'BAR BB| Open rates'!EY29*0.87*0.85</f>
        <v>30171.599999999999</v>
      </c>
      <c r="EZ29" s="57">
        <f>'BAR BB| Open rates'!EZ29*0.87*0.85</f>
        <v>30911.1</v>
      </c>
      <c r="FA29" s="57">
        <f>'BAR BB| Open rates'!FA29*0.87*0.85</f>
        <v>30911.1</v>
      </c>
      <c r="FB29" s="57">
        <f>'BAR BB| Open rates'!FB29*0.87*0.85</f>
        <v>30171.599999999999</v>
      </c>
      <c r="FC29" s="57">
        <f>'BAR BB| Open rates'!FC29*0.87*0.85</f>
        <v>30171.599999999999</v>
      </c>
      <c r="FD29" s="57">
        <f>'BAR BB| Open rates'!FD29*0.87*0.85</f>
        <v>30171.599999999999</v>
      </c>
      <c r="FE29" s="57">
        <f>'BAR BB| Open rates'!FE29*0.87*0.85</f>
        <v>30171.599999999999</v>
      </c>
      <c r="FF29" s="57">
        <f>'BAR BB| Open rates'!FF29*0.87*0.85</f>
        <v>30171.599999999999</v>
      </c>
      <c r="FG29" s="57">
        <f>'BAR BB| Open rates'!FG29*0.87*0.85</f>
        <v>30911.1</v>
      </c>
      <c r="FH29" s="57">
        <f>'BAR BB| Open rates'!FH29*0.87*0.85</f>
        <v>30911.1</v>
      </c>
      <c r="FI29" s="57">
        <f>'BAR BB| Open rates'!FI29*0.87*0.85</f>
        <v>30171.599999999999</v>
      </c>
      <c r="FJ29" s="57">
        <f>'BAR BB| Open rates'!FJ29*0.87*0.85</f>
        <v>30171.599999999999</v>
      </c>
      <c r="FK29" s="57">
        <f>'BAR BB| Open rates'!FK29*0.87*0.85</f>
        <v>30171.599999999999</v>
      </c>
      <c r="FL29" s="57">
        <f>'BAR BB| Open rates'!FL29*0.87*0.85</f>
        <v>30171.599999999999</v>
      </c>
      <c r="FM29" s="57">
        <f>'BAR BB| Open rates'!FM29*0.87*0.85</f>
        <v>30171.599999999999</v>
      </c>
      <c r="FN29" s="57">
        <f>'BAR BB| Open rates'!FN29*0.87*0.85</f>
        <v>30911.1</v>
      </c>
      <c r="FO29" s="57">
        <f>'BAR BB| Open rates'!FO29*0.87*0.85</f>
        <v>30911.1</v>
      </c>
      <c r="FP29" s="57">
        <f>'BAR BB| Open rates'!FP29*0.87*0.85</f>
        <v>30171.599999999999</v>
      </c>
      <c r="FQ29" s="57">
        <f>'BAR BB| Open rates'!FQ29*0.87*0.85</f>
        <v>30171.599999999999</v>
      </c>
      <c r="FR29" s="57">
        <f>'BAR BB| Open rates'!FR29*0.87*0.85</f>
        <v>30171.599999999999</v>
      </c>
      <c r="FS29" s="57">
        <f>'BAR BB| Open rates'!FS29*0.87*0.85</f>
        <v>30171.599999999999</v>
      </c>
      <c r="FT29" s="57">
        <f>'BAR BB| Open rates'!FT29*0.87*0.85</f>
        <v>30171.599999999999</v>
      </c>
      <c r="FU29" s="57">
        <f>'BAR BB| Open rates'!FU29*0.87*0.85</f>
        <v>30911.1</v>
      </c>
      <c r="FV29" s="57">
        <f>'BAR BB| Open rates'!FV29*0.87*0.85</f>
        <v>30911.1</v>
      </c>
      <c r="FW29" s="57">
        <f>'BAR BB| Open rates'!FW29*0.87*0.85</f>
        <v>33647.25</v>
      </c>
      <c r="FX29" s="57">
        <f>'BAR BB| Open rates'!FX29*0.87*0.85</f>
        <v>33647.25</v>
      </c>
      <c r="FY29" s="57">
        <f>'BAR BB| Open rates'!FY29*0.87*0.85</f>
        <v>33647.25</v>
      </c>
      <c r="FZ29" s="57">
        <f>'BAR BB| Open rates'!FZ29*0.87*0.85</f>
        <v>33647.25</v>
      </c>
      <c r="GA29" s="57">
        <f>'BAR BB| Open rates'!GA29*0.87*0.85</f>
        <v>33647.25</v>
      </c>
      <c r="GB29" s="57">
        <f>'BAR BB| Open rates'!GB29*0.87*0.85</f>
        <v>35274.15</v>
      </c>
      <c r="GC29" s="57">
        <f>'BAR BB| Open rates'!GC29*0.87*0.85</f>
        <v>35274.15</v>
      </c>
      <c r="GD29" s="57">
        <f>'BAR BB| Open rates'!GD29*0.87*0.85</f>
        <v>35274.15</v>
      </c>
      <c r="GE29" s="57">
        <f>'BAR BB| Open rates'!GE29*0.87*0.85</f>
        <v>35274.15</v>
      </c>
    </row>
    <row r="30" spans="1:187" s="36" customFormat="1" ht="12" customHeight="1" x14ac:dyDescent="0.2">
      <c r="A30" s="237">
        <v>3</v>
      </c>
      <c r="B30" s="57">
        <f>'BAR BB| Open rates'!B30*0.87*0.85</f>
        <v>44665.799999999996</v>
      </c>
      <c r="C30" s="57">
        <f>'BAR BB| Open rates'!C30*0.87*0.85</f>
        <v>44665.799999999996</v>
      </c>
      <c r="D30" s="57">
        <f>'BAR BB| Open rates'!D30*0.87*0.85</f>
        <v>42669.15</v>
      </c>
      <c r="E30" s="57">
        <f>'BAR BB| Open rates'!E30*0.87*0.85</f>
        <v>42669.15</v>
      </c>
      <c r="F30" s="57">
        <f>'BAR BB| Open rates'!F30*0.87*0.85</f>
        <v>41042.25</v>
      </c>
      <c r="G30" s="57">
        <f>'BAR BB| Open rates'!G30*0.87*0.85</f>
        <v>42669.15</v>
      </c>
      <c r="H30" s="57">
        <f>'BAR BB| Open rates'!H30*0.87*0.85</f>
        <v>42669.15</v>
      </c>
      <c r="I30" s="57">
        <f>'BAR BB| Open rates'!I30*0.87*0.85</f>
        <v>44148.15</v>
      </c>
      <c r="J30" s="57">
        <f>'BAR BB| Open rates'!J30*0.87*0.85</f>
        <v>44148.15</v>
      </c>
      <c r="K30" s="57">
        <f>'BAR BB| Open rates'!K30*0.87*0.85</f>
        <v>42669.15</v>
      </c>
      <c r="L30" s="57">
        <f>'BAR BB| Open rates'!L30*0.87*0.85</f>
        <v>42669.15</v>
      </c>
      <c r="M30" s="57">
        <f>'BAR BB| Open rates'!M30*0.87*0.85</f>
        <v>42669.15</v>
      </c>
      <c r="N30" s="57">
        <f>'BAR BB| Open rates'!N30*0.87*0.85</f>
        <v>42669.15</v>
      </c>
      <c r="O30" s="57">
        <f>'BAR BB| Open rates'!O30*0.87*0.85</f>
        <v>42669.15</v>
      </c>
      <c r="P30" s="57">
        <f>'BAR BB| Open rates'!P30*0.87*0.85</f>
        <v>44148.15</v>
      </c>
      <c r="Q30" s="57">
        <f>'BAR BB| Open rates'!Q30*0.87*0.85</f>
        <v>44148.15</v>
      </c>
      <c r="R30" s="57">
        <f>'BAR BB| Open rates'!R30*0.87*0.85</f>
        <v>44148.15</v>
      </c>
      <c r="S30" s="57">
        <f>'BAR BB| Open rates'!S30*0.87*0.85</f>
        <v>44148.15</v>
      </c>
      <c r="T30" s="57">
        <f>'BAR BB| Open rates'!T30*0.87*0.85</f>
        <v>44148.15</v>
      </c>
      <c r="U30" s="57">
        <f>'BAR BB| Open rates'!U30*0.87*0.85</f>
        <v>44148.15</v>
      </c>
      <c r="V30" s="57">
        <f>'BAR BB| Open rates'!V30*0.87*0.85</f>
        <v>44148.15</v>
      </c>
      <c r="W30" s="57">
        <f>'BAR BB| Open rates'!W30*0.87*0.85</f>
        <v>45627.15</v>
      </c>
      <c r="X30" s="57">
        <f>'BAR BB| Open rates'!X30*0.87*0.85</f>
        <v>45627.15</v>
      </c>
      <c r="Y30" s="57">
        <f>'BAR BB| Open rates'!Y30*0.87*0.85</f>
        <v>44148.15</v>
      </c>
      <c r="Z30" s="57">
        <f>'BAR BB| Open rates'!Z30*0.87*0.85</f>
        <v>44148.15</v>
      </c>
      <c r="AA30" s="57">
        <f>'BAR BB| Open rates'!AA30*0.87*0.85</f>
        <v>44148.15</v>
      </c>
      <c r="AB30" s="57">
        <f>'BAR BB| Open rates'!AB30*0.87*0.85</f>
        <v>44148.15</v>
      </c>
      <c r="AC30" s="57">
        <f>'BAR BB| Open rates'!AC30*0.87*0.85</f>
        <v>44148.15</v>
      </c>
      <c r="AD30" s="57">
        <f>'BAR BB| Open rates'!AD30*0.87*0.85</f>
        <v>45627.15</v>
      </c>
      <c r="AE30" s="57">
        <f>'BAR BB| Open rates'!AE30*0.87*0.85</f>
        <v>45627.15</v>
      </c>
      <c r="AF30" s="57">
        <f>'BAR BB| Open rates'!AF30*0.87*0.85</f>
        <v>44148.15</v>
      </c>
      <c r="AG30" s="57">
        <f>'BAR BB| Open rates'!AG30*0.87*0.85</f>
        <v>44148.15</v>
      </c>
      <c r="AH30" s="57">
        <f>'BAR BB| Open rates'!AH30*0.87*0.85</f>
        <v>44148.15</v>
      </c>
      <c r="AI30" s="57">
        <f>'BAR BB| Open rates'!AI30*0.87*0.85</f>
        <v>44148.15</v>
      </c>
      <c r="AJ30" s="57">
        <f>'BAR BB| Open rates'!AJ30*0.87*0.85</f>
        <v>44148.15</v>
      </c>
      <c r="AK30" s="57">
        <f>'BAR BB| Open rates'!AK30*0.87*0.85</f>
        <v>45627.15</v>
      </c>
      <c r="AL30" s="57">
        <f>'BAR BB| Open rates'!AL30*0.87*0.85</f>
        <v>45627.15</v>
      </c>
      <c r="AM30" s="57">
        <f>'BAR BB| Open rates'!AM30*0.87*0.85</f>
        <v>44148.15</v>
      </c>
      <c r="AN30" s="57">
        <f>'BAR BB| Open rates'!AN30*0.87*0.85</f>
        <v>44148.15</v>
      </c>
      <c r="AO30" s="57">
        <f>'BAR BB| Open rates'!AO30*0.87*0.85</f>
        <v>44148.15</v>
      </c>
      <c r="AP30" s="57">
        <f>'BAR BB| Open rates'!AP30*0.87*0.85</f>
        <v>44148.15</v>
      </c>
      <c r="AQ30" s="57">
        <f>'BAR BB| Open rates'!AQ30*0.87*0.85</f>
        <v>44148.15</v>
      </c>
      <c r="AR30" s="57">
        <f>'BAR BB| Open rates'!AR30*0.87*0.85</f>
        <v>45627.15</v>
      </c>
      <c r="AS30" s="57">
        <f>'BAR BB| Open rates'!AS30*0.87*0.85</f>
        <v>45627.15</v>
      </c>
      <c r="AT30" s="57">
        <f>'BAR BB| Open rates'!AT30*0.87*0.85</f>
        <v>44148.15</v>
      </c>
      <c r="AU30" s="57">
        <f>'BAR BB| Open rates'!AU30*0.87*0.85</f>
        <v>44148.15</v>
      </c>
      <c r="AV30" s="57">
        <f>'BAR BB| Open rates'!AV30*0.87*0.85</f>
        <v>44148.15</v>
      </c>
      <c r="AW30" s="57">
        <f>'BAR BB| Open rates'!AW30*0.87*0.85</f>
        <v>44148.15</v>
      </c>
      <c r="AX30" s="57">
        <f>'BAR BB| Open rates'!AX30*0.87*0.85</f>
        <v>44148.15</v>
      </c>
      <c r="AY30" s="57">
        <f>'BAR BB| Open rates'!AY30*0.87*0.85</f>
        <v>45627.15</v>
      </c>
      <c r="AZ30" s="57">
        <f>'BAR BB| Open rates'!AZ30*0.87*0.85</f>
        <v>45627.15</v>
      </c>
      <c r="BA30" s="57">
        <f>'BAR BB| Open rates'!BA30*0.87*0.85</f>
        <v>44148.15</v>
      </c>
      <c r="BB30" s="57">
        <f>'BAR BB| Open rates'!BB30*0.87*0.85</f>
        <v>44148.15</v>
      </c>
      <c r="BC30" s="57">
        <f>'BAR BB| Open rates'!BC30*0.87*0.85</f>
        <v>44148.15</v>
      </c>
      <c r="BD30" s="57">
        <f>'BAR BB| Open rates'!BD30*0.87*0.85</f>
        <v>44148.15</v>
      </c>
      <c r="BE30" s="57">
        <f>'BAR BB| Open rates'!BE30*0.87*0.85</f>
        <v>44148.15</v>
      </c>
      <c r="BF30" s="57">
        <f>'BAR BB| Open rates'!BF30*0.87*0.85</f>
        <v>45627.15</v>
      </c>
      <c r="BG30" s="57">
        <f>'BAR BB| Open rates'!BG30*0.87*0.85</f>
        <v>45627.15</v>
      </c>
      <c r="BH30" s="57">
        <f>'BAR BB| Open rates'!BH30*0.87*0.85</f>
        <v>41781.75</v>
      </c>
      <c r="BI30" s="57">
        <f>'BAR BB| Open rates'!BI30*0.87*0.85</f>
        <v>41781.75</v>
      </c>
      <c r="BJ30" s="57">
        <f>'BAR BB| Open rates'!BJ30*0.87*0.85</f>
        <v>41781.75</v>
      </c>
      <c r="BK30" s="57">
        <f>'BAR BB| Open rates'!BK30*0.87*0.85</f>
        <v>41781.75</v>
      </c>
      <c r="BL30" s="57">
        <f>'BAR BB| Open rates'!BL30*0.87*0.85</f>
        <v>41781.75</v>
      </c>
      <c r="BM30" s="57">
        <f>'BAR BB| Open rates'!BM30*0.87*0.85</f>
        <v>42669.15</v>
      </c>
      <c r="BN30" s="57">
        <f>'BAR BB| Open rates'!BN30*0.87*0.85</f>
        <v>42669.15</v>
      </c>
      <c r="BO30" s="57">
        <f>'BAR BB| Open rates'!BO30*0.87*0.85</f>
        <v>41042.25</v>
      </c>
      <c r="BP30" s="57">
        <f>'BAR BB| Open rates'!BP30*0.87*0.85</f>
        <v>41042.25</v>
      </c>
      <c r="BQ30" s="57">
        <f>'BAR BB| Open rates'!BQ30*0.87*0.85</f>
        <v>39711.15</v>
      </c>
      <c r="BR30" s="57">
        <f>'BAR BB| Open rates'!BR30*0.87*0.85</f>
        <v>39711.15</v>
      </c>
      <c r="BS30" s="57">
        <f>'BAR BB| Open rates'!BS30*0.87*0.85</f>
        <v>39711.15</v>
      </c>
      <c r="BT30" s="57">
        <f>'BAR BB| Open rates'!BT30*0.87*0.85</f>
        <v>39711.15</v>
      </c>
      <c r="BU30" s="57">
        <f>'BAR BB| Open rates'!BU30*0.87*0.85</f>
        <v>39711.15</v>
      </c>
      <c r="BV30" s="57">
        <f>'BAR BB| Open rates'!BV30*0.87*0.85</f>
        <v>38084.25</v>
      </c>
      <c r="BW30" s="57">
        <f>'BAR BB| Open rates'!BW30*0.87*0.85</f>
        <v>38084.25</v>
      </c>
      <c r="BX30" s="57">
        <f>'BAR BB| Open rates'!BX30*0.87*0.85</f>
        <v>38084.25</v>
      </c>
      <c r="BY30" s="57">
        <f>'BAR BB| Open rates'!BY30*0.87*0.85</f>
        <v>38084.25</v>
      </c>
      <c r="BZ30" s="57">
        <f>'BAR BB| Open rates'!BZ30*0.87*0.85</f>
        <v>38084.25</v>
      </c>
      <c r="CA30" s="57">
        <f>'BAR BB| Open rates'!CA30*0.87*0.85</f>
        <v>39711.15</v>
      </c>
      <c r="CB30" s="57">
        <f>'BAR BB| Open rates'!CB30*0.87*0.85</f>
        <v>39711.15</v>
      </c>
      <c r="CC30" s="57">
        <f>'BAR BB| Open rates'!CC30*0.87*0.85</f>
        <v>38084.25</v>
      </c>
      <c r="CD30" s="57">
        <f>'BAR BB| Open rates'!CD30*0.87*0.85</f>
        <v>38084.25</v>
      </c>
      <c r="CE30" s="57">
        <f>'BAR BB| Open rates'!CE30*0.87*0.85</f>
        <v>38084.25</v>
      </c>
      <c r="CF30" s="57">
        <f>'BAR BB| Open rates'!CF30*0.87*0.85</f>
        <v>38084.25</v>
      </c>
      <c r="CG30" s="57">
        <f>'BAR BB| Open rates'!CG30*0.87*0.85</f>
        <v>38084.25</v>
      </c>
      <c r="CH30" s="57">
        <f>'BAR BB| Open rates'!CH30*0.87*0.85</f>
        <v>39711.15</v>
      </c>
      <c r="CI30" s="57">
        <f>'BAR BB| Open rates'!CI30*0.87*0.85</f>
        <v>39711.15</v>
      </c>
      <c r="CJ30" s="57">
        <f>'BAR BB| Open rates'!CJ30*0.87*0.85</f>
        <v>38084.25</v>
      </c>
      <c r="CK30" s="57">
        <f>'BAR BB| Open rates'!CK30*0.87*0.85</f>
        <v>38084.25</v>
      </c>
      <c r="CL30" s="57">
        <f>'BAR BB| Open rates'!CL30*0.87*0.85</f>
        <v>38084.25</v>
      </c>
      <c r="CM30" s="57">
        <f>'BAR BB| Open rates'!CM30*0.87*0.85</f>
        <v>38084.25</v>
      </c>
      <c r="CN30" s="57">
        <f>'BAR BB| Open rates'!CN30*0.87*0.85</f>
        <v>38084.25</v>
      </c>
      <c r="CO30" s="57">
        <f>'BAR BB| Open rates'!CO30*0.87*0.85</f>
        <v>39711.15</v>
      </c>
      <c r="CP30" s="57">
        <f>'BAR BB| Open rates'!CP30*0.87*0.85</f>
        <v>39711.15</v>
      </c>
      <c r="CQ30" s="57">
        <f>'BAR BB| Open rates'!CQ30*0.87*0.85</f>
        <v>38084.25</v>
      </c>
      <c r="CR30" s="57">
        <f>'BAR BB| Open rates'!CR30*0.87*0.85</f>
        <v>38084.25</v>
      </c>
      <c r="CS30" s="57">
        <f>'BAR BB| Open rates'!CS30*0.87*0.85</f>
        <v>38084.25</v>
      </c>
      <c r="CT30" s="57">
        <f>'BAR BB| Open rates'!CT30*0.87*0.85</f>
        <v>38084.25</v>
      </c>
      <c r="CU30" s="57">
        <f>'BAR BB| Open rates'!CU30*0.87*0.85</f>
        <v>35348.1</v>
      </c>
      <c r="CV30" s="57">
        <f>'BAR BB| Open rates'!CV30*0.87*0.85</f>
        <v>35348.1</v>
      </c>
      <c r="CW30" s="57">
        <f>'BAR BB| Open rates'!CW30*0.87*0.85</f>
        <v>35348.1</v>
      </c>
      <c r="CX30" s="57">
        <f>'BAR BB| Open rates'!CX30*0.87*0.85</f>
        <v>33869.1</v>
      </c>
      <c r="CY30" s="57">
        <f>'BAR BB| Open rates'!CY30*0.87*0.85</f>
        <v>33869.1</v>
      </c>
      <c r="CZ30" s="57">
        <f>'BAR BB| Open rates'!CZ30*0.87*0.85</f>
        <v>33869.1</v>
      </c>
      <c r="DA30" s="57">
        <f>'BAR BB| Open rates'!DA30*0.87*0.85</f>
        <v>33869.1</v>
      </c>
      <c r="DB30" s="57">
        <f>'BAR BB| Open rates'!DB30*0.87*0.85</f>
        <v>33869.1</v>
      </c>
      <c r="DC30" s="57">
        <f>'BAR BB| Open rates'!DC30*0.87*0.85</f>
        <v>35348.1</v>
      </c>
      <c r="DD30" s="57">
        <f>'BAR BB| Open rates'!DD30*0.87*0.85</f>
        <v>35348.1</v>
      </c>
      <c r="DE30" s="57">
        <f>'BAR BB| Open rates'!DE30*0.87*0.85</f>
        <v>33869.1</v>
      </c>
      <c r="DF30" s="57">
        <f>'BAR BB| Open rates'!DF30*0.87*0.85</f>
        <v>33869.1</v>
      </c>
      <c r="DG30" s="57">
        <f>'BAR BB| Open rates'!DG30*0.87*0.85</f>
        <v>33869.1</v>
      </c>
      <c r="DH30" s="57">
        <f>'BAR BB| Open rates'!DH30*0.87*0.85</f>
        <v>33869.1</v>
      </c>
      <c r="DI30" s="57">
        <f>'BAR BB| Open rates'!DI30*0.87*0.85</f>
        <v>33869.1</v>
      </c>
      <c r="DJ30" s="57">
        <f>'BAR BB| Open rates'!DJ30*0.87*0.85</f>
        <v>35348.1</v>
      </c>
      <c r="DK30" s="57">
        <f>'BAR BB| Open rates'!DK30*0.87*0.85</f>
        <v>35348.1</v>
      </c>
      <c r="DL30" s="57">
        <f>'BAR BB| Open rates'!DL30*0.87*0.85</f>
        <v>33869.1</v>
      </c>
      <c r="DM30" s="57">
        <f>'BAR BB| Open rates'!DM30*0.87*0.85</f>
        <v>33869.1</v>
      </c>
      <c r="DN30" s="57">
        <f>'BAR BB| Open rates'!DN30*0.87*0.85</f>
        <v>33869.1</v>
      </c>
      <c r="DO30" s="57">
        <f>'BAR BB| Open rates'!DO30*0.87*0.85</f>
        <v>33869.1</v>
      </c>
      <c r="DP30" s="57">
        <f>'BAR BB| Open rates'!DP30*0.87*0.85</f>
        <v>33869.1</v>
      </c>
      <c r="DQ30" s="57">
        <f>'BAR BB| Open rates'!DQ30*0.87*0.85</f>
        <v>35348.1</v>
      </c>
      <c r="DR30" s="57">
        <f>'BAR BB| Open rates'!DR30*0.87*0.85</f>
        <v>35348.1</v>
      </c>
      <c r="DS30" s="57">
        <f>'BAR BB| Open rates'!DS30*0.87*0.85</f>
        <v>33869.1</v>
      </c>
      <c r="DT30" s="57">
        <f>'BAR BB| Open rates'!DT30*0.87*0.85</f>
        <v>33869.1</v>
      </c>
      <c r="DU30" s="57">
        <f>'BAR BB| Open rates'!DU30*0.87*0.85</f>
        <v>33869.1</v>
      </c>
      <c r="DV30" s="57">
        <f>'BAR BB| Open rates'!DV30*0.87*0.85</f>
        <v>33869.1</v>
      </c>
      <c r="DW30" s="57">
        <f>'BAR BB| Open rates'!DW30*0.87*0.85</f>
        <v>33869.1</v>
      </c>
      <c r="DX30" s="57">
        <f>'BAR BB| Open rates'!DX30*0.87*0.85</f>
        <v>35348.1</v>
      </c>
      <c r="DY30" s="57">
        <f>'BAR BB| Open rates'!DY30*0.87*0.85</f>
        <v>35348.1</v>
      </c>
      <c r="DZ30" s="57">
        <f>'BAR BB| Open rates'!DZ30*0.87*0.85</f>
        <v>36605.25</v>
      </c>
      <c r="EA30" s="57">
        <f>'BAR BB| Open rates'!EA30*0.87*0.85</f>
        <v>36605.25</v>
      </c>
      <c r="EB30" s="57">
        <f>'BAR BB| Open rates'!EB30*0.87*0.85</f>
        <v>36605.25</v>
      </c>
      <c r="EC30" s="57">
        <f>'BAR BB| Open rates'!EC30*0.87*0.85</f>
        <v>38232.15</v>
      </c>
      <c r="ED30" s="57">
        <f>'BAR BB| Open rates'!ED30*0.87*0.85</f>
        <v>38232.15</v>
      </c>
      <c r="EE30" s="57">
        <f>'BAR BB| Open rates'!EE30*0.87*0.85</f>
        <v>38232.15</v>
      </c>
      <c r="EF30" s="57">
        <f>'BAR BB| Open rates'!EF30*0.87*0.85</f>
        <v>38232.15</v>
      </c>
      <c r="EG30" s="57">
        <f>'BAR BB| Open rates'!EG30*0.87*0.85</f>
        <v>33129.599999999999</v>
      </c>
      <c r="EH30" s="57">
        <f>'BAR BB| Open rates'!EH30*0.87*0.85</f>
        <v>32390.1</v>
      </c>
      <c r="EI30" s="57">
        <f>'BAR BB| Open rates'!EI30*0.87*0.85</f>
        <v>32390.1</v>
      </c>
      <c r="EJ30" s="57">
        <f>'BAR BB| Open rates'!EJ30*0.87*0.85</f>
        <v>32390.1</v>
      </c>
      <c r="EK30" s="57">
        <f>'BAR BB| Open rates'!EK30*0.87*0.85</f>
        <v>32390.1</v>
      </c>
      <c r="EL30" s="57">
        <f>'BAR BB| Open rates'!EL30*0.87*0.85</f>
        <v>33129.599999999999</v>
      </c>
      <c r="EM30" s="57">
        <f>'BAR BB| Open rates'!EM30*0.87*0.85</f>
        <v>33129.599999999999</v>
      </c>
      <c r="EN30" s="57">
        <f>'BAR BB| Open rates'!EN30*0.87*0.85</f>
        <v>32390.1</v>
      </c>
      <c r="EO30" s="57">
        <f>'BAR BB| Open rates'!EO30*0.87*0.85</f>
        <v>32390.1</v>
      </c>
      <c r="EP30" s="57">
        <f>'BAR BB| Open rates'!EP30*0.87*0.85</f>
        <v>32390.1</v>
      </c>
      <c r="EQ30" s="57">
        <f>'BAR BB| Open rates'!EQ30*0.87*0.85</f>
        <v>32390.1</v>
      </c>
      <c r="ER30" s="57">
        <f>'BAR BB| Open rates'!ER30*0.87*0.85</f>
        <v>32390.1</v>
      </c>
      <c r="ES30" s="57">
        <f>'BAR BB| Open rates'!ES30*0.87*0.85</f>
        <v>33129.599999999999</v>
      </c>
      <c r="ET30" s="57">
        <f>'BAR BB| Open rates'!ET30*0.87*0.85</f>
        <v>33129.599999999999</v>
      </c>
      <c r="EU30" s="57">
        <f>'BAR BB| Open rates'!EU30*0.87*0.85</f>
        <v>32390.1</v>
      </c>
      <c r="EV30" s="57">
        <f>'BAR BB| Open rates'!EV30*0.87*0.85</f>
        <v>32390.1</v>
      </c>
      <c r="EW30" s="57">
        <f>'BAR BB| Open rates'!EW30*0.87*0.85</f>
        <v>32390.1</v>
      </c>
      <c r="EX30" s="57">
        <f>'BAR BB| Open rates'!EX30*0.87*0.85</f>
        <v>32390.1</v>
      </c>
      <c r="EY30" s="57">
        <f>'BAR BB| Open rates'!EY30*0.87*0.85</f>
        <v>32390.1</v>
      </c>
      <c r="EZ30" s="57">
        <f>'BAR BB| Open rates'!EZ30*0.87*0.85</f>
        <v>33129.599999999999</v>
      </c>
      <c r="FA30" s="57">
        <f>'BAR BB| Open rates'!FA30*0.87*0.85</f>
        <v>33129.599999999999</v>
      </c>
      <c r="FB30" s="57">
        <f>'BAR BB| Open rates'!FB30*0.87*0.85</f>
        <v>32390.1</v>
      </c>
      <c r="FC30" s="57">
        <f>'BAR BB| Open rates'!FC30*0.87*0.85</f>
        <v>32390.1</v>
      </c>
      <c r="FD30" s="57">
        <f>'BAR BB| Open rates'!FD30*0.87*0.85</f>
        <v>32390.1</v>
      </c>
      <c r="FE30" s="57">
        <f>'BAR BB| Open rates'!FE30*0.87*0.85</f>
        <v>32390.1</v>
      </c>
      <c r="FF30" s="57">
        <f>'BAR BB| Open rates'!FF30*0.87*0.85</f>
        <v>32390.1</v>
      </c>
      <c r="FG30" s="57">
        <f>'BAR BB| Open rates'!FG30*0.87*0.85</f>
        <v>33129.599999999999</v>
      </c>
      <c r="FH30" s="57">
        <f>'BAR BB| Open rates'!FH30*0.87*0.85</f>
        <v>33129.599999999999</v>
      </c>
      <c r="FI30" s="57">
        <f>'BAR BB| Open rates'!FI30*0.87*0.85</f>
        <v>32390.1</v>
      </c>
      <c r="FJ30" s="57">
        <f>'BAR BB| Open rates'!FJ30*0.87*0.85</f>
        <v>32390.1</v>
      </c>
      <c r="FK30" s="57">
        <f>'BAR BB| Open rates'!FK30*0.87*0.85</f>
        <v>32390.1</v>
      </c>
      <c r="FL30" s="57">
        <f>'BAR BB| Open rates'!FL30*0.87*0.85</f>
        <v>32390.1</v>
      </c>
      <c r="FM30" s="57">
        <f>'BAR BB| Open rates'!FM30*0.87*0.85</f>
        <v>32390.1</v>
      </c>
      <c r="FN30" s="57">
        <f>'BAR BB| Open rates'!FN30*0.87*0.85</f>
        <v>33129.599999999999</v>
      </c>
      <c r="FO30" s="57">
        <f>'BAR BB| Open rates'!FO30*0.87*0.85</f>
        <v>33129.599999999999</v>
      </c>
      <c r="FP30" s="57">
        <f>'BAR BB| Open rates'!FP30*0.87*0.85</f>
        <v>32390.1</v>
      </c>
      <c r="FQ30" s="57">
        <f>'BAR BB| Open rates'!FQ30*0.87*0.85</f>
        <v>32390.1</v>
      </c>
      <c r="FR30" s="57">
        <f>'BAR BB| Open rates'!FR30*0.87*0.85</f>
        <v>32390.1</v>
      </c>
      <c r="FS30" s="57">
        <f>'BAR BB| Open rates'!FS30*0.87*0.85</f>
        <v>32390.1</v>
      </c>
      <c r="FT30" s="57">
        <f>'BAR BB| Open rates'!FT30*0.87*0.85</f>
        <v>32390.1</v>
      </c>
      <c r="FU30" s="57">
        <f>'BAR BB| Open rates'!FU30*0.87*0.85</f>
        <v>33129.599999999999</v>
      </c>
      <c r="FV30" s="57">
        <f>'BAR BB| Open rates'!FV30*0.87*0.85</f>
        <v>33129.599999999999</v>
      </c>
      <c r="FW30" s="57">
        <f>'BAR BB| Open rates'!FW30*0.87*0.85</f>
        <v>35865.75</v>
      </c>
      <c r="FX30" s="57">
        <f>'BAR BB| Open rates'!FX30*0.87*0.85</f>
        <v>35865.75</v>
      </c>
      <c r="FY30" s="57">
        <f>'BAR BB| Open rates'!FY30*0.87*0.85</f>
        <v>35865.75</v>
      </c>
      <c r="FZ30" s="57">
        <f>'BAR BB| Open rates'!FZ30*0.87*0.85</f>
        <v>35865.75</v>
      </c>
      <c r="GA30" s="57">
        <f>'BAR BB| Open rates'!GA30*0.87*0.85</f>
        <v>35865.75</v>
      </c>
      <c r="GB30" s="57">
        <f>'BAR BB| Open rates'!GB30*0.87*0.85</f>
        <v>37492.65</v>
      </c>
      <c r="GC30" s="57">
        <f>'BAR BB| Open rates'!GC30*0.87*0.85</f>
        <v>37492.65</v>
      </c>
      <c r="GD30" s="57">
        <f>'BAR BB| Open rates'!GD30*0.87*0.85</f>
        <v>37492.65</v>
      </c>
      <c r="GE30" s="57">
        <f>'BAR BB| Open rates'!GE30*0.87*0.85</f>
        <v>37492.65</v>
      </c>
    </row>
    <row r="31" spans="1:187" s="36" customFormat="1" ht="12" customHeight="1" x14ac:dyDescent="0.2">
      <c r="A31" s="237">
        <v>4</v>
      </c>
      <c r="B31" s="57">
        <f>'BAR BB| Open rates'!B31*0.87*0.85</f>
        <v>46884.299999999996</v>
      </c>
      <c r="C31" s="57">
        <f>'BAR BB| Open rates'!C31*0.87*0.85</f>
        <v>46884.299999999996</v>
      </c>
      <c r="D31" s="57">
        <f>'BAR BB| Open rates'!D31*0.87*0.85</f>
        <v>44887.65</v>
      </c>
      <c r="E31" s="57">
        <f>'BAR BB| Open rates'!E31*0.87*0.85</f>
        <v>44887.65</v>
      </c>
      <c r="F31" s="57">
        <f>'BAR BB| Open rates'!F31*0.87*0.85</f>
        <v>43260.75</v>
      </c>
      <c r="G31" s="57">
        <f>'BAR BB| Open rates'!G31*0.87*0.85</f>
        <v>44887.65</v>
      </c>
      <c r="H31" s="57">
        <f>'BAR BB| Open rates'!H31*0.87*0.85</f>
        <v>44887.65</v>
      </c>
      <c r="I31" s="57">
        <f>'BAR BB| Open rates'!I31*0.87*0.85</f>
        <v>46366.65</v>
      </c>
      <c r="J31" s="57">
        <f>'BAR BB| Open rates'!J31*0.87*0.85</f>
        <v>46366.65</v>
      </c>
      <c r="K31" s="57">
        <f>'BAR BB| Open rates'!K31*0.87*0.85</f>
        <v>44887.65</v>
      </c>
      <c r="L31" s="57">
        <f>'BAR BB| Open rates'!L31*0.87*0.85</f>
        <v>44887.65</v>
      </c>
      <c r="M31" s="57">
        <f>'BAR BB| Open rates'!M31*0.87*0.85</f>
        <v>44887.65</v>
      </c>
      <c r="N31" s="57">
        <f>'BAR BB| Open rates'!N31*0.87*0.85</f>
        <v>44887.65</v>
      </c>
      <c r="O31" s="57">
        <f>'BAR BB| Open rates'!O31*0.87*0.85</f>
        <v>44887.65</v>
      </c>
      <c r="P31" s="57">
        <f>'BAR BB| Open rates'!P31*0.87*0.85</f>
        <v>46366.65</v>
      </c>
      <c r="Q31" s="57">
        <f>'BAR BB| Open rates'!Q31*0.87*0.85</f>
        <v>46366.65</v>
      </c>
      <c r="R31" s="57">
        <f>'BAR BB| Open rates'!R31*0.87*0.85</f>
        <v>46366.65</v>
      </c>
      <c r="S31" s="57">
        <f>'BAR BB| Open rates'!S31*0.87*0.85</f>
        <v>46366.65</v>
      </c>
      <c r="T31" s="57">
        <f>'BAR BB| Open rates'!T31*0.87*0.85</f>
        <v>46366.65</v>
      </c>
      <c r="U31" s="57">
        <f>'BAR BB| Open rates'!U31*0.87*0.85</f>
        <v>46366.65</v>
      </c>
      <c r="V31" s="57">
        <f>'BAR BB| Open rates'!V31*0.87*0.85</f>
        <v>46366.65</v>
      </c>
      <c r="W31" s="57">
        <f>'BAR BB| Open rates'!W31*0.87*0.85</f>
        <v>47845.65</v>
      </c>
      <c r="X31" s="57">
        <f>'BAR BB| Open rates'!X31*0.87*0.85</f>
        <v>47845.65</v>
      </c>
      <c r="Y31" s="57">
        <f>'BAR BB| Open rates'!Y31*0.87*0.85</f>
        <v>46366.65</v>
      </c>
      <c r="Z31" s="57">
        <f>'BAR BB| Open rates'!Z31*0.87*0.85</f>
        <v>46366.65</v>
      </c>
      <c r="AA31" s="57">
        <f>'BAR BB| Open rates'!AA31*0.87*0.85</f>
        <v>46366.65</v>
      </c>
      <c r="AB31" s="57">
        <f>'BAR BB| Open rates'!AB31*0.87*0.85</f>
        <v>46366.65</v>
      </c>
      <c r="AC31" s="57">
        <f>'BAR BB| Open rates'!AC31*0.87*0.85</f>
        <v>46366.65</v>
      </c>
      <c r="AD31" s="57">
        <f>'BAR BB| Open rates'!AD31*0.87*0.85</f>
        <v>47845.65</v>
      </c>
      <c r="AE31" s="57">
        <f>'BAR BB| Open rates'!AE31*0.87*0.85</f>
        <v>47845.65</v>
      </c>
      <c r="AF31" s="57">
        <f>'BAR BB| Open rates'!AF31*0.87*0.85</f>
        <v>46366.65</v>
      </c>
      <c r="AG31" s="57">
        <f>'BAR BB| Open rates'!AG31*0.87*0.85</f>
        <v>46366.65</v>
      </c>
      <c r="AH31" s="57">
        <f>'BAR BB| Open rates'!AH31*0.87*0.85</f>
        <v>46366.65</v>
      </c>
      <c r="AI31" s="57">
        <f>'BAR BB| Open rates'!AI31*0.87*0.85</f>
        <v>46366.65</v>
      </c>
      <c r="AJ31" s="57">
        <f>'BAR BB| Open rates'!AJ31*0.87*0.85</f>
        <v>46366.65</v>
      </c>
      <c r="AK31" s="57">
        <f>'BAR BB| Open rates'!AK31*0.87*0.85</f>
        <v>47845.65</v>
      </c>
      <c r="AL31" s="57">
        <f>'BAR BB| Open rates'!AL31*0.87*0.85</f>
        <v>47845.65</v>
      </c>
      <c r="AM31" s="57">
        <f>'BAR BB| Open rates'!AM31*0.87*0.85</f>
        <v>46366.65</v>
      </c>
      <c r="AN31" s="57">
        <f>'BAR BB| Open rates'!AN31*0.87*0.85</f>
        <v>46366.65</v>
      </c>
      <c r="AO31" s="57">
        <f>'BAR BB| Open rates'!AO31*0.87*0.85</f>
        <v>46366.65</v>
      </c>
      <c r="AP31" s="57">
        <f>'BAR BB| Open rates'!AP31*0.87*0.85</f>
        <v>46366.65</v>
      </c>
      <c r="AQ31" s="57">
        <f>'BAR BB| Open rates'!AQ31*0.87*0.85</f>
        <v>46366.65</v>
      </c>
      <c r="AR31" s="57">
        <f>'BAR BB| Open rates'!AR31*0.87*0.85</f>
        <v>47845.65</v>
      </c>
      <c r="AS31" s="57">
        <f>'BAR BB| Open rates'!AS31*0.87*0.85</f>
        <v>47845.65</v>
      </c>
      <c r="AT31" s="57">
        <f>'BAR BB| Open rates'!AT31*0.87*0.85</f>
        <v>46366.65</v>
      </c>
      <c r="AU31" s="57">
        <f>'BAR BB| Open rates'!AU31*0.87*0.85</f>
        <v>46366.65</v>
      </c>
      <c r="AV31" s="57">
        <f>'BAR BB| Open rates'!AV31*0.87*0.85</f>
        <v>46366.65</v>
      </c>
      <c r="AW31" s="57">
        <f>'BAR BB| Open rates'!AW31*0.87*0.85</f>
        <v>46366.65</v>
      </c>
      <c r="AX31" s="57">
        <f>'BAR BB| Open rates'!AX31*0.87*0.85</f>
        <v>46366.65</v>
      </c>
      <c r="AY31" s="57">
        <f>'BAR BB| Open rates'!AY31*0.87*0.85</f>
        <v>47845.65</v>
      </c>
      <c r="AZ31" s="57">
        <f>'BAR BB| Open rates'!AZ31*0.87*0.85</f>
        <v>47845.65</v>
      </c>
      <c r="BA31" s="57">
        <f>'BAR BB| Open rates'!BA31*0.87*0.85</f>
        <v>46366.65</v>
      </c>
      <c r="BB31" s="57">
        <f>'BAR BB| Open rates'!BB31*0.87*0.85</f>
        <v>46366.65</v>
      </c>
      <c r="BC31" s="57">
        <f>'BAR BB| Open rates'!BC31*0.87*0.85</f>
        <v>46366.65</v>
      </c>
      <c r="BD31" s="57">
        <f>'BAR BB| Open rates'!BD31*0.87*0.85</f>
        <v>46366.65</v>
      </c>
      <c r="BE31" s="57">
        <f>'BAR BB| Open rates'!BE31*0.87*0.85</f>
        <v>46366.65</v>
      </c>
      <c r="BF31" s="57">
        <f>'BAR BB| Open rates'!BF31*0.87*0.85</f>
        <v>47845.65</v>
      </c>
      <c r="BG31" s="57">
        <f>'BAR BB| Open rates'!BG31*0.87*0.85</f>
        <v>47845.65</v>
      </c>
      <c r="BH31" s="57">
        <f>'BAR BB| Open rates'!BH31*0.87*0.85</f>
        <v>44000.25</v>
      </c>
      <c r="BI31" s="57">
        <f>'BAR BB| Open rates'!BI31*0.87*0.85</f>
        <v>44000.25</v>
      </c>
      <c r="BJ31" s="57">
        <f>'BAR BB| Open rates'!BJ31*0.87*0.85</f>
        <v>44000.25</v>
      </c>
      <c r="BK31" s="57">
        <f>'BAR BB| Open rates'!BK31*0.87*0.85</f>
        <v>44000.25</v>
      </c>
      <c r="BL31" s="57">
        <f>'BAR BB| Open rates'!BL31*0.87*0.85</f>
        <v>44000.25</v>
      </c>
      <c r="BM31" s="57">
        <f>'BAR BB| Open rates'!BM31*0.87*0.85</f>
        <v>44887.65</v>
      </c>
      <c r="BN31" s="57">
        <f>'BAR BB| Open rates'!BN31*0.87*0.85</f>
        <v>44887.65</v>
      </c>
      <c r="BO31" s="57">
        <f>'BAR BB| Open rates'!BO31*0.87*0.85</f>
        <v>43260.75</v>
      </c>
      <c r="BP31" s="57">
        <f>'BAR BB| Open rates'!BP31*0.87*0.85</f>
        <v>43260.75</v>
      </c>
      <c r="BQ31" s="57">
        <f>'BAR BB| Open rates'!BQ31*0.87*0.85</f>
        <v>41929.65</v>
      </c>
      <c r="BR31" s="57">
        <f>'BAR BB| Open rates'!BR31*0.87*0.85</f>
        <v>41929.65</v>
      </c>
      <c r="BS31" s="57">
        <f>'BAR BB| Open rates'!BS31*0.87*0.85</f>
        <v>41929.65</v>
      </c>
      <c r="BT31" s="57">
        <f>'BAR BB| Open rates'!BT31*0.87*0.85</f>
        <v>41929.65</v>
      </c>
      <c r="BU31" s="57">
        <f>'BAR BB| Open rates'!BU31*0.87*0.85</f>
        <v>41929.65</v>
      </c>
      <c r="BV31" s="57">
        <f>'BAR BB| Open rates'!BV31*0.87*0.85</f>
        <v>40302.75</v>
      </c>
      <c r="BW31" s="57">
        <f>'BAR BB| Open rates'!BW31*0.87*0.85</f>
        <v>40302.75</v>
      </c>
      <c r="BX31" s="57">
        <f>'BAR BB| Open rates'!BX31*0.87*0.85</f>
        <v>40302.75</v>
      </c>
      <c r="BY31" s="57">
        <f>'BAR BB| Open rates'!BY31*0.87*0.85</f>
        <v>40302.75</v>
      </c>
      <c r="BZ31" s="57">
        <f>'BAR BB| Open rates'!BZ31*0.87*0.85</f>
        <v>40302.75</v>
      </c>
      <c r="CA31" s="57">
        <f>'BAR BB| Open rates'!CA31*0.87*0.85</f>
        <v>41929.65</v>
      </c>
      <c r="CB31" s="57">
        <f>'BAR BB| Open rates'!CB31*0.87*0.85</f>
        <v>41929.65</v>
      </c>
      <c r="CC31" s="57">
        <f>'BAR BB| Open rates'!CC31*0.87*0.85</f>
        <v>40302.75</v>
      </c>
      <c r="CD31" s="57">
        <f>'BAR BB| Open rates'!CD31*0.87*0.85</f>
        <v>40302.75</v>
      </c>
      <c r="CE31" s="57">
        <f>'BAR BB| Open rates'!CE31*0.87*0.85</f>
        <v>40302.75</v>
      </c>
      <c r="CF31" s="57">
        <f>'BAR BB| Open rates'!CF31*0.87*0.85</f>
        <v>40302.75</v>
      </c>
      <c r="CG31" s="57">
        <f>'BAR BB| Open rates'!CG31*0.87*0.85</f>
        <v>40302.75</v>
      </c>
      <c r="CH31" s="57">
        <f>'BAR BB| Open rates'!CH31*0.87*0.85</f>
        <v>41929.65</v>
      </c>
      <c r="CI31" s="57">
        <f>'BAR BB| Open rates'!CI31*0.87*0.85</f>
        <v>41929.65</v>
      </c>
      <c r="CJ31" s="57">
        <f>'BAR BB| Open rates'!CJ31*0.87*0.85</f>
        <v>40302.75</v>
      </c>
      <c r="CK31" s="57">
        <f>'BAR BB| Open rates'!CK31*0.87*0.85</f>
        <v>40302.75</v>
      </c>
      <c r="CL31" s="57">
        <f>'BAR BB| Open rates'!CL31*0.87*0.85</f>
        <v>40302.75</v>
      </c>
      <c r="CM31" s="57">
        <f>'BAR BB| Open rates'!CM31*0.87*0.85</f>
        <v>40302.75</v>
      </c>
      <c r="CN31" s="57">
        <f>'BAR BB| Open rates'!CN31*0.87*0.85</f>
        <v>40302.75</v>
      </c>
      <c r="CO31" s="57">
        <f>'BAR BB| Open rates'!CO31*0.87*0.85</f>
        <v>41929.65</v>
      </c>
      <c r="CP31" s="57">
        <f>'BAR BB| Open rates'!CP31*0.87*0.85</f>
        <v>41929.65</v>
      </c>
      <c r="CQ31" s="57">
        <f>'BAR BB| Open rates'!CQ31*0.87*0.85</f>
        <v>40302.75</v>
      </c>
      <c r="CR31" s="57">
        <f>'BAR BB| Open rates'!CR31*0.87*0.85</f>
        <v>40302.75</v>
      </c>
      <c r="CS31" s="57">
        <f>'BAR BB| Open rates'!CS31*0.87*0.85</f>
        <v>40302.75</v>
      </c>
      <c r="CT31" s="57">
        <f>'BAR BB| Open rates'!CT31*0.87*0.85</f>
        <v>40302.75</v>
      </c>
      <c r="CU31" s="57">
        <f>'BAR BB| Open rates'!CU31*0.87*0.85</f>
        <v>37566.6</v>
      </c>
      <c r="CV31" s="57">
        <f>'BAR BB| Open rates'!CV31*0.87*0.85</f>
        <v>37566.6</v>
      </c>
      <c r="CW31" s="57">
        <f>'BAR BB| Open rates'!CW31*0.87*0.85</f>
        <v>37566.6</v>
      </c>
      <c r="CX31" s="57">
        <f>'BAR BB| Open rates'!CX31*0.87*0.85</f>
        <v>36087.599999999999</v>
      </c>
      <c r="CY31" s="57">
        <f>'BAR BB| Open rates'!CY31*0.87*0.85</f>
        <v>36087.599999999999</v>
      </c>
      <c r="CZ31" s="57">
        <f>'BAR BB| Open rates'!CZ31*0.87*0.85</f>
        <v>36087.599999999999</v>
      </c>
      <c r="DA31" s="57">
        <f>'BAR BB| Open rates'!DA31*0.87*0.85</f>
        <v>36087.599999999999</v>
      </c>
      <c r="DB31" s="57">
        <f>'BAR BB| Open rates'!DB31*0.87*0.85</f>
        <v>36087.599999999999</v>
      </c>
      <c r="DC31" s="57">
        <f>'BAR BB| Open rates'!DC31*0.87*0.85</f>
        <v>37566.6</v>
      </c>
      <c r="DD31" s="57">
        <f>'BAR BB| Open rates'!DD31*0.87*0.85</f>
        <v>37566.6</v>
      </c>
      <c r="DE31" s="57">
        <f>'BAR BB| Open rates'!DE31*0.87*0.85</f>
        <v>36087.599999999999</v>
      </c>
      <c r="DF31" s="57">
        <f>'BAR BB| Open rates'!DF31*0.87*0.85</f>
        <v>36087.599999999999</v>
      </c>
      <c r="DG31" s="57">
        <f>'BAR BB| Open rates'!DG31*0.87*0.85</f>
        <v>36087.599999999999</v>
      </c>
      <c r="DH31" s="57">
        <f>'BAR BB| Open rates'!DH31*0.87*0.85</f>
        <v>36087.599999999999</v>
      </c>
      <c r="DI31" s="57">
        <f>'BAR BB| Open rates'!DI31*0.87*0.85</f>
        <v>36087.599999999999</v>
      </c>
      <c r="DJ31" s="57">
        <f>'BAR BB| Open rates'!DJ31*0.87*0.85</f>
        <v>37566.6</v>
      </c>
      <c r="DK31" s="57">
        <f>'BAR BB| Open rates'!DK31*0.87*0.85</f>
        <v>37566.6</v>
      </c>
      <c r="DL31" s="57">
        <f>'BAR BB| Open rates'!DL31*0.87*0.85</f>
        <v>36087.599999999999</v>
      </c>
      <c r="DM31" s="57">
        <f>'BAR BB| Open rates'!DM31*0.87*0.85</f>
        <v>36087.599999999999</v>
      </c>
      <c r="DN31" s="57">
        <f>'BAR BB| Open rates'!DN31*0.87*0.85</f>
        <v>36087.599999999999</v>
      </c>
      <c r="DO31" s="57">
        <f>'BAR BB| Open rates'!DO31*0.87*0.85</f>
        <v>36087.599999999999</v>
      </c>
      <c r="DP31" s="57">
        <f>'BAR BB| Open rates'!DP31*0.87*0.85</f>
        <v>36087.599999999999</v>
      </c>
      <c r="DQ31" s="57">
        <f>'BAR BB| Open rates'!DQ31*0.87*0.85</f>
        <v>37566.6</v>
      </c>
      <c r="DR31" s="57">
        <f>'BAR BB| Open rates'!DR31*0.87*0.85</f>
        <v>37566.6</v>
      </c>
      <c r="DS31" s="57">
        <f>'BAR BB| Open rates'!DS31*0.87*0.85</f>
        <v>36087.599999999999</v>
      </c>
      <c r="DT31" s="57">
        <f>'BAR BB| Open rates'!DT31*0.87*0.85</f>
        <v>36087.599999999999</v>
      </c>
      <c r="DU31" s="57">
        <f>'BAR BB| Open rates'!DU31*0.87*0.85</f>
        <v>36087.599999999999</v>
      </c>
      <c r="DV31" s="57">
        <f>'BAR BB| Open rates'!DV31*0.87*0.85</f>
        <v>36087.599999999999</v>
      </c>
      <c r="DW31" s="57">
        <f>'BAR BB| Open rates'!DW31*0.87*0.85</f>
        <v>36087.599999999999</v>
      </c>
      <c r="DX31" s="57">
        <f>'BAR BB| Open rates'!DX31*0.87*0.85</f>
        <v>37566.6</v>
      </c>
      <c r="DY31" s="57">
        <f>'BAR BB| Open rates'!DY31*0.87*0.85</f>
        <v>37566.6</v>
      </c>
      <c r="DZ31" s="57">
        <f>'BAR BB| Open rates'!DZ31*0.87*0.85</f>
        <v>38823.75</v>
      </c>
      <c r="EA31" s="57">
        <f>'BAR BB| Open rates'!EA31*0.87*0.85</f>
        <v>38823.75</v>
      </c>
      <c r="EB31" s="57">
        <f>'BAR BB| Open rates'!EB31*0.87*0.85</f>
        <v>38823.75</v>
      </c>
      <c r="EC31" s="57">
        <f>'BAR BB| Open rates'!EC31*0.87*0.85</f>
        <v>40450.65</v>
      </c>
      <c r="ED31" s="57">
        <f>'BAR BB| Open rates'!ED31*0.87*0.85</f>
        <v>40450.65</v>
      </c>
      <c r="EE31" s="57">
        <f>'BAR BB| Open rates'!EE31*0.87*0.85</f>
        <v>40450.65</v>
      </c>
      <c r="EF31" s="57">
        <f>'BAR BB| Open rates'!EF31*0.87*0.85</f>
        <v>40450.65</v>
      </c>
      <c r="EG31" s="57">
        <f>'BAR BB| Open rates'!EG31*0.87*0.85</f>
        <v>35348.1</v>
      </c>
      <c r="EH31" s="57">
        <f>'BAR BB| Open rates'!EH31*0.87*0.85</f>
        <v>34608.6</v>
      </c>
      <c r="EI31" s="57">
        <f>'BAR BB| Open rates'!EI31*0.87*0.85</f>
        <v>34608.6</v>
      </c>
      <c r="EJ31" s="57">
        <f>'BAR BB| Open rates'!EJ31*0.87*0.85</f>
        <v>34608.6</v>
      </c>
      <c r="EK31" s="57">
        <f>'BAR BB| Open rates'!EK31*0.87*0.85</f>
        <v>34608.6</v>
      </c>
      <c r="EL31" s="57">
        <f>'BAR BB| Open rates'!EL31*0.87*0.85</f>
        <v>35348.1</v>
      </c>
      <c r="EM31" s="57">
        <f>'BAR BB| Open rates'!EM31*0.87*0.85</f>
        <v>35348.1</v>
      </c>
      <c r="EN31" s="57">
        <f>'BAR BB| Open rates'!EN31*0.87*0.85</f>
        <v>34608.6</v>
      </c>
      <c r="EO31" s="57">
        <f>'BAR BB| Open rates'!EO31*0.87*0.85</f>
        <v>34608.6</v>
      </c>
      <c r="EP31" s="57">
        <f>'BAR BB| Open rates'!EP31*0.87*0.85</f>
        <v>34608.6</v>
      </c>
      <c r="EQ31" s="57">
        <f>'BAR BB| Open rates'!EQ31*0.87*0.85</f>
        <v>34608.6</v>
      </c>
      <c r="ER31" s="57">
        <f>'BAR BB| Open rates'!ER31*0.87*0.85</f>
        <v>34608.6</v>
      </c>
      <c r="ES31" s="57">
        <f>'BAR BB| Open rates'!ES31*0.87*0.85</f>
        <v>35348.1</v>
      </c>
      <c r="ET31" s="57">
        <f>'BAR BB| Open rates'!ET31*0.87*0.85</f>
        <v>35348.1</v>
      </c>
      <c r="EU31" s="57">
        <f>'BAR BB| Open rates'!EU31*0.87*0.85</f>
        <v>34608.6</v>
      </c>
      <c r="EV31" s="57">
        <f>'BAR BB| Open rates'!EV31*0.87*0.85</f>
        <v>34608.6</v>
      </c>
      <c r="EW31" s="57">
        <f>'BAR BB| Open rates'!EW31*0.87*0.85</f>
        <v>34608.6</v>
      </c>
      <c r="EX31" s="57">
        <f>'BAR BB| Open rates'!EX31*0.87*0.85</f>
        <v>34608.6</v>
      </c>
      <c r="EY31" s="57">
        <f>'BAR BB| Open rates'!EY31*0.87*0.85</f>
        <v>34608.6</v>
      </c>
      <c r="EZ31" s="57">
        <f>'BAR BB| Open rates'!EZ31*0.87*0.85</f>
        <v>35348.1</v>
      </c>
      <c r="FA31" s="57">
        <f>'BAR BB| Open rates'!FA31*0.87*0.85</f>
        <v>35348.1</v>
      </c>
      <c r="FB31" s="57">
        <f>'BAR BB| Open rates'!FB31*0.87*0.85</f>
        <v>34608.6</v>
      </c>
      <c r="FC31" s="57">
        <f>'BAR BB| Open rates'!FC31*0.87*0.85</f>
        <v>34608.6</v>
      </c>
      <c r="FD31" s="57">
        <f>'BAR BB| Open rates'!FD31*0.87*0.85</f>
        <v>34608.6</v>
      </c>
      <c r="FE31" s="57">
        <f>'BAR BB| Open rates'!FE31*0.87*0.85</f>
        <v>34608.6</v>
      </c>
      <c r="FF31" s="57">
        <f>'BAR BB| Open rates'!FF31*0.87*0.85</f>
        <v>34608.6</v>
      </c>
      <c r="FG31" s="57">
        <f>'BAR BB| Open rates'!FG31*0.87*0.85</f>
        <v>35348.1</v>
      </c>
      <c r="FH31" s="57">
        <f>'BAR BB| Open rates'!FH31*0.87*0.85</f>
        <v>35348.1</v>
      </c>
      <c r="FI31" s="57">
        <f>'BAR BB| Open rates'!FI31*0.87*0.85</f>
        <v>34608.6</v>
      </c>
      <c r="FJ31" s="57">
        <f>'BAR BB| Open rates'!FJ31*0.87*0.85</f>
        <v>34608.6</v>
      </c>
      <c r="FK31" s="57">
        <f>'BAR BB| Open rates'!FK31*0.87*0.85</f>
        <v>34608.6</v>
      </c>
      <c r="FL31" s="57">
        <f>'BAR BB| Open rates'!FL31*0.87*0.85</f>
        <v>34608.6</v>
      </c>
      <c r="FM31" s="57">
        <f>'BAR BB| Open rates'!FM31*0.87*0.85</f>
        <v>34608.6</v>
      </c>
      <c r="FN31" s="57">
        <f>'BAR BB| Open rates'!FN31*0.87*0.85</f>
        <v>35348.1</v>
      </c>
      <c r="FO31" s="57">
        <f>'BAR BB| Open rates'!FO31*0.87*0.85</f>
        <v>35348.1</v>
      </c>
      <c r="FP31" s="57">
        <f>'BAR BB| Open rates'!FP31*0.87*0.85</f>
        <v>34608.6</v>
      </c>
      <c r="FQ31" s="57">
        <f>'BAR BB| Open rates'!FQ31*0.87*0.85</f>
        <v>34608.6</v>
      </c>
      <c r="FR31" s="57">
        <f>'BAR BB| Open rates'!FR31*0.87*0.85</f>
        <v>34608.6</v>
      </c>
      <c r="FS31" s="57">
        <f>'BAR BB| Open rates'!FS31*0.87*0.85</f>
        <v>34608.6</v>
      </c>
      <c r="FT31" s="57">
        <f>'BAR BB| Open rates'!FT31*0.87*0.85</f>
        <v>34608.6</v>
      </c>
      <c r="FU31" s="57">
        <f>'BAR BB| Open rates'!FU31*0.87*0.85</f>
        <v>35348.1</v>
      </c>
      <c r="FV31" s="57">
        <f>'BAR BB| Open rates'!FV31*0.87*0.85</f>
        <v>35348.1</v>
      </c>
      <c r="FW31" s="57">
        <f>'BAR BB| Open rates'!FW31*0.87*0.85</f>
        <v>38084.25</v>
      </c>
      <c r="FX31" s="57">
        <f>'BAR BB| Open rates'!FX31*0.87*0.85</f>
        <v>38084.25</v>
      </c>
      <c r="FY31" s="57">
        <f>'BAR BB| Open rates'!FY31*0.87*0.85</f>
        <v>38084.25</v>
      </c>
      <c r="FZ31" s="57">
        <f>'BAR BB| Open rates'!FZ31*0.87*0.85</f>
        <v>38084.25</v>
      </c>
      <c r="GA31" s="57">
        <f>'BAR BB| Open rates'!GA31*0.87*0.85</f>
        <v>38084.25</v>
      </c>
      <c r="GB31" s="57">
        <f>'BAR BB| Open rates'!GB31*0.87*0.85</f>
        <v>39711.15</v>
      </c>
      <c r="GC31" s="57">
        <f>'BAR BB| Open rates'!GC31*0.87*0.85</f>
        <v>39711.15</v>
      </c>
      <c r="GD31" s="57">
        <f>'BAR BB| Open rates'!GD31*0.87*0.85</f>
        <v>39711.15</v>
      </c>
      <c r="GE31" s="57">
        <f>'BAR BB| Open rates'!GE31*0.87*0.85</f>
        <v>39711.15</v>
      </c>
    </row>
    <row r="32" spans="1:187" s="36" customFormat="1" ht="12" customHeight="1" x14ac:dyDescent="0.2">
      <c r="A32" s="236" t="s">
        <v>182</v>
      </c>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row>
    <row r="33" spans="1:187" s="36" customFormat="1" ht="12" customHeight="1" x14ac:dyDescent="0.2">
      <c r="A33" s="237">
        <v>1</v>
      </c>
      <c r="B33" s="57">
        <f>'BAR BB| Open rates'!B33*0.87*0.85</f>
        <v>56571.75</v>
      </c>
      <c r="C33" s="57">
        <f>'BAR BB| Open rates'!C33*0.87*0.85</f>
        <v>56571.75</v>
      </c>
      <c r="D33" s="57">
        <f>'BAR BB| Open rates'!D33*0.87*0.85</f>
        <v>54575.1</v>
      </c>
      <c r="E33" s="57">
        <f>'BAR BB| Open rates'!E33*0.87*0.85</f>
        <v>54575.1</v>
      </c>
      <c r="F33" s="57">
        <f>'BAR BB| Open rates'!F33*0.87*0.85</f>
        <v>52948.2</v>
      </c>
      <c r="G33" s="57">
        <f>'BAR BB| Open rates'!G33*0.87*0.85</f>
        <v>54575.1</v>
      </c>
      <c r="H33" s="57">
        <f>'BAR BB| Open rates'!H33*0.87*0.85</f>
        <v>54575.1</v>
      </c>
      <c r="I33" s="57">
        <f>'BAR BB| Open rates'!I33*0.87*0.85</f>
        <v>56054.1</v>
      </c>
      <c r="J33" s="57">
        <f>'BAR BB| Open rates'!J33*0.87*0.85</f>
        <v>56054.1</v>
      </c>
      <c r="K33" s="57">
        <f>'BAR BB| Open rates'!K33*0.87*0.85</f>
        <v>54575.1</v>
      </c>
      <c r="L33" s="57">
        <f>'BAR BB| Open rates'!L33*0.87*0.85</f>
        <v>54575.1</v>
      </c>
      <c r="M33" s="57">
        <f>'BAR BB| Open rates'!M33*0.87*0.85</f>
        <v>54575.1</v>
      </c>
      <c r="N33" s="57">
        <f>'BAR BB| Open rates'!N33*0.87*0.85</f>
        <v>54575.1</v>
      </c>
      <c r="O33" s="57">
        <f>'BAR BB| Open rates'!O33*0.87*0.85</f>
        <v>54575.1</v>
      </c>
      <c r="P33" s="57">
        <f>'BAR BB| Open rates'!P33*0.87*0.85</f>
        <v>56054.1</v>
      </c>
      <c r="Q33" s="57">
        <f>'BAR BB| Open rates'!Q33*0.87*0.85</f>
        <v>56054.1</v>
      </c>
      <c r="R33" s="57">
        <f>'BAR BB| Open rates'!R33*0.87*0.85</f>
        <v>56054.1</v>
      </c>
      <c r="S33" s="57">
        <f>'BAR BB| Open rates'!S33*0.87*0.85</f>
        <v>56054.1</v>
      </c>
      <c r="T33" s="57">
        <f>'BAR BB| Open rates'!T33*0.87*0.85</f>
        <v>56054.1</v>
      </c>
      <c r="U33" s="57">
        <f>'BAR BB| Open rates'!U33*0.87*0.85</f>
        <v>56054.1</v>
      </c>
      <c r="V33" s="57">
        <f>'BAR BB| Open rates'!V33*0.87*0.85</f>
        <v>56054.1</v>
      </c>
      <c r="W33" s="57">
        <f>'BAR BB| Open rates'!W33*0.87*0.85</f>
        <v>57533.1</v>
      </c>
      <c r="X33" s="57">
        <f>'BAR BB| Open rates'!X33*0.87*0.85</f>
        <v>57533.1</v>
      </c>
      <c r="Y33" s="57">
        <f>'BAR BB| Open rates'!Y33*0.87*0.85</f>
        <v>56054.1</v>
      </c>
      <c r="Z33" s="57">
        <f>'BAR BB| Open rates'!Z33*0.87*0.85</f>
        <v>56054.1</v>
      </c>
      <c r="AA33" s="57">
        <f>'BAR BB| Open rates'!AA33*0.87*0.85</f>
        <v>56054.1</v>
      </c>
      <c r="AB33" s="57">
        <f>'BAR BB| Open rates'!AB33*0.87*0.85</f>
        <v>56054.1</v>
      </c>
      <c r="AC33" s="57">
        <f>'BAR BB| Open rates'!AC33*0.87*0.85</f>
        <v>56054.1</v>
      </c>
      <c r="AD33" s="57">
        <f>'BAR BB| Open rates'!AD33*0.87*0.85</f>
        <v>57533.1</v>
      </c>
      <c r="AE33" s="57">
        <f>'BAR BB| Open rates'!AE33*0.87*0.85</f>
        <v>57533.1</v>
      </c>
      <c r="AF33" s="57">
        <f>'BAR BB| Open rates'!AF33*0.87*0.85</f>
        <v>56054.1</v>
      </c>
      <c r="AG33" s="57">
        <f>'BAR BB| Open rates'!AG33*0.87*0.85</f>
        <v>56054.1</v>
      </c>
      <c r="AH33" s="57">
        <f>'BAR BB| Open rates'!AH33*0.87*0.85</f>
        <v>56054.1</v>
      </c>
      <c r="AI33" s="57">
        <f>'BAR BB| Open rates'!AI33*0.87*0.85</f>
        <v>56054.1</v>
      </c>
      <c r="AJ33" s="57">
        <f>'BAR BB| Open rates'!AJ33*0.87*0.85</f>
        <v>56054.1</v>
      </c>
      <c r="AK33" s="57">
        <f>'BAR BB| Open rates'!AK33*0.87*0.85</f>
        <v>57533.1</v>
      </c>
      <c r="AL33" s="57">
        <f>'BAR BB| Open rates'!AL33*0.87*0.85</f>
        <v>57533.1</v>
      </c>
      <c r="AM33" s="57">
        <f>'BAR BB| Open rates'!AM33*0.87*0.85</f>
        <v>56054.1</v>
      </c>
      <c r="AN33" s="57">
        <f>'BAR BB| Open rates'!AN33*0.87*0.85</f>
        <v>56054.1</v>
      </c>
      <c r="AO33" s="57">
        <f>'BAR BB| Open rates'!AO33*0.87*0.85</f>
        <v>56054.1</v>
      </c>
      <c r="AP33" s="57">
        <f>'BAR BB| Open rates'!AP33*0.87*0.85</f>
        <v>56054.1</v>
      </c>
      <c r="AQ33" s="57">
        <f>'BAR BB| Open rates'!AQ33*0.87*0.85</f>
        <v>56054.1</v>
      </c>
      <c r="AR33" s="57">
        <f>'BAR BB| Open rates'!AR33*0.87*0.85</f>
        <v>57533.1</v>
      </c>
      <c r="AS33" s="57">
        <f>'BAR BB| Open rates'!AS33*0.87*0.85</f>
        <v>57533.1</v>
      </c>
      <c r="AT33" s="57">
        <f>'BAR BB| Open rates'!AT33*0.87*0.85</f>
        <v>56054.1</v>
      </c>
      <c r="AU33" s="57">
        <f>'BAR BB| Open rates'!AU33*0.87*0.85</f>
        <v>56054.1</v>
      </c>
      <c r="AV33" s="57">
        <f>'BAR BB| Open rates'!AV33*0.87*0.85</f>
        <v>56054.1</v>
      </c>
      <c r="AW33" s="57">
        <f>'BAR BB| Open rates'!AW33*0.87*0.85</f>
        <v>56054.1</v>
      </c>
      <c r="AX33" s="57">
        <f>'BAR BB| Open rates'!AX33*0.87*0.85</f>
        <v>56054.1</v>
      </c>
      <c r="AY33" s="57">
        <f>'BAR BB| Open rates'!AY33*0.87*0.85</f>
        <v>57533.1</v>
      </c>
      <c r="AZ33" s="57">
        <f>'BAR BB| Open rates'!AZ33*0.87*0.85</f>
        <v>57533.1</v>
      </c>
      <c r="BA33" s="57">
        <f>'BAR BB| Open rates'!BA33*0.87*0.85</f>
        <v>56054.1</v>
      </c>
      <c r="BB33" s="57">
        <f>'BAR BB| Open rates'!BB33*0.87*0.85</f>
        <v>56054.1</v>
      </c>
      <c r="BC33" s="57">
        <f>'BAR BB| Open rates'!BC33*0.87*0.85</f>
        <v>56054.1</v>
      </c>
      <c r="BD33" s="57">
        <f>'BAR BB| Open rates'!BD33*0.87*0.85</f>
        <v>56054.1</v>
      </c>
      <c r="BE33" s="57">
        <f>'BAR BB| Open rates'!BE33*0.87*0.85</f>
        <v>56054.1</v>
      </c>
      <c r="BF33" s="57">
        <f>'BAR BB| Open rates'!BF33*0.87*0.85</f>
        <v>57533.1</v>
      </c>
      <c r="BG33" s="57">
        <f>'BAR BB| Open rates'!BG33*0.87*0.85</f>
        <v>57533.1</v>
      </c>
      <c r="BH33" s="57">
        <f>'BAR BB| Open rates'!BH33*0.87*0.85</f>
        <v>53687.7</v>
      </c>
      <c r="BI33" s="57">
        <f>'BAR BB| Open rates'!BI33*0.87*0.85</f>
        <v>53687.7</v>
      </c>
      <c r="BJ33" s="57">
        <f>'BAR BB| Open rates'!BJ33*0.87*0.85</f>
        <v>53687.7</v>
      </c>
      <c r="BK33" s="57">
        <f>'BAR BB| Open rates'!BK33*0.87*0.85</f>
        <v>53687.7</v>
      </c>
      <c r="BL33" s="57">
        <f>'BAR BB| Open rates'!BL33*0.87*0.85</f>
        <v>53687.7</v>
      </c>
      <c r="BM33" s="57">
        <f>'BAR BB| Open rates'!BM33*0.87*0.85</f>
        <v>54575.1</v>
      </c>
      <c r="BN33" s="57">
        <f>'BAR BB| Open rates'!BN33*0.87*0.85</f>
        <v>54575.1</v>
      </c>
      <c r="BO33" s="57">
        <f>'BAR BB| Open rates'!BO33*0.87*0.85</f>
        <v>52948.2</v>
      </c>
      <c r="BP33" s="57">
        <f>'BAR BB| Open rates'!BP33*0.87*0.85</f>
        <v>52948.2</v>
      </c>
      <c r="BQ33" s="57">
        <f>'BAR BB| Open rates'!BQ33*0.87*0.85</f>
        <v>40450.65</v>
      </c>
      <c r="BR33" s="57">
        <f>'BAR BB| Open rates'!BR33*0.87*0.85</f>
        <v>40450.65</v>
      </c>
      <c r="BS33" s="57">
        <f>'BAR BB| Open rates'!BS33*0.87*0.85</f>
        <v>40450.65</v>
      </c>
      <c r="BT33" s="57">
        <f>'BAR BB| Open rates'!BT33*0.87*0.85</f>
        <v>40450.65</v>
      </c>
      <c r="BU33" s="57">
        <f>'BAR BB| Open rates'!BU33*0.87*0.85</f>
        <v>40450.65</v>
      </c>
      <c r="BV33" s="57">
        <f>'BAR BB| Open rates'!BV33*0.87*0.85</f>
        <v>38823.75</v>
      </c>
      <c r="BW33" s="57">
        <f>'BAR BB| Open rates'!BW33*0.87*0.85</f>
        <v>38823.75</v>
      </c>
      <c r="BX33" s="57">
        <f>'BAR BB| Open rates'!BX33*0.87*0.85</f>
        <v>38823.75</v>
      </c>
      <c r="BY33" s="57">
        <f>'BAR BB| Open rates'!BY33*0.87*0.85</f>
        <v>38823.75</v>
      </c>
      <c r="BZ33" s="57">
        <f>'BAR BB| Open rates'!BZ33*0.87*0.85</f>
        <v>38823.75</v>
      </c>
      <c r="CA33" s="57">
        <f>'BAR BB| Open rates'!CA33*0.87*0.85</f>
        <v>40450.65</v>
      </c>
      <c r="CB33" s="57">
        <f>'BAR BB| Open rates'!CB33*0.87*0.85</f>
        <v>40450.65</v>
      </c>
      <c r="CC33" s="57">
        <f>'BAR BB| Open rates'!CC33*0.87*0.85</f>
        <v>38823.75</v>
      </c>
      <c r="CD33" s="57">
        <f>'BAR BB| Open rates'!CD33*0.87*0.85</f>
        <v>38823.75</v>
      </c>
      <c r="CE33" s="57">
        <f>'BAR BB| Open rates'!CE33*0.87*0.85</f>
        <v>38823.75</v>
      </c>
      <c r="CF33" s="57">
        <f>'BAR BB| Open rates'!CF33*0.87*0.85</f>
        <v>38823.75</v>
      </c>
      <c r="CG33" s="57">
        <f>'BAR BB| Open rates'!CG33*0.87*0.85</f>
        <v>38823.75</v>
      </c>
      <c r="CH33" s="57">
        <f>'BAR BB| Open rates'!CH33*0.87*0.85</f>
        <v>40450.65</v>
      </c>
      <c r="CI33" s="57">
        <f>'BAR BB| Open rates'!CI33*0.87*0.85</f>
        <v>40450.65</v>
      </c>
      <c r="CJ33" s="57">
        <f>'BAR BB| Open rates'!CJ33*0.87*0.85</f>
        <v>38823.75</v>
      </c>
      <c r="CK33" s="57">
        <f>'BAR BB| Open rates'!CK33*0.87*0.85</f>
        <v>38823.75</v>
      </c>
      <c r="CL33" s="57">
        <f>'BAR BB| Open rates'!CL33*0.87*0.85</f>
        <v>38823.75</v>
      </c>
      <c r="CM33" s="57">
        <f>'BAR BB| Open rates'!CM33*0.87*0.85</f>
        <v>38823.75</v>
      </c>
      <c r="CN33" s="57">
        <f>'BAR BB| Open rates'!CN33*0.87*0.85</f>
        <v>38823.75</v>
      </c>
      <c r="CO33" s="57">
        <f>'BAR BB| Open rates'!CO33*0.87*0.85</f>
        <v>40450.65</v>
      </c>
      <c r="CP33" s="57">
        <f>'BAR BB| Open rates'!CP33*0.87*0.85</f>
        <v>40450.65</v>
      </c>
      <c r="CQ33" s="57">
        <f>'BAR BB| Open rates'!CQ33*0.87*0.85</f>
        <v>38823.75</v>
      </c>
      <c r="CR33" s="57">
        <f>'BAR BB| Open rates'!CR33*0.87*0.85</f>
        <v>38823.75</v>
      </c>
      <c r="CS33" s="57">
        <f>'BAR BB| Open rates'!CS33*0.87*0.85</f>
        <v>38823.75</v>
      </c>
      <c r="CT33" s="57">
        <f>'BAR BB| Open rates'!CT33*0.87*0.85</f>
        <v>38823.75</v>
      </c>
      <c r="CU33" s="57">
        <f>'BAR BB| Open rates'!CU33*0.87*0.85</f>
        <v>37566.6</v>
      </c>
      <c r="CV33" s="57">
        <f>'BAR BB| Open rates'!CV33*0.87*0.85</f>
        <v>37566.6</v>
      </c>
      <c r="CW33" s="57">
        <f>'BAR BB| Open rates'!CW33*0.87*0.85</f>
        <v>37566.6</v>
      </c>
      <c r="CX33" s="57">
        <f>'BAR BB| Open rates'!CX33*0.87*0.85</f>
        <v>36087.599999999999</v>
      </c>
      <c r="CY33" s="57">
        <f>'BAR BB| Open rates'!CY33*0.87*0.85</f>
        <v>36087.599999999999</v>
      </c>
      <c r="CZ33" s="57">
        <f>'BAR BB| Open rates'!CZ33*0.87*0.85</f>
        <v>36087.599999999999</v>
      </c>
      <c r="DA33" s="57">
        <f>'BAR BB| Open rates'!DA33*0.87*0.85</f>
        <v>36087.599999999999</v>
      </c>
      <c r="DB33" s="57">
        <f>'BAR BB| Open rates'!DB33*0.87*0.85</f>
        <v>36087.599999999999</v>
      </c>
      <c r="DC33" s="57">
        <f>'BAR BB| Open rates'!DC33*0.87*0.85</f>
        <v>37566.6</v>
      </c>
      <c r="DD33" s="57">
        <f>'BAR BB| Open rates'!DD33*0.87*0.85</f>
        <v>37566.6</v>
      </c>
      <c r="DE33" s="57">
        <f>'BAR BB| Open rates'!DE33*0.87*0.85</f>
        <v>36087.599999999999</v>
      </c>
      <c r="DF33" s="57">
        <f>'BAR BB| Open rates'!DF33*0.87*0.85</f>
        <v>36087.599999999999</v>
      </c>
      <c r="DG33" s="57">
        <f>'BAR BB| Open rates'!DG33*0.87*0.85</f>
        <v>36087.599999999999</v>
      </c>
      <c r="DH33" s="57">
        <f>'BAR BB| Open rates'!DH33*0.87*0.85</f>
        <v>36087.599999999999</v>
      </c>
      <c r="DI33" s="57">
        <f>'BAR BB| Open rates'!DI33*0.87*0.85</f>
        <v>36087.599999999999</v>
      </c>
      <c r="DJ33" s="57">
        <f>'BAR BB| Open rates'!DJ33*0.87*0.85</f>
        <v>37566.6</v>
      </c>
      <c r="DK33" s="57">
        <f>'BAR BB| Open rates'!DK33*0.87*0.85</f>
        <v>37566.6</v>
      </c>
      <c r="DL33" s="57">
        <f>'BAR BB| Open rates'!DL33*0.87*0.85</f>
        <v>36087.599999999999</v>
      </c>
      <c r="DM33" s="57">
        <f>'BAR BB| Open rates'!DM33*0.87*0.85</f>
        <v>36087.599999999999</v>
      </c>
      <c r="DN33" s="57">
        <f>'BAR BB| Open rates'!DN33*0.87*0.85</f>
        <v>36087.599999999999</v>
      </c>
      <c r="DO33" s="57">
        <f>'BAR BB| Open rates'!DO33*0.87*0.85</f>
        <v>36087.599999999999</v>
      </c>
      <c r="DP33" s="57">
        <f>'BAR BB| Open rates'!DP33*0.87*0.85</f>
        <v>36087.599999999999</v>
      </c>
      <c r="DQ33" s="57">
        <f>'BAR BB| Open rates'!DQ33*0.87*0.85</f>
        <v>37566.6</v>
      </c>
      <c r="DR33" s="57">
        <f>'BAR BB| Open rates'!DR33*0.87*0.85</f>
        <v>37566.6</v>
      </c>
      <c r="DS33" s="57">
        <f>'BAR BB| Open rates'!DS33*0.87*0.85</f>
        <v>36087.599999999999</v>
      </c>
      <c r="DT33" s="57">
        <f>'BAR BB| Open rates'!DT33*0.87*0.85</f>
        <v>36087.599999999999</v>
      </c>
      <c r="DU33" s="57">
        <f>'BAR BB| Open rates'!DU33*0.87*0.85</f>
        <v>36087.599999999999</v>
      </c>
      <c r="DV33" s="57">
        <f>'BAR BB| Open rates'!DV33*0.87*0.85</f>
        <v>36087.599999999999</v>
      </c>
      <c r="DW33" s="57">
        <f>'BAR BB| Open rates'!DW33*0.87*0.85</f>
        <v>36087.599999999999</v>
      </c>
      <c r="DX33" s="57">
        <f>'BAR BB| Open rates'!DX33*0.87*0.85</f>
        <v>37566.6</v>
      </c>
      <c r="DY33" s="57">
        <f>'BAR BB| Open rates'!DY33*0.87*0.85</f>
        <v>37566.6</v>
      </c>
      <c r="DZ33" s="57">
        <f>'BAR BB| Open rates'!DZ33*0.87*0.85</f>
        <v>38823.75</v>
      </c>
      <c r="EA33" s="57">
        <f>'BAR BB| Open rates'!EA33*0.87*0.85</f>
        <v>38823.75</v>
      </c>
      <c r="EB33" s="57">
        <f>'BAR BB| Open rates'!EB33*0.87*0.85</f>
        <v>38823.75</v>
      </c>
      <c r="EC33" s="57">
        <f>'BAR BB| Open rates'!EC33*0.87*0.85</f>
        <v>40450.65</v>
      </c>
      <c r="ED33" s="57">
        <f>'BAR BB| Open rates'!ED33*0.87*0.85</f>
        <v>40450.65</v>
      </c>
      <c r="EE33" s="57">
        <f>'BAR BB| Open rates'!EE33*0.87*0.85</f>
        <v>40450.65</v>
      </c>
      <c r="EF33" s="57">
        <f>'BAR BB| Open rates'!EF33*0.87*0.85</f>
        <v>40450.65</v>
      </c>
      <c r="EG33" s="57">
        <f>'BAR BB| Open rates'!EG33*0.87*0.85</f>
        <v>35348.1</v>
      </c>
      <c r="EH33" s="57">
        <f>'BAR BB| Open rates'!EH33*0.87*0.85</f>
        <v>31650.6</v>
      </c>
      <c r="EI33" s="57">
        <f>'BAR BB| Open rates'!EI33*0.87*0.85</f>
        <v>31650.6</v>
      </c>
      <c r="EJ33" s="57">
        <f>'BAR BB| Open rates'!EJ33*0.87*0.85</f>
        <v>31650.6</v>
      </c>
      <c r="EK33" s="57">
        <f>'BAR BB| Open rates'!EK33*0.87*0.85</f>
        <v>31650.6</v>
      </c>
      <c r="EL33" s="57">
        <f>'BAR BB| Open rates'!EL33*0.87*0.85</f>
        <v>32390.1</v>
      </c>
      <c r="EM33" s="57">
        <f>'BAR BB| Open rates'!EM33*0.87*0.85</f>
        <v>32390.1</v>
      </c>
      <c r="EN33" s="57">
        <f>'BAR BB| Open rates'!EN33*0.87*0.85</f>
        <v>31650.6</v>
      </c>
      <c r="EO33" s="57">
        <f>'BAR BB| Open rates'!EO33*0.87*0.85</f>
        <v>31650.6</v>
      </c>
      <c r="EP33" s="57">
        <f>'BAR BB| Open rates'!EP33*0.87*0.85</f>
        <v>31650.6</v>
      </c>
      <c r="EQ33" s="57">
        <f>'BAR BB| Open rates'!EQ33*0.87*0.85</f>
        <v>31650.6</v>
      </c>
      <c r="ER33" s="57">
        <f>'BAR BB| Open rates'!ER33*0.87*0.85</f>
        <v>31650.6</v>
      </c>
      <c r="ES33" s="57">
        <f>'BAR BB| Open rates'!ES33*0.87*0.85</f>
        <v>32390.1</v>
      </c>
      <c r="ET33" s="57">
        <f>'BAR BB| Open rates'!ET33*0.87*0.85</f>
        <v>32390.1</v>
      </c>
      <c r="EU33" s="57">
        <f>'BAR BB| Open rates'!EU33*0.87*0.85</f>
        <v>31650.6</v>
      </c>
      <c r="EV33" s="57">
        <f>'BAR BB| Open rates'!EV33*0.87*0.85</f>
        <v>31650.6</v>
      </c>
      <c r="EW33" s="57">
        <f>'BAR BB| Open rates'!EW33*0.87*0.85</f>
        <v>31650.6</v>
      </c>
      <c r="EX33" s="57">
        <f>'BAR BB| Open rates'!EX33*0.87*0.85</f>
        <v>31650.6</v>
      </c>
      <c r="EY33" s="57">
        <f>'BAR BB| Open rates'!EY33*0.87*0.85</f>
        <v>31650.6</v>
      </c>
      <c r="EZ33" s="57">
        <f>'BAR BB| Open rates'!EZ33*0.87*0.85</f>
        <v>32390.1</v>
      </c>
      <c r="FA33" s="57">
        <f>'BAR BB| Open rates'!FA33*0.87*0.85</f>
        <v>32390.1</v>
      </c>
      <c r="FB33" s="57">
        <f>'BAR BB| Open rates'!FB33*0.87*0.85</f>
        <v>31650.6</v>
      </c>
      <c r="FC33" s="57">
        <f>'BAR BB| Open rates'!FC33*0.87*0.85</f>
        <v>31650.6</v>
      </c>
      <c r="FD33" s="57">
        <f>'BAR BB| Open rates'!FD33*0.87*0.85</f>
        <v>31650.6</v>
      </c>
      <c r="FE33" s="57">
        <f>'BAR BB| Open rates'!FE33*0.87*0.85</f>
        <v>31650.6</v>
      </c>
      <c r="FF33" s="57">
        <f>'BAR BB| Open rates'!FF33*0.87*0.85</f>
        <v>31650.6</v>
      </c>
      <c r="FG33" s="57">
        <f>'BAR BB| Open rates'!FG33*0.87*0.85</f>
        <v>32390.1</v>
      </c>
      <c r="FH33" s="57">
        <f>'BAR BB| Open rates'!FH33*0.87*0.85</f>
        <v>32390.1</v>
      </c>
      <c r="FI33" s="57">
        <f>'BAR BB| Open rates'!FI33*0.87*0.85</f>
        <v>31650.6</v>
      </c>
      <c r="FJ33" s="57">
        <f>'BAR BB| Open rates'!FJ33*0.87*0.85</f>
        <v>31650.6</v>
      </c>
      <c r="FK33" s="57">
        <f>'BAR BB| Open rates'!FK33*0.87*0.85</f>
        <v>31650.6</v>
      </c>
      <c r="FL33" s="57">
        <f>'BAR BB| Open rates'!FL33*0.87*0.85</f>
        <v>31650.6</v>
      </c>
      <c r="FM33" s="57">
        <f>'BAR BB| Open rates'!FM33*0.87*0.85</f>
        <v>31650.6</v>
      </c>
      <c r="FN33" s="57">
        <f>'BAR BB| Open rates'!FN33*0.87*0.85</f>
        <v>32390.1</v>
      </c>
      <c r="FO33" s="57">
        <f>'BAR BB| Open rates'!FO33*0.87*0.85</f>
        <v>32390.1</v>
      </c>
      <c r="FP33" s="57">
        <f>'BAR BB| Open rates'!FP33*0.87*0.85</f>
        <v>31650.6</v>
      </c>
      <c r="FQ33" s="57">
        <f>'BAR BB| Open rates'!FQ33*0.87*0.85</f>
        <v>31650.6</v>
      </c>
      <c r="FR33" s="57">
        <f>'BAR BB| Open rates'!FR33*0.87*0.85</f>
        <v>31650.6</v>
      </c>
      <c r="FS33" s="57">
        <f>'BAR BB| Open rates'!FS33*0.87*0.85</f>
        <v>31650.6</v>
      </c>
      <c r="FT33" s="57">
        <f>'BAR BB| Open rates'!FT33*0.87*0.85</f>
        <v>31650.6</v>
      </c>
      <c r="FU33" s="57">
        <f>'BAR BB| Open rates'!FU33*0.87*0.85</f>
        <v>32390.1</v>
      </c>
      <c r="FV33" s="57">
        <f>'BAR BB| Open rates'!FV33*0.87*0.85</f>
        <v>32390.1</v>
      </c>
      <c r="FW33" s="57">
        <f>'BAR BB| Open rates'!FW33*0.87*0.85</f>
        <v>35126.25</v>
      </c>
      <c r="FX33" s="57">
        <f>'BAR BB| Open rates'!FX33*0.87*0.85</f>
        <v>35126.25</v>
      </c>
      <c r="FY33" s="57">
        <f>'BAR BB| Open rates'!FY33*0.87*0.85</f>
        <v>35126.25</v>
      </c>
      <c r="FZ33" s="57">
        <f>'BAR BB| Open rates'!FZ33*0.87*0.85</f>
        <v>35126.25</v>
      </c>
      <c r="GA33" s="57">
        <f>'BAR BB| Open rates'!GA33*0.87*0.85</f>
        <v>35126.25</v>
      </c>
      <c r="GB33" s="57">
        <f>'BAR BB| Open rates'!GB33*0.87*0.85</f>
        <v>36753.15</v>
      </c>
      <c r="GC33" s="57">
        <f>'BAR BB| Open rates'!GC33*0.87*0.85</f>
        <v>36753.15</v>
      </c>
      <c r="GD33" s="57">
        <f>'BAR BB| Open rates'!GD33*0.87*0.85</f>
        <v>36753.15</v>
      </c>
      <c r="GE33" s="57">
        <f>'BAR BB| Open rates'!GE33*0.87*0.85</f>
        <v>36753.15</v>
      </c>
    </row>
    <row r="34" spans="1:187" s="36" customFormat="1" ht="12" customHeight="1" x14ac:dyDescent="0.2">
      <c r="A34" s="237">
        <v>2</v>
      </c>
      <c r="B34" s="57">
        <f>'BAR BB| Open rates'!B34*0.87*0.85</f>
        <v>58790.25</v>
      </c>
      <c r="C34" s="57">
        <f>'BAR BB| Open rates'!C34*0.87*0.85</f>
        <v>58790.25</v>
      </c>
      <c r="D34" s="57">
        <f>'BAR BB| Open rates'!D34*0.87*0.85</f>
        <v>56793.599999999999</v>
      </c>
      <c r="E34" s="57">
        <f>'BAR BB| Open rates'!E34*0.87*0.85</f>
        <v>56793.599999999999</v>
      </c>
      <c r="F34" s="57">
        <f>'BAR BB| Open rates'!F34*0.87*0.85</f>
        <v>55166.7</v>
      </c>
      <c r="G34" s="57">
        <f>'BAR BB| Open rates'!G34*0.87*0.85</f>
        <v>56793.599999999999</v>
      </c>
      <c r="H34" s="57">
        <f>'BAR BB| Open rates'!H34*0.87*0.85</f>
        <v>56793.599999999999</v>
      </c>
      <c r="I34" s="57">
        <f>'BAR BB| Open rates'!I34*0.87*0.85</f>
        <v>58272.6</v>
      </c>
      <c r="J34" s="57">
        <f>'BAR BB| Open rates'!J34*0.87*0.85</f>
        <v>58272.6</v>
      </c>
      <c r="K34" s="57">
        <f>'BAR BB| Open rates'!K34*0.87*0.85</f>
        <v>56793.599999999999</v>
      </c>
      <c r="L34" s="57">
        <f>'BAR BB| Open rates'!L34*0.87*0.85</f>
        <v>56793.599999999999</v>
      </c>
      <c r="M34" s="57">
        <f>'BAR BB| Open rates'!M34*0.87*0.85</f>
        <v>56793.599999999999</v>
      </c>
      <c r="N34" s="57">
        <f>'BAR BB| Open rates'!N34*0.87*0.85</f>
        <v>56793.599999999999</v>
      </c>
      <c r="O34" s="57">
        <f>'BAR BB| Open rates'!O34*0.87*0.85</f>
        <v>56793.599999999999</v>
      </c>
      <c r="P34" s="57">
        <f>'BAR BB| Open rates'!P34*0.87*0.85</f>
        <v>58272.6</v>
      </c>
      <c r="Q34" s="57">
        <f>'BAR BB| Open rates'!Q34*0.87*0.85</f>
        <v>58272.6</v>
      </c>
      <c r="R34" s="57">
        <f>'BAR BB| Open rates'!R34*0.87*0.85</f>
        <v>58272.6</v>
      </c>
      <c r="S34" s="57">
        <f>'BAR BB| Open rates'!S34*0.87*0.85</f>
        <v>58272.6</v>
      </c>
      <c r="T34" s="57">
        <f>'BAR BB| Open rates'!T34*0.87*0.85</f>
        <v>58272.6</v>
      </c>
      <c r="U34" s="57">
        <f>'BAR BB| Open rates'!U34*0.87*0.85</f>
        <v>58272.6</v>
      </c>
      <c r="V34" s="57">
        <f>'BAR BB| Open rates'!V34*0.87*0.85</f>
        <v>58272.6</v>
      </c>
      <c r="W34" s="57">
        <f>'BAR BB| Open rates'!W34*0.87*0.85</f>
        <v>59751.6</v>
      </c>
      <c r="X34" s="57">
        <f>'BAR BB| Open rates'!X34*0.87*0.85</f>
        <v>59751.6</v>
      </c>
      <c r="Y34" s="57">
        <f>'BAR BB| Open rates'!Y34*0.87*0.85</f>
        <v>58272.6</v>
      </c>
      <c r="Z34" s="57">
        <f>'BAR BB| Open rates'!Z34*0.87*0.85</f>
        <v>58272.6</v>
      </c>
      <c r="AA34" s="57">
        <f>'BAR BB| Open rates'!AA34*0.87*0.85</f>
        <v>58272.6</v>
      </c>
      <c r="AB34" s="57">
        <f>'BAR BB| Open rates'!AB34*0.87*0.85</f>
        <v>58272.6</v>
      </c>
      <c r="AC34" s="57">
        <f>'BAR BB| Open rates'!AC34*0.87*0.85</f>
        <v>58272.6</v>
      </c>
      <c r="AD34" s="57">
        <f>'BAR BB| Open rates'!AD34*0.87*0.85</f>
        <v>59751.6</v>
      </c>
      <c r="AE34" s="57">
        <f>'BAR BB| Open rates'!AE34*0.87*0.85</f>
        <v>59751.6</v>
      </c>
      <c r="AF34" s="57">
        <f>'BAR BB| Open rates'!AF34*0.87*0.85</f>
        <v>58272.6</v>
      </c>
      <c r="AG34" s="57">
        <f>'BAR BB| Open rates'!AG34*0.87*0.85</f>
        <v>58272.6</v>
      </c>
      <c r="AH34" s="57">
        <f>'BAR BB| Open rates'!AH34*0.87*0.85</f>
        <v>58272.6</v>
      </c>
      <c r="AI34" s="57">
        <f>'BAR BB| Open rates'!AI34*0.87*0.85</f>
        <v>58272.6</v>
      </c>
      <c r="AJ34" s="57">
        <f>'BAR BB| Open rates'!AJ34*0.87*0.85</f>
        <v>58272.6</v>
      </c>
      <c r="AK34" s="57">
        <f>'BAR BB| Open rates'!AK34*0.87*0.85</f>
        <v>59751.6</v>
      </c>
      <c r="AL34" s="57">
        <f>'BAR BB| Open rates'!AL34*0.87*0.85</f>
        <v>59751.6</v>
      </c>
      <c r="AM34" s="57">
        <f>'BAR BB| Open rates'!AM34*0.87*0.85</f>
        <v>58272.6</v>
      </c>
      <c r="AN34" s="57">
        <f>'BAR BB| Open rates'!AN34*0.87*0.85</f>
        <v>58272.6</v>
      </c>
      <c r="AO34" s="57">
        <f>'BAR BB| Open rates'!AO34*0.87*0.85</f>
        <v>58272.6</v>
      </c>
      <c r="AP34" s="57">
        <f>'BAR BB| Open rates'!AP34*0.87*0.85</f>
        <v>58272.6</v>
      </c>
      <c r="AQ34" s="57">
        <f>'BAR BB| Open rates'!AQ34*0.87*0.85</f>
        <v>58272.6</v>
      </c>
      <c r="AR34" s="57">
        <f>'BAR BB| Open rates'!AR34*0.87*0.85</f>
        <v>59751.6</v>
      </c>
      <c r="AS34" s="57">
        <f>'BAR BB| Open rates'!AS34*0.87*0.85</f>
        <v>59751.6</v>
      </c>
      <c r="AT34" s="57">
        <f>'BAR BB| Open rates'!AT34*0.87*0.85</f>
        <v>58272.6</v>
      </c>
      <c r="AU34" s="57">
        <f>'BAR BB| Open rates'!AU34*0.87*0.85</f>
        <v>58272.6</v>
      </c>
      <c r="AV34" s="57">
        <f>'BAR BB| Open rates'!AV34*0.87*0.85</f>
        <v>58272.6</v>
      </c>
      <c r="AW34" s="57">
        <f>'BAR BB| Open rates'!AW34*0.87*0.85</f>
        <v>58272.6</v>
      </c>
      <c r="AX34" s="57">
        <f>'BAR BB| Open rates'!AX34*0.87*0.85</f>
        <v>58272.6</v>
      </c>
      <c r="AY34" s="57">
        <f>'BAR BB| Open rates'!AY34*0.87*0.85</f>
        <v>59751.6</v>
      </c>
      <c r="AZ34" s="57">
        <f>'BAR BB| Open rates'!AZ34*0.87*0.85</f>
        <v>59751.6</v>
      </c>
      <c r="BA34" s="57">
        <f>'BAR BB| Open rates'!BA34*0.87*0.85</f>
        <v>58272.6</v>
      </c>
      <c r="BB34" s="57">
        <f>'BAR BB| Open rates'!BB34*0.87*0.85</f>
        <v>58272.6</v>
      </c>
      <c r="BC34" s="57">
        <f>'BAR BB| Open rates'!BC34*0.87*0.85</f>
        <v>58272.6</v>
      </c>
      <c r="BD34" s="57">
        <f>'BAR BB| Open rates'!BD34*0.87*0.85</f>
        <v>58272.6</v>
      </c>
      <c r="BE34" s="57">
        <f>'BAR BB| Open rates'!BE34*0.87*0.85</f>
        <v>58272.6</v>
      </c>
      <c r="BF34" s="57">
        <f>'BAR BB| Open rates'!BF34*0.87*0.85</f>
        <v>59751.6</v>
      </c>
      <c r="BG34" s="57">
        <f>'BAR BB| Open rates'!BG34*0.87*0.85</f>
        <v>59751.6</v>
      </c>
      <c r="BH34" s="57">
        <f>'BAR BB| Open rates'!BH34*0.87*0.85</f>
        <v>55906.2</v>
      </c>
      <c r="BI34" s="57">
        <f>'BAR BB| Open rates'!BI34*0.87*0.85</f>
        <v>55906.2</v>
      </c>
      <c r="BJ34" s="57">
        <f>'BAR BB| Open rates'!BJ34*0.87*0.85</f>
        <v>55906.2</v>
      </c>
      <c r="BK34" s="57">
        <f>'BAR BB| Open rates'!BK34*0.87*0.85</f>
        <v>55906.2</v>
      </c>
      <c r="BL34" s="57">
        <f>'BAR BB| Open rates'!BL34*0.87*0.85</f>
        <v>55906.2</v>
      </c>
      <c r="BM34" s="57">
        <f>'BAR BB| Open rates'!BM34*0.87*0.85</f>
        <v>56793.599999999999</v>
      </c>
      <c r="BN34" s="57">
        <f>'BAR BB| Open rates'!BN34*0.87*0.85</f>
        <v>56793.599999999999</v>
      </c>
      <c r="BO34" s="57">
        <f>'BAR BB| Open rates'!BO34*0.87*0.85</f>
        <v>55166.7</v>
      </c>
      <c r="BP34" s="57">
        <f>'BAR BB| Open rates'!BP34*0.87*0.85</f>
        <v>55166.7</v>
      </c>
      <c r="BQ34" s="57">
        <f>'BAR BB| Open rates'!BQ34*0.87*0.85</f>
        <v>42669.15</v>
      </c>
      <c r="BR34" s="57">
        <f>'BAR BB| Open rates'!BR34*0.87*0.85</f>
        <v>42669.15</v>
      </c>
      <c r="BS34" s="57">
        <f>'BAR BB| Open rates'!BS34*0.87*0.85</f>
        <v>42669.15</v>
      </c>
      <c r="BT34" s="57">
        <f>'BAR BB| Open rates'!BT34*0.87*0.85</f>
        <v>42669.15</v>
      </c>
      <c r="BU34" s="57">
        <f>'BAR BB| Open rates'!BU34*0.87*0.85</f>
        <v>42669.15</v>
      </c>
      <c r="BV34" s="57">
        <f>'BAR BB| Open rates'!BV34*0.87*0.85</f>
        <v>41042.25</v>
      </c>
      <c r="BW34" s="57">
        <f>'BAR BB| Open rates'!BW34*0.87*0.85</f>
        <v>41042.25</v>
      </c>
      <c r="BX34" s="57">
        <f>'BAR BB| Open rates'!BX34*0.87*0.85</f>
        <v>41042.25</v>
      </c>
      <c r="BY34" s="57">
        <f>'BAR BB| Open rates'!BY34*0.87*0.85</f>
        <v>41042.25</v>
      </c>
      <c r="BZ34" s="57">
        <f>'BAR BB| Open rates'!BZ34*0.87*0.85</f>
        <v>41042.25</v>
      </c>
      <c r="CA34" s="57">
        <f>'BAR BB| Open rates'!CA34*0.87*0.85</f>
        <v>42669.15</v>
      </c>
      <c r="CB34" s="57">
        <f>'BAR BB| Open rates'!CB34*0.87*0.85</f>
        <v>42669.15</v>
      </c>
      <c r="CC34" s="57">
        <f>'BAR BB| Open rates'!CC34*0.87*0.85</f>
        <v>41042.25</v>
      </c>
      <c r="CD34" s="57">
        <f>'BAR BB| Open rates'!CD34*0.87*0.85</f>
        <v>41042.25</v>
      </c>
      <c r="CE34" s="57">
        <f>'BAR BB| Open rates'!CE34*0.87*0.85</f>
        <v>41042.25</v>
      </c>
      <c r="CF34" s="57">
        <f>'BAR BB| Open rates'!CF34*0.87*0.85</f>
        <v>41042.25</v>
      </c>
      <c r="CG34" s="57">
        <f>'BAR BB| Open rates'!CG34*0.87*0.85</f>
        <v>41042.25</v>
      </c>
      <c r="CH34" s="57">
        <f>'BAR BB| Open rates'!CH34*0.87*0.85</f>
        <v>42669.15</v>
      </c>
      <c r="CI34" s="57">
        <f>'BAR BB| Open rates'!CI34*0.87*0.85</f>
        <v>42669.15</v>
      </c>
      <c r="CJ34" s="57">
        <f>'BAR BB| Open rates'!CJ34*0.87*0.85</f>
        <v>41042.25</v>
      </c>
      <c r="CK34" s="57">
        <f>'BAR BB| Open rates'!CK34*0.87*0.85</f>
        <v>41042.25</v>
      </c>
      <c r="CL34" s="57">
        <f>'BAR BB| Open rates'!CL34*0.87*0.85</f>
        <v>41042.25</v>
      </c>
      <c r="CM34" s="57">
        <f>'BAR BB| Open rates'!CM34*0.87*0.85</f>
        <v>41042.25</v>
      </c>
      <c r="CN34" s="57">
        <f>'BAR BB| Open rates'!CN34*0.87*0.85</f>
        <v>41042.25</v>
      </c>
      <c r="CO34" s="57">
        <f>'BAR BB| Open rates'!CO34*0.87*0.85</f>
        <v>42669.15</v>
      </c>
      <c r="CP34" s="57">
        <f>'BAR BB| Open rates'!CP34*0.87*0.85</f>
        <v>42669.15</v>
      </c>
      <c r="CQ34" s="57">
        <f>'BAR BB| Open rates'!CQ34*0.87*0.85</f>
        <v>41042.25</v>
      </c>
      <c r="CR34" s="57">
        <f>'BAR BB| Open rates'!CR34*0.87*0.85</f>
        <v>41042.25</v>
      </c>
      <c r="CS34" s="57">
        <f>'BAR BB| Open rates'!CS34*0.87*0.85</f>
        <v>41042.25</v>
      </c>
      <c r="CT34" s="57">
        <f>'BAR BB| Open rates'!CT34*0.87*0.85</f>
        <v>41042.25</v>
      </c>
      <c r="CU34" s="57">
        <f>'BAR BB| Open rates'!CU34*0.87*0.85</f>
        <v>39785.1</v>
      </c>
      <c r="CV34" s="57">
        <f>'BAR BB| Open rates'!CV34*0.87*0.85</f>
        <v>39785.1</v>
      </c>
      <c r="CW34" s="57">
        <f>'BAR BB| Open rates'!CW34*0.87*0.85</f>
        <v>39785.1</v>
      </c>
      <c r="CX34" s="57">
        <f>'BAR BB| Open rates'!CX34*0.87*0.85</f>
        <v>38306.1</v>
      </c>
      <c r="CY34" s="57">
        <f>'BAR BB| Open rates'!CY34*0.87*0.85</f>
        <v>38306.1</v>
      </c>
      <c r="CZ34" s="57">
        <f>'BAR BB| Open rates'!CZ34*0.87*0.85</f>
        <v>38306.1</v>
      </c>
      <c r="DA34" s="57">
        <f>'BAR BB| Open rates'!DA34*0.87*0.85</f>
        <v>38306.1</v>
      </c>
      <c r="DB34" s="57">
        <f>'BAR BB| Open rates'!DB34*0.87*0.85</f>
        <v>38306.1</v>
      </c>
      <c r="DC34" s="57">
        <f>'BAR BB| Open rates'!DC34*0.87*0.85</f>
        <v>39785.1</v>
      </c>
      <c r="DD34" s="57">
        <f>'BAR BB| Open rates'!DD34*0.87*0.85</f>
        <v>39785.1</v>
      </c>
      <c r="DE34" s="57">
        <f>'BAR BB| Open rates'!DE34*0.87*0.85</f>
        <v>38306.1</v>
      </c>
      <c r="DF34" s="57">
        <f>'BAR BB| Open rates'!DF34*0.87*0.85</f>
        <v>38306.1</v>
      </c>
      <c r="DG34" s="57">
        <f>'BAR BB| Open rates'!DG34*0.87*0.85</f>
        <v>38306.1</v>
      </c>
      <c r="DH34" s="57">
        <f>'BAR BB| Open rates'!DH34*0.87*0.85</f>
        <v>38306.1</v>
      </c>
      <c r="DI34" s="57">
        <f>'BAR BB| Open rates'!DI34*0.87*0.85</f>
        <v>38306.1</v>
      </c>
      <c r="DJ34" s="57">
        <f>'BAR BB| Open rates'!DJ34*0.87*0.85</f>
        <v>39785.1</v>
      </c>
      <c r="DK34" s="57">
        <f>'BAR BB| Open rates'!DK34*0.87*0.85</f>
        <v>39785.1</v>
      </c>
      <c r="DL34" s="57">
        <f>'BAR BB| Open rates'!DL34*0.87*0.85</f>
        <v>38306.1</v>
      </c>
      <c r="DM34" s="57">
        <f>'BAR BB| Open rates'!DM34*0.87*0.85</f>
        <v>38306.1</v>
      </c>
      <c r="DN34" s="57">
        <f>'BAR BB| Open rates'!DN34*0.87*0.85</f>
        <v>38306.1</v>
      </c>
      <c r="DO34" s="57">
        <f>'BAR BB| Open rates'!DO34*0.87*0.85</f>
        <v>38306.1</v>
      </c>
      <c r="DP34" s="57">
        <f>'BAR BB| Open rates'!DP34*0.87*0.85</f>
        <v>38306.1</v>
      </c>
      <c r="DQ34" s="57">
        <f>'BAR BB| Open rates'!DQ34*0.87*0.85</f>
        <v>39785.1</v>
      </c>
      <c r="DR34" s="57">
        <f>'BAR BB| Open rates'!DR34*0.87*0.85</f>
        <v>39785.1</v>
      </c>
      <c r="DS34" s="57">
        <f>'BAR BB| Open rates'!DS34*0.87*0.85</f>
        <v>38306.1</v>
      </c>
      <c r="DT34" s="57">
        <f>'BAR BB| Open rates'!DT34*0.87*0.85</f>
        <v>38306.1</v>
      </c>
      <c r="DU34" s="57">
        <f>'BAR BB| Open rates'!DU34*0.87*0.85</f>
        <v>38306.1</v>
      </c>
      <c r="DV34" s="57">
        <f>'BAR BB| Open rates'!DV34*0.87*0.85</f>
        <v>38306.1</v>
      </c>
      <c r="DW34" s="57">
        <f>'BAR BB| Open rates'!DW34*0.87*0.85</f>
        <v>38306.1</v>
      </c>
      <c r="DX34" s="57">
        <f>'BAR BB| Open rates'!DX34*0.87*0.85</f>
        <v>39785.1</v>
      </c>
      <c r="DY34" s="57">
        <f>'BAR BB| Open rates'!DY34*0.87*0.85</f>
        <v>39785.1</v>
      </c>
      <c r="DZ34" s="57">
        <f>'BAR BB| Open rates'!DZ34*0.87*0.85</f>
        <v>41042.25</v>
      </c>
      <c r="EA34" s="57">
        <f>'BAR BB| Open rates'!EA34*0.87*0.85</f>
        <v>41042.25</v>
      </c>
      <c r="EB34" s="57">
        <f>'BAR BB| Open rates'!EB34*0.87*0.85</f>
        <v>41042.25</v>
      </c>
      <c r="EC34" s="57">
        <f>'BAR BB| Open rates'!EC34*0.87*0.85</f>
        <v>42669.15</v>
      </c>
      <c r="ED34" s="57">
        <f>'BAR BB| Open rates'!ED34*0.87*0.85</f>
        <v>42669.15</v>
      </c>
      <c r="EE34" s="57">
        <f>'BAR BB| Open rates'!EE34*0.87*0.85</f>
        <v>42669.15</v>
      </c>
      <c r="EF34" s="57">
        <f>'BAR BB| Open rates'!EF34*0.87*0.85</f>
        <v>42669.15</v>
      </c>
      <c r="EG34" s="57">
        <f>'BAR BB| Open rates'!EG34*0.87*0.85</f>
        <v>37566.6</v>
      </c>
      <c r="EH34" s="57">
        <f>'BAR BB| Open rates'!EH34*0.87*0.85</f>
        <v>33869.1</v>
      </c>
      <c r="EI34" s="57">
        <f>'BAR BB| Open rates'!EI34*0.87*0.85</f>
        <v>33869.1</v>
      </c>
      <c r="EJ34" s="57">
        <f>'BAR BB| Open rates'!EJ34*0.87*0.85</f>
        <v>33869.1</v>
      </c>
      <c r="EK34" s="57">
        <f>'BAR BB| Open rates'!EK34*0.87*0.85</f>
        <v>33869.1</v>
      </c>
      <c r="EL34" s="57">
        <f>'BAR BB| Open rates'!EL34*0.87*0.85</f>
        <v>34608.6</v>
      </c>
      <c r="EM34" s="57">
        <f>'BAR BB| Open rates'!EM34*0.87*0.85</f>
        <v>34608.6</v>
      </c>
      <c r="EN34" s="57">
        <f>'BAR BB| Open rates'!EN34*0.87*0.85</f>
        <v>33869.1</v>
      </c>
      <c r="EO34" s="57">
        <f>'BAR BB| Open rates'!EO34*0.87*0.85</f>
        <v>33869.1</v>
      </c>
      <c r="EP34" s="57">
        <f>'BAR BB| Open rates'!EP34*0.87*0.85</f>
        <v>33869.1</v>
      </c>
      <c r="EQ34" s="57">
        <f>'BAR BB| Open rates'!EQ34*0.87*0.85</f>
        <v>33869.1</v>
      </c>
      <c r="ER34" s="57">
        <f>'BAR BB| Open rates'!ER34*0.87*0.85</f>
        <v>33869.1</v>
      </c>
      <c r="ES34" s="57">
        <f>'BAR BB| Open rates'!ES34*0.87*0.85</f>
        <v>34608.6</v>
      </c>
      <c r="ET34" s="57">
        <f>'BAR BB| Open rates'!ET34*0.87*0.85</f>
        <v>34608.6</v>
      </c>
      <c r="EU34" s="57">
        <f>'BAR BB| Open rates'!EU34*0.87*0.85</f>
        <v>33869.1</v>
      </c>
      <c r="EV34" s="57">
        <f>'BAR BB| Open rates'!EV34*0.87*0.85</f>
        <v>33869.1</v>
      </c>
      <c r="EW34" s="57">
        <f>'BAR BB| Open rates'!EW34*0.87*0.85</f>
        <v>33869.1</v>
      </c>
      <c r="EX34" s="57">
        <f>'BAR BB| Open rates'!EX34*0.87*0.85</f>
        <v>33869.1</v>
      </c>
      <c r="EY34" s="57">
        <f>'BAR BB| Open rates'!EY34*0.87*0.85</f>
        <v>33869.1</v>
      </c>
      <c r="EZ34" s="57">
        <f>'BAR BB| Open rates'!EZ34*0.87*0.85</f>
        <v>34608.6</v>
      </c>
      <c r="FA34" s="57">
        <f>'BAR BB| Open rates'!FA34*0.87*0.85</f>
        <v>34608.6</v>
      </c>
      <c r="FB34" s="57">
        <f>'BAR BB| Open rates'!FB34*0.87*0.85</f>
        <v>33869.1</v>
      </c>
      <c r="FC34" s="57">
        <f>'BAR BB| Open rates'!FC34*0.87*0.85</f>
        <v>33869.1</v>
      </c>
      <c r="FD34" s="57">
        <f>'BAR BB| Open rates'!FD34*0.87*0.85</f>
        <v>33869.1</v>
      </c>
      <c r="FE34" s="57">
        <f>'BAR BB| Open rates'!FE34*0.87*0.85</f>
        <v>33869.1</v>
      </c>
      <c r="FF34" s="57">
        <f>'BAR BB| Open rates'!FF34*0.87*0.85</f>
        <v>33869.1</v>
      </c>
      <c r="FG34" s="57">
        <f>'BAR BB| Open rates'!FG34*0.87*0.85</f>
        <v>34608.6</v>
      </c>
      <c r="FH34" s="57">
        <f>'BAR BB| Open rates'!FH34*0.87*0.85</f>
        <v>34608.6</v>
      </c>
      <c r="FI34" s="57">
        <f>'BAR BB| Open rates'!FI34*0.87*0.85</f>
        <v>33869.1</v>
      </c>
      <c r="FJ34" s="57">
        <f>'BAR BB| Open rates'!FJ34*0.87*0.85</f>
        <v>33869.1</v>
      </c>
      <c r="FK34" s="57">
        <f>'BAR BB| Open rates'!FK34*0.87*0.85</f>
        <v>33869.1</v>
      </c>
      <c r="FL34" s="57">
        <f>'BAR BB| Open rates'!FL34*0.87*0.85</f>
        <v>33869.1</v>
      </c>
      <c r="FM34" s="57">
        <f>'BAR BB| Open rates'!FM34*0.87*0.85</f>
        <v>33869.1</v>
      </c>
      <c r="FN34" s="57">
        <f>'BAR BB| Open rates'!FN34*0.87*0.85</f>
        <v>34608.6</v>
      </c>
      <c r="FO34" s="57">
        <f>'BAR BB| Open rates'!FO34*0.87*0.85</f>
        <v>34608.6</v>
      </c>
      <c r="FP34" s="57">
        <f>'BAR BB| Open rates'!FP34*0.87*0.85</f>
        <v>33869.1</v>
      </c>
      <c r="FQ34" s="57">
        <f>'BAR BB| Open rates'!FQ34*0.87*0.85</f>
        <v>33869.1</v>
      </c>
      <c r="FR34" s="57">
        <f>'BAR BB| Open rates'!FR34*0.87*0.85</f>
        <v>33869.1</v>
      </c>
      <c r="FS34" s="57">
        <f>'BAR BB| Open rates'!FS34*0.87*0.85</f>
        <v>33869.1</v>
      </c>
      <c r="FT34" s="57">
        <f>'BAR BB| Open rates'!FT34*0.87*0.85</f>
        <v>33869.1</v>
      </c>
      <c r="FU34" s="57">
        <f>'BAR BB| Open rates'!FU34*0.87*0.85</f>
        <v>34608.6</v>
      </c>
      <c r="FV34" s="57">
        <f>'BAR BB| Open rates'!FV34*0.87*0.85</f>
        <v>34608.6</v>
      </c>
      <c r="FW34" s="57">
        <f>'BAR BB| Open rates'!FW34*0.87*0.85</f>
        <v>37344.75</v>
      </c>
      <c r="FX34" s="57">
        <f>'BAR BB| Open rates'!FX34*0.87*0.85</f>
        <v>37344.75</v>
      </c>
      <c r="FY34" s="57">
        <f>'BAR BB| Open rates'!FY34*0.87*0.85</f>
        <v>37344.75</v>
      </c>
      <c r="FZ34" s="57">
        <f>'BAR BB| Open rates'!FZ34*0.87*0.85</f>
        <v>37344.75</v>
      </c>
      <c r="GA34" s="57">
        <f>'BAR BB| Open rates'!GA34*0.87*0.85</f>
        <v>37344.75</v>
      </c>
      <c r="GB34" s="57">
        <f>'BAR BB| Open rates'!GB34*0.87*0.85</f>
        <v>38971.65</v>
      </c>
      <c r="GC34" s="57">
        <f>'BAR BB| Open rates'!GC34*0.87*0.85</f>
        <v>38971.65</v>
      </c>
      <c r="GD34" s="57">
        <f>'BAR BB| Open rates'!GD34*0.87*0.85</f>
        <v>38971.65</v>
      </c>
      <c r="GE34" s="57">
        <f>'BAR BB| Open rates'!GE34*0.87*0.85</f>
        <v>38971.65</v>
      </c>
    </row>
    <row r="35" spans="1:187" s="36" customFormat="1" ht="12" customHeight="1" x14ac:dyDescent="0.2">
      <c r="A35" s="237">
        <v>3</v>
      </c>
      <c r="B35" s="57">
        <f>'BAR BB| Open rates'!B35*0.87*0.85</f>
        <v>61008.75</v>
      </c>
      <c r="C35" s="57">
        <f>'BAR BB| Open rates'!C35*0.87*0.85</f>
        <v>61008.75</v>
      </c>
      <c r="D35" s="57">
        <f>'BAR BB| Open rates'!D35*0.87*0.85</f>
        <v>59012.1</v>
      </c>
      <c r="E35" s="57">
        <f>'BAR BB| Open rates'!E35*0.87*0.85</f>
        <v>59012.1</v>
      </c>
      <c r="F35" s="57">
        <f>'BAR BB| Open rates'!F35*0.87*0.85</f>
        <v>57385.2</v>
      </c>
      <c r="G35" s="57">
        <f>'BAR BB| Open rates'!G35*0.87*0.85</f>
        <v>59012.1</v>
      </c>
      <c r="H35" s="57">
        <f>'BAR BB| Open rates'!H35*0.87*0.85</f>
        <v>59012.1</v>
      </c>
      <c r="I35" s="57">
        <f>'BAR BB| Open rates'!I35*0.87*0.85</f>
        <v>60491.1</v>
      </c>
      <c r="J35" s="57">
        <f>'BAR BB| Open rates'!J35*0.87*0.85</f>
        <v>60491.1</v>
      </c>
      <c r="K35" s="57">
        <f>'BAR BB| Open rates'!K35*0.87*0.85</f>
        <v>59012.1</v>
      </c>
      <c r="L35" s="57">
        <f>'BAR BB| Open rates'!L35*0.87*0.85</f>
        <v>59012.1</v>
      </c>
      <c r="M35" s="57">
        <f>'BAR BB| Open rates'!M35*0.87*0.85</f>
        <v>59012.1</v>
      </c>
      <c r="N35" s="57">
        <f>'BAR BB| Open rates'!N35*0.87*0.85</f>
        <v>59012.1</v>
      </c>
      <c r="O35" s="57">
        <f>'BAR BB| Open rates'!O35*0.87*0.85</f>
        <v>59012.1</v>
      </c>
      <c r="P35" s="57">
        <f>'BAR BB| Open rates'!P35*0.87*0.85</f>
        <v>60491.1</v>
      </c>
      <c r="Q35" s="57">
        <f>'BAR BB| Open rates'!Q35*0.87*0.85</f>
        <v>60491.1</v>
      </c>
      <c r="R35" s="57">
        <f>'BAR BB| Open rates'!R35*0.87*0.85</f>
        <v>60491.1</v>
      </c>
      <c r="S35" s="57">
        <f>'BAR BB| Open rates'!S35*0.87*0.85</f>
        <v>60491.1</v>
      </c>
      <c r="T35" s="57">
        <f>'BAR BB| Open rates'!T35*0.87*0.85</f>
        <v>60491.1</v>
      </c>
      <c r="U35" s="57">
        <f>'BAR BB| Open rates'!U35*0.87*0.85</f>
        <v>60491.1</v>
      </c>
      <c r="V35" s="57">
        <f>'BAR BB| Open rates'!V35*0.87*0.85</f>
        <v>60491.1</v>
      </c>
      <c r="W35" s="57">
        <f>'BAR BB| Open rates'!W35*0.87*0.85</f>
        <v>61970.1</v>
      </c>
      <c r="X35" s="57">
        <f>'BAR BB| Open rates'!X35*0.87*0.85</f>
        <v>61970.1</v>
      </c>
      <c r="Y35" s="57">
        <f>'BAR BB| Open rates'!Y35*0.87*0.85</f>
        <v>60491.1</v>
      </c>
      <c r="Z35" s="57">
        <f>'BAR BB| Open rates'!Z35*0.87*0.85</f>
        <v>60491.1</v>
      </c>
      <c r="AA35" s="57">
        <f>'BAR BB| Open rates'!AA35*0.87*0.85</f>
        <v>60491.1</v>
      </c>
      <c r="AB35" s="57">
        <f>'BAR BB| Open rates'!AB35*0.87*0.85</f>
        <v>60491.1</v>
      </c>
      <c r="AC35" s="57">
        <f>'BAR BB| Open rates'!AC35*0.87*0.85</f>
        <v>60491.1</v>
      </c>
      <c r="AD35" s="57">
        <f>'BAR BB| Open rates'!AD35*0.87*0.85</f>
        <v>61970.1</v>
      </c>
      <c r="AE35" s="57">
        <f>'BAR BB| Open rates'!AE35*0.87*0.85</f>
        <v>61970.1</v>
      </c>
      <c r="AF35" s="57">
        <f>'BAR BB| Open rates'!AF35*0.87*0.85</f>
        <v>60491.1</v>
      </c>
      <c r="AG35" s="57">
        <f>'BAR BB| Open rates'!AG35*0.87*0.85</f>
        <v>60491.1</v>
      </c>
      <c r="AH35" s="57">
        <f>'BAR BB| Open rates'!AH35*0.87*0.85</f>
        <v>60491.1</v>
      </c>
      <c r="AI35" s="57">
        <f>'BAR BB| Open rates'!AI35*0.87*0.85</f>
        <v>60491.1</v>
      </c>
      <c r="AJ35" s="57">
        <f>'BAR BB| Open rates'!AJ35*0.87*0.85</f>
        <v>60491.1</v>
      </c>
      <c r="AK35" s="57">
        <f>'BAR BB| Open rates'!AK35*0.87*0.85</f>
        <v>61970.1</v>
      </c>
      <c r="AL35" s="57">
        <f>'BAR BB| Open rates'!AL35*0.87*0.85</f>
        <v>61970.1</v>
      </c>
      <c r="AM35" s="57">
        <f>'BAR BB| Open rates'!AM35*0.87*0.85</f>
        <v>60491.1</v>
      </c>
      <c r="AN35" s="57">
        <f>'BAR BB| Open rates'!AN35*0.87*0.85</f>
        <v>60491.1</v>
      </c>
      <c r="AO35" s="57">
        <f>'BAR BB| Open rates'!AO35*0.87*0.85</f>
        <v>60491.1</v>
      </c>
      <c r="AP35" s="57">
        <f>'BAR BB| Open rates'!AP35*0.87*0.85</f>
        <v>60491.1</v>
      </c>
      <c r="AQ35" s="57">
        <f>'BAR BB| Open rates'!AQ35*0.87*0.85</f>
        <v>60491.1</v>
      </c>
      <c r="AR35" s="57">
        <f>'BAR BB| Open rates'!AR35*0.87*0.85</f>
        <v>61970.1</v>
      </c>
      <c r="AS35" s="57">
        <f>'BAR BB| Open rates'!AS35*0.87*0.85</f>
        <v>61970.1</v>
      </c>
      <c r="AT35" s="57">
        <f>'BAR BB| Open rates'!AT35*0.87*0.85</f>
        <v>60491.1</v>
      </c>
      <c r="AU35" s="57">
        <f>'BAR BB| Open rates'!AU35*0.87*0.85</f>
        <v>60491.1</v>
      </c>
      <c r="AV35" s="57">
        <f>'BAR BB| Open rates'!AV35*0.87*0.85</f>
        <v>60491.1</v>
      </c>
      <c r="AW35" s="57">
        <f>'BAR BB| Open rates'!AW35*0.87*0.85</f>
        <v>60491.1</v>
      </c>
      <c r="AX35" s="57">
        <f>'BAR BB| Open rates'!AX35*0.87*0.85</f>
        <v>60491.1</v>
      </c>
      <c r="AY35" s="57">
        <f>'BAR BB| Open rates'!AY35*0.87*0.85</f>
        <v>61970.1</v>
      </c>
      <c r="AZ35" s="57">
        <f>'BAR BB| Open rates'!AZ35*0.87*0.85</f>
        <v>61970.1</v>
      </c>
      <c r="BA35" s="57">
        <f>'BAR BB| Open rates'!BA35*0.87*0.85</f>
        <v>60491.1</v>
      </c>
      <c r="BB35" s="57">
        <f>'BAR BB| Open rates'!BB35*0.87*0.85</f>
        <v>60491.1</v>
      </c>
      <c r="BC35" s="57">
        <f>'BAR BB| Open rates'!BC35*0.87*0.85</f>
        <v>60491.1</v>
      </c>
      <c r="BD35" s="57">
        <f>'BAR BB| Open rates'!BD35*0.87*0.85</f>
        <v>60491.1</v>
      </c>
      <c r="BE35" s="57">
        <f>'BAR BB| Open rates'!BE35*0.87*0.85</f>
        <v>60491.1</v>
      </c>
      <c r="BF35" s="57">
        <f>'BAR BB| Open rates'!BF35*0.87*0.85</f>
        <v>61970.1</v>
      </c>
      <c r="BG35" s="57">
        <f>'BAR BB| Open rates'!BG35*0.87*0.85</f>
        <v>61970.1</v>
      </c>
      <c r="BH35" s="57">
        <f>'BAR BB| Open rates'!BH35*0.87*0.85</f>
        <v>58124.7</v>
      </c>
      <c r="BI35" s="57">
        <f>'BAR BB| Open rates'!BI35*0.87*0.85</f>
        <v>58124.7</v>
      </c>
      <c r="BJ35" s="57">
        <f>'BAR BB| Open rates'!BJ35*0.87*0.85</f>
        <v>58124.7</v>
      </c>
      <c r="BK35" s="57">
        <f>'BAR BB| Open rates'!BK35*0.87*0.85</f>
        <v>58124.7</v>
      </c>
      <c r="BL35" s="57">
        <f>'BAR BB| Open rates'!BL35*0.87*0.85</f>
        <v>58124.7</v>
      </c>
      <c r="BM35" s="57">
        <f>'BAR BB| Open rates'!BM35*0.87*0.85</f>
        <v>59012.1</v>
      </c>
      <c r="BN35" s="57">
        <f>'BAR BB| Open rates'!BN35*0.87*0.85</f>
        <v>59012.1</v>
      </c>
      <c r="BO35" s="57">
        <f>'BAR BB| Open rates'!BO35*0.87*0.85</f>
        <v>57385.2</v>
      </c>
      <c r="BP35" s="57">
        <f>'BAR BB| Open rates'!BP35*0.87*0.85</f>
        <v>57385.2</v>
      </c>
      <c r="BQ35" s="57">
        <f>'BAR BB| Open rates'!BQ35*0.87*0.85</f>
        <v>44887.65</v>
      </c>
      <c r="BR35" s="57">
        <f>'BAR BB| Open rates'!BR35*0.87*0.85</f>
        <v>44887.65</v>
      </c>
      <c r="BS35" s="57">
        <f>'BAR BB| Open rates'!BS35*0.87*0.85</f>
        <v>44887.65</v>
      </c>
      <c r="BT35" s="57">
        <f>'BAR BB| Open rates'!BT35*0.87*0.85</f>
        <v>44887.65</v>
      </c>
      <c r="BU35" s="57">
        <f>'BAR BB| Open rates'!BU35*0.87*0.85</f>
        <v>44887.65</v>
      </c>
      <c r="BV35" s="57">
        <f>'BAR BB| Open rates'!BV35*0.87*0.85</f>
        <v>43260.75</v>
      </c>
      <c r="BW35" s="57">
        <f>'BAR BB| Open rates'!BW35*0.87*0.85</f>
        <v>43260.75</v>
      </c>
      <c r="BX35" s="57">
        <f>'BAR BB| Open rates'!BX35*0.87*0.85</f>
        <v>43260.75</v>
      </c>
      <c r="BY35" s="57">
        <f>'BAR BB| Open rates'!BY35*0.87*0.85</f>
        <v>43260.75</v>
      </c>
      <c r="BZ35" s="57">
        <f>'BAR BB| Open rates'!BZ35*0.87*0.85</f>
        <v>43260.75</v>
      </c>
      <c r="CA35" s="57">
        <f>'BAR BB| Open rates'!CA35*0.87*0.85</f>
        <v>44887.65</v>
      </c>
      <c r="CB35" s="57">
        <f>'BAR BB| Open rates'!CB35*0.87*0.85</f>
        <v>44887.65</v>
      </c>
      <c r="CC35" s="57">
        <f>'BAR BB| Open rates'!CC35*0.87*0.85</f>
        <v>43260.75</v>
      </c>
      <c r="CD35" s="57">
        <f>'BAR BB| Open rates'!CD35*0.87*0.85</f>
        <v>43260.75</v>
      </c>
      <c r="CE35" s="57">
        <f>'BAR BB| Open rates'!CE35*0.87*0.85</f>
        <v>43260.75</v>
      </c>
      <c r="CF35" s="57">
        <f>'BAR BB| Open rates'!CF35*0.87*0.85</f>
        <v>43260.75</v>
      </c>
      <c r="CG35" s="57">
        <f>'BAR BB| Open rates'!CG35*0.87*0.85</f>
        <v>43260.75</v>
      </c>
      <c r="CH35" s="57">
        <f>'BAR BB| Open rates'!CH35*0.87*0.85</f>
        <v>44887.65</v>
      </c>
      <c r="CI35" s="57">
        <f>'BAR BB| Open rates'!CI35*0.87*0.85</f>
        <v>44887.65</v>
      </c>
      <c r="CJ35" s="57">
        <f>'BAR BB| Open rates'!CJ35*0.87*0.85</f>
        <v>43260.75</v>
      </c>
      <c r="CK35" s="57">
        <f>'BAR BB| Open rates'!CK35*0.87*0.85</f>
        <v>43260.75</v>
      </c>
      <c r="CL35" s="57">
        <f>'BAR BB| Open rates'!CL35*0.87*0.85</f>
        <v>43260.75</v>
      </c>
      <c r="CM35" s="57">
        <f>'BAR BB| Open rates'!CM35*0.87*0.85</f>
        <v>43260.75</v>
      </c>
      <c r="CN35" s="57">
        <f>'BAR BB| Open rates'!CN35*0.87*0.85</f>
        <v>43260.75</v>
      </c>
      <c r="CO35" s="57">
        <f>'BAR BB| Open rates'!CO35*0.87*0.85</f>
        <v>44887.65</v>
      </c>
      <c r="CP35" s="57">
        <f>'BAR BB| Open rates'!CP35*0.87*0.85</f>
        <v>44887.65</v>
      </c>
      <c r="CQ35" s="57">
        <f>'BAR BB| Open rates'!CQ35*0.87*0.85</f>
        <v>43260.75</v>
      </c>
      <c r="CR35" s="57">
        <f>'BAR BB| Open rates'!CR35*0.87*0.85</f>
        <v>43260.75</v>
      </c>
      <c r="CS35" s="57">
        <f>'BAR BB| Open rates'!CS35*0.87*0.85</f>
        <v>43260.75</v>
      </c>
      <c r="CT35" s="57">
        <f>'BAR BB| Open rates'!CT35*0.87*0.85</f>
        <v>43260.75</v>
      </c>
      <c r="CU35" s="57">
        <f>'BAR BB| Open rates'!CU35*0.87*0.85</f>
        <v>42003.6</v>
      </c>
      <c r="CV35" s="57">
        <f>'BAR BB| Open rates'!CV35*0.87*0.85</f>
        <v>42003.6</v>
      </c>
      <c r="CW35" s="57">
        <f>'BAR BB| Open rates'!CW35*0.87*0.85</f>
        <v>42003.6</v>
      </c>
      <c r="CX35" s="57">
        <f>'BAR BB| Open rates'!CX35*0.87*0.85</f>
        <v>40524.6</v>
      </c>
      <c r="CY35" s="57">
        <f>'BAR BB| Open rates'!CY35*0.87*0.85</f>
        <v>40524.6</v>
      </c>
      <c r="CZ35" s="57">
        <f>'BAR BB| Open rates'!CZ35*0.87*0.85</f>
        <v>40524.6</v>
      </c>
      <c r="DA35" s="57">
        <f>'BAR BB| Open rates'!DA35*0.87*0.85</f>
        <v>40524.6</v>
      </c>
      <c r="DB35" s="57">
        <f>'BAR BB| Open rates'!DB35*0.87*0.85</f>
        <v>40524.6</v>
      </c>
      <c r="DC35" s="57">
        <f>'BAR BB| Open rates'!DC35*0.87*0.85</f>
        <v>42003.6</v>
      </c>
      <c r="DD35" s="57">
        <f>'BAR BB| Open rates'!DD35*0.87*0.85</f>
        <v>42003.6</v>
      </c>
      <c r="DE35" s="57">
        <f>'BAR BB| Open rates'!DE35*0.87*0.85</f>
        <v>40524.6</v>
      </c>
      <c r="DF35" s="57">
        <f>'BAR BB| Open rates'!DF35*0.87*0.85</f>
        <v>40524.6</v>
      </c>
      <c r="DG35" s="57">
        <f>'BAR BB| Open rates'!DG35*0.87*0.85</f>
        <v>40524.6</v>
      </c>
      <c r="DH35" s="57">
        <f>'BAR BB| Open rates'!DH35*0.87*0.85</f>
        <v>40524.6</v>
      </c>
      <c r="DI35" s="57">
        <f>'BAR BB| Open rates'!DI35*0.87*0.85</f>
        <v>40524.6</v>
      </c>
      <c r="DJ35" s="57">
        <f>'BAR BB| Open rates'!DJ35*0.87*0.85</f>
        <v>42003.6</v>
      </c>
      <c r="DK35" s="57">
        <f>'BAR BB| Open rates'!DK35*0.87*0.85</f>
        <v>42003.6</v>
      </c>
      <c r="DL35" s="57">
        <f>'BAR BB| Open rates'!DL35*0.87*0.85</f>
        <v>40524.6</v>
      </c>
      <c r="DM35" s="57">
        <f>'BAR BB| Open rates'!DM35*0.87*0.85</f>
        <v>40524.6</v>
      </c>
      <c r="DN35" s="57">
        <f>'BAR BB| Open rates'!DN35*0.87*0.85</f>
        <v>40524.6</v>
      </c>
      <c r="DO35" s="57">
        <f>'BAR BB| Open rates'!DO35*0.87*0.85</f>
        <v>40524.6</v>
      </c>
      <c r="DP35" s="57">
        <f>'BAR BB| Open rates'!DP35*0.87*0.85</f>
        <v>40524.6</v>
      </c>
      <c r="DQ35" s="57">
        <f>'BAR BB| Open rates'!DQ35*0.87*0.85</f>
        <v>42003.6</v>
      </c>
      <c r="DR35" s="57">
        <f>'BAR BB| Open rates'!DR35*0.87*0.85</f>
        <v>42003.6</v>
      </c>
      <c r="DS35" s="57">
        <f>'BAR BB| Open rates'!DS35*0.87*0.85</f>
        <v>40524.6</v>
      </c>
      <c r="DT35" s="57">
        <f>'BAR BB| Open rates'!DT35*0.87*0.85</f>
        <v>40524.6</v>
      </c>
      <c r="DU35" s="57">
        <f>'BAR BB| Open rates'!DU35*0.87*0.85</f>
        <v>40524.6</v>
      </c>
      <c r="DV35" s="57">
        <f>'BAR BB| Open rates'!DV35*0.87*0.85</f>
        <v>40524.6</v>
      </c>
      <c r="DW35" s="57">
        <f>'BAR BB| Open rates'!DW35*0.87*0.85</f>
        <v>40524.6</v>
      </c>
      <c r="DX35" s="57">
        <f>'BAR BB| Open rates'!DX35*0.87*0.85</f>
        <v>42003.6</v>
      </c>
      <c r="DY35" s="57">
        <f>'BAR BB| Open rates'!DY35*0.87*0.85</f>
        <v>42003.6</v>
      </c>
      <c r="DZ35" s="57">
        <f>'BAR BB| Open rates'!DZ35*0.87*0.85</f>
        <v>43260.75</v>
      </c>
      <c r="EA35" s="57">
        <f>'BAR BB| Open rates'!EA35*0.87*0.85</f>
        <v>43260.75</v>
      </c>
      <c r="EB35" s="57">
        <f>'BAR BB| Open rates'!EB35*0.87*0.85</f>
        <v>43260.75</v>
      </c>
      <c r="EC35" s="57">
        <f>'BAR BB| Open rates'!EC35*0.87*0.85</f>
        <v>44887.65</v>
      </c>
      <c r="ED35" s="57">
        <f>'BAR BB| Open rates'!ED35*0.87*0.85</f>
        <v>44887.65</v>
      </c>
      <c r="EE35" s="57">
        <f>'BAR BB| Open rates'!EE35*0.87*0.85</f>
        <v>44887.65</v>
      </c>
      <c r="EF35" s="57">
        <f>'BAR BB| Open rates'!EF35*0.87*0.85</f>
        <v>44887.65</v>
      </c>
      <c r="EG35" s="57">
        <f>'BAR BB| Open rates'!EG35*0.87*0.85</f>
        <v>39785.1</v>
      </c>
      <c r="EH35" s="57">
        <f>'BAR BB| Open rates'!EH35*0.87*0.85</f>
        <v>36087.599999999999</v>
      </c>
      <c r="EI35" s="57">
        <f>'BAR BB| Open rates'!EI35*0.87*0.85</f>
        <v>36087.599999999999</v>
      </c>
      <c r="EJ35" s="57">
        <f>'BAR BB| Open rates'!EJ35*0.87*0.85</f>
        <v>36087.599999999999</v>
      </c>
      <c r="EK35" s="57">
        <f>'BAR BB| Open rates'!EK35*0.87*0.85</f>
        <v>36087.599999999999</v>
      </c>
      <c r="EL35" s="57">
        <f>'BAR BB| Open rates'!EL35*0.87*0.85</f>
        <v>36827.1</v>
      </c>
      <c r="EM35" s="57">
        <f>'BAR BB| Open rates'!EM35*0.87*0.85</f>
        <v>36827.1</v>
      </c>
      <c r="EN35" s="57">
        <f>'BAR BB| Open rates'!EN35*0.87*0.85</f>
        <v>36087.599999999999</v>
      </c>
      <c r="EO35" s="57">
        <f>'BAR BB| Open rates'!EO35*0.87*0.85</f>
        <v>36087.599999999999</v>
      </c>
      <c r="EP35" s="57">
        <f>'BAR BB| Open rates'!EP35*0.87*0.85</f>
        <v>36087.599999999999</v>
      </c>
      <c r="EQ35" s="57">
        <f>'BAR BB| Open rates'!EQ35*0.87*0.85</f>
        <v>36087.599999999999</v>
      </c>
      <c r="ER35" s="57">
        <f>'BAR BB| Open rates'!ER35*0.87*0.85</f>
        <v>36087.599999999999</v>
      </c>
      <c r="ES35" s="57">
        <f>'BAR BB| Open rates'!ES35*0.87*0.85</f>
        <v>36827.1</v>
      </c>
      <c r="ET35" s="57">
        <f>'BAR BB| Open rates'!ET35*0.87*0.85</f>
        <v>36827.1</v>
      </c>
      <c r="EU35" s="57">
        <f>'BAR BB| Open rates'!EU35*0.87*0.85</f>
        <v>36087.599999999999</v>
      </c>
      <c r="EV35" s="57">
        <f>'BAR BB| Open rates'!EV35*0.87*0.85</f>
        <v>36087.599999999999</v>
      </c>
      <c r="EW35" s="57">
        <f>'BAR BB| Open rates'!EW35*0.87*0.85</f>
        <v>36087.599999999999</v>
      </c>
      <c r="EX35" s="57">
        <f>'BAR BB| Open rates'!EX35*0.87*0.85</f>
        <v>36087.599999999999</v>
      </c>
      <c r="EY35" s="57">
        <f>'BAR BB| Open rates'!EY35*0.87*0.85</f>
        <v>36087.599999999999</v>
      </c>
      <c r="EZ35" s="57">
        <f>'BAR BB| Open rates'!EZ35*0.87*0.85</f>
        <v>36827.1</v>
      </c>
      <c r="FA35" s="57">
        <f>'BAR BB| Open rates'!FA35*0.87*0.85</f>
        <v>36827.1</v>
      </c>
      <c r="FB35" s="57">
        <f>'BAR BB| Open rates'!FB35*0.87*0.85</f>
        <v>36087.599999999999</v>
      </c>
      <c r="FC35" s="57">
        <f>'BAR BB| Open rates'!FC35*0.87*0.85</f>
        <v>36087.599999999999</v>
      </c>
      <c r="FD35" s="57">
        <f>'BAR BB| Open rates'!FD35*0.87*0.85</f>
        <v>36087.599999999999</v>
      </c>
      <c r="FE35" s="57">
        <f>'BAR BB| Open rates'!FE35*0.87*0.85</f>
        <v>36087.599999999999</v>
      </c>
      <c r="FF35" s="57">
        <f>'BAR BB| Open rates'!FF35*0.87*0.85</f>
        <v>36087.599999999999</v>
      </c>
      <c r="FG35" s="57">
        <f>'BAR BB| Open rates'!FG35*0.87*0.85</f>
        <v>36827.1</v>
      </c>
      <c r="FH35" s="57">
        <f>'BAR BB| Open rates'!FH35*0.87*0.85</f>
        <v>36827.1</v>
      </c>
      <c r="FI35" s="57">
        <f>'BAR BB| Open rates'!FI35*0.87*0.85</f>
        <v>36087.599999999999</v>
      </c>
      <c r="FJ35" s="57">
        <f>'BAR BB| Open rates'!FJ35*0.87*0.85</f>
        <v>36087.599999999999</v>
      </c>
      <c r="FK35" s="57">
        <f>'BAR BB| Open rates'!FK35*0.87*0.85</f>
        <v>36087.599999999999</v>
      </c>
      <c r="FL35" s="57">
        <f>'BAR BB| Open rates'!FL35*0.87*0.85</f>
        <v>36087.599999999999</v>
      </c>
      <c r="FM35" s="57">
        <f>'BAR BB| Open rates'!FM35*0.87*0.85</f>
        <v>36087.599999999999</v>
      </c>
      <c r="FN35" s="57">
        <f>'BAR BB| Open rates'!FN35*0.87*0.85</f>
        <v>36827.1</v>
      </c>
      <c r="FO35" s="57">
        <f>'BAR BB| Open rates'!FO35*0.87*0.85</f>
        <v>36827.1</v>
      </c>
      <c r="FP35" s="57">
        <f>'BAR BB| Open rates'!FP35*0.87*0.85</f>
        <v>36087.599999999999</v>
      </c>
      <c r="FQ35" s="57">
        <f>'BAR BB| Open rates'!FQ35*0.87*0.85</f>
        <v>36087.599999999999</v>
      </c>
      <c r="FR35" s="57">
        <f>'BAR BB| Open rates'!FR35*0.87*0.85</f>
        <v>36087.599999999999</v>
      </c>
      <c r="FS35" s="57">
        <f>'BAR BB| Open rates'!FS35*0.87*0.85</f>
        <v>36087.599999999999</v>
      </c>
      <c r="FT35" s="57">
        <f>'BAR BB| Open rates'!FT35*0.87*0.85</f>
        <v>36087.599999999999</v>
      </c>
      <c r="FU35" s="57">
        <f>'BAR BB| Open rates'!FU35*0.87*0.85</f>
        <v>36827.1</v>
      </c>
      <c r="FV35" s="57">
        <f>'BAR BB| Open rates'!FV35*0.87*0.85</f>
        <v>36827.1</v>
      </c>
      <c r="FW35" s="57">
        <f>'BAR BB| Open rates'!FW35*0.87*0.85</f>
        <v>39563.25</v>
      </c>
      <c r="FX35" s="57">
        <f>'BAR BB| Open rates'!FX35*0.87*0.85</f>
        <v>39563.25</v>
      </c>
      <c r="FY35" s="57">
        <f>'BAR BB| Open rates'!FY35*0.87*0.85</f>
        <v>39563.25</v>
      </c>
      <c r="FZ35" s="57">
        <f>'BAR BB| Open rates'!FZ35*0.87*0.85</f>
        <v>39563.25</v>
      </c>
      <c r="GA35" s="57">
        <f>'BAR BB| Open rates'!GA35*0.87*0.85</f>
        <v>39563.25</v>
      </c>
      <c r="GB35" s="57">
        <f>'BAR BB| Open rates'!GB35*0.87*0.85</f>
        <v>41190.15</v>
      </c>
      <c r="GC35" s="57">
        <f>'BAR BB| Open rates'!GC35*0.87*0.85</f>
        <v>41190.15</v>
      </c>
      <c r="GD35" s="57">
        <f>'BAR BB| Open rates'!GD35*0.87*0.85</f>
        <v>41190.15</v>
      </c>
      <c r="GE35" s="57">
        <f>'BAR BB| Open rates'!GE35*0.87*0.85</f>
        <v>41190.15</v>
      </c>
    </row>
    <row r="36" spans="1:187" s="36" customFormat="1" ht="12" customHeight="1" x14ac:dyDescent="0.2">
      <c r="A36" s="237">
        <v>4</v>
      </c>
      <c r="B36" s="57">
        <f>'BAR BB| Open rates'!B36*0.87*0.85</f>
        <v>63227.25</v>
      </c>
      <c r="C36" s="57">
        <f>'BAR BB| Open rates'!C36*0.87*0.85</f>
        <v>63227.25</v>
      </c>
      <c r="D36" s="57">
        <f>'BAR BB| Open rates'!D36*0.87*0.85</f>
        <v>61230.6</v>
      </c>
      <c r="E36" s="57">
        <f>'BAR BB| Open rates'!E36*0.87*0.85</f>
        <v>61230.6</v>
      </c>
      <c r="F36" s="57">
        <f>'BAR BB| Open rates'!F36*0.87*0.85</f>
        <v>59603.7</v>
      </c>
      <c r="G36" s="57">
        <f>'BAR BB| Open rates'!G36*0.87*0.85</f>
        <v>61230.6</v>
      </c>
      <c r="H36" s="57">
        <f>'BAR BB| Open rates'!H36*0.87*0.85</f>
        <v>61230.6</v>
      </c>
      <c r="I36" s="57">
        <f>'BAR BB| Open rates'!I36*0.87*0.85</f>
        <v>62709.599999999999</v>
      </c>
      <c r="J36" s="57">
        <f>'BAR BB| Open rates'!J36*0.87*0.85</f>
        <v>62709.599999999999</v>
      </c>
      <c r="K36" s="57">
        <f>'BAR BB| Open rates'!K36*0.87*0.85</f>
        <v>61230.6</v>
      </c>
      <c r="L36" s="57">
        <f>'BAR BB| Open rates'!L36*0.87*0.85</f>
        <v>61230.6</v>
      </c>
      <c r="M36" s="57">
        <f>'BAR BB| Open rates'!M36*0.87*0.85</f>
        <v>61230.6</v>
      </c>
      <c r="N36" s="57">
        <f>'BAR BB| Open rates'!N36*0.87*0.85</f>
        <v>61230.6</v>
      </c>
      <c r="O36" s="57">
        <f>'BAR BB| Open rates'!O36*0.87*0.85</f>
        <v>61230.6</v>
      </c>
      <c r="P36" s="57">
        <f>'BAR BB| Open rates'!P36*0.87*0.85</f>
        <v>62709.599999999999</v>
      </c>
      <c r="Q36" s="57">
        <f>'BAR BB| Open rates'!Q36*0.87*0.85</f>
        <v>62709.599999999999</v>
      </c>
      <c r="R36" s="57">
        <f>'BAR BB| Open rates'!R36*0.87*0.85</f>
        <v>62709.599999999999</v>
      </c>
      <c r="S36" s="57">
        <f>'BAR BB| Open rates'!S36*0.87*0.85</f>
        <v>62709.599999999999</v>
      </c>
      <c r="T36" s="57">
        <f>'BAR BB| Open rates'!T36*0.87*0.85</f>
        <v>62709.599999999999</v>
      </c>
      <c r="U36" s="57">
        <f>'BAR BB| Open rates'!U36*0.87*0.85</f>
        <v>62709.599999999999</v>
      </c>
      <c r="V36" s="57">
        <f>'BAR BB| Open rates'!V36*0.87*0.85</f>
        <v>62709.599999999999</v>
      </c>
      <c r="W36" s="57">
        <f>'BAR BB| Open rates'!W36*0.87*0.85</f>
        <v>64188.6</v>
      </c>
      <c r="X36" s="57">
        <f>'BAR BB| Open rates'!X36*0.87*0.85</f>
        <v>64188.6</v>
      </c>
      <c r="Y36" s="57">
        <f>'BAR BB| Open rates'!Y36*0.87*0.85</f>
        <v>62709.599999999999</v>
      </c>
      <c r="Z36" s="57">
        <f>'BAR BB| Open rates'!Z36*0.87*0.85</f>
        <v>62709.599999999999</v>
      </c>
      <c r="AA36" s="57">
        <f>'BAR BB| Open rates'!AA36*0.87*0.85</f>
        <v>62709.599999999999</v>
      </c>
      <c r="AB36" s="57">
        <f>'BAR BB| Open rates'!AB36*0.87*0.85</f>
        <v>62709.599999999999</v>
      </c>
      <c r="AC36" s="57">
        <f>'BAR BB| Open rates'!AC36*0.87*0.85</f>
        <v>62709.599999999999</v>
      </c>
      <c r="AD36" s="57">
        <f>'BAR BB| Open rates'!AD36*0.87*0.85</f>
        <v>64188.6</v>
      </c>
      <c r="AE36" s="57">
        <f>'BAR BB| Open rates'!AE36*0.87*0.85</f>
        <v>64188.6</v>
      </c>
      <c r="AF36" s="57">
        <f>'BAR BB| Open rates'!AF36*0.87*0.85</f>
        <v>62709.599999999999</v>
      </c>
      <c r="AG36" s="57">
        <f>'BAR BB| Open rates'!AG36*0.87*0.85</f>
        <v>62709.599999999999</v>
      </c>
      <c r="AH36" s="57">
        <f>'BAR BB| Open rates'!AH36*0.87*0.85</f>
        <v>62709.599999999999</v>
      </c>
      <c r="AI36" s="57">
        <f>'BAR BB| Open rates'!AI36*0.87*0.85</f>
        <v>62709.599999999999</v>
      </c>
      <c r="AJ36" s="57">
        <f>'BAR BB| Open rates'!AJ36*0.87*0.85</f>
        <v>62709.599999999999</v>
      </c>
      <c r="AK36" s="57">
        <f>'BAR BB| Open rates'!AK36*0.87*0.85</f>
        <v>64188.6</v>
      </c>
      <c r="AL36" s="57">
        <f>'BAR BB| Open rates'!AL36*0.87*0.85</f>
        <v>64188.6</v>
      </c>
      <c r="AM36" s="57">
        <f>'BAR BB| Open rates'!AM36*0.87*0.85</f>
        <v>62709.599999999999</v>
      </c>
      <c r="AN36" s="57">
        <f>'BAR BB| Open rates'!AN36*0.87*0.85</f>
        <v>62709.599999999999</v>
      </c>
      <c r="AO36" s="57">
        <f>'BAR BB| Open rates'!AO36*0.87*0.85</f>
        <v>62709.599999999999</v>
      </c>
      <c r="AP36" s="57">
        <f>'BAR BB| Open rates'!AP36*0.87*0.85</f>
        <v>62709.599999999999</v>
      </c>
      <c r="AQ36" s="57">
        <f>'BAR BB| Open rates'!AQ36*0.87*0.85</f>
        <v>62709.599999999999</v>
      </c>
      <c r="AR36" s="57">
        <f>'BAR BB| Open rates'!AR36*0.87*0.85</f>
        <v>64188.6</v>
      </c>
      <c r="AS36" s="57">
        <f>'BAR BB| Open rates'!AS36*0.87*0.85</f>
        <v>64188.6</v>
      </c>
      <c r="AT36" s="57">
        <f>'BAR BB| Open rates'!AT36*0.87*0.85</f>
        <v>62709.599999999999</v>
      </c>
      <c r="AU36" s="57">
        <f>'BAR BB| Open rates'!AU36*0.87*0.85</f>
        <v>62709.599999999999</v>
      </c>
      <c r="AV36" s="57">
        <f>'BAR BB| Open rates'!AV36*0.87*0.85</f>
        <v>62709.599999999999</v>
      </c>
      <c r="AW36" s="57">
        <f>'BAR BB| Open rates'!AW36*0.87*0.85</f>
        <v>62709.599999999999</v>
      </c>
      <c r="AX36" s="57">
        <f>'BAR BB| Open rates'!AX36*0.87*0.85</f>
        <v>62709.599999999999</v>
      </c>
      <c r="AY36" s="57">
        <f>'BAR BB| Open rates'!AY36*0.87*0.85</f>
        <v>64188.6</v>
      </c>
      <c r="AZ36" s="57">
        <f>'BAR BB| Open rates'!AZ36*0.87*0.85</f>
        <v>64188.6</v>
      </c>
      <c r="BA36" s="57">
        <f>'BAR BB| Open rates'!BA36*0.87*0.85</f>
        <v>62709.599999999999</v>
      </c>
      <c r="BB36" s="57">
        <f>'BAR BB| Open rates'!BB36*0.87*0.85</f>
        <v>62709.599999999999</v>
      </c>
      <c r="BC36" s="57">
        <f>'BAR BB| Open rates'!BC36*0.87*0.85</f>
        <v>62709.599999999999</v>
      </c>
      <c r="BD36" s="57">
        <f>'BAR BB| Open rates'!BD36*0.87*0.85</f>
        <v>62709.599999999999</v>
      </c>
      <c r="BE36" s="57">
        <f>'BAR BB| Open rates'!BE36*0.87*0.85</f>
        <v>62709.599999999999</v>
      </c>
      <c r="BF36" s="57">
        <f>'BAR BB| Open rates'!BF36*0.87*0.85</f>
        <v>64188.6</v>
      </c>
      <c r="BG36" s="57">
        <f>'BAR BB| Open rates'!BG36*0.87*0.85</f>
        <v>64188.6</v>
      </c>
      <c r="BH36" s="57">
        <f>'BAR BB| Open rates'!BH36*0.87*0.85</f>
        <v>60343.199999999997</v>
      </c>
      <c r="BI36" s="57">
        <f>'BAR BB| Open rates'!BI36*0.87*0.85</f>
        <v>60343.199999999997</v>
      </c>
      <c r="BJ36" s="57">
        <f>'BAR BB| Open rates'!BJ36*0.87*0.85</f>
        <v>60343.199999999997</v>
      </c>
      <c r="BK36" s="57">
        <f>'BAR BB| Open rates'!BK36*0.87*0.85</f>
        <v>60343.199999999997</v>
      </c>
      <c r="BL36" s="57">
        <f>'BAR BB| Open rates'!BL36*0.87*0.85</f>
        <v>60343.199999999997</v>
      </c>
      <c r="BM36" s="57">
        <f>'BAR BB| Open rates'!BM36*0.87*0.85</f>
        <v>61230.6</v>
      </c>
      <c r="BN36" s="57">
        <f>'BAR BB| Open rates'!BN36*0.87*0.85</f>
        <v>61230.6</v>
      </c>
      <c r="BO36" s="57">
        <f>'BAR BB| Open rates'!BO36*0.87*0.85</f>
        <v>59603.7</v>
      </c>
      <c r="BP36" s="57">
        <f>'BAR BB| Open rates'!BP36*0.87*0.85</f>
        <v>59603.7</v>
      </c>
      <c r="BQ36" s="57">
        <f>'BAR BB| Open rates'!BQ36*0.87*0.85</f>
        <v>47106.15</v>
      </c>
      <c r="BR36" s="57">
        <f>'BAR BB| Open rates'!BR36*0.87*0.85</f>
        <v>47106.15</v>
      </c>
      <c r="BS36" s="57">
        <f>'BAR BB| Open rates'!BS36*0.87*0.85</f>
        <v>47106.15</v>
      </c>
      <c r="BT36" s="57">
        <f>'BAR BB| Open rates'!BT36*0.87*0.85</f>
        <v>47106.15</v>
      </c>
      <c r="BU36" s="57">
        <f>'BAR BB| Open rates'!BU36*0.87*0.85</f>
        <v>47106.15</v>
      </c>
      <c r="BV36" s="57">
        <f>'BAR BB| Open rates'!BV36*0.87*0.85</f>
        <v>45479.25</v>
      </c>
      <c r="BW36" s="57">
        <f>'BAR BB| Open rates'!BW36*0.87*0.85</f>
        <v>45479.25</v>
      </c>
      <c r="BX36" s="57">
        <f>'BAR BB| Open rates'!BX36*0.87*0.85</f>
        <v>45479.25</v>
      </c>
      <c r="BY36" s="57">
        <f>'BAR BB| Open rates'!BY36*0.87*0.85</f>
        <v>45479.25</v>
      </c>
      <c r="BZ36" s="57">
        <f>'BAR BB| Open rates'!BZ36*0.87*0.85</f>
        <v>45479.25</v>
      </c>
      <c r="CA36" s="57">
        <f>'BAR BB| Open rates'!CA36*0.87*0.85</f>
        <v>47106.15</v>
      </c>
      <c r="CB36" s="57">
        <f>'BAR BB| Open rates'!CB36*0.87*0.85</f>
        <v>47106.15</v>
      </c>
      <c r="CC36" s="57">
        <f>'BAR BB| Open rates'!CC36*0.87*0.85</f>
        <v>45479.25</v>
      </c>
      <c r="CD36" s="57">
        <f>'BAR BB| Open rates'!CD36*0.87*0.85</f>
        <v>45479.25</v>
      </c>
      <c r="CE36" s="57">
        <f>'BAR BB| Open rates'!CE36*0.87*0.85</f>
        <v>45479.25</v>
      </c>
      <c r="CF36" s="57">
        <f>'BAR BB| Open rates'!CF36*0.87*0.85</f>
        <v>45479.25</v>
      </c>
      <c r="CG36" s="57">
        <f>'BAR BB| Open rates'!CG36*0.87*0.85</f>
        <v>45479.25</v>
      </c>
      <c r="CH36" s="57">
        <f>'BAR BB| Open rates'!CH36*0.87*0.85</f>
        <v>47106.15</v>
      </c>
      <c r="CI36" s="57">
        <f>'BAR BB| Open rates'!CI36*0.87*0.85</f>
        <v>47106.15</v>
      </c>
      <c r="CJ36" s="57">
        <f>'BAR BB| Open rates'!CJ36*0.87*0.85</f>
        <v>45479.25</v>
      </c>
      <c r="CK36" s="57">
        <f>'BAR BB| Open rates'!CK36*0.87*0.85</f>
        <v>45479.25</v>
      </c>
      <c r="CL36" s="57">
        <f>'BAR BB| Open rates'!CL36*0.87*0.85</f>
        <v>45479.25</v>
      </c>
      <c r="CM36" s="57">
        <f>'BAR BB| Open rates'!CM36*0.87*0.85</f>
        <v>45479.25</v>
      </c>
      <c r="CN36" s="57">
        <f>'BAR BB| Open rates'!CN36*0.87*0.85</f>
        <v>45479.25</v>
      </c>
      <c r="CO36" s="57">
        <f>'BAR BB| Open rates'!CO36*0.87*0.85</f>
        <v>47106.15</v>
      </c>
      <c r="CP36" s="57">
        <f>'BAR BB| Open rates'!CP36*0.87*0.85</f>
        <v>47106.15</v>
      </c>
      <c r="CQ36" s="57">
        <f>'BAR BB| Open rates'!CQ36*0.87*0.85</f>
        <v>45479.25</v>
      </c>
      <c r="CR36" s="57">
        <f>'BAR BB| Open rates'!CR36*0.87*0.85</f>
        <v>45479.25</v>
      </c>
      <c r="CS36" s="57">
        <f>'BAR BB| Open rates'!CS36*0.87*0.85</f>
        <v>45479.25</v>
      </c>
      <c r="CT36" s="57">
        <f>'BAR BB| Open rates'!CT36*0.87*0.85</f>
        <v>45479.25</v>
      </c>
      <c r="CU36" s="57">
        <f>'BAR BB| Open rates'!CU36*0.87*0.85</f>
        <v>44222.1</v>
      </c>
      <c r="CV36" s="57">
        <f>'BAR BB| Open rates'!CV36*0.87*0.85</f>
        <v>44222.1</v>
      </c>
      <c r="CW36" s="57">
        <f>'BAR BB| Open rates'!CW36*0.87*0.85</f>
        <v>44222.1</v>
      </c>
      <c r="CX36" s="57">
        <f>'BAR BB| Open rates'!CX36*0.87*0.85</f>
        <v>42743.1</v>
      </c>
      <c r="CY36" s="57">
        <f>'BAR BB| Open rates'!CY36*0.87*0.85</f>
        <v>42743.1</v>
      </c>
      <c r="CZ36" s="57">
        <f>'BAR BB| Open rates'!CZ36*0.87*0.85</f>
        <v>42743.1</v>
      </c>
      <c r="DA36" s="57">
        <f>'BAR BB| Open rates'!DA36*0.87*0.85</f>
        <v>42743.1</v>
      </c>
      <c r="DB36" s="57">
        <f>'BAR BB| Open rates'!DB36*0.87*0.85</f>
        <v>42743.1</v>
      </c>
      <c r="DC36" s="57">
        <f>'BAR BB| Open rates'!DC36*0.87*0.85</f>
        <v>44222.1</v>
      </c>
      <c r="DD36" s="57">
        <f>'BAR BB| Open rates'!DD36*0.87*0.85</f>
        <v>44222.1</v>
      </c>
      <c r="DE36" s="57">
        <f>'BAR BB| Open rates'!DE36*0.87*0.85</f>
        <v>42743.1</v>
      </c>
      <c r="DF36" s="57">
        <f>'BAR BB| Open rates'!DF36*0.87*0.85</f>
        <v>42743.1</v>
      </c>
      <c r="DG36" s="57">
        <f>'BAR BB| Open rates'!DG36*0.87*0.85</f>
        <v>42743.1</v>
      </c>
      <c r="DH36" s="57">
        <f>'BAR BB| Open rates'!DH36*0.87*0.85</f>
        <v>42743.1</v>
      </c>
      <c r="DI36" s="57">
        <f>'BAR BB| Open rates'!DI36*0.87*0.85</f>
        <v>42743.1</v>
      </c>
      <c r="DJ36" s="57">
        <f>'BAR BB| Open rates'!DJ36*0.87*0.85</f>
        <v>44222.1</v>
      </c>
      <c r="DK36" s="57">
        <f>'BAR BB| Open rates'!DK36*0.87*0.85</f>
        <v>44222.1</v>
      </c>
      <c r="DL36" s="57">
        <f>'BAR BB| Open rates'!DL36*0.87*0.85</f>
        <v>42743.1</v>
      </c>
      <c r="DM36" s="57">
        <f>'BAR BB| Open rates'!DM36*0.87*0.85</f>
        <v>42743.1</v>
      </c>
      <c r="DN36" s="57">
        <f>'BAR BB| Open rates'!DN36*0.87*0.85</f>
        <v>42743.1</v>
      </c>
      <c r="DO36" s="57">
        <f>'BAR BB| Open rates'!DO36*0.87*0.85</f>
        <v>42743.1</v>
      </c>
      <c r="DP36" s="57">
        <f>'BAR BB| Open rates'!DP36*0.87*0.85</f>
        <v>42743.1</v>
      </c>
      <c r="DQ36" s="57">
        <f>'BAR BB| Open rates'!DQ36*0.87*0.85</f>
        <v>44222.1</v>
      </c>
      <c r="DR36" s="57">
        <f>'BAR BB| Open rates'!DR36*0.87*0.85</f>
        <v>44222.1</v>
      </c>
      <c r="DS36" s="57">
        <f>'BAR BB| Open rates'!DS36*0.87*0.85</f>
        <v>42743.1</v>
      </c>
      <c r="DT36" s="57">
        <f>'BAR BB| Open rates'!DT36*0.87*0.85</f>
        <v>42743.1</v>
      </c>
      <c r="DU36" s="57">
        <f>'BAR BB| Open rates'!DU36*0.87*0.85</f>
        <v>42743.1</v>
      </c>
      <c r="DV36" s="57">
        <f>'BAR BB| Open rates'!DV36*0.87*0.85</f>
        <v>42743.1</v>
      </c>
      <c r="DW36" s="57">
        <f>'BAR BB| Open rates'!DW36*0.87*0.85</f>
        <v>42743.1</v>
      </c>
      <c r="DX36" s="57">
        <f>'BAR BB| Open rates'!DX36*0.87*0.85</f>
        <v>44222.1</v>
      </c>
      <c r="DY36" s="57">
        <f>'BAR BB| Open rates'!DY36*0.87*0.85</f>
        <v>44222.1</v>
      </c>
      <c r="DZ36" s="57">
        <f>'BAR BB| Open rates'!DZ36*0.87*0.85</f>
        <v>45479.25</v>
      </c>
      <c r="EA36" s="57">
        <f>'BAR BB| Open rates'!EA36*0.87*0.85</f>
        <v>45479.25</v>
      </c>
      <c r="EB36" s="57">
        <f>'BAR BB| Open rates'!EB36*0.87*0.85</f>
        <v>45479.25</v>
      </c>
      <c r="EC36" s="57">
        <f>'BAR BB| Open rates'!EC36*0.87*0.85</f>
        <v>47106.15</v>
      </c>
      <c r="ED36" s="57">
        <f>'BAR BB| Open rates'!ED36*0.87*0.85</f>
        <v>47106.15</v>
      </c>
      <c r="EE36" s="57">
        <f>'BAR BB| Open rates'!EE36*0.87*0.85</f>
        <v>47106.15</v>
      </c>
      <c r="EF36" s="57">
        <f>'BAR BB| Open rates'!EF36*0.87*0.85</f>
        <v>47106.15</v>
      </c>
      <c r="EG36" s="57">
        <f>'BAR BB| Open rates'!EG36*0.87*0.85</f>
        <v>42003.6</v>
      </c>
      <c r="EH36" s="57">
        <f>'BAR BB| Open rates'!EH36*0.87*0.85</f>
        <v>38306.1</v>
      </c>
      <c r="EI36" s="57">
        <f>'BAR BB| Open rates'!EI36*0.87*0.85</f>
        <v>38306.1</v>
      </c>
      <c r="EJ36" s="57">
        <f>'BAR BB| Open rates'!EJ36*0.87*0.85</f>
        <v>38306.1</v>
      </c>
      <c r="EK36" s="57">
        <f>'BAR BB| Open rates'!EK36*0.87*0.85</f>
        <v>38306.1</v>
      </c>
      <c r="EL36" s="57">
        <f>'BAR BB| Open rates'!EL36*0.87*0.85</f>
        <v>39045.599999999999</v>
      </c>
      <c r="EM36" s="57">
        <f>'BAR BB| Open rates'!EM36*0.87*0.85</f>
        <v>39045.599999999999</v>
      </c>
      <c r="EN36" s="57">
        <f>'BAR BB| Open rates'!EN36*0.87*0.85</f>
        <v>38306.1</v>
      </c>
      <c r="EO36" s="57">
        <f>'BAR BB| Open rates'!EO36*0.87*0.85</f>
        <v>38306.1</v>
      </c>
      <c r="EP36" s="57">
        <f>'BAR BB| Open rates'!EP36*0.87*0.85</f>
        <v>38306.1</v>
      </c>
      <c r="EQ36" s="57">
        <f>'BAR BB| Open rates'!EQ36*0.87*0.85</f>
        <v>38306.1</v>
      </c>
      <c r="ER36" s="57">
        <f>'BAR BB| Open rates'!ER36*0.87*0.85</f>
        <v>38306.1</v>
      </c>
      <c r="ES36" s="57">
        <f>'BAR BB| Open rates'!ES36*0.87*0.85</f>
        <v>39045.599999999999</v>
      </c>
      <c r="ET36" s="57">
        <f>'BAR BB| Open rates'!ET36*0.87*0.85</f>
        <v>39045.599999999999</v>
      </c>
      <c r="EU36" s="57">
        <f>'BAR BB| Open rates'!EU36*0.87*0.85</f>
        <v>38306.1</v>
      </c>
      <c r="EV36" s="57">
        <f>'BAR BB| Open rates'!EV36*0.87*0.85</f>
        <v>38306.1</v>
      </c>
      <c r="EW36" s="57">
        <f>'BAR BB| Open rates'!EW36*0.87*0.85</f>
        <v>38306.1</v>
      </c>
      <c r="EX36" s="57">
        <f>'BAR BB| Open rates'!EX36*0.87*0.85</f>
        <v>38306.1</v>
      </c>
      <c r="EY36" s="57">
        <f>'BAR BB| Open rates'!EY36*0.87*0.85</f>
        <v>38306.1</v>
      </c>
      <c r="EZ36" s="57">
        <f>'BAR BB| Open rates'!EZ36*0.87*0.85</f>
        <v>39045.599999999999</v>
      </c>
      <c r="FA36" s="57">
        <f>'BAR BB| Open rates'!FA36*0.87*0.85</f>
        <v>39045.599999999999</v>
      </c>
      <c r="FB36" s="57">
        <f>'BAR BB| Open rates'!FB36*0.87*0.85</f>
        <v>38306.1</v>
      </c>
      <c r="FC36" s="57">
        <f>'BAR BB| Open rates'!FC36*0.87*0.85</f>
        <v>38306.1</v>
      </c>
      <c r="FD36" s="57">
        <f>'BAR BB| Open rates'!FD36*0.87*0.85</f>
        <v>38306.1</v>
      </c>
      <c r="FE36" s="57">
        <f>'BAR BB| Open rates'!FE36*0.87*0.85</f>
        <v>38306.1</v>
      </c>
      <c r="FF36" s="57">
        <f>'BAR BB| Open rates'!FF36*0.87*0.85</f>
        <v>38306.1</v>
      </c>
      <c r="FG36" s="57">
        <f>'BAR BB| Open rates'!FG36*0.87*0.85</f>
        <v>39045.599999999999</v>
      </c>
      <c r="FH36" s="57">
        <f>'BAR BB| Open rates'!FH36*0.87*0.85</f>
        <v>39045.599999999999</v>
      </c>
      <c r="FI36" s="57">
        <f>'BAR BB| Open rates'!FI36*0.87*0.85</f>
        <v>38306.1</v>
      </c>
      <c r="FJ36" s="57">
        <f>'BAR BB| Open rates'!FJ36*0.87*0.85</f>
        <v>38306.1</v>
      </c>
      <c r="FK36" s="57">
        <f>'BAR BB| Open rates'!FK36*0.87*0.85</f>
        <v>38306.1</v>
      </c>
      <c r="FL36" s="57">
        <f>'BAR BB| Open rates'!FL36*0.87*0.85</f>
        <v>38306.1</v>
      </c>
      <c r="FM36" s="57">
        <f>'BAR BB| Open rates'!FM36*0.87*0.85</f>
        <v>38306.1</v>
      </c>
      <c r="FN36" s="57">
        <f>'BAR BB| Open rates'!FN36*0.87*0.85</f>
        <v>39045.599999999999</v>
      </c>
      <c r="FO36" s="57">
        <f>'BAR BB| Open rates'!FO36*0.87*0.85</f>
        <v>39045.599999999999</v>
      </c>
      <c r="FP36" s="57">
        <f>'BAR BB| Open rates'!FP36*0.87*0.85</f>
        <v>38306.1</v>
      </c>
      <c r="FQ36" s="57">
        <f>'BAR BB| Open rates'!FQ36*0.87*0.85</f>
        <v>38306.1</v>
      </c>
      <c r="FR36" s="57">
        <f>'BAR BB| Open rates'!FR36*0.87*0.85</f>
        <v>38306.1</v>
      </c>
      <c r="FS36" s="57">
        <f>'BAR BB| Open rates'!FS36*0.87*0.85</f>
        <v>38306.1</v>
      </c>
      <c r="FT36" s="57">
        <f>'BAR BB| Open rates'!FT36*0.87*0.85</f>
        <v>38306.1</v>
      </c>
      <c r="FU36" s="57">
        <f>'BAR BB| Open rates'!FU36*0.87*0.85</f>
        <v>39045.599999999999</v>
      </c>
      <c r="FV36" s="57">
        <f>'BAR BB| Open rates'!FV36*0.87*0.85</f>
        <v>39045.599999999999</v>
      </c>
      <c r="FW36" s="57">
        <f>'BAR BB| Open rates'!FW36*0.87*0.85</f>
        <v>41781.75</v>
      </c>
      <c r="FX36" s="57">
        <f>'BAR BB| Open rates'!FX36*0.87*0.85</f>
        <v>41781.75</v>
      </c>
      <c r="FY36" s="57">
        <f>'BAR BB| Open rates'!FY36*0.87*0.85</f>
        <v>41781.75</v>
      </c>
      <c r="FZ36" s="57">
        <f>'BAR BB| Open rates'!FZ36*0.87*0.85</f>
        <v>41781.75</v>
      </c>
      <c r="GA36" s="57">
        <f>'BAR BB| Open rates'!GA36*0.87*0.85</f>
        <v>41781.75</v>
      </c>
      <c r="GB36" s="57">
        <f>'BAR BB| Open rates'!GB36*0.87*0.85</f>
        <v>43408.65</v>
      </c>
      <c r="GC36" s="57">
        <f>'BAR BB| Open rates'!GC36*0.87*0.85</f>
        <v>43408.65</v>
      </c>
      <c r="GD36" s="57">
        <f>'BAR BB| Open rates'!GD36*0.87*0.85</f>
        <v>43408.65</v>
      </c>
      <c r="GE36" s="57">
        <f>'BAR BB| Open rates'!GE36*0.87*0.85</f>
        <v>43408.65</v>
      </c>
    </row>
    <row r="37" spans="1:187" s="36" customFormat="1" ht="12" customHeight="1" x14ac:dyDescent="0.2">
      <c r="A37" s="237">
        <v>5</v>
      </c>
      <c r="B37" s="57">
        <f>'BAR BB| Open rates'!B37*0.87*0.85</f>
        <v>65445.75</v>
      </c>
      <c r="C37" s="57">
        <f>'BAR BB| Open rates'!C37*0.87*0.85</f>
        <v>65445.75</v>
      </c>
      <c r="D37" s="57">
        <f>'BAR BB| Open rates'!D37*0.87*0.85</f>
        <v>63449.1</v>
      </c>
      <c r="E37" s="57">
        <f>'BAR BB| Open rates'!E37*0.87*0.85</f>
        <v>63449.1</v>
      </c>
      <c r="F37" s="57">
        <f>'BAR BB| Open rates'!F37*0.87*0.85</f>
        <v>61822.2</v>
      </c>
      <c r="G37" s="57">
        <f>'BAR BB| Open rates'!G37*0.87*0.85</f>
        <v>63449.1</v>
      </c>
      <c r="H37" s="57">
        <f>'BAR BB| Open rates'!H37*0.87*0.85</f>
        <v>63449.1</v>
      </c>
      <c r="I37" s="57">
        <f>'BAR BB| Open rates'!I37*0.87*0.85</f>
        <v>64928.1</v>
      </c>
      <c r="J37" s="57">
        <f>'BAR BB| Open rates'!J37*0.87*0.85</f>
        <v>64928.1</v>
      </c>
      <c r="K37" s="57">
        <f>'BAR BB| Open rates'!K37*0.87*0.85</f>
        <v>63449.1</v>
      </c>
      <c r="L37" s="57">
        <f>'BAR BB| Open rates'!L37*0.87*0.85</f>
        <v>63449.1</v>
      </c>
      <c r="M37" s="57">
        <f>'BAR BB| Open rates'!M37*0.87*0.85</f>
        <v>63449.1</v>
      </c>
      <c r="N37" s="57">
        <f>'BAR BB| Open rates'!N37*0.87*0.85</f>
        <v>63449.1</v>
      </c>
      <c r="O37" s="57">
        <f>'BAR BB| Open rates'!O37*0.87*0.85</f>
        <v>63449.1</v>
      </c>
      <c r="P37" s="57">
        <f>'BAR BB| Open rates'!P37*0.87*0.85</f>
        <v>64928.1</v>
      </c>
      <c r="Q37" s="57">
        <f>'BAR BB| Open rates'!Q37*0.87*0.85</f>
        <v>64928.1</v>
      </c>
      <c r="R37" s="57">
        <f>'BAR BB| Open rates'!R37*0.87*0.85</f>
        <v>64928.1</v>
      </c>
      <c r="S37" s="57">
        <f>'BAR BB| Open rates'!S37*0.87*0.85</f>
        <v>64928.1</v>
      </c>
      <c r="T37" s="57">
        <f>'BAR BB| Open rates'!T37*0.87*0.85</f>
        <v>64928.1</v>
      </c>
      <c r="U37" s="57">
        <f>'BAR BB| Open rates'!U37*0.87*0.85</f>
        <v>64928.1</v>
      </c>
      <c r="V37" s="57">
        <f>'BAR BB| Open rates'!V37*0.87*0.85</f>
        <v>64928.1</v>
      </c>
      <c r="W37" s="57">
        <f>'BAR BB| Open rates'!W37*0.87*0.85</f>
        <v>66407.099999999991</v>
      </c>
      <c r="X37" s="57">
        <f>'BAR BB| Open rates'!X37*0.87*0.85</f>
        <v>66407.099999999991</v>
      </c>
      <c r="Y37" s="57">
        <f>'BAR BB| Open rates'!Y37*0.87*0.85</f>
        <v>64928.1</v>
      </c>
      <c r="Z37" s="57">
        <f>'BAR BB| Open rates'!Z37*0.87*0.85</f>
        <v>64928.1</v>
      </c>
      <c r="AA37" s="57">
        <f>'BAR BB| Open rates'!AA37*0.87*0.85</f>
        <v>64928.1</v>
      </c>
      <c r="AB37" s="57">
        <f>'BAR BB| Open rates'!AB37*0.87*0.85</f>
        <v>64928.1</v>
      </c>
      <c r="AC37" s="57">
        <f>'BAR BB| Open rates'!AC37*0.87*0.85</f>
        <v>64928.1</v>
      </c>
      <c r="AD37" s="57">
        <f>'BAR BB| Open rates'!AD37*0.87*0.85</f>
        <v>66407.099999999991</v>
      </c>
      <c r="AE37" s="57">
        <f>'BAR BB| Open rates'!AE37*0.87*0.85</f>
        <v>66407.099999999991</v>
      </c>
      <c r="AF37" s="57">
        <f>'BAR BB| Open rates'!AF37*0.87*0.85</f>
        <v>64928.1</v>
      </c>
      <c r="AG37" s="57">
        <f>'BAR BB| Open rates'!AG37*0.87*0.85</f>
        <v>64928.1</v>
      </c>
      <c r="AH37" s="57">
        <f>'BAR BB| Open rates'!AH37*0.87*0.85</f>
        <v>64928.1</v>
      </c>
      <c r="AI37" s="57">
        <f>'BAR BB| Open rates'!AI37*0.87*0.85</f>
        <v>64928.1</v>
      </c>
      <c r="AJ37" s="57">
        <f>'BAR BB| Open rates'!AJ37*0.87*0.85</f>
        <v>64928.1</v>
      </c>
      <c r="AK37" s="57">
        <f>'BAR BB| Open rates'!AK37*0.87*0.85</f>
        <v>66407.099999999991</v>
      </c>
      <c r="AL37" s="57">
        <f>'BAR BB| Open rates'!AL37*0.87*0.85</f>
        <v>66407.099999999991</v>
      </c>
      <c r="AM37" s="57">
        <f>'BAR BB| Open rates'!AM37*0.87*0.85</f>
        <v>64928.1</v>
      </c>
      <c r="AN37" s="57">
        <f>'BAR BB| Open rates'!AN37*0.87*0.85</f>
        <v>64928.1</v>
      </c>
      <c r="AO37" s="57">
        <f>'BAR BB| Open rates'!AO37*0.87*0.85</f>
        <v>64928.1</v>
      </c>
      <c r="AP37" s="57">
        <f>'BAR BB| Open rates'!AP37*0.87*0.85</f>
        <v>64928.1</v>
      </c>
      <c r="AQ37" s="57">
        <f>'BAR BB| Open rates'!AQ37*0.87*0.85</f>
        <v>64928.1</v>
      </c>
      <c r="AR37" s="57">
        <f>'BAR BB| Open rates'!AR37*0.87*0.85</f>
        <v>66407.099999999991</v>
      </c>
      <c r="AS37" s="57">
        <f>'BAR BB| Open rates'!AS37*0.87*0.85</f>
        <v>66407.099999999991</v>
      </c>
      <c r="AT37" s="57">
        <f>'BAR BB| Open rates'!AT37*0.87*0.85</f>
        <v>64928.1</v>
      </c>
      <c r="AU37" s="57">
        <f>'BAR BB| Open rates'!AU37*0.87*0.85</f>
        <v>64928.1</v>
      </c>
      <c r="AV37" s="57">
        <f>'BAR BB| Open rates'!AV37*0.87*0.85</f>
        <v>64928.1</v>
      </c>
      <c r="AW37" s="57">
        <f>'BAR BB| Open rates'!AW37*0.87*0.85</f>
        <v>64928.1</v>
      </c>
      <c r="AX37" s="57">
        <f>'BAR BB| Open rates'!AX37*0.87*0.85</f>
        <v>64928.1</v>
      </c>
      <c r="AY37" s="57">
        <f>'BAR BB| Open rates'!AY37*0.87*0.85</f>
        <v>66407.099999999991</v>
      </c>
      <c r="AZ37" s="57">
        <f>'BAR BB| Open rates'!AZ37*0.87*0.85</f>
        <v>66407.099999999991</v>
      </c>
      <c r="BA37" s="57">
        <f>'BAR BB| Open rates'!BA37*0.87*0.85</f>
        <v>64928.1</v>
      </c>
      <c r="BB37" s="57">
        <f>'BAR BB| Open rates'!BB37*0.87*0.85</f>
        <v>64928.1</v>
      </c>
      <c r="BC37" s="57">
        <f>'BAR BB| Open rates'!BC37*0.87*0.85</f>
        <v>64928.1</v>
      </c>
      <c r="BD37" s="57">
        <f>'BAR BB| Open rates'!BD37*0.87*0.85</f>
        <v>64928.1</v>
      </c>
      <c r="BE37" s="57">
        <f>'BAR BB| Open rates'!BE37*0.87*0.85</f>
        <v>64928.1</v>
      </c>
      <c r="BF37" s="57">
        <f>'BAR BB| Open rates'!BF37*0.87*0.85</f>
        <v>66407.099999999991</v>
      </c>
      <c r="BG37" s="57">
        <f>'BAR BB| Open rates'!BG37*0.87*0.85</f>
        <v>66407.099999999991</v>
      </c>
      <c r="BH37" s="57">
        <f>'BAR BB| Open rates'!BH37*0.87*0.85</f>
        <v>62561.7</v>
      </c>
      <c r="BI37" s="57">
        <f>'BAR BB| Open rates'!BI37*0.87*0.85</f>
        <v>62561.7</v>
      </c>
      <c r="BJ37" s="57">
        <f>'BAR BB| Open rates'!BJ37*0.87*0.85</f>
        <v>62561.7</v>
      </c>
      <c r="BK37" s="57">
        <f>'BAR BB| Open rates'!BK37*0.87*0.85</f>
        <v>62561.7</v>
      </c>
      <c r="BL37" s="57">
        <f>'BAR BB| Open rates'!BL37*0.87*0.85</f>
        <v>62561.7</v>
      </c>
      <c r="BM37" s="57">
        <f>'BAR BB| Open rates'!BM37*0.87*0.85</f>
        <v>63449.1</v>
      </c>
      <c r="BN37" s="57">
        <f>'BAR BB| Open rates'!BN37*0.87*0.85</f>
        <v>63449.1</v>
      </c>
      <c r="BO37" s="57">
        <f>'BAR BB| Open rates'!BO37*0.87*0.85</f>
        <v>61822.2</v>
      </c>
      <c r="BP37" s="57">
        <f>'BAR BB| Open rates'!BP37*0.87*0.85</f>
        <v>61822.2</v>
      </c>
      <c r="BQ37" s="57">
        <f>'BAR BB| Open rates'!BQ37*0.87*0.85</f>
        <v>49324.65</v>
      </c>
      <c r="BR37" s="57">
        <f>'BAR BB| Open rates'!BR37*0.87*0.85</f>
        <v>49324.65</v>
      </c>
      <c r="BS37" s="57">
        <f>'BAR BB| Open rates'!BS37*0.87*0.85</f>
        <v>49324.65</v>
      </c>
      <c r="BT37" s="57">
        <f>'BAR BB| Open rates'!BT37*0.87*0.85</f>
        <v>49324.65</v>
      </c>
      <c r="BU37" s="57">
        <f>'BAR BB| Open rates'!BU37*0.87*0.85</f>
        <v>49324.65</v>
      </c>
      <c r="BV37" s="57">
        <f>'BAR BB| Open rates'!BV37*0.87*0.85</f>
        <v>47697.75</v>
      </c>
      <c r="BW37" s="57">
        <f>'BAR BB| Open rates'!BW37*0.87*0.85</f>
        <v>47697.75</v>
      </c>
      <c r="BX37" s="57">
        <f>'BAR BB| Open rates'!BX37*0.87*0.85</f>
        <v>47697.75</v>
      </c>
      <c r="BY37" s="57">
        <f>'BAR BB| Open rates'!BY37*0.87*0.85</f>
        <v>47697.75</v>
      </c>
      <c r="BZ37" s="57">
        <f>'BAR BB| Open rates'!BZ37*0.87*0.85</f>
        <v>47697.75</v>
      </c>
      <c r="CA37" s="57">
        <f>'BAR BB| Open rates'!CA37*0.87*0.85</f>
        <v>49324.65</v>
      </c>
      <c r="CB37" s="57">
        <f>'BAR BB| Open rates'!CB37*0.87*0.85</f>
        <v>49324.65</v>
      </c>
      <c r="CC37" s="57">
        <f>'BAR BB| Open rates'!CC37*0.87*0.85</f>
        <v>47697.75</v>
      </c>
      <c r="CD37" s="57">
        <f>'BAR BB| Open rates'!CD37*0.87*0.85</f>
        <v>47697.75</v>
      </c>
      <c r="CE37" s="57">
        <f>'BAR BB| Open rates'!CE37*0.87*0.85</f>
        <v>47697.75</v>
      </c>
      <c r="CF37" s="57">
        <f>'BAR BB| Open rates'!CF37*0.87*0.85</f>
        <v>47697.75</v>
      </c>
      <c r="CG37" s="57">
        <f>'BAR BB| Open rates'!CG37*0.87*0.85</f>
        <v>47697.75</v>
      </c>
      <c r="CH37" s="57">
        <f>'BAR BB| Open rates'!CH37*0.87*0.85</f>
        <v>49324.65</v>
      </c>
      <c r="CI37" s="57">
        <f>'BAR BB| Open rates'!CI37*0.87*0.85</f>
        <v>49324.65</v>
      </c>
      <c r="CJ37" s="57">
        <f>'BAR BB| Open rates'!CJ37*0.87*0.85</f>
        <v>47697.75</v>
      </c>
      <c r="CK37" s="57">
        <f>'BAR BB| Open rates'!CK37*0.87*0.85</f>
        <v>47697.75</v>
      </c>
      <c r="CL37" s="57">
        <f>'BAR BB| Open rates'!CL37*0.87*0.85</f>
        <v>47697.75</v>
      </c>
      <c r="CM37" s="57">
        <f>'BAR BB| Open rates'!CM37*0.87*0.85</f>
        <v>47697.75</v>
      </c>
      <c r="CN37" s="57">
        <f>'BAR BB| Open rates'!CN37*0.87*0.85</f>
        <v>47697.75</v>
      </c>
      <c r="CO37" s="57">
        <f>'BAR BB| Open rates'!CO37*0.87*0.85</f>
        <v>49324.65</v>
      </c>
      <c r="CP37" s="57">
        <f>'BAR BB| Open rates'!CP37*0.87*0.85</f>
        <v>49324.65</v>
      </c>
      <c r="CQ37" s="57">
        <f>'BAR BB| Open rates'!CQ37*0.87*0.85</f>
        <v>47697.75</v>
      </c>
      <c r="CR37" s="57">
        <f>'BAR BB| Open rates'!CR37*0.87*0.85</f>
        <v>47697.75</v>
      </c>
      <c r="CS37" s="57">
        <f>'BAR BB| Open rates'!CS37*0.87*0.85</f>
        <v>47697.75</v>
      </c>
      <c r="CT37" s="57">
        <f>'BAR BB| Open rates'!CT37*0.87*0.85</f>
        <v>47697.75</v>
      </c>
      <c r="CU37" s="57">
        <f>'BAR BB| Open rates'!CU37*0.87*0.85</f>
        <v>46440.6</v>
      </c>
      <c r="CV37" s="57">
        <f>'BAR BB| Open rates'!CV37*0.87*0.85</f>
        <v>46440.6</v>
      </c>
      <c r="CW37" s="57">
        <f>'BAR BB| Open rates'!CW37*0.87*0.85</f>
        <v>46440.6</v>
      </c>
      <c r="CX37" s="57">
        <f>'BAR BB| Open rates'!CX37*0.87*0.85</f>
        <v>44961.599999999999</v>
      </c>
      <c r="CY37" s="57">
        <f>'BAR BB| Open rates'!CY37*0.87*0.85</f>
        <v>44961.599999999999</v>
      </c>
      <c r="CZ37" s="57">
        <f>'BAR BB| Open rates'!CZ37*0.87*0.85</f>
        <v>44961.599999999999</v>
      </c>
      <c r="DA37" s="57">
        <f>'BAR BB| Open rates'!DA37*0.87*0.85</f>
        <v>44961.599999999999</v>
      </c>
      <c r="DB37" s="57">
        <f>'BAR BB| Open rates'!DB37*0.87*0.85</f>
        <v>44961.599999999999</v>
      </c>
      <c r="DC37" s="57">
        <f>'BAR BB| Open rates'!DC37*0.87*0.85</f>
        <v>46440.6</v>
      </c>
      <c r="DD37" s="57">
        <f>'BAR BB| Open rates'!DD37*0.87*0.85</f>
        <v>46440.6</v>
      </c>
      <c r="DE37" s="57">
        <f>'BAR BB| Open rates'!DE37*0.87*0.85</f>
        <v>44961.599999999999</v>
      </c>
      <c r="DF37" s="57">
        <f>'BAR BB| Open rates'!DF37*0.87*0.85</f>
        <v>44961.599999999999</v>
      </c>
      <c r="DG37" s="57">
        <f>'BAR BB| Open rates'!DG37*0.87*0.85</f>
        <v>44961.599999999999</v>
      </c>
      <c r="DH37" s="57">
        <f>'BAR BB| Open rates'!DH37*0.87*0.85</f>
        <v>44961.599999999999</v>
      </c>
      <c r="DI37" s="57">
        <f>'BAR BB| Open rates'!DI37*0.87*0.85</f>
        <v>44961.599999999999</v>
      </c>
      <c r="DJ37" s="57">
        <f>'BAR BB| Open rates'!DJ37*0.87*0.85</f>
        <v>46440.6</v>
      </c>
      <c r="DK37" s="57">
        <f>'BAR BB| Open rates'!DK37*0.87*0.85</f>
        <v>46440.6</v>
      </c>
      <c r="DL37" s="57">
        <f>'BAR BB| Open rates'!DL37*0.87*0.85</f>
        <v>44961.599999999999</v>
      </c>
      <c r="DM37" s="57">
        <f>'BAR BB| Open rates'!DM37*0.87*0.85</f>
        <v>44961.599999999999</v>
      </c>
      <c r="DN37" s="57">
        <f>'BAR BB| Open rates'!DN37*0.87*0.85</f>
        <v>44961.599999999999</v>
      </c>
      <c r="DO37" s="57">
        <f>'BAR BB| Open rates'!DO37*0.87*0.85</f>
        <v>44961.599999999999</v>
      </c>
      <c r="DP37" s="57">
        <f>'BAR BB| Open rates'!DP37*0.87*0.85</f>
        <v>44961.599999999999</v>
      </c>
      <c r="DQ37" s="57">
        <f>'BAR BB| Open rates'!DQ37*0.87*0.85</f>
        <v>46440.6</v>
      </c>
      <c r="DR37" s="57">
        <f>'BAR BB| Open rates'!DR37*0.87*0.85</f>
        <v>46440.6</v>
      </c>
      <c r="DS37" s="57">
        <f>'BAR BB| Open rates'!DS37*0.87*0.85</f>
        <v>44961.599999999999</v>
      </c>
      <c r="DT37" s="57">
        <f>'BAR BB| Open rates'!DT37*0.87*0.85</f>
        <v>44961.599999999999</v>
      </c>
      <c r="DU37" s="57">
        <f>'BAR BB| Open rates'!DU37*0.87*0.85</f>
        <v>44961.599999999999</v>
      </c>
      <c r="DV37" s="57">
        <f>'BAR BB| Open rates'!DV37*0.87*0.85</f>
        <v>44961.599999999999</v>
      </c>
      <c r="DW37" s="57">
        <f>'BAR BB| Open rates'!DW37*0.87*0.85</f>
        <v>44961.599999999999</v>
      </c>
      <c r="DX37" s="57">
        <f>'BAR BB| Open rates'!DX37*0.87*0.85</f>
        <v>46440.6</v>
      </c>
      <c r="DY37" s="57">
        <f>'BAR BB| Open rates'!DY37*0.87*0.85</f>
        <v>46440.6</v>
      </c>
      <c r="DZ37" s="57">
        <f>'BAR BB| Open rates'!DZ37*0.87*0.85</f>
        <v>47697.75</v>
      </c>
      <c r="EA37" s="57">
        <f>'BAR BB| Open rates'!EA37*0.87*0.85</f>
        <v>47697.75</v>
      </c>
      <c r="EB37" s="57">
        <f>'BAR BB| Open rates'!EB37*0.87*0.85</f>
        <v>47697.75</v>
      </c>
      <c r="EC37" s="57">
        <f>'BAR BB| Open rates'!EC37*0.87*0.85</f>
        <v>49324.65</v>
      </c>
      <c r="ED37" s="57">
        <f>'BAR BB| Open rates'!ED37*0.87*0.85</f>
        <v>49324.65</v>
      </c>
      <c r="EE37" s="57">
        <f>'BAR BB| Open rates'!EE37*0.87*0.85</f>
        <v>49324.65</v>
      </c>
      <c r="EF37" s="57">
        <f>'BAR BB| Open rates'!EF37*0.87*0.85</f>
        <v>49324.65</v>
      </c>
      <c r="EG37" s="57">
        <f>'BAR BB| Open rates'!EG37*0.87*0.85</f>
        <v>44222.1</v>
      </c>
      <c r="EH37" s="57">
        <f>'BAR BB| Open rates'!EH37*0.87*0.85</f>
        <v>40524.6</v>
      </c>
      <c r="EI37" s="57">
        <f>'BAR BB| Open rates'!EI37*0.87*0.85</f>
        <v>40524.6</v>
      </c>
      <c r="EJ37" s="57">
        <f>'BAR BB| Open rates'!EJ37*0.87*0.85</f>
        <v>40524.6</v>
      </c>
      <c r="EK37" s="57">
        <f>'BAR BB| Open rates'!EK37*0.87*0.85</f>
        <v>40524.6</v>
      </c>
      <c r="EL37" s="57">
        <f>'BAR BB| Open rates'!EL37*0.87*0.85</f>
        <v>41264.1</v>
      </c>
      <c r="EM37" s="57">
        <f>'BAR BB| Open rates'!EM37*0.87*0.85</f>
        <v>41264.1</v>
      </c>
      <c r="EN37" s="57">
        <f>'BAR BB| Open rates'!EN37*0.87*0.85</f>
        <v>40524.6</v>
      </c>
      <c r="EO37" s="57">
        <f>'BAR BB| Open rates'!EO37*0.87*0.85</f>
        <v>40524.6</v>
      </c>
      <c r="EP37" s="57">
        <f>'BAR BB| Open rates'!EP37*0.87*0.85</f>
        <v>40524.6</v>
      </c>
      <c r="EQ37" s="57">
        <f>'BAR BB| Open rates'!EQ37*0.87*0.85</f>
        <v>40524.6</v>
      </c>
      <c r="ER37" s="57">
        <f>'BAR BB| Open rates'!ER37*0.87*0.85</f>
        <v>40524.6</v>
      </c>
      <c r="ES37" s="57">
        <f>'BAR BB| Open rates'!ES37*0.87*0.85</f>
        <v>41264.1</v>
      </c>
      <c r="ET37" s="57">
        <f>'BAR BB| Open rates'!ET37*0.87*0.85</f>
        <v>41264.1</v>
      </c>
      <c r="EU37" s="57">
        <f>'BAR BB| Open rates'!EU37*0.87*0.85</f>
        <v>40524.6</v>
      </c>
      <c r="EV37" s="57">
        <f>'BAR BB| Open rates'!EV37*0.87*0.85</f>
        <v>40524.6</v>
      </c>
      <c r="EW37" s="57">
        <f>'BAR BB| Open rates'!EW37*0.87*0.85</f>
        <v>40524.6</v>
      </c>
      <c r="EX37" s="57">
        <f>'BAR BB| Open rates'!EX37*0.87*0.85</f>
        <v>40524.6</v>
      </c>
      <c r="EY37" s="57">
        <f>'BAR BB| Open rates'!EY37*0.87*0.85</f>
        <v>40524.6</v>
      </c>
      <c r="EZ37" s="57">
        <f>'BAR BB| Open rates'!EZ37*0.87*0.85</f>
        <v>41264.1</v>
      </c>
      <c r="FA37" s="57">
        <f>'BAR BB| Open rates'!FA37*0.87*0.85</f>
        <v>41264.1</v>
      </c>
      <c r="FB37" s="57">
        <f>'BAR BB| Open rates'!FB37*0.87*0.85</f>
        <v>40524.6</v>
      </c>
      <c r="FC37" s="57">
        <f>'BAR BB| Open rates'!FC37*0.87*0.85</f>
        <v>40524.6</v>
      </c>
      <c r="FD37" s="57">
        <f>'BAR BB| Open rates'!FD37*0.87*0.85</f>
        <v>40524.6</v>
      </c>
      <c r="FE37" s="57">
        <f>'BAR BB| Open rates'!FE37*0.87*0.85</f>
        <v>40524.6</v>
      </c>
      <c r="FF37" s="57">
        <f>'BAR BB| Open rates'!FF37*0.87*0.85</f>
        <v>40524.6</v>
      </c>
      <c r="FG37" s="57">
        <f>'BAR BB| Open rates'!FG37*0.87*0.85</f>
        <v>41264.1</v>
      </c>
      <c r="FH37" s="57">
        <f>'BAR BB| Open rates'!FH37*0.87*0.85</f>
        <v>41264.1</v>
      </c>
      <c r="FI37" s="57">
        <f>'BAR BB| Open rates'!FI37*0.87*0.85</f>
        <v>40524.6</v>
      </c>
      <c r="FJ37" s="57">
        <f>'BAR BB| Open rates'!FJ37*0.87*0.85</f>
        <v>40524.6</v>
      </c>
      <c r="FK37" s="57">
        <f>'BAR BB| Open rates'!FK37*0.87*0.85</f>
        <v>40524.6</v>
      </c>
      <c r="FL37" s="57">
        <f>'BAR BB| Open rates'!FL37*0.87*0.85</f>
        <v>40524.6</v>
      </c>
      <c r="FM37" s="57">
        <f>'BAR BB| Open rates'!FM37*0.87*0.85</f>
        <v>40524.6</v>
      </c>
      <c r="FN37" s="57">
        <f>'BAR BB| Open rates'!FN37*0.87*0.85</f>
        <v>41264.1</v>
      </c>
      <c r="FO37" s="57">
        <f>'BAR BB| Open rates'!FO37*0.87*0.85</f>
        <v>41264.1</v>
      </c>
      <c r="FP37" s="57">
        <f>'BAR BB| Open rates'!FP37*0.87*0.85</f>
        <v>40524.6</v>
      </c>
      <c r="FQ37" s="57">
        <f>'BAR BB| Open rates'!FQ37*0.87*0.85</f>
        <v>40524.6</v>
      </c>
      <c r="FR37" s="57">
        <f>'BAR BB| Open rates'!FR37*0.87*0.85</f>
        <v>40524.6</v>
      </c>
      <c r="FS37" s="57">
        <f>'BAR BB| Open rates'!FS37*0.87*0.85</f>
        <v>40524.6</v>
      </c>
      <c r="FT37" s="57">
        <f>'BAR BB| Open rates'!FT37*0.87*0.85</f>
        <v>40524.6</v>
      </c>
      <c r="FU37" s="57">
        <f>'BAR BB| Open rates'!FU37*0.87*0.85</f>
        <v>41264.1</v>
      </c>
      <c r="FV37" s="57">
        <f>'BAR BB| Open rates'!FV37*0.87*0.85</f>
        <v>41264.1</v>
      </c>
      <c r="FW37" s="57">
        <f>'BAR BB| Open rates'!FW37*0.87*0.85</f>
        <v>44000.25</v>
      </c>
      <c r="FX37" s="57">
        <f>'BAR BB| Open rates'!FX37*0.87*0.85</f>
        <v>44000.25</v>
      </c>
      <c r="FY37" s="57">
        <f>'BAR BB| Open rates'!FY37*0.87*0.85</f>
        <v>44000.25</v>
      </c>
      <c r="FZ37" s="57">
        <f>'BAR BB| Open rates'!FZ37*0.87*0.85</f>
        <v>44000.25</v>
      </c>
      <c r="GA37" s="57">
        <f>'BAR BB| Open rates'!GA37*0.87*0.85</f>
        <v>44000.25</v>
      </c>
      <c r="GB37" s="57">
        <f>'BAR BB| Open rates'!GB37*0.87*0.85</f>
        <v>45627.15</v>
      </c>
      <c r="GC37" s="57">
        <f>'BAR BB| Open rates'!GC37*0.87*0.85</f>
        <v>45627.15</v>
      </c>
      <c r="GD37" s="57">
        <f>'BAR BB| Open rates'!GD37*0.87*0.85</f>
        <v>45627.15</v>
      </c>
      <c r="GE37" s="57">
        <f>'BAR BB| Open rates'!GE37*0.87*0.85</f>
        <v>45627.15</v>
      </c>
    </row>
    <row r="38" spans="1:187" s="36" customFormat="1" ht="12" customHeight="1" x14ac:dyDescent="0.2">
      <c r="A38" s="237">
        <v>6</v>
      </c>
      <c r="B38" s="57">
        <f>'BAR BB| Open rates'!B38*0.87*0.85</f>
        <v>67664.25</v>
      </c>
      <c r="C38" s="57">
        <f>'BAR BB| Open rates'!C38*0.87*0.85</f>
        <v>67664.25</v>
      </c>
      <c r="D38" s="57">
        <f>'BAR BB| Open rates'!D38*0.87*0.85</f>
        <v>65667.599999999991</v>
      </c>
      <c r="E38" s="57">
        <f>'BAR BB| Open rates'!E38*0.87*0.85</f>
        <v>65667.599999999991</v>
      </c>
      <c r="F38" s="57">
        <f>'BAR BB| Open rates'!F38*0.87*0.85</f>
        <v>64040.7</v>
      </c>
      <c r="G38" s="57">
        <f>'BAR BB| Open rates'!G38*0.87*0.85</f>
        <v>65667.599999999991</v>
      </c>
      <c r="H38" s="57">
        <f>'BAR BB| Open rates'!H38*0.87*0.85</f>
        <v>65667.599999999991</v>
      </c>
      <c r="I38" s="57">
        <f>'BAR BB| Open rates'!I38*0.87*0.85</f>
        <v>67146.599999999991</v>
      </c>
      <c r="J38" s="57">
        <f>'BAR BB| Open rates'!J38*0.87*0.85</f>
        <v>67146.599999999991</v>
      </c>
      <c r="K38" s="57">
        <f>'BAR BB| Open rates'!K38*0.87*0.85</f>
        <v>65667.599999999991</v>
      </c>
      <c r="L38" s="57">
        <f>'BAR BB| Open rates'!L38*0.87*0.85</f>
        <v>65667.599999999991</v>
      </c>
      <c r="M38" s="57">
        <f>'BAR BB| Open rates'!M38*0.87*0.85</f>
        <v>65667.599999999991</v>
      </c>
      <c r="N38" s="57">
        <f>'BAR BB| Open rates'!N38*0.87*0.85</f>
        <v>65667.599999999991</v>
      </c>
      <c r="O38" s="57">
        <f>'BAR BB| Open rates'!O38*0.87*0.85</f>
        <v>65667.599999999991</v>
      </c>
      <c r="P38" s="57">
        <f>'BAR BB| Open rates'!P38*0.87*0.85</f>
        <v>67146.599999999991</v>
      </c>
      <c r="Q38" s="57">
        <f>'BAR BB| Open rates'!Q38*0.87*0.85</f>
        <v>67146.599999999991</v>
      </c>
      <c r="R38" s="57">
        <f>'BAR BB| Open rates'!R38*0.87*0.85</f>
        <v>67146.599999999991</v>
      </c>
      <c r="S38" s="57">
        <f>'BAR BB| Open rates'!S38*0.87*0.85</f>
        <v>67146.599999999991</v>
      </c>
      <c r="T38" s="57">
        <f>'BAR BB| Open rates'!T38*0.87*0.85</f>
        <v>67146.599999999991</v>
      </c>
      <c r="U38" s="57">
        <f>'BAR BB| Open rates'!U38*0.87*0.85</f>
        <v>67146.599999999991</v>
      </c>
      <c r="V38" s="57">
        <f>'BAR BB| Open rates'!V38*0.87*0.85</f>
        <v>67146.599999999991</v>
      </c>
      <c r="W38" s="57">
        <f>'BAR BB| Open rates'!W38*0.87*0.85</f>
        <v>68625.599999999991</v>
      </c>
      <c r="X38" s="57">
        <f>'BAR BB| Open rates'!X38*0.87*0.85</f>
        <v>68625.599999999991</v>
      </c>
      <c r="Y38" s="57">
        <f>'BAR BB| Open rates'!Y38*0.87*0.85</f>
        <v>67146.599999999991</v>
      </c>
      <c r="Z38" s="57">
        <f>'BAR BB| Open rates'!Z38*0.87*0.85</f>
        <v>67146.599999999991</v>
      </c>
      <c r="AA38" s="57">
        <f>'BAR BB| Open rates'!AA38*0.87*0.85</f>
        <v>67146.599999999991</v>
      </c>
      <c r="AB38" s="57">
        <f>'BAR BB| Open rates'!AB38*0.87*0.85</f>
        <v>67146.599999999991</v>
      </c>
      <c r="AC38" s="57">
        <f>'BAR BB| Open rates'!AC38*0.87*0.85</f>
        <v>67146.599999999991</v>
      </c>
      <c r="AD38" s="57">
        <f>'BAR BB| Open rates'!AD38*0.87*0.85</f>
        <v>68625.599999999991</v>
      </c>
      <c r="AE38" s="57">
        <f>'BAR BB| Open rates'!AE38*0.87*0.85</f>
        <v>68625.599999999991</v>
      </c>
      <c r="AF38" s="57">
        <f>'BAR BB| Open rates'!AF38*0.87*0.85</f>
        <v>67146.599999999991</v>
      </c>
      <c r="AG38" s="57">
        <f>'BAR BB| Open rates'!AG38*0.87*0.85</f>
        <v>67146.599999999991</v>
      </c>
      <c r="AH38" s="57">
        <f>'BAR BB| Open rates'!AH38*0.87*0.85</f>
        <v>67146.599999999991</v>
      </c>
      <c r="AI38" s="57">
        <f>'BAR BB| Open rates'!AI38*0.87*0.85</f>
        <v>67146.599999999991</v>
      </c>
      <c r="AJ38" s="57">
        <f>'BAR BB| Open rates'!AJ38*0.87*0.85</f>
        <v>67146.599999999991</v>
      </c>
      <c r="AK38" s="57">
        <f>'BAR BB| Open rates'!AK38*0.87*0.85</f>
        <v>68625.599999999991</v>
      </c>
      <c r="AL38" s="57">
        <f>'BAR BB| Open rates'!AL38*0.87*0.85</f>
        <v>68625.599999999991</v>
      </c>
      <c r="AM38" s="57">
        <f>'BAR BB| Open rates'!AM38*0.87*0.85</f>
        <v>67146.599999999991</v>
      </c>
      <c r="AN38" s="57">
        <f>'BAR BB| Open rates'!AN38*0.87*0.85</f>
        <v>67146.599999999991</v>
      </c>
      <c r="AO38" s="57">
        <f>'BAR BB| Open rates'!AO38*0.87*0.85</f>
        <v>67146.599999999991</v>
      </c>
      <c r="AP38" s="57">
        <f>'BAR BB| Open rates'!AP38*0.87*0.85</f>
        <v>67146.599999999991</v>
      </c>
      <c r="AQ38" s="57">
        <f>'BAR BB| Open rates'!AQ38*0.87*0.85</f>
        <v>67146.599999999991</v>
      </c>
      <c r="AR38" s="57">
        <f>'BAR BB| Open rates'!AR38*0.87*0.85</f>
        <v>68625.599999999991</v>
      </c>
      <c r="AS38" s="57">
        <f>'BAR BB| Open rates'!AS38*0.87*0.85</f>
        <v>68625.599999999991</v>
      </c>
      <c r="AT38" s="57">
        <f>'BAR BB| Open rates'!AT38*0.87*0.85</f>
        <v>67146.599999999991</v>
      </c>
      <c r="AU38" s="57">
        <f>'BAR BB| Open rates'!AU38*0.87*0.85</f>
        <v>67146.599999999991</v>
      </c>
      <c r="AV38" s="57">
        <f>'BAR BB| Open rates'!AV38*0.87*0.85</f>
        <v>67146.599999999991</v>
      </c>
      <c r="AW38" s="57">
        <f>'BAR BB| Open rates'!AW38*0.87*0.85</f>
        <v>67146.599999999991</v>
      </c>
      <c r="AX38" s="57">
        <f>'BAR BB| Open rates'!AX38*0.87*0.85</f>
        <v>67146.599999999991</v>
      </c>
      <c r="AY38" s="57">
        <f>'BAR BB| Open rates'!AY38*0.87*0.85</f>
        <v>68625.599999999991</v>
      </c>
      <c r="AZ38" s="57">
        <f>'BAR BB| Open rates'!AZ38*0.87*0.85</f>
        <v>68625.599999999991</v>
      </c>
      <c r="BA38" s="57">
        <f>'BAR BB| Open rates'!BA38*0.87*0.85</f>
        <v>67146.599999999991</v>
      </c>
      <c r="BB38" s="57">
        <f>'BAR BB| Open rates'!BB38*0.87*0.85</f>
        <v>67146.599999999991</v>
      </c>
      <c r="BC38" s="57">
        <f>'BAR BB| Open rates'!BC38*0.87*0.85</f>
        <v>67146.599999999991</v>
      </c>
      <c r="BD38" s="57">
        <f>'BAR BB| Open rates'!BD38*0.87*0.85</f>
        <v>67146.599999999991</v>
      </c>
      <c r="BE38" s="57">
        <f>'BAR BB| Open rates'!BE38*0.87*0.85</f>
        <v>67146.599999999991</v>
      </c>
      <c r="BF38" s="57">
        <f>'BAR BB| Open rates'!BF38*0.87*0.85</f>
        <v>68625.599999999991</v>
      </c>
      <c r="BG38" s="57">
        <f>'BAR BB| Open rates'!BG38*0.87*0.85</f>
        <v>68625.599999999991</v>
      </c>
      <c r="BH38" s="57">
        <f>'BAR BB| Open rates'!BH38*0.87*0.85</f>
        <v>64780.2</v>
      </c>
      <c r="BI38" s="57">
        <f>'BAR BB| Open rates'!BI38*0.87*0.85</f>
        <v>64780.2</v>
      </c>
      <c r="BJ38" s="57">
        <f>'BAR BB| Open rates'!BJ38*0.87*0.85</f>
        <v>64780.2</v>
      </c>
      <c r="BK38" s="57">
        <f>'BAR BB| Open rates'!BK38*0.87*0.85</f>
        <v>64780.2</v>
      </c>
      <c r="BL38" s="57">
        <f>'BAR BB| Open rates'!BL38*0.87*0.85</f>
        <v>64780.2</v>
      </c>
      <c r="BM38" s="57">
        <f>'BAR BB| Open rates'!BM38*0.87*0.85</f>
        <v>65667.599999999991</v>
      </c>
      <c r="BN38" s="57">
        <f>'BAR BB| Open rates'!BN38*0.87*0.85</f>
        <v>65667.599999999991</v>
      </c>
      <c r="BO38" s="57">
        <f>'BAR BB| Open rates'!BO38*0.87*0.85</f>
        <v>64040.7</v>
      </c>
      <c r="BP38" s="57">
        <f>'BAR BB| Open rates'!BP38*0.87*0.85</f>
        <v>64040.7</v>
      </c>
      <c r="BQ38" s="57">
        <f>'BAR BB| Open rates'!BQ38*0.87*0.85</f>
        <v>51543.15</v>
      </c>
      <c r="BR38" s="57">
        <f>'BAR BB| Open rates'!BR38*0.87*0.85</f>
        <v>51543.15</v>
      </c>
      <c r="BS38" s="57">
        <f>'BAR BB| Open rates'!BS38*0.87*0.85</f>
        <v>51543.15</v>
      </c>
      <c r="BT38" s="57">
        <f>'BAR BB| Open rates'!BT38*0.87*0.85</f>
        <v>51543.15</v>
      </c>
      <c r="BU38" s="57">
        <f>'BAR BB| Open rates'!BU38*0.87*0.85</f>
        <v>51543.15</v>
      </c>
      <c r="BV38" s="57">
        <f>'BAR BB| Open rates'!BV38*0.87*0.85</f>
        <v>49916.25</v>
      </c>
      <c r="BW38" s="57">
        <f>'BAR BB| Open rates'!BW38*0.87*0.85</f>
        <v>49916.25</v>
      </c>
      <c r="BX38" s="57">
        <f>'BAR BB| Open rates'!BX38*0.87*0.85</f>
        <v>49916.25</v>
      </c>
      <c r="BY38" s="57">
        <f>'BAR BB| Open rates'!BY38*0.87*0.85</f>
        <v>49916.25</v>
      </c>
      <c r="BZ38" s="57">
        <f>'BAR BB| Open rates'!BZ38*0.87*0.85</f>
        <v>49916.25</v>
      </c>
      <c r="CA38" s="57">
        <f>'BAR BB| Open rates'!CA38*0.87*0.85</f>
        <v>51543.15</v>
      </c>
      <c r="CB38" s="57">
        <f>'BAR BB| Open rates'!CB38*0.87*0.85</f>
        <v>51543.15</v>
      </c>
      <c r="CC38" s="57">
        <f>'BAR BB| Open rates'!CC38*0.87*0.85</f>
        <v>49916.25</v>
      </c>
      <c r="CD38" s="57">
        <f>'BAR BB| Open rates'!CD38*0.87*0.85</f>
        <v>49916.25</v>
      </c>
      <c r="CE38" s="57">
        <f>'BAR BB| Open rates'!CE38*0.87*0.85</f>
        <v>49916.25</v>
      </c>
      <c r="CF38" s="57">
        <f>'BAR BB| Open rates'!CF38*0.87*0.85</f>
        <v>49916.25</v>
      </c>
      <c r="CG38" s="57">
        <f>'BAR BB| Open rates'!CG38*0.87*0.85</f>
        <v>49916.25</v>
      </c>
      <c r="CH38" s="57">
        <f>'BAR BB| Open rates'!CH38*0.87*0.85</f>
        <v>51543.15</v>
      </c>
      <c r="CI38" s="57">
        <f>'BAR BB| Open rates'!CI38*0.87*0.85</f>
        <v>51543.15</v>
      </c>
      <c r="CJ38" s="57">
        <f>'BAR BB| Open rates'!CJ38*0.87*0.85</f>
        <v>49916.25</v>
      </c>
      <c r="CK38" s="57">
        <f>'BAR BB| Open rates'!CK38*0.87*0.85</f>
        <v>49916.25</v>
      </c>
      <c r="CL38" s="57">
        <f>'BAR BB| Open rates'!CL38*0.87*0.85</f>
        <v>49916.25</v>
      </c>
      <c r="CM38" s="57">
        <f>'BAR BB| Open rates'!CM38*0.87*0.85</f>
        <v>49916.25</v>
      </c>
      <c r="CN38" s="57">
        <f>'BAR BB| Open rates'!CN38*0.87*0.85</f>
        <v>49916.25</v>
      </c>
      <c r="CO38" s="57">
        <f>'BAR BB| Open rates'!CO38*0.87*0.85</f>
        <v>51543.15</v>
      </c>
      <c r="CP38" s="57">
        <f>'BAR BB| Open rates'!CP38*0.87*0.85</f>
        <v>51543.15</v>
      </c>
      <c r="CQ38" s="57">
        <f>'BAR BB| Open rates'!CQ38*0.87*0.85</f>
        <v>49916.25</v>
      </c>
      <c r="CR38" s="57">
        <f>'BAR BB| Open rates'!CR38*0.87*0.85</f>
        <v>49916.25</v>
      </c>
      <c r="CS38" s="57">
        <f>'BAR BB| Open rates'!CS38*0.87*0.85</f>
        <v>49916.25</v>
      </c>
      <c r="CT38" s="57">
        <f>'BAR BB| Open rates'!CT38*0.87*0.85</f>
        <v>49916.25</v>
      </c>
      <c r="CU38" s="57">
        <f>'BAR BB| Open rates'!CU38*0.87*0.85</f>
        <v>48659.1</v>
      </c>
      <c r="CV38" s="57">
        <f>'BAR BB| Open rates'!CV38*0.87*0.85</f>
        <v>48659.1</v>
      </c>
      <c r="CW38" s="57">
        <f>'BAR BB| Open rates'!CW38*0.87*0.85</f>
        <v>48659.1</v>
      </c>
      <c r="CX38" s="57">
        <f>'BAR BB| Open rates'!CX38*0.87*0.85</f>
        <v>47180.1</v>
      </c>
      <c r="CY38" s="57">
        <f>'BAR BB| Open rates'!CY38*0.87*0.85</f>
        <v>47180.1</v>
      </c>
      <c r="CZ38" s="57">
        <f>'BAR BB| Open rates'!CZ38*0.87*0.85</f>
        <v>47180.1</v>
      </c>
      <c r="DA38" s="57">
        <f>'BAR BB| Open rates'!DA38*0.87*0.85</f>
        <v>47180.1</v>
      </c>
      <c r="DB38" s="57">
        <f>'BAR BB| Open rates'!DB38*0.87*0.85</f>
        <v>47180.1</v>
      </c>
      <c r="DC38" s="57">
        <f>'BAR BB| Open rates'!DC38*0.87*0.85</f>
        <v>48659.1</v>
      </c>
      <c r="DD38" s="57">
        <f>'BAR BB| Open rates'!DD38*0.87*0.85</f>
        <v>48659.1</v>
      </c>
      <c r="DE38" s="57">
        <f>'BAR BB| Open rates'!DE38*0.87*0.85</f>
        <v>47180.1</v>
      </c>
      <c r="DF38" s="57">
        <f>'BAR BB| Open rates'!DF38*0.87*0.85</f>
        <v>47180.1</v>
      </c>
      <c r="DG38" s="57">
        <f>'BAR BB| Open rates'!DG38*0.87*0.85</f>
        <v>47180.1</v>
      </c>
      <c r="DH38" s="57">
        <f>'BAR BB| Open rates'!DH38*0.87*0.85</f>
        <v>47180.1</v>
      </c>
      <c r="DI38" s="57">
        <f>'BAR BB| Open rates'!DI38*0.87*0.85</f>
        <v>47180.1</v>
      </c>
      <c r="DJ38" s="57">
        <f>'BAR BB| Open rates'!DJ38*0.87*0.85</f>
        <v>48659.1</v>
      </c>
      <c r="DK38" s="57">
        <f>'BAR BB| Open rates'!DK38*0.87*0.85</f>
        <v>48659.1</v>
      </c>
      <c r="DL38" s="57">
        <f>'BAR BB| Open rates'!DL38*0.87*0.85</f>
        <v>47180.1</v>
      </c>
      <c r="DM38" s="57">
        <f>'BAR BB| Open rates'!DM38*0.87*0.85</f>
        <v>47180.1</v>
      </c>
      <c r="DN38" s="57">
        <f>'BAR BB| Open rates'!DN38*0.87*0.85</f>
        <v>47180.1</v>
      </c>
      <c r="DO38" s="57">
        <f>'BAR BB| Open rates'!DO38*0.87*0.85</f>
        <v>47180.1</v>
      </c>
      <c r="DP38" s="57">
        <f>'BAR BB| Open rates'!DP38*0.87*0.85</f>
        <v>47180.1</v>
      </c>
      <c r="DQ38" s="57">
        <f>'BAR BB| Open rates'!DQ38*0.87*0.85</f>
        <v>48659.1</v>
      </c>
      <c r="DR38" s="57">
        <f>'BAR BB| Open rates'!DR38*0.87*0.85</f>
        <v>48659.1</v>
      </c>
      <c r="DS38" s="57">
        <f>'BAR BB| Open rates'!DS38*0.87*0.85</f>
        <v>47180.1</v>
      </c>
      <c r="DT38" s="57">
        <f>'BAR BB| Open rates'!DT38*0.87*0.85</f>
        <v>47180.1</v>
      </c>
      <c r="DU38" s="57">
        <f>'BAR BB| Open rates'!DU38*0.87*0.85</f>
        <v>47180.1</v>
      </c>
      <c r="DV38" s="57">
        <f>'BAR BB| Open rates'!DV38*0.87*0.85</f>
        <v>47180.1</v>
      </c>
      <c r="DW38" s="57">
        <f>'BAR BB| Open rates'!DW38*0.87*0.85</f>
        <v>47180.1</v>
      </c>
      <c r="DX38" s="57">
        <f>'BAR BB| Open rates'!DX38*0.87*0.85</f>
        <v>48659.1</v>
      </c>
      <c r="DY38" s="57">
        <f>'BAR BB| Open rates'!DY38*0.87*0.85</f>
        <v>48659.1</v>
      </c>
      <c r="DZ38" s="57">
        <f>'BAR BB| Open rates'!DZ38*0.87*0.85</f>
        <v>49916.25</v>
      </c>
      <c r="EA38" s="57">
        <f>'BAR BB| Open rates'!EA38*0.87*0.85</f>
        <v>49916.25</v>
      </c>
      <c r="EB38" s="57">
        <f>'BAR BB| Open rates'!EB38*0.87*0.85</f>
        <v>49916.25</v>
      </c>
      <c r="EC38" s="57">
        <f>'BAR BB| Open rates'!EC38*0.87*0.85</f>
        <v>51543.15</v>
      </c>
      <c r="ED38" s="57">
        <f>'BAR BB| Open rates'!ED38*0.87*0.85</f>
        <v>51543.15</v>
      </c>
      <c r="EE38" s="57">
        <f>'BAR BB| Open rates'!EE38*0.87*0.85</f>
        <v>51543.15</v>
      </c>
      <c r="EF38" s="57">
        <f>'BAR BB| Open rates'!EF38*0.87*0.85</f>
        <v>51543.15</v>
      </c>
      <c r="EG38" s="57">
        <f>'BAR BB| Open rates'!EG38*0.87*0.85</f>
        <v>46440.6</v>
      </c>
      <c r="EH38" s="57">
        <f>'BAR BB| Open rates'!EH38*0.87*0.85</f>
        <v>42743.1</v>
      </c>
      <c r="EI38" s="57">
        <f>'BAR BB| Open rates'!EI38*0.87*0.85</f>
        <v>42743.1</v>
      </c>
      <c r="EJ38" s="57">
        <f>'BAR BB| Open rates'!EJ38*0.87*0.85</f>
        <v>42743.1</v>
      </c>
      <c r="EK38" s="57">
        <f>'BAR BB| Open rates'!EK38*0.87*0.85</f>
        <v>42743.1</v>
      </c>
      <c r="EL38" s="57">
        <f>'BAR BB| Open rates'!EL38*0.87*0.85</f>
        <v>43482.6</v>
      </c>
      <c r="EM38" s="57">
        <f>'BAR BB| Open rates'!EM38*0.87*0.85</f>
        <v>43482.6</v>
      </c>
      <c r="EN38" s="57">
        <f>'BAR BB| Open rates'!EN38*0.87*0.85</f>
        <v>42743.1</v>
      </c>
      <c r="EO38" s="57">
        <f>'BAR BB| Open rates'!EO38*0.87*0.85</f>
        <v>42743.1</v>
      </c>
      <c r="EP38" s="57">
        <f>'BAR BB| Open rates'!EP38*0.87*0.85</f>
        <v>42743.1</v>
      </c>
      <c r="EQ38" s="57">
        <f>'BAR BB| Open rates'!EQ38*0.87*0.85</f>
        <v>42743.1</v>
      </c>
      <c r="ER38" s="57">
        <f>'BAR BB| Open rates'!ER38*0.87*0.85</f>
        <v>42743.1</v>
      </c>
      <c r="ES38" s="57">
        <f>'BAR BB| Open rates'!ES38*0.87*0.85</f>
        <v>43482.6</v>
      </c>
      <c r="ET38" s="57">
        <f>'BAR BB| Open rates'!ET38*0.87*0.85</f>
        <v>43482.6</v>
      </c>
      <c r="EU38" s="57">
        <f>'BAR BB| Open rates'!EU38*0.87*0.85</f>
        <v>42743.1</v>
      </c>
      <c r="EV38" s="57">
        <f>'BAR BB| Open rates'!EV38*0.87*0.85</f>
        <v>42743.1</v>
      </c>
      <c r="EW38" s="57">
        <f>'BAR BB| Open rates'!EW38*0.87*0.85</f>
        <v>42743.1</v>
      </c>
      <c r="EX38" s="57">
        <f>'BAR BB| Open rates'!EX38*0.87*0.85</f>
        <v>42743.1</v>
      </c>
      <c r="EY38" s="57">
        <f>'BAR BB| Open rates'!EY38*0.87*0.85</f>
        <v>42743.1</v>
      </c>
      <c r="EZ38" s="57">
        <f>'BAR BB| Open rates'!EZ38*0.87*0.85</f>
        <v>43482.6</v>
      </c>
      <c r="FA38" s="57">
        <f>'BAR BB| Open rates'!FA38*0.87*0.85</f>
        <v>43482.6</v>
      </c>
      <c r="FB38" s="57">
        <f>'BAR BB| Open rates'!FB38*0.87*0.85</f>
        <v>42743.1</v>
      </c>
      <c r="FC38" s="57">
        <f>'BAR BB| Open rates'!FC38*0.87*0.85</f>
        <v>42743.1</v>
      </c>
      <c r="FD38" s="57">
        <f>'BAR BB| Open rates'!FD38*0.87*0.85</f>
        <v>42743.1</v>
      </c>
      <c r="FE38" s="57">
        <f>'BAR BB| Open rates'!FE38*0.87*0.85</f>
        <v>42743.1</v>
      </c>
      <c r="FF38" s="57">
        <f>'BAR BB| Open rates'!FF38*0.87*0.85</f>
        <v>42743.1</v>
      </c>
      <c r="FG38" s="57">
        <f>'BAR BB| Open rates'!FG38*0.87*0.85</f>
        <v>43482.6</v>
      </c>
      <c r="FH38" s="57">
        <f>'BAR BB| Open rates'!FH38*0.87*0.85</f>
        <v>43482.6</v>
      </c>
      <c r="FI38" s="57">
        <f>'BAR BB| Open rates'!FI38*0.87*0.85</f>
        <v>42743.1</v>
      </c>
      <c r="FJ38" s="57">
        <f>'BAR BB| Open rates'!FJ38*0.87*0.85</f>
        <v>42743.1</v>
      </c>
      <c r="FK38" s="57">
        <f>'BAR BB| Open rates'!FK38*0.87*0.85</f>
        <v>42743.1</v>
      </c>
      <c r="FL38" s="57">
        <f>'BAR BB| Open rates'!FL38*0.87*0.85</f>
        <v>42743.1</v>
      </c>
      <c r="FM38" s="57">
        <f>'BAR BB| Open rates'!FM38*0.87*0.85</f>
        <v>42743.1</v>
      </c>
      <c r="FN38" s="57">
        <f>'BAR BB| Open rates'!FN38*0.87*0.85</f>
        <v>43482.6</v>
      </c>
      <c r="FO38" s="57">
        <f>'BAR BB| Open rates'!FO38*0.87*0.85</f>
        <v>43482.6</v>
      </c>
      <c r="FP38" s="57">
        <f>'BAR BB| Open rates'!FP38*0.87*0.85</f>
        <v>42743.1</v>
      </c>
      <c r="FQ38" s="57">
        <f>'BAR BB| Open rates'!FQ38*0.87*0.85</f>
        <v>42743.1</v>
      </c>
      <c r="FR38" s="57">
        <f>'BAR BB| Open rates'!FR38*0.87*0.85</f>
        <v>42743.1</v>
      </c>
      <c r="FS38" s="57">
        <f>'BAR BB| Open rates'!FS38*0.87*0.85</f>
        <v>42743.1</v>
      </c>
      <c r="FT38" s="57">
        <f>'BAR BB| Open rates'!FT38*0.87*0.85</f>
        <v>42743.1</v>
      </c>
      <c r="FU38" s="57">
        <f>'BAR BB| Open rates'!FU38*0.87*0.85</f>
        <v>43482.6</v>
      </c>
      <c r="FV38" s="57">
        <f>'BAR BB| Open rates'!FV38*0.87*0.85</f>
        <v>43482.6</v>
      </c>
      <c r="FW38" s="57">
        <f>'BAR BB| Open rates'!FW38*0.87*0.85</f>
        <v>46218.75</v>
      </c>
      <c r="FX38" s="57">
        <f>'BAR BB| Open rates'!FX38*0.87*0.85</f>
        <v>46218.75</v>
      </c>
      <c r="FY38" s="57">
        <f>'BAR BB| Open rates'!FY38*0.87*0.85</f>
        <v>46218.75</v>
      </c>
      <c r="FZ38" s="57">
        <f>'BAR BB| Open rates'!FZ38*0.87*0.85</f>
        <v>46218.75</v>
      </c>
      <c r="GA38" s="57">
        <f>'BAR BB| Open rates'!GA38*0.87*0.85</f>
        <v>46218.75</v>
      </c>
      <c r="GB38" s="57">
        <f>'BAR BB| Open rates'!GB38*0.87*0.85</f>
        <v>47845.65</v>
      </c>
      <c r="GC38" s="57">
        <f>'BAR BB| Open rates'!GC38*0.87*0.85</f>
        <v>47845.65</v>
      </c>
      <c r="GD38" s="57">
        <f>'BAR BB| Open rates'!GD38*0.87*0.85</f>
        <v>47845.65</v>
      </c>
      <c r="GE38" s="57">
        <f>'BAR BB| Open rates'!GE38*0.87*0.85</f>
        <v>47845.65</v>
      </c>
    </row>
    <row r="39" spans="1:187" s="33" customFormat="1" x14ac:dyDescent="0.2">
      <c r="A39" s="249"/>
    </row>
    <row r="40" spans="1:187" s="33" customFormat="1" x14ac:dyDescent="0.2">
      <c r="A40" s="371" t="s">
        <v>172</v>
      </c>
    </row>
    <row r="41" spans="1:187" s="33" customFormat="1" x14ac:dyDescent="0.2">
      <c r="A41" s="371"/>
    </row>
    <row r="42" spans="1:187" s="31" customFormat="1" ht="13.5" customHeight="1" x14ac:dyDescent="0.2"/>
    <row r="43" spans="1:187" s="6" customFormat="1" ht="12.75" customHeight="1" x14ac:dyDescent="0.2">
      <c r="A43" s="174" t="s">
        <v>74</v>
      </c>
    </row>
    <row r="44" spans="1:187" s="6" customFormat="1" ht="12.75" customHeight="1" x14ac:dyDescent="0.2">
      <c r="A44" s="172" t="s">
        <v>75</v>
      </c>
    </row>
    <row r="45" spans="1:187" s="6" customFormat="1" ht="21" customHeight="1" x14ac:dyDescent="0.2">
      <c r="A45" s="278" t="s">
        <v>371</v>
      </c>
    </row>
    <row r="46" spans="1:187" s="6" customFormat="1" ht="21" customHeight="1" x14ac:dyDescent="0.2">
      <c r="A46" s="173" t="s">
        <v>76</v>
      </c>
    </row>
    <row r="47" spans="1:187" s="6" customFormat="1" ht="21" customHeight="1" x14ac:dyDescent="0.2">
      <c r="A47" s="173" t="s">
        <v>77</v>
      </c>
    </row>
    <row r="48" spans="1:187" s="6" customFormat="1" ht="21" customHeight="1" x14ac:dyDescent="0.2">
      <c r="A48" s="173" t="s">
        <v>78</v>
      </c>
    </row>
    <row r="49" spans="1:1" s="6" customFormat="1" ht="21" customHeight="1" x14ac:dyDescent="0.2">
      <c r="A49" s="173" t="s">
        <v>439</v>
      </c>
    </row>
    <row r="50" spans="1:1" s="36" customFormat="1" ht="21" customHeight="1" x14ac:dyDescent="0.2">
      <c r="A50" s="175" t="s">
        <v>79</v>
      </c>
    </row>
    <row r="51" spans="1:1" s="36" customFormat="1" ht="21" customHeight="1" x14ac:dyDescent="0.2">
      <c r="A51" s="175" t="s">
        <v>187</v>
      </c>
    </row>
    <row r="52" spans="1:1" s="33" customFormat="1" x14ac:dyDescent="0.2">
      <c r="A52" s="89"/>
    </row>
    <row r="53" spans="1:1" s="33" customFormat="1" x14ac:dyDescent="0.2">
      <c r="A53" s="171" t="s">
        <v>81</v>
      </c>
    </row>
    <row r="54" spans="1:1" s="33" customFormat="1" ht="108" x14ac:dyDescent="0.2">
      <c r="A54" s="176" t="s">
        <v>459</v>
      </c>
    </row>
    <row r="55" spans="1:1" s="33" customFormat="1" x14ac:dyDescent="0.2"/>
    <row r="56" spans="1:1" s="33" customFormat="1" x14ac:dyDescent="0.2">
      <c r="A56" s="171" t="s">
        <v>83</v>
      </c>
    </row>
    <row r="57" spans="1:1" s="33" customFormat="1" ht="30" customHeight="1" x14ac:dyDescent="0.2">
      <c r="A57" s="271" t="s">
        <v>433</v>
      </c>
    </row>
    <row r="58" spans="1:1" s="33" customFormat="1" ht="24" x14ac:dyDescent="0.2">
      <c r="A58" s="272" t="s">
        <v>434</v>
      </c>
    </row>
    <row r="59" spans="1:1" s="33" customFormat="1" x14ac:dyDescent="0.2"/>
    <row r="60" spans="1:1" s="33" customFormat="1" ht="24" x14ac:dyDescent="0.2">
      <c r="A60" s="262" t="s">
        <v>429</v>
      </c>
    </row>
    <row r="61" spans="1:1" s="33" customFormat="1" x14ac:dyDescent="0.2"/>
    <row r="62" spans="1:1" s="33" customFormat="1" ht="13.5" thickBot="1" x14ac:dyDescent="0.25">
      <c r="A62" s="320"/>
    </row>
    <row r="63" spans="1:1" s="33" customFormat="1" ht="144.75" thickBot="1" x14ac:dyDescent="0.25">
      <c r="A63" s="321" t="s">
        <v>467</v>
      </c>
    </row>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sheetData>
  <mergeCells count="1">
    <mergeCell ref="A40:A4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GE74"/>
  <sheetViews>
    <sheetView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7" style="32" customWidth="1"/>
    <col min="2" max="16384" width="9.85546875" style="32"/>
  </cols>
  <sheetData>
    <row r="1" spans="1:187" x14ac:dyDescent="0.2">
      <c r="A1" s="63" t="s">
        <v>61</v>
      </c>
    </row>
    <row r="2" spans="1:187" x14ac:dyDescent="0.2">
      <c r="A2" s="11" t="s">
        <v>185</v>
      </c>
    </row>
    <row r="3" spans="1:187" s="33" customFormat="1" ht="26.25" customHeight="1" x14ac:dyDescent="0.2">
      <c r="A3" s="64" t="s">
        <v>97</v>
      </c>
      <c r="B3" s="113">
        <f>'BAR BB| Open rates'!B3</f>
        <v>46199</v>
      </c>
      <c r="C3" s="113">
        <f>'BAR BB| Open rates'!C3</f>
        <v>46200</v>
      </c>
      <c r="D3" s="113">
        <f>'BAR BB| Open rates'!D3</f>
        <v>46201</v>
      </c>
      <c r="E3" s="113">
        <f>'BAR BB| Open rates'!E3</f>
        <v>46202</v>
      </c>
      <c r="F3" s="113">
        <f>'BAR BB| Open rates'!F3</f>
        <v>46203</v>
      </c>
      <c r="G3" s="113">
        <f>'BAR BB| Open rates'!G3</f>
        <v>46204</v>
      </c>
      <c r="H3" s="113">
        <f>'BAR BB| Open rates'!H3</f>
        <v>46205</v>
      </c>
      <c r="I3" s="113">
        <f>'BAR BB| Open rates'!I3</f>
        <v>46206</v>
      </c>
      <c r="J3" s="113">
        <f>'BAR BB| Open rates'!J3</f>
        <v>46207</v>
      </c>
      <c r="K3" s="113">
        <f>'BAR BB| Open rates'!K3</f>
        <v>46208</v>
      </c>
      <c r="L3" s="113">
        <f>'BAR BB| Open rates'!L3</f>
        <v>46209</v>
      </c>
      <c r="M3" s="113">
        <f>'BAR BB| Open rates'!M3</f>
        <v>46210</v>
      </c>
      <c r="N3" s="113">
        <f>'BAR BB| Open rates'!N3</f>
        <v>46211</v>
      </c>
      <c r="O3" s="113">
        <f>'BAR BB| Open rates'!O3</f>
        <v>46212</v>
      </c>
      <c r="P3" s="113">
        <f>'BAR BB| Open rates'!P3</f>
        <v>46213</v>
      </c>
      <c r="Q3" s="113">
        <f>'BAR BB| Open rates'!Q3</f>
        <v>46214</v>
      </c>
      <c r="R3" s="113">
        <f>'BAR BB| Open rates'!R3</f>
        <v>46215</v>
      </c>
      <c r="S3" s="113">
        <f>'BAR BB| Open rates'!S3</f>
        <v>46216</v>
      </c>
      <c r="T3" s="113">
        <f>'BAR BB| Open rates'!T3</f>
        <v>46217</v>
      </c>
      <c r="U3" s="113">
        <f>'BAR BB| Open rates'!U3</f>
        <v>46218</v>
      </c>
      <c r="V3" s="113">
        <f>'BAR BB| Open rates'!V3</f>
        <v>46219</v>
      </c>
      <c r="W3" s="113">
        <f>'BAR BB| Open rates'!W3</f>
        <v>46220</v>
      </c>
      <c r="X3" s="113">
        <f>'BAR BB| Open rates'!X3</f>
        <v>46221</v>
      </c>
      <c r="Y3" s="113">
        <f>'BAR BB| Open rates'!Y3</f>
        <v>46222</v>
      </c>
      <c r="Z3" s="113">
        <f>'BAR BB| Open rates'!Z3</f>
        <v>46223</v>
      </c>
      <c r="AA3" s="113">
        <f>'BAR BB| Open rates'!AA3</f>
        <v>46224</v>
      </c>
      <c r="AB3" s="113">
        <f>'BAR BB| Open rates'!AB3</f>
        <v>46225</v>
      </c>
      <c r="AC3" s="113">
        <f>'BAR BB| Open rates'!AC3</f>
        <v>46226</v>
      </c>
      <c r="AD3" s="113">
        <f>'BAR BB| Open rates'!AD3</f>
        <v>46227</v>
      </c>
      <c r="AE3" s="113">
        <f>'BAR BB| Open rates'!AE3</f>
        <v>46228</v>
      </c>
      <c r="AF3" s="113">
        <f>'BAR BB| Open rates'!AF3</f>
        <v>46229</v>
      </c>
      <c r="AG3" s="113">
        <f>'BAR BB| Open rates'!AG3</f>
        <v>46230</v>
      </c>
      <c r="AH3" s="113">
        <f>'BAR BB| Open rates'!AH3</f>
        <v>46231</v>
      </c>
      <c r="AI3" s="113">
        <f>'BAR BB| Open rates'!AI3</f>
        <v>46232</v>
      </c>
      <c r="AJ3" s="113">
        <f>'BAR BB| Open rates'!AJ3</f>
        <v>46233</v>
      </c>
      <c r="AK3" s="113">
        <f>'BAR BB| Open rates'!AK3</f>
        <v>46234</v>
      </c>
      <c r="AL3" s="113">
        <f>'BAR BB| Open rates'!AL3</f>
        <v>46235</v>
      </c>
      <c r="AM3" s="113">
        <f>'BAR BB| Open rates'!AM3</f>
        <v>46236</v>
      </c>
      <c r="AN3" s="113">
        <f>'BAR BB| Open rates'!AN3</f>
        <v>46237</v>
      </c>
      <c r="AO3" s="113">
        <f>'BAR BB| Open rates'!AO3</f>
        <v>46238</v>
      </c>
      <c r="AP3" s="113">
        <f>'BAR BB| Open rates'!AP3</f>
        <v>46239</v>
      </c>
      <c r="AQ3" s="113">
        <f>'BAR BB| Open rates'!AQ3</f>
        <v>46240</v>
      </c>
      <c r="AR3" s="113">
        <f>'BAR BB| Open rates'!AR3</f>
        <v>46241</v>
      </c>
      <c r="AS3" s="113">
        <f>'BAR BB| Open rates'!AS3</f>
        <v>46242</v>
      </c>
      <c r="AT3" s="113">
        <f>'BAR BB| Open rates'!AT3</f>
        <v>46243</v>
      </c>
      <c r="AU3" s="113">
        <f>'BAR BB| Open rates'!AU3</f>
        <v>46244</v>
      </c>
      <c r="AV3" s="113">
        <f>'BAR BB| Open rates'!AV3</f>
        <v>46245</v>
      </c>
      <c r="AW3" s="113">
        <f>'BAR BB| Open rates'!AW3</f>
        <v>46246</v>
      </c>
      <c r="AX3" s="113">
        <f>'BAR BB| Open rates'!AX3</f>
        <v>46247</v>
      </c>
      <c r="AY3" s="113">
        <f>'BAR BB| Open rates'!AY3</f>
        <v>46248</v>
      </c>
      <c r="AZ3" s="113">
        <f>'BAR BB| Open rates'!AZ3</f>
        <v>46249</v>
      </c>
      <c r="BA3" s="113">
        <f>'BAR BB| Open rates'!BA3</f>
        <v>46250</v>
      </c>
      <c r="BB3" s="113">
        <f>'BAR BB| Open rates'!BB3</f>
        <v>46251</v>
      </c>
      <c r="BC3" s="113">
        <f>'BAR BB| Open rates'!BC3</f>
        <v>46252</v>
      </c>
      <c r="BD3" s="113">
        <f>'BAR BB| Open rates'!BD3</f>
        <v>46253</v>
      </c>
      <c r="BE3" s="113">
        <f>'BAR BB| Open rates'!BE3</f>
        <v>46254</v>
      </c>
      <c r="BF3" s="113">
        <f>'BAR BB| Open rates'!BF3</f>
        <v>46255</v>
      </c>
      <c r="BG3" s="113">
        <f>'BAR BB| Open rates'!BG3</f>
        <v>46256</v>
      </c>
      <c r="BH3" s="113">
        <f>'BAR BB| Open rates'!BH3</f>
        <v>46257</v>
      </c>
      <c r="BI3" s="113">
        <f>'BAR BB| Open rates'!BI3</f>
        <v>46258</v>
      </c>
      <c r="BJ3" s="113">
        <f>'BAR BB| Open rates'!BJ3</f>
        <v>46259</v>
      </c>
      <c r="BK3" s="113">
        <f>'BAR BB| Open rates'!BK3</f>
        <v>46260</v>
      </c>
      <c r="BL3" s="113">
        <f>'BAR BB| Open rates'!BL3</f>
        <v>46261</v>
      </c>
      <c r="BM3" s="113">
        <f>'BAR BB| Open rates'!BM3</f>
        <v>46262</v>
      </c>
      <c r="BN3" s="113">
        <f>'BAR BB| Open rates'!BN3</f>
        <v>46263</v>
      </c>
      <c r="BO3" s="113">
        <f>'BAR BB| Open rates'!BO3</f>
        <v>46264</v>
      </c>
      <c r="BP3" s="113">
        <f>'BAR BB| Open rates'!BP3</f>
        <v>46265</v>
      </c>
      <c r="BQ3" s="113">
        <f>'BAR BB| Open rates'!BQ3</f>
        <v>46266</v>
      </c>
      <c r="BR3" s="113">
        <f>'BAR BB| Open rates'!BR3</f>
        <v>46267</v>
      </c>
      <c r="BS3" s="113">
        <f>'BAR BB| Open rates'!BS3</f>
        <v>46268</v>
      </c>
      <c r="BT3" s="113">
        <f>'BAR BB| Open rates'!BT3</f>
        <v>46269</v>
      </c>
      <c r="BU3" s="113">
        <f>'BAR BB| Open rates'!BU3</f>
        <v>46270</v>
      </c>
      <c r="BV3" s="113">
        <f>'BAR BB| Open rates'!BV3</f>
        <v>46271</v>
      </c>
      <c r="BW3" s="113">
        <f>'BAR BB| Open rates'!BW3</f>
        <v>46272</v>
      </c>
      <c r="BX3" s="113">
        <f>'BAR BB| Open rates'!BX3</f>
        <v>46273</v>
      </c>
      <c r="BY3" s="113">
        <f>'BAR BB| Open rates'!BY3</f>
        <v>46274</v>
      </c>
      <c r="BZ3" s="113">
        <f>'BAR BB| Open rates'!BZ3</f>
        <v>46275</v>
      </c>
      <c r="CA3" s="113">
        <f>'BAR BB| Open rates'!CA3</f>
        <v>46276</v>
      </c>
      <c r="CB3" s="113">
        <f>'BAR BB| Open rates'!CB3</f>
        <v>46277</v>
      </c>
      <c r="CC3" s="113">
        <f>'BAR BB| Open rates'!CC3</f>
        <v>46278</v>
      </c>
      <c r="CD3" s="113">
        <f>'BAR BB| Open rates'!CD3</f>
        <v>46279</v>
      </c>
      <c r="CE3" s="113">
        <f>'BAR BB| Open rates'!CE3</f>
        <v>46280</v>
      </c>
      <c r="CF3" s="113">
        <f>'BAR BB| Open rates'!CF3</f>
        <v>46281</v>
      </c>
      <c r="CG3" s="113">
        <f>'BAR BB| Open rates'!CG3</f>
        <v>46282</v>
      </c>
      <c r="CH3" s="113">
        <f>'BAR BB| Open rates'!CH3</f>
        <v>46283</v>
      </c>
      <c r="CI3" s="113">
        <f>'BAR BB| Open rates'!CI3</f>
        <v>46284</v>
      </c>
      <c r="CJ3" s="113">
        <f>'BAR BB| Open rates'!CJ3</f>
        <v>46285</v>
      </c>
      <c r="CK3" s="113">
        <f>'BAR BB| Open rates'!CK3</f>
        <v>46286</v>
      </c>
      <c r="CL3" s="113">
        <f>'BAR BB| Open rates'!CL3</f>
        <v>46287</v>
      </c>
      <c r="CM3" s="113">
        <f>'BAR BB| Open rates'!CM3</f>
        <v>46288</v>
      </c>
      <c r="CN3" s="113">
        <f>'BAR BB| Open rates'!CN3</f>
        <v>46289</v>
      </c>
      <c r="CO3" s="113">
        <f>'BAR BB| Open rates'!CO3</f>
        <v>46290</v>
      </c>
      <c r="CP3" s="113">
        <f>'BAR BB| Open rates'!CP3</f>
        <v>46291</v>
      </c>
      <c r="CQ3" s="113">
        <f>'BAR BB| Open rates'!CQ3</f>
        <v>46292</v>
      </c>
      <c r="CR3" s="113">
        <f>'BAR BB| Open rates'!CR3</f>
        <v>46293</v>
      </c>
      <c r="CS3" s="113">
        <f>'BAR BB| Open rates'!CS3</f>
        <v>46294</v>
      </c>
      <c r="CT3" s="113">
        <f>'BAR BB| Open rates'!CT3</f>
        <v>46295</v>
      </c>
      <c r="CU3" s="113">
        <f>'BAR BB| Open rates'!CU3</f>
        <v>46296</v>
      </c>
      <c r="CV3" s="113">
        <f>'BAR BB| Open rates'!CV3</f>
        <v>46297</v>
      </c>
      <c r="CW3" s="113">
        <f>'BAR BB| Open rates'!CW3</f>
        <v>46298</v>
      </c>
      <c r="CX3" s="113">
        <f>'BAR BB| Open rates'!CX3</f>
        <v>46299</v>
      </c>
      <c r="CY3" s="113">
        <f>'BAR BB| Open rates'!CY3</f>
        <v>46300</v>
      </c>
      <c r="CZ3" s="113">
        <f>'BAR BB| Open rates'!CZ3</f>
        <v>46301</v>
      </c>
      <c r="DA3" s="113">
        <f>'BAR BB| Open rates'!DA3</f>
        <v>46302</v>
      </c>
      <c r="DB3" s="113">
        <f>'BAR BB| Open rates'!DB3</f>
        <v>46303</v>
      </c>
      <c r="DC3" s="113">
        <f>'BAR BB| Open rates'!DC3</f>
        <v>46304</v>
      </c>
      <c r="DD3" s="113">
        <f>'BAR BB| Open rates'!DD3</f>
        <v>46305</v>
      </c>
      <c r="DE3" s="113">
        <f>'BAR BB| Open rates'!DE3</f>
        <v>46306</v>
      </c>
      <c r="DF3" s="113">
        <f>'BAR BB| Open rates'!DF3</f>
        <v>46307</v>
      </c>
      <c r="DG3" s="113">
        <f>'BAR BB| Open rates'!DG3</f>
        <v>46308</v>
      </c>
      <c r="DH3" s="113">
        <f>'BAR BB| Open rates'!DH3</f>
        <v>46309</v>
      </c>
      <c r="DI3" s="113">
        <f>'BAR BB| Open rates'!DI3</f>
        <v>46310</v>
      </c>
      <c r="DJ3" s="113">
        <f>'BAR BB| Open rates'!DJ3</f>
        <v>46311</v>
      </c>
      <c r="DK3" s="113">
        <f>'BAR BB| Open rates'!DK3</f>
        <v>46312</v>
      </c>
      <c r="DL3" s="113">
        <f>'BAR BB| Open rates'!DL3</f>
        <v>46313</v>
      </c>
      <c r="DM3" s="113">
        <f>'BAR BB| Open rates'!DM3</f>
        <v>46314</v>
      </c>
      <c r="DN3" s="113">
        <f>'BAR BB| Open rates'!DN3</f>
        <v>46315</v>
      </c>
      <c r="DO3" s="113">
        <f>'BAR BB| Open rates'!DO3</f>
        <v>46316</v>
      </c>
      <c r="DP3" s="113">
        <f>'BAR BB| Open rates'!DP3</f>
        <v>46317</v>
      </c>
      <c r="DQ3" s="113">
        <f>'BAR BB| Open rates'!DQ3</f>
        <v>46318</v>
      </c>
      <c r="DR3" s="113">
        <f>'BAR BB| Open rates'!DR3</f>
        <v>46319</v>
      </c>
      <c r="DS3" s="113">
        <f>'BAR BB| Open rates'!DS3</f>
        <v>46320</v>
      </c>
      <c r="DT3" s="113">
        <f>'BAR BB| Open rates'!DT3</f>
        <v>46321</v>
      </c>
      <c r="DU3" s="113">
        <f>'BAR BB| Open rates'!DU3</f>
        <v>46322</v>
      </c>
      <c r="DV3" s="113">
        <f>'BAR BB| Open rates'!DV3</f>
        <v>46323</v>
      </c>
      <c r="DW3" s="113">
        <f>'BAR BB| Open rates'!DW3</f>
        <v>46324</v>
      </c>
      <c r="DX3" s="113">
        <f>'BAR BB| Open rates'!DX3</f>
        <v>46325</v>
      </c>
      <c r="DY3" s="113">
        <f>'BAR BB| Open rates'!DY3</f>
        <v>46326</v>
      </c>
      <c r="DZ3" s="113">
        <f>'BAR BB| Open rates'!DZ3</f>
        <v>46327</v>
      </c>
      <c r="EA3" s="113">
        <f>'BAR BB| Open rates'!EA3</f>
        <v>46328</v>
      </c>
      <c r="EB3" s="113">
        <f>'BAR BB| Open rates'!EB3</f>
        <v>46329</v>
      </c>
      <c r="EC3" s="113">
        <f>'BAR BB| Open rates'!EC3</f>
        <v>46330</v>
      </c>
      <c r="ED3" s="113">
        <f>'BAR BB| Open rates'!ED3</f>
        <v>46331</v>
      </c>
      <c r="EE3" s="113">
        <f>'BAR BB| Open rates'!EE3</f>
        <v>46332</v>
      </c>
      <c r="EF3" s="113">
        <f>'BAR BB| Open rates'!EF3</f>
        <v>46333</v>
      </c>
      <c r="EG3" s="113">
        <f>'BAR BB| Open rates'!EG3</f>
        <v>46334</v>
      </c>
      <c r="EH3" s="113">
        <f>'BAR BB| Open rates'!EH3</f>
        <v>46335</v>
      </c>
      <c r="EI3" s="113">
        <f>'BAR BB| Open rates'!EI3</f>
        <v>46336</v>
      </c>
      <c r="EJ3" s="113">
        <f>'BAR BB| Open rates'!EJ3</f>
        <v>46337</v>
      </c>
      <c r="EK3" s="113">
        <f>'BAR BB| Open rates'!EK3</f>
        <v>46338</v>
      </c>
      <c r="EL3" s="113">
        <f>'BAR BB| Open rates'!EL3</f>
        <v>46339</v>
      </c>
      <c r="EM3" s="113">
        <f>'BAR BB| Open rates'!EM3</f>
        <v>46340</v>
      </c>
      <c r="EN3" s="113">
        <f>'BAR BB| Open rates'!EN3</f>
        <v>46341</v>
      </c>
      <c r="EO3" s="113">
        <f>'BAR BB| Open rates'!EO3</f>
        <v>46342</v>
      </c>
      <c r="EP3" s="113">
        <f>'BAR BB| Open rates'!EP3</f>
        <v>46343</v>
      </c>
      <c r="EQ3" s="113">
        <f>'BAR BB| Open rates'!EQ3</f>
        <v>46344</v>
      </c>
      <c r="ER3" s="113">
        <f>'BAR BB| Open rates'!ER3</f>
        <v>46345</v>
      </c>
      <c r="ES3" s="113">
        <f>'BAR BB| Open rates'!ES3</f>
        <v>46346</v>
      </c>
      <c r="ET3" s="113">
        <f>'BAR BB| Open rates'!ET3</f>
        <v>46347</v>
      </c>
      <c r="EU3" s="113">
        <f>'BAR BB| Open rates'!EU3</f>
        <v>46348</v>
      </c>
      <c r="EV3" s="113">
        <f>'BAR BB| Open rates'!EV3</f>
        <v>46349</v>
      </c>
      <c r="EW3" s="113">
        <f>'BAR BB| Open rates'!EW3</f>
        <v>46350</v>
      </c>
      <c r="EX3" s="113">
        <f>'BAR BB| Open rates'!EX3</f>
        <v>46351</v>
      </c>
      <c r="EY3" s="113">
        <f>'BAR BB| Open rates'!EY3</f>
        <v>46352</v>
      </c>
      <c r="EZ3" s="113">
        <f>'BAR BB| Open rates'!EZ3</f>
        <v>46353</v>
      </c>
      <c r="FA3" s="113">
        <f>'BAR BB| Open rates'!FA3</f>
        <v>46354</v>
      </c>
      <c r="FB3" s="113">
        <f>'BAR BB| Open rates'!FB3</f>
        <v>46355</v>
      </c>
      <c r="FC3" s="113">
        <f>'BAR BB| Open rates'!FC3</f>
        <v>46356</v>
      </c>
      <c r="FD3" s="113">
        <f>'BAR BB| Open rates'!FD3</f>
        <v>46357</v>
      </c>
      <c r="FE3" s="113">
        <f>'BAR BB| Open rates'!FE3</f>
        <v>46358</v>
      </c>
      <c r="FF3" s="113">
        <f>'BAR BB| Open rates'!FF3</f>
        <v>46359</v>
      </c>
      <c r="FG3" s="113">
        <f>'BAR BB| Open rates'!FG3</f>
        <v>46360</v>
      </c>
      <c r="FH3" s="113">
        <f>'BAR BB| Open rates'!FH3</f>
        <v>46361</v>
      </c>
      <c r="FI3" s="113">
        <f>'BAR BB| Open rates'!FI3</f>
        <v>46362</v>
      </c>
      <c r="FJ3" s="113">
        <f>'BAR BB| Open rates'!FJ3</f>
        <v>46363</v>
      </c>
      <c r="FK3" s="113">
        <f>'BAR BB| Open rates'!FK3</f>
        <v>46364</v>
      </c>
      <c r="FL3" s="113">
        <f>'BAR BB| Open rates'!FL3</f>
        <v>46365</v>
      </c>
      <c r="FM3" s="113">
        <f>'BAR BB| Open rates'!FM3</f>
        <v>46366</v>
      </c>
      <c r="FN3" s="113">
        <f>'BAR BB| Open rates'!FN3</f>
        <v>46367</v>
      </c>
      <c r="FO3" s="113">
        <f>'BAR BB| Open rates'!FO3</f>
        <v>46368</v>
      </c>
      <c r="FP3" s="113">
        <f>'BAR BB| Open rates'!FP3</f>
        <v>46369</v>
      </c>
      <c r="FQ3" s="113">
        <f>'BAR BB| Open rates'!FQ3</f>
        <v>46370</v>
      </c>
      <c r="FR3" s="113">
        <f>'BAR BB| Open rates'!FR3</f>
        <v>46371</v>
      </c>
      <c r="FS3" s="113">
        <f>'BAR BB| Open rates'!FS3</f>
        <v>46372</v>
      </c>
      <c r="FT3" s="113">
        <f>'BAR BB| Open rates'!FT3</f>
        <v>46373</v>
      </c>
      <c r="FU3" s="113">
        <f>'BAR BB| Open rates'!FU3</f>
        <v>46374</v>
      </c>
      <c r="FV3" s="113">
        <f>'BAR BB| Open rates'!FV3</f>
        <v>46375</v>
      </c>
      <c r="FW3" s="113">
        <f>'BAR BB| Open rates'!FW3</f>
        <v>46376</v>
      </c>
      <c r="FX3" s="113">
        <f>'BAR BB| Open rates'!FX3</f>
        <v>46377</v>
      </c>
      <c r="FY3" s="113">
        <f>'BAR BB| Open rates'!FY3</f>
        <v>46378</v>
      </c>
      <c r="FZ3" s="113">
        <f>'BAR BB| Open rates'!FZ3</f>
        <v>46379</v>
      </c>
      <c r="GA3" s="113">
        <f>'BAR BB| Open rates'!GA3</f>
        <v>46380</v>
      </c>
      <c r="GB3" s="113">
        <f>'BAR BB| Open rates'!GB3</f>
        <v>46381</v>
      </c>
      <c r="GC3" s="113">
        <f>'BAR BB| Open rates'!GC3</f>
        <v>46382</v>
      </c>
      <c r="GD3" s="113">
        <f>'BAR BB| Open rates'!GD3</f>
        <v>46383</v>
      </c>
      <c r="GE3" s="113">
        <f>'BAR BB| Open rates'!GE3</f>
        <v>46384</v>
      </c>
    </row>
    <row r="4" spans="1:187" s="36" customFormat="1" ht="12" customHeight="1" x14ac:dyDescent="0.2">
      <c r="A4" s="184" t="s">
        <v>63</v>
      </c>
    </row>
    <row r="5" spans="1:187" s="36" customFormat="1" ht="12" customHeight="1" x14ac:dyDescent="0.2">
      <c r="A5" s="183">
        <v>1</v>
      </c>
      <c r="B5" s="57">
        <f>'BAR BB| Open rates'!B5*0.87*0.85+25</f>
        <v>15924.25</v>
      </c>
      <c r="C5" s="57">
        <f>'BAR BB| Open rates'!C5*0.87*0.85+25</f>
        <v>15924.25</v>
      </c>
      <c r="D5" s="57">
        <f>'BAR BB| Open rates'!D5*0.87*0.85+25</f>
        <v>13927.6</v>
      </c>
      <c r="E5" s="57">
        <f>'BAR BB| Open rates'!E5*0.87*0.85+25</f>
        <v>13927.6</v>
      </c>
      <c r="F5" s="57">
        <f>'BAR BB| Open rates'!F5*0.87*0.85+25</f>
        <v>12300.699999999999</v>
      </c>
      <c r="G5" s="57">
        <f>'BAR BB| Open rates'!G5*0.87*0.85+25</f>
        <v>13927.6</v>
      </c>
      <c r="H5" s="57">
        <f>'BAR BB| Open rates'!H5*0.87*0.85+25</f>
        <v>13927.6</v>
      </c>
      <c r="I5" s="57">
        <f>'BAR BB| Open rates'!I5*0.87*0.85+25</f>
        <v>15406.6</v>
      </c>
      <c r="J5" s="57">
        <f>'BAR BB| Open rates'!J5*0.87*0.85+25</f>
        <v>15406.6</v>
      </c>
      <c r="K5" s="57">
        <f>'BAR BB| Open rates'!K5*0.87*0.85+25</f>
        <v>13927.6</v>
      </c>
      <c r="L5" s="57">
        <f>'BAR BB| Open rates'!L5*0.87*0.85+25</f>
        <v>13927.6</v>
      </c>
      <c r="M5" s="57">
        <f>'BAR BB| Open rates'!M5*0.87*0.85+25</f>
        <v>13927.6</v>
      </c>
      <c r="N5" s="57">
        <f>'BAR BB| Open rates'!N5*0.87*0.85+25</f>
        <v>13927.6</v>
      </c>
      <c r="O5" s="57">
        <f>'BAR BB| Open rates'!O5*0.87*0.85+25</f>
        <v>13927.6</v>
      </c>
      <c r="P5" s="57">
        <f>'BAR BB| Open rates'!P5*0.87*0.85+25</f>
        <v>15406.6</v>
      </c>
      <c r="Q5" s="57">
        <f>'BAR BB| Open rates'!Q5*0.87*0.85+25</f>
        <v>15406.6</v>
      </c>
      <c r="R5" s="57">
        <f>'BAR BB| Open rates'!R5*0.87*0.85+25</f>
        <v>15406.6</v>
      </c>
      <c r="S5" s="57">
        <f>'BAR BB| Open rates'!S5*0.87*0.85+25</f>
        <v>15406.6</v>
      </c>
      <c r="T5" s="57">
        <f>'BAR BB| Open rates'!T5*0.87*0.85+25</f>
        <v>15406.6</v>
      </c>
      <c r="U5" s="57">
        <f>'BAR BB| Open rates'!U5*0.87*0.85+25</f>
        <v>15406.6</v>
      </c>
      <c r="V5" s="57">
        <f>'BAR BB| Open rates'!V5*0.87*0.85+25</f>
        <v>15406.6</v>
      </c>
      <c r="W5" s="57">
        <f>'BAR BB| Open rates'!W5*0.87*0.85+25</f>
        <v>16885.599999999999</v>
      </c>
      <c r="X5" s="57">
        <f>'BAR BB| Open rates'!X5*0.87*0.85+25</f>
        <v>16885.599999999999</v>
      </c>
      <c r="Y5" s="57">
        <f>'BAR BB| Open rates'!Y5*0.87*0.85+25</f>
        <v>15406.6</v>
      </c>
      <c r="Z5" s="57">
        <f>'BAR BB| Open rates'!Z5*0.87*0.85+25</f>
        <v>15406.6</v>
      </c>
      <c r="AA5" s="57">
        <f>'BAR BB| Open rates'!AA5*0.87*0.85+25</f>
        <v>15406.6</v>
      </c>
      <c r="AB5" s="57">
        <f>'BAR BB| Open rates'!AB5*0.87*0.85+25</f>
        <v>15406.6</v>
      </c>
      <c r="AC5" s="57">
        <f>'BAR BB| Open rates'!AC5*0.87*0.85+25</f>
        <v>15406.6</v>
      </c>
      <c r="AD5" s="57">
        <f>'BAR BB| Open rates'!AD5*0.87*0.85+25</f>
        <v>16885.599999999999</v>
      </c>
      <c r="AE5" s="57">
        <f>'BAR BB| Open rates'!AE5*0.87*0.85+25</f>
        <v>16885.599999999999</v>
      </c>
      <c r="AF5" s="57">
        <f>'BAR BB| Open rates'!AF5*0.87*0.85+25</f>
        <v>15406.6</v>
      </c>
      <c r="AG5" s="57">
        <f>'BAR BB| Open rates'!AG5*0.87*0.85+25</f>
        <v>15406.6</v>
      </c>
      <c r="AH5" s="57">
        <f>'BAR BB| Open rates'!AH5*0.87*0.85+25</f>
        <v>15406.6</v>
      </c>
      <c r="AI5" s="57">
        <f>'BAR BB| Open rates'!AI5*0.87*0.85+25</f>
        <v>15406.6</v>
      </c>
      <c r="AJ5" s="57">
        <f>'BAR BB| Open rates'!AJ5*0.87*0.85+25</f>
        <v>15406.6</v>
      </c>
      <c r="AK5" s="57">
        <f>'BAR BB| Open rates'!AK5*0.87*0.85+25</f>
        <v>16885.599999999999</v>
      </c>
      <c r="AL5" s="57">
        <f>'BAR BB| Open rates'!AL5*0.87*0.85+25</f>
        <v>16885.599999999999</v>
      </c>
      <c r="AM5" s="57">
        <f>'BAR BB| Open rates'!AM5*0.87*0.85+25</f>
        <v>15406.6</v>
      </c>
      <c r="AN5" s="57">
        <f>'BAR BB| Open rates'!AN5*0.87*0.85+25</f>
        <v>15406.6</v>
      </c>
      <c r="AO5" s="57">
        <f>'BAR BB| Open rates'!AO5*0.87*0.85+25</f>
        <v>15406.6</v>
      </c>
      <c r="AP5" s="57">
        <f>'BAR BB| Open rates'!AP5*0.87*0.85+25</f>
        <v>15406.6</v>
      </c>
      <c r="AQ5" s="57">
        <f>'BAR BB| Open rates'!AQ5*0.87*0.85+25</f>
        <v>15406.6</v>
      </c>
      <c r="AR5" s="57">
        <f>'BAR BB| Open rates'!AR5*0.87*0.85+25</f>
        <v>16885.599999999999</v>
      </c>
      <c r="AS5" s="57">
        <f>'BAR BB| Open rates'!AS5*0.87*0.85+25</f>
        <v>16885.599999999999</v>
      </c>
      <c r="AT5" s="57">
        <f>'BAR BB| Open rates'!AT5*0.87*0.85+25</f>
        <v>15406.6</v>
      </c>
      <c r="AU5" s="57">
        <f>'BAR BB| Open rates'!AU5*0.87*0.85+25</f>
        <v>15406.6</v>
      </c>
      <c r="AV5" s="57">
        <f>'BAR BB| Open rates'!AV5*0.87*0.85+25</f>
        <v>15406.6</v>
      </c>
      <c r="AW5" s="57">
        <f>'BAR BB| Open rates'!AW5*0.87*0.85+25</f>
        <v>15406.6</v>
      </c>
      <c r="AX5" s="57">
        <f>'BAR BB| Open rates'!AX5*0.87*0.85+25</f>
        <v>15406.6</v>
      </c>
      <c r="AY5" s="57">
        <f>'BAR BB| Open rates'!AY5*0.87*0.85+25</f>
        <v>16885.599999999999</v>
      </c>
      <c r="AZ5" s="57">
        <f>'BAR BB| Open rates'!AZ5*0.87*0.85+25</f>
        <v>16885.599999999999</v>
      </c>
      <c r="BA5" s="57">
        <f>'BAR BB| Open rates'!BA5*0.87*0.85+25</f>
        <v>15406.6</v>
      </c>
      <c r="BB5" s="57">
        <f>'BAR BB| Open rates'!BB5*0.87*0.85+25</f>
        <v>15406.6</v>
      </c>
      <c r="BC5" s="57">
        <f>'BAR BB| Open rates'!BC5*0.87*0.85+25</f>
        <v>15406.6</v>
      </c>
      <c r="BD5" s="57">
        <f>'BAR BB| Open rates'!BD5*0.87*0.85+25</f>
        <v>15406.6</v>
      </c>
      <c r="BE5" s="57">
        <f>'BAR BB| Open rates'!BE5*0.87*0.85+25</f>
        <v>15406.6</v>
      </c>
      <c r="BF5" s="57">
        <f>'BAR BB| Open rates'!BF5*0.87*0.85+25</f>
        <v>16885.599999999999</v>
      </c>
      <c r="BG5" s="57">
        <f>'BAR BB| Open rates'!BG5*0.87*0.85+25</f>
        <v>16885.599999999999</v>
      </c>
      <c r="BH5" s="57">
        <f>'BAR BB| Open rates'!BH5*0.87*0.85+25</f>
        <v>13040.199999999999</v>
      </c>
      <c r="BI5" s="57">
        <f>'BAR BB| Open rates'!BI5*0.87*0.85+25</f>
        <v>13040.199999999999</v>
      </c>
      <c r="BJ5" s="57">
        <f>'BAR BB| Open rates'!BJ5*0.87*0.85+25</f>
        <v>13040.199999999999</v>
      </c>
      <c r="BK5" s="57">
        <f>'BAR BB| Open rates'!BK5*0.87*0.85+25</f>
        <v>13040.199999999999</v>
      </c>
      <c r="BL5" s="57">
        <f>'BAR BB| Open rates'!BL5*0.87*0.85+25</f>
        <v>13040.199999999999</v>
      </c>
      <c r="BM5" s="57">
        <f>'BAR BB| Open rates'!BM5*0.87*0.85+25</f>
        <v>13927.6</v>
      </c>
      <c r="BN5" s="57">
        <f>'BAR BB| Open rates'!BN5*0.87*0.85+25</f>
        <v>13927.6</v>
      </c>
      <c r="BO5" s="57">
        <f>'BAR BB| Open rates'!BO5*0.87*0.85+25</f>
        <v>12300.699999999999</v>
      </c>
      <c r="BP5" s="57">
        <f>'BAR BB| Open rates'!BP5*0.87*0.85+25</f>
        <v>12300.699999999999</v>
      </c>
      <c r="BQ5" s="57">
        <f>'BAR BB| Open rates'!BQ5*0.87*0.85+25</f>
        <v>13927.6</v>
      </c>
      <c r="BR5" s="57">
        <f>'BAR BB| Open rates'!BR5*0.87*0.85+25</f>
        <v>13927.6</v>
      </c>
      <c r="BS5" s="57">
        <f>'BAR BB| Open rates'!BS5*0.87*0.85+25</f>
        <v>13927.6</v>
      </c>
      <c r="BT5" s="57">
        <f>'BAR BB| Open rates'!BT5*0.87*0.85+25</f>
        <v>13927.6</v>
      </c>
      <c r="BU5" s="57">
        <f>'BAR BB| Open rates'!BU5*0.87*0.85+25</f>
        <v>13927.6</v>
      </c>
      <c r="BV5" s="57">
        <f>'BAR BB| Open rates'!BV5*0.87*0.85+25</f>
        <v>12300.699999999999</v>
      </c>
      <c r="BW5" s="57">
        <f>'BAR BB| Open rates'!BW5*0.87*0.85+25</f>
        <v>12300.699999999999</v>
      </c>
      <c r="BX5" s="57">
        <f>'BAR BB| Open rates'!BX5*0.87*0.85+25</f>
        <v>12300.699999999999</v>
      </c>
      <c r="BY5" s="57">
        <f>'BAR BB| Open rates'!BY5*0.87*0.85+25</f>
        <v>12300.699999999999</v>
      </c>
      <c r="BZ5" s="57">
        <f>'BAR BB| Open rates'!BZ5*0.87*0.85+25</f>
        <v>12300.699999999999</v>
      </c>
      <c r="CA5" s="57">
        <f>'BAR BB| Open rates'!CA5*0.87*0.85+25</f>
        <v>13927.6</v>
      </c>
      <c r="CB5" s="57">
        <f>'BAR BB| Open rates'!CB5*0.87*0.85+25</f>
        <v>13927.6</v>
      </c>
      <c r="CC5" s="57">
        <f>'BAR BB| Open rates'!CC5*0.87*0.85+25</f>
        <v>12300.699999999999</v>
      </c>
      <c r="CD5" s="57">
        <f>'BAR BB| Open rates'!CD5*0.87*0.85+25</f>
        <v>12300.699999999999</v>
      </c>
      <c r="CE5" s="57">
        <f>'BAR BB| Open rates'!CE5*0.87*0.85+25</f>
        <v>12300.699999999999</v>
      </c>
      <c r="CF5" s="57">
        <f>'BAR BB| Open rates'!CF5*0.87*0.85+25</f>
        <v>12300.699999999999</v>
      </c>
      <c r="CG5" s="57">
        <f>'BAR BB| Open rates'!CG5*0.87*0.85+25</f>
        <v>12300.699999999999</v>
      </c>
      <c r="CH5" s="57">
        <f>'BAR BB| Open rates'!CH5*0.87*0.85+25</f>
        <v>13927.6</v>
      </c>
      <c r="CI5" s="57">
        <f>'BAR BB| Open rates'!CI5*0.87*0.85+25</f>
        <v>13927.6</v>
      </c>
      <c r="CJ5" s="57">
        <f>'BAR BB| Open rates'!CJ5*0.87*0.85+25</f>
        <v>12300.699999999999</v>
      </c>
      <c r="CK5" s="57">
        <f>'BAR BB| Open rates'!CK5*0.87*0.85+25</f>
        <v>12300.699999999999</v>
      </c>
      <c r="CL5" s="57">
        <f>'BAR BB| Open rates'!CL5*0.87*0.85+25</f>
        <v>12300.699999999999</v>
      </c>
      <c r="CM5" s="57">
        <f>'BAR BB| Open rates'!CM5*0.87*0.85+25</f>
        <v>12300.699999999999</v>
      </c>
      <c r="CN5" s="57">
        <f>'BAR BB| Open rates'!CN5*0.87*0.85+25</f>
        <v>12300.699999999999</v>
      </c>
      <c r="CO5" s="57">
        <f>'BAR BB| Open rates'!CO5*0.87*0.85+25</f>
        <v>13927.6</v>
      </c>
      <c r="CP5" s="57">
        <f>'BAR BB| Open rates'!CP5*0.87*0.85+25</f>
        <v>13927.6</v>
      </c>
      <c r="CQ5" s="57">
        <f>'BAR BB| Open rates'!CQ5*0.87*0.85+25</f>
        <v>12300.699999999999</v>
      </c>
      <c r="CR5" s="57">
        <f>'BAR BB| Open rates'!CR5*0.87*0.85+25</f>
        <v>12300.699999999999</v>
      </c>
      <c r="CS5" s="57">
        <f>'BAR BB| Open rates'!CS5*0.87*0.85+25</f>
        <v>12300.699999999999</v>
      </c>
      <c r="CT5" s="57">
        <f>'BAR BB| Open rates'!CT5*0.87*0.85+25</f>
        <v>12300.699999999999</v>
      </c>
      <c r="CU5" s="57">
        <f>'BAR BB| Open rates'!CU5*0.87*0.85+25</f>
        <v>11043.55</v>
      </c>
      <c r="CV5" s="57">
        <f>'BAR BB| Open rates'!CV5*0.87*0.85+25</f>
        <v>11043.55</v>
      </c>
      <c r="CW5" s="57">
        <f>'BAR BB| Open rates'!CW5*0.87*0.85+25</f>
        <v>11043.55</v>
      </c>
      <c r="CX5" s="57">
        <f>'BAR BB| Open rates'!CX5*0.87*0.85+25</f>
        <v>9564.5499999999993</v>
      </c>
      <c r="CY5" s="57">
        <f>'BAR BB| Open rates'!CY5*0.87*0.85+25</f>
        <v>9564.5499999999993</v>
      </c>
      <c r="CZ5" s="57">
        <f>'BAR BB| Open rates'!CZ5*0.87*0.85+25</f>
        <v>9564.5499999999993</v>
      </c>
      <c r="DA5" s="57">
        <f>'BAR BB| Open rates'!DA5*0.87*0.85+25</f>
        <v>9564.5499999999993</v>
      </c>
      <c r="DB5" s="57">
        <f>'BAR BB| Open rates'!DB5*0.87*0.85+25</f>
        <v>9564.5499999999993</v>
      </c>
      <c r="DC5" s="57">
        <f>'BAR BB| Open rates'!DC5*0.87*0.85+25</f>
        <v>11043.55</v>
      </c>
      <c r="DD5" s="57">
        <f>'BAR BB| Open rates'!DD5*0.87*0.85+25</f>
        <v>11043.55</v>
      </c>
      <c r="DE5" s="57">
        <f>'BAR BB| Open rates'!DE5*0.87*0.85+25</f>
        <v>9564.5499999999993</v>
      </c>
      <c r="DF5" s="57">
        <f>'BAR BB| Open rates'!DF5*0.87*0.85+25</f>
        <v>9564.5499999999993</v>
      </c>
      <c r="DG5" s="57">
        <f>'BAR BB| Open rates'!DG5*0.87*0.85+25</f>
        <v>9564.5499999999993</v>
      </c>
      <c r="DH5" s="57">
        <f>'BAR BB| Open rates'!DH5*0.87*0.85+25</f>
        <v>9564.5499999999993</v>
      </c>
      <c r="DI5" s="57">
        <f>'BAR BB| Open rates'!DI5*0.87*0.85+25</f>
        <v>9564.5499999999993</v>
      </c>
      <c r="DJ5" s="57">
        <f>'BAR BB| Open rates'!DJ5*0.87*0.85+25</f>
        <v>11043.55</v>
      </c>
      <c r="DK5" s="57">
        <f>'BAR BB| Open rates'!DK5*0.87*0.85+25</f>
        <v>11043.55</v>
      </c>
      <c r="DL5" s="57">
        <f>'BAR BB| Open rates'!DL5*0.87*0.85+25</f>
        <v>9564.5499999999993</v>
      </c>
      <c r="DM5" s="57">
        <f>'BAR BB| Open rates'!DM5*0.87*0.85+25</f>
        <v>9564.5499999999993</v>
      </c>
      <c r="DN5" s="57">
        <f>'BAR BB| Open rates'!DN5*0.87*0.85+25</f>
        <v>9564.5499999999993</v>
      </c>
      <c r="DO5" s="57">
        <f>'BAR BB| Open rates'!DO5*0.87*0.85+25</f>
        <v>9564.5499999999993</v>
      </c>
      <c r="DP5" s="57">
        <f>'BAR BB| Open rates'!DP5*0.87*0.85+25</f>
        <v>9564.5499999999993</v>
      </c>
      <c r="DQ5" s="57">
        <f>'BAR BB| Open rates'!DQ5*0.87*0.85+25</f>
        <v>11043.55</v>
      </c>
      <c r="DR5" s="57">
        <f>'BAR BB| Open rates'!DR5*0.87*0.85+25</f>
        <v>11043.55</v>
      </c>
      <c r="DS5" s="57">
        <f>'BAR BB| Open rates'!DS5*0.87*0.85+25</f>
        <v>9564.5499999999993</v>
      </c>
      <c r="DT5" s="57">
        <f>'BAR BB| Open rates'!DT5*0.87*0.85+25</f>
        <v>9564.5499999999993</v>
      </c>
      <c r="DU5" s="57">
        <f>'BAR BB| Open rates'!DU5*0.87*0.85+25</f>
        <v>9564.5499999999993</v>
      </c>
      <c r="DV5" s="57">
        <f>'BAR BB| Open rates'!DV5*0.87*0.85+25</f>
        <v>9564.5499999999993</v>
      </c>
      <c r="DW5" s="57">
        <f>'BAR BB| Open rates'!DW5*0.87*0.85+25</f>
        <v>9564.5499999999993</v>
      </c>
      <c r="DX5" s="57">
        <f>'BAR BB| Open rates'!DX5*0.87*0.85+25</f>
        <v>11043.55</v>
      </c>
      <c r="DY5" s="57">
        <f>'BAR BB| Open rates'!DY5*0.87*0.85+25</f>
        <v>11043.55</v>
      </c>
      <c r="DZ5" s="57">
        <f>'BAR BB| Open rates'!DZ5*0.87*0.85+25</f>
        <v>12300.699999999999</v>
      </c>
      <c r="EA5" s="57">
        <f>'BAR BB| Open rates'!EA5*0.87*0.85+25</f>
        <v>12300.699999999999</v>
      </c>
      <c r="EB5" s="57">
        <f>'BAR BB| Open rates'!EB5*0.87*0.85+25</f>
        <v>12300.699999999999</v>
      </c>
      <c r="EC5" s="57">
        <f>'BAR BB| Open rates'!EC5*0.87*0.85+25</f>
        <v>13927.6</v>
      </c>
      <c r="ED5" s="57">
        <f>'BAR BB| Open rates'!ED5*0.87*0.85+25</f>
        <v>13927.6</v>
      </c>
      <c r="EE5" s="57">
        <f>'BAR BB| Open rates'!EE5*0.87*0.85+25</f>
        <v>13927.6</v>
      </c>
      <c r="EF5" s="57">
        <f>'BAR BB| Open rates'!EF5*0.87*0.85+25</f>
        <v>13927.6</v>
      </c>
      <c r="EG5" s="57">
        <f>'BAR BB| Open rates'!EG5*0.87*0.85+25</f>
        <v>8825.0499999999993</v>
      </c>
      <c r="EH5" s="57">
        <f>'BAR BB| Open rates'!EH5*0.87*0.85+25</f>
        <v>8825.0499999999993</v>
      </c>
      <c r="EI5" s="57">
        <f>'BAR BB| Open rates'!EI5*0.87*0.85+25</f>
        <v>8825.0499999999993</v>
      </c>
      <c r="EJ5" s="57">
        <f>'BAR BB| Open rates'!EJ5*0.87*0.85+25</f>
        <v>8825.0499999999993</v>
      </c>
      <c r="EK5" s="57">
        <f>'BAR BB| Open rates'!EK5*0.87*0.85+25</f>
        <v>8825.0499999999993</v>
      </c>
      <c r="EL5" s="57">
        <f>'BAR BB| Open rates'!EL5*0.87*0.85+25</f>
        <v>9564.5499999999993</v>
      </c>
      <c r="EM5" s="57">
        <f>'BAR BB| Open rates'!EM5*0.87*0.85+25</f>
        <v>9564.5499999999993</v>
      </c>
      <c r="EN5" s="57">
        <f>'BAR BB| Open rates'!EN5*0.87*0.85+25</f>
        <v>8825.0499999999993</v>
      </c>
      <c r="EO5" s="57">
        <f>'BAR BB| Open rates'!EO5*0.87*0.85+25</f>
        <v>8825.0499999999993</v>
      </c>
      <c r="EP5" s="57">
        <f>'BAR BB| Open rates'!EP5*0.87*0.85+25</f>
        <v>8825.0499999999993</v>
      </c>
      <c r="EQ5" s="57">
        <f>'BAR BB| Open rates'!EQ5*0.87*0.85+25</f>
        <v>8825.0499999999993</v>
      </c>
      <c r="ER5" s="57">
        <f>'BAR BB| Open rates'!ER5*0.87*0.85+25</f>
        <v>8825.0499999999993</v>
      </c>
      <c r="ES5" s="57">
        <f>'BAR BB| Open rates'!ES5*0.87*0.85+25</f>
        <v>9564.5499999999993</v>
      </c>
      <c r="ET5" s="57">
        <f>'BAR BB| Open rates'!ET5*0.87*0.85+25</f>
        <v>9564.5499999999993</v>
      </c>
      <c r="EU5" s="57">
        <f>'BAR BB| Open rates'!EU5*0.87*0.85+25</f>
        <v>8825.0499999999993</v>
      </c>
      <c r="EV5" s="57">
        <f>'BAR BB| Open rates'!EV5*0.87*0.85+25</f>
        <v>8825.0499999999993</v>
      </c>
      <c r="EW5" s="57">
        <f>'BAR BB| Open rates'!EW5*0.87*0.85+25</f>
        <v>8825.0499999999993</v>
      </c>
      <c r="EX5" s="57">
        <f>'BAR BB| Open rates'!EX5*0.87*0.85+25</f>
        <v>8825.0499999999993</v>
      </c>
      <c r="EY5" s="57">
        <f>'BAR BB| Open rates'!EY5*0.87*0.85+25</f>
        <v>8825.0499999999993</v>
      </c>
      <c r="EZ5" s="57">
        <f>'BAR BB| Open rates'!EZ5*0.87*0.85+25</f>
        <v>9564.5499999999993</v>
      </c>
      <c r="FA5" s="57">
        <f>'BAR BB| Open rates'!FA5*0.87*0.85+25</f>
        <v>9564.5499999999993</v>
      </c>
      <c r="FB5" s="57">
        <f>'BAR BB| Open rates'!FB5*0.87*0.85+25</f>
        <v>8825.0499999999993</v>
      </c>
      <c r="FC5" s="57">
        <f>'BAR BB| Open rates'!FC5*0.87*0.85+25</f>
        <v>8825.0499999999993</v>
      </c>
      <c r="FD5" s="57">
        <f>'BAR BB| Open rates'!FD5*0.87*0.85+25</f>
        <v>8825.0499999999993</v>
      </c>
      <c r="FE5" s="57">
        <f>'BAR BB| Open rates'!FE5*0.87*0.85+25</f>
        <v>8825.0499999999993</v>
      </c>
      <c r="FF5" s="57">
        <f>'BAR BB| Open rates'!FF5*0.87*0.85+25</f>
        <v>8825.0499999999993</v>
      </c>
      <c r="FG5" s="57">
        <f>'BAR BB| Open rates'!FG5*0.87*0.85+25</f>
        <v>9564.5499999999993</v>
      </c>
      <c r="FH5" s="57">
        <f>'BAR BB| Open rates'!FH5*0.87*0.85+25</f>
        <v>9564.5499999999993</v>
      </c>
      <c r="FI5" s="57">
        <f>'BAR BB| Open rates'!FI5*0.87*0.85+25</f>
        <v>8825.0499999999993</v>
      </c>
      <c r="FJ5" s="57">
        <f>'BAR BB| Open rates'!FJ5*0.87*0.85+25</f>
        <v>8825.0499999999993</v>
      </c>
      <c r="FK5" s="57">
        <f>'BAR BB| Open rates'!FK5*0.87*0.85+25</f>
        <v>8825.0499999999993</v>
      </c>
      <c r="FL5" s="57">
        <f>'BAR BB| Open rates'!FL5*0.87*0.85+25</f>
        <v>8825.0499999999993</v>
      </c>
      <c r="FM5" s="57">
        <f>'BAR BB| Open rates'!FM5*0.87*0.85+25</f>
        <v>8825.0499999999993</v>
      </c>
      <c r="FN5" s="57">
        <f>'BAR BB| Open rates'!FN5*0.87*0.85+25</f>
        <v>9564.5499999999993</v>
      </c>
      <c r="FO5" s="57">
        <f>'BAR BB| Open rates'!FO5*0.87*0.85+25</f>
        <v>9564.5499999999993</v>
      </c>
      <c r="FP5" s="57">
        <f>'BAR BB| Open rates'!FP5*0.87*0.85+25</f>
        <v>8825.0499999999993</v>
      </c>
      <c r="FQ5" s="57">
        <f>'BAR BB| Open rates'!FQ5*0.87*0.85+25</f>
        <v>8825.0499999999993</v>
      </c>
      <c r="FR5" s="57">
        <f>'BAR BB| Open rates'!FR5*0.87*0.85+25</f>
        <v>8825.0499999999993</v>
      </c>
      <c r="FS5" s="57">
        <f>'BAR BB| Open rates'!FS5*0.87*0.85+25</f>
        <v>8825.0499999999993</v>
      </c>
      <c r="FT5" s="57">
        <f>'BAR BB| Open rates'!FT5*0.87*0.85+25</f>
        <v>8825.0499999999993</v>
      </c>
      <c r="FU5" s="57">
        <f>'BAR BB| Open rates'!FU5*0.87*0.85+25</f>
        <v>9564.5499999999993</v>
      </c>
      <c r="FV5" s="57">
        <f>'BAR BB| Open rates'!FV5*0.87*0.85+25</f>
        <v>9564.5499999999993</v>
      </c>
      <c r="FW5" s="57">
        <f>'BAR BB| Open rates'!FW5*0.87*0.85+25</f>
        <v>12300.699999999999</v>
      </c>
      <c r="FX5" s="57">
        <f>'BAR BB| Open rates'!FX5*0.87*0.85+25</f>
        <v>12300.699999999999</v>
      </c>
      <c r="FY5" s="57">
        <f>'BAR BB| Open rates'!FY5*0.87*0.85+25</f>
        <v>12300.699999999999</v>
      </c>
      <c r="FZ5" s="57">
        <f>'BAR BB| Open rates'!FZ5*0.87*0.85+25</f>
        <v>12300.699999999999</v>
      </c>
      <c r="GA5" s="57">
        <f>'BAR BB| Open rates'!GA5*0.87*0.85+25</f>
        <v>12300.699999999999</v>
      </c>
      <c r="GB5" s="57">
        <f>'BAR BB| Open rates'!GB5*0.87*0.85+25</f>
        <v>13927.6</v>
      </c>
      <c r="GC5" s="57">
        <f>'BAR BB| Open rates'!GC5*0.87*0.85+25</f>
        <v>13927.6</v>
      </c>
      <c r="GD5" s="57">
        <f>'BAR BB| Open rates'!GD5*0.87*0.85+25</f>
        <v>13927.6</v>
      </c>
      <c r="GE5" s="57">
        <f>'BAR BB| Open rates'!GE5*0.87*0.85+25</f>
        <v>13927.6</v>
      </c>
    </row>
    <row r="6" spans="1:187" s="36" customFormat="1" ht="12" customHeight="1" x14ac:dyDescent="0.2">
      <c r="A6" s="183">
        <v>2</v>
      </c>
      <c r="B6" s="57">
        <f>'BAR BB| Open rates'!B6*0.87*0.85+25</f>
        <v>18142.75</v>
      </c>
      <c r="C6" s="57">
        <f>'BAR BB| Open rates'!C6*0.87*0.85+25</f>
        <v>18142.75</v>
      </c>
      <c r="D6" s="57">
        <f>'BAR BB| Open rates'!D6*0.87*0.85+25</f>
        <v>16146.1</v>
      </c>
      <c r="E6" s="57">
        <f>'BAR BB| Open rates'!E6*0.87*0.85+25</f>
        <v>16146.1</v>
      </c>
      <c r="F6" s="57">
        <f>'BAR BB| Open rates'!F6*0.87*0.85+25</f>
        <v>14519.199999999999</v>
      </c>
      <c r="G6" s="57">
        <f>'BAR BB| Open rates'!G6*0.87*0.85+25</f>
        <v>16146.1</v>
      </c>
      <c r="H6" s="57">
        <f>'BAR BB| Open rates'!H6*0.87*0.85+25</f>
        <v>16146.1</v>
      </c>
      <c r="I6" s="57">
        <f>'BAR BB| Open rates'!I6*0.87*0.85+25</f>
        <v>17625.099999999999</v>
      </c>
      <c r="J6" s="57">
        <f>'BAR BB| Open rates'!J6*0.87*0.85+25</f>
        <v>17625.099999999999</v>
      </c>
      <c r="K6" s="57">
        <f>'BAR BB| Open rates'!K6*0.87*0.85+25</f>
        <v>16146.1</v>
      </c>
      <c r="L6" s="57">
        <f>'BAR BB| Open rates'!L6*0.87*0.85+25</f>
        <v>16146.1</v>
      </c>
      <c r="M6" s="57">
        <f>'BAR BB| Open rates'!M6*0.87*0.85+25</f>
        <v>16146.1</v>
      </c>
      <c r="N6" s="57">
        <f>'BAR BB| Open rates'!N6*0.87*0.85+25</f>
        <v>16146.1</v>
      </c>
      <c r="O6" s="57">
        <f>'BAR BB| Open rates'!O6*0.87*0.85+25</f>
        <v>16146.1</v>
      </c>
      <c r="P6" s="57">
        <f>'BAR BB| Open rates'!P6*0.87*0.85+25</f>
        <v>17625.099999999999</v>
      </c>
      <c r="Q6" s="57">
        <f>'BAR BB| Open rates'!Q6*0.87*0.85+25</f>
        <v>17625.099999999999</v>
      </c>
      <c r="R6" s="57">
        <f>'BAR BB| Open rates'!R6*0.87*0.85+25</f>
        <v>17625.099999999999</v>
      </c>
      <c r="S6" s="57">
        <f>'BAR BB| Open rates'!S6*0.87*0.85+25</f>
        <v>17625.099999999999</v>
      </c>
      <c r="T6" s="57">
        <f>'BAR BB| Open rates'!T6*0.87*0.85+25</f>
        <v>17625.099999999999</v>
      </c>
      <c r="U6" s="57">
        <f>'BAR BB| Open rates'!U6*0.87*0.85+25</f>
        <v>17625.099999999999</v>
      </c>
      <c r="V6" s="57">
        <f>'BAR BB| Open rates'!V6*0.87*0.85+25</f>
        <v>17625.099999999999</v>
      </c>
      <c r="W6" s="57">
        <f>'BAR BB| Open rates'!W6*0.87*0.85+25</f>
        <v>19104.099999999999</v>
      </c>
      <c r="X6" s="57">
        <f>'BAR BB| Open rates'!X6*0.87*0.85+25</f>
        <v>19104.099999999999</v>
      </c>
      <c r="Y6" s="57">
        <f>'BAR BB| Open rates'!Y6*0.87*0.85+25</f>
        <v>17625.099999999999</v>
      </c>
      <c r="Z6" s="57">
        <f>'BAR BB| Open rates'!Z6*0.87*0.85+25</f>
        <v>17625.099999999999</v>
      </c>
      <c r="AA6" s="57">
        <f>'BAR BB| Open rates'!AA6*0.87*0.85+25</f>
        <v>17625.099999999999</v>
      </c>
      <c r="AB6" s="57">
        <f>'BAR BB| Open rates'!AB6*0.87*0.85+25</f>
        <v>17625.099999999999</v>
      </c>
      <c r="AC6" s="57">
        <f>'BAR BB| Open rates'!AC6*0.87*0.85+25</f>
        <v>17625.099999999999</v>
      </c>
      <c r="AD6" s="57">
        <f>'BAR BB| Open rates'!AD6*0.87*0.85+25</f>
        <v>19104.099999999999</v>
      </c>
      <c r="AE6" s="57">
        <f>'BAR BB| Open rates'!AE6*0.87*0.85+25</f>
        <v>19104.099999999999</v>
      </c>
      <c r="AF6" s="57">
        <f>'BAR BB| Open rates'!AF6*0.87*0.85+25</f>
        <v>17625.099999999999</v>
      </c>
      <c r="AG6" s="57">
        <f>'BAR BB| Open rates'!AG6*0.87*0.85+25</f>
        <v>17625.099999999999</v>
      </c>
      <c r="AH6" s="57">
        <f>'BAR BB| Open rates'!AH6*0.87*0.85+25</f>
        <v>17625.099999999999</v>
      </c>
      <c r="AI6" s="57">
        <f>'BAR BB| Open rates'!AI6*0.87*0.85+25</f>
        <v>17625.099999999999</v>
      </c>
      <c r="AJ6" s="57">
        <f>'BAR BB| Open rates'!AJ6*0.87*0.85+25</f>
        <v>17625.099999999999</v>
      </c>
      <c r="AK6" s="57">
        <f>'BAR BB| Open rates'!AK6*0.87*0.85+25</f>
        <v>19104.099999999999</v>
      </c>
      <c r="AL6" s="57">
        <f>'BAR BB| Open rates'!AL6*0.87*0.85+25</f>
        <v>19104.099999999999</v>
      </c>
      <c r="AM6" s="57">
        <f>'BAR BB| Open rates'!AM6*0.87*0.85+25</f>
        <v>17625.099999999999</v>
      </c>
      <c r="AN6" s="57">
        <f>'BAR BB| Open rates'!AN6*0.87*0.85+25</f>
        <v>17625.099999999999</v>
      </c>
      <c r="AO6" s="57">
        <f>'BAR BB| Open rates'!AO6*0.87*0.85+25</f>
        <v>17625.099999999999</v>
      </c>
      <c r="AP6" s="57">
        <f>'BAR BB| Open rates'!AP6*0.87*0.85+25</f>
        <v>17625.099999999999</v>
      </c>
      <c r="AQ6" s="57">
        <f>'BAR BB| Open rates'!AQ6*0.87*0.85+25</f>
        <v>17625.099999999999</v>
      </c>
      <c r="AR6" s="57">
        <f>'BAR BB| Open rates'!AR6*0.87*0.85+25</f>
        <v>19104.099999999999</v>
      </c>
      <c r="AS6" s="57">
        <f>'BAR BB| Open rates'!AS6*0.87*0.85+25</f>
        <v>19104.099999999999</v>
      </c>
      <c r="AT6" s="57">
        <f>'BAR BB| Open rates'!AT6*0.87*0.85+25</f>
        <v>17625.099999999999</v>
      </c>
      <c r="AU6" s="57">
        <f>'BAR BB| Open rates'!AU6*0.87*0.85+25</f>
        <v>17625.099999999999</v>
      </c>
      <c r="AV6" s="57">
        <f>'BAR BB| Open rates'!AV6*0.87*0.85+25</f>
        <v>17625.099999999999</v>
      </c>
      <c r="AW6" s="57">
        <f>'BAR BB| Open rates'!AW6*0.87*0.85+25</f>
        <v>17625.099999999999</v>
      </c>
      <c r="AX6" s="57">
        <f>'BAR BB| Open rates'!AX6*0.87*0.85+25</f>
        <v>17625.099999999999</v>
      </c>
      <c r="AY6" s="57">
        <f>'BAR BB| Open rates'!AY6*0.87*0.85+25</f>
        <v>19104.099999999999</v>
      </c>
      <c r="AZ6" s="57">
        <f>'BAR BB| Open rates'!AZ6*0.87*0.85+25</f>
        <v>19104.099999999999</v>
      </c>
      <c r="BA6" s="57">
        <f>'BAR BB| Open rates'!BA6*0.87*0.85+25</f>
        <v>17625.099999999999</v>
      </c>
      <c r="BB6" s="57">
        <f>'BAR BB| Open rates'!BB6*0.87*0.85+25</f>
        <v>17625.099999999999</v>
      </c>
      <c r="BC6" s="57">
        <f>'BAR BB| Open rates'!BC6*0.87*0.85+25</f>
        <v>17625.099999999999</v>
      </c>
      <c r="BD6" s="57">
        <f>'BAR BB| Open rates'!BD6*0.87*0.85+25</f>
        <v>17625.099999999999</v>
      </c>
      <c r="BE6" s="57">
        <f>'BAR BB| Open rates'!BE6*0.87*0.85+25</f>
        <v>17625.099999999999</v>
      </c>
      <c r="BF6" s="57">
        <f>'BAR BB| Open rates'!BF6*0.87*0.85+25</f>
        <v>19104.099999999999</v>
      </c>
      <c r="BG6" s="57">
        <f>'BAR BB| Open rates'!BG6*0.87*0.85+25</f>
        <v>19104.099999999999</v>
      </c>
      <c r="BH6" s="57">
        <f>'BAR BB| Open rates'!BH6*0.87*0.85+25</f>
        <v>15258.699999999999</v>
      </c>
      <c r="BI6" s="57">
        <f>'BAR BB| Open rates'!BI6*0.87*0.85+25</f>
        <v>15258.699999999999</v>
      </c>
      <c r="BJ6" s="57">
        <f>'BAR BB| Open rates'!BJ6*0.87*0.85+25</f>
        <v>15258.699999999999</v>
      </c>
      <c r="BK6" s="57">
        <f>'BAR BB| Open rates'!BK6*0.87*0.85+25</f>
        <v>15258.699999999999</v>
      </c>
      <c r="BL6" s="57">
        <f>'BAR BB| Open rates'!BL6*0.87*0.85+25</f>
        <v>15258.699999999999</v>
      </c>
      <c r="BM6" s="57">
        <f>'BAR BB| Open rates'!BM6*0.87*0.85+25</f>
        <v>16146.1</v>
      </c>
      <c r="BN6" s="57">
        <f>'BAR BB| Open rates'!BN6*0.87*0.85+25</f>
        <v>16146.1</v>
      </c>
      <c r="BO6" s="57">
        <f>'BAR BB| Open rates'!BO6*0.87*0.85+25</f>
        <v>14519.199999999999</v>
      </c>
      <c r="BP6" s="57">
        <f>'BAR BB| Open rates'!BP6*0.87*0.85+25</f>
        <v>14519.199999999999</v>
      </c>
      <c r="BQ6" s="57">
        <f>'BAR BB| Open rates'!BQ6*0.87*0.85+25</f>
        <v>16146.1</v>
      </c>
      <c r="BR6" s="57">
        <f>'BAR BB| Open rates'!BR6*0.87*0.85+25</f>
        <v>16146.1</v>
      </c>
      <c r="BS6" s="57">
        <f>'BAR BB| Open rates'!BS6*0.87*0.85+25</f>
        <v>16146.1</v>
      </c>
      <c r="BT6" s="57">
        <f>'BAR BB| Open rates'!BT6*0.87*0.85+25</f>
        <v>16146.1</v>
      </c>
      <c r="BU6" s="57">
        <f>'BAR BB| Open rates'!BU6*0.87*0.85+25</f>
        <v>16146.1</v>
      </c>
      <c r="BV6" s="57">
        <f>'BAR BB| Open rates'!BV6*0.87*0.85+25</f>
        <v>14519.199999999999</v>
      </c>
      <c r="BW6" s="57">
        <f>'BAR BB| Open rates'!BW6*0.87*0.85+25</f>
        <v>14519.199999999999</v>
      </c>
      <c r="BX6" s="57">
        <f>'BAR BB| Open rates'!BX6*0.87*0.85+25</f>
        <v>14519.199999999999</v>
      </c>
      <c r="BY6" s="57">
        <f>'BAR BB| Open rates'!BY6*0.87*0.85+25</f>
        <v>14519.199999999999</v>
      </c>
      <c r="BZ6" s="57">
        <f>'BAR BB| Open rates'!BZ6*0.87*0.85+25</f>
        <v>14519.199999999999</v>
      </c>
      <c r="CA6" s="57">
        <f>'BAR BB| Open rates'!CA6*0.87*0.85+25</f>
        <v>16146.1</v>
      </c>
      <c r="CB6" s="57">
        <f>'BAR BB| Open rates'!CB6*0.87*0.85+25</f>
        <v>16146.1</v>
      </c>
      <c r="CC6" s="57">
        <f>'BAR BB| Open rates'!CC6*0.87*0.85+25</f>
        <v>14519.199999999999</v>
      </c>
      <c r="CD6" s="57">
        <f>'BAR BB| Open rates'!CD6*0.87*0.85+25</f>
        <v>14519.199999999999</v>
      </c>
      <c r="CE6" s="57">
        <f>'BAR BB| Open rates'!CE6*0.87*0.85+25</f>
        <v>14519.199999999999</v>
      </c>
      <c r="CF6" s="57">
        <f>'BAR BB| Open rates'!CF6*0.87*0.85+25</f>
        <v>14519.199999999999</v>
      </c>
      <c r="CG6" s="57">
        <f>'BAR BB| Open rates'!CG6*0.87*0.85+25</f>
        <v>14519.199999999999</v>
      </c>
      <c r="CH6" s="57">
        <f>'BAR BB| Open rates'!CH6*0.87*0.85+25</f>
        <v>16146.1</v>
      </c>
      <c r="CI6" s="57">
        <f>'BAR BB| Open rates'!CI6*0.87*0.85+25</f>
        <v>16146.1</v>
      </c>
      <c r="CJ6" s="57">
        <f>'BAR BB| Open rates'!CJ6*0.87*0.85+25</f>
        <v>14519.199999999999</v>
      </c>
      <c r="CK6" s="57">
        <f>'BAR BB| Open rates'!CK6*0.87*0.85+25</f>
        <v>14519.199999999999</v>
      </c>
      <c r="CL6" s="57">
        <f>'BAR BB| Open rates'!CL6*0.87*0.85+25</f>
        <v>14519.199999999999</v>
      </c>
      <c r="CM6" s="57">
        <f>'BAR BB| Open rates'!CM6*0.87*0.85+25</f>
        <v>14519.199999999999</v>
      </c>
      <c r="CN6" s="57">
        <f>'BAR BB| Open rates'!CN6*0.87*0.85+25</f>
        <v>14519.199999999999</v>
      </c>
      <c r="CO6" s="57">
        <f>'BAR BB| Open rates'!CO6*0.87*0.85+25</f>
        <v>16146.1</v>
      </c>
      <c r="CP6" s="57">
        <f>'BAR BB| Open rates'!CP6*0.87*0.85+25</f>
        <v>16146.1</v>
      </c>
      <c r="CQ6" s="57">
        <f>'BAR BB| Open rates'!CQ6*0.87*0.85+25</f>
        <v>14519.199999999999</v>
      </c>
      <c r="CR6" s="57">
        <f>'BAR BB| Open rates'!CR6*0.87*0.85+25</f>
        <v>14519.199999999999</v>
      </c>
      <c r="CS6" s="57">
        <f>'BAR BB| Open rates'!CS6*0.87*0.85+25</f>
        <v>14519.199999999999</v>
      </c>
      <c r="CT6" s="57">
        <f>'BAR BB| Open rates'!CT6*0.87*0.85+25</f>
        <v>14519.199999999999</v>
      </c>
      <c r="CU6" s="57">
        <f>'BAR BB| Open rates'!CU6*0.87*0.85+25</f>
        <v>13262.05</v>
      </c>
      <c r="CV6" s="57">
        <f>'BAR BB| Open rates'!CV6*0.87*0.85+25</f>
        <v>13262.05</v>
      </c>
      <c r="CW6" s="57">
        <f>'BAR BB| Open rates'!CW6*0.87*0.85+25</f>
        <v>13262.05</v>
      </c>
      <c r="CX6" s="57">
        <f>'BAR BB| Open rates'!CX6*0.87*0.85+25</f>
        <v>11783.05</v>
      </c>
      <c r="CY6" s="57">
        <f>'BAR BB| Open rates'!CY6*0.87*0.85+25</f>
        <v>11783.05</v>
      </c>
      <c r="CZ6" s="57">
        <f>'BAR BB| Open rates'!CZ6*0.87*0.85+25</f>
        <v>11783.05</v>
      </c>
      <c r="DA6" s="57">
        <f>'BAR BB| Open rates'!DA6*0.87*0.85+25</f>
        <v>11783.05</v>
      </c>
      <c r="DB6" s="57">
        <f>'BAR BB| Open rates'!DB6*0.87*0.85+25</f>
        <v>11783.05</v>
      </c>
      <c r="DC6" s="57">
        <f>'BAR BB| Open rates'!DC6*0.87*0.85+25</f>
        <v>13262.05</v>
      </c>
      <c r="DD6" s="57">
        <f>'BAR BB| Open rates'!DD6*0.87*0.85+25</f>
        <v>13262.05</v>
      </c>
      <c r="DE6" s="57">
        <f>'BAR BB| Open rates'!DE6*0.87*0.85+25</f>
        <v>11783.05</v>
      </c>
      <c r="DF6" s="57">
        <f>'BAR BB| Open rates'!DF6*0.87*0.85+25</f>
        <v>11783.05</v>
      </c>
      <c r="DG6" s="57">
        <f>'BAR BB| Open rates'!DG6*0.87*0.85+25</f>
        <v>11783.05</v>
      </c>
      <c r="DH6" s="57">
        <f>'BAR BB| Open rates'!DH6*0.87*0.85+25</f>
        <v>11783.05</v>
      </c>
      <c r="DI6" s="57">
        <f>'BAR BB| Open rates'!DI6*0.87*0.85+25</f>
        <v>11783.05</v>
      </c>
      <c r="DJ6" s="57">
        <f>'BAR BB| Open rates'!DJ6*0.87*0.85+25</f>
        <v>13262.05</v>
      </c>
      <c r="DK6" s="57">
        <f>'BAR BB| Open rates'!DK6*0.87*0.85+25</f>
        <v>13262.05</v>
      </c>
      <c r="DL6" s="57">
        <f>'BAR BB| Open rates'!DL6*0.87*0.85+25</f>
        <v>11783.05</v>
      </c>
      <c r="DM6" s="57">
        <f>'BAR BB| Open rates'!DM6*0.87*0.85+25</f>
        <v>11783.05</v>
      </c>
      <c r="DN6" s="57">
        <f>'BAR BB| Open rates'!DN6*0.87*0.85+25</f>
        <v>11783.05</v>
      </c>
      <c r="DO6" s="57">
        <f>'BAR BB| Open rates'!DO6*0.87*0.85+25</f>
        <v>11783.05</v>
      </c>
      <c r="DP6" s="57">
        <f>'BAR BB| Open rates'!DP6*0.87*0.85+25</f>
        <v>11783.05</v>
      </c>
      <c r="DQ6" s="57">
        <f>'BAR BB| Open rates'!DQ6*0.87*0.85+25</f>
        <v>13262.05</v>
      </c>
      <c r="DR6" s="57">
        <f>'BAR BB| Open rates'!DR6*0.87*0.85+25</f>
        <v>13262.05</v>
      </c>
      <c r="DS6" s="57">
        <f>'BAR BB| Open rates'!DS6*0.87*0.85+25</f>
        <v>11783.05</v>
      </c>
      <c r="DT6" s="57">
        <f>'BAR BB| Open rates'!DT6*0.87*0.85+25</f>
        <v>11783.05</v>
      </c>
      <c r="DU6" s="57">
        <f>'BAR BB| Open rates'!DU6*0.87*0.85+25</f>
        <v>11783.05</v>
      </c>
      <c r="DV6" s="57">
        <f>'BAR BB| Open rates'!DV6*0.87*0.85+25</f>
        <v>11783.05</v>
      </c>
      <c r="DW6" s="57">
        <f>'BAR BB| Open rates'!DW6*0.87*0.85+25</f>
        <v>11783.05</v>
      </c>
      <c r="DX6" s="57">
        <f>'BAR BB| Open rates'!DX6*0.87*0.85+25</f>
        <v>13262.05</v>
      </c>
      <c r="DY6" s="57">
        <f>'BAR BB| Open rates'!DY6*0.87*0.85+25</f>
        <v>13262.05</v>
      </c>
      <c r="DZ6" s="57">
        <f>'BAR BB| Open rates'!DZ6*0.87*0.85+25</f>
        <v>14519.199999999999</v>
      </c>
      <c r="EA6" s="57">
        <f>'BAR BB| Open rates'!EA6*0.87*0.85+25</f>
        <v>14519.199999999999</v>
      </c>
      <c r="EB6" s="57">
        <f>'BAR BB| Open rates'!EB6*0.87*0.85+25</f>
        <v>14519.199999999999</v>
      </c>
      <c r="EC6" s="57">
        <f>'BAR BB| Open rates'!EC6*0.87*0.85+25</f>
        <v>16146.1</v>
      </c>
      <c r="ED6" s="57">
        <f>'BAR BB| Open rates'!ED6*0.87*0.85+25</f>
        <v>16146.1</v>
      </c>
      <c r="EE6" s="57">
        <f>'BAR BB| Open rates'!EE6*0.87*0.85+25</f>
        <v>16146.1</v>
      </c>
      <c r="EF6" s="57">
        <f>'BAR BB| Open rates'!EF6*0.87*0.85+25</f>
        <v>16146.1</v>
      </c>
      <c r="EG6" s="57">
        <f>'BAR BB| Open rates'!EG6*0.87*0.85+25</f>
        <v>11043.55</v>
      </c>
      <c r="EH6" s="57">
        <f>'BAR BB| Open rates'!EH6*0.87*0.85+25</f>
        <v>11043.55</v>
      </c>
      <c r="EI6" s="57">
        <f>'BAR BB| Open rates'!EI6*0.87*0.85+25</f>
        <v>11043.55</v>
      </c>
      <c r="EJ6" s="57">
        <f>'BAR BB| Open rates'!EJ6*0.87*0.85+25</f>
        <v>11043.55</v>
      </c>
      <c r="EK6" s="57">
        <f>'BAR BB| Open rates'!EK6*0.87*0.85+25</f>
        <v>11043.55</v>
      </c>
      <c r="EL6" s="57">
        <f>'BAR BB| Open rates'!EL6*0.87*0.85+25</f>
        <v>11783.05</v>
      </c>
      <c r="EM6" s="57">
        <f>'BAR BB| Open rates'!EM6*0.87*0.85+25</f>
        <v>11783.05</v>
      </c>
      <c r="EN6" s="57">
        <f>'BAR BB| Open rates'!EN6*0.87*0.85+25</f>
        <v>11043.55</v>
      </c>
      <c r="EO6" s="57">
        <f>'BAR BB| Open rates'!EO6*0.87*0.85+25</f>
        <v>11043.55</v>
      </c>
      <c r="EP6" s="57">
        <f>'BAR BB| Open rates'!EP6*0.87*0.85+25</f>
        <v>11043.55</v>
      </c>
      <c r="EQ6" s="57">
        <f>'BAR BB| Open rates'!EQ6*0.87*0.85+25</f>
        <v>11043.55</v>
      </c>
      <c r="ER6" s="57">
        <f>'BAR BB| Open rates'!ER6*0.87*0.85+25</f>
        <v>11043.55</v>
      </c>
      <c r="ES6" s="57">
        <f>'BAR BB| Open rates'!ES6*0.87*0.85+25</f>
        <v>11783.05</v>
      </c>
      <c r="ET6" s="57">
        <f>'BAR BB| Open rates'!ET6*0.87*0.85+25</f>
        <v>11783.05</v>
      </c>
      <c r="EU6" s="57">
        <f>'BAR BB| Open rates'!EU6*0.87*0.85+25</f>
        <v>11043.55</v>
      </c>
      <c r="EV6" s="57">
        <f>'BAR BB| Open rates'!EV6*0.87*0.85+25</f>
        <v>11043.55</v>
      </c>
      <c r="EW6" s="57">
        <f>'BAR BB| Open rates'!EW6*0.87*0.85+25</f>
        <v>11043.55</v>
      </c>
      <c r="EX6" s="57">
        <f>'BAR BB| Open rates'!EX6*0.87*0.85+25</f>
        <v>11043.55</v>
      </c>
      <c r="EY6" s="57">
        <f>'BAR BB| Open rates'!EY6*0.87*0.85+25</f>
        <v>11043.55</v>
      </c>
      <c r="EZ6" s="57">
        <f>'BAR BB| Open rates'!EZ6*0.87*0.85+25</f>
        <v>11783.05</v>
      </c>
      <c r="FA6" s="57">
        <f>'BAR BB| Open rates'!FA6*0.87*0.85+25</f>
        <v>11783.05</v>
      </c>
      <c r="FB6" s="57">
        <f>'BAR BB| Open rates'!FB6*0.87*0.85+25</f>
        <v>11043.55</v>
      </c>
      <c r="FC6" s="57">
        <f>'BAR BB| Open rates'!FC6*0.87*0.85+25</f>
        <v>11043.55</v>
      </c>
      <c r="FD6" s="57">
        <f>'BAR BB| Open rates'!FD6*0.87*0.85+25</f>
        <v>11043.55</v>
      </c>
      <c r="FE6" s="57">
        <f>'BAR BB| Open rates'!FE6*0.87*0.85+25</f>
        <v>11043.55</v>
      </c>
      <c r="FF6" s="57">
        <f>'BAR BB| Open rates'!FF6*0.87*0.85+25</f>
        <v>11043.55</v>
      </c>
      <c r="FG6" s="57">
        <f>'BAR BB| Open rates'!FG6*0.87*0.85+25</f>
        <v>11783.05</v>
      </c>
      <c r="FH6" s="57">
        <f>'BAR BB| Open rates'!FH6*0.87*0.85+25</f>
        <v>11783.05</v>
      </c>
      <c r="FI6" s="57">
        <f>'BAR BB| Open rates'!FI6*0.87*0.85+25</f>
        <v>11043.55</v>
      </c>
      <c r="FJ6" s="57">
        <f>'BAR BB| Open rates'!FJ6*0.87*0.85+25</f>
        <v>11043.55</v>
      </c>
      <c r="FK6" s="57">
        <f>'BAR BB| Open rates'!FK6*0.87*0.85+25</f>
        <v>11043.55</v>
      </c>
      <c r="FL6" s="57">
        <f>'BAR BB| Open rates'!FL6*0.87*0.85+25</f>
        <v>11043.55</v>
      </c>
      <c r="FM6" s="57">
        <f>'BAR BB| Open rates'!FM6*0.87*0.85+25</f>
        <v>11043.55</v>
      </c>
      <c r="FN6" s="57">
        <f>'BAR BB| Open rates'!FN6*0.87*0.85+25</f>
        <v>11783.05</v>
      </c>
      <c r="FO6" s="57">
        <f>'BAR BB| Open rates'!FO6*0.87*0.85+25</f>
        <v>11783.05</v>
      </c>
      <c r="FP6" s="57">
        <f>'BAR BB| Open rates'!FP6*0.87*0.85+25</f>
        <v>11043.55</v>
      </c>
      <c r="FQ6" s="57">
        <f>'BAR BB| Open rates'!FQ6*0.87*0.85+25</f>
        <v>11043.55</v>
      </c>
      <c r="FR6" s="57">
        <f>'BAR BB| Open rates'!FR6*0.87*0.85+25</f>
        <v>11043.55</v>
      </c>
      <c r="FS6" s="57">
        <f>'BAR BB| Open rates'!FS6*0.87*0.85+25</f>
        <v>11043.55</v>
      </c>
      <c r="FT6" s="57">
        <f>'BAR BB| Open rates'!FT6*0.87*0.85+25</f>
        <v>11043.55</v>
      </c>
      <c r="FU6" s="57">
        <f>'BAR BB| Open rates'!FU6*0.87*0.85+25</f>
        <v>11783.05</v>
      </c>
      <c r="FV6" s="57">
        <f>'BAR BB| Open rates'!FV6*0.87*0.85+25</f>
        <v>11783.05</v>
      </c>
      <c r="FW6" s="57">
        <f>'BAR BB| Open rates'!FW6*0.87*0.85+25</f>
        <v>14519.199999999999</v>
      </c>
      <c r="FX6" s="57">
        <f>'BAR BB| Open rates'!FX6*0.87*0.85+25</f>
        <v>14519.199999999999</v>
      </c>
      <c r="FY6" s="57">
        <f>'BAR BB| Open rates'!FY6*0.87*0.85+25</f>
        <v>14519.199999999999</v>
      </c>
      <c r="FZ6" s="57">
        <f>'BAR BB| Open rates'!FZ6*0.87*0.85+25</f>
        <v>14519.199999999999</v>
      </c>
      <c r="GA6" s="57">
        <f>'BAR BB| Open rates'!GA6*0.87*0.85+25</f>
        <v>14519.199999999999</v>
      </c>
      <c r="GB6" s="57">
        <f>'BAR BB| Open rates'!GB6*0.87*0.85+25</f>
        <v>16146.1</v>
      </c>
      <c r="GC6" s="57">
        <f>'BAR BB| Open rates'!GC6*0.87*0.85+25</f>
        <v>16146.1</v>
      </c>
      <c r="GD6" s="57">
        <f>'BAR BB| Open rates'!GD6*0.87*0.85+25</f>
        <v>16146.1</v>
      </c>
      <c r="GE6" s="57">
        <f>'BAR BB| Open rates'!GE6*0.87*0.85+25</f>
        <v>16146.1</v>
      </c>
    </row>
    <row r="7" spans="1:187" s="36" customFormat="1" ht="12" customHeight="1" x14ac:dyDescent="0.2">
      <c r="A7" s="236" t="s">
        <v>175</v>
      </c>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row>
    <row r="8" spans="1:187" s="36" customFormat="1" ht="12" customHeight="1" x14ac:dyDescent="0.2">
      <c r="A8" s="237">
        <v>1</v>
      </c>
      <c r="B8" s="57">
        <f>'BAR BB| Open rates'!B8*0.87*0.85+25</f>
        <v>18142.75</v>
      </c>
      <c r="C8" s="57">
        <f>'BAR BB| Open rates'!C8*0.87*0.85+25</f>
        <v>18142.75</v>
      </c>
      <c r="D8" s="57">
        <f>'BAR BB| Open rates'!D8*0.87*0.85+25</f>
        <v>16146.1</v>
      </c>
      <c r="E8" s="57">
        <f>'BAR BB| Open rates'!E8*0.87*0.85+25</f>
        <v>16146.1</v>
      </c>
      <c r="F8" s="57">
        <f>'BAR BB| Open rates'!F8*0.87*0.85+25</f>
        <v>14519.199999999999</v>
      </c>
      <c r="G8" s="57">
        <f>'BAR BB| Open rates'!G8*0.87*0.85+25</f>
        <v>16146.1</v>
      </c>
      <c r="H8" s="57">
        <f>'BAR BB| Open rates'!H8*0.87*0.85+25</f>
        <v>16146.1</v>
      </c>
      <c r="I8" s="57">
        <f>'BAR BB| Open rates'!I8*0.87*0.85+25</f>
        <v>17625.099999999999</v>
      </c>
      <c r="J8" s="57">
        <f>'BAR BB| Open rates'!J8*0.87*0.85+25</f>
        <v>17625.099999999999</v>
      </c>
      <c r="K8" s="57">
        <f>'BAR BB| Open rates'!K8*0.87*0.85+25</f>
        <v>16146.1</v>
      </c>
      <c r="L8" s="57">
        <f>'BAR BB| Open rates'!L8*0.87*0.85+25</f>
        <v>16146.1</v>
      </c>
      <c r="M8" s="57">
        <f>'BAR BB| Open rates'!M8*0.87*0.85+25</f>
        <v>16146.1</v>
      </c>
      <c r="N8" s="57">
        <f>'BAR BB| Open rates'!N8*0.87*0.85+25</f>
        <v>16146.1</v>
      </c>
      <c r="O8" s="57">
        <f>'BAR BB| Open rates'!O8*0.87*0.85+25</f>
        <v>16146.1</v>
      </c>
      <c r="P8" s="57">
        <f>'BAR BB| Open rates'!P8*0.87*0.85+25</f>
        <v>17625.099999999999</v>
      </c>
      <c r="Q8" s="57">
        <f>'BAR BB| Open rates'!Q8*0.87*0.85+25</f>
        <v>17625.099999999999</v>
      </c>
      <c r="R8" s="57">
        <f>'BAR BB| Open rates'!R8*0.87*0.85+25</f>
        <v>17625.099999999999</v>
      </c>
      <c r="S8" s="57">
        <f>'BAR BB| Open rates'!S8*0.87*0.85+25</f>
        <v>17625.099999999999</v>
      </c>
      <c r="T8" s="57">
        <f>'BAR BB| Open rates'!T8*0.87*0.85+25</f>
        <v>17625.099999999999</v>
      </c>
      <c r="U8" s="57">
        <f>'BAR BB| Open rates'!U8*0.87*0.85+25</f>
        <v>17625.099999999999</v>
      </c>
      <c r="V8" s="57">
        <f>'BAR BB| Open rates'!V8*0.87*0.85+25</f>
        <v>17625.099999999999</v>
      </c>
      <c r="W8" s="57">
        <f>'BAR BB| Open rates'!W8*0.87*0.85+25</f>
        <v>19104.099999999999</v>
      </c>
      <c r="X8" s="57">
        <f>'BAR BB| Open rates'!X8*0.87*0.85+25</f>
        <v>19104.099999999999</v>
      </c>
      <c r="Y8" s="57">
        <f>'BAR BB| Open rates'!Y8*0.87*0.85+25</f>
        <v>17625.099999999999</v>
      </c>
      <c r="Z8" s="57">
        <f>'BAR BB| Open rates'!Z8*0.87*0.85+25</f>
        <v>17625.099999999999</v>
      </c>
      <c r="AA8" s="57">
        <f>'BAR BB| Open rates'!AA8*0.87*0.85+25</f>
        <v>17625.099999999999</v>
      </c>
      <c r="AB8" s="57">
        <f>'BAR BB| Open rates'!AB8*0.87*0.85+25</f>
        <v>17625.099999999999</v>
      </c>
      <c r="AC8" s="57">
        <f>'BAR BB| Open rates'!AC8*0.87*0.85+25</f>
        <v>17625.099999999999</v>
      </c>
      <c r="AD8" s="57">
        <f>'BAR BB| Open rates'!AD8*0.87*0.85+25</f>
        <v>19104.099999999999</v>
      </c>
      <c r="AE8" s="57">
        <f>'BAR BB| Open rates'!AE8*0.87*0.85+25</f>
        <v>19104.099999999999</v>
      </c>
      <c r="AF8" s="57">
        <f>'BAR BB| Open rates'!AF8*0.87*0.85+25</f>
        <v>17625.099999999999</v>
      </c>
      <c r="AG8" s="57">
        <f>'BAR BB| Open rates'!AG8*0.87*0.85+25</f>
        <v>17625.099999999999</v>
      </c>
      <c r="AH8" s="57">
        <f>'BAR BB| Open rates'!AH8*0.87*0.85+25</f>
        <v>17625.099999999999</v>
      </c>
      <c r="AI8" s="57">
        <f>'BAR BB| Open rates'!AI8*0.87*0.85+25</f>
        <v>17625.099999999999</v>
      </c>
      <c r="AJ8" s="57">
        <f>'BAR BB| Open rates'!AJ8*0.87*0.85+25</f>
        <v>17625.099999999999</v>
      </c>
      <c r="AK8" s="57">
        <f>'BAR BB| Open rates'!AK8*0.87*0.85+25</f>
        <v>19104.099999999999</v>
      </c>
      <c r="AL8" s="57">
        <f>'BAR BB| Open rates'!AL8*0.87*0.85+25</f>
        <v>19104.099999999999</v>
      </c>
      <c r="AM8" s="57">
        <f>'BAR BB| Open rates'!AM8*0.87*0.85+25</f>
        <v>17625.099999999999</v>
      </c>
      <c r="AN8" s="57">
        <f>'BAR BB| Open rates'!AN8*0.87*0.85+25</f>
        <v>17625.099999999999</v>
      </c>
      <c r="AO8" s="57">
        <f>'BAR BB| Open rates'!AO8*0.87*0.85+25</f>
        <v>17625.099999999999</v>
      </c>
      <c r="AP8" s="57">
        <f>'BAR BB| Open rates'!AP8*0.87*0.85+25</f>
        <v>17625.099999999999</v>
      </c>
      <c r="AQ8" s="57">
        <f>'BAR BB| Open rates'!AQ8*0.87*0.85+25</f>
        <v>17625.099999999999</v>
      </c>
      <c r="AR8" s="57">
        <f>'BAR BB| Open rates'!AR8*0.87*0.85+25</f>
        <v>19104.099999999999</v>
      </c>
      <c r="AS8" s="57">
        <f>'BAR BB| Open rates'!AS8*0.87*0.85+25</f>
        <v>19104.099999999999</v>
      </c>
      <c r="AT8" s="57">
        <f>'BAR BB| Open rates'!AT8*0.87*0.85+25</f>
        <v>17625.099999999999</v>
      </c>
      <c r="AU8" s="57">
        <f>'BAR BB| Open rates'!AU8*0.87*0.85+25</f>
        <v>17625.099999999999</v>
      </c>
      <c r="AV8" s="57">
        <f>'BAR BB| Open rates'!AV8*0.87*0.85+25</f>
        <v>17625.099999999999</v>
      </c>
      <c r="AW8" s="57">
        <f>'BAR BB| Open rates'!AW8*0.87*0.85+25</f>
        <v>17625.099999999999</v>
      </c>
      <c r="AX8" s="57">
        <f>'BAR BB| Open rates'!AX8*0.87*0.85+25</f>
        <v>17625.099999999999</v>
      </c>
      <c r="AY8" s="57">
        <f>'BAR BB| Open rates'!AY8*0.87*0.85+25</f>
        <v>19104.099999999999</v>
      </c>
      <c r="AZ8" s="57">
        <f>'BAR BB| Open rates'!AZ8*0.87*0.85+25</f>
        <v>19104.099999999999</v>
      </c>
      <c r="BA8" s="57">
        <f>'BAR BB| Open rates'!BA8*0.87*0.85+25</f>
        <v>17625.099999999999</v>
      </c>
      <c r="BB8" s="57">
        <f>'BAR BB| Open rates'!BB8*0.87*0.85+25</f>
        <v>17625.099999999999</v>
      </c>
      <c r="BC8" s="57">
        <f>'BAR BB| Open rates'!BC8*0.87*0.85+25</f>
        <v>17625.099999999999</v>
      </c>
      <c r="BD8" s="57">
        <f>'BAR BB| Open rates'!BD8*0.87*0.85+25</f>
        <v>17625.099999999999</v>
      </c>
      <c r="BE8" s="57">
        <f>'BAR BB| Open rates'!BE8*0.87*0.85+25</f>
        <v>17625.099999999999</v>
      </c>
      <c r="BF8" s="57">
        <f>'BAR BB| Open rates'!BF8*0.87*0.85+25</f>
        <v>19104.099999999999</v>
      </c>
      <c r="BG8" s="57">
        <f>'BAR BB| Open rates'!BG8*0.87*0.85+25</f>
        <v>19104.099999999999</v>
      </c>
      <c r="BH8" s="57">
        <f>'BAR BB| Open rates'!BH8*0.87*0.85+25</f>
        <v>15258.699999999999</v>
      </c>
      <c r="BI8" s="57">
        <f>'BAR BB| Open rates'!BI8*0.87*0.85+25</f>
        <v>15258.699999999999</v>
      </c>
      <c r="BJ8" s="57">
        <f>'BAR BB| Open rates'!BJ8*0.87*0.85+25</f>
        <v>15258.699999999999</v>
      </c>
      <c r="BK8" s="57">
        <f>'BAR BB| Open rates'!BK8*0.87*0.85+25</f>
        <v>15258.699999999999</v>
      </c>
      <c r="BL8" s="57">
        <f>'BAR BB| Open rates'!BL8*0.87*0.85+25</f>
        <v>15258.699999999999</v>
      </c>
      <c r="BM8" s="57">
        <f>'BAR BB| Open rates'!BM8*0.87*0.85+25</f>
        <v>16146.1</v>
      </c>
      <c r="BN8" s="57">
        <f>'BAR BB| Open rates'!BN8*0.87*0.85+25</f>
        <v>16146.1</v>
      </c>
      <c r="BO8" s="57">
        <f>'BAR BB| Open rates'!BO8*0.87*0.85+25</f>
        <v>14519.199999999999</v>
      </c>
      <c r="BP8" s="57">
        <f>'BAR BB| Open rates'!BP8*0.87*0.85+25</f>
        <v>14519.199999999999</v>
      </c>
      <c r="BQ8" s="57">
        <f>'BAR BB| Open rates'!BQ8*0.87*0.85+25</f>
        <v>16146.1</v>
      </c>
      <c r="BR8" s="57">
        <f>'BAR BB| Open rates'!BR8*0.87*0.85+25</f>
        <v>16146.1</v>
      </c>
      <c r="BS8" s="57">
        <f>'BAR BB| Open rates'!BS8*0.87*0.85+25</f>
        <v>16146.1</v>
      </c>
      <c r="BT8" s="57">
        <f>'BAR BB| Open rates'!BT8*0.87*0.85+25</f>
        <v>16146.1</v>
      </c>
      <c r="BU8" s="57">
        <f>'BAR BB| Open rates'!BU8*0.87*0.85+25</f>
        <v>16146.1</v>
      </c>
      <c r="BV8" s="57">
        <f>'BAR BB| Open rates'!BV8*0.87*0.85+25</f>
        <v>14519.199999999999</v>
      </c>
      <c r="BW8" s="57">
        <f>'BAR BB| Open rates'!BW8*0.87*0.85+25</f>
        <v>14519.199999999999</v>
      </c>
      <c r="BX8" s="57">
        <f>'BAR BB| Open rates'!BX8*0.87*0.85+25</f>
        <v>14519.199999999999</v>
      </c>
      <c r="BY8" s="57">
        <f>'BAR BB| Open rates'!BY8*0.87*0.85+25</f>
        <v>14519.199999999999</v>
      </c>
      <c r="BZ8" s="57">
        <f>'BAR BB| Open rates'!BZ8*0.87*0.85+25</f>
        <v>14519.199999999999</v>
      </c>
      <c r="CA8" s="57">
        <f>'BAR BB| Open rates'!CA8*0.87*0.85+25</f>
        <v>16146.1</v>
      </c>
      <c r="CB8" s="57">
        <f>'BAR BB| Open rates'!CB8*0.87*0.85+25</f>
        <v>16146.1</v>
      </c>
      <c r="CC8" s="57">
        <f>'BAR BB| Open rates'!CC8*0.87*0.85+25</f>
        <v>14519.199999999999</v>
      </c>
      <c r="CD8" s="57">
        <f>'BAR BB| Open rates'!CD8*0.87*0.85+25</f>
        <v>14519.199999999999</v>
      </c>
      <c r="CE8" s="57">
        <f>'BAR BB| Open rates'!CE8*0.87*0.85+25</f>
        <v>14519.199999999999</v>
      </c>
      <c r="CF8" s="57">
        <f>'BAR BB| Open rates'!CF8*0.87*0.85+25</f>
        <v>14519.199999999999</v>
      </c>
      <c r="CG8" s="57">
        <f>'BAR BB| Open rates'!CG8*0.87*0.85+25</f>
        <v>14519.199999999999</v>
      </c>
      <c r="CH8" s="57">
        <f>'BAR BB| Open rates'!CH8*0.87*0.85+25</f>
        <v>16146.1</v>
      </c>
      <c r="CI8" s="57">
        <f>'BAR BB| Open rates'!CI8*0.87*0.85+25</f>
        <v>16146.1</v>
      </c>
      <c r="CJ8" s="57">
        <f>'BAR BB| Open rates'!CJ8*0.87*0.85+25</f>
        <v>14519.199999999999</v>
      </c>
      <c r="CK8" s="57">
        <f>'BAR BB| Open rates'!CK8*0.87*0.85+25</f>
        <v>14519.199999999999</v>
      </c>
      <c r="CL8" s="57">
        <f>'BAR BB| Open rates'!CL8*0.87*0.85+25</f>
        <v>14519.199999999999</v>
      </c>
      <c r="CM8" s="57">
        <f>'BAR BB| Open rates'!CM8*0.87*0.85+25</f>
        <v>14519.199999999999</v>
      </c>
      <c r="CN8" s="57">
        <f>'BAR BB| Open rates'!CN8*0.87*0.85+25</f>
        <v>14519.199999999999</v>
      </c>
      <c r="CO8" s="57">
        <f>'BAR BB| Open rates'!CO8*0.87*0.85+25</f>
        <v>16146.1</v>
      </c>
      <c r="CP8" s="57">
        <f>'BAR BB| Open rates'!CP8*0.87*0.85+25</f>
        <v>16146.1</v>
      </c>
      <c r="CQ8" s="57">
        <f>'BAR BB| Open rates'!CQ8*0.87*0.85+25</f>
        <v>14519.199999999999</v>
      </c>
      <c r="CR8" s="57">
        <f>'BAR BB| Open rates'!CR8*0.87*0.85+25</f>
        <v>14519.199999999999</v>
      </c>
      <c r="CS8" s="57">
        <f>'BAR BB| Open rates'!CS8*0.87*0.85+25</f>
        <v>14519.199999999999</v>
      </c>
      <c r="CT8" s="57">
        <f>'BAR BB| Open rates'!CT8*0.87*0.85+25</f>
        <v>14519.199999999999</v>
      </c>
      <c r="CU8" s="57">
        <f>'BAR BB| Open rates'!CU8*0.87*0.85+25</f>
        <v>13262.05</v>
      </c>
      <c r="CV8" s="57">
        <f>'BAR BB| Open rates'!CV8*0.87*0.85+25</f>
        <v>13262.05</v>
      </c>
      <c r="CW8" s="57">
        <f>'BAR BB| Open rates'!CW8*0.87*0.85+25</f>
        <v>13262.05</v>
      </c>
      <c r="CX8" s="57">
        <f>'BAR BB| Open rates'!CX8*0.87*0.85+25</f>
        <v>11783.05</v>
      </c>
      <c r="CY8" s="57">
        <f>'BAR BB| Open rates'!CY8*0.87*0.85+25</f>
        <v>11783.05</v>
      </c>
      <c r="CZ8" s="57">
        <f>'BAR BB| Open rates'!CZ8*0.87*0.85+25</f>
        <v>11783.05</v>
      </c>
      <c r="DA8" s="57">
        <f>'BAR BB| Open rates'!DA8*0.87*0.85+25</f>
        <v>11783.05</v>
      </c>
      <c r="DB8" s="57">
        <f>'BAR BB| Open rates'!DB8*0.87*0.85+25</f>
        <v>11783.05</v>
      </c>
      <c r="DC8" s="57">
        <f>'BAR BB| Open rates'!DC8*0.87*0.85+25</f>
        <v>13262.05</v>
      </c>
      <c r="DD8" s="57">
        <f>'BAR BB| Open rates'!DD8*0.87*0.85+25</f>
        <v>13262.05</v>
      </c>
      <c r="DE8" s="57">
        <f>'BAR BB| Open rates'!DE8*0.87*0.85+25</f>
        <v>11783.05</v>
      </c>
      <c r="DF8" s="57">
        <f>'BAR BB| Open rates'!DF8*0.87*0.85+25</f>
        <v>11783.05</v>
      </c>
      <c r="DG8" s="57">
        <f>'BAR BB| Open rates'!DG8*0.87*0.85+25</f>
        <v>11783.05</v>
      </c>
      <c r="DH8" s="57">
        <f>'BAR BB| Open rates'!DH8*0.87*0.85+25</f>
        <v>11783.05</v>
      </c>
      <c r="DI8" s="57">
        <f>'BAR BB| Open rates'!DI8*0.87*0.85+25</f>
        <v>11783.05</v>
      </c>
      <c r="DJ8" s="57">
        <f>'BAR BB| Open rates'!DJ8*0.87*0.85+25</f>
        <v>13262.05</v>
      </c>
      <c r="DK8" s="57">
        <f>'BAR BB| Open rates'!DK8*0.87*0.85+25</f>
        <v>13262.05</v>
      </c>
      <c r="DL8" s="57">
        <f>'BAR BB| Open rates'!DL8*0.87*0.85+25</f>
        <v>11783.05</v>
      </c>
      <c r="DM8" s="57">
        <f>'BAR BB| Open rates'!DM8*0.87*0.85+25</f>
        <v>11783.05</v>
      </c>
      <c r="DN8" s="57">
        <f>'BAR BB| Open rates'!DN8*0.87*0.85+25</f>
        <v>11783.05</v>
      </c>
      <c r="DO8" s="57">
        <f>'BAR BB| Open rates'!DO8*0.87*0.85+25</f>
        <v>11783.05</v>
      </c>
      <c r="DP8" s="57">
        <f>'BAR BB| Open rates'!DP8*0.87*0.85+25</f>
        <v>11783.05</v>
      </c>
      <c r="DQ8" s="57">
        <f>'BAR BB| Open rates'!DQ8*0.87*0.85+25</f>
        <v>13262.05</v>
      </c>
      <c r="DR8" s="57">
        <f>'BAR BB| Open rates'!DR8*0.87*0.85+25</f>
        <v>13262.05</v>
      </c>
      <c r="DS8" s="57">
        <f>'BAR BB| Open rates'!DS8*0.87*0.85+25</f>
        <v>11783.05</v>
      </c>
      <c r="DT8" s="57">
        <f>'BAR BB| Open rates'!DT8*0.87*0.85+25</f>
        <v>11783.05</v>
      </c>
      <c r="DU8" s="57">
        <f>'BAR BB| Open rates'!DU8*0.87*0.85+25</f>
        <v>11783.05</v>
      </c>
      <c r="DV8" s="57">
        <f>'BAR BB| Open rates'!DV8*0.87*0.85+25</f>
        <v>11783.05</v>
      </c>
      <c r="DW8" s="57">
        <f>'BAR BB| Open rates'!DW8*0.87*0.85+25</f>
        <v>11783.05</v>
      </c>
      <c r="DX8" s="57">
        <f>'BAR BB| Open rates'!DX8*0.87*0.85+25</f>
        <v>13262.05</v>
      </c>
      <c r="DY8" s="57">
        <f>'BAR BB| Open rates'!DY8*0.87*0.85+25</f>
        <v>13262.05</v>
      </c>
      <c r="DZ8" s="57">
        <f>'BAR BB| Open rates'!DZ8*0.87*0.85+25</f>
        <v>14519.199999999999</v>
      </c>
      <c r="EA8" s="57">
        <f>'BAR BB| Open rates'!EA8*0.87*0.85+25</f>
        <v>14519.199999999999</v>
      </c>
      <c r="EB8" s="57">
        <f>'BAR BB| Open rates'!EB8*0.87*0.85+25</f>
        <v>14519.199999999999</v>
      </c>
      <c r="EC8" s="57">
        <f>'BAR BB| Open rates'!EC8*0.87*0.85+25</f>
        <v>16146.1</v>
      </c>
      <c r="ED8" s="57">
        <f>'BAR BB| Open rates'!ED8*0.87*0.85+25</f>
        <v>16146.1</v>
      </c>
      <c r="EE8" s="57">
        <f>'BAR BB| Open rates'!EE8*0.87*0.85+25</f>
        <v>16146.1</v>
      </c>
      <c r="EF8" s="57">
        <f>'BAR BB| Open rates'!EF8*0.87*0.85+25</f>
        <v>16146.1</v>
      </c>
      <c r="EG8" s="57">
        <f>'BAR BB| Open rates'!EG8*0.87*0.85+25</f>
        <v>11043.55</v>
      </c>
      <c r="EH8" s="57">
        <f>'BAR BB| Open rates'!EH8*0.87*0.85+25</f>
        <v>10304.049999999999</v>
      </c>
      <c r="EI8" s="57">
        <f>'BAR BB| Open rates'!EI8*0.87*0.85+25</f>
        <v>10304.049999999999</v>
      </c>
      <c r="EJ8" s="57">
        <f>'BAR BB| Open rates'!EJ8*0.87*0.85+25</f>
        <v>10304.049999999999</v>
      </c>
      <c r="EK8" s="57">
        <f>'BAR BB| Open rates'!EK8*0.87*0.85+25</f>
        <v>10304.049999999999</v>
      </c>
      <c r="EL8" s="57">
        <f>'BAR BB| Open rates'!EL8*0.87*0.85+25</f>
        <v>11043.55</v>
      </c>
      <c r="EM8" s="57">
        <f>'BAR BB| Open rates'!EM8*0.87*0.85+25</f>
        <v>11043.55</v>
      </c>
      <c r="EN8" s="57">
        <f>'BAR BB| Open rates'!EN8*0.87*0.85+25</f>
        <v>10304.049999999999</v>
      </c>
      <c r="EO8" s="57">
        <f>'BAR BB| Open rates'!EO8*0.87*0.85+25</f>
        <v>10304.049999999999</v>
      </c>
      <c r="EP8" s="57">
        <f>'BAR BB| Open rates'!EP8*0.87*0.85+25</f>
        <v>10304.049999999999</v>
      </c>
      <c r="EQ8" s="57">
        <f>'BAR BB| Open rates'!EQ8*0.87*0.85+25</f>
        <v>10304.049999999999</v>
      </c>
      <c r="ER8" s="57">
        <f>'BAR BB| Open rates'!ER8*0.87*0.85+25</f>
        <v>10304.049999999999</v>
      </c>
      <c r="ES8" s="57">
        <f>'BAR BB| Open rates'!ES8*0.87*0.85+25</f>
        <v>11043.55</v>
      </c>
      <c r="ET8" s="57">
        <f>'BAR BB| Open rates'!ET8*0.87*0.85+25</f>
        <v>11043.55</v>
      </c>
      <c r="EU8" s="57">
        <f>'BAR BB| Open rates'!EU8*0.87*0.85+25</f>
        <v>10304.049999999999</v>
      </c>
      <c r="EV8" s="57">
        <f>'BAR BB| Open rates'!EV8*0.87*0.85+25</f>
        <v>10304.049999999999</v>
      </c>
      <c r="EW8" s="57">
        <f>'BAR BB| Open rates'!EW8*0.87*0.85+25</f>
        <v>10304.049999999999</v>
      </c>
      <c r="EX8" s="57">
        <f>'BAR BB| Open rates'!EX8*0.87*0.85+25</f>
        <v>10304.049999999999</v>
      </c>
      <c r="EY8" s="57">
        <f>'BAR BB| Open rates'!EY8*0.87*0.85+25</f>
        <v>10304.049999999999</v>
      </c>
      <c r="EZ8" s="57">
        <f>'BAR BB| Open rates'!EZ8*0.87*0.85+25</f>
        <v>11043.55</v>
      </c>
      <c r="FA8" s="57">
        <f>'BAR BB| Open rates'!FA8*0.87*0.85+25</f>
        <v>11043.55</v>
      </c>
      <c r="FB8" s="57">
        <f>'BAR BB| Open rates'!FB8*0.87*0.85+25</f>
        <v>10304.049999999999</v>
      </c>
      <c r="FC8" s="57">
        <f>'BAR BB| Open rates'!FC8*0.87*0.85+25</f>
        <v>10304.049999999999</v>
      </c>
      <c r="FD8" s="57">
        <f>'BAR BB| Open rates'!FD8*0.87*0.85+25</f>
        <v>10304.049999999999</v>
      </c>
      <c r="FE8" s="57">
        <f>'BAR BB| Open rates'!FE8*0.87*0.85+25</f>
        <v>10304.049999999999</v>
      </c>
      <c r="FF8" s="57">
        <f>'BAR BB| Open rates'!FF8*0.87*0.85+25</f>
        <v>10304.049999999999</v>
      </c>
      <c r="FG8" s="57">
        <f>'BAR BB| Open rates'!FG8*0.87*0.85+25</f>
        <v>11043.55</v>
      </c>
      <c r="FH8" s="57">
        <f>'BAR BB| Open rates'!FH8*0.87*0.85+25</f>
        <v>11043.55</v>
      </c>
      <c r="FI8" s="57">
        <f>'BAR BB| Open rates'!FI8*0.87*0.85+25</f>
        <v>10304.049999999999</v>
      </c>
      <c r="FJ8" s="57">
        <f>'BAR BB| Open rates'!FJ8*0.87*0.85+25</f>
        <v>10304.049999999999</v>
      </c>
      <c r="FK8" s="57">
        <f>'BAR BB| Open rates'!FK8*0.87*0.85+25</f>
        <v>10304.049999999999</v>
      </c>
      <c r="FL8" s="57">
        <f>'BAR BB| Open rates'!FL8*0.87*0.85+25</f>
        <v>10304.049999999999</v>
      </c>
      <c r="FM8" s="57">
        <f>'BAR BB| Open rates'!FM8*0.87*0.85+25</f>
        <v>10304.049999999999</v>
      </c>
      <c r="FN8" s="57">
        <f>'BAR BB| Open rates'!FN8*0.87*0.85+25</f>
        <v>11043.55</v>
      </c>
      <c r="FO8" s="57">
        <f>'BAR BB| Open rates'!FO8*0.87*0.85+25</f>
        <v>11043.55</v>
      </c>
      <c r="FP8" s="57">
        <f>'BAR BB| Open rates'!FP8*0.87*0.85+25</f>
        <v>10304.049999999999</v>
      </c>
      <c r="FQ8" s="57">
        <f>'BAR BB| Open rates'!FQ8*0.87*0.85+25</f>
        <v>10304.049999999999</v>
      </c>
      <c r="FR8" s="57">
        <f>'BAR BB| Open rates'!FR8*0.87*0.85+25</f>
        <v>10304.049999999999</v>
      </c>
      <c r="FS8" s="57">
        <f>'BAR BB| Open rates'!FS8*0.87*0.85+25</f>
        <v>10304.049999999999</v>
      </c>
      <c r="FT8" s="57">
        <f>'BAR BB| Open rates'!FT8*0.87*0.85+25</f>
        <v>10304.049999999999</v>
      </c>
      <c r="FU8" s="57">
        <f>'BAR BB| Open rates'!FU8*0.87*0.85+25</f>
        <v>11043.55</v>
      </c>
      <c r="FV8" s="57">
        <f>'BAR BB| Open rates'!FV8*0.87*0.85+25</f>
        <v>11043.55</v>
      </c>
      <c r="FW8" s="57">
        <f>'BAR BB| Open rates'!FW8*0.87*0.85+25</f>
        <v>13779.699999999999</v>
      </c>
      <c r="FX8" s="57">
        <f>'BAR BB| Open rates'!FX8*0.87*0.85+25</f>
        <v>13779.699999999999</v>
      </c>
      <c r="FY8" s="57">
        <f>'BAR BB| Open rates'!FY8*0.87*0.85+25</f>
        <v>13779.699999999999</v>
      </c>
      <c r="FZ8" s="57">
        <f>'BAR BB| Open rates'!FZ8*0.87*0.85+25</f>
        <v>13779.699999999999</v>
      </c>
      <c r="GA8" s="57">
        <f>'BAR BB| Open rates'!GA8*0.87*0.85+25</f>
        <v>13779.699999999999</v>
      </c>
      <c r="GB8" s="57">
        <f>'BAR BB| Open rates'!GB8*0.87*0.85+25</f>
        <v>15406.6</v>
      </c>
      <c r="GC8" s="57">
        <f>'BAR BB| Open rates'!GC8*0.87*0.85+25</f>
        <v>15406.6</v>
      </c>
      <c r="GD8" s="57">
        <f>'BAR BB| Open rates'!GD8*0.87*0.85+25</f>
        <v>15406.6</v>
      </c>
      <c r="GE8" s="57">
        <f>'BAR BB| Open rates'!GE8*0.87*0.85+25</f>
        <v>15406.6</v>
      </c>
    </row>
    <row r="9" spans="1:187" s="36" customFormat="1" ht="12" customHeight="1" x14ac:dyDescent="0.2">
      <c r="A9" s="237">
        <v>2</v>
      </c>
      <c r="B9" s="57">
        <f>'BAR BB| Open rates'!B9*0.87*0.85+25</f>
        <v>20361.25</v>
      </c>
      <c r="C9" s="57">
        <f>'BAR BB| Open rates'!C9*0.87*0.85+25</f>
        <v>20361.25</v>
      </c>
      <c r="D9" s="57">
        <f>'BAR BB| Open rates'!D9*0.87*0.85+25</f>
        <v>18364.599999999999</v>
      </c>
      <c r="E9" s="57">
        <f>'BAR BB| Open rates'!E9*0.87*0.85+25</f>
        <v>18364.599999999999</v>
      </c>
      <c r="F9" s="57">
        <f>'BAR BB| Open rates'!F9*0.87*0.85+25</f>
        <v>16737.7</v>
      </c>
      <c r="G9" s="57">
        <f>'BAR BB| Open rates'!G9*0.87*0.85+25</f>
        <v>18364.599999999999</v>
      </c>
      <c r="H9" s="57">
        <f>'BAR BB| Open rates'!H9*0.87*0.85+25</f>
        <v>18364.599999999999</v>
      </c>
      <c r="I9" s="57">
        <f>'BAR BB| Open rates'!I9*0.87*0.85+25</f>
        <v>19843.599999999999</v>
      </c>
      <c r="J9" s="57">
        <f>'BAR BB| Open rates'!J9*0.87*0.85+25</f>
        <v>19843.599999999999</v>
      </c>
      <c r="K9" s="57">
        <f>'BAR BB| Open rates'!K9*0.87*0.85+25</f>
        <v>18364.599999999999</v>
      </c>
      <c r="L9" s="57">
        <f>'BAR BB| Open rates'!L9*0.87*0.85+25</f>
        <v>18364.599999999999</v>
      </c>
      <c r="M9" s="57">
        <f>'BAR BB| Open rates'!M9*0.87*0.85+25</f>
        <v>18364.599999999999</v>
      </c>
      <c r="N9" s="57">
        <f>'BAR BB| Open rates'!N9*0.87*0.85+25</f>
        <v>18364.599999999999</v>
      </c>
      <c r="O9" s="57">
        <f>'BAR BB| Open rates'!O9*0.87*0.85+25</f>
        <v>18364.599999999999</v>
      </c>
      <c r="P9" s="57">
        <f>'BAR BB| Open rates'!P9*0.87*0.85+25</f>
        <v>19843.599999999999</v>
      </c>
      <c r="Q9" s="57">
        <f>'BAR BB| Open rates'!Q9*0.87*0.85+25</f>
        <v>19843.599999999999</v>
      </c>
      <c r="R9" s="57">
        <f>'BAR BB| Open rates'!R9*0.87*0.85+25</f>
        <v>19843.599999999999</v>
      </c>
      <c r="S9" s="57">
        <f>'BAR BB| Open rates'!S9*0.87*0.85+25</f>
        <v>19843.599999999999</v>
      </c>
      <c r="T9" s="57">
        <f>'BAR BB| Open rates'!T9*0.87*0.85+25</f>
        <v>19843.599999999999</v>
      </c>
      <c r="U9" s="57">
        <f>'BAR BB| Open rates'!U9*0.87*0.85+25</f>
        <v>19843.599999999999</v>
      </c>
      <c r="V9" s="57">
        <f>'BAR BB| Open rates'!V9*0.87*0.85+25</f>
        <v>19843.599999999999</v>
      </c>
      <c r="W9" s="57">
        <f>'BAR BB| Open rates'!W9*0.87*0.85+25</f>
        <v>21322.6</v>
      </c>
      <c r="X9" s="57">
        <f>'BAR BB| Open rates'!X9*0.87*0.85+25</f>
        <v>21322.6</v>
      </c>
      <c r="Y9" s="57">
        <f>'BAR BB| Open rates'!Y9*0.87*0.85+25</f>
        <v>19843.599999999999</v>
      </c>
      <c r="Z9" s="57">
        <f>'BAR BB| Open rates'!Z9*0.87*0.85+25</f>
        <v>19843.599999999999</v>
      </c>
      <c r="AA9" s="57">
        <f>'BAR BB| Open rates'!AA9*0.87*0.85+25</f>
        <v>19843.599999999999</v>
      </c>
      <c r="AB9" s="57">
        <f>'BAR BB| Open rates'!AB9*0.87*0.85+25</f>
        <v>19843.599999999999</v>
      </c>
      <c r="AC9" s="57">
        <f>'BAR BB| Open rates'!AC9*0.87*0.85+25</f>
        <v>19843.599999999999</v>
      </c>
      <c r="AD9" s="57">
        <f>'BAR BB| Open rates'!AD9*0.87*0.85+25</f>
        <v>21322.6</v>
      </c>
      <c r="AE9" s="57">
        <f>'BAR BB| Open rates'!AE9*0.87*0.85+25</f>
        <v>21322.6</v>
      </c>
      <c r="AF9" s="57">
        <f>'BAR BB| Open rates'!AF9*0.87*0.85+25</f>
        <v>19843.599999999999</v>
      </c>
      <c r="AG9" s="57">
        <f>'BAR BB| Open rates'!AG9*0.87*0.85+25</f>
        <v>19843.599999999999</v>
      </c>
      <c r="AH9" s="57">
        <f>'BAR BB| Open rates'!AH9*0.87*0.85+25</f>
        <v>19843.599999999999</v>
      </c>
      <c r="AI9" s="57">
        <f>'BAR BB| Open rates'!AI9*0.87*0.85+25</f>
        <v>19843.599999999999</v>
      </c>
      <c r="AJ9" s="57">
        <f>'BAR BB| Open rates'!AJ9*0.87*0.85+25</f>
        <v>19843.599999999999</v>
      </c>
      <c r="AK9" s="57">
        <f>'BAR BB| Open rates'!AK9*0.87*0.85+25</f>
        <v>21322.6</v>
      </c>
      <c r="AL9" s="57">
        <f>'BAR BB| Open rates'!AL9*0.87*0.85+25</f>
        <v>21322.6</v>
      </c>
      <c r="AM9" s="57">
        <f>'BAR BB| Open rates'!AM9*0.87*0.85+25</f>
        <v>19843.599999999999</v>
      </c>
      <c r="AN9" s="57">
        <f>'BAR BB| Open rates'!AN9*0.87*0.85+25</f>
        <v>19843.599999999999</v>
      </c>
      <c r="AO9" s="57">
        <f>'BAR BB| Open rates'!AO9*0.87*0.85+25</f>
        <v>19843.599999999999</v>
      </c>
      <c r="AP9" s="57">
        <f>'BAR BB| Open rates'!AP9*0.87*0.85+25</f>
        <v>19843.599999999999</v>
      </c>
      <c r="AQ9" s="57">
        <f>'BAR BB| Open rates'!AQ9*0.87*0.85+25</f>
        <v>19843.599999999999</v>
      </c>
      <c r="AR9" s="57">
        <f>'BAR BB| Open rates'!AR9*0.87*0.85+25</f>
        <v>21322.6</v>
      </c>
      <c r="AS9" s="57">
        <f>'BAR BB| Open rates'!AS9*0.87*0.85+25</f>
        <v>21322.6</v>
      </c>
      <c r="AT9" s="57">
        <f>'BAR BB| Open rates'!AT9*0.87*0.85+25</f>
        <v>19843.599999999999</v>
      </c>
      <c r="AU9" s="57">
        <f>'BAR BB| Open rates'!AU9*0.87*0.85+25</f>
        <v>19843.599999999999</v>
      </c>
      <c r="AV9" s="57">
        <f>'BAR BB| Open rates'!AV9*0.87*0.85+25</f>
        <v>19843.599999999999</v>
      </c>
      <c r="AW9" s="57">
        <f>'BAR BB| Open rates'!AW9*0.87*0.85+25</f>
        <v>19843.599999999999</v>
      </c>
      <c r="AX9" s="57">
        <f>'BAR BB| Open rates'!AX9*0.87*0.85+25</f>
        <v>19843.599999999999</v>
      </c>
      <c r="AY9" s="57">
        <f>'BAR BB| Open rates'!AY9*0.87*0.85+25</f>
        <v>21322.6</v>
      </c>
      <c r="AZ9" s="57">
        <f>'BAR BB| Open rates'!AZ9*0.87*0.85+25</f>
        <v>21322.6</v>
      </c>
      <c r="BA9" s="57">
        <f>'BAR BB| Open rates'!BA9*0.87*0.85+25</f>
        <v>19843.599999999999</v>
      </c>
      <c r="BB9" s="57">
        <f>'BAR BB| Open rates'!BB9*0.87*0.85+25</f>
        <v>19843.599999999999</v>
      </c>
      <c r="BC9" s="57">
        <f>'BAR BB| Open rates'!BC9*0.87*0.85+25</f>
        <v>19843.599999999999</v>
      </c>
      <c r="BD9" s="57">
        <f>'BAR BB| Open rates'!BD9*0.87*0.85+25</f>
        <v>19843.599999999999</v>
      </c>
      <c r="BE9" s="57">
        <f>'BAR BB| Open rates'!BE9*0.87*0.85+25</f>
        <v>19843.599999999999</v>
      </c>
      <c r="BF9" s="57">
        <f>'BAR BB| Open rates'!BF9*0.87*0.85+25</f>
        <v>21322.6</v>
      </c>
      <c r="BG9" s="57">
        <f>'BAR BB| Open rates'!BG9*0.87*0.85+25</f>
        <v>21322.6</v>
      </c>
      <c r="BH9" s="57">
        <f>'BAR BB| Open rates'!BH9*0.87*0.85+25</f>
        <v>17477.2</v>
      </c>
      <c r="BI9" s="57">
        <f>'BAR BB| Open rates'!BI9*0.87*0.85+25</f>
        <v>17477.2</v>
      </c>
      <c r="BJ9" s="57">
        <f>'BAR BB| Open rates'!BJ9*0.87*0.85+25</f>
        <v>17477.2</v>
      </c>
      <c r="BK9" s="57">
        <f>'BAR BB| Open rates'!BK9*0.87*0.85+25</f>
        <v>17477.2</v>
      </c>
      <c r="BL9" s="57">
        <f>'BAR BB| Open rates'!BL9*0.87*0.85+25</f>
        <v>17477.2</v>
      </c>
      <c r="BM9" s="57">
        <f>'BAR BB| Open rates'!BM9*0.87*0.85+25</f>
        <v>18364.599999999999</v>
      </c>
      <c r="BN9" s="57">
        <f>'BAR BB| Open rates'!BN9*0.87*0.85+25</f>
        <v>18364.599999999999</v>
      </c>
      <c r="BO9" s="57">
        <f>'BAR BB| Open rates'!BO9*0.87*0.85+25</f>
        <v>16737.7</v>
      </c>
      <c r="BP9" s="57">
        <f>'BAR BB| Open rates'!BP9*0.87*0.85+25</f>
        <v>16737.7</v>
      </c>
      <c r="BQ9" s="57">
        <f>'BAR BB| Open rates'!BQ9*0.87*0.85+25</f>
        <v>18364.599999999999</v>
      </c>
      <c r="BR9" s="57">
        <f>'BAR BB| Open rates'!BR9*0.87*0.85+25</f>
        <v>18364.599999999999</v>
      </c>
      <c r="BS9" s="57">
        <f>'BAR BB| Open rates'!BS9*0.87*0.85+25</f>
        <v>18364.599999999999</v>
      </c>
      <c r="BT9" s="57">
        <f>'BAR BB| Open rates'!BT9*0.87*0.85+25</f>
        <v>18364.599999999999</v>
      </c>
      <c r="BU9" s="57">
        <f>'BAR BB| Open rates'!BU9*0.87*0.85+25</f>
        <v>18364.599999999999</v>
      </c>
      <c r="BV9" s="57">
        <f>'BAR BB| Open rates'!BV9*0.87*0.85+25</f>
        <v>16737.7</v>
      </c>
      <c r="BW9" s="57">
        <f>'BAR BB| Open rates'!BW9*0.87*0.85+25</f>
        <v>16737.7</v>
      </c>
      <c r="BX9" s="57">
        <f>'BAR BB| Open rates'!BX9*0.87*0.85+25</f>
        <v>16737.7</v>
      </c>
      <c r="BY9" s="57">
        <f>'BAR BB| Open rates'!BY9*0.87*0.85+25</f>
        <v>16737.7</v>
      </c>
      <c r="BZ9" s="57">
        <f>'BAR BB| Open rates'!BZ9*0.87*0.85+25</f>
        <v>16737.7</v>
      </c>
      <c r="CA9" s="57">
        <f>'BAR BB| Open rates'!CA9*0.87*0.85+25</f>
        <v>18364.599999999999</v>
      </c>
      <c r="CB9" s="57">
        <f>'BAR BB| Open rates'!CB9*0.87*0.85+25</f>
        <v>18364.599999999999</v>
      </c>
      <c r="CC9" s="57">
        <f>'BAR BB| Open rates'!CC9*0.87*0.85+25</f>
        <v>16737.7</v>
      </c>
      <c r="CD9" s="57">
        <f>'BAR BB| Open rates'!CD9*0.87*0.85+25</f>
        <v>16737.7</v>
      </c>
      <c r="CE9" s="57">
        <f>'BAR BB| Open rates'!CE9*0.87*0.85+25</f>
        <v>16737.7</v>
      </c>
      <c r="CF9" s="57">
        <f>'BAR BB| Open rates'!CF9*0.87*0.85+25</f>
        <v>16737.7</v>
      </c>
      <c r="CG9" s="57">
        <f>'BAR BB| Open rates'!CG9*0.87*0.85+25</f>
        <v>16737.7</v>
      </c>
      <c r="CH9" s="57">
        <f>'BAR BB| Open rates'!CH9*0.87*0.85+25</f>
        <v>18364.599999999999</v>
      </c>
      <c r="CI9" s="57">
        <f>'BAR BB| Open rates'!CI9*0.87*0.85+25</f>
        <v>18364.599999999999</v>
      </c>
      <c r="CJ9" s="57">
        <f>'BAR BB| Open rates'!CJ9*0.87*0.85+25</f>
        <v>16737.7</v>
      </c>
      <c r="CK9" s="57">
        <f>'BAR BB| Open rates'!CK9*0.87*0.85+25</f>
        <v>16737.7</v>
      </c>
      <c r="CL9" s="57">
        <f>'BAR BB| Open rates'!CL9*0.87*0.85+25</f>
        <v>16737.7</v>
      </c>
      <c r="CM9" s="57">
        <f>'BAR BB| Open rates'!CM9*0.87*0.85+25</f>
        <v>16737.7</v>
      </c>
      <c r="CN9" s="57">
        <f>'BAR BB| Open rates'!CN9*0.87*0.85+25</f>
        <v>16737.7</v>
      </c>
      <c r="CO9" s="57">
        <f>'BAR BB| Open rates'!CO9*0.87*0.85+25</f>
        <v>18364.599999999999</v>
      </c>
      <c r="CP9" s="57">
        <f>'BAR BB| Open rates'!CP9*0.87*0.85+25</f>
        <v>18364.599999999999</v>
      </c>
      <c r="CQ9" s="57">
        <f>'BAR BB| Open rates'!CQ9*0.87*0.85+25</f>
        <v>16737.7</v>
      </c>
      <c r="CR9" s="57">
        <f>'BAR BB| Open rates'!CR9*0.87*0.85+25</f>
        <v>16737.7</v>
      </c>
      <c r="CS9" s="57">
        <f>'BAR BB| Open rates'!CS9*0.87*0.85+25</f>
        <v>16737.7</v>
      </c>
      <c r="CT9" s="57">
        <f>'BAR BB| Open rates'!CT9*0.87*0.85+25</f>
        <v>16737.7</v>
      </c>
      <c r="CU9" s="57">
        <f>'BAR BB| Open rates'!CU9*0.87*0.85+25</f>
        <v>15480.55</v>
      </c>
      <c r="CV9" s="57">
        <f>'BAR BB| Open rates'!CV9*0.87*0.85+25</f>
        <v>15480.55</v>
      </c>
      <c r="CW9" s="57">
        <f>'BAR BB| Open rates'!CW9*0.87*0.85+25</f>
        <v>15480.55</v>
      </c>
      <c r="CX9" s="57">
        <f>'BAR BB| Open rates'!CX9*0.87*0.85+25</f>
        <v>14001.55</v>
      </c>
      <c r="CY9" s="57">
        <f>'BAR BB| Open rates'!CY9*0.87*0.85+25</f>
        <v>14001.55</v>
      </c>
      <c r="CZ9" s="57">
        <f>'BAR BB| Open rates'!CZ9*0.87*0.85+25</f>
        <v>14001.55</v>
      </c>
      <c r="DA9" s="57">
        <f>'BAR BB| Open rates'!DA9*0.87*0.85+25</f>
        <v>14001.55</v>
      </c>
      <c r="DB9" s="57">
        <f>'BAR BB| Open rates'!DB9*0.87*0.85+25</f>
        <v>14001.55</v>
      </c>
      <c r="DC9" s="57">
        <f>'BAR BB| Open rates'!DC9*0.87*0.85+25</f>
        <v>15480.55</v>
      </c>
      <c r="DD9" s="57">
        <f>'BAR BB| Open rates'!DD9*0.87*0.85+25</f>
        <v>15480.55</v>
      </c>
      <c r="DE9" s="57">
        <f>'BAR BB| Open rates'!DE9*0.87*0.85+25</f>
        <v>14001.55</v>
      </c>
      <c r="DF9" s="57">
        <f>'BAR BB| Open rates'!DF9*0.87*0.85+25</f>
        <v>14001.55</v>
      </c>
      <c r="DG9" s="57">
        <f>'BAR BB| Open rates'!DG9*0.87*0.85+25</f>
        <v>14001.55</v>
      </c>
      <c r="DH9" s="57">
        <f>'BAR BB| Open rates'!DH9*0.87*0.85+25</f>
        <v>14001.55</v>
      </c>
      <c r="DI9" s="57">
        <f>'BAR BB| Open rates'!DI9*0.87*0.85+25</f>
        <v>14001.55</v>
      </c>
      <c r="DJ9" s="57">
        <f>'BAR BB| Open rates'!DJ9*0.87*0.85+25</f>
        <v>15480.55</v>
      </c>
      <c r="DK9" s="57">
        <f>'BAR BB| Open rates'!DK9*0.87*0.85+25</f>
        <v>15480.55</v>
      </c>
      <c r="DL9" s="57">
        <f>'BAR BB| Open rates'!DL9*0.87*0.85+25</f>
        <v>14001.55</v>
      </c>
      <c r="DM9" s="57">
        <f>'BAR BB| Open rates'!DM9*0.87*0.85+25</f>
        <v>14001.55</v>
      </c>
      <c r="DN9" s="57">
        <f>'BAR BB| Open rates'!DN9*0.87*0.85+25</f>
        <v>14001.55</v>
      </c>
      <c r="DO9" s="57">
        <f>'BAR BB| Open rates'!DO9*0.87*0.85+25</f>
        <v>14001.55</v>
      </c>
      <c r="DP9" s="57">
        <f>'BAR BB| Open rates'!DP9*0.87*0.85+25</f>
        <v>14001.55</v>
      </c>
      <c r="DQ9" s="57">
        <f>'BAR BB| Open rates'!DQ9*0.87*0.85+25</f>
        <v>15480.55</v>
      </c>
      <c r="DR9" s="57">
        <f>'BAR BB| Open rates'!DR9*0.87*0.85+25</f>
        <v>15480.55</v>
      </c>
      <c r="DS9" s="57">
        <f>'BAR BB| Open rates'!DS9*0.87*0.85+25</f>
        <v>14001.55</v>
      </c>
      <c r="DT9" s="57">
        <f>'BAR BB| Open rates'!DT9*0.87*0.85+25</f>
        <v>14001.55</v>
      </c>
      <c r="DU9" s="57">
        <f>'BAR BB| Open rates'!DU9*0.87*0.85+25</f>
        <v>14001.55</v>
      </c>
      <c r="DV9" s="57">
        <f>'BAR BB| Open rates'!DV9*0.87*0.85+25</f>
        <v>14001.55</v>
      </c>
      <c r="DW9" s="57">
        <f>'BAR BB| Open rates'!DW9*0.87*0.85+25</f>
        <v>14001.55</v>
      </c>
      <c r="DX9" s="57">
        <f>'BAR BB| Open rates'!DX9*0.87*0.85+25</f>
        <v>15480.55</v>
      </c>
      <c r="DY9" s="57">
        <f>'BAR BB| Open rates'!DY9*0.87*0.85+25</f>
        <v>15480.55</v>
      </c>
      <c r="DZ9" s="57">
        <f>'BAR BB| Open rates'!DZ9*0.87*0.85+25</f>
        <v>16737.7</v>
      </c>
      <c r="EA9" s="57">
        <f>'BAR BB| Open rates'!EA9*0.87*0.85+25</f>
        <v>16737.7</v>
      </c>
      <c r="EB9" s="57">
        <f>'BAR BB| Open rates'!EB9*0.87*0.85+25</f>
        <v>16737.7</v>
      </c>
      <c r="EC9" s="57">
        <f>'BAR BB| Open rates'!EC9*0.87*0.85+25</f>
        <v>18364.599999999999</v>
      </c>
      <c r="ED9" s="57">
        <f>'BAR BB| Open rates'!ED9*0.87*0.85+25</f>
        <v>18364.599999999999</v>
      </c>
      <c r="EE9" s="57">
        <f>'BAR BB| Open rates'!EE9*0.87*0.85+25</f>
        <v>18364.599999999999</v>
      </c>
      <c r="EF9" s="57">
        <f>'BAR BB| Open rates'!EF9*0.87*0.85+25</f>
        <v>18364.599999999999</v>
      </c>
      <c r="EG9" s="57">
        <f>'BAR BB| Open rates'!EG9*0.87*0.85+25</f>
        <v>13262.05</v>
      </c>
      <c r="EH9" s="57">
        <f>'BAR BB| Open rates'!EH9*0.87*0.85+25</f>
        <v>12522.55</v>
      </c>
      <c r="EI9" s="57">
        <f>'BAR BB| Open rates'!EI9*0.87*0.85+25</f>
        <v>12522.55</v>
      </c>
      <c r="EJ9" s="57">
        <f>'BAR BB| Open rates'!EJ9*0.87*0.85+25</f>
        <v>12522.55</v>
      </c>
      <c r="EK9" s="57">
        <f>'BAR BB| Open rates'!EK9*0.87*0.85+25</f>
        <v>12522.55</v>
      </c>
      <c r="EL9" s="57">
        <f>'BAR BB| Open rates'!EL9*0.87*0.85+25</f>
        <v>13262.05</v>
      </c>
      <c r="EM9" s="57">
        <f>'BAR BB| Open rates'!EM9*0.87*0.85+25</f>
        <v>13262.05</v>
      </c>
      <c r="EN9" s="57">
        <f>'BAR BB| Open rates'!EN9*0.87*0.85+25</f>
        <v>12522.55</v>
      </c>
      <c r="EO9" s="57">
        <f>'BAR BB| Open rates'!EO9*0.87*0.85+25</f>
        <v>12522.55</v>
      </c>
      <c r="EP9" s="57">
        <f>'BAR BB| Open rates'!EP9*0.87*0.85+25</f>
        <v>12522.55</v>
      </c>
      <c r="EQ9" s="57">
        <f>'BAR BB| Open rates'!EQ9*0.87*0.85+25</f>
        <v>12522.55</v>
      </c>
      <c r="ER9" s="57">
        <f>'BAR BB| Open rates'!ER9*0.87*0.85+25</f>
        <v>12522.55</v>
      </c>
      <c r="ES9" s="57">
        <f>'BAR BB| Open rates'!ES9*0.87*0.85+25</f>
        <v>13262.05</v>
      </c>
      <c r="ET9" s="57">
        <f>'BAR BB| Open rates'!ET9*0.87*0.85+25</f>
        <v>13262.05</v>
      </c>
      <c r="EU9" s="57">
        <f>'BAR BB| Open rates'!EU9*0.87*0.85+25</f>
        <v>12522.55</v>
      </c>
      <c r="EV9" s="57">
        <f>'BAR BB| Open rates'!EV9*0.87*0.85+25</f>
        <v>12522.55</v>
      </c>
      <c r="EW9" s="57">
        <f>'BAR BB| Open rates'!EW9*0.87*0.85+25</f>
        <v>12522.55</v>
      </c>
      <c r="EX9" s="57">
        <f>'BAR BB| Open rates'!EX9*0.87*0.85+25</f>
        <v>12522.55</v>
      </c>
      <c r="EY9" s="57">
        <f>'BAR BB| Open rates'!EY9*0.87*0.85+25</f>
        <v>12522.55</v>
      </c>
      <c r="EZ9" s="57">
        <f>'BAR BB| Open rates'!EZ9*0.87*0.85+25</f>
        <v>13262.05</v>
      </c>
      <c r="FA9" s="57">
        <f>'BAR BB| Open rates'!FA9*0.87*0.85+25</f>
        <v>13262.05</v>
      </c>
      <c r="FB9" s="57">
        <f>'BAR BB| Open rates'!FB9*0.87*0.85+25</f>
        <v>12522.55</v>
      </c>
      <c r="FC9" s="57">
        <f>'BAR BB| Open rates'!FC9*0.87*0.85+25</f>
        <v>12522.55</v>
      </c>
      <c r="FD9" s="57">
        <f>'BAR BB| Open rates'!FD9*0.87*0.85+25</f>
        <v>12522.55</v>
      </c>
      <c r="FE9" s="57">
        <f>'BAR BB| Open rates'!FE9*0.87*0.85+25</f>
        <v>12522.55</v>
      </c>
      <c r="FF9" s="57">
        <f>'BAR BB| Open rates'!FF9*0.87*0.85+25</f>
        <v>12522.55</v>
      </c>
      <c r="FG9" s="57">
        <f>'BAR BB| Open rates'!FG9*0.87*0.85+25</f>
        <v>13262.05</v>
      </c>
      <c r="FH9" s="57">
        <f>'BAR BB| Open rates'!FH9*0.87*0.85+25</f>
        <v>13262.05</v>
      </c>
      <c r="FI9" s="57">
        <f>'BAR BB| Open rates'!FI9*0.87*0.85+25</f>
        <v>12522.55</v>
      </c>
      <c r="FJ9" s="57">
        <f>'BAR BB| Open rates'!FJ9*0.87*0.85+25</f>
        <v>12522.55</v>
      </c>
      <c r="FK9" s="57">
        <f>'BAR BB| Open rates'!FK9*0.87*0.85+25</f>
        <v>12522.55</v>
      </c>
      <c r="FL9" s="57">
        <f>'BAR BB| Open rates'!FL9*0.87*0.85+25</f>
        <v>12522.55</v>
      </c>
      <c r="FM9" s="57">
        <f>'BAR BB| Open rates'!FM9*0.87*0.85+25</f>
        <v>12522.55</v>
      </c>
      <c r="FN9" s="57">
        <f>'BAR BB| Open rates'!FN9*0.87*0.85+25</f>
        <v>13262.05</v>
      </c>
      <c r="FO9" s="57">
        <f>'BAR BB| Open rates'!FO9*0.87*0.85+25</f>
        <v>13262.05</v>
      </c>
      <c r="FP9" s="57">
        <f>'BAR BB| Open rates'!FP9*0.87*0.85+25</f>
        <v>12522.55</v>
      </c>
      <c r="FQ9" s="57">
        <f>'BAR BB| Open rates'!FQ9*0.87*0.85+25</f>
        <v>12522.55</v>
      </c>
      <c r="FR9" s="57">
        <f>'BAR BB| Open rates'!FR9*0.87*0.85+25</f>
        <v>12522.55</v>
      </c>
      <c r="FS9" s="57">
        <f>'BAR BB| Open rates'!FS9*0.87*0.85+25</f>
        <v>12522.55</v>
      </c>
      <c r="FT9" s="57">
        <f>'BAR BB| Open rates'!FT9*0.87*0.85+25</f>
        <v>12522.55</v>
      </c>
      <c r="FU9" s="57">
        <f>'BAR BB| Open rates'!FU9*0.87*0.85+25</f>
        <v>13262.05</v>
      </c>
      <c r="FV9" s="57">
        <f>'BAR BB| Open rates'!FV9*0.87*0.85+25</f>
        <v>13262.05</v>
      </c>
      <c r="FW9" s="57">
        <f>'BAR BB| Open rates'!FW9*0.87*0.85+25</f>
        <v>15998.199999999999</v>
      </c>
      <c r="FX9" s="57">
        <f>'BAR BB| Open rates'!FX9*0.87*0.85+25</f>
        <v>15998.199999999999</v>
      </c>
      <c r="FY9" s="57">
        <f>'BAR BB| Open rates'!FY9*0.87*0.85+25</f>
        <v>15998.199999999999</v>
      </c>
      <c r="FZ9" s="57">
        <f>'BAR BB| Open rates'!FZ9*0.87*0.85+25</f>
        <v>15998.199999999999</v>
      </c>
      <c r="GA9" s="57">
        <f>'BAR BB| Open rates'!GA9*0.87*0.85+25</f>
        <v>15998.199999999999</v>
      </c>
      <c r="GB9" s="57">
        <f>'BAR BB| Open rates'!GB9*0.87*0.85+25</f>
        <v>17625.099999999999</v>
      </c>
      <c r="GC9" s="57">
        <f>'BAR BB| Open rates'!GC9*0.87*0.85+25</f>
        <v>17625.099999999999</v>
      </c>
      <c r="GD9" s="57">
        <f>'BAR BB| Open rates'!GD9*0.87*0.85+25</f>
        <v>17625.099999999999</v>
      </c>
      <c r="GE9" s="57">
        <f>'BAR BB| Open rates'!GE9*0.87*0.85+25</f>
        <v>17625.099999999999</v>
      </c>
    </row>
    <row r="10" spans="1:187" s="36" customFormat="1" ht="12" customHeight="1" x14ac:dyDescent="0.2">
      <c r="A10" s="236" t="s">
        <v>176</v>
      </c>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row>
    <row r="11" spans="1:187" s="36" customFormat="1" ht="12" customHeight="1" x14ac:dyDescent="0.2">
      <c r="A11" s="237">
        <v>1</v>
      </c>
      <c r="B11" s="57">
        <f>'BAR BB| Open rates'!B11*0.87*0.85+25</f>
        <v>21026.799999999999</v>
      </c>
      <c r="C11" s="57">
        <f>'BAR BB| Open rates'!C11*0.87*0.85+25</f>
        <v>21026.799999999999</v>
      </c>
      <c r="D11" s="57">
        <f>'BAR BB| Open rates'!D11*0.87*0.85+25</f>
        <v>19030.149999999998</v>
      </c>
      <c r="E11" s="57">
        <f>'BAR BB| Open rates'!E11*0.87*0.85+25</f>
        <v>19030.149999999998</v>
      </c>
      <c r="F11" s="57">
        <f>'BAR BB| Open rates'!F11*0.87*0.85+25</f>
        <v>17403.25</v>
      </c>
      <c r="G11" s="57">
        <f>'BAR BB| Open rates'!G11*0.87*0.85+25</f>
        <v>19030.149999999998</v>
      </c>
      <c r="H11" s="57">
        <f>'BAR BB| Open rates'!H11*0.87*0.85+25</f>
        <v>19030.149999999998</v>
      </c>
      <c r="I11" s="57">
        <f>'BAR BB| Open rates'!I11*0.87*0.85+25</f>
        <v>20509.149999999998</v>
      </c>
      <c r="J11" s="57">
        <f>'BAR BB| Open rates'!J11*0.87*0.85+25</f>
        <v>20509.149999999998</v>
      </c>
      <c r="K11" s="57">
        <f>'BAR BB| Open rates'!K11*0.87*0.85+25</f>
        <v>19030.149999999998</v>
      </c>
      <c r="L11" s="57">
        <f>'BAR BB| Open rates'!L11*0.87*0.85+25</f>
        <v>19030.149999999998</v>
      </c>
      <c r="M11" s="57">
        <f>'BAR BB| Open rates'!M11*0.87*0.85+25</f>
        <v>19030.149999999998</v>
      </c>
      <c r="N11" s="57">
        <f>'BAR BB| Open rates'!N11*0.87*0.85+25</f>
        <v>19030.149999999998</v>
      </c>
      <c r="O11" s="57">
        <f>'BAR BB| Open rates'!O11*0.87*0.85+25</f>
        <v>19030.149999999998</v>
      </c>
      <c r="P11" s="57">
        <f>'BAR BB| Open rates'!P11*0.87*0.85+25</f>
        <v>20509.149999999998</v>
      </c>
      <c r="Q11" s="57">
        <f>'BAR BB| Open rates'!Q11*0.87*0.85+25</f>
        <v>20509.149999999998</v>
      </c>
      <c r="R11" s="57">
        <f>'BAR BB| Open rates'!R11*0.87*0.85+25</f>
        <v>20509.149999999998</v>
      </c>
      <c r="S11" s="57">
        <f>'BAR BB| Open rates'!S11*0.87*0.85+25</f>
        <v>20509.149999999998</v>
      </c>
      <c r="T11" s="57">
        <f>'BAR BB| Open rates'!T11*0.87*0.85+25</f>
        <v>20509.149999999998</v>
      </c>
      <c r="U11" s="57">
        <f>'BAR BB| Open rates'!U11*0.87*0.85+25</f>
        <v>20509.149999999998</v>
      </c>
      <c r="V11" s="57">
        <f>'BAR BB| Open rates'!V11*0.87*0.85+25</f>
        <v>20509.149999999998</v>
      </c>
      <c r="W11" s="57">
        <f>'BAR BB| Open rates'!W11*0.87*0.85+25</f>
        <v>21988.149999999998</v>
      </c>
      <c r="X11" s="57">
        <f>'BAR BB| Open rates'!X11*0.87*0.85+25</f>
        <v>21988.149999999998</v>
      </c>
      <c r="Y11" s="57">
        <f>'BAR BB| Open rates'!Y11*0.87*0.85+25</f>
        <v>20509.149999999998</v>
      </c>
      <c r="Z11" s="57">
        <f>'BAR BB| Open rates'!Z11*0.87*0.85+25</f>
        <v>20509.149999999998</v>
      </c>
      <c r="AA11" s="57">
        <f>'BAR BB| Open rates'!AA11*0.87*0.85+25</f>
        <v>20509.149999999998</v>
      </c>
      <c r="AB11" s="57">
        <f>'BAR BB| Open rates'!AB11*0.87*0.85+25</f>
        <v>20509.149999999998</v>
      </c>
      <c r="AC11" s="57">
        <f>'BAR BB| Open rates'!AC11*0.87*0.85+25</f>
        <v>20509.149999999998</v>
      </c>
      <c r="AD11" s="57">
        <f>'BAR BB| Open rates'!AD11*0.87*0.85+25</f>
        <v>21988.149999999998</v>
      </c>
      <c r="AE11" s="57">
        <f>'BAR BB| Open rates'!AE11*0.87*0.85+25</f>
        <v>21988.149999999998</v>
      </c>
      <c r="AF11" s="57">
        <f>'BAR BB| Open rates'!AF11*0.87*0.85+25</f>
        <v>20509.149999999998</v>
      </c>
      <c r="AG11" s="57">
        <f>'BAR BB| Open rates'!AG11*0.87*0.85+25</f>
        <v>20509.149999999998</v>
      </c>
      <c r="AH11" s="57">
        <f>'BAR BB| Open rates'!AH11*0.87*0.85+25</f>
        <v>20509.149999999998</v>
      </c>
      <c r="AI11" s="57">
        <f>'BAR BB| Open rates'!AI11*0.87*0.85+25</f>
        <v>20509.149999999998</v>
      </c>
      <c r="AJ11" s="57">
        <f>'BAR BB| Open rates'!AJ11*0.87*0.85+25</f>
        <v>20509.149999999998</v>
      </c>
      <c r="AK11" s="57">
        <f>'BAR BB| Open rates'!AK11*0.87*0.85+25</f>
        <v>21988.149999999998</v>
      </c>
      <c r="AL11" s="57">
        <f>'BAR BB| Open rates'!AL11*0.87*0.85+25</f>
        <v>21988.149999999998</v>
      </c>
      <c r="AM11" s="57">
        <f>'BAR BB| Open rates'!AM11*0.87*0.85+25</f>
        <v>20509.149999999998</v>
      </c>
      <c r="AN11" s="57">
        <f>'BAR BB| Open rates'!AN11*0.87*0.85+25</f>
        <v>20509.149999999998</v>
      </c>
      <c r="AO11" s="57">
        <f>'BAR BB| Open rates'!AO11*0.87*0.85+25</f>
        <v>20509.149999999998</v>
      </c>
      <c r="AP11" s="57">
        <f>'BAR BB| Open rates'!AP11*0.87*0.85+25</f>
        <v>20509.149999999998</v>
      </c>
      <c r="AQ11" s="57">
        <f>'BAR BB| Open rates'!AQ11*0.87*0.85+25</f>
        <v>20509.149999999998</v>
      </c>
      <c r="AR11" s="57">
        <f>'BAR BB| Open rates'!AR11*0.87*0.85+25</f>
        <v>21988.149999999998</v>
      </c>
      <c r="AS11" s="57">
        <f>'BAR BB| Open rates'!AS11*0.87*0.85+25</f>
        <v>21988.149999999998</v>
      </c>
      <c r="AT11" s="57">
        <f>'BAR BB| Open rates'!AT11*0.87*0.85+25</f>
        <v>20509.149999999998</v>
      </c>
      <c r="AU11" s="57">
        <f>'BAR BB| Open rates'!AU11*0.87*0.85+25</f>
        <v>20509.149999999998</v>
      </c>
      <c r="AV11" s="57">
        <f>'BAR BB| Open rates'!AV11*0.87*0.85+25</f>
        <v>20509.149999999998</v>
      </c>
      <c r="AW11" s="57">
        <f>'BAR BB| Open rates'!AW11*0.87*0.85+25</f>
        <v>20509.149999999998</v>
      </c>
      <c r="AX11" s="57">
        <f>'BAR BB| Open rates'!AX11*0.87*0.85+25</f>
        <v>20509.149999999998</v>
      </c>
      <c r="AY11" s="57">
        <f>'BAR BB| Open rates'!AY11*0.87*0.85+25</f>
        <v>21988.149999999998</v>
      </c>
      <c r="AZ11" s="57">
        <f>'BAR BB| Open rates'!AZ11*0.87*0.85+25</f>
        <v>21988.149999999998</v>
      </c>
      <c r="BA11" s="57">
        <f>'BAR BB| Open rates'!BA11*0.87*0.85+25</f>
        <v>20509.149999999998</v>
      </c>
      <c r="BB11" s="57">
        <f>'BAR BB| Open rates'!BB11*0.87*0.85+25</f>
        <v>20509.149999999998</v>
      </c>
      <c r="BC11" s="57">
        <f>'BAR BB| Open rates'!BC11*0.87*0.85+25</f>
        <v>20509.149999999998</v>
      </c>
      <c r="BD11" s="57">
        <f>'BAR BB| Open rates'!BD11*0.87*0.85+25</f>
        <v>20509.149999999998</v>
      </c>
      <c r="BE11" s="57">
        <f>'BAR BB| Open rates'!BE11*0.87*0.85+25</f>
        <v>20509.149999999998</v>
      </c>
      <c r="BF11" s="57">
        <f>'BAR BB| Open rates'!BF11*0.87*0.85+25</f>
        <v>21988.149999999998</v>
      </c>
      <c r="BG11" s="57">
        <f>'BAR BB| Open rates'!BG11*0.87*0.85+25</f>
        <v>21988.149999999998</v>
      </c>
      <c r="BH11" s="57">
        <f>'BAR BB| Open rates'!BH11*0.87*0.85+25</f>
        <v>18142.75</v>
      </c>
      <c r="BI11" s="57">
        <f>'BAR BB| Open rates'!BI11*0.87*0.85+25</f>
        <v>18142.75</v>
      </c>
      <c r="BJ11" s="57">
        <f>'BAR BB| Open rates'!BJ11*0.87*0.85+25</f>
        <v>18142.75</v>
      </c>
      <c r="BK11" s="57">
        <f>'BAR BB| Open rates'!BK11*0.87*0.85+25</f>
        <v>18142.75</v>
      </c>
      <c r="BL11" s="57">
        <f>'BAR BB| Open rates'!BL11*0.87*0.85+25</f>
        <v>18142.75</v>
      </c>
      <c r="BM11" s="57">
        <f>'BAR BB| Open rates'!BM11*0.87*0.85+25</f>
        <v>19030.149999999998</v>
      </c>
      <c r="BN11" s="57">
        <f>'BAR BB| Open rates'!BN11*0.87*0.85+25</f>
        <v>19030.149999999998</v>
      </c>
      <c r="BO11" s="57">
        <f>'BAR BB| Open rates'!BO11*0.87*0.85+25</f>
        <v>17403.25</v>
      </c>
      <c r="BP11" s="57">
        <f>'BAR BB| Open rates'!BP11*0.87*0.85+25</f>
        <v>17403.25</v>
      </c>
      <c r="BQ11" s="57">
        <f>'BAR BB| Open rates'!BQ11*0.87*0.85+25</f>
        <v>19030.149999999998</v>
      </c>
      <c r="BR11" s="57">
        <f>'BAR BB| Open rates'!BR11*0.87*0.85+25</f>
        <v>19030.149999999998</v>
      </c>
      <c r="BS11" s="57">
        <f>'BAR BB| Open rates'!BS11*0.87*0.85+25</f>
        <v>19030.149999999998</v>
      </c>
      <c r="BT11" s="57">
        <f>'BAR BB| Open rates'!BT11*0.87*0.85+25</f>
        <v>19030.149999999998</v>
      </c>
      <c r="BU11" s="57">
        <f>'BAR BB| Open rates'!BU11*0.87*0.85+25</f>
        <v>19030.149999999998</v>
      </c>
      <c r="BV11" s="57">
        <f>'BAR BB| Open rates'!BV11*0.87*0.85+25</f>
        <v>17403.25</v>
      </c>
      <c r="BW11" s="57">
        <f>'BAR BB| Open rates'!BW11*0.87*0.85+25</f>
        <v>17403.25</v>
      </c>
      <c r="BX11" s="57">
        <f>'BAR BB| Open rates'!BX11*0.87*0.85+25</f>
        <v>17403.25</v>
      </c>
      <c r="BY11" s="57">
        <f>'BAR BB| Open rates'!BY11*0.87*0.85+25</f>
        <v>17403.25</v>
      </c>
      <c r="BZ11" s="57">
        <f>'BAR BB| Open rates'!BZ11*0.87*0.85+25</f>
        <v>17403.25</v>
      </c>
      <c r="CA11" s="57">
        <f>'BAR BB| Open rates'!CA11*0.87*0.85+25</f>
        <v>19030.149999999998</v>
      </c>
      <c r="CB11" s="57">
        <f>'BAR BB| Open rates'!CB11*0.87*0.85+25</f>
        <v>19030.149999999998</v>
      </c>
      <c r="CC11" s="57">
        <f>'BAR BB| Open rates'!CC11*0.87*0.85+25</f>
        <v>17403.25</v>
      </c>
      <c r="CD11" s="57">
        <f>'BAR BB| Open rates'!CD11*0.87*0.85+25</f>
        <v>17403.25</v>
      </c>
      <c r="CE11" s="57">
        <f>'BAR BB| Open rates'!CE11*0.87*0.85+25</f>
        <v>17403.25</v>
      </c>
      <c r="CF11" s="57">
        <f>'BAR BB| Open rates'!CF11*0.87*0.85+25</f>
        <v>17403.25</v>
      </c>
      <c r="CG11" s="57">
        <f>'BAR BB| Open rates'!CG11*0.87*0.85+25</f>
        <v>17403.25</v>
      </c>
      <c r="CH11" s="57">
        <f>'BAR BB| Open rates'!CH11*0.87*0.85+25</f>
        <v>19030.149999999998</v>
      </c>
      <c r="CI11" s="57">
        <f>'BAR BB| Open rates'!CI11*0.87*0.85+25</f>
        <v>19030.149999999998</v>
      </c>
      <c r="CJ11" s="57">
        <f>'BAR BB| Open rates'!CJ11*0.87*0.85+25</f>
        <v>17403.25</v>
      </c>
      <c r="CK11" s="57">
        <f>'BAR BB| Open rates'!CK11*0.87*0.85+25</f>
        <v>17403.25</v>
      </c>
      <c r="CL11" s="57">
        <f>'BAR BB| Open rates'!CL11*0.87*0.85+25</f>
        <v>17403.25</v>
      </c>
      <c r="CM11" s="57">
        <f>'BAR BB| Open rates'!CM11*0.87*0.85+25</f>
        <v>17403.25</v>
      </c>
      <c r="CN11" s="57">
        <f>'BAR BB| Open rates'!CN11*0.87*0.85+25</f>
        <v>17403.25</v>
      </c>
      <c r="CO11" s="57">
        <f>'BAR BB| Open rates'!CO11*0.87*0.85+25</f>
        <v>19030.149999999998</v>
      </c>
      <c r="CP11" s="57">
        <f>'BAR BB| Open rates'!CP11*0.87*0.85+25</f>
        <v>19030.149999999998</v>
      </c>
      <c r="CQ11" s="57">
        <f>'BAR BB| Open rates'!CQ11*0.87*0.85+25</f>
        <v>17403.25</v>
      </c>
      <c r="CR11" s="57">
        <f>'BAR BB| Open rates'!CR11*0.87*0.85+25</f>
        <v>17403.25</v>
      </c>
      <c r="CS11" s="57">
        <f>'BAR BB| Open rates'!CS11*0.87*0.85+25</f>
        <v>17403.25</v>
      </c>
      <c r="CT11" s="57">
        <f>'BAR BB| Open rates'!CT11*0.87*0.85+25</f>
        <v>17403.25</v>
      </c>
      <c r="CU11" s="57">
        <f>'BAR BB| Open rates'!CU11*0.87*0.85+25</f>
        <v>16146.1</v>
      </c>
      <c r="CV11" s="57">
        <f>'BAR BB| Open rates'!CV11*0.87*0.85+25</f>
        <v>16146.1</v>
      </c>
      <c r="CW11" s="57">
        <f>'BAR BB| Open rates'!CW11*0.87*0.85+25</f>
        <v>16146.1</v>
      </c>
      <c r="CX11" s="57">
        <f>'BAR BB| Open rates'!CX11*0.87*0.85+25</f>
        <v>14667.1</v>
      </c>
      <c r="CY11" s="57">
        <f>'BAR BB| Open rates'!CY11*0.87*0.85+25</f>
        <v>14667.1</v>
      </c>
      <c r="CZ11" s="57">
        <f>'BAR BB| Open rates'!CZ11*0.87*0.85+25</f>
        <v>14667.1</v>
      </c>
      <c r="DA11" s="57">
        <f>'BAR BB| Open rates'!DA11*0.87*0.85+25</f>
        <v>14667.1</v>
      </c>
      <c r="DB11" s="57">
        <f>'BAR BB| Open rates'!DB11*0.87*0.85+25</f>
        <v>14667.1</v>
      </c>
      <c r="DC11" s="57">
        <f>'BAR BB| Open rates'!DC11*0.87*0.85+25</f>
        <v>16146.1</v>
      </c>
      <c r="DD11" s="57">
        <f>'BAR BB| Open rates'!DD11*0.87*0.85+25</f>
        <v>16146.1</v>
      </c>
      <c r="DE11" s="57">
        <f>'BAR BB| Open rates'!DE11*0.87*0.85+25</f>
        <v>14667.1</v>
      </c>
      <c r="DF11" s="57">
        <f>'BAR BB| Open rates'!DF11*0.87*0.85+25</f>
        <v>14667.1</v>
      </c>
      <c r="DG11" s="57">
        <f>'BAR BB| Open rates'!DG11*0.87*0.85+25</f>
        <v>14667.1</v>
      </c>
      <c r="DH11" s="57">
        <f>'BAR BB| Open rates'!DH11*0.87*0.85+25</f>
        <v>14667.1</v>
      </c>
      <c r="DI11" s="57">
        <f>'BAR BB| Open rates'!DI11*0.87*0.85+25</f>
        <v>14667.1</v>
      </c>
      <c r="DJ11" s="57">
        <f>'BAR BB| Open rates'!DJ11*0.87*0.85+25</f>
        <v>16146.1</v>
      </c>
      <c r="DK11" s="57">
        <f>'BAR BB| Open rates'!DK11*0.87*0.85+25</f>
        <v>16146.1</v>
      </c>
      <c r="DL11" s="57">
        <f>'BAR BB| Open rates'!DL11*0.87*0.85+25</f>
        <v>14667.1</v>
      </c>
      <c r="DM11" s="57">
        <f>'BAR BB| Open rates'!DM11*0.87*0.85+25</f>
        <v>14667.1</v>
      </c>
      <c r="DN11" s="57">
        <f>'BAR BB| Open rates'!DN11*0.87*0.85+25</f>
        <v>14667.1</v>
      </c>
      <c r="DO11" s="57">
        <f>'BAR BB| Open rates'!DO11*0.87*0.85+25</f>
        <v>14667.1</v>
      </c>
      <c r="DP11" s="57">
        <f>'BAR BB| Open rates'!DP11*0.87*0.85+25</f>
        <v>14667.1</v>
      </c>
      <c r="DQ11" s="57">
        <f>'BAR BB| Open rates'!DQ11*0.87*0.85+25</f>
        <v>16146.1</v>
      </c>
      <c r="DR11" s="57">
        <f>'BAR BB| Open rates'!DR11*0.87*0.85+25</f>
        <v>16146.1</v>
      </c>
      <c r="DS11" s="57">
        <f>'BAR BB| Open rates'!DS11*0.87*0.85+25</f>
        <v>14667.1</v>
      </c>
      <c r="DT11" s="57">
        <f>'BAR BB| Open rates'!DT11*0.87*0.85+25</f>
        <v>14667.1</v>
      </c>
      <c r="DU11" s="57">
        <f>'BAR BB| Open rates'!DU11*0.87*0.85+25</f>
        <v>14667.1</v>
      </c>
      <c r="DV11" s="57">
        <f>'BAR BB| Open rates'!DV11*0.87*0.85+25</f>
        <v>14667.1</v>
      </c>
      <c r="DW11" s="57">
        <f>'BAR BB| Open rates'!DW11*0.87*0.85+25</f>
        <v>14667.1</v>
      </c>
      <c r="DX11" s="57">
        <f>'BAR BB| Open rates'!DX11*0.87*0.85+25</f>
        <v>16146.1</v>
      </c>
      <c r="DY11" s="57">
        <f>'BAR BB| Open rates'!DY11*0.87*0.85+25</f>
        <v>16146.1</v>
      </c>
      <c r="DZ11" s="57">
        <f>'BAR BB| Open rates'!DZ11*0.87*0.85+25</f>
        <v>17403.25</v>
      </c>
      <c r="EA11" s="57">
        <f>'BAR BB| Open rates'!EA11*0.87*0.85+25</f>
        <v>17403.25</v>
      </c>
      <c r="EB11" s="57">
        <f>'BAR BB| Open rates'!EB11*0.87*0.85+25</f>
        <v>17403.25</v>
      </c>
      <c r="EC11" s="57">
        <f>'BAR BB| Open rates'!EC11*0.87*0.85+25</f>
        <v>19030.149999999998</v>
      </c>
      <c r="ED11" s="57">
        <f>'BAR BB| Open rates'!ED11*0.87*0.85+25</f>
        <v>19030.149999999998</v>
      </c>
      <c r="EE11" s="57">
        <f>'BAR BB| Open rates'!EE11*0.87*0.85+25</f>
        <v>19030.149999999998</v>
      </c>
      <c r="EF11" s="57">
        <f>'BAR BB| Open rates'!EF11*0.87*0.85+25</f>
        <v>19030.149999999998</v>
      </c>
      <c r="EG11" s="57">
        <f>'BAR BB| Open rates'!EG11*0.87*0.85+25</f>
        <v>13927.6</v>
      </c>
      <c r="EH11" s="57">
        <f>'BAR BB| Open rates'!EH11*0.87*0.85+25</f>
        <v>13188.1</v>
      </c>
      <c r="EI11" s="57">
        <f>'BAR BB| Open rates'!EI11*0.87*0.85+25</f>
        <v>13188.1</v>
      </c>
      <c r="EJ11" s="57">
        <f>'BAR BB| Open rates'!EJ11*0.87*0.85+25</f>
        <v>13188.1</v>
      </c>
      <c r="EK11" s="57">
        <f>'BAR BB| Open rates'!EK11*0.87*0.85+25</f>
        <v>13188.1</v>
      </c>
      <c r="EL11" s="57">
        <f>'BAR BB| Open rates'!EL11*0.87*0.85+25</f>
        <v>13927.6</v>
      </c>
      <c r="EM11" s="57">
        <f>'BAR BB| Open rates'!EM11*0.87*0.85+25</f>
        <v>13927.6</v>
      </c>
      <c r="EN11" s="57">
        <f>'BAR BB| Open rates'!EN11*0.87*0.85+25</f>
        <v>13188.1</v>
      </c>
      <c r="EO11" s="57">
        <f>'BAR BB| Open rates'!EO11*0.87*0.85+25</f>
        <v>13188.1</v>
      </c>
      <c r="EP11" s="57">
        <f>'BAR BB| Open rates'!EP11*0.87*0.85+25</f>
        <v>13188.1</v>
      </c>
      <c r="EQ11" s="57">
        <f>'BAR BB| Open rates'!EQ11*0.87*0.85+25</f>
        <v>13188.1</v>
      </c>
      <c r="ER11" s="57">
        <f>'BAR BB| Open rates'!ER11*0.87*0.85+25</f>
        <v>13188.1</v>
      </c>
      <c r="ES11" s="57">
        <f>'BAR BB| Open rates'!ES11*0.87*0.85+25</f>
        <v>13927.6</v>
      </c>
      <c r="ET11" s="57">
        <f>'BAR BB| Open rates'!ET11*0.87*0.85+25</f>
        <v>13927.6</v>
      </c>
      <c r="EU11" s="57">
        <f>'BAR BB| Open rates'!EU11*0.87*0.85+25</f>
        <v>13188.1</v>
      </c>
      <c r="EV11" s="57">
        <f>'BAR BB| Open rates'!EV11*0.87*0.85+25</f>
        <v>13188.1</v>
      </c>
      <c r="EW11" s="57">
        <f>'BAR BB| Open rates'!EW11*0.87*0.85+25</f>
        <v>13188.1</v>
      </c>
      <c r="EX11" s="57">
        <f>'BAR BB| Open rates'!EX11*0.87*0.85+25</f>
        <v>13188.1</v>
      </c>
      <c r="EY11" s="57">
        <f>'BAR BB| Open rates'!EY11*0.87*0.85+25</f>
        <v>13188.1</v>
      </c>
      <c r="EZ11" s="57">
        <f>'BAR BB| Open rates'!EZ11*0.87*0.85+25</f>
        <v>13927.6</v>
      </c>
      <c r="FA11" s="57">
        <f>'BAR BB| Open rates'!FA11*0.87*0.85+25</f>
        <v>13927.6</v>
      </c>
      <c r="FB11" s="57">
        <f>'BAR BB| Open rates'!FB11*0.87*0.85+25</f>
        <v>13188.1</v>
      </c>
      <c r="FC11" s="57">
        <f>'BAR BB| Open rates'!FC11*0.87*0.85+25</f>
        <v>13188.1</v>
      </c>
      <c r="FD11" s="57">
        <f>'BAR BB| Open rates'!FD11*0.87*0.85+25</f>
        <v>13188.1</v>
      </c>
      <c r="FE11" s="57">
        <f>'BAR BB| Open rates'!FE11*0.87*0.85+25</f>
        <v>13188.1</v>
      </c>
      <c r="FF11" s="57">
        <f>'BAR BB| Open rates'!FF11*0.87*0.85+25</f>
        <v>13188.1</v>
      </c>
      <c r="FG11" s="57">
        <f>'BAR BB| Open rates'!FG11*0.87*0.85+25</f>
        <v>13927.6</v>
      </c>
      <c r="FH11" s="57">
        <f>'BAR BB| Open rates'!FH11*0.87*0.85+25</f>
        <v>13927.6</v>
      </c>
      <c r="FI11" s="57">
        <f>'BAR BB| Open rates'!FI11*0.87*0.85+25</f>
        <v>13188.1</v>
      </c>
      <c r="FJ11" s="57">
        <f>'BAR BB| Open rates'!FJ11*0.87*0.85+25</f>
        <v>13188.1</v>
      </c>
      <c r="FK11" s="57">
        <f>'BAR BB| Open rates'!FK11*0.87*0.85+25</f>
        <v>13188.1</v>
      </c>
      <c r="FL11" s="57">
        <f>'BAR BB| Open rates'!FL11*0.87*0.85+25</f>
        <v>13188.1</v>
      </c>
      <c r="FM11" s="57">
        <f>'BAR BB| Open rates'!FM11*0.87*0.85+25</f>
        <v>13188.1</v>
      </c>
      <c r="FN11" s="57">
        <f>'BAR BB| Open rates'!FN11*0.87*0.85+25</f>
        <v>13927.6</v>
      </c>
      <c r="FO11" s="57">
        <f>'BAR BB| Open rates'!FO11*0.87*0.85+25</f>
        <v>13927.6</v>
      </c>
      <c r="FP11" s="57">
        <f>'BAR BB| Open rates'!FP11*0.87*0.85+25</f>
        <v>13188.1</v>
      </c>
      <c r="FQ11" s="57">
        <f>'BAR BB| Open rates'!FQ11*0.87*0.85+25</f>
        <v>13188.1</v>
      </c>
      <c r="FR11" s="57">
        <f>'BAR BB| Open rates'!FR11*0.87*0.85+25</f>
        <v>13188.1</v>
      </c>
      <c r="FS11" s="57">
        <f>'BAR BB| Open rates'!FS11*0.87*0.85+25</f>
        <v>13188.1</v>
      </c>
      <c r="FT11" s="57">
        <f>'BAR BB| Open rates'!FT11*0.87*0.85+25</f>
        <v>13188.1</v>
      </c>
      <c r="FU11" s="57">
        <f>'BAR BB| Open rates'!FU11*0.87*0.85+25</f>
        <v>13927.6</v>
      </c>
      <c r="FV11" s="57">
        <f>'BAR BB| Open rates'!FV11*0.87*0.85+25</f>
        <v>13927.6</v>
      </c>
      <c r="FW11" s="57">
        <f>'BAR BB| Open rates'!FW11*0.87*0.85+25</f>
        <v>16663.75</v>
      </c>
      <c r="FX11" s="57">
        <f>'BAR BB| Open rates'!FX11*0.87*0.85+25</f>
        <v>16663.75</v>
      </c>
      <c r="FY11" s="57">
        <f>'BAR BB| Open rates'!FY11*0.87*0.85+25</f>
        <v>16663.75</v>
      </c>
      <c r="FZ11" s="57">
        <f>'BAR BB| Open rates'!FZ11*0.87*0.85+25</f>
        <v>16663.75</v>
      </c>
      <c r="GA11" s="57">
        <f>'BAR BB| Open rates'!GA11*0.87*0.85+25</f>
        <v>16663.75</v>
      </c>
      <c r="GB11" s="57">
        <f>'BAR BB| Open rates'!GB11*0.87*0.85+25</f>
        <v>18290.649999999998</v>
      </c>
      <c r="GC11" s="57">
        <f>'BAR BB| Open rates'!GC11*0.87*0.85+25</f>
        <v>18290.649999999998</v>
      </c>
      <c r="GD11" s="57">
        <f>'BAR BB| Open rates'!GD11*0.87*0.85+25</f>
        <v>18290.649999999998</v>
      </c>
      <c r="GE11" s="57">
        <f>'BAR BB| Open rates'!GE11*0.87*0.85+25</f>
        <v>18290.649999999998</v>
      </c>
    </row>
    <row r="12" spans="1:187" s="36" customFormat="1" ht="12" customHeight="1" x14ac:dyDescent="0.2">
      <c r="A12" s="237">
        <v>2</v>
      </c>
      <c r="B12" s="57">
        <f>'BAR BB| Open rates'!B12*0.87*0.85+25</f>
        <v>23245.3</v>
      </c>
      <c r="C12" s="57">
        <f>'BAR BB| Open rates'!C12*0.87*0.85+25</f>
        <v>23245.3</v>
      </c>
      <c r="D12" s="57">
        <f>'BAR BB| Open rates'!D12*0.87*0.85+25</f>
        <v>21248.649999999998</v>
      </c>
      <c r="E12" s="57">
        <f>'BAR BB| Open rates'!E12*0.87*0.85+25</f>
        <v>21248.649999999998</v>
      </c>
      <c r="F12" s="57">
        <f>'BAR BB| Open rates'!F12*0.87*0.85+25</f>
        <v>19621.75</v>
      </c>
      <c r="G12" s="57">
        <f>'BAR BB| Open rates'!G12*0.87*0.85+25</f>
        <v>21248.649999999998</v>
      </c>
      <c r="H12" s="57">
        <f>'BAR BB| Open rates'!H12*0.87*0.85+25</f>
        <v>21248.649999999998</v>
      </c>
      <c r="I12" s="57">
        <f>'BAR BB| Open rates'!I12*0.87*0.85+25</f>
        <v>22727.649999999998</v>
      </c>
      <c r="J12" s="57">
        <f>'BAR BB| Open rates'!J12*0.87*0.85+25</f>
        <v>22727.649999999998</v>
      </c>
      <c r="K12" s="57">
        <f>'BAR BB| Open rates'!K12*0.87*0.85+25</f>
        <v>21248.649999999998</v>
      </c>
      <c r="L12" s="57">
        <f>'BAR BB| Open rates'!L12*0.87*0.85+25</f>
        <v>21248.649999999998</v>
      </c>
      <c r="M12" s="57">
        <f>'BAR BB| Open rates'!M12*0.87*0.85+25</f>
        <v>21248.649999999998</v>
      </c>
      <c r="N12" s="57">
        <f>'BAR BB| Open rates'!N12*0.87*0.85+25</f>
        <v>21248.649999999998</v>
      </c>
      <c r="O12" s="57">
        <f>'BAR BB| Open rates'!O12*0.87*0.85+25</f>
        <v>21248.649999999998</v>
      </c>
      <c r="P12" s="57">
        <f>'BAR BB| Open rates'!P12*0.87*0.85+25</f>
        <v>22727.649999999998</v>
      </c>
      <c r="Q12" s="57">
        <f>'BAR BB| Open rates'!Q12*0.87*0.85+25</f>
        <v>22727.649999999998</v>
      </c>
      <c r="R12" s="57">
        <f>'BAR BB| Open rates'!R12*0.87*0.85+25</f>
        <v>22727.649999999998</v>
      </c>
      <c r="S12" s="57">
        <f>'BAR BB| Open rates'!S12*0.87*0.85+25</f>
        <v>22727.649999999998</v>
      </c>
      <c r="T12" s="57">
        <f>'BAR BB| Open rates'!T12*0.87*0.85+25</f>
        <v>22727.649999999998</v>
      </c>
      <c r="U12" s="57">
        <f>'BAR BB| Open rates'!U12*0.87*0.85+25</f>
        <v>22727.649999999998</v>
      </c>
      <c r="V12" s="57">
        <f>'BAR BB| Open rates'!V12*0.87*0.85+25</f>
        <v>22727.649999999998</v>
      </c>
      <c r="W12" s="57">
        <f>'BAR BB| Open rates'!W12*0.87*0.85+25</f>
        <v>24206.649999999998</v>
      </c>
      <c r="X12" s="57">
        <f>'BAR BB| Open rates'!X12*0.87*0.85+25</f>
        <v>24206.649999999998</v>
      </c>
      <c r="Y12" s="57">
        <f>'BAR BB| Open rates'!Y12*0.87*0.85+25</f>
        <v>22727.649999999998</v>
      </c>
      <c r="Z12" s="57">
        <f>'BAR BB| Open rates'!Z12*0.87*0.85+25</f>
        <v>22727.649999999998</v>
      </c>
      <c r="AA12" s="57">
        <f>'BAR BB| Open rates'!AA12*0.87*0.85+25</f>
        <v>22727.649999999998</v>
      </c>
      <c r="AB12" s="57">
        <f>'BAR BB| Open rates'!AB12*0.87*0.85+25</f>
        <v>22727.649999999998</v>
      </c>
      <c r="AC12" s="57">
        <f>'BAR BB| Open rates'!AC12*0.87*0.85+25</f>
        <v>22727.649999999998</v>
      </c>
      <c r="AD12" s="57">
        <f>'BAR BB| Open rates'!AD12*0.87*0.85+25</f>
        <v>24206.649999999998</v>
      </c>
      <c r="AE12" s="57">
        <f>'BAR BB| Open rates'!AE12*0.87*0.85+25</f>
        <v>24206.649999999998</v>
      </c>
      <c r="AF12" s="57">
        <f>'BAR BB| Open rates'!AF12*0.87*0.85+25</f>
        <v>22727.649999999998</v>
      </c>
      <c r="AG12" s="57">
        <f>'BAR BB| Open rates'!AG12*0.87*0.85+25</f>
        <v>22727.649999999998</v>
      </c>
      <c r="AH12" s="57">
        <f>'BAR BB| Open rates'!AH12*0.87*0.85+25</f>
        <v>22727.649999999998</v>
      </c>
      <c r="AI12" s="57">
        <f>'BAR BB| Open rates'!AI12*0.87*0.85+25</f>
        <v>22727.649999999998</v>
      </c>
      <c r="AJ12" s="57">
        <f>'BAR BB| Open rates'!AJ12*0.87*0.85+25</f>
        <v>22727.649999999998</v>
      </c>
      <c r="AK12" s="57">
        <f>'BAR BB| Open rates'!AK12*0.87*0.85+25</f>
        <v>24206.649999999998</v>
      </c>
      <c r="AL12" s="57">
        <f>'BAR BB| Open rates'!AL12*0.87*0.85+25</f>
        <v>24206.649999999998</v>
      </c>
      <c r="AM12" s="57">
        <f>'BAR BB| Open rates'!AM12*0.87*0.85+25</f>
        <v>22727.649999999998</v>
      </c>
      <c r="AN12" s="57">
        <f>'BAR BB| Open rates'!AN12*0.87*0.85+25</f>
        <v>22727.649999999998</v>
      </c>
      <c r="AO12" s="57">
        <f>'BAR BB| Open rates'!AO12*0.87*0.85+25</f>
        <v>22727.649999999998</v>
      </c>
      <c r="AP12" s="57">
        <f>'BAR BB| Open rates'!AP12*0.87*0.85+25</f>
        <v>22727.649999999998</v>
      </c>
      <c r="AQ12" s="57">
        <f>'BAR BB| Open rates'!AQ12*0.87*0.85+25</f>
        <v>22727.649999999998</v>
      </c>
      <c r="AR12" s="57">
        <f>'BAR BB| Open rates'!AR12*0.87*0.85+25</f>
        <v>24206.649999999998</v>
      </c>
      <c r="AS12" s="57">
        <f>'BAR BB| Open rates'!AS12*0.87*0.85+25</f>
        <v>24206.649999999998</v>
      </c>
      <c r="AT12" s="57">
        <f>'BAR BB| Open rates'!AT12*0.87*0.85+25</f>
        <v>22727.649999999998</v>
      </c>
      <c r="AU12" s="57">
        <f>'BAR BB| Open rates'!AU12*0.87*0.85+25</f>
        <v>22727.649999999998</v>
      </c>
      <c r="AV12" s="57">
        <f>'BAR BB| Open rates'!AV12*0.87*0.85+25</f>
        <v>22727.649999999998</v>
      </c>
      <c r="AW12" s="57">
        <f>'BAR BB| Open rates'!AW12*0.87*0.85+25</f>
        <v>22727.649999999998</v>
      </c>
      <c r="AX12" s="57">
        <f>'BAR BB| Open rates'!AX12*0.87*0.85+25</f>
        <v>22727.649999999998</v>
      </c>
      <c r="AY12" s="57">
        <f>'BAR BB| Open rates'!AY12*0.87*0.85+25</f>
        <v>24206.649999999998</v>
      </c>
      <c r="AZ12" s="57">
        <f>'BAR BB| Open rates'!AZ12*0.87*0.85+25</f>
        <v>24206.649999999998</v>
      </c>
      <c r="BA12" s="57">
        <f>'BAR BB| Open rates'!BA12*0.87*0.85+25</f>
        <v>22727.649999999998</v>
      </c>
      <c r="BB12" s="57">
        <f>'BAR BB| Open rates'!BB12*0.87*0.85+25</f>
        <v>22727.649999999998</v>
      </c>
      <c r="BC12" s="57">
        <f>'BAR BB| Open rates'!BC12*0.87*0.85+25</f>
        <v>22727.649999999998</v>
      </c>
      <c r="BD12" s="57">
        <f>'BAR BB| Open rates'!BD12*0.87*0.85+25</f>
        <v>22727.649999999998</v>
      </c>
      <c r="BE12" s="57">
        <f>'BAR BB| Open rates'!BE12*0.87*0.85+25</f>
        <v>22727.649999999998</v>
      </c>
      <c r="BF12" s="57">
        <f>'BAR BB| Open rates'!BF12*0.87*0.85+25</f>
        <v>24206.649999999998</v>
      </c>
      <c r="BG12" s="57">
        <f>'BAR BB| Open rates'!BG12*0.87*0.85+25</f>
        <v>24206.649999999998</v>
      </c>
      <c r="BH12" s="57">
        <f>'BAR BB| Open rates'!BH12*0.87*0.85+25</f>
        <v>20361.25</v>
      </c>
      <c r="BI12" s="57">
        <f>'BAR BB| Open rates'!BI12*0.87*0.85+25</f>
        <v>20361.25</v>
      </c>
      <c r="BJ12" s="57">
        <f>'BAR BB| Open rates'!BJ12*0.87*0.85+25</f>
        <v>20361.25</v>
      </c>
      <c r="BK12" s="57">
        <f>'BAR BB| Open rates'!BK12*0.87*0.85+25</f>
        <v>20361.25</v>
      </c>
      <c r="BL12" s="57">
        <f>'BAR BB| Open rates'!BL12*0.87*0.85+25</f>
        <v>20361.25</v>
      </c>
      <c r="BM12" s="57">
        <f>'BAR BB| Open rates'!BM12*0.87*0.85+25</f>
        <v>21248.649999999998</v>
      </c>
      <c r="BN12" s="57">
        <f>'BAR BB| Open rates'!BN12*0.87*0.85+25</f>
        <v>21248.649999999998</v>
      </c>
      <c r="BO12" s="57">
        <f>'BAR BB| Open rates'!BO12*0.87*0.85+25</f>
        <v>19621.75</v>
      </c>
      <c r="BP12" s="57">
        <f>'BAR BB| Open rates'!BP12*0.87*0.85+25</f>
        <v>19621.75</v>
      </c>
      <c r="BQ12" s="57">
        <f>'BAR BB| Open rates'!BQ12*0.87*0.85+25</f>
        <v>21248.649999999998</v>
      </c>
      <c r="BR12" s="57">
        <f>'BAR BB| Open rates'!BR12*0.87*0.85+25</f>
        <v>21248.649999999998</v>
      </c>
      <c r="BS12" s="57">
        <f>'BAR BB| Open rates'!BS12*0.87*0.85+25</f>
        <v>21248.649999999998</v>
      </c>
      <c r="BT12" s="57">
        <f>'BAR BB| Open rates'!BT12*0.87*0.85+25</f>
        <v>21248.649999999998</v>
      </c>
      <c r="BU12" s="57">
        <f>'BAR BB| Open rates'!BU12*0.87*0.85+25</f>
        <v>21248.649999999998</v>
      </c>
      <c r="BV12" s="57">
        <f>'BAR BB| Open rates'!BV12*0.87*0.85+25</f>
        <v>19621.75</v>
      </c>
      <c r="BW12" s="57">
        <f>'BAR BB| Open rates'!BW12*0.87*0.85+25</f>
        <v>19621.75</v>
      </c>
      <c r="BX12" s="57">
        <f>'BAR BB| Open rates'!BX12*0.87*0.85+25</f>
        <v>19621.75</v>
      </c>
      <c r="BY12" s="57">
        <f>'BAR BB| Open rates'!BY12*0.87*0.85+25</f>
        <v>19621.75</v>
      </c>
      <c r="BZ12" s="57">
        <f>'BAR BB| Open rates'!BZ12*0.87*0.85+25</f>
        <v>19621.75</v>
      </c>
      <c r="CA12" s="57">
        <f>'BAR BB| Open rates'!CA12*0.87*0.85+25</f>
        <v>21248.649999999998</v>
      </c>
      <c r="CB12" s="57">
        <f>'BAR BB| Open rates'!CB12*0.87*0.85+25</f>
        <v>21248.649999999998</v>
      </c>
      <c r="CC12" s="57">
        <f>'BAR BB| Open rates'!CC12*0.87*0.85+25</f>
        <v>19621.75</v>
      </c>
      <c r="CD12" s="57">
        <f>'BAR BB| Open rates'!CD12*0.87*0.85+25</f>
        <v>19621.75</v>
      </c>
      <c r="CE12" s="57">
        <f>'BAR BB| Open rates'!CE12*0.87*0.85+25</f>
        <v>19621.75</v>
      </c>
      <c r="CF12" s="57">
        <f>'BAR BB| Open rates'!CF12*0.87*0.85+25</f>
        <v>19621.75</v>
      </c>
      <c r="CG12" s="57">
        <f>'BAR BB| Open rates'!CG12*0.87*0.85+25</f>
        <v>19621.75</v>
      </c>
      <c r="CH12" s="57">
        <f>'BAR BB| Open rates'!CH12*0.87*0.85+25</f>
        <v>21248.649999999998</v>
      </c>
      <c r="CI12" s="57">
        <f>'BAR BB| Open rates'!CI12*0.87*0.85+25</f>
        <v>21248.649999999998</v>
      </c>
      <c r="CJ12" s="57">
        <f>'BAR BB| Open rates'!CJ12*0.87*0.85+25</f>
        <v>19621.75</v>
      </c>
      <c r="CK12" s="57">
        <f>'BAR BB| Open rates'!CK12*0.87*0.85+25</f>
        <v>19621.75</v>
      </c>
      <c r="CL12" s="57">
        <f>'BAR BB| Open rates'!CL12*0.87*0.85+25</f>
        <v>19621.75</v>
      </c>
      <c r="CM12" s="57">
        <f>'BAR BB| Open rates'!CM12*0.87*0.85+25</f>
        <v>19621.75</v>
      </c>
      <c r="CN12" s="57">
        <f>'BAR BB| Open rates'!CN12*0.87*0.85+25</f>
        <v>19621.75</v>
      </c>
      <c r="CO12" s="57">
        <f>'BAR BB| Open rates'!CO12*0.87*0.85+25</f>
        <v>21248.649999999998</v>
      </c>
      <c r="CP12" s="57">
        <f>'BAR BB| Open rates'!CP12*0.87*0.85+25</f>
        <v>21248.649999999998</v>
      </c>
      <c r="CQ12" s="57">
        <f>'BAR BB| Open rates'!CQ12*0.87*0.85+25</f>
        <v>19621.75</v>
      </c>
      <c r="CR12" s="57">
        <f>'BAR BB| Open rates'!CR12*0.87*0.85+25</f>
        <v>19621.75</v>
      </c>
      <c r="CS12" s="57">
        <f>'BAR BB| Open rates'!CS12*0.87*0.85+25</f>
        <v>19621.75</v>
      </c>
      <c r="CT12" s="57">
        <f>'BAR BB| Open rates'!CT12*0.87*0.85+25</f>
        <v>19621.75</v>
      </c>
      <c r="CU12" s="57">
        <f>'BAR BB| Open rates'!CU12*0.87*0.85+25</f>
        <v>18364.599999999999</v>
      </c>
      <c r="CV12" s="57">
        <f>'BAR BB| Open rates'!CV12*0.87*0.85+25</f>
        <v>18364.599999999999</v>
      </c>
      <c r="CW12" s="57">
        <f>'BAR BB| Open rates'!CW12*0.87*0.85+25</f>
        <v>18364.599999999999</v>
      </c>
      <c r="CX12" s="57">
        <f>'BAR BB| Open rates'!CX12*0.87*0.85+25</f>
        <v>16885.599999999999</v>
      </c>
      <c r="CY12" s="57">
        <f>'BAR BB| Open rates'!CY12*0.87*0.85+25</f>
        <v>16885.599999999999</v>
      </c>
      <c r="CZ12" s="57">
        <f>'BAR BB| Open rates'!CZ12*0.87*0.85+25</f>
        <v>16885.599999999999</v>
      </c>
      <c r="DA12" s="57">
        <f>'BAR BB| Open rates'!DA12*0.87*0.85+25</f>
        <v>16885.599999999999</v>
      </c>
      <c r="DB12" s="57">
        <f>'BAR BB| Open rates'!DB12*0.87*0.85+25</f>
        <v>16885.599999999999</v>
      </c>
      <c r="DC12" s="57">
        <f>'BAR BB| Open rates'!DC12*0.87*0.85+25</f>
        <v>18364.599999999999</v>
      </c>
      <c r="DD12" s="57">
        <f>'BAR BB| Open rates'!DD12*0.87*0.85+25</f>
        <v>18364.599999999999</v>
      </c>
      <c r="DE12" s="57">
        <f>'BAR BB| Open rates'!DE12*0.87*0.85+25</f>
        <v>16885.599999999999</v>
      </c>
      <c r="DF12" s="57">
        <f>'BAR BB| Open rates'!DF12*0.87*0.85+25</f>
        <v>16885.599999999999</v>
      </c>
      <c r="DG12" s="57">
        <f>'BAR BB| Open rates'!DG12*0.87*0.85+25</f>
        <v>16885.599999999999</v>
      </c>
      <c r="DH12" s="57">
        <f>'BAR BB| Open rates'!DH12*0.87*0.85+25</f>
        <v>16885.599999999999</v>
      </c>
      <c r="DI12" s="57">
        <f>'BAR BB| Open rates'!DI12*0.87*0.85+25</f>
        <v>16885.599999999999</v>
      </c>
      <c r="DJ12" s="57">
        <f>'BAR BB| Open rates'!DJ12*0.87*0.85+25</f>
        <v>18364.599999999999</v>
      </c>
      <c r="DK12" s="57">
        <f>'BAR BB| Open rates'!DK12*0.87*0.85+25</f>
        <v>18364.599999999999</v>
      </c>
      <c r="DL12" s="57">
        <f>'BAR BB| Open rates'!DL12*0.87*0.85+25</f>
        <v>16885.599999999999</v>
      </c>
      <c r="DM12" s="57">
        <f>'BAR BB| Open rates'!DM12*0.87*0.85+25</f>
        <v>16885.599999999999</v>
      </c>
      <c r="DN12" s="57">
        <f>'BAR BB| Open rates'!DN12*0.87*0.85+25</f>
        <v>16885.599999999999</v>
      </c>
      <c r="DO12" s="57">
        <f>'BAR BB| Open rates'!DO12*0.87*0.85+25</f>
        <v>16885.599999999999</v>
      </c>
      <c r="DP12" s="57">
        <f>'BAR BB| Open rates'!DP12*0.87*0.85+25</f>
        <v>16885.599999999999</v>
      </c>
      <c r="DQ12" s="57">
        <f>'BAR BB| Open rates'!DQ12*0.87*0.85+25</f>
        <v>18364.599999999999</v>
      </c>
      <c r="DR12" s="57">
        <f>'BAR BB| Open rates'!DR12*0.87*0.85+25</f>
        <v>18364.599999999999</v>
      </c>
      <c r="DS12" s="57">
        <f>'BAR BB| Open rates'!DS12*0.87*0.85+25</f>
        <v>16885.599999999999</v>
      </c>
      <c r="DT12" s="57">
        <f>'BAR BB| Open rates'!DT12*0.87*0.85+25</f>
        <v>16885.599999999999</v>
      </c>
      <c r="DU12" s="57">
        <f>'BAR BB| Open rates'!DU12*0.87*0.85+25</f>
        <v>16885.599999999999</v>
      </c>
      <c r="DV12" s="57">
        <f>'BAR BB| Open rates'!DV12*0.87*0.85+25</f>
        <v>16885.599999999999</v>
      </c>
      <c r="DW12" s="57">
        <f>'BAR BB| Open rates'!DW12*0.87*0.85+25</f>
        <v>16885.599999999999</v>
      </c>
      <c r="DX12" s="57">
        <f>'BAR BB| Open rates'!DX12*0.87*0.85+25</f>
        <v>18364.599999999999</v>
      </c>
      <c r="DY12" s="57">
        <f>'BAR BB| Open rates'!DY12*0.87*0.85+25</f>
        <v>18364.599999999999</v>
      </c>
      <c r="DZ12" s="57">
        <f>'BAR BB| Open rates'!DZ12*0.87*0.85+25</f>
        <v>19621.75</v>
      </c>
      <c r="EA12" s="57">
        <f>'BAR BB| Open rates'!EA12*0.87*0.85+25</f>
        <v>19621.75</v>
      </c>
      <c r="EB12" s="57">
        <f>'BAR BB| Open rates'!EB12*0.87*0.85+25</f>
        <v>19621.75</v>
      </c>
      <c r="EC12" s="57">
        <f>'BAR BB| Open rates'!EC12*0.87*0.85+25</f>
        <v>21248.649999999998</v>
      </c>
      <c r="ED12" s="57">
        <f>'BAR BB| Open rates'!ED12*0.87*0.85+25</f>
        <v>21248.649999999998</v>
      </c>
      <c r="EE12" s="57">
        <f>'BAR BB| Open rates'!EE12*0.87*0.85+25</f>
        <v>21248.649999999998</v>
      </c>
      <c r="EF12" s="57">
        <f>'BAR BB| Open rates'!EF12*0.87*0.85+25</f>
        <v>21248.649999999998</v>
      </c>
      <c r="EG12" s="57">
        <f>'BAR BB| Open rates'!EG12*0.87*0.85+25</f>
        <v>16146.1</v>
      </c>
      <c r="EH12" s="57">
        <f>'BAR BB| Open rates'!EH12*0.87*0.85+25</f>
        <v>15406.6</v>
      </c>
      <c r="EI12" s="57">
        <f>'BAR BB| Open rates'!EI12*0.87*0.85+25</f>
        <v>15406.6</v>
      </c>
      <c r="EJ12" s="57">
        <f>'BAR BB| Open rates'!EJ12*0.87*0.85+25</f>
        <v>15406.6</v>
      </c>
      <c r="EK12" s="57">
        <f>'BAR BB| Open rates'!EK12*0.87*0.85+25</f>
        <v>15406.6</v>
      </c>
      <c r="EL12" s="57">
        <f>'BAR BB| Open rates'!EL12*0.87*0.85+25</f>
        <v>16146.1</v>
      </c>
      <c r="EM12" s="57">
        <f>'BAR BB| Open rates'!EM12*0.87*0.85+25</f>
        <v>16146.1</v>
      </c>
      <c r="EN12" s="57">
        <f>'BAR BB| Open rates'!EN12*0.87*0.85+25</f>
        <v>15406.6</v>
      </c>
      <c r="EO12" s="57">
        <f>'BAR BB| Open rates'!EO12*0.87*0.85+25</f>
        <v>15406.6</v>
      </c>
      <c r="EP12" s="57">
        <f>'BAR BB| Open rates'!EP12*0.87*0.85+25</f>
        <v>15406.6</v>
      </c>
      <c r="EQ12" s="57">
        <f>'BAR BB| Open rates'!EQ12*0.87*0.85+25</f>
        <v>15406.6</v>
      </c>
      <c r="ER12" s="57">
        <f>'BAR BB| Open rates'!ER12*0.87*0.85+25</f>
        <v>15406.6</v>
      </c>
      <c r="ES12" s="57">
        <f>'BAR BB| Open rates'!ES12*0.87*0.85+25</f>
        <v>16146.1</v>
      </c>
      <c r="ET12" s="57">
        <f>'BAR BB| Open rates'!ET12*0.87*0.85+25</f>
        <v>16146.1</v>
      </c>
      <c r="EU12" s="57">
        <f>'BAR BB| Open rates'!EU12*0.87*0.85+25</f>
        <v>15406.6</v>
      </c>
      <c r="EV12" s="57">
        <f>'BAR BB| Open rates'!EV12*0.87*0.85+25</f>
        <v>15406.6</v>
      </c>
      <c r="EW12" s="57">
        <f>'BAR BB| Open rates'!EW12*0.87*0.85+25</f>
        <v>15406.6</v>
      </c>
      <c r="EX12" s="57">
        <f>'BAR BB| Open rates'!EX12*0.87*0.85+25</f>
        <v>15406.6</v>
      </c>
      <c r="EY12" s="57">
        <f>'BAR BB| Open rates'!EY12*0.87*0.85+25</f>
        <v>15406.6</v>
      </c>
      <c r="EZ12" s="57">
        <f>'BAR BB| Open rates'!EZ12*0.87*0.85+25</f>
        <v>16146.1</v>
      </c>
      <c r="FA12" s="57">
        <f>'BAR BB| Open rates'!FA12*0.87*0.85+25</f>
        <v>16146.1</v>
      </c>
      <c r="FB12" s="57">
        <f>'BAR BB| Open rates'!FB12*0.87*0.85+25</f>
        <v>15406.6</v>
      </c>
      <c r="FC12" s="57">
        <f>'BAR BB| Open rates'!FC12*0.87*0.85+25</f>
        <v>15406.6</v>
      </c>
      <c r="FD12" s="57">
        <f>'BAR BB| Open rates'!FD12*0.87*0.85+25</f>
        <v>15406.6</v>
      </c>
      <c r="FE12" s="57">
        <f>'BAR BB| Open rates'!FE12*0.87*0.85+25</f>
        <v>15406.6</v>
      </c>
      <c r="FF12" s="57">
        <f>'BAR BB| Open rates'!FF12*0.87*0.85+25</f>
        <v>15406.6</v>
      </c>
      <c r="FG12" s="57">
        <f>'BAR BB| Open rates'!FG12*0.87*0.85+25</f>
        <v>16146.1</v>
      </c>
      <c r="FH12" s="57">
        <f>'BAR BB| Open rates'!FH12*0.87*0.85+25</f>
        <v>16146.1</v>
      </c>
      <c r="FI12" s="57">
        <f>'BAR BB| Open rates'!FI12*0.87*0.85+25</f>
        <v>15406.6</v>
      </c>
      <c r="FJ12" s="57">
        <f>'BAR BB| Open rates'!FJ12*0.87*0.85+25</f>
        <v>15406.6</v>
      </c>
      <c r="FK12" s="57">
        <f>'BAR BB| Open rates'!FK12*0.87*0.85+25</f>
        <v>15406.6</v>
      </c>
      <c r="FL12" s="57">
        <f>'BAR BB| Open rates'!FL12*0.87*0.85+25</f>
        <v>15406.6</v>
      </c>
      <c r="FM12" s="57">
        <f>'BAR BB| Open rates'!FM12*0.87*0.85+25</f>
        <v>15406.6</v>
      </c>
      <c r="FN12" s="57">
        <f>'BAR BB| Open rates'!FN12*0.87*0.85+25</f>
        <v>16146.1</v>
      </c>
      <c r="FO12" s="57">
        <f>'BAR BB| Open rates'!FO12*0.87*0.85+25</f>
        <v>16146.1</v>
      </c>
      <c r="FP12" s="57">
        <f>'BAR BB| Open rates'!FP12*0.87*0.85+25</f>
        <v>15406.6</v>
      </c>
      <c r="FQ12" s="57">
        <f>'BAR BB| Open rates'!FQ12*0.87*0.85+25</f>
        <v>15406.6</v>
      </c>
      <c r="FR12" s="57">
        <f>'BAR BB| Open rates'!FR12*0.87*0.85+25</f>
        <v>15406.6</v>
      </c>
      <c r="FS12" s="57">
        <f>'BAR BB| Open rates'!FS12*0.87*0.85+25</f>
        <v>15406.6</v>
      </c>
      <c r="FT12" s="57">
        <f>'BAR BB| Open rates'!FT12*0.87*0.85+25</f>
        <v>15406.6</v>
      </c>
      <c r="FU12" s="57">
        <f>'BAR BB| Open rates'!FU12*0.87*0.85+25</f>
        <v>16146.1</v>
      </c>
      <c r="FV12" s="57">
        <f>'BAR BB| Open rates'!FV12*0.87*0.85+25</f>
        <v>16146.1</v>
      </c>
      <c r="FW12" s="57">
        <f>'BAR BB| Open rates'!FW12*0.87*0.85+25</f>
        <v>18882.25</v>
      </c>
      <c r="FX12" s="57">
        <f>'BAR BB| Open rates'!FX12*0.87*0.85+25</f>
        <v>18882.25</v>
      </c>
      <c r="FY12" s="57">
        <f>'BAR BB| Open rates'!FY12*0.87*0.85+25</f>
        <v>18882.25</v>
      </c>
      <c r="FZ12" s="57">
        <f>'BAR BB| Open rates'!FZ12*0.87*0.85+25</f>
        <v>18882.25</v>
      </c>
      <c r="GA12" s="57">
        <f>'BAR BB| Open rates'!GA12*0.87*0.85+25</f>
        <v>18882.25</v>
      </c>
      <c r="GB12" s="57">
        <f>'BAR BB| Open rates'!GB12*0.87*0.85+25</f>
        <v>20509.149999999998</v>
      </c>
      <c r="GC12" s="57">
        <f>'BAR BB| Open rates'!GC12*0.87*0.85+25</f>
        <v>20509.149999999998</v>
      </c>
      <c r="GD12" s="57">
        <f>'BAR BB| Open rates'!GD12*0.87*0.85+25</f>
        <v>20509.149999999998</v>
      </c>
      <c r="GE12" s="57">
        <f>'BAR BB| Open rates'!GE12*0.87*0.85+25</f>
        <v>20509.149999999998</v>
      </c>
    </row>
    <row r="13" spans="1:187" s="36" customFormat="1" ht="12" customHeight="1" x14ac:dyDescent="0.2">
      <c r="A13" s="236" t="s">
        <v>177</v>
      </c>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row>
    <row r="14" spans="1:187" s="36" customFormat="1" ht="12" customHeight="1" x14ac:dyDescent="0.2">
      <c r="A14" s="237">
        <v>1</v>
      </c>
      <c r="B14" s="57">
        <f>'BAR BB| Open rates'!B14*0.87*0.85+25</f>
        <v>29161.3</v>
      </c>
      <c r="C14" s="57">
        <f>'BAR BB| Open rates'!C14*0.87*0.85+25</f>
        <v>29161.3</v>
      </c>
      <c r="D14" s="57">
        <f>'BAR BB| Open rates'!D14*0.87*0.85+25</f>
        <v>27164.649999999998</v>
      </c>
      <c r="E14" s="57">
        <f>'BAR BB| Open rates'!E14*0.87*0.85+25</f>
        <v>27164.649999999998</v>
      </c>
      <c r="F14" s="57">
        <f>'BAR BB| Open rates'!F14*0.87*0.85+25</f>
        <v>25537.75</v>
      </c>
      <c r="G14" s="57">
        <f>'BAR BB| Open rates'!G14*0.87*0.85+25</f>
        <v>27164.649999999998</v>
      </c>
      <c r="H14" s="57">
        <f>'BAR BB| Open rates'!H14*0.87*0.85+25</f>
        <v>27164.649999999998</v>
      </c>
      <c r="I14" s="57">
        <f>'BAR BB| Open rates'!I14*0.87*0.85+25</f>
        <v>28643.649999999998</v>
      </c>
      <c r="J14" s="57">
        <f>'BAR BB| Open rates'!J14*0.87*0.85+25</f>
        <v>28643.649999999998</v>
      </c>
      <c r="K14" s="57">
        <f>'BAR BB| Open rates'!K14*0.87*0.85+25</f>
        <v>27164.649999999998</v>
      </c>
      <c r="L14" s="57">
        <f>'BAR BB| Open rates'!L14*0.87*0.85+25</f>
        <v>27164.649999999998</v>
      </c>
      <c r="M14" s="57">
        <f>'BAR BB| Open rates'!M14*0.87*0.85+25</f>
        <v>27164.649999999998</v>
      </c>
      <c r="N14" s="57">
        <f>'BAR BB| Open rates'!N14*0.87*0.85+25</f>
        <v>27164.649999999998</v>
      </c>
      <c r="O14" s="57">
        <f>'BAR BB| Open rates'!O14*0.87*0.85+25</f>
        <v>27164.649999999998</v>
      </c>
      <c r="P14" s="57">
        <f>'BAR BB| Open rates'!P14*0.87*0.85+25</f>
        <v>28643.649999999998</v>
      </c>
      <c r="Q14" s="57">
        <f>'BAR BB| Open rates'!Q14*0.87*0.85+25</f>
        <v>28643.649999999998</v>
      </c>
      <c r="R14" s="57">
        <f>'BAR BB| Open rates'!R14*0.87*0.85+25</f>
        <v>28643.649999999998</v>
      </c>
      <c r="S14" s="57">
        <f>'BAR BB| Open rates'!S14*0.87*0.85+25</f>
        <v>28643.649999999998</v>
      </c>
      <c r="T14" s="57">
        <f>'BAR BB| Open rates'!T14*0.87*0.85+25</f>
        <v>28643.649999999998</v>
      </c>
      <c r="U14" s="57">
        <f>'BAR BB| Open rates'!U14*0.87*0.85+25</f>
        <v>28643.649999999998</v>
      </c>
      <c r="V14" s="57">
        <f>'BAR BB| Open rates'!V14*0.87*0.85+25</f>
        <v>28643.649999999998</v>
      </c>
      <c r="W14" s="57">
        <f>'BAR BB| Open rates'!W14*0.87*0.85+25</f>
        <v>30122.649999999998</v>
      </c>
      <c r="X14" s="57">
        <f>'BAR BB| Open rates'!X14*0.87*0.85+25</f>
        <v>30122.649999999998</v>
      </c>
      <c r="Y14" s="57">
        <f>'BAR BB| Open rates'!Y14*0.87*0.85+25</f>
        <v>28643.649999999998</v>
      </c>
      <c r="Z14" s="57">
        <f>'BAR BB| Open rates'!Z14*0.87*0.85+25</f>
        <v>28643.649999999998</v>
      </c>
      <c r="AA14" s="57">
        <f>'BAR BB| Open rates'!AA14*0.87*0.85+25</f>
        <v>28643.649999999998</v>
      </c>
      <c r="AB14" s="57">
        <f>'BAR BB| Open rates'!AB14*0.87*0.85+25</f>
        <v>28643.649999999998</v>
      </c>
      <c r="AC14" s="57">
        <f>'BAR BB| Open rates'!AC14*0.87*0.85+25</f>
        <v>28643.649999999998</v>
      </c>
      <c r="AD14" s="57">
        <f>'BAR BB| Open rates'!AD14*0.87*0.85+25</f>
        <v>30122.649999999998</v>
      </c>
      <c r="AE14" s="57">
        <f>'BAR BB| Open rates'!AE14*0.87*0.85+25</f>
        <v>30122.649999999998</v>
      </c>
      <c r="AF14" s="57">
        <f>'BAR BB| Open rates'!AF14*0.87*0.85+25</f>
        <v>28643.649999999998</v>
      </c>
      <c r="AG14" s="57">
        <f>'BAR BB| Open rates'!AG14*0.87*0.85+25</f>
        <v>28643.649999999998</v>
      </c>
      <c r="AH14" s="57">
        <f>'BAR BB| Open rates'!AH14*0.87*0.85+25</f>
        <v>28643.649999999998</v>
      </c>
      <c r="AI14" s="57">
        <f>'BAR BB| Open rates'!AI14*0.87*0.85+25</f>
        <v>28643.649999999998</v>
      </c>
      <c r="AJ14" s="57">
        <f>'BAR BB| Open rates'!AJ14*0.87*0.85+25</f>
        <v>28643.649999999998</v>
      </c>
      <c r="AK14" s="57">
        <f>'BAR BB| Open rates'!AK14*0.87*0.85+25</f>
        <v>30122.649999999998</v>
      </c>
      <c r="AL14" s="57">
        <f>'BAR BB| Open rates'!AL14*0.87*0.85+25</f>
        <v>30122.649999999998</v>
      </c>
      <c r="AM14" s="57">
        <f>'BAR BB| Open rates'!AM14*0.87*0.85+25</f>
        <v>28643.649999999998</v>
      </c>
      <c r="AN14" s="57">
        <f>'BAR BB| Open rates'!AN14*0.87*0.85+25</f>
        <v>28643.649999999998</v>
      </c>
      <c r="AO14" s="57">
        <f>'BAR BB| Open rates'!AO14*0.87*0.85+25</f>
        <v>28643.649999999998</v>
      </c>
      <c r="AP14" s="57">
        <f>'BAR BB| Open rates'!AP14*0.87*0.85+25</f>
        <v>28643.649999999998</v>
      </c>
      <c r="AQ14" s="57">
        <f>'BAR BB| Open rates'!AQ14*0.87*0.85+25</f>
        <v>28643.649999999998</v>
      </c>
      <c r="AR14" s="57">
        <f>'BAR BB| Open rates'!AR14*0.87*0.85+25</f>
        <v>30122.649999999998</v>
      </c>
      <c r="AS14" s="57">
        <f>'BAR BB| Open rates'!AS14*0.87*0.85+25</f>
        <v>30122.649999999998</v>
      </c>
      <c r="AT14" s="57">
        <f>'BAR BB| Open rates'!AT14*0.87*0.85+25</f>
        <v>28643.649999999998</v>
      </c>
      <c r="AU14" s="57">
        <f>'BAR BB| Open rates'!AU14*0.87*0.85+25</f>
        <v>28643.649999999998</v>
      </c>
      <c r="AV14" s="57">
        <f>'BAR BB| Open rates'!AV14*0.87*0.85+25</f>
        <v>28643.649999999998</v>
      </c>
      <c r="AW14" s="57">
        <f>'BAR BB| Open rates'!AW14*0.87*0.85+25</f>
        <v>28643.649999999998</v>
      </c>
      <c r="AX14" s="57">
        <f>'BAR BB| Open rates'!AX14*0.87*0.85+25</f>
        <v>28643.649999999998</v>
      </c>
      <c r="AY14" s="57">
        <f>'BAR BB| Open rates'!AY14*0.87*0.85+25</f>
        <v>30122.649999999998</v>
      </c>
      <c r="AZ14" s="57">
        <f>'BAR BB| Open rates'!AZ14*0.87*0.85+25</f>
        <v>30122.649999999998</v>
      </c>
      <c r="BA14" s="57">
        <f>'BAR BB| Open rates'!BA14*0.87*0.85+25</f>
        <v>28643.649999999998</v>
      </c>
      <c r="BB14" s="57">
        <f>'BAR BB| Open rates'!BB14*0.87*0.85+25</f>
        <v>28643.649999999998</v>
      </c>
      <c r="BC14" s="57">
        <f>'BAR BB| Open rates'!BC14*0.87*0.85+25</f>
        <v>28643.649999999998</v>
      </c>
      <c r="BD14" s="57">
        <f>'BAR BB| Open rates'!BD14*0.87*0.85+25</f>
        <v>28643.649999999998</v>
      </c>
      <c r="BE14" s="57">
        <f>'BAR BB| Open rates'!BE14*0.87*0.85+25</f>
        <v>28643.649999999998</v>
      </c>
      <c r="BF14" s="57">
        <f>'BAR BB| Open rates'!BF14*0.87*0.85+25</f>
        <v>30122.649999999998</v>
      </c>
      <c r="BG14" s="57">
        <f>'BAR BB| Open rates'!BG14*0.87*0.85+25</f>
        <v>30122.649999999998</v>
      </c>
      <c r="BH14" s="57">
        <f>'BAR BB| Open rates'!BH14*0.87*0.85+25</f>
        <v>26277.25</v>
      </c>
      <c r="BI14" s="57">
        <f>'BAR BB| Open rates'!BI14*0.87*0.85+25</f>
        <v>26277.25</v>
      </c>
      <c r="BJ14" s="57">
        <f>'BAR BB| Open rates'!BJ14*0.87*0.85+25</f>
        <v>26277.25</v>
      </c>
      <c r="BK14" s="57">
        <f>'BAR BB| Open rates'!BK14*0.87*0.85+25</f>
        <v>26277.25</v>
      </c>
      <c r="BL14" s="57">
        <f>'BAR BB| Open rates'!BL14*0.87*0.85+25</f>
        <v>26277.25</v>
      </c>
      <c r="BM14" s="57">
        <f>'BAR BB| Open rates'!BM14*0.87*0.85+25</f>
        <v>27164.649999999998</v>
      </c>
      <c r="BN14" s="57">
        <f>'BAR BB| Open rates'!BN14*0.87*0.85+25</f>
        <v>27164.649999999998</v>
      </c>
      <c r="BO14" s="57">
        <f>'BAR BB| Open rates'!BO14*0.87*0.85+25</f>
        <v>25537.75</v>
      </c>
      <c r="BP14" s="57">
        <f>'BAR BB| Open rates'!BP14*0.87*0.85+25</f>
        <v>25537.75</v>
      </c>
      <c r="BQ14" s="57">
        <f>'BAR BB| Open rates'!BQ14*0.87*0.85+25</f>
        <v>27164.649999999998</v>
      </c>
      <c r="BR14" s="57">
        <f>'BAR BB| Open rates'!BR14*0.87*0.85+25</f>
        <v>27164.649999999998</v>
      </c>
      <c r="BS14" s="57">
        <f>'BAR BB| Open rates'!BS14*0.87*0.85+25</f>
        <v>27164.649999999998</v>
      </c>
      <c r="BT14" s="57">
        <f>'BAR BB| Open rates'!BT14*0.87*0.85+25</f>
        <v>27164.649999999998</v>
      </c>
      <c r="BU14" s="57">
        <f>'BAR BB| Open rates'!BU14*0.87*0.85+25</f>
        <v>27164.649999999998</v>
      </c>
      <c r="BV14" s="57">
        <f>'BAR BB| Open rates'!BV14*0.87*0.85+25</f>
        <v>25537.75</v>
      </c>
      <c r="BW14" s="57">
        <f>'BAR BB| Open rates'!BW14*0.87*0.85+25</f>
        <v>25537.75</v>
      </c>
      <c r="BX14" s="57">
        <f>'BAR BB| Open rates'!BX14*0.87*0.85+25</f>
        <v>25537.75</v>
      </c>
      <c r="BY14" s="57">
        <f>'BAR BB| Open rates'!BY14*0.87*0.85+25</f>
        <v>25537.75</v>
      </c>
      <c r="BZ14" s="57">
        <f>'BAR BB| Open rates'!BZ14*0.87*0.85+25</f>
        <v>25537.75</v>
      </c>
      <c r="CA14" s="57">
        <f>'BAR BB| Open rates'!CA14*0.87*0.85+25</f>
        <v>27164.649999999998</v>
      </c>
      <c r="CB14" s="57">
        <f>'BAR BB| Open rates'!CB14*0.87*0.85+25</f>
        <v>27164.649999999998</v>
      </c>
      <c r="CC14" s="57">
        <f>'BAR BB| Open rates'!CC14*0.87*0.85+25</f>
        <v>25537.75</v>
      </c>
      <c r="CD14" s="57">
        <f>'BAR BB| Open rates'!CD14*0.87*0.85+25</f>
        <v>25537.75</v>
      </c>
      <c r="CE14" s="57">
        <f>'BAR BB| Open rates'!CE14*0.87*0.85+25</f>
        <v>25537.75</v>
      </c>
      <c r="CF14" s="57">
        <f>'BAR BB| Open rates'!CF14*0.87*0.85+25</f>
        <v>25537.75</v>
      </c>
      <c r="CG14" s="57">
        <f>'BAR BB| Open rates'!CG14*0.87*0.85+25</f>
        <v>25537.75</v>
      </c>
      <c r="CH14" s="57">
        <f>'BAR BB| Open rates'!CH14*0.87*0.85+25</f>
        <v>27164.649999999998</v>
      </c>
      <c r="CI14" s="57">
        <f>'BAR BB| Open rates'!CI14*0.87*0.85+25</f>
        <v>27164.649999999998</v>
      </c>
      <c r="CJ14" s="57">
        <f>'BAR BB| Open rates'!CJ14*0.87*0.85+25</f>
        <v>25537.75</v>
      </c>
      <c r="CK14" s="57">
        <f>'BAR BB| Open rates'!CK14*0.87*0.85+25</f>
        <v>25537.75</v>
      </c>
      <c r="CL14" s="57">
        <f>'BAR BB| Open rates'!CL14*0.87*0.85+25</f>
        <v>25537.75</v>
      </c>
      <c r="CM14" s="57">
        <f>'BAR BB| Open rates'!CM14*0.87*0.85+25</f>
        <v>25537.75</v>
      </c>
      <c r="CN14" s="57">
        <f>'BAR BB| Open rates'!CN14*0.87*0.85+25</f>
        <v>25537.75</v>
      </c>
      <c r="CO14" s="57">
        <f>'BAR BB| Open rates'!CO14*0.87*0.85+25</f>
        <v>27164.649999999998</v>
      </c>
      <c r="CP14" s="57">
        <f>'BAR BB| Open rates'!CP14*0.87*0.85+25</f>
        <v>27164.649999999998</v>
      </c>
      <c r="CQ14" s="57">
        <f>'BAR BB| Open rates'!CQ14*0.87*0.85+25</f>
        <v>25537.75</v>
      </c>
      <c r="CR14" s="57">
        <f>'BAR BB| Open rates'!CR14*0.87*0.85+25</f>
        <v>25537.75</v>
      </c>
      <c r="CS14" s="57">
        <f>'BAR BB| Open rates'!CS14*0.87*0.85+25</f>
        <v>25537.75</v>
      </c>
      <c r="CT14" s="57">
        <f>'BAR BB| Open rates'!CT14*0.87*0.85+25</f>
        <v>25537.75</v>
      </c>
      <c r="CU14" s="57">
        <f>'BAR BB| Open rates'!CU14*0.87*0.85+25</f>
        <v>23541.1</v>
      </c>
      <c r="CV14" s="57">
        <f>'BAR BB| Open rates'!CV14*0.87*0.85+25</f>
        <v>23541.1</v>
      </c>
      <c r="CW14" s="57">
        <f>'BAR BB| Open rates'!CW14*0.87*0.85+25</f>
        <v>23541.1</v>
      </c>
      <c r="CX14" s="57">
        <f>'BAR BB| Open rates'!CX14*0.87*0.85+25</f>
        <v>22062.1</v>
      </c>
      <c r="CY14" s="57">
        <f>'BAR BB| Open rates'!CY14*0.87*0.85+25</f>
        <v>22062.1</v>
      </c>
      <c r="CZ14" s="57">
        <f>'BAR BB| Open rates'!CZ14*0.87*0.85+25</f>
        <v>22062.1</v>
      </c>
      <c r="DA14" s="57">
        <f>'BAR BB| Open rates'!DA14*0.87*0.85+25</f>
        <v>22062.1</v>
      </c>
      <c r="DB14" s="57">
        <f>'BAR BB| Open rates'!DB14*0.87*0.85+25</f>
        <v>22062.1</v>
      </c>
      <c r="DC14" s="57">
        <f>'BAR BB| Open rates'!DC14*0.87*0.85+25</f>
        <v>23541.1</v>
      </c>
      <c r="DD14" s="57">
        <f>'BAR BB| Open rates'!DD14*0.87*0.85+25</f>
        <v>23541.1</v>
      </c>
      <c r="DE14" s="57">
        <f>'BAR BB| Open rates'!DE14*0.87*0.85+25</f>
        <v>22062.1</v>
      </c>
      <c r="DF14" s="57">
        <f>'BAR BB| Open rates'!DF14*0.87*0.85+25</f>
        <v>22062.1</v>
      </c>
      <c r="DG14" s="57">
        <f>'BAR BB| Open rates'!DG14*0.87*0.85+25</f>
        <v>22062.1</v>
      </c>
      <c r="DH14" s="57">
        <f>'BAR BB| Open rates'!DH14*0.87*0.85+25</f>
        <v>22062.1</v>
      </c>
      <c r="DI14" s="57">
        <f>'BAR BB| Open rates'!DI14*0.87*0.85+25</f>
        <v>22062.1</v>
      </c>
      <c r="DJ14" s="57">
        <f>'BAR BB| Open rates'!DJ14*0.87*0.85+25</f>
        <v>23541.1</v>
      </c>
      <c r="DK14" s="57">
        <f>'BAR BB| Open rates'!DK14*0.87*0.85+25</f>
        <v>23541.1</v>
      </c>
      <c r="DL14" s="57">
        <f>'BAR BB| Open rates'!DL14*0.87*0.85+25</f>
        <v>22062.1</v>
      </c>
      <c r="DM14" s="57">
        <f>'BAR BB| Open rates'!DM14*0.87*0.85+25</f>
        <v>22062.1</v>
      </c>
      <c r="DN14" s="57">
        <f>'BAR BB| Open rates'!DN14*0.87*0.85+25</f>
        <v>22062.1</v>
      </c>
      <c r="DO14" s="57">
        <f>'BAR BB| Open rates'!DO14*0.87*0.85+25</f>
        <v>22062.1</v>
      </c>
      <c r="DP14" s="57">
        <f>'BAR BB| Open rates'!DP14*0.87*0.85+25</f>
        <v>22062.1</v>
      </c>
      <c r="DQ14" s="57">
        <f>'BAR BB| Open rates'!DQ14*0.87*0.85+25</f>
        <v>23541.1</v>
      </c>
      <c r="DR14" s="57">
        <f>'BAR BB| Open rates'!DR14*0.87*0.85+25</f>
        <v>23541.1</v>
      </c>
      <c r="DS14" s="57">
        <f>'BAR BB| Open rates'!DS14*0.87*0.85+25</f>
        <v>22062.1</v>
      </c>
      <c r="DT14" s="57">
        <f>'BAR BB| Open rates'!DT14*0.87*0.85+25</f>
        <v>22062.1</v>
      </c>
      <c r="DU14" s="57">
        <f>'BAR BB| Open rates'!DU14*0.87*0.85+25</f>
        <v>22062.1</v>
      </c>
      <c r="DV14" s="57">
        <f>'BAR BB| Open rates'!DV14*0.87*0.85+25</f>
        <v>22062.1</v>
      </c>
      <c r="DW14" s="57">
        <f>'BAR BB| Open rates'!DW14*0.87*0.85+25</f>
        <v>22062.1</v>
      </c>
      <c r="DX14" s="57">
        <f>'BAR BB| Open rates'!DX14*0.87*0.85+25</f>
        <v>23541.1</v>
      </c>
      <c r="DY14" s="57">
        <f>'BAR BB| Open rates'!DY14*0.87*0.85+25</f>
        <v>23541.1</v>
      </c>
      <c r="DZ14" s="57">
        <f>'BAR BB| Open rates'!DZ14*0.87*0.85+25</f>
        <v>24798.25</v>
      </c>
      <c r="EA14" s="57">
        <f>'BAR BB| Open rates'!EA14*0.87*0.85+25</f>
        <v>24798.25</v>
      </c>
      <c r="EB14" s="57">
        <f>'BAR BB| Open rates'!EB14*0.87*0.85+25</f>
        <v>24798.25</v>
      </c>
      <c r="EC14" s="57">
        <f>'BAR BB| Open rates'!EC14*0.87*0.85+25</f>
        <v>26425.149999999998</v>
      </c>
      <c r="ED14" s="57">
        <f>'BAR BB| Open rates'!ED14*0.87*0.85+25</f>
        <v>26425.149999999998</v>
      </c>
      <c r="EE14" s="57">
        <f>'BAR BB| Open rates'!EE14*0.87*0.85+25</f>
        <v>26425.149999999998</v>
      </c>
      <c r="EF14" s="57">
        <f>'BAR BB| Open rates'!EF14*0.87*0.85+25</f>
        <v>26425.149999999998</v>
      </c>
      <c r="EG14" s="57">
        <f>'BAR BB| Open rates'!EG14*0.87*0.85+25</f>
        <v>21322.6</v>
      </c>
      <c r="EH14" s="57">
        <f>'BAR BB| Open rates'!EH14*0.87*0.85+25</f>
        <v>19843.599999999999</v>
      </c>
      <c r="EI14" s="57">
        <f>'BAR BB| Open rates'!EI14*0.87*0.85+25</f>
        <v>19843.599999999999</v>
      </c>
      <c r="EJ14" s="57">
        <f>'BAR BB| Open rates'!EJ14*0.87*0.85+25</f>
        <v>19843.599999999999</v>
      </c>
      <c r="EK14" s="57">
        <f>'BAR BB| Open rates'!EK14*0.87*0.85+25</f>
        <v>19843.599999999999</v>
      </c>
      <c r="EL14" s="57">
        <f>'BAR BB| Open rates'!EL14*0.87*0.85+25</f>
        <v>20583.099999999999</v>
      </c>
      <c r="EM14" s="57">
        <f>'BAR BB| Open rates'!EM14*0.87*0.85+25</f>
        <v>20583.099999999999</v>
      </c>
      <c r="EN14" s="57">
        <f>'BAR BB| Open rates'!EN14*0.87*0.85+25</f>
        <v>19843.599999999999</v>
      </c>
      <c r="EO14" s="57">
        <f>'BAR BB| Open rates'!EO14*0.87*0.85+25</f>
        <v>19843.599999999999</v>
      </c>
      <c r="EP14" s="57">
        <f>'BAR BB| Open rates'!EP14*0.87*0.85+25</f>
        <v>19843.599999999999</v>
      </c>
      <c r="EQ14" s="57">
        <f>'BAR BB| Open rates'!EQ14*0.87*0.85+25</f>
        <v>19843.599999999999</v>
      </c>
      <c r="ER14" s="57">
        <f>'BAR BB| Open rates'!ER14*0.87*0.85+25</f>
        <v>19843.599999999999</v>
      </c>
      <c r="ES14" s="57">
        <f>'BAR BB| Open rates'!ES14*0.87*0.85+25</f>
        <v>20583.099999999999</v>
      </c>
      <c r="ET14" s="57">
        <f>'BAR BB| Open rates'!ET14*0.87*0.85+25</f>
        <v>20583.099999999999</v>
      </c>
      <c r="EU14" s="57">
        <f>'BAR BB| Open rates'!EU14*0.87*0.85+25</f>
        <v>19843.599999999999</v>
      </c>
      <c r="EV14" s="57">
        <f>'BAR BB| Open rates'!EV14*0.87*0.85+25</f>
        <v>19843.599999999999</v>
      </c>
      <c r="EW14" s="57">
        <f>'BAR BB| Open rates'!EW14*0.87*0.85+25</f>
        <v>19843.599999999999</v>
      </c>
      <c r="EX14" s="57">
        <f>'BAR BB| Open rates'!EX14*0.87*0.85+25</f>
        <v>19843.599999999999</v>
      </c>
      <c r="EY14" s="57">
        <f>'BAR BB| Open rates'!EY14*0.87*0.85+25</f>
        <v>19843.599999999999</v>
      </c>
      <c r="EZ14" s="57">
        <f>'BAR BB| Open rates'!EZ14*0.87*0.85+25</f>
        <v>20583.099999999999</v>
      </c>
      <c r="FA14" s="57">
        <f>'BAR BB| Open rates'!FA14*0.87*0.85+25</f>
        <v>20583.099999999999</v>
      </c>
      <c r="FB14" s="57">
        <f>'BAR BB| Open rates'!FB14*0.87*0.85+25</f>
        <v>19843.599999999999</v>
      </c>
      <c r="FC14" s="57">
        <f>'BAR BB| Open rates'!FC14*0.87*0.85+25</f>
        <v>19843.599999999999</v>
      </c>
      <c r="FD14" s="57">
        <f>'BAR BB| Open rates'!FD14*0.87*0.85+25</f>
        <v>19843.599999999999</v>
      </c>
      <c r="FE14" s="57">
        <f>'BAR BB| Open rates'!FE14*0.87*0.85+25</f>
        <v>19843.599999999999</v>
      </c>
      <c r="FF14" s="57">
        <f>'BAR BB| Open rates'!FF14*0.87*0.85+25</f>
        <v>19843.599999999999</v>
      </c>
      <c r="FG14" s="57">
        <f>'BAR BB| Open rates'!FG14*0.87*0.85+25</f>
        <v>20583.099999999999</v>
      </c>
      <c r="FH14" s="57">
        <f>'BAR BB| Open rates'!FH14*0.87*0.85+25</f>
        <v>20583.099999999999</v>
      </c>
      <c r="FI14" s="57">
        <f>'BAR BB| Open rates'!FI14*0.87*0.85+25</f>
        <v>19843.599999999999</v>
      </c>
      <c r="FJ14" s="57">
        <f>'BAR BB| Open rates'!FJ14*0.87*0.85+25</f>
        <v>19843.599999999999</v>
      </c>
      <c r="FK14" s="57">
        <f>'BAR BB| Open rates'!FK14*0.87*0.85+25</f>
        <v>19843.599999999999</v>
      </c>
      <c r="FL14" s="57">
        <f>'BAR BB| Open rates'!FL14*0.87*0.85+25</f>
        <v>19843.599999999999</v>
      </c>
      <c r="FM14" s="57">
        <f>'BAR BB| Open rates'!FM14*0.87*0.85+25</f>
        <v>19843.599999999999</v>
      </c>
      <c r="FN14" s="57">
        <f>'BAR BB| Open rates'!FN14*0.87*0.85+25</f>
        <v>20583.099999999999</v>
      </c>
      <c r="FO14" s="57">
        <f>'BAR BB| Open rates'!FO14*0.87*0.85+25</f>
        <v>20583.099999999999</v>
      </c>
      <c r="FP14" s="57">
        <f>'BAR BB| Open rates'!FP14*0.87*0.85+25</f>
        <v>19843.599999999999</v>
      </c>
      <c r="FQ14" s="57">
        <f>'BAR BB| Open rates'!FQ14*0.87*0.85+25</f>
        <v>19843.599999999999</v>
      </c>
      <c r="FR14" s="57">
        <f>'BAR BB| Open rates'!FR14*0.87*0.85+25</f>
        <v>19843.599999999999</v>
      </c>
      <c r="FS14" s="57">
        <f>'BAR BB| Open rates'!FS14*0.87*0.85+25</f>
        <v>19843.599999999999</v>
      </c>
      <c r="FT14" s="57">
        <f>'BAR BB| Open rates'!FT14*0.87*0.85+25</f>
        <v>19843.599999999999</v>
      </c>
      <c r="FU14" s="57">
        <f>'BAR BB| Open rates'!FU14*0.87*0.85+25</f>
        <v>20583.099999999999</v>
      </c>
      <c r="FV14" s="57">
        <f>'BAR BB| Open rates'!FV14*0.87*0.85+25</f>
        <v>20583.099999999999</v>
      </c>
      <c r="FW14" s="57">
        <f>'BAR BB| Open rates'!FW14*0.87*0.85+25</f>
        <v>23319.25</v>
      </c>
      <c r="FX14" s="57">
        <f>'BAR BB| Open rates'!FX14*0.87*0.85+25</f>
        <v>23319.25</v>
      </c>
      <c r="FY14" s="57">
        <f>'BAR BB| Open rates'!FY14*0.87*0.85+25</f>
        <v>23319.25</v>
      </c>
      <c r="FZ14" s="57">
        <f>'BAR BB| Open rates'!FZ14*0.87*0.85+25</f>
        <v>23319.25</v>
      </c>
      <c r="GA14" s="57">
        <f>'BAR BB| Open rates'!GA14*0.87*0.85+25</f>
        <v>23319.25</v>
      </c>
      <c r="GB14" s="57">
        <f>'BAR BB| Open rates'!GB14*0.87*0.85+25</f>
        <v>24946.149999999998</v>
      </c>
      <c r="GC14" s="57">
        <f>'BAR BB| Open rates'!GC14*0.87*0.85+25</f>
        <v>24946.149999999998</v>
      </c>
      <c r="GD14" s="57">
        <f>'BAR BB| Open rates'!GD14*0.87*0.85+25</f>
        <v>24946.149999999998</v>
      </c>
      <c r="GE14" s="57">
        <f>'BAR BB| Open rates'!GE14*0.87*0.85+25</f>
        <v>24946.149999999998</v>
      </c>
    </row>
    <row r="15" spans="1:187" s="36" customFormat="1" ht="12" customHeight="1" x14ac:dyDescent="0.2">
      <c r="A15" s="237">
        <v>2</v>
      </c>
      <c r="B15" s="57">
        <f>'BAR BB| Open rates'!B15*0.87*0.85+25</f>
        <v>31379.8</v>
      </c>
      <c r="C15" s="57">
        <f>'BAR BB| Open rates'!C15*0.87*0.85+25</f>
        <v>31379.8</v>
      </c>
      <c r="D15" s="57">
        <f>'BAR BB| Open rates'!D15*0.87*0.85+25</f>
        <v>29383.149999999998</v>
      </c>
      <c r="E15" s="57">
        <f>'BAR BB| Open rates'!E15*0.87*0.85+25</f>
        <v>29383.149999999998</v>
      </c>
      <c r="F15" s="57">
        <f>'BAR BB| Open rates'!F15*0.87*0.85+25</f>
        <v>27756.25</v>
      </c>
      <c r="G15" s="57">
        <f>'BAR BB| Open rates'!G15*0.87*0.85+25</f>
        <v>29383.149999999998</v>
      </c>
      <c r="H15" s="57">
        <f>'BAR BB| Open rates'!H15*0.87*0.85+25</f>
        <v>29383.149999999998</v>
      </c>
      <c r="I15" s="57">
        <f>'BAR BB| Open rates'!I15*0.87*0.85+25</f>
        <v>30862.149999999998</v>
      </c>
      <c r="J15" s="57">
        <f>'BAR BB| Open rates'!J15*0.87*0.85+25</f>
        <v>30862.149999999998</v>
      </c>
      <c r="K15" s="57">
        <f>'BAR BB| Open rates'!K15*0.87*0.85+25</f>
        <v>29383.149999999998</v>
      </c>
      <c r="L15" s="57">
        <f>'BAR BB| Open rates'!L15*0.87*0.85+25</f>
        <v>29383.149999999998</v>
      </c>
      <c r="M15" s="57">
        <f>'BAR BB| Open rates'!M15*0.87*0.85+25</f>
        <v>29383.149999999998</v>
      </c>
      <c r="N15" s="57">
        <f>'BAR BB| Open rates'!N15*0.87*0.85+25</f>
        <v>29383.149999999998</v>
      </c>
      <c r="O15" s="57">
        <f>'BAR BB| Open rates'!O15*0.87*0.85+25</f>
        <v>29383.149999999998</v>
      </c>
      <c r="P15" s="57">
        <f>'BAR BB| Open rates'!P15*0.87*0.85+25</f>
        <v>30862.149999999998</v>
      </c>
      <c r="Q15" s="57">
        <f>'BAR BB| Open rates'!Q15*0.87*0.85+25</f>
        <v>30862.149999999998</v>
      </c>
      <c r="R15" s="57">
        <f>'BAR BB| Open rates'!R15*0.87*0.85+25</f>
        <v>30862.149999999998</v>
      </c>
      <c r="S15" s="57">
        <f>'BAR BB| Open rates'!S15*0.87*0.85+25</f>
        <v>30862.149999999998</v>
      </c>
      <c r="T15" s="57">
        <f>'BAR BB| Open rates'!T15*0.87*0.85+25</f>
        <v>30862.149999999998</v>
      </c>
      <c r="U15" s="57">
        <f>'BAR BB| Open rates'!U15*0.87*0.85+25</f>
        <v>30862.149999999998</v>
      </c>
      <c r="V15" s="57">
        <f>'BAR BB| Open rates'!V15*0.87*0.85+25</f>
        <v>30862.149999999998</v>
      </c>
      <c r="W15" s="57">
        <f>'BAR BB| Open rates'!W15*0.87*0.85+25</f>
        <v>32341.149999999998</v>
      </c>
      <c r="X15" s="57">
        <f>'BAR BB| Open rates'!X15*0.87*0.85+25</f>
        <v>32341.149999999998</v>
      </c>
      <c r="Y15" s="57">
        <f>'BAR BB| Open rates'!Y15*0.87*0.85+25</f>
        <v>30862.149999999998</v>
      </c>
      <c r="Z15" s="57">
        <f>'BAR BB| Open rates'!Z15*0.87*0.85+25</f>
        <v>30862.149999999998</v>
      </c>
      <c r="AA15" s="57">
        <f>'BAR BB| Open rates'!AA15*0.87*0.85+25</f>
        <v>30862.149999999998</v>
      </c>
      <c r="AB15" s="57">
        <f>'BAR BB| Open rates'!AB15*0.87*0.85+25</f>
        <v>30862.149999999998</v>
      </c>
      <c r="AC15" s="57">
        <f>'BAR BB| Open rates'!AC15*0.87*0.85+25</f>
        <v>30862.149999999998</v>
      </c>
      <c r="AD15" s="57">
        <f>'BAR BB| Open rates'!AD15*0.87*0.85+25</f>
        <v>32341.149999999998</v>
      </c>
      <c r="AE15" s="57">
        <f>'BAR BB| Open rates'!AE15*0.87*0.85+25</f>
        <v>32341.149999999998</v>
      </c>
      <c r="AF15" s="57">
        <f>'BAR BB| Open rates'!AF15*0.87*0.85+25</f>
        <v>30862.149999999998</v>
      </c>
      <c r="AG15" s="57">
        <f>'BAR BB| Open rates'!AG15*0.87*0.85+25</f>
        <v>30862.149999999998</v>
      </c>
      <c r="AH15" s="57">
        <f>'BAR BB| Open rates'!AH15*0.87*0.85+25</f>
        <v>30862.149999999998</v>
      </c>
      <c r="AI15" s="57">
        <f>'BAR BB| Open rates'!AI15*0.87*0.85+25</f>
        <v>30862.149999999998</v>
      </c>
      <c r="AJ15" s="57">
        <f>'BAR BB| Open rates'!AJ15*0.87*0.85+25</f>
        <v>30862.149999999998</v>
      </c>
      <c r="AK15" s="57">
        <f>'BAR BB| Open rates'!AK15*0.87*0.85+25</f>
        <v>32341.149999999998</v>
      </c>
      <c r="AL15" s="57">
        <f>'BAR BB| Open rates'!AL15*0.87*0.85+25</f>
        <v>32341.149999999998</v>
      </c>
      <c r="AM15" s="57">
        <f>'BAR BB| Open rates'!AM15*0.87*0.85+25</f>
        <v>30862.149999999998</v>
      </c>
      <c r="AN15" s="57">
        <f>'BAR BB| Open rates'!AN15*0.87*0.85+25</f>
        <v>30862.149999999998</v>
      </c>
      <c r="AO15" s="57">
        <f>'BAR BB| Open rates'!AO15*0.87*0.85+25</f>
        <v>30862.149999999998</v>
      </c>
      <c r="AP15" s="57">
        <f>'BAR BB| Open rates'!AP15*0.87*0.85+25</f>
        <v>30862.149999999998</v>
      </c>
      <c r="AQ15" s="57">
        <f>'BAR BB| Open rates'!AQ15*0.87*0.85+25</f>
        <v>30862.149999999998</v>
      </c>
      <c r="AR15" s="57">
        <f>'BAR BB| Open rates'!AR15*0.87*0.85+25</f>
        <v>32341.149999999998</v>
      </c>
      <c r="AS15" s="57">
        <f>'BAR BB| Open rates'!AS15*0.87*0.85+25</f>
        <v>32341.149999999998</v>
      </c>
      <c r="AT15" s="57">
        <f>'BAR BB| Open rates'!AT15*0.87*0.85+25</f>
        <v>30862.149999999998</v>
      </c>
      <c r="AU15" s="57">
        <f>'BAR BB| Open rates'!AU15*0.87*0.85+25</f>
        <v>30862.149999999998</v>
      </c>
      <c r="AV15" s="57">
        <f>'BAR BB| Open rates'!AV15*0.87*0.85+25</f>
        <v>30862.149999999998</v>
      </c>
      <c r="AW15" s="57">
        <f>'BAR BB| Open rates'!AW15*0.87*0.85+25</f>
        <v>30862.149999999998</v>
      </c>
      <c r="AX15" s="57">
        <f>'BAR BB| Open rates'!AX15*0.87*0.85+25</f>
        <v>30862.149999999998</v>
      </c>
      <c r="AY15" s="57">
        <f>'BAR BB| Open rates'!AY15*0.87*0.85+25</f>
        <v>32341.149999999998</v>
      </c>
      <c r="AZ15" s="57">
        <f>'BAR BB| Open rates'!AZ15*0.87*0.85+25</f>
        <v>32341.149999999998</v>
      </c>
      <c r="BA15" s="57">
        <f>'BAR BB| Open rates'!BA15*0.87*0.85+25</f>
        <v>30862.149999999998</v>
      </c>
      <c r="BB15" s="57">
        <f>'BAR BB| Open rates'!BB15*0.87*0.85+25</f>
        <v>30862.149999999998</v>
      </c>
      <c r="BC15" s="57">
        <f>'BAR BB| Open rates'!BC15*0.87*0.85+25</f>
        <v>30862.149999999998</v>
      </c>
      <c r="BD15" s="57">
        <f>'BAR BB| Open rates'!BD15*0.87*0.85+25</f>
        <v>30862.149999999998</v>
      </c>
      <c r="BE15" s="57">
        <f>'BAR BB| Open rates'!BE15*0.87*0.85+25</f>
        <v>30862.149999999998</v>
      </c>
      <c r="BF15" s="57">
        <f>'BAR BB| Open rates'!BF15*0.87*0.85+25</f>
        <v>32341.149999999998</v>
      </c>
      <c r="BG15" s="57">
        <f>'BAR BB| Open rates'!BG15*0.87*0.85+25</f>
        <v>32341.149999999998</v>
      </c>
      <c r="BH15" s="57">
        <f>'BAR BB| Open rates'!BH15*0.87*0.85+25</f>
        <v>28495.75</v>
      </c>
      <c r="BI15" s="57">
        <f>'BAR BB| Open rates'!BI15*0.87*0.85+25</f>
        <v>28495.75</v>
      </c>
      <c r="BJ15" s="57">
        <f>'BAR BB| Open rates'!BJ15*0.87*0.85+25</f>
        <v>28495.75</v>
      </c>
      <c r="BK15" s="57">
        <f>'BAR BB| Open rates'!BK15*0.87*0.85+25</f>
        <v>28495.75</v>
      </c>
      <c r="BL15" s="57">
        <f>'BAR BB| Open rates'!BL15*0.87*0.85+25</f>
        <v>28495.75</v>
      </c>
      <c r="BM15" s="57">
        <f>'BAR BB| Open rates'!BM15*0.87*0.85+25</f>
        <v>29383.149999999998</v>
      </c>
      <c r="BN15" s="57">
        <f>'BAR BB| Open rates'!BN15*0.87*0.85+25</f>
        <v>29383.149999999998</v>
      </c>
      <c r="BO15" s="57">
        <f>'BAR BB| Open rates'!BO15*0.87*0.85+25</f>
        <v>27756.25</v>
      </c>
      <c r="BP15" s="57">
        <f>'BAR BB| Open rates'!BP15*0.87*0.85+25</f>
        <v>27756.25</v>
      </c>
      <c r="BQ15" s="57">
        <f>'BAR BB| Open rates'!BQ15*0.87*0.85+25</f>
        <v>29383.149999999998</v>
      </c>
      <c r="BR15" s="57">
        <f>'BAR BB| Open rates'!BR15*0.87*0.85+25</f>
        <v>29383.149999999998</v>
      </c>
      <c r="BS15" s="57">
        <f>'BAR BB| Open rates'!BS15*0.87*0.85+25</f>
        <v>29383.149999999998</v>
      </c>
      <c r="BT15" s="57">
        <f>'BAR BB| Open rates'!BT15*0.87*0.85+25</f>
        <v>29383.149999999998</v>
      </c>
      <c r="BU15" s="57">
        <f>'BAR BB| Open rates'!BU15*0.87*0.85+25</f>
        <v>29383.149999999998</v>
      </c>
      <c r="BV15" s="57">
        <f>'BAR BB| Open rates'!BV15*0.87*0.85+25</f>
        <v>27756.25</v>
      </c>
      <c r="BW15" s="57">
        <f>'BAR BB| Open rates'!BW15*0.87*0.85+25</f>
        <v>27756.25</v>
      </c>
      <c r="BX15" s="57">
        <f>'BAR BB| Open rates'!BX15*0.87*0.85+25</f>
        <v>27756.25</v>
      </c>
      <c r="BY15" s="57">
        <f>'BAR BB| Open rates'!BY15*0.87*0.85+25</f>
        <v>27756.25</v>
      </c>
      <c r="BZ15" s="57">
        <f>'BAR BB| Open rates'!BZ15*0.87*0.85+25</f>
        <v>27756.25</v>
      </c>
      <c r="CA15" s="57">
        <f>'BAR BB| Open rates'!CA15*0.87*0.85+25</f>
        <v>29383.149999999998</v>
      </c>
      <c r="CB15" s="57">
        <f>'BAR BB| Open rates'!CB15*0.87*0.85+25</f>
        <v>29383.149999999998</v>
      </c>
      <c r="CC15" s="57">
        <f>'BAR BB| Open rates'!CC15*0.87*0.85+25</f>
        <v>27756.25</v>
      </c>
      <c r="CD15" s="57">
        <f>'BAR BB| Open rates'!CD15*0.87*0.85+25</f>
        <v>27756.25</v>
      </c>
      <c r="CE15" s="57">
        <f>'BAR BB| Open rates'!CE15*0.87*0.85+25</f>
        <v>27756.25</v>
      </c>
      <c r="CF15" s="57">
        <f>'BAR BB| Open rates'!CF15*0.87*0.85+25</f>
        <v>27756.25</v>
      </c>
      <c r="CG15" s="57">
        <f>'BAR BB| Open rates'!CG15*0.87*0.85+25</f>
        <v>27756.25</v>
      </c>
      <c r="CH15" s="57">
        <f>'BAR BB| Open rates'!CH15*0.87*0.85+25</f>
        <v>29383.149999999998</v>
      </c>
      <c r="CI15" s="57">
        <f>'BAR BB| Open rates'!CI15*0.87*0.85+25</f>
        <v>29383.149999999998</v>
      </c>
      <c r="CJ15" s="57">
        <f>'BAR BB| Open rates'!CJ15*0.87*0.85+25</f>
        <v>27756.25</v>
      </c>
      <c r="CK15" s="57">
        <f>'BAR BB| Open rates'!CK15*0.87*0.85+25</f>
        <v>27756.25</v>
      </c>
      <c r="CL15" s="57">
        <f>'BAR BB| Open rates'!CL15*0.87*0.85+25</f>
        <v>27756.25</v>
      </c>
      <c r="CM15" s="57">
        <f>'BAR BB| Open rates'!CM15*0.87*0.85+25</f>
        <v>27756.25</v>
      </c>
      <c r="CN15" s="57">
        <f>'BAR BB| Open rates'!CN15*0.87*0.85+25</f>
        <v>27756.25</v>
      </c>
      <c r="CO15" s="57">
        <f>'BAR BB| Open rates'!CO15*0.87*0.85+25</f>
        <v>29383.149999999998</v>
      </c>
      <c r="CP15" s="57">
        <f>'BAR BB| Open rates'!CP15*0.87*0.85+25</f>
        <v>29383.149999999998</v>
      </c>
      <c r="CQ15" s="57">
        <f>'BAR BB| Open rates'!CQ15*0.87*0.85+25</f>
        <v>27756.25</v>
      </c>
      <c r="CR15" s="57">
        <f>'BAR BB| Open rates'!CR15*0.87*0.85+25</f>
        <v>27756.25</v>
      </c>
      <c r="CS15" s="57">
        <f>'BAR BB| Open rates'!CS15*0.87*0.85+25</f>
        <v>27756.25</v>
      </c>
      <c r="CT15" s="57">
        <f>'BAR BB| Open rates'!CT15*0.87*0.85+25</f>
        <v>27756.25</v>
      </c>
      <c r="CU15" s="57">
        <f>'BAR BB| Open rates'!CU15*0.87*0.85+25</f>
        <v>25759.599999999999</v>
      </c>
      <c r="CV15" s="57">
        <f>'BAR BB| Open rates'!CV15*0.87*0.85+25</f>
        <v>25759.599999999999</v>
      </c>
      <c r="CW15" s="57">
        <f>'BAR BB| Open rates'!CW15*0.87*0.85+25</f>
        <v>25759.599999999999</v>
      </c>
      <c r="CX15" s="57">
        <f>'BAR BB| Open rates'!CX15*0.87*0.85+25</f>
        <v>24280.6</v>
      </c>
      <c r="CY15" s="57">
        <f>'BAR BB| Open rates'!CY15*0.87*0.85+25</f>
        <v>24280.6</v>
      </c>
      <c r="CZ15" s="57">
        <f>'BAR BB| Open rates'!CZ15*0.87*0.85+25</f>
        <v>24280.6</v>
      </c>
      <c r="DA15" s="57">
        <f>'BAR BB| Open rates'!DA15*0.87*0.85+25</f>
        <v>24280.6</v>
      </c>
      <c r="DB15" s="57">
        <f>'BAR BB| Open rates'!DB15*0.87*0.85+25</f>
        <v>24280.6</v>
      </c>
      <c r="DC15" s="57">
        <f>'BAR BB| Open rates'!DC15*0.87*0.85+25</f>
        <v>25759.599999999999</v>
      </c>
      <c r="DD15" s="57">
        <f>'BAR BB| Open rates'!DD15*0.87*0.85+25</f>
        <v>25759.599999999999</v>
      </c>
      <c r="DE15" s="57">
        <f>'BAR BB| Open rates'!DE15*0.87*0.85+25</f>
        <v>24280.6</v>
      </c>
      <c r="DF15" s="57">
        <f>'BAR BB| Open rates'!DF15*0.87*0.85+25</f>
        <v>24280.6</v>
      </c>
      <c r="DG15" s="57">
        <f>'BAR BB| Open rates'!DG15*0.87*0.85+25</f>
        <v>24280.6</v>
      </c>
      <c r="DH15" s="57">
        <f>'BAR BB| Open rates'!DH15*0.87*0.85+25</f>
        <v>24280.6</v>
      </c>
      <c r="DI15" s="57">
        <f>'BAR BB| Open rates'!DI15*0.87*0.85+25</f>
        <v>24280.6</v>
      </c>
      <c r="DJ15" s="57">
        <f>'BAR BB| Open rates'!DJ15*0.87*0.85+25</f>
        <v>25759.599999999999</v>
      </c>
      <c r="DK15" s="57">
        <f>'BAR BB| Open rates'!DK15*0.87*0.85+25</f>
        <v>25759.599999999999</v>
      </c>
      <c r="DL15" s="57">
        <f>'BAR BB| Open rates'!DL15*0.87*0.85+25</f>
        <v>24280.6</v>
      </c>
      <c r="DM15" s="57">
        <f>'BAR BB| Open rates'!DM15*0.87*0.85+25</f>
        <v>24280.6</v>
      </c>
      <c r="DN15" s="57">
        <f>'BAR BB| Open rates'!DN15*0.87*0.85+25</f>
        <v>24280.6</v>
      </c>
      <c r="DO15" s="57">
        <f>'BAR BB| Open rates'!DO15*0.87*0.85+25</f>
        <v>24280.6</v>
      </c>
      <c r="DP15" s="57">
        <f>'BAR BB| Open rates'!DP15*0.87*0.85+25</f>
        <v>24280.6</v>
      </c>
      <c r="DQ15" s="57">
        <f>'BAR BB| Open rates'!DQ15*0.87*0.85+25</f>
        <v>25759.599999999999</v>
      </c>
      <c r="DR15" s="57">
        <f>'BAR BB| Open rates'!DR15*0.87*0.85+25</f>
        <v>25759.599999999999</v>
      </c>
      <c r="DS15" s="57">
        <f>'BAR BB| Open rates'!DS15*0.87*0.85+25</f>
        <v>24280.6</v>
      </c>
      <c r="DT15" s="57">
        <f>'BAR BB| Open rates'!DT15*0.87*0.85+25</f>
        <v>24280.6</v>
      </c>
      <c r="DU15" s="57">
        <f>'BAR BB| Open rates'!DU15*0.87*0.85+25</f>
        <v>24280.6</v>
      </c>
      <c r="DV15" s="57">
        <f>'BAR BB| Open rates'!DV15*0.87*0.85+25</f>
        <v>24280.6</v>
      </c>
      <c r="DW15" s="57">
        <f>'BAR BB| Open rates'!DW15*0.87*0.85+25</f>
        <v>24280.6</v>
      </c>
      <c r="DX15" s="57">
        <f>'BAR BB| Open rates'!DX15*0.87*0.85+25</f>
        <v>25759.599999999999</v>
      </c>
      <c r="DY15" s="57">
        <f>'BAR BB| Open rates'!DY15*0.87*0.85+25</f>
        <v>25759.599999999999</v>
      </c>
      <c r="DZ15" s="57">
        <f>'BAR BB| Open rates'!DZ15*0.87*0.85+25</f>
        <v>27016.75</v>
      </c>
      <c r="EA15" s="57">
        <f>'BAR BB| Open rates'!EA15*0.87*0.85+25</f>
        <v>27016.75</v>
      </c>
      <c r="EB15" s="57">
        <f>'BAR BB| Open rates'!EB15*0.87*0.85+25</f>
        <v>27016.75</v>
      </c>
      <c r="EC15" s="57">
        <f>'BAR BB| Open rates'!EC15*0.87*0.85+25</f>
        <v>28643.649999999998</v>
      </c>
      <c r="ED15" s="57">
        <f>'BAR BB| Open rates'!ED15*0.87*0.85+25</f>
        <v>28643.649999999998</v>
      </c>
      <c r="EE15" s="57">
        <f>'BAR BB| Open rates'!EE15*0.87*0.85+25</f>
        <v>28643.649999999998</v>
      </c>
      <c r="EF15" s="57">
        <f>'BAR BB| Open rates'!EF15*0.87*0.85+25</f>
        <v>28643.649999999998</v>
      </c>
      <c r="EG15" s="57">
        <f>'BAR BB| Open rates'!EG15*0.87*0.85+25</f>
        <v>23541.1</v>
      </c>
      <c r="EH15" s="57">
        <f>'BAR BB| Open rates'!EH15*0.87*0.85+25</f>
        <v>22062.1</v>
      </c>
      <c r="EI15" s="57">
        <f>'BAR BB| Open rates'!EI15*0.87*0.85+25</f>
        <v>22062.1</v>
      </c>
      <c r="EJ15" s="57">
        <f>'BAR BB| Open rates'!EJ15*0.87*0.85+25</f>
        <v>22062.1</v>
      </c>
      <c r="EK15" s="57">
        <f>'BAR BB| Open rates'!EK15*0.87*0.85+25</f>
        <v>22062.1</v>
      </c>
      <c r="EL15" s="57">
        <f>'BAR BB| Open rates'!EL15*0.87*0.85+25</f>
        <v>22801.599999999999</v>
      </c>
      <c r="EM15" s="57">
        <f>'BAR BB| Open rates'!EM15*0.87*0.85+25</f>
        <v>22801.599999999999</v>
      </c>
      <c r="EN15" s="57">
        <f>'BAR BB| Open rates'!EN15*0.87*0.85+25</f>
        <v>22062.1</v>
      </c>
      <c r="EO15" s="57">
        <f>'BAR BB| Open rates'!EO15*0.87*0.85+25</f>
        <v>22062.1</v>
      </c>
      <c r="EP15" s="57">
        <f>'BAR BB| Open rates'!EP15*0.87*0.85+25</f>
        <v>22062.1</v>
      </c>
      <c r="EQ15" s="57">
        <f>'BAR BB| Open rates'!EQ15*0.87*0.85+25</f>
        <v>22062.1</v>
      </c>
      <c r="ER15" s="57">
        <f>'BAR BB| Open rates'!ER15*0.87*0.85+25</f>
        <v>22062.1</v>
      </c>
      <c r="ES15" s="57">
        <f>'BAR BB| Open rates'!ES15*0.87*0.85+25</f>
        <v>22801.599999999999</v>
      </c>
      <c r="ET15" s="57">
        <f>'BAR BB| Open rates'!ET15*0.87*0.85+25</f>
        <v>22801.599999999999</v>
      </c>
      <c r="EU15" s="57">
        <f>'BAR BB| Open rates'!EU15*0.87*0.85+25</f>
        <v>22062.1</v>
      </c>
      <c r="EV15" s="57">
        <f>'BAR BB| Open rates'!EV15*0.87*0.85+25</f>
        <v>22062.1</v>
      </c>
      <c r="EW15" s="57">
        <f>'BAR BB| Open rates'!EW15*0.87*0.85+25</f>
        <v>22062.1</v>
      </c>
      <c r="EX15" s="57">
        <f>'BAR BB| Open rates'!EX15*0.87*0.85+25</f>
        <v>22062.1</v>
      </c>
      <c r="EY15" s="57">
        <f>'BAR BB| Open rates'!EY15*0.87*0.85+25</f>
        <v>22062.1</v>
      </c>
      <c r="EZ15" s="57">
        <f>'BAR BB| Open rates'!EZ15*0.87*0.85+25</f>
        <v>22801.599999999999</v>
      </c>
      <c r="FA15" s="57">
        <f>'BAR BB| Open rates'!FA15*0.87*0.85+25</f>
        <v>22801.599999999999</v>
      </c>
      <c r="FB15" s="57">
        <f>'BAR BB| Open rates'!FB15*0.87*0.85+25</f>
        <v>22062.1</v>
      </c>
      <c r="FC15" s="57">
        <f>'BAR BB| Open rates'!FC15*0.87*0.85+25</f>
        <v>22062.1</v>
      </c>
      <c r="FD15" s="57">
        <f>'BAR BB| Open rates'!FD15*0.87*0.85+25</f>
        <v>22062.1</v>
      </c>
      <c r="FE15" s="57">
        <f>'BAR BB| Open rates'!FE15*0.87*0.85+25</f>
        <v>22062.1</v>
      </c>
      <c r="FF15" s="57">
        <f>'BAR BB| Open rates'!FF15*0.87*0.85+25</f>
        <v>22062.1</v>
      </c>
      <c r="FG15" s="57">
        <f>'BAR BB| Open rates'!FG15*0.87*0.85+25</f>
        <v>22801.599999999999</v>
      </c>
      <c r="FH15" s="57">
        <f>'BAR BB| Open rates'!FH15*0.87*0.85+25</f>
        <v>22801.599999999999</v>
      </c>
      <c r="FI15" s="57">
        <f>'BAR BB| Open rates'!FI15*0.87*0.85+25</f>
        <v>22062.1</v>
      </c>
      <c r="FJ15" s="57">
        <f>'BAR BB| Open rates'!FJ15*0.87*0.85+25</f>
        <v>22062.1</v>
      </c>
      <c r="FK15" s="57">
        <f>'BAR BB| Open rates'!FK15*0.87*0.85+25</f>
        <v>22062.1</v>
      </c>
      <c r="FL15" s="57">
        <f>'BAR BB| Open rates'!FL15*0.87*0.85+25</f>
        <v>22062.1</v>
      </c>
      <c r="FM15" s="57">
        <f>'BAR BB| Open rates'!FM15*0.87*0.85+25</f>
        <v>22062.1</v>
      </c>
      <c r="FN15" s="57">
        <f>'BAR BB| Open rates'!FN15*0.87*0.85+25</f>
        <v>22801.599999999999</v>
      </c>
      <c r="FO15" s="57">
        <f>'BAR BB| Open rates'!FO15*0.87*0.85+25</f>
        <v>22801.599999999999</v>
      </c>
      <c r="FP15" s="57">
        <f>'BAR BB| Open rates'!FP15*0.87*0.85+25</f>
        <v>22062.1</v>
      </c>
      <c r="FQ15" s="57">
        <f>'BAR BB| Open rates'!FQ15*0.87*0.85+25</f>
        <v>22062.1</v>
      </c>
      <c r="FR15" s="57">
        <f>'BAR BB| Open rates'!FR15*0.87*0.85+25</f>
        <v>22062.1</v>
      </c>
      <c r="FS15" s="57">
        <f>'BAR BB| Open rates'!FS15*0.87*0.85+25</f>
        <v>22062.1</v>
      </c>
      <c r="FT15" s="57">
        <f>'BAR BB| Open rates'!FT15*0.87*0.85+25</f>
        <v>22062.1</v>
      </c>
      <c r="FU15" s="57">
        <f>'BAR BB| Open rates'!FU15*0.87*0.85+25</f>
        <v>22801.599999999999</v>
      </c>
      <c r="FV15" s="57">
        <f>'BAR BB| Open rates'!FV15*0.87*0.85+25</f>
        <v>22801.599999999999</v>
      </c>
      <c r="FW15" s="57">
        <f>'BAR BB| Open rates'!FW15*0.87*0.85+25</f>
        <v>25537.75</v>
      </c>
      <c r="FX15" s="57">
        <f>'BAR BB| Open rates'!FX15*0.87*0.85+25</f>
        <v>25537.75</v>
      </c>
      <c r="FY15" s="57">
        <f>'BAR BB| Open rates'!FY15*0.87*0.85+25</f>
        <v>25537.75</v>
      </c>
      <c r="FZ15" s="57">
        <f>'BAR BB| Open rates'!FZ15*0.87*0.85+25</f>
        <v>25537.75</v>
      </c>
      <c r="GA15" s="57">
        <f>'BAR BB| Open rates'!GA15*0.87*0.85+25</f>
        <v>25537.75</v>
      </c>
      <c r="GB15" s="57">
        <f>'BAR BB| Open rates'!GB15*0.87*0.85+25</f>
        <v>27164.649999999998</v>
      </c>
      <c r="GC15" s="57">
        <f>'BAR BB| Open rates'!GC15*0.87*0.85+25</f>
        <v>27164.649999999998</v>
      </c>
      <c r="GD15" s="57">
        <f>'BAR BB| Open rates'!GD15*0.87*0.85+25</f>
        <v>27164.649999999998</v>
      </c>
      <c r="GE15" s="57">
        <f>'BAR BB| Open rates'!GE15*0.87*0.85+25</f>
        <v>27164.649999999998</v>
      </c>
    </row>
    <row r="16" spans="1:187" s="36" customFormat="1" ht="12" customHeight="1" x14ac:dyDescent="0.2">
      <c r="A16" s="236" t="s">
        <v>178</v>
      </c>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row>
    <row r="17" spans="1:187" s="36" customFormat="1" ht="12" customHeight="1" x14ac:dyDescent="0.2">
      <c r="A17" s="237">
        <v>1</v>
      </c>
      <c r="B17" s="57">
        <f>'BAR BB| Open rates'!B17*0.87*0.85+25</f>
        <v>29900.799999999999</v>
      </c>
      <c r="C17" s="57">
        <f>'BAR BB| Open rates'!C17*0.87*0.85+25</f>
        <v>29900.799999999999</v>
      </c>
      <c r="D17" s="57">
        <f>'BAR BB| Open rates'!D17*0.87*0.85+25</f>
        <v>27904.149999999998</v>
      </c>
      <c r="E17" s="57">
        <f>'BAR BB| Open rates'!E17*0.87*0.85+25</f>
        <v>27904.149999999998</v>
      </c>
      <c r="F17" s="57">
        <f>'BAR BB| Open rates'!F17*0.87*0.85+25</f>
        <v>26277.25</v>
      </c>
      <c r="G17" s="57">
        <f>'BAR BB| Open rates'!G17*0.87*0.85+25</f>
        <v>27904.149999999998</v>
      </c>
      <c r="H17" s="57">
        <f>'BAR BB| Open rates'!H17*0.87*0.85+25</f>
        <v>27904.149999999998</v>
      </c>
      <c r="I17" s="57">
        <f>'BAR BB| Open rates'!I17*0.87*0.85+25</f>
        <v>29383.149999999998</v>
      </c>
      <c r="J17" s="57">
        <f>'BAR BB| Open rates'!J17*0.87*0.85+25</f>
        <v>29383.149999999998</v>
      </c>
      <c r="K17" s="57">
        <f>'BAR BB| Open rates'!K17*0.87*0.85+25</f>
        <v>27904.149999999998</v>
      </c>
      <c r="L17" s="57">
        <f>'BAR BB| Open rates'!L17*0.87*0.85+25</f>
        <v>27904.149999999998</v>
      </c>
      <c r="M17" s="57">
        <f>'BAR BB| Open rates'!M17*0.87*0.85+25</f>
        <v>27904.149999999998</v>
      </c>
      <c r="N17" s="57">
        <f>'BAR BB| Open rates'!N17*0.87*0.85+25</f>
        <v>27904.149999999998</v>
      </c>
      <c r="O17" s="57">
        <f>'BAR BB| Open rates'!O17*0.87*0.85+25</f>
        <v>27904.149999999998</v>
      </c>
      <c r="P17" s="57">
        <f>'BAR BB| Open rates'!P17*0.87*0.85+25</f>
        <v>29383.149999999998</v>
      </c>
      <c r="Q17" s="57">
        <f>'BAR BB| Open rates'!Q17*0.87*0.85+25</f>
        <v>29383.149999999998</v>
      </c>
      <c r="R17" s="57">
        <f>'BAR BB| Open rates'!R17*0.87*0.85+25</f>
        <v>29383.149999999998</v>
      </c>
      <c r="S17" s="57">
        <f>'BAR BB| Open rates'!S17*0.87*0.85+25</f>
        <v>29383.149999999998</v>
      </c>
      <c r="T17" s="57">
        <f>'BAR BB| Open rates'!T17*0.87*0.85+25</f>
        <v>29383.149999999998</v>
      </c>
      <c r="U17" s="57">
        <f>'BAR BB| Open rates'!U17*0.87*0.85+25</f>
        <v>29383.149999999998</v>
      </c>
      <c r="V17" s="57">
        <f>'BAR BB| Open rates'!V17*0.87*0.85+25</f>
        <v>29383.149999999998</v>
      </c>
      <c r="W17" s="57">
        <f>'BAR BB| Open rates'!W17*0.87*0.85+25</f>
        <v>30862.149999999998</v>
      </c>
      <c r="X17" s="57">
        <f>'BAR BB| Open rates'!X17*0.87*0.85+25</f>
        <v>30862.149999999998</v>
      </c>
      <c r="Y17" s="57">
        <f>'BAR BB| Open rates'!Y17*0.87*0.85+25</f>
        <v>29383.149999999998</v>
      </c>
      <c r="Z17" s="57">
        <f>'BAR BB| Open rates'!Z17*0.87*0.85+25</f>
        <v>29383.149999999998</v>
      </c>
      <c r="AA17" s="57">
        <f>'BAR BB| Open rates'!AA17*0.87*0.85+25</f>
        <v>29383.149999999998</v>
      </c>
      <c r="AB17" s="57">
        <f>'BAR BB| Open rates'!AB17*0.87*0.85+25</f>
        <v>29383.149999999998</v>
      </c>
      <c r="AC17" s="57">
        <f>'BAR BB| Open rates'!AC17*0.87*0.85+25</f>
        <v>29383.149999999998</v>
      </c>
      <c r="AD17" s="57">
        <f>'BAR BB| Open rates'!AD17*0.87*0.85+25</f>
        <v>30862.149999999998</v>
      </c>
      <c r="AE17" s="57">
        <f>'BAR BB| Open rates'!AE17*0.87*0.85+25</f>
        <v>30862.149999999998</v>
      </c>
      <c r="AF17" s="57">
        <f>'BAR BB| Open rates'!AF17*0.87*0.85+25</f>
        <v>29383.149999999998</v>
      </c>
      <c r="AG17" s="57">
        <f>'BAR BB| Open rates'!AG17*0.87*0.85+25</f>
        <v>29383.149999999998</v>
      </c>
      <c r="AH17" s="57">
        <f>'BAR BB| Open rates'!AH17*0.87*0.85+25</f>
        <v>29383.149999999998</v>
      </c>
      <c r="AI17" s="57">
        <f>'BAR BB| Open rates'!AI17*0.87*0.85+25</f>
        <v>29383.149999999998</v>
      </c>
      <c r="AJ17" s="57">
        <f>'BAR BB| Open rates'!AJ17*0.87*0.85+25</f>
        <v>29383.149999999998</v>
      </c>
      <c r="AK17" s="57">
        <f>'BAR BB| Open rates'!AK17*0.87*0.85+25</f>
        <v>30862.149999999998</v>
      </c>
      <c r="AL17" s="57">
        <f>'BAR BB| Open rates'!AL17*0.87*0.85+25</f>
        <v>30862.149999999998</v>
      </c>
      <c r="AM17" s="57">
        <f>'BAR BB| Open rates'!AM17*0.87*0.85+25</f>
        <v>29383.149999999998</v>
      </c>
      <c r="AN17" s="57">
        <f>'BAR BB| Open rates'!AN17*0.87*0.85+25</f>
        <v>29383.149999999998</v>
      </c>
      <c r="AO17" s="57">
        <f>'BAR BB| Open rates'!AO17*0.87*0.85+25</f>
        <v>29383.149999999998</v>
      </c>
      <c r="AP17" s="57">
        <f>'BAR BB| Open rates'!AP17*0.87*0.85+25</f>
        <v>29383.149999999998</v>
      </c>
      <c r="AQ17" s="57">
        <f>'BAR BB| Open rates'!AQ17*0.87*0.85+25</f>
        <v>29383.149999999998</v>
      </c>
      <c r="AR17" s="57">
        <f>'BAR BB| Open rates'!AR17*0.87*0.85+25</f>
        <v>30862.149999999998</v>
      </c>
      <c r="AS17" s="57">
        <f>'BAR BB| Open rates'!AS17*0.87*0.85+25</f>
        <v>30862.149999999998</v>
      </c>
      <c r="AT17" s="57">
        <f>'BAR BB| Open rates'!AT17*0.87*0.85+25</f>
        <v>29383.149999999998</v>
      </c>
      <c r="AU17" s="57">
        <f>'BAR BB| Open rates'!AU17*0.87*0.85+25</f>
        <v>29383.149999999998</v>
      </c>
      <c r="AV17" s="57">
        <f>'BAR BB| Open rates'!AV17*0.87*0.85+25</f>
        <v>29383.149999999998</v>
      </c>
      <c r="AW17" s="57">
        <f>'BAR BB| Open rates'!AW17*0.87*0.85+25</f>
        <v>29383.149999999998</v>
      </c>
      <c r="AX17" s="57">
        <f>'BAR BB| Open rates'!AX17*0.87*0.85+25</f>
        <v>29383.149999999998</v>
      </c>
      <c r="AY17" s="57">
        <f>'BAR BB| Open rates'!AY17*0.87*0.85+25</f>
        <v>30862.149999999998</v>
      </c>
      <c r="AZ17" s="57">
        <f>'BAR BB| Open rates'!AZ17*0.87*0.85+25</f>
        <v>30862.149999999998</v>
      </c>
      <c r="BA17" s="57">
        <f>'BAR BB| Open rates'!BA17*0.87*0.85+25</f>
        <v>29383.149999999998</v>
      </c>
      <c r="BB17" s="57">
        <f>'BAR BB| Open rates'!BB17*0.87*0.85+25</f>
        <v>29383.149999999998</v>
      </c>
      <c r="BC17" s="57">
        <f>'BAR BB| Open rates'!BC17*0.87*0.85+25</f>
        <v>29383.149999999998</v>
      </c>
      <c r="BD17" s="57">
        <f>'BAR BB| Open rates'!BD17*0.87*0.85+25</f>
        <v>29383.149999999998</v>
      </c>
      <c r="BE17" s="57">
        <f>'BAR BB| Open rates'!BE17*0.87*0.85+25</f>
        <v>29383.149999999998</v>
      </c>
      <c r="BF17" s="57">
        <f>'BAR BB| Open rates'!BF17*0.87*0.85+25</f>
        <v>30862.149999999998</v>
      </c>
      <c r="BG17" s="57">
        <f>'BAR BB| Open rates'!BG17*0.87*0.85+25</f>
        <v>30862.149999999998</v>
      </c>
      <c r="BH17" s="57">
        <f>'BAR BB| Open rates'!BH17*0.87*0.85+25</f>
        <v>27016.75</v>
      </c>
      <c r="BI17" s="57">
        <f>'BAR BB| Open rates'!BI17*0.87*0.85+25</f>
        <v>27016.75</v>
      </c>
      <c r="BJ17" s="57">
        <f>'BAR BB| Open rates'!BJ17*0.87*0.85+25</f>
        <v>27016.75</v>
      </c>
      <c r="BK17" s="57">
        <f>'BAR BB| Open rates'!BK17*0.87*0.85+25</f>
        <v>27016.75</v>
      </c>
      <c r="BL17" s="57">
        <f>'BAR BB| Open rates'!BL17*0.87*0.85+25</f>
        <v>27016.75</v>
      </c>
      <c r="BM17" s="57">
        <f>'BAR BB| Open rates'!BM17*0.87*0.85+25</f>
        <v>27904.149999999998</v>
      </c>
      <c r="BN17" s="57">
        <f>'BAR BB| Open rates'!BN17*0.87*0.85+25</f>
        <v>27904.149999999998</v>
      </c>
      <c r="BO17" s="57">
        <f>'BAR BB| Open rates'!BO17*0.87*0.85+25</f>
        <v>26277.25</v>
      </c>
      <c r="BP17" s="57">
        <f>'BAR BB| Open rates'!BP17*0.87*0.85+25</f>
        <v>26277.25</v>
      </c>
      <c r="BQ17" s="57">
        <f>'BAR BB| Open rates'!BQ17*0.87*0.85+25</f>
        <v>27904.149999999998</v>
      </c>
      <c r="BR17" s="57">
        <f>'BAR BB| Open rates'!BR17*0.87*0.85+25</f>
        <v>27904.149999999998</v>
      </c>
      <c r="BS17" s="57">
        <f>'BAR BB| Open rates'!BS17*0.87*0.85+25</f>
        <v>27904.149999999998</v>
      </c>
      <c r="BT17" s="57">
        <f>'BAR BB| Open rates'!BT17*0.87*0.85+25</f>
        <v>27904.149999999998</v>
      </c>
      <c r="BU17" s="57">
        <f>'BAR BB| Open rates'!BU17*0.87*0.85+25</f>
        <v>27904.149999999998</v>
      </c>
      <c r="BV17" s="57">
        <f>'BAR BB| Open rates'!BV17*0.87*0.85+25</f>
        <v>26277.25</v>
      </c>
      <c r="BW17" s="57">
        <f>'BAR BB| Open rates'!BW17*0.87*0.85+25</f>
        <v>26277.25</v>
      </c>
      <c r="BX17" s="57">
        <f>'BAR BB| Open rates'!BX17*0.87*0.85+25</f>
        <v>26277.25</v>
      </c>
      <c r="BY17" s="57">
        <f>'BAR BB| Open rates'!BY17*0.87*0.85+25</f>
        <v>26277.25</v>
      </c>
      <c r="BZ17" s="57">
        <f>'BAR BB| Open rates'!BZ17*0.87*0.85+25</f>
        <v>26277.25</v>
      </c>
      <c r="CA17" s="57">
        <f>'BAR BB| Open rates'!CA17*0.87*0.85+25</f>
        <v>27904.149999999998</v>
      </c>
      <c r="CB17" s="57">
        <f>'BAR BB| Open rates'!CB17*0.87*0.85+25</f>
        <v>27904.149999999998</v>
      </c>
      <c r="CC17" s="57">
        <f>'BAR BB| Open rates'!CC17*0.87*0.85+25</f>
        <v>26277.25</v>
      </c>
      <c r="CD17" s="57">
        <f>'BAR BB| Open rates'!CD17*0.87*0.85+25</f>
        <v>26277.25</v>
      </c>
      <c r="CE17" s="57">
        <f>'BAR BB| Open rates'!CE17*0.87*0.85+25</f>
        <v>26277.25</v>
      </c>
      <c r="CF17" s="57">
        <f>'BAR BB| Open rates'!CF17*0.87*0.85+25</f>
        <v>26277.25</v>
      </c>
      <c r="CG17" s="57">
        <f>'BAR BB| Open rates'!CG17*0.87*0.85+25</f>
        <v>26277.25</v>
      </c>
      <c r="CH17" s="57">
        <f>'BAR BB| Open rates'!CH17*0.87*0.85+25</f>
        <v>27904.149999999998</v>
      </c>
      <c r="CI17" s="57">
        <f>'BAR BB| Open rates'!CI17*0.87*0.85+25</f>
        <v>27904.149999999998</v>
      </c>
      <c r="CJ17" s="57">
        <f>'BAR BB| Open rates'!CJ17*0.87*0.85+25</f>
        <v>26277.25</v>
      </c>
      <c r="CK17" s="57">
        <f>'BAR BB| Open rates'!CK17*0.87*0.85+25</f>
        <v>26277.25</v>
      </c>
      <c r="CL17" s="57">
        <f>'BAR BB| Open rates'!CL17*0.87*0.85+25</f>
        <v>26277.25</v>
      </c>
      <c r="CM17" s="57">
        <f>'BAR BB| Open rates'!CM17*0.87*0.85+25</f>
        <v>26277.25</v>
      </c>
      <c r="CN17" s="57">
        <f>'BAR BB| Open rates'!CN17*0.87*0.85+25</f>
        <v>26277.25</v>
      </c>
      <c r="CO17" s="57">
        <f>'BAR BB| Open rates'!CO17*0.87*0.85+25</f>
        <v>27904.149999999998</v>
      </c>
      <c r="CP17" s="57">
        <f>'BAR BB| Open rates'!CP17*0.87*0.85+25</f>
        <v>27904.149999999998</v>
      </c>
      <c r="CQ17" s="57">
        <f>'BAR BB| Open rates'!CQ17*0.87*0.85+25</f>
        <v>26277.25</v>
      </c>
      <c r="CR17" s="57">
        <f>'BAR BB| Open rates'!CR17*0.87*0.85+25</f>
        <v>26277.25</v>
      </c>
      <c r="CS17" s="57">
        <f>'BAR BB| Open rates'!CS17*0.87*0.85+25</f>
        <v>26277.25</v>
      </c>
      <c r="CT17" s="57">
        <f>'BAR BB| Open rates'!CT17*0.87*0.85+25</f>
        <v>26277.25</v>
      </c>
      <c r="CU17" s="57">
        <f>'BAR BB| Open rates'!CU17*0.87*0.85+25</f>
        <v>23615.05</v>
      </c>
      <c r="CV17" s="57">
        <f>'BAR BB| Open rates'!CV17*0.87*0.85+25</f>
        <v>23615.05</v>
      </c>
      <c r="CW17" s="57">
        <f>'BAR BB| Open rates'!CW17*0.87*0.85+25</f>
        <v>23615.05</v>
      </c>
      <c r="CX17" s="57">
        <f>'BAR BB| Open rates'!CX17*0.87*0.85+25</f>
        <v>22136.05</v>
      </c>
      <c r="CY17" s="57">
        <f>'BAR BB| Open rates'!CY17*0.87*0.85+25</f>
        <v>22136.05</v>
      </c>
      <c r="CZ17" s="57">
        <f>'BAR BB| Open rates'!CZ17*0.87*0.85+25</f>
        <v>22136.05</v>
      </c>
      <c r="DA17" s="57">
        <f>'BAR BB| Open rates'!DA17*0.87*0.85+25</f>
        <v>22136.05</v>
      </c>
      <c r="DB17" s="57">
        <f>'BAR BB| Open rates'!DB17*0.87*0.85+25</f>
        <v>22136.05</v>
      </c>
      <c r="DC17" s="57">
        <f>'BAR BB| Open rates'!DC17*0.87*0.85+25</f>
        <v>23615.05</v>
      </c>
      <c r="DD17" s="57">
        <f>'BAR BB| Open rates'!DD17*0.87*0.85+25</f>
        <v>23615.05</v>
      </c>
      <c r="DE17" s="57">
        <f>'BAR BB| Open rates'!DE17*0.87*0.85+25</f>
        <v>22136.05</v>
      </c>
      <c r="DF17" s="57">
        <f>'BAR BB| Open rates'!DF17*0.87*0.85+25</f>
        <v>22136.05</v>
      </c>
      <c r="DG17" s="57">
        <f>'BAR BB| Open rates'!DG17*0.87*0.85+25</f>
        <v>22136.05</v>
      </c>
      <c r="DH17" s="57">
        <f>'BAR BB| Open rates'!DH17*0.87*0.85+25</f>
        <v>22136.05</v>
      </c>
      <c r="DI17" s="57">
        <f>'BAR BB| Open rates'!DI17*0.87*0.85+25</f>
        <v>22136.05</v>
      </c>
      <c r="DJ17" s="57">
        <f>'BAR BB| Open rates'!DJ17*0.87*0.85+25</f>
        <v>23615.05</v>
      </c>
      <c r="DK17" s="57">
        <f>'BAR BB| Open rates'!DK17*0.87*0.85+25</f>
        <v>23615.05</v>
      </c>
      <c r="DL17" s="57">
        <f>'BAR BB| Open rates'!DL17*0.87*0.85+25</f>
        <v>22136.05</v>
      </c>
      <c r="DM17" s="57">
        <f>'BAR BB| Open rates'!DM17*0.87*0.85+25</f>
        <v>22136.05</v>
      </c>
      <c r="DN17" s="57">
        <f>'BAR BB| Open rates'!DN17*0.87*0.85+25</f>
        <v>22136.05</v>
      </c>
      <c r="DO17" s="57">
        <f>'BAR BB| Open rates'!DO17*0.87*0.85+25</f>
        <v>22136.05</v>
      </c>
      <c r="DP17" s="57">
        <f>'BAR BB| Open rates'!DP17*0.87*0.85+25</f>
        <v>22136.05</v>
      </c>
      <c r="DQ17" s="57">
        <f>'BAR BB| Open rates'!DQ17*0.87*0.85+25</f>
        <v>23615.05</v>
      </c>
      <c r="DR17" s="57">
        <f>'BAR BB| Open rates'!DR17*0.87*0.85+25</f>
        <v>23615.05</v>
      </c>
      <c r="DS17" s="57">
        <f>'BAR BB| Open rates'!DS17*0.87*0.85+25</f>
        <v>22136.05</v>
      </c>
      <c r="DT17" s="57">
        <f>'BAR BB| Open rates'!DT17*0.87*0.85+25</f>
        <v>22136.05</v>
      </c>
      <c r="DU17" s="57">
        <f>'BAR BB| Open rates'!DU17*0.87*0.85+25</f>
        <v>22136.05</v>
      </c>
      <c r="DV17" s="57">
        <f>'BAR BB| Open rates'!DV17*0.87*0.85+25</f>
        <v>22136.05</v>
      </c>
      <c r="DW17" s="57">
        <f>'BAR BB| Open rates'!DW17*0.87*0.85+25</f>
        <v>22136.05</v>
      </c>
      <c r="DX17" s="57">
        <f>'BAR BB| Open rates'!DX17*0.87*0.85+25</f>
        <v>23615.05</v>
      </c>
      <c r="DY17" s="57">
        <f>'BAR BB| Open rates'!DY17*0.87*0.85+25</f>
        <v>23615.05</v>
      </c>
      <c r="DZ17" s="57">
        <f>'BAR BB| Open rates'!DZ17*0.87*0.85+25</f>
        <v>24872.2</v>
      </c>
      <c r="EA17" s="57">
        <f>'BAR BB| Open rates'!EA17*0.87*0.85+25</f>
        <v>24872.2</v>
      </c>
      <c r="EB17" s="57">
        <f>'BAR BB| Open rates'!EB17*0.87*0.85+25</f>
        <v>24872.2</v>
      </c>
      <c r="EC17" s="57">
        <f>'BAR BB| Open rates'!EC17*0.87*0.85+25</f>
        <v>26499.1</v>
      </c>
      <c r="ED17" s="57">
        <f>'BAR BB| Open rates'!ED17*0.87*0.85+25</f>
        <v>26499.1</v>
      </c>
      <c r="EE17" s="57">
        <f>'BAR BB| Open rates'!EE17*0.87*0.85+25</f>
        <v>26499.1</v>
      </c>
      <c r="EF17" s="57">
        <f>'BAR BB| Open rates'!EF17*0.87*0.85+25</f>
        <v>26499.1</v>
      </c>
      <c r="EG17" s="57">
        <f>'BAR BB| Open rates'!EG17*0.87*0.85+25</f>
        <v>21396.55</v>
      </c>
      <c r="EH17" s="57">
        <f>'BAR BB| Open rates'!EH17*0.87*0.85+25</f>
        <v>19917.55</v>
      </c>
      <c r="EI17" s="57">
        <f>'BAR BB| Open rates'!EI17*0.87*0.85+25</f>
        <v>19917.55</v>
      </c>
      <c r="EJ17" s="57">
        <f>'BAR BB| Open rates'!EJ17*0.87*0.85+25</f>
        <v>19917.55</v>
      </c>
      <c r="EK17" s="57">
        <f>'BAR BB| Open rates'!EK17*0.87*0.85+25</f>
        <v>19917.55</v>
      </c>
      <c r="EL17" s="57">
        <f>'BAR BB| Open rates'!EL17*0.87*0.85+25</f>
        <v>20657.05</v>
      </c>
      <c r="EM17" s="57">
        <f>'BAR BB| Open rates'!EM17*0.87*0.85+25</f>
        <v>20657.05</v>
      </c>
      <c r="EN17" s="57">
        <f>'BAR BB| Open rates'!EN17*0.87*0.85+25</f>
        <v>19917.55</v>
      </c>
      <c r="EO17" s="57">
        <f>'BAR BB| Open rates'!EO17*0.87*0.85+25</f>
        <v>19917.55</v>
      </c>
      <c r="EP17" s="57">
        <f>'BAR BB| Open rates'!EP17*0.87*0.85+25</f>
        <v>19917.55</v>
      </c>
      <c r="EQ17" s="57">
        <f>'BAR BB| Open rates'!EQ17*0.87*0.85+25</f>
        <v>19917.55</v>
      </c>
      <c r="ER17" s="57">
        <f>'BAR BB| Open rates'!ER17*0.87*0.85+25</f>
        <v>19917.55</v>
      </c>
      <c r="ES17" s="57">
        <f>'BAR BB| Open rates'!ES17*0.87*0.85+25</f>
        <v>20657.05</v>
      </c>
      <c r="ET17" s="57">
        <f>'BAR BB| Open rates'!ET17*0.87*0.85+25</f>
        <v>20657.05</v>
      </c>
      <c r="EU17" s="57">
        <f>'BAR BB| Open rates'!EU17*0.87*0.85+25</f>
        <v>19917.55</v>
      </c>
      <c r="EV17" s="57">
        <f>'BAR BB| Open rates'!EV17*0.87*0.85+25</f>
        <v>19917.55</v>
      </c>
      <c r="EW17" s="57">
        <f>'BAR BB| Open rates'!EW17*0.87*0.85+25</f>
        <v>19917.55</v>
      </c>
      <c r="EX17" s="57">
        <f>'BAR BB| Open rates'!EX17*0.87*0.85+25</f>
        <v>19917.55</v>
      </c>
      <c r="EY17" s="57">
        <f>'BAR BB| Open rates'!EY17*0.87*0.85+25</f>
        <v>19917.55</v>
      </c>
      <c r="EZ17" s="57">
        <f>'BAR BB| Open rates'!EZ17*0.87*0.85+25</f>
        <v>20657.05</v>
      </c>
      <c r="FA17" s="57">
        <f>'BAR BB| Open rates'!FA17*0.87*0.85+25</f>
        <v>20657.05</v>
      </c>
      <c r="FB17" s="57">
        <f>'BAR BB| Open rates'!FB17*0.87*0.85+25</f>
        <v>19917.55</v>
      </c>
      <c r="FC17" s="57">
        <f>'BAR BB| Open rates'!FC17*0.87*0.85+25</f>
        <v>19917.55</v>
      </c>
      <c r="FD17" s="57">
        <f>'BAR BB| Open rates'!FD17*0.87*0.85+25</f>
        <v>19917.55</v>
      </c>
      <c r="FE17" s="57">
        <f>'BAR BB| Open rates'!FE17*0.87*0.85+25</f>
        <v>19917.55</v>
      </c>
      <c r="FF17" s="57">
        <f>'BAR BB| Open rates'!FF17*0.87*0.85+25</f>
        <v>19917.55</v>
      </c>
      <c r="FG17" s="57">
        <f>'BAR BB| Open rates'!FG17*0.87*0.85+25</f>
        <v>20657.05</v>
      </c>
      <c r="FH17" s="57">
        <f>'BAR BB| Open rates'!FH17*0.87*0.85+25</f>
        <v>20657.05</v>
      </c>
      <c r="FI17" s="57">
        <f>'BAR BB| Open rates'!FI17*0.87*0.85+25</f>
        <v>19917.55</v>
      </c>
      <c r="FJ17" s="57">
        <f>'BAR BB| Open rates'!FJ17*0.87*0.85+25</f>
        <v>19917.55</v>
      </c>
      <c r="FK17" s="57">
        <f>'BAR BB| Open rates'!FK17*0.87*0.85+25</f>
        <v>19917.55</v>
      </c>
      <c r="FL17" s="57">
        <f>'BAR BB| Open rates'!FL17*0.87*0.85+25</f>
        <v>19917.55</v>
      </c>
      <c r="FM17" s="57">
        <f>'BAR BB| Open rates'!FM17*0.87*0.85+25</f>
        <v>19917.55</v>
      </c>
      <c r="FN17" s="57">
        <f>'BAR BB| Open rates'!FN17*0.87*0.85+25</f>
        <v>20657.05</v>
      </c>
      <c r="FO17" s="57">
        <f>'BAR BB| Open rates'!FO17*0.87*0.85+25</f>
        <v>20657.05</v>
      </c>
      <c r="FP17" s="57">
        <f>'BAR BB| Open rates'!FP17*0.87*0.85+25</f>
        <v>19917.55</v>
      </c>
      <c r="FQ17" s="57">
        <f>'BAR BB| Open rates'!FQ17*0.87*0.85+25</f>
        <v>19917.55</v>
      </c>
      <c r="FR17" s="57">
        <f>'BAR BB| Open rates'!FR17*0.87*0.85+25</f>
        <v>19917.55</v>
      </c>
      <c r="FS17" s="57">
        <f>'BAR BB| Open rates'!FS17*0.87*0.85+25</f>
        <v>19917.55</v>
      </c>
      <c r="FT17" s="57">
        <f>'BAR BB| Open rates'!FT17*0.87*0.85+25</f>
        <v>19917.55</v>
      </c>
      <c r="FU17" s="57">
        <f>'BAR BB| Open rates'!FU17*0.87*0.85+25</f>
        <v>20657.05</v>
      </c>
      <c r="FV17" s="57">
        <f>'BAR BB| Open rates'!FV17*0.87*0.85+25</f>
        <v>20657.05</v>
      </c>
      <c r="FW17" s="57">
        <f>'BAR BB| Open rates'!FW17*0.87*0.85+25</f>
        <v>23393.200000000001</v>
      </c>
      <c r="FX17" s="57">
        <f>'BAR BB| Open rates'!FX17*0.87*0.85+25</f>
        <v>23393.200000000001</v>
      </c>
      <c r="FY17" s="57">
        <f>'BAR BB| Open rates'!FY17*0.87*0.85+25</f>
        <v>23393.200000000001</v>
      </c>
      <c r="FZ17" s="57">
        <f>'BAR BB| Open rates'!FZ17*0.87*0.85+25</f>
        <v>23393.200000000001</v>
      </c>
      <c r="GA17" s="57">
        <f>'BAR BB| Open rates'!GA17*0.87*0.85+25</f>
        <v>23393.200000000001</v>
      </c>
      <c r="GB17" s="57">
        <f>'BAR BB| Open rates'!GB17*0.87*0.85+25</f>
        <v>25020.1</v>
      </c>
      <c r="GC17" s="57">
        <f>'BAR BB| Open rates'!GC17*0.87*0.85+25</f>
        <v>25020.1</v>
      </c>
      <c r="GD17" s="57">
        <f>'BAR BB| Open rates'!GD17*0.87*0.85+25</f>
        <v>25020.1</v>
      </c>
      <c r="GE17" s="57">
        <f>'BAR BB| Open rates'!GE17*0.87*0.85+25</f>
        <v>25020.1</v>
      </c>
    </row>
    <row r="18" spans="1:187" s="36" customFormat="1" ht="12" customHeight="1" x14ac:dyDescent="0.2">
      <c r="A18" s="237">
        <v>2</v>
      </c>
      <c r="B18" s="57">
        <f>'BAR BB| Open rates'!B18*0.87*0.85+25</f>
        <v>32119.3</v>
      </c>
      <c r="C18" s="57">
        <f>'BAR BB| Open rates'!C18*0.87*0.85+25</f>
        <v>32119.3</v>
      </c>
      <c r="D18" s="57">
        <f>'BAR BB| Open rates'!D18*0.87*0.85+25</f>
        <v>30122.649999999998</v>
      </c>
      <c r="E18" s="57">
        <f>'BAR BB| Open rates'!E18*0.87*0.85+25</f>
        <v>30122.649999999998</v>
      </c>
      <c r="F18" s="57">
        <f>'BAR BB| Open rates'!F18*0.87*0.85+25</f>
        <v>28495.75</v>
      </c>
      <c r="G18" s="57">
        <f>'BAR BB| Open rates'!G18*0.87*0.85+25</f>
        <v>30122.649999999998</v>
      </c>
      <c r="H18" s="57">
        <f>'BAR BB| Open rates'!H18*0.87*0.85+25</f>
        <v>30122.649999999998</v>
      </c>
      <c r="I18" s="57">
        <f>'BAR BB| Open rates'!I18*0.87*0.85+25</f>
        <v>31601.649999999998</v>
      </c>
      <c r="J18" s="57">
        <f>'BAR BB| Open rates'!J18*0.87*0.85+25</f>
        <v>31601.649999999998</v>
      </c>
      <c r="K18" s="57">
        <f>'BAR BB| Open rates'!K18*0.87*0.85+25</f>
        <v>30122.649999999998</v>
      </c>
      <c r="L18" s="57">
        <f>'BAR BB| Open rates'!L18*0.87*0.85+25</f>
        <v>30122.649999999998</v>
      </c>
      <c r="M18" s="57">
        <f>'BAR BB| Open rates'!M18*0.87*0.85+25</f>
        <v>30122.649999999998</v>
      </c>
      <c r="N18" s="57">
        <f>'BAR BB| Open rates'!N18*0.87*0.85+25</f>
        <v>30122.649999999998</v>
      </c>
      <c r="O18" s="57">
        <f>'BAR BB| Open rates'!O18*0.87*0.85+25</f>
        <v>30122.649999999998</v>
      </c>
      <c r="P18" s="57">
        <f>'BAR BB| Open rates'!P18*0.87*0.85+25</f>
        <v>31601.649999999998</v>
      </c>
      <c r="Q18" s="57">
        <f>'BAR BB| Open rates'!Q18*0.87*0.85+25</f>
        <v>31601.649999999998</v>
      </c>
      <c r="R18" s="57">
        <f>'BAR BB| Open rates'!R18*0.87*0.85+25</f>
        <v>31601.649999999998</v>
      </c>
      <c r="S18" s="57">
        <f>'BAR BB| Open rates'!S18*0.87*0.85+25</f>
        <v>31601.649999999998</v>
      </c>
      <c r="T18" s="57">
        <f>'BAR BB| Open rates'!T18*0.87*0.85+25</f>
        <v>31601.649999999998</v>
      </c>
      <c r="U18" s="57">
        <f>'BAR BB| Open rates'!U18*0.87*0.85+25</f>
        <v>31601.649999999998</v>
      </c>
      <c r="V18" s="57">
        <f>'BAR BB| Open rates'!V18*0.87*0.85+25</f>
        <v>31601.649999999998</v>
      </c>
      <c r="W18" s="57">
        <f>'BAR BB| Open rates'!W18*0.87*0.85+25</f>
        <v>33080.65</v>
      </c>
      <c r="X18" s="57">
        <f>'BAR BB| Open rates'!X18*0.87*0.85+25</f>
        <v>33080.65</v>
      </c>
      <c r="Y18" s="57">
        <f>'BAR BB| Open rates'!Y18*0.87*0.85+25</f>
        <v>31601.649999999998</v>
      </c>
      <c r="Z18" s="57">
        <f>'BAR BB| Open rates'!Z18*0.87*0.85+25</f>
        <v>31601.649999999998</v>
      </c>
      <c r="AA18" s="57">
        <f>'BAR BB| Open rates'!AA18*0.87*0.85+25</f>
        <v>31601.649999999998</v>
      </c>
      <c r="AB18" s="57">
        <f>'BAR BB| Open rates'!AB18*0.87*0.85+25</f>
        <v>31601.649999999998</v>
      </c>
      <c r="AC18" s="57">
        <f>'BAR BB| Open rates'!AC18*0.87*0.85+25</f>
        <v>31601.649999999998</v>
      </c>
      <c r="AD18" s="57">
        <f>'BAR BB| Open rates'!AD18*0.87*0.85+25</f>
        <v>33080.65</v>
      </c>
      <c r="AE18" s="57">
        <f>'BAR BB| Open rates'!AE18*0.87*0.85+25</f>
        <v>33080.65</v>
      </c>
      <c r="AF18" s="57">
        <f>'BAR BB| Open rates'!AF18*0.87*0.85+25</f>
        <v>31601.649999999998</v>
      </c>
      <c r="AG18" s="57">
        <f>'BAR BB| Open rates'!AG18*0.87*0.85+25</f>
        <v>31601.649999999998</v>
      </c>
      <c r="AH18" s="57">
        <f>'BAR BB| Open rates'!AH18*0.87*0.85+25</f>
        <v>31601.649999999998</v>
      </c>
      <c r="AI18" s="57">
        <f>'BAR BB| Open rates'!AI18*0.87*0.85+25</f>
        <v>31601.649999999998</v>
      </c>
      <c r="AJ18" s="57">
        <f>'BAR BB| Open rates'!AJ18*0.87*0.85+25</f>
        <v>31601.649999999998</v>
      </c>
      <c r="AK18" s="57">
        <f>'BAR BB| Open rates'!AK18*0.87*0.85+25</f>
        <v>33080.65</v>
      </c>
      <c r="AL18" s="57">
        <f>'BAR BB| Open rates'!AL18*0.87*0.85+25</f>
        <v>33080.65</v>
      </c>
      <c r="AM18" s="57">
        <f>'BAR BB| Open rates'!AM18*0.87*0.85+25</f>
        <v>31601.649999999998</v>
      </c>
      <c r="AN18" s="57">
        <f>'BAR BB| Open rates'!AN18*0.87*0.85+25</f>
        <v>31601.649999999998</v>
      </c>
      <c r="AO18" s="57">
        <f>'BAR BB| Open rates'!AO18*0.87*0.85+25</f>
        <v>31601.649999999998</v>
      </c>
      <c r="AP18" s="57">
        <f>'BAR BB| Open rates'!AP18*0.87*0.85+25</f>
        <v>31601.649999999998</v>
      </c>
      <c r="AQ18" s="57">
        <f>'BAR BB| Open rates'!AQ18*0.87*0.85+25</f>
        <v>31601.649999999998</v>
      </c>
      <c r="AR18" s="57">
        <f>'BAR BB| Open rates'!AR18*0.87*0.85+25</f>
        <v>33080.65</v>
      </c>
      <c r="AS18" s="57">
        <f>'BAR BB| Open rates'!AS18*0.87*0.85+25</f>
        <v>33080.65</v>
      </c>
      <c r="AT18" s="57">
        <f>'BAR BB| Open rates'!AT18*0.87*0.85+25</f>
        <v>31601.649999999998</v>
      </c>
      <c r="AU18" s="57">
        <f>'BAR BB| Open rates'!AU18*0.87*0.85+25</f>
        <v>31601.649999999998</v>
      </c>
      <c r="AV18" s="57">
        <f>'BAR BB| Open rates'!AV18*0.87*0.85+25</f>
        <v>31601.649999999998</v>
      </c>
      <c r="AW18" s="57">
        <f>'BAR BB| Open rates'!AW18*0.87*0.85+25</f>
        <v>31601.649999999998</v>
      </c>
      <c r="AX18" s="57">
        <f>'BAR BB| Open rates'!AX18*0.87*0.85+25</f>
        <v>31601.649999999998</v>
      </c>
      <c r="AY18" s="57">
        <f>'BAR BB| Open rates'!AY18*0.87*0.85+25</f>
        <v>33080.65</v>
      </c>
      <c r="AZ18" s="57">
        <f>'BAR BB| Open rates'!AZ18*0.87*0.85+25</f>
        <v>33080.65</v>
      </c>
      <c r="BA18" s="57">
        <f>'BAR BB| Open rates'!BA18*0.87*0.85+25</f>
        <v>31601.649999999998</v>
      </c>
      <c r="BB18" s="57">
        <f>'BAR BB| Open rates'!BB18*0.87*0.85+25</f>
        <v>31601.649999999998</v>
      </c>
      <c r="BC18" s="57">
        <f>'BAR BB| Open rates'!BC18*0.87*0.85+25</f>
        <v>31601.649999999998</v>
      </c>
      <c r="BD18" s="57">
        <f>'BAR BB| Open rates'!BD18*0.87*0.85+25</f>
        <v>31601.649999999998</v>
      </c>
      <c r="BE18" s="57">
        <f>'BAR BB| Open rates'!BE18*0.87*0.85+25</f>
        <v>31601.649999999998</v>
      </c>
      <c r="BF18" s="57">
        <f>'BAR BB| Open rates'!BF18*0.87*0.85+25</f>
        <v>33080.65</v>
      </c>
      <c r="BG18" s="57">
        <f>'BAR BB| Open rates'!BG18*0.87*0.85+25</f>
        <v>33080.65</v>
      </c>
      <c r="BH18" s="57">
        <f>'BAR BB| Open rates'!BH18*0.87*0.85+25</f>
        <v>29235.25</v>
      </c>
      <c r="BI18" s="57">
        <f>'BAR BB| Open rates'!BI18*0.87*0.85+25</f>
        <v>29235.25</v>
      </c>
      <c r="BJ18" s="57">
        <f>'BAR BB| Open rates'!BJ18*0.87*0.85+25</f>
        <v>29235.25</v>
      </c>
      <c r="BK18" s="57">
        <f>'BAR BB| Open rates'!BK18*0.87*0.85+25</f>
        <v>29235.25</v>
      </c>
      <c r="BL18" s="57">
        <f>'BAR BB| Open rates'!BL18*0.87*0.85+25</f>
        <v>29235.25</v>
      </c>
      <c r="BM18" s="57">
        <f>'BAR BB| Open rates'!BM18*0.87*0.85+25</f>
        <v>30122.649999999998</v>
      </c>
      <c r="BN18" s="57">
        <f>'BAR BB| Open rates'!BN18*0.87*0.85+25</f>
        <v>30122.649999999998</v>
      </c>
      <c r="BO18" s="57">
        <f>'BAR BB| Open rates'!BO18*0.87*0.85+25</f>
        <v>28495.75</v>
      </c>
      <c r="BP18" s="57">
        <f>'BAR BB| Open rates'!BP18*0.87*0.85+25</f>
        <v>28495.75</v>
      </c>
      <c r="BQ18" s="57">
        <f>'BAR BB| Open rates'!BQ18*0.87*0.85+25</f>
        <v>30122.649999999998</v>
      </c>
      <c r="BR18" s="57">
        <f>'BAR BB| Open rates'!BR18*0.87*0.85+25</f>
        <v>30122.649999999998</v>
      </c>
      <c r="BS18" s="57">
        <f>'BAR BB| Open rates'!BS18*0.87*0.85+25</f>
        <v>30122.649999999998</v>
      </c>
      <c r="BT18" s="57">
        <f>'BAR BB| Open rates'!BT18*0.87*0.85+25</f>
        <v>30122.649999999998</v>
      </c>
      <c r="BU18" s="57">
        <f>'BAR BB| Open rates'!BU18*0.87*0.85+25</f>
        <v>30122.649999999998</v>
      </c>
      <c r="BV18" s="57">
        <f>'BAR BB| Open rates'!BV18*0.87*0.85+25</f>
        <v>28495.75</v>
      </c>
      <c r="BW18" s="57">
        <f>'BAR BB| Open rates'!BW18*0.87*0.85+25</f>
        <v>28495.75</v>
      </c>
      <c r="BX18" s="57">
        <f>'BAR BB| Open rates'!BX18*0.87*0.85+25</f>
        <v>28495.75</v>
      </c>
      <c r="BY18" s="57">
        <f>'BAR BB| Open rates'!BY18*0.87*0.85+25</f>
        <v>28495.75</v>
      </c>
      <c r="BZ18" s="57">
        <f>'BAR BB| Open rates'!BZ18*0.87*0.85+25</f>
        <v>28495.75</v>
      </c>
      <c r="CA18" s="57">
        <f>'BAR BB| Open rates'!CA18*0.87*0.85+25</f>
        <v>30122.649999999998</v>
      </c>
      <c r="CB18" s="57">
        <f>'BAR BB| Open rates'!CB18*0.87*0.85+25</f>
        <v>30122.649999999998</v>
      </c>
      <c r="CC18" s="57">
        <f>'BAR BB| Open rates'!CC18*0.87*0.85+25</f>
        <v>28495.75</v>
      </c>
      <c r="CD18" s="57">
        <f>'BAR BB| Open rates'!CD18*0.87*0.85+25</f>
        <v>28495.75</v>
      </c>
      <c r="CE18" s="57">
        <f>'BAR BB| Open rates'!CE18*0.87*0.85+25</f>
        <v>28495.75</v>
      </c>
      <c r="CF18" s="57">
        <f>'BAR BB| Open rates'!CF18*0.87*0.85+25</f>
        <v>28495.75</v>
      </c>
      <c r="CG18" s="57">
        <f>'BAR BB| Open rates'!CG18*0.87*0.85+25</f>
        <v>28495.75</v>
      </c>
      <c r="CH18" s="57">
        <f>'BAR BB| Open rates'!CH18*0.87*0.85+25</f>
        <v>30122.649999999998</v>
      </c>
      <c r="CI18" s="57">
        <f>'BAR BB| Open rates'!CI18*0.87*0.85+25</f>
        <v>30122.649999999998</v>
      </c>
      <c r="CJ18" s="57">
        <f>'BAR BB| Open rates'!CJ18*0.87*0.85+25</f>
        <v>28495.75</v>
      </c>
      <c r="CK18" s="57">
        <f>'BAR BB| Open rates'!CK18*0.87*0.85+25</f>
        <v>28495.75</v>
      </c>
      <c r="CL18" s="57">
        <f>'BAR BB| Open rates'!CL18*0.87*0.85+25</f>
        <v>28495.75</v>
      </c>
      <c r="CM18" s="57">
        <f>'BAR BB| Open rates'!CM18*0.87*0.85+25</f>
        <v>28495.75</v>
      </c>
      <c r="CN18" s="57">
        <f>'BAR BB| Open rates'!CN18*0.87*0.85+25</f>
        <v>28495.75</v>
      </c>
      <c r="CO18" s="57">
        <f>'BAR BB| Open rates'!CO18*0.87*0.85+25</f>
        <v>30122.649999999998</v>
      </c>
      <c r="CP18" s="57">
        <f>'BAR BB| Open rates'!CP18*0.87*0.85+25</f>
        <v>30122.649999999998</v>
      </c>
      <c r="CQ18" s="57">
        <f>'BAR BB| Open rates'!CQ18*0.87*0.85+25</f>
        <v>28495.75</v>
      </c>
      <c r="CR18" s="57">
        <f>'BAR BB| Open rates'!CR18*0.87*0.85+25</f>
        <v>28495.75</v>
      </c>
      <c r="CS18" s="57">
        <f>'BAR BB| Open rates'!CS18*0.87*0.85+25</f>
        <v>28495.75</v>
      </c>
      <c r="CT18" s="57">
        <f>'BAR BB| Open rates'!CT18*0.87*0.85+25</f>
        <v>28495.75</v>
      </c>
      <c r="CU18" s="57">
        <f>'BAR BB| Open rates'!CU18*0.87*0.85+25</f>
        <v>25833.55</v>
      </c>
      <c r="CV18" s="57">
        <f>'BAR BB| Open rates'!CV18*0.87*0.85+25</f>
        <v>25833.55</v>
      </c>
      <c r="CW18" s="57">
        <f>'BAR BB| Open rates'!CW18*0.87*0.85+25</f>
        <v>25833.55</v>
      </c>
      <c r="CX18" s="57">
        <f>'BAR BB| Open rates'!CX18*0.87*0.85+25</f>
        <v>24354.55</v>
      </c>
      <c r="CY18" s="57">
        <f>'BAR BB| Open rates'!CY18*0.87*0.85+25</f>
        <v>24354.55</v>
      </c>
      <c r="CZ18" s="57">
        <f>'BAR BB| Open rates'!CZ18*0.87*0.85+25</f>
        <v>24354.55</v>
      </c>
      <c r="DA18" s="57">
        <f>'BAR BB| Open rates'!DA18*0.87*0.85+25</f>
        <v>24354.55</v>
      </c>
      <c r="DB18" s="57">
        <f>'BAR BB| Open rates'!DB18*0.87*0.85+25</f>
        <v>24354.55</v>
      </c>
      <c r="DC18" s="57">
        <f>'BAR BB| Open rates'!DC18*0.87*0.85+25</f>
        <v>25833.55</v>
      </c>
      <c r="DD18" s="57">
        <f>'BAR BB| Open rates'!DD18*0.87*0.85+25</f>
        <v>25833.55</v>
      </c>
      <c r="DE18" s="57">
        <f>'BAR BB| Open rates'!DE18*0.87*0.85+25</f>
        <v>24354.55</v>
      </c>
      <c r="DF18" s="57">
        <f>'BAR BB| Open rates'!DF18*0.87*0.85+25</f>
        <v>24354.55</v>
      </c>
      <c r="DG18" s="57">
        <f>'BAR BB| Open rates'!DG18*0.87*0.85+25</f>
        <v>24354.55</v>
      </c>
      <c r="DH18" s="57">
        <f>'BAR BB| Open rates'!DH18*0.87*0.85+25</f>
        <v>24354.55</v>
      </c>
      <c r="DI18" s="57">
        <f>'BAR BB| Open rates'!DI18*0.87*0.85+25</f>
        <v>24354.55</v>
      </c>
      <c r="DJ18" s="57">
        <f>'BAR BB| Open rates'!DJ18*0.87*0.85+25</f>
        <v>25833.55</v>
      </c>
      <c r="DK18" s="57">
        <f>'BAR BB| Open rates'!DK18*0.87*0.85+25</f>
        <v>25833.55</v>
      </c>
      <c r="DL18" s="57">
        <f>'BAR BB| Open rates'!DL18*0.87*0.85+25</f>
        <v>24354.55</v>
      </c>
      <c r="DM18" s="57">
        <f>'BAR BB| Open rates'!DM18*0.87*0.85+25</f>
        <v>24354.55</v>
      </c>
      <c r="DN18" s="57">
        <f>'BAR BB| Open rates'!DN18*0.87*0.85+25</f>
        <v>24354.55</v>
      </c>
      <c r="DO18" s="57">
        <f>'BAR BB| Open rates'!DO18*0.87*0.85+25</f>
        <v>24354.55</v>
      </c>
      <c r="DP18" s="57">
        <f>'BAR BB| Open rates'!DP18*0.87*0.85+25</f>
        <v>24354.55</v>
      </c>
      <c r="DQ18" s="57">
        <f>'BAR BB| Open rates'!DQ18*0.87*0.85+25</f>
        <v>25833.55</v>
      </c>
      <c r="DR18" s="57">
        <f>'BAR BB| Open rates'!DR18*0.87*0.85+25</f>
        <v>25833.55</v>
      </c>
      <c r="DS18" s="57">
        <f>'BAR BB| Open rates'!DS18*0.87*0.85+25</f>
        <v>24354.55</v>
      </c>
      <c r="DT18" s="57">
        <f>'BAR BB| Open rates'!DT18*0.87*0.85+25</f>
        <v>24354.55</v>
      </c>
      <c r="DU18" s="57">
        <f>'BAR BB| Open rates'!DU18*0.87*0.85+25</f>
        <v>24354.55</v>
      </c>
      <c r="DV18" s="57">
        <f>'BAR BB| Open rates'!DV18*0.87*0.85+25</f>
        <v>24354.55</v>
      </c>
      <c r="DW18" s="57">
        <f>'BAR BB| Open rates'!DW18*0.87*0.85+25</f>
        <v>24354.55</v>
      </c>
      <c r="DX18" s="57">
        <f>'BAR BB| Open rates'!DX18*0.87*0.85+25</f>
        <v>25833.55</v>
      </c>
      <c r="DY18" s="57">
        <f>'BAR BB| Open rates'!DY18*0.87*0.85+25</f>
        <v>25833.55</v>
      </c>
      <c r="DZ18" s="57">
        <f>'BAR BB| Open rates'!DZ18*0.87*0.85+25</f>
        <v>27090.7</v>
      </c>
      <c r="EA18" s="57">
        <f>'BAR BB| Open rates'!EA18*0.87*0.85+25</f>
        <v>27090.7</v>
      </c>
      <c r="EB18" s="57">
        <f>'BAR BB| Open rates'!EB18*0.87*0.85+25</f>
        <v>27090.7</v>
      </c>
      <c r="EC18" s="57">
        <f>'BAR BB| Open rates'!EC18*0.87*0.85+25</f>
        <v>28717.599999999999</v>
      </c>
      <c r="ED18" s="57">
        <f>'BAR BB| Open rates'!ED18*0.87*0.85+25</f>
        <v>28717.599999999999</v>
      </c>
      <c r="EE18" s="57">
        <f>'BAR BB| Open rates'!EE18*0.87*0.85+25</f>
        <v>28717.599999999999</v>
      </c>
      <c r="EF18" s="57">
        <f>'BAR BB| Open rates'!EF18*0.87*0.85+25</f>
        <v>28717.599999999999</v>
      </c>
      <c r="EG18" s="57">
        <f>'BAR BB| Open rates'!EG18*0.87*0.85+25</f>
        <v>23615.05</v>
      </c>
      <c r="EH18" s="57">
        <f>'BAR BB| Open rates'!EH18*0.87*0.85+25</f>
        <v>22136.05</v>
      </c>
      <c r="EI18" s="57">
        <f>'BAR BB| Open rates'!EI18*0.87*0.85+25</f>
        <v>22136.05</v>
      </c>
      <c r="EJ18" s="57">
        <f>'BAR BB| Open rates'!EJ18*0.87*0.85+25</f>
        <v>22136.05</v>
      </c>
      <c r="EK18" s="57">
        <f>'BAR BB| Open rates'!EK18*0.87*0.85+25</f>
        <v>22136.05</v>
      </c>
      <c r="EL18" s="57">
        <f>'BAR BB| Open rates'!EL18*0.87*0.85+25</f>
        <v>22875.55</v>
      </c>
      <c r="EM18" s="57">
        <f>'BAR BB| Open rates'!EM18*0.87*0.85+25</f>
        <v>22875.55</v>
      </c>
      <c r="EN18" s="57">
        <f>'BAR BB| Open rates'!EN18*0.87*0.85+25</f>
        <v>22136.05</v>
      </c>
      <c r="EO18" s="57">
        <f>'BAR BB| Open rates'!EO18*0.87*0.85+25</f>
        <v>22136.05</v>
      </c>
      <c r="EP18" s="57">
        <f>'BAR BB| Open rates'!EP18*0.87*0.85+25</f>
        <v>22136.05</v>
      </c>
      <c r="EQ18" s="57">
        <f>'BAR BB| Open rates'!EQ18*0.87*0.85+25</f>
        <v>22136.05</v>
      </c>
      <c r="ER18" s="57">
        <f>'BAR BB| Open rates'!ER18*0.87*0.85+25</f>
        <v>22136.05</v>
      </c>
      <c r="ES18" s="57">
        <f>'BAR BB| Open rates'!ES18*0.87*0.85+25</f>
        <v>22875.55</v>
      </c>
      <c r="ET18" s="57">
        <f>'BAR BB| Open rates'!ET18*0.87*0.85+25</f>
        <v>22875.55</v>
      </c>
      <c r="EU18" s="57">
        <f>'BAR BB| Open rates'!EU18*0.87*0.85+25</f>
        <v>22136.05</v>
      </c>
      <c r="EV18" s="57">
        <f>'BAR BB| Open rates'!EV18*0.87*0.85+25</f>
        <v>22136.05</v>
      </c>
      <c r="EW18" s="57">
        <f>'BAR BB| Open rates'!EW18*0.87*0.85+25</f>
        <v>22136.05</v>
      </c>
      <c r="EX18" s="57">
        <f>'BAR BB| Open rates'!EX18*0.87*0.85+25</f>
        <v>22136.05</v>
      </c>
      <c r="EY18" s="57">
        <f>'BAR BB| Open rates'!EY18*0.87*0.85+25</f>
        <v>22136.05</v>
      </c>
      <c r="EZ18" s="57">
        <f>'BAR BB| Open rates'!EZ18*0.87*0.85+25</f>
        <v>22875.55</v>
      </c>
      <c r="FA18" s="57">
        <f>'BAR BB| Open rates'!FA18*0.87*0.85+25</f>
        <v>22875.55</v>
      </c>
      <c r="FB18" s="57">
        <f>'BAR BB| Open rates'!FB18*0.87*0.85+25</f>
        <v>22136.05</v>
      </c>
      <c r="FC18" s="57">
        <f>'BAR BB| Open rates'!FC18*0.87*0.85+25</f>
        <v>22136.05</v>
      </c>
      <c r="FD18" s="57">
        <f>'BAR BB| Open rates'!FD18*0.87*0.85+25</f>
        <v>22136.05</v>
      </c>
      <c r="FE18" s="57">
        <f>'BAR BB| Open rates'!FE18*0.87*0.85+25</f>
        <v>22136.05</v>
      </c>
      <c r="FF18" s="57">
        <f>'BAR BB| Open rates'!FF18*0.87*0.85+25</f>
        <v>22136.05</v>
      </c>
      <c r="FG18" s="57">
        <f>'BAR BB| Open rates'!FG18*0.87*0.85+25</f>
        <v>22875.55</v>
      </c>
      <c r="FH18" s="57">
        <f>'BAR BB| Open rates'!FH18*0.87*0.85+25</f>
        <v>22875.55</v>
      </c>
      <c r="FI18" s="57">
        <f>'BAR BB| Open rates'!FI18*0.87*0.85+25</f>
        <v>22136.05</v>
      </c>
      <c r="FJ18" s="57">
        <f>'BAR BB| Open rates'!FJ18*0.87*0.85+25</f>
        <v>22136.05</v>
      </c>
      <c r="FK18" s="57">
        <f>'BAR BB| Open rates'!FK18*0.87*0.85+25</f>
        <v>22136.05</v>
      </c>
      <c r="FL18" s="57">
        <f>'BAR BB| Open rates'!FL18*0.87*0.85+25</f>
        <v>22136.05</v>
      </c>
      <c r="FM18" s="57">
        <f>'BAR BB| Open rates'!FM18*0.87*0.85+25</f>
        <v>22136.05</v>
      </c>
      <c r="FN18" s="57">
        <f>'BAR BB| Open rates'!FN18*0.87*0.85+25</f>
        <v>22875.55</v>
      </c>
      <c r="FO18" s="57">
        <f>'BAR BB| Open rates'!FO18*0.87*0.85+25</f>
        <v>22875.55</v>
      </c>
      <c r="FP18" s="57">
        <f>'BAR BB| Open rates'!FP18*0.87*0.85+25</f>
        <v>22136.05</v>
      </c>
      <c r="FQ18" s="57">
        <f>'BAR BB| Open rates'!FQ18*0.87*0.85+25</f>
        <v>22136.05</v>
      </c>
      <c r="FR18" s="57">
        <f>'BAR BB| Open rates'!FR18*0.87*0.85+25</f>
        <v>22136.05</v>
      </c>
      <c r="FS18" s="57">
        <f>'BAR BB| Open rates'!FS18*0.87*0.85+25</f>
        <v>22136.05</v>
      </c>
      <c r="FT18" s="57">
        <f>'BAR BB| Open rates'!FT18*0.87*0.85+25</f>
        <v>22136.05</v>
      </c>
      <c r="FU18" s="57">
        <f>'BAR BB| Open rates'!FU18*0.87*0.85+25</f>
        <v>22875.55</v>
      </c>
      <c r="FV18" s="57">
        <f>'BAR BB| Open rates'!FV18*0.87*0.85+25</f>
        <v>22875.55</v>
      </c>
      <c r="FW18" s="57">
        <f>'BAR BB| Open rates'!FW18*0.87*0.85+25</f>
        <v>25611.7</v>
      </c>
      <c r="FX18" s="57">
        <f>'BAR BB| Open rates'!FX18*0.87*0.85+25</f>
        <v>25611.7</v>
      </c>
      <c r="FY18" s="57">
        <f>'BAR BB| Open rates'!FY18*0.87*0.85+25</f>
        <v>25611.7</v>
      </c>
      <c r="FZ18" s="57">
        <f>'BAR BB| Open rates'!FZ18*0.87*0.85+25</f>
        <v>25611.7</v>
      </c>
      <c r="GA18" s="57">
        <f>'BAR BB| Open rates'!GA18*0.87*0.85+25</f>
        <v>25611.7</v>
      </c>
      <c r="GB18" s="57">
        <f>'BAR BB| Open rates'!GB18*0.87*0.85+25</f>
        <v>27238.6</v>
      </c>
      <c r="GC18" s="57">
        <f>'BAR BB| Open rates'!GC18*0.87*0.85+25</f>
        <v>27238.6</v>
      </c>
      <c r="GD18" s="57">
        <f>'BAR BB| Open rates'!GD18*0.87*0.85+25</f>
        <v>27238.6</v>
      </c>
      <c r="GE18" s="57">
        <f>'BAR BB| Open rates'!GE18*0.87*0.85+25</f>
        <v>27238.6</v>
      </c>
    </row>
    <row r="19" spans="1:187" s="36" customFormat="1" ht="12" customHeight="1" x14ac:dyDescent="0.2">
      <c r="A19" s="236" t="s">
        <v>179</v>
      </c>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row>
    <row r="20" spans="1:187" s="36" customFormat="1" ht="12" customHeight="1" x14ac:dyDescent="0.2">
      <c r="A20" s="237">
        <v>1</v>
      </c>
      <c r="B20" s="57">
        <f>'BAR BB| Open rates'!B20*0.87*0.85+25</f>
        <v>30640.3</v>
      </c>
      <c r="C20" s="57">
        <f>'BAR BB| Open rates'!C20*0.87*0.85+25</f>
        <v>30640.3</v>
      </c>
      <c r="D20" s="57">
        <f>'BAR BB| Open rates'!D20*0.87*0.85+25</f>
        <v>28643.649999999998</v>
      </c>
      <c r="E20" s="57">
        <f>'BAR BB| Open rates'!E20*0.87*0.85+25</f>
        <v>28643.649999999998</v>
      </c>
      <c r="F20" s="57">
        <f>'BAR BB| Open rates'!F20*0.87*0.85+25</f>
        <v>27016.75</v>
      </c>
      <c r="G20" s="57">
        <f>'BAR BB| Open rates'!G20*0.87*0.85+25</f>
        <v>28643.649999999998</v>
      </c>
      <c r="H20" s="57">
        <f>'BAR BB| Open rates'!H20*0.87*0.85+25</f>
        <v>28643.649999999998</v>
      </c>
      <c r="I20" s="57">
        <f>'BAR BB| Open rates'!I20*0.87*0.85+25</f>
        <v>30122.649999999998</v>
      </c>
      <c r="J20" s="57">
        <f>'BAR BB| Open rates'!J20*0.87*0.85+25</f>
        <v>30122.649999999998</v>
      </c>
      <c r="K20" s="57">
        <f>'BAR BB| Open rates'!K20*0.87*0.85+25</f>
        <v>28643.649999999998</v>
      </c>
      <c r="L20" s="57">
        <f>'BAR BB| Open rates'!L20*0.87*0.85+25</f>
        <v>28643.649999999998</v>
      </c>
      <c r="M20" s="57">
        <f>'BAR BB| Open rates'!M20*0.87*0.85+25</f>
        <v>28643.649999999998</v>
      </c>
      <c r="N20" s="57">
        <f>'BAR BB| Open rates'!N20*0.87*0.85+25</f>
        <v>28643.649999999998</v>
      </c>
      <c r="O20" s="57">
        <f>'BAR BB| Open rates'!O20*0.87*0.85+25</f>
        <v>28643.649999999998</v>
      </c>
      <c r="P20" s="57">
        <f>'BAR BB| Open rates'!P20*0.87*0.85+25</f>
        <v>30122.649999999998</v>
      </c>
      <c r="Q20" s="57">
        <f>'BAR BB| Open rates'!Q20*0.87*0.85+25</f>
        <v>30122.649999999998</v>
      </c>
      <c r="R20" s="57">
        <f>'BAR BB| Open rates'!R20*0.87*0.85+25</f>
        <v>30122.649999999998</v>
      </c>
      <c r="S20" s="57">
        <f>'BAR BB| Open rates'!S20*0.87*0.85+25</f>
        <v>30122.649999999998</v>
      </c>
      <c r="T20" s="57">
        <f>'BAR BB| Open rates'!T20*0.87*0.85+25</f>
        <v>30122.649999999998</v>
      </c>
      <c r="U20" s="57">
        <f>'BAR BB| Open rates'!U20*0.87*0.85+25</f>
        <v>30122.649999999998</v>
      </c>
      <c r="V20" s="57">
        <f>'BAR BB| Open rates'!V20*0.87*0.85+25</f>
        <v>30122.649999999998</v>
      </c>
      <c r="W20" s="57">
        <f>'BAR BB| Open rates'!W20*0.87*0.85+25</f>
        <v>31601.649999999998</v>
      </c>
      <c r="X20" s="57">
        <f>'BAR BB| Open rates'!X20*0.87*0.85+25</f>
        <v>31601.649999999998</v>
      </c>
      <c r="Y20" s="57">
        <f>'BAR BB| Open rates'!Y20*0.87*0.85+25</f>
        <v>30122.649999999998</v>
      </c>
      <c r="Z20" s="57">
        <f>'BAR BB| Open rates'!Z20*0.87*0.85+25</f>
        <v>30122.649999999998</v>
      </c>
      <c r="AA20" s="57">
        <f>'BAR BB| Open rates'!AA20*0.87*0.85+25</f>
        <v>30122.649999999998</v>
      </c>
      <c r="AB20" s="57">
        <f>'BAR BB| Open rates'!AB20*0.87*0.85+25</f>
        <v>30122.649999999998</v>
      </c>
      <c r="AC20" s="57">
        <f>'BAR BB| Open rates'!AC20*0.87*0.85+25</f>
        <v>30122.649999999998</v>
      </c>
      <c r="AD20" s="57">
        <f>'BAR BB| Open rates'!AD20*0.87*0.85+25</f>
        <v>31601.649999999998</v>
      </c>
      <c r="AE20" s="57">
        <f>'BAR BB| Open rates'!AE20*0.87*0.85+25</f>
        <v>31601.649999999998</v>
      </c>
      <c r="AF20" s="57">
        <f>'BAR BB| Open rates'!AF20*0.87*0.85+25</f>
        <v>30122.649999999998</v>
      </c>
      <c r="AG20" s="57">
        <f>'BAR BB| Open rates'!AG20*0.87*0.85+25</f>
        <v>30122.649999999998</v>
      </c>
      <c r="AH20" s="57">
        <f>'BAR BB| Open rates'!AH20*0.87*0.85+25</f>
        <v>30122.649999999998</v>
      </c>
      <c r="AI20" s="57">
        <f>'BAR BB| Open rates'!AI20*0.87*0.85+25</f>
        <v>30122.649999999998</v>
      </c>
      <c r="AJ20" s="57">
        <f>'BAR BB| Open rates'!AJ20*0.87*0.85+25</f>
        <v>30122.649999999998</v>
      </c>
      <c r="AK20" s="57">
        <f>'BAR BB| Open rates'!AK20*0.87*0.85+25</f>
        <v>31601.649999999998</v>
      </c>
      <c r="AL20" s="57">
        <f>'BAR BB| Open rates'!AL20*0.87*0.85+25</f>
        <v>31601.649999999998</v>
      </c>
      <c r="AM20" s="57">
        <f>'BAR BB| Open rates'!AM20*0.87*0.85+25</f>
        <v>30122.649999999998</v>
      </c>
      <c r="AN20" s="57">
        <f>'BAR BB| Open rates'!AN20*0.87*0.85+25</f>
        <v>30122.649999999998</v>
      </c>
      <c r="AO20" s="57">
        <f>'BAR BB| Open rates'!AO20*0.87*0.85+25</f>
        <v>30122.649999999998</v>
      </c>
      <c r="AP20" s="57">
        <f>'BAR BB| Open rates'!AP20*0.87*0.85+25</f>
        <v>30122.649999999998</v>
      </c>
      <c r="AQ20" s="57">
        <f>'BAR BB| Open rates'!AQ20*0.87*0.85+25</f>
        <v>30122.649999999998</v>
      </c>
      <c r="AR20" s="57">
        <f>'BAR BB| Open rates'!AR20*0.87*0.85+25</f>
        <v>31601.649999999998</v>
      </c>
      <c r="AS20" s="57">
        <f>'BAR BB| Open rates'!AS20*0.87*0.85+25</f>
        <v>31601.649999999998</v>
      </c>
      <c r="AT20" s="57">
        <f>'BAR BB| Open rates'!AT20*0.87*0.85+25</f>
        <v>30122.649999999998</v>
      </c>
      <c r="AU20" s="57">
        <f>'BAR BB| Open rates'!AU20*0.87*0.85+25</f>
        <v>30122.649999999998</v>
      </c>
      <c r="AV20" s="57">
        <f>'BAR BB| Open rates'!AV20*0.87*0.85+25</f>
        <v>30122.649999999998</v>
      </c>
      <c r="AW20" s="57">
        <f>'BAR BB| Open rates'!AW20*0.87*0.85+25</f>
        <v>30122.649999999998</v>
      </c>
      <c r="AX20" s="57">
        <f>'BAR BB| Open rates'!AX20*0.87*0.85+25</f>
        <v>30122.649999999998</v>
      </c>
      <c r="AY20" s="57">
        <f>'BAR BB| Open rates'!AY20*0.87*0.85+25</f>
        <v>31601.649999999998</v>
      </c>
      <c r="AZ20" s="57">
        <f>'BAR BB| Open rates'!AZ20*0.87*0.85+25</f>
        <v>31601.649999999998</v>
      </c>
      <c r="BA20" s="57">
        <f>'BAR BB| Open rates'!BA20*0.87*0.85+25</f>
        <v>30122.649999999998</v>
      </c>
      <c r="BB20" s="57">
        <f>'BAR BB| Open rates'!BB20*0.87*0.85+25</f>
        <v>30122.649999999998</v>
      </c>
      <c r="BC20" s="57">
        <f>'BAR BB| Open rates'!BC20*0.87*0.85+25</f>
        <v>30122.649999999998</v>
      </c>
      <c r="BD20" s="57">
        <f>'BAR BB| Open rates'!BD20*0.87*0.85+25</f>
        <v>30122.649999999998</v>
      </c>
      <c r="BE20" s="57">
        <f>'BAR BB| Open rates'!BE20*0.87*0.85+25</f>
        <v>30122.649999999998</v>
      </c>
      <c r="BF20" s="57">
        <f>'BAR BB| Open rates'!BF20*0.87*0.85+25</f>
        <v>31601.649999999998</v>
      </c>
      <c r="BG20" s="57">
        <f>'BAR BB| Open rates'!BG20*0.87*0.85+25</f>
        <v>31601.649999999998</v>
      </c>
      <c r="BH20" s="57">
        <f>'BAR BB| Open rates'!BH20*0.87*0.85+25</f>
        <v>27756.25</v>
      </c>
      <c r="BI20" s="57">
        <f>'BAR BB| Open rates'!BI20*0.87*0.85+25</f>
        <v>27756.25</v>
      </c>
      <c r="BJ20" s="57">
        <f>'BAR BB| Open rates'!BJ20*0.87*0.85+25</f>
        <v>27756.25</v>
      </c>
      <c r="BK20" s="57">
        <f>'BAR BB| Open rates'!BK20*0.87*0.85+25</f>
        <v>27756.25</v>
      </c>
      <c r="BL20" s="57">
        <f>'BAR BB| Open rates'!BL20*0.87*0.85+25</f>
        <v>27756.25</v>
      </c>
      <c r="BM20" s="57">
        <f>'BAR BB| Open rates'!BM20*0.87*0.85+25</f>
        <v>28643.649999999998</v>
      </c>
      <c r="BN20" s="57">
        <f>'BAR BB| Open rates'!BN20*0.87*0.85+25</f>
        <v>28643.649999999998</v>
      </c>
      <c r="BO20" s="57">
        <f>'BAR BB| Open rates'!BO20*0.87*0.85+25</f>
        <v>27016.75</v>
      </c>
      <c r="BP20" s="57">
        <f>'BAR BB| Open rates'!BP20*0.87*0.85+25</f>
        <v>27016.75</v>
      </c>
      <c r="BQ20" s="57">
        <f>'BAR BB| Open rates'!BQ20*0.87*0.85+25</f>
        <v>28643.649999999998</v>
      </c>
      <c r="BR20" s="57">
        <f>'BAR BB| Open rates'!BR20*0.87*0.85+25</f>
        <v>28643.649999999998</v>
      </c>
      <c r="BS20" s="57">
        <f>'BAR BB| Open rates'!BS20*0.87*0.85+25</f>
        <v>28643.649999999998</v>
      </c>
      <c r="BT20" s="57">
        <f>'BAR BB| Open rates'!BT20*0.87*0.85+25</f>
        <v>28643.649999999998</v>
      </c>
      <c r="BU20" s="57">
        <f>'BAR BB| Open rates'!BU20*0.87*0.85+25</f>
        <v>28643.649999999998</v>
      </c>
      <c r="BV20" s="57">
        <f>'BAR BB| Open rates'!BV20*0.87*0.85+25</f>
        <v>27016.75</v>
      </c>
      <c r="BW20" s="57">
        <f>'BAR BB| Open rates'!BW20*0.87*0.85+25</f>
        <v>27016.75</v>
      </c>
      <c r="BX20" s="57">
        <f>'BAR BB| Open rates'!BX20*0.87*0.85+25</f>
        <v>27016.75</v>
      </c>
      <c r="BY20" s="57">
        <f>'BAR BB| Open rates'!BY20*0.87*0.85+25</f>
        <v>27016.75</v>
      </c>
      <c r="BZ20" s="57">
        <f>'BAR BB| Open rates'!BZ20*0.87*0.85+25</f>
        <v>27016.75</v>
      </c>
      <c r="CA20" s="57">
        <f>'BAR BB| Open rates'!CA20*0.87*0.85+25</f>
        <v>28643.649999999998</v>
      </c>
      <c r="CB20" s="57">
        <f>'BAR BB| Open rates'!CB20*0.87*0.85+25</f>
        <v>28643.649999999998</v>
      </c>
      <c r="CC20" s="57">
        <f>'BAR BB| Open rates'!CC20*0.87*0.85+25</f>
        <v>27016.75</v>
      </c>
      <c r="CD20" s="57">
        <f>'BAR BB| Open rates'!CD20*0.87*0.85+25</f>
        <v>27016.75</v>
      </c>
      <c r="CE20" s="57">
        <f>'BAR BB| Open rates'!CE20*0.87*0.85+25</f>
        <v>27016.75</v>
      </c>
      <c r="CF20" s="57">
        <f>'BAR BB| Open rates'!CF20*0.87*0.85+25</f>
        <v>27016.75</v>
      </c>
      <c r="CG20" s="57">
        <f>'BAR BB| Open rates'!CG20*0.87*0.85+25</f>
        <v>27016.75</v>
      </c>
      <c r="CH20" s="57">
        <f>'BAR BB| Open rates'!CH20*0.87*0.85+25</f>
        <v>28643.649999999998</v>
      </c>
      <c r="CI20" s="57">
        <f>'BAR BB| Open rates'!CI20*0.87*0.85+25</f>
        <v>28643.649999999998</v>
      </c>
      <c r="CJ20" s="57">
        <f>'BAR BB| Open rates'!CJ20*0.87*0.85+25</f>
        <v>27016.75</v>
      </c>
      <c r="CK20" s="57">
        <f>'BAR BB| Open rates'!CK20*0.87*0.85+25</f>
        <v>27016.75</v>
      </c>
      <c r="CL20" s="57">
        <f>'BAR BB| Open rates'!CL20*0.87*0.85+25</f>
        <v>27016.75</v>
      </c>
      <c r="CM20" s="57">
        <f>'BAR BB| Open rates'!CM20*0.87*0.85+25</f>
        <v>27016.75</v>
      </c>
      <c r="CN20" s="57">
        <f>'BAR BB| Open rates'!CN20*0.87*0.85+25</f>
        <v>27016.75</v>
      </c>
      <c r="CO20" s="57">
        <f>'BAR BB| Open rates'!CO20*0.87*0.85+25</f>
        <v>28643.649999999998</v>
      </c>
      <c r="CP20" s="57">
        <f>'BAR BB| Open rates'!CP20*0.87*0.85+25</f>
        <v>28643.649999999998</v>
      </c>
      <c r="CQ20" s="57">
        <f>'BAR BB| Open rates'!CQ20*0.87*0.85+25</f>
        <v>27016.75</v>
      </c>
      <c r="CR20" s="57">
        <f>'BAR BB| Open rates'!CR20*0.87*0.85+25</f>
        <v>27016.75</v>
      </c>
      <c r="CS20" s="57">
        <f>'BAR BB| Open rates'!CS20*0.87*0.85+25</f>
        <v>27016.75</v>
      </c>
      <c r="CT20" s="57">
        <f>'BAR BB| Open rates'!CT20*0.87*0.85+25</f>
        <v>27016.75</v>
      </c>
      <c r="CU20" s="57">
        <f>'BAR BB| Open rates'!CU20*0.87*0.85+25</f>
        <v>23984.799999999999</v>
      </c>
      <c r="CV20" s="57">
        <f>'BAR BB| Open rates'!CV20*0.87*0.85+25</f>
        <v>23984.799999999999</v>
      </c>
      <c r="CW20" s="57">
        <f>'BAR BB| Open rates'!CW20*0.87*0.85+25</f>
        <v>23984.799999999999</v>
      </c>
      <c r="CX20" s="57">
        <f>'BAR BB| Open rates'!CX20*0.87*0.85+25</f>
        <v>22505.8</v>
      </c>
      <c r="CY20" s="57">
        <f>'BAR BB| Open rates'!CY20*0.87*0.85+25</f>
        <v>22505.8</v>
      </c>
      <c r="CZ20" s="57">
        <f>'BAR BB| Open rates'!CZ20*0.87*0.85+25</f>
        <v>22505.8</v>
      </c>
      <c r="DA20" s="57">
        <f>'BAR BB| Open rates'!DA20*0.87*0.85+25</f>
        <v>22505.8</v>
      </c>
      <c r="DB20" s="57">
        <f>'BAR BB| Open rates'!DB20*0.87*0.85+25</f>
        <v>22505.8</v>
      </c>
      <c r="DC20" s="57">
        <f>'BAR BB| Open rates'!DC20*0.87*0.85+25</f>
        <v>23984.799999999999</v>
      </c>
      <c r="DD20" s="57">
        <f>'BAR BB| Open rates'!DD20*0.87*0.85+25</f>
        <v>23984.799999999999</v>
      </c>
      <c r="DE20" s="57">
        <f>'BAR BB| Open rates'!DE20*0.87*0.85+25</f>
        <v>22505.8</v>
      </c>
      <c r="DF20" s="57">
        <f>'BAR BB| Open rates'!DF20*0.87*0.85+25</f>
        <v>22505.8</v>
      </c>
      <c r="DG20" s="57">
        <f>'BAR BB| Open rates'!DG20*0.87*0.85+25</f>
        <v>22505.8</v>
      </c>
      <c r="DH20" s="57">
        <f>'BAR BB| Open rates'!DH20*0.87*0.85+25</f>
        <v>22505.8</v>
      </c>
      <c r="DI20" s="57">
        <f>'BAR BB| Open rates'!DI20*0.87*0.85+25</f>
        <v>22505.8</v>
      </c>
      <c r="DJ20" s="57">
        <f>'BAR BB| Open rates'!DJ20*0.87*0.85+25</f>
        <v>23984.799999999999</v>
      </c>
      <c r="DK20" s="57">
        <f>'BAR BB| Open rates'!DK20*0.87*0.85+25</f>
        <v>23984.799999999999</v>
      </c>
      <c r="DL20" s="57">
        <f>'BAR BB| Open rates'!DL20*0.87*0.85+25</f>
        <v>22505.8</v>
      </c>
      <c r="DM20" s="57">
        <f>'BAR BB| Open rates'!DM20*0.87*0.85+25</f>
        <v>22505.8</v>
      </c>
      <c r="DN20" s="57">
        <f>'BAR BB| Open rates'!DN20*0.87*0.85+25</f>
        <v>22505.8</v>
      </c>
      <c r="DO20" s="57">
        <f>'BAR BB| Open rates'!DO20*0.87*0.85+25</f>
        <v>22505.8</v>
      </c>
      <c r="DP20" s="57">
        <f>'BAR BB| Open rates'!DP20*0.87*0.85+25</f>
        <v>22505.8</v>
      </c>
      <c r="DQ20" s="57">
        <f>'BAR BB| Open rates'!DQ20*0.87*0.85+25</f>
        <v>23984.799999999999</v>
      </c>
      <c r="DR20" s="57">
        <f>'BAR BB| Open rates'!DR20*0.87*0.85+25</f>
        <v>23984.799999999999</v>
      </c>
      <c r="DS20" s="57">
        <f>'BAR BB| Open rates'!DS20*0.87*0.85+25</f>
        <v>22505.8</v>
      </c>
      <c r="DT20" s="57">
        <f>'BAR BB| Open rates'!DT20*0.87*0.85+25</f>
        <v>22505.8</v>
      </c>
      <c r="DU20" s="57">
        <f>'BAR BB| Open rates'!DU20*0.87*0.85+25</f>
        <v>22505.8</v>
      </c>
      <c r="DV20" s="57">
        <f>'BAR BB| Open rates'!DV20*0.87*0.85+25</f>
        <v>22505.8</v>
      </c>
      <c r="DW20" s="57">
        <f>'BAR BB| Open rates'!DW20*0.87*0.85+25</f>
        <v>22505.8</v>
      </c>
      <c r="DX20" s="57">
        <f>'BAR BB| Open rates'!DX20*0.87*0.85+25</f>
        <v>23984.799999999999</v>
      </c>
      <c r="DY20" s="57">
        <f>'BAR BB| Open rates'!DY20*0.87*0.85+25</f>
        <v>23984.799999999999</v>
      </c>
      <c r="DZ20" s="57">
        <f>'BAR BB| Open rates'!DZ20*0.87*0.85+25</f>
        <v>25241.95</v>
      </c>
      <c r="EA20" s="57">
        <f>'BAR BB| Open rates'!EA20*0.87*0.85+25</f>
        <v>25241.95</v>
      </c>
      <c r="EB20" s="57">
        <f>'BAR BB| Open rates'!EB20*0.87*0.85+25</f>
        <v>25241.95</v>
      </c>
      <c r="EC20" s="57">
        <f>'BAR BB| Open rates'!EC20*0.87*0.85+25</f>
        <v>26868.85</v>
      </c>
      <c r="ED20" s="57">
        <f>'BAR BB| Open rates'!ED20*0.87*0.85+25</f>
        <v>26868.85</v>
      </c>
      <c r="EE20" s="57">
        <f>'BAR BB| Open rates'!EE20*0.87*0.85+25</f>
        <v>26868.85</v>
      </c>
      <c r="EF20" s="57">
        <f>'BAR BB| Open rates'!EF20*0.87*0.85+25</f>
        <v>26868.85</v>
      </c>
      <c r="EG20" s="57">
        <f>'BAR BB| Open rates'!EG20*0.87*0.85+25</f>
        <v>21766.3</v>
      </c>
      <c r="EH20" s="57">
        <f>'BAR BB| Open rates'!EH20*0.87*0.85+25</f>
        <v>20287.3</v>
      </c>
      <c r="EI20" s="57">
        <f>'BAR BB| Open rates'!EI20*0.87*0.85+25</f>
        <v>20287.3</v>
      </c>
      <c r="EJ20" s="57">
        <f>'BAR BB| Open rates'!EJ20*0.87*0.85+25</f>
        <v>20287.3</v>
      </c>
      <c r="EK20" s="57">
        <f>'BAR BB| Open rates'!EK20*0.87*0.85+25</f>
        <v>20287.3</v>
      </c>
      <c r="EL20" s="57">
        <f>'BAR BB| Open rates'!EL20*0.87*0.85+25</f>
        <v>21026.799999999999</v>
      </c>
      <c r="EM20" s="57">
        <f>'BAR BB| Open rates'!EM20*0.87*0.85+25</f>
        <v>21026.799999999999</v>
      </c>
      <c r="EN20" s="57">
        <f>'BAR BB| Open rates'!EN20*0.87*0.85+25</f>
        <v>20287.3</v>
      </c>
      <c r="EO20" s="57">
        <f>'BAR BB| Open rates'!EO20*0.87*0.85+25</f>
        <v>20287.3</v>
      </c>
      <c r="EP20" s="57">
        <f>'BAR BB| Open rates'!EP20*0.87*0.85+25</f>
        <v>20287.3</v>
      </c>
      <c r="EQ20" s="57">
        <f>'BAR BB| Open rates'!EQ20*0.87*0.85+25</f>
        <v>20287.3</v>
      </c>
      <c r="ER20" s="57">
        <f>'BAR BB| Open rates'!ER20*0.87*0.85+25</f>
        <v>20287.3</v>
      </c>
      <c r="ES20" s="57">
        <f>'BAR BB| Open rates'!ES20*0.87*0.85+25</f>
        <v>21026.799999999999</v>
      </c>
      <c r="ET20" s="57">
        <f>'BAR BB| Open rates'!ET20*0.87*0.85+25</f>
        <v>21026.799999999999</v>
      </c>
      <c r="EU20" s="57">
        <f>'BAR BB| Open rates'!EU20*0.87*0.85+25</f>
        <v>20287.3</v>
      </c>
      <c r="EV20" s="57">
        <f>'BAR BB| Open rates'!EV20*0.87*0.85+25</f>
        <v>20287.3</v>
      </c>
      <c r="EW20" s="57">
        <f>'BAR BB| Open rates'!EW20*0.87*0.85+25</f>
        <v>20287.3</v>
      </c>
      <c r="EX20" s="57">
        <f>'BAR BB| Open rates'!EX20*0.87*0.85+25</f>
        <v>20287.3</v>
      </c>
      <c r="EY20" s="57">
        <f>'BAR BB| Open rates'!EY20*0.87*0.85+25</f>
        <v>20287.3</v>
      </c>
      <c r="EZ20" s="57">
        <f>'BAR BB| Open rates'!EZ20*0.87*0.85+25</f>
        <v>21026.799999999999</v>
      </c>
      <c r="FA20" s="57">
        <f>'BAR BB| Open rates'!FA20*0.87*0.85+25</f>
        <v>21026.799999999999</v>
      </c>
      <c r="FB20" s="57">
        <f>'BAR BB| Open rates'!FB20*0.87*0.85+25</f>
        <v>20287.3</v>
      </c>
      <c r="FC20" s="57">
        <f>'BAR BB| Open rates'!FC20*0.87*0.85+25</f>
        <v>20287.3</v>
      </c>
      <c r="FD20" s="57">
        <f>'BAR BB| Open rates'!FD20*0.87*0.85+25</f>
        <v>20287.3</v>
      </c>
      <c r="FE20" s="57">
        <f>'BAR BB| Open rates'!FE20*0.87*0.85+25</f>
        <v>20287.3</v>
      </c>
      <c r="FF20" s="57">
        <f>'BAR BB| Open rates'!FF20*0.87*0.85+25</f>
        <v>20287.3</v>
      </c>
      <c r="FG20" s="57">
        <f>'BAR BB| Open rates'!FG20*0.87*0.85+25</f>
        <v>21026.799999999999</v>
      </c>
      <c r="FH20" s="57">
        <f>'BAR BB| Open rates'!FH20*0.87*0.85+25</f>
        <v>21026.799999999999</v>
      </c>
      <c r="FI20" s="57">
        <f>'BAR BB| Open rates'!FI20*0.87*0.85+25</f>
        <v>20287.3</v>
      </c>
      <c r="FJ20" s="57">
        <f>'BAR BB| Open rates'!FJ20*0.87*0.85+25</f>
        <v>20287.3</v>
      </c>
      <c r="FK20" s="57">
        <f>'BAR BB| Open rates'!FK20*0.87*0.85+25</f>
        <v>20287.3</v>
      </c>
      <c r="FL20" s="57">
        <f>'BAR BB| Open rates'!FL20*0.87*0.85+25</f>
        <v>20287.3</v>
      </c>
      <c r="FM20" s="57">
        <f>'BAR BB| Open rates'!FM20*0.87*0.85+25</f>
        <v>20287.3</v>
      </c>
      <c r="FN20" s="57">
        <f>'BAR BB| Open rates'!FN20*0.87*0.85+25</f>
        <v>21026.799999999999</v>
      </c>
      <c r="FO20" s="57">
        <f>'BAR BB| Open rates'!FO20*0.87*0.85+25</f>
        <v>21026.799999999999</v>
      </c>
      <c r="FP20" s="57">
        <f>'BAR BB| Open rates'!FP20*0.87*0.85+25</f>
        <v>20287.3</v>
      </c>
      <c r="FQ20" s="57">
        <f>'BAR BB| Open rates'!FQ20*0.87*0.85+25</f>
        <v>20287.3</v>
      </c>
      <c r="FR20" s="57">
        <f>'BAR BB| Open rates'!FR20*0.87*0.85+25</f>
        <v>20287.3</v>
      </c>
      <c r="FS20" s="57">
        <f>'BAR BB| Open rates'!FS20*0.87*0.85+25</f>
        <v>20287.3</v>
      </c>
      <c r="FT20" s="57">
        <f>'BAR BB| Open rates'!FT20*0.87*0.85+25</f>
        <v>20287.3</v>
      </c>
      <c r="FU20" s="57">
        <f>'BAR BB| Open rates'!FU20*0.87*0.85+25</f>
        <v>21026.799999999999</v>
      </c>
      <c r="FV20" s="57">
        <f>'BAR BB| Open rates'!FV20*0.87*0.85+25</f>
        <v>21026.799999999999</v>
      </c>
      <c r="FW20" s="57">
        <f>'BAR BB| Open rates'!FW20*0.87*0.85+25</f>
        <v>23762.95</v>
      </c>
      <c r="FX20" s="57">
        <f>'BAR BB| Open rates'!FX20*0.87*0.85+25</f>
        <v>23762.95</v>
      </c>
      <c r="FY20" s="57">
        <f>'BAR BB| Open rates'!FY20*0.87*0.85+25</f>
        <v>23762.95</v>
      </c>
      <c r="FZ20" s="57">
        <f>'BAR BB| Open rates'!FZ20*0.87*0.85+25</f>
        <v>23762.95</v>
      </c>
      <c r="GA20" s="57">
        <f>'BAR BB| Open rates'!GA20*0.87*0.85+25</f>
        <v>23762.95</v>
      </c>
      <c r="GB20" s="57">
        <f>'BAR BB| Open rates'!GB20*0.87*0.85+25</f>
        <v>25389.85</v>
      </c>
      <c r="GC20" s="57">
        <f>'BAR BB| Open rates'!GC20*0.87*0.85+25</f>
        <v>25389.85</v>
      </c>
      <c r="GD20" s="57">
        <f>'BAR BB| Open rates'!GD20*0.87*0.85+25</f>
        <v>25389.85</v>
      </c>
      <c r="GE20" s="57">
        <f>'BAR BB| Open rates'!GE20*0.87*0.85+25</f>
        <v>25389.85</v>
      </c>
    </row>
    <row r="21" spans="1:187" s="36" customFormat="1" ht="12" customHeight="1" x14ac:dyDescent="0.2">
      <c r="A21" s="237">
        <v>2</v>
      </c>
      <c r="B21" s="57">
        <f>'BAR BB| Open rates'!B21*0.87*0.85+25</f>
        <v>32858.799999999996</v>
      </c>
      <c r="C21" s="57">
        <f>'BAR BB| Open rates'!C21*0.87*0.85+25</f>
        <v>32858.799999999996</v>
      </c>
      <c r="D21" s="57">
        <f>'BAR BB| Open rates'!D21*0.87*0.85+25</f>
        <v>30862.149999999998</v>
      </c>
      <c r="E21" s="57">
        <f>'BAR BB| Open rates'!E21*0.87*0.85+25</f>
        <v>30862.149999999998</v>
      </c>
      <c r="F21" s="57">
        <f>'BAR BB| Open rates'!F21*0.87*0.85+25</f>
        <v>29235.25</v>
      </c>
      <c r="G21" s="57">
        <f>'BAR BB| Open rates'!G21*0.87*0.85+25</f>
        <v>30862.149999999998</v>
      </c>
      <c r="H21" s="57">
        <f>'BAR BB| Open rates'!H21*0.87*0.85+25</f>
        <v>30862.149999999998</v>
      </c>
      <c r="I21" s="57">
        <f>'BAR BB| Open rates'!I21*0.87*0.85+25</f>
        <v>32341.149999999998</v>
      </c>
      <c r="J21" s="57">
        <f>'BAR BB| Open rates'!J21*0.87*0.85+25</f>
        <v>32341.149999999998</v>
      </c>
      <c r="K21" s="57">
        <f>'BAR BB| Open rates'!K21*0.87*0.85+25</f>
        <v>30862.149999999998</v>
      </c>
      <c r="L21" s="57">
        <f>'BAR BB| Open rates'!L21*0.87*0.85+25</f>
        <v>30862.149999999998</v>
      </c>
      <c r="M21" s="57">
        <f>'BAR BB| Open rates'!M21*0.87*0.85+25</f>
        <v>30862.149999999998</v>
      </c>
      <c r="N21" s="57">
        <f>'BAR BB| Open rates'!N21*0.87*0.85+25</f>
        <v>30862.149999999998</v>
      </c>
      <c r="O21" s="57">
        <f>'BAR BB| Open rates'!O21*0.87*0.85+25</f>
        <v>30862.149999999998</v>
      </c>
      <c r="P21" s="57">
        <f>'BAR BB| Open rates'!P21*0.87*0.85+25</f>
        <v>32341.149999999998</v>
      </c>
      <c r="Q21" s="57">
        <f>'BAR BB| Open rates'!Q21*0.87*0.85+25</f>
        <v>32341.149999999998</v>
      </c>
      <c r="R21" s="57">
        <f>'BAR BB| Open rates'!R21*0.87*0.85+25</f>
        <v>32341.149999999998</v>
      </c>
      <c r="S21" s="57">
        <f>'BAR BB| Open rates'!S21*0.87*0.85+25</f>
        <v>32341.149999999998</v>
      </c>
      <c r="T21" s="57">
        <f>'BAR BB| Open rates'!T21*0.87*0.85+25</f>
        <v>32341.149999999998</v>
      </c>
      <c r="U21" s="57">
        <f>'BAR BB| Open rates'!U21*0.87*0.85+25</f>
        <v>32341.149999999998</v>
      </c>
      <c r="V21" s="57">
        <f>'BAR BB| Open rates'!V21*0.87*0.85+25</f>
        <v>32341.149999999998</v>
      </c>
      <c r="W21" s="57">
        <f>'BAR BB| Open rates'!W21*0.87*0.85+25</f>
        <v>33820.15</v>
      </c>
      <c r="X21" s="57">
        <f>'BAR BB| Open rates'!X21*0.87*0.85+25</f>
        <v>33820.15</v>
      </c>
      <c r="Y21" s="57">
        <f>'BAR BB| Open rates'!Y21*0.87*0.85+25</f>
        <v>32341.149999999998</v>
      </c>
      <c r="Z21" s="57">
        <f>'BAR BB| Open rates'!Z21*0.87*0.85+25</f>
        <v>32341.149999999998</v>
      </c>
      <c r="AA21" s="57">
        <f>'BAR BB| Open rates'!AA21*0.87*0.85+25</f>
        <v>32341.149999999998</v>
      </c>
      <c r="AB21" s="57">
        <f>'BAR BB| Open rates'!AB21*0.87*0.85+25</f>
        <v>32341.149999999998</v>
      </c>
      <c r="AC21" s="57">
        <f>'BAR BB| Open rates'!AC21*0.87*0.85+25</f>
        <v>32341.149999999998</v>
      </c>
      <c r="AD21" s="57">
        <f>'BAR BB| Open rates'!AD21*0.87*0.85+25</f>
        <v>33820.15</v>
      </c>
      <c r="AE21" s="57">
        <f>'BAR BB| Open rates'!AE21*0.87*0.85+25</f>
        <v>33820.15</v>
      </c>
      <c r="AF21" s="57">
        <f>'BAR BB| Open rates'!AF21*0.87*0.85+25</f>
        <v>32341.149999999998</v>
      </c>
      <c r="AG21" s="57">
        <f>'BAR BB| Open rates'!AG21*0.87*0.85+25</f>
        <v>32341.149999999998</v>
      </c>
      <c r="AH21" s="57">
        <f>'BAR BB| Open rates'!AH21*0.87*0.85+25</f>
        <v>32341.149999999998</v>
      </c>
      <c r="AI21" s="57">
        <f>'BAR BB| Open rates'!AI21*0.87*0.85+25</f>
        <v>32341.149999999998</v>
      </c>
      <c r="AJ21" s="57">
        <f>'BAR BB| Open rates'!AJ21*0.87*0.85+25</f>
        <v>32341.149999999998</v>
      </c>
      <c r="AK21" s="57">
        <f>'BAR BB| Open rates'!AK21*0.87*0.85+25</f>
        <v>33820.15</v>
      </c>
      <c r="AL21" s="57">
        <f>'BAR BB| Open rates'!AL21*0.87*0.85+25</f>
        <v>33820.15</v>
      </c>
      <c r="AM21" s="57">
        <f>'BAR BB| Open rates'!AM21*0.87*0.85+25</f>
        <v>32341.149999999998</v>
      </c>
      <c r="AN21" s="57">
        <f>'BAR BB| Open rates'!AN21*0.87*0.85+25</f>
        <v>32341.149999999998</v>
      </c>
      <c r="AO21" s="57">
        <f>'BAR BB| Open rates'!AO21*0.87*0.85+25</f>
        <v>32341.149999999998</v>
      </c>
      <c r="AP21" s="57">
        <f>'BAR BB| Open rates'!AP21*0.87*0.85+25</f>
        <v>32341.149999999998</v>
      </c>
      <c r="AQ21" s="57">
        <f>'BAR BB| Open rates'!AQ21*0.87*0.85+25</f>
        <v>32341.149999999998</v>
      </c>
      <c r="AR21" s="57">
        <f>'BAR BB| Open rates'!AR21*0.87*0.85+25</f>
        <v>33820.15</v>
      </c>
      <c r="AS21" s="57">
        <f>'BAR BB| Open rates'!AS21*0.87*0.85+25</f>
        <v>33820.15</v>
      </c>
      <c r="AT21" s="57">
        <f>'BAR BB| Open rates'!AT21*0.87*0.85+25</f>
        <v>32341.149999999998</v>
      </c>
      <c r="AU21" s="57">
        <f>'BAR BB| Open rates'!AU21*0.87*0.85+25</f>
        <v>32341.149999999998</v>
      </c>
      <c r="AV21" s="57">
        <f>'BAR BB| Open rates'!AV21*0.87*0.85+25</f>
        <v>32341.149999999998</v>
      </c>
      <c r="AW21" s="57">
        <f>'BAR BB| Open rates'!AW21*0.87*0.85+25</f>
        <v>32341.149999999998</v>
      </c>
      <c r="AX21" s="57">
        <f>'BAR BB| Open rates'!AX21*0.87*0.85+25</f>
        <v>32341.149999999998</v>
      </c>
      <c r="AY21" s="57">
        <f>'BAR BB| Open rates'!AY21*0.87*0.85+25</f>
        <v>33820.15</v>
      </c>
      <c r="AZ21" s="57">
        <f>'BAR BB| Open rates'!AZ21*0.87*0.85+25</f>
        <v>33820.15</v>
      </c>
      <c r="BA21" s="57">
        <f>'BAR BB| Open rates'!BA21*0.87*0.85+25</f>
        <v>32341.149999999998</v>
      </c>
      <c r="BB21" s="57">
        <f>'BAR BB| Open rates'!BB21*0.87*0.85+25</f>
        <v>32341.149999999998</v>
      </c>
      <c r="BC21" s="57">
        <f>'BAR BB| Open rates'!BC21*0.87*0.85+25</f>
        <v>32341.149999999998</v>
      </c>
      <c r="BD21" s="57">
        <f>'BAR BB| Open rates'!BD21*0.87*0.85+25</f>
        <v>32341.149999999998</v>
      </c>
      <c r="BE21" s="57">
        <f>'BAR BB| Open rates'!BE21*0.87*0.85+25</f>
        <v>32341.149999999998</v>
      </c>
      <c r="BF21" s="57">
        <f>'BAR BB| Open rates'!BF21*0.87*0.85+25</f>
        <v>33820.15</v>
      </c>
      <c r="BG21" s="57">
        <f>'BAR BB| Open rates'!BG21*0.87*0.85+25</f>
        <v>33820.15</v>
      </c>
      <c r="BH21" s="57">
        <f>'BAR BB| Open rates'!BH21*0.87*0.85+25</f>
        <v>29974.75</v>
      </c>
      <c r="BI21" s="57">
        <f>'BAR BB| Open rates'!BI21*0.87*0.85+25</f>
        <v>29974.75</v>
      </c>
      <c r="BJ21" s="57">
        <f>'BAR BB| Open rates'!BJ21*0.87*0.85+25</f>
        <v>29974.75</v>
      </c>
      <c r="BK21" s="57">
        <f>'BAR BB| Open rates'!BK21*0.87*0.85+25</f>
        <v>29974.75</v>
      </c>
      <c r="BL21" s="57">
        <f>'BAR BB| Open rates'!BL21*0.87*0.85+25</f>
        <v>29974.75</v>
      </c>
      <c r="BM21" s="57">
        <f>'BAR BB| Open rates'!BM21*0.87*0.85+25</f>
        <v>30862.149999999998</v>
      </c>
      <c r="BN21" s="57">
        <f>'BAR BB| Open rates'!BN21*0.87*0.85+25</f>
        <v>30862.149999999998</v>
      </c>
      <c r="BO21" s="57">
        <f>'BAR BB| Open rates'!BO21*0.87*0.85+25</f>
        <v>29235.25</v>
      </c>
      <c r="BP21" s="57">
        <f>'BAR BB| Open rates'!BP21*0.87*0.85+25</f>
        <v>29235.25</v>
      </c>
      <c r="BQ21" s="57">
        <f>'BAR BB| Open rates'!BQ21*0.87*0.85+25</f>
        <v>30862.149999999998</v>
      </c>
      <c r="BR21" s="57">
        <f>'BAR BB| Open rates'!BR21*0.87*0.85+25</f>
        <v>30862.149999999998</v>
      </c>
      <c r="BS21" s="57">
        <f>'BAR BB| Open rates'!BS21*0.87*0.85+25</f>
        <v>30862.149999999998</v>
      </c>
      <c r="BT21" s="57">
        <f>'BAR BB| Open rates'!BT21*0.87*0.85+25</f>
        <v>30862.149999999998</v>
      </c>
      <c r="BU21" s="57">
        <f>'BAR BB| Open rates'!BU21*0.87*0.85+25</f>
        <v>30862.149999999998</v>
      </c>
      <c r="BV21" s="57">
        <f>'BAR BB| Open rates'!BV21*0.87*0.85+25</f>
        <v>29235.25</v>
      </c>
      <c r="BW21" s="57">
        <f>'BAR BB| Open rates'!BW21*0.87*0.85+25</f>
        <v>29235.25</v>
      </c>
      <c r="BX21" s="57">
        <f>'BAR BB| Open rates'!BX21*0.87*0.85+25</f>
        <v>29235.25</v>
      </c>
      <c r="BY21" s="57">
        <f>'BAR BB| Open rates'!BY21*0.87*0.85+25</f>
        <v>29235.25</v>
      </c>
      <c r="BZ21" s="57">
        <f>'BAR BB| Open rates'!BZ21*0.87*0.85+25</f>
        <v>29235.25</v>
      </c>
      <c r="CA21" s="57">
        <f>'BAR BB| Open rates'!CA21*0.87*0.85+25</f>
        <v>30862.149999999998</v>
      </c>
      <c r="CB21" s="57">
        <f>'BAR BB| Open rates'!CB21*0.87*0.85+25</f>
        <v>30862.149999999998</v>
      </c>
      <c r="CC21" s="57">
        <f>'BAR BB| Open rates'!CC21*0.87*0.85+25</f>
        <v>29235.25</v>
      </c>
      <c r="CD21" s="57">
        <f>'BAR BB| Open rates'!CD21*0.87*0.85+25</f>
        <v>29235.25</v>
      </c>
      <c r="CE21" s="57">
        <f>'BAR BB| Open rates'!CE21*0.87*0.85+25</f>
        <v>29235.25</v>
      </c>
      <c r="CF21" s="57">
        <f>'BAR BB| Open rates'!CF21*0.87*0.85+25</f>
        <v>29235.25</v>
      </c>
      <c r="CG21" s="57">
        <f>'BAR BB| Open rates'!CG21*0.87*0.85+25</f>
        <v>29235.25</v>
      </c>
      <c r="CH21" s="57">
        <f>'BAR BB| Open rates'!CH21*0.87*0.85+25</f>
        <v>30862.149999999998</v>
      </c>
      <c r="CI21" s="57">
        <f>'BAR BB| Open rates'!CI21*0.87*0.85+25</f>
        <v>30862.149999999998</v>
      </c>
      <c r="CJ21" s="57">
        <f>'BAR BB| Open rates'!CJ21*0.87*0.85+25</f>
        <v>29235.25</v>
      </c>
      <c r="CK21" s="57">
        <f>'BAR BB| Open rates'!CK21*0.87*0.85+25</f>
        <v>29235.25</v>
      </c>
      <c r="CL21" s="57">
        <f>'BAR BB| Open rates'!CL21*0.87*0.85+25</f>
        <v>29235.25</v>
      </c>
      <c r="CM21" s="57">
        <f>'BAR BB| Open rates'!CM21*0.87*0.85+25</f>
        <v>29235.25</v>
      </c>
      <c r="CN21" s="57">
        <f>'BAR BB| Open rates'!CN21*0.87*0.85+25</f>
        <v>29235.25</v>
      </c>
      <c r="CO21" s="57">
        <f>'BAR BB| Open rates'!CO21*0.87*0.85+25</f>
        <v>30862.149999999998</v>
      </c>
      <c r="CP21" s="57">
        <f>'BAR BB| Open rates'!CP21*0.87*0.85+25</f>
        <v>30862.149999999998</v>
      </c>
      <c r="CQ21" s="57">
        <f>'BAR BB| Open rates'!CQ21*0.87*0.85+25</f>
        <v>29235.25</v>
      </c>
      <c r="CR21" s="57">
        <f>'BAR BB| Open rates'!CR21*0.87*0.85+25</f>
        <v>29235.25</v>
      </c>
      <c r="CS21" s="57">
        <f>'BAR BB| Open rates'!CS21*0.87*0.85+25</f>
        <v>29235.25</v>
      </c>
      <c r="CT21" s="57">
        <f>'BAR BB| Open rates'!CT21*0.87*0.85+25</f>
        <v>29235.25</v>
      </c>
      <c r="CU21" s="57">
        <f>'BAR BB| Open rates'!CU21*0.87*0.85+25</f>
        <v>26203.3</v>
      </c>
      <c r="CV21" s="57">
        <f>'BAR BB| Open rates'!CV21*0.87*0.85+25</f>
        <v>26203.3</v>
      </c>
      <c r="CW21" s="57">
        <f>'BAR BB| Open rates'!CW21*0.87*0.85+25</f>
        <v>26203.3</v>
      </c>
      <c r="CX21" s="57">
        <f>'BAR BB| Open rates'!CX21*0.87*0.85+25</f>
        <v>24724.3</v>
      </c>
      <c r="CY21" s="57">
        <f>'BAR BB| Open rates'!CY21*0.87*0.85+25</f>
        <v>24724.3</v>
      </c>
      <c r="CZ21" s="57">
        <f>'BAR BB| Open rates'!CZ21*0.87*0.85+25</f>
        <v>24724.3</v>
      </c>
      <c r="DA21" s="57">
        <f>'BAR BB| Open rates'!DA21*0.87*0.85+25</f>
        <v>24724.3</v>
      </c>
      <c r="DB21" s="57">
        <f>'BAR BB| Open rates'!DB21*0.87*0.85+25</f>
        <v>24724.3</v>
      </c>
      <c r="DC21" s="57">
        <f>'BAR BB| Open rates'!DC21*0.87*0.85+25</f>
        <v>26203.3</v>
      </c>
      <c r="DD21" s="57">
        <f>'BAR BB| Open rates'!DD21*0.87*0.85+25</f>
        <v>26203.3</v>
      </c>
      <c r="DE21" s="57">
        <f>'BAR BB| Open rates'!DE21*0.87*0.85+25</f>
        <v>24724.3</v>
      </c>
      <c r="DF21" s="57">
        <f>'BAR BB| Open rates'!DF21*0.87*0.85+25</f>
        <v>24724.3</v>
      </c>
      <c r="DG21" s="57">
        <f>'BAR BB| Open rates'!DG21*0.87*0.85+25</f>
        <v>24724.3</v>
      </c>
      <c r="DH21" s="57">
        <f>'BAR BB| Open rates'!DH21*0.87*0.85+25</f>
        <v>24724.3</v>
      </c>
      <c r="DI21" s="57">
        <f>'BAR BB| Open rates'!DI21*0.87*0.85+25</f>
        <v>24724.3</v>
      </c>
      <c r="DJ21" s="57">
        <f>'BAR BB| Open rates'!DJ21*0.87*0.85+25</f>
        <v>26203.3</v>
      </c>
      <c r="DK21" s="57">
        <f>'BAR BB| Open rates'!DK21*0.87*0.85+25</f>
        <v>26203.3</v>
      </c>
      <c r="DL21" s="57">
        <f>'BAR BB| Open rates'!DL21*0.87*0.85+25</f>
        <v>24724.3</v>
      </c>
      <c r="DM21" s="57">
        <f>'BAR BB| Open rates'!DM21*0.87*0.85+25</f>
        <v>24724.3</v>
      </c>
      <c r="DN21" s="57">
        <f>'BAR BB| Open rates'!DN21*0.87*0.85+25</f>
        <v>24724.3</v>
      </c>
      <c r="DO21" s="57">
        <f>'BAR BB| Open rates'!DO21*0.87*0.85+25</f>
        <v>24724.3</v>
      </c>
      <c r="DP21" s="57">
        <f>'BAR BB| Open rates'!DP21*0.87*0.85+25</f>
        <v>24724.3</v>
      </c>
      <c r="DQ21" s="57">
        <f>'BAR BB| Open rates'!DQ21*0.87*0.85+25</f>
        <v>26203.3</v>
      </c>
      <c r="DR21" s="57">
        <f>'BAR BB| Open rates'!DR21*0.87*0.85+25</f>
        <v>26203.3</v>
      </c>
      <c r="DS21" s="57">
        <f>'BAR BB| Open rates'!DS21*0.87*0.85+25</f>
        <v>24724.3</v>
      </c>
      <c r="DT21" s="57">
        <f>'BAR BB| Open rates'!DT21*0.87*0.85+25</f>
        <v>24724.3</v>
      </c>
      <c r="DU21" s="57">
        <f>'BAR BB| Open rates'!DU21*0.87*0.85+25</f>
        <v>24724.3</v>
      </c>
      <c r="DV21" s="57">
        <f>'BAR BB| Open rates'!DV21*0.87*0.85+25</f>
        <v>24724.3</v>
      </c>
      <c r="DW21" s="57">
        <f>'BAR BB| Open rates'!DW21*0.87*0.85+25</f>
        <v>24724.3</v>
      </c>
      <c r="DX21" s="57">
        <f>'BAR BB| Open rates'!DX21*0.87*0.85+25</f>
        <v>26203.3</v>
      </c>
      <c r="DY21" s="57">
        <f>'BAR BB| Open rates'!DY21*0.87*0.85+25</f>
        <v>26203.3</v>
      </c>
      <c r="DZ21" s="57">
        <f>'BAR BB| Open rates'!DZ21*0.87*0.85+25</f>
        <v>27460.45</v>
      </c>
      <c r="EA21" s="57">
        <f>'BAR BB| Open rates'!EA21*0.87*0.85+25</f>
        <v>27460.45</v>
      </c>
      <c r="EB21" s="57">
        <f>'BAR BB| Open rates'!EB21*0.87*0.85+25</f>
        <v>27460.45</v>
      </c>
      <c r="EC21" s="57">
        <f>'BAR BB| Open rates'!EC21*0.87*0.85+25</f>
        <v>29087.35</v>
      </c>
      <c r="ED21" s="57">
        <f>'BAR BB| Open rates'!ED21*0.87*0.85+25</f>
        <v>29087.35</v>
      </c>
      <c r="EE21" s="57">
        <f>'BAR BB| Open rates'!EE21*0.87*0.85+25</f>
        <v>29087.35</v>
      </c>
      <c r="EF21" s="57">
        <f>'BAR BB| Open rates'!EF21*0.87*0.85+25</f>
        <v>29087.35</v>
      </c>
      <c r="EG21" s="57">
        <f>'BAR BB| Open rates'!EG21*0.87*0.85+25</f>
        <v>23984.799999999999</v>
      </c>
      <c r="EH21" s="57">
        <f>'BAR BB| Open rates'!EH21*0.87*0.85+25</f>
        <v>22505.8</v>
      </c>
      <c r="EI21" s="57">
        <f>'BAR BB| Open rates'!EI21*0.87*0.85+25</f>
        <v>22505.8</v>
      </c>
      <c r="EJ21" s="57">
        <f>'BAR BB| Open rates'!EJ21*0.87*0.85+25</f>
        <v>22505.8</v>
      </c>
      <c r="EK21" s="57">
        <f>'BAR BB| Open rates'!EK21*0.87*0.85+25</f>
        <v>22505.8</v>
      </c>
      <c r="EL21" s="57">
        <f>'BAR BB| Open rates'!EL21*0.87*0.85+25</f>
        <v>23245.3</v>
      </c>
      <c r="EM21" s="57">
        <f>'BAR BB| Open rates'!EM21*0.87*0.85+25</f>
        <v>23245.3</v>
      </c>
      <c r="EN21" s="57">
        <f>'BAR BB| Open rates'!EN21*0.87*0.85+25</f>
        <v>22505.8</v>
      </c>
      <c r="EO21" s="57">
        <f>'BAR BB| Open rates'!EO21*0.87*0.85+25</f>
        <v>22505.8</v>
      </c>
      <c r="EP21" s="57">
        <f>'BAR BB| Open rates'!EP21*0.87*0.85+25</f>
        <v>22505.8</v>
      </c>
      <c r="EQ21" s="57">
        <f>'BAR BB| Open rates'!EQ21*0.87*0.85+25</f>
        <v>22505.8</v>
      </c>
      <c r="ER21" s="57">
        <f>'BAR BB| Open rates'!ER21*0.87*0.85+25</f>
        <v>22505.8</v>
      </c>
      <c r="ES21" s="57">
        <f>'BAR BB| Open rates'!ES21*0.87*0.85+25</f>
        <v>23245.3</v>
      </c>
      <c r="ET21" s="57">
        <f>'BAR BB| Open rates'!ET21*0.87*0.85+25</f>
        <v>23245.3</v>
      </c>
      <c r="EU21" s="57">
        <f>'BAR BB| Open rates'!EU21*0.87*0.85+25</f>
        <v>22505.8</v>
      </c>
      <c r="EV21" s="57">
        <f>'BAR BB| Open rates'!EV21*0.87*0.85+25</f>
        <v>22505.8</v>
      </c>
      <c r="EW21" s="57">
        <f>'BAR BB| Open rates'!EW21*0.87*0.85+25</f>
        <v>22505.8</v>
      </c>
      <c r="EX21" s="57">
        <f>'BAR BB| Open rates'!EX21*0.87*0.85+25</f>
        <v>22505.8</v>
      </c>
      <c r="EY21" s="57">
        <f>'BAR BB| Open rates'!EY21*0.87*0.85+25</f>
        <v>22505.8</v>
      </c>
      <c r="EZ21" s="57">
        <f>'BAR BB| Open rates'!EZ21*0.87*0.85+25</f>
        <v>23245.3</v>
      </c>
      <c r="FA21" s="57">
        <f>'BAR BB| Open rates'!FA21*0.87*0.85+25</f>
        <v>23245.3</v>
      </c>
      <c r="FB21" s="57">
        <f>'BAR BB| Open rates'!FB21*0.87*0.85+25</f>
        <v>22505.8</v>
      </c>
      <c r="FC21" s="57">
        <f>'BAR BB| Open rates'!FC21*0.87*0.85+25</f>
        <v>22505.8</v>
      </c>
      <c r="FD21" s="57">
        <f>'BAR BB| Open rates'!FD21*0.87*0.85+25</f>
        <v>22505.8</v>
      </c>
      <c r="FE21" s="57">
        <f>'BAR BB| Open rates'!FE21*0.87*0.85+25</f>
        <v>22505.8</v>
      </c>
      <c r="FF21" s="57">
        <f>'BAR BB| Open rates'!FF21*0.87*0.85+25</f>
        <v>22505.8</v>
      </c>
      <c r="FG21" s="57">
        <f>'BAR BB| Open rates'!FG21*0.87*0.85+25</f>
        <v>23245.3</v>
      </c>
      <c r="FH21" s="57">
        <f>'BAR BB| Open rates'!FH21*0.87*0.85+25</f>
        <v>23245.3</v>
      </c>
      <c r="FI21" s="57">
        <f>'BAR BB| Open rates'!FI21*0.87*0.85+25</f>
        <v>22505.8</v>
      </c>
      <c r="FJ21" s="57">
        <f>'BAR BB| Open rates'!FJ21*0.87*0.85+25</f>
        <v>22505.8</v>
      </c>
      <c r="FK21" s="57">
        <f>'BAR BB| Open rates'!FK21*0.87*0.85+25</f>
        <v>22505.8</v>
      </c>
      <c r="FL21" s="57">
        <f>'BAR BB| Open rates'!FL21*0.87*0.85+25</f>
        <v>22505.8</v>
      </c>
      <c r="FM21" s="57">
        <f>'BAR BB| Open rates'!FM21*0.87*0.85+25</f>
        <v>22505.8</v>
      </c>
      <c r="FN21" s="57">
        <f>'BAR BB| Open rates'!FN21*0.87*0.85+25</f>
        <v>23245.3</v>
      </c>
      <c r="FO21" s="57">
        <f>'BAR BB| Open rates'!FO21*0.87*0.85+25</f>
        <v>23245.3</v>
      </c>
      <c r="FP21" s="57">
        <f>'BAR BB| Open rates'!FP21*0.87*0.85+25</f>
        <v>22505.8</v>
      </c>
      <c r="FQ21" s="57">
        <f>'BAR BB| Open rates'!FQ21*0.87*0.85+25</f>
        <v>22505.8</v>
      </c>
      <c r="FR21" s="57">
        <f>'BAR BB| Open rates'!FR21*0.87*0.85+25</f>
        <v>22505.8</v>
      </c>
      <c r="FS21" s="57">
        <f>'BAR BB| Open rates'!FS21*0.87*0.85+25</f>
        <v>22505.8</v>
      </c>
      <c r="FT21" s="57">
        <f>'BAR BB| Open rates'!FT21*0.87*0.85+25</f>
        <v>22505.8</v>
      </c>
      <c r="FU21" s="57">
        <f>'BAR BB| Open rates'!FU21*0.87*0.85+25</f>
        <v>23245.3</v>
      </c>
      <c r="FV21" s="57">
        <f>'BAR BB| Open rates'!FV21*0.87*0.85+25</f>
        <v>23245.3</v>
      </c>
      <c r="FW21" s="57">
        <f>'BAR BB| Open rates'!FW21*0.87*0.85+25</f>
        <v>25981.45</v>
      </c>
      <c r="FX21" s="57">
        <f>'BAR BB| Open rates'!FX21*0.87*0.85+25</f>
        <v>25981.45</v>
      </c>
      <c r="FY21" s="57">
        <f>'BAR BB| Open rates'!FY21*0.87*0.85+25</f>
        <v>25981.45</v>
      </c>
      <c r="FZ21" s="57">
        <f>'BAR BB| Open rates'!FZ21*0.87*0.85+25</f>
        <v>25981.45</v>
      </c>
      <c r="GA21" s="57">
        <f>'BAR BB| Open rates'!GA21*0.87*0.85+25</f>
        <v>25981.45</v>
      </c>
      <c r="GB21" s="57">
        <f>'BAR BB| Open rates'!GB21*0.87*0.85+25</f>
        <v>27608.35</v>
      </c>
      <c r="GC21" s="57">
        <f>'BAR BB| Open rates'!GC21*0.87*0.85+25</f>
        <v>27608.35</v>
      </c>
      <c r="GD21" s="57">
        <f>'BAR BB| Open rates'!GD21*0.87*0.85+25</f>
        <v>27608.35</v>
      </c>
      <c r="GE21" s="57">
        <f>'BAR BB| Open rates'!GE21*0.87*0.85+25</f>
        <v>27608.35</v>
      </c>
    </row>
    <row r="22" spans="1:187" s="36" customFormat="1" ht="12" customHeight="1" x14ac:dyDescent="0.2">
      <c r="A22" s="236" t="s">
        <v>180</v>
      </c>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row>
    <row r="23" spans="1:187" s="36" customFormat="1" ht="12" customHeight="1" x14ac:dyDescent="0.2">
      <c r="A23" s="237">
        <v>1</v>
      </c>
      <c r="B23" s="57">
        <f>'BAR BB| Open rates'!B23*0.87*0.85+25</f>
        <v>38774.799999999996</v>
      </c>
      <c r="C23" s="57">
        <f>'BAR BB| Open rates'!C23*0.87*0.85+25</f>
        <v>38774.799999999996</v>
      </c>
      <c r="D23" s="57">
        <f>'BAR BB| Open rates'!D23*0.87*0.85+25</f>
        <v>36778.15</v>
      </c>
      <c r="E23" s="57">
        <f>'BAR BB| Open rates'!E23*0.87*0.85+25</f>
        <v>36778.15</v>
      </c>
      <c r="F23" s="57">
        <f>'BAR BB| Open rates'!F23*0.87*0.85+25</f>
        <v>35151.25</v>
      </c>
      <c r="G23" s="57">
        <f>'BAR BB| Open rates'!G23*0.87*0.85+25</f>
        <v>36778.15</v>
      </c>
      <c r="H23" s="57">
        <f>'BAR BB| Open rates'!H23*0.87*0.85+25</f>
        <v>36778.15</v>
      </c>
      <c r="I23" s="57">
        <f>'BAR BB| Open rates'!I23*0.87*0.85+25</f>
        <v>38257.15</v>
      </c>
      <c r="J23" s="57">
        <f>'BAR BB| Open rates'!J23*0.87*0.85+25</f>
        <v>38257.15</v>
      </c>
      <c r="K23" s="57">
        <f>'BAR BB| Open rates'!K23*0.87*0.85+25</f>
        <v>36778.15</v>
      </c>
      <c r="L23" s="57">
        <f>'BAR BB| Open rates'!L23*0.87*0.85+25</f>
        <v>36778.15</v>
      </c>
      <c r="M23" s="57">
        <f>'BAR BB| Open rates'!M23*0.87*0.85+25</f>
        <v>36778.15</v>
      </c>
      <c r="N23" s="57">
        <f>'BAR BB| Open rates'!N23*0.87*0.85+25</f>
        <v>36778.15</v>
      </c>
      <c r="O23" s="57">
        <f>'BAR BB| Open rates'!O23*0.87*0.85+25</f>
        <v>36778.15</v>
      </c>
      <c r="P23" s="57">
        <f>'BAR BB| Open rates'!P23*0.87*0.85+25</f>
        <v>38257.15</v>
      </c>
      <c r="Q23" s="57">
        <f>'BAR BB| Open rates'!Q23*0.87*0.85+25</f>
        <v>38257.15</v>
      </c>
      <c r="R23" s="57">
        <f>'BAR BB| Open rates'!R23*0.87*0.85+25</f>
        <v>38257.15</v>
      </c>
      <c r="S23" s="57">
        <f>'BAR BB| Open rates'!S23*0.87*0.85+25</f>
        <v>38257.15</v>
      </c>
      <c r="T23" s="57">
        <f>'BAR BB| Open rates'!T23*0.87*0.85+25</f>
        <v>38257.15</v>
      </c>
      <c r="U23" s="57">
        <f>'BAR BB| Open rates'!U23*0.87*0.85+25</f>
        <v>38257.15</v>
      </c>
      <c r="V23" s="57">
        <f>'BAR BB| Open rates'!V23*0.87*0.85+25</f>
        <v>38257.15</v>
      </c>
      <c r="W23" s="57">
        <f>'BAR BB| Open rates'!W23*0.87*0.85+25</f>
        <v>39736.15</v>
      </c>
      <c r="X23" s="57">
        <f>'BAR BB| Open rates'!X23*0.87*0.85+25</f>
        <v>39736.15</v>
      </c>
      <c r="Y23" s="57">
        <f>'BAR BB| Open rates'!Y23*0.87*0.85+25</f>
        <v>38257.15</v>
      </c>
      <c r="Z23" s="57">
        <f>'BAR BB| Open rates'!Z23*0.87*0.85+25</f>
        <v>38257.15</v>
      </c>
      <c r="AA23" s="57">
        <f>'BAR BB| Open rates'!AA23*0.87*0.85+25</f>
        <v>38257.15</v>
      </c>
      <c r="AB23" s="57">
        <f>'BAR BB| Open rates'!AB23*0.87*0.85+25</f>
        <v>38257.15</v>
      </c>
      <c r="AC23" s="57">
        <f>'BAR BB| Open rates'!AC23*0.87*0.85+25</f>
        <v>38257.15</v>
      </c>
      <c r="AD23" s="57">
        <f>'BAR BB| Open rates'!AD23*0.87*0.85+25</f>
        <v>39736.15</v>
      </c>
      <c r="AE23" s="57">
        <f>'BAR BB| Open rates'!AE23*0.87*0.85+25</f>
        <v>39736.15</v>
      </c>
      <c r="AF23" s="57">
        <f>'BAR BB| Open rates'!AF23*0.87*0.85+25</f>
        <v>38257.15</v>
      </c>
      <c r="AG23" s="57">
        <f>'BAR BB| Open rates'!AG23*0.87*0.85+25</f>
        <v>38257.15</v>
      </c>
      <c r="AH23" s="57">
        <f>'BAR BB| Open rates'!AH23*0.87*0.85+25</f>
        <v>38257.15</v>
      </c>
      <c r="AI23" s="57">
        <f>'BAR BB| Open rates'!AI23*0.87*0.85+25</f>
        <v>38257.15</v>
      </c>
      <c r="AJ23" s="57">
        <f>'BAR BB| Open rates'!AJ23*0.87*0.85+25</f>
        <v>38257.15</v>
      </c>
      <c r="AK23" s="57">
        <f>'BAR BB| Open rates'!AK23*0.87*0.85+25</f>
        <v>39736.15</v>
      </c>
      <c r="AL23" s="57">
        <f>'BAR BB| Open rates'!AL23*0.87*0.85+25</f>
        <v>39736.15</v>
      </c>
      <c r="AM23" s="57">
        <f>'BAR BB| Open rates'!AM23*0.87*0.85+25</f>
        <v>38257.15</v>
      </c>
      <c r="AN23" s="57">
        <f>'BAR BB| Open rates'!AN23*0.87*0.85+25</f>
        <v>38257.15</v>
      </c>
      <c r="AO23" s="57">
        <f>'BAR BB| Open rates'!AO23*0.87*0.85+25</f>
        <v>38257.15</v>
      </c>
      <c r="AP23" s="57">
        <f>'BAR BB| Open rates'!AP23*0.87*0.85+25</f>
        <v>38257.15</v>
      </c>
      <c r="AQ23" s="57">
        <f>'BAR BB| Open rates'!AQ23*0.87*0.85+25</f>
        <v>38257.15</v>
      </c>
      <c r="AR23" s="57">
        <f>'BAR BB| Open rates'!AR23*0.87*0.85+25</f>
        <v>39736.15</v>
      </c>
      <c r="AS23" s="57">
        <f>'BAR BB| Open rates'!AS23*0.87*0.85+25</f>
        <v>39736.15</v>
      </c>
      <c r="AT23" s="57">
        <f>'BAR BB| Open rates'!AT23*0.87*0.85+25</f>
        <v>38257.15</v>
      </c>
      <c r="AU23" s="57">
        <f>'BAR BB| Open rates'!AU23*0.87*0.85+25</f>
        <v>38257.15</v>
      </c>
      <c r="AV23" s="57">
        <f>'BAR BB| Open rates'!AV23*0.87*0.85+25</f>
        <v>38257.15</v>
      </c>
      <c r="AW23" s="57">
        <f>'BAR BB| Open rates'!AW23*0.87*0.85+25</f>
        <v>38257.15</v>
      </c>
      <c r="AX23" s="57">
        <f>'BAR BB| Open rates'!AX23*0.87*0.85+25</f>
        <v>38257.15</v>
      </c>
      <c r="AY23" s="57">
        <f>'BAR BB| Open rates'!AY23*0.87*0.85+25</f>
        <v>39736.15</v>
      </c>
      <c r="AZ23" s="57">
        <f>'BAR BB| Open rates'!AZ23*0.87*0.85+25</f>
        <v>39736.15</v>
      </c>
      <c r="BA23" s="57">
        <f>'BAR BB| Open rates'!BA23*0.87*0.85+25</f>
        <v>38257.15</v>
      </c>
      <c r="BB23" s="57">
        <f>'BAR BB| Open rates'!BB23*0.87*0.85+25</f>
        <v>38257.15</v>
      </c>
      <c r="BC23" s="57">
        <f>'BAR BB| Open rates'!BC23*0.87*0.85+25</f>
        <v>38257.15</v>
      </c>
      <c r="BD23" s="57">
        <f>'BAR BB| Open rates'!BD23*0.87*0.85+25</f>
        <v>38257.15</v>
      </c>
      <c r="BE23" s="57">
        <f>'BAR BB| Open rates'!BE23*0.87*0.85+25</f>
        <v>38257.15</v>
      </c>
      <c r="BF23" s="57">
        <f>'BAR BB| Open rates'!BF23*0.87*0.85+25</f>
        <v>39736.15</v>
      </c>
      <c r="BG23" s="57">
        <f>'BAR BB| Open rates'!BG23*0.87*0.85+25</f>
        <v>39736.15</v>
      </c>
      <c r="BH23" s="57">
        <f>'BAR BB| Open rates'!BH23*0.87*0.85+25</f>
        <v>35890.75</v>
      </c>
      <c r="BI23" s="57">
        <f>'BAR BB| Open rates'!BI23*0.87*0.85+25</f>
        <v>35890.75</v>
      </c>
      <c r="BJ23" s="57">
        <f>'BAR BB| Open rates'!BJ23*0.87*0.85+25</f>
        <v>35890.75</v>
      </c>
      <c r="BK23" s="57">
        <f>'BAR BB| Open rates'!BK23*0.87*0.85+25</f>
        <v>35890.75</v>
      </c>
      <c r="BL23" s="57">
        <f>'BAR BB| Open rates'!BL23*0.87*0.85+25</f>
        <v>35890.75</v>
      </c>
      <c r="BM23" s="57">
        <f>'BAR BB| Open rates'!BM23*0.87*0.85+25</f>
        <v>36778.15</v>
      </c>
      <c r="BN23" s="57">
        <f>'BAR BB| Open rates'!BN23*0.87*0.85+25</f>
        <v>36778.15</v>
      </c>
      <c r="BO23" s="57">
        <f>'BAR BB| Open rates'!BO23*0.87*0.85+25</f>
        <v>35151.25</v>
      </c>
      <c r="BP23" s="57">
        <f>'BAR BB| Open rates'!BP23*0.87*0.85+25</f>
        <v>35151.25</v>
      </c>
      <c r="BQ23" s="57">
        <f>'BAR BB| Open rates'!BQ23*0.87*0.85+25</f>
        <v>32341.149999999998</v>
      </c>
      <c r="BR23" s="57">
        <f>'BAR BB| Open rates'!BR23*0.87*0.85+25</f>
        <v>32341.149999999998</v>
      </c>
      <c r="BS23" s="57">
        <f>'BAR BB| Open rates'!BS23*0.87*0.85+25</f>
        <v>32341.149999999998</v>
      </c>
      <c r="BT23" s="57">
        <f>'BAR BB| Open rates'!BT23*0.87*0.85+25</f>
        <v>32341.149999999998</v>
      </c>
      <c r="BU23" s="57">
        <f>'BAR BB| Open rates'!BU23*0.87*0.85+25</f>
        <v>32341.149999999998</v>
      </c>
      <c r="BV23" s="57">
        <f>'BAR BB| Open rates'!BV23*0.87*0.85+25</f>
        <v>30714.25</v>
      </c>
      <c r="BW23" s="57">
        <f>'BAR BB| Open rates'!BW23*0.87*0.85+25</f>
        <v>30714.25</v>
      </c>
      <c r="BX23" s="57">
        <f>'BAR BB| Open rates'!BX23*0.87*0.85+25</f>
        <v>30714.25</v>
      </c>
      <c r="BY23" s="57">
        <f>'BAR BB| Open rates'!BY23*0.87*0.85+25</f>
        <v>30714.25</v>
      </c>
      <c r="BZ23" s="57">
        <f>'BAR BB| Open rates'!BZ23*0.87*0.85+25</f>
        <v>30714.25</v>
      </c>
      <c r="CA23" s="57">
        <f>'BAR BB| Open rates'!CA23*0.87*0.85+25</f>
        <v>32341.149999999998</v>
      </c>
      <c r="CB23" s="57">
        <f>'BAR BB| Open rates'!CB23*0.87*0.85+25</f>
        <v>32341.149999999998</v>
      </c>
      <c r="CC23" s="57">
        <f>'BAR BB| Open rates'!CC23*0.87*0.85+25</f>
        <v>30714.25</v>
      </c>
      <c r="CD23" s="57">
        <f>'BAR BB| Open rates'!CD23*0.87*0.85+25</f>
        <v>30714.25</v>
      </c>
      <c r="CE23" s="57">
        <f>'BAR BB| Open rates'!CE23*0.87*0.85+25</f>
        <v>30714.25</v>
      </c>
      <c r="CF23" s="57">
        <f>'BAR BB| Open rates'!CF23*0.87*0.85+25</f>
        <v>30714.25</v>
      </c>
      <c r="CG23" s="57">
        <f>'BAR BB| Open rates'!CG23*0.87*0.85+25</f>
        <v>30714.25</v>
      </c>
      <c r="CH23" s="57">
        <f>'BAR BB| Open rates'!CH23*0.87*0.85+25</f>
        <v>32341.149999999998</v>
      </c>
      <c r="CI23" s="57">
        <f>'BAR BB| Open rates'!CI23*0.87*0.85+25</f>
        <v>32341.149999999998</v>
      </c>
      <c r="CJ23" s="57">
        <f>'BAR BB| Open rates'!CJ23*0.87*0.85+25</f>
        <v>30714.25</v>
      </c>
      <c r="CK23" s="57">
        <f>'BAR BB| Open rates'!CK23*0.87*0.85+25</f>
        <v>30714.25</v>
      </c>
      <c r="CL23" s="57">
        <f>'BAR BB| Open rates'!CL23*0.87*0.85+25</f>
        <v>30714.25</v>
      </c>
      <c r="CM23" s="57">
        <f>'BAR BB| Open rates'!CM23*0.87*0.85+25</f>
        <v>30714.25</v>
      </c>
      <c r="CN23" s="57">
        <f>'BAR BB| Open rates'!CN23*0.87*0.85+25</f>
        <v>30714.25</v>
      </c>
      <c r="CO23" s="57">
        <f>'BAR BB| Open rates'!CO23*0.87*0.85+25</f>
        <v>32341.149999999998</v>
      </c>
      <c r="CP23" s="57">
        <f>'BAR BB| Open rates'!CP23*0.87*0.85+25</f>
        <v>32341.149999999998</v>
      </c>
      <c r="CQ23" s="57">
        <f>'BAR BB| Open rates'!CQ23*0.87*0.85+25</f>
        <v>30714.25</v>
      </c>
      <c r="CR23" s="57">
        <f>'BAR BB| Open rates'!CR23*0.87*0.85+25</f>
        <v>30714.25</v>
      </c>
      <c r="CS23" s="57">
        <f>'BAR BB| Open rates'!CS23*0.87*0.85+25</f>
        <v>30714.25</v>
      </c>
      <c r="CT23" s="57">
        <f>'BAR BB| Open rates'!CT23*0.87*0.85+25</f>
        <v>30714.25</v>
      </c>
      <c r="CU23" s="57">
        <f>'BAR BB| Open rates'!CU23*0.87*0.85+25</f>
        <v>29457.1</v>
      </c>
      <c r="CV23" s="57">
        <f>'BAR BB| Open rates'!CV23*0.87*0.85+25</f>
        <v>29457.1</v>
      </c>
      <c r="CW23" s="57">
        <f>'BAR BB| Open rates'!CW23*0.87*0.85+25</f>
        <v>29457.1</v>
      </c>
      <c r="CX23" s="57">
        <f>'BAR BB| Open rates'!CX23*0.87*0.85+25</f>
        <v>27978.1</v>
      </c>
      <c r="CY23" s="57">
        <f>'BAR BB| Open rates'!CY23*0.87*0.85+25</f>
        <v>27978.1</v>
      </c>
      <c r="CZ23" s="57">
        <f>'BAR BB| Open rates'!CZ23*0.87*0.85+25</f>
        <v>27978.1</v>
      </c>
      <c r="DA23" s="57">
        <f>'BAR BB| Open rates'!DA23*0.87*0.85+25</f>
        <v>27978.1</v>
      </c>
      <c r="DB23" s="57">
        <f>'BAR BB| Open rates'!DB23*0.87*0.85+25</f>
        <v>27978.1</v>
      </c>
      <c r="DC23" s="57">
        <f>'BAR BB| Open rates'!DC23*0.87*0.85+25</f>
        <v>29457.1</v>
      </c>
      <c r="DD23" s="57">
        <f>'BAR BB| Open rates'!DD23*0.87*0.85+25</f>
        <v>29457.1</v>
      </c>
      <c r="DE23" s="57">
        <f>'BAR BB| Open rates'!DE23*0.87*0.85+25</f>
        <v>27978.1</v>
      </c>
      <c r="DF23" s="57">
        <f>'BAR BB| Open rates'!DF23*0.87*0.85+25</f>
        <v>27978.1</v>
      </c>
      <c r="DG23" s="57">
        <f>'BAR BB| Open rates'!DG23*0.87*0.85+25</f>
        <v>27978.1</v>
      </c>
      <c r="DH23" s="57">
        <f>'BAR BB| Open rates'!DH23*0.87*0.85+25</f>
        <v>27978.1</v>
      </c>
      <c r="DI23" s="57">
        <f>'BAR BB| Open rates'!DI23*0.87*0.85+25</f>
        <v>27978.1</v>
      </c>
      <c r="DJ23" s="57">
        <f>'BAR BB| Open rates'!DJ23*0.87*0.85+25</f>
        <v>29457.1</v>
      </c>
      <c r="DK23" s="57">
        <f>'BAR BB| Open rates'!DK23*0.87*0.85+25</f>
        <v>29457.1</v>
      </c>
      <c r="DL23" s="57">
        <f>'BAR BB| Open rates'!DL23*0.87*0.85+25</f>
        <v>27978.1</v>
      </c>
      <c r="DM23" s="57">
        <f>'BAR BB| Open rates'!DM23*0.87*0.85+25</f>
        <v>27978.1</v>
      </c>
      <c r="DN23" s="57">
        <f>'BAR BB| Open rates'!DN23*0.87*0.85+25</f>
        <v>27978.1</v>
      </c>
      <c r="DO23" s="57">
        <f>'BAR BB| Open rates'!DO23*0.87*0.85+25</f>
        <v>27978.1</v>
      </c>
      <c r="DP23" s="57">
        <f>'BAR BB| Open rates'!DP23*0.87*0.85+25</f>
        <v>27978.1</v>
      </c>
      <c r="DQ23" s="57">
        <f>'BAR BB| Open rates'!DQ23*0.87*0.85+25</f>
        <v>29457.1</v>
      </c>
      <c r="DR23" s="57">
        <f>'BAR BB| Open rates'!DR23*0.87*0.85+25</f>
        <v>29457.1</v>
      </c>
      <c r="DS23" s="57">
        <f>'BAR BB| Open rates'!DS23*0.87*0.85+25</f>
        <v>27978.1</v>
      </c>
      <c r="DT23" s="57">
        <f>'BAR BB| Open rates'!DT23*0.87*0.85+25</f>
        <v>27978.1</v>
      </c>
      <c r="DU23" s="57">
        <f>'BAR BB| Open rates'!DU23*0.87*0.85+25</f>
        <v>27978.1</v>
      </c>
      <c r="DV23" s="57">
        <f>'BAR BB| Open rates'!DV23*0.87*0.85+25</f>
        <v>27978.1</v>
      </c>
      <c r="DW23" s="57">
        <f>'BAR BB| Open rates'!DW23*0.87*0.85+25</f>
        <v>27978.1</v>
      </c>
      <c r="DX23" s="57">
        <f>'BAR BB| Open rates'!DX23*0.87*0.85+25</f>
        <v>29457.1</v>
      </c>
      <c r="DY23" s="57">
        <f>'BAR BB| Open rates'!DY23*0.87*0.85+25</f>
        <v>29457.1</v>
      </c>
      <c r="DZ23" s="57">
        <f>'BAR BB| Open rates'!DZ23*0.87*0.85+25</f>
        <v>30714.25</v>
      </c>
      <c r="EA23" s="57">
        <f>'BAR BB| Open rates'!EA23*0.87*0.85+25</f>
        <v>30714.25</v>
      </c>
      <c r="EB23" s="57">
        <f>'BAR BB| Open rates'!EB23*0.87*0.85+25</f>
        <v>30714.25</v>
      </c>
      <c r="EC23" s="57">
        <f>'BAR BB| Open rates'!EC23*0.87*0.85+25</f>
        <v>32341.149999999998</v>
      </c>
      <c r="ED23" s="57">
        <f>'BAR BB| Open rates'!ED23*0.87*0.85+25</f>
        <v>32341.149999999998</v>
      </c>
      <c r="EE23" s="57">
        <f>'BAR BB| Open rates'!EE23*0.87*0.85+25</f>
        <v>32341.149999999998</v>
      </c>
      <c r="EF23" s="57">
        <f>'BAR BB| Open rates'!EF23*0.87*0.85+25</f>
        <v>32341.149999999998</v>
      </c>
      <c r="EG23" s="57">
        <f>'BAR BB| Open rates'!EG23*0.87*0.85+25</f>
        <v>27238.6</v>
      </c>
      <c r="EH23" s="57">
        <f>'BAR BB| Open rates'!EH23*0.87*0.85+25</f>
        <v>25759.599999999999</v>
      </c>
      <c r="EI23" s="57">
        <f>'BAR BB| Open rates'!EI23*0.87*0.85+25</f>
        <v>25759.599999999999</v>
      </c>
      <c r="EJ23" s="57">
        <f>'BAR BB| Open rates'!EJ23*0.87*0.85+25</f>
        <v>25759.599999999999</v>
      </c>
      <c r="EK23" s="57">
        <f>'BAR BB| Open rates'!EK23*0.87*0.85+25</f>
        <v>25759.599999999999</v>
      </c>
      <c r="EL23" s="57">
        <f>'BAR BB| Open rates'!EL23*0.87*0.85+25</f>
        <v>26499.1</v>
      </c>
      <c r="EM23" s="57">
        <f>'BAR BB| Open rates'!EM23*0.87*0.85+25</f>
        <v>26499.1</v>
      </c>
      <c r="EN23" s="57">
        <f>'BAR BB| Open rates'!EN23*0.87*0.85+25</f>
        <v>25759.599999999999</v>
      </c>
      <c r="EO23" s="57">
        <f>'BAR BB| Open rates'!EO23*0.87*0.85+25</f>
        <v>25759.599999999999</v>
      </c>
      <c r="EP23" s="57">
        <f>'BAR BB| Open rates'!EP23*0.87*0.85+25</f>
        <v>25759.599999999999</v>
      </c>
      <c r="EQ23" s="57">
        <f>'BAR BB| Open rates'!EQ23*0.87*0.85+25</f>
        <v>25759.599999999999</v>
      </c>
      <c r="ER23" s="57">
        <f>'BAR BB| Open rates'!ER23*0.87*0.85+25</f>
        <v>25759.599999999999</v>
      </c>
      <c r="ES23" s="57">
        <f>'BAR BB| Open rates'!ES23*0.87*0.85+25</f>
        <v>26499.1</v>
      </c>
      <c r="ET23" s="57">
        <f>'BAR BB| Open rates'!ET23*0.87*0.85+25</f>
        <v>26499.1</v>
      </c>
      <c r="EU23" s="57">
        <f>'BAR BB| Open rates'!EU23*0.87*0.85+25</f>
        <v>25759.599999999999</v>
      </c>
      <c r="EV23" s="57">
        <f>'BAR BB| Open rates'!EV23*0.87*0.85+25</f>
        <v>25759.599999999999</v>
      </c>
      <c r="EW23" s="57">
        <f>'BAR BB| Open rates'!EW23*0.87*0.85+25</f>
        <v>25759.599999999999</v>
      </c>
      <c r="EX23" s="57">
        <f>'BAR BB| Open rates'!EX23*0.87*0.85+25</f>
        <v>25759.599999999999</v>
      </c>
      <c r="EY23" s="57">
        <f>'BAR BB| Open rates'!EY23*0.87*0.85+25</f>
        <v>25759.599999999999</v>
      </c>
      <c r="EZ23" s="57">
        <f>'BAR BB| Open rates'!EZ23*0.87*0.85+25</f>
        <v>26499.1</v>
      </c>
      <c r="FA23" s="57">
        <f>'BAR BB| Open rates'!FA23*0.87*0.85+25</f>
        <v>26499.1</v>
      </c>
      <c r="FB23" s="57">
        <f>'BAR BB| Open rates'!FB23*0.87*0.85+25</f>
        <v>25759.599999999999</v>
      </c>
      <c r="FC23" s="57">
        <f>'BAR BB| Open rates'!FC23*0.87*0.85+25</f>
        <v>25759.599999999999</v>
      </c>
      <c r="FD23" s="57">
        <f>'BAR BB| Open rates'!FD23*0.87*0.85+25</f>
        <v>25759.599999999999</v>
      </c>
      <c r="FE23" s="57">
        <f>'BAR BB| Open rates'!FE23*0.87*0.85+25</f>
        <v>25759.599999999999</v>
      </c>
      <c r="FF23" s="57">
        <f>'BAR BB| Open rates'!FF23*0.87*0.85+25</f>
        <v>25759.599999999999</v>
      </c>
      <c r="FG23" s="57">
        <f>'BAR BB| Open rates'!FG23*0.87*0.85+25</f>
        <v>26499.1</v>
      </c>
      <c r="FH23" s="57">
        <f>'BAR BB| Open rates'!FH23*0.87*0.85+25</f>
        <v>26499.1</v>
      </c>
      <c r="FI23" s="57">
        <f>'BAR BB| Open rates'!FI23*0.87*0.85+25</f>
        <v>25759.599999999999</v>
      </c>
      <c r="FJ23" s="57">
        <f>'BAR BB| Open rates'!FJ23*0.87*0.85+25</f>
        <v>25759.599999999999</v>
      </c>
      <c r="FK23" s="57">
        <f>'BAR BB| Open rates'!FK23*0.87*0.85+25</f>
        <v>25759.599999999999</v>
      </c>
      <c r="FL23" s="57">
        <f>'BAR BB| Open rates'!FL23*0.87*0.85+25</f>
        <v>25759.599999999999</v>
      </c>
      <c r="FM23" s="57">
        <f>'BAR BB| Open rates'!FM23*0.87*0.85+25</f>
        <v>25759.599999999999</v>
      </c>
      <c r="FN23" s="57">
        <f>'BAR BB| Open rates'!FN23*0.87*0.85+25</f>
        <v>26499.1</v>
      </c>
      <c r="FO23" s="57">
        <f>'BAR BB| Open rates'!FO23*0.87*0.85+25</f>
        <v>26499.1</v>
      </c>
      <c r="FP23" s="57">
        <f>'BAR BB| Open rates'!FP23*0.87*0.85+25</f>
        <v>25759.599999999999</v>
      </c>
      <c r="FQ23" s="57">
        <f>'BAR BB| Open rates'!FQ23*0.87*0.85+25</f>
        <v>25759.599999999999</v>
      </c>
      <c r="FR23" s="57">
        <f>'BAR BB| Open rates'!FR23*0.87*0.85+25</f>
        <v>25759.599999999999</v>
      </c>
      <c r="FS23" s="57">
        <f>'BAR BB| Open rates'!FS23*0.87*0.85+25</f>
        <v>25759.599999999999</v>
      </c>
      <c r="FT23" s="57">
        <f>'BAR BB| Open rates'!FT23*0.87*0.85+25</f>
        <v>25759.599999999999</v>
      </c>
      <c r="FU23" s="57">
        <f>'BAR BB| Open rates'!FU23*0.87*0.85+25</f>
        <v>26499.1</v>
      </c>
      <c r="FV23" s="57">
        <f>'BAR BB| Open rates'!FV23*0.87*0.85+25</f>
        <v>26499.1</v>
      </c>
      <c r="FW23" s="57">
        <f>'BAR BB| Open rates'!FW23*0.87*0.85+25</f>
        <v>29235.25</v>
      </c>
      <c r="FX23" s="57">
        <f>'BAR BB| Open rates'!FX23*0.87*0.85+25</f>
        <v>29235.25</v>
      </c>
      <c r="FY23" s="57">
        <f>'BAR BB| Open rates'!FY23*0.87*0.85+25</f>
        <v>29235.25</v>
      </c>
      <c r="FZ23" s="57">
        <f>'BAR BB| Open rates'!FZ23*0.87*0.85+25</f>
        <v>29235.25</v>
      </c>
      <c r="GA23" s="57">
        <f>'BAR BB| Open rates'!GA23*0.87*0.85+25</f>
        <v>29235.25</v>
      </c>
      <c r="GB23" s="57">
        <f>'BAR BB| Open rates'!GB23*0.87*0.85+25</f>
        <v>30862.149999999998</v>
      </c>
      <c r="GC23" s="57">
        <f>'BAR BB| Open rates'!GC23*0.87*0.85+25</f>
        <v>30862.149999999998</v>
      </c>
      <c r="GD23" s="57">
        <f>'BAR BB| Open rates'!GD23*0.87*0.85+25</f>
        <v>30862.149999999998</v>
      </c>
      <c r="GE23" s="57">
        <f>'BAR BB| Open rates'!GE23*0.87*0.85+25</f>
        <v>30862.149999999998</v>
      </c>
    </row>
    <row r="24" spans="1:187" s="36" customFormat="1" ht="12" customHeight="1" x14ac:dyDescent="0.2">
      <c r="A24" s="237">
        <v>2</v>
      </c>
      <c r="B24" s="57">
        <f>'BAR BB| Open rates'!B24*0.87*0.85+25</f>
        <v>40993.299999999996</v>
      </c>
      <c r="C24" s="57">
        <f>'BAR BB| Open rates'!C24*0.87*0.85+25</f>
        <v>40993.299999999996</v>
      </c>
      <c r="D24" s="57">
        <f>'BAR BB| Open rates'!D24*0.87*0.85+25</f>
        <v>38996.65</v>
      </c>
      <c r="E24" s="57">
        <f>'BAR BB| Open rates'!E24*0.87*0.85+25</f>
        <v>38996.65</v>
      </c>
      <c r="F24" s="57">
        <f>'BAR BB| Open rates'!F24*0.87*0.85+25</f>
        <v>37369.75</v>
      </c>
      <c r="G24" s="57">
        <f>'BAR BB| Open rates'!G24*0.87*0.85+25</f>
        <v>38996.65</v>
      </c>
      <c r="H24" s="57">
        <f>'BAR BB| Open rates'!H24*0.87*0.85+25</f>
        <v>38996.65</v>
      </c>
      <c r="I24" s="57">
        <f>'BAR BB| Open rates'!I24*0.87*0.85+25</f>
        <v>40475.65</v>
      </c>
      <c r="J24" s="57">
        <f>'BAR BB| Open rates'!J24*0.87*0.85+25</f>
        <v>40475.65</v>
      </c>
      <c r="K24" s="57">
        <f>'BAR BB| Open rates'!K24*0.87*0.85+25</f>
        <v>38996.65</v>
      </c>
      <c r="L24" s="57">
        <f>'BAR BB| Open rates'!L24*0.87*0.85+25</f>
        <v>38996.65</v>
      </c>
      <c r="M24" s="57">
        <f>'BAR BB| Open rates'!M24*0.87*0.85+25</f>
        <v>38996.65</v>
      </c>
      <c r="N24" s="57">
        <f>'BAR BB| Open rates'!N24*0.87*0.85+25</f>
        <v>38996.65</v>
      </c>
      <c r="O24" s="57">
        <f>'BAR BB| Open rates'!O24*0.87*0.85+25</f>
        <v>38996.65</v>
      </c>
      <c r="P24" s="57">
        <f>'BAR BB| Open rates'!P24*0.87*0.85+25</f>
        <v>40475.65</v>
      </c>
      <c r="Q24" s="57">
        <f>'BAR BB| Open rates'!Q24*0.87*0.85+25</f>
        <v>40475.65</v>
      </c>
      <c r="R24" s="57">
        <f>'BAR BB| Open rates'!R24*0.87*0.85+25</f>
        <v>40475.65</v>
      </c>
      <c r="S24" s="57">
        <f>'BAR BB| Open rates'!S24*0.87*0.85+25</f>
        <v>40475.65</v>
      </c>
      <c r="T24" s="57">
        <f>'BAR BB| Open rates'!T24*0.87*0.85+25</f>
        <v>40475.65</v>
      </c>
      <c r="U24" s="57">
        <f>'BAR BB| Open rates'!U24*0.87*0.85+25</f>
        <v>40475.65</v>
      </c>
      <c r="V24" s="57">
        <f>'BAR BB| Open rates'!V24*0.87*0.85+25</f>
        <v>40475.65</v>
      </c>
      <c r="W24" s="57">
        <f>'BAR BB| Open rates'!W24*0.87*0.85+25</f>
        <v>41954.65</v>
      </c>
      <c r="X24" s="57">
        <f>'BAR BB| Open rates'!X24*0.87*0.85+25</f>
        <v>41954.65</v>
      </c>
      <c r="Y24" s="57">
        <f>'BAR BB| Open rates'!Y24*0.87*0.85+25</f>
        <v>40475.65</v>
      </c>
      <c r="Z24" s="57">
        <f>'BAR BB| Open rates'!Z24*0.87*0.85+25</f>
        <v>40475.65</v>
      </c>
      <c r="AA24" s="57">
        <f>'BAR BB| Open rates'!AA24*0.87*0.85+25</f>
        <v>40475.65</v>
      </c>
      <c r="AB24" s="57">
        <f>'BAR BB| Open rates'!AB24*0.87*0.85+25</f>
        <v>40475.65</v>
      </c>
      <c r="AC24" s="57">
        <f>'BAR BB| Open rates'!AC24*0.87*0.85+25</f>
        <v>40475.65</v>
      </c>
      <c r="AD24" s="57">
        <f>'BAR BB| Open rates'!AD24*0.87*0.85+25</f>
        <v>41954.65</v>
      </c>
      <c r="AE24" s="57">
        <f>'BAR BB| Open rates'!AE24*0.87*0.85+25</f>
        <v>41954.65</v>
      </c>
      <c r="AF24" s="57">
        <f>'BAR BB| Open rates'!AF24*0.87*0.85+25</f>
        <v>40475.65</v>
      </c>
      <c r="AG24" s="57">
        <f>'BAR BB| Open rates'!AG24*0.87*0.85+25</f>
        <v>40475.65</v>
      </c>
      <c r="AH24" s="57">
        <f>'BAR BB| Open rates'!AH24*0.87*0.85+25</f>
        <v>40475.65</v>
      </c>
      <c r="AI24" s="57">
        <f>'BAR BB| Open rates'!AI24*0.87*0.85+25</f>
        <v>40475.65</v>
      </c>
      <c r="AJ24" s="57">
        <f>'BAR BB| Open rates'!AJ24*0.87*0.85+25</f>
        <v>40475.65</v>
      </c>
      <c r="AK24" s="57">
        <f>'BAR BB| Open rates'!AK24*0.87*0.85+25</f>
        <v>41954.65</v>
      </c>
      <c r="AL24" s="57">
        <f>'BAR BB| Open rates'!AL24*0.87*0.85+25</f>
        <v>41954.65</v>
      </c>
      <c r="AM24" s="57">
        <f>'BAR BB| Open rates'!AM24*0.87*0.85+25</f>
        <v>40475.65</v>
      </c>
      <c r="AN24" s="57">
        <f>'BAR BB| Open rates'!AN24*0.87*0.85+25</f>
        <v>40475.65</v>
      </c>
      <c r="AO24" s="57">
        <f>'BAR BB| Open rates'!AO24*0.87*0.85+25</f>
        <v>40475.65</v>
      </c>
      <c r="AP24" s="57">
        <f>'BAR BB| Open rates'!AP24*0.87*0.85+25</f>
        <v>40475.65</v>
      </c>
      <c r="AQ24" s="57">
        <f>'BAR BB| Open rates'!AQ24*0.87*0.85+25</f>
        <v>40475.65</v>
      </c>
      <c r="AR24" s="57">
        <f>'BAR BB| Open rates'!AR24*0.87*0.85+25</f>
        <v>41954.65</v>
      </c>
      <c r="AS24" s="57">
        <f>'BAR BB| Open rates'!AS24*0.87*0.85+25</f>
        <v>41954.65</v>
      </c>
      <c r="AT24" s="57">
        <f>'BAR BB| Open rates'!AT24*0.87*0.85+25</f>
        <v>40475.65</v>
      </c>
      <c r="AU24" s="57">
        <f>'BAR BB| Open rates'!AU24*0.87*0.85+25</f>
        <v>40475.65</v>
      </c>
      <c r="AV24" s="57">
        <f>'BAR BB| Open rates'!AV24*0.87*0.85+25</f>
        <v>40475.65</v>
      </c>
      <c r="AW24" s="57">
        <f>'BAR BB| Open rates'!AW24*0.87*0.85+25</f>
        <v>40475.65</v>
      </c>
      <c r="AX24" s="57">
        <f>'BAR BB| Open rates'!AX24*0.87*0.85+25</f>
        <v>40475.65</v>
      </c>
      <c r="AY24" s="57">
        <f>'BAR BB| Open rates'!AY24*0.87*0.85+25</f>
        <v>41954.65</v>
      </c>
      <c r="AZ24" s="57">
        <f>'BAR BB| Open rates'!AZ24*0.87*0.85+25</f>
        <v>41954.65</v>
      </c>
      <c r="BA24" s="57">
        <f>'BAR BB| Open rates'!BA24*0.87*0.85+25</f>
        <v>40475.65</v>
      </c>
      <c r="BB24" s="57">
        <f>'BAR BB| Open rates'!BB24*0.87*0.85+25</f>
        <v>40475.65</v>
      </c>
      <c r="BC24" s="57">
        <f>'BAR BB| Open rates'!BC24*0.87*0.85+25</f>
        <v>40475.65</v>
      </c>
      <c r="BD24" s="57">
        <f>'BAR BB| Open rates'!BD24*0.87*0.85+25</f>
        <v>40475.65</v>
      </c>
      <c r="BE24" s="57">
        <f>'BAR BB| Open rates'!BE24*0.87*0.85+25</f>
        <v>40475.65</v>
      </c>
      <c r="BF24" s="57">
        <f>'BAR BB| Open rates'!BF24*0.87*0.85+25</f>
        <v>41954.65</v>
      </c>
      <c r="BG24" s="57">
        <f>'BAR BB| Open rates'!BG24*0.87*0.85+25</f>
        <v>41954.65</v>
      </c>
      <c r="BH24" s="57">
        <f>'BAR BB| Open rates'!BH24*0.87*0.85+25</f>
        <v>38109.25</v>
      </c>
      <c r="BI24" s="57">
        <f>'BAR BB| Open rates'!BI24*0.87*0.85+25</f>
        <v>38109.25</v>
      </c>
      <c r="BJ24" s="57">
        <f>'BAR BB| Open rates'!BJ24*0.87*0.85+25</f>
        <v>38109.25</v>
      </c>
      <c r="BK24" s="57">
        <f>'BAR BB| Open rates'!BK24*0.87*0.85+25</f>
        <v>38109.25</v>
      </c>
      <c r="BL24" s="57">
        <f>'BAR BB| Open rates'!BL24*0.87*0.85+25</f>
        <v>38109.25</v>
      </c>
      <c r="BM24" s="57">
        <f>'BAR BB| Open rates'!BM24*0.87*0.85+25</f>
        <v>38996.65</v>
      </c>
      <c r="BN24" s="57">
        <f>'BAR BB| Open rates'!BN24*0.87*0.85+25</f>
        <v>38996.65</v>
      </c>
      <c r="BO24" s="57">
        <f>'BAR BB| Open rates'!BO24*0.87*0.85+25</f>
        <v>37369.75</v>
      </c>
      <c r="BP24" s="57">
        <f>'BAR BB| Open rates'!BP24*0.87*0.85+25</f>
        <v>37369.75</v>
      </c>
      <c r="BQ24" s="57">
        <f>'BAR BB| Open rates'!BQ24*0.87*0.85+25</f>
        <v>34559.65</v>
      </c>
      <c r="BR24" s="57">
        <f>'BAR BB| Open rates'!BR24*0.87*0.85+25</f>
        <v>34559.65</v>
      </c>
      <c r="BS24" s="57">
        <f>'BAR BB| Open rates'!BS24*0.87*0.85+25</f>
        <v>34559.65</v>
      </c>
      <c r="BT24" s="57">
        <f>'BAR BB| Open rates'!BT24*0.87*0.85+25</f>
        <v>34559.65</v>
      </c>
      <c r="BU24" s="57">
        <f>'BAR BB| Open rates'!BU24*0.87*0.85+25</f>
        <v>34559.65</v>
      </c>
      <c r="BV24" s="57">
        <f>'BAR BB| Open rates'!BV24*0.87*0.85+25</f>
        <v>32932.75</v>
      </c>
      <c r="BW24" s="57">
        <f>'BAR BB| Open rates'!BW24*0.87*0.85+25</f>
        <v>32932.75</v>
      </c>
      <c r="BX24" s="57">
        <f>'BAR BB| Open rates'!BX24*0.87*0.85+25</f>
        <v>32932.75</v>
      </c>
      <c r="BY24" s="57">
        <f>'BAR BB| Open rates'!BY24*0.87*0.85+25</f>
        <v>32932.75</v>
      </c>
      <c r="BZ24" s="57">
        <f>'BAR BB| Open rates'!BZ24*0.87*0.85+25</f>
        <v>32932.75</v>
      </c>
      <c r="CA24" s="57">
        <f>'BAR BB| Open rates'!CA24*0.87*0.85+25</f>
        <v>34559.65</v>
      </c>
      <c r="CB24" s="57">
        <f>'BAR BB| Open rates'!CB24*0.87*0.85+25</f>
        <v>34559.65</v>
      </c>
      <c r="CC24" s="57">
        <f>'BAR BB| Open rates'!CC24*0.87*0.85+25</f>
        <v>32932.75</v>
      </c>
      <c r="CD24" s="57">
        <f>'BAR BB| Open rates'!CD24*0.87*0.85+25</f>
        <v>32932.75</v>
      </c>
      <c r="CE24" s="57">
        <f>'BAR BB| Open rates'!CE24*0.87*0.85+25</f>
        <v>32932.75</v>
      </c>
      <c r="CF24" s="57">
        <f>'BAR BB| Open rates'!CF24*0.87*0.85+25</f>
        <v>32932.75</v>
      </c>
      <c r="CG24" s="57">
        <f>'BAR BB| Open rates'!CG24*0.87*0.85+25</f>
        <v>32932.75</v>
      </c>
      <c r="CH24" s="57">
        <f>'BAR BB| Open rates'!CH24*0.87*0.85+25</f>
        <v>34559.65</v>
      </c>
      <c r="CI24" s="57">
        <f>'BAR BB| Open rates'!CI24*0.87*0.85+25</f>
        <v>34559.65</v>
      </c>
      <c r="CJ24" s="57">
        <f>'BAR BB| Open rates'!CJ24*0.87*0.85+25</f>
        <v>32932.75</v>
      </c>
      <c r="CK24" s="57">
        <f>'BAR BB| Open rates'!CK24*0.87*0.85+25</f>
        <v>32932.75</v>
      </c>
      <c r="CL24" s="57">
        <f>'BAR BB| Open rates'!CL24*0.87*0.85+25</f>
        <v>32932.75</v>
      </c>
      <c r="CM24" s="57">
        <f>'BAR BB| Open rates'!CM24*0.87*0.85+25</f>
        <v>32932.75</v>
      </c>
      <c r="CN24" s="57">
        <f>'BAR BB| Open rates'!CN24*0.87*0.85+25</f>
        <v>32932.75</v>
      </c>
      <c r="CO24" s="57">
        <f>'BAR BB| Open rates'!CO24*0.87*0.85+25</f>
        <v>34559.65</v>
      </c>
      <c r="CP24" s="57">
        <f>'BAR BB| Open rates'!CP24*0.87*0.85+25</f>
        <v>34559.65</v>
      </c>
      <c r="CQ24" s="57">
        <f>'BAR BB| Open rates'!CQ24*0.87*0.85+25</f>
        <v>32932.75</v>
      </c>
      <c r="CR24" s="57">
        <f>'BAR BB| Open rates'!CR24*0.87*0.85+25</f>
        <v>32932.75</v>
      </c>
      <c r="CS24" s="57">
        <f>'BAR BB| Open rates'!CS24*0.87*0.85+25</f>
        <v>32932.75</v>
      </c>
      <c r="CT24" s="57">
        <f>'BAR BB| Open rates'!CT24*0.87*0.85+25</f>
        <v>32932.75</v>
      </c>
      <c r="CU24" s="57">
        <f>'BAR BB| Open rates'!CU24*0.87*0.85+25</f>
        <v>31675.599999999999</v>
      </c>
      <c r="CV24" s="57">
        <f>'BAR BB| Open rates'!CV24*0.87*0.85+25</f>
        <v>31675.599999999999</v>
      </c>
      <c r="CW24" s="57">
        <f>'BAR BB| Open rates'!CW24*0.87*0.85+25</f>
        <v>31675.599999999999</v>
      </c>
      <c r="CX24" s="57">
        <f>'BAR BB| Open rates'!CX24*0.87*0.85+25</f>
        <v>30196.6</v>
      </c>
      <c r="CY24" s="57">
        <f>'BAR BB| Open rates'!CY24*0.87*0.85+25</f>
        <v>30196.6</v>
      </c>
      <c r="CZ24" s="57">
        <f>'BAR BB| Open rates'!CZ24*0.87*0.85+25</f>
        <v>30196.6</v>
      </c>
      <c r="DA24" s="57">
        <f>'BAR BB| Open rates'!DA24*0.87*0.85+25</f>
        <v>30196.6</v>
      </c>
      <c r="DB24" s="57">
        <f>'BAR BB| Open rates'!DB24*0.87*0.85+25</f>
        <v>30196.6</v>
      </c>
      <c r="DC24" s="57">
        <f>'BAR BB| Open rates'!DC24*0.87*0.85+25</f>
        <v>31675.599999999999</v>
      </c>
      <c r="DD24" s="57">
        <f>'BAR BB| Open rates'!DD24*0.87*0.85+25</f>
        <v>31675.599999999999</v>
      </c>
      <c r="DE24" s="57">
        <f>'BAR BB| Open rates'!DE24*0.87*0.85+25</f>
        <v>30196.6</v>
      </c>
      <c r="DF24" s="57">
        <f>'BAR BB| Open rates'!DF24*0.87*0.85+25</f>
        <v>30196.6</v>
      </c>
      <c r="DG24" s="57">
        <f>'BAR BB| Open rates'!DG24*0.87*0.85+25</f>
        <v>30196.6</v>
      </c>
      <c r="DH24" s="57">
        <f>'BAR BB| Open rates'!DH24*0.87*0.85+25</f>
        <v>30196.6</v>
      </c>
      <c r="DI24" s="57">
        <f>'BAR BB| Open rates'!DI24*0.87*0.85+25</f>
        <v>30196.6</v>
      </c>
      <c r="DJ24" s="57">
        <f>'BAR BB| Open rates'!DJ24*0.87*0.85+25</f>
        <v>31675.599999999999</v>
      </c>
      <c r="DK24" s="57">
        <f>'BAR BB| Open rates'!DK24*0.87*0.85+25</f>
        <v>31675.599999999999</v>
      </c>
      <c r="DL24" s="57">
        <f>'BAR BB| Open rates'!DL24*0.87*0.85+25</f>
        <v>30196.6</v>
      </c>
      <c r="DM24" s="57">
        <f>'BAR BB| Open rates'!DM24*0.87*0.85+25</f>
        <v>30196.6</v>
      </c>
      <c r="DN24" s="57">
        <f>'BAR BB| Open rates'!DN24*0.87*0.85+25</f>
        <v>30196.6</v>
      </c>
      <c r="DO24" s="57">
        <f>'BAR BB| Open rates'!DO24*0.87*0.85+25</f>
        <v>30196.6</v>
      </c>
      <c r="DP24" s="57">
        <f>'BAR BB| Open rates'!DP24*0.87*0.85+25</f>
        <v>30196.6</v>
      </c>
      <c r="DQ24" s="57">
        <f>'BAR BB| Open rates'!DQ24*0.87*0.85+25</f>
        <v>31675.599999999999</v>
      </c>
      <c r="DR24" s="57">
        <f>'BAR BB| Open rates'!DR24*0.87*0.85+25</f>
        <v>31675.599999999999</v>
      </c>
      <c r="DS24" s="57">
        <f>'BAR BB| Open rates'!DS24*0.87*0.85+25</f>
        <v>30196.6</v>
      </c>
      <c r="DT24" s="57">
        <f>'BAR BB| Open rates'!DT24*0.87*0.85+25</f>
        <v>30196.6</v>
      </c>
      <c r="DU24" s="57">
        <f>'BAR BB| Open rates'!DU24*0.87*0.85+25</f>
        <v>30196.6</v>
      </c>
      <c r="DV24" s="57">
        <f>'BAR BB| Open rates'!DV24*0.87*0.85+25</f>
        <v>30196.6</v>
      </c>
      <c r="DW24" s="57">
        <f>'BAR BB| Open rates'!DW24*0.87*0.85+25</f>
        <v>30196.6</v>
      </c>
      <c r="DX24" s="57">
        <f>'BAR BB| Open rates'!DX24*0.87*0.85+25</f>
        <v>31675.599999999999</v>
      </c>
      <c r="DY24" s="57">
        <f>'BAR BB| Open rates'!DY24*0.87*0.85+25</f>
        <v>31675.599999999999</v>
      </c>
      <c r="DZ24" s="57">
        <f>'BAR BB| Open rates'!DZ24*0.87*0.85+25</f>
        <v>32932.75</v>
      </c>
      <c r="EA24" s="57">
        <f>'BAR BB| Open rates'!EA24*0.87*0.85+25</f>
        <v>32932.75</v>
      </c>
      <c r="EB24" s="57">
        <f>'BAR BB| Open rates'!EB24*0.87*0.85+25</f>
        <v>32932.75</v>
      </c>
      <c r="EC24" s="57">
        <f>'BAR BB| Open rates'!EC24*0.87*0.85+25</f>
        <v>34559.65</v>
      </c>
      <c r="ED24" s="57">
        <f>'BAR BB| Open rates'!ED24*0.87*0.85+25</f>
        <v>34559.65</v>
      </c>
      <c r="EE24" s="57">
        <f>'BAR BB| Open rates'!EE24*0.87*0.85+25</f>
        <v>34559.65</v>
      </c>
      <c r="EF24" s="57">
        <f>'BAR BB| Open rates'!EF24*0.87*0.85+25</f>
        <v>34559.65</v>
      </c>
      <c r="EG24" s="57">
        <f>'BAR BB| Open rates'!EG24*0.87*0.85+25</f>
        <v>29457.1</v>
      </c>
      <c r="EH24" s="57">
        <f>'BAR BB| Open rates'!EH24*0.87*0.85+25</f>
        <v>27978.1</v>
      </c>
      <c r="EI24" s="57">
        <f>'BAR BB| Open rates'!EI24*0.87*0.85+25</f>
        <v>27978.1</v>
      </c>
      <c r="EJ24" s="57">
        <f>'BAR BB| Open rates'!EJ24*0.87*0.85+25</f>
        <v>27978.1</v>
      </c>
      <c r="EK24" s="57">
        <f>'BAR BB| Open rates'!EK24*0.87*0.85+25</f>
        <v>27978.1</v>
      </c>
      <c r="EL24" s="57">
        <f>'BAR BB| Open rates'!EL24*0.87*0.85+25</f>
        <v>28717.599999999999</v>
      </c>
      <c r="EM24" s="57">
        <f>'BAR BB| Open rates'!EM24*0.87*0.85+25</f>
        <v>28717.599999999999</v>
      </c>
      <c r="EN24" s="57">
        <f>'BAR BB| Open rates'!EN24*0.87*0.85+25</f>
        <v>27978.1</v>
      </c>
      <c r="EO24" s="57">
        <f>'BAR BB| Open rates'!EO24*0.87*0.85+25</f>
        <v>27978.1</v>
      </c>
      <c r="EP24" s="57">
        <f>'BAR BB| Open rates'!EP24*0.87*0.85+25</f>
        <v>27978.1</v>
      </c>
      <c r="EQ24" s="57">
        <f>'BAR BB| Open rates'!EQ24*0.87*0.85+25</f>
        <v>27978.1</v>
      </c>
      <c r="ER24" s="57">
        <f>'BAR BB| Open rates'!ER24*0.87*0.85+25</f>
        <v>27978.1</v>
      </c>
      <c r="ES24" s="57">
        <f>'BAR BB| Open rates'!ES24*0.87*0.85+25</f>
        <v>28717.599999999999</v>
      </c>
      <c r="ET24" s="57">
        <f>'BAR BB| Open rates'!ET24*0.87*0.85+25</f>
        <v>28717.599999999999</v>
      </c>
      <c r="EU24" s="57">
        <f>'BAR BB| Open rates'!EU24*0.87*0.85+25</f>
        <v>27978.1</v>
      </c>
      <c r="EV24" s="57">
        <f>'BAR BB| Open rates'!EV24*0.87*0.85+25</f>
        <v>27978.1</v>
      </c>
      <c r="EW24" s="57">
        <f>'BAR BB| Open rates'!EW24*0.87*0.85+25</f>
        <v>27978.1</v>
      </c>
      <c r="EX24" s="57">
        <f>'BAR BB| Open rates'!EX24*0.87*0.85+25</f>
        <v>27978.1</v>
      </c>
      <c r="EY24" s="57">
        <f>'BAR BB| Open rates'!EY24*0.87*0.85+25</f>
        <v>27978.1</v>
      </c>
      <c r="EZ24" s="57">
        <f>'BAR BB| Open rates'!EZ24*0.87*0.85+25</f>
        <v>28717.599999999999</v>
      </c>
      <c r="FA24" s="57">
        <f>'BAR BB| Open rates'!FA24*0.87*0.85+25</f>
        <v>28717.599999999999</v>
      </c>
      <c r="FB24" s="57">
        <f>'BAR BB| Open rates'!FB24*0.87*0.85+25</f>
        <v>27978.1</v>
      </c>
      <c r="FC24" s="57">
        <f>'BAR BB| Open rates'!FC24*0.87*0.85+25</f>
        <v>27978.1</v>
      </c>
      <c r="FD24" s="57">
        <f>'BAR BB| Open rates'!FD24*0.87*0.85+25</f>
        <v>27978.1</v>
      </c>
      <c r="FE24" s="57">
        <f>'BAR BB| Open rates'!FE24*0.87*0.85+25</f>
        <v>27978.1</v>
      </c>
      <c r="FF24" s="57">
        <f>'BAR BB| Open rates'!FF24*0.87*0.85+25</f>
        <v>27978.1</v>
      </c>
      <c r="FG24" s="57">
        <f>'BAR BB| Open rates'!FG24*0.87*0.85+25</f>
        <v>28717.599999999999</v>
      </c>
      <c r="FH24" s="57">
        <f>'BAR BB| Open rates'!FH24*0.87*0.85+25</f>
        <v>28717.599999999999</v>
      </c>
      <c r="FI24" s="57">
        <f>'BAR BB| Open rates'!FI24*0.87*0.85+25</f>
        <v>27978.1</v>
      </c>
      <c r="FJ24" s="57">
        <f>'BAR BB| Open rates'!FJ24*0.87*0.85+25</f>
        <v>27978.1</v>
      </c>
      <c r="FK24" s="57">
        <f>'BAR BB| Open rates'!FK24*0.87*0.85+25</f>
        <v>27978.1</v>
      </c>
      <c r="FL24" s="57">
        <f>'BAR BB| Open rates'!FL24*0.87*0.85+25</f>
        <v>27978.1</v>
      </c>
      <c r="FM24" s="57">
        <f>'BAR BB| Open rates'!FM24*0.87*0.85+25</f>
        <v>27978.1</v>
      </c>
      <c r="FN24" s="57">
        <f>'BAR BB| Open rates'!FN24*0.87*0.85+25</f>
        <v>28717.599999999999</v>
      </c>
      <c r="FO24" s="57">
        <f>'BAR BB| Open rates'!FO24*0.87*0.85+25</f>
        <v>28717.599999999999</v>
      </c>
      <c r="FP24" s="57">
        <f>'BAR BB| Open rates'!FP24*0.87*0.85+25</f>
        <v>27978.1</v>
      </c>
      <c r="FQ24" s="57">
        <f>'BAR BB| Open rates'!FQ24*0.87*0.85+25</f>
        <v>27978.1</v>
      </c>
      <c r="FR24" s="57">
        <f>'BAR BB| Open rates'!FR24*0.87*0.85+25</f>
        <v>27978.1</v>
      </c>
      <c r="FS24" s="57">
        <f>'BAR BB| Open rates'!FS24*0.87*0.85+25</f>
        <v>27978.1</v>
      </c>
      <c r="FT24" s="57">
        <f>'BAR BB| Open rates'!FT24*0.87*0.85+25</f>
        <v>27978.1</v>
      </c>
      <c r="FU24" s="57">
        <f>'BAR BB| Open rates'!FU24*0.87*0.85+25</f>
        <v>28717.599999999999</v>
      </c>
      <c r="FV24" s="57">
        <f>'BAR BB| Open rates'!FV24*0.87*0.85+25</f>
        <v>28717.599999999999</v>
      </c>
      <c r="FW24" s="57">
        <f>'BAR BB| Open rates'!FW24*0.87*0.85+25</f>
        <v>31453.75</v>
      </c>
      <c r="FX24" s="57">
        <f>'BAR BB| Open rates'!FX24*0.87*0.85+25</f>
        <v>31453.75</v>
      </c>
      <c r="FY24" s="57">
        <f>'BAR BB| Open rates'!FY24*0.87*0.85+25</f>
        <v>31453.75</v>
      </c>
      <c r="FZ24" s="57">
        <f>'BAR BB| Open rates'!FZ24*0.87*0.85+25</f>
        <v>31453.75</v>
      </c>
      <c r="GA24" s="57">
        <f>'BAR BB| Open rates'!GA24*0.87*0.85+25</f>
        <v>31453.75</v>
      </c>
      <c r="GB24" s="57">
        <f>'BAR BB| Open rates'!GB24*0.87*0.85+25</f>
        <v>33080.65</v>
      </c>
      <c r="GC24" s="57">
        <f>'BAR BB| Open rates'!GC24*0.87*0.85+25</f>
        <v>33080.65</v>
      </c>
      <c r="GD24" s="57">
        <f>'BAR BB| Open rates'!GD24*0.87*0.85+25</f>
        <v>33080.65</v>
      </c>
      <c r="GE24" s="57">
        <f>'BAR BB| Open rates'!GE24*0.87*0.85+25</f>
        <v>33080.65</v>
      </c>
    </row>
    <row r="25" spans="1:187" s="36" customFormat="1" ht="12" customHeight="1" x14ac:dyDescent="0.2">
      <c r="A25" s="237">
        <v>3</v>
      </c>
      <c r="B25" s="57">
        <f>'BAR BB| Open rates'!B25*0.87*0.85+25</f>
        <v>43211.799999999996</v>
      </c>
      <c r="C25" s="57">
        <f>'BAR BB| Open rates'!C25*0.87*0.85+25</f>
        <v>43211.799999999996</v>
      </c>
      <c r="D25" s="57">
        <f>'BAR BB| Open rates'!D25*0.87*0.85+25</f>
        <v>41215.15</v>
      </c>
      <c r="E25" s="57">
        <f>'BAR BB| Open rates'!E25*0.87*0.85+25</f>
        <v>41215.15</v>
      </c>
      <c r="F25" s="57">
        <f>'BAR BB| Open rates'!F25*0.87*0.85+25</f>
        <v>39588.25</v>
      </c>
      <c r="G25" s="57">
        <f>'BAR BB| Open rates'!G25*0.87*0.85+25</f>
        <v>41215.15</v>
      </c>
      <c r="H25" s="57">
        <f>'BAR BB| Open rates'!H25*0.87*0.85+25</f>
        <v>41215.15</v>
      </c>
      <c r="I25" s="57">
        <f>'BAR BB| Open rates'!I25*0.87*0.85+25</f>
        <v>42694.15</v>
      </c>
      <c r="J25" s="57">
        <f>'BAR BB| Open rates'!J25*0.87*0.85+25</f>
        <v>42694.15</v>
      </c>
      <c r="K25" s="57">
        <f>'BAR BB| Open rates'!K25*0.87*0.85+25</f>
        <v>41215.15</v>
      </c>
      <c r="L25" s="57">
        <f>'BAR BB| Open rates'!L25*0.87*0.85+25</f>
        <v>41215.15</v>
      </c>
      <c r="M25" s="57">
        <f>'BAR BB| Open rates'!M25*0.87*0.85+25</f>
        <v>41215.15</v>
      </c>
      <c r="N25" s="57">
        <f>'BAR BB| Open rates'!N25*0.87*0.85+25</f>
        <v>41215.15</v>
      </c>
      <c r="O25" s="57">
        <f>'BAR BB| Open rates'!O25*0.87*0.85+25</f>
        <v>41215.15</v>
      </c>
      <c r="P25" s="57">
        <f>'BAR BB| Open rates'!P25*0.87*0.85+25</f>
        <v>42694.15</v>
      </c>
      <c r="Q25" s="57">
        <f>'BAR BB| Open rates'!Q25*0.87*0.85+25</f>
        <v>42694.15</v>
      </c>
      <c r="R25" s="57">
        <f>'BAR BB| Open rates'!R25*0.87*0.85+25</f>
        <v>42694.15</v>
      </c>
      <c r="S25" s="57">
        <f>'BAR BB| Open rates'!S25*0.87*0.85+25</f>
        <v>42694.15</v>
      </c>
      <c r="T25" s="57">
        <f>'BAR BB| Open rates'!T25*0.87*0.85+25</f>
        <v>42694.15</v>
      </c>
      <c r="U25" s="57">
        <f>'BAR BB| Open rates'!U25*0.87*0.85+25</f>
        <v>42694.15</v>
      </c>
      <c r="V25" s="57">
        <f>'BAR BB| Open rates'!V25*0.87*0.85+25</f>
        <v>42694.15</v>
      </c>
      <c r="W25" s="57">
        <f>'BAR BB| Open rates'!W25*0.87*0.85+25</f>
        <v>44173.15</v>
      </c>
      <c r="X25" s="57">
        <f>'BAR BB| Open rates'!X25*0.87*0.85+25</f>
        <v>44173.15</v>
      </c>
      <c r="Y25" s="57">
        <f>'BAR BB| Open rates'!Y25*0.87*0.85+25</f>
        <v>42694.15</v>
      </c>
      <c r="Z25" s="57">
        <f>'BAR BB| Open rates'!Z25*0.87*0.85+25</f>
        <v>42694.15</v>
      </c>
      <c r="AA25" s="57">
        <f>'BAR BB| Open rates'!AA25*0.87*0.85+25</f>
        <v>42694.15</v>
      </c>
      <c r="AB25" s="57">
        <f>'BAR BB| Open rates'!AB25*0.87*0.85+25</f>
        <v>42694.15</v>
      </c>
      <c r="AC25" s="57">
        <f>'BAR BB| Open rates'!AC25*0.87*0.85+25</f>
        <v>42694.15</v>
      </c>
      <c r="AD25" s="57">
        <f>'BAR BB| Open rates'!AD25*0.87*0.85+25</f>
        <v>44173.15</v>
      </c>
      <c r="AE25" s="57">
        <f>'BAR BB| Open rates'!AE25*0.87*0.85+25</f>
        <v>44173.15</v>
      </c>
      <c r="AF25" s="57">
        <f>'BAR BB| Open rates'!AF25*0.87*0.85+25</f>
        <v>42694.15</v>
      </c>
      <c r="AG25" s="57">
        <f>'BAR BB| Open rates'!AG25*0.87*0.85+25</f>
        <v>42694.15</v>
      </c>
      <c r="AH25" s="57">
        <f>'BAR BB| Open rates'!AH25*0.87*0.85+25</f>
        <v>42694.15</v>
      </c>
      <c r="AI25" s="57">
        <f>'BAR BB| Open rates'!AI25*0.87*0.85+25</f>
        <v>42694.15</v>
      </c>
      <c r="AJ25" s="57">
        <f>'BAR BB| Open rates'!AJ25*0.87*0.85+25</f>
        <v>42694.15</v>
      </c>
      <c r="AK25" s="57">
        <f>'BAR BB| Open rates'!AK25*0.87*0.85+25</f>
        <v>44173.15</v>
      </c>
      <c r="AL25" s="57">
        <f>'BAR BB| Open rates'!AL25*0.87*0.85+25</f>
        <v>44173.15</v>
      </c>
      <c r="AM25" s="57">
        <f>'BAR BB| Open rates'!AM25*0.87*0.85+25</f>
        <v>42694.15</v>
      </c>
      <c r="AN25" s="57">
        <f>'BAR BB| Open rates'!AN25*0.87*0.85+25</f>
        <v>42694.15</v>
      </c>
      <c r="AO25" s="57">
        <f>'BAR BB| Open rates'!AO25*0.87*0.85+25</f>
        <v>42694.15</v>
      </c>
      <c r="AP25" s="57">
        <f>'BAR BB| Open rates'!AP25*0.87*0.85+25</f>
        <v>42694.15</v>
      </c>
      <c r="AQ25" s="57">
        <f>'BAR BB| Open rates'!AQ25*0.87*0.85+25</f>
        <v>42694.15</v>
      </c>
      <c r="AR25" s="57">
        <f>'BAR BB| Open rates'!AR25*0.87*0.85+25</f>
        <v>44173.15</v>
      </c>
      <c r="AS25" s="57">
        <f>'BAR BB| Open rates'!AS25*0.87*0.85+25</f>
        <v>44173.15</v>
      </c>
      <c r="AT25" s="57">
        <f>'BAR BB| Open rates'!AT25*0.87*0.85+25</f>
        <v>42694.15</v>
      </c>
      <c r="AU25" s="57">
        <f>'BAR BB| Open rates'!AU25*0.87*0.85+25</f>
        <v>42694.15</v>
      </c>
      <c r="AV25" s="57">
        <f>'BAR BB| Open rates'!AV25*0.87*0.85+25</f>
        <v>42694.15</v>
      </c>
      <c r="AW25" s="57">
        <f>'BAR BB| Open rates'!AW25*0.87*0.85+25</f>
        <v>42694.15</v>
      </c>
      <c r="AX25" s="57">
        <f>'BAR BB| Open rates'!AX25*0.87*0.85+25</f>
        <v>42694.15</v>
      </c>
      <c r="AY25" s="57">
        <f>'BAR BB| Open rates'!AY25*0.87*0.85+25</f>
        <v>44173.15</v>
      </c>
      <c r="AZ25" s="57">
        <f>'BAR BB| Open rates'!AZ25*0.87*0.85+25</f>
        <v>44173.15</v>
      </c>
      <c r="BA25" s="57">
        <f>'BAR BB| Open rates'!BA25*0.87*0.85+25</f>
        <v>42694.15</v>
      </c>
      <c r="BB25" s="57">
        <f>'BAR BB| Open rates'!BB25*0.87*0.85+25</f>
        <v>42694.15</v>
      </c>
      <c r="BC25" s="57">
        <f>'BAR BB| Open rates'!BC25*0.87*0.85+25</f>
        <v>42694.15</v>
      </c>
      <c r="BD25" s="57">
        <f>'BAR BB| Open rates'!BD25*0.87*0.85+25</f>
        <v>42694.15</v>
      </c>
      <c r="BE25" s="57">
        <f>'BAR BB| Open rates'!BE25*0.87*0.85+25</f>
        <v>42694.15</v>
      </c>
      <c r="BF25" s="57">
        <f>'BAR BB| Open rates'!BF25*0.87*0.85+25</f>
        <v>44173.15</v>
      </c>
      <c r="BG25" s="57">
        <f>'BAR BB| Open rates'!BG25*0.87*0.85+25</f>
        <v>44173.15</v>
      </c>
      <c r="BH25" s="57">
        <f>'BAR BB| Open rates'!BH25*0.87*0.85+25</f>
        <v>40327.75</v>
      </c>
      <c r="BI25" s="57">
        <f>'BAR BB| Open rates'!BI25*0.87*0.85+25</f>
        <v>40327.75</v>
      </c>
      <c r="BJ25" s="57">
        <f>'BAR BB| Open rates'!BJ25*0.87*0.85+25</f>
        <v>40327.75</v>
      </c>
      <c r="BK25" s="57">
        <f>'BAR BB| Open rates'!BK25*0.87*0.85+25</f>
        <v>40327.75</v>
      </c>
      <c r="BL25" s="57">
        <f>'BAR BB| Open rates'!BL25*0.87*0.85+25</f>
        <v>40327.75</v>
      </c>
      <c r="BM25" s="57">
        <f>'BAR BB| Open rates'!BM25*0.87*0.85+25</f>
        <v>41215.15</v>
      </c>
      <c r="BN25" s="57">
        <f>'BAR BB| Open rates'!BN25*0.87*0.85+25</f>
        <v>41215.15</v>
      </c>
      <c r="BO25" s="57">
        <f>'BAR BB| Open rates'!BO25*0.87*0.85+25</f>
        <v>39588.25</v>
      </c>
      <c r="BP25" s="57">
        <f>'BAR BB| Open rates'!BP25*0.87*0.85+25</f>
        <v>39588.25</v>
      </c>
      <c r="BQ25" s="57">
        <f>'BAR BB| Open rates'!BQ25*0.87*0.85+25</f>
        <v>36778.15</v>
      </c>
      <c r="BR25" s="57">
        <f>'BAR BB| Open rates'!BR25*0.87*0.85+25</f>
        <v>36778.15</v>
      </c>
      <c r="BS25" s="57">
        <f>'BAR BB| Open rates'!BS25*0.87*0.85+25</f>
        <v>36778.15</v>
      </c>
      <c r="BT25" s="57">
        <f>'BAR BB| Open rates'!BT25*0.87*0.85+25</f>
        <v>36778.15</v>
      </c>
      <c r="BU25" s="57">
        <f>'BAR BB| Open rates'!BU25*0.87*0.85+25</f>
        <v>36778.15</v>
      </c>
      <c r="BV25" s="57">
        <f>'BAR BB| Open rates'!BV25*0.87*0.85+25</f>
        <v>35151.25</v>
      </c>
      <c r="BW25" s="57">
        <f>'BAR BB| Open rates'!BW25*0.87*0.85+25</f>
        <v>35151.25</v>
      </c>
      <c r="BX25" s="57">
        <f>'BAR BB| Open rates'!BX25*0.87*0.85+25</f>
        <v>35151.25</v>
      </c>
      <c r="BY25" s="57">
        <f>'BAR BB| Open rates'!BY25*0.87*0.85+25</f>
        <v>35151.25</v>
      </c>
      <c r="BZ25" s="57">
        <f>'BAR BB| Open rates'!BZ25*0.87*0.85+25</f>
        <v>35151.25</v>
      </c>
      <c r="CA25" s="57">
        <f>'BAR BB| Open rates'!CA25*0.87*0.85+25</f>
        <v>36778.15</v>
      </c>
      <c r="CB25" s="57">
        <f>'BAR BB| Open rates'!CB25*0.87*0.85+25</f>
        <v>36778.15</v>
      </c>
      <c r="CC25" s="57">
        <f>'BAR BB| Open rates'!CC25*0.87*0.85+25</f>
        <v>35151.25</v>
      </c>
      <c r="CD25" s="57">
        <f>'BAR BB| Open rates'!CD25*0.87*0.85+25</f>
        <v>35151.25</v>
      </c>
      <c r="CE25" s="57">
        <f>'BAR BB| Open rates'!CE25*0.87*0.85+25</f>
        <v>35151.25</v>
      </c>
      <c r="CF25" s="57">
        <f>'BAR BB| Open rates'!CF25*0.87*0.85+25</f>
        <v>35151.25</v>
      </c>
      <c r="CG25" s="57">
        <f>'BAR BB| Open rates'!CG25*0.87*0.85+25</f>
        <v>35151.25</v>
      </c>
      <c r="CH25" s="57">
        <f>'BAR BB| Open rates'!CH25*0.87*0.85+25</f>
        <v>36778.15</v>
      </c>
      <c r="CI25" s="57">
        <f>'BAR BB| Open rates'!CI25*0.87*0.85+25</f>
        <v>36778.15</v>
      </c>
      <c r="CJ25" s="57">
        <f>'BAR BB| Open rates'!CJ25*0.87*0.85+25</f>
        <v>35151.25</v>
      </c>
      <c r="CK25" s="57">
        <f>'BAR BB| Open rates'!CK25*0.87*0.85+25</f>
        <v>35151.25</v>
      </c>
      <c r="CL25" s="57">
        <f>'BAR BB| Open rates'!CL25*0.87*0.85+25</f>
        <v>35151.25</v>
      </c>
      <c r="CM25" s="57">
        <f>'BAR BB| Open rates'!CM25*0.87*0.85+25</f>
        <v>35151.25</v>
      </c>
      <c r="CN25" s="57">
        <f>'BAR BB| Open rates'!CN25*0.87*0.85+25</f>
        <v>35151.25</v>
      </c>
      <c r="CO25" s="57">
        <f>'BAR BB| Open rates'!CO25*0.87*0.85+25</f>
        <v>36778.15</v>
      </c>
      <c r="CP25" s="57">
        <f>'BAR BB| Open rates'!CP25*0.87*0.85+25</f>
        <v>36778.15</v>
      </c>
      <c r="CQ25" s="57">
        <f>'BAR BB| Open rates'!CQ25*0.87*0.85+25</f>
        <v>35151.25</v>
      </c>
      <c r="CR25" s="57">
        <f>'BAR BB| Open rates'!CR25*0.87*0.85+25</f>
        <v>35151.25</v>
      </c>
      <c r="CS25" s="57">
        <f>'BAR BB| Open rates'!CS25*0.87*0.85+25</f>
        <v>35151.25</v>
      </c>
      <c r="CT25" s="57">
        <f>'BAR BB| Open rates'!CT25*0.87*0.85+25</f>
        <v>35151.25</v>
      </c>
      <c r="CU25" s="57">
        <f>'BAR BB| Open rates'!CU25*0.87*0.85+25</f>
        <v>33894.1</v>
      </c>
      <c r="CV25" s="57">
        <f>'BAR BB| Open rates'!CV25*0.87*0.85+25</f>
        <v>33894.1</v>
      </c>
      <c r="CW25" s="57">
        <f>'BAR BB| Open rates'!CW25*0.87*0.85+25</f>
        <v>33894.1</v>
      </c>
      <c r="CX25" s="57">
        <f>'BAR BB| Open rates'!CX25*0.87*0.85+25</f>
        <v>32415.1</v>
      </c>
      <c r="CY25" s="57">
        <f>'BAR BB| Open rates'!CY25*0.87*0.85+25</f>
        <v>32415.1</v>
      </c>
      <c r="CZ25" s="57">
        <f>'BAR BB| Open rates'!CZ25*0.87*0.85+25</f>
        <v>32415.1</v>
      </c>
      <c r="DA25" s="57">
        <f>'BAR BB| Open rates'!DA25*0.87*0.85+25</f>
        <v>32415.1</v>
      </c>
      <c r="DB25" s="57">
        <f>'BAR BB| Open rates'!DB25*0.87*0.85+25</f>
        <v>32415.1</v>
      </c>
      <c r="DC25" s="57">
        <f>'BAR BB| Open rates'!DC25*0.87*0.85+25</f>
        <v>33894.1</v>
      </c>
      <c r="DD25" s="57">
        <f>'BAR BB| Open rates'!DD25*0.87*0.85+25</f>
        <v>33894.1</v>
      </c>
      <c r="DE25" s="57">
        <f>'BAR BB| Open rates'!DE25*0.87*0.85+25</f>
        <v>32415.1</v>
      </c>
      <c r="DF25" s="57">
        <f>'BAR BB| Open rates'!DF25*0.87*0.85+25</f>
        <v>32415.1</v>
      </c>
      <c r="DG25" s="57">
        <f>'BAR BB| Open rates'!DG25*0.87*0.85+25</f>
        <v>32415.1</v>
      </c>
      <c r="DH25" s="57">
        <f>'BAR BB| Open rates'!DH25*0.87*0.85+25</f>
        <v>32415.1</v>
      </c>
      <c r="DI25" s="57">
        <f>'BAR BB| Open rates'!DI25*0.87*0.85+25</f>
        <v>32415.1</v>
      </c>
      <c r="DJ25" s="57">
        <f>'BAR BB| Open rates'!DJ25*0.87*0.85+25</f>
        <v>33894.1</v>
      </c>
      <c r="DK25" s="57">
        <f>'BAR BB| Open rates'!DK25*0.87*0.85+25</f>
        <v>33894.1</v>
      </c>
      <c r="DL25" s="57">
        <f>'BAR BB| Open rates'!DL25*0.87*0.85+25</f>
        <v>32415.1</v>
      </c>
      <c r="DM25" s="57">
        <f>'BAR BB| Open rates'!DM25*0.87*0.85+25</f>
        <v>32415.1</v>
      </c>
      <c r="DN25" s="57">
        <f>'BAR BB| Open rates'!DN25*0.87*0.85+25</f>
        <v>32415.1</v>
      </c>
      <c r="DO25" s="57">
        <f>'BAR BB| Open rates'!DO25*0.87*0.85+25</f>
        <v>32415.1</v>
      </c>
      <c r="DP25" s="57">
        <f>'BAR BB| Open rates'!DP25*0.87*0.85+25</f>
        <v>32415.1</v>
      </c>
      <c r="DQ25" s="57">
        <f>'BAR BB| Open rates'!DQ25*0.87*0.85+25</f>
        <v>33894.1</v>
      </c>
      <c r="DR25" s="57">
        <f>'BAR BB| Open rates'!DR25*0.87*0.85+25</f>
        <v>33894.1</v>
      </c>
      <c r="DS25" s="57">
        <f>'BAR BB| Open rates'!DS25*0.87*0.85+25</f>
        <v>32415.1</v>
      </c>
      <c r="DT25" s="57">
        <f>'BAR BB| Open rates'!DT25*0.87*0.85+25</f>
        <v>32415.1</v>
      </c>
      <c r="DU25" s="57">
        <f>'BAR BB| Open rates'!DU25*0.87*0.85+25</f>
        <v>32415.1</v>
      </c>
      <c r="DV25" s="57">
        <f>'BAR BB| Open rates'!DV25*0.87*0.85+25</f>
        <v>32415.1</v>
      </c>
      <c r="DW25" s="57">
        <f>'BAR BB| Open rates'!DW25*0.87*0.85+25</f>
        <v>32415.1</v>
      </c>
      <c r="DX25" s="57">
        <f>'BAR BB| Open rates'!DX25*0.87*0.85+25</f>
        <v>33894.1</v>
      </c>
      <c r="DY25" s="57">
        <f>'BAR BB| Open rates'!DY25*0.87*0.85+25</f>
        <v>33894.1</v>
      </c>
      <c r="DZ25" s="57">
        <f>'BAR BB| Open rates'!DZ25*0.87*0.85+25</f>
        <v>35151.25</v>
      </c>
      <c r="EA25" s="57">
        <f>'BAR BB| Open rates'!EA25*0.87*0.85+25</f>
        <v>35151.25</v>
      </c>
      <c r="EB25" s="57">
        <f>'BAR BB| Open rates'!EB25*0.87*0.85+25</f>
        <v>35151.25</v>
      </c>
      <c r="EC25" s="57">
        <f>'BAR BB| Open rates'!EC25*0.87*0.85+25</f>
        <v>36778.15</v>
      </c>
      <c r="ED25" s="57">
        <f>'BAR BB| Open rates'!ED25*0.87*0.85+25</f>
        <v>36778.15</v>
      </c>
      <c r="EE25" s="57">
        <f>'BAR BB| Open rates'!EE25*0.87*0.85+25</f>
        <v>36778.15</v>
      </c>
      <c r="EF25" s="57">
        <f>'BAR BB| Open rates'!EF25*0.87*0.85+25</f>
        <v>36778.15</v>
      </c>
      <c r="EG25" s="57">
        <f>'BAR BB| Open rates'!EG25*0.87*0.85+25</f>
        <v>31675.599999999999</v>
      </c>
      <c r="EH25" s="57">
        <f>'BAR BB| Open rates'!EH25*0.87*0.85+25</f>
        <v>30196.6</v>
      </c>
      <c r="EI25" s="57">
        <f>'BAR BB| Open rates'!EI25*0.87*0.85+25</f>
        <v>30196.6</v>
      </c>
      <c r="EJ25" s="57">
        <f>'BAR BB| Open rates'!EJ25*0.87*0.85+25</f>
        <v>30196.6</v>
      </c>
      <c r="EK25" s="57">
        <f>'BAR BB| Open rates'!EK25*0.87*0.85+25</f>
        <v>30196.6</v>
      </c>
      <c r="EL25" s="57">
        <f>'BAR BB| Open rates'!EL25*0.87*0.85+25</f>
        <v>30936.1</v>
      </c>
      <c r="EM25" s="57">
        <f>'BAR BB| Open rates'!EM25*0.87*0.85+25</f>
        <v>30936.1</v>
      </c>
      <c r="EN25" s="57">
        <f>'BAR BB| Open rates'!EN25*0.87*0.85+25</f>
        <v>30196.6</v>
      </c>
      <c r="EO25" s="57">
        <f>'BAR BB| Open rates'!EO25*0.87*0.85+25</f>
        <v>30196.6</v>
      </c>
      <c r="EP25" s="57">
        <f>'BAR BB| Open rates'!EP25*0.87*0.85+25</f>
        <v>30196.6</v>
      </c>
      <c r="EQ25" s="57">
        <f>'BAR BB| Open rates'!EQ25*0.87*0.85+25</f>
        <v>30196.6</v>
      </c>
      <c r="ER25" s="57">
        <f>'BAR BB| Open rates'!ER25*0.87*0.85+25</f>
        <v>30196.6</v>
      </c>
      <c r="ES25" s="57">
        <f>'BAR BB| Open rates'!ES25*0.87*0.85+25</f>
        <v>30936.1</v>
      </c>
      <c r="ET25" s="57">
        <f>'BAR BB| Open rates'!ET25*0.87*0.85+25</f>
        <v>30936.1</v>
      </c>
      <c r="EU25" s="57">
        <f>'BAR BB| Open rates'!EU25*0.87*0.85+25</f>
        <v>30196.6</v>
      </c>
      <c r="EV25" s="57">
        <f>'BAR BB| Open rates'!EV25*0.87*0.85+25</f>
        <v>30196.6</v>
      </c>
      <c r="EW25" s="57">
        <f>'BAR BB| Open rates'!EW25*0.87*0.85+25</f>
        <v>30196.6</v>
      </c>
      <c r="EX25" s="57">
        <f>'BAR BB| Open rates'!EX25*0.87*0.85+25</f>
        <v>30196.6</v>
      </c>
      <c r="EY25" s="57">
        <f>'BAR BB| Open rates'!EY25*0.87*0.85+25</f>
        <v>30196.6</v>
      </c>
      <c r="EZ25" s="57">
        <f>'BAR BB| Open rates'!EZ25*0.87*0.85+25</f>
        <v>30936.1</v>
      </c>
      <c r="FA25" s="57">
        <f>'BAR BB| Open rates'!FA25*0.87*0.85+25</f>
        <v>30936.1</v>
      </c>
      <c r="FB25" s="57">
        <f>'BAR BB| Open rates'!FB25*0.87*0.85+25</f>
        <v>30196.6</v>
      </c>
      <c r="FC25" s="57">
        <f>'BAR BB| Open rates'!FC25*0.87*0.85+25</f>
        <v>30196.6</v>
      </c>
      <c r="FD25" s="57">
        <f>'BAR BB| Open rates'!FD25*0.87*0.85+25</f>
        <v>30196.6</v>
      </c>
      <c r="FE25" s="57">
        <f>'BAR BB| Open rates'!FE25*0.87*0.85+25</f>
        <v>30196.6</v>
      </c>
      <c r="FF25" s="57">
        <f>'BAR BB| Open rates'!FF25*0.87*0.85+25</f>
        <v>30196.6</v>
      </c>
      <c r="FG25" s="57">
        <f>'BAR BB| Open rates'!FG25*0.87*0.85+25</f>
        <v>30936.1</v>
      </c>
      <c r="FH25" s="57">
        <f>'BAR BB| Open rates'!FH25*0.87*0.85+25</f>
        <v>30936.1</v>
      </c>
      <c r="FI25" s="57">
        <f>'BAR BB| Open rates'!FI25*0.87*0.85+25</f>
        <v>30196.6</v>
      </c>
      <c r="FJ25" s="57">
        <f>'BAR BB| Open rates'!FJ25*0.87*0.85+25</f>
        <v>30196.6</v>
      </c>
      <c r="FK25" s="57">
        <f>'BAR BB| Open rates'!FK25*0.87*0.85+25</f>
        <v>30196.6</v>
      </c>
      <c r="FL25" s="57">
        <f>'BAR BB| Open rates'!FL25*0.87*0.85+25</f>
        <v>30196.6</v>
      </c>
      <c r="FM25" s="57">
        <f>'BAR BB| Open rates'!FM25*0.87*0.85+25</f>
        <v>30196.6</v>
      </c>
      <c r="FN25" s="57">
        <f>'BAR BB| Open rates'!FN25*0.87*0.85+25</f>
        <v>30936.1</v>
      </c>
      <c r="FO25" s="57">
        <f>'BAR BB| Open rates'!FO25*0.87*0.85+25</f>
        <v>30936.1</v>
      </c>
      <c r="FP25" s="57">
        <f>'BAR BB| Open rates'!FP25*0.87*0.85+25</f>
        <v>30196.6</v>
      </c>
      <c r="FQ25" s="57">
        <f>'BAR BB| Open rates'!FQ25*0.87*0.85+25</f>
        <v>30196.6</v>
      </c>
      <c r="FR25" s="57">
        <f>'BAR BB| Open rates'!FR25*0.87*0.85+25</f>
        <v>30196.6</v>
      </c>
      <c r="FS25" s="57">
        <f>'BAR BB| Open rates'!FS25*0.87*0.85+25</f>
        <v>30196.6</v>
      </c>
      <c r="FT25" s="57">
        <f>'BAR BB| Open rates'!FT25*0.87*0.85+25</f>
        <v>30196.6</v>
      </c>
      <c r="FU25" s="57">
        <f>'BAR BB| Open rates'!FU25*0.87*0.85+25</f>
        <v>30936.1</v>
      </c>
      <c r="FV25" s="57">
        <f>'BAR BB| Open rates'!FV25*0.87*0.85+25</f>
        <v>30936.1</v>
      </c>
      <c r="FW25" s="57">
        <f>'BAR BB| Open rates'!FW25*0.87*0.85+25</f>
        <v>33672.25</v>
      </c>
      <c r="FX25" s="57">
        <f>'BAR BB| Open rates'!FX25*0.87*0.85+25</f>
        <v>33672.25</v>
      </c>
      <c r="FY25" s="57">
        <f>'BAR BB| Open rates'!FY25*0.87*0.85+25</f>
        <v>33672.25</v>
      </c>
      <c r="FZ25" s="57">
        <f>'BAR BB| Open rates'!FZ25*0.87*0.85+25</f>
        <v>33672.25</v>
      </c>
      <c r="GA25" s="57">
        <f>'BAR BB| Open rates'!GA25*0.87*0.85+25</f>
        <v>33672.25</v>
      </c>
      <c r="GB25" s="57">
        <f>'BAR BB| Open rates'!GB25*0.87*0.85+25</f>
        <v>35299.15</v>
      </c>
      <c r="GC25" s="57">
        <f>'BAR BB| Open rates'!GC25*0.87*0.85+25</f>
        <v>35299.15</v>
      </c>
      <c r="GD25" s="57">
        <f>'BAR BB| Open rates'!GD25*0.87*0.85+25</f>
        <v>35299.15</v>
      </c>
      <c r="GE25" s="57">
        <f>'BAR BB| Open rates'!GE25*0.87*0.85+25</f>
        <v>35299.15</v>
      </c>
    </row>
    <row r="26" spans="1:187" s="36" customFormat="1" ht="12" customHeight="1" x14ac:dyDescent="0.2">
      <c r="A26" s="237">
        <v>4</v>
      </c>
      <c r="B26" s="57">
        <f>'BAR BB| Open rates'!B26*0.87*0.85+25</f>
        <v>45430.299999999996</v>
      </c>
      <c r="C26" s="57">
        <f>'BAR BB| Open rates'!C26*0.87*0.85+25</f>
        <v>45430.299999999996</v>
      </c>
      <c r="D26" s="57">
        <f>'BAR BB| Open rates'!D26*0.87*0.85+25</f>
        <v>43433.65</v>
      </c>
      <c r="E26" s="57">
        <f>'BAR BB| Open rates'!E26*0.87*0.85+25</f>
        <v>43433.65</v>
      </c>
      <c r="F26" s="57">
        <f>'BAR BB| Open rates'!F26*0.87*0.85+25</f>
        <v>41806.75</v>
      </c>
      <c r="G26" s="57">
        <f>'BAR BB| Open rates'!G26*0.87*0.85+25</f>
        <v>43433.65</v>
      </c>
      <c r="H26" s="57">
        <f>'BAR BB| Open rates'!H26*0.87*0.85+25</f>
        <v>43433.65</v>
      </c>
      <c r="I26" s="57">
        <f>'BAR BB| Open rates'!I26*0.87*0.85+25</f>
        <v>44912.65</v>
      </c>
      <c r="J26" s="57">
        <f>'BAR BB| Open rates'!J26*0.87*0.85+25</f>
        <v>44912.65</v>
      </c>
      <c r="K26" s="57">
        <f>'BAR BB| Open rates'!K26*0.87*0.85+25</f>
        <v>43433.65</v>
      </c>
      <c r="L26" s="57">
        <f>'BAR BB| Open rates'!L26*0.87*0.85+25</f>
        <v>43433.65</v>
      </c>
      <c r="M26" s="57">
        <f>'BAR BB| Open rates'!M26*0.87*0.85+25</f>
        <v>43433.65</v>
      </c>
      <c r="N26" s="57">
        <f>'BAR BB| Open rates'!N26*0.87*0.85+25</f>
        <v>43433.65</v>
      </c>
      <c r="O26" s="57">
        <f>'BAR BB| Open rates'!O26*0.87*0.85+25</f>
        <v>43433.65</v>
      </c>
      <c r="P26" s="57">
        <f>'BAR BB| Open rates'!P26*0.87*0.85+25</f>
        <v>44912.65</v>
      </c>
      <c r="Q26" s="57">
        <f>'BAR BB| Open rates'!Q26*0.87*0.85+25</f>
        <v>44912.65</v>
      </c>
      <c r="R26" s="57">
        <f>'BAR BB| Open rates'!R26*0.87*0.85+25</f>
        <v>44912.65</v>
      </c>
      <c r="S26" s="57">
        <f>'BAR BB| Open rates'!S26*0.87*0.85+25</f>
        <v>44912.65</v>
      </c>
      <c r="T26" s="57">
        <f>'BAR BB| Open rates'!T26*0.87*0.85+25</f>
        <v>44912.65</v>
      </c>
      <c r="U26" s="57">
        <f>'BAR BB| Open rates'!U26*0.87*0.85+25</f>
        <v>44912.65</v>
      </c>
      <c r="V26" s="57">
        <f>'BAR BB| Open rates'!V26*0.87*0.85+25</f>
        <v>44912.65</v>
      </c>
      <c r="W26" s="57">
        <f>'BAR BB| Open rates'!W26*0.87*0.85+25</f>
        <v>46391.65</v>
      </c>
      <c r="X26" s="57">
        <f>'BAR BB| Open rates'!X26*0.87*0.85+25</f>
        <v>46391.65</v>
      </c>
      <c r="Y26" s="57">
        <f>'BAR BB| Open rates'!Y26*0.87*0.85+25</f>
        <v>44912.65</v>
      </c>
      <c r="Z26" s="57">
        <f>'BAR BB| Open rates'!Z26*0.87*0.85+25</f>
        <v>44912.65</v>
      </c>
      <c r="AA26" s="57">
        <f>'BAR BB| Open rates'!AA26*0.87*0.85+25</f>
        <v>44912.65</v>
      </c>
      <c r="AB26" s="57">
        <f>'BAR BB| Open rates'!AB26*0.87*0.85+25</f>
        <v>44912.65</v>
      </c>
      <c r="AC26" s="57">
        <f>'BAR BB| Open rates'!AC26*0.87*0.85+25</f>
        <v>44912.65</v>
      </c>
      <c r="AD26" s="57">
        <f>'BAR BB| Open rates'!AD26*0.87*0.85+25</f>
        <v>46391.65</v>
      </c>
      <c r="AE26" s="57">
        <f>'BAR BB| Open rates'!AE26*0.87*0.85+25</f>
        <v>46391.65</v>
      </c>
      <c r="AF26" s="57">
        <f>'BAR BB| Open rates'!AF26*0.87*0.85+25</f>
        <v>44912.65</v>
      </c>
      <c r="AG26" s="57">
        <f>'BAR BB| Open rates'!AG26*0.87*0.85+25</f>
        <v>44912.65</v>
      </c>
      <c r="AH26" s="57">
        <f>'BAR BB| Open rates'!AH26*0.87*0.85+25</f>
        <v>44912.65</v>
      </c>
      <c r="AI26" s="57">
        <f>'BAR BB| Open rates'!AI26*0.87*0.85+25</f>
        <v>44912.65</v>
      </c>
      <c r="AJ26" s="57">
        <f>'BAR BB| Open rates'!AJ26*0.87*0.85+25</f>
        <v>44912.65</v>
      </c>
      <c r="AK26" s="57">
        <f>'BAR BB| Open rates'!AK26*0.87*0.85+25</f>
        <v>46391.65</v>
      </c>
      <c r="AL26" s="57">
        <f>'BAR BB| Open rates'!AL26*0.87*0.85+25</f>
        <v>46391.65</v>
      </c>
      <c r="AM26" s="57">
        <f>'BAR BB| Open rates'!AM26*0.87*0.85+25</f>
        <v>44912.65</v>
      </c>
      <c r="AN26" s="57">
        <f>'BAR BB| Open rates'!AN26*0.87*0.85+25</f>
        <v>44912.65</v>
      </c>
      <c r="AO26" s="57">
        <f>'BAR BB| Open rates'!AO26*0.87*0.85+25</f>
        <v>44912.65</v>
      </c>
      <c r="AP26" s="57">
        <f>'BAR BB| Open rates'!AP26*0.87*0.85+25</f>
        <v>44912.65</v>
      </c>
      <c r="AQ26" s="57">
        <f>'BAR BB| Open rates'!AQ26*0.87*0.85+25</f>
        <v>44912.65</v>
      </c>
      <c r="AR26" s="57">
        <f>'BAR BB| Open rates'!AR26*0.87*0.85+25</f>
        <v>46391.65</v>
      </c>
      <c r="AS26" s="57">
        <f>'BAR BB| Open rates'!AS26*0.87*0.85+25</f>
        <v>46391.65</v>
      </c>
      <c r="AT26" s="57">
        <f>'BAR BB| Open rates'!AT26*0.87*0.85+25</f>
        <v>44912.65</v>
      </c>
      <c r="AU26" s="57">
        <f>'BAR BB| Open rates'!AU26*0.87*0.85+25</f>
        <v>44912.65</v>
      </c>
      <c r="AV26" s="57">
        <f>'BAR BB| Open rates'!AV26*0.87*0.85+25</f>
        <v>44912.65</v>
      </c>
      <c r="AW26" s="57">
        <f>'BAR BB| Open rates'!AW26*0.87*0.85+25</f>
        <v>44912.65</v>
      </c>
      <c r="AX26" s="57">
        <f>'BAR BB| Open rates'!AX26*0.87*0.85+25</f>
        <v>44912.65</v>
      </c>
      <c r="AY26" s="57">
        <f>'BAR BB| Open rates'!AY26*0.87*0.85+25</f>
        <v>46391.65</v>
      </c>
      <c r="AZ26" s="57">
        <f>'BAR BB| Open rates'!AZ26*0.87*0.85+25</f>
        <v>46391.65</v>
      </c>
      <c r="BA26" s="57">
        <f>'BAR BB| Open rates'!BA26*0.87*0.85+25</f>
        <v>44912.65</v>
      </c>
      <c r="BB26" s="57">
        <f>'BAR BB| Open rates'!BB26*0.87*0.85+25</f>
        <v>44912.65</v>
      </c>
      <c r="BC26" s="57">
        <f>'BAR BB| Open rates'!BC26*0.87*0.85+25</f>
        <v>44912.65</v>
      </c>
      <c r="BD26" s="57">
        <f>'BAR BB| Open rates'!BD26*0.87*0.85+25</f>
        <v>44912.65</v>
      </c>
      <c r="BE26" s="57">
        <f>'BAR BB| Open rates'!BE26*0.87*0.85+25</f>
        <v>44912.65</v>
      </c>
      <c r="BF26" s="57">
        <f>'BAR BB| Open rates'!BF26*0.87*0.85+25</f>
        <v>46391.65</v>
      </c>
      <c r="BG26" s="57">
        <f>'BAR BB| Open rates'!BG26*0.87*0.85+25</f>
        <v>46391.65</v>
      </c>
      <c r="BH26" s="57">
        <f>'BAR BB| Open rates'!BH26*0.87*0.85+25</f>
        <v>42546.25</v>
      </c>
      <c r="BI26" s="57">
        <f>'BAR BB| Open rates'!BI26*0.87*0.85+25</f>
        <v>42546.25</v>
      </c>
      <c r="BJ26" s="57">
        <f>'BAR BB| Open rates'!BJ26*0.87*0.85+25</f>
        <v>42546.25</v>
      </c>
      <c r="BK26" s="57">
        <f>'BAR BB| Open rates'!BK26*0.87*0.85+25</f>
        <v>42546.25</v>
      </c>
      <c r="BL26" s="57">
        <f>'BAR BB| Open rates'!BL26*0.87*0.85+25</f>
        <v>42546.25</v>
      </c>
      <c r="BM26" s="57">
        <f>'BAR BB| Open rates'!BM26*0.87*0.85+25</f>
        <v>43433.65</v>
      </c>
      <c r="BN26" s="57">
        <f>'BAR BB| Open rates'!BN26*0.87*0.85+25</f>
        <v>43433.65</v>
      </c>
      <c r="BO26" s="57">
        <f>'BAR BB| Open rates'!BO26*0.87*0.85+25</f>
        <v>41806.75</v>
      </c>
      <c r="BP26" s="57">
        <f>'BAR BB| Open rates'!BP26*0.87*0.85+25</f>
        <v>41806.75</v>
      </c>
      <c r="BQ26" s="57">
        <f>'BAR BB| Open rates'!BQ26*0.87*0.85+25</f>
        <v>38996.65</v>
      </c>
      <c r="BR26" s="57">
        <f>'BAR BB| Open rates'!BR26*0.87*0.85+25</f>
        <v>38996.65</v>
      </c>
      <c r="BS26" s="57">
        <f>'BAR BB| Open rates'!BS26*0.87*0.85+25</f>
        <v>38996.65</v>
      </c>
      <c r="BT26" s="57">
        <f>'BAR BB| Open rates'!BT26*0.87*0.85+25</f>
        <v>38996.65</v>
      </c>
      <c r="BU26" s="57">
        <f>'BAR BB| Open rates'!BU26*0.87*0.85+25</f>
        <v>38996.65</v>
      </c>
      <c r="BV26" s="57">
        <f>'BAR BB| Open rates'!BV26*0.87*0.85+25</f>
        <v>37369.75</v>
      </c>
      <c r="BW26" s="57">
        <f>'BAR BB| Open rates'!BW26*0.87*0.85+25</f>
        <v>37369.75</v>
      </c>
      <c r="BX26" s="57">
        <f>'BAR BB| Open rates'!BX26*0.87*0.85+25</f>
        <v>37369.75</v>
      </c>
      <c r="BY26" s="57">
        <f>'BAR BB| Open rates'!BY26*0.87*0.85+25</f>
        <v>37369.75</v>
      </c>
      <c r="BZ26" s="57">
        <f>'BAR BB| Open rates'!BZ26*0.87*0.85+25</f>
        <v>37369.75</v>
      </c>
      <c r="CA26" s="57">
        <f>'BAR BB| Open rates'!CA26*0.87*0.85+25</f>
        <v>38996.65</v>
      </c>
      <c r="CB26" s="57">
        <f>'BAR BB| Open rates'!CB26*0.87*0.85+25</f>
        <v>38996.65</v>
      </c>
      <c r="CC26" s="57">
        <f>'BAR BB| Open rates'!CC26*0.87*0.85+25</f>
        <v>37369.75</v>
      </c>
      <c r="CD26" s="57">
        <f>'BAR BB| Open rates'!CD26*0.87*0.85+25</f>
        <v>37369.75</v>
      </c>
      <c r="CE26" s="57">
        <f>'BAR BB| Open rates'!CE26*0.87*0.85+25</f>
        <v>37369.75</v>
      </c>
      <c r="CF26" s="57">
        <f>'BAR BB| Open rates'!CF26*0.87*0.85+25</f>
        <v>37369.75</v>
      </c>
      <c r="CG26" s="57">
        <f>'BAR BB| Open rates'!CG26*0.87*0.85+25</f>
        <v>37369.75</v>
      </c>
      <c r="CH26" s="57">
        <f>'BAR BB| Open rates'!CH26*0.87*0.85+25</f>
        <v>38996.65</v>
      </c>
      <c r="CI26" s="57">
        <f>'BAR BB| Open rates'!CI26*0.87*0.85+25</f>
        <v>38996.65</v>
      </c>
      <c r="CJ26" s="57">
        <f>'BAR BB| Open rates'!CJ26*0.87*0.85+25</f>
        <v>37369.75</v>
      </c>
      <c r="CK26" s="57">
        <f>'BAR BB| Open rates'!CK26*0.87*0.85+25</f>
        <v>37369.75</v>
      </c>
      <c r="CL26" s="57">
        <f>'BAR BB| Open rates'!CL26*0.87*0.85+25</f>
        <v>37369.75</v>
      </c>
      <c r="CM26" s="57">
        <f>'BAR BB| Open rates'!CM26*0.87*0.85+25</f>
        <v>37369.75</v>
      </c>
      <c r="CN26" s="57">
        <f>'BAR BB| Open rates'!CN26*0.87*0.85+25</f>
        <v>37369.75</v>
      </c>
      <c r="CO26" s="57">
        <f>'BAR BB| Open rates'!CO26*0.87*0.85+25</f>
        <v>38996.65</v>
      </c>
      <c r="CP26" s="57">
        <f>'BAR BB| Open rates'!CP26*0.87*0.85+25</f>
        <v>38996.65</v>
      </c>
      <c r="CQ26" s="57">
        <f>'BAR BB| Open rates'!CQ26*0.87*0.85+25</f>
        <v>37369.75</v>
      </c>
      <c r="CR26" s="57">
        <f>'BAR BB| Open rates'!CR26*0.87*0.85+25</f>
        <v>37369.75</v>
      </c>
      <c r="CS26" s="57">
        <f>'BAR BB| Open rates'!CS26*0.87*0.85+25</f>
        <v>37369.75</v>
      </c>
      <c r="CT26" s="57">
        <f>'BAR BB| Open rates'!CT26*0.87*0.85+25</f>
        <v>37369.75</v>
      </c>
      <c r="CU26" s="57">
        <f>'BAR BB| Open rates'!CU26*0.87*0.85+25</f>
        <v>36112.6</v>
      </c>
      <c r="CV26" s="57">
        <f>'BAR BB| Open rates'!CV26*0.87*0.85+25</f>
        <v>36112.6</v>
      </c>
      <c r="CW26" s="57">
        <f>'BAR BB| Open rates'!CW26*0.87*0.85+25</f>
        <v>36112.6</v>
      </c>
      <c r="CX26" s="57">
        <f>'BAR BB| Open rates'!CX26*0.87*0.85+25</f>
        <v>34633.599999999999</v>
      </c>
      <c r="CY26" s="57">
        <f>'BAR BB| Open rates'!CY26*0.87*0.85+25</f>
        <v>34633.599999999999</v>
      </c>
      <c r="CZ26" s="57">
        <f>'BAR BB| Open rates'!CZ26*0.87*0.85+25</f>
        <v>34633.599999999999</v>
      </c>
      <c r="DA26" s="57">
        <f>'BAR BB| Open rates'!DA26*0.87*0.85+25</f>
        <v>34633.599999999999</v>
      </c>
      <c r="DB26" s="57">
        <f>'BAR BB| Open rates'!DB26*0.87*0.85+25</f>
        <v>34633.599999999999</v>
      </c>
      <c r="DC26" s="57">
        <f>'BAR BB| Open rates'!DC26*0.87*0.85+25</f>
        <v>36112.6</v>
      </c>
      <c r="DD26" s="57">
        <f>'BAR BB| Open rates'!DD26*0.87*0.85+25</f>
        <v>36112.6</v>
      </c>
      <c r="DE26" s="57">
        <f>'BAR BB| Open rates'!DE26*0.87*0.85+25</f>
        <v>34633.599999999999</v>
      </c>
      <c r="DF26" s="57">
        <f>'BAR BB| Open rates'!DF26*0.87*0.85+25</f>
        <v>34633.599999999999</v>
      </c>
      <c r="DG26" s="57">
        <f>'BAR BB| Open rates'!DG26*0.87*0.85+25</f>
        <v>34633.599999999999</v>
      </c>
      <c r="DH26" s="57">
        <f>'BAR BB| Open rates'!DH26*0.87*0.85+25</f>
        <v>34633.599999999999</v>
      </c>
      <c r="DI26" s="57">
        <f>'BAR BB| Open rates'!DI26*0.87*0.85+25</f>
        <v>34633.599999999999</v>
      </c>
      <c r="DJ26" s="57">
        <f>'BAR BB| Open rates'!DJ26*0.87*0.85+25</f>
        <v>36112.6</v>
      </c>
      <c r="DK26" s="57">
        <f>'BAR BB| Open rates'!DK26*0.87*0.85+25</f>
        <v>36112.6</v>
      </c>
      <c r="DL26" s="57">
        <f>'BAR BB| Open rates'!DL26*0.87*0.85+25</f>
        <v>34633.599999999999</v>
      </c>
      <c r="DM26" s="57">
        <f>'BAR BB| Open rates'!DM26*0.87*0.85+25</f>
        <v>34633.599999999999</v>
      </c>
      <c r="DN26" s="57">
        <f>'BAR BB| Open rates'!DN26*0.87*0.85+25</f>
        <v>34633.599999999999</v>
      </c>
      <c r="DO26" s="57">
        <f>'BAR BB| Open rates'!DO26*0.87*0.85+25</f>
        <v>34633.599999999999</v>
      </c>
      <c r="DP26" s="57">
        <f>'BAR BB| Open rates'!DP26*0.87*0.85+25</f>
        <v>34633.599999999999</v>
      </c>
      <c r="DQ26" s="57">
        <f>'BAR BB| Open rates'!DQ26*0.87*0.85+25</f>
        <v>36112.6</v>
      </c>
      <c r="DR26" s="57">
        <f>'BAR BB| Open rates'!DR26*0.87*0.85+25</f>
        <v>36112.6</v>
      </c>
      <c r="DS26" s="57">
        <f>'BAR BB| Open rates'!DS26*0.87*0.85+25</f>
        <v>34633.599999999999</v>
      </c>
      <c r="DT26" s="57">
        <f>'BAR BB| Open rates'!DT26*0.87*0.85+25</f>
        <v>34633.599999999999</v>
      </c>
      <c r="DU26" s="57">
        <f>'BAR BB| Open rates'!DU26*0.87*0.85+25</f>
        <v>34633.599999999999</v>
      </c>
      <c r="DV26" s="57">
        <f>'BAR BB| Open rates'!DV26*0.87*0.85+25</f>
        <v>34633.599999999999</v>
      </c>
      <c r="DW26" s="57">
        <f>'BAR BB| Open rates'!DW26*0.87*0.85+25</f>
        <v>34633.599999999999</v>
      </c>
      <c r="DX26" s="57">
        <f>'BAR BB| Open rates'!DX26*0.87*0.85+25</f>
        <v>36112.6</v>
      </c>
      <c r="DY26" s="57">
        <f>'BAR BB| Open rates'!DY26*0.87*0.85+25</f>
        <v>36112.6</v>
      </c>
      <c r="DZ26" s="57">
        <f>'BAR BB| Open rates'!DZ26*0.87*0.85+25</f>
        <v>37369.75</v>
      </c>
      <c r="EA26" s="57">
        <f>'BAR BB| Open rates'!EA26*0.87*0.85+25</f>
        <v>37369.75</v>
      </c>
      <c r="EB26" s="57">
        <f>'BAR BB| Open rates'!EB26*0.87*0.85+25</f>
        <v>37369.75</v>
      </c>
      <c r="EC26" s="57">
        <f>'BAR BB| Open rates'!EC26*0.87*0.85+25</f>
        <v>38996.65</v>
      </c>
      <c r="ED26" s="57">
        <f>'BAR BB| Open rates'!ED26*0.87*0.85+25</f>
        <v>38996.65</v>
      </c>
      <c r="EE26" s="57">
        <f>'BAR BB| Open rates'!EE26*0.87*0.85+25</f>
        <v>38996.65</v>
      </c>
      <c r="EF26" s="57">
        <f>'BAR BB| Open rates'!EF26*0.87*0.85+25</f>
        <v>38996.65</v>
      </c>
      <c r="EG26" s="57">
        <f>'BAR BB| Open rates'!EG26*0.87*0.85+25</f>
        <v>33894.1</v>
      </c>
      <c r="EH26" s="57">
        <f>'BAR BB| Open rates'!EH26*0.87*0.85+25</f>
        <v>32415.1</v>
      </c>
      <c r="EI26" s="57">
        <f>'BAR BB| Open rates'!EI26*0.87*0.85+25</f>
        <v>32415.1</v>
      </c>
      <c r="EJ26" s="57">
        <f>'BAR BB| Open rates'!EJ26*0.87*0.85+25</f>
        <v>32415.1</v>
      </c>
      <c r="EK26" s="57">
        <f>'BAR BB| Open rates'!EK26*0.87*0.85+25</f>
        <v>32415.1</v>
      </c>
      <c r="EL26" s="57">
        <f>'BAR BB| Open rates'!EL26*0.87*0.85+25</f>
        <v>33154.6</v>
      </c>
      <c r="EM26" s="57">
        <f>'BAR BB| Open rates'!EM26*0.87*0.85+25</f>
        <v>33154.6</v>
      </c>
      <c r="EN26" s="57">
        <f>'BAR BB| Open rates'!EN26*0.87*0.85+25</f>
        <v>32415.1</v>
      </c>
      <c r="EO26" s="57">
        <f>'BAR BB| Open rates'!EO26*0.87*0.85+25</f>
        <v>32415.1</v>
      </c>
      <c r="EP26" s="57">
        <f>'BAR BB| Open rates'!EP26*0.87*0.85+25</f>
        <v>32415.1</v>
      </c>
      <c r="EQ26" s="57">
        <f>'BAR BB| Open rates'!EQ26*0.87*0.85+25</f>
        <v>32415.1</v>
      </c>
      <c r="ER26" s="57">
        <f>'BAR BB| Open rates'!ER26*0.87*0.85+25</f>
        <v>32415.1</v>
      </c>
      <c r="ES26" s="57">
        <f>'BAR BB| Open rates'!ES26*0.87*0.85+25</f>
        <v>33154.6</v>
      </c>
      <c r="ET26" s="57">
        <f>'BAR BB| Open rates'!ET26*0.87*0.85+25</f>
        <v>33154.6</v>
      </c>
      <c r="EU26" s="57">
        <f>'BAR BB| Open rates'!EU26*0.87*0.85+25</f>
        <v>32415.1</v>
      </c>
      <c r="EV26" s="57">
        <f>'BAR BB| Open rates'!EV26*0.87*0.85+25</f>
        <v>32415.1</v>
      </c>
      <c r="EW26" s="57">
        <f>'BAR BB| Open rates'!EW26*0.87*0.85+25</f>
        <v>32415.1</v>
      </c>
      <c r="EX26" s="57">
        <f>'BAR BB| Open rates'!EX26*0.87*0.85+25</f>
        <v>32415.1</v>
      </c>
      <c r="EY26" s="57">
        <f>'BAR BB| Open rates'!EY26*0.87*0.85+25</f>
        <v>32415.1</v>
      </c>
      <c r="EZ26" s="57">
        <f>'BAR BB| Open rates'!EZ26*0.87*0.85+25</f>
        <v>33154.6</v>
      </c>
      <c r="FA26" s="57">
        <f>'BAR BB| Open rates'!FA26*0.87*0.85+25</f>
        <v>33154.6</v>
      </c>
      <c r="FB26" s="57">
        <f>'BAR BB| Open rates'!FB26*0.87*0.85+25</f>
        <v>32415.1</v>
      </c>
      <c r="FC26" s="57">
        <f>'BAR BB| Open rates'!FC26*0.87*0.85+25</f>
        <v>32415.1</v>
      </c>
      <c r="FD26" s="57">
        <f>'BAR BB| Open rates'!FD26*0.87*0.85+25</f>
        <v>32415.1</v>
      </c>
      <c r="FE26" s="57">
        <f>'BAR BB| Open rates'!FE26*0.87*0.85+25</f>
        <v>32415.1</v>
      </c>
      <c r="FF26" s="57">
        <f>'BAR BB| Open rates'!FF26*0.87*0.85+25</f>
        <v>32415.1</v>
      </c>
      <c r="FG26" s="57">
        <f>'BAR BB| Open rates'!FG26*0.87*0.85+25</f>
        <v>33154.6</v>
      </c>
      <c r="FH26" s="57">
        <f>'BAR BB| Open rates'!FH26*0.87*0.85+25</f>
        <v>33154.6</v>
      </c>
      <c r="FI26" s="57">
        <f>'BAR BB| Open rates'!FI26*0.87*0.85+25</f>
        <v>32415.1</v>
      </c>
      <c r="FJ26" s="57">
        <f>'BAR BB| Open rates'!FJ26*0.87*0.85+25</f>
        <v>32415.1</v>
      </c>
      <c r="FK26" s="57">
        <f>'BAR BB| Open rates'!FK26*0.87*0.85+25</f>
        <v>32415.1</v>
      </c>
      <c r="FL26" s="57">
        <f>'BAR BB| Open rates'!FL26*0.87*0.85+25</f>
        <v>32415.1</v>
      </c>
      <c r="FM26" s="57">
        <f>'BAR BB| Open rates'!FM26*0.87*0.85+25</f>
        <v>32415.1</v>
      </c>
      <c r="FN26" s="57">
        <f>'BAR BB| Open rates'!FN26*0.87*0.85+25</f>
        <v>33154.6</v>
      </c>
      <c r="FO26" s="57">
        <f>'BAR BB| Open rates'!FO26*0.87*0.85+25</f>
        <v>33154.6</v>
      </c>
      <c r="FP26" s="57">
        <f>'BAR BB| Open rates'!FP26*0.87*0.85+25</f>
        <v>32415.1</v>
      </c>
      <c r="FQ26" s="57">
        <f>'BAR BB| Open rates'!FQ26*0.87*0.85+25</f>
        <v>32415.1</v>
      </c>
      <c r="FR26" s="57">
        <f>'BAR BB| Open rates'!FR26*0.87*0.85+25</f>
        <v>32415.1</v>
      </c>
      <c r="FS26" s="57">
        <f>'BAR BB| Open rates'!FS26*0.87*0.85+25</f>
        <v>32415.1</v>
      </c>
      <c r="FT26" s="57">
        <f>'BAR BB| Open rates'!FT26*0.87*0.85+25</f>
        <v>32415.1</v>
      </c>
      <c r="FU26" s="57">
        <f>'BAR BB| Open rates'!FU26*0.87*0.85+25</f>
        <v>33154.6</v>
      </c>
      <c r="FV26" s="57">
        <f>'BAR BB| Open rates'!FV26*0.87*0.85+25</f>
        <v>33154.6</v>
      </c>
      <c r="FW26" s="57">
        <f>'BAR BB| Open rates'!FW26*0.87*0.85+25</f>
        <v>35890.75</v>
      </c>
      <c r="FX26" s="57">
        <f>'BAR BB| Open rates'!FX26*0.87*0.85+25</f>
        <v>35890.75</v>
      </c>
      <c r="FY26" s="57">
        <f>'BAR BB| Open rates'!FY26*0.87*0.85+25</f>
        <v>35890.75</v>
      </c>
      <c r="FZ26" s="57">
        <f>'BAR BB| Open rates'!FZ26*0.87*0.85+25</f>
        <v>35890.75</v>
      </c>
      <c r="GA26" s="57">
        <f>'BAR BB| Open rates'!GA26*0.87*0.85+25</f>
        <v>35890.75</v>
      </c>
      <c r="GB26" s="57">
        <f>'BAR BB| Open rates'!GB26*0.87*0.85+25</f>
        <v>37517.65</v>
      </c>
      <c r="GC26" s="57">
        <f>'BAR BB| Open rates'!GC26*0.87*0.85+25</f>
        <v>37517.65</v>
      </c>
      <c r="GD26" s="57">
        <f>'BAR BB| Open rates'!GD26*0.87*0.85+25</f>
        <v>37517.65</v>
      </c>
      <c r="GE26" s="57">
        <f>'BAR BB| Open rates'!GE26*0.87*0.85+25</f>
        <v>37517.65</v>
      </c>
    </row>
    <row r="27" spans="1:187" s="36" customFormat="1" ht="12" customHeight="1" x14ac:dyDescent="0.2">
      <c r="A27" s="236" t="s">
        <v>181</v>
      </c>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row>
    <row r="28" spans="1:187" s="36" customFormat="1" ht="12" customHeight="1" x14ac:dyDescent="0.2">
      <c r="A28" s="237">
        <v>1</v>
      </c>
      <c r="B28" s="57">
        <f>'BAR BB| Open rates'!B28*0.87*0.85+25</f>
        <v>40253.799999999996</v>
      </c>
      <c r="C28" s="57">
        <f>'BAR BB| Open rates'!C28*0.87*0.85+25</f>
        <v>40253.799999999996</v>
      </c>
      <c r="D28" s="57">
        <f>'BAR BB| Open rates'!D28*0.87*0.85+25</f>
        <v>38257.15</v>
      </c>
      <c r="E28" s="57">
        <f>'BAR BB| Open rates'!E28*0.87*0.85+25</f>
        <v>38257.15</v>
      </c>
      <c r="F28" s="57">
        <f>'BAR BB| Open rates'!F28*0.87*0.85+25</f>
        <v>36630.25</v>
      </c>
      <c r="G28" s="57">
        <f>'BAR BB| Open rates'!G28*0.87*0.85+25</f>
        <v>38257.15</v>
      </c>
      <c r="H28" s="57">
        <f>'BAR BB| Open rates'!H28*0.87*0.85+25</f>
        <v>38257.15</v>
      </c>
      <c r="I28" s="57">
        <f>'BAR BB| Open rates'!I28*0.87*0.85+25</f>
        <v>39736.15</v>
      </c>
      <c r="J28" s="57">
        <f>'BAR BB| Open rates'!J28*0.87*0.85+25</f>
        <v>39736.15</v>
      </c>
      <c r="K28" s="57">
        <f>'BAR BB| Open rates'!K28*0.87*0.85+25</f>
        <v>38257.15</v>
      </c>
      <c r="L28" s="57">
        <f>'BAR BB| Open rates'!L28*0.87*0.85+25</f>
        <v>38257.15</v>
      </c>
      <c r="M28" s="57">
        <f>'BAR BB| Open rates'!M28*0.87*0.85+25</f>
        <v>38257.15</v>
      </c>
      <c r="N28" s="57">
        <f>'BAR BB| Open rates'!N28*0.87*0.85+25</f>
        <v>38257.15</v>
      </c>
      <c r="O28" s="57">
        <f>'BAR BB| Open rates'!O28*0.87*0.85+25</f>
        <v>38257.15</v>
      </c>
      <c r="P28" s="57">
        <f>'BAR BB| Open rates'!P28*0.87*0.85+25</f>
        <v>39736.15</v>
      </c>
      <c r="Q28" s="57">
        <f>'BAR BB| Open rates'!Q28*0.87*0.85+25</f>
        <v>39736.15</v>
      </c>
      <c r="R28" s="57">
        <f>'BAR BB| Open rates'!R28*0.87*0.85+25</f>
        <v>39736.15</v>
      </c>
      <c r="S28" s="57">
        <f>'BAR BB| Open rates'!S28*0.87*0.85+25</f>
        <v>39736.15</v>
      </c>
      <c r="T28" s="57">
        <f>'BAR BB| Open rates'!T28*0.87*0.85+25</f>
        <v>39736.15</v>
      </c>
      <c r="U28" s="57">
        <f>'BAR BB| Open rates'!U28*0.87*0.85+25</f>
        <v>39736.15</v>
      </c>
      <c r="V28" s="57">
        <f>'BAR BB| Open rates'!V28*0.87*0.85+25</f>
        <v>39736.15</v>
      </c>
      <c r="W28" s="57">
        <f>'BAR BB| Open rates'!W28*0.87*0.85+25</f>
        <v>41215.15</v>
      </c>
      <c r="X28" s="57">
        <f>'BAR BB| Open rates'!X28*0.87*0.85+25</f>
        <v>41215.15</v>
      </c>
      <c r="Y28" s="57">
        <f>'BAR BB| Open rates'!Y28*0.87*0.85+25</f>
        <v>39736.15</v>
      </c>
      <c r="Z28" s="57">
        <f>'BAR BB| Open rates'!Z28*0.87*0.85+25</f>
        <v>39736.15</v>
      </c>
      <c r="AA28" s="57">
        <f>'BAR BB| Open rates'!AA28*0.87*0.85+25</f>
        <v>39736.15</v>
      </c>
      <c r="AB28" s="57">
        <f>'BAR BB| Open rates'!AB28*0.87*0.85+25</f>
        <v>39736.15</v>
      </c>
      <c r="AC28" s="57">
        <f>'BAR BB| Open rates'!AC28*0.87*0.85+25</f>
        <v>39736.15</v>
      </c>
      <c r="AD28" s="57">
        <f>'BAR BB| Open rates'!AD28*0.87*0.85+25</f>
        <v>41215.15</v>
      </c>
      <c r="AE28" s="57">
        <f>'BAR BB| Open rates'!AE28*0.87*0.85+25</f>
        <v>41215.15</v>
      </c>
      <c r="AF28" s="57">
        <f>'BAR BB| Open rates'!AF28*0.87*0.85+25</f>
        <v>39736.15</v>
      </c>
      <c r="AG28" s="57">
        <f>'BAR BB| Open rates'!AG28*0.87*0.85+25</f>
        <v>39736.15</v>
      </c>
      <c r="AH28" s="57">
        <f>'BAR BB| Open rates'!AH28*0.87*0.85+25</f>
        <v>39736.15</v>
      </c>
      <c r="AI28" s="57">
        <f>'BAR BB| Open rates'!AI28*0.87*0.85+25</f>
        <v>39736.15</v>
      </c>
      <c r="AJ28" s="57">
        <f>'BAR BB| Open rates'!AJ28*0.87*0.85+25</f>
        <v>39736.15</v>
      </c>
      <c r="AK28" s="57">
        <f>'BAR BB| Open rates'!AK28*0.87*0.85+25</f>
        <v>41215.15</v>
      </c>
      <c r="AL28" s="57">
        <f>'BAR BB| Open rates'!AL28*0.87*0.85+25</f>
        <v>41215.15</v>
      </c>
      <c r="AM28" s="57">
        <f>'BAR BB| Open rates'!AM28*0.87*0.85+25</f>
        <v>39736.15</v>
      </c>
      <c r="AN28" s="57">
        <f>'BAR BB| Open rates'!AN28*0.87*0.85+25</f>
        <v>39736.15</v>
      </c>
      <c r="AO28" s="57">
        <f>'BAR BB| Open rates'!AO28*0.87*0.85+25</f>
        <v>39736.15</v>
      </c>
      <c r="AP28" s="57">
        <f>'BAR BB| Open rates'!AP28*0.87*0.85+25</f>
        <v>39736.15</v>
      </c>
      <c r="AQ28" s="57">
        <f>'BAR BB| Open rates'!AQ28*0.87*0.85+25</f>
        <v>39736.15</v>
      </c>
      <c r="AR28" s="57">
        <f>'BAR BB| Open rates'!AR28*0.87*0.85+25</f>
        <v>41215.15</v>
      </c>
      <c r="AS28" s="57">
        <f>'BAR BB| Open rates'!AS28*0.87*0.85+25</f>
        <v>41215.15</v>
      </c>
      <c r="AT28" s="57">
        <f>'BAR BB| Open rates'!AT28*0.87*0.85+25</f>
        <v>39736.15</v>
      </c>
      <c r="AU28" s="57">
        <f>'BAR BB| Open rates'!AU28*0.87*0.85+25</f>
        <v>39736.15</v>
      </c>
      <c r="AV28" s="57">
        <f>'BAR BB| Open rates'!AV28*0.87*0.85+25</f>
        <v>39736.15</v>
      </c>
      <c r="AW28" s="57">
        <f>'BAR BB| Open rates'!AW28*0.87*0.85+25</f>
        <v>39736.15</v>
      </c>
      <c r="AX28" s="57">
        <f>'BAR BB| Open rates'!AX28*0.87*0.85+25</f>
        <v>39736.15</v>
      </c>
      <c r="AY28" s="57">
        <f>'BAR BB| Open rates'!AY28*0.87*0.85+25</f>
        <v>41215.15</v>
      </c>
      <c r="AZ28" s="57">
        <f>'BAR BB| Open rates'!AZ28*0.87*0.85+25</f>
        <v>41215.15</v>
      </c>
      <c r="BA28" s="57">
        <f>'BAR BB| Open rates'!BA28*0.87*0.85+25</f>
        <v>39736.15</v>
      </c>
      <c r="BB28" s="57">
        <f>'BAR BB| Open rates'!BB28*0.87*0.85+25</f>
        <v>39736.15</v>
      </c>
      <c r="BC28" s="57">
        <f>'BAR BB| Open rates'!BC28*0.87*0.85+25</f>
        <v>39736.15</v>
      </c>
      <c r="BD28" s="57">
        <f>'BAR BB| Open rates'!BD28*0.87*0.85+25</f>
        <v>39736.15</v>
      </c>
      <c r="BE28" s="57">
        <f>'BAR BB| Open rates'!BE28*0.87*0.85+25</f>
        <v>39736.15</v>
      </c>
      <c r="BF28" s="57">
        <f>'BAR BB| Open rates'!BF28*0.87*0.85+25</f>
        <v>41215.15</v>
      </c>
      <c r="BG28" s="57">
        <f>'BAR BB| Open rates'!BG28*0.87*0.85+25</f>
        <v>41215.15</v>
      </c>
      <c r="BH28" s="57">
        <f>'BAR BB| Open rates'!BH28*0.87*0.85+25</f>
        <v>37369.75</v>
      </c>
      <c r="BI28" s="57">
        <f>'BAR BB| Open rates'!BI28*0.87*0.85+25</f>
        <v>37369.75</v>
      </c>
      <c r="BJ28" s="57">
        <f>'BAR BB| Open rates'!BJ28*0.87*0.85+25</f>
        <v>37369.75</v>
      </c>
      <c r="BK28" s="57">
        <f>'BAR BB| Open rates'!BK28*0.87*0.85+25</f>
        <v>37369.75</v>
      </c>
      <c r="BL28" s="57">
        <f>'BAR BB| Open rates'!BL28*0.87*0.85+25</f>
        <v>37369.75</v>
      </c>
      <c r="BM28" s="57">
        <f>'BAR BB| Open rates'!BM28*0.87*0.85+25</f>
        <v>38257.15</v>
      </c>
      <c r="BN28" s="57">
        <f>'BAR BB| Open rates'!BN28*0.87*0.85+25</f>
        <v>38257.15</v>
      </c>
      <c r="BO28" s="57">
        <f>'BAR BB| Open rates'!BO28*0.87*0.85+25</f>
        <v>36630.25</v>
      </c>
      <c r="BP28" s="57">
        <f>'BAR BB| Open rates'!BP28*0.87*0.85+25</f>
        <v>36630.25</v>
      </c>
      <c r="BQ28" s="57">
        <f>'BAR BB| Open rates'!BQ28*0.87*0.85+25</f>
        <v>35299.15</v>
      </c>
      <c r="BR28" s="57">
        <f>'BAR BB| Open rates'!BR28*0.87*0.85+25</f>
        <v>35299.15</v>
      </c>
      <c r="BS28" s="57">
        <f>'BAR BB| Open rates'!BS28*0.87*0.85+25</f>
        <v>35299.15</v>
      </c>
      <c r="BT28" s="57">
        <f>'BAR BB| Open rates'!BT28*0.87*0.85+25</f>
        <v>35299.15</v>
      </c>
      <c r="BU28" s="57">
        <f>'BAR BB| Open rates'!BU28*0.87*0.85+25</f>
        <v>35299.15</v>
      </c>
      <c r="BV28" s="57">
        <f>'BAR BB| Open rates'!BV28*0.87*0.85+25</f>
        <v>33672.25</v>
      </c>
      <c r="BW28" s="57">
        <f>'BAR BB| Open rates'!BW28*0.87*0.85+25</f>
        <v>33672.25</v>
      </c>
      <c r="BX28" s="57">
        <f>'BAR BB| Open rates'!BX28*0.87*0.85+25</f>
        <v>33672.25</v>
      </c>
      <c r="BY28" s="57">
        <f>'BAR BB| Open rates'!BY28*0.87*0.85+25</f>
        <v>33672.25</v>
      </c>
      <c r="BZ28" s="57">
        <f>'BAR BB| Open rates'!BZ28*0.87*0.85+25</f>
        <v>33672.25</v>
      </c>
      <c r="CA28" s="57">
        <f>'BAR BB| Open rates'!CA28*0.87*0.85+25</f>
        <v>35299.15</v>
      </c>
      <c r="CB28" s="57">
        <f>'BAR BB| Open rates'!CB28*0.87*0.85+25</f>
        <v>35299.15</v>
      </c>
      <c r="CC28" s="57">
        <f>'BAR BB| Open rates'!CC28*0.87*0.85+25</f>
        <v>33672.25</v>
      </c>
      <c r="CD28" s="57">
        <f>'BAR BB| Open rates'!CD28*0.87*0.85+25</f>
        <v>33672.25</v>
      </c>
      <c r="CE28" s="57">
        <f>'BAR BB| Open rates'!CE28*0.87*0.85+25</f>
        <v>33672.25</v>
      </c>
      <c r="CF28" s="57">
        <f>'BAR BB| Open rates'!CF28*0.87*0.85+25</f>
        <v>33672.25</v>
      </c>
      <c r="CG28" s="57">
        <f>'BAR BB| Open rates'!CG28*0.87*0.85+25</f>
        <v>33672.25</v>
      </c>
      <c r="CH28" s="57">
        <f>'BAR BB| Open rates'!CH28*0.87*0.85+25</f>
        <v>35299.15</v>
      </c>
      <c r="CI28" s="57">
        <f>'BAR BB| Open rates'!CI28*0.87*0.85+25</f>
        <v>35299.15</v>
      </c>
      <c r="CJ28" s="57">
        <f>'BAR BB| Open rates'!CJ28*0.87*0.85+25</f>
        <v>33672.25</v>
      </c>
      <c r="CK28" s="57">
        <f>'BAR BB| Open rates'!CK28*0.87*0.85+25</f>
        <v>33672.25</v>
      </c>
      <c r="CL28" s="57">
        <f>'BAR BB| Open rates'!CL28*0.87*0.85+25</f>
        <v>33672.25</v>
      </c>
      <c r="CM28" s="57">
        <f>'BAR BB| Open rates'!CM28*0.87*0.85+25</f>
        <v>33672.25</v>
      </c>
      <c r="CN28" s="57">
        <f>'BAR BB| Open rates'!CN28*0.87*0.85+25</f>
        <v>33672.25</v>
      </c>
      <c r="CO28" s="57">
        <f>'BAR BB| Open rates'!CO28*0.87*0.85+25</f>
        <v>35299.15</v>
      </c>
      <c r="CP28" s="57">
        <f>'BAR BB| Open rates'!CP28*0.87*0.85+25</f>
        <v>35299.15</v>
      </c>
      <c r="CQ28" s="57">
        <f>'BAR BB| Open rates'!CQ28*0.87*0.85+25</f>
        <v>33672.25</v>
      </c>
      <c r="CR28" s="57">
        <f>'BAR BB| Open rates'!CR28*0.87*0.85+25</f>
        <v>33672.25</v>
      </c>
      <c r="CS28" s="57">
        <f>'BAR BB| Open rates'!CS28*0.87*0.85+25</f>
        <v>33672.25</v>
      </c>
      <c r="CT28" s="57">
        <f>'BAR BB| Open rates'!CT28*0.87*0.85+25</f>
        <v>33672.25</v>
      </c>
      <c r="CU28" s="57">
        <f>'BAR BB| Open rates'!CU28*0.87*0.85+25</f>
        <v>30936.1</v>
      </c>
      <c r="CV28" s="57">
        <f>'BAR BB| Open rates'!CV28*0.87*0.85+25</f>
        <v>30936.1</v>
      </c>
      <c r="CW28" s="57">
        <f>'BAR BB| Open rates'!CW28*0.87*0.85+25</f>
        <v>30936.1</v>
      </c>
      <c r="CX28" s="57">
        <f>'BAR BB| Open rates'!CX28*0.87*0.85+25</f>
        <v>29457.1</v>
      </c>
      <c r="CY28" s="57">
        <f>'BAR BB| Open rates'!CY28*0.87*0.85+25</f>
        <v>29457.1</v>
      </c>
      <c r="CZ28" s="57">
        <f>'BAR BB| Open rates'!CZ28*0.87*0.85+25</f>
        <v>29457.1</v>
      </c>
      <c r="DA28" s="57">
        <f>'BAR BB| Open rates'!DA28*0.87*0.85+25</f>
        <v>29457.1</v>
      </c>
      <c r="DB28" s="57">
        <f>'BAR BB| Open rates'!DB28*0.87*0.85+25</f>
        <v>29457.1</v>
      </c>
      <c r="DC28" s="57">
        <f>'BAR BB| Open rates'!DC28*0.87*0.85+25</f>
        <v>30936.1</v>
      </c>
      <c r="DD28" s="57">
        <f>'BAR BB| Open rates'!DD28*0.87*0.85+25</f>
        <v>30936.1</v>
      </c>
      <c r="DE28" s="57">
        <f>'BAR BB| Open rates'!DE28*0.87*0.85+25</f>
        <v>29457.1</v>
      </c>
      <c r="DF28" s="57">
        <f>'BAR BB| Open rates'!DF28*0.87*0.85+25</f>
        <v>29457.1</v>
      </c>
      <c r="DG28" s="57">
        <f>'BAR BB| Open rates'!DG28*0.87*0.85+25</f>
        <v>29457.1</v>
      </c>
      <c r="DH28" s="57">
        <f>'BAR BB| Open rates'!DH28*0.87*0.85+25</f>
        <v>29457.1</v>
      </c>
      <c r="DI28" s="57">
        <f>'BAR BB| Open rates'!DI28*0.87*0.85+25</f>
        <v>29457.1</v>
      </c>
      <c r="DJ28" s="57">
        <f>'BAR BB| Open rates'!DJ28*0.87*0.85+25</f>
        <v>30936.1</v>
      </c>
      <c r="DK28" s="57">
        <f>'BAR BB| Open rates'!DK28*0.87*0.85+25</f>
        <v>30936.1</v>
      </c>
      <c r="DL28" s="57">
        <f>'BAR BB| Open rates'!DL28*0.87*0.85+25</f>
        <v>29457.1</v>
      </c>
      <c r="DM28" s="57">
        <f>'BAR BB| Open rates'!DM28*0.87*0.85+25</f>
        <v>29457.1</v>
      </c>
      <c r="DN28" s="57">
        <f>'BAR BB| Open rates'!DN28*0.87*0.85+25</f>
        <v>29457.1</v>
      </c>
      <c r="DO28" s="57">
        <f>'BAR BB| Open rates'!DO28*0.87*0.85+25</f>
        <v>29457.1</v>
      </c>
      <c r="DP28" s="57">
        <f>'BAR BB| Open rates'!DP28*0.87*0.85+25</f>
        <v>29457.1</v>
      </c>
      <c r="DQ28" s="57">
        <f>'BAR BB| Open rates'!DQ28*0.87*0.85+25</f>
        <v>30936.1</v>
      </c>
      <c r="DR28" s="57">
        <f>'BAR BB| Open rates'!DR28*0.87*0.85+25</f>
        <v>30936.1</v>
      </c>
      <c r="DS28" s="57">
        <f>'BAR BB| Open rates'!DS28*0.87*0.85+25</f>
        <v>29457.1</v>
      </c>
      <c r="DT28" s="57">
        <f>'BAR BB| Open rates'!DT28*0.87*0.85+25</f>
        <v>29457.1</v>
      </c>
      <c r="DU28" s="57">
        <f>'BAR BB| Open rates'!DU28*0.87*0.85+25</f>
        <v>29457.1</v>
      </c>
      <c r="DV28" s="57">
        <f>'BAR BB| Open rates'!DV28*0.87*0.85+25</f>
        <v>29457.1</v>
      </c>
      <c r="DW28" s="57">
        <f>'BAR BB| Open rates'!DW28*0.87*0.85+25</f>
        <v>29457.1</v>
      </c>
      <c r="DX28" s="57">
        <f>'BAR BB| Open rates'!DX28*0.87*0.85+25</f>
        <v>30936.1</v>
      </c>
      <c r="DY28" s="57">
        <f>'BAR BB| Open rates'!DY28*0.87*0.85+25</f>
        <v>30936.1</v>
      </c>
      <c r="DZ28" s="57">
        <f>'BAR BB| Open rates'!DZ28*0.87*0.85+25</f>
        <v>32193.25</v>
      </c>
      <c r="EA28" s="57">
        <f>'BAR BB| Open rates'!EA28*0.87*0.85+25</f>
        <v>32193.25</v>
      </c>
      <c r="EB28" s="57">
        <f>'BAR BB| Open rates'!EB28*0.87*0.85+25</f>
        <v>32193.25</v>
      </c>
      <c r="EC28" s="57">
        <f>'BAR BB| Open rates'!EC28*0.87*0.85+25</f>
        <v>33820.15</v>
      </c>
      <c r="ED28" s="57">
        <f>'BAR BB| Open rates'!ED28*0.87*0.85+25</f>
        <v>33820.15</v>
      </c>
      <c r="EE28" s="57">
        <f>'BAR BB| Open rates'!EE28*0.87*0.85+25</f>
        <v>33820.15</v>
      </c>
      <c r="EF28" s="57">
        <f>'BAR BB| Open rates'!EF28*0.87*0.85+25</f>
        <v>33820.15</v>
      </c>
      <c r="EG28" s="57">
        <f>'BAR BB| Open rates'!EG28*0.87*0.85+25</f>
        <v>28717.599999999999</v>
      </c>
      <c r="EH28" s="57">
        <f>'BAR BB| Open rates'!EH28*0.87*0.85+25</f>
        <v>27978.1</v>
      </c>
      <c r="EI28" s="57">
        <f>'BAR BB| Open rates'!EI28*0.87*0.85+25</f>
        <v>27978.1</v>
      </c>
      <c r="EJ28" s="57">
        <f>'BAR BB| Open rates'!EJ28*0.87*0.85+25</f>
        <v>27978.1</v>
      </c>
      <c r="EK28" s="57">
        <f>'BAR BB| Open rates'!EK28*0.87*0.85+25</f>
        <v>27978.1</v>
      </c>
      <c r="EL28" s="57">
        <f>'BAR BB| Open rates'!EL28*0.87*0.85+25</f>
        <v>28717.599999999999</v>
      </c>
      <c r="EM28" s="57">
        <f>'BAR BB| Open rates'!EM28*0.87*0.85+25</f>
        <v>28717.599999999999</v>
      </c>
      <c r="EN28" s="57">
        <f>'BAR BB| Open rates'!EN28*0.87*0.85+25</f>
        <v>27978.1</v>
      </c>
      <c r="EO28" s="57">
        <f>'BAR BB| Open rates'!EO28*0.87*0.85+25</f>
        <v>27978.1</v>
      </c>
      <c r="EP28" s="57">
        <f>'BAR BB| Open rates'!EP28*0.87*0.85+25</f>
        <v>27978.1</v>
      </c>
      <c r="EQ28" s="57">
        <f>'BAR BB| Open rates'!EQ28*0.87*0.85+25</f>
        <v>27978.1</v>
      </c>
      <c r="ER28" s="57">
        <f>'BAR BB| Open rates'!ER28*0.87*0.85+25</f>
        <v>27978.1</v>
      </c>
      <c r="ES28" s="57">
        <f>'BAR BB| Open rates'!ES28*0.87*0.85+25</f>
        <v>28717.599999999999</v>
      </c>
      <c r="ET28" s="57">
        <f>'BAR BB| Open rates'!ET28*0.87*0.85+25</f>
        <v>28717.599999999999</v>
      </c>
      <c r="EU28" s="57">
        <f>'BAR BB| Open rates'!EU28*0.87*0.85+25</f>
        <v>27978.1</v>
      </c>
      <c r="EV28" s="57">
        <f>'BAR BB| Open rates'!EV28*0.87*0.85+25</f>
        <v>27978.1</v>
      </c>
      <c r="EW28" s="57">
        <f>'BAR BB| Open rates'!EW28*0.87*0.85+25</f>
        <v>27978.1</v>
      </c>
      <c r="EX28" s="57">
        <f>'BAR BB| Open rates'!EX28*0.87*0.85+25</f>
        <v>27978.1</v>
      </c>
      <c r="EY28" s="57">
        <f>'BAR BB| Open rates'!EY28*0.87*0.85+25</f>
        <v>27978.1</v>
      </c>
      <c r="EZ28" s="57">
        <f>'BAR BB| Open rates'!EZ28*0.87*0.85+25</f>
        <v>28717.599999999999</v>
      </c>
      <c r="FA28" s="57">
        <f>'BAR BB| Open rates'!FA28*0.87*0.85+25</f>
        <v>28717.599999999999</v>
      </c>
      <c r="FB28" s="57">
        <f>'BAR BB| Open rates'!FB28*0.87*0.85+25</f>
        <v>27978.1</v>
      </c>
      <c r="FC28" s="57">
        <f>'BAR BB| Open rates'!FC28*0.87*0.85+25</f>
        <v>27978.1</v>
      </c>
      <c r="FD28" s="57">
        <f>'BAR BB| Open rates'!FD28*0.87*0.85+25</f>
        <v>27978.1</v>
      </c>
      <c r="FE28" s="57">
        <f>'BAR BB| Open rates'!FE28*0.87*0.85+25</f>
        <v>27978.1</v>
      </c>
      <c r="FF28" s="57">
        <f>'BAR BB| Open rates'!FF28*0.87*0.85+25</f>
        <v>27978.1</v>
      </c>
      <c r="FG28" s="57">
        <f>'BAR BB| Open rates'!FG28*0.87*0.85+25</f>
        <v>28717.599999999999</v>
      </c>
      <c r="FH28" s="57">
        <f>'BAR BB| Open rates'!FH28*0.87*0.85+25</f>
        <v>28717.599999999999</v>
      </c>
      <c r="FI28" s="57">
        <f>'BAR BB| Open rates'!FI28*0.87*0.85+25</f>
        <v>27978.1</v>
      </c>
      <c r="FJ28" s="57">
        <f>'BAR BB| Open rates'!FJ28*0.87*0.85+25</f>
        <v>27978.1</v>
      </c>
      <c r="FK28" s="57">
        <f>'BAR BB| Open rates'!FK28*0.87*0.85+25</f>
        <v>27978.1</v>
      </c>
      <c r="FL28" s="57">
        <f>'BAR BB| Open rates'!FL28*0.87*0.85+25</f>
        <v>27978.1</v>
      </c>
      <c r="FM28" s="57">
        <f>'BAR BB| Open rates'!FM28*0.87*0.85+25</f>
        <v>27978.1</v>
      </c>
      <c r="FN28" s="57">
        <f>'BAR BB| Open rates'!FN28*0.87*0.85+25</f>
        <v>28717.599999999999</v>
      </c>
      <c r="FO28" s="57">
        <f>'BAR BB| Open rates'!FO28*0.87*0.85+25</f>
        <v>28717.599999999999</v>
      </c>
      <c r="FP28" s="57">
        <f>'BAR BB| Open rates'!FP28*0.87*0.85+25</f>
        <v>27978.1</v>
      </c>
      <c r="FQ28" s="57">
        <f>'BAR BB| Open rates'!FQ28*0.87*0.85+25</f>
        <v>27978.1</v>
      </c>
      <c r="FR28" s="57">
        <f>'BAR BB| Open rates'!FR28*0.87*0.85+25</f>
        <v>27978.1</v>
      </c>
      <c r="FS28" s="57">
        <f>'BAR BB| Open rates'!FS28*0.87*0.85+25</f>
        <v>27978.1</v>
      </c>
      <c r="FT28" s="57">
        <f>'BAR BB| Open rates'!FT28*0.87*0.85+25</f>
        <v>27978.1</v>
      </c>
      <c r="FU28" s="57">
        <f>'BAR BB| Open rates'!FU28*0.87*0.85+25</f>
        <v>28717.599999999999</v>
      </c>
      <c r="FV28" s="57">
        <f>'BAR BB| Open rates'!FV28*0.87*0.85+25</f>
        <v>28717.599999999999</v>
      </c>
      <c r="FW28" s="57">
        <f>'BAR BB| Open rates'!FW28*0.87*0.85+25</f>
        <v>31453.75</v>
      </c>
      <c r="FX28" s="57">
        <f>'BAR BB| Open rates'!FX28*0.87*0.85+25</f>
        <v>31453.75</v>
      </c>
      <c r="FY28" s="57">
        <f>'BAR BB| Open rates'!FY28*0.87*0.85+25</f>
        <v>31453.75</v>
      </c>
      <c r="FZ28" s="57">
        <f>'BAR BB| Open rates'!FZ28*0.87*0.85+25</f>
        <v>31453.75</v>
      </c>
      <c r="GA28" s="57">
        <f>'BAR BB| Open rates'!GA28*0.87*0.85+25</f>
        <v>31453.75</v>
      </c>
      <c r="GB28" s="57">
        <f>'BAR BB| Open rates'!GB28*0.87*0.85+25</f>
        <v>33080.65</v>
      </c>
      <c r="GC28" s="57">
        <f>'BAR BB| Open rates'!GC28*0.87*0.85+25</f>
        <v>33080.65</v>
      </c>
      <c r="GD28" s="57">
        <f>'BAR BB| Open rates'!GD28*0.87*0.85+25</f>
        <v>33080.65</v>
      </c>
      <c r="GE28" s="57">
        <f>'BAR BB| Open rates'!GE28*0.87*0.85+25</f>
        <v>33080.65</v>
      </c>
    </row>
    <row r="29" spans="1:187" s="36" customFormat="1" ht="12" customHeight="1" x14ac:dyDescent="0.2">
      <c r="A29" s="237">
        <v>2</v>
      </c>
      <c r="B29" s="57">
        <f>'BAR BB| Open rates'!B29*0.87*0.85+25</f>
        <v>42472.299999999996</v>
      </c>
      <c r="C29" s="57">
        <f>'BAR BB| Open rates'!C29*0.87*0.85+25</f>
        <v>42472.299999999996</v>
      </c>
      <c r="D29" s="57">
        <f>'BAR BB| Open rates'!D29*0.87*0.85+25</f>
        <v>40475.65</v>
      </c>
      <c r="E29" s="57">
        <f>'BAR BB| Open rates'!E29*0.87*0.85+25</f>
        <v>40475.65</v>
      </c>
      <c r="F29" s="57">
        <f>'BAR BB| Open rates'!F29*0.87*0.85+25</f>
        <v>38848.75</v>
      </c>
      <c r="G29" s="57">
        <f>'BAR BB| Open rates'!G29*0.87*0.85+25</f>
        <v>40475.65</v>
      </c>
      <c r="H29" s="57">
        <f>'BAR BB| Open rates'!H29*0.87*0.85+25</f>
        <v>40475.65</v>
      </c>
      <c r="I29" s="57">
        <f>'BAR BB| Open rates'!I29*0.87*0.85+25</f>
        <v>41954.65</v>
      </c>
      <c r="J29" s="57">
        <f>'BAR BB| Open rates'!J29*0.87*0.85+25</f>
        <v>41954.65</v>
      </c>
      <c r="K29" s="57">
        <f>'BAR BB| Open rates'!K29*0.87*0.85+25</f>
        <v>40475.65</v>
      </c>
      <c r="L29" s="57">
        <f>'BAR BB| Open rates'!L29*0.87*0.85+25</f>
        <v>40475.65</v>
      </c>
      <c r="M29" s="57">
        <f>'BAR BB| Open rates'!M29*0.87*0.85+25</f>
        <v>40475.65</v>
      </c>
      <c r="N29" s="57">
        <f>'BAR BB| Open rates'!N29*0.87*0.85+25</f>
        <v>40475.65</v>
      </c>
      <c r="O29" s="57">
        <f>'BAR BB| Open rates'!O29*0.87*0.85+25</f>
        <v>40475.65</v>
      </c>
      <c r="P29" s="57">
        <f>'BAR BB| Open rates'!P29*0.87*0.85+25</f>
        <v>41954.65</v>
      </c>
      <c r="Q29" s="57">
        <f>'BAR BB| Open rates'!Q29*0.87*0.85+25</f>
        <v>41954.65</v>
      </c>
      <c r="R29" s="57">
        <f>'BAR BB| Open rates'!R29*0.87*0.85+25</f>
        <v>41954.65</v>
      </c>
      <c r="S29" s="57">
        <f>'BAR BB| Open rates'!S29*0.87*0.85+25</f>
        <v>41954.65</v>
      </c>
      <c r="T29" s="57">
        <f>'BAR BB| Open rates'!T29*0.87*0.85+25</f>
        <v>41954.65</v>
      </c>
      <c r="U29" s="57">
        <f>'BAR BB| Open rates'!U29*0.87*0.85+25</f>
        <v>41954.65</v>
      </c>
      <c r="V29" s="57">
        <f>'BAR BB| Open rates'!V29*0.87*0.85+25</f>
        <v>41954.65</v>
      </c>
      <c r="W29" s="57">
        <f>'BAR BB| Open rates'!W29*0.87*0.85+25</f>
        <v>43433.65</v>
      </c>
      <c r="X29" s="57">
        <f>'BAR BB| Open rates'!X29*0.87*0.85+25</f>
        <v>43433.65</v>
      </c>
      <c r="Y29" s="57">
        <f>'BAR BB| Open rates'!Y29*0.87*0.85+25</f>
        <v>41954.65</v>
      </c>
      <c r="Z29" s="57">
        <f>'BAR BB| Open rates'!Z29*0.87*0.85+25</f>
        <v>41954.65</v>
      </c>
      <c r="AA29" s="57">
        <f>'BAR BB| Open rates'!AA29*0.87*0.85+25</f>
        <v>41954.65</v>
      </c>
      <c r="AB29" s="57">
        <f>'BAR BB| Open rates'!AB29*0.87*0.85+25</f>
        <v>41954.65</v>
      </c>
      <c r="AC29" s="57">
        <f>'BAR BB| Open rates'!AC29*0.87*0.85+25</f>
        <v>41954.65</v>
      </c>
      <c r="AD29" s="57">
        <f>'BAR BB| Open rates'!AD29*0.87*0.85+25</f>
        <v>43433.65</v>
      </c>
      <c r="AE29" s="57">
        <f>'BAR BB| Open rates'!AE29*0.87*0.85+25</f>
        <v>43433.65</v>
      </c>
      <c r="AF29" s="57">
        <f>'BAR BB| Open rates'!AF29*0.87*0.85+25</f>
        <v>41954.65</v>
      </c>
      <c r="AG29" s="57">
        <f>'BAR BB| Open rates'!AG29*0.87*0.85+25</f>
        <v>41954.65</v>
      </c>
      <c r="AH29" s="57">
        <f>'BAR BB| Open rates'!AH29*0.87*0.85+25</f>
        <v>41954.65</v>
      </c>
      <c r="AI29" s="57">
        <f>'BAR BB| Open rates'!AI29*0.87*0.85+25</f>
        <v>41954.65</v>
      </c>
      <c r="AJ29" s="57">
        <f>'BAR BB| Open rates'!AJ29*0.87*0.85+25</f>
        <v>41954.65</v>
      </c>
      <c r="AK29" s="57">
        <f>'BAR BB| Open rates'!AK29*0.87*0.85+25</f>
        <v>43433.65</v>
      </c>
      <c r="AL29" s="57">
        <f>'BAR BB| Open rates'!AL29*0.87*0.85+25</f>
        <v>43433.65</v>
      </c>
      <c r="AM29" s="57">
        <f>'BAR BB| Open rates'!AM29*0.87*0.85+25</f>
        <v>41954.65</v>
      </c>
      <c r="AN29" s="57">
        <f>'BAR BB| Open rates'!AN29*0.87*0.85+25</f>
        <v>41954.65</v>
      </c>
      <c r="AO29" s="57">
        <f>'BAR BB| Open rates'!AO29*0.87*0.85+25</f>
        <v>41954.65</v>
      </c>
      <c r="AP29" s="57">
        <f>'BAR BB| Open rates'!AP29*0.87*0.85+25</f>
        <v>41954.65</v>
      </c>
      <c r="AQ29" s="57">
        <f>'BAR BB| Open rates'!AQ29*0.87*0.85+25</f>
        <v>41954.65</v>
      </c>
      <c r="AR29" s="57">
        <f>'BAR BB| Open rates'!AR29*0.87*0.85+25</f>
        <v>43433.65</v>
      </c>
      <c r="AS29" s="57">
        <f>'BAR BB| Open rates'!AS29*0.87*0.85+25</f>
        <v>43433.65</v>
      </c>
      <c r="AT29" s="57">
        <f>'BAR BB| Open rates'!AT29*0.87*0.85+25</f>
        <v>41954.65</v>
      </c>
      <c r="AU29" s="57">
        <f>'BAR BB| Open rates'!AU29*0.87*0.85+25</f>
        <v>41954.65</v>
      </c>
      <c r="AV29" s="57">
        <f>'BAR BB| Open rates'!AV29*0.87*0.85+25</f>
        <v>41954.65</v>
      </c>
      <c r="AW29" s="57">
        <f>'BAR BB| Open rates'!AW29*0.87*0.85+25</f>
        <v>41954.65</v>
      </c>
      <c r="AX29" s="57">
        <f>'BAR BB| Open rates'!AX29*0.87*0.85+25</f>
        <v>41954.65</v>
      </c>
      <c r="AY29" s="57">
        <f>'BAR BB| Open rates'!AY29*0.87*0.85+25</f>
        <v>43433.65</v>
      </c>
      <c r="AZ29" s="57">
        <f>'BAR BB| Open rates'!AZ29*0.87*0.85+25</f>
        <v>43433.65</v>
      </c>
      <c r="BA29" s="57">
        <f>'BAR BB| Open rates'!BA29*0.87*0.85+25</f>
        <v>41954.65</v>
      </c>
      <c r="BB29" s="57">
        <f>'BAR BB| Open rates'!BB29*0.87*0.85+25</f>
        <v>41954.65</v>
      </c>
      <c r="BC29" s="57">
        <f>'BAR BB| Open rates'!BC29*0.87*0.85+25</f>
        <v>41954.65</v>
      </c>
      <c r="BD29" s="57">
        <f>'BAR BB| Open rates'!BD29*0.87*0.85+25</f>
        <v>41954.65</v>
      </c>
      <c r="BE29" s="57">
        <f>'BAR BB| Open rates'!BE29*0.87*0.85+25</f>
        <v>41954.65</v>
      </c>
      <c r="BF29" s="57">
        <f>'BAR BB| Open rates'!BF29*0.87*0.85+25</f>
        <v>43433.65</v>
      </c>
      <c r="BG29" s="57">
        <f>'BAR BB| Open rates'!BG29*0.87*0.85+25</f>
        <v>43433.65</v>
      </c>
      <c r="BH29" s="57">
        <f>'BAR BB| Open rates'!BH29*0.87*0.85+25</f>
        <v>39588.25</v>
      </c>
      <c r="BI29" s="57">
        <f>'BAR BB| Open rates'!BI29*0.87*0.85+25</f>
        <v>39588.25</v>
      </c>
      <c r="BJ29" s="57">
        <f>'BAR BB| Open rates'!BJ29*0.87*0.85+25</f>
        <v>39588.25</v>
      </c>
      <c r="BK29" s="57">
        <f>'BAR BB| Open rates'!BK29*0.87*0.85+25</f>
        <v>39588.25</v>
      </c>
      <c r="BL29" s="57">
        <f>'BAR BB| Open rates'!BL29*0.87*0.85+25</f>
        <v>39588.25</v>
      </c>
      <c r="BM29" s="57">
        <f>'BAR BB| Open rates'!BM29*0.87*0.85+25</f>
        <v>40475.65</v>
      </c>
      <c r="BN29" s="57">
        <f>'BAR BB| Open rates'!BN29*0.87*0.85+25</f>
        <v>40475.65</v>
      </c>
      <c r="BO29" s="57">
        <f>'BAR BB| Open rates'!BO29*0.87*0.85+25</f>
        <v>38848.75</v>
      </c>
      <c r="BP29" s="57">
        <f>'BAR BB| Open rates'!BP29*0.87*0.85+25</f>
        <v>38848.75</v>
      </c>
      <c r="BQ29" s="57">
        <f>'BAR BB| Open rates'!BQ29*0.87*0.85+25</f>
        <v>37517.65</v>
      </c>
      <c r="BR29" s="57">
        <f>'BAR BB| Open rates'!BR29*0.87*0.85+25</f>
        <v>37517.65</v>
      </c>
      <c r="BS29" s="57">
        <f>'BAR BB| Open rates'!BS29*0.87*0.85+25</f>
        <v>37517.65</v>
      </c>
      <c r="BT29" s="57">
        <f>'BAR BB| Open rates'!BT29*0.87*0.85+25</f>
        <v>37517.65</v>
      </c>
      <c r="BU29" s="57">
        <f>'BAR BB| Open rates'!BU29*0.87*0.85+25</f>
        <v>37517.65</v>
      </c>
      <c r="BV29" s="57">
        <f>'BAR BB| Open rates'!BV29*0.87*0.85+25</f>
        <v>35890.75</v>
      </c>
      <c r="BW29" s="57">
        <f>'BAR BB| Open rates'!BW29*0.87*0.85+25</f>
        <v>35890.75</v>
      </c>
      <c r="BX29" s="57">
        <f>'BAR BB| Open rates'!BX29*0.87*0.85+25</f>
        <v>35890.75</v>
      </c>
      <c r="BY29" s="57">
        <f>'BAR BB| Open rates'!BY29*0.87*0.85+25</f>
        <v>35890.75</v>
      </c>
      <c r="BZ29" s="57">
        <f>'BAR BB| Open rates'!BZ29*0.87*0.85+25</f>
        <v>35890.75</v>
      </c>
      <c r="CA29" s="57">
        <f>'BAR BB| Open rates'!CA29*0.87*0.85+25</f>
        <v>37517.65</v>
      </c>
      <c r="CB29" s="57">
        <f>'BAR BB| Open rates'!CB29*0.87*0.85+25</f>
        <v>37517.65</v>
      </c>
      <c r="CC29" s="57">
        <f>'BAR BB| Open rates'!CC29*0.87*0.85+25</f>
        <v>35890.75</v>
      </c>
      <c r="CD29" s="57">
        <f>'BAR BB| Open rates'!CD29*0.87*0.85+25</f>
        <v>35890.75</v>
      </c>
      <c r="CE29" s="57">
        <f>'BAR BB| Open rates'!CE29*0.87*0.85+25</f>
        <v>35890.75</v>
      </c>
      <c r="CF29" s="57">
        <f>'BAR BB| Open rates'!CF29*0.87*0.85+25</f>
        <v>35890.75</v>
      </c>
      <c r="CG29" s="57">
        <f>'BAR BB| Open rates'!CG29*0.87*0.85+25</f>
        <v>35890.75</v>
      </c>
      <c r="CH29" s="57">
        <f>'BAR BB| Open rates'!CH29*0.87*0.85+25</f>
        <v>37517.65</v>
      </c>
      <c r="CI29" s="57">
        <f>'BAR BB| Open rates'!CI29*0.87*0.85+25</f>
        <v>37517.65</v>
      </c>
      <c r="CJ29" s="57">
        <f>'BAR BB| Open rates'!CJ29*0.87*0.85+25</f>
        <v>35890.75</v>
      </c>
      <c r="CK29" s="57">
        <f>'BAR BB| Open rates'!CK29*0.87*0.85+25</f>
        <v>35890.75</v>
      </c>
      <c r="CL29" s="57">
        <f>'BAR BB| Open rates'!CL29*0.87*0.85+25</f>
        <v>35890.75</v>
      </c>
      <c r="CM29" s="57">
        <f>'BAR BB| Open rates'!CM29*0.87*0.85+25</f>
        <v>35890.75</v>
      </c>
      <c r="CN29" s="57">
        <f>'BAR BB| Open rates'!CN29*0.87*0.85+25</f>
        <v>35890.75</v>
      </c>
      <c r="CO29" s="57">
        <f>'BAR BB| Open rates'!CO29*0.87*0.85+25</f>
        <v>37517.65</v>
      </c>
      <c r="CP29" s="57">
        <f>'BAR BB| Open rates'!CP29*0.87*0.85+25</f>
        <v>37517.65</v>
      </c>
      <c r="CQ29" s="57">
        <f>'BAR BB| Open rates'!CQ29*0.87*0.85+25</f>
        <v>35890.75</v>
      </c>
      <c r="CR29" s="57">
        <f>'BAR BB| Open rates'!CR29*0.87*0.85+25</f>
        <v>35890.75</v>
      </c>
      <c r="CS29" s="57">
        <f>'BAR BB| Open rates'!CS29*0.87*0.85+25</f>
        <v>35890.75</v>
      </c>
      <c r="CT29" s="57">
        <f>'BAR BB| Open rates'!CT29*0.87*0.85+25</f>
        <v>35890.75</v>
      </c>
      <c r="CU29" s="57">
        <f>'BAR BB| Open rates'!CU29*0.87*0.85+25</f>
        <v>33154.6</v>
      </c>
      <c r="CV29" s="57">
        <f>'BAR BB| Open rates'!CV29*0.87*0.85+25</f>
        <v>33154.6</v>
      </c>
      <c r="CW29" s="57">
        <f>'BAR BB| Open rates'!CW29*0.87*0.85+25</f>
        <v>33154.6</v>
      </c>
      <c r="CX29" s="57">
        <f>'BAR BB| Open rates'!CX29*0.87*0.85+25</f>
        <v>31675.599999999999</v>
      </c>
      <c r="CY29" s="57">
        <f>'BAR BB| Open rates'!CY29*0.87*0.85+25</f>
        <v>31675.599999999999</v>
      </c>
      <c r="CZ29" s="57">
        <f>'BAR BB| Open rates'!CZ29*0.87*0.85+25</f>
        <v>31675.599999999999</v>
      </c>
      <c r="DA29" s="57">
        <f>'BAR BB| Open rates'!DA29*0.87*0.85+25</f>
        <v>31675.599999999999</v>
      </c>
      <c r="DB29" s="57">
        <f>'BAR BB| Open rates'!DB29*0.87*0.85+25</f>
        <v>31675.599999999999</v>
      </c>
      <c r="DC29" s="57">
        <f>'BAR BB| Open rates'!DC29*0.87*0.85+25</f>
        <v>33154.6</v>
      </c>
      <c r="DD29" s="57">
        <f>'BAR BB| Open rates'!DD29*0.87*0.85+25</f>
        <v>33154.6</v>
      </c>
      <c r="DE29" s="57">
        <f>'BAR BB| Open rates'!DE29*0.87*0.85+25</f>
        <v>31675.599999999999</v>
      </c>
      <c r="DF29" s="57">
        <f>'BAR BB| Open rates'!DF29*0.87*0.85+25</f>
        <v>31675.599999999999</v>
      </c>
      <c r="DG29" s="57">
        <f>'BAR BB| Open rates'!DG29*0.87*0.85+25</f>
        <v>31675.599999999999</v>
      </c>
      <c r="DH29" s="57">
        <f>'BAR BB| Open rates'!DH29*0.87*0.85+25</f>
        <v>31675.599999999999</v>
      </c>
      <c r="DI29" s="57">
        <f>'BAR BB| Open rates'!DI29*0.87*0.85+25</f>
        <v>31675.599999999999</v>
      </c>
      <c r="DJ29" s="57">
        <f>'BAR BB| Open rates'!DJ29*0.87*0.85+25</f>
        <v>33154.6</v>
      </c>
      <c r="DK29" s="57">
        <f>'BAR BB| Open rates'!DK29*0.87*0.85+25</f>
        <v>33154.6</v>
      </c>
      <c r="DL29" s="57">
        <f>'BAR BB| Open rates'!DL29*0.87*0.85+25</f>
        <v>31675.599999999999</v>
      </c>
      <c r="DM29" s="57">
        <f>'BAR BB| Open rates'!DM29*0.87*0.85+25</f>
        <v>31675.599999999999</v>
      </c>
      <c r="DN29" s="57">
        <f>'BAR BB| Open rates'!DN29*0.87*0.85+25</f>
        <v>31675.599999999999</v>
      </c>
      <c r="DO29" s="57">
        <f>'BAR BB| Open rates'!DO29*0.87*0.85+25</f>
        <v>31675.599999999999</v>
      </c>
      <c r="DP29" s="57">
        <f>'BAR BB| Open rates'!DP29*0.87*0.85+25</f>
        <v>31675.599999999999</v>
      </c>
      <c r="DQ29" s="57">
        <f>'BAR BB| Open rates'!DQ29*0.87*0.85+25</f>
        <v>33154.6</v>
      </c>
      <c r="DR29" s="57">
        <f>'BAR BB| Open rates'!DR29*0.87*0.85+25</f>
        <v>33154.6</v>
      </c>
      <c r="DS29" s="57">
        <f>'BAR BB| Open rates'!DS29*0.87*0.85+25</f>
        <v>31675.599999999999</v>
      </c>
      <c r="DT29" s="57">
        <f>'BAR BB| Open rates'!DT29*0.87*0.85+25</f>
        <v>31675.599999999999</v>
      </c>
      <c r="DU29" s="57">
        <f>'BAR BB| Open rates'!DU29*0.87*0.85+25</f>
        <v>31675.599999999999</v>
      </c>
      <c r="DV29" s="57">
        <f>'BAR BB| Open rates'!DV29*0.87*0.85+25</f>
        <v>31675.599999999999</v>
      </c>
      <c r="DW29" s="57">
        <f>'BAR BB| Open rates'!DW29*0.87*0.85+25</f>
        <v>31675.599999999999</v>
      </c>
      <c r="DX29" s="57">
        <f>'BAR BB| Open rates'!DX29*0.87*0.85+25</f>
        <v>33154.6</v>
      </c>
      <c r="DY29" s="57">
        <f>'BAR BB| Open rates'!DY29*0.87*0.85+25</f>
        <v>33154.6</v>
      </c>
      <c r="DZ29" s="57">
        <f>'BAR BB| Open rates'!DZ29*0.87*0.85+25</f>
        <v>34411.75</v>
      </c>
      <c r="EA29" s="57">
        <f>'BAR BB| Open rates'!EA29*0.87*0.85+25</f>
        <v>34411.75</v>
      </c>
      <c r="EB29" s="57">
        <f>'BAR BB| Open rates'!EB29*0.87*0.85+25</f>
        <v>34411.75</v>
      </c>
      <c r="EC29" s="57">
        <f>'BAR BB| Open rates'!EC29*0.87*0.85+25</f>
        <v>36038.65</v>
      </c>
      <c r="ED29" s="57">
        <f>'BAR BB| Open rates'!ED29*0.87*0.85+25</f>
        <v>36038.65</v>
      </c>
      <c r="EE29" s="57">
        <f>'BAR BB| Open rates'!EE29*0.87*0.85+25</f>
        <v>36038.65</v>
      </c>
      <c r="EF29" s="57">
        <f>'BAR BB| Open rates'!EF29*0.87*0.85+25</f>
        <v>36038.65</v>
      </c>
      <c r="EG29" s="57">
        <f>'BAR BB| Open rates'!EG29*0.87*0.85+25</f>
        <v>30936.1</v>
      </c>
      <c r="EH29" s="57">
        <f>'BAR BB| Open rates'!EH29*0.87*0.85+25</f>
        <v>30196.6</v>
      </c>
      <c r="EI29" s="57">
        <f>'BAR BB| Open rates'!EI29*0.87*0.85+25</f>
        <v>30196.6</v>
      </c>
      <c r="EJ29" s="57">
        <f>'BAR BB| Open rates'!EJ29*0.87*0.85+25</f>
        <v>30196.6</v>
      </c>
      <c r="EK29" s="57">
        <f>'BAR BB| Open rates'!EK29*0.87*0.85+25</f>
        <v>30196.6</v>
      </c>
      <c r="EL29" s="57">
        <f>'BAR BB| Open rates'!EL29*0.87*0.85+25</f>
        <v>30936.1</v>
      </c>
      <c r="EM29" s="57">
        <f>'BAR BB| Open rates'!EM29*0.87*0.85+25</f>
        <v>30936.1</v>
      </c>
      <c r="EN29" s="57">
        <f>'BAR BB| Open rates'!EN29*0.87*0.85+25</f>
        <v>30196.6</v>
      </c>
      <c r="EO29" s="57">
        <f>'BAR BB| Open rates'!EO29*0.87*0.85+25</f>
        <v>30196.6</v>
      </c>
      <c r="EP29" s="57">
        <f>'BAR BB| Open rates'!EP29*0.87*0.85+25</f>
        <v>30196.6</v>
      </c>
      <c r="EQ29" s="57">
        <f>'BAR BB| Open rates'!EQ29*0.87*0.85+25</f>
        <v>30196.6</v>
      </c>
      <c r="ER29" s="57">
        <f>'BAR BB| Open rates'!ER29*0.87*0.85+25</f>
        <v>30196.6</v>
      </c>
      <c r="ES29" s="57">
        <f>'BAR BB| Open rates'!ES29*0.87*0.85+25</f>
        <v>30936.1</v>
      </c>
      <c r="ET29" s="57">
        <f>'BAR BB| Open rates'!ET29*0.87*0.85+25</f>
        <v>30936.1</v>
      </c>
      <c r="EU29" s="57">
        <f>'BAR BB| Open rates'!EU29*0.87*0.85+25</f>
        <v>30196.6</v>
      </c>
      <c r="EV29" s="57">
        <f>'BAR BB| Open rates'!EV29*0.87*0.85+25</f>
        <v>30196.6</v>
      </c>
      <c r="EW29" s="57">
        <f>'BAR BB| Open rates'!EW29*0.87*0.85+25</f>
        <v>30196.6</v>
      </c>
      <c r="EX29" s="57">
        <f>'BAR BB| Open rates'!EX29*0.87*0.85+25</f>
        <v>30196.6</v>
      </c>
      <c r="EY29" s="57">
        <f>'BAR BB| Open rates'!EY29*0.87*0.85+25</f>
        <v>30196.6</v>
      </c>
      <c r="EZ29" s="57">
        <f>'BAR BB| Open rates'!EZ29*0.87*0.85+25</f>
        <v>30936.1</v>
      </c>
      <c r="FA29" s="57">
        <f>'BAR BB| Open rates'!FA29*0.87*0.85+25</f>
        <v>30936.1</v>
      </c>
      <c r="FB29" s="57">
        <f>'BAR BB| Open rates'!FB29*0.87*0.85+25</f>
        <v>30196.6</v>
      </c>
      <c r="FC29" s="57">
        <f>'BAR BB| Open rates'!FC29*0.87*0.85+25</f>
        <v>30196.6</v>
      </c>
      <c r="FD29" s="57">
        <f>'BAR BB| Open rates'!FD29*0.87*0.85+25</f>
        <v>30196.6</v>
      </c>
      <c r="FE29" s="57">
        <f>'BAR BB| Open rates'!FE29*0.87*0.85+25</f>
        <v>30196.6</v>
      </c>
      <c r="FF29" s="57">
        <f>'BAR BB| Open rates'!FF29*0.87*0.85+25</f>
        <v>30196.6</v>
      </c>
      <c r="FG29" s="57">
        <f>'BAR BB| Open rates'!FG29*0.87*0.85+25</f>
        <v>30936.1</v>
      </c>
      <c r="FH29" s="57">
        <f>'BAR BB| Open rates'!FH29*0.87*0.85+25</f>
        <v>30936.1</v>
      </c>
      <c r="FI29" s="57">
        <f>'BAR BB| Open rates'!FI29*0.87*0.85+25</f>
        <v>30196.6</v>
      </c>
      <c r="FJ29" s="57">
        <f>'BAR BB| Open rates'!FJ29*0.87*0.85+25</f>
        <v>30196.6</v>
      </c>
      <c r="FK29" s="57">
        <f>'BAR BB| Open rates'!FK29*0.87*0.85+25</f>
        <v>30196.6</v>
      </c>
      <c r="FL29" s="57">
        <f>'BAR BB| Open rates'!FL29*0.87*0.85+25</f>
        <v>30196.6</v>
      </c>
      <c r="FM29" s="57">
        <f>'BAR BB| Open rates'!FM29*0.87*0.85+25</f>
        <v>30196.6</v>
      </c>
      <c r="FN29" s="57">
        <f>'BAR BB| Open rates'!FN29*0.87*0.85+25</f>
        <v>30936.1</v>
      </c>
      <c r="FO29" s="57">
        <f>'BAR BB| Open rates'!FO29*0.87*0.85+25</f>
        <v>30936.1</v>
      </c>
      <c r="FP29" s="57">
        <f>'BAR BB| Open rates'!FP29*0.87*0.85+25</f>
        <v>30196.6</v>
      </c>
      <c r="FQ29" s="57">
        <f>'BAR BB| Open rates'!FQ29*0.87*0.85+25</f>
        <v>30196.6</v>
      </c>
      <c r="FR29" s="57">
        <f>'BAR BB| Open rates'!FR29*0.87*0.85+25</f>
        <v>30196.6</v>
      </c>
      <c r="FS29" s="57">
        <f>'BAR BB| Open rates'!FS29*0.87*0.85+25</f>
        <v>30196.6</v>
      </c>
      <c r="FT29" s="57">
        <f>'BAR BB| Open rates'!FT29*0.87*0.85+25</f>
        <v>30196.6</v>
      </c>
      <c r="FU29" s="57">
        <f>'BAR BB| Open rates'!FU29*0.87*0.85+25</f>
        <v>30936.1</v>
      </c>
      <c r="FV29" s="57">
        <f>'BAR BB| Open rates'!FV29*0.87*0.85+25</f>
        <v>30936.1</v>
      </c>
      <c r="FW29" s="57">
        <f>'BAR BB| Open rates'!FW29*0.87*0.85+25</f>
        <v>33672.25</v>
      </c>
      <c r="FX29" s="57">
        <f>'BAR BB| Open rates'!FX29*0.87*0.85+25</f>
        <v>33672.25</v>
      </c>
      <c r="FY29" s="57">
        <f>'BAR BB| Open rates'!FY29*0.87*0.85+25</f>
        <v>33672.25</v>
      </c>
      <c r="FZ29" s="57">
        <f>'BAR BB| Open rates'!FZ29*0.87*0.85+25</f>
        <v>33672.25</v>
      </c>
      <c r="GA29" s="57">
        <f>'BAR BB| Open rates'!GA29*0.87*0.85+25</f>
        <v>33672.25</v>
      </c>
      <c r="GB29" s="57">
        <f>'BAR BB| Open rates'!GB29*0.87*0.85+25</f>
        <v>35299.15</v>
      </c>
      <c r="GC29" s="57">
        <f>'BAR BB| Open rates'!GC29*0.87*0.85+25</f>
        <v>35299.15</v>
      </c>
      <c r="GD29" s="57">
        <f>'BAR BB| Open rates'!GD29*0.87*0.85+25</f>
        <v>35299.15</v>
      </c>
      <c r="GE29" s="57">
        <f>'BAR BB| Open rates'!GE29*0.87*0.85+25</f>
        <v>35299.15</v>
      </c>
    </row>
    <row r="30" spans="1:187" s="36" customFormat="1" ht="12" customHeight="1" x14ac:dyDescent="0.2">
      <c r="A30" s="237">
        <v>3</v>
      </c>
      <c r="B30" s="57">
        <f>'BAR BB| Open rates'!B30*0.87*0.85+25</f>
        <v>44690.799999999996</v>
      </c>
      <c r="C30" s="57">
        <f>'BAR BB| Open rates'!C30*0.87*0.85+25</f>
        <v>44690.799999999996</v>
      </c>
      <c r="D30" s="57">
        <f>'BAR BB| Open rates'!D30*0.87*0.85+25</f>
        <v>42694.15</v>
      </c>
      <c r="E30" s="57">
        <f>'BAR BB| Open rates'!E30*0.87*0.85+25</f>
        <v>42694.15</v>
      </c>
      <c r="F30" s="57">
        <f>'BAR BB| Open rates'!F30*0.87*0.85+25</f>
        <v>41067.25</v>
      </c>
      <c r="G30" s="57">
        <f>'BAR BB| Open rates'!G30*0.87*0.85+25</f>
        <v>42694.15</v>
      </c>
      <c r="H30" s="57">
        <f>'BAR BB| Open rates'!H30*0.87*0.85+25</f>
        <v>42694.15</v>
      </c>
      <c r="I30" s="57">
        <f>'BAR BB| Open rates'!I30*0.87*0.85+25</f>
        <v>44173.15</v>
      </c>
      <c r="J30" s="57">
        <f>'BAR BB| Open rates'!J30*0.87*0.85+25</f>
        <v>44173.15</v>
      </c>
      <c r="K30" s="57">
        <f>'BAR BB| Open rates'!K30*0.87*0.85+25</f>
        <v>42694.15</v>
      </c>
      <c r="L30" s="57">
        <f>'BAR BB| Open rates'!L30*0.87*0.85+25</f>
        <v>42694.15</v>
      </c>
      <c r="M30" s="57">
        <f>'BAR BB| Open rates'!M30*0.87*0.85+25</f>
        <v>42694.15</v>
      </c>
      <c r="N30" s="57">
        <f>'BAR BB| Open rates'!N30*0.87*0.85+25</f>
        <v>42694.15</v>
      </c>
      <c r="O30" s="57">
        <f>'BAR BB| Open rates'!O30*0.87*0.85+25</f>
        <v>42694.15</v>
      </c>
      <c r="P30" s="57">
        <f>'BAR BB| Open rates'!P30*0.87*0.85+25</f>
        <v>44173.15</v>
      </c>
      <c r="Q30" s="57">
        <f>'BAR BB| Open rates'!Q30*0.87*0.85+25</f>
        <v>44173.15</v>
      </c>
      <c r="R30" s="57">
        <f>'BAR BB| Open rates'!R30*0.87*0.85+25</f>
        <v>44173.15</v>
      </c>
      <c r="S30" s="57">
        <f>'BAR BB| Open rates'!S30*0.87*0.85+25</f>
        <v>44173.15</v>
      </c>
      <c r="T30" s="57">
        <f>'BAR BB| Open rates'!T30*0.87*0.85+25</f>
        <v>44173.15</v>
      </c>
      <c r="U30" s="57">
        <f>'BAR BB| Open rates'!U30*0.87*0.85+25</f>
        <v>44173.15</v>
      </c>
      <c r="V30" s="57">
        <f>'BAR BB| Open rates'!V30*0.87*0.85+25</f>
        <v>44173.15</v>
      </c>
      <c r="W30" s="57">
        <f>'BAR BB| Open rates'!W30*0.87*0.85+25</f>
        <v>45652.15</v>
      </c>
      <c r="X30" s="57">
        <f>'BAR BB| Open rates'!X30*0.87*0.85+25</f>
        <v>45652.15</v>
      </c>
      <c r="Y30" s="57">
        <f>'BAR BB| Open rates'!Y30*0.87*0.85+25</f>
        <v>44173.15</v>
      </c>
      <c r="Z30" s="57">
        <f>'BAR BB| Open rates'!Z30*0.87*0.85+25</f>
        <v>44173.15</v>
      </c>
      <c r="AA30" s="57">
        <f>'BAR BB| Open rates'!AA30*0.87*0.85+25</f>
        <v>44173.15</v>
      </c>
      <c r="AB30" s="57">
        <f>'BAR BB| Open rates'!AB30*0.87*0.85+25</f>
        <v>44173.15</v>
      </c>
      <c r="AC30" s="57">
        <f>'BAR BB| Open rates'!AC30*0.87*0.85+25</f>
        <v>44173.15</v>
      </c>
      <c r="AD30" s="57">
        <f>'BAR BB| Open rates'!AD30*0.87*0.85+25</f>
        <v>45652.15</v>
      </c>
      <c r="AE30" s="57">
        <f>'BAR BB| Open rates'!AE30*0.87*0.85+25</f>
        <v>45652.15</v>
      </c>
      <c r="AF30" s="57">
        <f>'BAR BB| Open rates'!AF30*0.87*0.85+25</f>
        <v>44173.15</v>
      </c>
      <c r="AG30" s="57">
        <f>'BAR BB| Open rates'!AG30*0.87*0.85+25</f>
        <v>44173.15</v>
      </c>
      <c r="AH30" s="57">
        <f>'BAR BB| Open rates'!AH30*0.87*0.85+25</f>
        <v>44173.15</v>
      </c>
      <c r="AI30" s="57">
        <f>'BAR BB| Open rates'!AI30*0.87*0.85+25</f>
        <v>44173.15</v>
      </c>
      <c r="AJ30" s="57">
        <f>'BAR BB| Open rates'!AJ30*0.87*0.85+25</f>
        <v>44173.15</v>
      </c>
      <c r="AK30" s="57">
        <f>'BAR BB| Open rates'!AK30*0.87*0.85+25</f>
        <v>45652.15</v>
      </c>
      <c r="AL30" s="57">
        <f>'BAR BB| Open rates'!AL30*0.87*0.85+25</f>
        <v>45652.15</v>
      </c>
      <c r="AM30" s="57">
        <f>'BAR BB| Open rates'!AM30*0.87*0.85+25</f>
        <v>44173.15</v>
      </c>
      <c r="AN30" s="57">
        <f>'BAR BB| Open rates'!AN30*0.87*0.85+25</f>
        <v>44173.15</v>
      </c>
      <c r="AO30" s="57">
        <f>'BAR BB| Open rates'!AO30*0.87*0.85+25</f>
        <v>44173.15</v>
      </c>
      <c r="AP30" s="57">
        <f>'BAR BB| Open rates'!AP30*0.87*0.85+25</f>
        <v>44173.15</v>
      </c>
      <c r="AQ30" s="57">
        <f>'BAR BB| Open rates'!AQ30*0.87*0.85+25</f>
        <v>44173.15</v>
      </c>
      <c r="AR30" s="57">
        <f>'BAR BB| Open rates'!AR30*0.87*0.85+25</f>
        <v>45652.15</v>
      </c>
      <c r="AS30" s="57">
        <f>'BAR BB| Open rates'!AS30*0.87*0.85+25</f>
        <v>45652.15</v>
      </c>
      <c r="AT30" s="57">
        <f>'BAR BB| Open rates'!AT30*0.87*0.85+25</f>
        <v>44173.15</v>
      </c>
      <c r="AU30" s="57">
        <f>'BAR BB| Open rates'!AU30*0.87*0.85+25</f>
        <v>44173.15</v>
      </c>
      <c r="AV30" s="57">
        <f>'BAR BB| Open rates'!AV30*0.87*0.85+25</f>
        <v>44173.15</v>
      </c>
      <c r="AW30" s="57">
        <f>'BAR BB| Open rates'!AW30*0.87*0.85+25</f>
        <v>44173.15</v>
      </c>
      <c r="AX30" s="57">
        <f>'BAR BB| Open rates'!AX30*0.87*0.85+25</f>
        <v>44173.15</v>
      </c>
      <c r="AY30" s="57">
        <f>'BAR BB| Open rates'!AY30*0.87*0.85+25</f>
        <v>45652.15</v>
      </c>
      <c r="AZ30" s="57">
        <f>'BAR BB| Open rates'!AZ30*0.87*0.85+25</f>
        <v>45652.15</v>
      </c>
      <c r="BA30" s="57">
        <f>'BAR BB| Open rates'!BA30*0.87*0.85+25</f>
        <v>44173.15</v>
      </c>
      <c r="BB30" s="57">
        <f>'BAR BB| Open rates'!BB30*0.87*0.85+25</f>
        <v>44173.15</v>
      </c>
      <c r="BC30" s="57">
        <f>'BAR BB| Open rates'!BC30*0.87*0.85+25</f>
        <v>44173.15</v>
      </c>
      <c r="BD30" s="57">
        <f>'BAR BB| Open rates'!BD30*0.87*0.85+25</f>
        <v>44173.15</v>
      </c>
      <c r="BE30" s="57">
        <f>'BAR BB| Open rates'!BE30*0.87*0.85+25</f>
        <v>44173.15</v>
      </c>
      <c r="BF30" s="57">
        <f>'BAR BB| Open rates'!BF30*0.87*0.85+25</f>
        <v>45652.15</v>
      </c>
      <c r="BG30" s="57">
        <f>'BAR BB| Open rates'!BG30*0.87*0.85+25</f>
        <v>45652.15</v>
      </c>
      <c r="BH30" s="57">
        <f>'BAR BB| Open rates'!BH30*0.87*0.85+25</f>
        <v>41806.75</v>
      </c>
      <c r="BI30" s="57">
        <f>'BAR BB| Open rates'!BI30*0.87*0.85+25</f>
        <v>41806.75</v>
      </c>
      <c r="BJ30" s="57">
        <f>'BAR BB| Open rates'!BJ30*0.87*0.85+25</f>
        <v>41806.75</v>
      </c>
      <c r="BK30" s="57">
        <f>'BAR BB| Open rates'!BK30*0.87*0.85+25</f>
        <v>41806.75</v>
      </c>
      <c r="BL30" s="57">
        <f>'BAR BB| Open rates'!BL30*0.87*0.85+25</f>
        <v>41806.75</v>
      </c>
      <c r="BM30" s="57">
        <f>'BAR BB| Open rates'!BM30*0.87*0.85+25</f>
        <v>42694.15</v>
      </c>
      <c r="BN30" s="57">
        <f>'BAR BB| Open rates'!BN30*0.87*0.85+25</f>
        <v>42694.15</v>
      </c>
      <c r="BO30" s="57">
        <f>'BAR BB| Open rates'!BO30*0.87*0.85+25</f>
        <v>41067.25</v>
      </c>
      <c r="BP30" s="57">
        <f>'BAR BB| Open rates'!BP30*0.87*0.85+25</f>
        <v>41067.25</v>
      </c>
      <c r="BQ30" s="57">
        <f>'BAR BB| Open rates'!BQ30*0.87*0.85+25</f>
        <v>39736.15</v>
      </c>
      <c r="BR30" s="57">
        <f>'BAR BB| Open rates'!BR30*0.87*0.85+25</f>
        <v>39736.15</v>
      </c>
      <c r="BS30" s="57">
        <f>'BAR BB| Open rates'!BS30*0.87*0.85+25</f>
        <v>39736.15</v>
      </c>
      <c r="BT30" s="57">
        <f>'BAR BB| Open rates'!BT30*0.87*0.85+25</f>
        <v>39736.15</v>
      </c>
      <c r="BU30" s="57">
        <f>'BAR BB| Open rates'!BU30*0.87*0.85+25</f>
        <v>39736.15</v>
      </c>
      <c r="BV30" s="57">
        <f>'BAR BB| Open rates'!BV30*0.87*0.85+25</f>
        <v>38109.25</v>
      </c>
      <c r="BW30" s="57">
        <f>'BAR BB| Open rates'!BW30*0.87*0.85+25</f>
        <v>38109.25</v>
      </c>
      <c r="BX30" s="57">
        <f>'BAR BB| Open rates'!BX30*0.87*0.85+25</f>
        <v>38109.25</v>
      </c>
      <c r="BY30" s="57">
        <f>'BAR BB| Open rates'!BY30*0.87*0.85+25</f>
        <v>38109.25</v>
      </c>
      <c r="BZ30" s="57">
        <f>'BAR BB| Open rates'!BZ30*0.87*0.85+25</f>
        <v>38109.25</v>
      </c>
      <c r="CA30" s="57">
        <f>'BAR BB| Open rates'!CA30*0.87*0.85+25</f>
        <v>39736.15</v>
      </c>
      <c r="CB30" s="57">
        <f>'BAR BB| Open rates'!CB30*0.87*0.85+25</f>
        <v>39736.15</v>
      </c>
      <c r="CC30" s="57">
        <f>'BAR BB| Open rates'!CC30*0.87*0.85+25</f>
        <v>38109.25</v>
      </c>
      <c r="CD30" s="57">
        <f>'BAR BB| Open rates'!CD30*0.87*0.85+25</f>
        <v>38109.25</v>
      </c>
      <c r="CE30" s="57">
        <f>'BAR BB| Open rates'!CE30*0.87*0.85+25</f>
        <v>38109.25</v>
      </c>
      <c r="CF30" s="57">
        <f>'BAR BB| Open rates'!CF30*0.87*0.85+25</f>
        <v>38109.25</v>
      </c>
      <c r="CG30" s="57">
        <f>'BAR BB| Open rates'!CG30*0.87*0.85+25</f>
        <v>38109.25</v>
      </c>
      <c r="CH30" s="57">
        <f>'BAR BB| Open rates'!CH30*0.87*0.85+25</f>
        <v>39736.15</v>
      </c>
      <c r="CI30" s="57">
        <f>'BAR BB| Open rates'!CI30*0.87*0.85+25</f>
        <v>39736.15</v>
      </c>
      <c r="CJ30" s="57">
        <f>'BAR BB| Open rates'!CJ30*0.87*0.85+25</f>
        <v>38109.25</v>
      </c>
      <c r="CK30" s="57">
        <f>'BAR BB| Open rates'!CK30*0.87*0.85+25</f>
        <v>38109.25</v>
      </c>
      <c r="CL30" s="57">
        <f>'BAR BB| Open rates'!CL30*0.87*0.85+25</f>
        <v>38109.25</v>
      </c>
      <c r="CM30" s="57">
        <f>'BAR BB| Open rates'!CM30*0.87*0.85+25</f>
        <v>38109.25</v>
      </c>
      <c r="CN30" s="57">
        <f>'BAR BB| Open rates'!CN30*0.87*0.85+25</f>
        <v>38109.25</v>
      </c>
      <c r="CO30" s="57">
        <f>'BAR BB| Open rates'!CO30*0.87*0.85+25</f>
        <v>39736.15</v>
      </c>
      <c r="CP30" s="57">
        <f>'BAR BB| Open rates'!CP30*0.87*0.85+25</f>
        <v>39736.15</v>
      </c>
      <c r="CQ30" s="57">
        <f>'BAR BB| Open rates'!CQ30*0.87*0.85+25</f>
        <v>38109.25</v>
      </c>
      <c r="CR30" s="57">
        <f>'BAR BB| Open rates'!CR30*0.87*0.85+25</f>
        <v>38109.25</v>
      </c>
      <c r="CS30" s="57">
        <f>'BAR BB| Open rates'!CS30*0.87*0.85+25</f>
        <v>38109.25</v>
      </c>
      <c r="CT30" s="57">
        <f>'BAR BB| Open rates'!CT30*0.87*0.85+25</f>
        <v>38109.25</v>
      </c>
      <c r="CU30" s="57">
        <f>'BAR BB| Open rates'!CU30*0.87*0.85+25</f>
        <v>35373.1</v>
      </c>
      <c r="CV30" s="57">
        <f>'BAR BB| Open rates'!CV30*0.87*0.85+25</f>
        <v>35373.1</v>
      </c>
      <c r="CW30" s="57">
        <f>'BAR BB| Open rates'!CW30*0.87*0.85+25</f>
        <v>35373.1</v>
      </c>
      <c r="CX30" s="57">
        <f>'BAR BB| Open rates'!CX30*0.87*0.85+25</f>
        <v>33894.1</v>
      </c>
      <c r="CY30" s="57">
        <f>'BAR BB| Open rates'!CY30*0.87*0.85+25</f>
        <v>33894.1</v>
      </c>
      <c r="CZ30" s="57">
        <f>'BAR BB| Open rates'!CZ30*0.87*0.85+25</f>
        <v>33894.1</v>
      </c>
      <c r="DA30" s="57">
        <f>'BAR BB| Open rates'!DA30*0.87*0.85+25</f>
        <v>33894.1</v>
      </c>
      <c r="DB30" s="57">
        <f>'BAR BB| Open rates'!DB30*0.87*0.85+25</f>
        <v>33894.1</v>
      </c>
      <c r="DC30" s="57">
        <f>'BAR BB| Open rates'!DC30*0.87*0.85+25</f>
        <v>35373.1</v>
      </c>
      <c r="DD30" s="57">
        <f>'BAR BB| Open rates'!DD30*0.87*0.85+25</f>
        <v>35373.1</v>
      </c>
      <c r="DE30" s="57">
        <f>'BAR BB| Open rates'!DE30*0.87*0.85+25</f>
        <v>33894.1</v>
      </c>
      <c r="DF30" s="57">
        <f>'BAR BB| Open rates'!DF30*0.87*0.85+25</f>
        <v>33894.1</v>
      </c>
      <c r="DG30" s="57">
        <f>'BAR BB| Open rates'!DG30*0.87*0.85+25</f>
        <v>33894.1</v>
      </c>
      <c r="DH30" s="57">
        <f>'BAR BB| Open rates'!DH30*0.87*0.85+25</f>
        <v>33894.1</v>
      </c>
      <c r="DI30" s="57">
        <f>'BAR BB| Open rates'!DI30*0.87*0.85+25</f>
        <v>33894.1</v>
      </c>
      <c r="DJ30" s="57">
        <f>'BAR BB| Open rates'!DJ30*0.87*0.85+25</f>
        <v>35373.1</v>
      </c>
      <c r="DK30" s="57">
        <f>'BAR BB| Open rates'!DK30*0.87*0.85+25</f>
        <v>35373.1</v>
      </c>
      <c r="DL30" s="57">
        <f>'BAR BB| Open rates'!DL30*0.87*0.85+25</f>
        <v>33894.1</v>
      </c>
      <c r="DM30" s="57">
        <f>'BAR BB| Open rates'!DM30*0.87*0.85+25</f>
        <v>33894.1</v>
      </c>
      <c r="DN30" s="57">
        <f>'BAR BB| Open rates'!DN30*0.87*0.85+25</f>
        <v>33894.1</v>
      </c>
      <c r="DO30" s="57">
        <f>'BAR BB| Open rates'!DO30*0.87*0.85+25</f>
        <v>33894.1</v>
      </c>
      <c r="DP30" s="57">
        <f>'BAR BB| Open rates'!DP30*0.87*0.85+25</f>
        <v>33894.1</v>
      </c>
      <c r="DQ30" s="57">
        <f>'BAR BB| Open rates'!DQ30*0.87*0.85+25</f>
        <v>35373.1</v>
      </c>
      <c r="DR30" s="57">
        <f>'BAR BB| Open rates'!DR30*0.87*0.85+25</f>
        <v>35373.1</v>
      </c>
      <c r="DS30" s="57">
        <f>'BAR BB| Open rates'!DS30*0.87*0.85+25</f>
        <v>33894.1</v>
      </c>
      <c r="DT30" s="57">
        <f>'BAR BB| Open rates'!DT30*0.87*0.85+25</f>
        <v>33894.1</v>
      </c>
      <c r="DU30" s="57">
        <f>'BAR BB| Open rates'!DU30*0.87*0.85+25</f>
        <v>33894.1</v>
      </c>
      <c r="DV30" s="57">
        <f>'BAR BB| Open rates'!DV30*0.87*0.85+25</f>
        <v>33894.1</v>
      </c>
      <c r="DW30" s="57">
        <f>'BAR BB| Open rates'!DW30*0.87*0.85+25</f>
        <v>33894.1</v>
      </c>
      <c r="DX30" s="57">
        <f>'BAR BB| Open rates'!DX30*0.87*0.85+25</f>
        <v>35373.1</v>
      </c>
      <c r="DY30" s="57">
        <f>'BAR BB| Open rates'!DY30*0.87*0.85+25</f>
        <v>35373.1</v>
      </c>
      <c r="DZ30" s="57">
        <f>'BAR BB| Open rates'!DZ30*0.87*0.85+25</f>
        <v>36630.25</v>
      </c>
      <c r="EA30" s="57">
        <f>'BAR BB| Open rates'!EA30*0.87*0.85+25</f>
        <v>36630.25</v>
      </c>
      <c r="EB30" s="57">
        <f>'BAR BB| Open rates'!EB30*0.87*0.85+25</f>
        <v>36630.25</v>
      </c>
      <c r="EC30" s="57">
        <f>'BAR BB| Open rates'!EC30*0.87*0.85+25</f>
        <v>38257.15</v>
      </c>
      <c r="ED30" s="57">
        <f>'BAR BB| Open rates'!ED30*0.87*0.85+25</f>
        <v>38257.15</v>
      </c>
      <c r="EE30" s="57">
        <f>'BAR BB| Open rates'!EE30*0.87*0.85+25</f>
        <v>38257.15</v>
      </c>
      <c r="EF30" s="57">
        <f>'BAR BB| Open rates'!EF30*0.87*0.85+25</f>
        <v>38257.15</v>
      </c>
      <c r="EG30" s="57">
        <f>'BAR BB| Open rates'!EG30*0.87*0.85+25</f>
        <v>33154.6</v>
      </c>
      <c r="EH30" s="57">
        <f>'BAR BB| Open rates'!EH30*0.87*0.85+25</f>
        <v>32415.1</v>
      </c>
      <c r="EI30" s="57">
        <f>'BAR BB| Open rates'!EI30*0.87*0.85+25</f>
        <v>32415.1</v>
      </c>
      <c r="EJ30" s="57">
        <f>'BAR BB| Open rates'!EJ30*0.87*0.85+25</f>
        <v>32415.1</v>
      </c>
      <c r="EK30" s="57">
        <f>'BAR BB| Open rates'!EK30*0.87*0.85+25</f>
        <v>32415.1</v>
      </c>
      <c r="EL30" s="57">
        <f>'BAR BB| Open rates'!EL30*0.87*0.85+25</f>
        <v>33154.6</v>
      </c>
      <c r="EM30" s="57">
        <f>'BAR BB| Open rates'!EM30*0.87*0.85+25</f>
        <v>33154.6</v>
      </c>
      <c r="EN30" s="57">
        <f>'BAR BB| Open rates'!EN30*0.87*0.85+25</f>
        <v>32415.1</v>
      </c>
      <c r="EO30" s="57">
        <f>'BAR BB| Open rates'!EO30*0.87*0.85+25</f>
        <v>32415.1</v>
      </c>
      <c r="EP30" s="57">
        <f>'BAR BB| Open rates'!EP30*0.87*0.85+25</f>
        <v>32415.1</v>
      </c>
      <c r="EQ30" s="57">
        <f>'BAR BB| Open rates'!EQ30*0.87*0.85+25</f>
        <v>32415.1</v>
      </c>
      <c r="ER30" s="57">
        <f>'BAR BB| Open rates'!ER30*0.87*0.85+25</f>
        <v>32415.1</v>
      </c>
      <c r="ES30" s="57">
        <f>'BAR BB| Open rates'!ES30*0.87*0.85+25</f>
        <v>33154.6</v>
      </c>
      <c r="ET30" s="57">
        <f>'BAR BB| Open rates'!ET30*0.87*0.85+25</f>
        <v>33154.6</v>
      </c>
      <c r="EU30" s="57">
        <f>'BAR BB| Open rates'!EU30*0.87*0.85+25</f>
        <v>32415.1</v>
      </c>
      <c r="EV30" s="57">
        <f>'BAR BB| Open rates'!EV30*0.87*0.85+25</f>
        <v>32415.1</v>
      </c>
      <c r="EW30" s="57">
        <f>'BAR BB| Open rates'!EW30*0.87*0.85+25</f>
        <v>32415.1</v>
      </c>
      <c r="EX30" s="57">
        <f>'BAR BB| Open rates'!EX30*0.87*0.85+25</f>
        <v>32415.1</v>
      </c>
      <c r="EY30" s="57">
        <f>'BAR BB| Open rates'!EY30*0.87*0.85+25</f>
        <v>32415.1</v>
      </c>
      <c r="EZ30" s="57">
        <f>'BAR BB| Open rates'!EZ30*0.87*0.85+25</f>
        <v>33154.6</v>
      </c>
      <c r="FA30" s="57">
        <f>'BAR BB| Open rates'!FA30*0.87*0.85+25</f>
        <v>33154.6</v>
      </c>
      <c r="FB30" s="57">
        <f>'BAR BB| Open rates'!FB30*0.87*0.85+25</f>
        <v>32415.1</v>
      </c>
      <c r="FC30" s="57">
        <f>'BAR BB| Open rates'!FC30*0.87*0.85+25</f>
        <v>32415.1</v>
      </c>
      <c r="FD30" s="57">
        <f>'BAR BB| Open rates'!FD30*0.87*0.85+25</f>
        <v>32415.1</v>
      </c>
      <c r="FE30" s="57">
        <f>'BAR BB| Open rates'!FE30*0.87*0.85+25</f>
        <v>32415.1</v>
      </c>
      <c r="FF30" s="57">
        <f>'BAR BB| Open rates'!FF30*0.87*0.85+25</f>
        <v>32415.1</v>
      </c>
      <c r="FG30" s="57">
        <f>'BAR BB| Open rates'!FG30*0.87*0.85+25</f>
        <v>33154.6</v>
      </c>
      <c r="FH30" s="57">
        <f>'BAR BB| Open rates'!FH30*0.87*0.85+25</f>
        <v>33154.6</v>
      </c>
      <c r="FI30" s="57">
        <f>'BAR BB| Open rates'!FI30*0.87*0.85+25</f>
        <v>32415.1</v>
      </c>
      <c r="FJ30" s="57">
        <f>'BAR BB| Open rates'!FJ30*0.87*0.85+25</f>
        <v>32415.1</v>
      </c>
      <c r="FK30" s="57">
        <f>'BAR BB| Open rates'!FK30*0.87*0.85+25</f>
        <v>32415.1</v>
      </c>
      <c r="FL30" s="57">
        <f>'BAR BB| Open rates'!FL30*0.87*0.85+25</f>
        <v>32415.1</v>
      </c>
      <c r="FM30" s="57">
        <f>'BAR BB| Open rates'!FM30*0.87*0.85+25</f>
        <v>32415.1</v>
      </c>
      <c r="FN30" s="57">
        <f>'BAR BB| Open rates'!FN30*0.87*0.85+25</f>
        <v>33154.6</v>
      </c>
      <c r="FO30" s="57">
        <f>'BAR BB| Open rates'!FO30*0.87*0.85+25</f>
        <v>33154.6</v>
      </c>
      <c r="FP30" s="57">
        <f>'BAR BB| Open rates'!FP30*0.87*0.85+25</f>
        <v>32415.1</v>
      </c>
      <c r="FQ30" s="57">
        <f>'BAR BB| Open rates'!FQ30*0.87*0.85+25</f>
        <v>32415.1</v>
      </c>
      <c r="FR30" s="57">
        <f>'BAR BB| Open rates'!FR30*0.87*0.85+25</f>
        <v>32415.1</v>
      </c>
      <c r="FS30" s="57">
        <f>'BAR BB| Open rates'!FS30*0.87*0.85+25</f>
        <v>32415.1</v>
      </c>
      <c r="FT30" s="57">
        <f>'BAR BB| Open rates'!FT30*0.87*0.85+25</f>
        <v>32415.1</v>
      </c>
      <c r="FU30" s="57">
        <f>'BAR BB| Open rates'!FU30*0.87*0.85+25</f>
        <v>33154.6</v>
      </c>
      <c r="FV30" s="57">
        <f>'BAR BB| Open rates'!FV30*0.87*0.85+25</f>
        <v>33154.6</v>
      </c>
      <c r="FW30" s="57">
        <f>'BAR BB| Open rates'!FW30*0.87*0.85+25</f>
        <v>35890.75</v>
      </c>
      <c r="FX30" s="57">
        <f>'BAR BB| Open rates'!FX30*0.87*0.85+25</f>
        <v>35890.75</v>
      </c>
      <c r="FY30" s="57">
        <f>'BAR BB| Open rates'!FY30*0.87*0.85+25</f>
        <v>35890.75</v>
      </c>
      <c r="FZ30" s="57">
        <f>'BAR BB| Open rates'!FZ30*0.87*0.85+25</f>
        <v>35890.75</v>
      </c>
      <c r="GA30" s="57">
        <f>'BAR BB| Open rates'!GA30*0.87*0.85+25</f>
        <v>35890.75</v>
      </c>
      <c r="GB30" s="57">
        <f>'BAR BB| Open rates'!GB30*0.87*0.85+25</f>
        <v>37517.65</v>
      </c>
      <c r="GC30" s="57">
        <f>'BAR BB| Open rates'!GC30*0.87*0.85+25</f>
        <v>37517.65</v>
      </c>
      <c r="GD30" s="57">
        <f>'BAR BB| Open rates'!GD30*0.87*0.85+25</f>
        <v>37517.65</v>
      </c>
      <c r="GE30" s="57">
        <f>'BAR BB| Open rates'!GE30*0.87*0.85+25</f>
        <v>37517.65</v>
      </c>
    </row>
    <row r="31" spans="1:187" s="36" customFormat="1" ht="12" customHeight="1" x14ac:dyDescent="0.2">
      <c r="A31" s="237">
        <v>4</v>
      </c>
      <c r="B31" s="57">
        <f>'BAR BB| Open rates'!B31*0.87*0.85+25</f>
        <v>46909.299999999996</v>
      </c>
      <c r="C31" s="57">
        <f>'BAR BB| Open rates'!C31*0.87*0.85+25</f>
        <v>46909.299999999996</v>
      </c>
      <c r="D31" s="57">
        <f>'BAR BB| Open rates'!D31*0.87*0.85+25</f>
        <v>44912.65</v>
      </c>
      <c r="E31" s="57">
        <f>'BAR BB| Open rates'!E31*0.87*0.85+25</f>
        <v>44912.65</v>
      </c>
      <c r="F31" s="57">
        <f>'BAR BB| Open rates'!F31*0.87*0.85+25</f>
        <v>43285.75</v>
      </c>
      <c r="G31" s="57">
        <f>'BAR BB| Open rates'!G31*0.87*0.85+25</f>
        <v>44912.65</v>
      </c>
      <c r="H31" s="57">
        <f>'BAR BB| Open rates'!H31*0.87*0.85+25</f>
        <v>44912.65</v>
      </c>
      <c r="I31" s="57">
        <f>'BAR BB| Open rates'!I31*0.87*0.85+25</f>
        <v>46391.65</v>
      </c>
      <c r="J31" s="57">
        <f>'BAR BB| Open rates'!J31*0.87*0.85+25</f>
        <v>46391.65</v>
      </c>
      <c r="K31" s="57">
        <f>'BAR BB| Open rates'!K31*0.87*0.85+25</f>
        <v>44912.65</v>
      </c>
      <c r="L31" s="57">
        <f>'BAR BB| Open rates'!L31*0.87*0.85+25</f>
        <v>44912.65</v>
      </c>
      <c r="M31" s="57">
        <f>'BAR BB| Open rates'!M31*0.87*0.85+25</f>
        <v>44912.65</v>
      </c>
      <c r="N31" s="57">
        <f>'BAR BB| Open rates'!N31*0.87*0.85+25</f>
        <v>44912.65</v>
      </c>
      <c r="O31" s="57">
        <f>'BAR BB| Open rates'!O31*0.87*0.85+25</f>
        <v>44912.65</v>
      </c>
      <c r="P31" s="57">
        <f>'BAR BB| Open rates'!P31*0.87*0.85+25</f>
        <v>46391.65</v>
      </c>
      <c r="Q31" s="57">
        <f>'BAR BB| Open rates'!Q31*0.87*0.85+25</f>
        <v>46391.65</v>
      </c>
      <c r="R31" s="57">
        <f>'BAR BB| Open rates'!R31*0.87*0.85+25</f>
        <v>46391.65</v>
      </c>
      <c r="S31" s="57">
        <f>'BAR BB| Open rates'!S31*0.87*0.85+25</f>
        <v>46391.65</v>
      </c>
      <c r="T31" s="57">
        <f>'BAR BB| Open rates'!T31*0.87*0.85+25</f>
        <v>46391.65</v>
      </c>
      <c r="U31" s="57">
        <f>'BAR BB| Open rates'!U31*0.87*0.85+25</f>
        <v>46391.65</v>
      </c>
      <c r="V31" s="57">
        <f>'BAR BB| Open rates'!V31*0.87*0.85+25</f>
        <v>46391.65</v>
      </c>
      <c r="W31" s="57">
        <f>'BAR BB| Open rates'!W31*0.87*0.85+25</f>
        <v>47870.65</v>
      </c>
      <c r="X31" s="57">
        <f>'BAR BB| Open rates'!X31*0.87*0.85+25</f>
        <v>47870.65</v>
      </c>
      <c r="Y31" s="57">
        <f>'BAR BB| Open rates'!Y31*0.87*0.85+25</f>
        <v>46391.65</v>
      </c>
      <c r="Z31" s="57">
        <f>'BAR BB| Open rates'!Z31*0.87*0.85+25</f>
        <v>46391.65</v>
      </c>
      <c r="AA31" s="57">
        <f>'BAR BB| Open rates'!AA31*0.87*0.85+25</f>
        <v>46391.65</v>
      </c>
      <c r="AB31" s="57">
        <f>'BAR BB| Open rates'!AB31*0.87*0.85+25</f>
        <v>46391.65</v>
      </c>
      <c r="AC31" s="57">
        <f>'BAR BB| Open rates'!AC31*0.87*0.85+25</f>
        <v>46391.65</v>
      </c>
      <c r="AD31" s="57">
        <f>'BAR BB| Open rates'!AD31*0.87*0.85+25</f>
        <v>47870.65</v>
      </c>
      <c r="AE31" s="57">
        <f>'BAR BB| Open rates'!AE31*0.87*0.85+25</f>
        <v>47870.65</v>
      </c>
      <c r="AF31" s="57">
        <f>'BAR BB| Open rates'!AF31*0.87*0.85+25</f>
        <v>46391.65</v>
      </c>
      <c r="AG31" s="57">
        <f>'BAR BB| Open rates'!AG31*0.87*0.85+25</f>
        <v>46391.65</v>
      </c>
      <c r="AH31" s="57">
        <f>'BAR BB| Open rates'!AH31*0.87*0.85+25</f>
        <v>46391.65</v>
      </c>
      <c r="AI31" s="57">
        <f>'BAR BB| Open rates'!AI31*0.87*0.85+25</f>
        <v>46391.65</v>
      </c>
      <c r="AJ31" s="57">
        <f>'BAR BB| Open rates'!AJ31*0.87*0.85+25</f>
        <v>46391.65</v>
      </c>
      <c r="AK31" s="57">
        <f>'BAR BB| Open rates'!AK31*0.87*0.85+25</f>
        <v>47870.65</v>
      </c>
      <c r="AL31" s="57">
        <f>'BAR BB| Open rates'!AL31*0.87*0.85+25</f>
        <v>47870.65</v>
      </c>
      <c r="AM31" s="57">
        <f>'BAR BB| Open rates'!AM31*0.87*0.85+25</f>
        <v>46391.65</v>
      </c>
      <c r="AN31" s="57">
        <f>'BAR BB| Open rates'!AN31*0.87*0.85+25</f>
        <v>46391.65</v>
      </c>
      <c r="AO31" s="57">
        <f>'BAR BB| Open rates'!AO31*0.87*0.85+25</f>
        <v>46391.65</v>
      </c>
      <c r="AP31" s="57">
        <f>'BAR BB| Open rates'!AP31*0.87*0.85+25</f>
        <v>46391.65</v>
      </c>
      <c r="AQ31" s="57">
        <f>'BAR BB| Open rates'!AQ31*0.87*0.85+25</f>
        <v>46391.65</v>
      </c>
      <c r="AR31" s="57">
        <f>'BAR BB| Open rates'!AR31*0.87*0.85+25</f>
        <v>47870.65</v>
      </c>
      <c r="AS31" s="57">
        <f>'BAR BB| Open rates'!AS31*0.87*0.85+25</f>
        <v>47870.65</v>
      </c>
      <c r="AT31" s="57">
        <f>'BAR BB| Open rates'!AT31*0.87*0.85+25</f>
        <v>46391.65</v>
      </c>
      <c r="AU31" s="57">
        <f>'BAR BB| Open rates'!AU31*0.87*0.85+25</f>
        <v>46391.65</v>
      </c>
      <c r="AV31" s="57">
        <f>'BAR BB| Open rates'!AV31*0.87*0.85+25</f>
        <v>46391.65</v>
      </c>
      <c r="AW31" s="57">
        <f>'BAR BB| Open rates'!AW31*0.87*0.85+25</f>
        <v>46391.65</v>
      </c>
      <c r="AX31" s="57">
        <f>'BAR BB| Open rates'!AX31*0.87*0.85+25</f>
        <v>46391.65</v>
      </c>
      <c r="AY31" s="57">
        <f>'BAR BB| Open rates'!AY31*0.87*0.85+25</f>
        <v>47870.65</v>
      </c>
      <c r="AZ31" s="57">
        <f>'BAR BB| Open rates'!AZ31*0.87*0.85+25</f>
        <v>47870.65</v>
      </c>
      <c r="BA31" s="57">
        <f>'BAR BB| Open rates'!BA31*0.87*0.85+25</f>
        <v>46391.65</v>
      </c>
      <c r="BB31" s="57">
        <f>'BAR BB| Open rates'!BB31*0.87*0.85+25</f>
        <v>46391.65</v>
      </c>
      <c r="BC31" s="57">
        <f>'BAR BB| Open rates'!BC31*0.87*0.85+25</f>
        <v>46391.65</v>
      </c>
      <c r="BD31" s="57">
        <f>'BAR BB| Open rates'!BD31*0.87*0.85+25</f>
        <v>46391.65</v>
      </c>
      <c r="BE31" s="57">
        <f>'BAR BB| Open rates'!BE31*0.87*0.85+25</f>
        <v>46391.65</v>
      </c>
      <c r="BF31" s="57">
        <f>'BAR BB| Open rates'!BF31*0.87*0.85+25</f>
        <v>47870.65</v>
      </c>
      <c r="BG31" s="57">
        <f>'BAR BB| Open rates'!BG31*0.87*0.85+25</f>
        <v>47870.65</v>
      </c>
      <c r="BH31" s="57">
        <f>'BAR BB| Open rates'!BH31*0.87*0.85+25</f>
        <v>44025.25</v>
      </c>
      <c r="BI31" s="57">
        <f>'BAR BB| Open rates'!BI31*0.87*0.85+25</f>
        <v>44025.25</v>
      </c>
      <c r="BJ31" s="57">
        <f>'BAR BB| Open rates'!BJ31*0.87*0.85+25</f>
        <v>44025.25</v>
      </c>
      <c r="BK31" s="57">
        <f>'BAR BB| Open rates'!BK31*0.87*0.85+25</f>
        <v>44025.25</v>
      </c>
      <c r="BL31" s="57">
        <f>'BAR BB| Open rates'!BL31*0.87*0.85+25</f>
        <v>44025.25</v>
      </c>
      <c r="BM31" s="57">
        <f>'BAR BB| Open rates'!BM31*0.87*0.85+25</f>
        <v>44912.65</v>
      </c>
      <c r="BN31" s="57">
        <f>'BAR BB| Open rates'!BN31*0.87*0.85+25</f>
        <v>44912.65</v>
      </c>
      <c r="BO31" s="57">
        <f>'BAR BB| Open rates'!BO31*0.87*0.85+25</f>
        <v>43285.75</v>
      </c>
      <c r="BP31" s="57">
        <f>'BAR BB| Open rates'!BP31*0.87*0.85+25</f>
        <v>43285.75</v>
      </c>
      <c r="BQ31" s="57">
        <f>'BAR BB| Open rates'!BQ31*0.87*0.85+25</f>
        <v>41954.65</v>
      </c>
      <c r="BR31" s="57">
        <f>'BAR BB| Open rates'!BR31*0.87*0.85+25</f>
        <v>41954.65</v>
      </c>
      <c r="BS31" s="57">
        <f>'BAR BB| Open rates'!BS31*0.87*0.85+25</f>
        <v>41954.65</v>
      </c>
      <c r="BT31" s="57">
        <f>'BAR BB| Open rates'!BT31*0.87*0.85+25</f>
        <v>41954.65</v>
      </c>
      <c r="BU31" s="57">
        <f>'BAR BB| Open rates'!BU31*0.87*0.85+25</f>
        <v>41954.65</v>
      </c>
      <c r="BV31" s="57">
        <f>'BAR BB| Open rates'!BV31*0.87*0.85+25</f>
        <v>40327.75</v>
      </c>
      <c r="BW31" s="57">
        <f>'BAR BB| Open rates'!BW31*0.87*0.85+25</f>
        <v>40327.75</v>
      </c>
      <c r="BX31" s="57">
        <f>'BAR BB| Open rates'!BX31*0.87*0.85+25</f>
        <v>40327.75</v>
      </c>
      <c r="BY31" s="57">
        <f>'BAR BB| Open rates'!BY31*0.87*0.85+25</f>
        <v>40327.75</v>
      </c>
      <c r="BZ31" s="57">
        <f>'BAR BB| Open rates'!BZ31*0.87*0.85+25</f>
        <v>40327.75</v>
      </c>
      <c r="CA31" s="57">
        <f>'BAR BB| Open rates'!CA31*0.87*0.85+25</f>
        <v>41954.65</v>
      </c>
      <c r="CB31" s="57">
        <f>'BAR BB| Open rates'!CB31*0.87*0.85+25</f>
        <v>41954.65</v>
      </c>
      <c r="CC31" s="57">
        <f>'BAR BB| Open rates'!CC31*0.87*0.85+25</f>
        <v>40327.75</v>
      </c>
      <c r="CD31" s="57">
        <f>'BAR BB| Open rates'!CD31*0.87*0.85+25</f>
        <v>40327.75</v>
      </c>
      <c r="CE31" s="57">
        <f>'BAR BB| Open rates'!CE31*0.87*0.85+25</f>
        <v>40327.75</v>
      </c>
      <c r="CF31" s="57">
        <f>'BAR BB| Open rates'!CF31*0.87*0.85+25</f>
        <v>40327.75</v>
      </c>
      <c r="CG31" s="57">
        <f>'BAR BB| Open rates'!CG31*0.87*0.85+25</f>
        <v>40327.75</v>
      </c>
      <c r="CH31" s="57">
        <f>'BAR BB| Open rates'!CH31*0.87*0.85+25</f>
        <v>41954.65</v>
      </c>
      <c r="CI31" s="57">
        <f>'BAR BB| Open rates'!CI31*0.87*0.85+25</f>
        <v>41954.65</v>
      </c>
      <c r="CJ31" s="57">
        <f>'BAR BB| Open rates'!CJ31*0.87*0.85+25</f>
        <v>40327.75</v>
      </c>
      <c r="CK31" s="57">
        <f>'BAR BB| Open rates'!CK31*0.87*0.85+25</f>
        <v>40327.75</v>
      </c>
      <c r="CL31" s="57">
        <f>'BAR BB| Open rates'!CL31*0.87*0.85+25</f>
        <v>40327.75</v>
      </c>
      <c r="CM31" s="57">
        <f>'BAR BB| Open rates'!CM31*0.87*0.85+25</f>
        <v>40327.75</v>
      </c>
      <c r="CN31" s="57">
        <f>'BAR BB| Open rates'!CN31*0.87*0.85+25</f>
        <v>40327.75</v>
      </c>
      <c r="CO31" s="57">
        <f>'BAR BB| Open rates'!CO31*0.87*0.85+25</f>
        <v>41954.65</v>
      </c>
      <c r="CP31" s="57">
        <f>'BAR BB| Open rates'!CP31*0.87*0.85+25</f>
        <v>41954.65</v>
      </c>
      <c r="CQ31" s="57">
        <f>'BAR BB| Open rates'!CQ31*0.87*0.85+25</f>
        <v>40327.75</v>
      </c>
      <c r="CR31" s="57">
        <f>'BAR BB| Open rates'!CR31*0.87*0.85+25</f>
        <v>40327.75</v>
      </c>
      <c r="CS31" s="57">
        <f>'BAR BB| Open rates'!CS31*0.87*0.85+25</f>
        <v>40327.75</v>
      </c>
      <c r="CT31" s="57">
        <f>'BAR BB| Open rates'!CT31*0.87*0.85+25</f>
        <v>40327.75</v>
      </c>
      <c r="CU31" s="57">
        <f>'BAR BB| Open rates'!CU31*0.87*0.85+25</f>
        <v>37591.599999999999</v>
      </c>
      <c r="CV31" s="57">
        <f>'BAR BB| Open rates'!CV31*0.87*0.85+25</f>
        <v>37591.599999999999</v>
      </c>
      <c r="CW31" s="57">
        <f>'BAR BB| Open rates'!CW31*0.87*0.85+25</f>
        <v>37591.599999999999</v>
      </c>
      <c r="CX31" s="57">
        <f>'BAR BB| Open rates'!CX31*0.87*0.85+25</f>
        <v>36112.6</v>
      </c>
      <c r="CY31" s="57">
        <f>'BAR BB| Open rates'!CY31*0.87*0.85+25</f>
        <v>36112.6</v>
      </c>
      <c r="CZ31" s="57">
        <f>'BAR BB| Open rates'!CZ31*0.87*0.85+25</f>
        <v>36112.6</v>
      </c>
      <c r="DA31" s="57">
        <f>'BAR BB| Open rates'!DA31*0.87*0.85+25</f>
        <v>36112.6</v>
      </c>
      <c r="DB31" s="57">
        <f>'BAR BB| Open rates'!DB31*0.87*0.85+25</f>
        <v>36112.6</v>
      </c>
      <c r="DC31" s="57">
        <f>'BAR BB| Open rates'!DC31*0.87*0.85+25</f>
        <v>37591.599999999999</v>
      </c>
      <c r="DD31" s="57">
        <f>'BAR BB| Open rates'!DD31*0.87*0.85+25</f>
        <v>37591.599999999999</v>
      </c>
      <c r="DE31" s="57">
        <f>'BAR BB| Open rates'!DE31*0.87*0.85+25</f>
        <v>36112.6</v>
      </c>
      <c r="DF31" s="57">
        <f>'BAR BB| Open rates'!DF31*0.87*0.85+25</f>
        <v>36112.6</v>
      </c>
      <c r="DG31" s="57">
        <f>'BAR BB| Open rates'!DG31*0.87*0.85+25</f>
        <v>36112.6</v>
      </c>
      <c r="DH31" s="57">
        <f>'BAR BB| Open rates'!DH31*0.87*0.85+25</f>
        <v>36112.6</v>
      </c>
      <c r="DI31" s="57">
        <f>'BAR BB| Open rates'!DI31*0.87*0.85+25</f>
        <v>36112.6</v>
      </c>
      <c r="DJ31" s="57">
        <f>'BAR BB| Open rates'!DJ31*0.87*0.85+25</f>
        <v>37591.599999999999</v>
      </c>
      <c r="DK31" s="57">
        <f>'BAR BB| Open rates'!DK31*0.87*0.85+25</f>
        <v>37591.599999999999</v>
      </c>
      <c r="DL31" s="57">
        <f>'BAR BB| Open rates'!DL31*0.87*0.85+25</f>
        <v>36112.6</v>
      </c>
      <c r="DM31" s="57">
        <f>'BAR BB| Open rates'!DM31*0.87*0.85+25</f>
        <v>36112.6</v>
      </c>
      <c r="DN31" s="57">
        <f>'BAR BB| Open rates'!DN31*0.87*0.85+25</f>
        <v>36112.6</v>
      </c>
      <c r="DO31" s="57">
        <f>'BAR BB| Open rates'!DO31*0.87*0.85+25</f>
        <v>36112.6</v>
      </c>
      <c r="DP31" s="57">
        <f>'BAR BB| Open rates'!DP31*0.87*0.85+25</f>
        <v>36112.6</v>
      </c>
      <c r="DQ31" s="57">
        <f>'BAR BB| Open rates'!DQ31*0.87*0.85+25</f>
        <v>37591.599999999999</v>
      </c>
      <c r="DR31" s="57">
        <f>'BAR BB| Open rates'!DR31*0.87*0.85+25</f>
        <v>37591.599999999999</v>
      </c>
      <c r="DS31" s="57">
        <f>'BAR BB| Open rates'!DS31*0.87*0.85+25</f>
        <v>36112.6</v>
      </c>
      <c r="DT31" s="57">
        <f>'BAR BB| Open rates'!DT31*0.87*0.85+25</f>
        <v>36112.6</v>
      </c>
      <c r="DU31" s="57">
        <f>'BAR BB| Open rates'!DU31*0.87*0.85+25</f>
        <v>36112.6</v>
      </c>
      <c r="DV31" s="57">
        <f>'BAR BB| Open rates'!DV31*0.87*0.85+25</f>
        <v>36112.6</v>
      </c>
      <c r="DW31" s="57">
        <f>'BAR BB| Open rates'!DW31*0.87*0.85+25</f>
        <v>36112.6</v>
      </c>
      <c r="DX31" s="57">
        <f>'BAR BB| Open rates'!DX31*0.87*0.85+25</f>
        <v>37591.599999999999</v>
      </c>
      <c r="DY31" s="57">
        <f>'BAR BB| Open rates'!DY31*0.87*0.85+25</f>
        <v>37591.599999999999</v>
      </c>
      <c r="DZ31" s="57">
        <f>'BAR BB| Open rates'!DZ31*0.87*0.85+25</f>
        <v>38848.75</v>
      </c>
      <c r="EA31" s="57">
        <f>'BAR BB| Open rates'!EA31*0.87*0.85+25</f>
        <v>38848.75</v>
      </c>
      <c r="EB31" s="57">
        <f>'BAR BB| Open rates'!EB31*0.87*0.85+25</f>
        <v>38848.75</v>
      </c>
      <c r="EC31" s="57">
        <f>'BAR BB| Open rates'!EC31*0.87*0.85+25</f>
        <v>40475.65</v>
      </c>
      <c r="ED31" s="57">
        <f>'BAR BB| Open rates'!ED31*0.87*0.85+25</f>
        <v>40475.65</v>
      </c>
      <c r="EE31" s="57">
        <f>'BAR BB| Open rates'!EE31*0.87*0.85+25</f>
        <v>40475.65</v>
      </c>
      <c r="EF31" s="57">
        <f>'BAR BB| Open rates'!EF31*0.87*0.85+25</f>
        <v>40475.65</v>
      </c>
      <c r="EG31" s="57">
        <f>'BAR BB| Open rates'!EG31*0.87*0.85+25</f>
        <v>35373.1</v>
      </c>
      <c r="EH31" s="57">
        <f>'BAR BB| Open rates'!EH31*0.87*0.85+25</f>
        <v>34633.599999999999</v>
      </c>
      <c r="EI31" s="57">
        <f>'BAR BB| Open rates'!EI31*0.87*0.85+25</f>
        <v>34633.599999999999</v>
      </c>
      <c r="EJ31" s="57">
        <f>'BAR BB| Open rates'!EJ31*0.87*0.85+25</f>
        <v>34633.599999999999</v>
      </c>
      <c r="EK31" s="57">
        <f>'BAR BB| Open rates'!EK31*0.87*0.85+25</f>
        <v>34633.599999999999</v>
      </c>
      <c r="EL31" s="57">
        <f>'BAR BB| Open rates'!EL31*0.87*0.85+25</f>
        <v>35373.1</v>
      </c>
      <c r="EM31" s="57">
        <f>'BAR BB| Open rates'!EM31*0.87*0.85+25</f>
        <v>35373.1</v>
      </c>
      <c r="EN31" s="57">
        <f>'BAR BB| Open rates'!EN31*0.87*0.85+25</f>
        <v>34633.599999999999</v>
      </c>
      <c r="EO31" s="57">
        <f>'BAR BB| Open rates'!EO31*0.87*0.85+25</f>
        <v>34633.599999999999</v>
      </c>
      <c r="EP31" s="57">
        <f>'BAR BB| Open rates'!EP31*0.87*0.85+25</f>
        <v>34633.599999999999</v>
      </c>
      <c r="EQ31" s="57">
        <f>'BAR BB| Open rates'!EQ31*0.87*0.85+25</f>
        <v>34633.599999999999</v>
      </c>
      <c r="ER31" s="57">
        <f>'BAR BB| Open rates'!ER31*0.87*0.85+25</f>
        <v>34633.599999999999</v>
      </c>
      <c r="ES31" s="57">
        <f>'BAR BB| Open rates'!ES31*0.87*0.85+25</f>
        <v>35373.1</v>
      </c>
      <c r="ET31" s="57">
        <f>'BAR BB| Open rates'!ET31*0.87*0.85+25</f>
        <v>35373.1</v>
      </c>
      <c r="EU31" s="57">
        <f>'BAR BB| Open rates'!EU31*0.87*0.85+25</f>
        <v>34633.599999999999</v>
      </c>
      <c r="EV31" s="57">
        <f>'BAR BB| Open rates'!EV31*0.87*0.85+25</f>
        <v>34633.599999999999</v>
      </c>
      <c r="EW31" s="57">
        <f>'BAR BB| Open rates'!EW31*0.87*0.85+25</f>
        <v>34633.599999999999</v>
      </c>
      <c r="EX31" s="57">
        <f>'BAR BB| Open rates'!EX31*0.87*0.85+25</f>
        <v>34633.599999999999</v>
      </c>
      <c r="EY31" s="57">
        <f>'BAR BB| Open rates'!EY31*0.87*0.85+25</f>
        <v>34633.599999999999</v>
      </c>
      <c r="EZ31" s="57">
        <f>'BAR BB| Open rates'!EZ31*0.87*0.85+25</f>
        <v>35373.1</v>
      </c>
      <c r="FA31" s="57">
        <f>'BAR BB| Open rates'!FA31*0.87*0.85+25</f>
        <v>35373.1</v>
      </c>
      <c r="FB31" s="57">
        <f>'BAR BB| Open rates'!FB31*0.87*0.85+25</f>
        <v>34633.599999999999</v>
      </c>
      <c r="FC31" s="57">
        <f>'BAR BB| Open rates'!FC31*0.87*0.85+25</f>
        <v>34633.599999999999</v>
      </c>
      <c r="FD31" s="57">
        <f>'BAR BB| Open rates'!FD31*0.87*0.85+25</f>
        <v>34633.599999999999</v>
      </c>
      <c r="FE31" s="57">
        <f>'BAR BB| Open rates'!FE31*0.87*0.85+25</f>
        <v>34633.599999999999</v>
      </c>
      <c r="FF31" s="57">
        <f>'BAR BB| Open rates'!FF31*0.87*0.85+25</f>
        <v>34633.599999999999</v>
      </c>
      <c r="FG31" s="57">
        <f>'BAR BB| Open rates'!FG31*0.87*0.85+25</f>
        <v>35373.1</v>
      </c>
      <c r="FH31" s="57">
        <f>'BAR BB| Open rates'!FH31*0.87*0.85+25</f>
        <v>35373.1</v>
      </c>
      <c r="FI31" s="57">
        <f>'BAR BB| Open rates'!FI31*0.87*0.85+25</f>
        <v>34633.599999999999</v>
      </c>
      <c r="FJ31" s="57">
        <f>'BAR BB| Open rates'!FJ31*0.87*0.85+25</f>
        <v>34633.599999999999</v>
      </c>
      <c r="FK31" s="57">
        <f>'BAR BB| Open rates'!FK31*0.87*0.85+25</f>
        <v>34633.599999999999</v>
      </c>
      <c r="FL31" s="57">
        <f>'BAR BB| Open rates'!FL31*0.87*0.85+25</f>
        <v>34633.599999999999</v>
      </c>
      <c r="FM31" s="57">
        <f>'BAR BB| Open rates'!FM31*0.87*0.85+25</f>
        <v>34633.599999999999</v>
      </c>
      <c r="FN31" s="57">
        <f>'BAR BB| Open rates'!FN31*0.87*0.85+25</f>
        <v>35373.1</v>
      </c>
      <c r="FO31" s="57">
        <f>'BAR BB| Open rates'!FO31*0.87*0.85+25</f>
        <v>35373.1</v>
      </c>
      <c r="FP31" s="57">
        <f>'BAR BB| Open rates'!FP31*0.87*0.85+25</f>
        <v>34633.599999999999</v>
      </c>
      <c r="FQ31" s="57">
        <f>'BAR BB| Open rates'!FQ31*0.87*0.85+25</f>
        <v>34633.599999999999</v>
      </c>
      <c r="FR31" s="57">
        <f>'BAR BB| Open rates'!FR31*0.87*0.85+25</f>
        <v>34633.599999999999</v>
      </c>
      <c r="FS31" s="57">
        <f>'BAR BB| Open rates'!FS31*0.87*0.85+25</f>
        <v>34633.599999999999</v>
      </c>
      <c r="FT31" s="57">
        <f>'BAR BB| Open rates'!FT31*0.87*0.85+25</f>
        <v>34633.599999999999</v>
      </c>
      <c r="FU31" s="57">
        <f>'BAR BB| Open rates'!FU31*0.87*0.85+25</f>
        <v>35373.1</v>
      </c>
      <c r="FV31" s="57">
        <f>'BAR BB| Open rates'!FV31*0.87*0.85+25</f>
        <v>35373.1</v>
      </c>
      <c r="FW31" s="57">
        <f>'BAR BB| Open rates'!FW31*0.87*0.85+25</f>
        <v>38109.25</v>
      </c>
      <c r="FX31" s="57">
        <f>'BAR BB| Open rates'!FX31*0.87*0.85+25</f>
        <v>38109.25</v>
      </c>
      <c r="FY31" s="57">
        <f>'BAR BB| Open rates'!FY31*0.87*0.85+25</f>
        <v>38109.25</v>
      </c>
      <c r="FZ31" s="57">
        <f>'BAR BB| Open rates'!FZ31*0.87*0.85+25</f>
        <v>38109.25</v>
      </c>
      <c r="GA31" s="57">
        <f>'BAR BB| Open rates'!GA31*0.87*0.85+25</f>
        <v>38109.25</v>
      </c>
      <c r="GB31" s="57">
        <f>'BAR BB| Open rates'!GB31*0.87*0.85+25</f>
        <v>39736.15</v>
      </c>
      <c r="GC31" s="57">
        <f>'BAR BB| Open rates'!GC31*0.87*0.85+25</f>
        <v>39736.15</v>
      </c>
      <c r="GD31" s="57">
        <f>'BAR BB| Open rates'!GD31*0.87*0.85+25</f>
        <v>39736.15</v>
      </c>
      <c r="GE31" s="57">
        <f>'BAR BB| Open rates'!GE31*0.87*0.85+25</f>
        <v>39736.15</v>
      </c>
    </row>
    <row r="32" spans="1:187" s="36" customFormat="1" ht="12" customHeight="1" x14ac:dyDescent="0.2">
      <c r="A32" s="236" t="s">
        <v>182</v>
      </c>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row>
    <row r="33" spans="1:187" s="36" customFormat="1" ht="12" customHeight="1" x14ac:dyDescent="0.2">
      <c r="A33" s="237">
        <v>1</v>
      </c>
      <c r="B33" s="57">
        <f>'BAR BB| Open rates'!B33*0.87*0.85+25</f>
        <v>56596.75</v>
      </c>
      <c r="C33" s="57">
        <f>'BAR BB| Open rates'!C33*0.87*0.85+25</f>
        <v>56596.75</v>
      </c>
      <c r="D33" s="57">
        <f>'BAR BB| Open rates'!D33*0.87*0.85+25</f>
        <v>54600.1</v>
      </c>
      <c r="E33" s="57">
        <f>'BAR BB| Open rates'!E33*0.87*0.85+25</f>
        <v>54600.1</v>
      </c>
      <c r="F33" s="57">
        <f>'BAR BB| Open rates'!F33*0.87*0.85+25</f>
        <v>52973.2</v>
      </c>
      <c r="G33" s="57">
        <f>'BAR BB| Open rates'!G33*0.87*0.85+25</f>
        <v>54600.1</v>
      </c>
      <c r="H33" s="57">
        <f>'BAR BB| Open rates'!H33*0.87*0.85+25</f>
        <v>54600.1</v>
      </c>
      <c r="I33" s="57">
        <f>'BAR BB| Open rates'!I33*0.87*0.85+25</f>
        <v>56079.1</v>
      </c>
      <c r="J33" s="57">
        <f>'BAR BB| Open rates'!J33*0.87*0.85+25</f>
        <v>56079.1</v>
      </c>
      <c r="K33" s="57">
        <f>'BAR BB| Open rates'!K33*0.87*0.85+25</f>
        <v>54600.1</v>
      </c>
      <c r="L33" s="57">
        <f>'BAR BB| Open rates'!L33*0.87*0.85+25</f>
        <v>54600.1</v>
      </c>
      <c r="M33" s="57">
        <f>'BAR BB| Open rates'!M33*0.87*0.85+25</f>
        <v>54600.1</v>
      </c>
      <c r="N33" s="57">
        <f>'BAR BB| Open rates'!N33*0.87*0.85+25</f>
        <v>54600.1</v>
      </c>
      <c r="O33" s="57">
        <f>'BAR BB| Open rates'!O33*0.87*0.85+25</f>
        <v>54600.1</v>
      </c>
      <c r="P33" s="57">
        <f>'BAR BB| Open rates'!P33*0.87*0.85+25</f>
        <v>56079.1</v>
      </c>
      <c r="Q33" s="57">
        <f>'BAR BB| Open rates'!Q33*0.87*0.85+25</f>
        <v>56079.1</v>
      </c>
      <c r="R33" s="57">
        <f>'BAR BB| Open rates'!R33*0.87*0.85+25</f>
        <v>56079.1</v>
      </c>
      <c r="S33" s="57">
        <f>'BAR BB| Open rates'!S33*0.87*0.85+25</f>
        <v>56079.1</v>
      </c>
      <c r="T33" s="57">
        <f>'BAR BB| Open rates'!T33*0.87*0.85+25</f>
        <v>56079.1</v>
      </c>
      <c r="U33" s="57">
        <f>'BAR BB| Open rates'!U33*0.87*0.85+25</f>
        <v>56079.1</v>
      </c>
      <c r="V33" s="57">
        <f>'BAR BB| Open rates'!V33*0.87*0.85+25</f>
        <v>56079.1</v>
      </c>
      <c r="W33" s="57">
        <f>'BAR BB| Open rates'!W33*0.87*0.85+25</f>
        <v>57558.1</v>
      </c>
      <c r="X33" s="57">
        <f>'BAR BB| Open rates'!X33*0.87*0.85+25</f>
        <v>57558.1</v>
      </c>
      <c r="Y33" s="57">
        <f>'BAR BB| Open rates'!Y33*0.87*0.85+25</f>
        <v>56079.1</v>
      </c>
      <c r="Z33" s="57">
        <f>'BAR BB| Open rates'!Z33*0.87*0.85+25</f>
        <v>56079.1</v>
      </c>
      <c r="AA33" s="57">
        <f>'BAR BB| Open rates'!AA33*0.87*0.85+25</f>
        <v>56079.1</v>
      </c>
      <c r="AB33" s="57">
        <f>'BAR BB| Open rates'!AB33*0.87*0.85+25</f>
        <v>56079.1</v>
      </c>
      <c r="AC33" s="57">
        <f>'BAR BB| Open rates'!AC33*0.87*0.85+25</f>
        <v>56079.1</v>
      </c>
      <c r="AD33" s="57">
        <f>'BAR BB| Open rates'!AD33*0.87*0.85+25</f>
        <v>57558.1</v>
      </c>
      <c r="AE33" s="57">
        <f>'BAR BB| Open rates'!AE33*0.87*0.85+25</f>
        <v>57558.1</v>
      </c>
      <c r="AF33" s="57">
        <f>'BAR BB| Open rates'!AF33*0.87*0.85+25</f>
        <v>56079.1</v>
      </c>
      <c r="AG33" s="57">
        <f>'BAR BB| Open rates'!AG33*0.87*0.85+25</f>
        <v>56079.1</v>
      </c>
      <c r="AH33" s="57">
        <f>'BAR BB| Open rates'!AH33*0.87*0.85+25</f>
        <v>56079.1</v>
      </c>
      <c r="AI33" s="57">
        <f>'BAR BB| Open rates'!AI33*0.87*0.85+25</f>
        <v>56079.1</v>
      </c>
      <c r="AJ33" s="57">
        <f>'BAR BB| Open rates'!AJ33*0.87*0.85+25</f>
        <v>56079.1</v>
      </c>
      <c r="AK33" s="57">
        <f>'BAR BB| Open rates'!AK33*0.87*0.85+25</f>
        <v>57558.1</v>
      </c>
      <c r="AL33" s="57">
        <f>'BAR BB| Open rates'!AL33*0.87*0.85+25</f>
        <v>57558.1</v>
      </c>
      <c r="AM33" s="57">
        <f>'BAR BB| Open rates'!AM33*0.87*0.85+25</f>
        <v>56079.1</v>
      </c>
      <c r="AN33" s="57">
        <f>'BAR BB| Open rates'!AN33*0.87*0.85+25</f>
        <v>56079.1</v>
      </c>
      <c r="AO33" s="57">
        <f>'BAR BB| Open rates'!AO33*0.87*0.85+25</f>
        <v>56079.1</v>
      </c>
      <c r="AP33" s="57">
        <f>'BAR BB| Open rates'!AP33*0.87*0.85+25</f>
        <v>56079.1</v>
      </c>
      <c r="AQ33" s="57">
        <f>'BAR BB| Open rates'!AQ33*0.87*0.85+25</f>
        <v>56079.1</v>
      </c>
      <c r="AR33" s="57">
        <f>'BAR BB| Open rates'!AR33*0.87*0.85+25</f>
        <v>57558.1</v>
      </c>
      <c r="AS33" s="57">
        <f>'BAR BB| Open rates'!AS33*0.87*0.85+25</f>
        <v>57558.1</v>
      </c>
      <c r="AT33" s="57">
        <f>'BAR BB| Open rates'!AT33*0.87*0.85+25</f>
        <v>56079.1</v>
      </c>
      <c r="AU33" s="57">
        <f>'BAR BB| Open rates'!AU33*0.87*0.85+25</f>
        <v>56079.1</v>
      </c>
      <c r="AV33" s="57">
        <f>'BAR BB| Open rates'!AV33*0.87*0.85+25</f>
        <v>56079.1</v>
      </c>
      <c r="AW33" s="57">
        <f>'BAR BB| Open rates'!AW33*0.87*0.85+25</f>
        <v>56079.1</v>
      </c>
      <c r="AX33" s="57">
        <f>'BAR BB| Open rates'!AX33*0.87*0.85+25</f>
        <v>56079.1</v>
      </c>
      <c r="AY33" s="57">
        <f>'BAR BB| Open rates'!AY33*0.87*0.85+25</f>
        <v>57558.1</v>
      </c>
      <c r="AZ33" s="57">
        <f>'BAR BB| Open rates'!AZ33*0.87*0.85+25</f>
        <v>57558.1</v>
      </c>
      <c r="BA33" s="57">
        <f>'BAR BB| Open rates'!BA33*0.87*0.85+25</f>
        <v>56079.1</v>
      </c>
      <c r="BB33" s="57">
        <f>'BAR BB| Open rates'!BB33*0.87*0.85+25</f>
        <v>56079.1</v>
      </c>
      <c r="BC33" s="57">
        <f>'BAR BB| Open rates'!BC33*0.87*0.85+25</f>
        <v>56079.1</v>
      </c>
      <c r="BD33" s="57">
        <f>'BAR BB| Open rates'!BD33*0.87*0.85+25</f>
        <v>56079.1</v>
      </c>
      <c r="BE33" s="57">
        <f>'BAR BB| Open rates'!BE33*0.87*0.85+25</f>
        <v>56079.1</v>
      </c>
      <c r="BF33" s="57">
        <f>'BAR BB| Open rates'!BF33*0.87*0.85+25</f>
        <v>57558.1</v>
      </c>
      <c r="BG33" s="57">
        <f>'BAR BB| Open rates'!BG33*0.87*0.85+25</f>
        <v>57558.1</v>
      </c>
      <c r="BH33" s="57">
        <f>'BAR BB| Open rates'!BH33*0.87*0.85+25</f>
        <v>53712.7</v>
      </c>
      <c r="BI33" s="57">
        <f>'BAR BB| Open rates'!BI33*0.87*0.85+25</f>
        <v>53712.7</v>
      </c>
      <c r="BJ33" s="57">
        <f>'BAR BB| Open rates'!BJ33*0.87*0.85+25</f>
        <v>53712.7</v>
      </c>
      <c r="BK33" s="57">
        <f>'BAR BB| Open rates'!BK33*0.87*0.85+25</f>
        <v>53712.7</v>
      </c>
      <c r="BL33" s="57">
        <f>'BAR BB| Open rates'!BL33*0.87*0.85+25</f>
        <v>53712.7</v>
      </c>
      <c r="BM33" s="57">
        <f>'BAR BB| Open rates'!BM33*0.87*0.85+25</f>
        <v>54600.1</v>
      </c>
      <c r="BN33" s="57">
        <f>'BAR BB| Open rates'!BN33*0.87*0.85+25</f>
        <v>54600.1</v>
      </c>
      <c r="BO33" s="57">
        <f>'BAR BB| Open rates'!BO33*0.87*0.85+25</f>
        <v>52973.2</v>
      </c>
      <c r="BP33" s="57">
        <f>'BAR BB| Open rates'!BP33*0.87*0.85+25</f>
        <v>52973.2</v>
      </c>
      <c r="BQ33" s="57">
        <f>'BAR BB| Open rates'!BQ33*0.87*0.85+25</f>
        <v>40475.65</v>
      </c>
      <c r="BR33" s="57">
        <f>'BAR BB| Open rates'!BR33*0.87*0.85+25</f>
        <v>40475.65</v>
      </c>
      <c r="BS33" s="57">
        <f>'BAR BB| Open rates'!BS33*0.87*0.85+25</f>
        <v>40475.65</v>
      </c>
      <c r="BT33" s="57">
        <f>'BAR BB| Open rates'!BT33*0.87*0.85+25</f>
        <v>40475.65</v>
      </c>
      <c r="BU33" s="57">
        <f>'BAR BB| Open rates'!BU33*0.87*0.85+25</f>
        <v>40475.65</v>
      </c>
      <c r="BV33" s="57">
        <f>'BAR BB| Open rates'!BV33*0.87*0.85+25</f>
        <v>38848.75</v>
      </c>
      <c r="BW33" s="57">
        <f>'BAR BB| Open rates'!BW33*0.87*0.85+25</f>
        <v>38848.75</v>
      </c>
      <c r="BX33" s="57">
        <f>'BAR BB| Open rates'!BX33*0.87*0.85+25</f>
        <v>38848.75</v>
      </c>
      <c r="BY33" s="57">
        <f>'BAR BB| Open rates'!BY33*0.87*0.85+25</f>
        <v>38848.75</v>
      </c>
      <c r="BZ33" s="57">
        <f>'BAR BB| Open rates'!BZ33*0.87*0.85+25</f>
        <v>38848.75</v>
      </c>
      <c r="CA33" s="57">
        <f>'BAR BB| Open rates'!CA33*0.87*0.85+25</f>
        <v>40475.65</v>
      </c>
      <c r="CB33" s="57">
        <f>'BAR BB| Open rates'!CB33*0.87*0.85+25</f>
        <v>40475.65</v>
      </c>
      <c r="CC33" s="57">
        <f>'BAR BB| Open rates'!CC33*0.87*0.85+25</f>
        <v>38848.75</v>
      </c>
      <c r="CD33" s="57">
        <f>'BAR BB| Open rates'!CD33*0.87*0.85+25</f>
        <v>38848.75</v>
      </c>
      <c r="CE33" s="57">
        <f>'BAR BB| Open rates'!CE33*0.87*0.85+25</f>
        <v>38848.75</v>
      </c>
      <c r="CF33" s="57">
        <f>'BAR BB| Open rates'!CF33*0.87*0.85+25</f>
        <v>38848.75</v>
      </c>
      <c r="CG33" s="57">
        <f>'BAR BB| Open rates'!CG33*0.87*0.85+25</f>
        <v>38848.75</v>
      </c>
      <c r="CH33" s="57">
        <f>'BAR BB| Open rates'!CH33*0.87*0.85+25</f>
        <v>40475.65</v>
      </c>
      <c r="CI33" s="57">
        <f>'BAR BB| Open rates'!CI33*0.87*0.85+25</f>
        <v>40475.65</v>
      </c>
      <c r="CJ33" s="57">
        <f>'BAR BB| Open rates'!CJ33*0.87*0.85+25</f>
        <v>38848.75</v>
      </c>
      <c r="CK33" s="57">
        <f>'BAR BB| Open rates'!CK33*0.87*0.85+25</f>
        <v>38848.75</v>
      </c>
      <c r="CL33" s="57">
        <f>'BAR BB| Open rates'!CL33*0.87*0.85+25</f>
        <v>38848.75</v>
      </c>
      <c r="CM33" s="57">
        <f>'BAR BB| Open rates'!CM33*0.87*0.85+25</f>
        <v>38848.75</v>
      </c>
      <c r="CN33" s="57">
        <f>'BAR BB| Open rates'!CN33*0.87*0.85+25</f>
        <v>38848.75</v>
      </c>
      <c r="CO33" s="57">
        <f>'BAR BB| Open rates'!CO33*0.87*0.85+25</f>
        <v>40475.65</v>
      </c>
      <c r="CP33" s="57">
        <f>'BAR BB| Open rates'!CP33*0.87*0.85+25</f>
        <v>40475.65</v>
      </c>
      <c r="CQ33" s="57">
        <f>'BAR BB| Open rates'!CQ33*0.87*0.85+25</f>
        <v>38848.75</v>
      </c>
      <c r="CR33" s="57">
        <f>'BAR BB| Open rates'!CR33*0.87*0.85+25</f>
        <v>38848.75</v>
      </c>
      <c r="CS33" s="57">
        <f>'BAR BB| Open rates'!CS33*0.87*0.85+25</f>
        <v>38848.75</v>
      </c>
      <c r="CT33" s="57">
        <f>'BAR BB| Open rates'!CT33*0.87*0.85+25</f>
        <v>38848.75</v>
      </c>
      <c r="CU33" s="57">
        <f>'BAR BB| Open rates'!CU33*0.87*0.85+25</f>
        <v>37591.599999999999</v>
      </c>
      <c r="CV33" s="57">
        <f>'BAR BB| Open rates'!CV33*0.87*0.85+25</f>
        <v>37591.599999999999</v>
      </c>
      <c r="CW33" s="57">
        <f>'BAR BB| Open rates'!CW33*0.87*0.85+25</f>
        <v>37591.599999999999</v>
      </c>
      <c r="CX33" s="57">
        <f>'BAR BB| Open rates'!CX33*0.87*0.85+25</f>
        <v>36112.6</v>
      </c>
      <c r="CY33" s="57">
        <f>'BAR BB| Open rates'!CY33*0.87*0.85+25</f>
        <v>36112.6</v>
      </c>
      <c r="CZ33" s="57">
        <f>'BAR BB| Open rates'!CZ33*0.87*0.85+25</f>
        <v>36112.6</v>
      </c>
      <c r="DA33" s="57">
        <f>'BAR BB| Open rates'!DA33*0.87*0.85+25</f>
        <v>36112.6</v>
      </c>
      <c r="DB33" s="57">
        <f>'BAR BB| Open rates'!DB33*0.87*0.85+25</f>
        <v>36112.6</v>
      </c>
      <c r="DC33" s="57">
        <f>'BAR BB| Open rates'!DC33*0.87*0.85+25</f>
        <v>37591.599999999999</v>
      </c>
      <c r="DD33" s="57">
        <f>'BAR BB| Open rates'!DD33*0.87*0.85+25</f>
        <v>37591.599999999999</v>
      </c>
      <c r="DE33" s="57">
        <f>'BAR BB| Open rates'!DE33*0.87*0.85+25</f>
        <v>36112.6</v>
      </c>
      <c r="DF33" s="57">
        <f>'BAR BB| Open rates'!DF33*0.87*0.85+25</f>
        <v>36112.6</v>
      </c>
      <c r="DG33" s="57">
        <f>'BAR BB| Open rates'!DG33*0.87*0.85+25</f>
        <v>36112.6</v>
      </c>
      <c r="DH33" s="57">
        <f>'BAR BB| Open rates'!DH33*0.87*0.85+25</f>
        <v>36112.6</v>
      </c>
      <c r="DI33" s="57">
        <f>'BAR BB| Open rates'!DI33*0.87*0.85+25</f>
        <v>36112.6</v>
      </c>
      <c r="DJ33" s="57">
        <f>'BAR BB| Open rates'!DJ33*0.87*0.85+25</f>
        <v>37591.599999999999</v>
      </c>
      <c r="DK33" s="57">
        <f>'BAR BB| Open rates'!DK33*0.87*0.85+25</f>
        <v>37591.599999999999</v>
      </c>
      <c r="DL33" s="57">
        <f>'BAR BB| Open rates'!DL33*0.87*0.85+25</f>
        <v>36112.6</v>
      </c>
      <c r="DM33" s="57">
        <f>'BAR BB| Open rates'!DM33*0.87*0.85+25</f>
        <v>36112.6</v>
      </c>
      <c r="DN33" s="57">
        <f>'BAR BB| Open rates'!DN33*0.87*0.85+25</f>
        <v>36112.6</v>
      </c>
      <c r="DO33" s="57">
        <f>'BAR BB| Open rates'!DO33*0.87*0.85+25</f>
        <v>36112.6</v>
      </c>
      <c r="DP33" s="57">
        <f>'BAR BB| Open rates'!DP33*0.87*0.85+25</f>
        <v>36112.6</v>
      </c>
      <c r="DQ33" s="57">
        <f>'BAR BB| Open rates'!DQ33*0.87*0.85+25</f>
        <v>37591.599999999999</v>
      </c>
      <c r="DR33" s="57">
        <f>'BAR BB| Open rates'!DR33*0.87*0.85+25</f>
        <v>37591.599999999999</v>
      </c>
      <c r="DS33" s="57">
        <f>'BAR BB| Open rates'!DS33*0.87*0.85+25</f>
        <v>36112.6</v>
      </c>
      <c r="DT33" s="57">
        <f>'BAR BB| Open rates'!DT33*0.87*0.85+25</f>
        <v>36112.6</v>
      </c>
      <c r="DU33" s="57">
        <f>'BAR BB| Open rates'!DU33*0.87*0.85+25</f>
        <v>36112.6</v>
      </c>
      <c r="DV33" s="57">
        <f>'BAR BB| Open rates'!DV33*0.87*0.85+25</f>
        <v>36112.6</v>
      </c>
      <c r="DW33" s="57">
        <f>'BAR BB| Open rates'!DW33*0.87*0.85+25</f>
        <v>36112.6</v>
      </c>
      <c r="DX33" s="57">
        <f>'BAR BB| Open rates'!DX33*0.87*0.85+25</f>
        <v>37591.599999999999</v>
      </c>
      <c r="DY33" s="57">
        <f>'BAR BB| Open rates'!DY33*0.87*0.85+25</f>
        <v>37591.599999999999</v>
      </c>
      <c r="DZ33" s="57">
        <f>'BAR BB| Open rates'!DZ33*0.87*0.85+25</f>
        <v>38848.75</v>
      </c>
      <c r="EA33" s="57">
        <f>'BAR BB| Open rates'!EA33*0.87*0.85+25</f>
        <v>38848.75</v>
      </c>
      <c r="EB33" s="57">
        <f>'BAR BB| Open rates'!EB33*0.87*0.85+25</f>
        <v>38848.75</v>
      </c>
      <c r="EC33" s="57">
        <f>'BAR BB| Open rates'!EC33*0.87*0.85+25</f>
        <v>40475.65</v>
      </c>
      <c r="ED33" s="57">
        <f>'BAR BB| Open rates'!ED33*0.87*0.85+25</f>
        <v>40475.65</v>
      </c>
      <c r="EE33" s="57">
        <f>'BAR BB| Open rates'!EE33*0.87*0.85+25</f>
        <v>40475.65</v>
      </c>
      <c r="EF33" s="57">
        <f>'BAR BB| Open rates'!EF33*0.87*0.85+25</f>
        <v>40475.65</v>
      </c>
      <c r="EG33" s="57">
        <f>'BAR BB| Open rates'!EG33*0.87*0.85+25</f>
        <v>35373.1</v>
      </c>
      <c r="EH33" s="57">
        <f>'BAR BB| Open rates'!EH33*0.87*0.85+25</f>
        <v>31675.599999999999</v>
      </c>
      <c r="EI33" s="57">
        <f>'BAR BB| Open rates'!EI33*0.87*0.85+25</f>
        <v>31675.599999999999</v>
      </c>
      <c r="EJ33" s="57">
        <f>'BAR BB| Open rates'!EJ33*0.87*0.85+25</f>
        <v>31675.599999999999</v>
      </c>
      <c r="EK33" s="57">
        <f>'BAR BB| Open rates'!EK33*0.87*0.85+25</f>
        <v>31675.599999999999</v>
      </c>
      <c r="EL33" s="57">
        <f>'BAR BB| Open rates'!EL33*0.87*0.85+25</f>
        <v>32415.1</v>
      </c>
      <c r="EM33" s="57">
        <f>'BAR BB| Open rates'!EM33*0.87*0.85+25</f>
        <v>32415.1</v>
      </c>
      <c r="EN33" s="57">
        <f>'BAR BB| Open rates'!EN33*0.87*0.85+25</f>
        <v>31675.599999999999</v>
      </c>
      <c r="EO33" s="57">
        <f>'BAR BB| Open rates'!EO33*0.87*0.85+25</f>
        <v>31675.599999999999</v>
      </c>
      <c r="EP33" s="57">
        <f>'BAR BB| Open rates'!EP33*0.87*0.85+25</f>
        <v>31675.599999999999</v>
      </c>
      <c r="EQ33" s="57">
        <f>'BAR BB| Open rates'!EQ33*0.87*0.85+25</f>
        <v>31675.599999999999</v>
      </c>
      <c r="ER33" s="57">
        <f>'BAR BB| Open rates'!ER33*0.87*0.85+25</f>
        <v>31675.599999999999</v>
      </c>
      <c r="ES33" s="57">
        <f>'BAR BB| Open rates'!ES33*0.87*0.85+25</f>
        <v>32415.1</v>
      </c>
      <c r="ET33" s="57">
        <f>'BAR BB| Open rates'!ET33*0.87*0.85+25</f>
        <v>32415.1</v>
      </c>
      <c r="EU33" s="57">
        <f>'BAR BB| Open rates'!EU33*0.87*0.85+25</f>
        <v>31675.599999999999</v>
      </c>
      <c r="EV33" s="57">
        <f>'BAR BB| Open rates'!EV33*0.87*0.85+25</f>
        <v>31675.599999999999</v>
      </c>
      <c r="EW33" s="57">
        <f>'BAR BB| Open rates'!EW33*0.87*0.85+25</f>
        <v>31675.599999999999</v>
      </c>
      <c r="EX33" s="57">
        <f>'BAR BB| Open rates'!EX33*0.87*0.85+25</f>
        <v>31675.599999999999</v>
      </c>
      <c r="EY33" s="57">
        <f>'BAR BB| Open rates'!EY33*0.87*0.85+25</f>
        <v>31675.599999999999</v>
      </c>
      <c r="EZ33" s="57">
        <f>'BAR BB| Open rates'!EZ33*0.87*0.85+25</f>
        <v>32415.1</v>
      </c>
      <c r="FA33" s="57">
        <f>'BAR BB| Open rates'!FA33*0.87*0.85+25</f>
        <v>32415.1</v>
      </c>
      <c r="FB33" s="57">
        <f>'BAR BB| Open rates'!FB33*0.87*0.85+25</f>
        <v>31675.599999999999</v>
      </c>
      <c r="FC33" s="57">
        <f>'BAR BB| Open rates'!FC33*0.87*0.85+25</f>
        <v>31675.599999999999</v>
      </c>
      <c r="FD33" s="57">
        <f>'BAR BB| Open rates'!FD33*0.87*0.85+25</f>
        <v>31675.599999999999</v>
      </c>
      <c r="FE33" s="57">
        <f>'BAR BB| Open rates'!FE33*0.87*0.85+25</f>
        <v>31675.599999999999</v>
      </c>
      <c r="FF33" s="57">
        <f>'BAR BB| Open rates'!FF33*0.87*0.85+25</f>
        <v>31675.599999999999</v>
      </c>
      <c r="FG33" s="57">
        <f>'BAR BB| Open rates'!FG33*0.87*0.85+25</f>
        <v>32415.1</v>
      </c>
      <c r="FH33" s="57">
        <f>'BAR BB| Open rates'!FH33*0.87*0.85+25</f>
        <v>32415.1</v>
      </c>
      <c r="FI33" s="57">
        <f>'BAR BB| Open rates'!FI33*0.87*0.85+25</f>
        <v>31675.599999999999</v>
      </c>
      <c r="FJ33" s="57">
        <f>'BAR BB| Open rates'!FJ33*0.87*0.85+25</f>
        <v>31675.599999999999</v>
      </c>
      <c r="FK33" s="57">
        <f>'BAR BB| Open rates'!FK33*0.87*0.85+25</f>
        <v>31675.599999999999</v>
      </c>
      <c r="FL33" s="57">
        <f>'BAR BB| Open rates'!FL33*0.87*0.85+25</f>
        <v>31675.599999999999</v>
      </c>
      <c r="FM33" s="57">
        <f>'BAR BB| Open rates'!FM33*0.87*0.85+25</f>
        <v>31675.599999999999</v>
      </c>
      <c r="FN33" s="57">
        <f>'BAR BB| Open rates'!FN33*0.87*0.85+25</f>
        <v>32415.1</v>
      </c>
      <c r="FO33" s="57">
        <f>'BAR BB| Open rates'!FO33*0.87*0.85+25</f>
        <v>32415.1</v>
      </c>
      <c r="FP33" s="57">
        <f>'BAR BB| Open rates'!FP33*0.87*0.85+25</f>
        <v>31675.599999999999</v>
      </c>
      <c r="FQ33" s="57">
        <f>'BAR BB| Open rates'!FQ33*0.87*0.85+25</f>
        <v>31675.599999999999</v>
      </c>
      <c r="FR33" s="57">
        <f>'BAR BB| Open rates'!FR33*0.87*0.85+25</f>
        <v>31675.599999999999</v>
      </c>
      <c r="FS33" s="57">
        <f>'BAR BB| Open rates'!FS33*0.87*0.85+25</f>
        <v>31675.599999999999</v>
      </c>
      <c r="FT33" s="57">
        <f>'BAR BB| Open rates'!FT33*0.87*0.85+25</f>
        <v>31675.599999999999</v>
      </c>
      <c r="FU33" s="57">
        <f>'BAR BB| Open rates'!FU33*0.87*0.85+25</f>
        <v>32415.1</v>
      </c>
      <c r="FV33" s="57">
        <f>'BAR BB| Open rates'!FV33*0.87*0.85+25</f>
        <v>32415.1</v>
      </c>
      <c r="FW33" s="57">
        <f>'BAR BB| Open rates'!FW33*0.87*0.85+25</f>
        <v>35151.25</v>
      </c>
      <c r="FX33" s="57">
        <f>'BAR BB| Open rates'!FX33*0.87*0.85+25</f>
        <v>35151.25</v>
      </c>
      <c r="FY33" s="57">
        <f>'BAR BB| Open rates'!FY33*0.87*0.85+25</f>
        <v>35151.25</v>
      </c>
      <c r="FZ33" s="57">
        <f>'BAR BB| Open rates'!FZ33*0.87*0.85+25</f>
        <v>35151.25</v>
      </c>
      <c r="GA33" s="57">
        <f>'BAR BB| Open rates'!GA33*0.87*0.85+25</f>
        <v>35151.25</v>
      </c>
      <c r="GB33" s="57">
        <f>'BAR BB| Open rates'!GB33*0.87*0.85+25</f>
        <v>36778.15</v>
      </c>
      <c r="GC33" s="57">
        <f>'BAR BB| Open rates'!GC33*0.87*0.85+25</f>
        <v>36778.15</v>
      </c>
      <c r="GD33" s="57">
        <f>'BAR BB| Open rates'!GD33*0.87*0.85+25</f>
        <v>36778.15</v>
      </c>
      <c r="GE33" s="57">
        <f>'BAR BB| Open rates'!GE33*0.87*0.85+25</f>
        <v>36778.15</v>
      </c>
    </row>
    <row r="34" spans="1:187" s="36" customFormat="1" ht="12" customHeight="1" x14ac:dyDescent="0.2">
      <c r="A34" s="237">
        <v>2</v>
      </c>
      <c r="B34" s="57">
        <f>'BAR BB| Open rates'!B34*0.87*0.85+25</f>
        <v>58815.25</v>
      </c>
      <c r="C34" s="57">
        <f>'BAR BB| Open rates'!C34*0.87*0.85+25</f>
        <v>58815.25</v>
      </c>
      <c r="D34" s="57">
        <f>'BAR BB| Open rates'!D34*0.87*0.85+25</f>
        <v>56818.6</v>
      </c>
      <c r="E34" s="57">
        <f>'BAR BB| Open rates'!E34*0.87*0.85+25</f>
        <v>56818.6</v>
      </c>
      <c r="F34" s="57">
        <f>'BAR BB| Open rates'!F34*0.87*0.85+25</f>
        <v>55191.7</v>
      </c>
      <c r="G34" s="57">
        <f>'BAR BB| Open rates'!G34*0.87*0.85+25</f>
        <v>56818.6</v>
      </c>
      <c r="H34" s="57">
        <f>'BAR BB| Open rates'!H34*0.87*0.85+25</f>
        <v>56818.6</v>
      </c>
      <c r="I34" s="57">
        <f>'BAR BB| Open rates'!I34*0.87*0.85+25</f>
        <v>58297.599999999999</v>
      </c>
      <c r="J34" s="57">
        <f>'BAR BB| Open rates'!J34*0.87*0.85+25</f>
        <v>58297.599999999999</v>
      </c>
      <c r="K34" s="57">
        <f>'BAR BB| Open rates'!K34*0.87*0.85+25</f>
        <v>56818.6</v>
      </c>
      <c r="L34" s="57">
        <f>'BAR BB| Open rates'!L34*0.87*0.85+25</f>
        <v>56818.6</v>
      </c>
      <c r="M34" s="57">
        <f>'BAR BB| Open rates'!M34*0.87*0.85+25</f>
        <v>56818.6</v>
      </c>
      <c r="N34" s="57">
        <f>'BAR BB| Open rates'!N34*0.87*0.85+25</f>
        <v>56818.6</v>
      </c>
      <c r="O34" s="57">
        <f>'BAR BB| Open rates'!O34*0.87*0.85+25</f>
        <v>56818.6</v>
      </c>
      <c r="P34" s="57">
        <f>'BAR BB| Open rates'!P34*0.87*0.85+25</f>
        <v>58297.599999999999</v>
      </c>
      <c r="Q34" s="57">
        <f>'BAR BB| Open rates'!Q34*0.87*0.85+25</f>
        <v>58297.599999999999</v>
      </c>
      <c r="R34" s="57">
        <f>'BAR BB| Open rates'!R34*0.87*0.85+25</f>
        <v>58297.599999999999</v>
      </c>
      <c r="S34" s="57">
        <f>'BAR BB| Open rates'!S34*0.87*0.85+25</f>
        <v>58297.599999999999</v>
      </c>
      <c r="T34" s="57">
        <f>'BAR BB| Open rates'!T34*0.87*0.85+25</f>
        <v>58297.599999999999</v>
      </c>
      <c r="U34" s="57">
        <f>'BAR BB| Open rates'!U34*0.87*0.85+25</f>
        <v>58297.599999999999</v>
      </c>
      <c r="V34" s="57">
        <f>'BAR BB| Open rates'!V34*0.87*0.85+25</f>
        <v>58297.599999999999</v>
      </c>
      <c r="W34" s="57">
        <f>'BAR BB| Open rates'!W34*0.87*0.85+25</f>
        <v>59776.6</v>
      </c>
      <c r="X34" s="57">
        <f>'BAR BB| Open rates'!X34*0.87*0.85+25</f>
        <v>59776.6</v>
      </c>
      <c r="Y34" s="57">
        <f>'BAR BB| Open rates'!Y34*0.87*0.85+25</f>
        <v>58297.599999999999</v>
      </c>
      <c r="Z34" s="57">
        <f>'BAR BB| Open rates'!Z34*0.87*0.85+25</f>
        <v>58297.599999999999</v>
      </c>
      <c r="AA34" s="57">
        <f>'BAR BB| Open rates'!AA34*0.87*0.85+25</f>
        <v>58297.599999999999</v>
      </c>
      <c r="AB34" s="57">
        <f>'BAR BB| Open rates'!AB34*0.87*0.85+25</f>
        <v>58297.599999999999</v>
      </c>
      <c r="AC34" s="57">
        <f>'BAR BB| Open rates'!AC34*0.87*0.85+25</f>
        <v>58297.599999999999</v>
      </c>
      <c r="AD34" s="57">
        <f>'BAR BB| Open rates'!AD34*0.87*0.85+25</f>
        <v>59776.6</v>
      </c>
      <c r="AE34" s="57">
        <f>'BAR BB| Open rates'!AE34*0.87*0.85+25</f>
        <v>59776.6</v>
      </c>
      <c r="AF34" s="57">
        <f>'BAR BB| Open rates'!AF34*0.87*0.85+25</f>
        <v>58297.599999999999</v>
      </c>
      <c r="AG34" s="57">
        <f>'BAR BB| Open rates'!AG34*0.87*0.85+25</f>
        <v>58297.599999999999</v>
      </c>
      <c r="AH34" s="57">
        <f>'BAR BB| Open rates'!AH34*0.87*0.85+25</f>
        <v>58297.599999999999</v>
      </c>
      <c r="AI34" s="57">
        <f>'BAR BB| Open rates'!AI34*0.87*0.85+25</f>
        <v>58297.599999999999</v>
      </c>
      <c r="AJ34" s="57">
        <f>'BAR BB| Open rates'!AJ34*0.87*0.85+25</f>
        <v>58297.599999999999</v>
      </c>
      <c r="AK34" s="57">
        <f>'BAR BB| Open rates'!AK34*0.87*0.85+25</f>
        <v>59776.6</v>
      </c>
      <c r="AL34" s="57">
        <f>'BAR BB| Open rates'!AL34*0.87*0.85+25</f>
        <v>59776.6</v>
      </c>
      <c r="AM34" s="57">
        <f>'BAR BB| Open rates'!AM34*0.87*0.85+25</f>
        <v>58297.599999999999</v>
      </c>
      <c r="AN34" s="57">
        <f>'BAR BB| Open rates'!AN34*0.87*0.85+25</f>
        <v>58297.599999999999</v>
      </c>
      <c r="AO34" s="57">
        <f>'BAR BB| Open rates'!AO34*0.87*0.85+25</f>
        <v>58297.599999999999</v>
      </c>
      <c r="AP34" s="57">
        <f>'BAR BB| Open rates'!AP34*0.87*0.85+25</f>
        <v>58297.599999999999</v>
      </c>
      <c r="AQ34" s="57">
        <f>'BAR BB| Open rates'!AQ34*0.87*0.85+25</f>
        <v>58297.599999999999</v>
      </c>
      <c r="AR34" s="57">
        <f>'BAR BB| Open rates'!AR34*0.87*0.85+25</f>
        <v>59776.6</v>
      </c>
      <c r="AS34" s="57">
        <f>'BAR BB| Open rates'!AS34*0.87*0.85+25</f>
        <v>59776.6</v>
      </c>
      <c r="AT34" s="57">
        <f>'BAR BB| Open rates'!AT34*0.87*0.85+25</f>
        <v>58297.599999999999</v>
      </c>
      <c r="AU34" s="57">
        <f>'BAR BB| Open rates'!AU34*0.87*0.85+25</f>
        <v>58297.599999999999</v>
      </c>
      <c r="AV34" s="57">
        <f>'BAR BB| Open rates'!AV34*0.87*0.85+25</f>
        <v>58297.599999999999</v>
      </c>
      <c r="AW34" s="57">
        <f>'BAR BB| Open rates'!AW34*0.87*0.85+25</f>
        <v>58297.599999999999</v>
      </c>
      <c r="AX34" s="57">
        <f>'BAR BB| Open rates'!AX34*0.87*0.85+25</f>
        <v>58297.599999999999</v>
      </c>
      <c r="AY34" s="57">
        <f>'BAR BB| Open rates'!AY34*0.87*0.85+25</f>
        <v>59776.6</v>
      </c>
      <c r="AZ34" s="57">
        <f>'BAR BB| Open rates'!AZ34*0.87*0.85+25</f>
        <v>59776.6</v>
      </c>
      <c r="BA34" s="57">
        <f>'BAR BB| Open rates'!BA34*0.87*0.85+25</f>
        <v>58297.599999999999</v>
      </c>
      <c r="BB34" s="57">
        <f>'BAR BB| Open rates'!BB34*0.87*0.85+25</f>
        <v>58297.599999999999</v>
      </c>
      <c r="BC34" s="57">
        <f>'BAR BB| Open rates'!BC34*0.87*0.85+25</f>
        <v>58297.599999999999</v>
      </c>
      <c r="BD34" s="57">
        <f>'BAR BB| Open rates'!BD34*0.87*0.85+25</f>
        <v>58297.599999999999</v>
      </c>
      <c r="BE34" s="57">
        <f>'BAR BB| Open rates'!BE34*0.87*0.85+25</f>
        <v>58297.599999999999</v>
      </c>
      <c r="BF34" s="57">
        <f>'BAR BB| Open rates'!BF34*0.87*0.85+25</f>
        <v>59776.6</v>
      </c>
      <c r="BG34" s="57">
        <f>'BAR BB| Open rates'!BG34*0.87*0.85+25</f>
        <v>59776.6</v>
      </c>
      <c r="BH34" s="57">
        <f>'BAR BB| Open rates'!BH34*0.87*0.85+25</f>
        <v>55931.199999999997</v>
      </c>
      <c r="BI34" s="57">
        <f>'BAR BB| Open rates'!BI34*0.87*0.85+25</f>
        <v>55931.199999999997</v>
      </c>
      <c r="BJ34" s="57">
        <f>'BAR BB| Open rates'!BJ34*0.87*0.85+25</f>
        <v>55931.199999999997</v>
      </c>
      <c r="BK34" s="57">
        <f>'BAR BB| Open rates'!BK34*0.87*0.85+25</f>
        <v>55931.199999999997</v>
      </c>
      <c r="BL34" s="57">
        <f>'BAR BB| Open rates'!BL34*0.87*0.85+25</f>
        <v>55931.199999999997</v>
      </c>
      <c r="BM34" s="57">
        <f>'BAR BB| Open rates'!BM34*0.87*0.85+25</f>
        <v>56818.6</v>
      </c>
      <c r="BN34" s="57">
        <f>'BAR BB| Open rates'!BN34*0.87*0.85+25</f>
        <v>56818.6</v>
      </c>
      <c r="BO34" s="57">
        <f>'BAR BB| Open rates'!BO34*0.87*0.85+25</f>
        <v>55191.7</v>
      </c>
      <c r="BP34" s="57">
        <f>'BAR BB| Open rates'!BP34*0.87*0.85+25</f>
        <v>55191.7</v>
      </c>
      <c r="BQ34" s="57">
        <f>'BAR BB| Open rates'!BQ34*0.87*0.85+25</f>
        <v>42694.15</v>
      </c>
      <c r="BR34" s="57">
        <f>'BAR BB| Open rates'!BR34*0.87*0.85+25</f>
        <v>42694.15</v>
      </c>
      <c r="BS34" s="57">
        <f>'BAR BB| Open rates'!BS34*0.87*0.85+25</f>
        <v>42694.15</v>
      </c>
      <c r="BT34" s="57">
        <f>'BAR BB| Open rates'!BT34*0.87*0.85+25</f>
        <v>42694.15</v>
      </c>
      <c r="BU34" s="57">
        <f>'BAR BB| Open rates'!BU34*0.87*0.85+25</f>
        <v>42694.15</v>
      </c>
      <c r="BV34" s="57">
        <f>'BAR BB| Open rates'!BV34*0.87*0.85+25</f>
        <v>41067.25</v>
      </c>
      <c r="BW34" s="57">
        <f>'BAR BB| Open rates'!BW34*0.87*0.85+25</f>
        <v>41067.25</v>
      </c>
      <c r="BX34" s="57">
        <f>'BAR BB| Open rates'!BX34*0.87*0.85+25</f>
        <v>41067.25</v>
      </c>
      <c r="BY34" s="57">
        <f>'BAR BB| Open rates'!BY34*0.87*0.85+25</f>
        <v>41067.25</v>
      </c>
      <c r="BZ34" s="57">
        <f>'BAR BB| Open rates'!BZ34*0.87*0.85+25</f>
        <v>41067.25</v>
      </c>
      <c r="CA34" s="57">
        <f>'BAR BB| Open rates'!CA34*0.87*0.85+25</f>
        <v>42694.15</v>
      </c>
      <c r="CB34" s="57">
        <f>'BAR BB| Open rates'!CB34*0.87*0.85+25</f>
        <v>42694.15</v>
      </c>
      <c r="CC34" s="57">
        <f>'BAR BB| Open rates'!CC34*0.87*0.85+25</f>
        <v>41067.25</v>
      </c>
      <c r="CD34" s="57">
        <f>'BAR BB| Open rates'!CD34*0.87*0.85+25</f>
        <v>41067.25</v>
      </c>
      <c r="CE34" s="57">
        <f>'BAR BB| Open rates'!CE34*0.87*0.85+25</f>
        <v>41067.25</v>
      </c>
      <c r="CF34" s="57">
        <f>'BAR BB| Open rates'!CF34*0.87*0.85+25</f>
        <v>41067.25</v>
      </c>
      <c r="CG34" s="57">
        <f>'BAR BB| Open rates'!CG34*0.87*0.85+25</f>
        <v>41067.25</v>
      </c>
      <c r="CH34" s="57">
        <f>'BAR BB| Open rates'!CH34*0.87*0.85+25</f>
        <v>42694.15</v>
      </c>
      <c r="CI34" s="57">
        <f>'BAR BB| Open rates'!CI34*0.87*0.85+25</f>
        <v>42694.15</v>
      </c>
      <c r="CJ34" s="57">
        <f>'BAR BB| Open rates'!CJ34*0.87*0.85+25</f>
        <v>41067.25</v>
      </c>
      <c r="CK34" s="57">
        <f>'BAR BB| Open rates'!CK34*0.87*0.85+25</f>
        <v>41067.25</v>
      </c>
      <c r="CL34" s="57">
        <f>'BAR BB| Open rates'!CL34*0.87*0.85+25</f>
        <v>41067.25</v>
      </c>
      <c r="CM34" s="57">
        <f>'BAR BB| Open rates'!CM34*0.87*0.85+25</f>
        <v>41067.25</v>
      </c>
      <c r="CN34" s="57">
        <f>'BAR BB| Open rates'!CN34*0.87*0.85+25</f>
        <v>41067.25</v>
      </c>
      <c r="CO34" s="57">
        <f>'BAR BB| Open rates'!CO34*0.87*0.85+25</f>
        <v>42694.15</v>
      </c>
      <c r="CP34" s="57">
        <f>'BAR BB| Open rates'!CP34*0.87*0.85+25</f>
        <v>42694.15</v>
      </c>
      <c r="CQ34" s="57">
        <f>'BAR BB| Open rates'!CQ34*0.87*0.85+25</f>
        <v>41067.25</v>
      </c>
      <c r="CR34" s="57">
        <f>'BAR BB| Open rates'!CR34*0.87*0.85+25</f>
        <v>41067.25</v>
      </c>
      <c r="CS34" s="57">
        <f>'BAR BB| Open rates'!CS34*0.87*0.85+25</f>
        <v>41067.25</v>
      </c>
      <c r="CT34" s="57">
        <f>'BAR BB| Open rates'!CT34*0.87*0.85+25</f>
        <v>41067.25</v>
      </c>
      <c r="CU34" s="57">
        <f>'BAR BB| Open rates'!CU34*0.87*0.85+25</f>
        <v>39810.1</v>
      </c>
      <c r="CV34" s="57">
        <f>'BAR BB| Open rates'!CV34*0.87*0.85+25</f>
        <v>39810.1</v>
      </c>
      <c r="CW34" s="57">
        <f>'BAR BB| Open rates'!CW34*0.87*0.85+25</f>
        <v>39810.1</v>
      </c>
      <c r="CX34" s="57">
        <f>'BAR BB| Open rates'!CX34*0.87*0.85+25</f>
        <v>38331.1</v>
      </c>
      <c r="CY34" s="57">
        <f>'BAR BB| Open rates'!CY34*0.87*0.85+25</f>
        <v>38331.1</v>
      </c>
      <c r="CZ34" s="57">
        <f>'BAR BB| Open rates'!CZ34*0.87*0.85+25</f>
        <v>38331.1</v>
      </c>
      <c r="DA34" s="57">
        <f>'BAR BB| Open rates'!DA34*0.87*0.85+25</f>
        <v>38331.1</v>
      </c>
      <c r="DB34" s="57">
        <f>'BAR BB| Open rates'!DB34*0.87*0.85+25</f>
        <v>38331.1</v>
      </c>
      <c r="DC34" s="57">
        <f>'BAR BB| Open rates'!DC34*0.87*0.85+25</f>
        <v>39810.1</v>
      </c>
      <c r="DD34" s="57">
        <f>'BAR BB| Open rates'!DD34*0.87*0.85+25</f>
        <v>39810.1</v>
      </c>
      <c r="DE34" s="57">
        <f>'BAR BB| Open rates'!DE34*0.87*0.85+25</f>
        <v>38331.1</v>
      </c>
      <c r="DF34" s="57">
        <f>'BAR BB| Open rates'!DF34*0.87*0.85+25</f>
        <v>38331.1</v>
      </c>
      <c r="DG34" s="57">
        <f>'BAR BB| Open rates'!DG34*0.87*0.85+25</f>
        <v>38331.1</v>
      </c>
      <c r="DH34" s="57">
        <f>'BAR BB| Open rates'!DH34*0.87*0.85+25</f>
        <v>38331.1</v>
      </c>
      <c r="DI34" s="57">
        <f>'BAR BB| Open rates'!DI34*0.87*0.85+25</f>
        <v>38331.1</v>
      </c>
      <c r="DJ34" s="57">
        <f>'BAR BB| Open rates'!DJ34*0.87*0.85+25</f>
        <v>39810.1</v>
      </c>
      <c r="DK34" s="57">
        <f>'BAR BB| Open rates'!DK34*0.87*0.85+25</f>
        <v>39810.1</v>
      </c>
      <c r="DL34" s="57">
        <f>'BAR BB| Open rates'!DL34*0.87*0.85+25</f>
        <v>38331.1</v>
      </c>
      <c r="DM34" s="57">
        <f>'BAR BB| Open rates'!DM34*0.87*0.85+25</f>
        <v>38331.1</v>
      </c>
      <c r="DN34" s="57">
        <f>'BAR BB| Open rates'!DN34*0.87*0.85+25</f>
        <v>38331.1</v>
      </c>
      <c r="DO34" s="57">
        <f>'BAR BB| Open rates'!DO34*0.87*0.85+25</f>
        <v>38331.1</v>
      </c>
      <c r="DP34" s="57">
        <f>'BAR BB| Open rates'!DP34*0.87*0.85+25</f>
        <v>38331.1</v>
      </c>
      <c r="DQ34" s="57">
        <f>'BAR BB| Open rates'!DQ34*0.87*0.85+25</f>
        <v>39810.1</v>
      </c>
      <c r="DR34" s="57">
        <f>'BAR BB| Open rates'!DR34*0.87*0.85+25</f>
        <v>39810.1</v>
      </c>
      <c r="DS34" s="57">
        <f>'BAR BB| Open rates'!DS34*0.87*0.85+25</f>
        <v>38331.1</v>
      </c>
      <c r="DT34" s="57">
        <f>'BAR BB| Open rates'!DT34*0.87*0.85+25</f>
        <v>38331.1</v>
      </c>
      <c r="DU34" s="57">
        <f>'BAR BB| Open rates'!DU34*0.87*0.85+25</f>
        <v>38331.1</v>
      </c>
      <c r="DV34" s="57">
        <f>'BAR BB| Open rates'!DV34*0.87*0.85+25</f>
        <v>38331.1</v>
      </c>
      <c r="DW34" s="57">
        <f>'BAR BB| Open rates'!DW34*0.87*0.85+25</f>
        <v>38331.1</v>
      </c>
      <c r="DX34" s="57">
        <f>'BAR BB| Open rates'!DX34*0.87*0.85+25</f>
        <v>39810.1</v>
      </c>
      <c r="DY34" s="57">
        <f>'BAR BB| Open rates'!DY34*0.87*0.85+25</f>
        <v>39810.1</v>
      </c>
      <c r="DZ34" s="57">
        <f>'BAR BB| Open rates'!DZ34*0.87*0.85+25</f>
        <v>41067.25</v>
      </c>
      <c r="EA34" s="57">
        <f>'BAR BB| Open rates'!EA34*0.87*0.85+25</f>
        <v>41067.25</v>
      </c>
      <c r="EB34" s="57">
        <f>'BAR BB| Open rates'!EB34*0.87*0.85+25</f>
        <v>41067.25</v>
      </c>
      <c r="EC34" s="57">
        <f>'BAR BB| Open rates'!EC34*0.87*0.85+25</f>
        <v>42694.15</v>
      </c>
      <c r="ED34" s="57">
        <f>'BAR BB| Open rates'!ED34*0.87*0.85+25</f>
        <v>42694.15</v>
      </c>
      <c r="EE34" s="57">
        <f>'BAR BB| Open rates'!EE34*0.87*0.85+25</f>
        <v>42694.15</v>
      </c>
      <c r="EF34" s="57">
        <f>'BAR BB| Open rates'!EF34*0.87*0.85+25</f>
        <v>42694.15</v>
      </c>
      <c r="EG34" s="57">
        <f>'BAR BB| Open rates'!EG34*0.87*0.85+25</f>
        <v>37591.599999999999</v>
      </c>
      <c r="EH34" s="57">
        <f>'BAR BB| Open rates'!EH34*0.87*0.85+25</f>
        <v>33894.1</v>
      </c>
      <c r="EI34" s="57">
        <f>'BAR BB| Open rates'!EI34*0.87*0.85+25</f>
        <v>33894.1</v>
      </c>
      <c r="EJ34" s="57">
        <f>'BAR BB| Open rates'!EJ34*0.87*0.85+25</f>
        <v>33894.1</v>
      </c>
      <c r="EK34" s="57">
        <f>'BAR BB| Open rates'!EK34*0.87*0.85+25</f>
        <v>33894.1</v>
      </c>
      <c r="EL34" s="57">
        <f>'BAR BB| Open rates'!EL34*0.87*0.85+25</f>
        <v>34633.599999999999</v>
      </c>
      <c r="EM34" s="57">
        <f>'BAR BB| Open rates'!EM34*0.87*0.85+25</f>
        <v>34633.599999999999</v>
      </c>
      <c r="EN34" s="57">
        <f>'BAR BB| Open rates'!EN34*0.87*0.85+25</f>
        <v>33894.1</v>
      </c>
      <c r="EO34" s="57">
        <f>'BAR BB| Open rates'!EO34*0.87*0.85+25</f>
        <v>33894.1</v>
      </c>
      <c r="EP34" s="57">
        <f>'BAR BB| Open rates'!EP34*0.87*0.85+25</f>
        <v>33894.1</v>
      </c>
      <c r="EQ34" s="57">
        <f>'BAR BB| Open rates'!EQ34*0.87*0.85+25</f>
        <v>33894.1</v>
      </c>
      <c r="ER34" s="57">
        <f>'BAR BB| Open rates'!ER34*0.87*0.85+25</f>
        <v>33894.1</v>
      </c>
      <c r="ES34" s="57">
        <f>'BAR BB| Open rates'!ES34*0.87*0.85+25</f>
        <v>34633.599999999999</v>
      </c>
      <c r="ET34" s="57">
        <f>'BAR BB| Open rates'!ET34*0.87*0.85+25</f>
        <v>34633.599999999999</v>
      </c>
      <c r="EU34" s="57">
        <f>'BAR BB| Open rates'!EU34*0.87*0.85+25</f>
        <v>33894.1</v>
      </c>
      <c r="EV34" s="57">
        <f>'BAR BB| Open rates'!EV34*0.87*0.85+25</f>
        <v>33894.1</v>
      </c>
      <c r="EW34" s="57">
        <f>'BAR BB| Open rates'!EW34*0.87*0.85+25</f>
        <v>33894.1</v>
      </c>
      <c r="EX34" s="57">
        <f>'BAR BB| Open rates'!EX34*0.87*0.85+25</f>
        <v>33894.1</v>
      </c>
      <c r="EY34" s="57">
        <f>'BAR BB| Open rates'!EY34*0.87*0.85+25</f>
        <v>33894.1</v>
      </c>
      <c r="EZ34" s="57">
        <f>'BAR BB| Open rates'!EZ34*0.87*0.85+25</f>
        <v>34633.599999999999</v>
      </c>
      <c r="FA34" s="57">
        <f>'BAR BB| Open rates'!FA34*0.87*0.85+25</f>
        <v>34633.599999999999</v>
      </c>
      <c r="FB34" s="57">
        <f>'BAR BB| Open rates'!FB34*0.87*0.85+25</f>
        <v>33894.1</v>
      </c>
      <c r="FC34" s="57">
        <f>'BAR BB| Open rates'!FC34*0.87*0.85+25</f>
        <v>33894.1</v>
      </c>
      <c r="FD34" s="57">
        <f>'BAR BB| Open rates'!FD34*0.87*0.85+25</f>
        <v>33894.1</v>
      </c>
      <c r="FE34" s="57">
        <f>'BAR BB| Open rates'!FE34*0.87*0.85+25</f>
        <v>33894.1</v>
      </c>
      <c r="FF34" s="57">
        <f>'BAR BB| Open rates'!FF34*0.87*0.85+25</f>
        <v>33894.1</v>
      </c>
      <c r="FG34" s="57">
        <f>'BAR BB| Open rates'!FG34*0.87*0.85+25</f>
        <v>34633.599999999999</v>
      </c>
      <c r="FH34" s="57">
        <f>'BAR BB| Open rates'!FH34*0.87*0.85+25</f>
        <v>34633.599999999999</v>
      </c>
      <c r="FI34" s="57">
        <f>'BAR BB| Open rates'!FI34*0.87*0.85+25</f>
        <v>33894.1</v>
      </c>
      <c r="FJ34" s="57">
        <f>'BAR BB| Open rates'!FJ34*0.87*0.85+25</f>
        <v>33894.1</v>
      </c>
      <c r="FK34" s="57">
        <f>'BAR BB| Open rates'!FK34*0.87*0.85+25</f>
        <v>33894.1</v>
      </c>
      <c r="FL34" s="57">
        <f>'BAR BB| Open rates'!FL34*0.87*0.85+25</f>
        <v>33894.1</v>
      </c>
      <c r="FM34" s="57">
        <f>'BAR BB| Open rates'!FM34*0.87*0.85+25</f>
        <v>33894.1</v>
      </c>
      <c r="FN34" s="57">
        <f>'BAR BB| Open rates'!FN34*0.87*0.85+25</f>
        <v>34633.599999999999</v>
      </c>
      <c r="FO34" s="57">
        <f>'BAR BB| Open rates'!FO34*0.87*0.85+25</f>
        <v>34633.599999999999</v>
      </c>
      <c r="FP34" s="57">
        <f>'BAR BB| Open rates'!FP34*0.87*0.85+25</f>
        <v>33894.1</v>
      </c>
      <c r="FQ34" s="57">
        <f>'BAR BB| Open rates'!FQ34*0.87*0.85+25</f>
        <v>33894.1</v>
      </c>
      <c r="FR34" s="57">
        <f>'BAR BB| Open rates'!FR34*0.87*0.85+25</f>
        <v>33894.1</v>
      </c>
      <c r="FS34" s="57">
        <f>'BAR BB| Open rates'!FS34*0.87*0.85+25</f>
        <v>33894.1</v>
      </c>
      <c r="FT34" s="57">
        <f>'BAR BB| Open rates'!FT34*0.87*0.85+25</f>
        <v>33894.1</v>
      </c>
      <c r="FU34" s="57">
        <f>'BAR BB| Open rates'!FU34*0.87*0.85+25</f>
        <v>34633.599999999999</v>
      </c>
      <c r="FV34" s="57">
        <f>'BAR BB| Open rates'!FV34*0.87*0.85+25</f>
        <v>34633.599999999999</v>
      </c>
      <c r="FW34" s="57">
        <f>'BAR BB| Open rates'!FW34*0.87*0.85+25</f>
        <v>37369.75</v>
      </c>
      <c r="FX34" s="57">
        <f>'BAR BB| Open rates'!FX34*0.87*0.85+25</f>
        <v>37369.75</v>
      </c>
      <c r="FY34" s="57">
        <f>'BAR BB| Open rates'!FY34*0.87*0.85+25</f>
        <v>37369.75</v>
      </c>
      <c r="FZ34" s="57">
        <f>'BAR BB| Open rates'!FZ34*0.87*0.85+25</f>
        <v>37369.75</v>
      </c>
      <c r="GA34" s="57">
        <f>'BAR BB| Open rates'!GA34*0.87*0.85+25</f>
        <v>37369.75</v>
      </c>
      <c r="GB34" s="57">
        <f>'BAR BB| Open rates'!GB34*0.87*0.85+25</f>
        <v>38996.65</v>
      </c>
      <c r="GC34" s="57">
        <f>'BAR BB| Open rates'!GC34*0.87*0.85+25</f>
        <v>38996.65</v>
      </c>
      <c r="GD34" s="57">
        <f>'BAR BB| Open rates'!GD34*0.87*0.85+25</f>
        <v>38996.65</v>
      </c>
      <c r="GE34" s="57">
        <f>'BAR BB| Open rates'!GE34*0.87*0.85+25</f>
        <v>38996.65</v>
      </c>
    </row>
    <row r="35" spans="1:187" s="36" customFormat="1" ht="12" customHeight="1" x14ac:dyDescent="0.2">
      <c r="A35" s="237">
        <v>3</v>
      </c>
      <c r="B35" s="57">
        <f>'BAR BB| Open rates'!B35*0.87*0.85+25</f>
        <v>61033.75</v>
      </c>
      <c r="C35" s="57">
        <f>'BAR BB| Open rates'!C35*0.87*0.85+25</f>
        <v>61033.75</v>
      </c>
      <c r="D35" s="57">
        <f>'BAR BB| Open rates'!D35*0.87*0.85+25</f>
        <v>59037.1</v>
      </c>
      <c r="E35" s="57">
        <f>'BAR BB| Open rates'!E35*0.87*0.85+25</f>
        <v>59037.1</v>
      </c>
      <c r="F35" s="57">
        <f>'BAR BB| Open rates'!F35*0.87*0.85+25</f>
        <v>57410.2</v>
      </c>
      <c r="G35" s="57">
        <f>'BAR BB| Open rates'!G35*0.87*0.85+25</f>
        <v>59037.1</v>
      </c>
      <c r="H35" s="57">
        <f>'BAR BB| Open rates'!H35*0.87*0.85+25</f>
        <v>59037.1</v>
      </c>
      <c r="I35" s="57">
        <f>'BAR BB| Open rates'!I35*0.87*0.85+25</f>
        <v>60516.1</v>
      </c>
      <c r="J35" s="57">
        <f>'BAR BB| Open rates'!J35*0.87*0.85+25</f>
        <v>60516.1</v>
      </c>
      <c r="K35" s="57">
        <f>'BAR BB| Open rates'!K35*0.87*0.85+25</f>
        <v>59037.1</v>
      </c>
      <c r="L35" s="57">
        <f>'BAR BB| Open rates'!L35*0.87*0.85+25</f>
        <v>59037.1</v>
      </c>
      <c r="M35" s="57">
        <f>'BAR BB| Open rates'!M35*0.87*0.85+25</f>
        <v>59037.1</v>
      </c>
      <c r="N35" s="57">
        <f>'BAR BB| Open rates'!N35*0.87*0.85+25</f>
        <v>59037.1</v>
      </c>
      <c r="O35" s="57">
        <f>'BAR BB| Open rates'!O35*0.87*0.85+25</f>
        <v>59037.1</v>
      </c>
      <c r="P35" s="57">
        <f>'BAR BB| Open rates'!P35*0.87*0.85+25</f>
        <v>60516.1</v>
      </c>
      <c r="Q35" s="57">
        <f>'BAR BB| Open rates'!Q35*0.87*0.85+25</f>
        <v>60516.1</v>
      </c>
      <c r="R35" s="57">
        <f>'BAR BB| Open rates'!R35*0.87*0.85+25</f>
        <v>60516.1</v>
      </c>
      <c r="S35" s="57">
        <f>'BAR BB| Open rates'!S35*0.87*0.85+25</f>
        <v>60516.1</v>
      </c>
      <c r="T35" s="57">
        <f>'BAR BB| Open rates'!T35*0.87*0.85+25</f>
        <v>60516.1</v>
      </c>
      <c r="U35" s="57">
        <f>'BAR BB| Open rates'!U35*0.87*0.85+25</f>
        <v>60516.1</v>
      </c>
      <c r="V35" s="57">
        <f>'BAR BB| Open rates'!V35*0.87*0.85+25</f>
        <v>60516.1</v>
      </c>
      <c r="W35" s="57">
        <f>'BAR BB| Open rates'!W35*0.87*0.85+25</f>
        <v>61995.1</v>
      </c>
      <c r="X35" s="57">
        <f>'BAR BB| Open rates'!X35*0.87*0.85+25</f>
        <v>61995.1</v>
      </c>
      <c r="Y35" s="57">
        <f>'BAR BB| Open rates'!Y35*0.87*0.85+25</f>
        <v>60516.1</v>
      </c>
      <c r="Z35" s="57">
        <f>'BAR BB| Open rates'!Z35*0.87*0.85+25</f>
        <v>60516.1</v>
      </c>
      <c r="AA35" s="57">
        <f>'BAR BB| Open rates'!AA35*0.87*0.85+25</f>
        <v>60516.1</v>
      </c>
      <c r="AB35" s="57">
        <f>'BAR BB| Open rates'!AB35*0.87*0.85+25</f>
        <v>60516.1</v>
      </c>
      <c r="AC35" s="57">
        <f>'BAR BB| Open rates'!AC35*0.87*0.85+25</f>
        <v>60516.1</v>
      </c>
      <c r="AD35" s="57">
        <f>'BAR BB| Open rates'!AD35*0.87*0.85+25</f>
        <v>61995.1</v>
      </c>
      <c r="AE35" s="57">
        <f>'BAR BB| Open rates'!AE35*0.87*0.85+25</f>
        <v>61995.1</v>
      </c>
      <c r="AF35" s="57">
        <f>'BAR BB| Open rates'!AF35*0.87*0.85+25</f>
        <v>60516.1</v>
      </c>
      <c r="AG35" s="57">
        <f>'BAR BB| Open rates'!AG35*0.87*0.85+25</f>
        <v>60516.1</v>
      </c>
      <c r="AH35" s="57">
        <f>'BAR BB| Open rates'!AH35*0.87*0.85+25</f>
        <v>60516.1</v>
      </c>
      <c r="AI35" s="57">
        <f>'BAR BB| Open rates'!AI35*0.87*0.85+25</f>
        <v>60516.1</v>
      </c>
      <c r="AJ35" s="57">
        <f>'BAR BB| Open rates'!AJ35*0.87*0.85+25</f>
        <v>60516.1</v>
      </c>
      <c r="AK35" s="57">
        <f>'BAR BB| Open rates'!AK35*0.87*0.85+25</f>
        <v>61995.1</v>
      </c>
      <c r="AL35" s="57">
        <f>'BAR BB| Open rates'!AL35*0.87*0.85+25</f>
        <v>61995.1</v>
      </c>
      <c r="AM35" s="57">
        <f>'BAR BB| Open rates'!AM35*0.87*0.85+25</f>
        <v>60516.1</v>
      </c>
      <c r="AN35" s="57">
        <f>'BAR BB| Open rates'!AN35*0.87*0.85+25</f>
        <v>60516.1</v>
      </c>
      <c r="AO35" s="57">
        <f>'BAR BB| Open rates'!AO35*0.87*0.85+25</f>
        <v>60516.1</v>
      </c>
      <c r="AP35" s="57">
        <f>'BAR BB| Open rates'!AP35*0.87*0.85+25</f>
        <v>60516.1</v>
      </c>
      <c r="AQ35" s="57">
        <f>'BAR BB| Open rates'!AQ35*0.87*0.85+25</f>
        <v>60516.1</v>
      </c>
      <c r="AR35" s="57">
        <f>'BAR BB| Open rates'!AR35*0.87*0.85+25</f>
        <v>61995.1</v>
      </c>
      <c r="AS35" s="57">
        <f>'BAR BB| Open rates'!AS35*0.87*0.85+25</f>
        <v>61995.1</v>
      </c>
      <c r="AT35" s="57">
        <f>'BAR BB| Open rates'!AT35*0.87*0.85+25</f>
        <v>60516.1</v>
      </c>
      <c r="AU35" s="57">
        <f>'BAR BB| Open rates'!AU35*0.87*0.85+25</f>
        <v>60516.1</v>
      </c>
      <c r="AV35" s="57">
        <f>'BAR BB| Open rates'!AV35*0.87*0.85+25</f>
        <v>60516.1</v>
      </c>
      <c r="AW35" s="57">
        <f>'BAR BB| Open rates'!AW35*0.87*0.85+25</f>
        <v>60516.1</v>
      </c>
      <c r="AX35" s="57">
        <f>'BAR BB| Open rates'!AX35*0.87*0.85+25</f>
        <v>60516.1</v>
      </c>
      <c r="AY35" s="57">
        <f>'BAR BB| Open rates'!AY35*0.87*0.85+25</f>
        <v>61995.1</v>
      </c>
      <c r="AZ35" s="57">
        <f>'BAR BB| Open rates'!AZ35*0.87*0.85+25</f>
        <v>61995.1</v>
      </c>
      <c r="BA35" s="57">
        <f>'BAR BB| Open rates'!BA35*0.87*0.85+25</f>
        <v>60516.1</v>
      </c>
      <c r="BB35" s="57">
        <f>'BAR BB| Open rates'!BB35*0.87*0.85+25</f>
        <v>60516.1</v>
      </c>
      <c r="BC35" s="57">
        <f>'BAR BB| Open rates'!BC35*0.87*0.85+25</f>
        <v>60516.1</v>
      </c>
      <c r="BD35" s="57">
        <f>'BAR BB| Open rates'!BD35*0.87*0.85+25</f>
        <v>60516.1</v>
      </c>
      <c r="BE35" s="57">
        <f>'BAR BB| Open rates'!BE35*0.87*0.85+25</f>
        <v>60516.1</v>
      </c>
      <c r="BF35" s="57">
        <f>'BAR BB| Open rates'!BF35*0.87*0.85+25</f>
        <v>61995.1</v>
      </c>
      <c r="BG35" s="57">
        <f>'BAR BB| Open rates'!BG35*0.87*0.85+25</f>
        <v>61995.1</v>
      </c>
      <c r="BH35" s="57">
        <f>'BAR BB| Open rates'!BH35*0.87*0.85+25</f>
        <v>58149.7</v>
      </c>
      <c r="BI35" s="57">
        <f>'BAR BB| Open rates'!BI35*0.87*0.85+25</f>
        <v>58149.7</v>
      </c>
      <c r="BJ35" s="57">
        <f>'BAR BB| Open rates'!BJ35*0.87*0.85+25</f>
        <v>58149.7</v>
      </c>
      <c r="BK35" s="57">
        <f>'BAR BB| Open rates'!BK35*0.87*0.85+25</f>
        <v>58149.7</v>
      </c>
      <c r="BL35" s="57">
        <f>'BAR BB| Open rates'!BL35*0.87*0.85+25</f>
        <v>58149.7</v>
      </c>
      <c r="BM35" s="57">
        <f>'BAR BB| Open rates'!BM35*0.87*0.85+25</f>
        <v>59037.1</v>
      </c>
      <c r="BN35" s="57">
        <f>'BAR BB| Open rates'!BN35*0.87*0.85+25</f>
        <v>59037.1</v>
      </c>
      <c r="BO35" s="57">
        <f>'BAR BB| Open rates'!BO35*0.87*0.85+25</f>
        <v>57410.2</v>
      </c>
      <c r="BP35" s="57">
        <f>'BAR BB| Open rates'!BP35*0.87*0.85+25</f>
        <v>57410.2</v>
      </c>
      <c r="BQ35" s="57">
        <f>'BAR BB| Open rates'!BQ35*0.87*0.85+25</f>
        <v>44912.65</v>
      </c>
      <c r="BR35" s="57">
        <f>'BAR BB| Open rates'!BR35*0.87*0.85+25</f>
        <v>44912.65</v>
      </c>
      <c r="BS35" s="57">
        <f>'BAR BB| Open rates'!BS35*0.87*0.85+25</f>
        <v>44912.65</v>
      </c>
      <c r="BT35" s="57">
        <f>'BAR BB| Open rates'!BT35*0.87*0.85+25</f>
        <v>44912.65</v>
      </c>
      <c r="BU35" s="57">
        <f>'BAR BB| Open rates'!BU35*0.87*0.85+25</f>
        <v>44912.65</v>
      </c>
      <c r="BV35" s="57">
        <f>'BAR BB| Open rates'!BV35*0.87*0.85+25</f>
        <v>43285.75</v>
      </c>
      <c r="BW35" s="57">
        <f>'BAR BB| Open rates'!BW35*0.87*0.85+25</f>
        <v>43285.75</v>
      </c>
      <c r="BX35" s="57">
        <f>'BAR BB| Open rates'!BX35*0.87*0.85+25</f>
        <v>43285.75</v>
      </c>
      <c r="BY35" s="57">
        <f>'BAR BB| Open rates'!BY35*0.87*0.85+25</f>
        <v>43285.75</v>
      </c>
      <c r="BZ35" s="57">
        <f>'BAR BB| Open rates'!BZ35*0.87*0.85+25</f>
        <v>43285.75</v>
      </c>
      <c r="CA35" s="57">
        <f>'BAR BB| Open rates'!CA35*0.87*0.85+25</f>
        <v>44912.65</v>
      </c>
      <c r="CB35" s="57">
        <f>'BAR BB| Open rates'!CB35*0.87*0.85+25</f>
        <v>44912.65</v>
      </c>
      <c r="CC35" s="57">
        <f>'BAR BB| Open rates'!CC35*0.87*0.85+25</f>
        <v>43285.75</v>
      </c>
      <c r="CD35" s="57">
        <f>'BAR BB| Open rates'!CD35*0.87*0.85+25</f>
        <v>43285.75</v>
      </c>
      <c r="CE35" s="57">
        <f>'BAR BB| Open rates'!CE35*0.87*0.85+25</f>
        <v>43285.75</v>
      </c>
      <c r="CF35" s="57">
        <f>'BAR BB| Open rates'!CF35*0.87*0.85+25</f>
        <v>43285.75</v>
      </c>
      <c r="CG35" s="57">
        <f>'BAR BB| Open rates'!CG35*0.87*0.85+25</f>
        <v>43285.75</v>
      </c>
      <c r="CH35" s="57">
        <f>'BAR BB| Open rates'!CH35*0.87*0.85+25</f>
        <v>44912.65</v>
      </c>
      <c r="CI35" s="57">
        <f>'BAR BB| Open rates'!CI35*0.87*0.85+25</f>
        <v>44912.65</v>
      </c>
      <c r="CJ35" s="57">
        <f>'BAR BB| Open rates'!CJ35*0.87*0.85+25</f>
        <v>43285.75</v>
      </c>
      <c r="CK35" s="57">
        <f>'BAR BB| Open rates'!CK35*0.87*0.85+25</f>
        <v>43285.75</v>
      </c>
      <c r="CL35" s="57">
        <f>'BAR BB| Open rates'!CL35*0.87*0.85+25</f>
        <v>43285.75</v>
      </c>
      <c r="CM35" s="57">
        <f>'BAR BB| Open rates'!CM35*0.87*0.85+25</f>
        <v>43285.75</v>
      </c>
      <c r="CN35" s="57">
        <f>'BAR BB| Open rates'!CN35*0.87*0.85+25</f>
        <v>43285.75</v>
      </c>
      <c r="CO35" s="57">
        <f>'BAR BB| Open rates'!CO35*0.87*0.85+25</f>
        <v>44912.65</v>
      </c>
      <c r="CP35" s="57">
        <f>'BAR BB| Open rates'!CP35*0.87*0.85+25</f>
        <v>44912.65</v>
      </c>
      <c r="CQ35" s="57">
        <f>'BAR BB| Open rates'!CQ35*0.87*0.85+25</f>
        <v>43285.75</v>
      </c>
      <c r="CR35" s="57">
        <f>'BAR BB| Open rates'!CR35*0.87*0.85+25</f>
        <v>43285.75</v>
      </c>
      <c r="CS35" s="57">
        <f>'BAR BB| Open rates'!CS35*0.87*0.85+25</f>
        <v>43285.75</v>
      </c>
      <c r="CT35" s="57">
        <f>'BAR BB| Open rates'!CT35*0.87*0.85+25</f>
        <v>43285.75</v>
      </c>
      <c r="CU35" s="57">
        <f>'BAR BB| Open rates'!CU35*0.87*0.85+25</f>
        <v>42028.6</v>
      </c>
      <c r="CV35" s="57">
        <f>'BAR BB| Open rates'!CV35*0.87*0.85+25</f>
        <v>42028.6</v>
      </c>
      <c r="CW35" s="57">
        <f>'BAR BB| Open rates'!CW35*0.87*0.85+25</f>
        <v>42028.6</v>
      </c>
      <c r="CX35" s="57">
        <f>'BAR BB| Open rates'!CX35*0.87*0.85+25</f>
        <v>40549.599999999999</v>
      </c>
      <c r="CY35" s="57">
        <f>'BAR BB| Open rates'!CY35*0.87*0.85+25</f>
        <v>40549.599999999999</v>
      </c>
      <c r="CZ35" s="57">
        <f>'BAR BB| Open rates'!CZ35*0.87*0.85+25</f>
        <v>40549.599999999999</v>
      </c>
      <c r="DA35" s="57">
        <f>'BAR BB| Open rates'!DA35*0.87*0.85+25</f>
        <v>40549.599999999999</v>
      </c>
      <c r="DB35" s="57">
        <f>'BAR BB| Open rates'!DB35*0.87*0.85+25</f>
        <v>40549.599999999999</v>
      </c>
      <c r="DC35" s="57">
        <f>'BAR BB| Open rates'!DC35*0.87*0.85+25</f>
        <v>42028.6</v>
      </c>
      <c r="DD35" s="57">
        <f>'BAR BB| Open rates'!DD35*0.87*0.85+25</f>
        <v>42028.6</v>
      </c>
      <c r="DE35" s="57">
        <f>'BAR BB| Open rates'!DE35*0.87*0.85+25</f>
        <v>40549.599999999999</v>
      </c>
      <c r="DF35" s="57">
        <f>'BAR BB| Open rates'!DF35*0.87*0.85+25</f>
        <v>40549.599999999999</v>
      </c>
      <c r="DG35" s="57">
        <f>'BAR BB| Open rates'!DG35*0.87*0.85+25</f>
        <v>40549.599999999999</v>
      </c>
      <c r="DH35" s="57">
        <f>'BAR BB| Open rates'!DH35*0.87*0.85+25</f>
        <v>40549.599999999999</v>
      </c>
      <c r="DI35" s="57">
        <f>'BAR BB| Open rates'!DI35*0.87*0.85+25</f>
        <v>40549.599999999999</v>
      </c>
      <c r="DJ35" s="57">
        <f>'BAR BB| Open rates'!DJ35*0.87*0.85+25</f>
        <v>42028.6</v>
      </c>
      <c r="DK35" s="57">
        <f>'BAR BB| Open rates'!DK35*0.87*0.85+25</f>
        <v>42028.6</v>
      </c>
      <c r="DL35" s="57">
        <f>'BAR BB| Open rates'!DL35*0.87*0.85+25</f>
        <v>40549.599999999999</v>
      </c>
      <c r="DM35" s="57">
        <f>'BAR BB| Open rates'!DM35*0.87*0.85+25</f>
        <v>40549.599999999999</v>
      </c>
      <c r="DN35" s="57">
        <f>'BAR BB| Open rates'!DN35*0.87*0.85+25</f>
        <v>40549.599999999999</v>
      </c>
      <c r="DO35" s="57">
        <f>'BAR BB| Open rates'!DO35*0.87*0.85+25</f>
        <v>40549.599999999999</v>
      </c>
      <c r="DP35" s="57">
        <f>'BAR BB| Open rates'!DP35*0.87*0.85+25</f>
        <v>40549.599999999999</v>
      </c>
      <c r="DQ35" s="57">
        <f>'BAR BB| Open rates'!DQ35*0.87*0.85+25</f>
        <v>42028.6</v>
      </c>
      <c r="DR35" s="57">
        <f>'BAR BB| Open rates'!DR35*0.87*0.85+25</f>
        <v>42028.6</v>
      </c>
      <c r="DS35" s="57">
        <f>'BAR BB| Open rates'!DS35*0.87*0.85+25</f>
        <v>40549.599999999999</v>
      </c>
      <c r="DT35" s="57">
        <f>'BAR BB| Open rates'!DT35*0.87*0.85+25</f>
        <v>40549.599999999999</v>
      </c>
      <c r="DU35" s="57">
        <f>'BAR BB| Open rates'!DU35*0.87*0.85+25</f>
        <v>40549.599999999999</v>
      </c>
      <c r="DV35" s="57">
        <f>'BAR BB| Open rates'!DV35*0.87*0.85+25</f>
        <v>40549.599999999999</v>
      </c>
      <c r="DW35" s="57">
        <f>'BAR BB| Open rates'!DW35*0.87*0.85+25</f>
        <v>40549.599999999999</v>
      </c>
      <c r="DX35" s="57">
        <f>'BAR BB| Open rates'!DX35*0.87*0.85+25</f>
        <v>42028.6</v>
      </c>
      <c r="DY35" s="57">
        <f>'BAR BB| Open rates'!DY35*0.87*0.85+25</f>
        <v>42028.6</v>
      </c>
      <c r="DZ35" s="57">
        <f>'BAR BB| Open rates'!DZ35*0.87*0.85+25</f>
        <v>43285.75</v>
      </c>
      <c r="EA35" s="57">
        <f>'BAR BB| Open rates'!EA35*0.87*0.85+25</f>
        <v>43285.75</v>
      </c>
      <c r="EB35" s="57">
        <f>'BAR BB| Open rates'!EB35*0.87*0.85+25</f>
        <v>43285.75</v>
      </c>
      <c r="EC35" s="57">
        <f>'BAR BB| Open rates'!EC35*0.87*0.85+25</f>
        <v>44912.65</v>
      </c>
      <c r="ED35" s="57">
        <f>'BAR BB| Open rates'!ED35*0.87*0.85+25</f>
        <v>44912.65</v>
      </c>
      <c r="EE35" s="57">
        <f>'BAR BB| Open rates'!EE35*0.87*0.85+25</f>
        <v>44912.65</v>
      </c>
      <c r="EF35" s="57">
        <f>'BAR BB| Open rates'!EF35*0.87*0.85+25</f>
        <v>44912.65</v>
      </c>
      <c r="EG35" s="57">
        <f>'BAR BB| Open rates'!EG35*0.87*0.85+25</f>
        <v>39810.1</v>
      </c>
      <c r="EH35" s="57">
        <f>'BAR BB| Open rates'!EH35*0.87*0.85+25</f>
        <v>36112.6</v>
      </c>
      <c r="EI35" s="57">
        <f>'BAR BB| Open rates'!EI35*0.87*0.85+25</f>
        <v>36112.6</v>
      </c>
      <c r="EJ35" s="57">
        <f>'BAR BB| Open rates'!EJ35*0.87*0.85+25</f>
        <v>36112.6</v>
      </c>
      <c r="EK35" s="57">
        <f>'BAR BB| Open rates'!EK35*0.87*0.85+25</f>
        <v>36112.6</v>
      </c>
      <c r="EL35" s="57">
        <f>'BAR BB| Open rates'!EL35*0.87*0.85+25</f>
        <v>36852.1</v>
      </c>
      <c r="EM35" s="57">
        <f>'BAR BB| Open rates'!EM35*0.87*0.85+25</f>
        <v>36852.1</v>
      </c>
      <c r="EN35" s="57">
        <f>'BAR BB| Open rates'!EN35*0.87*0.85+25</f>
        <v>36112.6</v>
      </c>
      <c r="EO35" s="57">
        <f>'BAR BB| Open rates'!EO35*0.87*0.85+25</f>
        <v>36112.6</v>
      </c>
      <c r="EP35" s="57">
        <f>'BAR BB| Open rates'!EP35*0.87*0.85+25</f>
        <v>36112.6</v>
      </c>
      <c r="EQ35" s="57">
        <f>'BAR BB| Open rates'!EQ35*0.87*0.85+25</f>
        <v>36112.6</v>
      </c>
      <c r="ER35" s="57">
        <f>'BAR BB| Open rates'!ER35*0.87*0.85+25</f>
        <v>36112.6</v>
      </c>
      <c r="ES35" s="57">
        <f>'BAR BB| Open rates'!ES35*0.87*0.85+25</f>
        <v>36852.1</v>
      </c>
      <c r="ET35" s="57">
        <f>'BAR BB| Open rates'!ET35*0.87*0.85+25</f>
        <v>36852.1</v>
      </c>
      <c r="EU35" s="57">
        <f>'BAR BB| Open rates'!EU35*0.87*0.85+25</f>
        <v>36112.6</v>
      </c>
      <c r="EV35" s="57">
        <f>'BAR BB| Open rates'!EV35*0.87*0.85+25</f>
        <v>36112.6</v>
      </c>
      <c r="EW35" s="57">
        <f>'BAR BB| Open rates'!EW35*0.87*0.85+25</f>
        <v>36112.6</v>
      </c>
      <c r="EX35" s="57">
        <f>'BAR BB| Open rates'!EX35*0.87*0.85+25</f>
        <v>36112.6</v>
      </c>
      <c r="EY35" s="57">
        <f>'BAR BB| Open rates'!EY35*0.87*0.85+25</f>
        <v>36112.6</v>
      </c>
      <c r="EZ35" s="57">
        <f>'BAR BB| Open rates'!EZ35*0.87*0.85+25</f>
        <v>36852.1</v>
      </c>
      <c r="FA35" s="57">
        <f>'BAR BB| Open rates'!FA35*0.87*0.85+25</f>
        <v>36852.1</v>
      </c>
      <c r="FB35" s="57">
        <f>'BAR BB| Open rates'!FB35*0.87*0.85+25</f>
        <v>36112.6</v>
      </c>
      <c r="FC35" s="57">
        <f>'BAR BB| Open rates'!FC35*0.87*0.85+25</f>
        <v>36112.6</v>
      </c>
      <c r="FD35" s="57">
        <f>'BAR BB| Open rates'!FD35*0.87*0.85+25</f>
        <v>36112.6</v>
      </c>
      <c r="FE35" s="57">
        <f>'BAR BB| Open rates'!FE35*0.87*0.85+25</f>
        <v>36112.6</v>
      </c>
      <c r="FF35" s="57">
        <f>'BAR BB| Open rates'!FF35*0.87*0.85+25</f>
        <v>36112.6</v>
      </c>
      <c r="FG35" s="57">
        <f>'BAR BB| Open rates'!FG35*0.87*0.85+25</f>
        <v>36852.1</v>
      </c>
      <c r="FH35" s="57">
        <f>'BAR BB| Open rates'!FH35*0.87*0.85+25</f>
        <v>36852.1</v>
      </c>
      <c r="FI35" s="57">
        <f>'BAR BB| Open rates'!FI35*0.87*0.85+25</f>
        <v>36112.6</v>
      </c>
      <c r="FJ35" s="57">
        <f>'BAR BB| Open rates'!FJ35*0.87*0.85+25</f>
        <v>36112.6</v>
      </c>
      <c r="FK35" s="57">
        <f>'BAR BB| Open rates'!FK35*0.87*0.85+25</f>
        <v>36112.6</v>
      </c>
      <c r="FL35" s="57">
        <f>'BAR BB| Open rates'!FL35*0.87*0.85+25</f>
        <v>36112.6</v>
      </c>
      <c r="FM35" s="57">
        <f>'BAR BB| Open rates'!FM35*0.87*0.85+25</f>
        <v>36112.6</v>
      </c>
      <c r="FN35" s="57">
        <f>'BAR BB| Open rates'!FN35*0.87*0.85+25</f>
        <v>36852.1</v>
      </c>
      <c r="FO35" s="57">
        <f>'BAR BB| Open rates'!FO35*0.87*0.85+25</f>
        <v>36852.1</v>
      </c>
      <c r="FP35" s="57">
        <f>'BAR BB| Open rates'!FP35*0.87*0.85+25</f>
        <v>36112.6</v>
      </c>
      <c r="FQ35" s="57">
        <f>'BAR BB| Open rates'!FQ35*0.87*0.85+25</f>
        <v>36112.6</v>
      </c>
      <c r="FR35" s="57">
        <f>'BAR BB| Open rates'!FR35*0.87*0.85+25</f>
        <v>36112.6</v>
      </c>
      <c r="FS35" s="57">
        <f>'BAR BB| Open rates'!FS35*0.87*0.85+25</f>
        <v>36112.6</v>
      </c>
      <c r="FT35" s="57">
        <f>'BAR BB| Open rates'!FT35*0.87*0.85+25</f>
        <v>36112.6</v>
      </c>
      <c r="FU35" s="57">
        <f>'BAR BB| Open rates'!FU35*0.87*0.85+25</f>
        <v>36852.1</v>
      </c>
      <c r="FV35" s="57">
        <f>'BAR BB| Open rates'!FV35*0.87*0.85+25</f>
        <v>36852.1</v>
      </c>
      <c r="FW35" s="57">
        <f>'BAR BB| Open rates'!FW35*0.87*0.85+25</f>
        <v>39588.25</v>
      </c>
      <c r="FX35" s="57">
        <f>'BAR BB| Open rates'!FX35*0.87*0.85+25</f>
        <v>39588.25</v>
      </c>
      <c r="FY35" s="57">
        <f>'BAR BB| Open rates'!FY35*0.87*0.85+25</f>
        <v>39588.25</v>
      </c>
      <c r="FZ35" s="57">
        <f>'BAR BB| Open rates'!FZ35*0.87*0.85+25</f>
        <v>39588.25</v>
      </c>
      <c r="GA35" s="57">
        <f>'BAR BB| Open rates'!GA35*0.87*0.85+25</f>
        <v>39588.25</v>
      </c>
      <c r="GB35" s="57">
        <f>'BAR BB| Open rates'!GB35*0.87*0.85+25</f>
        <v>41215.15</v>
      </c>
      <c r="GC35" s="57">
        <f>'BAR BB| Open rates'!GC35*0.87*0.85+25</f>
        <v>41215.15</v>
      </c>
      <c r="GD35" s="57">
        <f>'BAR BB| Open rates'!GD35*0.87*0.85+25</f>
        <v>41215.15</v>
      </c>
      <c r="GE35" s="57">
        <f>'BAR BB| Open rates'!GE35*0.87*0.85+25</f>
        <v>41215.15</v>
      </c>
    </row>
    <row r="36" spans="1:187" s="36" customFormat="1" ht="12" customHeight="1" x14ac:dyDescent="0.2">
      <c r="A36" s="237">
        <v>4</v>
      </c>
      <c r="B36" s="57">
        <f>'BAR BB| Open rates'!B36*0.87*0.85+25</f>
        <v>63252.25</v>
      </c>
      <c r="C36" s="57">
        <f>'BAR BB| Open rates'!C36*0.87*0.85+25</f>
        <v>63252.25</v>
      </c>
      <c r="D36" s="57">
        <f>'BAR BB| Open rates'!D36*0.87*0.85+25</f>
        <v>61255.6</v>
      </c>
      <c r="E36" s="57">
        <f>'BAR BB| Open rates'!E36*0.87*0.85+25</f>
        <v>61255.6</v>
      </c>
      <c r="F36" s="57">
        <f>'BAR BB| Open rates'!F36*0.87*0.85+25</f>
        <v>59628.7</v>
      </c>
      <c r="G36" s="57">
        <f>'BAR BB| Open rates'!G36*0.87*0.85+25</f>
        <v>61255.6</v>
      </c>
      <c r="H36" s="57">
        <f>'BAR BB| Open rates'!H36*0.87*0.85+25</f>
        <v>61255.6</v>
      </c>
      <c r="I36" s="57">
        <f>'BAR BB| Open rates'!I36*0.87*0.85+25</f>
        <v>62734.6</v>
      </c>
      <c r="J36" s="57">
        <f>'BAR BB| Open rates'!J36*0.87*0.85+25</f>
        <v>62734.6</v>
      </c>
      <c r="K36" s="57">
        <f>'BAR BB| Open rates'!K36*0.87*0.85+25</f>
        <v>61255.6</v>
      </c>
      <c r="L36" s="57">
        <f>'BAR BB| Open rates'!L36*0.87*0.85+25</f>
        <v>61255.6</v>
      </c>
      <c r="M36" s="57">
        <f>'BAR BB| Open rates'!M36*0.87*0.85+25</f>
        <v>61255.6</v>
      </c>
      <c r="N36" s="57">
        <f>'BAR BB| Open rates'!N36*0.87*0.85+25</f>
        <v>61255.6</v>
      </c>
      <c r="O36" s="57">
        <f>'BAR BB| Open rates'!O36*0.87*0.85+25</f>
        <v>61255.6</v>
      </c>
      <c r="P36" s="57">
        <f>'BAR BB| Open rates'!P36*0.87*0.85+25</f>
        <v>62734.6</v>
      </c>
      <c r="Q36" s="57">
        <f>'BAR BB| Open rates'!Q36*0.87*0.85+25</f>
        <v>62734.6</v>
      </c>
      <c r="R36" s="57">
        <f>'BAR BB| Open rates'!R36*0.87*0.85+25</f>
        <v>62734.6</v>
      </c>
      <c r="S36" s="57">
        <f>'BAR BB| Open rates'!S36*0.87*0.85+25</f>
        <v>62734.6</v>
      </c>
      <c r="T36" s="57">
        <f>'BAR BB| Open rates'!T36*0.87*0.85+25</f>
        <v>62734.6</v>
      </c>
      <c r="U36" s="57">
        <f>'BAR BB| Open rates'!U36*0.87*0.85+25</f>
        <v>62734.6</v>
      </c>
      <c r="V36" s="57">
        <f>'BAR BB| Open rates'!V36*0.87*0.85+25</f>
        <v>62734.6</v>
      </c>
      <c r="W36" s="57">
        <f>'BAR BB| Open rates'!W36*0.87*0.85+25</f>
        <v>64213.599999999999</v>
      </c>
      <c r="X36" s="57">
        <f>'BAR BB| Open rates'!X36*0.87*0.85+25</f>
        <v>64213.599999999999</v>
      </c>
      <c r="Y36" s="57">
        <f>'BAR BB| Open rates'!Y36*0.87*0.85+25</f>
        <v>62734.6</v>
      </c>
      <c r="Z36" s="57">
        <f>'BAR BB| Open rates'!Z36*0.87*0.85+25</f>
        <v>62734.6</v>
      </c>
      <c r="AA36" s="57">
        <f>'BAR BB| Open rates'!AA36*0.87*0.85+25</f>
        <v>62734.6</v>
      </c>
      <c r="AB36" s="57">
        <f>'BAR BB| Open rates'!AB36*0.87*0.85+25</f>
        <v>62734.6</v>
      </c>
      <c r="AC36" s="57">
        <f>'BAR BB| Open rates'!AC36*0.87*0.85+25</f>
        <v>62734.6</v>
      </c>
      <c r="AD36" s="57">
        <f>'BAR BB| Open rates'!AD36*0.87*0.85+25</f>
        <v>64213.599999999999</v>
      </c>
      <c r="AE36" s="57">
        <f>'BAR BB| Open rates'!AE36*0.87*0.85+25</f>
        <v>64213.599999999999</v>
      </c>
      <c r="AF36" s="57">
        <f>'BAR BB| Open rates'!AF36*0.87*0.85+25</f>
        <v>62734.6</v>
      </c>
      <c r="AG36" s="57">
        <f>'BAR BB| Open rates'!AG36*0.87*0.85+25</f>
        <v>62734.6</v>
      </c>
      <c r="AH36" s="57">
        <f>'BAR BB| Open rates'!AH36*0.87*0.85+25</f>
        <v>62734.6</v>
      </c>
      <c r="AI36" s="57">
        <f>'BAR BB| Open rates'!AI36*0.87*0.85+25</f>
        <v>62734.6</v>
      </c>
      <c r="AJ36" s="57">
        <f>'BAR BB| Open rates'!AJ36*0.87*0.85+25</f>
        <v>62734.6</v>
      </c>
      <c r="AK36" s="57">
        <f>'BAR BB| Open rates'!AK36*0.87*0.85+25</f>
        <v>64213.599999999999</v>
      </c>
      <c r="AL36" s="57">
        <f>'BAR BB| Open rates'!AL36*0.87*0.85+25</f>
        <v>64213.599999999999</v>
      </c>
      <c r="AM36" s="57">
        <f>'BAR BB| Open rates'!AM36*0.87*0.85+25</f>
        <v>62734.6</v>
      </c>
      <c r="AN36" s="57">
        <f>'BAR BB| Open rates'!AN36*0.87*0.85+25</f>
        <v>62734.6</v>
      </c>
      <c r="AO36" s="57">
        <f>'BAR BB| Open rates'!AO36*0.87*0.85+25</f>
        <v>62734.6</v>
      </c>
      <c r="AP36" s="57">
        <f>'BAR BB| Open rates'!AP36*0.87*0.85+25</f>
        <v>62734.6</v>
      </c>
      <c r="AQ36" s="57">
        <f>'BAR BB| Open rates'!AQ36*0.87*0.85+25</f>
        <v>62734.6</v>
      </c>
      <c r="AR36" s="57">
        <f>'BAR BB| Open rates'!AR36*0.87*0.85+25</f>
        <v>64213.599999999999</v>
      </c>
      <c r="AS36" s="57">
        <f>'BAR BB| Open rates'!AS36*0.87*0.85+25</f>
        <v>64213.599999999999</v>
      </c>
      <c r="AT36" s="57">
        <f>'BAR BB| Open rates'!AT36*0.87*0.85+25</f>
        <v>62734.6</v>
      </c>
      <c r="AU36" s="57">
        <f>'BAR BB| Open rates'!AU36*0.87*0.85+25</f>
        <v>62734.6</v>
      </c>
      <c r="AV36" s="57">
        <f>'BAR BB| Open rates'!AV36*0.87*0.85+25</f>
        <v>62734.6</v>
      </c>
      <c r="AW36" s="57">
        <f>'BAR BB| Open rates'!AW36*0.87*0.85+25</f>
        <v>62734.6</v>
      </c>
      <c r="AX36" s="57">
        <f>'BAR BB| Open rates'!AX36*0.87*0.85+25</f>
        <v>62734.6</v>
      </c>
      <c r="AY36" s="57">
        <f>'BAR BB| Open rates'!AY36*0.87*0.85+25</f>
        <v>64213.599999999999</v>
      </c>
      <c r="AZ36" s="57">
        <f>'BAR BB| Open rates'!AZ36*0.87*0.85+25</f>
        <v>64213.599999999999</v>
      </c>
      <c r="BA36" s="57">
        <f>'BAR BB| Open rates'!BA36*0.87*0.85+25</f>
        <v>62734.6</v>
      </c>
      <c r="BB36" s="57">
        <f>'BAR BB| Open rates'!BB36*0.87*0.85+25</f>
        <v>62734.6</v>
      </c>
      <c r="BC36" s="57">
        <f>'BAR BB| Open rates'!BC36*0.87*0.85+25</f>
        <v>62734.6</v>
      </c>
      <c r="BD36" s="57">
        <f>'BAR BB| Open rates'!BD36*0.87*0.85+25</f>
        <v>62734.6</v>
      </c>
      <c r="BE36" s="57">
        <f>'BAR BB| Open rates'!BE36*0.87*0.85+25</f>
        <v>62734.6</v>
      </c>
      <c r="BF36" s="57">
        <f>'BAR BB| Open rates'!BF36*0.87*0.85+25</f>
        <v>64213.599999999999</v>
      </c>
      <c r="BG36" s="57">
        <f>'BAR BB| Open rates'!BG36*0.87*0.85+25</f>
        <v>64213.599999999999</v>
      </c>
      <c r="BH36" s="57">
        <f>'BAR BB| Open rates'!BH36*0.87*0.85+25</f>
        <v>60368.2</v>
      </c>
      <c r="BI36" s="57">
        <f>'BAR BB| Open rates'!BI36*0.87*0.85+25</f>
        <v>60368.2</v>
      </c>
      <c r="BJ36" s="57">
        <f>'BAR BB| Open rates'!BJ36*0.87*0.85+25</f>
        <v>60368.2</v>
      </c>
      <c r="BK36" s="57">
        <f>'BAR BB| Open rates'!BK36*0.87*0.85+25</f>
        <v>60368.2</v>
      </c>
      <c r="BL36" s="57">
        <f>'BAR BB| Open rates'!BL36*0.87*0.85+25</f>
        <v>60368.2</v>
      </c>
      <c r="BM36" s="57">
        <f>'BAR BB| Open rates'!BM36*0.87*0.85+25</f>
        <v>61255.6</v>
      </c>
      <c r="BN36" s="57">
        <f>'BAR BB| Open rates'!BN36*0.87*0.85+25</f>
        <v>61255.6</v>
      </c>
      <c r="BO36" s="57">
        <f>'BAR BB| Open rates'!BO36*0.87*0.85+25</f>
        <v>59628.7</v>
      </c>
      <c r="BP36" s="57">
        <f>'BAR BB| Open rates'!BP36*0.87*0.85+25</f>
        <v>59628.7</v>
      </c>
      <c r="BQ36" s="57">
        <f>'BAR BB| Open rates'!BQ36*0.87*0.85+25</f>
        <v>47131.15</v>
      </c>
      <c r="BR36" s="57">
        <f>'BAR BB| Open rates'!BR36*0.87*0.85+25</f>
        <v>47131.15</v>
      </c>
      <c r="BS36" s="57">
        <f>'BAR BB| Open rates'!BS36*0.87*0.85+25</f>
        <v>47131.15</v>
      </c>
      <c r="BT36" s="57">
        <f>'BAR BB| Open rates'!BT36*0.87*0.85+25</f>
        <v>47131.15</v>
      </c>
      <c r="BU36" s="57">
        <f>'BAR BB| Open rates'!BU36*0.87*0.85+25</f>
        <v>47131.15</v>
      </c>
      <c r="BV36" s="57">
        <f>'BAR BB| Open rates'!BV36*0.87*0.85+25</f>
        <v>45504.25</v>
      </c>
      <c r="BW36" s="57">
        <f>'BAR BB| Open rates'!BW36*0.87*0.85+25</f>
        <v>45504.25</v>
      </c>
      <c r="BX36" s="57">
        <f>'BAR BB| Open rates'!BX36*0.87*0.85+25</f>
        <v>45504.25</v>
      </c>
      <c r="BY36" s="57">
        <f>'BAR BB| Open rates'!BY36*0.87*0.85+25</f>
        <v>45504.25</v>
      </c>
      <c r="BZ36" s="57">
        <f>'BAR BB| Open rates'!BZ36*0.87*0.85+25</f>
        <v>45504.25</v>
      </c>
      <c r="CA36" s="57">
        <f>'BAR BB| Open rates'!CA36*0.87*0.85+25</f>
        <v>47131.15</v>
      </c>
      <c r="CB36" s="57">
        <f>'BAR BB| Open rates'!CB36*0.87*0.85+25</f>
        <v>47131.15</v>
      </c>
      <c r="CC36" s="57">
        <f>'BAR BB| Open rates'!CC36*0.87*0.85+25</f>
        <v>45504.25</v>
      </c>
      <c r="CD36" s="57">
        <f>'BAR BB| Open rates'!CD36*0.87*0.85+25</f>
        <v>45504.25</v>
      </c>
      <c r="CE36" s="57">
        <f>'BAR BB| Open rates'!CE36*0.87*0.85+25</f>
        <v>45504.25</v>
      </c>
      <c r="CF36" s="57">
        <f>'BAR BB| Open rates'!CF36*0.87*0.85+25</f>
        <v>45504.25</v>
      </c>
      <c r="CG36" s="57">
        <f>'BAR BB| Open rates'!CG36*0.87*0.85+25</f>
        <v>45504.25</v>
      </c>
      <c r="CH36" s="57">
        <f>'BAR BB| Open rates'!CH36*0.87*0.85+25</f>
        <v>47131.15</v>
      </c>
      <c r="CI36" s="57">
        <f>'BAR BB| Open rates'!CI36*0.87*0.85+25</f>
        <v>47131.15</v>
      </c>
      <c r="CJ36" s="57">
        <f>'BAR BB| Open rates'!CJ36*0.87*0.85+25</f>
        <v>45504.25</v>
      </c>
      <c r="CK36" s="57">
        <f>'BAR BB| Open rates'!CK36*0.87*0.85+25</f>
        <v>45504.25</v>
      </c>
      <c r="CL36" s="57">
        <f>'BAR BB| Open rates'!CL36*0.87*0.85+25</f>
        <v>45504.25</v>
      </c>
      <c r="CM36" s="57">
        <f>'BAR BB| Open rates'!CM36*0.87*0.85+25</f>
        <v>45504.25</v>
      </c>
      <c r="CN36" s="57">
        <f>'BAR BB| Open rates'!CN36*0.87*0.85+25</f>
        <v>45504.25</v>
      </c>
      <c r="CO36" s="57">
        <f>'BAR BB| Open rates'!CO36*0.87*0.85+25</f>
        <v>47131.15</v>
      </c>
      <c r="CP36" s="57">
        <f>'BAR BB| Open rates'!CP36*0.87*0.85+25</f>
        <v>47131.15</v>
      </c>
      <c r="CQ36" s="57">
        <f>'BAR BB| Open rates'!CQ36*0.87*0.85+25</f>
        <v>45504.25</v>
      </c>
      <c r="CR36" s="57">
        <f>'BAR BB| Open rates'!CR36*0.87*0.85+25</f>
        <v>45504.25</v>
      </c>
      <c r="CS36" s="57">
        <f>'BAR BB| Open rates'!CS36*0.87*0.85+25</f>
        <v>45504.25</v>
      </c>
      <c r="CT36" s="57">
        <f>'BAR BB| Open rates'!CT36*0.87*0.85+25</f>
        <v>45504.25</v>
      </c>
      <c r="CU36" s="57">
        <f>'BAR BB| Open rates'!CU36*0.87*0.85+25</f>
        <v>44247.1</v>
      </c>
      <c r="CV36" s="57">
        <f>'BAR BB| Open rates'!CV36*0.87*0.85+25</f>
        <v>44247.1</v>
      </c>
      <c r="CW36" s="57">
        <f>'BAR BB| Open rates'!CW36*0.87*0.85+25</f>
        <v>44247.1</v>
      </c>
      <c r="CX36" s="57">
        <f>'BAR BB| Open rates'!CX36*0.87*0.85+25</f>
        <v>42768.1</v>
      </c>
      <c r="CY36" s="57">
        <f>'BAR BB| Open rates'!CY36*0.87*0.85+25</f>
        <v>42768.1</v>
      </c>
      <c r="CZ36" s="57">
        <f>'BAR BB| Open rates'!CZ36*0.87*0.85+25</f>
        <v>42768.1</v>
      </c>
      <c r="DA36" s="57">
        <f>'BAR BB| Open rates'!DA36*0.87*0.85+25</f>
        <v>42768.1</v>
      </c>
      <c r="DB36" s="57">
        <f>'BAR BB| Open rates'!DB36*0.87*0.85+25</f>
        <v>42768.1</v>
      </c>
      <c r="DC36" s="57">
        <f>'BAR BB| Open rates'!DC36*0.87*0.85+25</f>
        <v>44247.1</v>
      </c>
      <c r="DD36" s="57">
        <f>'BAR BB| Open rates'!DD36*0.87*0.85+25</f>
        <v>44247.1</v>
      </c>
      <c r="DE36" s="57">
        <f>'BAR BB| Open rates'!DE36*0.87*0.85+25</f>
        <v>42768.1</v>
      </c>
      <c r="DF36" s="57">
        <f>'BAR BB| Open rates'!DF36*0.87*0.85+25</f>
        <v>42768.1</v>
      </c>
      <c r="DG36" s="57">
        <f>'BAR BB| Open rates'!DG36*0.87*0.85+25</f>
        <v>42768.1</v>
      </c>
      <c r="DH36" s="57">
        <f>'BAR BB| Open rates'!DH36*0.87*0.85+25</f>
        <v>42768.1</v>
      </c>
      <c r="DI36" s="57">
        <f>'BAR BB| Open rates'!DI36*0.87*0.85+25</f>
        <v>42768.1</v>
      </c>
      <c r="DJ36" s="57">
        <f>'BAR BB| Open rates'!DJ36*0.87*0.85+25</f>
        <v>44247.1</v>
      </c>
      <c r="DK36" s="57">
        <f>'BAR BB| Open rates'!DK36*0.87*0.85+25</f>
        <v>44247.1</v>
      </c>
      <c r="DL36" s="57">
        <f>'BAR BB| Open rates'!DL36*0.87*0.85+25</f>
        <v>42768.1</v>
      </c>
      <c r="DM36" s="57">
        <f>'BAR BB| Open rates'!DM36*0.87*0.85+25</f>
        <v>42768.1</v>
      </c>
      <c r="DN36" s="57">
        <f>'BAR BB| Open rates'!DN36*0.87*0.85+25</f>
        <v>42768.1</v>
      </c>
      <c r="DO36" s="57">
        <f>'BAR BB| Open rates'!DO36*0.87*0.85+25</f>
        <v>42768.1</v>
      </c>
      <c r="DP36" s="57">
        <f>'BAR BB| Open rates'!DP36*0.87*0.85+25</f>
        <v>42768.1</v>
      </c>
      <c r="DQ36" s="57">
        <f>'BAR BB| Open rates'!DQ36*0.87*0.85+25</f>
        <v>44247.1</v>
      </c>
      <c r="DR36" s="57">
        <f>'BAR BB| Open rates'!DR36*0.87*0.85+25</f>
        <v>44247.1</v>
      </c>
      <c r="DS36" s="57">
        <f>'BAR BB| Open rates'!DS36*0.87*0.85+25</f>
        <v>42768.1</v>
      </c>
      <c r="DT36" s="57">
        <f>'BAR BB| Open rates'!DT36*0.87*0.85+25</f>
        <v>42768.1</v>
      </c>
      <c r="DU36" s="57">
        <f>'BAR BB| Open rates'!DU36*0.87*0.85+25</f>
        <v>42768.1</v>
      </c>
      <c r="DV36" s="57">
        <f>'BAR BB| Open rates'!DV36*0.87*0.85+25</f>
        <v>42768.1</v>
      </c>
      <c r="DW36" s="57">
        <f>'BAR BB| Open rates'!DW36*0.87*0.85+25</f>
        <v>42768.1</v>
      </c>
      <c r="DX36" s="57">
        <f>'BAR BB| Open rates'!DX36*0.87*0.85+25</f>
        <v>44247.1</v>
      </c>
      <c r="DY36" s="57">
        <f>'BAR BB| Open rates'!DY36*0.87*0.85+25</f>
        <v>44247.1</v>
      </c>
      <c r="DZ36" s="57">
        <f>'BAR BB| Open rates'!DZ36*0.87*0.85+25</f>
        <v>45504.25</v>
      </c>
      <c r="EA36" s="57">
        <f>'BAR BB| Open rates'!EA36*0.87*0.85+25</f>
        <v>45504.25</v>
      </c>
      <c r="EB36" s="57">
        <f>'BAR BB| Open rates'!EB36*0.87*0.85+25</f>
        <v>45504.25</v>
      </c>
      <c r="EC36" s="57">
        <f>'BAR BB| Open rates'!EC36*0.87*0.85+25</f>
        <v>47131.15</v>
      </c>
      <c r="ED36" s="57">
        <f>'BAR BB| Open rates'!ED36*0.87*0.85+25</f>
        <v>47131.15</v>
      </c>
      <c r="EE36" s="57">
        <f>'BAR BB| Open rates'!EE36*0.87*0.85+25</f>
        <v>47131.15</v>
      </c>
      <c r="EF36" s="57">
        <f>'BAR BB| Open rates'!EF36*0.87*0.85+25</f>
        <v>47131.15</v>
      </c>
      <c r="EG36" s="57">
        <f>'BAR BB| Open rates'!EG36*0.87*0.85+25</f>
        <v>42028.6</v>
      </c>
      <c r="EH36" s="57">
        <f>'BAR BB| Open rates'!EH36*0.87*0.85+25</f>
        <v>38331.1</v>
      </c>
      <c r="EI36" s="57">
        <f>'BAR BB| Open rates'!EI36*0.87*0.85+25</f>
        <v>38331.1</v>
      </c>
      <c r="EJ36" s="57">
        <f>'BAR BB| Open rates'!EJ36*0.87*0.85+25</f>
        <v>38331.1</v>
      </c>
      <c r="EK36" s="57">
        <f>'BAR BB| Open rates'!EK36*0.87*0.85+25</f>
        <v>38331.1</v>
      </c>
      <c r="EL36" s="57">
        <f>'BAR BB| Open rates'!EL36*0.87*0.85+25</f>
        <v>39070.6</v>
      </c>
      <c r="EM36" s="57">
        <f>'BAR BB| Open rates'!EM36*0.87*0.85+25</f>
        <v>39070.6</v>
      </c>
      <c r="EN36" s="57">
        <f>'BAR BB| Open rates'!EN36*0.87*0.85+25</f>
        <v>38331.1</v>
      </c>
      <c r="EO36" s="57">
        <f>'BAR BB| Open rates'!EO36*0.87*0.85+25</f>
        <v>38331.1</v>
      </c>
      <c r="EP36" s="57">
        <f>'BAR BB| Open rates'!EP36*0.87*0.85+25</f>
        <v>38331.1</v>
      </c>
      <c r="EQ36" s="57">
        <f>'BAR BB| Open rates'!EQ36*0.87*0.85+25</f>
        <v>38331.1</v>
      </c>
      <c r="ER36" s="57">
        <f>'BAR BB| Open rates'!ER36*0.87*0.85+25</f>
        <v>38331.1</v>
      </c>
      <c r="ES36" s="57">
        <f>'BAR BB| Open rates'!ES36*0.87*0.85+25</f>
        <v>39070.6</v>
      </c>
      <c r="ET36" s="57">
        <f>'BAR BB| Open rates'!ET36*0.87*0.85+25</f>
        <v>39070.6</v>
      </c>
      <c r="EU36" s="57">
        <f>'BAR BB| Open rates'!EU36*0.87*0.85+25</f>
        <v>38331.1</v>
      </c>
      <c r="EV36" s="57">
        <f>'BAR BB| Open rates'!EV36*0.87*0.85+25</f>
        <v>38331.1</v>
      </c>
      <c r="EW36" s="57">
        <f>'BAR BB| Open rates'!EW36*0.87*0.85+25</f>
        <v>38331.1</v>
      </c>
      <c r="EX36" s="57">
        <f>'BAR BB| Open rates'!EX36*0.87*0.85+25</f>
        <v>38331.1</v>
      </c>
      <c r="EY36" s="57">
        <f>'BAR BB| Open rates'!EY36*0.87*0.85+25</f>
        <v>38331.1</v>
      </c>
      <c r="EZ36" s="57">
        <f>'BAR BB| Open rates'!EZ36*0.87*0.85+25</f>
        <v>39070.6</v>
      </c>
      <c r="FA36" s="57">
        <f>'BAR BB| Open rates'!FA36*0.87*0.85+25</f>
        <v>39070.6</v>
      </c>
      <c r="FB36" s="57">
        <f>'BAR BB| Open rates'!FB36*0.87*0.85+25</f>
        <v>38331.1</v>
      </c>
      <c r="FC36" s="57">
        <f>'BAR BB| Open rates'!FC36*0.87*0.85+25</f>
        <v>38331.1</v>
      </c>
      <c r="FD36" s="57">
        <f>'BAR BB| Open rates'!FD36*0.87*0.85+25</f>
        <v>38331.1</v>
      </c>
      <c r="FE36" s="57">
        <f>'BAR BB| Open rates'!FE36*0.87*0.85+25</f>
        <v>38331.1</v>
      </c>
      <c r="FF36" s="57">
        <f>'BAR BB| Open rates'!FF36*0.87*0.85+25</f>
        <v>38331.1</v>
      </c>
      <c r="FG36" s="57">
        <f>'BAR BB| Open rates'!FG36*0.87*0.85+25</f>
        <v>39070.6</v>
      </c>
      <c r="FH36" s="57">
        <f>'BAR BB| Open rates'!FH36*0.87*0.85+25</f>
        <v>39070.6</v>
      </c>
      <c r="FI36" s="57">
        <f>'BAR BB| Open rates'!FI36*0.87*0.85+25</f>
        <v>38331.1</v>
      </c>
      <c r="FJ36" s="57">
        <f>'BAR BB| Open rates'!FJ36*0.87*0.85+25</f>
        <v>38331.1</v>
      </c>
      <c r="FK36" s="57">
        <f>'BAR BB| Open rates'!FK36*0.87*0.85+25</f>
        <v>38331.1</v>
      </c>
      <c r="FL36" s="57">
        <f>'BAR BB| Open rates'!FL36*0.87*0.85+25</f>
        <v>38331.1</v>
      </c>
      <c r="FM36" s="57">
        <f>'BAR BB| Open rates'!FM36*0.87*0.85+25</f>
        <v>38331.1</v>
      </c>
      <c r="FN36" s="57">
        <f>'BAR BB| Open rates'!FN36*0.87*0.85+25</f>
        <v>39070.6</v>
      </c>
      <c r="FO36" s="57">
        <f>'BAR BB| Open rates'!FO36*0.87*0.85+25</f>
        <v>39070.6</v>
      </c>
      <c r="FP36" s="57">
        <f>'BAR BB| Open rates'!FP36*0.87*0.85+25</f>
        <v>38331.1</v>
      </c>
      <c r="FQ36" s="57">
        <f>'BAR BB| Open rates'!FQ36*0.87*0.85+25</f>
        <v>38331.1</v>
      </c>
      <c r="FR36" s="57">
        <f>'BAR BB| Open rates'!FR36*0.87*0.85+25</f>
        <v>38331.1</v>
      </c>
      <c r="FS36" s="57">
        <f>'BAR BB| Open rates'!FS36*0.87*0.85+25</f>
        <v>38331.1</v>
      </c>
      <c r="FT36" s="57">
        <f>'BAR BB| Open rates'!FT36*0.87*0.85+25</f>
        <v>38331.1</v>
      </c>
      <c r="FU36" s="57">
        <f>'BAR BB| Open rates'!FU36*0.87*0.85+25</f>
        <v>39070.6</v>
      </c>
      <c r="FV36" s="57">
        <f>'BAR BB| Open rates'!FV36*0.87*0.85+25</f>
        <v>39070.6</v>
      </c>
      <c r="FW36" s="57">
        <f>'BAR BB| Open rates'!FW36*0.87*0.85+25</f>
        <v>41806.75</v>
      </c>
      <c r="FX36" s="57">
        <f>'BAR BB| Open rates'!FX36*0.87*0.85+25</f>
        <v>41806.75</v>
      </c>
      <c r="FY36" s="57">
        <f>'BAR BB| Open rates'!FY36*0.87*0.85+25</f>
        <v>41806.75</v>
      </c>
      <c r="FZ36" s="57">
        <f>'BAR BB| Open rates'!FZ36*0.87*0.85+25</f>
        <v>41806.75</v>
      </c>
      <c r="GA36" s="57">
        <f>'BAR BB| Open rates'!GA36*0.87*0.85+25</f>
        <v>41806.75</v>
      </c>
      <c r="GB36" s="57">
        <f>'BAR BB| Open rates'!GB36*0.87*0.85+25</f>
        <v>43433.65</v>
      </c>
      <c r="GC36" s="57">
        <f>'BAR BB| Open rates'!GC36*0.87*0.85+25</f>
        <v>43433.65</v>
      </c>
      <c r="GD36" s="57">
        <f>'BAR BB| Open rates'!GD36*0.87*0.85+25</f>
        <v>43433.65</v>
      </c>
      <c r="GE36" s="57">
        <f>'BAR BB| Open rates'!GE36*0.87*0.85+25</f>
        <v>43433.65</v>
      </c>
    </row>
    <row r="37" spans="1:187" s="36" customFormat="1" ht="12" customHeight="1" x14ac:dyDescent="0.2">
      <c r="A37" s="237">
        <v>5</v>
      </c>
      <c r="B37" s="57">
        <f>'BAR BB| Open rates'!B37*0.87*0.85+25</f>
        <v>65470.75</v>
      </c>
      <c r="C37" s="57">
        <f>'BAR BB| Open rates'!C37*0.87*0.85+25</f>
        <v>65470.75</v>
      </c>
      <c r="D37" s="57">
        <f>'BAR BB| Open rates'!D37*0.87*0.85+25</f>
        <v>63474.1</v>
      </c>
      <c r="E37" s="57">
        <f>'BAR BB| Open rates'!E37*0.87*0.85+25</f>
        <v>63474.1</v>
      </c>
      <c r="F37" s="57">
        <f>'BAR BB| Open rates'!F37*0.87*0.85+25</f>
        <v>61847.199999999997</v>
      </c>
      <c r="G37" s="57">
        <f>'BAR BB| Open rates'!G37*0.87*0.85+25</f>
        <v>63474.1</v>
      </c>
      <c r="H37" s="57">
        <f>'BAR BB| Open rates'!H37*0.87*0.85+25</f>
        <v>63474.1</v>
      </c>
      <c r="I37" s="57">
        <f>'BAR BB| Open rates'!I37*0.87*0.85+25</f>
        <v>64953.1</v>
      </c>
      <c r="J37" s="57">
        <f>'BAR BB| Open rates'!J37*0.87*0.85+25</f>
        <v>64953.1</v>
      </c>
      <c r="K37" s="57">
        <f>'BAR BB| Open rates'!K37*0.87*0.85+25</f>
        <v>63474.1</v>
      </c>
      <c r="L37" s="57">
        <f>'BAR BB| Open rates'!L37*0.87*0.85+25</f>
        <v>63474.1</v>
      </c>
      <c r="M37" s="57">
        <f>'BAR BB| Open rates'!M37*0.87*0.85+25</f>
        <v>63474.1</v>
      </c>
      <c r="N37" s="57">
        <f>'BAR BB| Open rates'!N37*0.87*0.85+25</f>
        <v>63474.1</v>
      </c>
      <c r="O37" s="57">
        <f>'BAR BB| Open rates'!O37*0.87*0.85+25</f>
        <v>63474.1</v>
      </c>
      <c r="P37" s="57">
        <f>'BAR BB| Open rates'!P37*0.87*0.85+25</f>
        <v>64953.1</v>
      </c>
      <c r="Q37" s="57">
        <f>'BAR BB| Open rates'!Q37*0.87*0.85+25</f>
        <v>64953.1</v>
      </c>
      <c r="R37" s="57">
        <f>'BAR BB| Open rates'!R37*0.87*0.85+25</f>
        <v>64953.1</v>
      </c>
      <c r="S37" s="57">
        <f>'BAR BB| Open rates'!S37*0.87*0.85+25</f>
        <v>64953.1</v>
      </c>
      <c r="T37" s="57">
        <f>'BAR BB| Open rates'!T37*0.87*0.85+25</f>
        <v>64953.1</v>
      </c>
      <c r="U37" s="57">
        <f>'BAR BB| Open rates'!U37*0.87*0.85+25</f>
        <v>64953.1</v>
      </c>
      <c r="V37" s="57">
        <f>'BAR BB| Open rates'!V37*0.87*0.85+25</f>
        <v>64953.1</v>
      </c>
      <c r="W37" s="57">
        <f>'BAR BB| Open rates'!W37*0.87*0.85+25</f>
        <v>66432.099999999991</v>
      </c>
      <c r="X37" s="57">
        <f>'BAR BB| Open rates'!X37*0.87*0.85+25</f>
        <v>66432.099999999991</v>
      </c>
      <c r="Y37" s="57">
        <f>'BAR BB| Open rates'!Y37*0.87*0.85+25</f>
        <v>64953.1</v>
      </c>
      <c r="Z37" s="57">
        <f>'BAR BB| Open rates'!Z37*0.87*0.85+25</f>
        <v>64953.1</v>
      </c>
      <c r="AA37" s="57">
        <f>'BAR BB| Open rates'!AA37*0.87*0.85+25</f>
        <v>64953.1</v>
      </c>
      <c r="AB37" s="57">
        <f>'BAR BB| Open rates'!AB37*0.87*0.85+25</f>
        <v>64953.1</v>
      </c>
      <c r="AC37" s="57">
        <f>'BAR BB| Open rates'!AC37*0.87*0.85+25</f>
        <v>64953.1</v>
      </c>
      <c r="AD37" s="57">
        <f>'BAR BB| Open rates'!AD37*0.87*0.85+25</f>
        <v>66432.099999999991</v>
      </c>
      <c r="AE37" s="57">
        <f>'BAR BB| Open rates'!AE37*0.87*0.85+25</f>
        <v>66432.099999999991</v>
      </c>
      <c r="AF37" s="57">
        <f>'BAR BB| Open rates'!AF37*0.87*0.85+25</f>
        <v>64953.1</v>
      </c>
      <c r="AG37" s="57">
        <f>'BAR BB| Open rates'!AG37*0.87*0.85+25</f>
        <v>64953.1</v>
      </c>
      <c r="AH37" s="57">
        <f>'BAR BB| Open rates'!AH37*0.87*0.85+25</f>
        <v>64953.1</v>
      </c>
      <c r="AI37" s="57">
        <f>'BAR BB| Open rates'!AI37*0.87*0.85+25</f>
        <v>64953.1</v>
      </c>
      <c r="AJ37" s="57">
        <f>'BAR BB| Open rates'!AJ37*0.87*0.85+25</f>
        <v>64953.1</v>
      </c>
      <c r="AK37" s="57">
        <f>'BAR BB| Open rates'!AK37*0.87*0.85+25</f>
        <v>66432.099999999991</v>
      </c>
      <c r="AL37" s="57">
        <f>'BAR BB| Open rates'!AL37*0.87*0.85+25</f>
        <v>66432.099999999991</v>
      </c>
      <c r="AM37" s="57">
        <f>'BAR BB| Open rates'!AM37*0.87*0.85+25</f>
        <v>64953.1</v>
      </c>
      <c r="AN37" s="57">
        <f>'BAR BB| Open rates'!AN37*0.87*0.85+25</f>
        <v>64953.1</v>
      </c>
      <c r="AO37" s="57">
        <f>'BAR BB| Open rates'!AO37*0.87*0.85+25</f>
        <v>64953.1</v>
      </c>
      <c r="AP37" s="57">
        <f>'BAR BB| Open rates'!AP37*0.87*0.85+25</f>
        <v>64953.1</v>
      </c>
      <c r="AQ37" s="57">
        <f>'BAR BB| Open rates'!AQ37*0.87*0.85+25</f>
        <v>64953.1</v>
      </c>
      <c r="AR37" s="57">
        <f>'BAR BB| Open rates'!AR37*0.87*0.85+25</f>
        <v>66432.099999999991</v>
      </c>
      <c r="AS37" s="57">
        <f>'BAR BB| Open rates'!AS37*0.87*0.85+25</f>
        <v>66432.099999999991</v>
      </c>
      <c r="AT37" s="57">
        <f>'BAR BB| Open rates'!AT37*0.87*0.85+25</f>
        <v>64953.1</v>
      </c>
      <c r="AU37" s="57">
        <f>'BAR BB| Open rates'!AU37*0.87*0.85+25</f>
        <v>64953.1</v>
      </c>
      <c r="AV37" s="57">
        <f>'BAR BB| Open rates'!AV37*0.87*0.85+25</f>
        <v>64953.1</v>
      </c>
      <c r="AW37" s="57">
        <f>'BAR BB| Open rates'!AW37*0.87*0.85+25</f>
        <v>64953.1</v>
      </c>
      <c r="AX37" s="57">
        <f>'BAR BB| Open rates'!AX37*0.87*0.85+25</f>
        <v>64953.1</v>
      </c>
      <c r="AY37" s="57">
        <f>'BAR BB| Open rates'!AY37*0.87*0.85+25</f>
        <v>66432.099999999991</v>
      </c>
      <c r="AZ37" s="57">
        <f>'BAR BB| Open rates'!AZ37*0.87*0.85+25</f>
        <v>66432.099999999991</v>
      </c>
      <c r="BA37" s="57">
        <f>'BAR BB| Open rates'!BA37*0.87*0.85+25</f>
        <v>64953.1</v>
      </c>
      <c r="BB37" s="57">
        <f>'BAR BB| Open rates'!BB37*0.87*0.85+25</f>
        <v>64953.1</v>
      </c>
      <c r="BC37" s="57">
        <f>'BAR BB| Open rates'!BC37*0.87*0.85+25</f>
        <v>64953.1</v>
      </c>
      <c r="BD37" s="57">
        <f>'BAR BB| Open rates'!BD37*0.87*0.85+25</f>
        <v>64953.1</v>
      </c>
      <c r="BE37" s="57">
        <f>'BAR BB| Open rates'!BE37*0.87*0.85+25</f>
        <v>64953.1</v>
      </c>
      <c r="BF37" s="57">
        <f>'BAR BB| Open rates'!BF37*0.87*0.85+25</f>
        <v>66432.099999999991</v>
      </c>
      <c r="BG37" s="57">
        <f>'BAR BB| Open rates'!BG37*0.87*0.85+25</f>
        <v>66432.099999999991</v>
      </c>
      <c r="BH37" s="57">
        <f>'BAR BB| Open rates'!BH37*0.87*0.85+25</f>
        <v>62586.7</v>
      </c>
      <c r="BI37" s="57">
        <f>'BAR BB| Open rates'!BI37*0.87*0.85+25</f>
        <v>62586.7</v>
      </c>
      <c r="BJ37" s="57">
        <f>'BAR BB| Open rates'!BJ37*0.87*0.85+25</f>
        <v>62586.7</v>
      </c>
      <c r="BK37" s="57">
        <f>'BAR BB| Open rates'!BK37*0.87*0.85+25</f>
        <v>62586.7</v>
      </c>
      <c r="BL37" s="57">
        <f>'BAR BB| Open rates'!BL37*0.87*0.85+25</f>
        <v>62586.7</v>
      </c>
      <c r="BM37" s="57">
        <f>'BAR BB| Open rates'!BM37*0.87*0.85+25</f>
        <v>63474.1</v>
      </c>
      <c r="BN37" s="57">
        <f>'BAR BB| Open rates'!BN37*0.87*0.85+25</f>
        <v>63474.1</v>
      </c>
      <c r="BO37" s="57">
        <f>'BAR BB| Open rates'!BO37*0.87*0.85+25</f>
        <v>61847.199999999997</v>
      </c>
      <c r="BP37" s="57">
        <f>'BAR BB| Open rates'!BP37*0.87*0.85+25</f>
        <v>61847.199999999997</v>
      </c>
      <c r="BQ37" s="57">
        <f>'BAR BB| Open rates'!BQ37*0.87*0.85+25</f>
        <v>49349.65</v>
      </c>
      <c r="BR37" s="57">
        <f>'BAR BB| Open rates'!BR37*0.87*0.85+25</f>
        <v>49349.65</v>
      </c>
      <c r="BS37" s="57">
        <f>'BAR BB| Open rates'!BS37*0.87*0.85+25</f>
        <v>49349.65</v>
      </c>
      <c r="BT37" s="57">
        <f>'BAR BB| Open rates'!BT37*0.87*0.85+25</f>
        <v>49349.65</v>
      </c>
      <c r="BU37" s="57">
        <f>'BAR BB| Open rates'!BU37*0.87*0.85+25</f>
        <v>49349.65</v>
      </c>
      <c r="BV37" s="57">
        <f>'BAR BB| Open rates'!BV37*0.87*0.85+25</f>
        <v>47722.75</v>
      </c>
      <c r="BW37" s="57">
        <f>'BAR BB| Open rates'!BW37*0.87*0.85+25</f>
        <v>47722.75</v>
      </c>
      <c r="BX37" s="57">
        <f>'BAR BB| Open rates'!BX37*0.87*0.85+25</f>
        <v>47722.75</v>
      </c>
      <c r="BY37" s="57">
        <f>'BAR BB| Open rates'!BY37*0.87*0.85+25</f>
        <v>47722.75</v>
      </c>
      <c r="BZ37" s="57">
        <f>'BAR BB| Open rates'!BZ37*0.87*0.85+25</f>
        <v>47722.75</v>
      </c>
      <c r="CA37" s="57">
        <f>'BAR BB| Open rates'!CA37*0.87*0.85+25</f>
        <v>49349.65</v>
      </c>
      <c r="CB37" s="57">
        <f>'BAR BB| Open rates'!CB37*0.87*0.85+25</f>
        <v>49349.65</v>
      </c>
      <c r="CC37" s="57">
        <f>'BAR BB| Open rates'!CC37*0.87*0.85+25</f>
        <v>47722.75</v>
      </c>
      <c r="CD37" s="57">
        <f>'BAR BB| Open rates'!CD37*0.87*0.85+25</f>
        <v>47722.75</v>
      </c>
      <c r="CE37" s="57">
        <f>'BAR BB| Open rates'!CE37*0.87*0.85+25</f>
        <v>47722.75</v>
      </c>
      <c r="CF37" s="57">
        <f>'BAR BB| Open rates'!CF37*0.87*0.85+25</f>
        <v>47722.75</v>
      </c>
      <c r="CG37" s="57">
        <f>'BAR BB| Open rates'!CG37*0.87*0.85+25</f>
        <v>47722.75</v>
      </c>
      <c r="CH37" s="57">
        <f>'BAR BB| Open rates'!CH37*0.87*0.85+25</f>
        <v>49349.65</v>
      </c>
      <c r="CI37" s="57">
        <f>'BAR BB| Open rates'!CI37*0.87*0.85+25</f>
        <v>49349.65</v>
      </c>
      <c r="CJ37" s="57">
        <f>'BAR BB| Open rates'!CJ37*0.87*0.85+25</f>
        <v>47722.75</v>
      </c>
      <c r="CK37" s="57">
        <f>'BAR BB| Open rates'!CK37*0.87*0.85+25</f>
        <v>47722.75</v>
      </c>
      <c r="CL37" s="57">
        <f>'BAR BB| Open rates'!CL37*0.87*0.85+25</f>
        <v>47722.75</v>
      </c>
      <c r="CM37" s="57">
        <f>'BAR BB| Open rates'!CM37*0.87*0.85+25</f>
        <v>47722.75</v>
      </c>
      <c r="CN37" s="57">
        <f>'BAR BB| Open rates'!CN37*0.87*0.85+25</f>
        <v>47722.75</v>
      </c>
      <c r="CO37" s="57">
        <f>'BAR BB| Open rates'!CO37*0.87*0.85+25</f>
        <v>49349.65</v>
      </c>
      <c r="CP37" s="57">
        <f>'BAR BB| Open rates'!CP37*0.87*0.85+25</f>
        <v>49349.65</v>
      </c>
      <c r="CQ37" s="57">
        <f>'BAR BB| Open rates'!CQ37*0.87*0.85+25</f>
        <v>47722.75</v>
      </c>
      <c r="CR37" s="57">
        <f>'BAR BB| Open rates'!CR37*0.87*0.85+25</f>
        <v>47722.75</v>
      </c>
      <c r="CS37" s="57">
        <f>'BAR BB| Open rates'!CS37*0.87*0.85+25</f>
        <v>47722.75</v>
      </c>
      <c r="CT37" s="57">
        <f>'BAR BB| Open rates'!CT37*0.87*0.85+25</f>
        <v>47722.75</v>
      </c>
      <c r="CU37" s="57">
        <f>'BAR BB| Open rates'!CU37*0.87*0.85+25</f>
        <v>46465.599999999999</v>
      </c>
      <c r="CV37" s="57">
        <f>'BAR BB| Open rates'!CV37*0.87*0.85+25</f>
        <v>46465.599999999999</v>
      </c>
      <c r="CW37" s="57">
        <f>'BAR BB| Open rates'!CW37*0.87*0.85+25</f>
        <v>46465.599999999999</v>
      </c>
      <c r="CX37" s="57">
        <f>'BAR BB| Open rates'!CX37*0.87*0.85+25</f>
        <v>44986.6</v>
      </c>
      <c r="CY37" s="57">
        <f>'BAR BB| Open rates'!CY37*0.87*0.85+25</f>
        <v>44986.6</v>
      </c>
      <c r="CZ37" s="57">
        <f>'BAR BB| Open rates'!CZ37*0.87*0.85+25</f>
        <v>44986.6</v>
      </c>
      <c r="DA37" s="57">
        <f>'BAR BB| Open rates'!DA37*0.87*0.85+25</f>
        <v>44986.6</v>
      </c>
      <c r="DB37" s="57">
        <f>'BAR BB| Open rates'!DB37*0.87*0.85+25</f>
        <v>44986.6</v>
      </c>
      <c r="DC37" s="57">
        <f>'BAR BB| Open rates'!DC37*0.87*0.85+25</f>
        <v>46465.599999999999</v>
      </c>
      <c r="DD37" s="57">
        <f>'BAR BB| Open rates'!DD37*0.87*0.85+25</f>
        <v>46465.599999999999</v>
      </c>
      <c r="DE37" s="57">
        <f>'BAR BB| Open rates'!DE37*0.87*0.85+25</f>
        <v>44986.6</v>
      </c>
      <c r="DF37" s="57">
        <f>'BAR BB| Open rates'!DF37*0.87*0.85+25</f>
        <v>44986.6</v>
      </c>
      <c r="DG37" s="57">
        <f>'BAR BB| Open rates'!DG37*0.87*0.85+25</f>
        <v>44986.6</v>
      </c>
      <c r="DH37" s="57">
        <f>'BAR BB| Open rates'!DH37*0.87*0.85+25</f>
        <v>44986.6</v>
      </c>
      <c r="DI37" s="57">
        <f>'BAR BB| Open rates'!DI37*0.87*0.85+25</f>
        <v>44986.6</v>
      </c>
      <c r="DJ37" s="57">
        <f>'BAR BB| Open rates'!DJ37*0.87*0.85+25</f>
        <v>46465.599999999999</v>
      </c>
      <c r="DK37" s="57">
        <f>'BAR BB| Open rates'!DK37*0.87*0.85+25</f>
        <v>46465.599999999999</v>
      </c>
      <c r="DL37" s="57">
        <f>'BAR BB| Open rates'!DL37*0.87*0.85+25</f>
        <v>44986.6</v>
      </c>
      <c r="DM37" s="57">
        <f>'BAR BB| Open rates'!DM37*0.87*0.85+25</f>
        <v>44986.6</v>
      </c>
      <c r="DN37" s="57">
        <f>'BAR BB| Open rates'!DN37*0.87*0.85+25</f>
        <v>44986.6</v>
      </c>
      <c r="DO37" s="57">
        <f>'BAR BB| Open rates'!DO37*0.87*0.85+25</f>
        <v>44986.6</v>
      </c>
      <c r="DP37" s="57">
        <f>'BAR BB| Open rates'!DP37*0.87*0.85+25</f>
        <v>44986.6</v>
      </c>
      <c r="DQ37" s="57">
        <f>'BAR BB| Open rates'!DQ37*0.87*0.85+25</f>
        <v>46465.599999999999</v>
      </c>
      <c r="DR37" s="57">
        <f>'BAR BB| Open rates'!DR37*0.87*0.85+25</f>
        <v>46465.599999999999</v>
      </c>
      <c r="DS37" s="57">
        <f>'BAR BB| Open rates'!DS37*0.87*0.85+25</f>
        <v>44986.6</v>
      </c>
      <c r="DT37" s="57">
        <f>'BAR BB| Open rates'!DT37*0.87*0.85+25</f>
        <v>44986.6</v>
      </c>
      <c r="DU37" s="57">
        <f>'BAR BB| Open rates'!DU37*0.87*0.85+25</f>
        <v>44986.6</v>
      </c>
      <c r="DV37" s="57">
        <f>'BAR BB| Open rates'!DV37*0.87*0.85+25</f>
        <v>44986.6</v>
      </c>
      <c r="DW37" s="57">
        <f>'BAR BB| Open rates'!DW37*0.87*0.85+25</f>
        <v>44986.6</v>
      </c>
      <c r="DX37" s="57">
        <f>'BAR BB| Open rates'!DX37*0.87*0.85+25</f>
        <v>46465.599999999999</v>
      </c>
      <c r="DY37" s="57">
        <f>'BAR BB| Open rates'!DY37*0.87*0.85+25</f>
        <v>46465.599999999999</v>
      </c>
      <c r="DZ37" s="57">
        <f>'BAR BB| Open rates'!DZ37*0.87*0.85+25</f>
        <v>47722.75</v>
      </c>
      <c r="EA37" s="57">
        <f>'BAR BB| Open rates'!EA37*0.87*0.85+25</f>
        <v>47722.75</v>
      </c>
      <c r="EB37" s="57">
        <f>'BAR BB| Open rates'!EB37*0.87*0.85+25</f>
        <v>47722.75</v>
      </c>
      <c r="EC37" s="57">
        <f>'BAR BB| Open rates'!EC37*0.87*0.85+25</f>
        <v>49349.65</v>
      </c>
      <c r="ED37" s="57">
        <f>'BAR BB| Open rates'!ED37*0.87*0.85+25</f>
        <v>49349.65</v>
      </c>
      <c r="EE37" s="57">
        <f>'BAR BB| Open rates'!EE37*0.87*0.85+25</f>
        <v>49349.65</v>
      </c>
      <c r="EF37" s="57">
        <f>'BAR BB| Open rates'!EF37*0.87*0.85+25</f>
        <v>49349.65</v>
      </c>
      <c r="EG37" s="57">
        <f>'BAR BB| Open rates'!EG37*0.87*0.85+25</f>
        <v>44247.1</v>
      </c>
      <c r="EH37" s="57">
        <f>'BAR BB| Open rates'!EH37*0.87*0.85+25</f>
        <v>40549.599999999999</v>
      </c>
      <c r="EI37" s="57">
        <f>'BAR BB| Open rates'!EI37*0.87*0.85+25</f>
        <v>40549.599999999999</v>
      </c>
      <c r="EJ37" s="57">
        <f>'BAR BB| Open rates'!EJ37*0.87*0.85+25</f>
        <v>40549.599999999999</v>
      </c>
      <c r="EK37" s="57">
        <f>'BAR BB| Open rates'!EK37*0.87*0.85+25</f>
        <v>40549.599999999999</v>
      </c>
      <c r="EL37" s="57">
        <f>'BAR BB| Open rates'!EL37*0.87*0.85+25</f>
        <v>41289.1</v>
      </c>
      <c r="EM37" s="57">
        <f>'BAR BB| Open rates'!EM37*0.87*0.85+25</f>
        <v>41289.1</v>
      </c>
      <c r="EN37" s="57">
        <f>'BAR BB| Open rates'!EN37*0.87*0.85+25</f>
        <v>40549.599999999999</v>
      </c>
      <c r="EO37" s="57">
        <f>'BAR BB| Open rates'!EO37*0.87*0.85+25</f>
        <v>40549.599999999999</v>
      </c>
      <c r="EP37" s="57">
        <f>'BAR BB| Open rates'!EP37*0.87*0.85+25</f>
        <v>40549.599999999999</v>
      </c>
      <c r="EQ37" s="57">
        <f>'BAR BB| Open rates'!EQ37*0.87*0.85+25</f>
        <v>40549.599999999999</v>
      </c>
      <c r="ER37" s="57">
        <f>'BAR BB| Open rates'!ER37*0.87*0.85+25</f>
        <v>40549.599999999999</v>
      </c>
      <c r="ES37" s="57">
        <f>'BAR BB| Open rates'!ES37*0.87*0.85+25</f>
        <v>41289.1</v>
      </c>
      <c r="ET37" s="57">
        <f>'BAR BB| Open rates'!ET37*0.87*0.85+25</f>
        <v>41289.1</v>
      </c>
      <c r="EU37" s="57">
        <f>'BAR BB| Open rates'!EU37*0.87*0.85+25</f>
        <v>40549.599999999999</v>
      </c>
      <c r="EV37" s="57">
        <f>'BAR BB| Open rates'!EV37*0.87*0.85+25</f>
        <v>40549.599999999999</v>
      </c>
      <c r="EW37" s="57">
        <f>'BAR BB| Open rates'!EW37*0.87*0.85+25</f>
        <v>40549.599999999999</v>
      </c>
      <c r="EX37" s="57">
        <f>'BAR BB| Open rates'!EX37*0.87*0.85+25</f>
        <v>40549.599999999999</v>
      </c>
      <c r="EY37" s="57">
        <f>'BAR BB| Open rates'!EY37*0.87*0.85+25</f>
        <v>40549.599999999999</v>
      </c>
      <c r="EZ37" s="57">
        <f>'BAR BB| Open rates'!EZ37*0.87*0.85+25</f>
        <v>41289.1</v>
      </c>
      <c r="FA37" s="57">
        <f>'BAR BB| Open rates'!FA37*0.87*0.85+25</f>
        <v>41289.1</v>
      </c>
      <c r="FB37" s="57">
        <f>'BAR BB| Open rates'!FB37*0.87*0.85+25</f>
        <v>40549.599999999999</v>
      </c>
      <c r="FC37" s="57">
        <f>'BAR BB| Open rates'!FC37*0.87*0.85+25</f>
        <v>40549.599999999999</v>
      </c>
      <c r="FD37" s="57">
        <f>'BAR BB| Open rates'!FD37*0.87*0.85+25</f>
        <v>40549.599999999999</v>
      </c>
      <c r="FE37" s="57">
        <f>'BAR BB| Open rates'!FE37*0.87*0.85+25</f>
        <v>40549.599999999999</v>
      </c>
      <c r="FF37" s="57">
        <f>'BAR BB| Open rates'!FF37*0.87*0.85+25</f>
        <v>40549.599999999999</v>
      </c>
      <c r="FG37" s="57">
        <f>'BAR BB| Open rates'!FG37*0.87*0.85+25</f>
        <v>41289.1</v>
      </c>
      <c r="FH37" s="57">
        <f>'BAR BB| Open rates'!FH37*0.87*0.85+25</f>
        <v>41289.1</v>
      </c>
      <c r="FI37" s="57">
        <f>'BAR BB| Open rates'!FI37*0.87*0.85+25</f>
        <v>40549.599999999999</v>
      </c>
      <c r="FJ37" s="57">
        <f>'BAR BB| Open rates'!FJ37*0.87*0.85+25</f>
        <v>40549.599999999999</v>
      </c>
      <c r="FK37" s="57">
        <f>'BAR BB| Open rates'!FK37*0.87*0.85+25</f>
        <v>40549.599999999999</v>
      </c>
      <c r="FL37" s="57">
        <f>'BAR BB| Open rates'!FL37*0.87*0.85+25</f>
        <v>40549.599999999999</v>
      </c>
      <c r="FM37" s="57">
        <f>'BAR BB| Open rates'!FM37*0.87*0.85+25</f>
        <v>40549.599999999999</v>
      </c>
      <c r="FN37" s="57">
        <f>'BAR BB| Open rates'!FN37*0.87*0.85+25</f>
        <v>41289.1</v>
      </c>
      <c r="FO37" s="57">
        <f>'BAR BB| Open rates'!FO37*0.87*0.85+25</f>
        <v>41289.1</v>
      </c>
      <c r="FP37" s="57">
        <f>'BAR BB| Open rates'!FP37*0.87*0.85+25</f>
        <v>40549.599999999999</v>
      </c>
      <c r="FQ37" s="57">
        <f>'BAR BB| Open rates'!FQ37*0.87*0.85+25</f>
        <v>40549.599999999999</v>
      </c>
      <c r="FR37" s="57">
        <f>'BAR BB| Open rates'!FR37*0.87*0.85+25</f>
        <v>40549.599999999999</v>
      </c>
      <c r="FS37" s="57">
        <f>'BAR BB| Open rates'!FS37*0.87*0.85+25</f>
        <v>40549.599999999999</v>
      </c>
      <c r="FT37" s="57">
        <f>'BAR BB| Open rates'!FT37*0.87*0.85+25</f>
        <v>40549.599999999999</v>
      </c>
      <c r="FU37" s="57">
        <f>'BAR BB| Open rates'!FU37*0.87*0.85+25</f>
        <v>41289.1</v>
      </c>
      <c r="FV37" s="57">
        <f>'BAR BB| Open rates'!FV37*0.87*0.85+25</f>
        <v>41289.1</v>
      </c>
      <c r="FW37" s="57">
        <f>'BAR BB| Open rates'!FW37*0.87*0.85+25</f>
        <v>44025.25</v>
      </c>
      <c r="FX37" s="57">
        <f>'BAR BB| Open rates'!FX37*0.87*0.85+25</f>
        <v>44025.25</v>
      </c>
      <c r="FY37" s="57">
        <f>'BAR BB| Open rates'!FY37*0.87*0.85+25</f>
        <v>44025.25</v>
      </c>
      <c r="FZ37" s="57">
        <f>'BAR BB| Open rates'!FZ37*0.87*0.85+25</f>
        <v>44025.25</v>
      </c>
      <c r="GA37" s="57">
        <f>'BAR BB| Open rates'!GA37*0.87*0.85+25</f>
        <v>44025.25</v>
      </c>
      <c r="GB37" s="57">
        <f>'BAR BB| Open rates'!GB37*0.87*0.85+25</f>
        <v>45652.15</v>
      </c>
      <c r="GC37" s="57">
        <f>'BAR BB| Open rates'!GC37*0.87*0.85+25</f>
        <v>45652.15</v>
      </c>
      <c r="GD37" s="57">
        <f>'BAR BB| Open rates'!GD37*0.87*0.85+25</f>
        <v>45652.15</v>
      </c>
      <c r="GE37" s="57">
        <f>'BAR BB| Open rates'!GE37*0.87*0.85+25</f>
        <v>45652.15</v>
      </c>
    </row>
    <row r="38" spans="1:187" s="36" customFormat="1" ht="12" customHeight="1" x14ac:dyDescent="0.2">
      <c r="A38" s="237">
        <v>6</v>
      </c>
      <c r="B38" s="57">
        <f>'BAR BB| Open rates'!B38*0.87*0.85+25</f>
        <v>67689.25</v>
      </c>
      <c r="C38" s="57">
        <f>'BAR BB| Open rates'!C38*0.87*0.85+25</f>
        <v>67689.25</v>
      </c>
      <c r="D38" s="57">
        <f>'BAR BB| Open rates'!D38*0.87*0.85+25</f>
        <v>65692.599999999991</v>
      </c>
      <c r="E38" s="57">
        <f>'BAR BB| Open rates'!E38*0.87*0.85+25</f>
        <v>65692.599999999991</v>
      </c>
      <c r="F38" s="57">
        <f>'BAR BB| Open rates'!F38*0.87*0.85+25</f>
        <v>64065.7</v>
      </c>
      <c r="G38" s="57">
        <f>'BAR BB| Open rates'!G38*0.87*0.85+25</f>
        <v>65692.599999999991</v>
      </c>
      <c r="H38" s="57">
        <f>'BAR BB| Open rates'!H38*0.87*0.85+25</f>
        <v>65692.599999999991</v>
      </c>
      <c r="I38" s="57">
        <f>'BAR BB| Open rates'!I38*0.87*0.85+25</f>
        <v>67171.599999999991</v>
      </c>
      <c r="J38" s="57">
        <f>'BAR BB| Open rates'!J38*0.87*0.85+25</f>
        <v>67171.599999999991</v>
      </c>
      <c r="K38" s="57">
        <f>'BAR BB| Open rates'!K38*0.87*0.85+25</f>
        <v>65692.599999999991</v>
      </c>
      <c r="L38" s="57">
        <f>'BAR BB| Open rates'!L38*0.87*0.85+25</f>
        <v>65692.599999999991</v>
      </c>
      <c r="M38" s="57">
        <f>'BAR BB| Open rates'!M38*0.87*0.85+25</f>
        <v>65692.599999999991</v>
      </c>
      <c r="N38" s="57">
        <f>'BAR BB| Open rates'!N38*0.87*0.85+25</f>
        <v>65692.599999999991</v>
      </c>
      <c r="O38" s="57">
        <f>'BAR BB| Open rates'!O38*0.87*0.85+25</f>
        <v>65692.599999999991</v>
      </c>
      <c r="P38" s="57">
        <f>'BAR BB| Open rates'!P38*0.87*0.85+25</f>
        <v>67171.599999999991</v>
      </c>
      <c r="Q38" s="57">
        <f>'BAR BB| Open rates'!Q38*0.87*0.85+25</f>
        <v>67171.599999999991</v>
      </c>
      <c r="R38" s="57">
        <f>'BAR BB| Open rates'!R38*0.87*0.85+25</f>
        <v>67171.599999999991</v>
      </c>
      <c r="S38" s="57">
        <f>'BAR BB| Open rates'!S38*0.87*0.85+25</f>
        <v>67171.599999999991</v>
      </c>
      <c r="T38" s="57">
        <f>'BAR BB| Open rates'!T38*0.87*0.85+25</f>
        <v>67171.599999999991</v>
      </c>
      <c r="U38" s="57">
        <f>'BAR BB| Open rates'!U38*0.87*0.85+25</f>
        <v>67171.599999999991</v>
      </c>
      <c r="V38" s="57">
        <f>'BAR BB| Open rates'!V38*0.87*0.85+25</f>
        <v>67171.599999999991</v>
      </c>
      <c r="W38" s="57">
        <f>'BAR BB| Open rates'!W38*0.87*0.85+25</f>
        <v>68650.599999999991</v>
      </c>
      <c r="X38" s="57">
        <f>'BAR BB| Open rates'!X38*0.87*0.85+25</f>
        <v>68650.599999999991</v>
      </c>
      <c r="Y38" s="57">
        <f>'BAR BB| Open rates'!Y38*0.87*0.85+25</f>
        <v>67171.599999999991</v>
      </c>
      <c r="Z38" s="57">
        <f>'BAR BB| Open rates'!Z38*0.87*0.85+25</f>
        <v>67171.599999999991</v>
      </c>
      <c r="AA38" s="57">
        <f>'BAR BB| Open rates'!AA38*0.87*0.85+25</f>
        <v>67171.599999999991</v>
      </c>
      <c r="AB38" s="57">
        <f>'BAR BB| Open rates'!AB38*0.87*0.85+25</f>
        <v>67171.599999999991</v>
      </c>
      <c r="AC38" s="57">
        <f>'BAR BB| Open rates'!AC38*0.87*0.85+25</f>
        <v>67171.599999999991</v>
      </c>
      <c r="AD38" s="57">
        <f>'BAR BB| Open rates'!AD38*0.87*0.85+25</f>
        <v>68650.599999999991</v>
      </c>
      <c r="AE38" s="57">
        <f>'BAR BB| Open rates'!AE38*0.87*0.85+25</f>
        <v>68650.599999999991</v>
      </c>
      <c r="AF38" s="57">
        <f>'BAR BB| Open rates'!AF38*0.87*0.85+25</f>
        <v>67171.599999999991</v>
      </c>
      <c r="AG38" s="57">
        <f>'BAR BB| Open rates'!AG38*0.87*0.85+25</f>
        <v>67171.599999999991</v>
      </c>
      <c r="AH38" s="57">
        <f>'BAR BB| Open rates'!AH38*0.87*0.85+25</f>
        <v>67171.599999999991</v>
      </c>
      <c r="AI38" s="57">
        <f>'BAR BB| Open rates'!AI38*0.87*0.85+25</f>
        <v>67171.599999999991</v>
      </c>
      <c r="AJ38" s="57">
        <f>'BAR BB| Open rates'!AJ38*0.87*0.85+25</f>
        <v>67171.599999999991</v>
      </c>
      <c r="AK38" s="57">
        <f>'BAR BB| Open rates'!AK38*0.87*0.85+25</f>
        <v>68650.599999999991</v>
      </c>
      <c r="AL38" s="57">
        <f>'BAR BB| Open rates'!AL38*0.87*0.85+25</f>
        <v>68650.599999999991</v>
      </c>
      <c r="AM38" s="57">
        <f>'BAR BB| Open rates'!AM38*0.87*0.85+25</f>
        <v>67171.599999999991</v>
      </c>
      <c r="AN38" s="57">
        <f>'BAR BB| Open rates'!AN38*0.87*0.85+25</f>
        <v>67171.599999999991</v>
      </c>
      <c r="AO38" s="57">
        <f>'BAR BB| Open rates'!AO38*0.87*0.85+25</f>
        <v>67171.599999999991</v>
      </c>
      <c r="AP38" s="57">
        <f>'BAR BB| Open rates'!AP38*0.87*0.85+25</f>
        <v>67171.599999999991</v>
      </c>
      <c r="AQ38" s="57">
        <f>'BAR BB| Open rates'!AQ38*0.87*0.85+25</f>
        <v>67171.599999999991</v>
      </c>
      <c r="AR38" s="57">
        <f>'BAR BB| Open rates'!AR38*0.87*0.85+25</f>
        <v>68650.599999999991</v>
      </c>
      <c r="AS38" s="57">
        <f>'BAR BB| Open rates'!AS38*0.87*0.85+25</f>
        <v>68650.599999999991</v>
      </c>
      <c r="AT38" s="57">
        <f>'BAR BB| Open rates'!AT38*0.87*0.85+25</f>
        <v>67171.599999999991</v>
      </c>
      <c r="AU38" s="57">
        <f>'BAR BB| Open rates'!AU38*0.87*0.85+25</f>
        <v>67171.599999999991</v>
      </c>
      <c r="AV38" s="57">
        <f>'BAR BB| Open rates'!AV38*0.87*0.85+25</f>
        <v>67171.599999999991</v>
      </c>
      <c r="AW38" s="57">
        <f>'BAR BB| Open rates'!AW38*0.87*0.85+25</f>
        <v>67171.599999999991</v>
      </c>
      <c r="AX38" s="57">
        <f>'BAR BB| Open rates'!AX38*0.87*0.85+25</f>
        <v>67171.599999999991</v>
      </c>
      <c r="AY38" s="57">
        <f>'BAR BB| Open rates'!AY38*0.87*0.85+25</f>
        <v>68650.599999999991</v>
      </c>
      <c r="AZ38" s="57">
        <f>'BAR BB| Open rates'!AZ38*0.87*0.85+25</f>
        <v>68650.599999999991</v>
      </c>
      <c r="BA38" s="57">
        <f>'BAR BB| Open rates'!BA38*0.87*0.85+25</f>
        <v>67171.599999999991</v>
      </c>
      <c r="BB38" s="57">
        <f>'BAR BB| Open rates'!BB38*0.87*0.85+25</f>
        <v>67171.599999999991</v>
      </c>
      <c r="BC38" s="57">
        <f>'BAR BB| Open rates'!BC38*0.87*0.85+25</f>
        <v>67171.599999999991</v>
      </c>
      <c r="BD38" s="57">
        <f>'BAR BB| Open rates'!BD38*0.87*0.85+25</f>
        <v>67171.599999999991</v>
      </c>
      <c r="BE38" s="57">
        <f>'BAR BB| Open rates'!BE38*0.87*0.85+25</f>
        <v>67171.599999999991</v>
      </c>
      <c r="BF38" s="57">
        <f>'BAR BB| Open rates'!BF38*0.87*0.85+25</f>
        <v>68650.599999999991</v>
      </c>
      <c r="BG38" s="57">
        <f>'BAR BB| Open rates'!BG38*0.87*0.85+25</f>
        <v>68650.599999999991</v>
      </c>
      <c r="BH38" s="57">
        <f>'BAR BB| Open rates'!BH38*0.87*0.85+25</f>
        <v>64805.2</v>
      </c>
      <c r="BI38" s="57">
        <f>'BAR BB| Open rates'!BI38*0.87*0.85+25</f>
        <v>64805.2</v>
      </c>
      <c r="BJ38" s="57">
        <f>'BAR BB| Open rates'!BJ38*0.87*0.85+25</f>
        <v>64805.2</v>
      </c>
      <c r="BK38" s="57">
        <f>'BAR BB| Open rates'!BK38*0.87*0.85+25</f>
        <v>64805.2</v>
      </c>
      <c r="BL38" s="57">
        <f>'BAR BB| Open rates'!BL38*0.87*0.85+25</f>
        <v>64805.2</v>
      </c>
      <c r="BM38" s="57">
        <f>'BAR BB| Open rates'!BM38*0.87*0.85+25</f>
        <v>65692.599999999991</v>
      </c>
      <c r="BN38" s="57">
        <f>'BAR BB| Open rates'!BN38*0.87*0.85+25</f>
        <v>65692.599999999991</v>
      </c>
      <c r="BO38" s="57">
        <f>'BAR BB| Open rates'!BO38*0.87*0.85+25</f>
        <v>64065.7</v>
      </c>
      <c r="BP38" s="57">
        <f>'BAR BB| Open rates'!BP38*0.87*0.85+25</f>
        <v>64065.7</v>
      </c>
      <c r="BQ38" s="57">
        <f>'BAR BB| Open rates'!BQ38*0.87*0.85+25</f>
        <v>51568.15</v>
      </c>
      <c r="BR38" s="57">
        <f>'BAR BB| Open rates'!BR38*0.87*0.85+25</f>
        <v>51568.15</v>
      </c>
      <c r="BS38" s="57">
        <f>'BAR BB| Open rates'!BS38*0.87*0.85+25</f>
        <v>51568.15</v>
      </c>
      <c r="BT38" s="57">
        <f>'BAR BB| Open rates'!BT38*0.87*0.85+25</f>
        <v>51568.15</v>
      </c>
      <c r="BU38" s="57">
        <f>'BAR BB| Open rates'!BU38*0.87*0.85+25</f>
        <v>51568.15</v>
      </c>
      <c r="BV38" s="57">
        <f>'BAR BB| Open rates'!BV38*0.87*0.85+25</f>
        <v>49941.25</v>
      </c>
      <c r="BW38" s="57">
        <f>'BAR BB| Open rates'!BW38*0.87*0.85+25</f>
        <v>49941.25</v>
      </c>
      <c r="BX38" s="57">
        <f>'BAR BB| Open rates'!BX38*0.87*0.85+25</f>
        <v>49941.25</v>
      </c>
      <c r="BY38" s="57">
        <f>'BAR BB| Open rates'!BY38*0.87*0.85+25</f>
        <v>49941.25</v>
      </c>
      <c r="BZ38" s="57">
        <f>'BAR BB| Open rates'!BZ38*0.87*0.85+25</f>
        <v>49941.25</v>
      </c>
      <c r="CA38" s="57">
        <f>'BAR BB| Open rates'!CA38*0.87*0.85+25</f>
        <v>51568.15</v>
      </c>
      <c r="CB38" s="57">
        <f>'BAR BB| Open rates'!CB38*0.87*0.85+25</f>
        <v>51568.15</v>
      </c>
      <c r="CC38" s="57">
        <f>'BAR BB| Open rates'!CC38*0.87*0.85+25</f>
        <v>49941.25</v>
      </c>
      <c r="CD38" s="57">
        <f>'BAR BB| Open rates'!CD38*0.87*0.85+25</f>
        <v>49941.25</v>
      </c>
      <c r="CE38" s="57">
        <f>'BAR BB| Open rates'!CE38*0.87*0.85+25</f>
        <v>49941.25</v>
      </c>
      <c r="CF38" s="57">
        <f>'BAR BB| Open rates'!CF38*0.87*0.85+25</f>
        <v>49941.25</v>
      </c>
      <c r="CG38" s="57">
        <f>'BAR BB| Open rates'!CG38*0.87*0.85+25</f>
        <v>49941.25</v>
      </c>
      <c r="CH38" s="57">
        <f>'BAR BB| Open rates'!CH38*0.87*0.85+25</f>
        <v>51568.15</v>
      </c>
      <c r="CI38" s="57">
        <f>'BAR BB| Open rates'!CI38*0.87*0.85+25</f>
        <v>51568.15</v>
      </c>
      <c r="CJ38" s="57">
        <f>'BAR BB| Open rates'!CJ38*0.87*0.85+25</f>
        <v>49941.25</v>
      </c>
      <c r="CK38" s="57">
        <f>'BAR BB| Open rates'!CK38*0.87*0.85+25</f>
        <v>49941.25</v>
      </c>
      <c r="CL38" s="57">
        <f>'BAR BB| Open rates'!CL38*0.87*0.85+25</f>
        <v>49941.25</v>
      </c>
      <c r="CM38" s="57">
        <f>'BAR BB| Open rates'!CM38*0.87*0.85+25</f>
        <v>49941.25</v>
      </c>
      <c r="CN38" s="57">
        <f>'BAR BB| Open rates'!CN38*0.87*0.85+25</f>
        <v>49941.25</v>
      </c>
      <c r="CO38" s="57">
        <f>'BAR BB| Open rates'!CO38*0.87*0.85+25</f>
        <v>51568.15</v>
      </c>
      <c r="CP38" s="57">
        <f>'BAR BB| Open rates'!CP38*0.87*0.85+25</f>
        <v>51568.15</v>
      </c>
      <c r="CQ38" s="57">
        <f>'BAR BB| Open rates'!CQ38*0.87*0.85+25</f>
        <v>49941.25</v>
      </c>
      <c r="CR38" s="57">
        <f>'BAR BB| Open rates'!CR38*0.87*0.85+25</f>
        <v>49941.25</v>
      </c>
      <c r="CS38" s="57">
        <f>'BAR BB| Open rates'!CS38*0.87*0.85+25</f>
        <v>49941.25</v>
      </c>
      <c r="CT38" s="57">
        <f>'BAR BB| Open rates'!CT38*0.87*0.85+25</f>
        <v>49941.25</v>
      </c>
      <c r="CU38" s="57">
        <f>'BAR BB| Open rates'!CU38*0.87*0.85+25</f>
        <v>48684.1</v>
      </c>
      <c r="CV38" s="57">
        <f>'BAR BB| Open rates'!CV38*0.87*0.85+25</f>
        <v>48684.1</v>
      </c>
      <c r="CW38" s="57">
        <f>'BAR BB| Open rates'!CW38*0.87*0.85+25</f>
        <v>48684.1</v>
      </c>
      <c r="CX38" s="57">
        <f>'BAR BB| Open rates'!CX38*0.87*0.85+25</f>
        <v>47205.1</v>
      </c>
      <c r="CY38" s="57">
        <f>'BAR BB| Open rates'!CY38*0.87*0.85+25</f>
        <v>47205.1</v>
      </c>
      <c r="CZ38" s="57">
        <f>'BAR BB| Open rates'!CZ38*0.87*0.85+25</f>
        <v>47205.1</v>
      </c>
      <c r="DA38" s="57">
        <f>'BAR BB| Open rates'!DA38*0.87*0.85+25</f>
        <v>47205.1</v>
      </c>
      <c r="DB38" s="57">
        <f>'BAR BB| Open rates'!DB38*0.87*0.85+25</f>
        <v>47205.1</v>
      </c>
      <c r="DC38" s="57">
        <f>'BAR BB| Open rates'!DC38*0.87*0.85+25</f>
        <v>48684.1</v>
      </c>
      <c r="DD38" s="57">
        <f>'BAR BB| Open rates'!DD38*0.87*0.85+25</f>
        <v>48684.1</v>
      </c>
      <c r="DE38" s="57">
        <f>'BAR BB| Open rates'!DE38*0.87*0.85+25</f>
        <v>47205.1</v>
      </c>
      <c r="DF38" s="57">
        <f>'BAR BB| Open rates'!DF38*0.87*0.85+25</f>
        <v>47205.1</v>
      </c>
      <c r="DG38" s="57">
        <f>'BAR BB| Open rates'!DG38*0.87*0.85+25</f>
        <v>47205.1</v>
      </c>
      <c r="DH38" s="57">
        <f>'BAR BB| Open rates'!DH38*0.87*0.85+25</f>
        <v>47205.1</v>
      </c>
      <c r="DI38" s="57">
        <f>'BAR BB| Open rates'!DI38*0.87*0.85+25</f>
        <v>47205.1</v>
      </c>
      <c r="DJ38" s="57">
        <f>'BAR BB| Open rates'!DJ38*0.87*0.85+25</f>
        <v>48684.1</v>
      </c>
      <c r="DK38" s="57">
        <f>'BAR BB| Open rates'!DK38*0.87*0.85+25</f>
        <v>48684.1</v>
      </c>
      <c r="DL38" s="57">
        <f>'BAR BB| Open rates'!DL38*0.87*0.85+25</f>
        <v>47205.1</v>
      </c>
      <c r="DM38" s="57">
        <f>'BAR BB| Open rates'!DM38*0.87*0.85+25</f>
        <v>47205.1</v>
      </c>
      <c r="DN38" s="57">
        <f>'BAR BB| Open rates'!DN38*0.87*0.85+25</f>
        <v>47205.1</v>
      </c>
      <c r="DO38" s="57">
        <f>'BAR BB| Open rates'!DO38*0.87*0.85+25</f>
        <v>47205.1</v>
      </c>
      <c r="DP38" s="57">
        <f>'BAR BB| Open rates'!DP38*0.87*0.85+25</f>
        <v>47205.1</v>
      </c>
      <c r="DQ38" s="57">
        <f>'BAR BB| Open rates'!DQ38*0.87*0.85+25</f>
        <v>48684.1</v>
      </c>
      <c r="DR38" s="57">
        <f>'BAR BB| Open rates'!DR38*0.87*0.85+25</f>
        <v>48684.1</v>
      </c>
      <c r="DS38" s="57">
        <f>'BAR BB| Open rates'!DS38*0.87*0.85+25</f>
        <v>47205.1</v>
      </c>
      <c r="DT38" s="57">
        <f>'BAR BB| Open rates'!DT38*0.87*0.85+25</f>
        <v>47205.1</v>
      </c>
      <c r="DU38" s="57">
        <f>'BAR BB| Open rates'!DU38*0.87*0.85+25</f>
        <v>47205.1</v>
      </c>
      <c r="DV38" s="57">
        <f>'BAR BB| Open rates'!DV38*0.87*0.85+25</f>
        <v>47205.1</v>
      </c>
      <c r="DW38" s="57">
        <f>'BAR BB| Open rates'!DW38*0.87*0.85+25</f>
        <v>47205.1</v>
      </c>
      <c r="DX38" s="57">
        <f>'BAR BB| Open rates'!DX38*0.87*0.85+25</f>
        <v>48684.1</v>
      </c>
      <c r="DY38" s="57">
        <f>'BAR BB| Open rates'!DY38*0.87*0.85+25</f>
        <v>48684.1</v>
      </c>
      <c r="DZ38" s="57">
        <f>'BAR BB| Open rates'!DZ38*0.87*0.85+25</f>
        <v>49941.25</v>
      </c>
      <c r="EA38" s="57">
        <f>'BAR BB| Open rates'!EA38*0.87*0.85+25</f>
        <v>49941.25</v>
      </c>
      <c r="EB38" s="57">
        <f>'BAR BB| Open rates'!EB38*0.87*0.85+25</f>
        <v>49941.25</v>
      </c>
      <c r="EC38" s="57">
        <f>'BAR BB| Open rates'!EC38*0.87*0.85+25</f>
        <v>51568.15</v>
      </c>
      <c r="ED38" s="57">
        <f>'BAR BB| Open rates'!ED38*0.87*0.85+25</f>
        <v>51568.15</v>
      </c>
      <c r="EE38" s="57">
        <f>'BAR BB| Open rates'!EE38*0.87*0.85+25</f>
        <v>51568.15</v>
      </c>
      <c r="EF38" s="57">
        <f>'BAR BB| Open rates'!EF38*0.87*0.85+25</f>
        <v>51568.15</v>
      </c>
      <c r="EG38" s="57">
        <f>'BAR BB| Open rates'!EG38*0.87*0.85+25</f>
        <v>46465.599999999999</v>
      </c>
      <c r="EH38" s="57">
        <f>'BAR BB| Open rates'!EH38*0.87*0.85+25</f>
        <v>42768.1</v>
      </c>
      <c r="EI38" s="57">
        <f>'BAR BB| Open rates'!EI38*0.87*0.85+25</f>
        <v>42768.1</v>
      </c>
      <c r="EJ38" s="57">
        <f>'BAR BB| Open rates'!EJ38*0.87*0.85+25</f>
        <v>42768.1</v>
      </c>
      <c r="EK38" s="57">
        <f>'BAR BB| Open rates'!EK38*0.87*0.85+25</f>
        <v>42768.1</v>
      </c>
      <c r="EL38" s="57">
        <f>'BAR BB| Open rates'!EL38*0.87*0.85+25</f>
        <v>43507.6</v>
      </c>
      <c r="EM38" s="57">
        <f>'BAR BB| Open rates'!EM38*0.87*0.85+25</f>
        <v>43507.6</v>
      </c>
      <c r="EN38" s="57">
        <f>'BAR BB| Open rates'!EN38*0.87*0.85+25</f>
        <v>42768.1</v>
      </c>
      <c r="EO38" s="57">
        <f>'BAR BB| Open rates'!EO38*0.87*0.85+25</f>
        <v>42768.1</v>
      </c>
      <c r="EP38" s="57">
        <f>'BAR BB| Open rates'!EP38*0.87*0.85+25</f>
        <v>42768.1</v>
      </c>
      <c r="EQ38" s="57">
        <f>'BAR BB| Open rates'!EQ38*0.87*0.85+25</f>
        <v>42768.1</v>
      </c>
      <c r="ER38" s="57">
        <f>'BAR BB| Open rates'!ER38*0.87*0.85+25</f>
        <v>42768.1</v>
      </c>
      <c r="ES38" s="57">
        <f>'BAR BB| Open rates'!ES38*0.87*0.85+25</f>
        <v>43507.6</v>
      </c>
      <c r="ET38" s="57">
        <f>'BAR BB| Open rates'!ET38*0.87*0.85+25</f>
        <v>43507.6</v>
      </c>
      <c r="EU38" s="57">
        <f>'BAR BB| Open rates'!EU38*0.87*0.85+25</f>
        <v>42768.1</v>
      </c>
      <c r="EV38" s="57">
        <f>'BAR BB| Open rates'!EV38*0.87*0.85+25</f>
        <v>42768.1</v>
      </c>
      <c r="EW38" s="57">
        <f>'BAR BB| Open rates'!EW38*0.87*0.85+25</f>
        <v>42768.1</v>
      </c>
      <c r="EX38" s="57">
        <f>'BAR BB| Open rates'!EX38*0.87*0.85+25</f>
        <v>42768.1</v>
      </c>
      <c r="EY38" s="57">
        <f>'BAR BB| Open rates'!EY38*0.87*0.85+25</f>
        <v>42768.1</v>
      </c>
      <c r="EZ38" s="57">
        <f>'BAR BB| Open rates'!EZ38*0.87*0.85+25</f>
        <v>43507.6</v>
      </c>
      <c r="FA38" s="57">
        <f>'BAR BB| Open rates'!FA38*0.87*0.85+25</f>
        <v>43507.6</v>
      </c>
      <c r="FB38" s="57">
        <f>'BAR BB| Open rates'!FB38*0.87*0.85+25</f>
        <v>42768.1</v>
      </c>
      <c r="FC38" s="57">
        <f>'BAR BB| Open rates'!FC38*0.87*0.85+25</f>
        <v>42768.1</v>
      </c>
      <c r="FD38" s="57">
        <f>'BAR BB| Open rates'!FD38*0.87*0.85+25</f>
        <v>42768.1</v>
      </c>
      <c r="FE38" s="57">
        <f>'BAR BB| Open rates'!FE38*0.87*0.85+25</f>
        <v>42768.1</v>
      </c>
      <c r="FF38" s="57">
        <f>'BAR BB| Open rates'!FF38*0.87*0.85+25</f>
        <v>42768.1</v>
      </c>
      <c r="FG38" s="57">
        <f>'BAR BB| Open rates'!FG38*0.87*0.85+25</f>
        <v>43507.6</v>
      </c>
      <c r="FH38" s="57">
        <f>'BAR BB| Open rates'!FH38*0.87*0.85+25</f>
        <v>43507.6</v>
      </c>
      <c r="FI38" s="57">
        <f>'BAR BB| Open rates'!FI38*0.87*0.85+25</f>
        <v>42768.1</v>
      </c>
      <c r="FJ38" s="57">
        <f>'BAR BB| Open rates'!FJ38*0.87*0.85+25</f>
        <v>42768.1</v>
      </c>
      <c r="FK38" s="57">
        <f>'BAR BB| Open rates'!FK38*0.87*0.85+25</f>
        <v>42768.1</v>
      </c>
      <c r="FL38" s="57">
        <f>'BAR BB| Open rates'!FL38*0.87*0.85+25</f>
        <v>42768.1</v>
      </c>
      <c r="FM38" s="57">
        <f>'BAR BB| Open rates'!FM38*0.87*0.85+25</f>
        <v>42768.1</v>
      </c>
      <c r="FN38" s="57">
        <f>'BAR BB| Open rates'!FN38*0.87*0.85+25</f>
        <v>43507.6</v>
      </c>
      <c r="FO38" s="57">
        <f>'BAR BB| Open rates'!FO38*0.87*0.85+25</f>
        <v>43507.6</v>
      </c>
      <c r="FP38" s="57">
        <f>'BAR BB| Open rates'!FP38*0.87*0.85+25</f>
        <v>42768.1</v>
      </c>
      <c r="FQ38" s="57">
        <f>'BAR BB| Open rates'!FQ38*0.87*0.85+25</f>
        <v>42768.1</v>
      </c>
      <c r="FR38" s="57">
        <f>'BAR BB| Open rates'!FR38*0.87*0.85+25</f>
        <v>42768.1</v>
      </c>
      <c r="FS38" s="57">
        <f>'BAR BB| Open rates'!FS38*0.87*0.85+25</f>
        <v>42768.1</v>
      </c>
      <c r="FT38" s="57">
        <f>'BAR BB| Open rates'!FT38*0.87*0.85+25</f>
        <v>42768.1</v>
      </c>
      <c r="FU38" s="57">
        <f>'BAR BB| Open rates'!FU38*0.87*0.85+25</f>
        <v>43507.6</v>
      </c>
      <c r="FV38" s="57">
        <f>'BAR BB| Open rates'!FV38*0.87*0.85+25</f>
        <v>43507.6</v>
      </c>
      <c r="FW38" s="57">
        <f>'BAR BB| Open rates'!FW38*0.87*0.85+25</f>
        <v>46243.75</v>
      </c>
      <c r="FX38" s="57">
        <f>'BAR BB| Open rates'!FX38*0.87*0.85+25</f>
        <v>46243.75</v>
      </c>
      <c r="FY38" s="57">
        <f>'BAR BB| Open rates'!FY38*0.87*0.85+25</f>
        <v>46243.75</v>
      </c>
      <c r="FZ38" s="57">
        <f>'BAR BB| Open rates'!FZ38*0.87*0.85+25</f>
        <v>46243.75</v>
      </c>
      <c r="GA38" s="57">
        <f>'BAR BB| Open rates'!GA38*0.87*0.85+25</f>
        <v>46243.75</v>
      </c>
      <c r="GB38" s="57">
        <f>'BAR BB| Open rates'!GB38*0.87*0.85+25</f>
        <v>47870.65</v>
      </c>
      <c r="GC38" s="57">
        <f>'BAR BB| Open rates'!GC38*0.87*0.85+25</f>
        <v>47870.65</v>
      </c>
      <c r="GD38" s="57">
        <f>'BAR BB| Open rates'!GD38*0.87*0.85+25</f>
        <v>47870.65</v>
      </c>
      <c r="GE38" s="57">
        <f>'BAR BB| Open rates'!GE38*0.87*0.85+25</f>
        <v>47870.65</v>
      </c>
    </row>
    <row r="39" spans="1:187" s="36" customFormat="1" ht="12" customHeight="1" x14ac:dyDescent="0.2">
      <c r="A39" s="89"/>
    </row>
    <row r="40" spans="1:187" s="33" customFormat="1" x14ac:dyDescent="0.2">
      <c r="A40" s="89"/>
    </row>
    <row r="41" spans="1:187" s="33" customFormat="1" x14ac:dyDescent="0.2">
      <c r="A41" s="371" t="s">
        <v>172</v>
      </c>
    </row>
    <row r="42" spans="1:187" s="33" customFormat="1" x14ac:dyDescent="0.2">
      <c r="A42" s="371"/>
    </row>
    <row r="43" spans="1:187" s="31" customFormat="1" ht="13.5" customHeight="1" x14ac:dyDescent="0.2"/>
    <row r="44" spans="1:187" s="6" customFormat="1" ht="12.75" customHeight="1" x14ac:dyDescent="0.2">
      <c r="A44" s="174" t="s">
        <v>74</v>
      </c>
    </row>
    <row r="45" spans="1:187" s="6" customFormat="1" ht="12.75" customHeight="1" x14ac:dyDescent="0.2">
      <c r="A45" s="172" t="s">
        <v>75</v>
      </c>
    </row>
    <row r="46" spans="1:187" s="6" customFormat="1" ht="21" customHeight="1" x14ac:dyDescent="0.2">
      <c r="A46" s="278" t="s">
        <v>371</v>
      </c>
    </row>
    <row r="47" spans="1:187" s="6" customFormat="1" ht="21" customHeight="1" x14ac:dyDescent="0.2">
      <c r="A47" s="173" t="s">
        <v>76</v>
      </c>
    </row>
    <row r="48" spans="1:187" s="6" customFormat="1" ht="21" customHeight="1" x14ac:dyDescent="0.2">
      <c r="A48" s="173" t="s">
        <v>77</v>
      </c>
    </row>
    <row r="49" spans="1:1" s="6" customFormat="1" ht="21" customHeight="1" x14ac:dyDescent="0.2">
      <c r="A49" s="173" t="s">
        <v>78</v>
      </c>
    </row>
    <row r="50" spans="1:1" s="6" customFormat="1" ht="21" customHeight="1" x14ac:dyDescent="0.2">
      <c r="A50" s="173" t="s">
        <v>439</v>
      </c>
    </row>
    <row r="51" spans="1:1" s="36" customFormat="1" ht="21" customHeight="1" x14ac:dyDescent="0.2">
      <c r="A51" s="175" t="s">
        <v>79</v>
      </c>
    </row>
    <row r="52" spans="1:1" s="36" customFormat="1" ht="21" customHeight="1" x14ac:dyDescent="0.2">
      <c r="A52" s="175" t="s">
        <v>187</v>
      </c>
    </row>
    <row r="53" spans="1:1" s="33" customFormat="1" x14ac:dyDescent="0.2">
      <c r="A53" s="89"/>
    </row>
    <row r="54" spans="1:1" s="33" customFormat="1" x14ac:dyDescent="0.2">
      <c r="A54" s="171" t="s">
        <v>81</v>
      </c>
    </row>
    <row r="55" spans="1:1" s="33" customFormat="1" ht="108" x14ac:dyDescent="0.2">
      <c r="A55" s="176" t="s">
        <v>459</v>
      </c>
    </row>
    <row r="56" spans="1:1" s="33" customFormat="1" x14ac:dyDescent="0.2"/>
    <row r="57" spans="1:1" s="33" customFormat="1" x14ac:dyDescent="0.2">
      <c r="A57" s="171" t="s">
        <v>83</v>
      </c>
    </row>
    <row r="58" spans="1:1" s="33" customFormat="1" ht="30" customHeight="1" x14ac:dyDescent="0.2">
      <c r="A58" s="271" t="s">
        <v>433</v>
      </c>
    </row>
    <row r="59" spans="1:1" s="33" customFormat="1" ht="24" x14ac:dyDescent="0.2">
      <c r="A59" s="272" t="s">
        <v>434</v>
      </c>
    </row>
    <row r="60" spans="1:1" s="33" customFormat="1" x14ac:dyDescent="0.2"/>
    <row r="61" spans="1:1" s="33" customFormat="1" ht="24" x14ac:dyDescent="0.2">
      <c r="A61" s="262" t="s">
        <v>429</v>
      </c>
    </row>
    <row r="62" spans="1:1" s="33" customFormat="1" x14ac:dyDescent="0.2"/>
    <row r="63" spans="1:1" s="33" customFormat="1" ht="13.5" thickBot="1" x14ac:dyDescent="0.25">
      <c r="A63" s="320"/>
    </row>
    <row r="64" spans="1:1" s="33" customFormat="1" ht="144.75" thickBot="1" x14ac:dyDescent="0.25">
      <c r="A64" s="321" t="s">
        <v>467</v>
      </c>
    </row>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sheetData>
  <mergeCells count="1">
    <mergeCell ref="A41:A4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GE74"/>
  <sheetViews>
    <sheetView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187" x14ac:dyDescent="0.2">
      <c r="A1" s="63" t="s">
        <v>61</v>
      </c>
    </row>
    <row r="2" spans="1:187" x14ac:dyDescent="0.2">
      <c r="A2" s="11" t="s">
        <v>185</v>
      </c>
    </row>
    <row r="3" spans="1:187" s="33" customFormat="1" ht="26.25" customHeight="1" x14ac:dyDescent="0.2">
      <c r="A3" s="64" t="s">
        <v>97</v>
      </c>
      <c r="B3" s="113">
        <f>'BAR BB| Open rates'!B3</f>
        <v>46199</v>
      </c>
      <c r="C3" s="113">
        <f>'BAR BB| Open rates'!C3</f>
        <v>46200</v>
      </c>
      <c r="D3" s="113">
        <f>'BAR BB| Open rates'!D3</f>
        <v>46201</v>
      </c>
      <c r="E3" s="113">
        <f>'BAR BB| Open rates'!E3</f>
        <v>46202</v>
      </c>
      <c r="F3" s="113">
        <f>'BAR BB| Open rates'!F3</f>
        <v>46203</v>
      </c>
      <c r="G3" s="113">
        <f>'BAR BB| Open rates'!G3</f>
        <v>46204</v>
      </c>
      <c r="H3" s="113">
        <f>'BAR BB| Open rates'!H3</f>
        <v>46205</v>
      </c>
      <c r="I3" s="113">
        <f>'BAR BB| Open rates'!I3</f>
        <v>46206</v>
      </c>
      <c r="J3" s="113">
        <f>'BAR BB| Open rates'!J3</f>
        <v>46207</v>
      </c>
      <c r="K3" s="113">
        <f>'BAR BB| Open rates'!K3</f>
        <v>46208</v>
      </c>
      <c r="L3" s="113">
        <f>'BAR BB| Open rates'!L3</f>
        <v>46209</v>
      </c>
      <c r="M3" s="113">
        <f>'BAR BB| Open rates'!M3</f>
        <v>46210</v>
      </c>
      <c r="N3" s="113">
        <f>'BAR BB| Open rates'!N3</f>
        <v>46211</v>
      </c>
      <c r="O3" s="113">
        <f>'BAR BB| Open rates'!O3</f>
        <v>46212</v>
      </c>
      <c r="P3" s="113">
        <f>'BAR BB| Open rates'!P3</f>
        <v>46213</v>
      </c>
      <c r="Q3" s="113">
        <f>'BAR BB| Open rates'!Q3</f>
        <v>46214</v>
      </c>
      <c r="R3" s="113">
        <f>'BAR BB| Open rates'!R3</f>
        <v>46215</v>
      </c>
      <c r="S3" s="113">
        <f>'BAR BB| Open rates'!S3</f>
        <v>46216</v>
      </c>
      <c r="T3" s="113">
        <f>'BAR BB| Open rates'!T3</f>
        <v>46217</v>
      </c>
      <c r="U3" s="113">
        <f>'BAR BB| Open rates'!U3</f>
        <v>46218</v>
      </c>
      <c r="V3" s="113">
        <f>'BAR BB| Open rates'!V3</f>
        <v>46219</v>
      </c>
      <c r="W3" s="113">
        <f>'BAR BB| Open rates'!W3</f>
        <v>46220</v>
      </c>
      <c r="X3" s="113">
        <f>'BAR BB| Open rates'!X3</f>
        <v>46221</v>
      </c>
      <c r="Y3" s="113">
        <f>'BAR BB| Open rates'!Y3</f>
        <v>46222</v>
      </c>
      <c r="Z3" s="113">
        <f>'BAR BB| Open rates'!Z3</f>
        <v>46223</v>
      </c>
      <c r="AA3" s="113">
        <f>'BAR BB| Open rates'!AA3</f>
        <v>46224</v>
      </c>
      <c r="AB3" s="113">
        <f>'BAR BB| Open rates'!AB3</f>
        <v>46225</v>
      </c>
      <c r="AC3" s="113">
        <f>'BAR BB| Open rates'!AC3</f>
        <v>46226</v>
      </c>
      <c r="AD3" s="113">
        <f>'BAR BB| Open rates'!AD3</f>
        <v>46227</v>
      </c>
      <c r="AE3" s="113">
        <f>'BAR BB| Open rates'!AE3</f>
        <v>46228</v>
      </c>
      <c r="AF3" s="113">
        <f>'BAR BB| Open rates'!AF3</f>
        <v>46229</v>
      </c>
      <c r="AG3" s="113">
        <f>'BAR BB| Open rates'!AG3</f>
        <v>46230</v>
      </c>
      <c r="AH3" s="113">
        <f>'BAR BB| Open rates'!AH3</f>
        <v>46231</v>
      </c>
      <c r="AI3" s="113">
        <f>'BAR BB| Open rates'!AI3</f>
        <v>46232</v>
      </c>
      <c r="AJ3" s="113">
        <f>'BAR BB| Open rates'!AJ3</f>
        <v>46233</v>
      </c>
      <c r="AK3" s="113">
        <f>'BAR BB| Open rates'!AK3</f>
        <v>46234</v>
      </c>
      <c r="AL3" s="113">
        <f>'BAR BB| Open rates'!AL3</f>
        <v>46235</v>
      </c>
      <c r="AM3" s="113">
        <f>'BAR BB| Open rates'!AM3</f>
        <v>46236</v>
      </c>
      <c r="AN3" s="113">
        <f>'BAR BB| Open rates'!AN3</f>
        <v>46237</v>
      </c>
      <c r="AO3" s="113">
        <f>'BAR BB| Open rates'!AO3</f>
        <v>46238</v>
      </c>
      <c r="AP3" s="113">
        <f>'BAR BB| Open rates'!AP3</f>
        <v>46239</v>
      </c>
      <c r="AQ3" s="113">
        <f>'BAR BB| Open rates'!AQ3</f>
        <v>46240</v>
      </c>
      <c r="AR3" s="113">
        <f>'BAR BB| Open rates'!AR3</f>
        <v>46241</v>
      </c>
      <c r="AS3" s="113">
        <f>'BAR BB| Open rates'!AS3</f>
        <v>46242</v>
      </c>
      <c r="AT3" s="113">
        <f>'BAR BB| Open rates'!AT3</f>
        <v>46243</v>
      </c>
      <c r="AU3" s="113">
        <f>'BAR BB| Open rates'!AU3</f>
        <v>46244</v>
      </c>
      <c r="AV3" s="113">
        <f>'BAR BB| Open rates'!AV3</f>
        <v>46245</v>
      </c>
      <c r="AW3" s="113">
        <f>'BAR BB| Open rates'!AW3</f>
        <v>46246</v>
      </c>
      <c r="AX3" s="113">
        <f>'BAR BB| Open rates'!AX3</f>
        <v>46247</v>
      </c>
      <c r="AY3" s="113">
        <f>'BAR BB| Open rates'!AY3</f>
        <v>46248</v>
      </c>
      <c r="AZ3" s="113">
        <f>'BAR BB| Open rates'!AZ3</f>
        <v>46249</v>
      </c>
      <c r="BA3" s="113">
        <f>'BAR BB| Open rates'!BA3</f>
        <v>46250</v>
      </c>
      <c r="BB3" s="113">
        <f>'BAR BB| Open rates'!BB3</f>
        <v>46251</v>
      </c>
      <c r="BC3" s="113">
        <f>'BAR BB| Open rates'!BC3</f>
        <v>46252</v>
      </c>
      <c r="BD3" s="113">
        <f>'BAR BB| Open rates'!BD3</f>
        <v>46253</v>
      </c>
      <c r="BE3" s="113">
        <f>'BAR BB| Open rates'!BE3</f>
        <v>46254</v>
      </c>
      <c r="BF3" s="113">
        <f>'BAR BB| Open rates'!BF3</f>
        <v>46255</v>
      </c>
      <c r="BG3" s="113">
        <f>'BAR BB| Open rates'!BG3</f>
        <v>46256</v>
      </c>
      <c r="BH3" s="113">
        <f>'BAR BB| Open rates'!BH3</f>
        <v>46257</v>
      </c>
      <c r="BI3" s="113">
        <f>'BAR BB| Open rates'!BI3</f>
        <v>46258</v>
      </c>
      <c r="BJ3" s="113">
        <f>'BAR BB| Open rates'!BJ3</f>
        <v>46259</v>
      </c>
      <c r="BK3" s="113">
        <f>'BAR BB| Open rates'!BK3</f>
        <v>46260</v>
      </c>
      <c r="BL3" s="113">
        <f>'BAR BB| Open rates'!BL3</f>
        <v>46261</v>
      </c>
      <c r="BM3" s="113">
        <f>'BAR BB| Open rates'!BM3</f>
        <v>46262</v>
      </c>
      <c r="BN3" s="113">
        <f>'BAR BB| Open rates'!BN3</f>
        <v>46263</v>
      </c>
      <c r="BO3" s="113">
        <f>'BAR BB| Open rates'!BO3</f>
        <v>46264</v>
      </c>
      <c r="BP3" s="113">
        <f>'BAR BB| Open rates'!BP3</f>
        <v>46265</v>
      </c>
      <c r="BQ3" s="113">
        <f>'BAR BB| Open rates'!BQ3</f>
        <v>46266</v>
      </c>
      <c r="BR3" s="113">
        <f>'BAR BB| Open rates'!BR3</f>
        <v>46267</v>
      </c>
      <c r="BS3" s="113">
        <f>'BAR BB| Open rates'!BS3</f>
        <v>46268</v>
      </c>
      <c r="BT3" s="113">
        <f>'BAR BB| Open rates'!BT3</f>
        <v>46269</v>
      </c>
      <c r="BU3" s="113">
        <f>'BAR BB| Open rates'!BU3</f>
        <v>46270</v>
      </c>
      <c r="BV3" s="113">
        <f>'BAR BB| Open rates'!BV3</f>
        <v>46271</v>
      </c>
      <c r="BW3" s="113">
        <f>'BAR BB| Open rates'!BW3</f>
        <v>46272</v>
      </c>
      <c r="BX3" s="113">
        <f>'BAR BB| Open rates'!BX3</f>
        <v>46273</v>
      </c>
      <c r="BY3" s="113">
        <f>'BAR BB| Open rates'!BY3</f>
        <v>46274</v>
      </c>
      <c r="BZ3" s="113">
        <f>'BAR BB| Open rates'!BZ3</f>
        <v>46275</v>
      </c>
      <c r="CA3" s="113">
        <f>'BAR BB| Open rates'!CA3</f>
        <v>46276</v>
      </c>
      <c r="CB3" s="113">
        <f>'BAR BB| Open rates'!CB3</f>
        <v>46277</v>
      </c>
      <c r="CC3" s="113">
        <f>'BAR BB| Open rates'!CC3</f>
        <v>46278</v>
      </c>
      <c r="CD3" s="113">
        <f>'BAR BB| Open rates'!CD3</f>
        <v>46279</v>
      </c>
      <c r="CE3" s="113">
        <f>'BAR BB| Open rates'!CE3</f>
        <v>46280</v>
      </c>
      <c r="CF3" s="113">
        <f>'BAR BB| Open rates'!CF3</f>
        <v>46281</v>
      </c>
      <c r="CG3" s="113">
        <f>'BAR BB| Open rates'!CG3</f>
        <v>46282</v>
      </c>
      <c r="CH3" s="113">
        <f>'BAR BB| Open rates'!CH3</f>
        <v>46283</v>
      </c>
      <c r="CI3" s="113">
        <f>'BAR BB| Open rates'!CI3</f>
        <v>46284</v>
      </c>
      <c r="CJ3" s="113">
        <f>'BAR BB| Open rates'!CJ3</f>
        <v>46285</v>
      </c>
      <c r="CK3" s="113">
        <f>'BAR BB| Open rates'!CK3</f>
        <v>46286</v>
      </c>
      <c r="CL3" s="113">
        <f>'BAR BB| Open rates'!CL3</f>
        <v>46287</v>
      </c>
      <c r="CM3" s="113">
        <f>'BAR BB| Open rates'!CM3</f>
        <v>46288</v>
      </c>
      <c r="CN3" s="113">
        <f>'BAR BB| Open rates'!CN3</f>
        <v>46289</v>
      </c>
      <c r="CO3" s="113">
        <f>'BAR BB| Open rates'!CO3</f>
        <v>46290</v>
      </c>
      <c r="CP3" s="113">
        <f>'BAR BB| Open rates'!CP3</f>
        <v>46291</v>
      </c>
      <c r="CQ3" s="113">
        <f>'BAR BB| Open rates'!CQ3</f>
        <v>46292</v>
      </c>
      <c r="CR3" s="113">
        <f>'BAR BB| Open rates'!CR3</f>
        <v>46293</v>
      </c>
      <c r="CS3" s="113">
        <f>'BAR BB| Open rates'!CS3</f>
        <v>46294</v>
      </c>
      <c r="CT3" s="113">
        <f>'BAR BB| Open rates'!CT3</f>
        <v>46295</v>
      </c>
      <c r="CU3" s="113">
        <f>'BAR BB| Open rates'!CU3</f>
        <v>46296</v>
      </c>
      <c r="CV3" s="113">
        <f>'BAR BB| Open rates'!CV3</f>
        <v>46297</v>
      </c>
      <c r="CW3" s="113">
        <f>'BAR BB| Open rates'!CW3</f>
        <v>46298</v>
      </c>
      <c r="CX3" s="113">
        <f>'BAR BB| Open rates'!CX3</f>
        <v>46299</v>
      </c>
      <c r="CY3" s="113">
        <f>'BAR BB| Open rates'!CY3</f>
        <v>46300</v>
      </c>
      <c r="CZ3" s="113">
        <f>'BAR BB| Open rates'!CZ3</f>
        <v>46301</v>
      </c>
      <c r="DA3" s="113">
        <f>'BAR BB| Open rates'!DA3</f>
        <v>46302</v>
      </c>
      <c r="DB3" s="113">
        <f>'BAR BB| Open rates'!DB3</f>
        <v>46303</v>
      </c>
      <c r="DC3" s="113">
        <f>'BAR BB| Open rates'!DC3</f>
        <v>46304</v>
      </c>
      <c r="DD3" s="113">
        <f>'BAR BB| Open rates'!DD3</f>
        <v>46305</v>
      </c>
      <c r="DE3" s="113">
        <f>'BAR BB| Open rates'!DE3</f>
        <v>46306</v>
      </c>
      <c r="DF3" s="113">
        <f>'BAR BB| Open rates'!DF3</f>
        <v>46307</v>
      </c>
      <c r="DG3" s="113">
        <f>'BAR BB| Open rates'!DG3</f>
        <v>46308</v>
      </c>
      <c r="DH3" s="113">
        <f>'BAR BB| Open rates'!DH3</f>
        <v>46309</v>
      </c>
      <c r="DI3" s="113">
        <f>'BAR BB| Open rates'!DI3</f>
        <v>46310</v>
      </c>
      <c r="DJ3" s="113">
        <f>'BAR BB| Open rates'!DJ3</f>
        <v>46311</v>
      </c>
      <c r="DK3" s="113">
        <f>'BAR BB| Open rates'!DK3</f>
        <v>46312</v>
      </c>
      <c r="DL3" s="113">
        <f>'BAR BB| Open rates'!DL3</f>
        <v>46313</v>
      </c>
      <c r="DM3" s="113">
        <f>'BAR BB| Open rates'!DM3</f>
        <v>46314</v>
      </c>
      <c r="DN3" s="113">
        <f>'BAR BB| Open rates'!DN3</f>
        <v>46315</v>
      </c>
      <c r="DO3" s="113">
        <f>'BAR BB| Open rates'!DO3</f>
        <v>46316</v>
      </c>
      <c r="DP3" s="113">
        <f>'BAR BB| Open rates'!DP3</f>
        <v>46317</v>
      </c>
      <c r="DQ3" s="113">
        <f>'BAR BB| Open rates'!DQ3</f>
        <v>46318</v>
      </c>
      <c r="DR3" s="113">
        <f>'BAR BB| Open rates'!DR3</f>
        <v>46319</v>
      </c>
      <c r="DS3" s="113">
        <f>'BAR BB| Open rates'!DS3</f>
        <v>46320</v>
      </c>
      <c r="DT3" s="113">
        <f>'BAR BB| Open rates'!DT3</f>
        <v>46321</v>
      </c>
      <c r="DU3" s="113">
        <f>'BAR BB| Open rates'!DU3</f>
        <v>46322</v>
      </c>
      <c r="DV3" s="113">
        <f>'BAR BB| Open rates'!DV3</f>
        <v>46323</v>
      </c>
      <c r="DW3" s="113">
        <f>'BAR BB| Open rates'!DW3</f>
        <v>46324</v>
      </c>
      <c r="DX3" s="113">
        <f>'BAR BB| Open rates'!DX3</f>
        <v>46325</v>
      </c>
      <c r="DY3" s="113">
        <f>'BAR BB| Open rates'!DY3</f>
        <v>46326</v>
      </c>
      <c r="DZ3" s="113">
        <f>'BAR BB| Open rates'!DZ3</f>
        <v>46327</v>
      </c>
      <c r="EA3" s="113">
        <f>'BAR BB| Open rates'!EA3</f>
        <v>46328</v>
      </c>
      <c r="EB3" s="113">
        <f>'BAR BB| Open rates'!EB3</f>
        <v>46329</v>
      </c>
      <c r="EC3" s="113">
        <f>'BAR BB| Open rates'!EC3</f>
        <v>46330</v>
      </c>
      <c r="ED3" s="113">
        <f>'BAR BB| Open rates'!ED3</f>
        <v>46331</v>
      </c>
      <c r="EE3" s="113">
        <f>'BAR BB| Open rates'!EE3</f>
        <v>46332</v>
      </c>
      <c r="EF3" s="113">
        <f>'BAR BB| Open rates'!EF3</f>
        <v>46333</v>
      </c>
      <c r="EG3" s="113">
        <f>'BAR BB| Open rates'!EG3</f>
        <v>46334</v>
      </c>
      <c r="EH3" s="113">
        <f>'BAR BB| Open rates'!EH3</f>
        <v>46335</v>
      </c>
      <c r="EI3" s="113">
        <f>'BAR BB| Open rates'!EI3</f>
        <v>46336</v>
      </c>
      <c r="EJ3" s="113">
        <f>'BAR BB| Open rates'!EJ3</f>
        <v>46337</v>
      </c>
      <c r="EK3" s="113">
        <f>'BAR BB| Open rates'!EK3</f>
        <v>46338</v>
      </c>
      <c r="EL3" s="113">
        <f>'BAR BB| Open rates'!EL3</f>
        <v>46339</v>
      </c>
      <c r="EM3" s="113">
        <f>'BAR BB| Open rates'!EM3</f>
        <v>46340</v>
      </c>
      <c r="EN3" s="113">
        <f>'BAR BB| Open rates'!EN3</f>
        <v>46341</v>
      </c>
      <c r="EO3" s="113">
        <f>'BAR BB| Open rates'!EO3</f>
        <v>46342</v>
      </c>
      <c r="EP3" s="113">
        <f>'BAR BB| Open rates'!EP3</f>
        <v>46343</v>
      </c>
      <c r="EQ3" s="113">
        <f>'BAR BB| Open rates'!EQ3</f>
        <v>46344</v>
      </c>
      <c r="ER3" s="113">
        <f>'BAR BB| Open rates'!ER3</f>
        <v>46345</v>
      </c>
      <c r="ES3" s="113">
        <f>'BAR BB| Open rates'!ES3</f>
        <v>46346</v>
      </c>
      <c r="ET3" s="113">
        <f>'BAR BB| Open rates'!ET3</f>
        <v>46347</v>
      </c>
      <c r="EU3" s="113">
        <f>'BAR BB| Open rates'!EU3</f>
        <v>46348</v>
      </c>
      <c r="EV3" s="113">
        <f>'BAR BB| Open rates'!EV3</f>
        <v>46349</v>
      </c>
      <c r="EW3" s="113">
        <f>'BAR BB| Open rates'!EW3</f>
        <v>46350</v>
      </c>
      <c r="EX3" s="113">
        <f>'BAR BB| Open rates'!EX3</f>
        <v>46351</v>
      </c>
      <c r="EY3" s="113">
        <f>'BAR BB| Open rates'!EY3</f>
        <v>46352</v>
      </c>
      <c r="EZ3" s="113">
        <f>'BAR BB| Open rates'!EZ3</f>
        <v>46353</v>
      </c>
      <c r="FA3" s="113">
        <f>'BAR BB| Open rates'!FA3</f>
        <v>46354</v>
      </c>
      <c r="FB3" s="113">
        <f>'BAR BB| Open rates'!FB3</f>
        <v>46355</v>
      </c>
      <c r="FC3" s="113">
        <f>'BAR BB| Open rates'!FC3</f>
        <v>46356</v>
      </c>
      <c r="FD3" s="113">
        <f>'BAR BB| Open rates'!FD3</f>
        <v>46357</v>
      </c>
      <c r="FE3" s="113">
        <f>'BAR BB| Open rates'!FE3</f>
        <v>46358</v>
      </c>
      <c r="FF3" s="113">
        <f>'BAR BB| Open rates'!FF3</f>
        <v>46359</v>
      </c>
      <c r="FG3" s="113">
        <f>'BAR BB| Open rates'!FG3</f>
        <v>46360</v>
      </c>
      <c r="FH3" s="113">
        <f>'BAR BB| Open rates'!FH3</f>
        <v>46361</v>
      </c>
      <c r="FI3" s="113">
        <f>'BAR BB| Open rates'!FI3</f>
        <v>46362</v>
      </c>
      <c r="FJ3" s="113">
        <f>'BAR BB| Open rates'!FJ3</f>
        <v>46363</v>
      </c>
      <c r="FK3" s="113">
        <f>'BAR BB| Open rates'!FK3</f>
        <v>46364</v>
      </c>
      <c r="FL3" s="113">
        <f>'BAR BB| Open rates'!FL3</f>
        <v>46365</v>
      </c>
      <c r="FM3" s="113">
        <f>'BAR BB| Open rates'!FM3</f>
        <v>46366</v>
      </c>
      <c r="FN3" s="113">
        <f>'BAR BB| Open rates'!FN3</f>
        <v>46367</v>
      </c>
      <c r="FO3" s="113">
        <f>'BAR BB| Open rates'!FO3</f>
        <v>46368</v>
      </c>
      <c r="FP3" s="113">
        <f>'BAR BB| Open rates'!FP3</f>
        <v>46369</v>
      </c>
      <c r="FQ3" s="113">
        <f>'BAR BB| Open rates'!FQ3</f>
        <v>46370</v>
      </c>
      <c r="FR3" s="113">
        <f>'BAR BB| Open rates'!FR3</f>
        <v>46371</v>
      </c>
      <c r="FS3" s="113">
        <f>'BAR BB| Open rates'!FS3</f>
        <v>46372</v>
      </c>
      <c r="FT3" s="113">
        <f>'BAR BB| Open rates'!FT3</f>
        <v>46373</v>
      </c>
      <c r="FU3" s="113">
        <f>'BAR BB| Open rates'!FU3</f>
        <v>46374</v>
      </c>
      <c r="FV3" s="113">
        <f>'BAR BB| Open rates'!FV3</f>
        <v>46375</v>
      </c>
      <c r="FW3" s="113">
        <f>'BAR BB| Open rates'!FW3</f>
        <v>46376</v>
      </c>
      <c r="FX3" s="113">
        <f>'BAR BB| Open rates'!FX3</f>
        <v>46377</v>
      </c>
      <c r="FY3" s="113">
        <f>'BAR BB| Open rates'!FY3</f>
        <v>46378</v>
      </c>
      <c r="FZ3" s="113">
        <f>'BAR BB| Open rates'!FZ3</f>
        <v>46379</v>
      </c>
      <c r="GA3" s="113">
        <f>'BAR BB| Open rates'!GA3</f>
        <v>46380</v>
      </c>
      <c r="GB3" s="113">
        <f>'BAR BB| Open rates'!GB3</f>
        <v>46381</v>
      </c>
      <c r="GC3" s="113">
        <f>'BAR BB| Open rates'!GC3</f>
        <v>46382</v>
      </c>
      <c r="GD3" s="113">
        <f>'BAR BB| Open rates'!GD3</f>
        <v>46383</v>
      </c>
      <c r="GE3" s="113">
        <f>'BAR BB| Open rates'!GE3</f>
        <v>46384</v>
      </c>
    </row>
    <row r="4" spans="1:187" s="36" customFormat="1" ht="12" customHeight="1" x14ac:dyDescent="0.2">
      <c r="A4" s="184" t="s">
        <v>63</v>
      </c>
    </row>
    <row r="5" spans="1:187" s="36" customFormat="1" ht="12" customHeight="1" x14ac:dyDescent="0.2">
      <c r="A5" s="183">
        <v>1</v>
      </c>
      <c r="B5" s="57">
        <f>'BAR BB| Open rates'!B5*0.85*0.85</f>
        <v>15533.75</v>
      </c>
      <c r="C5" s="57">
        <f>'BAR BB| Open rates'!C5*0.85*0.85</f>
        <v>15533.75</v>
      </c>
      <c r="D5" s="57">
        <f>'BAR BB| Open rates'!D5*0.85*0.85</f>
        <v>13583</v>
      </c>
      <c r="E5" s="57">
        <f>'BAR BB| Open rates'!E5*0.85*0.85</f>
        <v>13583</v>
      </c>
      <c r="F5" s="57">
        <f>'BAR BB| Open rates'!F5*0.85*0.85</f>
        <v>11993.5</v>
      </c>
      <c r="G5" s="57">
        <f>'BAR BB| Open rates'!G5*0.85*0.85</f>
        <v>13583</v>
      </c>
      <c r="H5" s="57">
        <f>'BAR BB| Open rates'!H5*0.85*0.85</f>
        <v>13583</v>
      </c>
      <c r="I5" s="57">
        <f>'BAR BB| Open rates'!I5*0.85*0.85</f>
        <v>15028</v>
      </c>
      <c r="J5" s="57">
        <f>'BAR BB| Open rates'!J5*0.85*0.85</f>
        <v>15028</v>
      </c>
      <c r="K5" s="57">
        <f>'BAR BB| Open rates'!K5*0.85*0.85</f>
        <v>13583</v>
      </c>
      <c r="L5" s="57">
        <f>'BAR BB| Open rates'!L5*0.85*0.85</f>
        <v>13583</v>
      </c>
      <c r="M5" s="57">
        <f>'BAR BB| Open rates'!M5*0.85*0.85</f>
        <v>13583</v>
      </c>
      <c r="N5" s="57">
        <f>'BAR BB| Open rates'!N5*0.85*0.85</f>
        <v>13583</v>
      </c>
      <c r="O5" s="57">
        <f>'BAR BB| Open rates'!O5*0.85*0.85</f>
        <v>13583</v>
      </c>
      <c r="P5" s="57">
        <f>'BAR BB| Open rates'!P5*0.85*0.85</f>
        <v>15028</v>
      </c>
      <c r="Q5" s="57">
        <f>'BAR BB| Open rates'!Q5*0.85*0.85</f>
        <v>15028</v>
      </c>
      <c r="R5" s="57">
        <f>'BAR BB| Open rates'!R5*0.85*0.85</f>
        <v>15028</v>
      </c>
      <c r="S5" s="57">
        <f>'BAR BB| Open rates'!S5*0.85*0.85</f>
        <v>15028</v>
      </c>
      <c r="T5" s="57">
        <f>'BAR BB| Open rates'!T5*0.85*0.85</f>
        <v>15028</v>
      </c>
      <c r="U5" s="57">
        <f>'BAR BB| Open rates'!U5*0.85*0.85</f>
        <v>15028</v>
      </c>
      <c r="V5" s="57">
        <f>'BAR BB| Open rates'!V5*0.85*0.85</f>
        <v>15028</v>
      </c>
      <c r="W5" s="57">
        <f>'BAR BB| Open rates'!W5*0.85*0.85</f>
        <v>16473</v>
      </c>
      <c r="X5" s="57">
        <f>'BAR BB| Open rates'!X5*0.85*0.85</f>
        <v>16473</v>
      </c>
      <c r="Y5" s="57">
        <f>'BAR BB| Open rates'!Y5*0.85*0.85</f>
        <v>15028</v>
      </c>
      <c r="Z5" s="57">
        <f>'BAR BB| Open rates'!Z5*0.85*0.85</f>
        <v>15028</v>
      </c>
      <c r="AA5" s="57">
        <f>'BAR BB| Open rates'!AA5*0.85*0.85</f>
        <v>15028</v>
      </c>
      <c r="AB5" s="57">
        <f>'BAR BB| Open rates'!AB5*0.85*0.85</f>
        <v>15028</v>
      </c>
      <c r="AC5" s="57">
        <f>'BAR BB| Open rates'!AC5*0.85*0.85</f>
        <v>15028</v>
      </c>
      <c r="AD5" s="57">
        <f>'BAR BB| Open rates'!AD5*0.85*0.85</f>
        <v>16473</v>
      </c>
      <c r="AE5" s="57">
        <f>'BAR BB| Open rates'!AE5*0.85*0.85</f>
        <v>16473</v>
      </c>
      <c r="AF5" s="57">
        <f>'BAR BB| Open rates'!AF5*0.85*0.85</f>
        <v>15028</v>
      </c>
      <c r="AG5" s="57">
        <f>'BAR BB| Open rates'!AG5*0.85*0.85</f>
        <v>15028</v>
      </c>
      <c r="AH5" s="57">
        <f>'BAR BB| Open rates'!AH5*0.85*0.85</f>
        <v>15028</v>
      </c>
      <c r="AI5" s="57">
        <f>'BAR BB| Open rates'!AI5*0.85*0.85</f>
        <v>15028</v>
      </c>
      <c r="AJ5" s="57">
        <f>'BAR BB| Open rates'!AJ5*0.85*0.85</f>
        <v>15028</v>
      </c>
      <c r="AK5" s="57">
        <f>'BAR BB| Open rates'!AK5*0.85*0.85</f>
        <v>16473</v>
      </c>
      <c r="AL5" s="57">
        <f>'BAR BB| Open rates'!AL5*0.85*0.85</f>
        <v>16473</v>
      </c>
      <c r="AM5" s="57">
        <f>'BAR BB| Open rates'!AM5*0.85*0.85</f>
        <v>15028</v>
      </c>
      <c r="AN5" s="57">
        <f>'BAR BB| Open rates'!AN5*0.85*0.85</f>
        <v>15028</v>
      </c>
      <c r="AO5" s="57">
        <f>'BAR BB| Open rates'!AO5*0.85*0.85</f>
        <v>15028</v>
      </c>
      <c r="AP5" s="57">
        <f>'BAR BB| Open rates'!AP5*0.85*0.85</f>
        <v>15028</v>
      </c>
      <c r="AQ5" s="57">
        <f>'BAR BB| Open rates'!AQ5*0.85*0.85</f>
        <v>15028</v>
      </c>
      <c r="AR5" s="57">
        <f>'BAR BB| Open rates'!AR5*0.85*0.85</f>
        <v>16473</v>
      </c>
      <c r="AS5" s="57">
        <f>'BAR BB| Open rates'!AS5*0.85*0.85</f>
        <v>16473</v>
      </c>
      <c r="AT5" s="57">
        <f>'BAR BB| Open rates'!AT5*0.85*0.85</f>
        <v>15028</v>
      </c>
      <c r="AU5" s="57">
        <f>'BAR BB| Open rates'!AU5*0.85*0.85</f>
        <v>15028</v>
      </c>
      <c r="AV5" s="57">
        <f>'BAR BB| Open rates'!AV5*0.85*0.85</f>
        <v>15028</v>
      </c>
      <c r="AW5" s="57">
        <f>'BAR BB| Open rates'!AW5*0.85*0.85</f>
        <v>15028</v>
      </c>
      <c r="AX5" s="57">
        <f>'BAR BB| Open rates'!AX5*0.85*0.85</f>
        <v>15028</v>
      </c>
      <c r="AY5" s="57">
        <f>'BAR BB| Open rates'!AY5*0.85*0.85</f>
        <v>16473</v>
      </c>
      <c r="AZ5" s="57">
        <f>'BAR BB| Open rates'!AZ5*0.85*0.85</f>
        <v>16473</v>
      </c>
      <c r="BA5" s="57">
        <f>'BAR BB| Open rates'!BA5*0.85*0.85</f>
        <v>15028</v>
      </c>
      <c r="BB5" s="57">
        <f>'BAR BB| Open rates'!BB5*0.85*0.85</f>
        <v>15028</v>
      </c>
      <c r="BC5" s="57">
        <f>'BAR BB| Open rates'!BC5*0.85*0.85</f>
        <v>15028</v>
      </c>
      <c r="BD5" s="57">
        <f>'BAR BB| Open rates'!BD5*0.85*0.85</f>
        <v>15028</v>
      </c>
      <c r="BE5" s="57">
        <f>'BAR BB| Open rates'!BE5*0.85*0.85</f>
        <v>15028</v>
      </c>
      <c r="BF5" s="57">
        <f>'BAR BB| Open rates'!BF5*0.85*0.85</f>
        <v>16473</v>
      </c>
      <c r="BG5" s="57">
        <f>'BAR BB| Open rates'!BG5*0.85*0.85</f>
        <v>16473</v>
      </c>
      <c r="BH5" s="57">
        <f>'BAR BB| Open rates'!BH5*0.85*0.85</f>
        <v>12716</v>
      </c>
      <c r="BI5" s="57">
        <f>'BAR BB| Open rates'!BI5*0.85*0.85</f>
        <v>12716</v>
      </c>
      <c r="BJ5" s="57">
        <f>'BAR BB| Open rates'!BJ5*0.85*0.85</f>
        <v>12716</v>
      </c>
      <c r="BK5" s="57">
        <f>'BAR BB| Open rates'!BK5*0.85*0.85</f>
        <v>12716</v>
      </c>
      <c r="BL5" s="57">
        <f>'BAR BB| Open rates'!BL5*0.85*0.85</f>
        <v>12716</v>
      </c>
      <c r="BM5" s="57">
        <f>'BAR BB| Open rates'!BM5*0.85*0.85</f>
        <v>13583</v>
      </c>
      <c r="BN5" s="57">
        <f>'BAR BB| Open rates'!BN5*0.85*0.85</f>
        <v>13583</v>
      </c>
      <c r="BO5" s="57">
        <f>'BAR BB| Open rates'!BO5*0.85*0.85</f>
        <v>11993.5</v>
      </c>
      <c r="BP5" s="57">
        <f>'BAR BB| Open rates'!BP5*0.85*0.85</f>
        <v>11993.5</v>
      </c>
      <c r="BQ5" s="57">
        <f>'BAR BB| Open rates'!BQ5*0.85*0.85</f>
        <v>13583</v>
      </c>
      <c r="BR5" s="57">
        <f>'BAR BB| Open rates'!BR5*0.85*0.85</f>
        <v>13583</v>
      </c>
      <c r="BS5" s="57">
        <f>'BAR BB| Open rates'!BS5*0.85*0.85</f>
        <v>13583</v>
      </c>
      <c r="BT5" s="57">
        <f>'BAR BB| Open rates'!BT5*0.85*0.85</f>
        <v>13583</v>
      </c>
      <c r="BU5" s="57">
        <f>'BAR BB| Open rates'!BU5*0.85*0.85</f>
        <v>13583</v>
      </c>
      <c r="BV5" s="57">
        <f>'BAR BB| Open rates'!BV5*0.85*0.85</f>
        <v>11993.5</v>
      </c>
      <c r="BW5" s="57">
        <f>'BAR BB| Open rates'!BW5*0.85*0.85</f>
        <v>11993.5</v>
      </c>
      <c r="BX5" s="57">
        <f>'BAR BB| Open rates'!BX5*0.85*0.85</f>
        <v>11993.5</v>
      </c>
      <c r="BY5" s="57">
        <f>'BAR BB| Open rates'!BY5*0.85*0.85</f>
        <v>11993.5</v>
      </c>
      <c r="BZ5" s="57">
        <f>'BAR BB| Open rates'!BZ5*0.85*0.85</f>
        <v>11993.5</v>
      </c>
      <c r="CA5" s="57">
        <f>'BAR BB| Open rates'!CA5*0.85*0.85</f>
        <v>13583</v>
      </c>
      <c r="CB5" s="57">
        <f>'BAR BB| Open rates'!CB5*0.85*0.85</f>
        <v>13583</v>
      </c>
      <c r="CC5" s="57">
        <f>'BAR BB| Open rates'!CC5*0.85*0.85</f>
        <v>11993.5</v>
      </c>
      <c r="CD5" s="57">
        <f>'BAR BB| Open rates'!CD5*0.85*0.85</f>
        <v>11993.5</v>
      </c>
      <c r="CE5" s="57">
        <f>'BAR BB| Open rates'!CE5*0.85*0.85</f>
        <v>11993.5</v>
      </c>
      <c r="CF5" s="57">
        <f>'BAR BB| Open rates'!CF5*0.85*0.85</f>
        <v>11993.5</v>
      </c>
      <c r="CG5" s="57">
        <f>'BAR BB| Open rates'!CG5*0.85*0.85</f>
        <v>11993.5</v>
      </c>
      <c r="CH5" s="57">
        <f>'BAR BB| Open rates'!CH5*0.85*0.85</f>
        <v>13583</v>
      </c>
      <c r="CI5" s="57">
        <f>'BAR BB| Open rates'!CI5*0.85*0.85</f>
        <v>13583</v>
      </c>
      <c r="CJ5" s="57">
        <f>'BAR BB| Open rates'!CJ5*0.85*0.85</f>
        <v>11993.5</v>
      </c>
      <c r="CK5" s="57">
        <f>'BAR BB| Open rates'!CK5*0.85*0.85</f>
        <v>11993.5</v>
      </c>
      <c r="CL5" s="57">
        <f>'BAR BB| Open rates'!CL5*0.85*0.85</f>
        <v>11993.5</v>
      </c>
      <c r="CM5" s="57">
        <f>'BAR BB| Open rates'!CM5*0.85*0.85</f>
        <v>11993.5</v>
      </c>
      <c r="CN5" s="57">
        <f>'BAR BB| Open rates'!CN5*0.85*0.85</f>
        <v>11993.5</v>
      </c>
      <c r="CO5" s="57">
        <f>'BAR BB| Open rates'!CO5*0.85*0.85</f>
        <v>13583</v>
      </c>
      <c r="CP5" s="57">
        <f>'BAR BB| Open rates'!CP5*0.85*0.85</f>
        <v>13583</v>
      </c>
      <c r="CQ5" s="57">
        <f>'BAR BB| Open rates'!CQ5*0.85*0.85</f>
        <v>11993.5</v>
      </c>
      <c r="CR5" s="57">
        <f>'BAR BB| Open rates'!CR5*0.85*0.85</f>
        <v>11993.5</v>
      </c>
      <c r="CS5" s="57">
        <f>'BAR BB| Open rates'!CS5*0.85*0.85</f>
        <v>11993.5</v>
      </c>
      <c r="CT5" s="57">
        <f>'BAR BB| Open rates'!CT5*0.85*0.85</f>
        <v>11993.5</v>
      </c>
      <c r="CU5" s="57">
        <f>'BAR BB| Open rates'!CU5*0.85*0.85</f>
        <v>10765.25</v>
      </c>
      <c r="CV5" s="57">
        <f>'BAR BB| Open rates'!CV5*0.85*0.85</f>
        <v>10765.25</v>
      </c>
      <c r="CW5" s="57">
        <f>'BAR BB| Open rates'!CW5*0.85*0.85</f>
        <v>10765.25</v>
      </c>
      <c r="CX5" s="57">
        <f>'BAR BB| Open rates'!CX5*0.85*0.85</f>
        <v>9320.25</v>
      </c>
      <c r="CY5" s="57">
        <f>'BAR BB| Open rates'!CY5*0.85*0.85</f>
        <v>9320.25</v>
      </c>
      <c r="CZ5" s="57">
        <f>'BAR BB| Open rates'!CZ5*0.85*0.85</f>
        <v>9320.25</v>
      </c>
      <c r="DA5" s="57">
        <f>'BAR BB| Open rates'!DA5*0.85*0.85</f>
        <v>9320.25</v>
      </c>
      <c r="DB5" s="57">
        <f>'BAR BB| Open rates'!DB5*0.85*0.85</f>
        <v>9320.25</v>
      </c>
      <c r="DC5" s="57">
        <f>'BAR BB| Open rates'!DC5*0.85*0.85</f>
        <v>10765.25</v>
      </c>
      <c r="DD5" s="57">
        <f>'BAR BB| Open rates'!DD5*0.85*0.85</f>
        <v>10765.25</v>
      </c>
      <c r="DE5" s="57">
        <f>'BAR BB| Open rates'!DE5*0.85*0.85</f>
        <v>9320.25</v>
      </c>
      <c r="DF5" s="57">
        <f>'BAR BB| Open rates'!DF5*0.85*0.85</f>
        <v>9320.25</v>
      </c>
      <c r="DG5" s="57">
        <f>'BAR BB| Open rates'!DG5*0.85*0.85</f>
        <v>9320.25</v>
      </c>
      <c r="DH5" s="57">
        <f>'BAR BB| Open rates'!DH5*0.85*0.85</f>
        <v>9320.25</v>
      </c>
      <c r="DI5" s="57">
        <f>'BAR BB| Open rates'!DI5*0.85*0.85</f>
        <v>9320.25</v>
      </c>
      <c r="DJ5" s="57">
        <f>'BAR BB| Open rates'!DJ5*0.85*0.85</f>
        <v>10765.25</v>
      </c>
      <c r="DK5" s="57">
        <f>'BAR BB| Open rates'!DK5*0.85*0.85</f>
        <v>10765.25</v>
      </c>
      <c r="DL5" s="57">
        <f>'BAR BB| Open rates'!DL5*0.85*0.85</f>
        <v>9320.25</v>
      </c>
      <c r="DM5" s="57">
        <f>'BAR BB| Open rates'!DM5*0.85*0.85</f>
        <v>9320.25</v>
      </c>
      <c r="DN5" s="57">
        <f>'BAR BB| Open rates'!DN5*0.85*0.85</f>
        <v>9320.25</v>
      </c>
      <c r="DO5" s="57">
        <f>'BAR BB| Open rates'!DO5*0.85*0.85</f>
        <v>9320.25</v>
      </c>
      <c r="DP5" s="57">
        <f>'BAR BB| Open rates'!DP5*0.85*0.85</f>
        <v>9320.25</v>
      </c>
      <c r="DQ5" s="57">
        <f>'BAR BB| Open rates'!DQ5*0.85*0.85</f>
        <v>10765.25</v>
      </c>
      <c r="DR5" s="57">
        <f>'BAR BB| Open rates'!DR5*0.85*0.85</f>
        <v>10765.25</v>
      </c>
      <c r="DS5" s="57">
        <f>'BAR BB| Open rates'!DS5*0.85*0.85</f>
        <v>9320.25</v>
      </c>
      <c r="DT5" s="57">
        <f>'BAR BB| Open rates'!DT5*0.85*0.85</f>
        <v>9320.25</v>
      </c>
      <c r="DU5" s="57">
        <f>'BAR BB| Open rates'!DU5*0.85*0.85</f>
        <v>9320.25</v>
      </c>
      <c r="DV5" s="57">
        <f>'BAR BB| Open rates'!DV5*0.85*0.85</f>
        <v>9320.25</v>
      </c>
      <c r="DW5" s="57">
        <f>'BAR BB| Open rates'!DW5*0.85*0.85</f>
        <v>9320.25</v>
      </c>
      <c r="DX5" s="57">
        <f>'BAR BB| Open rates'!DX5*0.85*0.85</f>
        <v>10765.25</v>
      </c>
      <c r="DY5" s="57">
        <f>'BAR BB| Open rates'!DY5*0.85*0.85</f>
        <v>10765.25</v>
      </c>
      <c r="DZ5" s="57">
        <f>'BAR BB| Open rates'!DZ5*0.85*0.85</f>
        <v>11993.5</v>
      </c>
      <c r="EA5" s="57">
        <f>'BAR BB| Open rates'!EA5*0.85*0.85</f>
        <v>11993.5</v>
      </c>
      <c r="EB5" s="57">
        <f>'BAR BB| Open rates'!EB5*0.85*0.85</f>
        <v>11993.5</v>
      </c>
      <c r="EC5" s="57">
        <f>'BAR BB| Open rates'!EC5*0.85*0.85</f>
        <v>13583</v>
      </c>
      <c r="ED5" s="57">
        <f>'BAR BB| Open rates'!ED5*0.85*0.85</f>
        <v>13583</v>
      </c>
      <c r="EE5" s="57">
        <f>'BAR BB| Open rates'!EE5*0.85*0.85</f>
        <v>13583</v>
      </c>
      <c r="EF5" s="57">
        <f>'BAR BB| Open rates'!EF5*0.85*0.85</f>
        <v>13583</v>
      </c>
      <c r="EG5" s="57">
        <f>'BAR BB| Open rates'!EG5*0.85*0.85</f>
        <v>8597.75</v>
      </c>
      <c r="EH5" s="57">
        <f>'BAR BB| Open rates'!EH5*0.85*0.85</f>
        <v>8597.75</v>
      </c>
      <c r="EI5" s="57">
        <f>'BAR BB| Open rates'!EI5*0.85*0.85</f>
        <v>8597.75</v>
      </c>
      <c r="EJ5" s="57">
        <f>'BAR BB| Open rates'!EJ5*0.85*0.85</f>
        <v>8597.75</v>
      </c>
      <c r="EK5" s="57">
        <f>'BAR BB| Open rates'!EK5*0.85*0.85</f>
        <v>8597.75</v>
      </c>
      <c r="EL5" s="57">
        <f>'BAR BB| Open rates'!EL5*0.85*0.85</f>
        <v>9320.25</v>
      </c>
      <c r="EM5" s="57">
        <f>'BAR BB| Open rates'!EM5*0.85*0.85</f>
        <v>9320.25</v>
      </c>
      <c r="EN5" s="57">
        <f>'BAR BB| Open rates'!EN5*0.85*0.85</f>
        <v>8597.75</v>
      </c>
      <c r="EO5" s="57">
        <f>'BAR BB| Open rates'!EO5*0.85*0.85</f>
        <v>8597.75</v>
      </c>
      <c r="EP5" s="57">
        <f>'BAR BB| Open rates'!EP5*0.85*0.85</f>
        <v>8597.75</v>
      </c>
      <c r="EQ5" s="57">
        <f>'BAR BB| Open rates'!EQ5*0.85*0.85</f>
        <v>8597.75</v>
      </c>
      <c r="ER5" s="57">
        <f>'BAR BB| Open rates'!ER5*0.85*0.85</f>
        <v>8597.75</v>
      </c>
      <c r="ES5" s="57">
        <f>'BAR BB| Open rates'!ES5*0.85*0.85</f>
        <v>9320.25</v>
      </c>
      <c r="ET5" s="57">
        <f>'BAR BB| Open rates'!ET5*0.85*0.85</f>
        <v>9320.25</v>
      </c>
      <c r="EU5" s="57">
        <f>'BAR BB| Open rates'!EU5*0.85*0.85</f>
        <v>8597.75</v>
      </c>
      <c r="EV5" s="57">
        <f>'BAR BB| Open rates'!EV5*0.85*0.85</f>
        <v>8597.75</v>
      </c>
      <c r="EW5" s="57">
        <f>'BAR BB| Open rates'!EW5*0.85*0.85</f>
        <v>8597.75</v>
      </c>
      <c r="EX5" s="57">
        <f>'BAR BB| Open rates'!EX5*0.85*0.85</f>
        <v>8597.75</v>
      </c>
      <c r="EY5" s="57">
        <f>'BAR BB| Open rates'!EY5*0.85*0.85</f>
        <v>8597.75</v>
      </c>
      <c r="EZ5" s="57">
        <f>'BAR BB| Open rates'!EZ5*0.85*0.85</f>
        <v>9320.25</v>
      </c>
      <c r="FA5" s="57">
        <f>'BAR BB| Open rates'!FA5*0.85*0.85</f>
        <v>9320.25</v>
      </c>
      <c r="FB5" s="57">
        <f>'BAR BB| Open rates'!FB5*0.85*0.85</f>
        <v>8597.75</v>
      </c>
      <c r="FC5" s="57">
        <f>'BAR BB| Open rates'!FC5*0.85*0.85</f>
        <v>8597.75</v>
      </c>
      <c r="FD5" s="57">
        <f>'BAR BB| Open rates'!FD5*0.85*0.85</f>
        <v>8597.75</v>
      </c>
      <c r="FE5" s="57">
        <f>'BAR BB| Open rates'!FE5*0.85*0.85</f>
        <v>8597.75</v>
      </c>
      <c r="FF5" s="57">
        <f>'BAR BB| Open rates'!FF5*0.85*0.85</f>
        <v>8597.75</v>
      </c>
      <c r="FG5" s="57">
        <f>'BAR BB| Open rates'!FG5*0.85*0.85</f>
        <v>9320.25</v>
      </c>
      <c r="FH5" s="57">
        <f>'BAR BB| Open rates'!FH5*0.85*0.85</f>
        <v>9320.25</v>
      </c>
      <c r="FI5" s="57">
        <f>'BAR BB| Open rates'!FI5*0.85*0.85</f>
        <v>8597.75</v>
      </c>
      <c r="FJ5" s="57">
        <f>'BAR BB| Open rates'!FJ5*0.85*0.85</f>
        <v>8597.75</v>
      </c>
      <c r="FK5" s="57">
        <f>'BAR BB| Open rates'!FK5*0.85*0.85</f>
        <v>8597.75</v>
      </c>
      <c r="FL5" s="57">
        <f>'BAR BB| Open rates'!FL5*0.85*0.85</f>
        <v>8597.75</v>
      </c>
      <c r="FM5" s="57">
        <f>'BAR BB| Open rates'!FM5*0.85*0.85</f>
        <v>8597.75</v>
      </c>
      <c r="FN5" s="57">
        <f>'BAR BB| Open rates'!FN5*0.85*0.85</f>
        <v>9320.25</v>
      </c>
      <c r="FO5" s="57">
        <f>'BAR BB| Open rates'!FO5*0.85*0.85</f>
        <v>9320.25</v>
      </c>
      <c r="FP5" s="57">
        <f>'BAR BB| Open rates'!FP5*0.85*0.85</f>
        <v>8597.75</v>
      </c>
      <c r="FQ5" s="57">
        <f>'BAR BB| Open rates'!FQ5*0.85*0.85</f>
        <v>8597.75</v>
      </c>
      <c r="FR5" s="57">
        <f>'BAR BB| Open rates'!FR5*0.85*0.85</f>
        <v>8597.75</v>
      </c>
      <c r="FS5" s="57">
        <f>'BAR BB| Open rates'!FS5*0.85*0.85</f>
        <v>8597.75</v>
      </c>
      <c r="FT5" s="57">
        <f>'BAR BB| Open rates'!FT5*0.85*0.85</f>
        <v>8597.75</v>
      </c>
      <c r="FU5" s="57">
        <f>'BAR BB| Open rates'!FU5*0.85*0.85</f>
        <v>9320.25</v>
      </c>
      <c r="FV5" s="57">
        <f>'BAR BB| Open rates'!FV5*0.85*0.85</f>
        <v>9320.25</v>
      </c>
      <c r="FW5" s="57">
        <f>'BAR BB| Open rates'!FW5*0.85*0.85</f>
        <v>11993.5</v>
      </c>
      <c r="FX5" s="57">
        <f>'BAR BB| Open rates'!FX5*0.85*0.85</f>
        <v>11993.5</v>
      </c>
      <c r="FY5" s="57">
        <f>'BAR BB| Open rates'!FY5*0.85*0.85</f>
        <v>11993.5</v>
      </c>
      <c r="FZ5" s="57">
        <f>'BAR BB| Open rates'!FZ5*0.85*0.85</f>
        <v>11993.5</v>
      </c>
      <c r="GA5" s="57">
        <f>'BAR BB| Open rates'!GA5*0.85*0.85</f>
        <v>11993.5</v>
      </c>
      <c r="GB5" s="57">
        <f>'BAR BB| Open rates'!GB5*0.85*0.85</f>
        <v>13583</v>
      </c>
      <c r="GC5" s="57">
        <f>'BAR BB| Open rates'!GC5*0.85*0.85</f>
        <v>13583</v>
      </c>
      <c r="GD5" s="57">
        <f>'BAR BB| Open rates'!GD5*0.85*0.85</f>
        <v>13583</v>
      </c>
      <c r="GE5" s="57">
        <f>'BAR BB| Open rates'!GE5*0.85*0.85</f>
        <v>13583</v>
      </c>
    </row>
    <row r="6" spans="1:187" s="36" customFormat="1" ht="12" customHeight="1" x14ac:dyDescent="0.2">
      <c r="A6" s="183">
        <v>2</v>
      </c>
      <c r="B6" s="57">
        <f>'BAR BB| Open rates'!B6*0.85*0.85</f>
        <v>17701.25</v>
      </c>
      <c r="C6" s="57">
        <f>'BAR BB| Open rates'!C6*0.85*0.85</f>
        <v>17701.25</v>
      </c>
      <c r="D6" s="57">
        <f>'BAR BB| Open rates'!D6*0.85*0.85</f>
        <v>15750.5</v>
      </c>
      <c r="E6" s="57">
        <f>'BAR BB| Open rates'!E6*0.85*0.85</f>
        <v>15750.5</v>
      </c>
      <c r="F6" s="57">
        <f>'BAR BB| Open rates'!F6*0.85*0.85</f>
        <v>14161</v>
      </c>
      <c r="G6" s="57">
        <f>'BAR BB| Open rates'!G6*0.85*0.85</f>
        <v>15750.5</v>
      </c>
      <c r="H6" s="57">
        <f>'BAR BB| Open rates'!H6*0.85*0.85</f>
        <v>15750.5</v>
      </c>
      <c r="I6" s="57">
        <f>'BAR BB| Open rates'!I6*0.85*0.85</f>
        <v>17195.5</v>
      </c>
      <c r="J6" s="57">
        <f>'BAR BB| Open rates'!J6*0.85*0.85</f>
        <v>17195.5</v>
      </c>
      <c r="K6" s="57">
        <f>'BAR BB| Open rates'!K6*0.85*0.85</f>
        <v>15750.5</v>
      </c>
      <c r="L6" s="57">
        <f>'BAR BB| Open rates'!L6*0.85*0.85</f>
        <v>15750.5</v>
      </c>
      <c r="M6" s="57">
        <f>'BAR BB| Open rates'!M6*0.85*0.85</f>
        <v>15750.5</v>
      </c>
      <c r="N6" s="57">
        <f>'BAR BB| Open rates'!N6*0.85*0.85</f>
        <v>15750.5</v>
      </c>
      <c r="O6" s="57">
        <f>'BAR BB| Open rates'!O6*0.85*0.85</f>
        <v>15750.5</v>
      </c>
      <c r="P6" s="57">
        <f>'BAR BB| Open rates'!P6*0.85*0.85</f>
        <v>17195.5</v>
      </c>
      <c r="Q6" s="57">
        <f>'BAR BB| Open rates'!Q6*0.85*0.85</f>
        <v>17195.5</v>
      </c>
      <c r="R6" s="57">
        <f>'BAR BB| Open rates'!R6*0.85*0.85</f>
        <v>17195.5</v>
      </c>
      <c r="S6" s="57">
        <f>'BAR BB| Open rates'!S6*0.85*0.85</f>
        <v>17195.5</v>
      </c>
      <c r="T6" s="57">
        <f>'BAR BB| Open rates'!T6*0.85*0.85</f>
        <v>17195.5</v>
      </c>
      <c r="U6" s="57">
        <f>'BAR BB| Open rates'!U6*0.85*0.85</f>
        <v>17195.5</v>
      </c>
      <c r="V6" s="57">
        <f>'BAR BB| Open rates'!V6*0.85*0.85</f>
        <v>17195.5</v>
      </c>
      <c r="W6" s="57">
        <f>'BAR BB| Open rates'!W6*0.85*0.85</f>
        <v>18640.5</v>
      </c>
      <c r="X6" s="57">
        <f>'BAR BB| Open rates'!X6*0.85*0.85</f>
        <v>18640.5</v>
      </c>
      <c r="Y6" s="57">
        <f>'BAR BB| Open rates'!Y6*0.85*0.85</f>
        <v>17195.5</v>
      </c>
      <c r="Z6" s="57">
        <f>'BAR BB| Open rates'!Z6*0.85*0.85</f>
        <v>17195.5</v>
      </c>
      <c r="AA6" s="57">
        <f>'BAR BB| Open rates'!AA6*0.85*0.85</f>
        <v>17195.5</v>
      </c>
      <c r="AB6" s="57">
        <f>'BAR BB| Open rates'!AB6*0.85*0.85</f>
        <v>17195.5</v>
      </c>
      <c r="AC6" s="57">
        <f>'BAR BB| Open rates'!AC6*0.85*0.85</f>
        <v>17195.5</v>
      </c>
      <c r="AD6" s="57">
        <f>'BAR BB| Open rates'!AD6*0.85*0.85</f>
        <v>18640.5</v>
      </c>
      <c r="AE6" s="57">
        <f>'BAR BB| Open rates'!AE6*0.85*0.85</f>
        <v>18640.5</v>
      </c>
      <c r="AF6" s="57">
        <f>'BAR BB| Open rates'!AF6*0.85*0.85</f>
        <v>17195.5</v>
      </c>
      <c r="AG6" s="57">
        <f>'BAR BB| Open rates'!AG6*0.85*0.85</f>
        <v>17195.5</v>
      </c>
      <c r="AH6" s="57">
        <f>'BAR BB| Open rates'!AH6*0.85*0.85</f>
        <v>17195.5</v>
      </c>
      <c r="AI6" s="57">
        <f>'BAR BB| Open rates'!AI6*0.85*0.85</f>
        <v>17195.5</v>
      </c>
      <c r="AJ6" s="57">
        <f>'BAR BB| Open rates'!AJ6*0.85*0.85</f>
        <v>17195.5</v>
      </c>
      <c r="AK6" s="57">
        <f>'BAR BB| Open rates'!AK6*0.85*0.85</f>
        <v>18640.5</v>
      </c>
      <c r="AL6" s="57">
        <f>'BAR BB| Open rates'!AL6*0.85*0.85</f>
        <v>18640.5</v>
      </c>
      <c r="AM6" s="57">
        <f>'BAR BB| Open rates'!AM6*0.85*0.85</f>
        <v>17195.5</v>
      </c>
      <c r="AN6" s="57">
        <f>'BAR BB| Open rates'!AN6*0.85*0.85</f>
        <v>17195.5</v>
      </c>
      <c r="AO6" s="57">
        <f>'BAR BB| Open rates'!AO6*0.85*0.85</f>
        <v>17195.5</v>
      </c>
      <c r="AP6" s="57">
        <f>'BAR BB| Open rates'!AP6*0.85*0.85</f>
        <v>17195.5</v>
      </c>
      <c r="AQ6" s="57">
        <f>'BAR BB| Open rates'!AQ6*0.85*0.85</f>
        <v>17195.5</v>
      </c>
      <c r="AR6" s="57">
        <f>'BAR BB| Open rates'!AR6*0.85*0.85</f>
        <v>18640.5</v>
      </c>
      <c r="AS6" s="57">
        <f>'BAR BB| Open rates'!AS6*0.85*0.85</f>
        <v>18640.5</v>
      </c>
      <c r="AT6" s="57">
        <f>'BAR BB| Open rates'!AT6*0.85*0.85</f>
        <v>17195.5</v>
      </c>
      <c r="AU6" s="57">
        <f>'BAR BB| Open rates'!AU6*0.85*0.85</f>
        <v>17195.5</v>
      </c>
      <c r="AV6" s="57">
        <f>'BAR BB| Open rates'!AV6*0.85*0.85</f>
        <v>17195.5</v>
      </c>
      <c r="AW6" s="57">
        <f>'BAR BB| Open rates'!AW6*0.85*0.85</f>
        <v>17195.5</v>
      </c>
      <c r="AX6" s="57">
        <f>'BAR BB| Open rates'!AX6*0.85*0.85</f>
        <v>17195.5</v>
      </c>
      <c r="AY6" s="57">
        <f>'BAR BB| Open rates'!AY6*0.85*0.85</f>
        <v>18640.5</v>
      </c>
      <c r="AZ6" s="57">
        <f>'BAR BB| Open rates'!AZ6*0.85*0.85</f>
        <v>18640.5</v>
      </c>
      <c r="BA6" s="57">
        <f>'BAR BB| Open rates'!BA6*0.85*0.85</f>
        <v>17195.5</v>
      </c>
      <c r="BB6" s="57">
        <f>'BAR BB| Open rates'!BB6*0.85*0.85</f>
        <v>17195.5</v>
      </c>
      <c r="BC6" s="57">
        <f>'BAR BB| Open rates'!BC6*0.85*0.85</f>
        <v>17195.5</v>
      </c>
      <c r="BD6" s="57">
        <f>'BAR BB| Open rates'!BD6*0.85*0.85</f>
        <v>17195.5</v>
      </c>
      <c r="BE6" s="57">
        <f>'BAR BB| Open rates'!BE6*0.85*0.85</f>
        <v>17195.5</v>
      </c>
      <c r="BF6" s="57">
        <f>'BAR BB| Open rates'!BF6*0.85*0.85</f>
        <v>18640.5</v>
      </c>
      <c r="BG6" s="57">
        <f>'BAR BB| Open rates'!BG6*0.85*0.85</f>
        <v>18640.5</v>
      </c>
      <c r="BH6" s="57">
        <f>'BAR BB| Open rates'!BH6*0.85*0.85</f>
        <v>14883.5</v>
      </c>
      <c r="BI6" s="57">
        <f>'BAR BB| Open rates'!BI6*0.85*0.85</f>
        <v>14883.5</v>
      </c>
      <c r="BJ6" s="57">
        <f>'BAR BB| Open rates'!BJ6*0.85*0.85</f>
        <v>14883.5</v>
      </c>
      <c r="BK6" s="57">
        <f>'BAR BB| Open rates'!BK6*0.85*0.85</f>
        <v>14883.5</v>
      </c>
      <c r="BL6" s="57">
        <f>'BAR BB| Open rates'!BL6*0.85*0.85</f>
        <v>14883.5</v>
      </c>
      <c r="BM6" s="57">
        <f>'BAR BB| Open rates'!BM6*0.85*0.85</f>
        <v>15750.5</v>
      </c>
      <c r="BN6" s="57">
        <f>'BAR BB| Open rates'!BN6*0.85*0.85</f>
        <v>15750.5</v>
      </c>
      <c r="BO6" s="57">
        <f>'BAR BB| Open rates'!BO6*0.85*0.85</f>
        <v>14161</v>
      </c>
      <c r="BP6" s="57">
        <f>'BAR BB| Open rates'!BP6*0.85*0.85</f>
        <v>14161</v>
      </c>
      <c r="BQ6" s="57">
        <f>'BAR BB| Open rates'!BQ6*0.85*0.85</f>
        <v>15750.5</v>
      </c>
      <c r="BR6" s="57">
        <f>'BAR BB| Open rates'!BR6*0.85*0.85</f>
        <v>15750.5</v>
      </c>
      <c r="BS6" s="57">
        <f>'BAR BB| Open rates'!BS6*0.85*0.85</f>
        <v>15750.5</v>
      </c>
      <c r="BT6" s="57">
        <f>'BAR BB| Open rates'!BT6*0.85*0.85</f>
        <v>15750.5</v>
      </c>
      <c r="BU6" s="57">
        <f>'BAR BB| Open rates'!BU6*0.85*0.85</f>
        <v>15750.5</v>
      </c>
      <c r="BV6" s="57">
        <f>'BAR BB| Open rates'!BV6*0.85*0.85</f>
        <v>14161</v>
      </c>
      <c r="BW6" s="57">
        <f>'BAR BB| Open rates'!BW6*0.85*0.85</f>
        <v>14161</v>
      </c>
      <c r="BX6" s="57">
        <f>'BAR BB| Open rates'!BX6*0.85*0.85</f>
        <v>14161</v>
      </c>
      <c r="BY6" s="57">
        <f>'BAR BB| Open rates'!BY6*0.85*0.85</f>
        <v>14161</v>
      </c>
      <c r="BZ6" s="57">
        <f>'BAR BB| Open rates'!BZ6*0.85*0.85</f>
        <v>14161</v>
      </c>
      <c r="CA6" s="57">
        <f>'BAR BB| Open rates'!CA6*0.85*0.85</f>
        <v>15750.5</v>
      </c>
      <c r="CB6" s="57">
        <f>'BAR BB| Open rates'!CB6*0.85*0.85</f>
        <v>15750.5</v>
      </c>
      <c r="CC6" s="57">
        <f>'BAR BB| Open rates'!CC6*0.85*0.85</f>
        <v>14161</v>
      </c>
      <c r="CD6" s="57">
        <f>'BAR BB| Open rates'!CD6*0.85*0.85</f>
        <v>14161</v>
      </c>
      <c r="CE6" s="57">
        <f>'BAR BB| Open rates'!CE6*0.85*0.85</f>
        <v>14161</v>
      </c>
      <c r="CF6" s="57">
        <f>'BAR BB| Open rates'!CF6*0.85*0.85</f>
        <v>14161</v>
      </c>
      <c r="CG6" s="57">
        <f>'BAR BB| Open rates'!CG6*0.85*0.85</f>
        <v>14161</v>
      </c>
      <c r="CH6" s="57">
        <f>'BAR BB| Open rates'!CH6*0.85*0.85</f>
        <v>15750.5</v>
      </c>
      <c r="CI6" s="57">
        <f>'BAR BB| Open rates'!CI6*0.85*0.85</f>
        <v>15750.5</v>
      </c>
      <c r="CJ6" s="57">
        <f>'BAR BB| Open rates'!CJ6*0.85*0.85</f>
        <v>14161</v>
      </c>
      <c r="CK6" s="57">
        <f>'BAR BB| Open rates'!CK6*0.85*0.85</f>
        <v>14161</v>
      </c>
      <c r="CL6" s="57">
        <f>'BAR BB| Open rates'!CL6*0.85*0.85</f>
        <v>14161</v>
      </c>
      <c r="CM6" s="57">
        <f>'BAR BB| Open rates'!CM6*0.85*0.85</f>
        <v>14161</v>
      </c>
      <c r="CN6" s="57">
        <f>'BAR BB| Open rates'!CN6*0.85*0.85</f>
        <v>14161</v>
      </c>
      <c r="CO6" s="57">
        <f>'BAR BB| Open rates'!CO6*0.85*0.85</f>
        <v>15750.5</v>
      </c>
      <c r="CP6" s="57">
        <f>'BAR BB| Open rates'!CP6*0.85*0.85</f>
        <v>15750.5</v>
      </c>
      <c r="CQ6" s="57">
        <f>'BAR BB| Open rates'!CQ6*0.85*0.85</f>
        <v>14161</v>
      </c>
      <c r="CR6" s="57">
        <f>'BAR BB| Open rates'!CR6*0.85*0.85</f>
        <v>14161</v>
      </c>
      <c r="CS6" s="57">
        <f>'BAR BB| Open rates'!CS6*0.85*0.85</f>
        <v>14161</v>
      </c>
      <c r="CT6" s="57">
        <f>'BAR BB| Open rates'!CT6*0.85*0.85</f>
        <v>14161</v>
      </c>
      <c r="CU6" s="57">
        <f>'BAR BB| Open rates'!CU6*0.85*0.85</f>
        <v>12932.75</v>
      </c>
      <c r="CV6" s="57">
        <f>'BAR BB| Open rates'!CV6*0.85*0.85</f>
        <v>12932.75</v>
      </c>
      <c r="CW6" s="57">
        <f>'BAR BB| Open rates'!CW6*0.85*0.85</f>
        <v>12932.75</v>
      </c>
      <c r="CX6" s="57">
        <f>'BAR BB| Open rates'!CX6*0.85*0.85</f>
        <v>11487.75</v>
      </c>
      <c r="CY6" s="57">
        <f>'BAR BB| Open rates'!CY6*0.85*0.85</f>
        <v>11487.75</v>
      </c>
      <c r="CZ6" s="57">
        <f>'BAR BB| Open rates'!CZ6*0.85*0.85</f>
        <v>11487.75</v>
      </c>
      <c r="DA6" s="57">
        <f>'BAR BB| Open rates'!DA6*0.85*0.85</f>
        <v>11487.75</v>
      </c>
      <c r="DB6" s="57">
        <f>'BAR BB| Open rates'!DB6*0.85*0.85</f>
        <v>11487.75</v>
      </c>
      <c r="DC6" s="57">
        <f>'BAR BB| Open rates'!DC6*0.85*0.85</f>
        <v>12932.75</v>
      </c>
      <c r="DD6" s="57">
        <f>'BAR BB| Open rates'!DD6*0.85*0.85</f>
        <v>12932.75</v>
      </c>
      <c r="DE6" s="57">
        <f>'BAR BB| Open rates'!DE6*0.85*0.85</f>
        <v>11487.75</v>
      </c>
      <c r="DF6" s="57">
        <f>'BAR BB| Open rates'!DF6*0.85*0.85</f>
        <v>11487.75</v>
      </c>
      <c r="DG6" s="57">
        <f>'BAR BB| Open rates'!DG6*0.85*0.85</f>
        <v>11487.75</v>
      </c>
      <c r="DH6" s="57">
        <f>'BAR BB| Open rates'!DH6*0.85*0.85</f>
        <v>11487.75</v>
      </c>
      <c r="DI6" s="57">
        <f>'BAR BB| Open rates'!DI6*0.85*0.85</f>
        <v>11487.75</v>
      </c>
      <c r="DJ6" s="57">
        <f>'BAR BB| Open rates'!DJ6*0.85*0.85</f>
        <v>12932.75</v>
      </c>
      <c r="DK6" s="57">
        <f>'BAR BB| Open rates'!DK6*0.85*0.85</f>
        <v>12932.75</v>
      </c>
      <c r="DL6" s="57">
        <f>'BAR BB| Open rates'!DL6*0.85*0.85</f>
        <v>11487.75</v>
      </c>
      <c r="DM6" s="57">
        <f>'BAR BB| Open rates'!DM6*0.85*0.85</f>
        <v>11487.75</v>
      </c>
      <c r="DN6" s="57">
        <f>'BAR BB| Open rates'!DN6*0.85*0.85</f>
        <v>11487.75</v>
      </c>
      <c r="DO6" s="57">
        <f>'BAR BB| Open rates'!DO6*0.85*0.85</f>
        <v>11487.75</v>
      </c>
      <c r="DP6" s="57">
        <f>'BAR BB| Open rates'!DP6*0.85*0.85</f>
        <v>11487.75</v>
      </c>
      <c r="DQ6" s="57">
        <f>'BAR BB| Open rates'!DQ6*0.85*0.85</f>
        <v>12932.75</v>
      </c>
      <c r="DR6" s="57">
        <f>'BAR BB| Open rates'!DR6*0.85*0.85</f>
        <v>12932.75</v>
      </c>
      <c r="DS6" s="57">
        <f>'BAR BB| Open rates'!DS6*0.85*0.85</f>
        <v>11487.75</v>
      </c>
      <c r="DT6" s="57">
        <f>'BAR BB| Open rates'!DT6*0.85*0.85</f>
        <v>11487.75</v>
      </c>
      <c r="DU6" s="57">
        <f>'BAR BB| Open rates'!DU6*0.85*0.85</f>
        <v>11487.75</v>
      </c>
      <c r="DV6" s="57">
        <f>'BAR BB| Open rates'!DV6*0.85*0.85</f>
        <v>11487.75</v>
      </c>
      <c r="DW6" s="57">
        <f>'BAR BB| Open rates'!DW6*0.85*0.85</f>
        <v>11487.75</v>
      </c>
      <c r="DX6" s="57">
        <f>'BAR BB| Open rates'!DX6*0.85*0.85</f>
        <v>12932.75</v>
      </c>
      <c r="DY6" s="57">
        <f>'BAR BB| Open rates'!DY6*0.85*0.85</f>
        <v>12932.75</v>
      </c>
      <c r="DZ6" s="57">
        <f>'BAR BB| Open rates'!DZ6*0.85*0.85</f>
        <v>14161</v>
      </c>
      <c r="EA6" s="57">
        <f>'BAR BB| Open rates'!EA6*0.85*0.85</f>
        <v>14161</v>
      </c>
      <c r="EB6" s="57">
        <f>'BAR BB| Open rates'!EB6*0.85*0.85</f>
        <v>14161</v>
      </c>
      <c r="EC6" s="57">
        <f>'BAR BB| Open rates'!EC6*0.85*0.85</f>
        <v>15750.5</v>
      </c>
      <c r="ED6" s="57">
        <f>'BAR BB| Open rates'!ED6*0.85*0.85</f>
        <v>15750.5</v>
      </c>
      <c r="EE6" s="57">
        <f>'BAR BB| Open rates'!EE6*0.85*0.85</f>
        <v>15750.5</v>
      </c>
      <c r="EF6" s="57">
        <f>'BAR BB| Open rates'!EF6*0.85*0.85</f>
        <v>15750.5</v>
      </c>
      <c r="EG6" s="57">
        <f>'BAR BB| Open rates'!EG6*0.85*0.85</f>
        <v>10765.25</v>
      </c>
      <c r="EH6" s="57">
        <f>'BAR BB| Open rates'!EH6*0.85*0.85</f>
        <v>10765.25</v>
      </c>
      <c r="EI6" s="57">
        <f>'BAR BB| Open rates'!EI6*0.85*0.85</f>
        <v>10765.25</v>
      </c>
      <c r="EJ6" s="57">
        <f>'BAR BB| Open rates'!EJ6*0.85*0.85</f>
        <v>10765.25</v>
      </c>
      <c r="EK6" s="57">
        <f>'BAR BB| Open rates'!EK6*0.85*0.85</f>
        <v>10765.25</v>
      </c>
      <c r="EL6" s="57">
        <f>'BAR BB| Open rates'!EL6*0.85*0.85</f>
        <v>11487.75</v>
      </c>
      <c r="EM6" s="57">
        <f>'BAR BB| Open rates'!EM6*0.85*0.85</f>
        <v>11487.75</v>
      </c>
      <c r="EN6" s="57">
        <f>'BAR BB| Open rates'!EN6*0.85*0.85</f>
        <v>10765.25</v>
      </c>
      <c r="EO6" s="57">
        <f>'BAR BB| Open rates'!EO6*0.85*0.85</f>
        <v>10765.25</v>
      </c>
      <c r="EP6" s="57">
        <f>'BAR BB| Open rates'!EP6*0.85*0.85</f>
        <v>10765.25</v>
      </c>
      <c r="EQ6" s="57">
        <f>'BAR BB| Open rates'!EQ6*0.85*0.85</f>
        <v>10765.25</v>
      </c>
      <c r="ER6" s="57">
        <f>'BAR BB| Open rates'!ER6*0.85*0.85</f>
        <v>10765.25</v>
      </c>
      <c r="ES6" s="57">
        <f>'BAR BB| Open rates'!ES6*0.85*0.85</f>
        <v>11487.75</v>
      </c>
      <c r="ET6" s="57">
        <f>'BAR BB| Open rates'!ET6*0.85*0.85</f>
        <v>11487.75</v>
      </c>
      <c r="EU6" s="57">
        <f>'BAR BB| Open rates'!EU6*0.85*0.85</f>
        <v>10765.25</v>
      </c>
      <c r="EV6" s="57">
        <f>'BAR BB| Open rates'!EV6*0.85*0.85</f>
        <v>10765.25</v>
      </c>
      <c r="EW6" s="57">
        <f>'BAR BB| Open rates'!EW6*0.85*0.85</f>
        <v>10765.25</v>
      </c>
      <c r="EX6" s="57">
        <f>'BAR BB| Open rates'!EX6*0.85*0.85</f>
        <v>10765.25</v>
      </c>
      <c r="EY6" s="57">
        <f>'BAR BB| Open rates'!EY6*0.85*0.85</f>
        <v>10765.25</v>
      </c>
      <c r="EZ6" s="57">
        <f>'BAR BB| Open rates'!EZ6*0.85*0.85</f>
        <v>11487.75</v>
      </c>
      <c r="FA6" s="57">
        <f>'BAR BB| Open rates'!FA6*0.85*0.85</f>
        <v>11487.75</v>
      </c>
      <c r="FB6" s="57">
        <f>'BAR BB| Open rates'!FB6*0.85*0.85</f>
        <v>10765.25</v>
      </c>
      <c r="FC6" s="57">
        <f>'BAR BB| Open rates'!FC6*0.85*0.85</f>
        <v>10765.25</v>
      </c>
      <c r="FD6" s="57">
        <f>'BAR BB| Open rates'!FD6*0.85*0.85</f>
        <v>10765.25</v>
      </c>
      <c r="FE6" s="57">
        <f>'BAR BB| Open rates'!FE6*0.85*0.85</f>
        <v>10765.25</v>
      </c>
      <c r="FF6" s="57">
        <f>'BAR BB| Open rates'!FF6*0.85*0.85</f>
        <v>10765.25</v>
      </c>
      <c r="FG6" s="57">
        <f>'BAR BB| Open rates'!FG6*0.85*0.85</f>
        <v>11487.75</v>
      </c>
      <c r="FH6" s="57">
        <f>'BAR BB| Open rates'!FH6*0.85*0.85</f>
        <v>11487.75</v>
      </c>
      <c r="FI6" s="57">
        <f>'BAR BB| Open rates'!FI6*0.85*0.85</f>
        <v>10765.25</v>
      </c>
      <c r="FJ6" s="57">
        <f>'BAR BB| Open rates'!FJ6*0.85*0.85</f>
        <v>10765.25</v>
      </c>
      <c r="FK6" s="57">
        <f>'BAR BB| Open rates'!FK6*0.85*0.85</f>
        <v>10765.25</v>
      </c>
      <c r="FL6" s="57">
        <f>'BAR BB| Open rates'!FL6*0.85*0.85</f>
        <v>10765.25</v>
      </c>
      <c r="FM6" s="57">
        <f>'BAR BB| Open rates'!FM6*0.85*0.85</f>
        <v>10765.25</v>
      </c>
      <c r="FN6" s="57">
        <f>'BAR BB| Open rates'!FN6*0.85*0.85</f>
        <v>11487.75</v>
      </c>
      <c r="FO6" s="57">
        <f>'BAR BB| Open rates'!FO6*0.85*0.85</f>
        <v>11487.75</v>
      </c>
      <c r="FP6" s="57">
        <f>'BAR BB| Open rates'!FP6*0.85*0.85</f>
        <v>10765.25</v>
      </c>
      <c r="FQ6" s="57">
        <f>'BAR BB| Open rates'!FQ6*0.85*0.85</f>
        <v>10765.25</v>
      </c>
      <c r="FR6" s="57">
        <f>'BAR BB| Open rates'!FR6*0.85*0.85</f>
        <v>10765.25</v>
      </c>
      <c r="FS6" s="57">
        <f>'BAR BB| Open rates'!FS6*0.85*0.85</f>
        <v>10765.25</v>
      </c>
      <c r="FT6" s="57">
        <f>'BAR BB| Open rates'!FT6*0.85*0.85</f>
        <v>10765.25</v>
      </c>
      <c r="FU6" s="57">
        <f>'BAR BB| Open rates'!FU6*0.85*0.85</f>
        <v>11487.75</v>
      </c>
      <c r="FV6" s="57">
        <f>'BAR BB| Open rates'!FV6*0.85*0.85</f>
        <v>11487.75</v>
      </c>
      <c r="FW6" s="57">
        <f>'BAR BB| Open rates'!FW6*0.85*0.85</f>
        <v>14161</v>
      </c>
      <c r="FX6" s="57">
        <f>'BAR BB| Open rates'!FX6*0.85*0.85</f>
        <v>14161</v>
      </c>
      <c r="FY6" s="57">
        <f>'BAR BB| Open rates'!FY6*0.85*0.85</f>
        <v>14161</v>
      </c>
      <c r="FZ6" s="57">
        <f>'BAR BB| Open rates'!FZ6*0.85*0.85</f>
        <v>14161</v>
      </c>
      <c r="GA6" s="57">
        <f>'BAR BB| Open rates'!GA6*0.85*0.85</f>
        <v>14161</v>
      </c>
      <c r="GB6" s="57">
        <f>'BAR BB| Open rates'!GB6*0.85*0.85</f>
        <v>15750.5</v>
      </c>
      <c r="GC6" s="57">
        <f>'BAR BB| Open rates'!GC6*0.85*0.85</f>
        <v>15750.5</v>
      </c>
      <c r="GD6" s="57">
        <f>'BAR BB| Open rates'!GD6*0.85*0.85</f>
        <v>15750.5</v>
      </c>
      <c r="GE6" s="57">
        <f>'BAR BB| Open rates'!GE6*0.85*0.85</f>
        <v>15750.5</v>
      </c>
    </row>
    <row r="7" spans="1:187" s="36" customFormat="1" ht="12" customHeight="1" x14ac:dyDescent="0.2">
      <c r="A7" s="236" t="s">
        <v>175</v>
      </c>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row>
    <row r="8" spans="1:187" s="36" customFormat="1" ht="12" customHeight="1" x14ac:dyDescent="0.2">
      <c r="A8" s="237">
        <v>1</v>
      </c>
      <c r="B8" s="57">
        <f>'BAR BB| Open rates'!B8*0.85*0.85</f>
        <v>17701.25</v>
      </c>
      <c r="C8" s="57">
        <f>'BAR BB| Open rates'!C8*0.85*0.85</f>
        <v>17701.25</v>
      </c>
      <c r="D8" s="57">
        <f>'BAR BB| Open rates'!D8*0.85*0.85</f>
        <v>15750.5</v>
      </c>
      <c r="E8" s="57">
        <f>'BAR BB| Open rates'!E8*0.85*0.85</f>
        <v>15750.5</v>
      </c>
      <c r="F8" s="57">
        <f>'BAR BB| Open rates'!F8*0.85*0.85</f>
        <v>14161</v>
      </c>
      <c r="G8" s="57">
        <f>'BAR BB| Open rates'!G8*0.85*0.85</f>
        <v>15750.5</v>
      </c>
      <c r="H8" s="57">
        <f>'BAR BB| Open rates'!H8*0.85*0.85</f>
        <v>15750.5</v>
      </c>
      <c r="I8" s="57">
        <f>'BAR BB| Open rates'!I8*0.85*0.85</f>
        <v>17195.5</v>
      </c>
      <c r="J8" s="57">
        <f>'BAR BB| Open rates'!J8*0.85*0.85</f>
        <v>17195.5</v>
      </c>
      <c r="K8" s="57">
        <f>'BAR BB| Open rates'!K8*0.85*0.85</f>
        <v>15750.5</v>
      </c>
      <c r="L8" s="57">
        <f>'BAR BB| Open rates'!L8*0.85*0.85</f>
        <v>15750.5</v>
      </c>
      <c r="M8" s="57">
        <f>'BAR BB| Open rates'!M8*0.85*0.85</f>
        <v>15750.5</v>
      </c>
      <c r="N8" s="57">
        <f>'BAR BB| Open rates'!N8*0.85*0.85</f>
        <v>15750.5</v>
      </c>
      <c r="O8" s="57">
        <f>'BAR BB| Open rates'!O8*0.85*0.85</f>
        <v>15750.5</v>
      </c>
      <c r="P8" s="57">
        <f>'BAR BB| Open rates'!P8*0.85*0.85</f>
        <v>17195.5</v>
      </c>
      <c r="Q8" s="57">
        <f>'BAR BB| Open rates'!Q8*0.85*0.85</f>
        <v>17195.5</v>
      </c>
      <c r="R8" s="57">
        <f>'BAR BB| Open rates'!R8*0.85*0.85</f>
        <v>17195.5</v>
      </c>
      <c r="S8" s="57">
        <f>'BAR BB| Open rates'!S8*0.85*0.85</f>
        <v>17195.5</v>
      </c>
      <c r="T8" s="57">
        <f>'BAR BB| Open rates'!T8*0.85*0.85</f>
        <v>17195.5</v>
      </c>
      <c r="U8" s="57">
        <f>'BAR BB| Open rates'!U8*0.85*0.85</f>
        <v>17195.5</v>
      </c>
      <c r="V8" s="57">
        <f>'BAR BB| Open rates'!V8*0.85*0.85</f>
        <v>17195.5</v>
      </c>
      <c r="W8" s="57">
        <f>'BAR BB| Open rates'!W8*0.85*0.85</f>
        <v>18640.5</v>
      </c>
      <c r="X8" s="57">
        <f>'BAR BB| Open rates'!X8*0.85*0.85</f>
        <v>18640.5</v>
      </c>
      <c r="Y8" s="57">
        <f>'BAR BB| Open rates'!Y8*0.85*0.85</f>
        <v>17195.5</v>
      </c>
      <c r="Z8" s="57">
        <f>'BAR BB| Open rates'!Z8*0.85*0.85</f>
        <v>17195.5</v>
      </c>
      <c r="AA8" s="57">
        <f>'BAR BB| Open rates'!AA8*0.85*0.85</f>
        <v>17195.5</v>
      </c>
      <c r="AB8" s="57">
        <f>'BAR BB| Open rates'!AB8*0.85*0.85</f>
        <v>17195.5</v>
      </c>
      <c r="AC8" s="57">
        <f>'BAR BB| Open rates'!AC8*0.85*0.85</f>
        <v>17195.5</v>
      </c>
      <c r="AD8" s="57">
        <f>'BAR BB| Open rates'!AD8*0.85*0.85</f>
        <v>18640.5</v>
      </c>
      <c r="AE8" s="57">
        <f>'BAR BB| Open rates'!AE8*0.85*0.85</f>
        <v>18640.5</v>
      </c>
      <c r="AF8" s="57">
        <f>'BAR BB| Open rates'!AF8*0.85*0.85</f>
        <v>17195.5</v>
      </c>
      <c r="AG8" s="57">
        <f>'BAR BB| Open rates'!AG8*0.85*0.85</f>
        <v>17195.5</v>
      </c>
      <c r="AH8" s="57">
        <f>'BAR BB| Open rates'!AH8*0.85*0.85</f>
        <v>17195.5</v>
      </c>
      <c r="AI8" s="57">
        <f>'BAR BB| Open rates'!AI8*0.85*0.85</f>
        <v>17195.5</v>
      </c>
      <c r="AJ8" s="57">
        <f>'BAR BB| Open rates'!AJ8*0.85*0.85</f>
        <v>17195.5</v>
      </c>
      <c r="AK8" s="57">
        <f>'BAR BB| Open rates'!AK8*0.85*0.85</f>
        <v>18640.5</v>
      </c>
      <c r="AL8" s="57">
        <f>'BAR BB| Open rates'!AL8*0.85*0.85</f>
        <v>18640.5</v>
      </c>
      <c r="AM8" s="57">
        <f>'BAR BB| Open rates'!AM8*0.85*0.85</f>
        <v>17195.5</v>
      </c>
      <c r="AN8" s="57">
        <f>'BAR BB| Open rates'!AN8*0.85*0.85</f>
        <v>17195.5</v>
      </c>
      <c r="AO8" s="57">
        <f>'BAR BB| Open rates'!AO8*0.85*0.85</f>
        <v>17195.5</v>
      </c>
      <c r="AP8" s="57">
        <f>'BAR BB| Open rates'!AP8*0.85*0.85</f>
        <v>17195.5</v>
      </c>
      <c r="AQ8" s="57">
        <f>'BAR BB| Open rates'!AQ8*0.85*0.85</f>
        <v>17195.5</v>
      </c>
      <c r="AR8" s="57">
        <f>'BAR BB| Open rates'!AR8*0.85*0.85</f>
        <v>18640.5</v>
      </c>
      <c r="AS8" s="57">
        <f>'BAR BB| Open rates'!AS8*0.85*0.85</f>
        <v>18640.5</v>
      </c>
      <c r="AT8" s="57">
        <f>'BAR BB| Open rates'!AT8*0.85*0.85</f>
        <v>17195.5</v>
      </c>
      <c r="AU8" s="57">
        <f>'BAR BB| Open rates'!AU8*0.85*0.85</f>
        <v>17195.5</v>
      </c>
      <c r="AV8" s="57">
        <f>'BAR BB| Open rates'!AV8*0.85*0.85</f>
        <v>17195.5</v>
      </c>
      <c r="AW8" s="57">
        <f>'BAR BB| Open rates'!AW8*0.85*0.85</f>
        <v>17195.5</v>
      </c>
      <c r="AX8" s="57">
        <f>'BAR BB| Open rates'!AX8*0.85*0.85</f>
        <v>17195.5</v>
      </c>
      <c r="AY8" s="57">
        <f>'BAR BB| Open rates'!AY8*0.85*0.85</f>
        <v>18640.5</v>
      </c>
      <c r="AZ8" s="57">
        <f>'BAR BB| Open rates'!AZ8*0.85*0.85</f>
        <v>18640.5</v>
      </c>
      <c r="BA8" s="57">
        <f>'BAR BB| Open rates'!BA8*0.85*0.85</f>
        <v>17195.5</v>
      </c>
      <c r="BB8" s="57">
        <f>'BAR BB| Open rates'!BB8*0.85*0.85</f>
        <v>17195.5</v>
      </c>
      <c r="BC8" s="57">
        <f>'BAR BB| Open rates'!BC8*0.85*0.85</f>
        <v>17195.5</v>
      </c>
      <c r="BD8" s="57">
        <f>'BAR BB| Open rates'!BD8*0.85*0.85</f>
        <v>17195.5</v>
      </c>
      <c r="BE8" s="57">
        <f>'BAR BB| Open rates'!BE8*0.85*0.85</f>
        <v>17195.5</v>
      </c>
      <c r="BF8" s="57">
        <f>'BAR BB| Open rates'!BF8*0.85*0.85</f>
        <v>18640.5</v>
      </c>
      <c r="BG8" s="57">
        <f>'BAR BB| Open rates'!BG8*0.85*0.85</f>
        <v>18640.5</v>
      </c>
      <c r="BH8" s="57">
        <f>'BAR BB| Open rates'!BH8*0.85*0.85</f>
        <v>14883.5</v>
      </c>
      <c r="BI8" s="57">
        <f>'BAR BB| Open rates'!BI8*0.85*0.85</f>
        <v>14883.5</v>
      </c>
      <c r="BJ8" s="57">
        <f>'BAR BB| Open rates'!BJ8*0.85*0.85</f>
        <v>14883.5</v>
      </c>
      <c r="BK8" s="57">
        <f>'BAR BB| Open rates'!BK8*0.85*0.85</f>
        <v>14883.5</v>
      </c>
      <c r="BL8" s="57">
        <f>'BAR BB| Open rates'!BL8*0.85*0.85</f>
        <v>14883.5</v>
      </c>
      <c r="BM8" s="57">
        <f>'BAR BB| Open rates'!BM8*0.85*0.85</f>
        <v>15750.5</v>
      </c>
      <c r="BN8" s="57">
        <f>'BAR BB| Open rates'!BN8*0.85*0.85</f>
        <v>15750.5</v>
      </c>
      <c r="BO8" s="57">
        <f>'BAR BB| Open rates'!BO8*0.85*0.85</f>
        <v>14161</v>
      </c>
      <c r="BP8" s="57">
        <f>'BAR BB| Open rates'!BP8*0.85*0.85</f>
        <v>14161</v>
      </c>
      <c r="BQ8" s="57">
        <f>'BAR BB| Open rates'!BQ8*0.85*0.85</f>
        <v>15750.5</v>
      </c>
      <c r="BR8" s="57">
        <f>'BAR BB| Open rates'!BR8*0.85*0.85</f>
        <v>15750.5</v>
      </c>
      <c r="BS8" s="57">
        <f>'BAR BB| Open rates'!BS8*0.85*0.85</f>
        <v>15750.5</v>
      </c>
      <c r="BT8" s="57">
        <f>'BAR BB| Open rates'!BT8*0.85*0.85</f>
        <v>15750.5</v>
      </c>
      <c r="BU8" s="57">
        <f>'BAR BB| Open rates'!BU8*0.85*0.85</f>
        <v>15750.5</v>
      </c>
      <c r="BV8" s="57">
        <f>'BAR BB| Open rates'!BV8*0.85*0.85</f>
        <v>14161</v>
      </c>
      <c r="BW8" s="57">
        <f>'BAR BB| Open rates'!BW8*0.85*0.85</f>
        <v>14161</v>
      </c>
      <c r="BX8" s="57">
        <f>'BAR BB| Open rates'!BX8*0.85*0.85</f>
        <v>14161</v>
      </c>
      <c r="BY8" s="57">
        <f>'BAR BB| Open rates'!BY8*0.85*0.85</f>
        <v>14161</v>
      </c>
      <c r="BZ8" s="57">
        <f>'BAR BB| Open rates'!BZ8*0.85*0.85</f>
        <v>14161</v>
      </c>
      <c r="CA8" s="57">
        <f>'BAR BB| Open rates'!CA8*0.85*0.85</f>
        <v>15750.5</v>
      </c>
      <c r="CB8" s="57">
        <f>'BAR BB| Open rates'!CB8*0.85*0.85</f>
        <v>15750.5</v>
      </c>
      <c r="CC8" s="57">
        <f>'BAR BB| Open rates'!CC8*0.85*0.85</f>
        <v>14161</v>
      </c>
      <c r="CD8" s="57">
        <f>'BAR BB| Open rates'!CD8*0.85*0.85</f>
        <v>14161</v>
      </c>
      <c r="CE8" s="57">
        <f>'BAR BB| Open rates'!CE8*0.85*0.85</f>
        <v>14161</v>
      </c>
      <c r="CF8" s="57">
        <f>'BAR BB| Open rates'!CF8*0.85*0.85</f>
        <v>14161</v>
      </c>
      <c r="CG8" s="57">
        <f>'BAR BB| Open rates'!CG8*0.85*0.85</f>
        <v>14161</v>
      </c>
      <c r="CH8" s="57">
        <f>'BAR BB| Open rates'!CH8*0.85*0.85</f>
        <v>15750.5</v>
      </c>
      <c r="CI8" s="57">
        <f>'BAR BB| Open rates'!CI8*0.85*0.85</f>
        <v>15750.5</v>
      </c>
      <c r="CJ8" s="57">
        <f>'BAR BB| Open rates'!CJ8*0.85*0.85</f>
        <v>14161</v>
      </c>
      <c r="CK8" s="57">
        <f>'BAR BB| Open rates'!CK8*0.85*0.85</f>
        <v>14161</v>
      </c>
      <c r="CL8" s="57">
        <f>'BAR BB| Open rates'!CL8*0.85*0.85</f>
        <v>14161</v>
      </c>
      <c r="CM8" s="57">
        <f>'BAR BB| Open rates'!CM8*0.85*0.85</f>
        <v>14161</v>
      </c>
      <c r="CN8" s="57">
        <f>'BAR BB| Open rates'!CN8*0.85*0.85</f>
        <v>14161</v>
      </c>
      <c r="CO8" s="57">
        <f>'BAR BB| Open rates'!CO8*0.85*0.85</f>
        <v>15750.5</v>
      </c>
      <c r="CP8" s="57">
        <f>'BAR BB| Open rates'!CP8*0.85*0.85</f>
        <v>15750.5</v>
      </c>
      <c r="CQ8" s="57">
        <f>'BAR BB| Open rates'!CQ8*0.85*0.85</f>
        <v>14161</v>
      </c>
      <c r="CR8" s="57">
        <f>'BAR BB| Open rates'!CR8*0.85*0.85</f>
        <v>14161</v>
      </c>
      <c r="CS8" s="57">
        <f>'BAR BB| Open rates'!CS8*0.85*0.85</f>
        <v>14161</v>
      </c>
      <c r="CT8" s="57">
        <f>'BAR BB| Open rates'!CT8*0.85*0.85</f>
        <v>14161</v>
      </c>
      <c r="CU8" s="57">
        <f>'BAR BB| Open rates'!CU8*0.85*0.85</f>
        <v>12932.75</v>
      </c>
      <c r="CV8" s="57">
        <f>'BAR BB| Open rates'!CV8*0.85*0.85</f>
        <v>12932.75</v>
      </c>
      <c r="CW8" s="57">
        <f>'BAR BB| Open rates'!CW8*0.85*0.85</f>
        <v>12932.75</v>
      </c>
      <c r="CX8" s="57">
        <f>'BAR BB| Open rates'!CX8*0.85*0.85</f>
        <v>11487.75</v>
      </c>
      <c r="CY8" s="57">
        <f>'BAR BB| Open rates'!CY8*0.85*0.85</f>
        <v>11487.75</v>
      </c>
      <c r="CZ8" s="57">
        <f>'BAR BB| Open rates'!CZ8*0.85*0.85</f>
        <v>11487.75</v>
      </c>
      <c r="DA8" s="57">
        <f>'BAR BB| Open rates'!DA8*0.85*0.85</f>
        <v>11487.75</v>
      </c>
      <c r="DB8" s="57">
        <f>'BAR BB| Open rates'!DB8*0.85*0.85</f>
        <v>11487.75</v>
      </c>
      <c r="DC8" s="57">
        <f>'BAR BB| Open rates'!DC8*0.85*0.85</f>
        <v>12932.75</v>
      </c>
      <c r="DD8" s="57">
        <f>'BAR BB| Open rates'!DD8*0.85*0.85</f>
        <v>12932.75</v>
      </c>
      <c r="DE8" s="57">
        <f>'BAR BB| Open rates'!DE8*0.85*0.85</f>
        <v>11487.75</v>
      </c>
      <c r="DF8" s="57">
        <f>'BAR BB| Open rates'!DF8*0.85*0.85</f>
        <v>11487.75</v>
      </c>
      <c r="DG8" s="57">
        <f>'BAR BB| Open rates'!DG8*0.85*0.85</f>
        <v>11487.75</v>
      </c>
      <c r="DH8" s="57">
        <f>'BAR BB| Open rates'!DH8*0.85*0.85</f>
        <v>11487.75</v>
      </c>
      <c r="DI8" s="57">
        <f>'BAR BB| Open rates'!DI8*0.85*0.85</f>
        <v>11487.75</v>
      </c>
      <c r="DJ8" s="57">
        <f>'BAR BB| Open rates'!DJ8*0.85*0.85</f>
        <v>12932.75</v>
      </c>
      <c r="DK8" s="57">
        <f>'BAR BB| Open rates'!DK8*0.85*0.85</f>
        <v>12932.75</v>
      </c>
      <c r="DL8" s="57">
        <f>'BAR BB| Open rates'!DL8*0.85*0.85</f>
        <v>11487.75</v>
      </c>
      <c r="DM8" s="57">
        <f>'BAR BB| Open rates'!DM8*0.85*0.85</f>
        <v>11487.75</v>
      </c>
      <c r="DN8" s="57">
        <f>'BAR BB| Open rates'!DN8*0.85*0.85</f>
        <v>11487.75</v>
      </c>
      <c r="DO8" s="57">
        <f>'BAR BB| Open rates'!DO8*0.85*0.85</f>
        <v>11487.75</v>
      </c>
      <c r="DP8" s="57">
        <f>'BAR BB| Open rates'!DP8*0.85*0.85</f>
        <v>11487.75</v>
      </c>
      <c r="DQ8" s="57">
        <f>'BAR BB| Open rates'!DQ8*0.85*0.85</f>
        <v>12932.75</v>
      </c>
      <c r="DR8" s="57">
        <f>'BAR BB| Open rates'!DR8*0.85*0.85</f>
        <v>12932.75</v>
      </c>
      <c r="DS8" s="57">
        <f>'BAR BB| Open rates'!DS8*0.85*0.85</f>
        <v>11487.75</v>
      </c>
      <c r="DT8" s="57">
        <f>'BAR BB| Open rates'!DT8*0.85*0.85</f>
        <v>11487.75</v>
      </c>
      <c r="DU8" s="57">
        <f>'BAR BB| Open rates'!DU8*0.85*0.85</f>
        <v>11487.75</v>
      </c>
      <c r="DV8" s="57">
        <f>'BAR BB| Open rates'!DV8*0.85*0.85</f>
        <v>11487.75</v>
      </c>
      <c r="DW8" s="57">
        <f>'BAR BB| Open rates'!DW8*0.85*0.85</f>
        <v>11487.75</v>
      </c>
      <c r="DX8" s="57">
        <f>'BAR BB| Open rates'!DX8*0.85*0.85</f>
        <v>12932.75</v>
      </c>
      <c r="DY8" s="57">
        <f>'BAR BB| Open rates'!DY8*0.85*0.85</f>
        <v>12932.75</v>
      </c>
      <c r="DZ8" s="57">
        <f>'BAR BB| Open rates'!DZ8*0.85*0.85</f>
        <v>14161</v>
      </c>
      <c r="EA8" s="57">
        <f>'BAR BB| Open rates'!EA8*0.85*0.85</f>
        <v>14161</v>
      </c>
      <c r="EB8" s="57">
        <f>'BAR BB| Open rates'!EB8*0.85*0.85</f>
        <v>14161</v>
      </c>
      <c r="EC8" s="57">
        <f>'BAR BB| Open rates'!EC8*0.85*0.85</f>
        <v>15750.5</v>
      </c>
      <c r="ED8" s="57">
        <f>'BAR BB| Open rates'!ED8*0.85*0.85</f>
        <v>15750.5</v>
      </c>
      <c r="EE8" s="57">
        <f>'BAR BB| Open rates'!EE8*0.85*0.85</f>
        <v>15750.5</v>
      </c>
      <c r="EF8" s="57">
        <f>'BAR BB| Open rates'!EF8*0.85*0.85</f>
        <v>15750.5</v>
      </c>
      <c r="EG8" s="57">
        <f>'BAR BB| Open rates'!EG8*0.85*0.85</f>
        <v>10765.25</v>
      </c>
      <c r="EH8" s="57">
        <f>'BAR BB| Open rates'!EH8*0.85*0.85</f>
        <v>10042.75</v>
      </c>
      <c r="EI8" s="57">
        <f>'BAR BB| Open rates'!EI8*0.85*0.85</f>
        <v>10042.75</v>
      </c>
      <c r="EJ8" s="57">
        <f>'BAR BB| Open rates'!EJ8*0.85*0.85</f>
        <v>10042.75</v>
      </c>
      <c r="EK8" s="57">
        <f>'BAR BB| Open rates'!EK8*0.85*0.85</f>
        <v>10042.75</v>
      </c>
      <c r="EL8" s="57">
        <f>'BAR BB| Open rates'!EL8*0.85*0.85</f>
        <v>10765.25</v>
      </c>
      <c r="EM8" s="57">
        <f>'BAR BB| Open rates'!EM8*0.85*0.85</f>
        <v>10765.25</v>
      </c>
      <c r="EN8" s="57">
        <f>'BAR BB| Open rates'!EN8*0.85*0.85</f>
        <v>10042.75</v>
      </c>
      <c r="EO8" s="57">
        <f>'BAR BB| Open rates'!EO8*0.85*0.85</f>
        <v>10042.75</v>
      </c>
      <c r="EP8" s="57">
        <f>'BAR BB| Open rates'!EP8*0.85*0.85</f>
        <v>10042.75</v>
      </c>
      <c r="EQ8" s="57">
        <f>'BAR BB| Open rates'!EQ8*0.85*0.85</f>
        <v>10042.75</v>
      </c>
      <c r="ER8" s="57">
        <f>'BAR BB| Open rates'!ER8*0.85*0.85</f>
        <v>10042.75</v>
      </c>
      <c r="ES8" s="57">
        <f>'BAR BB| Open rates'!ES8*0.85*0.85</f>
        <v>10765.25</v>
      </c>
      <c r="ET8" s="57">
        <f>'BAR BB| Open rates'!ET8*0.85*0.85</f>
        <v>10765.25</v>
      </c>
      <c r="EU8" s="57">
        <f>'BAR BB| Open rates'!EU8*0.85*0.85</f>
        <v>10042.75</v>
      </c>
      <c r="EV8" s="57">
        <f>'BAR BB| Open rates'!EV8*0.85*0.85</f>
        <v>10042.75</v>
      </c>
      <c r="EW8" s="57">
        <f>'BAR BB| Open rates'!EW8*0.85*0.85</f>
        <v>10042.75</v>
      </c>
      <c r="EX8" s="57">
        <f>'BAR BB| Open rates'!EX8*0.85*0.85</f>
        <v>10042.75</v>
      </c>
      <c r="EY8" s="57">
        <f>'BAR BB| Open rates'!EY8*0.85*0.85</f>
        <v>10042.75</v>
      </c>
      <c r="EZ8" s="57">
        <f>'BAR BB| Open rates'!EZ8*0.85*0.85</f>
        <v>10765.25</v>
      </c>
      <c r="FA8" s="57">
        <f>'BAR BB| Open rates'!FA8*0.85*0.85</f>
        <v>10765.25</v>
      </c>
      <c r="FB8" s="57">
        <f>'BAR BB| Open rates'!FB8*0.85*0.85</f>
        <v>10042.75</v>
      </c>
      <c r="FC8" s="57">
        <f>'BAR BB| Open rates'!FC8*0.85*0.85</f>
        <v>10042.75</v>
      </c>
      <c r="FD8" s="57">
        <f>'BAR BB| Open rates'!FD8*0.85*0.85</f>
        <v>10042.75</v>
      </c>
      <c r="FE8" s="57">
        <f>'BAR BB| Open rates'!FE8*0.85*0.85</f>
        <v>10042.75</v>
      </c>
      <c r="FF8" s="57">
        <f>'BAR BB| Open rates'!FF8*0.85*0.85</f>
        <v>10042.75</v>
      </c>
      <c r="FG8" s="57">
        <f>'BAR BB| Open rates'!FG8*0.85*0.85</f>
        <v>10765.25</v>
      </c>
      <c r="FH8" s="57">
        <f>'BAR BB| Open rates'!FH8*0.85*0.85</f>
        <v>10765.25</v>
      </c>
      <c r="FI8" s="57">
        <f>'BAR BB| Open rates'!FI8*0.85*0.85</f>
        <v>10042.75</v>
      </c>
      <c r="FJ8" s="57">
        <f>'BAR BB| Open rates'!FJ8*0.85*0.85</f>
        <v>10042.75</v>
      </c>
      <c r="FK8" s="57">
        <f>'BAR BB| Open rates'!FK8*0.85*0.85</f>
        <v>10042.75</v>
      </c>
      <c r="FL8" s="57">
        <f>'BAR BB| Open rates'!FL8*0.85*0.85</f>
        <v>10042.75</v>
      </c>
      <c r="FM8" s="57">
        <f>'BAR BB| Open rates'!FM8*0.85*0.85</f>
        <v>10042.75</v>
      </c>
      <c r="FN8" s="57">
        <f>'BAR BB| Open rates'!FN8*0.85*0.85</f>
        <v>10765.25</v>
      </c>
      <c r="FO8" s="57">
        <f>'BAR BB| Open rates'!FO8*0.85*0.85</f>
        <v>10765.25</v>
      </c>
      <c r="FP8" s="57">
        <f>'BAR BB| Open rates'!FP8*0.85*0.85</f>
        <v>10042.75</v>
      </c>
      <c r="FQ8" s="57">
        <f>'BAR BB| Open rates'!FQ8*0.85*0.85</f>
        <v>10042.75</v>
      </c>
      <c r="FR8" s="57">
        <f>'BAR BB| Open rates'!FR8*0.85*0.85</f>
        <v>10042.75</v>
      </c>
      <c r="FS8" s="57">
        <f>'BAR BB| Open rates'!FS8*0.85*0.85</f>
        <v>10042.75</v>
      </c>
      <c r="FT8" s="57">
        <f>'BAR BB| Open rates'!FT8*0.85*0.85</f>
        <v>10042.75</v>
      </c>
      <c r="FU8" s="57">
        <f>'BAR BB| Open rates'!FU8*0.85*0.85</f>
        <v>10765.25</v>
      </c>
      <c r="FV8" s="57">
        <f>'BAR BB| Open rates'!FV8*0.85*0.85</f>
        <v>10765.25</v>
      </c>
      <c r="FW8" s="57">
        <f>'BAR BB| Open rates'!FW8*0.85*0.85</f>
        <v>13438.5</v>
      </c>
      <c r="FX8" s="57">
        <f>'BAR BB| Open rates'!FX8*0.85*0.85</f>
        <v>13438.5</v>
      </c>
      <c r="FY8" s="57">
        <f>'BAR BB| Open rates'!FY8*0.85*0.85</f>
        <v>13438.5</v>
      </c>
      <c r="FZ8" s="57">
        <f>'BAR BB| Open rates'!FZ8*0.85*0.85</f>
        <v>13438.5</v>
      </c>
      <c r="GA8" s="57">
        <f>'BAR BB| Open rates'!GA8*0.85*0.85</f>
        <v>13438.5</v>
      </c>
      <c r="GB8" s="57">
        <f>'BAR BB| Open rates'!GB8*0.85*0.85</f>
        <v>15028</v>
      </c>
      <c r="GC8" s="57">
        <f>'BAR BB| Open rates'!GC8*0.85*0.85</f>
        <v>15028</v>
      </c>
      <c r="GD8" s="57">
        <f>'BAR BB| Open rates'!GD8*0.85*0.85</f>
        <v>15028</v>
      </c>
      <c r="GE8" s="57">
        <f>'BAR BB| Open rates'!GE8*0.85*0.85</f>
        <v>15028</v>
      </c>
    </row>
    <row r="9" spans="1:187" s="36" customFormat="1" ht="12" customHeight="1" x14ac:dyDescent="0.2">
      <c r="A9" s="237">
        <v>2</v>
      </c>
      <c r="B9" s="57">
        <f>'BAR BB| Open rates'!B9*0.85*0.85</f>
        <v>19868.75</v>
      </c>
      <c r="C9" s="57">
        <f>'BAR BB| Open rates'!C9*0.85*0.85</f>
        <v>19868.75</v>
      </c>
      <c r="D9" s="57">
        <f>'BAR BB| Open rates'!D9*0.85*0.85</f>
        <v>17918</v>
      </c>
      <c r="E9" s="57">
        <f>'BAR BB| Open rates'!E9*0.85*0.85</f>
        <v>17918</v>
      </c>
      <c r="F9" s="57">
        <f>'BAR BB| Open rates'!F9*0.85*0.85</f>
        <v>16328.5</v>
      </c>
      <c r="G9" s="57">
        <f>'BAR BB| Open rates'!G9*0.85*0.85</f>
        <v>17918</v>
      </c>
      <c r="H9" s="57">
        <f>'BAR BB| Open rates'!H9*0.85*0.85</f>
        <v>17918</v>
      </c>
      <c r="I9" s="57">
        <f>'BAR BB| Open rates'!I9*0.85*0.85</f>
        <v>19363</v>
      </c>
      <c r="J9" s="57">
        <f>'BAR BB| Open rates'!J9*0.85*0.85</f>
        <v>19363</v>
      </c>
      <c r="K9" s="57">
        <f>'BAR BB| Open rates'!K9*0.85*0.85</f>
        <v>17918</v>
      </c>
      <c r="L9" s="57">
        <f>'BAR BB| Open rates'!L9*0.85*0.85</f>
        <v>17918</v>
      </c>
      <c r="M9" s="57">
        <f>'BAR BB| Open rates'!M9*0.85*0.85</f>
        <v>17918</v>
      </c>
      <c r="N9" s="57">
        <f>'BAR BB| Open rates'!N9*0.85*0.85</f>
        <v>17918</v>
      </c>
      <c r="O9" s="57">
        <f>'BAR BB| Open rates'!O9*0.85*0.85</f>
        <v>17918</v>
      </c>
      <c r="P9" s="57">
        <f>'BAR BB| Open rates'!P9*0.85*0.85</f>
        <v>19363</v>
      </c>
      <c r="Q9" s="57">
        <f>'BAR BB| Open rates'!Q9*0.85*0.85</f>
        <v>19363</v>
      </c>
      <c r="R9" s="57">
        <f>'BAR BB| Open rates'!R9*0.85*0.85</f>
        <v>19363</v>
      </c>
      <c r="S9" s="57">
        <f>'BAR BB| Open rates'!S9*0.85*0.85</f>
        <v>19363</v>
      </c>
      <c r="T9" s="57">
        <f>'BAR BB| Open rates'!T9*0.85*0.85</f>
        <v>19363</v>
      </c>
      <c r="U9" s="57">
        <f>'BAR BB| Open rates'!U9*0.85*0.85</f>
        <v>19363</v>
      </c>
      <c r="V9" s="57">
        <f>'BAR BB| Open rates'!V9*0.85*0.85</f>
        <v>19363</v>
      </c>
      <c r="W9" s="57">
        <f>'BAR BB| Open rates'!W9*0.85*0.85</f>
        <v>20808</v>
      </c>
      <c r="X9" s="57">
        <f>'BAR BB| Open rates'!X9*0.85*0.85</f>
        <v>20808</v>
      </c>
      <c r="Y9" s="57">
        <f>'BAR BB| Open rates'!Y9*0.85*0.85</f>
        <v>19363</v>
      </c>
      <c r="Z9" s="57">
        <f>'BAR BB| Open rates'!Z9*0.85*0.85</f>
        <v>19363</v>
      </c>
      <c r="AA9" s="57">
        <f>'BAR BB| Open rates'!AA9*0.85*0.85</f>
        <v>19363</v>
      </c>
      <c r="AB9" s="57">
        <f>'BAR BB| Open rates'!AB9*0.85*0.85</f>
        <v>19363</v>
      </c>
      <c r="AC9" s="57">
        <f>'BAR BB| Open rates'!AC9*0.85*0.85</f>
        <v>19363</v>
      </c>
      <c r="AD9" s="57">
        <f>'BAR BB| Open rates'!AD9*0.85*0.85</f>
        <v>20808</v>
      </c>
      <c r="AE9" s="57">
        <f>'BAR BB| Open rates'!AE9*0.85*0.85</f>
        <v>20808</v>
      </c>
      <c r="AF9" s="57">
        <f>'BAR BB| Open rates'!AF9*0.85*0.85</f>
        <v>19363</v>
      </c>
      <c r="AG9" s="57">
        <f>'BAR BB| Open rates'!AG9*0.85*0.85</f>
        <v>19363</v>
      </c>
      <c r="AH9" s="57">
        <f>'BAR BB| Open rates'!AH9*0.85*0.85</f>
        <v>19363</v>
      </c>
      <c r="AI9" s="57">
        <f>'BAR BB| Open rates'!AI9*0.85*0.85</f>
        <v>19363</v>
      </c>
      <c r="AJ9" s="57">
        <f>'BAR BB| Open rates'!AJ9*0.85*0.85</f>
        <v>19363</v>
      </c>
      <c r="AK9" s="57">
        <f>'BAR BB| Open rates'!AK9*0.85*0.85</f>
        <v>20808</v>
      </c>
      <c r="AL9" s="57">
        <f>'BAR BB| Open rates'!AL9*0.85*0.85</f>
        <v>20808</v>
      </c>
      <c r="AM9" s="57">
        <f>'BAR BB| Open rates'!AM9*0.85*0.85</f>
        <v>19363</v>
      </c>
      <c r="AN9" s="57">
        <f>'BAR BB| Open rates'!AN9*0.85*0.85</f>
        <v>19363</v>
      </c>
      <c r="AO9" s="57">
        <f>'BAR BB| Open rates'!AO9*0.85*0.85</f>
        <v>19363</v>
      </c>
      <c r="AP9" s="57">
        <f>'BAR BB| Open rates'!AP9*0.85*0.85</f>
        <v>19363</v>
      </c>
      <c r="AQ9" s="57">
        <f>'BAR BB| Open rates'!AQ9*0.85*0.85</f>
        <v>19363</v>
      </c>
      <c r="AR9" s="57">
        <f>'BAR BB| Open rates'!AR9*0.85*0.85</f>
        <v>20808</v>
      </c>
      <c r="AS9" s="57">
        <f>'BAR BB| Open rates'!AS9*0.85*0.85</f>
        <v>20808</v>
      </c>
      <c r="AT9" s="57">
        <f>'BAR BB| Open rates'!AT9*0.85*0.85</f>
        <v>19363</v>
      </c>
      <c r="AU9" s="57">
        <f>'BAR BB| Open rates'!AU9*0.85*0.85</f>
        <v>19363</v>
      </c>
      <c r="AV9" s="57">
        <f>'BAR BB| Open rates'!AV9*0.85*0.85</f>
        <v>19363</v>
      </c>
      <c r="AW9" s="57">
        <f>'BAR BB| Open rates'!AW9*0.85*0.85</f>
        <v>19363</v>
      </c>
      <c r="AX9" s="57">
        <f>'BAR BB| Open rates'!AX9*0.85*0.85</f>
        <v>19363</v>
      </c>
      <c r="AY9" s="57">
        <f>'BAR BB| Open rates'!AY9*0.85*0.85</f>
        <v>20808</v>
      </c>
      <c r="AZ9" s="57">
        <f>'BAR BB| Open rates'!AZ9*0.85*0.85</f>
        <v>20808</v>
      </c>
      <c r="BA9" s="57">
        <f>'BAR BB| Open rates'!BA9*0.85*0.85</f>
        <v>19363</v>
      </c>
      <c r="BB9" s="57">
        <f>'BAR BB| Open rates'!BB9*0.85*0.85</f>
        <v>19363</v>
      </c>
      <c r="BC9" s="57">
        <f>'BAR BB| Open rates'!BC9*0.85*0.85</f>
        <v>19363</v>
      </c>
      <c r="BD9" s="57">
        <f>'BAR BB| Open rates'!BD9*0.85*0.85</f>
        <v>19363</v>
      </c>
      <c r="BE9" s="57">
        <f>'BAR BB| Open rates'!BE9*0.85*0.85</f>
        <v>19363</v>
      </c>
      <c r="BF9" s="57">
        <f>'BAR BB| Open rates'!BF9*0.85*0.85</f>
        <v>20808</v>
      </c>
      <c r="BG9" s="57">
        <f>'BAR BB| Open rates'!BG9*0.85*0.85</f>
        <v>20808</v>
      </c>
      <c r="BH9" s="57">
        <f>'BAR BB| Open rates'!BH9*0.85*0.85</f>
        <v>17051</v>
      </c>
      <c r="BI9" s="57">
        <f>'BAR BB| Open rates'!BI9*0.85*0.85</f>
        <v>17051</v>
      </c>
      <c r="BJ9" s="57">
        <f>'BAR BB| Open rates'!BJ9*0.85*0.85</f>
        <v>17051</v>
      </c>
      <c r="BK9" s="57">
        <f>'BAR BB| Open rates'!BK9*0.85*0.85</f>
        <v>17051</v>
      </c>
      <c r="BL9" s="57">
        <f>'BAR BB| Open rates'!BL9*0.85*0.85</f>
        <v>17051</v>
      </c>
      <c r="BM9" s="57">
        <f>'BAR BB| Open rates'!BM9*0.85*0.85</f>
        <v>17918</v>
      </c>
      <c r="BN9" s="57">
        <f>'BAR BB| Open rates'!BN9*0.85*0.85</f>
        <v>17918</v>
      </c>
      <c r="BO9" s="57">
        <f>'BAR BB| Open rates'!BO9*0.85*0.85</f>
        <v>16328.5</v>
      </c>
      <c r="BP9" s="57">
        <f>'BAR BB| Open rates'!BP9*0.85*0.85</f>
        <v>16328.5</v>
      </c>
      <c r="BQ9" s="57">
        <f>'BAR BB| Open rates'!BQ9*0.85*0.85</f>
        <v>17918</v>
      </c>
      <c r="BR9" s="57">
        <f>'BAR BB| Open rates'!BR9*0.85*0.85</f>
        <v>17918</v>
      </c>
      <c r="BS9" s="57">
        <f>'BAR BB| Open rates'!BS9*0.85*0.85</f>
        <v>17918</v>
      </c>
      <c r="BT9" s="57">
        <f>'BAR BB| Open rates'!BT9*0.85*0.85</f>
        <v>17918</v>
      </c>
      <c r="BU9" s="57">
        <f>'BAR BB| Open rates'!BU9*0.85*0.85</f>
        <v>17918</v>
      </c>
      <c r="BV9" s="57">
        <f>'BAR BB| Open rates'!BV9*0.85*0.85</f>
        <v>16328.5</v>
      </c>
      <c r="BW9" s="57">
        <f>'BAR BB| Open rates'!BW9*0.85*0.85</f>
        <v>16328.5</v>
      </c>
      <c r="BX9" s="57">
        <f>'BAR BB| Open rates'!BX9*0.85*0.85</f>
        <v>16328.5</v>
      </c>
      <c r="BY9" s="57">
        <f>'BAR BB| Open rates'!BY9*0.85*0.85</f>
        <v>16328.5</v>
      </c>
      <c r="BZ9" s="57">
        <f>'BAR BB| Open rates'!BZ9*0.85*0.85</f>
        <v>16328.5</v>
      </c>
      <c r="CA9" s="57">
        <f>'BAR BB| Open rates'!CA9*0.85*0.85</f>
        <v>17918</v>
      </c>
      <c r="CB9" s="57">
        <f>'BAR BB| Open rates'!CB9*0.85*0.85</f>
        <v>17918</v>
      </c>
      <c r="CC9" s="57">
        <f>'BAR BB| Open rates'!CC9*0.85*0.85</f>
        <v>16328.5</v>
      </c>
      <c r="CD9" s="57">
        <f>'BAR BB| Open rates'!CD9*0.85*0.85</f>
        <v>16328.5</v>
      </c>
      <c r="CE9" s="57">
        <f>'BAR BB| Open rates'!CE9*0.85*0.85</f>
        <v>16328.5</v>
      </c>
      <c r="CF9" s="57">
        <f>'BAR BB| Open rates'!CF9*0.85*0.85</f>
        <v>16328.5</v>
      </c>
      <c r="CG9" s="57">
        <f>'BAR BB| Open rates'!CG9*0.85*0.85</f>
        <v>16328.5</v>
      </c>
      <c r="CH9" s="57">
        <f>'BAR BB| Open rates'!CH9*0.85*0.85</f>
        <v>17918</v>
      </c>
      <c r="CI9" s="57">
        <f>'BAR BB| Open rates'!CI9*0.85*0.85</f>
        <v>17918</v>
      </c>
      <c r="CJ9" s="57">
        <f>'BAR BB| Open rates'!CJ9*0.85*0.85</f>
        <v>16328.5</v>
      </c>
      <c r="CK9" s="57">
        <f>'BAR BB| Open rates'!CK9*0.85*0.85</f>
        <v>16328.5</v>
      </c>
      <c r="CL9" s="57">
        <f>'BAR BB| Open rates'!CL9*0.85*0.85</f>
        <v>16328.5</v>
      </c>
      <c r="CM9" s="57">
        <f>'BAR BB| Open rates'!CM9*0.85*0.85</f>
        <v>16328.5</v>
      </c>
      <c r="CN9" s="57">
        <f>'BAR BB| Open rates'!CN9*0.85*0.85</f>
        <v>16328.5</v>
      </c>
      <c r="CO9" s="57">
        <f>'BAR BB| Open rates'!CO9*0.85*0.85</f>
        <v>17918</v>
      </c>
      <c r="CP9" s="57">
        <f>'BAR BB| Open rates'!CP9*0.85*0.85</f>
        <v>17918</v>
      </c>
      <c r="CQ9" s="57">
        <f>'BAR BB| Open rates'!CQ9*0.85*0.85</f>
        <v>16328.5</v>
      </c>
      <c r="CR9" s="57">
        <f>'BAR BB| Open rates'!CR9*0.85*0.85</f>
        <v>16328.5</v>
      </c>
      <c r="CS9" s="57">
        <f>'BAR BB| Open rates'!CS9*0.85*0.85</f>
        <v>16328.5</v>
      </c>
      <c r="CT9" s="57">
        <f>'BAR BB| Open rates'!CT9*0.85*0.85</f>
        <v>16328.5</v>
      </c>
      <c r="CU9" s="57">
        <f>'BAR BB| Open rates'!CU9*0.85*0.85</f>
        <v>15100.25</v>
      </c>
      <c r="CV9" s="57">
        <f>'BAR BB| Open rates'!CV9*0.85*0.85</f>
        <v>15100.25</v>
      </c>
      <c r="CW9" s="57">
        <f>'BAR BB| Open rates'!CW9*0.85*0.85</f>
        <v>15100.25</v>
      </c>
      <c r="CX9" s="57">
        <f>'BAR BB| Open rates'!CX9*0.85*0.85</f>
        <v>13655.25</v>
      </c>
      <c r="CY9" s="57">
        <f>'BAR BB| Open rates'!CY9*0.85*0.85</f>
        <v>13655.25</v>
      </c>
      <c r="CZ9" s="57">
        <f>'BAR BB| Open rates'!CZ9*0.85*0.85</f>
        <v>13655.25</v>
      </c>
      <c r="DA9" s="57">
        <f>'BAR BB| Open rates'!DA9*0.85*0.85</f>
        <v>13655.25</v>
      </c>
      <c r="DB9" s="57">
        <f>'BAR BB| Open rates'!DB9*0.85*0.85</f>
        <v>13655.25</v>
      </c>
      <c r="DC9" s="57">
        <f>'BAR BB| Open rates'!DC9*0.85*0.85</f>
        <v>15100.25</v>
      </c>
      <c r="DD9" s="57">
        <f>'BAR BB| Open rates'!DD9*0.85*0.85</f>
        <v>15100.25</v>
      </c>
      <c r="DE9" s="57">
        <f>'BAR BB| Open rates'!DE9*0.85*0.85</f>
        <v>13655.25</v>
      </c>
      <c r="DF9" s="57">
        <f>'BAR BB| Open rates'!DF9*0.85*0.85</f>
        <v>13655.25</v>
      </c>
      <c r="DG9" s="57">
        <f>'BAR BB| Open rates'!DG9*0.85*0.85</f>
        <v>13655.25</v>
      </c>
      <c r="DH9" s="57">
        <f>'BAR BB| Open rates'!DH9*0.85*0.85</f>
        <v>13655.25</v>
      </c>
      <c r="DI9" s="57">
        <f>'BAR BB| Open rates'!DI9*0.85*0.85</f>
        <v>13655.25</v>
      </c>
      <c r="DJ9" s="57">
        <f>'BAR BB| Open rates'!DJ9*0.85*0.85</f>
        <v>15100.25</v>
      </c>
      <c r="DK9" s="57">
        <f>'BAR BB| Open rates'!DK9*0.85*0.85</f>
        <v>15100.25</v>
      </c>
      <c r="DL9" s="57">
        <f>'BAR BB| Open rates'!DL9*0.85*0.85</f>
        <v>13655.25</v>
      </c>
      <c r="DM9" s="57">
        <f>'BAR BB| Open rates'!DM9*0.85*0.85</f>
        <v>13655.25</v>
      </c>
      <c r="DN9" s="57">
        <f>'BAR BB| Open rates'!DN9*0.85*0.85</f>
        <v>13655.25</v>
      </c>
      <c r="DO9" s="57">
        <f>'BAR BB| Open rates'!DO9*0.85*0.85</f>
        <v>13655.25</v>
      </c>
      <c r="DP9" s="57">
        <f>'BAR BB| Open rates'!DP9*0.85*0.85</f>
        <v>13655.25</v>
      </c>
      <c r="DQ9" s="57">
        <f>'BAR BB| Open rates'!DQ9*0.85*0.85</f>
        <v>15100.25</v>
      </c>
      <c r="DR9" s="57">
        <f>'BAR BB| Open rates'!DR9*0.85*0.85</f>
        <v>15100.25</v>
      </c>
      <c r="DS9" s="57">
        <f>'BAR BB| Open rates'!DS9*0.85*0.85</f>
        <v>13655.25</v>
      </c>
      <c r="DT9" s="57">
        <f>'BAR BB| Open rates'!DT9*0.85*0.85</f>
        <v>13655.25</v>
      </c>
      <c r="DU9" s="57">
        <f>'BAR BB| Open rates'!DU9*0.85*0.85</f>
        <v>13655.25</v>
      </c>
      <c r="DV9" s="57">
        <f>'BAR BB| Open rates'!DV9*0.85*0.85</f>
        <v>13655.25</v>
      </c>
      <c r="DW9" s="57">
        <f>'BAR BB| Open rates'!DW9*0.85*0.85</f>
        <v>13655.25</v>
      </c>
      <c r="DX9" s="57">
        <f>'BAR BB| Open rates'!DX9*0.85*0.85</f>
        <v>15100.25</v>
      </c>
      <c r="DY9" s="57">
        <f>'BAR BB| Open rates'!DY9*0.85*0.85</f>
        <v>15100.25</v>
      </c>
      <c r="DZ9" s="57">
        <f>'BAR BB| Open rates'!DZ9*0.85*0.85</f>
        <v>16328.5</v>
      </c>
      <c r="EA9" s="57">
        <f>'BAR BB| Open rates'!EA9*0.85*0.85</f>
        <v>16328.5</v>
      </c>
      <c r="EB9" s="57">
        <f>'BAR BB| Open rates'!EB9*0.85*0.85</f>
        <v>16328.5</v>
      </c>
      <c r="EC9" s="57">
        <f>'BAR BB| Open rates'!EC9*0.85*0.85</f>
        <v>17918</v>
      </c>
      <c r="ED9" s="57">
        <f>'BAR BB| Open rates'!ED9*0.85*0.85</f>
        <v>17918</v>
      </c>
      <c r="EE9" s="57">
        <f>'BAR BB| Open rates'!EE9*0.85*0.85</f>
        <v>17918</v>
      </c>
      <c r="EF9" s="57">
        <f>'BAR BB| Open rates'!EF9*0.85*0.85</f>
        <v>17918</v>
      </c>
      <c r="EG9" s="57">
        <f>'BAR BB| Open rates'!EG9*0.85*0.85</f>
        <v>12932.75</v>
      </c>
      <c r="EH9" s="57">
        <f>'BAR BB| Open rates'!EH9*0.85*0.85</f>
        <v>12210.25</v>
      </c>
      <c r="EI9" s="57">
        <f>'BAR BB| Open rates'!EI9*0.85*0.85</f>
        <v>12210.25</v>
      </c>
      <c r="EJ9" s="57">
        <f>'BAR BB| Open rates'!EJ9*0.85*0.85</f>
        <v>12210.25</v>
      </c>
      <c r="EK9" s="57">
        <f>'BAR BB| Open rates'!EK9*0.85*0.85</f>
        <v>12210.25</v>
      </c>
      <c r="EL9" s="57">
        <f>'BAR BB| Open rates'!EL9*0.85*0.85</f>
        <v>12932.75</v>
      </c>
      <c r="EM9" s="57">
        <f>'BAR BB| Open rates'!EM9*0.85*0.85</f>
        <v>12932.75</v>
      </c>
      <c r="EN9" s="57">
        <f>'BAR BB| Open rates'!EN9*0.85*0.85</f>
        <v>12210.25</v>
      </c>
      <c r="EO9" s="57">
        <f>'BAR BB| Open rates'!EO9*0.85*0.85</f>
        <v>12210.25</v>
      </c>
      <c r="EP9" s="57">
        <f>'BAR BB| Open rates'!EP9*0.85*0.85</f>
        <v>12210.25</v>
      </c>
      <c r="EQ9" s="57">
        <f>'BAR BB| Open rates'!EQ9*0.85*0.85</f>
        <v>12210.25</v>
      </c>
      <c r="ER9" s="57">
        <f>'BAR BB| Open rates'!ER9*0.85*0.85</f>
        <v>12210.25</v>
      </c>
      <c r="ES9" s="57">
        <f>'BAR BB| Open rates'!ES9*0.85*0.85</f>
        <v>12932.75</v>
      </c>
      <c r="ET9" s="57">
        <f>'BAR BB| Open rates'!ET9*0.85*0.85</f>
        <v>12932.75</v>
      </c>
      <c r="EU9" s="57">
        <f>'BAR BB| Open rates'!EU9*0.85*0.85</f>
        <v>12210.25</v>
      </c>
      <c r="EV9" s="57">
        <f>'BAR BB| Open rates'!EV9*0.85*0.85</f>
        <v>12210.25</v>
      </c>
      <c r="EW9" s="57">
        <f>'BAR BB| Open rates'!EW9*0.85*0.85</f>
        <v>12210.25</v>
      </c>
      <c r="EX9" s="57">
        <f>'BAR BB| Open rates'!EX9*0.85*0.85</f>
        <v>12210.25</v>
      </c>
      <c r="EY9" s="57">
        <f>'BAR BB| Open rates'!EY9*0.85*0.85</f>
        <v>12210.25</v>
      </c>
      <c r="EZ9" s="57">
        <f>'BAR BB| Open rates'!EZ9*0.85*0.85</f>
        <v>12932.75</v>
      </c>
      <c r="FA9" s="57">
        <f>'BAR BB| Open rates'!FA9*0.85*0.85</f>
        <v>12932.75</v>
      </c>
      <c r="FB9" s="57">
        <f>'BAR BB| Open rates'!FB9*0.85*0.85</f>
        <v>12210.25</v>
      </c>
      <c r="FC9" s="57">
        <f>'BAR BB| Open rates'!FC9*0.85*0.85</f>
        <v>12210.25</v>
      </c>
      <c r="FD9" s="57">
        <f>'BAR BB| Open rates'!FD9*0.85*0.85</f>
        <v>12210.25</v>
      </c>
      <c r="FE9" s="57">
        <f>'BAR BB| Open rates'!FE9*0.85*0.85</f>
        <v>12210.25</v>
      </c>
      <c r="FF9" s="57">
        <f>'BAR BB| Open rates'!FF9*0.85*0.85</f>
        <v>12210.25</v>
      </c>
      <c r="FG9" s="57">
        <f>'BAR BB| Open rates'!FG9*0.85*0.85</f>
        <v>12932.75</v>
      </c>
      <c r="FH9" s="57">
        <f>'BAR BB| Open rates'!FH9*0.85*0.85</f>
        <v>12932.75</v>
      </c>
      <c r="FI9" s="57">
        <f>'BAR BB| Open rates'!FI9*0.85*0.85</f>
        <v>12210.25</v>
      </c>
      <c r="FJ9" s="57">
        <f>'BAR BB| Open rates'!FJ9*0.85*0.85</f>
        <v>12210.25</v>
      </c>
      <c r="FK9" s="57">
        <f>'BAR BB| Open rates'!FK9*0.85*0.85</f>
        <v>12210.25</v>
      </c>
      <c r="FL9" s="57">
        <f>'BAR BB| Open rates'!FL9*0.85*0.85</f>
        <v>12210.25</v>
      </c>
      <c r="FM9" s="57">
        <f>'BAR BB| Open rates'!FM9*0.85*0.85</f>
        <v>12210.25</v>
      </c>
      <c r="FN9" s="57">
        <f>'BAR BB| Open rates'!FN9*0.85*0.85</f>
        <v>12932.75</v>
      </c>
      <c r="FO9" s="57">
        <f>'BAR BB| Open rates'!FO9*0.85*0.85</f>
        <v>12932.75</v>
      </c>
      <c r="FP9" s="57">
        <f>'BAR BB| Open rates'!FP9*0.85*0.85</f>
        <v>12210.25</v>
      </c>
      <c r="FQ9" s="57">
        <f>'BAR BB| Open rates'!FQ9*0.85*0.85</f>
        <v>12210.25</v>
      </c>
      <c r="FR9" s="57">
        <f>'BAR BB| Open rates'!FR9*0.85*0.85</f>
        <v>12210.25</v>
      </c>
      <c r="FS9" s="57">
        <f>'BAR BB| Open rates'!FS9*0.85*0.85</f>
        <v>12210.25</v>
      </c>
      <c r="FT9" s="57">
        <f>'BAR BB| Open rates'!FT9*0.85*0.85</f>
        <v>12210.25</v>
      </c>
      <c r="FU9" s="57">
        <f>'BAR BB| Open rates'!FU9*0.85*0.85</f>
        <v>12932.75</v>
      </c>
      <c r="FV9" s="57">
        <f>'BAR BB| Open rates'!FV9*0.85*0.85</f>
        <v>12932.75</v>
      </c>
      <c r="FW9" s="57">
        <f>'BAR BB| Open rates'!FW9*0.85*0.85</f>
        <v>15606</v>
      </c>
      <c r="FX9" s="57">
        <f>'BAR BB| Open rates'!FX9*0.85*0.85</f>
        <v>15606</v>
      </c>
      <c r="FY9" s="57">
        <f>'BAR BB| Open rates'!FY9*0.85*0.85</f>
        <v>15606</v>
      </c>
      <c r="FZ9" s="57">
        <f>'BAR BB| Open rates'!FZ9*0.85*0.85</f>
        <v>15606</v>
      </c>
      <c r="GA9" s="57">
        <f>'BAR BB| Open rates'!GA9*0.85*0.85</f>
        <v>15606</v>
      </c>
      <c r="GB9" s="57">
        <f>'BAR BB| Open rates'!GB9*0.85*0.85</f>
        <v>17195.5</v>
      </c>
      <c r="GC9" s="57">
        <f>'BAR BB| Open rates'!GC9*0.85*0.85</f>
        <v>17195.5</v>
      </c>
      <c r="GD9" s="57">
        <f>'BAR BB| Open rates'!GD9*0.85*0.85</f>
        <v>17195.5</v>
      </c>
      <c r="GE9" s="57">
        <f>'BAR BB| Open rates'!GE9*0.85*0.85</f>
        <v>17195.5</v>
      </c>
    </row>
    <row r="10" spans="1:187" s="36" customFormat="1" ht="12" customHeight="1" x14ac:dyDescent="0.2">
      <c r="A10" s="236" t="s">
        <v>176</v>
      </c>
      <c r="B10" s="57"/>
      <c r="C10" s="57"/>
      <c r="D10" s="57"/>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row>
    <row r="11" spans="1:187" s="36" customFormat="1" ht="12" customHeight="1" x14ac:dyDescent="0.2">
      <c r="A11" s="237">
        <v>1</v>
      </c>
      <c r="B11" s="57">
        <f>'BAR BB| Open rates'!B11*0.85*0.85</f>
        <v>20519</v>
      </c>
      <c r="C11" s="57">
        <f>'BAR BB| Open rates'!C11*0.85*0.85</f>
        <v>20519</v>
      </c>
      <c r="D11" s="57">
        <f>'BAR BB| Open rates'!D11*0.85*0.85</f>
        <v>18568.25</v>
      </c>
      <c r="E11" s="57">
        <f>'BAR BB| Open rates'!E11*0.85*0.85</f>
        <v>18568.25</v>
      </c>
      <c r="F11" s="57">
        <f>'BAR BB| Open rates'!F11*0.85*0.85</f>
        <v>16978.75</v>
      </c>
      <c r="G11" s="57">
        <f>'BAR BB| Open rates'!G11*0.85*0.85</f>
        <v>18568.25</v>
      </c>
      <c r="H11" s="57">
        <f>'BAR BB| Open rates'!H11*0.85*0.85</f>
        <v>18568.25</v>
      </c>
      <c r="I11" s="57">
        <f>'BAR BB| Open rates'!I11*0.85*0.85</f>
        <v>20013.25</v>
      </c>
      <c r="J11" s="57">
        <f>'BAR BB| Open rates'!J11*0.85*0.85</f>
        <v>20013.25</v>
      </c>
      <c r="K11" s="57">
        <f>'BAR BB| Open rates'!K11*0.85*0.85</f>
        <v>18568.25</v>
      </c>
      <c r="L11" s="57">
        <f>'BAR BB| Open rates'!L11*0.85*0.85</f>
        <v>18568.25</v>
      </c>
      <c r="M11" s="57">
        <f>'BAR BB| Open rates'!M11*0.85*0.85</f>
        <v>18568.25</v>
      </c>
      <c r="N11" s="57">
        <f>'BAR BB| Open rates'!N11*0.85*0.85</f>
        <v>18568.25</v>
      </c>
      <c r="O11" s="57">
        <f>'BAR BB| Open rates'!O11*0.85*0.85</f>
        <v>18568.25</v>
      </c>
      <c r="P11" s="57">
        <f>'BAR BB| Open rates'!P11*0.85*0.85</f>
        <v>20013.25</v>
      </c>
      <c r="Q11" s="57">
        <f>'BAR BB| Open rates'!Q11*0.85*0.85</f>
        <v>20013.25</v>
      </c>
      <c r="R11" s="57">
        <f>'BAR BB| Open rates'!R11*0.85*0.85</f>
        <v>20013.25</v>
      </c>
      <c r="S11" s="57">
        <f>'BAR BB| Open rates'!S11*0.85*0.85</f>
        <v>20013.25</v>
      </c>
      <c r="T11" s="57">
        <f>'BAR BB| Open rates'!T11*0.85*0.85</f>
        <v>20013.25</v>
      </c>
      <c r="U11" s="57">
        <f>'BAR BB| Open rates'!U11*0.85*0.85</f>
        <v>20013.25</v>
      </c>
      <c r="V11" s="57">
        <f>'BAR BB| Open rates'!V11*0.85*0.85</f>
        <v>20013.25</v>
      </c>
      <c r="W11" s="57">
        <f>'BAR BB| Open rates'!W11*0.85*0.85</f>
        <v>21458.25</v>
      </c>
      <c r="X11" s="57">
        <f>'BAR BB| Open rates'!X11*0.85*0.85</f>
        <v>21458.25</v>
      </c>
      <c r="Y11" s="57">
        <f>'BAR BB| Open rates'!Y11*0.85*0.85</f>
        <v>20013.25</v>
      </c>
      <c r="Z11" s="57">
        <f>'BAR BB| Open rates'!Z11*0.85*0.85</f>
        <v>20013.25</v>
      </c>
      <c r="AA11" s="57">
        <f>'BAR BB| Open rates'!AA11*0.85*0.85</f>
        <v>20013.25</v>
      </c>
      <c r="AB11" s="57">
        <f>'BAR BB| Open rates'!AB11*0.85*0.85</f>
        <v>20013.25</v>
      </c>
      <c r="AC11" s="57">
        <f>'BAR BB| Open rates'!AC11*0.85*0.85</f>
        <v>20013.25</v>
      </c>
      <c r="AD11" s="57">
        <f>'BAR BB| Open rates'!AD11*0.85*0.85</f>
        <v>21458.25</v>
      </c>
      <c r="AE11" s="57">
        <f>'BAR BB| Open rates'!AE11*0.85*0.85</f>
        <v>21458.25</v>
      </c>
      <c r="AF11" s="57">
        <f>'BAR BB| Open rates'!AF11*0.85*0.85</f>
        <v>20013.25</v>
      </c>
      <c r="AG11" s="57">
        <f>'BAR BB| Open rates'!AG11*0.85*0.85</f>
        <v>20013.25</v>
      </c>
      <c r="AH11" s="57">
        <f>'BAR BB| Open rates'!AH11*0.85*0.85</f>
        <v>20013.25</v>
      </c>
      <c r="AI11" s="57">
        <f>'BAR BB| Open rates'!AI11*0.85*0.85</f>
        <v>20013.25</v>
      </c>
      <c r="AJ11" s="57">
        <f>'BAR BB| Open rates'!AJ11*0.85*0.85</f>
        <v>20013.25</v>
      </c>
      <c r="AK11" s="57">
        <f>'BAR BB| Open rates'!AK11*0.85*0.85</f>
        <v>21458.25</v>
      </c>
      <c r="AL11" s="57">
        <f>'BAR BB| Open rates'!AL11*0.85*0.85</f>
        <v>21458.25</v>
      </c>
      <c r="AM11" s="57">
        <f>'BAR BB| Open rates'!AM11*0.85*0.85</f>
        <v>20013.25</v>
      </c>
      <c r="AN11" s="57">
        <f>'BAR BB| Open rates'!AN11*0.85*0.85</f>
        <v>20013.25</v>
      </c>
      <c r="AO11" s="57">
        <f>'BAR BB| Open rates'!AO11*0.85*0.85</f>
        <v>20013.25</v>
      </c>
      <c r="AP11" s="57">
        <f>'BAR BB| Open rates'!AP11*0.85*0.85</f>
        <v>20013.25</v>
      </c>
      <c r="AQ11" s="57">
        <f>'BAR BB| Open rates'!AQ11*0.85*0.85</f>
        <v>20013.25</v>
      </c>
      <c r="AR11" s="57">
        <f>'BAR BB| Open rates'!AR11*0.85*0.85</f>
        <v>21458.25</v>
      </c>
      <c r="AS11" s="57">
        <f>'BAR BB| Open rates'!AS11*0.85*0.85</f>
        <v>21458.25</v>
      </c>
      <c r="AT11" s="57">
        <f>'BAR BB| Open rates'!AT11*0.85*0.85</f>
        <v>20013.25</v>
      </c>
      <c r="AU11" s="57">
        <f>'BAR BB| Open rates'!AU11*0.85*0.85</f>
        <v>20013.25</v>
      </c>
      <c r="AV11" s="57">
        <f>'BAR BB| Open rates'!AV11*0.85*0.85</f>
        <v>20013.25</v>
      </c>
      <c r="AW11" s="57">
        <f>'BAR BB| Open rates'!AW11*0.85*0.85</f>
        <v>20013.25</v>
      </c>
      <c r="AX11" s="57">
        <f>'BAR BB| Open rates'!AX11*0.85*0.85</f>
        <v>20013.25</v>
      </c>
      <c r="AY11" s="57">
        <f>'BAR BB| Open rates'!AY11*0.85*0.85</f>
        <v>21458.25</v>
      </c>
      <c r="AZ11" s="57">
        <f>'BAR BB| Open rates'!AZ11*0.85*0.85</f>
        <v>21458.25</v>
      </c>
      <c r="BA11" s="57">
        <f>'BAR BB| Open rates'!BA11*0.85*0.85</f>
        <v>20013.25</v>
      </c>
      <c r="BB11" s="57">
        <f>'BAR BB| Open rates'!BB11*0.85*0.85</f>
        <v>20013.25</v>
      </c>
      <c r="BC11" s="57">
        <f>'BAR BB| Open rates'!BC11*0.85*0.85</f>
        <v>20013.25</v>
      </c>
      <c r="BD11" s="57">
        <f>'BAR BB| Open rates'!BD11*0.85*0.85</f>
        <v>20013.25</v>
      </c>
      <c r="BE11" s="57">
        <f>'BAR BB| Open rates'!BE11*0.85*0.85</f>
        <v>20013.25</v>
      </c>
      <c r="BF11" s="57">
        <f>'BAR BB| Open rates'!BF11*0.85*0.85</f>
        <v>21458.25</v>
      </c>
      <c r="BG11" s="57">
        <f>'BAR BB| Open rates'!BG11*0.85*0.85</f>
        <v>21458.25</v>
      </c>
      <c r="BH11" s="57">
        <f>'BAR BB| Open rates'!BH11*0.85*0.85</f>
        <v>17701.25</v>
      </c>
      <c r="BI11" s="57">
        <f>'BAR BB| Open rates'!BI11*0.85*0.85</f>
        <v>17701.25</v>
      </c>
      <c r="BJ11" s="57">
        <f>'BAR BB| Open rates'!BJ11*0.85*0.85</f>
        <v>17701.25</v>
      </c>
      <c r="BK11" s="57">
        <f>'BAR BB| Open rates'!BK11*0.85*0.85</f>
        <v>17701.25</v>
      </c>
      <c r="BL11" s="57">
        <f>'BAR BB| Open rates'!BL11*0.85*0.85</f>
        <v>17701.25</v>
      </c>
      <c r="BM11" s="57">
        <f>'BAR BB| Open rates'!BM11*0.85*0.85</f>
        <v>18568.25</v>
      </c>
      <c r="BN11" s="57">
        <f>'BAR BB| Open rates'!BN11*0.85*0.85</f>
        <v>18568.25</v>
      </c>
      <c r="BO11" s="57">
        <f>'BAR BB| Open rates'!BO11*0.85*0.85</f>
        <v>16978.75</v>
      </c>
      <c r="BP11" s="57">
        <f>'BAR BB| Open rates'!BP11*0.85*0.85</f>
        <v>16978.75</v>
      </c>
      <c r="BQ11" s="57">
        <f>'BAR BB| Open rates'!BQ11*0.85*0.85</f>
        <v>18568.25</v>
      </c>
      <c r="BR11" s="57">
        <f>'BAR BB| Open rates'!BR11*0.85*0.85</f>
        <v>18568.25</v>
      </c>
      <c r="BS11" s="57">
        <f>'BAR BB| Open rates'!BS11*0.85*0.85</f>
        <v>18568.25</v>
      </c>
      <c r="BT11" s="57">
        <f>'BAR BB| Open rates'!BT11*0.85*0.85</f>
        <v>18568.25</v>
      </c>
      <c r="BU11" s="57">
        <f>'BAR BB| Open rates'!BU11*0.85*0.85</f>
        <v>18568.25</v>
      </c>
      <c r="BV11" s="57">
        <f>'BAR BB| Open rates'!BV11*0.85*0.85</f>
        <v>16978.75</v>
      </c>
      <c r="BW11" s="57">
        <f>'BAR BB| Open rates'!BW11*0.85*0.85</f>
        <v>16978.75</v>
      </c>
      <c r="BX11" s="57">
        <f>'BAR BB| Open rates'!BX11*0.85*0.85</f>
        <v>16978.75</v>
      </c>
      <c r="BY11" s="57">
        <f>'BAR BB| Open rates'!BY11*0.85*0.85</f>
        <v>16978.75</v>
      </c>
      <c r="BZ11" s="57">
        <f>'BAR BB| Open rates'!BZ11*0.85*0.85</f>
        <v>16978.75</v>
      </c>
      <c r="CA11" s="57">
        <f>'BAR BB| Open rates'!CA11*0.85*0.85</f>
        <v>18568.25</v>
      </c>
      <c r="CB11" s="57">
        <f>'BAR BB| Open rates'!CB11*0.85*0.85</f>
        <v>18568.25</v>
      </c>
      <c r="CC11" s="57">
        <f>'BAR BB| Open rates'!CC11*0.85*0.85</f>
        <v>16978.75</v>
      </c>
      <c r="CD11" s="57">
        <f>'BAR BB| Open rates'!CD11*0.85*0.85</f>
        <v>16978.75</v>
      </c>
      <c r="CE11" s="57">
        <f>'BAR BB| Open rates'!CE11*0.85*0.85</f>
        <v>16978.75</v>
      </c>
      <c r="CF11" s="57">
        <f>'BAR BB| Open rates'!CF11*0.85*0.85</f>
        <v>16978.75</v>
      </c>
      <c r="CG11" s="57">
        <f>'BAR BB| Open rates'!CG11*0.85*0.85</f>
        <v>16978.75</v>
      </c>
      <c r="CH11" s="57">
        <f>'BAR BB| Open rates'!CH11*0.85*0.85</f>
        <v>18568.25</v>
      </c>
      <c r="CI11" s="57">
        <f>'BAR BB| Open rates'!CI11*0.85*0.85</f>
        <v>18568.25</v>
      </c>
      <c r="CJ11" s="57">
        <f>'BAR BB| Open rates'!CJ11*0.85*0.85</f>
        <v>16978.75</v>
      </c>
      <c r="CK11" s="57">
        <f>'BAR BB| Open rates'!CK11*0.85*0.85</f>
        <v>16978.75</v>
      </c>
      <c r="CL11" s="57">
        <f>'BAR BB| Open rates'!CL11*0.85*0.85</f>
        <v>16978.75</v>
      </c>
      <c r="CM11" s="57">
        <f>'BAR BB| Open rates'!CM11*0.85*0.85</f>
        <v>16978.75</v>
      </c>
      <c r="CN11" s="57">
        <f>'BAR BB| Open rates'!CN11*0.85*0.85</f>
        <v>16978.75</v>
      </c>
      <c r="CO11" s="57">
        <f>'BAR BB| Open rates'!CO11*0.85*0.85</f>
        <v>18568.25</v>
      </c>
      <c r="CP11" s="57">
        <f>'BAR BB| Open rates'!CP11*0.85*0.85</f>
        <v>18568.25</v>
      </c>
      <c r="CQ11" s="57">
        <f>'BAR BB| Open rates'!CQ11*0.85*0.85</f>
        <v>16978.75</v>
      </c>
      <c r="CR11" s="57">
        <f>'BAR BB| Open rates'!CR11*0.85*0.85</f>
        <v>16978.75</v>
      </c>
      <c r="CS11" s="57">
        <f>'BAR BB| Open rates'!CS11*0.85*0.85</f>
        <v>16978.75</v>
      </c>
      <c r="CT11" s="57">
        <f>'BAR BB| Open rates'!CT11*0.85*0.85</f>
        <v>16978.75</v>
      </c>
      <c r="CU11" s="57">
        <f>'BAR BB| Open rates'!CU11*0.85*0.85</f>
        <v>15750.5</v>
      </c>
      <c r="CV11" s="57">
        <f>'BAR BB| Open rates'!CV11*0.85*0.85</f>
        <v>15750.5</v>
      </c>
      <c r="CW11" s="57">
        <f>'BAR BB| Open rates'!CW11*0.85*0.85</f>
        <v>15750.5</v>
      </c>
      <c r="CX11" s="57">
        <f>'BAR BB| Open rates'!CX11*0.85*0.85</f>
        <v>14305.5</v>
      </c>
      <c r="CY11" s="57">
        <f>'BAR BB| Open rates'!CY11*0.85*0.85</f>
        <v>14305.5</v>
      </c>
      <c r="CZ11" s="57">
        <f>'BAR BB| Open rates'!CZ11*0.85*0.85</f>
        <v>14305.5</v>
      </c>
      <c r="DA11" s="57">
        <f>'BAR BB| Open rates'!DA11*0.85*0.85</f>
        <v>14305.5</v>
      </c>
      <c r="DB11" s="57">
        <f>'BAR BB| Open rates'!DB11*0.85*0.85</f>
        <v>14305.5</v>
      </c>
      <c r="DC11" s="57">
        <f>'BAR BB| Open rates'!DC11*0.85*0.85</f>
        <v>15750.5</v>
      </c>
      <c r="DD11" s="57">
        <f>'BAR BB| Open rates'!DD11*0.85*0.85</f>
        <v>15750.5</v>
      </c>
      <c r="DE11" s="57">
        <f>'BAR BB| Open rates'!DE11*0.85*0.85</f>
        <v>14305.5</v>
      </c>
      <c r="DF11" s="57">
        <f>'BAR BB| Open rates'!DF11*0.85*0.85</f>
        <v>14305.5</v>
      </c>
      <c r="DG11" s="57">
        <f>'BAR BB| Open rates'!DG11*0.85*0.85</f>
        <v>14305.5</v>
      </c>
      <c r="DH11" s="57">
        <f>'BAR BB| Open rates'!DH11*0.85*0.85</f>
        <v>14305.5</v>
      </c>
      <c r="DI11" s="57">
        <f>'BAR BB| Open rates'!DI11*0.85*0.85</f>
        <v>14305.5</v>
      </c>
      <c r="DJ11" s="57">
        <f>'BAR BB| Open rates'!DJ11*0.85*0.85</f>
        <v>15750.5</v>
      </c>
      <c r="DK11" s="57">
        <f>'BAR BB| Open rates'!DK11*0.85*0.85</f>
        <v>15750.5</v>
      </c>
      <c r="DL11" s="57">
        <f>'BAR BB| Open rates'!DL11*0.85*0.85</f>
        <v>14305.5</v>
      </c>
      <c r="DM11" s="57">
        <f>'BAR BB| Open rates'!DM11*0.85*0.85</f>
        <v>14305.5</v>
      </c>
      <c r="DN11" s="57">
        <f>'BAR BB| Open rates'!DN11*0.85*0.85</f>
        <v>14305.5</v>
      </c>
      <c r="DO11" s="57">
        <f>'BAR BB| Open rates'!DO11*0.85*0.85</f>
        <v>14305.5</v>
      </c>
      <c r="DP11" s="57">
        <f>'BAR BB| Open rates'!DP11*0.85*0.85</f>
        <v>14305.5</v>
      </c>
      <c r="DQ11" s="57">
        <f>'BAR BB| Open rates'!DQ11*0.85*0.85</f>
        <v>15750.5</v>
      </c>
      <c r="DR11" s="57">
        <f>'BAR BB| Open rates'!DR11*0.85*0.85</f>
        <v>15750.5</v>
      </c>
      <c r="DS11" s="57">
        <f>'BAR BB| Open rates'!DS11*0.85*0.85</f>
        <v>14305.5</v>
      </c>
      <c r="DT11" s="57">
        <f>'BAR BB| Open rates'!DT11*0.85*0.85</f>
        <v>14305.5</v>
      </c>
      <c r="DU11" s="57">
        <f>'BAR BB| Open rates'!DU11*0.85*0.85</f>
        <v>14305.5</v>
      </c>
      <c r="DV11" s="57">
        <f>'BAR BB| Open rates'!DV11*0.85*0.85</f>
        <v>14305.5</v>
      </c>
      <c r="DW11" s="57">
        <f>'BAR BB| Open rates'!DW11*0.85*0.85</f>
        <v>14305.5</v>
      </c>
      <c r="DX11" s="57">
        <f>'BAR BB| Open rates'!DX11*0.85*0.85</f>
        <v>15750.5</v>
      </c>
      <c r="DY11" s="57">
        <f>'BAR BB| Open rates'!DY11*0.85*0.85</f>
        <v>15750.5</v>
      </c>
      <c r="DZ11" s="57">
        <f>'BAR BB| Open rates'!DZ11*0.85*0.85</f>
        <v>16978.75</v>
      </c>
      <c r="EA11" s="57">
        <f>'BAR BB| Open rates'!EA11*0.85*0.85</f>
        <v>16978.75</v>
      </c>
      <c r="EB11" s="57">
        <f>'BAR BB| Open rates'!EB11*0.85*0.85</f>
        <v>16978.75</v>
      </c>
      <c r="EC11" s="57">
        <f>'BAR BB| Open rates'!EC11*0.85*0.85</f>
        <v>18568.25</v>
      </c>
      <c r="ED11" s="57">
        <f>'BAR BB| Open rates'!ED11*0.85*0.85</f>
        <v>18568.25</v>
      </c>
      <c r="EE11" s="57">
        <f>'BAR BB| Open rates'!EE11*0.85*0.85</f>
        <v>18568.25</v>
      </c>
      <c r="EF11" s="57">
        <f>'BAR BB| Open rates'!EF11*0.85*0.85</f>
        <v>18568.25</v>
      </c>
      <c r="EG11" s="57">
        <f>'BAR BB| Open rates'!EG11*0.85*0.85</f>
        <v>13583</v>
      </c>
      <c r="EH11" s="57">
        <f>'BAR BB| Open rates'!EH11*0.85*0.85</f>
        <v>12860.5</v>
      </c>
      <c r="EI11" s="57">
        <f>'BAR BB| Open rates'!EI11*0.85*0.85</f>
        <v>12860.5</v>
      </c>
      <c r="EJ11" s="57">
        <f>'BAR BB| Open rates'!EJ11*0.85*0.85</f>
        <v>12860.5</v>
      </c>
      <c r="EK11" s="57">
        <f>'BAR BB| Open rates'!EK11*0.85*0.85</f>
        <v>12860.5</v>
      </c>
      <c r="EL11" s="57">
        <f>'BAR BB| Open rates'!EL11*0.85*0.85</f>
        <v>13583</v>
      </c>
      <c r="EM11" s="57">
        <f>'BAR BB| Open rates'!EM11*0.85*0.85</f>
        <v>13583</v>
      </c>
      <c r="EN11" s="57">
        <f>'BAR BB| Open rates'!EN11*0.85*0.85</f>
        <v>12860.5</v>
      </c>
      <c r="EO11" s="57">
        <f>'BAR BB| Open rates'!EO11*0.85*0.85</f>
        <v>12860.5</v>
      </c>
      <c r="EP11" s="57">
        <f>'BAR BB| Open rates'!EP11*0.85*0.85</f>
        <v>12860.5</v>
      </c>
      <c r="EQ11" s="57">
        <f>'BAR BB| Open rates'!EQ11*0.85*0.85</f>
        <v>12860.5</v>
      </c>
      <c r="ER11" s="57">
        <f>'BAR BB| Open rates'!ER11*0.85*0.85</f>
        <v>12860.5</v>
      </c>
      <c r="ES11" s="57">
        <f>'BAR BB| Open rates'!ES11*0.85*0.85</f>
        <v>13583</v>
      </c>
      <c r="ET11" s="57">
        <f>'BAR BB| Open rates'!ET11*0.85*0.85</f>
        <v>13583</v>
      </c>
      <c r="EU11" s="57">
        <f>'BAR BB| Open rates'!EU11*0.85*0.85</f>
        <v>12860.5</v>
      </c>
      <c r="EV11" s="57">
        <f>'BAR BB| Open rates'!EV11*0.85*0.85</f>
        <v>12860.5</v>
      </c>
      <c r="EW11" s="57">
        <f>'BAR BB| Open rates'!EW11*0.85*0.85</f>
        <v>12860.5</v>
      </c>
      <c r="EX11" s="57">
        <f>'BAR BB| Open rates'!EX11*0.85*0.85</f>
        <v>12860.5</v>
      </c>
      <c r="EY11" s="57">
        <f>'BAR BB| Open rates'!EY11*0.85*0.85</f>
        <v>12860.5</v>
      </c>
      <c r="EZ11" s="57">
        <f>'BAR BB| Open rates'!EZ11*0.85*0.85</f>
        <v>13583</v>
      </c>
      <c r="FA11" s="57">
        <f>'BAR BB| Open rates'!FA11*0.85*0.85</f>
        <v>13583</v>
      </c>
      <c r="FB11" s="57">
        <f>'BAR BB| Open rates'!FB11*0.85*0.85</f>
        <v>12860.5</v>
      </c>
      <c r="FC11" s="57">
        <f>'BAR BB| Open rates'!FC11*0.85*0.85</f>
        <v>12860.5</v>
      </c>
      <c r="FD11" s="57">
        <f>'BAR BB| Open rates'!FD11*0.85*0.85</f>
        <v>12860.5</v>
      </c>
      <c r="FE11" s="57">
        <f>'BAR BB| Open rates'!FE11*0.85*0.85</f>
        <v>12860.5</v>
      </c>
      <c r="FF11" s="57">
        <f>'BAR BB| Open rates'!FF11*0.85*0.85</f>
        <v>12860.5</v>
      </c>
      <c r="FG11" s="57">
        <f>'BAR BB| Open rates'!FG11*0.85*0.85</f>
        <v>13583</v>
      </c>
      <c r="FH11" s="57">
        <f>'BAR BB| Open rates'!FH11*0.85*0.85</f>
        <v>13583</v>
      </c>
      <c r="FI11" s="57">
        <f>'BAR BB| Open rates'!FI11*0.85*0.85</f>
        <v>12860.5</v>
      </c>
      <c r="FJ11" s="57">
        <f>'BAR BB| Open rates'!FJ11*0.85*0.85</f>
        <v>12860.5</v>
      </c>
      <c r="FK11" s="57">
        <f>'BAR BB| Open rates'!FK11*0.85*0.85</f>
        <v>12860.5</v>
      </c>
      <c r="FL11" s="57">
        <f>'BAR BB| Open rates'!FL11*0.85*0.85</f>
        <v>12860.5</v>
      </c>
      <c r="FM11" s="57">
        <f>'BAR BB| Open rates'!FM11*0.85*0.85</f>
        <v>12860.5</v>
      </c>
      <c r="FN11" s="57">
        <f>'BAR BB| Open rates'!FN11*0.85*0.85</f>
        <v>13583</v>
      </c>
      <c r="FO11" s="57">
        <f>'BAR BB| Open rates'!FO11*0.85*0.85</f>
        <v>13583</v>
      </c>
      <c r="FP11" s="57">
        <f>'BAR BB| Open rates'!FP11*0.85*0.85</f>
        <v>12860.5</v>
      </c>
      <c r="FQ11" s="57">
        <f>'BAR BB| Open rates'!FQ11*0.85*0.85</f>
        <v>12860.5</v>
      </c>
      <c r="FR11" s="57">
        <f>'BAR BB| Open rates'!FR11*0.85*0.85</f>
        <v>12860.5</v>
      </c>
      <c r="FS11" s="57">
        <f>'BAR BB| Open rates'!FS11*0.85*0.85</f>
        <v>12860.5</v>
      </c>
      <c r="FT11" s="57">
        <f>'BAR BB| Open rates'!FT11*0.85*0.85</f>
        <v>12860.5</v>
      </c>
      <c r="FU11" s="57">
        <f>'BAR BB| Open rates'!FU11*0.85*0.85</f>
        <v>13583</v>
      </c>
      <c r="FV11" s="57">
        <f>'BAR BB| Open rates'!FV11*0.85*0.85</f>
        <v>13583</v>
      </c>
      <c r="FW11" s="57">
        <f>'BAR BB| Open rates'!FW11*0.85*0.85</f>
        <v>16256.25</v>
      </c>
      <c r="FX11" s="57">
        <f>'BAR BB| Open rates'!FX11*0.85*0.85</f>
        <v>16256.25</v>
      </c>
      <c r="FY11" s="57">
        <f>'BAR BB| Open rates'!FY11*0.85*0.85</f>
        <v>16256.25</v>
      </c>
      <c r="FZ11" s="57">
        <f>'BAR BB| Open rates'!FZ11*0.85*0.85</f>
        <v>16256.25</v>
      </c>
      <c r="GA11" s="57">
        <f>'BAR BB| Open rates'!GA11*0.85*0.85</f>
        <v>16256.25</v>
      </c>
      <c r="GB11" s="57">
        <f>'BAR BB| Open rates'!GB11*0.85*0.85</f>
        <v>17845.75</v>
      </c>
      <c r="GC11" s="57">
        <f>'BAR BB| Open rates'!GC11*0.85*0.85</f>
        <v>17845.75</v>
      </c>
      <c r="GD11" s="57">
        <f>'BAR BB| Open rates'!GD11*0.85*0.85</f>
        <v>17845.75</v>
      </c>
      <c r="GE11" s="57">
        <f>'BAR BB| Open rates'!GE11*0.85*0.85</f>
        <v>17845.75</v>
      </c>
    </row>
    <row r="12" spans="1:187" s="36" customFormat="1" ht="12" customHeight="1" x14ac:dyDescent="0.2">
      <c r="A12" s="237">
        <v>2</v>
      </c>
      <c r="B12" s="57">
        <f>'BAR BB| Open rates'!B12*0.85*0.85</f>
        <v>22686.5</v>
      </c>
      <c r="C12" s="57">
        <f>'BAR BB| Open rates'!C12*0.85*0.85</f>
        <v>22686.5</v>
      </c>
      <c r="D12" s="57">
        <f>'BAR BB| Open rates'!D12*0.85*0.85</f>
        <v>20735.75</v>
      </c>
      <c r="E12" s="57">
        <f>'BAR BB| Open rates'!E12*0.85*0.85</f>
        <v>20735.75</v>
      </c>
      <c r="F12" s="57">
        <f>'BAR BB| Open rates'!F12*0.85*0.85</f>
        <v>19146.25</v>
      </c>
      <c r="G12" s="57">
        <f>'BAR BB| Open rates'!G12*0.85*0.85</f>
        <v>20735.75</v>
      </c>
      <c r="H12" s="57">
        <f>'BAR BB| Open rates'!H12*0.85*0.85</f>
        <v>20735.75</v>
      </c>
      <c r="I12" s="57">
        <f>'BAR BB| Open rates'!I12*0.85*0.85</f>
        <v>22180.75</v>
      </c>
      <c r="J12" s="57">
        <f>'BAR BB| Open rates'!J12*0.85*0.85</f>
        <v>22180.75</v>
      </c>
      <c r="K12" s="57">
        <f>'BAR BB| Open rates'!K12*0.85*0.85</f>
        <v>20735.75</v>
      </c>
      <c r="L12" s="57">
        <f>'BAR BB| Open rates'!L12*0.85*0.85</f>
        <v>20735.75</v>
      </c>
      <c r="M12" s="57">
        <f>'BAR BB| Open rates'!M12*0.85*0.85</f>
        <v>20735.75</v>
      </c>
      <c r="N12" s="57">
        <f>'BAR BB| Open rates'!N12*0.85*0.85</f>
        <v>20735.75</v>
      </c>
      <c r="O12" s="57">
        <f>'BAR BB| Open rates'!O12*0.85*0.85</f>
        <v>20735.75</v>
      </c>
      <c r="P12" s="57">
        <f>'BAR BB| Open rates'!P12*0.85*0.85</f>
        <v>22180.75</v>
      </c>
      <c r="Q12" s="57">
        <f>'BAR BB| Open rates'!Q12*0.85*0.85</f>
        <v>22180.75</v>
      </c>
      <c r="R12" s="57">
        <f>'BAR BB| Open rates'!R12*0.85*0.85</f>
        <v>22180.75</v>
      </c>
      <c r="S12" s="57">
        <f>'BAR BB| Open rates'!S12*0.85*0.85</f>
        <v>22180.75</v>
      </c>
      <c r="T12" s="57">
        <f>'BAR BB| Open rates'!T12*0.85*0.85</f>
        <v>22180.75</v>
      </c>
      <c r="U12" s="57">
        <f>'BAR BB| Open rates'!U12*0.85*0.85</f>
        <v>22180.75</v>
      </c>
      <c r="V12" s="57">
        <f>'BAR BB| Open rates'!V12*0.85*0.85</f>
        <v>22180.75</v>
      </c>
      <c r="W12" s="57">
        <f>'BAR BB| Open rates'!W12*0.85*0.85</f>
        <v>23625.75</v>
      </c>
      <c r="X12" s="57">
        <f>'BAR BB| Open rates'!X12*0.85*0.85</f>
        <v>23625.75</v>
      </c>
      <c r="Y12" s="57">
        <f>'BAR BB| Open rates'!Y12*0.85*0.85</f>
        <v>22180.75</v>
      </c>
      <c r="Z12" s="57">
        <f>'BAR BB| Open rates'!Z12*0.85*0.85</f>
        <v>22180.75</v>
      </c>
      <c r="AA12" s="57">
        <f>'BAR BB| Open rates'!AA12*0.85*0.85</f>
        <v>22180.75</v>
      </c>
      <c r="AB12" s="57">
        <f>'BAR BB| Open rates'!AB12*0.85*0.85</f>
        <v>22180.75</v>
      </c>
      <c r="AC12" s="57">
        <f>'BAR BB| Open rates'!AC12*0.85*0.85</f>
        <v>22180.75</v>
      </c>
      <c r="AD12" s="57">
        <f>'BAR BB| Open rates'!AD12*0.85*0.85</f>
        <v>23625.75</v>
      </c>
      <c r="AE12" s="57">
        <f>'BAR BB| Open rates'!AE12*0.85*0.85</f>
        <v>23625.75</v>
      </c>
      <c r="AF12" s="57">
        <f>'BAR BB| Open rates'!AF12*0.85*0.85</f>
        <v>22180.75</v>
      </c>
      <c r="AG12" s="57">
        <f>'BAR BB| Open rates'!AG12*0.85*0.85</f>
        <v>22180.75</v>
      </c>
      <c r="AH12" s="57">
        <f>'BAR BB| Open rates'!AH12*0.85*0.85</f>
        <v>22180.75</v>
      </c>
      <c r="AI12" s="57">
        <f>'BAR BB| Open rates'!AI12*0.85*0.85</f>
        <v>22180.75</v>
      </c>
      <c r="AJ12" s="57">
        <f>'BAR BB| Open rates'!AJ12*0.85*0.85</f>
        <v>22180.75</v>
      </c>
      <c r="AK12" s="57">
        <f>'BAR BB| Open rates'!AK12*0.85*0.85</f>
        <v>23625.75</v>
      </c>
      <c r="AL12" s="57">
        <f>'BAR BB| Open rates'!AL12*0.85*0.85</f>
        <v>23625.75</v>
      </c>
      <c r="AM12" s="57">
        <f>'BAR BB| Open rates'!AM12*0.85*0.85</f>
        <v>22180.75</v>
      </c>
      <c r="AN12" s="57">
        <f>'BAR BB| Open rates'!AN12*0.85*0.85</f>
        <v>22180.75</v>
      </c>
      <c r="AO12" s="57">
        <f>'BAR BB| Open rates'!AO12*0.85*0.85</f>
        <v>22180.75</v>
      </c>
      <c r="AP12" s="57">
        <f>'BAR BB| Open rates'!AP12*0.85*0.85</f>
        <v>22180.75</v>
      </c>
      <c r="AQ12" s="57">
        <f>'BAR BB| Open rates'!AQ12*0.85*0.85</f>
        <v>22180.75</v>
      </c>
      <c r="AR12" s="57">
        <f>'BAR BB| Open rates'!AR12*0.85*0.85</f>
        <v>23625.75</v>
      </c>
      <c r="AS12" s="57">
        <f>'BAR BB| Open rates'!AS12*0.85*0.85</f>
        <v>23625.75</v>
      </c>
      <c r="AT12" s="57">
        <f>'BAR BB| Open rates'!AT12*0.85*0.85</f>
        <v>22180.75</v>
      </c>
      <c r="AU12" s="57">
        <f>'BAR BB| Open rates'!AU12*0.85*0.85</f>
        <v>22180.75</v>
      </c>
      <c r="AV12" s="57">
        <f>'BAR BB| Open rates'!AV12*0.85*0.85</f>
        <v>22180.75</v>
      </c>
      <c r="AW12" s="57">
        <f>'BAR BB| Open rates'!AW12*0.85*0.85</f>
        <v>22180.75</v>
      </c>
      <c r="AX12" s="57">
        <f>'BAR BB| Open rates'!AX12*0.85*0.85</f>
        <v>22180.75</v>
      </c>
      <c r="AY12" s="57">
        <f>'BAR BB| Open rates'!AY12*0.85*0.85</f>
        <v>23625.75</v>
      </c>
      <c r="AZ12" s="57">
        <f>'BAR BB| Open rates'!AZ12*0.85*0.85</f>
        <v>23625.75</v>
      </c>
      <c r="BA12" s="57">
        <f>'BAR BB| Open rates'!BA12*0.85*0.85</f>
        <v>22180.75</v>
      </c>
      <c r="BB12" s="57">
        <f>'BAR BB| Open rates'!BB12*0.85*0.85</f>
        <v>22180.75</v>
      </c>
      <c r="BC12" s="57">
        <f>'BAR BB| Open rates'!BC12*0.85*0.85</f>
        <v>22180.75</v>
      </c>
      <c r="BD12" s="57">
        <f>'BAR BB| Open rates'!BD12*0.85*0.85</f>
        <v>22180.75</v>
      </c>
      <c r="BE12" s="57">
        <f>'BAR BB| Open rates'!BE12*0.85*0.85</f>
        <v>22180.75</v>
      </c>
      <c r="BF12" s="57">
        <f>'BAR BB| Open rates'!BF12*0.85*0.85</f>
        <v>23625.75</v>
      </c>
      <c r="BG12" s="57">
        <f>'BAR BB| Open rates'!BG12*0.85*0.85</f>
        <v>23625.75</v>
      </c>
      <c r="BH12" s="57">
        <f>'BAR BB| Open rates'!BH12*0.85*0.85</f>
        <v>19868.75</v>
      </c>
      <c r="BI12" s="57">
        <f>'BAR BB| Open rates'!BI12*0.85*0.85</f>
        <v>19868.75</v>
      </c>
      <c r="BJ12" s="57">
        <f>'BAR BB| Open rates'!BJ12*0.85*0.85</f>
        <v>19868.75</v>
      </c>
      <c r="BK12" s="57">
        <f>'BAR BB| Open rates'!BK12*0.85*0.85</f>
        <v>19868.75</v>
      </c>
      <c r="BL12" s="57">
        <f>'BAR BB| Open rates'!BL12*0.85*0.85</f>
        <v>19868.75</v>
      </c>
      <c r="BM12" s="57">
        <f>'BAR BB| Open rates'!BM12*0.85*0.85</f>
        <v>20735.75</v>
      </c>
      <c r="BN12" s="57">
        <f>'BAR BB| Open rates'!BN12*0.85*0.85</f>
        <v>20735.75</v>
      </c>
      <c r="BO12" s="57">
        <f>'BAR BB| Open rates'!BO12*0.85*0.85</f>
        <v>19146.25</v>
      </c>
      <c r="BP12" s="57">
        <f>'BAR BB| Open rates'!BP12*0.85*0.85</f>
        <v>19146.25</v>
      </c>
      <c r="BQ12" s="57">
        <f>'BAR BB| Open rates'!BQ12*0.85*0.85</f>
        <v>20735.75</v>
      </c>
      <c r="BR12" s="57">
        <f>'BAR BB| Open rates'!BR12*0.85*0.85</f>
        <v>20735.75</v>
      </c>
      <c r="BS12" s="57">
        <f>'BAR BB| Open rates'!BS12*0.85*0.85</f>
        <v>20735.75</v>
      </c>
      <c r="BT12" s="57">
        <f>'BAR BB| Open rates'!BT12*0.85*0.85</f>
        <v>20735.75</v>
      </c>
      <c r="BU12" s="57">
        <f>'BAR BB| Open rates'!BU12*0.85*0.85</f>
        <v>20735.75</v>
      </c>
      <c r="BV12" s="57">
        <f>'BAR BB| Open rates'!BV12*0.85*0.85</f>
        <v>19146.25</v>
      </c>
      <c r="BW12" s="57">
        <f>'BAR BB| Open rates'!BW12*0.85*0.85</f>
        <v>19146.25</v>
      </c>
      <c r="BX12" s="57">
        <f>'BAR BB| Open rates'!BX12*0.85*0.85</f>
        <v>19146.25</v>
      </c>
      <c r="BY12" s="57">
        <f>'BAR BB| Open rates'!BY12*0.85*0.85</f>
        <v>19146.25</v>
      </c>
      <c r="BZ12" s="57">
        <f>'BAR BB| Open rates'!BZ12*0.85*0.85</f>
        <v>19146.25</v>
      </c>
      <c r="CA12" s="57">
        <f>'BAR BB| Open rates'!CA12*0.85*0.85</f>
        <v>20735.75</v>
      </c>
      <c r="CB12" s="57">
        <f>'BAR BB| Open rates'!CB12*0.85*0.85</f>
        <v>20735.75</v>
      </c>
      <c r="CC12" s="57">
        <f>'BAR BB| Open rates'!CC12*0.85*0.85</f>
        <v>19146.25</v>
      </c>
      <c r="CD12" s="57">
        <f>'BAR BB| Open rates'!CD12*0.85*0.85</f>
        <v>19146.25</v>
      </c>
      <c r="CE12" s="57">
        <f>'BAR BB| Open rates'!CE12*0.85*0.85</f>
        <v>19146.25</v>
      </c>
      <c r="CF12" s="57">
        <f>'BAR BB| Open rates'!CF12*0.85*0.85</f>
        <v>19146.25</v>
      </c>
      <c r="CG12" s="57">
        <f>'BAR BB| Open rates'!CG12*0.85*0.85</f>
        <v>19146.25</v>
      </c>
      <c r="CH12" s="57">
        <f>'BAR BB| Open rates'!CH12*0.85*0.85</f>
        <v>20735.75</v>
      </c>
      <c r="CI12" s="57">
        <f>'BAR BB| Open rates'!CI12*0.85*0.85</f>
        <v>20735.75</v>
      </c>
      <c r="CJ12" s="57">
        <f>'BAR BB| Open rates'!CJ12*0.85*0.85</f>
        <v>19146.25</v>
      </c>
      <c r="CK12" s="57">
        <f>'BAR BB| Open rates'!CK12*0.85*0.85</f>
        <v>19146.25</v>
      </c>
      <c r="CL12" s="57">
        <f>'BAR BB| Open rates'!CL12*0.85*0.85</f>
        <v>19146.25</v>
      </c>
      <c r="CM12" s="57">
        <f>'BAR BB| Open rates'!CM12*0.85*0.85</f>
        <v>19146.25</v>
      </c>
      <c r="CN12" s="57">
        <f>'BAR BB| Open rates'!CN12*0.85*0.85</f>
        <v>19146.25</v>
      </c>
      <c r="CO12" s="57">
        <f>'BAR BB| Open rates'!CO12*0.85*0.85</f>
        <v>20735.75</v>
      </c>
      <c r="CP12" s="57">
        <f>'BAR BB| Open rates'!CP12*0.85*0.85</f>
        <v>20735.75</v>
      </c>
      <c r="CQ12" s="57">
        <f>'BAR BB| Open rates'!CQ12*0.85*0.85</f>
        <v>19146.25</v>
      </c>
      <c r="CR12" s="57">
        <f>'BAR BB| Open rates'!CR12*0.85*0.85</f>
        <v>19146.25</v>
      </c>
      <c r="CS12" s="57">
        <f>'BAR BB| Open rates'!CS12*0.85*0.85</f>
        <v>19146.25</v>
      </c>
      <c r="CT12" s="57">
        <f>'BAR BB| Open rates'!CT12*0.85*0.85</f>
        <v>19146.25</v>
      </c>
      <c r="CU12" s="57">
        <f>'BAR BB| Open rates'!CU12*0.85*0.85</f>
        <v>17918</v>
      </c>
      <c r="CV12" s="57">
        <f>'BAR BB| Open rates'!CV12*0.85*0.85</f>
        <v>17918</v>
      </c>
      <c r="CW12" s="57">
        <f>'BAR BB| Open rates'!CW12*0.85*0.85</f>
        <v>17918</v>
      </c>
      <c r="CX12" s="57">
        <f>'BAR BB| Open rates'!CX12*0.85*0.85</f>
        <v>16473</v>
      </c>
      <c r="CY12" s="57">
        <f>'BAR BB| Open rates'!CY12*0.85*0.85</f>
        <v>16473</v>
      </c>
      <c r="CZ12" s="57">
        <f>'BAR BB| Open rates'!CZ12*0.85*0.85</f>
        <v>16473</v>
      </c>
      <c r="DA12" s="57">
        <f>'BAR BB| Open rates'!DA12*0.85*0.85</f>
        <v>16473</v>
      </c>
      <c r="DB12" s="57">
        <f>'BAR BB| Open rates'!DB12*0.85*0.85</f>
        <v>16473</v>
      </c>
      <c r="DC12" s="57">
        <f>'BAR BB| Open rates'!DC12*0.85*0.85</f>
        <v>17918</v>
      </c>
      <c r="DD12" s="57">
        <f>'BAR BB| Open rates'!DD12*0.85*0.85</f>
        <v>17918</v>
      </c>
      <c r="DE12" s="57">
        <f>'BAR BB| Open rates'!DE12*0.85*0.85</f>
        <v>16473</v>
      </c>
      <c r="DF12" s="57">
        <f>'BAR BB| Open rates'!DF12*0.85*0.85</f>
        <v>16473</v>
      </c>
      <c r="DG12" s="57">
        <f>'BAR BB| Open rates'!DG12*0.85*0.85</f>
        <v>16473</v>
      </c>
      <c r="DH12" s="57">
        <f>'BAR BB| Open rates'!DH12*0.85*0.85</f>
        <v>16473</v>
      </c>
      <c r="DI12" s="57">
        <f>'BAR BB| Open rates'!DI12*0.85*0.85</f>
        <v>16473</v>
      </c>
      <c r="DJ12" s="57">
        <f>'BAR BB| Open rates'!DJ12*0.85*0.85</f>
        <v>17918</v>
      </c>
      <c r="DK12" s="57">
        <f>'BAR BB| Open rates'!DK12*0.85*0.85</f>
        <v>17918</v>
      </c>
      <c r="DL12" s="57">
        <f>'BAR BB| Open rates'!DL12*0.85*0.85</f>
        <v>16473</v>
      </c>
      <c r="DM12" s="57">
        <f>'BAR BB| Open rates'!DM12*0.85*0.85</f>
        <v>16473</v>
      </c>
      <c r="DN12" s="57">
        <f>'BAR BB| Open rates'!DN12*0.85*0.85</f>
        <v>16473</v>
      </c>
      <c r="DO12" s="57">
        <f>'BAR BB| Open rates'!DO12*0.85*0.85</f>
        <v>16473</v>
      </c>
      <c r="DP12" s="57">
        <f>'BAR BB| Open rates'!DP12*0.85*0.85</f>
        <v>16473</v>
      </c>
      <c r="DQ12" s="57">
        <f>'BAR BB| Open rates'!DQ12*0.85*0.85</f>
        <v>17918</v>
      </c>
      <c r="DR12" s="57">
        <f>'BAR BB| Open rates'!DR12*0.85*0.85</f>
        <v>17918</v>
      </c>
      <c r="DS12" s="57">
        <f>'BAR BB| Open rates'!DS12*0.85*0.85</f>
        <v>16473</v>
      </c>
      <c r="DT12" s="57">
        <f>'BAR BB| Open rates'!DT12*0.85*0.85</f>
        <v>16473</v>
      </c>
      <c r="DU12" s="57">
        <f>'BAR BB| Open rates'!DU12*0.85*0.85</f>
        <v>16473</v>
      </c>
      <c r="DV12" s="57">
        <f>'BAR BB| Open rates'!DV12*0.85*0.85</f>
        <v>16473</v>
      </c>
      <c r="DW12" s="57">
        <f>'BAR BB| Open rates'!DW12*0.85*0.85</f>
        <v>16473</v>
      </c>
      <c r="DX12" s="57">
        <f>'BAR BB| Open rates'!DX12*0.85*0.85</f>
        <v>17918</v>
      </c>
      <c r="DY12" s="57">
        <f>'BAR BB| Open rates'!DY12*0.85*0.85</f>
        <v>17918</v>
      </c>
      <c r="DZ12" s="57">
        <f>'BAR BB| Open rates'!DZ12*0.85*0.85</f>
        <v>19146.25</v>
      </c>
      <c r="EA12" s="57">
        <f>'BAR BB| Open rates'!EA12*0.85*0.85</f>
        <v>19146.25</v>
      </c>
      <c r="EB12" s="57">
        <f>'BAR BB| Open rates'!EB12*0.85*0.85</f>
        <v>19146.25</v>
      </c>
      <c r="EC12" s="57">
        <f>'BAR BB| Open rates'!EC12*0.85*0.85</f>
        <v>20735.75</v>
      </c>
      <c r="ED12" s="57">
        <f>'BAR BB| Open rates'!ED12*0.85*0.85</f>
        <v>20735.75</v>
      </c>
      <c r="EE12" s="57">
        <f>'BAR BB| Open rates'!EE12*0.85*0.85</f>
        <v>20735.75</v>
      </c>
      <c r="EF12" s="57">
        <f>'BAR BB| Open rates'!EF12*0.85*0.85</f>
        <v>20735.75</v>
      </c>
      <c r="EG12" s="57">
        <f>'BAR BB| Open rates'!EG12*0.85*0.85</f>
        <v>15750.5</v>
      </c>
      <c r="EH12" s="57">
        <f>'BAR BB| Open rates'!EH12*0.85*0.85</f>
        <v>15028</v>
      </c>
      <c r="EI12" s="57">
        <f>'BAR BB| Open rates'!EI12*0.85*0.85</f>
        <v>15028</v>
      </c>
      <c r="EJ12" s="57">
        <f>'BAR BB| Open rates'!EJ12*0.85*0.85</f>
        <v>15028</v>
      </c>
      <c r="EK12" s="57">
        <f>'BAR BB| Open rates'!EK12*0.85*0.85</f>
        <v>15028</v>
      </c>
      <c r="EL12" s="57">
        <f>'BAR BB| Open rates'!EL12*0.85*0.85</f>
        <v>15750.5</v>
      </c>
      <c r="EM12" s="57">
        <f>'BAR BB| Open rates'!EM12*0.85*0.85</f>
        <v>15750.5</v>
      </c>
      <c r="EN12" s="57">
        <f>'BAR BB| Open rates'!EN12*0.85*0.85</f>
        <v>15028</v>
      </c>
      <c r="EO12" s="57">
        <f>'BAR BB| Open rates'!EO12*0.85*0.85</f>
        <v>15028</v>
      </c>
      <c r="EP12" s="57">
        <f>'BAR BB| Open rates'!EP12*0.85*0.85</f>
        <v>15028</v>
      </c>
      <c r="EQ12" s="57">
        <f>'BAR BB| Open rates'!EQ12*0.85*0.85</f>
        <v>15028</v>
      </c>
      <c r="ER12" s="57">
        <f>'BAR BB| Open rates'!ER12*0.85*0.85</f>
        <v>15028</v>
      </c>
      <c r="ES12" s="57">
        <f>'BAR BB| Open rates'!ES12*0.85*0.85</f>
        <v>15750.5</v>
      </c>
      <c r="ET12" s="57">
        <f>'BAR BB| Open rates'!ET12*0.85*0.85</f>
        <v>15750.5</v>
      </c>
      <c r="EU12" s="57">
        <f>'BAR BB| Open rates'!EU12*0.85*0.85</f>
        <v>15028</v>
      </c>
      <c r="EV12" s="57">
        <f>'BAR BB| Open rates'!EV12*0.85*0.85</f>
        <v>15028</v>
      </c>
      <c r="EW12" s="57">
        <f>'BAR BB| Open rates'!EW12*0.85*0.85</f>
        <v>15028</v>
      </c>
      <c r="EX12" s="57">
        <f>'BAR BB| Open rates'!EX12*0.85*0.85</f>
        <v>15028</v>
      </c>
      <c r="EY12" s="57">
        <f>'BAR BB| Open rates'!EY12*0.85*0.85</f>
        <v>15028</v>
      </c>
      <c r="EZ12" s="57">
        <f>'BAR BB| Open rates'!EZ12*0.85*0.85</f>
        <v>15750.5</v>
      </c>
      <c r="FA12" s="57">
        <f>'BAR BB| Open rates'!FA12*0.85*0.85</f>
        <v>15750.5</v>
      </c>
      <c r="FB12" s="57">
        <f>'BAR BB| Open rates'!FB12*0.85*0.85</f>
        <v>15028</v>
      </c>
      <c r="FC12" s="57">
        <f>'BAR BB| Open rates'!FC12*0.85*0.85</f>
        <v>15028</v>
      </c>
      <c r="FD12" s="57">
        <f>'BAR BB| Open rates'!FD12*0.85*0.85</f>
        <v>15028</v>
      </c>
      <c r="FE12" s="57">
        <f>'BAR BB| Open rates'!FE12*0.85*0.85</f>
        <v>15028</v>
      </c>
      <c r="FF12" s="57">
        <f>'BAR BB| Open rates'!FF12*0.85*0.85</f>
        <v>15028</v>
      </c>
      <c r="FG12" s="57">
        <f>'BAR BB| Open rates'!FG12*0.85*0.85</f>
        <v>15750.5</v>
      </c>
      <c r="FH12" s="57">
        <f>'BAR BB| Open rates'!FH12*0.85*0.85</f>
        <v>15750.5</v>
      </c>
      <c r="FI12" s="57">
        <f>'BAR BB| Open rates'!FI12*0.85*0.85</f>
        <v>15028</v>
      </c>
      <c r="FJ12" s="57">
        <f>'BAR BB| Open rates'!FJ12*0.85*0.85</f>
        <v>15028</v>
      </c>
      <c r="FK12" s="57">
        <f>'BAR BB| Open rates'!FK12*0.85*0.85</f>
        <v>15028</v>
      </c>
      <c r="FL12" s="57">
        <f>'BAR BB| Open rates'!FL12*0.85*0.85</f>
        <v>15028</v>
      </c>
      <c r="FM12" s="57">
        <f>'BAR BB| Open rates'!FM12*0.85*0.85</f>
        <v>15028</v>
      </c>
      <c r="FN12" s="57">
        <f>'BAR BB| Open rates'!FN12*0.85*0.85</f>
        <v>15750.5</v>
      </c>
      <c r="FO12" s="57">
        <f>'BAR BB| Open rates'!FO12*0.85*0.85</f>
        <v>15750.5</v>
      </c>
      <c r="FP12" s="57">
        <f>'BAR BB| Open rates'!FP12*0.85*0.85</f>
        <v>15028</v>
      </c>
      <c r="FQ12" s="57">
        <f>'BAR BB| Open rates'!FQ12*0.85*0.85</f>
        <v>15028</v>
      </c>
      <c r="FR12" s="57">
        <f>'BAR BB| Open rates'!FR12*0.85*0.85</f>
        <v>15028</v>
      </c>
      <c r="FS12" s="57">
        <f>'BAR BB| Open rates'!FS12*0.85*0.85</f>
        <v>15028</v>
      </c>
      <c r="FT12" s="57">
        <f>'BAR BB| Open rates'!FT12*0.85*0.85</f>
        <v>15028</v>
      </c>
      <c r="FU12" s="57">
        <f>'BAR BB| Open rates'!FU12*0.85*0.85</f>
        <v>15750.5</v>
      </c>
      <c r="FV12" s="57">
        <f>'BAR BB| Open rates'!FV12*0.85*0.85</f>
        <v>15750.5</v>
      </c>
      <c r="FW12" s="57">
        <f>'BAR BB| Open rates'!FW12*0.85*0.85</f>
        <v>18423.75</v>
      </c>
      <c r="FX12" s="57">
        <f>'BAR BB| Open rates'!FX12*0.85*0.85</f>
        <v>18423.75</v>
      </c>
      <c r="FY12" s="57">
        <f>'BAR BB| Open rates'!FY12*0.85*0.85</f>
        <v>18423.75</v>
      </c>
      <c r="FZ12" s="57">
        <f>'BAR BB| Open rates'!FZ12*0.85*0.85</f>
        <v>18423.75</v>
      </c>
      <c r="GA12" s="57">
        <f>'BAR BB| Open rates'!GA12*0.85*0.85</f>
        <v>18423.75</v>
      </c>
      <c r="GB12" s="57">
        <f>'BAR BB| Open rates'!GB12*0.85*0.85</f>
        <v>20013.25</v>
      </c>
      <c r="GC12" s="57">
        <f>'BAR BB| Open rates'!GC12*0.85*0.85</f>
        <v>20013.25</v>
      </c>
      <c r="GD12" s="57">
        <f>'BAR BB| Open rates'!GD12*0.85*0.85</f>
        <v>20013.25</v>
      </c>
      <c r="GE12" s="57">
        <f>'BAR BB| Open rates'!GE12*0.85*0.85</f>
        <v>20013.25</v>
      </c>
    </row>
    <row r="13" spans="1:187" s="36" customFormat="1" ht="12" customHeight="1" x14ac:dyDescent="0.2">
      <c r="A13" s="236" t="s">
        <v>177</v>
      </c>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row>
    <row r="14" spans="1:187" s="36" customFormat="1" ht="12" customHeight="1" x14ac:dyDescent="0.2">
      <c r="A14" s="237">
        <v>1</v>
      </c>
      <c r="B14" s="57">
        <f>'BAR BB| Open rates'!B14*0.85*0.85</f>
        <v>28466.5</v>
      </c>
      <c r="C14" s="57">
        <f>'BAR BB| Open rates'!C14*0.85*0.85</f>
        <v>28466.5</v>
      </c>
      <c r="D14" s="57">
        <f>'BAR BB| Open rates'!D14*0.85*0.85</f>
        <v>26515.75</v>
      </c>
      <c r="E14" s="57">
        <f>'BAR BB| Open rates'!E14*0.85*0.85</f>
        <v>26515.75</v>
      </c>
      <c r="F14" s="57">
        <f>'BAR BB| Open rates'!F14*0.85*0.85</f>
        <v>24926.25</v>
      </c>
      <c r="G14" s="57">
        <f>'BAR BB| Open rates'!G14*0.85*0.85</f>
        <v>26515.75</v>
      </c>
      <c r="H14" s="57">
        <f>'BAR BB| Open rates'!H14*0.85*0.85</f>
        <v>26515.75</v>
      </c>
      <c r="I14" s="57">
        <f>'BAR BB| Open rates'!I14*0.85*0.85</f>
        <v>27960.75</v>
      </c>
      <c r="J14" s="57">
        <f>'BAR BB| Open rates'!J14*0.85*0.85</f>
        <v>27960.75</v>
      </c>
      <c r="K14" s="57">
        <f>'BAR BB| Open rates'!K14*0.85*0.85</f>
        <v>26515.75</v>
      </c>
      <c r="L14" s="57">
        <f>'BAR BB| Open rates'!L14*0.85*0.85</f>
        <v>26515.75</v>
      </c>
      <c r="M14" s="57">
        <f>'BAR BB| Open rates'!M14*0.85*0.85</f>
        <v>26515.75</v>
      </c>
      <c r="N14" s="57">
        <f>'BAR BB| Open rates'!N14*0.85*0.85</f>
        <v>26515.75</v>
      </c>
      <c r="O14" s="57">
        <f>'BAR BB| Open rates'!O14*0.85*0.85</f>
        <v>26515.75</v>
      </c>
      <c r="P14" s="57">
        <f>'BAR BB| Open rates'!P14*0.85*0.85</f>
        <v>27960.75</v>
      </c>
      <c r="Q14" s="57">
        <f>'BAR BB| Open rates'!Q14*0.85*0.85</f>
        <v>27960.75</v>
      </c>
      <c r="R14" s="57">
        <f>'BAR BB| Open rates'!R14*0.85*0.85</f>
        <v>27960.75</v>
      </c>
      <c r="S14" s="57">
        <f>'BAR BB| Open rates'!S14*0.85*0.85</f>
        <v>27960.75</v>
      </c>
      <c r="T14" s="57">
        <f>'BAR BB| Open rates'!T14*0.85*0.85</f>
        <v>27960.75</v>
      </c>
      <c r="U14" s="57">
        <f>'BAR BB| Open rates'!U14*0.85*0.85</f>
        <v>27960.75</v>
      </c>
      <c r="V14" s="57">
        <f>'BAR BB| Open rates'!V14*0.85*0.85</f>
        <v>27960.75</v>
      </c>
      <c r="W14" s="57">
        <f>'BAR BB| Open rates'!W14*0.85*0.85</f>
        <v>29405.75</v>
      </c>
      <c r="X14" s="57">
        <f>'BAR BB| Open rates'!X14*0.85*0.85</f>
        <v>29405.75</v>
      </c>
      <c r="Y14" s="57">
        <f>'BAR BB| Open rates'!Y14*0.85*0.85</f>
        <v>27960.75</v>
      </c>
      <c r="Z14" s="57">
        <f>'BAR BB| Open rates'!Z14*0.85*0.85</f>
        <v>27960.75</v>
      </c>
      <c r="AA14" s="57">
        <f>'BAR BB| Open rates'!AA14*0.85*0.85</f>
        <v>27960.75</v>
      </c>
      <c r="AB14" s="57">
        <f>'BAR BB| Open rates'!AB14*0.85*0.85</f>
        <v>27960.75</v>
      </c>
      <c r="AC14" s="57">
        <f>'BAR BB| Open rates'!AC14*0.85*0.85</f>
        <v>27960.75</v>
      </c>
      <c r="AD14" s="57">
        <f>'BAR BB| Open rates'!AD14*0.85*0.85</f>
        <v>29405.75</v>
      </c>
      <c r="AE14" s="57">
        <f>'BAR BB| Open rates'!AE14*0.85*0.85</f>
        <v>29405.75</v>
      </c>
      <c r="AF14" s="57">
        <f>'BAR BB| Open rates'!AF14*0.85*0.85</f>
        <v>27960.75</v>
      </c>
      <c r="AG14" s="57">
        <f>'BAR BB| Open rates'!AG14*0.85*0.85</f>
        <v>27960.75</v>
      </c>
      <c r="AH14" s="57">
        <f>'BAR BB| Open rates'!AH14*0.85*0.85</f>
        <v>27960.75</v>
      </c>
      <c r="AI14" s="57">
        <f>'BAR BB| Open rates'!AI14*0.85*0.85</f>
        <v>27960.75</v>
      </c>
      <c r="AJ14" s="57">
        <f>'BAR BB| Open rates'!AJ14*0.85*0.85</f>
        <v>27960.75</v>
      </c>
      <c r="AK14" s="57">
        <f>'BAR BB| Open rates'!AK14*0.85*0.85</f>
        <v>29405.75</v>
      </c>
      <c r="AL14" s="57">
        <f>'BAR BB| Open rates'!AL14*0.85*0.85</f>
        <v>29405.75</v>
      </c>
      <c r="AM14" s="57">
        <f>'BAR BB| Open rates'!AM14*0.85*0.85</f>
        <v>27960.75</v>
      </c>
      <c r="AN14" s="57">
        <f>'BAR BB| Open rates'!AN14*0.85*0.85</f>
        <v>27960.75</v>
      </c>
      <c r="AO14" s="57">
        <f>'BAR BB| Open rates'!AO14*0.85*0.85</f>
        <v>27960.75</v>
      </c>
      <c r="AP14" s="57">
        <f>'BAR BB| Open rates'!AP14*0.85*0.85</f>
        <v>27960.75</v>
      </c>
      <c r="AQ14" s="57">
        <f>'BAR BB| Open rates'!AQ14*0.85*0.85</f>
        <v>27960.75</v>
      </c>
      <c r="AR14" s="57">
        <f>'BAR BB| Open rates'!AR14*0.85*0.85</f>
        <v>29405.75</v>
      </c>
      <c r="AS14" s="57">
        <f>'BAR BB| Open rates'!AS14*0.85*0.85</f>
        <v>29405.75</v>
      </c>
      <c r="AT14" s="57">
        <f>'BAR BB| Open rates'!AT14*0.85*0.85</f>
        <v>27960.75</v>
      </c>
      <c r="AU14" s="57">
        <f>'BAR BB| Open rates'!AU14*0.85*0.85</f>
        <v>27960.75</v>
      </c>
      <c r="AV14" s="57">
        <f>'BAR BB| Open rates'!AV14*0.85*0.85</f>
        <v>27960.75</v>
      </c>
      <c r="AW14" s="57">
        <f>'BAR BB| Open rates'!AW14*0.85*0.85</f>
        <v>27960.75</v>
      </c>
      <c r="AX14" s="57">
        <f>'BAR BB| Open rates'!AX14*0.85*0.85</f>
        <v>27960.75</v>
      </c>
      <c r="AY14" s="57">
        <f>'BAR BB| Open rates'!AY14*0.85*0.85</f>
        <v>29405.75</v>
      </c>
      <c r="AZ14" s="57">
        <f>'BAR BB| Open rates'!AZ14*0.85*0.85</f>
        <v>29405.75</v>
      </c>
      <c r="BA14" s="57">
        <f>'BAR BB| Open rates'!BA14*0.85*0.85</f>
        <v>27960.75</v>
      </c>
      <c r="BB14" s="57">
        <f>'BAR BB| Open rates'!BB14*0.85*0.85</f>
        <v>27960.75</v>
      </c>
      <c r="BC14" s="57">
        <f>'BAR BB| Open rates'!BC14*0.85*0.85</f>
        <v>27960.75</v>
      </c>
      <c r="BD14" s="57">
        <f>'BAR BB| Open rates'!BD14*0.85*0.85</f>
        <v>27960.75</v>
      </c>
      <c r="BE14" s="57">
        <f>'BAR BB| Open rates'!BE14*0.85*0.85</f>
        <v>27960.75</v>
      </c>
      <c r="BF14" s="57">
        <f>'BAR BB| Open rates'!BF14*0.85*0.85</f>
        <v>29405.75</v>
      </c>
      <c r="BG14" s="57">
        <f>'BAR BB| Open rates'!BG14*0.85*0.85</f>
        <v>29405.75</v>
      </c>
      <c r="BH14" s="57">
        <f>'BAR BB| Open rates'!BH14*0.85*0.85</f>
        <v>25648.75</v>
      </c>
      <c r="BI14" s="57">
        <f>'BAR BB| Open rates'!BI14*0.85*0.85</f>
        <v>25648.75</v>
      </c>
      <c r="BJ14" s="57">
        <f>'BAR BB| Open rates'!BJ14*0.85*0.85</f>
        <v>25648.75</v>
      </c>
      <c r="BK14" s="57">
        <f>'BAR BB| Open rates'!BK14*0.85*0.85</f>
        <v>25648.75</v>
      </c>
      <c r="BL14" s="57">
        <f>'BAR BB| Open rates'!BL14*0.85*0.85</f>
        <v>25648.75</v>
      </c>
      <c r="BM14" s="57">
        <f>'BAR BB| Open rates'!BM14*0.85*0.85</f>
        <v>26515.75</v>
      </c>
      <c r="BN14" s="57">
        <f>'BAR BB| Open rates'!BN14*0.85*0.85</f>
        <v>26515.75</v>
      </c>
      <c r="BO14" s="57">
        <f>'BAR BB| Open rates'!BO14*0.85*0.85</f>
        <v>24926.25</v>
      </c>
      <c r="BP14" s="57">
        <f>'BAR BB| Open rates'!BP14*0.85*0.85</f>
        <v>24926.25</v>
      </c>
      <c r="BQ14" s="57">
        <f>'BAR BB| Open rates'!BQ14*0.85*0.85</f>
        <v>26515.75</v>
      </c>
      <c r="BR14" s="57">
        <f>'BAR BB| Open rates'!BR14*0.85*0.85</f>
        <v>26515.75</v>
      </c>
      <c r="BS14" s="57">
        <f>'BAR BB| Open rates'!BS14*0.85*0.85</f>
        <v>26515.75</v>
      </c>
      <c r="BT14" s="57">
        <f>'BAR BB| Open rates'!BT14*0.85*0.85</f>
        <v>26515.75</v>
      </c>
      <c r="BU14" s="57">
        <f>'BAR BB| Open rates'!BU14*0.85*0.85</f>
        <v>26515.75</v>
      </c>
      <c r="BV14" s="57">
        <f>'BAR BB| Open rates'!BV14*0.85*0.85</f>
        <v>24926.25</v>
      </c>
      <c r="BW14" s="57">
        <f>'BAR BB| Open rates'!BW14*0.85*0.85</f>
        <v>24926.25</v>
      </c>
      <c r="BX14" s="57">
        <f>'BAR BB| Open rates'!BX14*0.85*0.85</f>
        <v>24926.25</v>
      </c>
      <c r="BY14" s="57">
        <f>'BAR BB| Open rates'!BY14*0.85*0.85</f>
        <v>24926.25</v>
      </c>
      <c r="BZ14" s="57">
        <f>'BAR BB| Open rates'!BZ14*0.85*0.85</f>
        <v>24926.25</v>
      </c>
      <c r="CA14" s="57">
        <f>'BAR BB| Open rates'!CA14*0.85*0.85</f>
        <v>26515.75</v>
      </c>
      <c r="CB14" s="57">
        <f>'BAR BB| Open rates'!CB14*0.85*0.85</f>
        <v>26515.75</v>
      </c>
      <c r="CC14" s="57">
        <f>'BAR BB| Open rates'!CC14*0.85*0.85</f>
        <v>24926.25</v>
      </c>
      <c r="CD14" s="57">
        <f>'BAR BB| Open rates'!CD14*0.85*0.85</f>
        <v>24926.25</v>
      </c>
      <c r="CE14" s="57">
        <f>'BAR BB| Open rates'!CE14*0.85*0.85</f>
        <v>24926.25</v>
      </c>
      <c r="CF14" s="57">
        <f>'BAR BB| Open rates'!CF14*0.85*0.85</f>
        <v>24926.25</v>
      </c>
      <c r="CG14" s="57">
        <f>'BAR BB| Open rates'!CG14*0.85*0.85</f>
        <v>24926.25</v>
      </c>
      <c r="CH14" s="57">
        <f>'BAR BB| Open rates'!CH14*0.85*0.85</f>
        <v>26515.75</v>
      </c>
      <c r="CI14" s="57">
        <f>'BAR BB| Open rates'!CI14*0.85*0.85</f>
        <v>26515.75</v>
      </c>
      <c r="CJ14" s="57">
        <f>'BAR BB| Open rates'!CJ14*0.85*0.85</f>
        <v>24926.25</v>
      </c>
      <c r="CK14" s="57">
        <f>'BAR BB| Open rates'!CK14*0.85*0.85</f>
        <v>24926.25</v>
      </c>
      <c r="CL14" s="57">
        <f>'BAR BB| Open rates'!CL14*0.85*0.85</f>
        <v>24926.25</v>
      </c>
      <c r="CM14" s="57">
        <f>'BAR BB| Open rates'!CM14*0.85*0.85</f>
        <v>24926.25</v>
      </c>
      <c r="CN14" s="57">
        <f>'BAR BB| Open rates'!CN14*0.85*0.85</f>
        <v>24926.25</v>
      </c>
      <c r="CO14" s="57">
        <f>'BAR BB| Open rates'!CO14*0.85*0.85</f>
        <v>26515.75</v>
      </c>
      <c r="CP14" s="57">
        <f>'BAR BB| Open rates'!CP14*0.85*0.85</f>
        <v>26515.75</v>
      </c>
      <c r="CQ14" s="57">
        <f>'BAR BB| Open rates'!CQ14*0.85*0.85</f>
        <v>24926.25</v>
      </c>
      <c r="CR14" s="57">
        <f>'BAR BB| Open rates'!CR14*0.85*0.85</f>
        <v>24926.25</v>
      </c>
      <c r="CS14" s="57">
        <f>'BAR BB| Open rates'!CS14*0.85*0.85</f>
        <v>24926.25</v>
      </c>
      <c r="CT14" s="57">
        <f>'BAR BB| Open rates'!CT14*0.85*0.85</f>
        <v>24926.25</v>
      </c>
      <c r="CU14" s="57">
        <f>'BAR BB| Open rates'!CU14*0.85*0.85</f>
        <v>22975.5</v>
      </c>
      <c r="CV14" s="57">
        <f>'BAR BB| Open rates'!CV14*0.85*0.85</f>
        <v>22975.5</v>
      </c>
      <c r="CW14" s="57">
        <f>'BAR BB| Open rates'!CW14*0.85*0.85</f>
        <v>22975.5</v>
      </c>
      <c r="CX14" s="57">
        <f>'BAR BB| Open rates'!CX14*0.85*0.85</f>
        <v>21530.5</v>
      </c>
      <c r="CY14" s="57">
        <f>'BAR BB| Open rates'!CY14*0.85*0.85</f>
        <v>21530.5</v>
      </c>
      <c r="CZ14" s="57">
        <f>'BAR BB| Open rates'!CZ14*0.85*0.85</f>
        <v>21530.5</v>
      </c>
      <c r="DA14" s="57">
        <f>'BAR BB| Open rates'!DA14*0.85*0.85</f>
        <v>21530.5</v>
      </c>
      <c r="DB14" s="57">
        <f>'BAR BB| Open rates'!DB14*0.85*0.85</f>
        <v>21530.5</v>
      </c>
      <c r="DC14" s="57">
        <f>'BAR BB| Open rates'!DC14*0.85*0.85</f>
        <v>22975.5</v>
      </c>
      <c r="DD14" s="57">
        <f>'BAR BB| Open rates'!DD14*0.85*0.85</f>
        <v>22975.5</v>
      </c>
      <c r="DE14" s="57">
        <f>'BAR BB| Open rates'!DE14*0.85*0.85</f>
        <v>21530.5</v>
      </c>
      <c r="DF14" s="57">
        <f>'BAR BB| Open rates'!DF14*0.85*0.85</f>
        <v>21530.5</v>
      </c>
      <c r="DG14" s="57">
        <f>'BAR BB| Open rates'!DG14*0.85*0.85</f>
        <v>21530.5</v>
      </c>
      <c r="DH14" s="57">
        <f>'BAR BB| Open rates'!DH14*0.85*0.85</f>
        <v>21530.5</v>
      </c>
      <c r="DI14" s="57">
        <f>'BAR BB| Open rates'!DI14*0.85*0.85</f>
        <v>21530.5</v>
      </c>
      <c r="DJ14" s="57">
        <f>'BAR BB| Open rates'!DJ14*0.85*0.85</f>
        <v>22975.5</v>
      </c>
      <c r="DK14" s="57">
        <f>'BAR BB| Open rates'!DK14*0.85*0.85</f>
        <v>22975.5</v>
      </c>
      <c r="DL14" s="57">
        <f>'BAR BB| Open rates'!DL14*0.85*0.85</f>
        <v>21530.5</v>
      </c>
      <c r="DM14" s="57">
        <f>'BAR BB| Open rates'!DM14*0.85*0.85</f>
        <v>21530.5</v>
      </c>
      <c r="DN14" s="57">
        <f>'BAR BB| Open rates'!DN14*0.85*0.85</f>
        <v>21530.5</v>
      </c>
      <c r="DO14" s="57">
        <f>'BAR BB| Open rates'!DO14*0.85*0.85</f>
        <v>21530.5</v>
      </c>
      <c r="DP14" s="57">
        <f>'BAR BB| Open rates'!DP14*0.85*0.85</f>
        <v>21530.5</v>
      </c>
      <c r="DQ14" s="57">
        <f>'BAR BB| Open rates'!DQ14*0.85*0.85</f>
        <v>22975.5</v>
      </c>
      <c r="DR14" s="57">
        <f>'BAR BB| Open rates'!DR14*0.85*0.85</f>
        <v>22975.5</v>
      </c>
      <c r="DS14" s="57">
        <f>'BAR BB| Open rates'!DS14*0.85*0.85</f>
        <v>21530.5</v>
      </c>
      <c r="DT14" s="57">
        <f>'BAR BB| Open rates'!DT14*0.85*0.85</f>
        <v>21530.5</v>
      </c>
      <c r="DU14" s="57">
        <f>'BAR BB| Open rates'!DU14*0.85*0.85</f>
        <v>21530.5</v>
      </c>
      <c r="DV14" s="57">
        <f>'BAR BB| Open rates'!DV14*0.85*0.85</f>
        <v>21530.5</v>
      </c>
      <c r="DW14" s="57">
        <f>'BAR BB| Open rates'!DW14*0.85*0.85</f>
        <v>21530.5</v>
      </c>
      <c r="DX14" s="57">
        <f>'BAR BB| Open rates'!DX14*0.85*0.85</f>
        <v>22975.5</v>
      </c>
      <c r="DY14" s="57">
        <f>'BAR BB| Open rates'!DY14*0.85*0.85</f>
        <v>22975.5</v>
      </c>
      <c r="DZ14" s="57">
        <f>'BAR BB| Open rates'!DZ14*0.85*0.85</f>
        <v>24203.75</v>
      </c>
      <c r="EA14" s="57">
        <f>'BAR BB| Open rates'!EA14*0.85*0.85</f>
        <v>24203.75</v>
      </c>
      <c r="EB14" s="57">
        <f>'BAR BB| Open rates'!EB14*0.85*0.85</f>
        <v>24203.75</v>
      </c>
      <c r="EC14" s="57">
        <f>'BAR BB| Open rates'!EC14*0.85*0.85</f>
        <v>25793.25</v>
      </c>
      <c r="ED14" s="57">
        <f>'BAR BB| Open rates'!ED14*0.85*0.85</f>
        <v>25793.25</v>
      </c>
      <c r="EE14" s="57">
        <f>'BAR BB| Open rates'!EE14*0.85*0.85</f>
        <v>25793.25</v>
      </c>
      <c r="EF14" s="57">
        <f>'BAR BB| Open rates'!EF14*0.85*0.85</f>
        <v>25793.25</v>
      </c>
      <c r="EG14" s="57">
        <f>'BAR BB| Open rates'!EG14*0.85*0.85</f>
        <v>20808</v>
      </c>
      <c r="EH14" s="57">
        <f>'BAR BB| Open rates'!EH14*0.85*0.85</f>
        <v>19363</v>
      </c>
      <c r="EI14" s="57">
        <f>'BAR BB| Open rates'!EI14*0.85*0.85</f>
        <v>19363</v>
      </c>
      <c r="EJ14" s="57">
        <f>'BAR BB| Open rates'!EJ14*0.85*0.85</f>
        <v>19363</v>
      </c>
      <c r="EK14" s="57">
        <f>'BAR BB| Open rates'!EK14*0.85*0.85</f>
        <v>19363</v>
      </c>
      <c r="EL14" s="57">
        <f>'BAR BB| Open rates'!EL14*0.85*0.85</f>
        <v>20085.5</v>
      </c>
      <c r="EM14" s="57">
        <f>'BAR BB| Open rates'!EM14*0.85*0.85</f>
        <v>20085.5</v>
      </c>
      <c r="EN14" s="57">
        <f>'BAR BB| Open rates'!EN14*0.85*0.85</f>
        <v>19363</v>
      </c>
      <c r="EO14" s="57">
        <f>'BAR BB| Open rates'!EO14*0.85*0.85</f>
        <v>19363</v>
      </c>
      <c r="EP14" s="57">
        <f>'BAR BB| Open rates'!EP14*0.85*0.85</f>
        <v>19363</v>
      </c>
      <c r="EQ14" s="57">
        <f>'BAR BB| Open rates'!EQ14*0.85*0.85</f>
        <v>19363</v>
      </c>
      <c r="ER14" s="57">
        <f>'BAR BB| Open rates'!ER14*0.85*0.85</f>
        <v>19363</v>
      </c>
      <c r="ES14" s="57">
        <f>'BAR BB| Open rates'!ES14*0.85*0.85</f>
        <v>20085.5</v>
      </c>
      <c r="ET14" s="57">
        <f>'BAR BB| Open rates'!ET14*0.85*0.85</f>
        <v>20085.5</v>
      </c>
      <c r="EU14" s="57">
        <f>'BAR BB| Open rates'!EU14*0.85*0.85</f>
        <v>19363</v>
      </c>
      <c r="EV14" s="57">
        <f>'BAR BB| Open rates'!EV14*0.85*0.85</f>
        <v>19363</v>
      </c>
      <c r="EW14" s="57">
        <f>'BAR BB| Open rates'!EW14*0.85*0.85</f>
        <v>19363</v>
      </c>
      <c r="EX14" s="57">
        <f>'BAR BB| Open rates'!EX14*0.85*0.85</f>
        <v>19363</v>
      </c>
      <c r="EY14" s="57">
        <f>'BAR BB| Open rates'!EY14*0.85*0.85</f>
        <v>19363</v>
      </c>
      <c r="EZ14" s="57">
        <f>'BAR BB| Open rates'!EZ14*0.85*0.85</f>
        <v>20085.5</v>
      </c>
      <c r="FA14" s="57">
        <f>'BAR BB| Open rates'!FA14*0.85*0.85</f>
        <v>20085.5</v>
      </c>
      <c r="FB14" s="57">
        <f>'BAR BB| Open rates'!FB14*0.85*0.85</f>
        <v>19363</v>
      </c>
      <c r="FC14" s="57">
        <f>'BAR BB| Open rates'!FC14*0.85*0.85</f>
        <v>19363</v>
      </c>
      <c r="FD14" s="57">
        <f>'BAR BB| Open rates'!FD14*0.85*0.85</f>
        <v>19363</v>
      </c>
      <c r="FE14" s="57">
        <f>'BAR BB| Open rates'!FE14*0.85*0.85</f>
        <v>19363</v>
      </c>
      <c r="FF14" s="57">
        <f>'BAR BB| Open rates'!FF14*0.85*0.85</f>
        <v>19363</v>
      </c>
      <c r="FG14" s="57">
        <f>'BAR BB| Open rates'!FG14*0.85*0.85</f>
        <v>20085.5</v>
      </c>
      <c r="FH14" s="57">
        <f>'BAR BB| Open rates'!FH14*0.85*0.85</f>
        <v>20085.5</v>
      </c>
      <c r="FI14" s="57">
        <f>'BAR BB| Open rates'!FI14*0.85*0.85</f>
        <v>19363</v>
      </c>
      <c r="FJ14" s="57">
        <f>'BAR BB| Open rates'!FJ14*0.85*0.85</f>
        <v>19363</v>
      </c>
      <c r="FK14" s="57">
        <f>'BAR BB| Open rates'!FK14*0.85*0.85</f>
        <v>19363</v>
      </c>
      <c r="FL14" s="57">
        <f>'BAR BB| Open rates'!FL14*0.85*0.85</f>
        <v>19363</v>
      </c>
      <c r="FM14" s="57">
        <f>'BAR BB| Open rates'!FM14*0.85*0.85</f>
        <v>19363</v>
      </c>
      <c r="FN14" s="57">
        <f>'BAR BB| Open rates'!FN14*0.85*0.85</f>
        <v>20085.5</v>
      </c>
      <c r="FO14" s="57">
        <f>'BAR BB| Open rates'!FO14*0.85*0.85</f>
        <v>20085.5</v>
      </c>
      <c r="FP14" s="57">
        <f>'BAR BB| Open rates'!FP14*0.85*0.85</f>
        <v>19363</v>
      </c>
      <c r="FQ14" s="57">
        <f>'BAR BB| Open rates'!FQ14*0.85*0.85</f>
        <v>19363</v>
      </c>
      <c r="FR14" s="57">
        <f>'BAR BB| Open rates'!FR14*0.85*0.85</f>
        <v>19363</v>
      </c>
      <c r="FS14" s="57">
        <f>'BAR BB| Open rates'!FS14*0.85*0.85</f>
        <v>19363</v>
      </c>
      <c r="FT14" s="57">
        <f>'BAR BB| Open rates'!FT14*0.85*0.85</f>
        <v>19363</v>
      </c>
      <c r="FU14" s="57">
        <f>'BAR BB| Open rates'!FU14*0.85*0.85</f>
        <v>20085.5</v>
      </c>
      <c r="FV14" s="57">
        <f>'BAR BB| Open rates'!FV14*0.85*0.85</f>
        <v>20085.5</v>
      </c>
      <c r="FW14" s="57">
        <f>'BAR BB| Open rates'!FW14*0.85*0.85</f>
        <v>22758.75</v>
      </c>
      <c r="FX14" s="57">
        <f>'BAR BB| Open rates'!FX14*0.85*0.85</f>
        <v>22758.75</v>
      </c>
      <c r="FY14" s="57">
        <f>'BAR BB| Open rates'!FY14*0.85*0.85</f>
        <v>22758.75</v>
      </c>
      <c r="FZ14" s="57">
        <f>'BAR BB| Open rates'!FZ14*0.85*0.85</f>
        <v>22758.75</v>
      </c>
      <c r="GA14" s="57">
        <f>'BAR BB| Open rates'!GA14*0.85*0.85</f>
        <v>22758.75</v>
      </c>
      <c r="GB14" s="57">
        <f>'BAR BB| Open rates'!GB14*0.85*0.85</f>
        <v>24348.25</v>
      </c>
      <c r="GC14" s="57">
        <f>'BAR BB| Open rates'!GC14*0.85*0.85</f>
        <v>24348.25</v>
      </c>
      <c r="GD14" s="57">
        <f>'BAR BB| Open rates'!GD14*0.85*0.85</f>
        <v>24348.25</v>
      </c>
      <c r="GE14" s="57">
        <f>'BAR BB| Open rates'!GE14*0.85*0.85</f>
        <v>24348.25</v>
      </c>
    </row>
    <row r="15" spans="1:187" s="36" customFormat="1" ht="12" customHeight="1" x14ac:dyDescent="0.2">
      <c r="A15" s="237">
        <v>2</v>
      </c>
      <c r="B15" s="57">
        <f>'BAR BB| Open rates'!B15*0.85*0.85</f>
        <v>30634</v>
      </c>
      <c r="C15" s="57">
        <f>'BAR BB| Open rates'!C15*0.85*0.85</f>
        <v>30634</v>
      </c>
      <c r="D15" s="57">
        <f>'BAR BB| Open rates'!D15*0.85*0.85</f>
        <v>28683.25</v>
      </c>
      <c r="E15" s="57">
        <f>'BAR BB| Open rates'!E15*0.85*0.85</f>
        <v>28683.25</v>
      </c>
      <c r="F15" s="57">
        <f>'BAR BB| Open rates'!F15*0.85*0.85</f>
        <v>27093.75</v>
      </c>
      <c r="G15" s="57">
        <f>'BAR BB| Open rates'!G15*0.85*0.85</f>
        <v>28683.25</v>
      </c>
      <c r="H15" s="57">
        <f>'BAR BB| Open rates'!H15*0.85*0.85</f>
        <v>28683.25</v>
      </c>
      <c r="I15" s="57">
        <f>'BAR BB| Open rates'!I15*0.85*0.85</f>
        <v>30128.25</v>
      </c>
      <c r="J15" s="57">
        <f>'BAR BB| Open rates'!J15*0.85*0.85</f>
        <v>30128.25</v>
      </c>
      <c r="K15" s="57">
        <f>'BAR BB| Open rates'!K15*0.85*0.85</f>
        <v>28683.25</v>
      </c>
      <c r="L15" s="57">
        <f>'BAR BB| Open rates'!L15*0.85*0.85</f>
        <v>28683.25</v>
      </c>
      <c r="M15" s="57">
        <f>'BAR BB| Open rates'!M15*0.85*0.85</f>
        <v>28683.25</v>
      </c>
      <c r="N15" s="57">
        <f>'BAR BB| Open rates'!N15*0.85*0.85</f>
        <v>28683.25</v>
      </c>
      <c r="O15" s="57">
        <f>'BAR BB| Open rates'!O15*0.85*0.85</f>
        <v>28683.25</v>
      </c>
      <c r="P15" s="57">
        <f>'BAR BB| Open rates'!P15*0.85*0.85</f>
        <v>30128.25</v>
      </c>
      <c r="Q15" s="57">
        <f>'BAR BB| Open rates'!Q15*0.85*0.85</f>
        <v>30128.25</v>
      </c>
      <c r="R15" s="57">
        <f>'BAR BB| Open rates'!R15*0.85*0.85</f>
        <v>30128.25</v>
      </c>
      <c r="S15" s="57">
        <f>'BAR BB| Open rates'!S15*0.85*0.85</f>
        <v>30128.25</v>
      </c>
      <c r="T15" s="57">
        <f>'BAR BB| Open rates'!T15*0.85*0.85</f>
        <v>30128.25</v>
      </c>
      <c r="U15" s="57">
        <f>'BAR BB| Open rates'!U15*0.85*0.85</f>
        <v>30128.25</v>
      </c>
      <c r="V15" s="57">
        <f>'BAR BB| Open rates'!V15*0.85*0.85</f>
        <v>30128.25</v>
      </c>
      <c r="W15" s="57">
        <f>'BAR BB| Open rates'!W15*0.85*0.85</f>
        <v>31573.25</v>
      </c>
      <c r="X15" s="57">
        <f>'BAR BB| Open rates'!X15*0.85*0.85</f>
        <v>31573.25</v>
      </c>
      <c r="Y15" s="57">
        <f>'BAR BB| Open rates'!Y15*0.85*0.85</f>
        <v>30128.25</v>
      </c>
      <c r="Z15" s="57">
        <f>'BAR BB| Open rates'!Z15*0.85*0.85</f>
        <v>30128.25</v>
      </c>
      <c r="AA15" s="57">
        <f>'BAR BB| Open rates'!AA15*0.85*0.85</f>
        <v>30128.25</v>
      </c>
      <c r="AB15" s="57">
        <f>'BAR BB| Open rates'!AB15*0.85*0.85</f>
        <v>30128.25</v>
      </c>
      <c r="AC15" s="57">
        <f>'BAR BB| Open rates'!AC15*0.85*0.85</f>
        <v>30128.25</v>
      </c>
      <c r="AD15" s="57">
        <f>'BAR BB| Open rates'!AD15*0.85*0.85</f>
        <v>31573.25</v>
      </c>
      <c r="AE15" s="57">
        <f>'BAR BB| Open rates'!AE15*0.85*0.85</f>
        <v>31573.25</v>
      </c>
      <c r="AF15" s="57">
        <f>'BAR BB| Open rates'!AF15*0.85*0.85</f>
        <v>30128.25</v>
      </c>
      <c r="AG15" s="57">
        <f>'BAR BB| Open rates'!AG15*0.85*0.85</f>
        <v>30128.25</v>
      </c>
      <c r="AH15" s="57">
        <f>'BAR BB| Open rates'!AH15*0.85*0.85</f>
        <v>30128.25</v>
      </c>
      <c r="AI15" s="57">
        <f>'BAR BB| Open rates'!AI15*0.85*0.85</f>
        <v>30128.25</v>
      </c>
      <c r="AJ15" s="57">
        <f>'BAR BB| Open rates'!AJ15*0.85*0.85</f>
        <v>30128.25</v>
      </c>
      <c r="AK15" s="57">
        <f>'BAR BB| Open rates'!AK15*0.85*0.85</f>
        <v>31573.25</v>
      </c>
      <c r="AL15" s="57">
        <f>'BAR BB| Open rates'!AL15*0.85*0.85</f>
        <v>31573.25</v>
      </c>
      <c r="AM15" s="57">
        <f>'BAR BB| Open rates'!AM15*0.85*0.85</f>
        <v>30128.25</v>
      </c>
      <c r="AN15" s="57">
        <f>'BAR BB| Open rates'!AN15*0.85*0.85</f>
        <v>30128.25</v>
      </c>
      <c r="AO15" s="57">
        <f>'BAR BB| Open rates'!AO15*0.85*0.85</f>
        <v>30128.25</v>
      </c>
      <c r="AP15" s="57">
        <f>'BAR BB| Open rates'!AP15*0.85*0.85</f>
        <v>30128.25</v>
      </c>
      <c r="AQ15" s="57">
        <f>'BAR BB| Open rates'!AQ15*0.85*0.85</f>
        <v>30128.25</v>
      </c>
      <c r="AR15" s="57">
        <f>'BAR BB| Open rates'!AR15*0.85*0.85</f>
        <v>31573.25</v>
      </c>
      <c r="AS15" s="57">
        <f>'BAR BB| Open rates'!AS15*0.85*0.85</f>
        <v>31573.25</v>
      </c>
      <c r="AT15" s="57">
        <f>'BAR BB| Open rates'!AT15*0.85*0.85</f>
        <v>30128.25</v>
      </c>
      <c r="AU15" s="57">
        <f>'BAR BB| Open rates'!AU15*0.85*0.85</f>
        <v>30128.25</v>
      </c>
      <c r="AV15" s="57">
        <f>'BAR BB| Open rates'!AV15*0.85*0.85</f>
        <v>30128.25</v>
      </c>
      <c r="AW15" s="57">
        <f>'BAR BB| Open rates'!AW15*0.85*0.85</f>
        <v>30128.25</v>
      </c>
      <c r="AX15" s="57">
        <f>'BAR BB| Open rates'!AX15*0.85*0.85</f>
        <v>30128.25</v>
      </c>
      <c r="AY15" s="57">
        <f>'BAR BB| Open rates'!AY15*0.85*0.85</f>
        <v>31573.25</v>
      </c>
      <c r="AZ15" s="57">
        <f>'BAR BB| Open rates'!AZ15*0.85*0.85</f>
        <v>31573.25</v>
      </c>
      <c r="BA15" s="57">
        <f>'BAR BB| Open rates'!BA15*0.85*0.85</f>
        <v>30128.25</v>
      </c>
      <c r="BB15" s="57">
        <f>'BAR BB| Open rates'!BB15*0.85*0.85</f>
        <v>30128.25</v>
      </c>
      <c r="BC15" s="57">
        <f>'BAR BB| Open rates'!BC15*0.85*0.85</f>
        <v>30128.25</v>
      </c>
      <c r="BD15" s="57">
        <f>'BAR BB| Open rates'!BD15*0.85*0.85</f>
        <v>30128.25</v>
      </c>
      <c r="BE15" s="57">
        <f>'BAR BB| Open rates'!BE15*0.85*0.85</f>
        <v>30128.25</v>
      </c>
      <c r="BF15" s="57">
        <f>'BAR BB| Open rates'!BF15*0.85*0.85</f>
        <v>31573.25</v>
      </c>
      <c r="BG15" s="57">
        <f>'BAR BB| Open rates'!BG15*0.85*0.85</f>
        <v>31573.25</v>
      </c>
      <c r="BH15" s="57">
        <f>'BAR BB| Open rates'!BH15*0.85*0.85</f>
        <v>27816.25</v>
      </c>
      <c r="BI15" s="57">
        <f>'BAR BB| Open rates'!BI15*0.85*0.85</f>
        <v>27816.25</v>
      </c>
      <c r="BJ15" s="57">
        <f>'BAR BB| Open rates'!BJ15*0.85*0.85</f>
        <v>27816.25</v>
      </c>
      <c r="BK15" s="57">
        <f>'BAR BB| Open rates'!BK15*0.85*0.85</f>
        <v>27816.25</v>
      </c>
      <c r="BL15" s="57">
        <f>'BAR BB| Open rates'!BL15*0.85*0.85</f>
        <v>27816.25</v>
      </c>
      <c r="BM15" s="57">
        <f>'BAR BB| Open rates'!BM15*0.85*0.85</f>
        <v>28683.25</v>
      </c>
      <c r="BN15" s="57">
        <f>'BAR BB| Open rates'!BN15*0.85*0.85</f>
        <v>28683.25</v>
      </c>
      <c r="BO15" s="57">
        <f>'BAR BB| Open rates'!BO15*0.85*0.85</f>
        <v>27093.75</v>
      </c>
      <c r="BP15" s="57">
        <f>'BAR BB| Open rates'!BP15*0.85*0.85</f>
        <v>27093.75</v>
      </c>
      <c r="BQ15" s="57">
        <f>'BAR BB| Open rates'!BQ15*0.85*0.85</f>
        <v>28683.25</v>
      </c>
      <c r="BR15" s="57">
        <f>'BAR BB| Open rates'!BR15*0.85*0.85</f>
        <v>28683.25</v>
      </c>
      <c r="BS15" s="57">
        <f>'BAR BB| Open rates'!BS15*0.85*0.85</f>
        <v>28683.25</v>
      </c>
      <c r="BT15" s="57">
        <f>'BAR BB| Open rates'!BT15*0.85*0.85</f>
        <v>28683.25</v>
      </c>
      <c r="BU15" s="57">
        <f>'BAR BB| Open rates'!BU15*0.85*0.85</f>
        <v>28683.25</v>
      </c>
      <c r="BV15" s="57">
        <f>'BAR BB| Open rates'!BV15*0.85*0.85</f>
        <v>27093.75</v>
      </c>
      <c r="BW15" s="57">
        <f>'BAR BB| Open rates'!BW15*0.85*0.85</f>
        <v>27093.75</v>
      </c>
      <c r="BX15" s="57">
        <f>'BAR BB| Open rates'!BX15*0.85*0.85</f>
        <v>27093.75</v>
      </c>
      <c r="BY15" s="57">
        <f>'BAR BB| Open rates'!BY15*0.85*0.85</f>
        <v>27093.75</v>
      </c>
      <c r="BZ15" s="57">
        <f>'BAR BB| Open rates'!BZ15*0.85*0.85</f>
        <v>27093.75</v>
      </c>
      <c r="CA15" s="57">
        <f>'BAR BB| Open rates'!CA15*0.85*0.85</f>
        <v>28683.25</v>
      </c>
      <c r="CB15" s="57">
        <f>'BAR BB| Open rates'!CB15*0.85*0.85</f>
        <v>28683.25</v>
      </c>
      <c r="CC15" s="57">
        <f>'BAR BB| Open rates'!CC15*0.85*0.85</f>
        <v>27093.75</v>
      </c>
      <c r="CD15" s="57">
        <f>'BAR BB| Open rates'!CD15*0.85*0.85</f>
        <v>27093.75</v>
      </c>
      <c r="CE15" s="57">
        <f>'BAR BB| Open rates'!CE15*0.85*0.85</f>
        <v>27093.75</v>
      </c>
      <c r="CF15" s="57">
        <f>'BAR BB| Open rates'!CF15*0.85*0.85</f>
        <v>27093.75</v>
      </c>
      <c r="CG15" s="57">
        <f>'BAR BB| Open rates'!CG15*0.85*0.85</f>
        <v>27093.75</v>
      </c>
      <c r="CH15" s="57">
        <f>'BAR BB| Open rates'!CH15*0.85*0.85</f>
        <v>28683.25</v>
      </c>
      <c r="CI15" s="57">
        <f>'BAR BB| Open rates'!CI15*0.85*0.85</f>
        <v>28683.25</v>
      </c>
      <c r="CJ15" s="57">
        <f>'BAR BB| Open rates'!CJ15*0.85*0.85</f>
        <v>27093.75</v>
      </c>
      <c r="CK15" s="57">
        <f>'BAR BB| Open rates'!CK15*0.85*0.85</f>
        <v>27093.75</v>
      </c>
      <c r="CL15" s="57">
        <f>'BAR BB| Open rates'!CL15*0.85*0.85</f>
        <v>27093.75</v>
      </c>
      <c r="CM15" s="57">
        <f>'BAR BB| Open rates'!CM15*0.85*0.85</f>
        <v>27093.75</v>
      </c>
      <c r="CN15" s="57">
        <f>'BAR BB| Open rates'!CN15*0.85*0.85</f>
        <v>27093.75</v>
      </c>
      <c r="CO15" s="57">
        <f>'BAR BB| Open rates'!CO15*0.85*0.85</f>
        <v>28683.25</v>
      </c>
      <c r="CP15" s="57">
        <f>'BAR BB| Open rates'!CP15*0.85*0.85</f>
        <v>28683.25</v>
      </c>
      <c r="CQ15" s="57">
        <f>'BAR BB| Open rates'!CQ15*0.85*0.85</f>
        <v>27093.75</v>
      </c>
      <c r="CR15" s="57">
        <f>'BAR BB| Open rates'!CR15*0.85*0.85</f>
        <v>27093.75</v>
      </c>
      <c r="CS15" s="57">
        <f>'BAR BB| Open rates'!CS15*0.85*0.85</f>
        <v>27093.75</v>
      </c>
      <c r="CT15" s="57">
        <f>'BAR BB| Open rates'!CT15*0.85*0.85</f>
        <v>27093.75</v>
      </c>
      <c r="CU15" s="57">
        <f>'BAR BB| Open rates'!CU15*0.85*0.85</f>
        <v>25143</v>
      </c>
      <c r="CV15" s="57">
        <f>'BAR BB| Open rates'!CV15*0.85*0.85</f>
        <v>25143</v>
      </c>
      <c r="CW15" s="57">
        <f>'BAR BB| Open rates'!CW15*0.85*0.85</f>
        <v>25143</v>
      </c>
      <c r="CX15" s="57">
        <f>'BAR BB| Open rates'!CX15*0.85*0.85</f>
        <v>23698</v>
      </c>
      <c r="CY15" s="57">
        <f>'BAR BB| Open rates'!CY15*0.85*0.85</f>
        <v>23698</v>
      </c>
      <c r="CZ15" s="57">
        <f>'BAR BB| Open rates'!CZ15*0.85*0.85</f>
        <v>23698</v>
      </c>
      <c r="DA15" s="57">
        <f>'BAR BB| Open rates'!DA15*0.85*0.85</f>
        <v>23698</v>
      </c>
      <c r="DB15" s="57">
        <f>'BAR BB| Open rates'!DB15*0.85*0.85</f>
        <v>23698</v>
      </c>
      <c r="DC15" s="57">
        <f>'BAR BB| Open rates'!DC15*0.85*0.85</f>
        <v>25143</v>
      </c>
      <c r="DD15" s="57">
        <f>'BAR BB| Open rates'!DD15*0.85*0.85</f>
        <v>25143</v>
      </c>
      <c r="DE15" s="57">
        <f>'BAR BB| Open rates'!DE15*0.85*0.85</f>
        <v>23698</v>
      </c>
      <c r="DF15" s="57">
        <f>'BAR BB| Open rates'!DF15*0.85*0.85</f>
        <v>23698</v>
      </c>
      <c r="DG15" s="57">
        <f>'BAR BB| Open rates'!DG15*0.85*0.85</f>
        <v>23698</v>
      </c>
      <c r="DH15" s="57">
        <f>'BAR BB| Open rates'!DH15*0.85*0.85</f>
        <v>23698</v>
      </c>
      <c r="DI15" s="57">
        <f>'BAR BB| Open rates'!DI15*0.85*0.85</f>
        <v>23698</v>
      </c>
      <c r="DJ15" s="57">
        <f>'BAR BB| Open rates'!DJ15*0.85*0.85</f>
        <v>25143</v>
      </c>
      <c r="DK15" s="57">
        <f>'BAR BB| Open rates'!DK15*0.85*0.85</f>
        <v>25143</v>
      </c>
      <c r="DL15" s="57">
        <f>'BAR BB| Open rates'!DL15*0.85*0.85</f>
        <v>23698</v>
      </c>
      <c r="DM15" s="57">
        <f>'BAR BB| Open rates'!DM15*0.85*0.85</f>
        <v>23698</v>
      </c>
      <c r="DN15" s="57">
        <f>'BAR BB| Open rates'!DN15*0.85*0.85</f>
        <v>23698</v>
      </c>
      <c r="DO15" s="57">
        <f>'BAR BB| Open rates'!DO15*0.85*0.85</f>
        <v>23698</v>
      </c>
      <c r="DP15" s="57">
        <f>'BAR BB| Open rates'!DP15*0.85*0.85</f>
        <v>23698</v>
      </c>
      <c r="DQ15" s="57">
        <f>'BAR BB| Open rates'!DQ15*0.85*0.85</f>
        <v>25143</v>
      </c>
      <c r="DR15" s="57">
        <f>'BAR BB| Open rates'!DR15*0.85*0.85</f>
        <v>25143</v>
      </c>
      <c r="DS15" s="57">
        <f>'BAR BB| Open rates'!DS15*0.85*0.85</f>
        <v>23698</v>
      </c>
      <c r="DT15" s="57">
        <f>'BAR BB| Open rates'!DT15*0.85*0.85</f>
        <v>23698</v>
      </c>
      <c r="DU15" s="57">
        <f>'BAR BB| Open rates'!DU15*0.85*0.85</f>
        <v>23698</v>
      </c>
      <c r="DV15" s="57">
        <f>'BAR BB| Open rates'!DV15*0.85*0.85</f>
        <v>23698</v>
      </c>
      <c r="DW15" s="57">
        <f>'BAR BB| Open rates'!DW15*0.85*0.85</f>
        <v>23698</v>
      </c>
      <c r="DX15" s="57">
        <f>'BAR BB| Open rates'!DX15*0.85*0.85</f>
        <v>25143</v>
      </c>
      <c r="DY15" s="57">
        <f>'BAR BB| Open rates'!DY15*0.85*0.85</f>
        <v>25143</v>
      </c>
      <c r="DZ15" s="57">
        <f>'BAR BB| Open rates'!DZ15*0.85*0.85</f>
        <v>26371.25</v>
      </c>
      <c r="EA15" s="57">
        <f>'BAR BB| Open rates'!EA15*0.85*0.85</f>
        <v>26371.25</v>
      </c>
      <c r="EB15" s="57">
        <f>'BAR BB| Open rates'!EB15*0.85*0.85</f>
        <v>26371.25</v>
      </c>
      <c r="EC15" s="57">
        <f>'BAR BB| Open rates'!EC15*0.85*0.85</f>
        <v>27960.75</v>
      </c>
      <c r="ED15" s="57">
        <f>'BAR BB| Open rates'!ED15*0.85*0.85</f>
        <v>27960.75</v>
      </c>
      <c r="EE15" s="57">
        <f>'BAR BB| Open rates'!EE15*0.85*0.85</f>
        <v>27960.75</v>
      </c>
      <c r="EF15" s="57">
        <f>'BAR BB| Open rates'!EF15*0.85*0.85</f>
        <v>27960.75</v>
      </c>
      <c r="EG15" s="57">
        <f>'BAR BB| Open rates'!EG15*0.85*0.85</f>
        <v>22975.5</v>
      </c>
      <c r="EH15" s="57">
        <f>'BAR BB| Open rates'!EH15*0.85*0.85</f>
        <v>21530.5</v>
      </c>
      <c r="EI15" s="57">
        <f>'BAR BB| Open rates'!EI15*0.85*0.85</f>
        <v>21530.5</v>
      </c>
      <c r="EJ15" s="57">
        <f>'BAR BB| Open rates'!EJ15*0.85*0.85</f>
        <v>21530.5</v>
      </c>
      <c r="EK15" s="57">
        <f>'BAR BB| Open rates'!EK15*0.85*0.85</f>
        <v>21530.5</v>
      </c>
      <c r="EL15" s="57">
        <f>'BAR BB| Open rates'!EL15*0.85*0.85</f>
        <v>22253</v>
      </c>
      <c r="EM15" s="57">
        <f>'BAR BB| Open rates'!EM15*0.85*0.85</f>
        <v>22253</v>
      </c>
      <c r="EN15" s="57">
        <f>'BAR BB| Open rates'!EN15*0.85*0.85</f>
        <v>21530.5</v>
      </c>
      <c r="EO15" s="57">
        <f>'BAR BB| Open rates'!EO15*0.85*0.85</f>
        <v>21530.5</v>
      </c>
      <c r="EP15" s="57">
        <f>'BAR BB| Open rates'!EP15*0.85*0.85</f>
        <v>21530.5</v>
      </c>
      <c r="EQ15" s="57">
        <f>'BAR BB| Open rates'!EQ15*0.85*0.85</f>
        <v>21530.5</v>
      </c>
      <c r="ER15" s="57">
        <f>'BAR BB| Open rates'!ER15*0.85*0.85</f>
        <v>21530.5</v>
      </c>
      <c r="ES15" s="57">
        <f>'BAR BB| Open rates'!ES15*0.85*0.85</f>
        <v>22253</v>
      </c>
      <c r="ET15" s="57">
        <f>'BAR BB| Open rates'!ET15*0.85*0.85</f>
        <v>22253</v>
      </c>
      <c r="EU15" s="57">
        <f>'BAR BB| Open rates'!EU15*0.85*0.85</f>
        <v>21530.5</v>
      </c>
      <c r="EV15" s="57">
        <f>'BAR BB| Open rates'!EV15*0.85*0.85</f>
        <v>21530.5</v>
      </c>
      <c r="EW15" s="57">
        <f>'BAR BB| Open rates'!EW15*0.85*0.85</f>
        <v>21530.5</v>
      </c>
      <c r="EX15" s="57">
        <f>'BAR BB| Open rates'!EX15*0.85*0.85</f>
        <v>21530.5</v>
      </c>
      <c r="EY15" s="57">
        <f>'BAR BB| Open rates'!EY15*0.85*0.85</f>
        <v>21530.5</v>
      </c>
      <c r="EZ15" s="57">
        <f>'BAR BB| Open rates'!EZ15*0.85*0.85</f>
        <v>22253</v>
      </c>
      <c r="FA15" s="57">
        <f>'BAR BB| Open rates'!FA15*0.85*0.85</f>
        <v>22253</v>
      </c>
      <c r="FB15" s="57">
        <f>'BAR BB| Open rates'!FB15*0.85*0.85</f>
        <v>21530.5</v>
      </c>
      <c r="FC15" s="57">
        <f>'BAR BB| Open rates'!FC15*0.85*0.85</f>
        <v>21530.5</v>
      </c>
      <c r="FD15" s="57">
        <f>'BAR BB| Open rates'!FD15*0.85*0.85</f>
        <v>21530.5</v>
      </c>
      <c r="FE15" s="57">
        <f>'BAR BB| Open rates'!FE15*0.85*0.85</f>
        <v>21530.5</v>
      </c>
      <c r="FF15" s="57">
        <f>'BAR BB| Open rates'!FF15*0.85*0.85</f>
        <v>21530.5</v>
      </c>
      <c r="FG15" s="57">
        <f>'BAR BB| Open rates'!FG15*0.85*0.85</f>
        <v>22253</v>
      </c>
      <c r="FH15" s="57">
        <f>'BAR BB| Open rates'!FH15*0.85*0.85</f>
        <v>22253</v>
      </c>
      <c r="FI15" s="57">
        <f>'BAR BB| Open rates'!FI15*0.85*0.85</f>
        <v>21530.5</v>
      </c>
      <c r="FJ15" s="57">
        <f>'BAR BB| Open rates'!FJ15*0.85*0.85</f>
        <v>21530.5</v>
      </c>
      <c r="FK15" s="57">
        <f>'BAR BB| Open rates'!FK15*0.85*0.85</f>
        <v>21530.5</v>
      </c>
      <c r="FL15" s="57">
        <f>'BAR BB| Open rates'!FL15*0.85*0.85</f>
        <v>21530.5</v>
      </c>
      <c r="FM15" s="57">
        <f>'BAR BB| Open rates'!FM15*0.85*0.85</f>
        <v>21530.5</v>
      </c>
      <c r="FN15" s="57">
        <f>'BAR BB| Open rates'!FN15*0.85*0.85</f>
        <v>22253</v>
      </c>
      <c r="FO15" s="57">
        <f>'BAR BB| Open rates'!FO15*0.85*0.85</f>
        <v>22253</v>
      </c>
      <c r="FP15" s="57">
        <f>'BAR BB| Open rates'!FP15*0.85*0.85</f>
        <v>21530.5</v>
      </c>
      <c r="FQ15" s="57">
        <f>'BAR BB| Open rates'!FQ15*0.85*0.85</f>
        <v>21530.5</v>
      </c>
      <c r="FR15" s="57">
        <f>'BAR BB| Open rates'!FR15*0.85*0.85</f>
        <v>21530.5</v>
      </c>
      <c r="FS15" s="57">
        <f>'BAR BB| Open rates'!FS15*0.85*0.85</f>
        <v>21530.5</v>
      </c>
      <c r="FT15" s="57">
        <f>'BAR BB| Open rates'!FT15*0.85*0.85</f>
        <v>21530.5</v>
      </c>
      <c r="FU15" s="57">
        <f>'BAR BB| Open rates'!FU15*0.85*0.85</f>
        <v>22253</v>
      </c>
      <c r="FV15" s="57">
        <f>'BAR BB| Open rates'!FV15*0.85*0.85</f>
        <v>22253</v>
      </c>
      <c r="FW15" s="57">
        <f>'BAR BB| Open rates'!FW15*0.85*0.85</f>
        <v>24926.25</v>
      </c>
      <c r="FX15" s="57">
        <f>'BAR BB| Open rates'!FX15*0.85*0.85</f>
        <v>24926.25</v>
      </c>
      <c r="FY15" s="57">
        <f>'BAR BB| Open rates'!FY15*0.85*0.85</f>
        <v>24926.25</v>
      </c>
      <c r="FZ15" s="57">
        <f>'BAR BB| Open rates'!FZ15*0.85*0.85</f>
        <v>24926.25</v>
      </c>
      <c r="GA15" s="57">
        <f>'BAR BB| Open rates'!GA15*0.85*0.85</f>
        <v>24926.25</v>
      </c>
      <c r="GB15" s="57">
        <f>'BAR BB| Open rates'!GB15*0.85*0.85</f>
        <v>26515.75</v>
      </c>
      <c r="GC15" s="57">
        <f>'BAR BB| Open rates'!GC15*0.85*0.85</f>
        <v>26515.75</v>
      </c>
      <c r="GD15" s="57">
        <f>'BAR BB| Open rates'!GD15*0.85*0.85</f>
        <v>26515.75</v>
      </c>
      <c r="GE15" s="57">
        <f>'BAR BB| Open rates'!GE15*0.85*0.85</f>
        <v>26515.75</v>
      </c>
    </row>
    <row r="16" spans="1:187" s="36" customFormat="1" ht="12" customHeight="1" x14ac:dyDescent="0.2">
      <c r="A16" s="236" t="s">
        <v>178</v>
      </c>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row>
    <row r="17" spans="1:187" s="36" customFormat="1" ht="12" customHeight="1" x14ac:dyDescent="0.2">
      <c r="A17" s="237">
        <v>1</v>
      </c>
      <c r="B17" s="57">
        <f>'BAR BB| Open rates'!B17*0.85*0.85</f>
        <v>29189</v>
      </c>
      <c r="C17" s="57">
        <f>'BAR BB| Open rates'!C17*0.85*0.85</f>
        <v>29189</v>
      </c>
      <c r="D17" s="57">
        <f>'BAR BB| Open rates'!D17*0.85*0.85</f>
        <v>27238.25</v>
      </c>
      <c r="E17" s="57">
        <f>'BAR BB| Open rates'!E17*0.85*0.85</f>
        <v>27238.25</v>
      </c>
      <c r="F17" s="57">
        <f>'BAR BB| Open rates'!F17*0.85*0.85</f>
        <v>25648.75</v>
      </c>
      <c r="G17" s="57">
        <f>'BAR BB| Open rates'!G17*0.85*0.85</f>
        <v>27238.25</v>
      </c>
      <c r="H17" s="57">
        <f>'BAR BB| Open rates'!H17*0.85*0.85</f>
        <v>27238.25</v>
      </c>
      <c r="I17" s="57">
        <f>'BAR BB| Open rates'!I17*0.85*0.85</f>
        <v>28683.25</v>
      </c>
      <c r="J17" s="57">
        <f>'BAR BB| Open rates'!J17*0.85*0.85</f>
        <v>28683.25</v>
      </c>
      <c r="K17" s="57">
        <f>'BAR BB| Open rates'!K17*0.85*0.85</f>
        <v>27238.25</v>
      </c>
      <c r="L17" s="57">
        <f>'BAR BB| Open rates'!L17*0.85*0.85</f>
        <v>27238.25</v>
      </c>
      <c r="M17" s="57">
        <f>'BAR BB| Open rates'!M17*0.85*0.85</f>
        <v>27238.25</v>
      </c>
      <c r="N17" s="57">
        <f>'BAR BB| Open rates'!N17*0.85*0.85</f>
        <v>27238.25</v>
      </c>
      <c r="O17" s="57">
        <f>'BAR BB| Open rates'!O17*0.85*0.85</f>
        <v>27238.25</v>
      </c>
      <c r="P17" s="57">
        <f>'BAR BB| Open rates'!P17*0.85*0.85</f>
        <v>28683.25</v>
      </c>
      <c r="Q17" s="57">
        <f>'BAR BB| Open rates'!Q17*0.85*0.85</f>
        <v>28683.25</v>
      </c>
      <c r="R17" s="57">
        <f>'BAR BB| Open rates'!R17*0.85*0.85</f>
        <v>28683.25</v>
      </c>
      <c r="S17" s="57">
        <f>'BAR BB| Open rates'!S17*0.85*0.85</f>
        <v>28683.25</v>
      </c>
      <c r="T17" s="57">
        <f>'BAR BB| Open rates'!T17*0.85*0.85</f>
        <v>28683.25</v>
      </c>
      <c r="U17" s="57">
        <f>'BAR BB| Open rates'!U17*0.85*0.85</f>
        <v>28683.25</v>
      </c>
      <c r="V17" s="57">
        <f>'BAR BB| Open rates'!V17*0.85*0.85</f>
        <v>28683.25</v>
      </c>
      <c r="W17" s="57">
        <f>'BAR BB| Open rates'!W17*0.85*0.85</f>
        <v>30128.25</v>
      </c>
      <c r="X17" s="57">
        <f>'BAR BB| Open rates'!X17*0.85*0.85</f>
        <v>30128.25</v>
      </c>
      <c r="Y17" s="57">
        <f>'BAR BB| Open rates'!Y17*0.85*0.85</f>
        <v>28683.25</v>
      </c>
      <c r="Z17" s="57">
        <f>'BAR BB| Open rates'!Z17*0.85*0.85</f>
        <v>28683.25</v>
      </c>
      <c r="AA17" s="57">
        <f>'BAR BB| Open rates'!AA17*0.85*0.85</f>
        <v>28683.25</v>
      </c>
      <c r="AB17" s="57">
        <f>'BAR BB| Open rates'!AB17*0.85*0.85</f>
        <v>28683.25</v>
      </c>
      <c r="AC17" s="57">
        <f>'BAR BB| Open rates'!AC17*0.85*0.85</f>
        <v>28683.25</v>
      </c>
      <c r="AD17" s="57">
        <f>'BAR BB| Open rates'!AD17*0.85*0.85</f>
        <v>30128.25</v>
      </c>
      <c r="AE17" s="57">
        <f>'BAR BB| Open rates'!AE17*0.85*0.85</f>
        <v>30128.25</v>
      </c>
      <c r="AF17" s="57">
        <f>'BAR BB| Open rates'!AF17*0.85*0.85</f>
        <v>28683.25</v>
      </c>
      <c r="AG17" s="57">
        <f>'BAR BB| Open rates'!AG17*0.85*0.85</f>
        <v>28683.25</v>
      </c>
      <c r="AH17" s="57">
        <f>'BAR BB| Open rates'!AH17*0.85*0.85</f>
        <v>28683.25</v>
      </c>
      <c r="AI17" s="57">
        <f>'BAR BB| Open rates'!AI17*0.85*0.85</f>
        <v>28683.25</v>
      </c>
      <c r="AJ17" s="57">
        <f>'BAR BB| Open rates'!AJ17*0.85*0.85</f>
        <v>28683.25</v>
      </c>
      <c r="AK17" s="57">
        <f>'BAR BB| Open rates'!AK17*0.85*0.85</f>
        <v>30128.25</v>
      </c>
      <c r="AL17" s="57">
        <f>'BAR BB| Open rates'!AL17*0.85*0.85</f>
        <v>30128.25</v>
      </c>
      <c r="AM17" s="57">
        <f>'BAR BB| Open rates'!AM17*0.85*0.85</f>
        <v>28683.25</v>
      </c>
      <c r="AN17" s="57">
        <f>'BAR BB| Open rates'!AN17*0.85*0.85</f>
        <v>28683.25</v>
      </c>
      <c r="AO17" s="57">
        <f>'BAR BB| Open rates'!AO17*0.85*0.85</f>
        <v>28683.25</v>
      </c>
      <c r="AP17" s="57">
        <f>'BAR BB| Open rates'!AP17*0.85*0.85</f>
        <v>28683.25</v>
      </c>
      <c r="AQ17" s="57">
        <f>'BAR BB| Open rates'!AQ17*0.85*0.85</f>
        <v>28683.25</v>
      </c>
      <c r="AR17" s="57">
        <f>'BAR BB| Open rates'!AR17*0.85*0.85</f>
        <v>30128.25</v>
      </c>
      <c r="AS17" s="57">
        <f>'BAR BB| Open rates'!AS17*0.85*0.85</f>
        <v>30128.25</v>
      </c>
      <c r="AT17" s="57">
        <f>'BAR BB| Open rates'!AT17*0.85*0.85</f>
        <v>28683.25</v>
      </c>
      <c r="AU17" s="57">
        <f>'BAR BB| Open rates'!AU17*0.85*0.85</f>
        <v>28683.25</v>
      </c>
      <c r="AV17" s="57">
        <f>'BAR BB| Open rates'!AV17*0.85*0.85</f>
        <v>28683.25</v>
      </c>
      <c r="AW17" s="57">
        <f>'BAR BB| Open rates'!AW17*0.85*0.85</f>
        <v>28683.25</v>
      </c>
      <c r="AX17" s="57">
        <f>'BAR BB| Open rates'!AX17*0.85*0.85</f>
        <v>28683.25</v>
      </c>
      <c r="AY17" s="57">
        <f>'BAR BB| Open rates'!AY17*0.85*0.85</f>
        <v>30128.25</v>
      </c>
      <c r="AZ17" s="57">
        <f>'BAR BB| Open rates'!AZ17*0.85*0.85</f>
        <v>30128.25</v>
      </c>
      <c r="BA17" s="57">
        <f>'BAR BB| Open rates'!BA17*0.85*0.85</f>
        <v>28683.25</v>
      </c>
      <c r="BB17" s="57">
        <f>'BAR BB| Open rates'!BB17*0.85*0.85</f>
        <v>28683.25</v>
      </c>
      <c r="BC17" s="57">
        <f>'BAR BB| Open rates'!BC17*0.85*0.85</f>
        <v>28683.25</v>
      </c>
      <c r="BD17" s="57">
        <f>'BAR BB| Open rates'!BD17*0.85*0.85</f>
        <v>28683.25</v>
      </c>
      <c r="BE17" s="57">
        <f>'BAR BB| Open rates'!BE17*0.85*0.85</f>
        <v>28683.25</v>
      </c>
      <c r="BF17" s="57">
        <f>'BAR BB| Open rates'!BF17*0.85*0.85</f>
        <v>30128.25</v>
      </c>
      <c r="BG17" s="57">
        <f>'BAR BB| Open rates'!BG17*0.85*0.85</f>
        <v>30128.25</v>
      </c>
      <c r="BH17" s="57">
        <f>'BAR BB| Open rates'!BH17*0.85*0.85</f>
        <v>26371.25</v>
      </c>
      <c r="BI17" s="57">
        <f>'BAR BB| Open rates'!BI17*0.85*0.85</f>
        <v>26371.25</v>
      </c>
      <c r="BJ17" s="57">
        <f>'BAR BB| Open rates'!BJ17*0.85*0.85</f>
        <v>26371.25</v>
      </c>
      <c r="BK17" s="57">
        <f>'BAR BB| Open rates'!BK17*0.85*0.85</f>
        <v>26371.25</v>
      </c>
      <c r="BL17" s="57">
        <f>'BAR BB| Open rates'!BL17*0.85*0.85</f>
        <v>26371.25</v>
      </c>
      <c r="BM17" s="57">
        <f>'BAR BB| Open rates'!BM17*0.85*0.85</f>
        <v>27238.25</v>
      </c>
      <c r="BN17" s="57">
        <f>'BAR BB| Open rates'!BN17*0.85*0.85</f>
        <v>27238.25</v>
      </c>
      <c r="BO17" s="57">
        <f>'BAR BB| Open rates'!BO17*0.85*0.85</f>
        <v>25648.75</v>
      </c>
      <c r="BP17" s="57">
        <f>'BAR BB| Open rates'!BP17*0.85*0.85</f>
        <v>25648.75</v>
      </c>
      <c r="BQ17" s="57">
        <f>'BAR BB| Open rates'!BQ17*0.85*0.85</f>
        <v>27238.25</v>
      </c>
      <c r="BR17" s="57">
        <f>'BAR BB| Open rates'!BR17*0.85*0.85</f>
        <v>27238.25</v>
      </c>
      <c r="BS17" s="57">
        <f>'BAR BB| Open rates'!BS17*0.85*0.85</f>
        <v>27238.25</v>
      </c>
      <c r="BT17" s="57">
        <f>'BAR BB| Open rates'!BT17*0.85*0.85</f>
        <v>27238.25</v>
      </c>
      <c r="BU17" s="57">
        <f>'BAR BB| Open rates'!BU17*0.85*0.85</f>
        <v>27238.25</v>
      </c>
      <c r="BV17" s="57">
        <f>'BAR BB| Open rates'!BV17*0.85*0.85</f>
        <v>25648.75</v>
      </c>
      <c r="BW17" s="57">
        <f>'BAR BB| Open rates'!BW17*0.85*0.85</f>
        <v>25648.75</v>
      </c>
      <c r="BX17" s="57">
        <f>'BAR BB| Open rates'!BX17*0.85*0.85</f>
        <v>25648.75</v>
      </c>
      <c r="BY17" s="57">
        <f>'BAR BB| Open rates'!BY17*0.85*0.85</f>
        <v>25648.75</v>
      </c>
      <c r="BZ17" s="57">
        <f>'BAR BB| Open rates'!BZ17*0.85*0.85</f>
        <v>25648.75</v>
      </c>
      <c r="CA17" s="57">
        <f>'BAR BB| Open rates'!CA17*0.85*0.85</f>
        <v>27238.25</v>
      </c>
      <c r="CB17" s="57">
        <f>'BAR BB| Open rates'!CB17*0.85*0.85</f>
        <v>27238.25</v>
      </c>
      <c r="CC17" s="57">
        <f>'BAR BB| Open rates'!CC17*0.85*0.85</f>
        <v>25648.75</v>
      </c>
      <c r="CD17" s="57">
        <f>'BAR BB| Open rates'!CD17*0.85*0.85</f>
        <v>25648.75</v>
      </c>
      <c r="CE17" s="57">
        <f>'BAR BB| Open rates'!CE17*0.85*0.85</f>
        <v>25648.75</v>
      </c>
      <c r="CF17" s="57">
        <f>'BAR BB| Open rates'!CF17*0.85*0.85</f>
        <v>25648.75</v>
      </c>
      <c r="CG17" s="57">
        <f>'BAR BB| Open rates'!CG17*0.85*0.85</f>
        <v>25648.75</v>
      </c>
      <c r="CH17" s="57">
        <f>'BAR BB| Open rates'!CH17*0.85*0.85</f>
        <v>27238.25</v>
      </c>
      <c r="CI17" s="57">
        <f>'BAR BB| Open rates'!CI17*0.85*0.85</f>
        <v>27238.25</v>
      </c>
      <c r="CJ17" s="57">
        <f>'BAR BB| Open rates'!CJ17*0.85*0.85</f>
        <v>25648.75</v>
      </c>
      <c r="CK17" s="57">
        <f>'BAR BB| Open rates'!CK17*0.85*0.85</f>
        <v>25648.75</v>
      </c>
      <c r="CL17" s="57">
        <f>'BAR BB| Open rates'!CL17*0.85*0.85</f>
        <v>25648.75</v>
      </c>
      <c r="CM17" s="57">
        <f>'BAR BB| Open rates'!CM17*0.85*0.85</f>
        <v>25648.75</v>
      </c>
      <c r="CN17" s="57">
        <f>'BAR BB| Open rates'!CN17*0.85*0.85</f>
        <v>25648.75</v>
      </c>
      <c r="CO17" s="57">
        <f>'BAR BB| Open rates'!CO17*0.85*0.85</f>
        <v>27238.25</v>
      </c>
      <c r="CP17" s="57">
        <f>'BAR BB| Open rates'!CP17*0.85*0.85</f>
        <v>27238.25</v>
      </c>
      <c r="CQ17" s="57">
        <f>'BAR BB| Open rates'!CQ17*0.85*0.85</f>
        <v>25648.75</v>
      </c>
      <c r="CR17" s="57">
        <f>'BAR BB| Open rates'!CR17*0.85*0.85</f>
        <v>25648.75</v>
      </c>
      <c r="CS17" s="57">
        <f>'BAR BB| Open rates'!CS17*0.85*0.85</f>
        <v>25648.75</v>
      </c>
      <c r="CT17" s="57">
        <f>'BAR BB| Open rates'!CT17*0.85*0.85</f>
        <v>25648.75</v>
      </c>
      <c r="CU17" s="57">
        <f>'BAR BB| Open rates'!CU17*0.85*0.85</f>
        <v>23047.75</v>
      </c>
      <c r="CV17" s="57">
        <f>'BAR BB| Open rates'!CV17*0.85*0.85</f>
        <v>23047.75</v>
      </c>
      <c r="CW17" s="57">
        <f>'BAR BB| Open rates'!CW17*0.85*0.85</f>
        <v>23047.75</v>
      </c>
      <c r="CX17" s="57">
        <f>'BAR BB| Open rates'!CX17*0.85*0.85</f>
        <v>21602.75</v>
      </c>
      <c r="CY17" s="57">
        <f>'BAR BB| Open rates'!CY17*0.85*0.85</f>
        <v>21602.75</v>
      </c>
      <c r="CZ17" s="57">
        <f>'BAR BB| Open rates'!CZ17*0.85*0.85</f>
        <v>21602.75</v>
      </c>
      <c r="DA17" s="57">
        <f>'BAR BB| Open rates'!DA17*0.85*0.85</f>
        <v>21602.75</v>
      </c>
      <c r="DB17" s="57">
        <f>'BAR BB| Open rates'!DB17*0.85*0.85</f>
        <v>21602.75</v>
      </c>
      <c r="DC17" s="57">
        <f>'BAR BB| Open rates'!DC17*0.85*0.85</f>
        <v>23047.75</v>
      </c>
      <c r="DD17" s="57">
        <f>'BAR BB| Open rates'!DD17*0.85*0.85</f>
        <v>23047.75</v>
      </c>
      <c r="DE17" s="57">
        <f>'BAR BB| Open rates'!DE17*0.85*0.85</f>
        <v>21602.75</v>
      </c>
      <c r="DF17" s="57">
        <f>'BAR BB| Open rates'!DF17*0.85*0.85</f>
        <v>21602.75</v>
      </c>
      <c r="DG17" s="57">
        <f>'BAR BB| Open rates'!DG17*0.85*0.85</f>
        <v>21602.75</v>
      </c>
      <c r="DH17" s="57">
        <f>'BAR BB| Open rates'!DH17*0.85*0.85</f>
        <v>21602.75</v>
      </c>
      <c r="DI17" s="57">
        <f>'BAR BB| Open rates'!DI17*0.85*0.85</f>
        <v>21602.75</v>
      </c>
      <c r="DJ17" s="57">
        <f>'BAR BB| Open rates'!DJ17*0.85*0.85</f>
        <v>23047.75</v>
      </c>
      <c r="DK17" s="57">
        <f>'BAR BB| Open rates'!DK17*0.85*0.85</f>
        <v>23047.75</v>
      </c>
      <c r="DL17" s="57">
        <f>'BAR BB| Open rates'!DL17*0.85*0.85</f>
        <v>21602.75</v>
      </c>
      <c r="DM17" s="57">
        <f>'BAR BB| Open rates'!DM17*0.85*0.85</f>
        <v>21602.75</v>
      </c>
      <c r="DN17" s="57">
        <f>'BAR BB| Open rates'!DN17*0.85*0.85</f>
        <v>21602.75</v>
      </c>
      <c r="DO17" s="57">
        <f>'BAR BB| Open rates'!DO17*0.85*0.85</f>
        <v>21602.75</v>
      </c>
      <c r="DP17" s="57">
        <f>'BAR BB| Open rates'!DP17*0.85*0.85</f>
        <v>21602.75</v>
      </c>
      <c r="DQ17" s="57">
        <f>'BAR BB| Open rates'!DQ17*0.85*0.85</f>
        <v>23047.75</v>
      </c>
      <c r="DR17" s="57">
        <f>'BAR BB| Open rates'!DR17*0.85*0.85</f>
        <v>23047.75</v>
      </c>
      <c r="DS17" s="57">
        <f>'BAR BB| Open rates'!DS17*0.85*0.85</f>
        <v>21602.75</v>
      </c>
      <c r="DT17" s="57">
        <f>'BAR BB| Open rates'!DT17*0.85*0.85</f>
        <v>21602.75</v>
      </c>
      <c r="DU17" s="57">
        <f>'BAR BB| Open rates'!DU17*0.85*0.85</f>
        <v>21602.75</v>
      </c>
      <c r="DV17" s="57">
        <f>'BAR BB| Open rates'!DV17*0.85*0.85</f>
        <v>21602.75</v>
      </c>
      <c r="DW17" s="57">
        <f>'BAR BB| Open rates'!DW17*0.85*0.85</f>
        <v>21602.75</v>
      </c>
      <c r="DX17" s="57">
        <f>'BAR BB| Open rates'!DX17*0.85*0.85</f>
        <v>23047.75</v>
      </c>
      <c r="DY17" s="57">
        <f>'BAR BB| Open rates'!DY17*0.85*0.85</f>
        <v>23047.75</v>
      </c>
      <c r="DZ17" s="57">
        <f>'BAR BB| Open rates'!DZ17*0.85*0.85</f>
        <v>24276</v>
      </c>
      <c r="EA17" s="57">
        <f>'BAR BB| Open rates'!EA17*0.85*0.85</f>
        <v>24276</v>
      </c>
      <c r="EB17" s="57">
        <f>'BAR BB| Open rates'!EB17*0.85*0.85</f>
        <v>24276</v>
      </c>
      <c r="EC17" s="57">
        <f>'BAR BB| Open rates'!EC17*0.85*0.85</f>
        <v>25865.5</v>
      </c>
      <c r="ED17" s="57">
        <f>'BAR BB| Open rates'!ED17*0.85*0.85</f>
        <v>25865.5</v>
      </c>
      <c r="EE17" s="57">
        <f>'BAR BB| Open rates'!EE17*0.85*0.85</f>
        <v>25865.5</v>
      </c>
      <c r="EF17" s="57">
        <f>'BAR BB| Open rates'!EF17*0.85*0.85</f>
        <v>25865.5</v>
      </c>
      <c r="EG17" s="57">
        <f>'BAR BB| Open rates'!EG17*0.85*0.85</f>
        <v>20880.25</v>
      </c>
      <c r="EH17" s="57">
        <f>'BAR BB| Open rates'!EH17*0.85*0.85</f>
        <v>19435.25</v>
      </c>
      <c r="EI17" s="57">
        <f>'BAR BB| Open rates'!EI17*0.85*0.85</f>
        <v>19435.25</v>
      </c>
      <c r="EJ17" s="57">
        <f>'BAR BB| Open rates'!EJ17*0.85*0.85</f>
        <v>19435.25</v>
      </c>
      <c r="EK17" s="57">
        <f>'BAR BB| Open rates'!EK17*0.85*0.85</f>
        <v>19435.25</v>
      </c>
      <c r="EL17" s="57">
        <f>'BAR BB| Open rates'!EL17*0.85*0.85</f>
        <v>20157.75</v>
      </c>
      <c r="EM17" s="57">
        <f>'BAR BB| Open rates'!EM17*0.85*0.85</f>
        <v>20157.75</v>
      </c>
      <c r="EN17" s="57">
        <f>'BAR BB| Open rates'!EN17*0.85*0.85</f>
        <v>19435.25</v>
      </c>
      <c r="EO17" s="57">
        <f>'BAR BB| Open rates'!EO17*0.85*0.85</f>
        <v>19435.25</v>
      </c>
      <c r="EP17" s="57">
        <f>'BAR BB| Open rates'!EP17*0.85*0.85</f>
        <v>19435.25</v>
      </c>
      <c r="EQ17" s="57">
        <f>'BAR BB| Open rates'!EQ17*0.85*0.85</f>
        <v>19435.25</v>
      </c>
      <c r="ER17" s="57">
        <f>'BAR BB| Open rates'!ER17*0.85*0.85</f>
        <v>19435.25</v>
      </c>
      <c r="ES17" s="57">
        <f>'BAR BB| Open rates'!ES17*0.85*0.85</f>
        <v>20157.75</v>
      </c>
      <c r="ET17" s="57">
        <f>'BAR BB| Open rates'!ET17*0.85*0.85</f>
        <v>20157.75</v>
      </c>
      <c r="EU17" s="57">
        <f>'BAR BB| Open rates'!EU17*0.85*0.85</f>
        <v>19435.25</v>
      </c>
      <c r="EV17" s="57">
        <f>'BAR BB| Open rates'!EV17*0.85*0.85</f>
        <v>19435.25</v>
      </c>
      <c r="EW17" s="57">
        <f>'BAR BB| Open rates'!EW17*0.85*0.85</f>
        <v>19435.25</v>
      </c>
      <c r="EX17" s="57">
        <f>'BAR BB| Open rates'!EX17*0.85*0.85</f>
        <v>19435.25</v>
      </c>
      <c r="EY17" s="57">
        <f>'BAR BB| Open rates'!EY17*0.85*0.85</f>
        <v>19435.25</v>
      </c>
      <c r="EZ17" s="57">
        <f>'BAR BB| Open rates'!EZ17*0.85*0.85</f>
        <v>20157.75</v>
      </c>
      <c r="FA17" s="57">
        <f>'BAR BB| Open rates'!FA17*0.85*0.85</f>
        <v>20157.75</v>
      </c>
      <c r="FB17" s="57">
        <f>'BAR BB| Open rates'!FB17*0.85*0.85</f>
        <v>19435.25</v>
      </c>
      <c r="FC17" s="57">
        <f>'BAR BB| Open rates'!FC17*0.85*0.85</f>
        <v>19435.25</v>
      </c>
      <c r="FD17" s="57">
        <f>'BAR BB| Open rates'!FD17*0.85*0.85</f>
        <v>19435.25</v>
      </c>
      <c r="FE17" s="57">
        <f>'BAR BB| Open rates'!FE17*0.85*0.85</f>
        <v>19435.25</v>
      </c>
      <c r="FF17" s="57">
        <f>'BAR BB| Open rates'!FF17*0.85*0.85</f>
        <v>19435.25</v>
      </c>
      <c r="FG17" s="57">
        <f>'BAR BB| Open rates'!FG17*0.85*0.85</f>
        <v>20157.75</v>
      </c>
      <c r="FH17" s="57">
        <f>'BAR BB| Open rates'!FH17*0.85*0.85</f>
        <v>20157.75</v>
      </c>
      <c r="FI17" s="57">
        <f>'BAR BB| Open rates'!FI17*0.85*0.85</f>
        <v>19435.25</v>
      </c>
      <c r="FJ17" s="57">
        <f>'BAR BB| Open rates'!FJ17*0.85*0.85</f>
        <v>19435.25</v>
      </c>
      <c r="FK17" s="57">
        <f>'BAR BB| Open rates'!FK17*0.85*0.85</f>
        <v>19435.25</v>
      </c>
      <c r="FL17" s="57">
        <f>'BAR BB| Open rates'!FL17*0.85*0.85</f>
        <v>19435.25</v>
      </c>
      <c r="FM17" s="57">
        <f>'BAR BB| Open rates'!FM17*0.85*0.85</f>
        <v>19435.25</v>
      </c>
      <c r="FN17" s="57">
        <f>'BAR BB| Open rates'!FN17*0.85*0.85</f>
        <v>20157.75</v>
      </c>
      <c r="FO17" s="57">
        <f>'BAR BB| Open rates'!FO17*0.85*0.85</f>
        <v>20157.75</v>
      </c>
      <c r="FP17" s="57">
        <f>'BAR BB| Open rates'!FP17*0.85*0.85</f>
        <v>19435.25</v>
      </c>
      <c r="FQ17" s="57">
        <f>'BAR BB| Open rates'!FQ17*0.85*0.85</f>
        <v>19435.25</v>
      </c>
      <c r="FR17" s="57">
        <f>'BAR BB| Open rates'!FR17*0.85*0.85</f>
        <v>19435.25</v>
      </c>
      <c r="FS17" s="57">
        <f>'BAR BB| Open rates'!FS17*0.85*0.85</f>
        <v>19435.25</v>
      </c>
      <c r="FT17" s="57">
        <f>'BAR BB| Open rates'!FT17*0.85*0.85</f>
        <v>19435.25</v>
      </c>
      <c r="FU17" s="57">
        <f>'BAR BB| Open rates'!FU17*0.85*0.85</f>
        <v>20157.75</v>
      </c>
      <c r="FV17" s="57">
        <f>'BAR BB| Open rates'!FV17*0.85*0.85</f>
        <v>20157.75</v>
      </c>
      <c r="FW17" s="57">
        <f>'BAR BB| Open rates'!FW17*0.85*0.85</f>
        <v>22831</v>
      </c>
      <c r="FX17" s="57">
        <f>'BAR BB| Open rates'!FX17*0.85*0.85</f>
        <v>22831</v>
      </c>
      <c r="FY17" s="57">
        <f>'BAR BB| Open rates'!FY17*0.85*0.85</f>
        <v>22831</v>
      </c>
      <c r="FZ17" s="57">
        <f>'BAR BB| Open rates'!FZ17*0.85*0.85</f>
        <v>22831</v>
      </c>
      <c r="GA17" s="57">
        <f>'BAR BB| Open rates'!GA17*0.85*0.85</f>
        <v>22831</v>
      </c>
      <c r="GB17" s="57">
        <f>'BAR BB| Open rates'!GB17*0.85*0.85</f>
        <v>24420.5</v>
      </c>
      <c r="GC17" s="57">
        <f>'BAR BB| Open rates'!GC17*0.85*0.85</f>
        <v>24420.5</v>
      </c>
      <c r="GD17" s="57">
        <f>'BAR BB| Open rates'!GD17*0.85*0.85</f>
        <v>24420.5</v>
      </c>
      <c r="GE17" s="57">
        <f>'BAR BB| Open rates'!GE17*0.85*0.85</f>
        <v>24420.5</v>
      </c>
    </row>
    <row r="18" spans="1:187" s="36" customFormat="1" ht="12" customHeight="1" x14ac:dyDescent="0.2">
      <c r="A18" s="237">
        <v>2</v>
      </c>
      <c r="B18" s="57">
        <f>'BAR BB| Open rates'!B18*0.85*0.85</f>
        <v>31356.5</v>
      </c>
      <c r="C18" s="57">
        <f>'BAR BB| Open rates'!C18*0.85*0.85</f>
        <v>31356.5</v>
      </c>
      <c r="D18" s="57">
        <f>'BAR BB| Open rates'!D18*0.85*0.85</f>
        <v>29405.75</v>
      </c>
      <c r="E18" s="57">
        <f>'BAR BB| Open rates'!E18*0.85*0.85</f>
        <v>29405.75</v>
      </c>
      <c r="F18" s="57">
        <f>'BAR BB| Open rates'!F18*0.85*0.85</f>
        <v>27816.25</v>
      </c>
      <c r="G18" s="57">
        <f>'BAR BB| Open rates'!G18*0.85*0.85</f>
        <v>29405.75</v>
      </c>
      <c r="H18" s="57">
        <f>'BAR BB| Open rates'!H18*0.85*0.85</f>
        <v>29405.75</v>
      </c>
      <c r="I18" s="57">
        <f>'BAR BB| Open rates'!I18*0.85*0.85</f>
        <v>30850.75</v>
      </c>
      <c r="J18" s="57">
        <f>'BAR BB| Open rates'!J18*0.85*0.85</f>
        <v>30850.75</v>
      </c>
      <c r="K18" s="57">
        <f>'BAR BB| Open rates'!K18*0.85*0.85</f>
        <v>29405.75</v>
      </c>
      <c r="L18" s="57">
        <f>'BAR BB| Open rates'!L18*0.85*0.85</f>
        <v>29405.75</v>
      </c>
      <c r="M18" s="57">
        <f>'BAR BB| Open rates'!M18*0.85*0.85</f>
        <v>29405.75</v>
      </c>
      <c r="N18" s="57">
        <f>'BAR BB| Open rates'!N18*0.85*0.85</f>
        <v>29405.75</v>
      </c>
      <c r="O18" s="57">
        <f>'BAR BB| Open rates'!O18*0.85*0.85</f>
        <v>29405.75</v>
      </c>
      <c r="P18" s="57">
        <f>'BAR BB| Open rates'!P18*0.85*0.85</f>
        <v>30850.75</v>
      </c>
      <c r="Q18" s="57">
        <f>'BAR BB| Open rates'!Q18*0.85*0.85</f>
        <v>30850.75</v>
      </c>
      <c r="R18" s="57">
        <f>'BAR BB| Open rates'!R18*0.85*0.85</f>
        <v>30850.75</v>
      </c>
      <c r="S18" s="57">
        <f>'BAR BB| Open rates'!S18*0.85*0.85</f>
        <v>30850.75</v>
      </c>
      <c r="T18" s="57">
        <f>'BAR BB| Open rates'!T18*0.85*0.85</f>
        <v>30850.75</v>
      </c>
      <c r="U18" s="57">
        <f>'BAR BB| Open rates'!U18*0.85*0.85</f>
        <v>30850.75</v>
      </c>
      <c r="V18" s="57">
        <f>'BAR BB| Open rates'!V18*0.85*0.85</f>
        <v>30850.75</v>
      </c>
      <c r="W18" s="57">
        <f>'BAR BB| Open rates'!W18*0.85*0.85</f>
        <v>32295.75</v>
      </c>
      <c r="X18" s="57">
        <f>'BAR BB| Open rates'!X18*0.85*0.85</f>
        <v>32295.75</v>
      </c>
      <c r="Y18" s="57">
        <f>'BAR BB| Open rates'!Y18*0.85*0.85</f>
        <v>30850.75</v>
      </c>
      <c r="Z18" s="57">
        <f>'BAR BB| Open rates'!Z18*0.85*0.85</f>
        <v>30850.75</v>
      </c>
      <c r="AA18" s="57">
        <f>'BAR BB| Open rates'!AA18*0.85*0.85</f>
        <v>30850.75</v>
      </c>
      <c r="AB18" s="57">
        <f>'BAR BB| Open rates'!AB18*0.85*0.85</f>
        <v>30850.75</v>
      </c>
      <c r="AC18" s="57">
        <f>'BAR BB| Open rates'!AC18*0.85*0.85</f>
        <v>30850.75</v>
      </c>
      <c r="AD18" s="57">
        <f>'BAR BB| Open rates'!AD18*0.85*0.85</f>
        <v>32295.75</v>
      </c>
      <c r="AE18" s="57">
        <f>'BAR BB| Open rates'!AE18*0.85*0.85</f>
        <v>32295.75</v>
      </c>
      <c r="AF18" s="57">
        <f>'BAR BB| Open rates'!AF18*0.85*0.85</f>
        <v>30850.75</v>
      </c>
      <c r="AG18" s="57">
        <f>'BAR BB| Open rates'!AG18*0.85*0.85</f>
        <v>30850.75</v>
      </c>
      <c r="AH18" s="57">
        <f>'BAR BB| Open rates'!AH18*0.85*0.85</f>
        <v>30850.75</v>
      </c>
      <c r="AI18" s="57">
        <f>'BAR BB| Open rates'!AI18*0.85*0.85</f>
        <v>30850.75</v>
      </c>
      <c r="AJ18" s="57">
        <f>'BAR BB| Open rates'!AJ18*0.85*0.85</f>
        <v>30850.75</v>
      </c>
      <c r="AK18" s="57">
        <f>'BAR BB| Open rates'!AK18*0.85*0.85</f>
        <v>32295.75</v>
      </c>
      <c r="AL18" s="57">
        <f>'BAR BB| Open rates'!AL18*0.85*0.85</f>
        <v>32295.75</v>
      </c>
      <c r="AM18" s="57">
        <f>'BAR BB| Open rates'!AM18*0.85*0.85</f>
        <v>30850.75</v>
      </c>
      <c r="AN18" s="57">
        <f>'BAR BB| Open rates'!AN18*0.85*0.85</f>
        <v>30850.75</v>
      </c>
      <c r="AO18" s="57">
        <f>'BAR BB| Open rates'!AO18*0.85*0.85</f>
        <v>30850.75</v>
      </c>
      <c r="AP18" s="57">
        <f>'BAR BB| Open rates'!AP18*0.85*0.85</f>
        <v>30850.75</v>
      </c>
      <c r="AQ18" s="57">
        <f>'BAR BB| Open rates'!AQ18*0.85*0.85</f>
        <v>30850.75</v>
      </c>
      <c r="AR18" s="57">
        <f>'BAR BB| Open rates'!AR18*0.85*0.85</f>
        <v>32295.75</v>
      </c>
      <c r="AS18" s="57">
        <f>'BAR BB| Open rates'!AS18*0.85*0.85</f>
        <v>32295.75</v>
      </c>
      <c r="AT18" s="57">
        <f>'BAR BB| Open rates'!AT18*0.85*0.85</f>
        <v>30850.75</v>
      </c>
      <c r="AU18" s="57">
        <f>'BAR BB| Open rates'!AU18*0.85*0.85</f>
        <v>30850.75</v>
      </c>
      <c r="AV18" s="57">
        <f>'BAR BB| Open rates'!AV18*0.85*0.85</f>
        <v>30850.75</v>
      </c>
      <c r="AW18" s="57">
        <f>'BAR BB| Open rates'!AW18*0.85*0.85</f>
        <v>30850.75</v>
      </c>
      <c r="AX18" s="57">
        <f>'BAR BB| Open rates'!AX18*0.85*0.85</f>
        <v>30850.75</v>
      </c>
      <c r="AY18" s="57">
        <f>'BAR BB| Open rates'!AY18*0.85*0.85</f>
        <v>32295.75</v>
      </c>
      <c r="AZ18" s="57">
        <f>'BAR BB| Open rates'!AZ18*0.85*0.85</f>
        <v>32295.75</v>
      </c>
      <c r="BA18" s="57">
        <f>'BAR BB| Open rates'!BA18*0.85*0.85</f>
        <v>30850.75</v>
      </c>
      <c r="BB18" s="57">
        <f>'BAR BB| Open rates'!BB18*0.85*0.85</f>
        <v>30850.75</v>
      </c>
      <c r="BC18" s="57">
        <f>'BAR BB| Open rates'!BC18*0.85*0.85</f>
        <v>30850.75</v>
      </c>
      <c r="BD18" s="57">
        <f>'BAR BB| Open rates'!BD18*0.85*0.85</f>
        <v>30850.75</v>
      </c>
      <c r="BE18" s="57">
        <f>'BAR BB| Open rates'!BE18*0.85*0.85</f>
        <v>30850.75</v>
      </c>
      <c r="BF18" s="57">
        <f>'BAR BB| Open rates'!BF18*0.85*0.85</f>
        <v>32295.75</v>
      </c>
      <c r="BG18" s="57">
        <f>'BAR BB| Open rates'!BG18*0.85*0.85</f>
        <v>32295.75</v>
      </c>
      <c r="BH18" s="57">
        <f>'BAR BB| Open rates'!BH18*0.85*0.85</f>
        <v>28538.75</v>
      </c>
      <c r="BI18" s="57">
        <f>'BAR BB| Open rates'!BI18*0.85*0.85</f>
        <v>28538.75</v>
      </c>
      <c r="BJ18" s="57">
        <f>'BAR BB| Open rates'!BJ18*0.85*0.85</f>
        <v>28538.75</v>
      </c>
      <c r="BK18" s="57">
        <f>'BAR BB| Open rates'!BK18*0.85*0.85</f>
        <v>28538.75</v>
      </c>
      <c r="BL18" s="57">
        <f>'BAR BB| Open rates'!BL18*0.85*0.85</f>
        <v>28538.75</v>
      </c>
      <c r="BM18" s="57">
        <f>'BAR BB| Open rates'!BM18*0.85*0.85</f>
        <v>29405.75</v>
      </c>
      <c r="BN18" s="57">
        <f>'BAR BB| Open rates'!BN18*0.85*0.85</f>
        <v>29405.75</v>
      </c>
      <c r="BO18" s="57">
        <f>'BAR BB| Open rates'!BO18*0.85*0.85</f>
        <v>27816.25</v>
      </c>
      <c r="BP18" s="57">
        <f>'BAR BB| Open rates'!BP18*0.85*0.85</f>
        <v>27816.25</v>
      </c>
      <c r="BQ18" s="57">
        <f>'BAR BB| Open rates'!BQ18*0.85*0.85</f>
        <v>29405.75</v>
      </c>
      <c r="BR18" s="57">
        <f>'BAR BB| Open rates'!BR18*0.85*0.85</f>
        <v>29405.75</v>
      </c>
      <c r="BS18" s="57">
        <f>'BAR BB| Open rates'!BS18*0.85*0.85</f>
        <v>29405.75</v>
      </c>
      <c r="BT18" s="57">
        <f>'BAR BB| Open rates'!BT18*0.85*0.85</f>
        <v>29405.75</v>
      </c>
      <c r="BU18" s="57">
        <f>'BAR BB| Open rates'!BU18*0.85*0.85</f>
        <v>29405.75</v>
      </c>
      <c r="BV18" s="57">
        <f>'BAR BB| Open rates'!BV18*0.85*0.85</f>
        <v>27816.25</v>
      </c>
      <c r="BW18" s="57">
        <f>'BAR BB| Open rates'!BW18*0.85*0.85</f>
        <v>27816.25</v>
      </c>
      <c r="BX18" s="57">
        <f>'BAR BB| Open rates'!BX18*0.85*0.85</f>
        <v>27816.25</v>
      </c>
      <c r="BY18" s="57">
        <f>'BAR BB| Open rates'!BY18*0.85*0.85</f>
        <v>27816.25</v>
      </c>
      <c r="BZ18" s="57">
        <f>'BAR BB| Open rates'!BZ18*0.85*0.85</f>
        <v>27816.25</v>
      </c>
      <c r="CA18" s="57">
        <f>'BAR BB| Open rates'!CA18*0.85*0.85</f>
        <v>29405.75</v>
      </c>
      <c r="CB18" s="57">
        <f>'BAR BB| Open rates'!CB18*0.85*0.85</f>
        <v>29405.75</v>
      </c>
      <c r="CC18" s="57">
        <f>'BAR BB| Open rates'!CC18*0.85*0.85</f>
        <v>27816.25</v>
      </c>
      <c r="CD18" s="57">
        <f>'BAR BB| Open rates'!CD18*0.85*0.85</f>
        <v>27816.25</v>
      </c>
      <c r="CE18" s="57">
        <f>'BAR BB| Open rates'!CE18*0.85*0.85</f>
        <v>27816.25</v>
      </c>
      <c r="CF18" s="57">
        <f>'BAR BB| Open rates'!CF18*0.85*0.85</f>
        <v>27816.25</v>
      </c>
      <c r="CG18" s="57">
        <f>'BAR BB| Open rates'!CG18*0.85*0.85</f>
        <v>27816.25</v>
      </c>
      <c r="CH18" s="57">
        <f>'BAR BB| Open rates'!CH18*0.85*0.85</f>
        <v>29405.75</v>
      </c>
      <c r="CI18" s="57">
        <f>'BAR BB| Open rates'!CI18*0.85*0.85</f>
        <v>29405.75</v>
      </c>
      <c r="CJ18" s="57">
        <f>'BAR BB| Open rates'!CJ18*0.85*0.85</f>
        <v>27816.25</v>
      </c>
      <c r="CK18" s="57">
        <f>'BAR BB| Open rates'!CK18*0.85*0.85</f>
        <v>27816.25</v>
      </c>
      <c r="CL18" s="57">
        <f>'BAR BB| Open rates'!CL18*0.85*0.85</f>
        <v>27816.25</v>
      </c>
      <c r="CM18" s="57">
        <f>'BAR BB| Open rates'!CM18*0.85*0.85</f>
        <v>27816.25</v>
      </c>
      <c r="CN18" s="57">
        <f>'BAR BB| Open rates'!CN18*0.85*0.85</f>
        <v>27816.25</v>
      </c>
      <c r="CO18" s="57">
        <f>'BAR BB| Open rates'!CO18*0.85*0.85</f>
        <v>29405.75</v>
      </c>
      <c r="CP18" s="57">
        <f>'BAR BB| Open rates'!CP18*0.85*0.85</f>
        <v>29405.75</v>
      </c>
      <c r="CQ18" s="57">
        <f>'BAR BB| Open rates'!CQ18*0.85*0.85</f>
        <v>27816.25</v>
      </c>
      <c r="CR18" s="57">
        <f>'BAR BB| Open rates'!CR18*0.85*0.85</f>
        <v>27816.25</v>
      </c>
      <c r="CS18" s="57">
        <f>'BAR BB| Open rates'!CS18*0.85*0.85</f>
        <v>27816.25</v>
      </c>
      <c r="CT18" s="57">
        <f>'BAR BB| Open rates'!CT18*0.85*0.85</f>
        <v>27816.25</v>
      </c>
      <c r="CU18" s="57">
        <f>'BAR BB| Open rates'!CU18*0.85*0.85</f>
        <v>25215.25</v>
      </c>
      <c r="CV18" s="57">
        <f>'BAR BB| Open rates'!CV18*0.85*0.85</f>
        <v>25215.25</v>
      </c>
      <c r="CW18" s="57">
        <f>'BAR BB| Open rates'!CW18*0.85*0.85</f>
        <v>25215.25</v>
      </c>
      <c r="CX18" s="57">
        <f>'BAR BB| Open rates'!CX18*0.85*0.85</f>
        <v>23770.25</v>
      </c>
      <c r="CY18" s="57">
        <f>'BAR BB| Open rates'!CY18*0.85*0.85</f>
        <v>23770.25</v>
      </c>
      <c r="CZ18" s="57">
        <f>'BAR BB| Open rates'!CZ18*0.85*0.85</f>
        <v>23770.25</v>
      </c>
      <c r="DA18" s="57">
        <f>'BAR BB| Open rates'!DA18*0.85*0.85</f>
        <v>23770.25</v>
      </c>
      <c r="DB18" s="57">
        <f>'BAR BB| Open rates'!DB18*0.85*0.85</f>
        <v>23770.25</v>
      </c>
      <c r="DC18" s="57">
        <f>'BAR BB| Open rates'!DC18*0.85*0.85</f>
        <v>25215.25</v>
      </c>
      <c r="DD18" s="57">
        <f>'BAR BB| Open rates'!DD18*0.85*0.85</f>
        <v>25215.25</v>
      </c>
      <c r="DE18" s="57">
        <f>'BAR BB| Open rates'!DE18*0.85*0.85</f>
        <v>23770.25</v>
      </c>
      <c r="DF18" s="57">
        <f>'BAR BB| Open rates'!DF18*0.85*0.85</f>
        <v>23770.25</v>
      </c>
      <c r="DG18" s="57">
        <f>'BAR BB| Open rates'!DG18*0.85*0.85</f>
        <v>23770.25</v>
      </c>
      <c r="DH18" s="57">
        <f>'BAR BB| Open rates'!DH18*0.85*0.85</f>
        <v>23770.25</v>
      </c>
      <c r="DI18" s="57">
        <f>'BAR BB| Open rates'!DI18*0.85*0.85</f>
        <v>23770.25</v>
      </c>
      <c r="DJ18" s="57">
        <f>'BAR BB| Open rates'!DJ18*0.85*0.85</f>
        <v>25215.25</v>
      </c>
      <c r="DK18" s="57">
        <f>'BAR BB| Open rates'!DK18*0.85*0.85</f>
        <v>25215.25</v>
      </c>
      <c r="DL18" s="57">
        <f>'BAR BB| Open rates'!DL18*0.85*0.85</f>
        <v>23770.25</v>
      </c>
      <c r="DM18" s="57">
        <f>'BAR BB| Open rates'!DM18*0.85*0.85</f>
        <v>23770.25</v>
      </c>
      <c r="DN18" s="57">
        <f>'BAR BB| Open rates'!DN18*0.85*0.85</f>
        <v>23770.25</v>
      </c>
      <c r="DO18" s="57">
        <f>'BAR BB| Open rates'!DO18*0.85*0.85</f>
        <v>23770.25</v>
      </c>
      <c r="DP18" s="57">
        <f>'BAR BB| Open rates'!DP18*0.85*0.85</f>
        <v>23770.25</v>
      </c>
      <c r="DQ18" s="57">
        <f>'BAR BB| Open rates'!DQ18*0.85*0.85</f>
        <v>25215.25</v>
      </c>
      <c r="DR18" s="57">
        <f>'BAR BB| Open rates'!DR18*0.85*0.85</f>
        <v>25215.25</v>
      </c>
      <c r="DS18" s="57">
        <f>'BAR BB| Open rates'!DS18*0.85*0.85</f>
        <v>23770.25</v>
      </c>
      <c r="DT18" s="57">
        <f>'BAR BB| Open rates'!DT18*0.85*0.85</f>
        <v>23770.25</v>
      </c>
      <c r="DU18" s="57">
        <f>'BAR BB| Open rates'!DU18*0.85*0.85</f>
        <v>23770.25</v>
      </c>
      <c r="DV18" s="57">
        <f>'BAR BB| Open rates'!DV18*0.85*0.85</f>
        <v>23770.25</v>
      </c>
      <c r="DW18" s="57">
        <f>'BAR BB| Open rates'!DW18*0.85*0.85</f>
        <v>23770.25</v>
      </c>
      <c r="DX18" s="57">
        <f>'BAR BB| Open rates'!DX18*0.85*0.85</f>
        <v>25215.25</v>
      </c>
      <c r="DY18" s="57">
        <f>'BAR BB| Open rates'!DY18*0.85*0.85</f>
        <v>25215.25</v>
      </c>
      <c r="DZ18" s="57">
        <f>'BAR BB| Open rates'!DZ18*0.85*0.85</f>
        <v>26443.5</v>
      </c>
      <c r="EA18" s="57">
        <f>'BAR BB| Open rates'!EA18*0.85*0.85</f>
        <v>26443.5</v>
      </c>
      <c r="EB18" s="57">
        <f>'BAR BB| Open rates'!EB18*0.85*0.85</f>
        <v>26443.5</v>
      </c>
      <c r="EC18" s="57">
        <f>'BAR BB| Open rates'!EC18*0.85*0.85</f>
        <v>28033</v>
      </c>
      <c r="ED18" s="57">
        <f>'BAR BB| Open rates'!ED18*0.85*0.85</f>
        <v>28033</v>
      </c>
      <c r="EE18" s="57">
        <f>'BAR BB| Open rates'!EE18*0.85*0.85</f>
        <v>28033</v>
      </c>
      <c r="EF18" s="57">
        <f>'BAR BB| Open rates'!EF18*0.85*0.85</f>
        <v>28033</v>
      </c>
      <c r="EG18" s="57">
        <f>'BAR BB| Open rates'!EG18*0.85*0.85</f>
        <v>23047.75</v>
      </c>
      <c r="EH18" s="57">
        <f>'BAR BB| Open rates'!EH18*0.85*0.85</f>
        <v>21602.75</v>
      </c>
      <c r="EI18" s="57">
        <f>'BAR BB| Open rates'!EI18*0.85*0.85</f>
        <v>21602.75</v>
      </c>
      <c r="EJ18" s="57">
        <f>'BAR BB| Open rates'!EJ18*0.85*0.85</f>
        <v>21602.75</v>
      </c>
      <c r="EK18" s="57">
        <f>'BAR BB| Open rates'!EK18*0.85*0.85</f>
        <v>21602.75</v>
      </c>
      <c r="EL18" s="57">
        <f>'BAR BB| Open rates'!EL18*0.85*0.85</f>
        <v>22325.25</v>
      </c>
      <c r="EM18" s="57">
        <f>'BAR BB| Open rates'!EM18*0.85*0.85</f>
        <v>22325.25</v>
      </c>
      <c r="EN18" s="57">
        <f>'BAR BB| Open rates'!EN18*0.85*0.85</f>
        <v>21602.75</v>
      </c>
      <c r="EO18" s="57">
        <f>'BAR BB| Open rates'!EO18*0.85*0.85</f>
        <v>21602.75</v>
      </c>
      <c r="EP18" s="57">
        <f>'BAR BB| Open rates'!EP18*0.85*0.85</f>
        <v>21602.75</v>
      </c>
      <c r="EQ18" s="57">
        <f>'BAR BB| Open rates'!EQ18*0.85*0.85</f>
        <v>21602.75</v>
      </c>
      <c r="ER18" s="57">
        <f>'BAR BB| Open rates'!ER18*0.85*0.85</f>
        <v>21602.75</v>
      </c>
      <c r="ES18" s="57">
        <f>'BAR BB| Open rates'!ES18*0.85*0.85</f>
        <v>22325.25</v>
      </c>
      <c r="ET18" s="57">
        <f>'BAR BB| Open rates'!ET18*0.85*0.85</f>
        <v>22325.25</v>
      </c>
      <c r="EU18" s="57">
        <f>'BAR BB| Open rates'!EU18*0.85*0.85</f>
        <v>21602.75</v>
      </c>
      <c r="EV18" s="57">
        <f>'BAR BB| Open rates'!EV18*0.85*0.85</f>
        <v>21602.75</v>
      </c>
      <c r="EW18" s="57">
        <f>'BAR BB| Open rates'!EW18*0.85*0.85</f>
        <v>21602.75</v>
      </c>
      <c r="EX18" s="57">
        <f>'BAR BB| Open rates'!EX18*0.85*0.85</f>
        <v>21602.75</v>
      </c>
      <c r="EY18" s="57">
        <f>'BAR BB| Open rates'!EY18*0.85*0.85</f>
        <v>21602.75</v>
      </c>
      <c r="EZ18" s="57">
        <f>'BAR BB| Open rates'!EZ18*0.85*0.85</f>
        <v>22325.25</v>
      </c>
      <c r="FA18" s="57">
        <f>'BAR BB| Open rates'!FA18*0.85*0.85</f>
        <v>22325.25</v>
      </c>
      <c r="FB18" s="57">
        <f>'BAR BB| Open rates'!FB18*0.85*0.85</f>
        <v>21602.75</v>
      </c>
      <c r="FC18" s="57">
        <f>'BAR BB| Open rates'!FC18*0.85*0.85</f>
        <v>21602.75</v>
      </c>
      <c r="FD18" s="57">
        <f>'BAR BB| Open rates'!FD18*0.85*0.85</f>
        <v>21602.75</v>
      </c>
      <c r="FE18" s="57">
        <f>'BAR BB| Open rates'!FE18*0.85*0.85</f>
        <v>21602.75</v>
      </c>
      <c r="FF18" s="57">
        <f>'BAR BB| Open rates'!FF18*0.85*0.85</f>
        <v>21602.75</v>
      </c>
      <c r="FG18" s="57">
        <f>'BAR BB| Open rates'!FG18*0.85*0.85</f>
        <v>22325.25</v>
      </c>
      <c r="FH18" s="57">
        <f>'BAR BB| Open rates'!FH18*0.85*0.85</f>
        <v>22325.25</v>
      </c>
      <c r="FI18" s="57">
        <f>'BAR BB| Open rates'!FI18*0.85*0.85</f>
        <v>21602.75</v>
      </c>
      <c r="FJ18" s="57">
        <f>'BAR BB| Open rates'!FJ18*0.85*0.85</f>
        <v>21602.75</v>
      </c>
      <c r="FK18" s="57">
        <f>'BAR BB| Open rates'!FK18*0.85*0.85</f>
        <v>21602.75</v>
      </c>
      <c r="FL18" s="57">
        <f>'BAR BB| Open rates'!FL18*0.85*0.85</f>
        <v>21602.75</v>
      </c>
      <c r="FM18" s="57">
        <f>'BAR BB| Open rates'!FM18*0.85*0.85</f>
        <v>21602.75</v>
      </c>
      <c r="FN18" s="57">
        <f>'BAR BB| Open rates'!FN18*0.85*0.85</f>
        <v>22325.25</v>
      </c>
      <c r="FO18" s="57">
        <f>'BAR BB| Open rates'!FO18*0.85*0.85</f>
        <v>22325.25</v>
      </c>
      <c r="FP18" s="57">
        <f>'BAR BB| Open rates'!FP18*0.85*0.85</f>
        <v>21602.75</v>
      </c>
      <c r="FQ18" s="57">
        <f>'BAR BB| Open rates'!FQ18*0.85*0.85</f>
        <v>21602.75</v>
      </c>
      <c r="FR18" s="57">
        <f>'BAR BB| Open rates'!FR18*0.85*0.85</f>
        <v>21602.75</v>
      </c>
      <c r="FS18" s="57">
        <f>'BAR BB| Open rates'!FS18*0.85*0.85</f>
        <v>21602.75</v>
      </c>
      <c r="FT18" s="57">
        <f>'BAR BB| Open rates'!FT18*0.85*0.85</f>
        <v>21602.75</v>
      </c>
      <c r="FU18" s="57">
        <f>'BAR BB| Open rates'!FU18*0.85*0.85</f>
        <v>22325.25</v>
      </c>
      <c r="FV18" s="57">
        <f>'BAR BB| Open rates'!FV18*0.85*0.85</f>
        <v>22325.25</v>
      </c>
      <c r="FW18" s="57">
        <f>'BAR BB| Open rates'!FW18*0.85*0.85</f>
        <v>24998.5</v>
      </c>
      <c r="FX18" s="57">
        <f>'BAR BB| Open rates'!FX18*0.85*0.85</f>
        <v>24998.5</v>
      </c>
      <c r="FY18" s="57">
        <f>'BAR BB| Open rates'!FY18*0.85*0.85</f>
        <v>24998.5</v>
      </c>
      <c r="FZ18" s="57">
        <f>'BAR BB| Open rates'!FZ18*0.85*0.85</f>
        <v>24998.5</v>
      </c>
      <c r="GA18" s="57">
        <f>'BAR BB| Open rates'!GA18*0.85*0.85</f>
        <v>24998.5</v>
      </c>
      <c r="GB18" s="57">
        <f>'BAR BB| Open rates'!GB18*0.85*0.85</f>
        <v>26588</v>
      </c>
      <c r="GC18" s="57">
        <f>'BAR BB| Open rates'!GC18*0.85*0.85</f>
        <v>26588</v>
      </c>
      <c r="GD18" s="57">
        <f>'BAR BB| Open rates'!GD18*0.85*0.85</f>
        <v>26588</v>
      </c>
      <c r="GE18" s="57">
        <f>'BAR BB| Open rates'!GE18*0.85*0.85</f>
        <v>26588</v>
      </c>
    </row>
    <row r="19" spans="1:187" s="36" customFormat="1" ht="12" customHeight="1" x14ac:dyDescent="0.2">
      <c r="A19" s="236" t="s">
        <v>179</v>
      </c>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row>
    <row r="20" spans="1:187" s="36" customFormat="1" ht="12" customHeight="1" x14ac:dyDescent="0.2">
      <c r="A20" s="237">
        <v>1</v>
      </c>
      <c r="B20" s="57">
        <f>'BAR BB| Open rates'!B20*0.85*0.85</f>
        <v>29911.5</v>
      </c>
      <c r="C20" s="57">
        <f>'BAR BB| Open rates'!C20*0.85*0.85</f>
        <v>29911.5</v>
      </c>
      <c r="D20" s="57">
        <f>'BAR BB| Open rates'!D20*0.85*0.85</f>
        <v>27960.75</v>
      </c>
      <c r="E20" s="57">
        <f>'BAR BB| Open rates'!E20*0.85*0.85</f>
        <v>27960.75</v>
      </c>
      <c r="F20" s="57">
        <f>'BAR BB| Open rates'!F20*0.85*0.85</f>
        <v>26371.25</v>
      </c>
      <c r="G20" s="57">
        <f>'BAR BB| Open rates'!G20*0.85*0.85</f>
        <v>27960.75</v>
      </c>
      <c r="H20" s="57">
        <f>'BAR BB| Open rates'!H20*0.85*0.85</f>
        <v>27960.75</v>
      </c>
      <c r="I20" s="57">
        <f>'BAR BB| Open rates'!I20*0.85*0.85</f>
        <v>29405.75</v>
      </c>
      <c r="J20" s="57">
        <f>'BAR BB| Open rates'!J20*0.85*0.85</f>
        <v>29405.75</v>
      </c>
      <c r="K20" s="57">
        <f>'BAR BB| Open rates'!K20*0.85*0.85</f>
        <v>27960.75</v>
      </c>
      <c r="L20" s="57">
        <f>'BAR BB| Open rates'!L20*0.85*0.85</f>
        <v>27960.75</v>
      </c>
      <c r="M20" s="57">
        <f>'BAR BB| Open rates'!M20*0.85*0.85</f>
        <v>27960.75</v>
      </c>
      <c r="N20" s="57">
        <f>'BAR BB| Open rates'!N20*0.85*0.85</f>
        <v>27960.75</v>
      </c>
      <c r="O20" s="57">
        <f>'BAR BB| Open rates'!O20*0.85*0.85</f>
        <v>27960.75</v>
      </c>
      <c r="P20" s="57">
        <f>'BAR BB| Open rates'!P20*0.85*0.85</f>
        <v>29405.75</v>
      </c>
      <c r="Q20" s="57">
        <f>'BAR BB| Open rates'!Q20*0.85*0.85</f>
        <v>29405.75</v>
      </c>
      <c r="R20" s="57">
        <f>'BAR BB| Open rates'!R20*0.85*0.85</f>
        <v>29405.75</v>
      </c>
      <c r="S20" s="57">
        <f>'BAR BB| Open rates'!S20*0.85*0.85</f>
        <v>29405.75</v>
      </c>
      <c r="T20" s="57">
        <f>'BAR BB| Open rates'!T20*0.85*0.85</f>
        <v>29405.75</v>
      </c>
      <c r="U20" s="57">
        <f>'BAR BB| Open rates'!U20*0.85*0.85</f>
        <v>29405.75</v>
      </c>
      <c r="V20" s="57">
        <f>'BAR BB| Open rates'!V20*0.85*0.85</f>
        <v>29405.75</v>
      </c>
      <c r="W20" s="57">
        <f>'BAR BB| Open rates'!W20*0.85*0.85</f>
        <v>30850.75</v>
      </c>
      <c r="X20" s="57">
        <f>'BAR BB| Open rates'!X20*0.85*0.85</f>
        <v>30850.75</v>
      </c>
      <c r="Y20" s="57">
        <f>'BAR BB| Open rates'!Y20*0.85*0.85</f>
        <v>29405.75</v>
      </c>
      <c r="Z20" s="57">
        <f>'BAR BB| Open rates'!Z20*0.85*0.85</f>
        <v>29405.75</v>
      </c>
      <c r="AA20" s="57">
        <f>'BAR BB| Open rates'!AA20*0.85*0.85</f>
        <v>29405.75</v>
      </c>
      <c r="AB20" s="57">
        <f>'BAR BB| Open rates'!AB20*0.85*0.85</f>
        <v>29405.75</v>
      </c>
      <c r="AC20" s="57">
        <f>'BAR BB| Open rates'!AC20*0.85*0.85</f>
        <v>29405.75</v>
      </c>
      <c r="AD20" s="57">
        <f>'BAR BB| Open rates'!AD20*0.85*0.85</f>
        <v>30850.75</v>
      </c>
      <c r="AE20" s="57">
        <f>'BAR BB| Open rates'!AE20*0.85*0.85</f>
        <v>30850.75</v>
      </c>
      <c r="AF20" s="57">
        <f>'BAR BB| Open rates'!AF20*0.85*0.85</f>
        <v>29405.75</v>
      </c>
      <c r="AG20" s="57">
        <f>'BAR BB| Open rates'!AG20*0.85*0.85</f>
        <v>29405.75</v>
      </c>
      <c r="AH20" s="57">
        <f>'BAR BB| Open rates'!AH20*0.85*0.85</f>
        <v>29405.75</v>
      </c>
      <c r="AI20" s="57">
        <f>'BAR BB| Open rates'!AI20*0.85*0.85</f>
        <v>29405.75</v>
      </c>
      <c r="AJ20" s="57">
        <f>'BAR BB| Open rates'!AJ20*0.85*0.85</f>
        <v>29405.75</v>
      </c>
      <c r="AK20" s="57">
        <f>'BAR BB| Open rates'!AK20*0.85*0.85</f>
        <v>30850.75</v>
      </c>
      <c r="AL20" s="57">
        <f>'BAR BB| Open rates'!AL20*0.85*0.85</f>
        <v>30850.75</v>
      </c>
      <c r="AM20" s="57">
        <f>'BAR BB| Open rates'!AM20*0.85*0.85</f>
        <v>29405.75</v>
      </c>
      <c r="AN20" s="57">
        <f>'BAR BB| Open rates'!AN20*0.85*0.85</f>
        <v>29405.75</v>
      </c>
      <c r="AO20" s="57">
        <f>'BAR BB| Open rates'!AO20*0.85*0.85</f>
        <v>29405.75</v>
      </c>
      <c r="AP20" s="57">
        <f>'BAR BB| Open rates'!AP20*0.85*0.85</f>
        <v>29405.75</v>
      </c>
      <c r="AQ20" s="57">
        <f>'BAR BB| Open rates'!AQ20*0.85*0.85</f>
        <v>29405.75</v>
      </c>
      <c r="AR20" s="57">
        <f>'BAR BB| Open rates'!AR20*0.85*0.85</f>
        <v>30850.75</v>
      </c>
      <c r="AS20" s="57">
        <f>'BAR BB| Open rates'!AS20*0.85*0.85</f>
        <v>30850.75</v>
      </c>
      <c r="AT20" s="57">
        <f>'BAR BB| Open rates'!AT20*0.85*0.85</f>
        <v>29405.75</v>
      </c>
      <c r="AU20" s="57">
        <f>'BAR BB| Open rates'!AU20*0.85*0.85</f>
        <v>29405.75</v>
      </c>
      <c r="AV20" s="57">
        <f>'BAR BB| Open rates'!AV20*0.85*0.85</f>
        <v>29405.75</v>
      </c>
      <c r="AW20" s="57">
        <f>'BAR BB| Open rates'!AW20*0.85*0.85</f>
        <v>29405.75</v>
      </c>
      <c r="AX20" s="57">
        <f>'BAR BB| Open rates'!AX20*0.85*0.85</f>
        <v>29405.75</v>
      </c>
      <c r="AY20" s="57">
        <f>'BAR BB| Open rates'!AY20*0.85*0.85</f>
        <v>30850.75</v>
      </c>
      <c r="AZ20" s="57">
        <f>'BAR BB| Open rates'!AZ20*0.85*0.85</f>
        <v>30850.75</v>
      </c>
      <c r="BA20" s="57">
        <f>'BAR BB| Open rates'!BA20*0.85*0.85</f>
        <v>29405.75</v>
      </c>
      <c r="BB20" s="57">
        <f>'BAR BB| Open rates'!BB20*0.85*0.85</f>
        <v>29405.75</v>
      </c>
      <c r="BC20" s="57">
        <f>'BAR BB| Open rates'!BC20*0.85*0.85</f>
        <v>29405.75</v>
      </c>
      <c r="BD20" s="57">
        <f>'BAR BB| Open rates'!BD20*0.85*0.85</f>
        <v>29405.75</v>
      </c>
      <c r="BE20" s="57">
        <f>'BAR BB| Open rates'!BE20*0.85*0.85</f>
        <v>29405.75</v>
      </c>
      <c r="BF20" s="57">
        <f>'BAR BB| Open rates'!BF20*0.85*0.85</f>
        <v>30850.75</v>
      </c>
      <c r="BG20" s="57">
        <f>'BAR BB| Open rates'!BG20*0.85*0.85</f>
        <v>30850.75</v>
      </c>
      <c r="BH20" s="57">
        <f>'BAR BB| Open rates'!BH20*0.85*0.85</f>
        <v>27093.75</v>
      </c>
      <c r="BI20" s="57">
        <f>'BAR BB| Open rates'!BI20*0.85*0.85</f>
        <v>27093.75</v>
      </c>
      <c r="BJ20" s="57">
        <f>'BAR BB| Open rates'!BJ20*0.85*0.85</f>
        <v>27093.75</v>
      </c>
      <c r="BK20" s="57">
        <f>'BAR BB| Open rates'!BK20*0.85*0.85</f>
        <v>27093.75</v>
      </c>
      <c r="BL20" s="57">
        <f>'BAR BB| Open rates'!BL20*0.85*0.85</f>
        <v>27093.75</v>
      </c>
      <c r="BM20" s="57">
        <f>'BAR BB| Open rates'!BM20*0.85*0.85</f>
        <v>27960.75</v>
      </c>
      <c r="BN20" s="57">
        <f>'BAR BB| Open rates'!BN20*0.85*0.85</f>
        <v>27960.75</v>
      </c>
      <c r="BO20" s="57">
        <f>'BAR BB| Open rates'!BO20*0.85*0.85</f>
        <v>26371.25</v>
      </c>
      <c r="BP20" s="57">
        <f>'BAR BB| Open rates'!BP20*0.85*0.85</f>
        <v>26371.25</v>
      </c>
      <c r="BQ20" s="57">
        <f>'BAR BB| Open rates'!BQ20*0.85*0.85</f>
        <v>27960.75</v>
      </c>
      <c r="BR20" s="57">
        <f>'BAR BB| Open rates'!BR20*0.85*0.85</f>
        <v>27960.75</v>
      </c>
      <c r="BS20" s="57">
        <f>'BAR BB| Open rates'!BS20*0.85*0.85</f>
        <v>27960.75</v>
      </c>
      <c r="BT20" s="57">
        <f>'BAR BB| Open rates'!BT20*0.85*0.85</f>
        <v>27960.75</v>
      </c>
      <c r="BU20" s="57">
        <f>'BAR BB| Open rates'!BU20*0.85*0.85</f>
        <v>27960.75</v>
      </c>
      <c r="BV20" s="57">
        <f>'BAR BB| Open rates'!BV20*0.85*0.85</f>
        <v>26371.25</v>
      </c>
      <c r="BW20" s="57">
        <f>'BAR BB| Open rates'!BW20*0.85*0.85</f>
        <v>26371.25</v>
      </c>
      <c r="BX20" s="57">
        <f>'BAR BB| Open rates'!BX20*0.85*0.85</f>
        <v>26371.25</v>
      </c>
      <c r="BY20" s="57">
        <f>'BAR BB| Open rates'!BY20*0.85*0.85</f>
        <v>26371.25</v>
      </c>
      <c r="BZ20" s="57">
        <f>'BAR BB| Open rates'!BZ20*0.85*0.85</f>
        <v>26371.25</v>
      </c>
      <c r="CA20" s="57">
        <f>'BAR BB| Open rates'!CA20*0.85*0.85</f>
        <v>27960.75</v>
      </c>
      <c r="CB20" s="57">
        <f>'BAR BB| Open rates'!CB20*0.85*0.85</f>
        <v>27960.75</v>
      </c>
      <c r="CC20" s="57">
        <f>'BAR BB| Open rates'!CC20*0.85*0.85</f>
        <v>26371.25</v>
      </c>
      <c r="CD20" s="57">
        <f>'BAR BB| Open rates'!CD20*0.85*0.85</f>
        <v>26371.25</v>
      </c>
      <c r="CE20" s="57">
        <f>'BAR BB| Open rates'!CE20*0.85*0.85</f>
        <v>26371.25</v>
      </c>
      <c r="CF20" s="57">
        <f>'BAR BB| Open rates'!CF20*0.85*0.85</f>
        <v>26371.25</v>
      </c>
      <c r="CG20" s="57">
        <f>'BAR BB| Open rates'!CG20*0.85*0.85</f>
        <v>26371.25</v>
      </c>
      <c r="CH20" s="57">
        <f>'BAR BB| Open rates'!CH20*0.85*0.85</f>
        <v>27960.75</v>
      </c>
      <c r="CI20" s="57">
        <f>'BAR BB| Open rates'!CI20*0.85*0.85</f>
        <v>27960.75</v>
      </c>
      <c r="CJ20" s="57">
        <f>'BAR BB| Open rates'!CJ20*0.85*0.85</f>
        <v>26371.25</v>
      </c>
      <c r="CK20" s="57">
        <f>'BAR BB| Open rates'!CK20*0.85*0.85</f>
        <v>26371.25</v>
      </c>
      <c r="CL20" s="57">
        <f>'BAR BB| Open rates'!CL20*0.85*0.85</f>
        <v>26371.25</v>
      </c>
      <c r="CM20" s="57">
        <f>'BAR BB| Open rates'!CM20*0.85*0.85</f>
        <v>26371.25</v>
      </c>
      <c r="CN20" s="57">
        <f>'BAR BB| Open rates'!CN20*0.85*0.85</f>
        <v>26371.25</v>
      </c>
      <c r="CO20" s="57">
        <f>'BAR BB| Open rates'!CO20*0.85*0.85</f>
        <v>27960.75</v>
      </c>
      <c r="CP20" s="57">
        <f>'BAR BB| Open rates'!CP20*0.85*0.85</f>
        <v>27960.75</v>
      </c>
      <c r="CQ20" s="57">
        <f>'BAR BB| Open rates'!CQ20*0.85*0.85</f>
        <v>26371.25</v>
      </c>
      <c r="CR20" s="57">
        <f>'BAR BB| Open rates'!CR20*0.85*0.85</f>
        <v>26371.25</v>
      </c>
      <c r="CS20" s="57">
        <f>'BAR BB| Open rates'!CS20*0.85*0.85</f>
        <v>26371.25</v>
      </c>
      <c r="CT20" s="57">
        <f>'BAR BB| Open rates'!CT20*0.85*0.85</f>
        <v>26371.25</v>
      </c>
      <c r="CU20" s="57">
        <f>'BAR BB| Open rates'!CU20*0.85*0.85</f>
        <v>23409</v>
      </c>
      <c r="CV20" s="57">
        <f>'BAR BB| Open rates'!CV20*0.85*0.85</f>
        <v>23409</v>
      </c>
      <c r="CW20" s="57">
        <f>'BAR BB| Open rates'!CW20*0.85*0.85</f>
        <v>23409</v>
      </c>
      <c r="CX20" s="57">
        <f>'BAR BB| Open rates'!CX20*0.85*0.85</f>
        <v>21964</v>
      </c>
      <c r="CY20" s="57">
        <f>'BAR BB| Open rates'!CY20*0.85*0.85</f>
        <v>21964</v>
      </c>
      <c r="CZ20" s="57">
        <f>'BAR BB| Open rates'!CZ20*0.85*0.85</f>
        <v>21964</v>
      </c>
      <c r="DA20" s="57">
        <f>'BAR BB| Open rates'!DA20*0.85*0.85</f>
        <v>21964</v>
      </c>
      <c r="DB20" s="57">
        <f>'BAR BB| Open rates'!DB20*0.85*0.85</f>
        <v>21964</v>
      </c>
      <c r="DC20" s="57">
        <f>'BAR BB| Open rates'!DC20*0.85*0.85</f>
        <v>23409</v>
      </c>
      <c r="DD20" s="57">
        <f>'BAR BB| Open rates'!DD20*0.85*0.85</f>
        <v>23409</v>
      </c>
      <c r="DE20" s="57">
        <f>'BAR BB| Open rates'!DE20*0.85*0.85</f>
        <v>21964</v>
      </c>
      <c r="DF20" s="57">
        <f>'BAR BB| Open rates'!DF20*0.85*0.85</f>
        <v>21964</v>
      </c>
      <c r="DG20" s="57">
        <f>'BAR BB| Open rates'!DG20*0.85*0.85</f>
        <v>21964</v>
      </c>
      <c r="DH20" s="57">
        <f>'BAR BB| Open rates'!DH20*0.85*0.85</f>
        <v>21964</v>
      </c>
      <c r="DI20" s="57">
        <f>'BAR BB| Open rates'!DI20*0.85*0.85</f>
        <v>21964</v>
      </c>
      <c r="DJ20" s="57">
        <f>'BAR BB| Open rates'!DJ20*0.85*0.85</f>
        <v>23409</v>
      </c>
      <c r="DK20" s="57">
        <f>'BAR BB| Open rates'!DK20*0.85*0.85</f>
        <v>23409</v>
      </c>
      <c r="DL20" s="57">
        <f>'BAR BB| Open rates'!DL20*0.85*0.85</f>
        <v>21964</v>
      </c>
      <c r="DM20" s="57">
        <f>'BAR BB| Open rates'!DM20*0.85*0.85</f>
        <v>21964</v>
      </c>
      <c r="DN20" s="57">
        <f>'BAR BB| Open rates'!DN20*0.85*0.85</f>
        <v>21964</v>
      </c>
      <c r="DO20" s="57">
        <f>'BAR BB| Open rates'!DO20*0.85*0.85</f>
        <v>21964</v>
      </c>
      <c r="DP20" s="57">
        <f>'BAR BB| Open rates'!DP20*0.85*0.85</f>
        <v>21964</v>
      </c>
      <c r="DQ20" s="57">
        <f>'BAR BB| Open rates'!DQ20*0.85*0.85</f>
        <v>23409</v>
      </c>
      <c r="DR20" s="57">
        <f>'BAR BB| Open rates'!DR20*0.85*0.85</f>
        <v>23409</v>
      </c>
      <c r="DS20" s="57">
        <f>'BAR BB| Open rates'!DS20*0.85*0.85</f>
        <v>21964</v>
      </c>
      <c r="DT20" s="57">
        <f>'BAR BB| Open rates'!DT20*0.85*0.85</f>
        <v>21964</v>
      </c>
      <c r="DU20" s="57">
        <f>'BAR BB| Open rates'!DU20*0.85*0.85</f>
        <v>21964</v>
      </c>
      <c r="DV20" s="57">
        <f>'BAR BB| Open rates'!DV20*0.85*0.85</f>
        <v>21964</v>
      </c>
      <c r="DW20" s="57">
        <f>'BAR BB| Open rates'!DW20*0.85*0.85</f>
        <v>21964</v>
      </c>
      <c r="DX20" s="57">
        <f>'BAR BB| Open rates'!DX20*0.85*0.85</f>
        <v>23409</v>
      </c>
      <c r="DY20" s="57">
        <f>'BAR BB| Open rates'!DY20*0.85*0.85</f>
        <v>23409</v>
      </c>
      <c r="DZ20" s="57">
        <f>'BAR BB| Open rates'!DZ20*0.85*0.85</f>
        <v>24637.25</v>
      </c>
      <c r="EA20" s="57">
        <f>'BAR BB| Open rates'!EA20*0.85*0.85</f>
        <v>24637.25</v>
      </c>
      <c r="EB20" s="57">
        <f>'BAR BB| Open rates'!EB20*0.85*0.85</f>
        <v>24637.25</v>
      </c>
      <c r="EC20" s="57">
        <f>'BAR BB| Open rates'!EC20*0.85*0.85</f>
        <v>26226.75</v>
      </c>
      <c r="ED20" s="57">
        <f>'BAR BB| Open rates'!ED20*0.85*0.85</f>
        <v>26226.75</v>
      </c>
      <c r="EE20" s="57">
        <f>'BAR BB| Open rates'!EE20*0.85*0.85</f>
        <v>26226.75</v>
      </c>
      <c r="EF20" s="57">
        <f>'BAR BB| Open rates'!EF20*0.85*0.85</f>
        <v>26226.75</v>
      </c>
      <c r="EG20" s="57">
        <f>'BAR BB| Open rates'!EG20*0.85*0.85</f>
        <v>21241.5</v>
      </c>
      <c r="EH20" s="57">
        <f>'BAR BB| Open rates'!EH20*0.85*0.85</f>
        <v>19796.5</v>
      </c>
      <c r="EI20" s="57">
        <f>'BAR BB| Open rates'!EI20*0.85*0.85</f>
        <v>19796.5</v>
      </c>
      <c r="EJ20" s="57">
        <f>'BAR BB| Open rates'!EJ20*0.85*0.85</f>
        <v>19796.5</v>
      </c>
      <c r="EK20" s="57">
        <f>'BAR BB| Open rates'!EK20*0.85*0.85</f>
        <v>19796.5</v>
      </c>
      <c r="EL20" s="57">
        <f>'BAR BB| Open rates'!EL20*0.85*0.85</f>
        <v>20519</v>
      </c>
      <c r="EM20" s="57">
        <f>'BAR BB| Open rates'!EM20*0.85*0.85</f>
        <v>20519</v>
      </c>
      <c r="EN20" s="57">
        <f>'BAR BB| Open rates'!EN20*0.85*0.85</f>
        <v>19796.5</v>
      </c>
      <c r="EO20" s="57">
        <f>'BAR BB| Open rates'!EO20*0.85*0.85</f>
        <v>19796.5</v>
      </c>
      <c r="EP20" s="57">
        <f>'BAR BB| Open rates'!EP20*0.85*0.85</f>
        <v>19796.5</v>
      </c>
      <c r="EQ20" s="57">
        <f>'BAR BB| Open rates'!EQ20*0.85*0.85</f>
        <v>19796.5</v>
      </c>
      <c r="ER20" s="57">
        <f>'BAR BB| Open rates'!ER20*0.85*0.85</f>
        <v>19796.5</v>
      </c>
      <c r="ES20" s="57">
        <f>'BAR BB| Open rates'!ES20*0.85*0.85</f>
        <v>20519</v>
      </c>
      <c r="ET20" s="57">
        <f>'BAR BB| Open rates'!ET20*0.85*0.85</f>
        <v>20519</v>
      </c>
      <c r="EU20" s="57">
        <f>'BAR BB| Open rates'!EU20*0.85*0.85</f>
        <v>19796.5</v>
      </c>
      <c r="EV20" s="57">
        <f>'BAR BB| Open rates'!EV20*0.85*0.85</f>
        <v>19796.5</v>
      </c>
      <c r="EW20" s="57">
        <f>'BAR BB| Open rates'!EW20*0.85*0.85</f>
        <v>19796.5</v>
      </c>
      <c r="EX20" s="57">
        <f>'BAR BB| Open rates'!EX20*0.85*0.85</f>
        <v>19796.5</v>
      </c>
      <c r="EY20" s="57">
        <f>'BAR BB| Open rates'!EY20*0.85*0.85</f>
        <v>19796.5</v>
      </c>
      <c r="EZ20" s="57">
        <f>'BAR BB| Open rates'!EZ20*0.85*0.85</f>
        <v>20519</v>
      </c>
      <c r="FA20" s="57">
        <f>'BAR BB| Open rates'!FA20*0.85*0.85</f>
        <v>20519</v>
      </c>
      <c r="FB20" s="57">
        <f>'BAR BB| Open rates'!FB20*0.85*0.85</f>
        <v>19796.5</v>
      </c>
      <c r="FC20" s="57">
        <f>'BAR BB| Open rates'!FC20*0.85*0.85</f>
        <v>19796.5</v>
      </c>
      <c r="FD20" s="57">
        <f>'BAR BB| Open rates'!FD20*0.85*0.85</f>
        <v>19796.5</v>
      </c>
      <c r="FE20" s="57">
        <f>'BAR BB| Open rates'!FE20*0.85*0.85</f>
        <v>19796.5</v>
      </c>
      <c r="FF20" s="57">
        <f>'BAR BB| Open rates'!FF20*0.85*0.85</f>
        <v>19796.5</v>
      </c>
      <c r="FG20" s="57">
        <f>'BAR BB| Open rates'!FG20*0.85*0.85</f>
        <v>20519</v>
      </c>
      <c r="FH20" s="57">
        <f>'BAR BB| Open rates'!FH20*0.85*0.85</f>
        <v>20519</v>
      </c>
      <c r="FI20" s="57">
        <f>'BAR BB| Open rates'!FI20*0.85*0.85</f>
        <v>19796.5</v>
      </c>
      <c r="FJ20" s="57">
        <f>'BAR BB| Open rates'!FJ20*0.85*0.85</f>
        <v>19796.5</v>
      </c>
      <c r="FK20" s="57">
        <f>'BAR BB| Open rates'!FK20*0.85*0.85</f>
        <v>19796.5</v>
      </c>
      <c r="FL20" s="57">
        <f>'BAR BB| Open rates'!FL20*0.85*0.85</f>
        <v>19796.5</v>
      </c>
      <c r="FM20" s="57">
        <f>'BAR BB| Open rates'!FM20*0.85*0.85</f>
        <v>19796.5</v>
      </c>
      <c r="FN20" s="57">
        <f>'BAR BB| Open rates'!FN20*0.85*0.85</f>
        <v>20519</v>
      </c>
      <c r="FO20" s="57">
        <f>'BAR BB| Open rates'!FO20*0.85*0.85</f>
        <v>20519</v>
      </c>
      <c r="FP20" s="57">
        <f>'BAR BB| Open rates'!FP20*0.85*0.85</f>
        <v>19796.5</v>
      </c>
      <c r="FQ20" s="57">
        <f>'BAR BB| Open rates'!FQ20*0.85*0.85</f>
        <v>19796.5</v>
      </c>
      <c r="FR20" s="57">
        <f>'BAR BB| Open rates'!FR20*0.85*0.85</f>
        <v>19796.5</v>
      </c>
      <c r="FS20" s="57">
        <f>'BAR BB| Open rates'!FS20*0.85*0.85</f>
        <v>19796.5</v>
      </c>
      <c r="FT20" s="57">
        <f>'BAR BB| Open rates'!FT20*0.85*0.85</f>
        <v>19796.5</v>
      </c>
      <c r="FU20" s="57">
        <f>'BAR BB| Open rates'!FU20*0.85*0.85</f>
        <v>20519</v>
      </c>
      <c r="FV20" s="57">
        <f>'BAR BB| Open rates'!FV20*0.85*0.85</f>
        <v>20519</v>
      </c>
      <c r="FW20" s="57">
        <f>'BAR BB| Open rates'!FW20*0.85*0.85</f>
        <v>23192.25</v>
      </c>
      <c r="FX20" s="57">
        <f>'BAR BB| Open rates'!FX20*0.85*0.85</f>
        <v>23192.25</v>
      </c>
      <c r="FY20" s="57">
        <f>'BAR BB| Open rates'!FY20*0.85*0.85</f>
        <v>23192.25</v>
      </c>
      <c r="FZ20" s="57">
        <f>'BAR BB| Open rates'!FZ20*0.85*0.85</f>
        <v>23192.25</v>
      </c>
      <c r="GA20" s="57">
        <f>'BAR BB| Open rates'!GA20*0.85*0.85</f>
        <v>23192.25</v>
      </c>
      <c r="GB20" s="57">
        <f>'BAR BB| Open rates'!GB20*0.85*0.85</f>
        <v>24781.75</v>
      </c>
      <c r="GC20" s="57">
        <f>'BAR BB| Open rates'!GC20*0.85*0.85</f>
        <v>24781.75</v>
      </c>
      <c r="GD20" s="57">
        <f>'BAR BB| Open rates'!GD20*0.85*0.85</f>
        <v>24781.75</v>
      </c>
      <c r="GE20" s="57">
        <f>'BAR BB| Open rates'!GE20*0.85*0.85</f>
        <v>24781.75</v>
      </c>
    </row>
    <row r="21" spans="1:187" s="36" customFormat="1" ht="12" customHeight="1" x14ac:dyDescent="0.2">
      <c r="A21" s="237">
        <v>2</v>
      </c>
      <c r="B21" s="57">
        <f>'BAR BB| Open rates'!B21*0.85*0.85</f>
        <v>32079</v>
      </c>
      <c r="C21" s="57">
        <f>'BAR BB| Open rates'!C21*0.85*0.85</f>
        <v>32079</v>
      </c>
      <c r="D21" s="57">
        <f>'BAR BB| Open rates'!D21*0.85*0.85</f>
        <v>30128.25</v>
      </c>
      <c r="E21" s="57">
        <f>'BAR BB| Open rates'!E21*0.85*0.85</f>
        <v>30128.25</v>
      </c>
      <c r="F21" s="57">
        <f>'BAR BB| Open rates'!F21*0.85*0.85</f>
        <v>28538.75</v>
      </c>
      <c r="G21" s="57">
        <f>'BAR BB| Open rates'!G21*0.85*0.85</f>
        <v>30128.25</v>
      </c>
      <c r="H21" s="57">
        <f>'BAR BB| Open rates'!H21*0.85*0.85</f>
        <v>30128.25</v>
      </c>
      <c r="I21" s="57">
        <f>'BAR BB| Open rates'!I21*0.85*0.85</f>
        <v>31573.25</v>
      </c>
      <c r="J21" s="57">
        <f>'BAR BB| Open rates'!J21*0.85*0.85</f>
        <v>31573.25</v>
      </c>
      <c r="K21" s="57">
        <f>'BAR BB| Open rates'!K21*0.85*0.85</f>
        <v>30128.25</v>
      </c>
      <c r="L21" s="57">
        <f>'BAR BB| Open rates'!L21*0.85*0.85</f>
        <v>30128.25</v>
      </c>
      <c r="M21" s="57">
        <f>'BAR BB| Open rates'!M21*0.85*0.85</f>
        <v>30128.25</v>
      </c>
      <c r="N21" s="57">
        <f>'BAR BB| Open rates'!N21*0.85*0.85</f>
        <v>30128.25</v>
      </c>
      <c r="O21" s="57">
        <f>'BAR BB| Open rates'!O21*0.85*0.85</f>
        <v>30128.25</v>
      </c>
      <c r="P21" s="57">
        <f>'BAR BB| Open rates'!P21*0.85*0.85</f>
        <v>31573.25</v>
      </c>
      <c r="Q21" s="57">
        <f>'BAR BB| Open rates'!Q21*0.85*0.85</f>
        <v>31573.25</v>
      </c>
      <c r="R21" s="57">
        <f>'BAR BB| Open rates'!R21*0.85*0.85</f>
        <v>31573.25</v>
      </c>
      <c r="S21" s="57">
        <f>'BAR BB| Open rates'!S21*0.85*0.85</f>
        <v>31573.25</v>
      </c>
      <c r="T21" s="57">
        <f>'BAR BB| Open rates'!T21*0.85*0.85</f>
        <v>31573.25</v>
      </c>
      <c r="U21" s="57">
        <f>'BAR BB| Open rates'!U21*0.85*0.85</f>
        <v>31573.25</v>
      </c>
      <c r="V21" s="57">
        <f>'BAR BB| Open rates'!V21*0.85*0.85</f>
        <v>31573.25</v>
      </c>
      <c r="W21" s="57">
        <f>'BAR BB| Open rates'!W21*0.85*0.85</f>
        <v>33018.25</v>
      </c>
      <c r="X21" s="57">
        <f>'BAR BB| Open rates'!X21*0.85*0.85</f>
        <v>33018.25</v>
      </c>
      <c r="Y21" s="57">
        <f>'BAR BB| Open rates'!Y21*0.85*0.85</f>
        <v>31573.25</v>
      </c>
      <c r="Z21" s="57">
        <f>'BAR BB| Open rates'!Z21*0.85*0.85</f>
        <v>31573.25</v>
      </c>
      <c r="AA21" s="57">
        <f>'BAR BB| Open rates'!AA21*0.85*0.85</f>
        <v>31573.25</v>
      </c>
      <c r="AB21" s="57">
        <f>'BAR BB| Open rates'!AB21*0.85*0.85</f>
        <v>31573.25</v>
      </c>
      <c r="AC21" s="57">
        <f>'BAR BB| Open rates'!AC21*0.85*0.85</f>
        <v>31573.25</v>
      </c>
      <c r="AD21" s="57">
        <f>'BAR BB| Open rates'!AD21*0.85*0.85</f>
        <v>33018.25</v>
      </c>
      <c r="AE21" s="57">
        <f>'BAR BB| Open rates'!AE21*0.85*0.85</f>
        <v>33018.25</v>
      </c>
      <c r="AF21" s="57">
        <f>'BAR BB| Open rates'!AF21*0.85*0.85</f>
        <v>31573.25</v>
      </c>
      <c r="AG21" s="57">
        <f>'BAR BB| Open rates'!AG21*0.85*0.85</f>
        <v>31573.25</v>
      </c>
      <c r="AH21" s="57">
        <f>'BAR BB| Open rates'!AH21*0.85*0.85</f>
        <v>31573.25</v>
      </c>
      <c r="AI21" s="57">
        <f>'BAR BB| Open rates'!AI21*0.85*0.85</f>
        <v>31573.25</v>
      </c>
      <c r="AJ21" s="57">
        <f>'BAR BB| Open rates'!AJ21*0.85*0.85</f>
        <v>31573.25</v>
      </c>
      <c r="AK21" s="57">
        <f>'BAR BB| Open rates'!AK21*0.85*0.85</f>
        <v>33018.25</v>
      </c>
      <c r="AL21" s="57">
        <f>'BAR BB| Open rates'!AL21*0.85*0.85</f>
        <v>33018.25</v>
      </c>
      <c r="AM21" s="57">
        <f>'BAR BB| Open rates'!AM21*0.85*0.85</f>
        <v>31573.25</v>
      </c>
      <c r="AN21" s="57">
        <f>'BAR BB| Open rates'!AN21*0.85*0.85</f>
        <v>31573.25</v>
      </c>
      <c r="AO21" s="57">
        <f>'BAR BB| Open rates'!AO21*0.85*0.85</f>
        <v>31573.25</v>
      </c>
      <c r="AP21" s="57">
        <f>'BAR BB| Open rates'!AP21*0.85*0.85</f>
        <v>31573.25</v>
      </c>
      <c r="AQ21" s="57">
        <f>'BAR BB| Open rates'!AQ21*0.85*0.85</f>
        <v>31573.25</v>
      </c>
      <c r="AR21" s="57">
        <f>'BAR BB| Open rates'!AR21*0.85*0.85</f>
        <v>33018.25</v>
      </c>
      <c r="AS21" s="57">
        <f>'BAR BB| Open rates'!AS21*0.85*0.85</f>
        <v>33018.25</v>
      </c>
      <c r="AT21" s="57">
        <f>'BAR BB| Open rates'!AT21*0.85*0.85</f>
        <v>31573.25</v>
      </c>
      <c r="AU21" s="57">
        <f>'BAR BB| Open rates'!AU21*0.85*0.85</f>
        <v>31573.25</v>
      </c>
      <c r="AV21" s="57">
        <f>'BAR BB| Open rates'!AV21*0.85*0.85</f>
        <v>31573.25</v>
      </c>
      <c r="AW21" s="57">
        <f>'BAR BB| Open rates'!AW21*0.85*0.85</f>
        <v>31573.25</v>
      </c>
      <c r="AX21" s="57">
        <f>'BAR BB| Open rates'!AX21*0.85*0.85</f>
        <v>31573.25</v>
      </c>
      <c r="AY21" s="57">
        <f>'BAR BB| Open rates'!AY21*0.85*0.85</f>
        <v>33018.25</v>
      </c>
      <c r="AZ21" s="57">
        <f>'BAR BB| Open rates'!AZ21*0.85*0.85</f>
        <v>33018.25</v>
      </c>
      <c r="BA21" s="57">
        <f>'BAR BB| Open rates'!BA21*0.85*0.85</f>
        <v>31573.25</v>
      </c>
      <c r="BB21" s="57">
        <f>'BAR BB| Open rates'!BB21*0.85*0.85</f>
        <v>31573.25</v>
      </c>
      <c r="BC21" s="57">
        <f>'BAR BB| Open rates'!BC21*0.85*0.85</f>
        <v>31573.25</v>
      </c>
      <c r="BD21" s="57">
        <f>'BAR BB| Open rates'!BD21*0.85*0.85</f>
        <v>31573.25</v>
      </c>
      <c r="BE21" s="57">
        <f>'BAR BB| Open rates'!BE21*0.85*0.85</f>
        <v>31573.25</v>
      </c>
      <c r="BF21" s="57">
        <f>'BAR BB| Open rates'!BF21*0.85*0.85</f>
        <v>33018.25</v>
      </c>
      <c r="BG21" s="57">
        <f>'BAR BB| Open rates'!BG21*0.85*0.85</f>
        <v>33018.25</v>
      </c>
      <c r="BH21" s="57">
        <f>'BAR BB| Open rates'!BH21*0.85*0.85</f>
        <v>29261.25</v>
      </c>
      <c r="BI21" s="57">
        <f>'BAR BB| Open rates'!BI21*0.85*0.85</f>
        <v>29261.25</v>
      </c>
      <c r="BJ21" s="57">
        <f>'BAR BB| Open rates'!BJ21*0.85*0.85</f>
        <v>29261.25</v>
      </c>
      <c r="BK21" s="57">
        <f>'BAR BB| Open rates'!BK21*0.85*0.85</f>
        <v>29261.25</v>
      </c>
      <c r="BL21" s="57">
        <f>'BAR BB| Open rates'!BL21*0.85*0.85</f>
        <v>29261.25</v>
      </c>
      <c r="BM21" s="57">
        <f>'BAR BB| Open rates'!BM21*0.85*0.85</f>
        <v>30128.25</v>
      </c>
      <c r="BN21" s="57">
        <f>'BAR BB| Open rates'!BN21*0.85*0.85</f>
        <v>30128.25</v>
      </c>
      <c r="BO21" s="57">
        <f>'BAR BB| Open rates'!BO21*0.85*0.85</f>
        <v>28538.75</v>
      </c>
      <c r="BP21" s="57">
        <f>'BAR BB| Open rates'!BP21*0.85*0.85</f>
        <v>28538.75</v>
      </c>
      <c r="BQ21" s="57">
        <f>'BAR BB| Open rates'!BQ21*0.85*0.85</f>
        <v>30128.25</v>
      </c>
      <c r="BR21" s="57">
        <f>'BAR BB| Open rates'!BR21*0.85*0.85</f>
        <v>30128.25</v>
      </c>
      <c r="BS21" s="57">
        <f>'BAR BB| Open rates'!BS21*0.85*0.85</f>
        <v>30128.25</v>
      </c>
      <c r="BT21" s="57">
        <f>'BAR BB| Open rates'!BT21*0.85*0.85</f>
        <v>30128.25</v>
      </c>
      <c r="BU21" s="57">
        <f>'BAR BB| Open rates'!BU21*0.85*0.85</f>
        <v>30128.25</v>
      </c>
      <c r="BV21" s="57">
        <f>'BAR BB| Open rates'!BV21*0.85*0.85</f>
        <v>28538.75</v>
      </c>
      <c r="BW21" s="57">
        <f>'BAR BB| Open rates'!BW21*0.85*0.85</f>
        <v>28538.75</v>
      </c>
      <c r="BX21" s="57">
        <f>'BAR BB| Open rates'!BX21*0.85*0.85</f>
        <v>28538.75</v>
      </c>
      <c r="BY21" s="57">
        <f>'BAR BB| Open rates'!BY21*0.85*0.85</f>
        <v>28538.75</v>
      </c>
      <c r="BZ21" s="57">
        <f>'BAR BB| Open rates'!BZ21*0.85*0.85</f>
        <v>28538.75</v>
      </c>
      <c r="CA21" s="57">
        <f>'BAR BB| Open rates'!CA21*0.85*0.85</f>
        <v>30128.25</v>
      </c>
      <c r="CB21" s="57">
        <f>'BAR BB| Open rates'!CB21*0.85*0.85</f>
        <v>30128.25</v>
      </c>
      <c r="CC21" s="57">
        <f>'BAR BB| Open rates'!CC21*0.85*0.85</f>
        <v>28538.75</v>
      </c>
      <c r="CD21" s="57">
        <f>'BAR BB| Open rates'!CD21*0.85*0.85</f>
        <v>28538.75</v>
      </c>
      <c r="CE21" s="57">
        <f>'BAR BB| Open rates'!CE21*0.85*0.85</f>
        <v>28538.75</v>
      </c>
      <c r="CF21" s="57">
        <f>'BAR BB| Open rates'!CF21*0.85*0.85</f>
        <v>28538.75</v>
      </c>
      <c r="CG21" s="57">
        <f>'BAR BB| Open rates'!CG21*0.85*0.85</f>
        <v>28538.75</v>
      </c>
      <c r="CH21" s="57">
        <f>'BAR BB| Open rates'!CH21*0.85*0.85</f>
        <v>30128.25</v>
      </c>
      <c r="CI21" s="57">
        <f>'BAR BB| Open rates'!CI21*0.85*0.85</f>
        <v>30128.25</v>
      </c>
      <c r="CJ21" s="57">
        <f>'BAR BB| Open rates'!CJ21*0.85*0.85</f>
        <v>28538.75</v>
      </c>
      <c r="CK21" s="57">
        <f>'BAR BB| Open rates'!CK21*0.85*0.85</f>
        <v>28538.75</v>
      </c>
      <c r="CL21" s="57">
        <f>'BAR BB| Open rates'!CL21*0.85*0.85</f>
        <v>28538.75</v>
      </c>
      <c r="CM21" s="57">
        <f>'BAR BB| Open rates'!CM21*0.85*0.85</f>
        <v>28538.75</v>
      </c>
      <c r="CN21" s="57">
        <f>'BAR BB| Open rates'!CN21*0.85*0.85</f>
        <v>28538.75</v>
      </c>
      <c r="CO21" s="57">
        <f>'BAR BB| Open rates'!CO21*0.85*0.85</f>
        <v>30128.25</v>
      </c>
      <c r="CP21" s="57">
        <f>'BAR BB| Open rates'!CP21*0.85*0.85</f>
        <v>30128.25</v>
      </c>
      <c r="CQ21" s="57">
        <f>'BAR BB| Open rates'!CQ21*0.85*0.85</f>
        <v>28538.75</v>
      </c>
      <c r="CR21" s="57">
        <f>'BAR BB| Open rates'!CR21*0.85*0.85</f>
        <v>28538.75</v>
      </c>
      <c r="CS21" s="57">
        <f>'BAR BB| Open rates'!CS21*0.85*0.85</f>
        <v>28538.75</v>
      </c>
      <c r="CT21" s="57">
        <f>'BAR BB| Open rates'!CT21*0.85*0.85</f>
        <v>28538.75</v>
      </c>
      <c r="CU21" s="57">
        <f>'BAR BB| Open rates'!CU21*0.85*0.85</f>
        <v>25576.5</v>
      </c>
      <c r="CV21" s="57">
        <f>'BAR BB| Open rates'!CV21*0.85*0.85</f>
        <v>25576.5</v>
      </c>
      <c r="CW21" s="57">
        <f>'BAR BB| Open rates'!CW21*0.85*0.85</f>
        <v>25576.5</v>
      </c>
      <c r="CX21" s="57">
        <f>'BAR BB| Open rates'!CX21*0.85*0.85</f>
        <v>24131.5</v>
      </c>
      <c r="CY21" s="57">
        <f>'BAR BB| Open rates'!CY21*0.85*0.85</f>
        <v>24131.5</v>
      </c>
      <c r="CZ21" s="57">
        <f>'BAR BB| Open rates'!CZ21*0.85*0.85</f>
        <v>24131.5</v>
      </c>
      <c r="DA21" s="57">
        <f>'BAR BB| Open rates'!DA21*0.85*0.85</f>
        <v>24131.5</v>
      </c>
      <c r="DB21" s="57">
        <f>'BAR BB| Open rates'!DB21*0.85*0.85</f>
        <v>24131.5</v>
      </c>
      <c r="DC21" s="57">
        <f>'BAR BB| Open rates'!DC21*0.85*0.85</f>
        <v>25576.5</v>
      </c>
      <c r="DD21" s="57">
        <f>'BAR BB| Open rates'!DD21*0.85*0.85</f>
        <v>25576.5</v>
      </c>
      <c r="DE21" s="57">
        <f>'BAR BB| Open rates'!DE21*0.85*0.85</f>
        <v>24131.5</v>
      </c>
      <c r="DF21" s="57">
        <f>'BAR BB| Open rates'!DF21*0.85*0.85</f>
        <v>24131.5</v>
      </c>
      <c r="DG21" s="57">
        <f>'BAR BB| Open rates'!DG21*0.85*0.85</f>
        <v>24131.5</v>
      </c>
      <c r="DH21" s="57">
        <f>'BAR BB| Open rates'!DH21*0.85*0.85</f>
        <v>24131.5</v>
      </c>
      <c r="DI21" s="57">
        <f>'BAR BB| Open rates'!DI21*0.85*0.85</f>
        <v>24131.5</v>
      </c>
      <c r="DJ21" s="57">
        <f>'BAR BB| Open rates'!DJ21*0.85*0.85</f>
        <v>25576.5</v>
      </c>
      <c r="DK21" s="57">
        <f>'BAR BB| Open rates'!DK21*0.85*0.85</f>
        <v>25576.5</v>
      </c>
      <c r="DL21" s="57">
        <f>'BAR BB| Open rates'!DL21*0.85*0.85</f>
        <v>24131.5</v>
      </c>
      <c r="DM21" s="57">
        <f>'BAR BB| Open rates'!DM21*0.85*0.85</f>
        <v>24131.5</v>
      </c>
      <c r="DN21" s="57">
        <f>'BAR BB| Open rates'!DN21*0.85*0.85</f>
        <v>24131.5</v>
      </c>
      <c r="DO21" s="57">
        <f>'BAR BB| Open rates'!DO21*0.85*0.85</f>
        <v>24131.5</v>
      </c>
      <c r="DP21" s="57">
        <f>'BAR BB| Open rates'!DP21*0.85*0.85</f>
        <v>24131.5</v>
      </c>
      <c r="DQ21" s="57">
        <f>'BAR BB| Open rates'!DQ21*0.85*0.85</f>
        <v>25576.5</v>
      </c>
      <c r="DR21" s="57">
        <f>'BAR BB| Open rates'!DR21*0.85*0.85</f>
        <v>25576.5</v>
      </c>
      <c r="DS21" s="57">
        <f>'BAR BB| Open rates'!DS21*0.85*0.85</f>
        <v>24131.5</v>
      </c>
      <c r="DT21" s="57">
        <f>'BAR BB| Open rates'!DT21*0.85*0.85</f>
        <v>24131.5</v>
      </c>
      <c r="DU21" s="57">
        <f>'BAR BB| Open rates'!DU21*0.85*0.85</f>
        <v>24131.5</v>
      </c>
      <c r="DV21" s="57">
        <f>'BAR BB| Open rates'!DV21*0.85*0.85</f>
        <v>24131.5</v>
      </c>
      <c r="DW21" s="57">
        <f>'BAR BB| Open rates'!DW21*0.85*0.85</f>
        <v>24131.5</v>
      </c>
      <c r="DX21" s="57">
        <f>'BAR BB| Open rates'!DX21*0.85*0.85</f>
        <v>25576.5</v>
      </c>
      <c r="DY21" s="57">
        <f>'BAR BB| Open rates'!DY21*0.85*0.85</f>
        <v>25576.5</v>
      </c>
      <c r="DZ21" s="57">
        <f>'BAR BB| Open rates'!DZ21*0.85*0.85</f>
        <v>26804.75</v>
      </c>
      <c r="EA21" s="57">
        <f>'BAR BB| Open rates'!EA21*0.85*0.85</f>
        <v>26804.75</v>
      </c>
      <c r="EB21" s="57">
        <f>'BAR BB| Open rates'!EB21*0.85*0.85</f>
        <v>26804.75</v>
      </c>
      <c r="EC21" s="57">
        <f>'BAR BB| Open rates'!EC21*0.85*0.85</f>
        <v>28394.25</v>
      </c>
      <c r="ED21" s="57">
        <f>'BAR BB| Open rates'!ED21*0.85*0.85</f>
        <v>28394.25</v>
      </c>
      <c r="EE21" s="57">
        <f>'BAR BB| Open rates'!EE21*0.85*0.85</f>
        <v>28394.25</v>
      </c>
      <c r="EF21" s="57">
        <f>'BAR BB| Open rates'!EF21*0.85*0.85</f>
        <v>28394.25</v>
      </c>
      <c r="EG21" s="57">
        <f>'BAR BB| Open rates'!EG21*0.85*0.85</f>
        <v>23409</v>
      </c>
      <c r="EH21" s="57">
        <f>'BAR BB| Open rates'!EH21*0.85*0.85</f>
        <v>21964</v>
      </c>
      <c r="EI21" s="57">
        <f>'BAR BB| Open rates'!EI21*0.85*0.85</f>
        <v>21964</v>
      </c>
      <c r="EJ21" s="57">
        <f>'BAR BB| Open rates'!EJ21*0.85*0.85</f>
        <v>21964</v>
      </c>
      <c r="EK21" s="57">
        <f>'BAR BB| Open rates'!EK21*0.85*0.85</f>
        <v>21964</v>
      </c>
      <c r="EL21" s="57">
        <f>'BAR BB| Open rates'!EL21*0.85*0.85</f>
        <v>22686.5</v>
      </c>
      <c r="EM21" s="57">
        <f>'BAR BB| Open rates'!EM21*0.85*0.85</f>
        <v>22686.5</v>
      </c>
      <c r="EN21" s="57">
        <f>'BAR BB| Open rates'!EN21*0.85*0.85</f>
        <v>21964</v>
      </c>
      <c r="EO21" s="57">
        <f>'BAR BB| Open rates'!EO21*0.85*0.85</f>
        <v>21964</v>
      </c>
      <c r="EP21" s="57">
        <f>'BAR BB| Open rates'!EP21*0.85*0.85</f>
        <v>21964</v>
      </c>
      <c r="EQ21" s="57">
        <f>'BAR BB| Open rates'!EQ21*0.85*0.85</f>
        <v>21964</v>
      </c>
      <c r="ER21" s="57">
        <f>'BAR BB| Open rates'!ER21*0.85*0.85</f>
        <v>21964</v>
      </c>
      <c r="ES21" s="57">
        <f>'BAR BB| Open rates'!ES21*0.85*0.85</f>
        <v>22686.5</v>
      </c>
      <c r="ET21" s="57">
        <f>'BAR BB| Open rates'!ET21*0.85*0.85</f>
        <v>22686.5</v>
      </c>
      <c r="EU21" s="57">
        <f>'BAR BB| Open rates'!EU21*0.85*0.85</f>
        <v>21964</v>
      </c>
      <c r="EV21" s="57">
        <f>'BAR BB| Open rates'!EV21*0.85*0.85</f>
        <v>21964</v>
      </c>
      <c r="EW21" s="57">
        <f>'BAR BB| Open rates'!EW21*0.85*0.85</f>
        <v>21964</v>
      </c>
      <c r="EX21" s="57">
        <f>'BAR BB| Open rates'!EX21*0.85*0.85</f>
        <v>21964</v>
      </c>
      <c r="EY21" s="57">
        <f>'BAR BB| Open rates'!EY21*0.85*0.85</f>
        <v>21964</v>
      </c>
      <c r="EZ21" s="57">
        <f>'BAR BB| Open rates'!EZ21*0.85*0.85</f>
        <v>22686.5</v>
      </c>
      <c r="FA21" s="57">
        <f>'BAR BB| Open rates'!FA21*0.85*0.85</f>
        <v>22686.5</v>
      </c>
      <c r="FB21" s="57">
        <f>'BAR BB| Open rates'!FB21*0.85*0.85</f>
        <v>21964</v>
      </c>
      <c r="FC21" s="57">
        <f>'BAR BB| Open rates'!FC21*0.85*0.85</f>
        <v>21964</v>
      </c>
      <c r="FD21" s="57">
        <f>'BAR BB| Open rates'!FD21*0.85*0.85</f>
        <v>21964</v>
      </c>
      <c r="FE21" s="57">
        <f>'BAR BB| Open rates'!FE21*0.85*0.85</f>
        <v>21964</v>
      </c>
      <c r="FF21" s="57">
        <f>'BAR BB| Open rates'!FF21*0.85*0.85</f>
        <v>21964</v>
      </c>
      <c r="FG21" s="57">
        <f>'BAR BB| Open rates'!FG21*0.85*0.85</f>
        <v>22686.5</v>
      </c>
      <c r="FH21" s="57">
        <f>'BAR BB| Open rates'!FH21*0.85*0.85</f>
        <v>22686.5</v>
      </c>
      <c r="FI21" s="57">
        <f>'BAR BB| Open rates'!FI21*0.85*0.85</f>
        <v>21964</v>
      </c>
      <c r="FJ21" s="57">
        <f>'BAR BB| Open rates'!FJ21*0.85*0.85</f>
        <v>21964</v>
      </c>
      <c r="FK21" s="57">
        <f>'BAR BB| Open rates'!FK21*0.85*0.85</f>
        <v>21964</v>
      </c>
      <c r="FL21" s="57">
        <f>'BAR BB| Open rates'!FL21*0.85*0.85</f>
        <v>21964</v>
      </c>
      <c r="FM21" s="57">
        <f>'BAR BB| Open rates'!FM21*0.85*0.85</f>
        <v>21964</v>
      </c>
      <c r="FN21" s="57">
        <f>'BAR BB| Open rates'!FN21*0.85*0.85</f>
        <v>22686.5</v>
      </c>
      <c r="FO21" s="57">
        <f>'BAR BB| Open rates'!FO21*0.85*0.85</f>
        <v>22686.5</v>
      </c>
      <c r="FP21" s="57">
        <f>'BAR BB| Open rates'!FP21*0.85*0.85</f>
        <v>21964</v>
      </c>
      <c r="FQ21" s="57">
        <f>'BAR BB| Open rates'!FQ21*0.85*0.85</f>
        <v>21964</v>
      </c>
      <c r="FR21" s="57">
        <f>'BAR BB| Open rates'!FR21*0.85*0.85</f>
        <v>21964</v>
      </c>
      <c r="FS21" s="57">
        <f>'BAR BB| Open rates'!FS21*0.85*0.85</f>
        <v>21964</v>
      </c>
      <c r="FT21" s="57">
        <f>'BAR BB| Open rates'!FT21*0.85*0.85</f>
        <v>21964</v>
      </c>
      <c r="FU21" s="57">
        <f>'BAR BB| Open rates'!FU21*0.85*0.85</f>
        <v>22686.5</v>
      </c>
      <c r="FV21" s="57">
        <f>'BAR BB| Open rates'!FV21*0.85*0.85</f>
        <v>22686.5</v>
      </c>
      <c r="FW21" s="57">
        <f>'BAR BB| Open rates'!FW21*0.85*0.85</f>
        <v>25359.75</v>
      </c>
      <c r="FX21" s="57">
        <f>'BAR BB| Open rates'!FX21*0.85*0.85</f>
        <v>25359.75</v>
      </c>
      <c r="FY21" s="57">
        <f>'BAR BB| Open rates'!FY21*0.85*0.85</f>
        <v>25359.75</v>
      </c>
      <c r="FZ21" s="57">
        <f>'BAR BB| Open rates'!FZ21*0.85*0.85</f>
        <v>25359.75</v>
      </c>
      <c r="GA21" s="57">
        <f>'BAR BB| Open rates'!GA21*0.85*0.85</f>
        <v>25359.75</v>
      </c>
      <c r="GB21" s="57">
        <f>'BAR BB| Open rates'!GB21*0.85*0.85</f>
        <v>26949.25</v>
      </c>
      <c r="GC21" s="57">
        <f>'BAR BB| Open rates'!GC21*0.85*0.85</f>
        <v>26949.25</v>
      </c>
      <c r="GD21" s="57">
        <f>'BAR BB| Open rates'!GD21*0.85*0.85</f>
        <v>26949.25</v>
      </c>
      <c r="GE21" s="57">
        <f>'BAR BB| Open rates'!GE21*0.85*0.85</f>
        <v>26949.25</v>
      </c>
    </row>
    <row r="22" spans="1:187" s="36" customFormat="1" ht="12" customHeight="1" x14ac:dyDescent="0.2">
      <c r="A22" s="236" t="s">
        <v>180</v>
      </c>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row>
    <row r="23" spans="1:187" s="36" customFormat="1" ht="12" customHeight="1" x14ac:dyDescent="0.2">
      <c r="A23" s="237">
        <v>1</v>
      </c>
      <c r="B23" s="57">
        <f>'BAR BB| Open rates'!B23*0.85*0.85</f>
        <v>37859</v>
      </c>
      <c r="C23" s="57">
        <f>'BAR BB| Open rates'!C23*0.85*0.85</f>
        <v>37859</v>
      </c>
      <c r="D23" s="57">
        <f>'BAR BB| Open rates'!D23*0.85*0.85</f>
        <v>35908.25</v>
      </c>
      <c r="E23" s="57">
        <f>'BAR BB| Open rates'!E23*0.85*0.85</f>
        <v>35908.25</v>
      </c>
      <c r="F23" s="57">
        <f>'BAR BB| Open rates'!F23*0.85*0.85</f>
        <v>34318.75</v>
      </c>
      <c r="G23" s="57">
        <f>'BAR BB| Open rates'!G23*0.85*0.85</f>
        <v>35908.25</v>
      </c>
      <c r="H23" s="57">
        <f>'BAR BB| Open rates'!H23*0.85*0.85</f>
        <v>35908.25</v>
      </c>
      <c r="I23" s="57">
        <f>'BAR BB| Open rates'!I23*0.85*0.85</f>
        <v>37353.25</v>
      </c>
      <c r="J23" s="57">
        <f>'BAR BB| Open rates'!J23*0.85*0.85</f>
        <v>37353.25</v>
      </c>
      <c r="K23" s="57">
        <f>'BAR BB| Open rates'!K23*0.85*0.85</f>
        <v>35908.25</v>
      </c>
      <c r="L23" s="57">
        <f>'BAR BB| Open rates'!L23*0.85*0.85</f>
        <v>35908.25</v>
      </c>
      <c r="M23" s="57">
        <f>'BAR BB| Open rates'!M23*0.85*0.85</f>
        <v>35908.25</v>
      </c>
      <c r="N23" s="57">
        <f>'BAR BB| Open rates'!N23*0.85*0.85</f>
        <v>35908.25</v>
      </c>
      <c r="O23" s="57">
        <f>'BAR BB| Open rates'!O23*0.85*0.85</f>
        <v>35908.25</v>
      </c>
      <c r="P23" s="57">
        <f>'BAR BB| Open rates'!P23*0.85*0.85</f>
        <v>37353.25</v>
      </c>
      <c r="Q23" s="57">
        <f>'BAR BB| Open rates'!Q23*0.85*0.85</f>
        <v>37353.25</v>
      </c>
      <c r="R23" s="57">
        <f>'BAR BB| Open rates'!R23*0.85*0.85</f>
        <v>37353.25</v>
      </c>
      <c r="S23" s="57">
        <f>'BAR BB| Open rates'!S23*0.85*0.85</f>
        <v>37353.25</v>
      </c>
      <c r="T23" s="57">
        <f>'BAR BB| Open rates'!T23*0.85*0.85</f>
        <v>37353.25</v>
      </c>
      <c r="U23" s="57">
        <f>'BAR BB| Open rates'!U23*0.85*0.85</f>
        <v>37353.25</v>
      </c>
      <c r="V23" s="57">
        <f>'BAR BB| Open rates'!V23*0.85*0.85</f>
        <v>37353.25</v>
      </c>
      <c r="W23" s="57">
        <f>'BAR BB| Open rates'!W23*0.85*0.85</f>
        <v>38798.25</v>
      </c>
      <c r="X23" s="57">
        <f>'BAR BB| Open rates'!X23*0.85*0.85</f>
        <v>38798.25</v>
      </c>
      <c r="Y23" s="57">
        <f>'BAR BB| Open rates'!Y23*0.85*0.85</f>
        <v>37353.25</v>
      </c>
      <c r="Z23" s="57">
        <f>'BAR BB| Open rates'!Z23*0.85*0.85</f>
        <v>37353.25</v>
      </c>
      <c r="AA23" s="57">
        <f>'BAR BB| Open rates'!AA23*0.85*0.85</f>
        <v>37353.25</v>
      </c>
      <c r="AB23" s="57">
        <f>'BAR BB| Open rates'!AB23*0.85*0.85</f>
        <v>37353.25</v>
      </c>
      <c r="AC23" s="57">
        <f>'BAR BB| Open rates'!AC23*0.85*0.85</f>
        <v>37353.25</v>
      </c>
      <c r="AD23" s="57">
        <f>'BAR BB| Open rates'!AD23*0.85*0.85</f>
        <v>38798.25</v>
      </c>
      <c r="AE23" s="57">
        <f>'BAR BB| Open rates'!AE23*0.85*0.85</f>
        <v>38798.25</v>
      </c>
      <c r="AF23" s="57">
        <f>'BAR BB| Open rates'!AF23*0.85*0.85</f>
        <v>37353.25</v>
      </c>
      <c r="AG23" s="57">
        <f>'BAR BB| Open rates'!AG23*0.85*0.85</f>
        <v>37353.25</v>
      </c>
      <c r="AH23" s="57">
        <f>'BAR BB| Open rates'!AH23*0.85*0.85</f>
        <v>37353.25</v>
      </c>
      <c r="AI23" s="57">
        <f>'BAR BB| Open rates'!AI23*0.85*0.85</f>
        <v>37353.25</v>
      </c>
      <c r="AJ23" s="57">
        <f>'BAR BB| Open rates'!AJ23*0.85*0.85</f>
        <v>37353.25</v>
      </c>
      <c r="AK23" s="57">
        <f>'BAR BB| Open rates'!AK23*0.85*0.85</f>
        <v>38798.25</v>
      </c>
      <c r="AL23" s="57">
        <f>'BAR BB| Open rates'!AL23*0.85*0.85</f>
        <v>38798.25</v>
      </c>
      <c r="AM23" s="57">
        <f>'BAR BB| Open rates'!AM23*0.85*0.85</f>
        <v>37353.25</v>
      </c>
      <c r="AN23" s="57">
        <f>'BAR BB| Open rates'!AN23*0.85*0.85</f>
        <v>37353.25</v>
      </c>
      <c r="AO23" s="57">
        <f>'BAR BB| Open rates'!AO23*0.85*0.85</f>
        <v>37353.25</v>
      </c>
      <c r="AP23" s="57">
        <f>'BAR BB| Open rates'!AP23*0.85*0.85</f>
        <v>37353.25</v>
      </c>
      <c r="AQ23" s="57">
        <f>'BAR BB| Open rates'!AQ23*0.85*0.85</f>
        <v>37353.25</v>
      </c>
      <c r="AR23" s="57">
        <f>'BAR BB| Open rates'!AR23*0.85*0.85</f>
        <v>38798.25</v>
      </c>
      <c r="AS23" s="57">
        <f>'BAR BB| Open rates'!AS23*0.85*0.85</f>
        <v>38798.25</v>
      </c>
      <c r="AT23" s="57">
        <f>'BAR BB| Open rates'!AT23*0.85*0.85</f>
        <v>37353.25</v>
      </c>
      <c r="AU23" s="57">
        <f>'BAR BB| Open rates'!AU23*0.85*0.85</f>
        <v>37353.25</v>
      </c>
      <c r="AV23" s="57">
        <f>'BAR BB| Open rates'!AV23*0.85*0.85</f>
        <v>37353.25</v>
      </c>
      <c r="AW23" s="57">
        <f>'BAR BB| Open rates'!AW23*0.85*0.85</f>
        <v>37353.25</v>
      </c>
      <c r="AX23" s="57">
        <f>'BAR BB| Open rates'!AX23*0.85*0.85</f>
        <v>37353.25</v>
      </c>
      <c r="AY23" s="57">
        <f>'BAR BB| Open rates'!AY23*0.85*0.85</f>
        <v>38798.25</v>
      </c>
      <c r="AZ23" s="57">
        <f>'BAR BB| Open rates'!AZ23*0.85*0.85</f>
        <v>38798.25</v>
      </c>
      <c r="BA23" s="57">
        <f>'BAR BB| Open rates'!BA23*0.85*0.85</f>
        <v>37353.25</v>
      </c>
      <c r="BB23" s="57">
        <f>'BAR BB| Open rates'!BB23*0.85*0.85</f>
        <v>37353.25</v>
      </c>
      <c r="BC23" s="57">
        <f>'BAR BB| Open rates'!BC23*0.85*0.85</f>
        <v>37353.25</v>
      </c>
      <c r="BD23" s="57">
        <f>'BAR BB| Open rates'!BD23*0.85*0.85</f>
        <v>37353.25</v>
      </c>
      <c r="BE23" s="57">
        <f>'BAR BB| Open rates'!BE23*0.85*0.85</f>
        <v>37353.25</v>
      </c>
      <c r="BF23" s="57">
        <f>'BAR BB| Open rates'!BF23*0.85*0.85</f>
        <v>38798.25</v>
      </c>
      <c r="BG23" s="57">
        <f>'BAR BB| Open rates'!BG23*0.85*0.85</f>
        <v>38798.25</v>
      </c>
      <c r="BH23" s="57">
        <f>'BAR BB| Open rates'!BH23*0.85*0.85</f>
        <v>35041.25</v>
      </c>
      <c r="BI23" s="57">
        <f>'BAR BB| Open rates'!BI23*0.85*0.85</f>
        <v>35041.25</v>
      </c>
      <c r="BJ23" s="57">
        <f>'BAR BB| Open rates'!BJ23*0.85*0.85</f>
        <v>35041.25</v>
      </c>
      <c r="BK23" s="57">
        <f>'BAR BB| Open rates'!BK23*0.85*0.85</f>
        <v>35041.25</v>
      </c>
      <c r="BL23" s="57">
        <f>'BAR BB| Open rates'!BL23*0.85*0.85</f>
        <v>35041.25</v>
      </c>
      <c r="BM23" s="57">
        <f>'BAR BB| Open rates'!BM23*0.85*0.85</f>
        <v>35908.25</v>
      </c>
      <c r="BN23" s="57">
        <f>'BAR BB| Open rates'!BN23*0.85*0.85</f>
        <v>35908.25</v>
      </c>
      <c r="BO23" s="57">
        <f>'BAR BB| Open rates'!BO23*0.85*0.85</f>
        <v>34318.75</v>
      </c>
      <c r="BP23" s="57">
        <f>'BAR BB| Open rates'!BP23*0.85*0.85</f>
        <v>34318.75</v>
      </c>
      <c r="BQ23" s="57">
        <f>'BAR BB| Open rates'!BQ23*0.85*0.85</f>
        <v>31573.25</v>
      </c>
      <c r="BR23" s="57">
        <f>'BAR BB| Open rates'!BR23*0.85*0.85</f>
        <v>31573.25</v>
      </c>
      <c r="BS23" s="57">
        <f>'BAR BB| Open rates'!BS23*0.85*0.85</f>
        <v>31573.25</v>
      </c>
      <c r="BT23" s="57">
        <f>'BAR BB| Open rates'!BT23*0.85*0.85</f>
        <v>31573.25</v>
      </c>
      <c r="BU23" s="57">
        <f>'BAR BB| Open rates'!BU23*0.85*0.85</f>
        <v>31573.25</v>
      </c>
      <c r="BV23" s="57">
        <f>'BAR BB| Open rates'!BV23*0.85*0.85</f>
        <v>29983.75</v>
      </c>
      <c r="BW23" s="57">
        <f>'BAR BB| Open rates'!BW23*0.85*0.85</f>
        <v>29983.75</v>
      </c>
      <c r="BX23" s="57">
        <f>'BAR BB| Open rates'!BX23*0.85*0.85</f>
        <v>29983.75</v>
      </c>
      <c r="BY23" s="57">
        <f>'BAR BB| Open rates'!BY23*0.85*0.85</f>
        <v>29983.75</v>
      </c>
      <c r="BZ23" s="57">
        <f>'BAR BB| Open rates'!BZ23*0.85*0.85</f>
        <v>29983.75</v>
      </c>
      <c r="CA23" s="57">
        <f>'BAR BB| Open rates'!CA23*0.85*0.85</f>
        <v>31573.25</v>
      </c>
      <c r="CB23" s="57">
        <f>'BAR BB| Open rates'!CB23*0.85*0.85</f>
        <v>31573.25</v>
      </c>
      <c r="CC23" s="57">
        <f>'BAR BB| Open rates'!CC23*0.85*0.85</f>
        <v>29983.75</v>
      </c>
      <c r="CD23" s="57">
        <f>'BAR BB| Open rates'!CD23*0.85*0.85</f>
        <v>29983.75</v>
      </c>
      <c r="CE23" s="57">
        <f>'BAR BB| Open rates'!CE23*0.85*0.85</f>
        <v>29983.75</v>
      </c>
      <c r="CF23" s="57">
        <f>'BAR BB| Open rates'!CF23*0.85*0.85</f>
        <v>29983.75</v>
      </c>
      <c r="CG23" s="57">
        <f>'BAR BB| Open rates'!CG23*0.85*0.85</f>
        <v>29983.75</v>
      </c>
      <c r="CH23" s="57">
        <f>'BAR BB| Open rates'!CH23*0.85*0.85</f>
        <v>31573.25</v>
      </c>
      <c r="CI23" s="57">
        <f>'BAR BB| Open rates'!CI23*0.85*0.85</f>
        <v>31573.25</v>
      </c>
      <c r="CJ23" s="57">
        <f>'BAR BB| Open rates'!CJ23*0.85*0.85</f>
        <v>29983.75</v>
      </c>
      <c r="CK23" s="57">
        <f>'BAR BB| Open rates'!CK23*0.85*0.85</f>
        <v>29983.75</v>
      </c>
      <c r="CL23" s="57">
        <f>'BAR BB| Open rates'!CL23*0.85*0.85</f>
        <v>29983.75</v>
      </c>
      <c r="CM23" s="57">
        <f>'BAR BB| Open rates'!CM23*0.85*0.85</f>
        <v>29983.75</v>
      </c>
      <c r="CN23" s="57">
        <f>'BAR BB| Open rates'!CN23*0.85*0.85</f>
        <v>29983.75</v>
      </c>
      <c r="CO23" s="57">
        <f>'BAR BB| Open rates'!CO23*0.85*0.85</f>
        <v>31573.25</v>
      </c>
      <c r="CP23" s="57">
        <f>'BAR BB| Open rates'!CP23*0.85*0.85</f>
        <v>31573.25</v>
      </c>
      <c r="CQ23" s="57">
        <f>'BAR BB| Open rates'!CQ23*0.85*0.85</f>
        <v>29983.75</v>
      </c>
      <c r="CR23" s="57">
        <f>'BAR BB| Open rates'!CR23*0.85*0.85</f>
        <v>29983.75</v>
      </c>
      <c r="CS23" s="57">
        <f>'BAR BB| Open rates'!CS23*0.85*0.85</f>
        <v>29983.75</v>
      </c>
      <c r="CT23" s="57">
        <f>'BAR BB| Open rates'!CT23*0.85*0.85</f>
        <v>29983.75</v>
      </c>
      <c r="CU23" s="57">
        <f>'BAR BB| Open rates'!CU23*0.85*0.85</f>
        <v>28755.5</v>
      </c>
      <c r="CV23" s="57">
        <f>'BAR BB| Open rates'!CV23*0.85*0.85</f>
        <v>28755.5</v>
      </c>
      <c r="CW23" s="57">
        <f>'BAR BB| Open rates'!CW23*0.85*0.85</f>
        <v>28755.5</v>
      </c>
      <c r="CX23" s="57">
        <f>'BAR BB| Open rates'!CX23*0.85*0.85</f>
        <v>27310.5</v>
      </c>
      <c r="CY23" s="57">
        <f>'BAR BB| Open rates'!CY23*0.85*0.85</f>
        <v>27310.5</v>
      </c>
      <c r="CZ23" s="57">
        <f>'BAR BB| Open rates'!CZ23*0.85*0.85</f>
        <v>27310.5</v>
      </c>
      <c r="DA23" s="57">
        <f>'BAR BB| Open rates'!DA23*0.85*0.85</f>
        <v>27310.5</v>
      </c>
      <c r="DB23" s="57">
        <f>'BAR BB| Open rates'!DB23*0.85*0.85</f>
        <v>27310.5</v>
      </c>
      <c r="DC23" s="57">
        <f>'BAR BB| Open rates'!DC23*0.85*0.85</f>
        <v>28755.5</v>
      </c>
      <c r="DD23" s="57">
        <f>'BAR BB| Open rates'!DD23*0.85*0.85</f>
        <v>28755.5</v>
      </c>
      <c r="DE23" s="57">
        <f>'BAR BB| Open rates'!DE23*0.85*0.85</f>
        <v>27310.5</v>
      </c>
      <c r="DF23" s="57">
        <f>'BAR BB| Open rates'!DF23*0.85*0.85</f>
        <v>27310.5</v>
      </c>
      <c r="DG23" s="57">
        <f>'BAR BB| Open rates'!DG23*0.85*0.85</f>
        <v>27310.5</v>
      </c>
      <c r="DH23" s="57">
        <f>'BAR BB| Open rates'!DH23*0.85*0.85</f>
        <v>27310.5</v>
      </c>
      <c r="DI23" s="57">
        <f>'BAR BB| Open rates'!DI23*0.85*0.85</f>
        <v>27310.5</v>
      </c>
      <c r="DJ23" s="57">
        <f>'BAR BB| Open rates'!DJ23*0.85*0.85</f>
        <v>28755.5</v>
      </c>
      <c r="DK23" s="57">
        <f>'BAR BB| Open rates'!DK23*0.85*0.85</f>
        <v>28755.5</v>
      </c>
      <c r="DL23" s="57">
        <f>'BAR BB| Open rates'!DL23*0.85*0.85</f>
        <v>27310.5</v>
      </c>
      <c r="DM23" s="57">
        <f>'BAR BB| Open rates'!DM23*0.85*0.85</f>
        <v>27310.5</v>
      </c>
      <c r="DN23" s="57">
        <f>'BAR BB| Open rates'!DN23*0.85*0.85</f>
        <v>27310.5</v>
      </c>
      <c r="DO23" s="57">
        <f>'BAR BB| Open rates'!DO23*0.85*0.85</f>
        <v>27310.5</v>
      </c>
      <c r="DP23" s="57">
        <f>'BAR BB| Open rates'!DP23*0.85*0.85</f>
        <v>27310.5</v>
      </c>
      <c r="DQ23" s="57">
        <f>'BAR BB| Open rates'!DQ23*0.85*0.85</f>
        <v>28755.5</v>
      </c>
      <c r="DR23" s="57">
        <f>'BAR BB| Open rates'!DR23*0.85*0.85</f>
        <v>28755.5</v>
      </c>
      <c r="DS23" s="57">
        <f>'BAR BB| Open rates'!DS23*0.85*0.85</f>
        <v>27310.5</v>
      </c>
      <c r="DT23" s="57">
        <f>'BAR BB| Open rates'!DT23*0.85*0.85</f>
        <v>27310.5</v>
      </c>
      <c r="DU23" s="57">
        <f>'BAR BB| Open rates'!DU23*0.85*0.85</f>
        <v>27310.5</v>
      </c>
      <c r="DV23" s="57">
        <f>'BAR BB| Open rates'!DV23*0.85*0.85</f>
        <v>27310.5</v>
      </c>
      <c r="DW23" s="57">
        <f>'BAR BB| Open rates'!DW23*0.85*0.85</f>
        <v>27310.5</v>
      </c>
      <c r="DX23" s="57">
        <f>'BAR BB| Open rates'!DX23*0.85*0.85</f>
        <v>28755.5</v>
      </c>
      <c r="DY23" s="57">
        <f>'BAR BB| Open rates'!DY23*0.85*0.85</f>
        <v>28755.5</v>
      </c>
      <c r="DZ23" s="57">
        <f>'BAR BB| Open rates'!DZ23*0.85*0.85</f>
        <v>29983.75</v>
      </c>
      <c r="EA23" s="57">
        <f>'BAR BB| Open rates'!EA23*0.85*0.85</f>
        <v>29983.75</v>
      </c>
      <c r="EB23" s="57">
        <f>'BAR BB| Open rates'!EB23*0.85*0.85</f>
        <v>29983.75</v>
      </c>
      <c r="EC23" s="57">
        <f>'BAR BB| Open rates'!EC23*0.85*0.85</f>
        <v>31573.25</v>
      </c>
      <c r="ED23" s="57">
        <f>'BAR BB| Open rates'!ED23*0.85*0.85</f>
        <v>31573.25</v>
      </c>
      <c r="EE23" s="57">
        <f>'BAR BB| Open rates'!EE23*0.85*0.85</f>
        <v>31573.25</v>
      </c>
      <c r="EF23" s="57">
        <f>'BAR BB| Open rates'!EF23*0.85*0.85</f>
        <v>31573.25</v>
      </c>
      <c r="EG23" s="57">
        <f>'BAR BB| Open rates'!EG23*0.85*0.85</f>
        <v>26588</v>
      </c>
      <c r="EH23" s="57">
        <f>'BAR BB| Open rates'!EH23*0.85*0.85</f>
        <v>25143</v>
      </c>
      <c r="EI23" s="57">
        <f>'BAR BB| Open rates'!EI23*0.85*0.85</f>
        <v>25143</v>
      </c>
      <c r="EJ23" s="57">
        <f>'BAR BB| Open rates'!EJ23*0.85*0.85</f>
        <v>25143</v>
      </c>
      <c r="EK23" s="57">
        <f>'BAR BB| Open rates'!EK23*0.85*0.85</f>
        <v>25143</v>
      </c>
      <c r="EL23" s="57">
        <f>'BAR BB| Open rates'!EL23*0.85*0.85</f>
        <v>25865.5</v>
      </c>
      <c r="EM23" s="57">
        <f>'BAR BB| Open rates'!EM23*0.85*0.85</f>
        <v>25865.5</v>
      </c>
      <c r="EN23" s="57">
        <f>'BAR BB| Open rates'!EN23*0.85*0.85</f>
        <v>25143</v>
      </c>
      <c r="EO23" s="57">
        <f>'BAR BB| Open rates'!EO23*0.85*0.85</f>
        <v>25143</v>
      </c>
      <c r="EP23" s="57">
        <f>'BAR BB| Open rates'!EP23*0.85*0.85</f>
        <v>25143</v>
      </c>
      <c r="EQ23" s="57">
        <f>'BAR BB| Open rates'!EQ23*0.85*0.85</f>
        <v>25143</v>
      </c>
      <c r="ER23" s="57">
        <f>'BAR BB| Open rates'!ER23*0.85*0.85</f>
        <v>25143</v>
      </c>
      <c r="ES23" s="57">
        <f>'BAR BB| Open rates'!ES23*0.85*0.85</f>
        <v>25865.5</v>
      </c>
      <c r="ET23" s="57">
        <f>'BAR BB| Open rates'!ET23*0.85*0.85</f>
        <v>25865.5</v>
      </c>
      <c r="EU23" s="57">
        <f>'BAR BB| Open rates'!EU23*0.85*0.85</f>
        <v>25143</v>
      </c>
      <c r="EV23" s="57">
        <f>'BAR BB| Open rates'!EV23*0.85*0.85</f>
        <v>25143</v>
      </c>
      <c r="EW23" s="57">
        <f>'BAR BB| Open rates'!EW23*0.85*0.85</f>
        <v>25143</v>
      </c>
      <c r="EX23" s="57">
        <f>'BAR BB| Open rates'!EX23*0.85*0.85</f>
        <v>25143</v>
      </c>
      <c r="EY23" s="57">
        <f>'BAR BB| Open rates'!EY23*0.85*0.85</f>
        <v>25143</v>
      </c>
      <c r="EZ23" s="57">
        <f>'BAR BB| Open rates'!EZ23*0.85*0.85</f>
        <v>25865.5</v>
      </c>
      <c r="FA23" s="57">
        <f>'BAR BB| Open rates'!FA23*0.85*0.85</f>
        <v>25865.5</v>
      </c>
      <c r="FB23" s="57">
        <f>'BAR BB| Open rates'!FB23*0.85*0.85</f>
        <v>25143</v>
      </c>
      <c r="FC23" s="57">
        <f>'BAR BB| Open rates'!FC23*0.85*0.85</f>
        <v>25143</v>
      </c>
      <c r="FD23" s="57">
        <f>'BAR BB| Open rates'!FD23*0.85*0.85</f>
        <v>25143</v>
      </c>
      <c r="FE23" s="57">
        <f>'BAR BB| Open rates'!FE23*0.85*0.85</f>
        <v>25143</v>
      </c>
      <c r="FF23" s="57">
        <f>'BAR BB| Open rates'!FF23*0.85*0.85</f>
        <v>25143</v>
      </c>
      <c r="FG23" s="57">
        <f>'BAR BB| Open rates'!FG23*0.85*0.85</f>
        <v>25865.5</v>
      </c>
      <c r="FH23" s="57">
        <f>'BAR BB| Open rates'!FH23*0.85*0.85</f>
        <v>25865.5</v>
      </c>
      <c r="FI23" s="57">
        <f>'BAR BB| Open rates'!FI23*0.85*0.85</f>
        <v>25143</v>
      </c>
      <c r="FJ23" s="57">
        <f>'BAR BB| Open rates'!FJ23*0.85*0.85</f>
        <v>25143</v>
      </c>
      <c r="FK23" s="57">
        <f>'BAR BB| Open rates'!FK23*0.85*0.85</f>
        <v>25143</v>
      </c>
      <c r="FL23" s="57">
        <f>'BAR BB| Open rates'!FL23*0.85*0.85</f>
        <v>25143</v>
      </c>
      <c r="FM23" s="57">
        <f>'BAR BB| Open rates'!FM23*0.85*0.85</f>
        <v>25143</v>
      </c>
      <c r="FN23" s="57">
        <f>'BAR BB| Open rates'!FN23*0.85*0.85</f>
        <v>25865.5</v>
      </c>
      <c r="FO23" s="57">
        <f>'BAR BB| Open rates'!FO23*0.85*0.85</f>
        <v>25865.5</v>
      </c>
      <c r="FP23" s="57">
        <f>'BAR BB| Open rates'!FP23*0.85*0.85</f>
        <v>25143</v>
      </c>
      <c r="FQ23" s="57">
        <f>'BAR BB| Open rates'!FQ23*0.85*0.85</f>
        <v>25143</v>
      </c>
      <c r="FR23" s="57">
        <f>'BAR BB| Open rates'!FR23*0.85*0.85</f>
        <v>25143</v>
      </c>
      <c r="FS23" s="57">
        <f>'BAR BB| Open rates'!FS23*0.85*0.85</f>
        <v>25143</v>
      </c>
      <c r="FT23" s="57">
        <f>'BAR BB| Open rates'!FT23*0.85*0.85</f>
        <v>25143</v>
      </c>
      <c r="FU23" s="57">
        <f>'BAR BB| Open rates'!FU23*0.85*0.85</f>
        <v>25865.5</v>
      </c>
      <c r="FV23" s="57">
        <f>'BAR BB| Open rates'!FV23*0.85*0.85</f>
        <v>25865.5</v>
      </c>
      <c r="FW23" s="57">
        <f>'BAR BB| Open rates'!FW23*0.85*0.85</f>
        <v>28538.75</v>
      </c>
      <c r="FX23" s="57">
        <f>'BAR BB| Open rates'!FX23*0.85*0.85</f>
        <v>28538.75</v>
      </c>
      <c r="FY23" s="57">
        <f>'BAR BB| Open rates'!FY23*0.85*0.85</f>
        <v>28538.75</v>
      </c>
      <c r="FZ23" s="57">
        <f>'BAR BB| Open rates'!FZ23*0.85*0.85</f>
        <v>28538.75</v>
      </c>
      <c r="GA23" s="57">
        <f>'BAR BB| Open rates'!GA23*0.85*0.85</f>
        <v>28538.75</v>
      </c>
      <c r="GB23" s="57">
        <f>'BAR BB| Open rates'!GB23*0.85*0.85</f>
        <v>30128.25</v>
      </c>
      <c r="GC23" s="57">
        <f>'BAR BB| Open rates'!GC23*0.85*0.85</f>
        <v>30128.25</v>
      </c>
      <c r="GD23" s="57">
        <f>'BAR BB| Open rates'!GD23*0.85*0.85</f>
        <v>30128.25</v>
      </c>
      <c r="GE23" s="57">
        <f>'BAR BB| Open rates'!GE23*0.85*0.85</f>
        <v>30128.25</v>
      </c>
    </row>
    <row r="24" spans="1:187" s="36" customFormat="1" ht="12" customHeight="1" x14ac:dyDescent="0.2">
      <c r="A24" s="237">
        <v>2</v>
      </c>
      <c r="B24" s="57">
        <f>'BAR BB| Open rates'!B24*0.85*0.85</f>
        <v>40026.5</v>
      </c>
      <c r="C24" s="57">
        <f>'BAR BB| Open rates'!C24*0.85*0.85</f>
        <v>40026.5</v>
      </c>
      <c r="D24" s="57">
        <f>'BAR BB| Open rates'!D24*0.85*0.85</f>
        <v>38075.75</v>
      </c>
      <c r="E24" s="57">
        <f>'BAR BB| Open rates'!E24*0.85*0.85</f>
        <v>38075.75</v>
      </c>
      <c r="F24" s="57">
        <f>'BAR BB| Open rates'!F24*0.85*0.85</f>
        <v>36486.25</v>
      </c>
      <c r="G24" s="57">
        <f>'BAR BB| Open rates'!G24*0.85*0.85</f>
        <v>38075.75</v>
      </c>
      <c r="H24" s="57">
        <f>'BAR BB| Open rates'!H24*0.85*0.85</f>
        <v>38075.75</v>
      </c>
      <c r="I24" s="57">
        <f>'BAR BB| Open rates'!I24*0.85*0.85</f>
        <v>39520.75</v>
      </c>
      <c r="J24" s="57">
        <f>'BAR BB| Open rates'!J24*0.85*0.85</f>
        <v>39520.75</v>
      </c>
      <c r="K24" s="57">
        <f>'BAR BB| Open rates'!K24*0.85*0.85</f>
        <v>38075.75</v>
      </c>
      <c r="L24" s="57">
        <f>'BAR BB| Open rates'!L24*0.85*0.85</f>
        <v>38075.75</v>
      </c>
      <c r="M24" s="57">
        <f>'BAR BB| Open rates'!M24*0.85*0.85</f>
        <v>38075.75</v>
      </c>
      <c r="N24" s="57">
        <f>'BAR BB| Open rates'!N24*0.85*0.85</f>
        <v>38075.75</v>
      </c>
      <c r="O24" s="57">
        <f>'BAR BB| Open rates'!O24*0.85*0.85</f>
        <v>38075.75</v>
      </c>
      <c r="P24" s="57">
        <f>'BAR BB| Open rates'!P24*0.85*0.85</f>
        <v>39520.75</v>
      </c>
      <c r="Q24" s="57">
        <f>'BAR BB| Open rates'!Q24*0.85*0.85</f>
        <v>39520.75</v>
      </c>
      <c r="R24" s="57">
        <f>'BAR BB| Open rates'!R24*0.85*0.85</f>
        <v>39520.75</v>
      </c>
      <c r="S24" s="57">
        <f>'BAR BB| Open rates'!S24*0.85*0.85</f>
        <v>39520.75</v>
      </c>
      <c r="T24" s="57">
        <f>'BAR BB| Open rates'!T24*0.85*0.85</f>
        <v>39520.75</v>
      </c>
      <c r="U24" s="57">
        <f>'BAR BB| Open rates'!U24*0.85*0.85</f>
        <v>39520.75</v>
      </c>
      <c r="V24" s="57">
        <f>'BAR BB| Open rates'!V24*0.85*0.85</f>
        <v>39520.75</v>
      </c>
      <c r="W24" s="57">
        <f>'BAR BB| Open rates'!W24*0.85*0.85</f>
        <v>40965.75</v>
      </c>
      <c r="X24" s="57">
        <f>'BAR BB| Open rates'!X24*0.85*0.85</f>
        <v>40965.75</v>
      </c>
      <c r="Y24" s="57">
        <f>'BAR BB| Open rates'!Y24*0.85*0.85</f>
        <v>39520.75</v>
      </c>
      <c r="Z24" s="57">
        <f>'BAR BB| Open rates'!Z24*0.85*0.85</f>
        <v>39520.75</v>
      </c>
      <c r="AA24" s="57">
        <f>'BAR BB| Open rates'!AA24*0.85*0.85</f>
        <v>39520.75</v>
      </c>
      <c r="AB24" s="57">
        <f>'BAR BB| Open rates'!AB24*0.85*0.85</f>
        <v>39520.75</v>
      </c>
      <c r="AC24" s="57">
        <f>'BAR BB| Open rates'!AC24*0.85*0.85</f>
        <v>39520.75</v>
      </c>
      <c r="AD24" s="57">
        <f>'BAR BB| Open rates'!AD24*0.85*0.85</f>
        <v>40965.75</v>
      </c>
      <c r="AE24" s="57">
        <f>'BAR BB| Open rates'!AE24*0.85*0.85</f>
        <v>40965.75</v>
      </c>
      <c r="AF24" s="57">
        <f>'BAR BB| Open rates'!AF24*0.85*0.85</f>
        <v>39520.75</v>
      </c>
      <c r="AG24" s="57">
        <f>'BAR BB| Open rates'!AG24*0.85*0.85</f>
        <v>39520.75</v>
      </c>
      <c r="AH24" s="57">
        <f>'BAR BB| Open rates'!AH24*0.85*0.85</f>
        <v>39520.75</v>
      </c>
      <c r="AI24" s="57">
        <f>'BAR BB| Open rates'!AI24*0.85*0.85</f>
        <v>39520.75</v>
      </c>
      <c r="AJ24" s="57">
        <f>'BAR BB| Open rates'!AJ24*0.85*0.85</f>
        <v>39520.75</v>
      </c>
      <c r="AK24" s="57">
        <f>'BAR BB| Open rates'!AK24*0.85*0.85</f>
        <v>40965.75</v>
      </c>
      <c r="AL24" s="57">
        <f>'BAR BB| Open rates'!AL24*0.85*0.85</f>
        <v>40965.75</v>
      </c>
      <c r="AM24" s="57">
        <f>'BAR BB| Open rates'!AM24*0.85*0.85</f>
        <v>39520.75</v>
      </c>
      <c r="AN24" s="57">
        <f>'BAR BB| Open rates'!AN24*0.85*0.85</f>
        <v>39520.75</v>
      </c>
      <c r="AO24" s="57">
        <f>'BAR BB| Open rates'!AO24*0.85*0.85</f>
        <v>39520.75</v>
      </c>
      <c r="AP24" s="57">
        <f>'BAR BB| Open rates'!AP24*0.85*0.85</f>
        <v>39520.75</v>
      </c>
      <c r="AQ24" s="57">
        <f>'BAR BB| Open rates'!AQ24*0.85*0.85</f>
        <v>39520.75</v>
      </c>
      <c r="AR24" s="57">
        <f>'BAR BB| Open rates'!AR24*0.85*0.85</f>
        <v>40965.75</v>
      </c>
      <c r="AS24" s="57">
        <f>'BAR BB| Open rates'!AS24*0.85*0.85</f>
        <v>40965.75</v>
      </c>
      <c r="AT24" s="57">
        <f>'BAR BB| Open rates'!AT24*0.85*0.85</f>
        <v>39520.75</v>
      </c>
      <c r="AU24" s="57">
        <f>'BAR BB| Open rates'!AU24*0.85*0.85</f>
        <v>39520.75</v>
      </c>
      <c r="AV24" s="57">
        <f>'BAR BB| Open rates'!AV24*0.85*0.85</f>
        <v>39520.75</v>
      </c>
      <c r="AW24" s="57">
        <f>'BAR BB| Open rates'!AW24*0.85*0.85</f>
        <v>39520.75</v>
      </c>
      <c r="AX24" s="57">
        <f>'BAR BB| Open rates'!AX24*0.85*0.85</f>
        <v>39520.75</v>
      </c>
      <c r="AY24" s="57">
        <f>'BAR BB| Open rates'!AY24*0.85*0.85</f>
        <v>40965.75</v>
      </c>
      <c r="AZ24" s="57">
        <f>'BAR BB| Open rates'!AZ24*0.85*0.85</f>
        <v>40965.75</v>
      </c>
      <c r="BA24" s="57">
        <f>'BAR BB| Open rates'!BA24*0.85*0.85</f>
        <v>39520.75</v>
      </c>
      <c r="BB24" s="57">
        <f>'BAR BB| Open rates'!BB24*0.85*0.85</f>
        <v>39520.75</v>
      </c>
      <c r="BC24" s="57">
        <f>'BAR BB| Open rates'!BC24*0.85*0.85</f>
        <v>39520.75</v>
      </c>
      <c r="BD24" s="57">
        <f>'BAR BB| Open rates'!BD24*0.85*0.85</f>
        <v>39520.75</v>
      </c>
      <c r="BE24" s="57">
        <f>'BAR BB| Open rates'!BE24*0.85*0.85</f>
        <v>39520.75</v>
      </c>
      <c r="BF24" s="57">
        <f>'BAR BB| Open rates'!BF24*0.85*0.85</f>
        <v>40965.75</v>
      </c>
      <c r="BG24" s="57">
        <f>'BAR BB| Open rates'!BG24*0.85*0.85</f>
        <v>40965.75</v>
      </c>
      <c r="BH24" s="57">
        <f>'BAR BB| Open rates'!BH24*0.85*0.85</f>
        <v>37208.75</v>
      </c>
      <c r="BI24" s="57">
        <f>'BAR BB| Open rates'!BI24*0.85*0.85</f>
        <v>37208.75</v>
      </c>
      <c r="BJ24" s="57">
        <f>'BAR BB| Open rates'!BJ24*0.85*0.85</f>
        <v>37208.75</v>
      </c>
      <c r="BK24" s="57">
        <f>'BAR BB| Open rates'!BK24*0.85*0.85</f>
        <v>37208.75</v>
      </c>
      <c r="BL24" s="57">
        <f>'BAR BB| Open rates'!BL24*0.85*0.85</f>
        <v>37208.75</v>
      </c>
      <c r="BM24" s="57">
        <f>'BAR BB| Open rates'!BM24*0.85*0.85</f>
        <v>38075.75</v>
      </c>
      <c r="BN24" s="57">
        <f>'BAR BB| Open rates'!BN24*0.85*0.85</f>
        <v>38075.75</v>
      </c>
      <c r="BO24" s="57">
        <f>'BAR BB| Open rates'!BO24*0.85*0.85</f>
        <v>36486.25</v>
      </c>
      <c r="BP24" s="57">
        <f>'BAR BB| Open rates'!BP24*0.85*0.85</f>
        <v>36486.25</v>
      </c>
      <c r="BQ24" s="57">
        <f>'BAR BB| Open rates'!BQ24*0.85*0.85</f>
        <v>33740.75</v>
      </c>
      <c r="BR24" s="57">
        <f>'BAR BB| Open rates'!BR24*0.85*0.85</f>
        <v>33740.75</v>
      </c>
      <c r="BS24" s="57">
        <f>'BAR BB| Open rates'!BS24*0.85*0.85</f>
        <v>33740.75</v>
      </c>
      <c r="BT24" s="57">
        <f>'BAR BB| Open rates'!BT24*0.85*0.85</f>
        <v>33740.75</v>
      </c>
      <c r="BU24" s="57">
        <f>'BAR BB| Open rates'!BU24*0.85*0.85</f>
        <v>33740.75</v>
      </c>
      <c r="BV24" s="57">
        <f>'BAR BB| Open rates'!BV24*0.85*0.85</f>
        <v>32151.25</v>
      </c>
      <c r="BW24" s="57">
        <f>'BAR BB| Open rates'!BW24*0.85*0.85</f>
        <v>32151.25</v>
      </c>
      <c r="BX24" s="57">
        <f>'BAR BB| Open rates'!BX24*0.85*0.85</f>
        <v>32151.25</v>
      </c>
      <c r="BY24" s="57">
        <f>'BAR BB| Open rates'!BY24*0.85*0.85</f>
        <v>32151.25</v>
      </c>
      <c r="BZ24" s="57">
        <f>'BAR BB| Open rates'!BZ24*0.85*0.85</f>
        <v>32151.25</v>
      </c>
      <c r="CA24" s="57">
        <f>'BAR BB| Open rates'!CA24*0.85*0.85</f>
        <v>33740.75</v>
      </c>
      <c r="CB24" s="57">
        <f>'BAR BB| Open rates'!CB24*0.85*0.85</f>
        <v>33740.75</v>
      </c>
      <c r="CC24" s="57">
        <f>'BAR BB| Open rates'!CC24*0.85*0.85</f>
        <v>32151.25</v>
      </c>
      <c r="CD24" s="57">
        <f>'BAR BB| Open rates'!CD24*0.85*0.85</f>
        <v>32151.25</v>
      </c>
      <c r="CE24" s="57">
        <f>'BAR BB| Open rates'!CE24*0.85*0.85</f>
        <v>32151.25</v>
      </c>
      <c r="CF24" s="57">
        <f>'BAR BB| Open rates'!CF24*0.85*0.85</f>
        <v>32151.25</v>
      </c>
      <c r="CG24" s="57">
        <f>'BAR BB| Open rates'!CG24*0.85*0.85</f>
        <v>32151.25</v>
      </c>
      <c r="CH24" s="57">
        <f>'BAR BB| Open rates'!CH24*0.85*0.85</f>
        <v>33740.75</v>
      </c>
      <c r="CI24" s="57">
        <f>'BAR BB| Open rates'!CI24*0.85*0.85</f>
        <v>33740.75</v>
      </c>
      <c r="CJ24" s="57">
        <f>'BAR BB| Open rates'!CJ24*0.85*0.85</f>
        <v>32151.25</v>
      </c>
      <c r="CK24" s="57">
        <f>'BAR BB| Open rates'!CK24*0.85*0.85</f>
        <v>32151.25</v>
      </c>
      <c r="CL24" s="57">
        <f>'BAR BB| Open rates'!CL24*0.85*0.85</f>
        <v>32151.25</v>
      </c>
      <c r="CM24" s="57">
        <f>'BAR BB| Open rates'!CM24*0.85*0.85</f>
        <v>32151.25</v>
      </c>
      <c r="CN24" s="57">
        <f>'BAR BB| Open rates'!CN24*0.85*0.85</f>
        <v>32151.25</v>
      </c>
      <c r="CO24" s="57">
        <f>'BAR BB| Open rates'!CO24*0.85*0.85</f>
        <v>33740.75</v>
      </c>
      <c r="CP24" s="57">
        <f>'BAR BB| Open rates'!CP24*0.85*0.85</f>
        <v>33740.75</v>
      </c>
      <c r="CQ24" s="57">
        <f>'BAR BB| Open rates'!CQ24*0.85*0.85</f>
        <v>32151.25</v>
      </c>
      <c r="CR24" s="57">
        <f>'BAR BB| Open rates'!CR24*0.85*0.85</f>
        <v>32151.25</v>
      </c>
      <c r="CS24" s="57">
        <f>'BAR BB| Open rates'!CS24*0.85*0.85</f>
        <v>32151.25</v>
      </c>
      <c r="CT24" s="57">
        <f>'BAR BB| Open rates'!CT24*0.85*0.85</f>
        <v>32151.25</v>
      </c>
      <c r="CU24" s="57">
        <f>'BAR BB| Open rates'!CU24*0.85*0.85</f>
        <v>30923</v>
      </c>
      <c r="CV24" s="57">
        <f>'BAR BB| Open rates'!CV24*0.85*0.85</f>
        <v>30923</v>
      </c>
      <c r="CW24" s="57">
        <f>'BAR BB| Open rates'!CW24*0.85*0.85</f>
        <v>30923</v>
      </c>
      <c r="CX24" s="57">
        <f>'BAR BB| Open rates'!CX24*0.85*0.85</f>
        <v>29478</v>
      </c>
      <c r="CY24" s="57">
        <f>'BAR BB| Open rates'!CY24*0.85*0.85</f>
        <v>29478</v>
      </c>
      <c r="CZ24" s="57">
        <f>'BAR BB| Open rates'!CZ24*0.85*0.85</f>
        <v>29478</v>
      </c>
      <c r="DA24" s="57">
        <f>'BAR BB| Open rates'!DA24*0.85*0.85</f>
        <v>29478</v>
      </c>
      <c r="DB24" s="57">
        <f>'BAR BB| Open rates'!DB24*0.85*0.85</f>
        <v>29478</v>
      </c>
      <c r="DC24" s="57">
        <f>'BAR BB| Open rates'!DC24*0.85*0.85</f>
        <v>30923</v>
      </c>
      <c r="DD24" s="57">
        <f>'BAR BB| Open rates'!DD24*0.85*0.85</f>
        <v>30923</v>
      </c>
      <c r="DE24" s="57">
        <f>'BAR BB| Open rates'!DE24*0.85*0.85</f>
        <v>29478</v>
      </c>
      <c r="DF24" s="57">
        <f>'BAR BB| Open rates'!DF24*0.85*0.85</f>
        <v>29478</v>
      </c>
      <c r="DG24" s="57">
        <f>'BAR BB| Open rates'!DG24*0.85*0.85</f>
        <v>29478</v>
      </c>
      <c r="DH24" s="57">
        <f>'BAR BB| Open rates'!DH24*0.85*0.85</f>
        <v>29478</v>
      </c>
      <c r="DI24" s="57">
        <f>'BAR BB| Open rates'!DI24*0.85*0.85</f>
        <v>29478</v>
      </c>
      <c r="DJ24" s="57">
        <f>'BAR BB| Open rates'!DJ24*0.85*0.85</f>
        <v>30923</v>
      </c>
      <c r="DK24" s="57">
        <f>'BAR BB| Open rates'!DK24*0.85*0.85</f>
        <v>30923</v>
      </c>
      <c r="DL24" s="57">
        <f>'BAR BB| Open rates'!DL24*0.85*0.85</f>
        <v>29478</v>
      </c>
      <c r="DM24" s="57">
        <f>'BAR BB| Open rates'!DM24*0.85*0.85</f>
        <v>29478</v>
      </c>
      <c r="DN24" s="57">
        <f>'BAR BB| Open rates'!DN24*0.85*0.85</f>
        <v>29478</v>
      </c>
      <c r="DO24" s="57">
        <f>'BAR BB| Open rates'!DO24*0.85*0.85</f>
        <v>29478</v>
      </c>
      <c r="DP24" s="57">
        <f>'BAR BB| Open rates'!DP24*0.85*0.85</f>
        <v>29478</v>
      </c>
      <c r="DQ24" s="57">
        <f>'BAR BB| Open rates'!DQ24*0.85*0.85</f>
        <v>30923</v>
      </c>
      <c r="DR24" s="57">
        <f>'BAR BB| Open rates'!DR24*0.85*0.85</f>
        <v>30923</v>
      </c>
      <c r="DS24" s="57">
        <f>'BAR BB| Open rates'!DS24*0.85*0.85</f>
        <v>29478</v>
      </c>
      <c r="DT24" s="57">
        <f>'BAR BB| Open rates'!DT24*0.85*0.85</f>
        <v>29478</v>
      </c>
      <c r="DU24" s="57">
        <f>'BAR BB| Open rates'!DU24*0.85*0.85</f>
        <v>29478</v>
      </c>
      <c r="DV24" s="57">
        <f>'BAR BB| Open rates'!DV24*0.85*0.85</f>
        <v>29478</v>
      </c>
      <c r="DW24" s="57">
        <f>'BAR BB| Open rates'!DW24*0.85*0.85</f>
        <v>29478</v>
      </c>
      <c r="DX24" s="57">
        <f>'BAR BB| Open rates'!DX24*0.85*0.85</f>
        <v>30923</v>
      </c>
      <c r="DY24" s="57">
        <f>'BAR BB| Open rates'!DY24*0.85*0.85</f>
        <v>30923</v>
      </c>
      <c r="DZ24" s="57">
        <f>'BAR BB| Open rates'!DZ24*0.85*0.85</f>
        <v>32151.25</v>
      </c>
      <c r="EA24" s="57">
        <f>'BAR BB| Open rates'!EA24*0.85*0.85</f>
        <v>32151.25</v>
      </c>
      <c r="EB24" s="57">
        <f>'BAR BB| Open rates'!EB24*0.85*0.85</f>
        <v>32151.25</v>
      </c>
      <c r="EC24" s="57">
        <f>'BAR BB| Open rates'!EC24*0.85*0.85</f>
        <v>33740.75</v>
      </c>
      <c r="ED24" s="57">
        <f>'BAR BB| Open rates'!ED24*0.85*0.85</f>
        <v>33740.75</v>
      </c>
      <c r="EE24" s="57">
        <f>'BAR BB| Open rates'!EE24*0.85*0.85</f>
        <v>33740.75</v>
      </c>
      <c r="EF24" s="57">
        <f>'BAR BB| Open rates'!EF24*0.85*0.85</f>
        <v>33740.75</v>
      </c>
      <c r="EG24" s="57">
        <f>'BAR BB| Open rates'!EG24*0.85*0.85</f>
        <v>28755.5</v>
      </c>
      <c r="EH24" s="57">
        <f>'BAR BB| Open rates'!EH24*0.85*0.85</f>
        <v>27310.5</v>
      </c>
      <c r="EI24" s="57">
        <f>'BAR BB| Open rates'!EI24*0.85*0.85</f>
        <v>27310.5</v>
      </c>
      <c r="EJ24" s="57">
        <f>'BAR BB| Open rates'!EJ24*0.85*0.85</f>
        <v>27310.5</v>
      </c>
      <c r="EK24" s="57">
        <f>'BAR BB| Open rates'!EK24*0.85*0.85</f>
        <v>27310.5</v>
      </c>
      <c r="EL24" s="57">
        <f>'BAR BB| Open rates'!EL24*0.85*0.85</f>
        <v>28033</v>
      </c>
      <c r="EM24" s="57">
        <f>'BAR BB| Open rates'!EM24*0.85*0.85</f>
        <v>28033</v>
      </c>
      <c r="EN24" s="57">
        <f>'BAR BB| Open rates'!EN24*0.85*0.85</f>
        <v>27310.5</v>
      </c>
      <c r="EO24" s="57">
        <f>'BAR BB| Open rates'!EO24*0.85*0.85</f>
        <v>27310.5</v>
      </c>
      <c r="EP24" s="57">
        <f>'BAR BB| Open rates'!EP24*0.85*0.85</f>
        <v>27310.5</v>
      </c>
      <c r="EQ24" s="57">
        <f>'BAR BB| Open rates'!EQ24*0.85*0.85</f>
        <v>27310.5</v>
      </c>
      <c r="ER24" s="57">
        <f>'BAR BB| Open rates'!ER24*0.85*0.85</f>
        <v>27310.5</v>
      </c>
      <c r="ES24" s="57">
        <f>'BAR BB| Open rates'!ES24*0.85*0.85</f>
        <v>28033</v>
      </c>
      <c r="ET24" s="57">
        <f>'BAR BB| Open rates'!ET24*0.85*0.85</f>
        <v>28033</v>
      </c>
      <c r="EU24" s="57">
        <f>'BAR BB| Open rates'!EU24*0.85*0.85</f>
        <v>27310.5</v>
      </c>
      <c r="EV24" s="57">
        <f>'BAR BB| Open rates'!EV24*0.85*0.85</f>
        <v>27310.5</v>
      </c>
      <c r="EW24" s="57">
        <f>'BAR BB| Open rates'!EW24*0.85*0.85</f>
        <v>27310.5</v>
      </c>
      <c r="EX24" s="57">
        <f>'BAR BB| Open rates'!EX24*0.85*0.85</f>
        <v>27310.5</v>
      </c>
      <c r="EY24" s="57">
        <f>'BAR BB| Open rates'!EY24*0.85*0.85</f>
        <v>27310.5</v>
      </c>
      <c r="EZ24" s="57">
        <f>'BAR BB| Open rates'!EZ24*0.85*0.85</f>
        <v>28033</v>
      </c>
      <c r="FA24" s="57">
        <f>'BAR BB| Open rates'!FA24*0.85*0.85</f>
        <v>28033</v>
      </c>
      <c r="FB24" s="57">
        <f>'BAR BB| Open rates'!FB24*0.85*0.85</f>
        <v>27310.5</v>
      </c>
      <c r="FC24" s="57">
        <f>'BAR BB| Open rates'!FC24*0.85*0.85</f>
        <v>27310.5</v>
      </c>
      <c r="FD24" s="57">
        <f>'BAR BB| Open rates'!FD24*0.85*0.85</f>
        <v>27310.5</v>
      </c>
      <c r="FE24" s="57">
        <f>'BAR BB| Open rates'!FE24*0.85*0.85</f>
        <v>27310.5</v>
      </c>
      <c r="FF24" s="57">
        <f>'BAR BB| Open rates'!FF24*0.85*0.85</f>
        <v>27310.5</v>
      </c>
      <c r="FG24" s="57">
        <f>'BAR BB| Open rates'!FG24*0.85*0.85</f>
        <v>28033</v>
      </c>
      <c r="FH24" s="57">
        <f>'BAR BB| Open rates'!FH24*0.85*0.85</f>
        <v>28033</v>
      </c>
      <c r="FI24" s="57">
        <f>'BAR BB| Open rates'!FI24*0.85*0.85</f>
        <v>27310.5</v>
      </c>
      <c r="FJ24" s="57">
        <f>'BAR BB| Open rates'!FJ24*0.85*0.85</f>
        <v>27310.5</v>
      </c>
      <c r="FK24" s="57">
        <f>'BAR BB| Open rates'!FK24*0.85*0.85</f>
        <v>27310.5</v>
      </c>
      <c r="FL24" s="57">
        <f>'BAR BB| Open rates'!FL24*0.85*0.85</f>
        <v>27310.5</v>
      </c>
      <c r="FM24" s="57">
        <f>'BAR BB| Open rates'!FM24*0.85*0.85</f>
        <v>27310.5</v>
      </c>
      <c r="FN24" s="57">
        <f>'BAR BB| Open rates'!FN24*0.85*0.85</f>
        <v>28033</v>
      </c>
      <c r="FO24" s="57">
        <f>'BAR BB| Open rates'!FO24*0.85*0.85</f>
        <v>28033</v>
      </c>
      <c r="FP24" s="57">
        <f>'BAR BB| Open rates'!FP24*0.85*0.85</f>
        <v>27310.5</v>
      </c>
      <c r="FQ24" s="57">
        <f>'BAR BB| Open rates'!FQ24*0.85*0.85</f>
        <v>27310.5</v>
      </c>
      <c r="FR24" s="57">
        <f>'BAR BB| Open rates'!FR24*0.85*0.85</f>
        <v>27310.5</v>
      </c>
      <c r="FS24" s="57">
        <f>'BAR BB| Open rates'!FS24*0.85*0.85</f>
        <v>27310.5</v>
      </c>
      <c r="FT24" s="57">
        <f>'BAR BB| Open rates'!FT24*0.85*0.85</f>
        <v>27310.5</v>
      </c>
      <c r="FU24" s="57">
        <f>'BAR BB| Open rates'!FU24*0.85*0.85</f>
        <v>28033</v>
      </c>
      <c r="FV24" s="57">
        <f>'BAR BB| Open rates'!FV24*0.85*0.85</f>
        <v>28033</v>
      </c>
      <c r="FW24" s="57">
        <f>'BAR BB| Open rates'!FW24*0.85*0.85</f>
        <v>30706.25</v>
      </c>
      <c r="FX24" s="57">
        <f>'BAR BB| Open rates'!FX24*0.85*0.85</f>
        <v>30706.25</v>
      </c>
      <c r="FY24" s="57">
        <f>'BAR BB| Open rates'!FY24*0.85*0.85</f>
        <v>30706.25</v>
      </c>
      <c r="FZ24" s="57">
        <f>'BAR BB| Open rates'!FZ24*0.85*0.85</f>
        <v>30706.25</v>
      </c>
      <c r="GA24" s="57">
        <f>'BAR BB| Open rates'!GA24*0.85*0.85</f>
        <v>30706.25</v>
      </c>
      <c r="GB24" s="57">
        <f>'BAR BB| Open rates'!GB24*0.85*0.85</f>
        <v>32295.75</v>
      </c>
      <c r="GC24" s="57">
        <f>'BAR BB| Open rates'!GC24*0.85*0.85</f>
        <v>32295.75</v>
      </c>
      <c r="GD24" s="57">
        <f>'BAR BB| Open rates'!GD24*0.85*0.85</f>
        <v>32295.75</v>
      </c>
      <c r="GE24" s="57">
        <f>'BAR BB| Open rates'!GE24*0.85*0.85</f>
        <v>32295.75</v>
      </c>
    </row>
    <row r="25" spans="1:187" s="36" customFormat="1" ht="12" customHeight="1" x14ac:dyDescent="0.2">
      <c r="A25" s="237">
        <v>3</v>
      </c>
      <c r="B25" s="57">
        <f>'BAR BB| Open rates'!B25*0.85*0.85</f>
        <v>42194</v>
      </c>
      <c r="C25" s="57">
        <f>'BAR BB| Open rates'!C25*0.85*0.85</f>
        <v>42194</v>
      </c>
      <c r="D25" s="57">
        <f>'BAR BB| Open rates'!D25*0.85*0.85</f>
        <v>40243.25</v>
      </c>
      <c r="E25" s="57">
        <f>'BAR BB| Open rates'!E25*0.85*0.85</f>
        <v>40243.25</v>
      </c>
      <c r="F25" s="57">
        <f>'BAR BB| Open rates'!F25*0.85*0.85</f>
        <v>38653.75</v>
      </c>
      <c r="G25" s="57">
        <f>'BAR BB| Open rates'!G25*0.85*0.85</f>
        <v>40243.25</v>
      </c>
      <c r="H25" s="57">
        <f>'BAR BB| Open rates'!H25*0.85*0.85</f>
        <v>40243.25</v>
      </c>
      <c r="I25" s="57">
        <f>'BAR BB| Open rates'!I25*0.85*0.85</f>
        <v>41688.25</v>
      </c>
      <c r="J25" s="57">
        <f>'BAR BB| Open rates'!J25*0.85*0.85</f>
        <v>41688.25</v>
      </c>
      <c r="K25" s="57">
        <f>'BAR BB| Open rates'!K25*0.85*0.85</f>
        <v>40243.25</v>
      </c>
      <c r="L25" s="57">
        <f>'BAR BB| Open rates'!L25*0.85*0.85</f>
        <v>40243.25</v>
      </c>
      <c r="M25" s="57">
        <f>'BAR BB| Open rates'!M25*0.85*0.85</f>
        <v>40243.25</v>
      </c>
      <c r="N25" s="57">
        <f>'BAR BB| Open rates'!N25*0.85*0.85</f>
        <v>40243.25</v>
      </c>
      <c r="O25" s="57">
        <f>'BAR BB| Open rates'!O25*0.85*0.85</f>
        <v>40243.25</v>
      </c>
      <c r="P25" s="57">
        <f>'BAR BB| Open rates'!P25*0.85*0.85</f>
        <v>41688.25</v>
      </c>
      <c r="Q25" s="57">
        <f>'BAR BB| Open rates'!Q25*0.85*0.85</f>
        <v>41688.25</v>
      </c>
      <c r="R25" s="57">
        <f>'BAR BB| Open rates'!R25*0.85*0.85</f>
        <v>41688.25</v>
      </c>
      <c r="S25" s="57">
        <f>'BAR BB| Open rates'!S25*0.85*0.85</f>
        <v>41688.25</v>
      </c>
      <c r="T25" s="57">
        <f>'BAR BB| Open rates'!T25*0.85*0.85</f>
        <v>41688.25</v>
      </c>
      <c r="U25" s="57">
        <f>'BAR BB| Open rates'!U25*0.85*0.85</f>
        <v>41688.25</v>
      </c>
      <c r="V25" s="57">
        <f>'BAR BB| Open rates'!V25*0.85*0.85</f>
        <v>41688.25</v>
      </c>
      <c r="W25" s="57">
        <f>'BAR BB| Open rates'!W25*0.85*0.85</f>
        <v>43133.25</v>
      </c>
      <c r="X25" s="57">
        <f>'BAR BB| Open rates'!X25*0.85*0.85</f>
        <v>43133.25</v>
      </c>
      <c r="Y25" s="57">
        <f>'BAR BB| Open rates'!Y25*0.85*0.85</f>
        <v>41688.25</v>
      </c>
      <c r="Z25" s="57">
        <f>'BAR BB| Open rates'!Z25*0.85*0.85</f>
        <v>41688.25</v>
      </c>
      <c r="AA25" s="57">
        <f>'BAR BB| Open rates'!AA25*0.85*0.85</f>
        <v>41688.25</v>
      </c>
      <c r="AB25" s="57">
        <f>'BAR BB| Open rates'!AB25*0.85*0.85</f>
        <v>41688.25</v>
      </c>
      <c r="AC25" s="57">
        <f>'BAR BB| Open rates'!AC25*0.85*0.85</f>
        <v>41688.25</v>
      </c>
      <c r="AD25" s="57">
        <f>'BAR BB| Open rates'!AD25*0.85*0.85</f>
        <v>43133.25</v>
      </c>
      <c r="AE25" s="57">
        <f>'BAR BB| Open rates'!AE25*0.85*0.85</f>
        <v>43133.25</v>
      </c>
      <c r="AF25" s="57">
        <f>'BAR BB| Open rates'!AF25*0.85*0.85</f>
        <v>41688.25</v>
      </c>
      <c r="AG25" s="57">
        <f>'BAR BB| Open rates'!AG25*0.85*0.85</f>
        <v>41688.25</v>
      </c>
      <c r="AH25" s="57">
        <f>'BAR BB| Open rates'!AH25*0.85*0.85</f>
        <v>41688.25</v>
      </c>
      <c r="AI25" s="57">
        <f>'BAR BB| Open rates'!AI25*0.85*0.85</f>
        <v>41688.25</v>
      </c>
      <c r="AJ25" s="57">
        <f>'BAR BB| Open rates'!AJ25*0.85*0.85</f>
        <v>41688.25</v>
      </c>
      <c r="AK25" s="57">
        <f>'BAR BB| Open rates'!AK25*0.85*0.85</f>
        <v>43133.25</v>
      </c>
      <c r="AL25" s="57">
        <f>'BAR BB| Open rates'!AL25*0.85*0.85</f>
        <v>43133.25</v>
      </c>
      <c r="AM25" s="57">
        <f>'BAR BB| Open rates'!AM25*0.85*0.85</f>
        <v>41688.25</v>
      </c>
      <c r="AN25" s="57">
        <f>'BAR BB| Open rates'!AN25*0.85*0.85</f>
        <v>41688.25</v>
      </c>
      <c r="AO25" s="57">
        <f>'BAR BB| Open rates'!AO25*0.85*0.85</f>
        <v>41688.25</v>
      </c>
      <c r="AP25" s="57">
        <f>'BAR BB| Open rates'!AP25*0.85*0.85</f>
        <v>41688.25</v>
      </c>
      <c r="AQ25" s="57">
        <f>'BAR BB| Open rates'!AQ25*0.85*0.85</f>
        <v>41688.25</v>
      </c>
      <c r="AR25" s="57">
        <f>'BAR BB| Open rates'!AR25*0.85*0.85</f>
        <v>43133.25</v>
      </c>
      <c r="AS25" s="57">
        <f>'BAR BB| Open rates'!AS25*0.85*0.85</f>
        <v>43133.25</v>
      </c>
      <c r="AT25" s="57">
        <f>'BAR BB| Open rates'!AT25*0.85*0.85</f>
        <v>41688.25</v>
      </c>
      <c r="AU25" s="57">
        <f>'BAR BB| Open rates'!AU25*0.85*0.85</f>
        <v>41688.25</v>
      </c>
      <c r="AV25" s="57">
        <f>'BAR BB| Open rates'!AV25*0.85*0.85</f>
        <v>41688.25</v>
      </c>
      <c r="AW25" s="57">
        <f>'BAR BB| Open rates'!AW25*0.85*0.85</f>
        <v>41688.25</v>
      </c>
      <c r="AX25" s="57">
        <f>'BAR BB| Open rates'!AX25*0.85*0.85</f>
        <v>41688.25</v>
      </c>
      <c r="AY25" s="57">
        <f>'BAR BB| Open rates'!AY25*0.85*0.85</f>
        <v>43133.25</v>
      </c>
      <c r="AZ25" s="57">
        <f>'BAR BB| Open rates'!AZ25*0.85*0.85</f>
        <v>43133.25</v>
      </c>
      <c r="BA25" s="57">
        <f>'BAR BB| Open rates'!BA25*0.85*0.85</f>
        <v>41688.25</v>
      </c>
      <c r="BB25" s="57">
        <f>'BAR BB| Open rates'!BB25*0.85*0.85</f>
        <v>41688.25</v>
      </c>
      <c r="BC25" s="57">
        <f>'BAR BB| Open rates'!BC25*0.85*0.85</f>
        <v>41688.25</v>
      </c>
      <c r="BD25" s="57">
        <f>'BAR BB| Open rates'!BD25*0.85*0.85</f>
        <v>41688.25</v>
      </c>
      <c r="BE25" s="57">
        <f>'BAR BB| Open rates'!BE25*0.85*0.85</f>
        <v>41688.25</v>
      </c>
      <c r="BF25" s="57">
        <f>'BAR BB| Open rates'!BF25*0.85*0.85</f>
        <v>43133.25</v>
      </c>
      <c r="BG25" s="57">
        <f>'BAR BB| Open rates'!BG25*0.85*0.85</f>
        <v>43133.25</v>
      </c>
      <c r="BH25" s="57">
        <f>'BAR BB| Open rates'!BH25*0.85*0.85</f>
        <v>39376.25</v>
      </c>
      <c r="BI25" s="57">
        <f>'BAR BB| Open rates'!BI25*0.85*0.85</f>
        <v>39376.25</v>
      </c>
      <c r="BJ25" s="57">
        <f>'BAR BB| Open rates'!BJ25*0.85*0.85</f>
        <v>39376.25</v>
      </c>
      <c r="BK25" s="57">
        <f>'BAR BB| Open rates'!BK25*0.85*0.85</f>
        <v>39376.25</v>
      </c>
      <c r="BL25" s="57">
        <f>'BAR BB| Open rates'!BL25*0.85*0.85</f>
        <v>39376.25</v>
      </c>
      <c r="BM25" s="57">
        <f>'BAR BB| Open rates'!BM25*0.85*0.85</f>
        <v>40243.25</v>
      </c>
      <c r="BN25" s="57">
        <f>'BAR BB| Open rates'!BN25*0.85*0.85</f>
        <v>40243.25</v>
      </c>
      <c r="BO25" s="57">
        <f>'BAR BB| Open rates'!BO25*0.85*0.85</f>
        <v>38653.75</v>
      </c>
      <c r="BP25" s="57">
        <f>'BAR BB| Open rates'!BP25*0.85*0.85</f>
        <v>38653.75</v>
      </c>
      <c r="BQ25" s="57">
        <f>'BAR BB| Open rates'!BQ25*0.85*0.85</f>
        <v>35908.25</v>
      </c>
      <c r="BR25" s="57">
        <f>'BAR BB| Open rates'!BR25*0.85*0.85</f>
        <v>35908.25</v>
      </c>
      <c r="BS25" s="57">
        <f>'BAR BB| Open rates'!BS25*0.85*0.85</f>
        <v>35908.25</v>
      </c>
      <c r="BT25" s="57">
        <f>'BAR BB| Open rates'!BT25*0.85*0.85</f>
        <v>35908.25</v>
      </c>
      <c r="BU25" s="57">
        <f>'BAR BB| Open rates'!BU25*0.85*0.85</f>
        <v>35908.25</v>
      </c>
      <c r="BV25" s="57">
        <f>'BAR BB| Open rates'!BV25*0.85*0.85</f>
        <v>34318.75</v>
      </c>
      <c r="BW25" s="57">
        <f>'BAR BB| Open rates'!BW25*0.85*0.85</f>
        <v>34318.75</v>
      </c>
      <c r="BX25" s="57">
        <f>'BAR BB| Open rates'!BX25*0.85*0.85</f>
        <v>34318.75</v>
      </c>
      <c r="BY25" s="57">
        <f>'BAR BB| Open rates'!BY25*0.85*0.85</f>
        <v>34318.75</v>
      </c>
      <c r="BZ25" s="57">
        <f>'BAR BB| Open rates'!BZ25*0.85*0.85</f>
        <v>34318.75</v>
      </c>
      <c r="CA25" s="57">
        <f>'BAR BB| Open rates'!CA25*0.85*0.85</f>
        <v>35908.25</v>
      </c>
      <c r="CB25" s="57">
        <f>'BAR BB| Open rates'!CB25*0.85*0.85</f>
        <v>35908.25</v>
      </c>
      <c r="CC25" s="57">
        <f>'BAR BB| Open rates'!CC25*0.85*0.85</f>
        <v>34318.75</v>
      </c>
      <c r="CD25" s="57">
        <f>'BAR BB| Open rates'!CD25*0.85*0.85</f>
        <v>34318.75</v>
      </c>
      <c r="CE25" s="57">
        <f>'BAR BB| Open rates'!CE25*0.85*0.85</f>
        <v>34318.75</v>
      </c>
      <c r="CF25" s="57">
        <f>'BAR BB| Open rates'!CF25*0.85*0.85</f>
        <v>34318.75</v>
      </c>
      <c r="CG25" s="57">
        <f>'BAR BB| Open rates'!CG25*0.85*0.85</f>
        <v>34318.75</v>
      </c>
      <c r="CH25" s="57">
        <f>'BAR BB| Open rates'!CH25*0.85*0.85</f>
        <v>35908.25</v>
      </c>
      <c r="CI25" s="57">
        <f>'BAR BB| Open rates'!CI25*0.85*0.85</f>
        <v>35908.25</v>
      </c>
      <c r="CJ25" s="57">
        <f>'BAR BB| Open rates'!CJ25*0.85*0.85</f>
        <v>34318.75</v>
      </c>
      <c r="CK25" s="57">
        <f>'BAR BB| Open rates'!CK25*0.85*0.85</f>
        <v>34318.75</v>
      </c>
      <c r="CL25" s="57">
        <f>'BAR BB| Open rates'!CL25*0.85*0.85</f>
        <v>34318.75</v>
      </c>
      <c r="CM25" s="57">
        <f>'BAR BB| Open rates'!CM25*0.85*0.85</f>
        <v>34318.75</v>
      </c>
      <c r="CN25" s="57">
        <f>'BAR BB| Open rates'!CN25*0.85*0.85</f>
        <v>34318.75</v>
      </c>
      <c r="CO25" s="57">
        <f>'BAR BB| Open rates'!CO25*0.85*0.85</f>
        <v>35908.25</v>
      </c>
      <c r="CP25" s="57">
        <f>'BAR BB| Open rates'!CP25*0.85*0.85</f>
        <v>35908.25</v>
      </c>
      <c r="CQ25" s="57">
        <f>'BAR BB| Open rates'!CQ25*0.85*0.85</f>
        <v>34318.75</v>
      </c>
      <c r="CR25" s="57">
        <f>'BAR BB| Open rates'!CR25*0.85*0.85</f>
        <v>34318.75</v>
      </c>
      <c r="CS25" s="57">
        <f>'BAR BB| Open rates'!CS25*0.85*0.85</f>
        <v>34318.75</v>
      </c>
      <c r="CT25" s="57">
        <f>'BAR BB| Open rates'!CT25*0.85*0.85</f>
        <v>34318.75</v>
      </c>
      <c r="CU25" s="57">
        <f>'BAR BB| Open rates'!CU25*0.85*0.85</f>
        <v>33090.5</v>
      </c>
      <c r="CV25" s="57">
        <f>'BAR BB| Open rates'!CV25*0.85*0.85</f>
        <v>33090.5</v>
      </c>
      <c r="CW25" s="57">
        <f>'BAR BB| Open rates'!CW25*0.85*0.85</f>
        <v>33090.5</v>
      </c>
      <c r="CX25" s="57">
        <f>'BAR BB| Open rates'!CX25*0.85*0.85</f>
        <v>31645.5</v>
      </c>
      <c r="CY25" s="57">
        <f>'BAR BB| Open rates'!CY25*0.85*0.85</f>
        <v>31645.5</v>
      </c>
      <c r="CZ25" s="57">
        <f>'BAR BB| Open rates'!CZ25*0.85*0.85</f>
        <v>31645.5</v>
      </c>
      <c r="DA25" s="57">
        <f>'BAR BB| Open rates'!DA25*0.85*0.85</f>
        <v>31645.5</v>
      </c>
      <c r="DB25" s="57">
        <f>'BAR BB| Open rates'!DB25*0.85*0.85</f>
        <v>31645.5</v>
      </c>
      <c r="DC25" s="57">
        <f>'BAR BB| Open rates'!DC25*0.85*0.85</f>
        <v>33090.5</v>
      </c>
      <c r="DD25" s="57">
        <f>'BAR BB| Open rates'!DD25*0.85*0.85</f>
        <v>33090.5</v>
      </c>
      <c r="DE25" s="57">
        <f>'BAR BB| Open rates'!DE25*0.85*0.85</f>
        <v>31645.5</v>
      </c>
      <c r="DF25" s="57">
        <f>'BAR BB| Open rates'!DF25*0.85*0.85</f>
        <v>31645.5</v>
      </c>
      <c r="DG25" s="57">
        <f>'BAR BB| Open rates'!DG25*0.85*0.85</f>
        <v>31645.5</v>
      </c>
      <c r="DH25" s="57">
        <f>'BAR BB| Open rates'!DH25*0.85*0.85</f>
        <v>31645.5</v>
      </c>
      <c r="DI25" s="57">
        <f>'BAR BB| Open rates'!DI25*0.85*0.85</f>
        <v>31645.5</v>
      </c>
      <c r="DJ25" s="57">
        <f>'BAR BB| Open rates'!DJ25*0.85*0.85</f>
        <v>33090.5</v>
      </c>
      <c r="DK25" s="57">
        <f>'BAR BB| Open rates'!DK25*0.85*0.85</f>
        <v>33090.5</v>
      </c>
      <c r="DL25" s="57">
        <f>'BAR BB| Open rates'!DL25*0.85*0.85</f>
        <v>31645.5</v>
      </c>
      <c r="DM25" s="57">
        <f>'BAR BB| Open rates'!DM25*0.85*0.85</f>
        <v>31645.5</v>
      </c>
      <c r="DN25" s="57">
        <f>'BAR BB| Open rates'!DN25*0.85*0.85</f>
        <v>31645.5</v>
      </c>
      <c r="DO25" s="57">
        <f>'BAR BB| Open rates'!DO25*0.85*0.85</f>
        <v>31645.5</v>
      </c>
      <c r="DP25" s="57">
        <f>'BAR BB| Open rates'!DP25*0.85*0.85</f>
        <v>31645.5</v>
      </c>
      <c r="DQ25" s="57">
        <f>'BAR BB| Open rates'!DQ25*0.85*0.85</f>
        <v>33090.5</v>
      </c>
      <c r="DR25" s="57">
        <f>'BAR BB| Open rates'!DR25*0.85*0.85</f>
        <v>33090.5</v>
      </c>
      <c r="DS25" s="57">
        <f>'BAR BB| Open rates'!DS25*0.85*0.85</f>
        <v>31645.5</v>
      </c>
      <c r="DT25" s="57">
        <f>'BAR BB| Open rates'!DT25*0.85*0.85</f>
        <v>31645.5</v>
      </c>
      <c r="DU25" s="57">
        <f>'BAR BB| Open rates'!DU25*0.85*0.85</f>
        <v>31645.5</v>
      </c>
      <c r="DV25" s="57">
        <f>'BAR BB| Open rates'!DV25*0.85*0.85</f>
        <v>31645.5</v>
      </c>
      <c r="DW25" s="57">
        <f>'BAR BB| Open rates'!DW25*0.85*0.85</f>
        <v>31645.5</v>
      </c>
      <c r="DX25" s="57">
        <f>'BAR BB| Open rates'!DX25*0.85*0.85</f>
        <v>33090.5</v>
      </c>
      <c r="DY25" s="57">
        <f>'BAR BB| Open rates'!DY25*0.85*0.85</f>
        <v>33090.5</v>
      </c>
      <c r="DZ25" s="57">
        <f>'BAR BB| Open rates'!DZ25*0.85*0.85</f>
        <v>34318.75</v>
      </c>
      <c r="EA25" s="57">
        <f>'BAR BB| Open rates'!EA25*0.85*0.85</f>
        <v>34318.75</v>
      </c>
      <c r="EB25" s="57">
        <f>'BAR BB| Open rates'!EB25*0.85*0.85</f>
        <v>34318.75</v>
      </c>
      <c r="EC25" s="57">
        <f>'BAR BB| Open rates'!EC25*0.85*0.85</f>
        <v>35908.25</v>
      </c>
      <c r="ED25" s="57">
        <f>'BAR BB| Open rates'!ED25*0.85*0.85</f>
        <v>35908.25</v>
      </c>
      <c r="EE25" s="57">
        <f>'BAR BB| Open rates'!EE25*0.85*0.85</f>
        <v>35908.25</v>
      </c>
      <c r="EF25" s="57">
        <f>'BAR BB| Open rates'!EF25*0.85*0.85</f>
        <v>35908.25</v>
      </c>
      <c r="EG25" s="57">
        <f>'BAR BB| Open rates'!EG25*0.85*0.85</f>
        <v>30923</v>
      </c>
      <c r="EH25" s="57">
        <f>'BAR BB| Open rates'!EH25*0.85*0.85</f>
        <v>29478</v>
      </c>
      <c r="EI25" s="57">
        <f>'BAR BB| Open rates'!EI25*0.85*0.85</f>
        <v>29478</v>
      </c>
      <c r="EJ25" s="57">
        <f>'BAR BB| Open rates'!EJ25*0.85*0.85</f>
        <v>29478</v>
      </c>
      <c r="EK25" s="57">
        <f>'BAR BB| Open rates'!EK25*0.85*0.85</f>
        <v>29478</v>
      </c>
      <c r="EL25" s="57">
        <f>'BAR BB| Open rates'!EL25*0.85*0.85</f>
        <v>30200.5</v>
      </c>
      <c r="EM25" s="57">
        <f>'BAR BB| Open rates'!EM25*0.85*0.85</f>
        <v>30200.5</v>
      </c>
      <c r="EN25" s="57">
        <f>'BAR BB| Open rates'!EN25*0.85*0.85</f>
        <v>29478</v>
      </c>
      <c r="EO25" s="57">
        <f>'BAR BB| Open rates'!EO25*0.85*0.85</f>
        <v>29478</v>
      </c>
      <c r="EP25" s="57">
        <f>'BAR BB| Open rates'!EP25*0.85*0.85</f>
        <v>29478</v>
      </c>
      <c r="EQ25" s="57">
        <f>'BAR BB| Open rates'!EQ25*0.85*0.85</f>
        <v>29478</v>
      </c>
      <c r="ER25" s="57">
        <f>'BAR BB| Open rates'!ER25*0.85*0.85</f>
        <v>29478</v>
      </c>
      <c r="ES25" s="57">
        <f>'BAR BB| Open rates'!ES25*0.85*0.85</f>
        <v>30200.5</v>
      </c>
      <c r="ET25" s="57">
        <f>'BAR BB| Open rates'!ET25*0.85*0.85</f>
        <v>30200.5</v>
      </c>
      <c r="EU25" s="57">
        <f>'BAR BB| Open rates'!EU25*0.85*0.85</f>
        <v>29478</v>
      </c>
      <c r="EV25" s="57">
        <f>'BAR BB| Open rates'!EV25*0.85*0.85</f>
        <v>29478</v>
      </c>
      <c r="EW25" s="57">
        <f>'BAR BB| Open rates'!EW25*0.85*0.85</f>
        <v>29478</v>
      </c>
      <c r="EX25" s="57">
        <f>'BAR BB| Open rates'!EX25*0.85*0.85</f>
        <v>29478</v>
      </c>
      <c r="EY25" s="57">
        <f>'BAR BB| Open rates'!EY25*0.85*0.85</f>
        <v>29478</v>
      </c>
      <c r="EZ25" s="57">
        <f>'BAR BB| Open rates'!EZ25*0.85*0.85</f>
        <v>30200.5</v>
      </c>
      <c r="FA25" s="57">
        <f>'BAR BB| Open rates'!FA25*0.85*0.85</f>
        <v>30200.5</v>
      </c>
      <c r="FB25" s="57">
        <f>'BAR BB| Open rates'!FB25*0.85*0.85</f>
        <v>29478</v>
      </c>
      <c r="FC25" s="57">
        <f>'BAR BB| Open rates'!FC25*0.85*0.85</f>
        <v>29478</v>
      </c>
      <c r="FD25" s="57">
        <f>'BAR BB| Open rates'!FD25*0.85*0.85</f>
        <v>29478</v>
      </c>
      <c r="FE25" s="57">
        <f>'BAR BB| Open rates'!FE25*0.85*0.85</f>
        <v>29478</v>
      </c>
      <c r="FF25" s="57">
        <f>'BAR BB| Open rates'!FF25*0.85*0.85</f>
        <v>29478</v>
      </c>
      <c r="FG25" s="57">
        <f>'BAR BB| Open rates'!FG25*0.85*0.85</f>
        <v>30200.5</v>
      </c>
      <c r="FH25" s="57">
        <f>'BAR BB| Open rates'!FH25*0.85*0.85</f>
        <v>30200.5</v>
      </c>
      <c r="FI25" s="57">
        <f>'BAR BB| Open rates'!FI25*0.85*0.85</f>
        <v>29478</v>
      </c>
      <c r="FJ25" s="57">
        <f>'BAR BB| Open rates'!FJ25*0.85*0.85</f>
        <v>29478</v>
      </c>
      <c r="FK25" s="57">
        <f>'BAR BB| Open rates'!FK25*0.85*0.85</f>
        <v>29478</v>
      </c>
      <c r="FL25" s="57">
        <f>'BAR BB| Open rates'!FL25*0.85*0.85</f>
        <v>29478</v>
      </c>
      <c r="FM25" s="57">
        <f>'BAR BB| Open rates'!FM25*0.85*0.85</f>
        <v>29478</v>
      </c>
      <c r="FN25" s="57">
        <f>'BAR BB| Open rates'!FN25*0.85*0.85</f>
        <v>30200.5</v>
      </c>
      <c r="FO25" s="57">
        <f>'BAR BB| Open rates'!FO25*0.85*0.85</f>
        <v>30200.5</v>
      </c>
      <c r="FP25" s="57">
        <f>'BAR BB| Open rates'!FP25*0.85*0.85</f>
        <v>29478</v>
      </c>
      <c r="FQ25" s="57">
        <f>'BAR BB| Open rates'!FQ25*0.85*0.85</f>
        <v>29478</v>
      </c>
      <c r="FR25" s="57">
        <f>'BAR BB| Open rates'!FR25*0.85*0.85</f>
        <v>29478</v>
      </c>
      <c r="FS25" s="57">
        <f>'BAR BB| Open rates'!FS25*0.85*0.85</f>
        <v>29478</v>
      </c>
      <c r="FT25" s="57">
        <f>'BAR BB| Open rates'!FT25*0.85*0.85</f>
        <v>29478</v>
      </c>
      <c r="FU25" s="57">
        <f>'BAR BB| Open rates'!FU25*0.85*0.85</f>
        <v>30200.5</v>
      </c>
      <c r="FV25" s="57">
        <f>'BAR BB| Open rates'!FV25*0.85*0.85</f>
        <v>30200.5</v>
      </c>
      <c r="FW25" s="57">
        <f>'BAR BB| Open rates'!FW25*0.85*0.85</f>
        <v>32873.75</v>
      </c>
      <c r="FX25" s="57">
        <f>'BAR BB| Open rates'!FX25*0.85*0.85</f>
        <v>32873.75</v>
      </c>
      <c r="FY25" s="57">
        <f>'BAR BB| Open rates'!FY25*0.85*0.85</f>
        <v>32873.75</v>
      </c>
      <c r="FZ25" s="57">
        <f>'BAR BB| Open rates'!FZ25*0.85*0.85</f>
        <v>32873.75</v>
      </c>
      <c r="GA25" s="57">
        <f>'BAR BB| Open rates'!GA25*0.85*0.85</f>
        <v>32873.75</v>
      </c>
      <c r="GB25" s="57">
        <f>'BAR BB| Open rates'!GB25*0.85*0.85</f>
        <v>34463.25</v>
      </c>
      <c r="GC25" s="57">
        <f>'BAR BB| Open rates'!GC25*0.85*0.85</f>
        <v>34463.25</v>
      </c>
      <c r="GD25" s="57">
        <f>'BAR BB| Open rates'!GD25*0.85*0.85</f>
        <v>34463.25</v>
      </c>
      <c r="GE25" s="57">
        <f>'BAR BB| Open rates'!GE25*0.85*0.85</f>
        <v>34463.25</v>
      </c>
    </row>
    <row r="26" spans="1:187" s="36" customFormat="1" ht="12" customHeight="1" x14ac:dyDescent="0.2">
      <c r="A26" s="237">
        <v>4</v>
      </c>
      <c r="B26" s="57">
        <f>'BAR BB| Open rates'!B26*0.85*0.85</f>
        <v>44361.5</v>
      </c>
      <c r="C26" s="57">
        <f>'BAR BB| Open rates'!C26*0.85*0.85</f>
        <v>44361.5</v>
      </c>
      <c r="D26" s="57">
        <f>'BAR BB| Open rates'!D26*0.85*0.85</f>
        <v>42410.75</v>
      </c>
      <c r="E26" s="57">
        <f>'BAR BB| Open rates'!E26*0.85*0.85</f>
        <v>42410.75</v>
      </c>
      <c r="F26" s="57">
        <f>'BAR BB| Open rates'!F26*0.85*0.85</f>
        <v>40821.25</v>
      </c>
      <c r="G26" s="57">
        <f>'BAR BB| Open rates'!G26*0.85*0.85</f>
        <v>42410.75</v>
      </c>
      <c r="H26" s="57">
        <f>'BAR BB| Open rates'!H26*0.85*0.85</f>
        <v>42410.75</v>
      </c>
      <c r="I26" s="57">
        <f>'BAR BB| Open rates'!I26*0.85*0.85</f>
        <v>43855.75</v>
      </c>
      <c r="J26" s="57">
        <f>'BAR BB| Open rates'!J26*0.85*0.85</f>
        <v>43855.75</v>
      </c>
      <c r="K26" s="57">
        <f>'BAR BB| Open rates'!K26*0.85*0.85</f>
        <v>42410.75</v>
      </c>
      <c r="L26" s="57">
        <f>'BAR BB| Open rates'!L26*0.85*0.85</f>
        <v>42410.75</v>
      </c>
      <c r="M26" s="57">
        <f>'BAR BB| Open rates'!M26*0.85*0.85</f>
        <v>42410.75</v>
      </c>
      <c r="N26" s="57">
        <f>'BAR BB| Open rates'!N26*0.85*0.85</f>
        <v>42410.75</v>
      </c>
      <c r="O26" s="57">
        <f>'BAR BB| Open rates'!O26*0.85*0.85</f>
        <v>42410.75</v>
      </c>
      <c r="P26" s="57">
        <f>'BAR BB| Open rates'!P26*0.85*0.85</f>
        <v>43855.75</v>
      </c>
      <c r="Q26" s="57">
        <f>'BAR BB| Open rates'!Q26*0.85*0.85</f>
        <v>43855.75</v>
      </c>
      <c r="R26" s="57">
        <f>'BAR BB| Open rates'!R26*0.85*0.85</f>
        <v>43855.75</v>
      </c>
      <c r="S26" s="57">
        <f>'BAR BB| Open rates'!S26*0.85*0.85</f>
        <v>43855.75</v>
      </c>
      <c r="T26" s="57">
        <f>'BAR BB| Open rates'!T26*0.85*0.85</f>
        <v>43855.75</v>
      </c>
      <c r="U26" s="57">
        <f>'BAR BB| Open rates'!U26*0.85*0.85</f>
        <v>43855.75</v>
      </c>
      <c r="V26" s="57">
        <f>'BAR BB| Open rates'!V26*0.85*0.85</f>
        <v>43855.75</v>
      </c>
      <c r="W26" s="57">
        <f>'BAR BB| Open rates'!W26*0.85*0.85</f>
        <v>45300.75</v>
      </c>
      <c r="X26" s="57">
        <f>'BAR BB| Open rates'!X26*0.85*0.85</f>
        <v>45300.75</v>
      </c>
      <c r="Y26" s="57">
        <f>'BAR BB| Open rates'!Y26*0.85*0.85</f>
        <v>43855.75</v>
      </c>
      <c r="Z26" s="57">
        <f>'BAR BB| Open rates'!Z26*0.85*0.85</f>
        <v>43855.75</v>
      </c>
      <c r="AA26" s="57">
        <f>'BAR BB| Open rates'!AA26*0.85*0.85</f>
        <v>43855.75</v>
      </c>
      <c r="AB26" s="57">
        <f>'BAR BB| Open rates'!AB26*0.85*0.85</f>
        <v>43855.75</v>
      </c>
      <c r="AC26" s="57">
        <f>'BAR BB| Open rates'!AC26*0.85*0.85</f>
        <v>43855.75</v>
      </c>
      <c r="AD26" s="57">
        <f>'BAR BB| Open rates'!AD26*0.85*0.85</f>
        <v>45300.75</v>
      </c>
      <c r="AE26" s="57">
        <f>'BAR BB| Open rates'!AE26*0.85*0.85</f>
        <v>45300.75</v>
      </c>
      <c r="AF26" s="57">
        <f>'BAR BB| Open rates'!AF26*0.85*0.85</f>
        <v>43855.75</v>
      </c>
      <c r="AG26" s="57">
        <f>'BAR BB| Open rates'!AG26*0.85*0.85</f>
        <v>43855.75</v>
      </c>
      <c r="AH26" s="57">
        <f>'BAR BB| Open rates'!AH26*0.85*0.85</f>
        <v>43855.75</v>
      </c>
      <c r="AI26" s="57">
        <f>'BAR BB| Open rates'!AI26*0.85*0.85</f>
        <v>43855.75</v>
      </c>
      <c r="AJ26" s="57">
        <f>'BAR BB| Open rates'!AJ26*0.85*0.85</f>
        <v>43855.75</v>
      </c>
      <c r="AK26" s="57">
        <f>'BAR BB| Open rates'!AK26*0.85*0.85</f>
        <v>45300.75</v>
      </c>
      <c r="AL26" s="57">
        <f>'BAR BB| Open rates'!AL26*0.85*0.85</f>
        <v>45300.75</v>
      </c>
      <c r="AM26" s="57">
        <f>'BAR BB| Open rates'!AM26*0.85*0.85</f>
        <v>43855.75</v>
      </c>
      <c r="AN26" s="57">
        <f>'BAR BB| Open rates'!AN26*0.85*0.85</f>
        <v>43855.75</v>
      </c>
      <c r="AO26" s="57">
        <f>'BAR BB| Open rates'!AO26*0.85*0.85</f>
        <v>43855.75</v>
      </c>
      <c r="AP26" s="57">
        <f>'BAR BB| Open rates'!AP26*0.85*0.85</f>
        <v>43855.75</v>
      </c>
      <c r="AQ26" s="57">
        <f>'BAR BB| Open rates'!AQ26*0.85*0.85</f>
        <v>43855.75</v>
      </c>
      <c r="AR26" s="57">
        <f>'BAR BB| Open rates'!AR26*0.85*0.85</f>
        <v>45300.75</v>
      </c>
      <c r="AS26" s="57">
        <f>'BAR BB| Open rates'!AS26*0.85*0.85</f>
        <v>45300.75</v>
      </c>
      <c r="AT26" s="57">
        <f>'BAR BB| Open rates'!AT26*0.85*0.85</f>
        <v>43855.75</v>
      </c>
      <c r="AU26" s="57">
        <f>'BAR BB| Open rates'!AU26*0.85*0.85</f>
        <v>43855.75</v>
      </c>
      <c r="AV26" s="57">
        <f>'BAR BB| Open rates'!AV26*0.85*0.85</f>
        <v>43855.75</v>
      </c>
      <c r="AW26" s="57">
        <f>'BAR BB| Open rates'!AW26*0.85*0.85</f>
        <v>43855.75</v>
      </c>
      <c r="AX26" s="57">
        <f>'BAR BB| Open rates'!AX26*0.85*0.85</f>
        <v>43855.75</v>
      </c>
      <c r="AY26" s="57">
        <f>'BAR BB| Open rates'!AY26*0.85*0.85</f>
        <v>45300.75</v>
      </c>
      <c r="AZ26" s="57">
        <f>'BAR BB| Open rates'!AZ26*0.85*0.85</f>
        <v>45300.75</v>
      </c>
      <c r="BA26" s="57">
        <f>'BAR BB| Open rates'!BA26*0.85*0.85</f>
        <v>43855.75</v>
      </c>
      <c r="BB26" s="57">
        <f>'BAR BB| Open rates'!BB26*0.85*0.85</f>
        <v>43855.75</v>
      </c>
      <c r="BC26" s="57">
        <f>'BAR BB| Open rates'!BC26*0.85*0.85</f>
        <v>43855.75</v>
      </c>
      <c r="BD26" s="57">
        <f>'BAR BB| Open rates'!BD26*0.85*0.85</f>
        <v>43855.75</v>
      </c>
      <c r="BE26" s="57">
        <f>'BAR BB| Open rates'!BE26*0.85*0.85</f>
        <v>43855.75</v>
      </c>
      <c r="BF26" s="57">
        <f>'BAR BB| Open rates'!BF26*0.85*0.85</f>
        <v>45300.75</v>
      </c>
      <c r="BG26" s="57">
        <f>'BAR BB| Open rates'!BG26*0.85*0.85</f>
        <v>45300.75</v>
      </c>
      <c r="BH26" s="57">
        <f>'BAR BB| Open rates'!BH26*0.85*0.85</f>
        <v>41543.75</v>
      </c>
      <c r="BI26" s="57">
        <f>'BAR BB| Open rates'!BI26*0.85*0.85</f>
        <v>41543.75</v>
      </c>
      <c r="BJ26" s="57">
        <f>'BAR BB| Open rates'!BJ26*0.85*0.85</f>
        <v>41543.75</v>
      </c>
      <c r="BK26" s="57">
        <f>'BAR BB| Open rates'!BK26*0.85*0.85</f>
        <v>41543.75</v>
      </c>
      <c r="BL26" s="57">
        <f>'BAR BB| Open rates'!BL26*0.85*0.85</f>
        <v>41543.75</v>
      </c>
      <c r="BM26" s="57">
        <f>'BAR BB| Open rates'!BM26*0.85*0.85</f>
        <v>42410.75</v>
      </c>
      <c r="BN26" s="57">
        <f>'BAR BB| Open rates'!BN26*0.85*0.85</f>
        <v>42410.75</v>
      </c>
      <c r="BO26" s="57">
        <f>'BAR BB| Open rates'!BO26*0.85*0.85</f>
        <v>40821.25</v>
      </c>
      <c r="BP26" s="57">
        <f>'BAR BB| Open rates'!BP26*0.85*0.85</f>
        <v>40821.25</v>
      </c>
      <c r="BQ26" s="57">
        <f>'BAR BB| Open rates'!BQ26*0.85*0.85</f>
        <v>38075.75</v>
      </c>
      <c r="BR26" s="57">
        <f>'BAR BB| Open rates'!BR26*0.85*0.85</f>
        <v>38075.75</v>
      </c>
      <c r="BS26" s="57">
        <f>'BAR BB| Open rates'!BS26*0.85*0.85</f>
        <v>38075.75</v>
      </c>
      <c r="BT26" s="57">
        <f>'BAR BB| Open rates'!BT26*0.85*0.85</f>
        <v>38075.75</v>
      </c>
      <c r="BU26" s="57">
        <f>'BAR BB| Open rates'!BU26*0.85*0.85</f>
        <v>38075.75</v>
      </c>
      <c r="BV26" s="57">
        <f>'BAR BB| Open rates'!BV26*0.85*0.85</f>
        <v>36486.25</v>
      </c>
      <c r="BW26" s="57">
        <f>'BAR BB| Open rates'!BW26*0.85*0.85</f>
        <v>36486.25</v>
      </c>
      <c r="BX26" s="57">
        <f>'BAR BB| Open rates'!BX26*0.85*0.85</f>
        <v>36486.25</v>
      </c>
      <c r="BY26" s="57">
        <f>'BAR BB| Open rates'!BY26*0.85*0.85</f>
        <v>36486.25</v>
      </c>
      <c r="BZ26" s="57">
        <f>'BAR BB| Open rates'!BZ26*0.85*0.85</f>
        <v>36486.25</v>
      </c>
      <c r="CA26" s="57">
        <f>'BAR BB| Open rates'!CA26*0.85*0.85</f>
        <v>38075.75</v>
      </c>
      <c r="CB26" s="57">
        <f>'BAR BB| Open rates'!CB26*0.85*0.85</f>
        <v>38075.75</v>
      </c>
      <c r="CC26" s="57">
        <f>'BAR BB| Open rates'!CC26*0.85*0.85</f>
        <v>36486.25</v>
      </c>
      <c r="CD26" s="57">
        <f>'BAR BB| Open rates'!CD26*0.85*0.85</f>
        <v>36486.25</v>
      </c>
      <c r="CE26" s="57">
        <f>'BAR BB| Open rates'!CE26*0.85*0.85</f>
        <v>36486.25</v>
      </c>
      <c r="CF26" s="57">
        <f>'BAR BB| Open rates'!CF26*0.85*0.85</f>
        <v>36486.25</v>
      </c>
      <c r="CG26" s="57">
        <f>'BAR BB| Open rates'!CG26*0.85*0.85</f>
        <v>36486.25</v>
      </c>
      <c r="CH26" s="57">
        <f>'BAR BB| Open rates'!CH26*0.85*0.85</f>
        <v>38075.75</v>
      </c>
      <c r="CI26" s="57">
        <f>'BAR BB| Open rates'!CI26*0.85*0.85</f>
        <v>38075.75</v>
      </c>
      <c r="CJ26" s="57">
        <f>'BAR BB| Open rates'!CJ26*0.85*0.85</f>
        <v>36486.25</v>
      </c>
      <c r="CK26" s="57">
        <f>'BAR BB| Open rates'!CK26*0.85*0.85</f>
        <v>36486.25</v>
      </c>
      <c r="CL26" s="57">
        <f>'BAR BB| Open rates'!CL26*0.85*0.85</f>
        <v>36486.25</v>
      </c>
      <c r="CM26" s="57">
        <f>'BAR BB| Open rates'!CM26*0.85*0.85</f>
        <v>36486.25</v>
      </c>
      <c r="CN26" s="57">
        <f>'BAR BB| Open rates'!CN26*0.85*0.85</f>
        <v>36486.25</v>
      </c>
      <c r="CO26" s="57">
        <f>'BAR BB| Open rates'!CO26*0.85*0.85</f>
        <v>38075.75</v>
      </c>
      <c r="CP26" s="57">
        <f>'BAR BB| Open rates'!CP26*0.85*0.85</f>
        <v>38075.75</v>
      </c>
      <c r="CQ26" s="57">
        <f>'BAR BB| Open rates'!CQ26*0.85*0.85</f>
        <v>36486.25</v>
      </c>
      <c r="CR26" s="57">
        <f>'BAR BB| Open rates'!CR26*0.85*0.85</f>
        <v>36486.25</v>
      </c>
      <c r="CS26" s="57">
        <f>'BAR BB| Open rates'!CS26*0.85*0.85</f>
        <v>36486.25</v>
      </c>
      <c r="CT26" s="57">
        <f>'BAR BB| Open rates'!CT26*0.85*0.85</f>
        <v>36486.25</v>
      </c>
      <c r="CU26" s="57">
        <f>'BAR BB| Open rates'!CU26*0.85*0.85</f>
        <v>35258</v>
      </c>
      <c r="CV26" s="57">
        <f>'BAR BB| Open rates'!CV26*0.85*0.85</f>
        <v>35258</v>
      </c>
      <c r="CW26" s="57">
        <f>'BAR BB| Open rates'!CW26*0.85*0.85</f>
        <v>35258</v>
      </c>
      <c r="CX26" s="57">
        <f>'BAR BB| Open rates'!CX26*0.85*0.85</f>
        <v>33813</v>
      </c>
      <c r="CY26" s="57">
        <f>'BAR BB| Open rates'!CY26*0.85*0.85</f>
        <v>33813</v>
      </c>
      <c r="CZ26" s="57">
        <f>'BAR BB| Open rates'!CZ26*0.85*0.85</f>
        <v>33813</v>
      </c>
      <c r="DA26" s="57">
        <f>'BAR BB| Open rates'!DA26*0.85*0.85</f>
        <v>33813</v>
      </c>
      <c r="DB26" s="57">
        <f>'BAR BB| Open rates'!DB26*0.85*0.85</f>
        <v>33813</v>
      </c>
      <c r="DC26" s="57">
        <f>'BAR BB| Open rates'!DC26*0.85*0.85</f>
        <v>35258</v>
      </c>
      <c r="DD26" s="57">
        <f>'BAR BB| Open rates'!DD26*0.85*0.85</f>
        <v>35258</v>
      </c>
      <c r="DE26" s="57">
        <f>'BAR BB| Open rates'!DE26*0.85*0.85</f>
        <v>33813</v>
      </c>
      <c r="DF26" s="57">
        <f>'BAR BB| Open rates'!DF26*0.85*0.85</f>
        <v>33813</v>
      </c>
      <c r="DG26" s="57">
        <f>'BAR BB| Open rates'!DG26*0.85*0.85</f>
        <v>33813</v>
      </c>
      <c r="DH26" s="57">
        <f>'BAR BB| Open rates'!DH26*0.85*0.85</f>
        <v>33813</v>
      </c>
      <c r="DI26" s="57">
        <f>'BAR BB| Open rates'!DI26*0.85*0.85</f>
        <v>33813</v>
      </c>
      <c r="DJ26" s="57">
        <f>'BAR BB| Open rates'!DJ26*0.85*0.85</f>
        <v>35258</v>
      </c>
      <c r="DK26" s="57">
        <f>'BAR BB| Open rates'!DK26*0.85*0.85</f>
        <v>35258</v>
      </c>
      <c r="DL26" s="57">
        <f>'BAR BB| Open rates'!DL26*0.85*0.85</f>
        <v>33813</v>
      </c>
      <c r="DM26" s="57">
        <f>'BAR BB| Open rates'!DM26*0.85*0.85</f>
        <v>33813</v>
      </c>
      <c r="DN26" s="57">
        <f>'BAR BB| Open rates'!DN26*0.85*0.85</f>
        <v>33813</v>
      </c>
      <c r="DO26" s="57">
        <f>'BAR BB| Open rates'!DO26*0.85*0.85</f>
        <v>33813</v>
      </c>
      <c r="DP26" s="57">
        <f>'BAR BB| Open rates'!DP26*0.85*0.85</f>
        <v>33813</v>
      </c>
      <c r="DQ26" s="57">
        <f>'BAR BB| Open rates'!DQ26*0.85*0.85</f>
        <v>35258</v>
      </c>
      <c r="DR26" s="57">
        <f>'BAR BB| Open rates'!DR26*0.85*0.85</f>
        <v>35258</v>
      </c>
      <c r="DS26" s="57">
        <f>'BAR BB| Open rates'!DS26*0.85*0.85</f>
        <v>33813</v>
      </c>
      <c r="DT26" s="57">
        <f>'BAR BB| Open rates'!DT26*0.85*0.85</f>
        <v>33813</v>
      </c>
      <c r="DU26" s="57">
        <f>'BAR BB| Open rates'!DU26*0.85*0.85</f>
        <v>33813</v>
      </c>
      <c r="DV26" s="57">
        <f>'BAR BB| Open rates'!DV26*0.85*0.85</f>
        <v>33813</v>
      </c>
      <c r="DW26" s="57">
        <f>'BAR BB| Open rates'!DW26*0.85*0.85</f>
        <v>33813</v>
      </c>
      <c r="DX26" s="57">
        <f>'BAR BB| Open rates'!DX26*0.85*0.85</f>
        <v>35258</v>
      </c>
      <c r="DY26" s="57">
        <f>'BAR BB| Open rates'!DY26*0.85*0.85</f>
        <v>35258</v>
      </c>
      <c r="DZ26" s="57">
        <f>'BAR BB| Open rates'!DZ26*0.85*0.85</f>
        <v>36486.25</v>
      </c>
      <c r="EA26" s="57">
        <f>'BAR BB| Open rates'!EA26*0.85*0.85</f>
        <v>36486.25</v>
      </c>
      <c r="EB26" s="57">
        <f>'BAR BB| Open rates'!EB26*0.85*0.85</f>
        <v>36486.25</v>
      </c>
      <c r="EC26" s="57">
        <f>'BAR BB| Open rates'!EC26*0.85*0.85</f>
        <v>38075.75</v>
      </c>
      <c r="ED26" s="57">
        <f>'BAR BB| Open rates'!ED26*0.85*0.85</f>
        <v>38075.75</v>
      </c>
      <c r="EE26" s="57">
        <f>'BAR BB| Open rates'!EE26*0.85*0.85</f>
        <v>38075.75</v>
      </c>
      <c r="EF26" s="57">
        <f>'BAR BB| Open rates'!EF26*0.85*0.85</f>
        <v>38075.75</v>
      </c>
      <c r="EG26" s="57">
        <f>'BAR BB| Open rates'!EG26*0.85*0.85</f>
        <v>33090.5</v>
      </c>
      <c r="EH26" s="57">
        <f>'BAR BB| Open rates'!EH26*0.85*0.85</f>
        <v>31645.5</v>
      </c>
      <c r="EI26" s="57">
        <f>'BAR BB| Open rates'!EI26*0.85*0.85</f>
        <v>31645.5</v>
      </c>
      <c r="EJ26" s="57">
        <f>'BAR BB| Open rates'!EJ26*0.85*0.85</f>
        <v>31645.5</v>
      </c>
      <c r="EK26" s="57">
        <f>'BAR BB| Open rates'!EK26*0.85*0.85</f>
        <v>31645.5</v>
      </c>
      <c r="EL26" s="57">
        <f>'BAR BB| Open rates'!EL26*0.85*0.85</f>
        <v>32368</v>
      </c>
      <c r="EM26" s="57">
        <f>'BAR BB| Open rates'!EM26*0.85*0.85</f>
        <v>32368</v>
      </c>
      <c r="EN26" s="57">
        <f>'BAR BB| Open rates'!EN26*0.85*0.85</f>
        <v>31645.5</v>
      </c>
      <c r="EO26" s="57">
        <f>'BAR BB| Open rates'!EO26*0.85*0.85</f>
        <v>31645.5</v>
      </c>
      <c r="EP26" s="57">
        <f>'BAR BB| Open rates'!EP26*0.85*0.85</f>
        <v>31645.5</v>
      </c>
      <c r="EQ26" s="57">
        <f>'BAR BB| Open rates'!EQ26*0.85*0.85</f>
        <v>31645.5</v>
      </c>
      <c r="ER26" s="57">
        <f>'BAR BB| Open rates'!ER26*0.85*0.85</f>
        <v>31645.5</v>
      </c>
      <c r="ES26" s="57">
        <f>'BAR BB| Open rates'!ES26*0.85*0.85</f>
        <v>32368</v>
      </c>
      <c r="ET26" s="57">
        <f>'BAR BB| Open rates'!ET26*0.85*0.85</f>
        <v>32368</v>
      </c>
      <c r="EU26" s="57">
        <f>'BAR BB| Open rates'!EU26*0.85*0.85</f>
        <v>31645.5</v>
      </c>
      <c r="EV26" s="57">
        <f>'BAR BB| Open rates'!EV26*0.85*0.85</f>
        <v>31645.5</v>
      </c>
      <c r="EW26" s="57">
        <f>'BAR BB| Open rates'!EW26*0.85*0.85</f>
        <v>31645.5</v>
      </c>
      <c r="EX26" s="57">
        <f>'BAR BB| Open rates'!EX26*0.85*0.85</f>
        <v>31645.5</v>
      </c>
      <c r="EY26" s="57">
        <f>'BAR BB| Open rates'!EY26*0.85*0.85</f>
        <v>31645.5</v>
      </c>
      <c r="EZ26" s="57">
        <f>'BAR BB| Open rates'!EZ26*0.85*0.85</f>
        <v>32368</v>
      </c>
      <c r="FA26" s="57">
        <f>'BAR BB| Open rates'!FA26*0.85*0.85</f>
        <v>32368</v>
      </c>
      <c r="FB26" s="57">
        <f>'BAR BB| Open rates'!FB26*0.85*0.85</f>
        <v>31645.5</v>
      </c>
      <c r="FC26" s="57">
        <f>'BAR BB| Open rates'!FC26*0.85*0.85</f>
        <v>31645.5</v>
      </c>
      <c r="FD26" s="57">
        <f>'BAR BB| Open rates'!FD26*0.85*0.85</f>
        <v>31645.5</v>
      </c>
      <c r="FE26" s="57">
        <f>'BAR BB| Open rates'!FE26*0.85*0.85</f>
        <v>31645.5</v>
      </c>
      <c r="FF26" s="57">
        <f>'BAR BB| Open rates'!FF26*0.85*0.85</f>
        <v>31645.5</v>
      </c>
      <c r="FG26" s="57">
        <f>'BAR BB| Open rates'!FG26*0.85*0.85</f>
        <v>32368</v>
      </c>
      <c r="FH26" s="57">
        <f>'BAR BB| Open rates'!FH26*0.85*0.85</f>
        <v>32368</v>
      </c>
      <c r="FI26" s="57">
        <f>'BAR BB| Open rates'!FI26*0.85*0.85</f>
        <v>31645.5</v>
      </c>
      <c r="FJ26" s="57">
        <f>'BAR BB| Open rates'!FJ26*0.85*0.85</f>
        <v>31645.5</v>
      </c>
      <c r="FK26" s="57">
        <f>'BAR BB| Open rates'!FK26*0.85*0.85</f>
        <v>31645.5</v>
      </c>
      <c r="FL26" s="57">
        <f>'BAR BB| Open rates'!FL26*0.85*0.85</f>
        <v>31645.5</v>
      </c>
      <c r="FM26" s="57">
        <f>'BAR BB| Open rates'!FM26*0.85*0.85</f>
        <v>31645.5</v>
      </c>
      <c r="FN26" s="57">
        <f>'BAR BB| Open rates'!FN26*0.85*0.85</f>
        <v>32368</v>
      </c>
      <c r="FO26" s="57">
        <f>'BAR BB| Open rates'!FO26*0.85*0.85</f>
        <v>32368</v>
      </c>
      <c r="FP26" s="57">
        <f>'BAR BB| Open rates'!FP26*0.85*0.85</f>
        <v>31645.5</v>
      </c>
      <c r="FQ26" s="57">
        <f>'BAR BB| Open rates'!FQ26*0.85*0.85</f>
        <v>31645.5</v>
      </c>
      <c r="FR26" s="57">
        <f>'BAR BB| Open rates'!FR26*0.85*0.85</f>
        <v>31645.5</v>
      </c>
      <c r="FS26" s="57">
        <f>'BAR BB| Open rates'!FS26*0.85*0.85</f>
        <v>31645.5</v>
      </c>
      <c r="FT26" s="57">
        <f>'BAR BB| Open rates'!FT26*0.85*0.85</f>
        <v>31645.5</v>
      </c>
      <c r="FU26" s="57">
        <f>'BAR BB| Open rates'!FU26*0.85*0.85</f>
        <v>32368</v>
      </c>
      <c r="FV26" s="57">
        <f>'BAR BB| Open rates'!FV26*0.85*0.85</f>
        <v>32368</v>
      </c>
      <c r="FW26" s="57">
        <f>'BAR BB| Open rates'!FW26*0.85*0.85</f>
        <v>35041.25</v>
      </c>
      <c r="FX26" s="57">
        <f>'BAR BB| Open rates'!FX26*0.85*0.85</f>
        <v>35041.25</v>
      </c>
      <c r="FY26" s="57">
        <f>'BAR BB| Open rates'!FY26*0.85*0.85</f>
        <v>35041.25</v>
      </c>
      <c r="FZ26" s="57">
        <f>'BAR BB| Open rates'!FZ26*0.85*0.85</f>
        <v>35041.25</v>
      </c>
      <c r="GA26" s="57">
        <f>'BAR BB| Open rates'!GA26*0.85*0.85</f>
        <v>35041.25</v>
      </c>
      <c r="GB26" s="57">
        <f>'BAR BB| Open rates'!GB26*0.85*0.85</f>
        <v>36630.75</v>
      </c>
      <c r="GC26" s="57">
        <f>'BAR BB| Open rates'!GC26*0.85*0.85</f>
        <v>36630.75</v>
      </c>
      <c r="GD26" s="57">
        <f>'BAR BB| Open rates'!GD26*0.85*0.85</f>
        <v>36630.75</v>
      </c>
      <c r="GE26" s="57">
        <f>'BAR BB| Open rates'!GE26*0.85*0.85</f>
        <v>36630.75</v>
      </c>
    </row>
    <row r="27" spans="1:187" s="36" customFormat="1" ht="12" customHeight="1" x14ac:dyDescent="0.2">
      <c r="A27" s="236" t="s">
        <v>181</v>
      </c>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row>
    <row r="28" spans="1:187" s="36" customFormat="1" ht="12" customHeight="1" x14ac:dyDescent="0.2">
      <c r="A28" s="237">
        <v>1</v>
      </c>
      <c r="B28" s="57">
        <f>'BAR BB| Open rates'!B28*0.85*0.85</f>
        <v>39304</v>
      </c>
      <c r="C28" s="57">
        <f>'BAR BB| Open rates'!C28*0.85*0.85</f>
        <v>39304</v>
      </c>
      <c r="D28" s="57">
        <f>'BAR BB| Open rates'!D28*0.85*0.85</f>
        <v>37353.25</v>
      </c>
      <c r="E28" s="57">
        <f>'BAR BB| Open rates'!E28*0.85*0.85</f>
        <v>37353.25</v>
      </c>
      <c r="F28" s="57">
        <f>'BAR BB| Open rates'!F28*0.85*0.85</f>
        <v>35763.75</v>
      </c>
      <c r="G28" s="57">
        <f>'BAR BB| Open rates'!G28*0.85*0.85</f>
        <v>37353.25</v>
      </c>
      <c r="H28" s="57">
        <f>'BAR BB| Open rates'!H28*0.85*0.85</f>
        <v>37353.25</v>
      </c>
      <c r="I28" s="57">
        <f>'BAR BB| Open rates'!I28*0.85*0.85</f>
        <v>38798.25</v>
      </c>
      <c r="J28" s="57">
        <f>'BAR BB| Open rates'!J28*0.85*0.85</f>
        <v>38798.25</v>
      </c>
      <c r="K28" s="57">
        <f>'BAR BB| Open rates'!K28*0.85*0.85</f>
        <v>37353.25</v>
      </c>
      <c r="L28" s="57">
        <f>'BAR BB| Open rates'!L28*0.85*0.85</f>
        <v>37353.25</v>
      </c>
      <c r="M28" s="57">
        <f>'BAR BB| Open rates'!M28*0.85*0.85</f>
        <v>37353.25</v>
      </c>
      <c r="N28" s="57">
        <f>'BAR BB| Open rates'!N28*0.85*0.85</f>
        <v>37353.25</v>
      </c>
      <c r="O28" s="57">
        <f>'BAR BB| Open rates'!O28*0.85*0.85</f>
        <v>37353.25</v>
      </c>
      <c r="P28" s="57">
        <f>'BAR BB| Open rates'!P28*0.85*0.85</f>
        <v>38798.25</v>
      </c>
      <c r="Q28" s="57">
        <f>'BAR BB| Open rates'!Q28*0.85*0.85</f>
        <v>38798.25</v>
      </c>
      <c r="R28" s="57">
        <f>'BAR BB| Open rates'!R28*0.85*0.85</f>
        <v>38798.25</v>
      </c>
      <c r="S28" s="57">
        <f>'BAR BB| Open rates'!S28*0.85*0.85</f>
        <v>38798.25</v>
      </c>
      <c r="T28" s="57">
        <f>'BAR BB| Open rates'!T28*0.85*0.85</f>
        <v>38798.25</v>
      </c>
      <c r="U28" s="57">
        <f>'BAR BB| Open rates'!U28*0.85*0.85</f>
        <v>38798.25</v>
      </c>
      <c r="V28" s="57">
        <f>'BAR BB| Open rates'!V28*0.85*0.85</f>
        <v>38798.25</v>
      </c>
      <c r="W28" s="57">
        <f>'BAR BB| Open rates'!W28*0.85*0.85</f>
        <v>40243.25</v>
      </c>
      <c r="X28" s="57">
        <f>'BAR BB| Open rates'!X28*0.85*0.85</f>
        <v>40243.25</v>
      </c>
      <c r="Y28" s="57">
        <f>'BAR BB| Open rates'!Y28*0.85*0.85</f>
        <v>38798.25</v>
      </c>
      <c r="Z28" s="57">
        <f>'BAR BB| Open rates'!Z28*0.85*0.85</f>
        <v>38798.25</v>
      </c>
      <c r="AA28" s="57">
        <f>'BAR BB| Open rates'!AA28*0.85*0.85</f>
        <v>38798.25</v>
      </c>
      <c r="AB28" s="57">
        <f>'BAR BB| Open rates'!AB28*0.85*0.85</f>
        <v>38798.25</v>
      </c>
      <c r="AC28" s="57">
        <f>'BAR BB| Open rates'!AC28*0.85*0.85</f>
        <v>38798.25</v>
      </c>
      <c r="AD28" s="57">
        <f>'BAR BB| Open rates'!AD28*0.85*0.85</f>
        <v>40243.25</v>
      </c>
      <c r="AE28" s="57">
        <f>'BAR BB| Open rates'!AE28*0.85*0.85</f>
        <v>40243.25</v>
      </c>
      <c r="AF28" s="57">
        <f>'BAR BB| Open rates'!AF28*0.85*0.85</f>
        <v>38798.25</v>
      </c>
      <c r="AG28" s="57">
        <f>'BAR BB| Open rates'!AG28*0.85*0.85</f>
        <v>38798.25</v>
      </c>
      <c r="AH28" s="57">
        <f>'BAR BB| Open rates'!AH28*0.85*0.85</f>
        <v>38798.25</v>
      </c>
      <c r="AI28" s="57">
        <f>'BAR BB| Open rates'!AI28*0.85*0.85</f>
        <v>38798.25</v>
      </c>
      <c r="AJ28" s="57">
        <f>'BAR BB| Open rates'!AJ28*0.85*0.85</f>
        <v>38798.25</v>
      </c>
      <c r="AK28" s="57">
        <f>'BAR BB| Open rates'!AK28*0.85*0.85</f>
        <v>40243.25</v>
      </c>
      <c r="AL28" s="57">
        <f>'BAR BB| Open rates'!AL28*0.85*0.85</f>
        <v>40243.25</v>
      </c>
      <c r="AM28" s="57">
        <f>'BAR BB| Open rates'!AM28*0.85*0.85</f>
        <v>38798.25</v>
      </c>
      <c r="AN28" s="57">
        <f>'BAR BB| Open rates'!AN28*0.85*0.85</f>
        <v>38798.25</v>
      </c>
      <c r="AO28" s="57">
        <f>'BAR BB| Open rates'!AO28*0.85*0.85</f>
        <v>38798.25</v>
      </c>
      <c r="AP28" s="57">
        <f>'BAR BB| Open rates'!AP28*0.85*0.85</f>
        <v>38798.25</v>
      </c>
      <c r="AQ28" s="57">
        <f>'BAR BB| Open rates'!AQ28*0.85*0.85</f>
        <v>38798.25</v>
      </c>
      <c r="AR28" s="57">
        <f>'BAR BB| Open rates'!AR28*0.85*0.85</f>
        <v>40243.25</v>
      </c>
      <c r="AS28" s="57">
        <f>'BAR BB| Open rates'!AS28*0.85*0.85</f>
        <v>40243.25</v>
      </c>
      <c r="AT28" s="57">
        <f>'BAR BB| Open rates'!AT28*0.85*0.85</f>
        <v>38798.25</v>
      </c>
      <c r="AU28" s="57">
        <f>'BAR BB| Open rates'!AU28*0.85*0.85</f>
        <v>38798.25</v>
      </c>
      <c r="AV28" s="57">
        <f>'BAR BB| Open rates'!AV28*0.85*0.85</f>
        <v>38798.25</v>
      </c>
      <c r="AW28" s="57">
        <f>'BAR BB| Open rates'!AW28*0.85*0.85</f>
        <v>38798.25</v>
      </c>
      <c r="AX28" s="57">
        <f>'BAR BB| Open rates'!AX28*0.85*0.85</f>
        <v>38798.25</v>
      </c>
      <c r="AY28" s="57">
        <f>'BAR BB| Open rates'!AY28*0.85*0.85</f>
        <v>40243.25</v>
      </c>
      <c r="AZ28" s="57">
        <f>'BAR BB| Open rates'!AZ28*0.85*0.85</f>
        <v>40243.25</v>
      </c>
      <c r="BA28" s="57">
        <f>'BAR BB| Open rates'!BA28*0.85*0.85</f>
        <v>38798.25</v>
      </c>
      <c r="BB28" s="57">
        <f>'BAR BB| Open rates'!BB28*0.85*0.85</f>
        <v>38798.25</v>
      </c>
      <c r="BC28" s="57">
        <f>'BAR BB| Open rates'!BC28*0.85*0.85</f>
        <v>38798.25</v>
      </c>
      <c r="BD28" s="57">
        <f>'BAR BB| Open rates'!BD28*0.85*0.85</f>
        <v>38798.25</v>
      </c>
      <c r="BE28" s="57">
        <f>'BAR BB| Open rates'!BE28*0.85*0.85</f>
        <v>38798.25</v>
      </c>
      <c r="BF28" s="57">
        <f>'BAR BB| Open rates'!BF28*0.85*0.85</f>
        <v>40243.25</v>
      </c>
      <c r="BG28" s="57">
        <f>'BAR BB| Open rates'!BG28*0.85*0.85</f>
        <v>40243.25</v>
      </c>
      <c r="BH28" s="57">
        <f>'BAR BB| Open rates'!BH28*0.85*0.85</f>
        <v>36486.25</v>
      </c>
      <c r="BI28" s="57">
        <f>'BAR BB| Open rates'!BI28*0.85*0.85</f>
        <v>36486.25</v>
      </c>
      <c r="BJ28" s="57">
        <f>'BAR BB| Open rates'!BJ28*0.85*0.85</f>
        <v>36486.25</v>
      </c>
      <c r="BK28" s="57">
        <f>'BAR BB| Open rates'!BK28*0.85*0.85</f>
        <v>36486.25</v>
      </c>
      <c r="BL28" s="57">
        <f>'BAR BB| Open rates'!BL28*0.85*0.85</f>
        <v>36486.25</v>
      </c>
      <c r="BM28" s="57">
        <f>'BAR BB| Open rates'!BM28*0.85*0.85</f>
        <v>37353.25</v>
      </c>
      <c r="BN28" s="57">
        <f>'BAR BB| Open rates'!BN28*0.85*0.85</f>
        <v>37353.25</v>
      </c>
      <c r="BO28" s="57">
        <f>'BAR BB| Open rates'!BO28*0.85*0.85</f>
        <v>35763.75</v>
      </c>
      <c r="BP28" s="57">
        <f>'BAR BB| Open rates'!BP28*0.85*0.85</f>
        <v>35763.75</v>
      </c>
      <c r="BQ28" s="57">
        <f>'BAR BB| Open rates'!BQ28*0.85*0.85</f>
        <v>34463.25</v>
      </c>
      <c r="BR28" s="57">
        <f>'BAR BB| Open rates'!BR28*0.85*0.85</f>
        <v>34463.25</v>
      </c>
      <c r="BS28" s="57">
        <f>'BAR BB| Open rates'!BS28*0.85*0.85</f>
        <v>34463.25</v>
      </c>
      <c r="BT28" s="57">
        <f>'BAR BB| Open rates'!BT28*0.85*0.85</f>
        <v>34463.25</v>
      </c>
      <c r="BU28" s="57">
        <f>'BAR BB| Open rates'!BU28*0.85*0.85</f>
        <v>34463.25</v>
      </c>
      <c r="BV28" s="57">
        <f>'BAR BB| Open rates'!BV28*0.85*0.85</f>
        <v>32873.75</v>
      </c>
      <c r="BW28" s="57">
        <f>'BAR BB| Open rates'!BW28*0.85*0.85</f>
        <v>32873.75</v>
      </c>
      <c r="BX28" s="57">
        <f>'BAR BB| Open rates'!BX28*0.85*0.85</f>
        <v>32873.75</v>
      </c>
      <c r="BY28" s="57">
        <f>'BAR BB| Open rates'!BY28*0.85*0.85</f>
        <v>32873.75</v>
      </c>
      <c r="BZ28" s="57">
        <f>'BAR BB| Open rates'!BZ28*0.85*0.85</f>
        <v>32873.75</v>
      </c>
      <c r="CA28" s="57">
        <f>'BAR BB| Open rates'!CA28*0.85*0.85</f>
        <v>34463.25</v>
      </c>
      <c r="CB28" s="57">
        <f>'BAR BB| Open rates'!CB28*0.85*0.85</f>
        <v>34463.25</v>
      </c>
      <c r="CC28" s="57">
        <f>'BAR BB| Open rates'!CC28*0.85*0.85</f>
        <v>32873.75</v>
      </c>
      <c r="CD28" s="57">
        <f>'BAR BB| Open rates'!CD28*0.85*0.85</f>
        <v>32873.75</v>
      </c>
      <c r="CE28" s="57">
        <f>'BAR BB| Open rates'!CE28*0.85*0.85</f>
        <v>32873.75</v>
      </c>
      <c r="CF28" s="57">
        <f>'BAR BB| Open rates'!CF28*0.85*0.85</f>
        <v>32873.75</v>
      </c>
      <c r="CG28" s="57">
        <f>'BAR BB| Open rates'!CG28*0.85*0.85</f>
        <v>32873.75</v>
      </c>
      <c r="CH28" s="57">
        <f>'BAR BB| Open rates'!CH28*0.85*0.85</f>
        <v>34463.25</v>
      </c>
      <c r="CI28" s="57">
        <f>'BAR BB| Open rates'!CI28*0.85*0.85</f>
        <v>34463.25</v>
      </c>
      <c r="CJ28" s="57">
        <f>'BAR BB| Open rates'!CJ28*0.85*0.85</f>
        <v>32873.75</v>
      </c>
      <c r="CK28" s="57">
        <f>'BAR BB| Open rates'!CK28*0.85*0.85</f>
        <v>32873.75</v>
      </c>
      <c r="CL28" s="57">
        <f>'BAR BB| Open rates'!CL28*0.85*0.85</f>
        <v>32873.75</v>
      </c>
      <c r="CM28" s="57">
        <f>'BAR BB| Open rates'!CM28*0.85*0.85</f>
        <v>32873.75</v>
      </c>
      <c r="CN28" s="57">
        <f>'BAR BB| Open rates'!CN28*0.85*0.85</f>
        <v>32873.75</v>
      </c>
      <c r="CO28" s="57">
        <f>'BAR BB| Open rates'!CO28*0.85*0.85</f>
        <v>34463.25</v>
      </c>
      <c r="CP28" s="57">
        <f>'BAR BB| Open rates'!CP28*0.85*0.85</f>
        <v>34463.25</v>
      </c>
      <c r="CQ28" s="57">
        <f>'BAR BB| Open rates'!CQ28*0.85*0.85</f>
        <v>32873.75</v>
      </c>
      <c r="CR28" s="57">
        <f>'BAR BB| Open rates'!CR28*0.85*0.85</f>
        <v>32873.75</v>
      </c>
      <c r="CS28" s="57">
        <f>'BAR BB| Open rates'!CS28*0.85*0.85</f>
        <v>32873.75</v>
      </c>
      <c r="CT28" s="57">
        <f>'BAR BB| Open rates'!CT28*0.85*0.85</f>
        <v>32873.75</v>
      </c>
      <c r="CU28" s="57">
        <f>'BAR BB| Open rates'!CU28*0.85*0.85</f>
        <v>30200.5</v>
      </c>
      <c r="CV28" s="57">
        <f>'BAR BB| Open rates'!CV28*0.85*0.85</f>
        <v>30200.5</v>
      </c>
      <c r="CW28" s="57">
        <f>'BAR BB| Open rates'!CW28*0.85*0.85</f>
        <v>30200.5</v>
      </c>
      <c r="CX28" s="57">
        <f>'BAR BB| Open rates'!CX28*0.85*0.85</f>
        <v>28755.5</v>
      </c>
      <c r="CY28" s="57">
        <f>'BAR BB| Open rates'!CY28*0.85*0.85</f>
        <v>28755.5</v>
      </c>
      <c r="CZ28" s="57">
        <f>'BAR BB| Open rates'!CZ28*0.85*0.85</f>
        <v>28755.5</v>
      </c>
      <c r="DA28" s="57">
        <f>'BAR BB| Open rates'!DA28*0.85*0.85</f>
        <v>28755.5</v>
      </c>
      <c r="DB28" s="57">
        <f>'BAR BB| Open rates'!DB28*0.85*0.85</f>
        <v>28755.5</v>
      </c>
      <c r="DC28" s="57">
        <f>'BAR BB| Open rates'!DC28*0.85*0.85</f>
        <v>30200.5</v>
      </c>
      <c r="DD28" s="57">
        <f>'BAR BB| Open rates'!DD28*0.85*0.85</f>
        <v>30200.5</v>
      </c>
      <c r="DE28" s="57">
        <f>'BAR BB| Open rates'!DE28*0.85*0.85</f>
        <v>28755.5</v>
      </c>
      <c r="DF28" s="57">
        <f>'BAR BB| Open rates'!DF28*0.85*0.85</f>
        <v>28755.5</v>
      </c>
      <c r="DG28" s="57">
        <f>'BAR BB| Open rates'!DG28*0.85*0.85</f>
        <v>28755.5</v>
      </c>
      <c r="DH28" s="57">
        <f>'BAR BB| Open rates'!DH28*0.85*0.85</f>
        <v>28755.5</v>
      </c>
      <c r="DI28" s="57">
        <f>'BAR BB| Open rates'!DI28*0.85*0.85</f>
        <v>28755.5</v>
      </c>
      <c r="DJ28" s="57">
        <f>'BAR BB| Open rates'!DJ28*0.85*0.85</f>
        <v>30200.5</v>
      </c>
      <c r="DK28" s="57">
        <f>'BAR BB| Open rates'!DK28*0.85*0.85</f>
        <v>30200.5</v>
      </c>
      <c r="DL28" s="57">
        <f>'BAR BB| Open rates'!DL28*0.85*0.85</f>
        <v>28755.5</v>
      </c>
      <c r="DM28" s="57">
        <f>'BAR BB| Open rates'!DM28*0.85*0.85</f>
        <v>28755.5</v>
      </c>
      <c r="DN28" s="57">
        <f>'BAR BB| Open rates'!DN28*0.85*0.85</f>
        <v>28755.5</v>
      </c>
      <c r="DO28" s="57">
        <f>'BAR BB| Open rates'!DO28*0.85*0.85</f>
        <v>28755.5</v>
      </c>
      <c r="DP28" s="57">
        <f>'BAR BB| Open rates'!DP28*0.85*0.85</f>
        <v>28755.5</v>
      </c>
      <c r="DQ28" s="57">
        <f>'BAR BB| Open rates'!DQ28*0.85*0.85</f>
        <v>30200.5</v>
      </c>
      <c r="DR28" s="57">
        <f>'BAR BB| Open rates'!DR28*0.85*0.85</f>
        <v>30200.5</v>
      </c>
      <c r="DS28" s="57">
        <f>'BAR BB| Open rates'!DS28*0.85*0.85</f>
        <v>28755.5</v>
      </c>
      <c r="DT28" s="57">
        <f>'BAR BB| Open rates'!DT28*0.85*0.85</f>
        <v>28755.5</v>
      </c>
      <c r="DU28" s="57">
        <f>'BAR BB| Open rates'!DU28*0.85*0.85</f>
        <v>28755.5</v>
      </c>
      <c r="DV28" s="57">
        <f>'BAR BB| Open rates'!DV28*0.85*0.85</f>
        <v>28755.5</v>
      </c>
      <c r="DW28" s="57">
        <f>'BAR BB| Open rates'!DW28*0.85*0.85</f>
        <v>28755.5</v>
      </c>
      <c r="DX28" s="57">
        <f>'BAR BB| Open rates'!DX28*0.85*0.85</f>
        <v>30200.5</v>
      </c>
      <c r="DY28" s="57">
        <f>'BAR BB| Open rates'!DY28*0.85*0.85</f>
        <v>30200.5</v>
      </c>
      <c r="DZ28" s="57">
        <f>'BAR BB| Open rates'!DZ28*0.85*0.85</f>
        <v>31428.75</v>
      </c>
      <c r="EA28" s="57">
        <f>'BAR BB| Open rates'!EA28*0.85*0.85</f>
        <v>31428.75</v>
      </c>
      <c r="EB28" s="57">
        <f>'BAR BB| Open rates'!EB28*0.85*0.85</f>
        <v>31428.75</v>
      </c>
      <c r="EC28" s="57">
        <f>'BAR BB| Open rates'!EC28*0.85*0.85</f>
        <v>33018.25</v>
      </c>
      <c r="ED28" s="57">
        <f>'BAR BB| Open rates'!ED28*0.85*0.85</f>
        <v>33018.25</v>
      </c>
      <c r="EE28" s="57">
        <f>'BAR BB| Open rates'!EE28*0.85*0.85</f>
        <v>33018.25</v>
      </c>
      <c r="EF28" s="57">
        <f>'BAR BB| Open rates'!EF28*0.85*0.85</f>
        <v>33018.25</v>
      </c>
      <c r="EG28" s="57">
        <f>'BAR BB| Open rates'!EG28*0.85*0.85</f>
        <v>28033</v>
      </c>
      <c r="EH28" s="57">
        <f>'BAR BB| Open rates'!EH28*0.85*0.85</f>
        <v>27310.5</v>
      </c>
      <c r="EI28" s="57">
        <f>'BAR BB| Open rates'!EI28*0.85*0.85</f>
        <v>27310.5</v>
      </c>
      <c r="EJ28" s="57">
        <f>'BAR BB| Open rates'!EJ28*0.85*0.85</f>
        <v>27310.5</v>
      </c>
      <c r="EK28" s="57">
        <f>'BAR BB| Open rates'!EK28*0.85*0.85</f>
        <v>27310.5</v>
      </c>
      <c r="EL28" s="57">
        <f>'BAR BB| Open rates'!EL28*0.85*0.85</f>
        <v>28033</v>
      </c>
      <c r="EM28" s="57">
        <f>'BAR BB| Open rates'!EM28*0.85*0.85</f>
        <v>28033</v>
      </c>
      <c r="EN28" s="57">
        <f>'BAR BB| Open rates'!EN28*0.85*0.85</f>
        <v>27310.5</v>
      </c>
      <c r="EO28" s="57">
        <f>'BAR BB| Open rates'!EO28*0.85*0.85</f>
        <v>27310.5</v>
      </c>
      <c r="EP28" s="57">
        <f>'BAR BB| Open rates'!EP28*0.85*0.85</f>
        <v>27310.5</v>
      </c>
      <c r="EQ28" s="57">
        <f>'BAR BB| Open rates'!EQ28*0.85*0.85</f>
        <v>27310.5</v>
      </c>
      <c r="ER28" s="57">
        <f>'BAR BB| Open rates'!ER28*0.85*0.85</f>
        <v>27310.5</v>
      </c>
      <c r="ES28" s="57">
        <f>'BAR BB| Open rates'!ES28*0.85*0.85</f>
        <v>28033</v>
      </c>
      <c r="ET28" s="57">
        <f>'BAR BB| Open rates'!ET28*0.85*0.85</f>
        <v>28033</v>
      </c>
      <c r="EU28" s="57">
        <f>'BAR BB| Open rates'!EU28*0.85*0.85</f>
        <v>27310.5</v>
      </c>
      <c r="EV28" s="57">
        <f>'BAR BB| Open rates'!EV28*0.85*0.85</f>
        <v>27310.5</v>
      </c>
      <c r="EW28" s="57">
        <f>'BAR BB| Open rates'!EW28*0.85*0.85</f>
        <v>27310.5</v>
      </c>
      <c r="EX28" s="57">
        <f>'BAR BB| Open rates'!EX28*0.85*0.85</f>
        <v>27310.5</v>
      </c>
      <c r="EY28" s="57">
        <f>'BAR BB| Open rates'!EY28*0.85*0.85</f>
        <v>27310.5</v>
      </c>
      <c r="EZ28" s="57">
        <f>'BAR BB| Open rates'!EZ28*0.85*0.85</f>
        <v>28033</v>
      </c>
      <c r="FA28" s="57">
        <f>'BAR BB| Open rates'!FA28*0.85*0.85</f>
        <v>28033</v>
      </c>
      <c r="FB28" s="57">
        <f>'BAR BB| Open rates'!FB28*0.85*0.85</f>
        <v>27310.5</v>
      </c>
      <c r="FC28" s="57">
        <f>'BAR BB| Open rates'!FC28*0.85*0.85</f>
        <v>27310.5</v>
      </c>
      <c r="FD28" s="57">
        <f>'BAR BB| Open rates'!FD28*0.85*0.85</f>
        <v>27310.5</v>
      </c>
      <c r="FE28" s="57">
        <f>'BAR BB| Open rates'!FE28*0.85*0.85</f>
        <v>27310.5</v>
      </c>
      <c r="FF28" s="57">
        <f>'BAR BB| Open rates'!FF28*0.85*0.85</f>
        <v>27310.5</v>
      </c>
      <c r="FG28" s="57">
        <f>'BAR BB| Open rates'!FG28*0.85*0.85</f>
        <v>28033</v>
      </c>
      <c r="FH28" s="57">
        <f>'BAR BB| Open rates'!FH28*0.85*0.85</f>
        <v>28033</v>
      </c>
      <c r="FI28" s="57">
        <f>'BAR BB| Open rates'!FI28*0.85*0.85</f>
        <v>27310.5</v>
      </c>
      <c r="FJ28" s="57">
        <f>'BAR BB| Open rates'!FJ28*0.85*0.85</f>
        <v>27310.5</v>
      </c>
      <c r="FK28" s="57">
        <f>'BAR BB| Open rates'!FK28*0.85*0.85</f>
        <v>27310.5</v>
      </c>
      <c r="FL28" s="57">
        <f>'BAR BB| Open rates'!FL28*0.85*0.85</f>
        <v>27310.5</v>
      </c>
      <c r="FM28" s="57">
        <f>'BAR BB| Open rates'!FM28*0.85*0.85</f>
        <v>27310.5</v>
      </c>
      <c r="FN28" s="57">
        <f>'BAR BB| Open rates'!FN28*0.85*0.85</f>
        <v>28033</v>
      </c>
      <c r="FO28" s="57">
        <f>'BAR BB| Open rates'!FO28*0.85*0.85</f>
        <v>28033</v>
      </c>
      <c r="FP28" s="57">
        <f>'BAR BB| Open rates'!FP28*0.85*0.85</f>
        <v>27310.5</v>
      </c>
      <c r="FQ28" s="57">
        <f>'BAR BB| Open rates'!FQ28*0.85*0.85</f>
        <v>27310.5</v>
      </c>
      <c r="FR28" s="57">
        <f>'BAR BB| Open rates'!FR28*0.85*0.85</f>
        <v>27310.5</v>
      </c>
      <c r="FS28" s="57">
        <f>'BAR BB| Open rates'!FS28*0.85*0.85</f>
        <v>27310.5</v>
      </c>
      <c r="FT28" s="57">
        <f>'BAR BB| Open rates'!FT28*0.85*0.85</f>
        <v>27310.5</v>
      </c>
      <c r="FU28" s="57">
        <f>'BAR BB| Open rates'!FU28*0.85*0.85</f>
        <v>28033</v>
      </c>
      <c r="FV28" s="57">
        <f>'BAR BB| Open rates'!FV28*0.85*0.85</f>
        <v>28033</v>
      </c>
      <c r="FW28" s="57">
        <f>'BAR BB| Open rates'!FW28*0.85*0.85</f>
        <v>30706.25</v>
      </c>
      <c r="FX28" s="57">
        <f>'BAR BB| Open rates'!FX28*0.85*0.85</f>
        <v>30706.25</v>
      </c>
      <c r="FY28" s="57">
        <f>'BAR BB| Open rates'!FY28*0.85*0.85</f>
        <v>30706.25</v>
      </c>
      <c r="FZ28" s="57">
        <f>'BAR BB| Open rates'!FZ28*0.85*0.85</f>
        <v>30706.25</v>
      </c>
      <c r="GA28" s="57">
        <f>'BAR BB| Open rates'!GA28*0.85*0.85</f>
        <v>30706.25</v>
      </c>
      <c r="GB28" s="57">
        <f>'BAR BB| Open rates'!GB28*0.85*0.85</f>
        <v>32295.75</v>
      </c>
      <c r="GC28" s="57">
        <f>'BAR BB| Open rates'!GC28*0.85*0.85</f>
        <v>32295.75</v>
      </c>
      <c r="GD28" s="57">
        <f>'BAR BB| Open rates'!GD28*0.85*0.85</f>
        <v>32295.75</v>
      </c>
      <c r="GE28" s="57">
        <f>'BAR BB| Open rates'!GE28*0.85*0.85</f>
        <v>32295.75</v>
      </c>
    </row>
    <row r="29" spans="1:187" s="36" customFormat="1" ht="12" customHeight="1" x14ac:dyDescent="0.2">
      <c r="A29" s="237">
        <v>2</v>
      </c>
      <c r="B29" s="57">
        <f>'BAR BB| Open rates'!B29*0.85*0.85</f>
        <v>41471.5</v>
      </c>
      <c r="C29" s="57">
        <f>'BAR BB| Open rates'!C29*0.85*0.85</f>
        <v>41471.5</v>
      </c>
      <c r="D29" s="57">
        <f>'BAR BB| Open rates'!D29*0.85*0.85</f>
        <v>39520.75</v>
      </c>
      <c r="E29" s="57">
        <f>'BAR BB| Open rates'!E29*0.85*0.85</f>
        <v>39520.75</v>
      </c>
      <c r="F29" s="57">
        <f>'BAR BB| Open rates'!F29*0.85*0.85</f>
        <v>37931.25</v>
      </c>
      <c r="G29" s="57">
        <f>'BAR BB| Open rates'!G29*0.85*0.85</f>
        <v>39520.75</v>
      </c>
      <c r="H29" s="57">
        <f>'BAR BB| Open rates'!H29*0.85*0.85</f>
        <v>39520.75</v>
      </c>
      <c r="I29" s="57">
        <f>'BAR BB| Open rates'!I29*0.85*0.85</f>
        <v>40965.75</v>
      </c>
      <c r="J29" s="57">
        <f>'BAR BB| Open rates'!J29*0.85*0.85</f>
        <v>40965.75</v>
      </c>
      <c r="K29" s="57">
        <f>'BAR BB| Open rates'!K29*0.85*0.85</f>
        <v>39520.75</v>
      </c>
      <c r="L29" s="57">
        <f>'BAR BB| Open rates'!L29*0.85*0.85</f>
        <v>39520.75</v>
      </c>
      <c r="M29" s="57">
        <f>'BAR BB| Open rates'!M29*0.85*0.85</f>
        <v>39520.75</v>
      </c>
      <c r="N29" s="57">
        <f>'BAR BB| Open rates'!N29*0.85*0.85</f>
        <v>39520.75</v>
      </c>
      <c r="O29" s="57">
        <f>'BAR BB| Open rates'!O29*0.85*0.85</f>
        <v>39520.75</v>
      </c>
      <c r="P29" s="57">
        <f>'BAR BB| Open rates'!P29*0.85*0.85</f>
        <v>40965.75</v>
      </c>
      <c r="Q29" s="57">
        <f>'BAR BB| Open rates'!Q29*0.85*0.85</f>
        <v>40965.75</v>
      </c>
      <c r="R29" s="57">
        <f>'BAR BB| Open rates'!R29*0.85*0.85</f>
        <v>40965.75</v>
      </c>
      <c r="S29" s="57">
        <f>'BAR BB| Open rates'!S29*0.85*0.85</f>
        <v>40965.75</v>
      </c>
      <c r="T29" s="57">
        <f>'BAR BB| Open rates'!T29*0.85*0.85</f>
        <v>40965.75</v>
      </c>
      <c r="U29" s="57">
        <f>'BAR BB| Open rates'!U29*0.85*0.85</f>
        <v>40965.75</v>
      </c>
      <c r="V29" s="57">
        <f>'BAR BB| Open rates'!V29*0.85*0.85</f>
        <v>40965.75</v>
      </c>
      <c r="W29" s="57">
        <f>'BAR BB| Open rates'!W29*0.85*0.85</f>
        <v>42410.75</v>
      </c>
      <c r="X29" s="57">
        <f>'BAR BB| Open rates'!X29*0.85*0.85</f>
        <v>42410.75</v>
      </c>
      <c r="Y29" s="57">
        <f>'BAR BB| Open rates'!Y29*0.85*0.85</f>
        <v>40965.75</v>
      </c>
      <c r="Z29" s="57">
        <f>'BAR BB| Open rates'!Z29*0.85*0.85</f>
        <v>40965.75</v>
      </c>
      <c r="AA29" s="57">
        <f>'BAR BB| Open rates'!AA29*0.85*0.85</f>
        <v>40965.75</v>
      </c>
      <c r="AB29" s="57">
        <f>'BAR BB| Open rates'!AB29*0.85*0.85</f>
        <v>40965.75</v>
      </c>
      <c r="AC29" s="57">
        <f>'BAR BB| Open rates'!AC29*0.85*0.85</f>
        <v>40965.75</v>
      </c>
      <c r="AD29" s="57">
        <f>'BAR BB| Open rates'!AD29*0.85*0.85</f>
        <v>42410.75</v>
      </c>
      <c r="AE29" s="57">
        <f>'BAR BB| Open rates'!AE29*0.85*0.85</f>
        <v>42410.75</v>
      </c>
      <c r="AF29" s="57">
        <f>'BAR BB| Open rates'!AF29*0.85*0.85</f>
        <v>40965.75</v>
      </c>
      <c r="AG29" s="57">
        <f>'BAR BB| Open rates'!AG29*0.85*0.85</f>
        <v>40965.75</v>
      </c>
      <c r="AH29" s="57">
        <f>'BAR BB| Open rates'!AH29*0.85*0.85</f>
        <v>40965.75</v>
      </c>
      <c r="AI29" s="57">
        <f>'BAR BB| Open rates'!AI29*0.85*0.85</f>
        <v>40965.75</v>
      </c>
      <c r="AJ29" s="57">
        <f>'BAR BB| Open rates'!AJ29*0.85*0.85</f>
        <v>40965.75</v>
      </c>
      <c r="AK29" s="57">
        <f>'BAR BB| Open rates'!AK29*0.85*0.85</f>
        <v>42410.75</v>
      </c>
      <c r="AL29" s="57">
        <f>'BAR BB| Open rates'!AL29*0.85*0.85</f>
        <v>42410.75</v>
      </c>
      <c r="AM29" s="57">
        <f>'BAR BB| Open rates'!AM29*0.85*0.85</f>
        <v>40965.75</v>
      </c>
      <c r="AN29" s="57">
        <f>'BAR BB| Open rates'!AN29*0.85*0.85</f>
        <v>40965.75</v>
      </c>
      <c r="AO29" s="57">
        <f>'BAR BB| Open rates'!AO29*0.85*0.85</f>
        <v>40965.75</v>
      </c>
      <c r="AP29" s="57">
        <f>'BAR BB| Open rates'!AP29*0.85*0.85</f>
        <v>40965.75</v>
      </c>
      <c r="AQ29" s="57">
        <f>'BAR BB| Open rates'!AQ29*0.85*0.85</f>
        <v>40965.75</v>
      </c>
      <c r="AR29" s="57">
        <f>'BAR BB| Open rates'!AR29*0.85*0.85</f>
        <v>42410.75</v>
      </c>
      <c r="AS29" s="57">
        <f>'BAR BB| Open rates'!AS29*0.85*0.85</f>
        <v>42410.75</v>
      </c>
      <c r="AT29" s="57">
        <f>'BAR BB| Open rates'!AT29*0.85*0.85</f>
        <v>40965.75</v>
      </c>
      <c r="AU29" s="57">
        <f>'BAR BB| Open rates'!AU29*0.85*0.85</f>
        <v>40965.75</v>
      </c>
      <c r="AV29" s="57">
        <f>'BAR BB| Open rates'!AV29*0.85*0.85</f>
        <v>40965.75</v>
      </c>
      <c r="AW29" s="57">
        <f>'BAR BB| Open rates'!AW29*0.85*0.85</f>
        <v>40965.75</v>
      </c>
      <c r="AX29" s="57">
        <f>'BAR BB| Open rates'!AX29*0.85*0.85</f>
        <v>40965.75</v>
      </c>
      <c r="AY29" s="57">
        <f>'BAR BB| Open rates'!AY29*0.85*0.85</f>
        <v>42410.75</v>
      </c>
      <c r="AZ29" s="57">
        <f>'BAR BB| Open rates'!AZ29*0.85*0.85</f>
        <v>42410.75</v>
      </c>
      <c r="BA29" s="57">
        <f>'BAR BB| Open rates'!BA29*0.85*0.85</f>
        <v>40965.75</v>
      </c>
      <c r="BB29" s="57">
        <f>'BAR BB| Open rates'!BB29*0.85*0.85</f>
        <v>40965.75</v>
      </c>
      <c r="BC29" s="57">
        <f>'BAR BB| Open rates'!BC29*0.85*0.85</f>
        <v>40965.75</v>
      </c>
      <c r="BD29" s="57">
        <f>'BAR BB| Open rates'!BD29*0.85*0.85</f>
        <v>40965.75</v>
      </c>
      <c r="BE29" s="57">
        <f>'BAR BB| Open rates'!BE29*0.85*0.85</f>
        <v>40965.75</v>
      </c>
      <c r="BF29" s="57">
        <f>'BAR BB| Open rates'!BF29*0.85*0.85</f>
        <v>42410.75</v>
      </c>
      <c r="BG29" s="57">
        <f>'BAR BB| Open rates'!BG29*0.85*0.85</f>
        <v>42410.75</v>
      </c>
      <c r="BH29" s="57">
        <f>'BAR BB| Open rates'!BH29*0.85*0.85</f>
        <v>38653.75</v>
      </c>
      <c r="BI29" s="57">
        <f>'BAR BB| Open rates'!BI29*0.85*0.85</f>
        <v>38653.75</v>
      </c>
      <c r="BJ29" s="57">
        <f>'BAR BB| Open rates'!BJ29*0.85*0.85</f>
        <v>38653.75</v>
      </c>
      <c r="BK29" s="57">
        <f>'BAR BB| Open rates'!BK29*0.85*0.85</f>
        <v>38653.75</v>
      </c>
      <c r="BL29" s="57">
        <f>'BAR BB| Open rates'!BL29*0.85*0.85</f>
        <v>38653.75</v>
      </c>
      <c r="BM29" s="57">
        <f>'BAR BB| Open rates'!BM29*0.85*0.85</f>
        <v>39520.75</v>
      </c>
      <c r="BN29" s="57">
        <f>'BAR BB| Open rates'!BN29*0.85*0.85</f>
        <v>39520.75</v>
      </c>
      <c r="BO29" s="57">
        <f>'BAR BB| Open rates'!BO29*0.85*0.85</f>
        <v>37931.25</v>
      </c>
      <c r="BP29" s="57">
        <f>'BAR BB| Open rates'!BP29*0.85*0.85</f>
        <v>37931.25</v>
      </c>
      <c r="BQ29" s="57">
        <f>'BAR BB| Open rates'!BQ29*0.85*0.85</f>
        <v>36630.75</v>
      </c>
      <c r="BR29" s="57">
        <f>'BAR BB| Open rates'!BR29*0.85*0.85</f>
        <v>36630.75</v>
      </c>
      <c r="BS29" s="57">
        <f>'BAR BB| Open rates'!BS29*0.85*0.85</f>
        <v>36630.75</v>
      </c>
      <c r="BT29" s="57">
        <f>'BAR BB| Open rates'!BT29*0.85*0.85</f>
        <v>36630.75</v>
      </c>
      <c r="BU29" s="57">
        <f>'BAR BB| Open rates'!BU29*0.85*0.85</f>
        <v>36630.75</v>
      </c>
      <c r="BV29" s="57">
        <f>'BAR BB| Open rates'!BV29*0.85*0.85</f>
        <v>35041.25</v>
      </c>
      <c r="BW29" s="57">
        <f>'BAR BB| Open rates'!BW29*0.85*0.85</f>
        <v>35041.25</v>
      </c>
      <c r="BX29" s="57">
        <f>'BAR BB| Open rates'!BX29*0.85*0.85</f>
        <v>35041.25</v>
      </c>
      <c r="BY29" s="57">
        <f>'BAR BB| Open rates'!BY29*0.85*0.85</f>
        <v>35041.25</v>
      </c>
      <c r="BZ29" s="57">
        <f>'BAR BB| Open rates'!BZ29*0.85*0.85</f>
        <v>35041.25</v>
      </c>
      <c r="CA29" s="57">
        <f>'BAR BB| Open rates'!CA29*0.85*0.85</f>
        <v>36630.75</v>
      </c>
      <c r="CB29" s="57">
        <f>'BAR BB| Open rates'!CB29*0.85*0.85</f>
        <v>36630.75</v>
      </c>
      <c r="CC29" s="57">
        <f>'BAR BB| Open rates'!CC29*0.85*0.85</f>
        <v>35041.25</v>
      </c>
      <c r="CD29" s="57">
        <f>'BAR BB| Open rates'!CD29*0.85*0.85</f>
        <v>35041.25</v>
      </c>
      <c r="CE29" s="57">
        <f>'BAR BB| Open rates'!CE29*0.85*0.85</f>
        <v>35041.25</v>
      </c>
      <c r="CF29" s="57">
        <f>'BAR BB| Open rates'!CF29*0.85*0.85</f>
        <v>35041.25</v>
      </c>
      <c r="CG29" s="57">
        <f>'BAR BB| Open rates'!CG29*0.85*0.85</f>
        <v>35041.25</v>
      </c>
      <c r="CH29" s="57">
        <f>'BAR BB| Open rates'!CH29*0.85*0.85</f>
        <v>36630.75</v>
      </c>
      <c r="CI29" s="57">
        <f>'BAR BB| Open rates'!CI29*0.85*0.85</f>
        <v>36630.75</v>
      </c>
      <c r="CJ29" s="57">
        <f>'BAR BB| Open rates'!CJ29*0.85*0.85</f>
        <v>35041.25</v>
      </c>
      <c r="CK29" s="57">
        <f>'BAR BB| Open rates'!CK29*0.85*0.85</f>
        <v>35041.25</v>
      </c>
      <c r="CL29" s="57">
        <f>'BAR BB| Open rates'!CL29*0.85*0.85</f>
        <v>35041.25</v>
      </c>
      <c r="CM29" s="57">
        <f>'BAR BB| Open rates'!CM29*0.85*0.85</f>
        <v>35041.25</v>
      </c>
      <c r="CN29" s="57">
        <f>'BAR BB| Open rates'!CN29*0.85*0.85</f>
        <v>35041.25</v>
      </c>
      <c r="CO29" s="57">
        <f>'BAR BB| Open rates'!CO29*0.85*0.85</f>
        <v>36630.75</v>
      </c>
      <c r="CP29" s="57">
        <f>'BAR BB| Open rates'!CP29*0.85*0.85</f>
        <v>36630.75</v>
      </c>
      <c r="CQ29" s="57">
        <f>'BAR BB| Open rates'!CQ29*0.85*0.85</f>
        <v>35041.25</v>
      </c>
      <c r="CR29" s="57">
        <f>'BAR BB| Open rates'!CR29*0.85*0.85</f>
        <v>35041.25</v>
      </c>
      <c r="CS29" s="57">
        <f>'BAR BB| Open rates'!CS29*0.85*0.85</f>
        <v>35041.25</v>
      </c>
      <c r="CT29" s="57">
        <f>'BAR BB| Open rates'!CT29*0.85*0.85</f>
        <v>35041.25</v>
      </c>
      <c r="CU29" s="57">
        <f>'BAR BB| Open rates'!CU29*0.85*0.85</f>
        <v>32368</v>
      </c>
      <c r="CV29" s="57">
        <f>'BAR BB| Open rates'!CV29*0.85*0.85</f>
        <v>32368</v>
      </c>
      <c r="CW29" s="57">
        <f>'BAR BB| Open rates'!CW29*0.85*0.85</f>
        <v>32368</v>
      </c>
      <c r="CX29" s="57">
        <f>'BAR BB| Open rates'!CX29*0.85*0.85</f>
        <v>30923</v>
      </c>
      <c r="CY29" s="57">
        <f>'BAR BB| Open rates'!CY29*0.85*0.85</f>
        <v>30923</v>
      </c>
      <c r="CZ29" s="57">
        <f>'BAR BB| Open rates'!CZ29*0.85*0.85</f>
        <v>30923</v>
      </c>
      <c r="DA29" s="57">
        <f>'BAR BB| Open rates'!DA29*0.85*0.85</f>
        <v>30923</v>
      </c>
      <c r="DB29" s="57">
        <f>'BAR BB| Open rates'!DB29*0.85*0.85</f>
        <v>30923</v>
      </c>
      <c r="DC29" s="57">
        <f>'BAR BB| Open rates'!DC29*0.85*0.85</f>
        <v>32368</v>
      </c>
      <c r="DD29" s="57">
        <f>'BAR BB| Open rates'!DD29*0.85*0.85</f>
        <v>32368</v>
      </c>
      <c r="DE29" s="57">
        <f>'BAR BB| Open rates'!DE29*0.85*0.85</f>
        <v>30923</v>
      </c>
      <c r="DF29" s="57">
        <f>'BAR BB| Open rates'!DF29*0.85*0.85</f>
        <v>30923</v>
      </c>
      <c r="DG29" s="57">
        <f>'BAR BB| Open rates'!DG29*0.85*0.85</f>
        <v>30923</v>
      </c>
      <c r="DH29" s="57">
        <f>'BAR BB| Open rates'!DH29*0.85*0.85</f>
        <v>30923</v>
      </c>
      <c r="DI29" s="57">
        <f>'BAR BB| Open rates'!DI29*0.85*0.85</f>
        <v>30923</v>
      </c>
      <c r="DJ29" s="57">
        <f>'BAR BB| Open rates'!DJ29*0.85*0.85</f>
        <v>32368</v>
      </c>
      <c r="DK29" s="57">
        <f>'BAR BB| Open rates'!DK29*0.85*0.85</f>
        <v>32368</v>
      </c>
      <c r="DL29" s="57">
        <f>'BAR BB| Open rates'!DL29*0.85*0.85</f>
        <v>30923</v>
      </c>
      <c r="DM29" s="57">
        <f>'BAR BB| Open rates'!DM29*0.85*0.85</f>
        <v>30923</v>
      </c>
      <c r="DN29" s="57">
        <f>'BAR BB| Open rates'!DN29*0.85*0.85</f>
        <v>30923</v>
      </c>
      <c r="DO29" s="57">
        <f>'BAR BB| Open rates'!DO29*0.85*0.85</f>
        <v>30923</v>
      </c>
      <c r="DP29" s="57">
        <f>'BAR BB| Open rates'!DP29*0.85*0.85</f>
        <v>30923</v>
      </c>
      <c r="DQ29" s="57">
        <f>'BAR BB| Open rates'!DQ29*0.85*0.85</f>
        <v>32368</v>
      </c>
      <c r="DR29" s="57">
        <f>'BAR BB| Open rates'!DR29*0.85*0.85</f>
        <v>32368</v>
      </c>
      <c r="DS29" s="57">
        <f>'BAR BB| Open rates'!DS29*0.85*0.85</f>
        <v>30923</v>
      </c>
      <c r="DT29" s="57">
        <f>'BAR BB| Open rates'!DT29*0.85*0.85</f>
        <v>30923</v>
      </c>
      <c r="DU29" s="57">
        <f>'BAR BB| Open rates'!DU29*0.85*0.85</f>
        <v>30923</v>
      </c>
      <c r="DV29" s="57">
        <f>'BAR BB| Open rates'!DV29*0.85*0.85</f>
        <v>30923</v>
      </c>
      <c r="DW29" s="57">
        <f>'BAR BB| Open rates'!DW29*0.85*0.85</f>
        <v>30923</v>
      </c>
      <c r="DX29" s="57">
        <f>'BAR BB| Open rates'!DX29*0.85*0.85</f>
        <v>32368</v>
      </c>
      <c r="DY29" s="57">
        <f>'BAR BB| Open rates'!DY29*0.85*0.85</f>
        <v>32368</v>
      </c>
      <c r="DZ29" s="57">
        <f>'BAR BB| Open rates'!DZ29*0.85*0.85</f>
        <v>33596.25</v>
      </c>
      <c r="EA29" s="57">
        <f>'BAR BB| Open rates'!EA29*0.85*0.85</f>
        <v>33596.25</v>
      </c>
      <c r="EB29" s="57">
        <f>'BAR BB| Open rates'!EB29*0.85*0.85</f>
        <v>33596.25</v>
      </c>
      <c r="EC29" s="57">
        <f>'BAR BB| Open rates'!EC29*0.85*0.85</f>
        <v>35185.75</v>
      </c>
      <c r="ED29" s="57">
        <f>'BAR BB| Open rates'!ED29*0.85*0.85</f>
        <v>35185.75</v>
      </c>
      <c r="EE29" s="57">
        <f>'BAR BB| Open rates'!EE29*0.85*0.85</f>
        <v>35185.75</v>
      </c>
      <c r="EF29" s="57">
        <f>'BAR BB| Open rates'!EF29*0.85*0.85</f>
        <v>35185.75</v>
      </c>
      <c r="EG29" s="57">
        <f>'BAR BB| Open rates'!EG29*0.85*0.85</f>
        <v>30200.5</v>
      </c>
      <c r="EH29" s="57">
        <f>'BAR BB| Open rates'!EH29*0.85*0.85</f>
        <v>29478</v>
      </c>
      <c r="EI29" s="57">
        <f>'BAR BB| Open rates'!EI29*0.85*0.85</f>
        <v>29478</v>
      </c>
      <c r="EJ29" s="57">
        <f>'BAR BB| Open rates'!EJ29*0.85*0.85</f>
        <v>29478</v>
      </c>
      <c r="EK29" s="57">
        <f>'BAR BB| Open rates'!EK29*0.85*0.85</f>
        <v>29478</v>
      </c>
      <c r="EL29" s="57">
        <f>'BAR BB| Open rates'!EL29*0.85*0.85</f>
        <v>30200.5</v>
      </c>
      <c r="EM29" s="57">
        <f>'BAR BB| Open rates'!EM29*0.85*0.85</f>
        <v>30200.5</v>
      </c>
      <c r="EN29" s="57">
        <f>'BAR BB| Open rates'!EN29*0.85*0.85</f>
        <v>29478</v>
      </c>
      <c r="EO29" s="57">
        <f>'BAR BB| Open rates'!EO29*0.85*0.85</f>
        <v>29478</v>
      </c>
      <c r="EP29" s="57">
        <f>'BAR BB| Open rates'!EP29*0.85*0.85</f>
        <v>29478</v>
      </c>
      <c r="EQ29" s="57">
        <f>'BAR BB| Open rates'!EQ29*0.85*0.85</f>
        <v>29478</v>
      </c>
      <c r="ER29" s="57">
        <f>'BAR BB| Open rates'!ER29*0.85*0.85</f>
        <v>29478</v>
      </c>
      <c r="ES29" s="57">
        <f>'BAR BB| Open rates'!ES29*0.85*0.85</f>
        <v>30200.5</v>
      </c>
      <c r="ET29" s="57">
        <f>'BAR BB| Open rates'!ET29*0.85*0.85</f>
        <v>30200.5</v>
      </c>
      <c r="EU29" s="57">
        <f>'BAR BB| Open rates'!EU29*0.85*0.85</f>
        <v>29478</v>
      </c>
      <c r="EV29" s="57">
        <f>'BAR BB| Open rates'!EV29*0.85*0.85</f>
        <v>29478</v>
      </c>
      <c r="EW29" s="57">
        <f>'BAR BB| Open rates'!EW29*0.85*0.85</f>
        <v>29478</v>
      </c>
      <c r="EX29" s="57">
        <f>'BAR BB| Open rates'!EX29*0.85*0.85</f>
        <v>29478</v>
      </c>
      <c r="EY29" s="57">
        <f>'BAR BB| Open rates'!EY29*0.85*0.85</f>
        <v>29478</v>
      </c>
      <c r="EZ29" s="57">
        <f>'BAR BB| Open rates'!EZ29*0.85*0.85</f>
        <v>30200.5</v>
      </c>
      <c r="FA29" s="57">
        <f>'BAR BB| Open rates'!FA29*0.85*0.85</f>
        <v>30200.5</v>
      </c>
      <c r="FB29" s="57">
        <f>'BAR BB| Open rates'!FB29*0.85*0.85</f>
        <v>29478</v>
      </c>
      <c r="FC29" s="57">
        <f>'BAR BB| Open rates'!FC29*0.85*0.85</f>
        <v>29478</v>
      </c>
      <c r="FD29" s="57">
        <f>'BAR BB| Open rates'!FD29*0.85*0.85</f>
        <v>29478</v>
      </c>
      <c r="FE29" s="57">
        <f>'BAR BB| Open rates'!FE29*0.85*0.85</f>
        <v>29478</v>
      </c>
      <c r="FF29" s="57">
        <f>'BAR BB| Open rates'!FF29*0.85*0.85</f>
        <v>29478</v>
      </c>
      <c r="FG29" s="57">
        <f>'BAR BB| Open rates'!FG29*0.85*0.85</f>
        <v>30200.5</v>
      </c>
      <c r="FH29" s="57">
        <f>'BAR BB| Open rates'!FH29*0.85*0.85</f>
        <v>30200.5</v>
      </c>
      <c r="FI29" s="57">
        <f>'BAR BB| Open rates'!FI29*0.85*0.85</f>
        <v>29478</v>
      </c>
      <c r="FJ29" s="57">
        <f>'BAR BB| Open rates'!FJ29*0.85*0.85</f>
        <v>29478</v>
      </c>
      <c r="FK29" s="57">
        <f>'BAR BB| Open rates'!FK29*0.85*0.85</f>
        <v>29478</v>
      </c>
      <c r="FL29" s="57">
        <f>'BAR BB| Open rates'!FL29*0.85*0.85</f>
        <v>29478</v>
      </c>
      <c r="FM29" s="57">
        <f>'BAR BB| Open rates'!FM29*0.85*0.85</f>
        <v>29478</v>
      </c>
      <c r="FN29" s="57">
        <f>'BAR BB| Open rates'!FN29*0.85*0.85</f>
        <v>30200.5</v>
      </c>
      <c r="FO29" s="57">
        <f>'BAR BB| Open rates'!FO29*0.85*0.85</f>
        <v>30200.5</v>
      </c>
      <c r="FP29" s="57">
        <f>'BAR BB| Open rates'!FP29*0.85*0.85</f>
        <v>29478</v>
      </c>
      <c r="FQ29" s="57">
        <f>'BAR BB| Open rates'!FQ29*0.85*0.85</f>
        <v>29478</v>
      </c>
      <c r="FR29" s="57">
        <f>'BAR BB| Open rates'!FR29*0.85*0.85</f>
        <v>29478</v>
      </c>
      <c r="FS29" s="57">
        <f>'BAR BB| Open rates'!FS29*0.85*0.85</f>
        <v>29478</v>
      </c>
      <c r="FT29" s="57">
        <f>'BAR BB| Open rates'!FT29*0.85*0.85</f>
        <v>29478</v>
      </c>
      <c r="FU29" s="57">
        <f>'BAR BB| Open rates'!FU29*0.85*0.85</f>
        <v>30200.5</v>
      </c>
      <c r="FV29" s="57">
        <f>'BAR BB| Open rates'!FV29*0.85*0.85</f>
        <v>30200.5</v>
      </c>
      <c r="FW29" s="57">
        <f>'BAR BB| Open rates'!FW29*0.85*0.85</f>
        <v>32873.75</v>
      </c>
      <c r="FX29" s="57">
        <f>'BAR BB| Open rates'!FX29*0.85*0.85</f>
        <v>32873.75</v>
      </c>
      <c r="FY29" s="57">
        <f>'BAR BB| Open rates'!FY29*0.85*0.85</f>
        <v>32873.75</v>
      </c>
      <c r="FZ29" s="57">
        <f>'BAR BB| Open rates'!FZ29*0.85*0.85</f>
        <v>32873.75</v>
      </c>
      <c r="GA29" s="57">
        <f>'BAR BB| Open rates'!GA29*0.85*0.85</f>
        <v>32873.75</v>
      </c>
      <c r="GB29" s="57">
        <f>'BAR BB| Open rates'!GB29*0.85*0.85</f>
        <v>34463.25</v>
      </c>
      <c r="GC29" s="57">
        <f>'BAR BB| Open rates'!GC29*0.85*0.85</f>
        <v>34463.25</v>
      </c>
      <c r="GD29" s="57">
        <f>'BAR BB| Open rates'!GD29*0.85*0.85</f>
        <v>34463.25</v>
      </c>
      <c r="GE29" s="57">
        <f>'BAR BB| Open rates'!GE29*0.85*0.85</f>
        <v>34463.25</v>
      </c>
    </row>
    <row r="30" spans="1:187" s="36" customFormat="1" ht="12" customHeight="1" x14ac:dyDescent="0.2">
      <c r="A30" s="237">
        <v>3</v>
      </c>
      <c r="B30" s="57">
        <f>'BAR BB| Open rates'!B30*0.85*0.85</f>
        <v>43639</v>
      </c>
      <c r="C30" s="57">
        <f>'BAR BB| Open rates'!C30*0.85*0.85</f>
        <v>43639</v>
      </c>
      <c r="D30" s="57">
        <f>'BAR BB| Open rates'!D30*0.85*0.85</f>
        <v>41688.25</v>
      </c>
      <c r="E30" s="57">
        <f>'BAR BB| Open rates'!E30*0.85*0.85</f>
        <v>41688.25</v>
      </c>
      <c r="F30" s="57">
        <f>'BAR BB| Open rates'!F30*0.85*0.85</f>
        <v>40098.75</v>
      </c>
      <c r="G30" s="57">
        <f>'BAR BB| Open rates'!G30*0.85*0.85</f>
        <v>41688.25</v>
      </c>
      <c r="H30" s="57">
        <f>'BAR BB| Open rates'!H30*0.85*0.85</f>
        <v>41688.25</v>
      </c>
      <c r="I30" s="57">
        <f>'BAR BB| Open rates'!I30*0.85*0.85</f>
        <v>43133.25</v>
      </c>
      <c r="J30" s="57">
        <f>'BAR BB| Open rates'!J30*0.85*0.85</f>
        <v>43133.25</v>
      </c>
      <c r="K30" s="57">
        <f>'BAR BB| Open rates'!K30*0.85*0.85</f>
        <v>41688.25</v>
      </c>
      <c r="L30" s="57">
        <f>'BAR BB| Open rates'!L30*0.85*0.85</f>
        <v>41688.25</v>
      </c>
      <c r="M30" s="57">
        <f>'BAR BB| Open rates'!M30*0.85*0.85</f>
        <v>41688.25</v>
      </c>
      <c r="N30" s="57">
        <f>'BAR BB| Open rates'!N30*0.85*0.85</f>
        <v>41688.25</v>
      </c>
      <c r="O30" s="57">
        <f>'BAR BB| Open rates'!O30*0.85*0.85</f>
        <v>41688.25</v>
      </c>
      <c r="P30" s="57">
        <f>'BAR BB| Open rates'!P30*0.85*0.85</f>
        <v>43133.25</v>
      </c>
      <c r="Q30" s="57">
        <f>'BAR BB| Open rates'!Q30*0.85*0.85</f>
        <v>43133.25</v>
      </c>
      <c r="R30" s="57">
        <f>'BAR BB| Open rates'!R30*0.85*0.85</f>
        <v>43133.25</v>
      </c>
      <c r="S30" s="57">
        <f>'BAR BB| Open rates'!S30*0.85*0.85</f>
        <v>43133.25</v>
      </c>
      <c r="T30" s="57">
        <f>'BAR BB| Open rates'!T30*0.85*0.85</f>
        <v>43133.25</v>
      </c>
      <c r="U30" s="57">
        <f>'BAR BB| Open rates'!U30*0.85*0.85</f>
        <v>43133.25</v>
      </c>
      <c r="V30" s="57">
        <f>'BAR BB| Open rates'!V30*0.85*0.85</f>
        <v>43133.25</v>
      </c>
      <c r="W30" s="57">
        <f>'BAR BB| Open rates'!W30*0.85*0.85</f>
        <v>44578.25</v>
      </c>
      <c r="X30" s="57">
        <f>'BAR BB| Open rates'!X30*0.85*0.85</f>
        <v>44578.25</v>
      </c>
      <c r="Y30" s="57">
        <f>'BAR BB| Open rates'!Y30*0.85*0.85</f>
        <v>43133.25</v>
      </c>
      <c r="Z30" s="57">
        <f>'BAR BB| Open rates'!Z30*0.85*0.85</f>
        <v>43133.25</v>
      </c>
      <c r="AA30" s="57">
        <f>'BAR BB| Open rates'!AA30*0.85*0.85</f>
        <v>43133.25</v>
      </c>
      <c r="AB30" s="57">
        <f>'BAR BB| Open rates'!AB30*0.85*0.85</f>
        <v>43133.25</v>
      </c>
      <c r="AC30" s="57">
        <f>'BAR BB| Open rates'!AC30*0.85*0.85</f>
        <v>43133.25</v>
      </c>
      <c r="AD30" s="57">
        <f>'BAR BB| Open rates'!AD30*0.85*0.85</f>
        <v>44578.25</v>
      </c>
      <c r="AE30" s="57">
        <f>'BAR BB| Open rates'!AE30*0.85*0.85</f>
        <v>44578.25</v>
      </c>
      <c r="AF30" s="57">
        <f>'BAR BB| Open rates'!AF30*0.85*0.85</f>
        <v>43133.25</v>
      </c>
      <c r="AG30" s="57">
        <f>'BAR BB| Open rates'!AG30*0.85*0.85</f>
        <v>43133.25</v>
      </c>
      <c r="AH30" s="57">
        <f>'BAR BB| Open rates'!AH30*0.85*0.85</f>
        <v>43133.25</v>
      </c>
      <c r="AI30" s="57">
        <f>'BAR BB| Open rates'!AI30*0.85*0.85</f>
        <v>43133.25</v>
      </c>
      <c r="AJ30" s="57">
        <f>'BAR BB| Open rates'!AJ30*0.85*0.85</f>
        <v>43133.25</v>
      </c>
      <c r="AK30" s="57">
        <f>'BAR BB| Open rates'!AK30*0.85*0.85</f>
        <v>44578.25</v>
      </c>
      <c r="AL30" s="57">
        <f>'BAR BB| Open rates'!AL30*0.85*0.85</f>
        <v>44578.25</v>
      </c>
      <c r="AM30" s="57">
        <f>'BAR BB| Open rates'!AM30*0.85*0.85</f>
        <v>43133.25</v>
      </c>
      <c r="AN30" s="57">
        <f>'BAR BB| Open rates'!AN30*0.85*0.85</f>
        <v>43133.25</v>
      </c>
      <c r="AO30" s="57">
        <f>'BAR BB| Open rates'!AO30*0.85*0.85</f>
        <v>43133.25</v>
      </c>
      <c r="AP30" s="57">
        <f>'BAR BB| Open rates'!AP30*0.85*0.85</f>
        <v>43133.25</v>
      </c>
      <c r="AQ30" s="57">
        <f>'BAR BB| Open rates'!AQ30*0.85*0.85</f>
        <v>43133.25</v>
      </c>
      <c r="AR30" s="57">
        <f>'BAR BB| Open rates'!AR30*0.85*0.85</f>
        <v>44578.25</v>
      </c>
      <c r="AS30" s="57">
        <f>'BAR BB| Open rates'!AS30*0.85*0.85</f>
        <v>44578.25</v>
      </c>
      <c r="AT30" s="57">
        <f>'BAR BB| Open rates'!AT30*0.85*0.85</f>
        <v>43133.25</v>
      </c>
      <c r="AU30" s="57">
        <f>'BAR BB| Open rates'!AU30*0.85*0.85</f>
        <v>43133.25</v>
      </c>
      <c r="AV30" s="57">
        <f>'BAR BB| Open rates'!AV30*0.85*0.85</f>
        <v>43133.25</v>
      </c>
      <c r="AW30" s="57">
        <f>'BAR BB| Open rates'!AW30*0.85*0.85</f>
        <v>43133.25</v>
      </c>
      <c r="AX30" s="57">
        <f>'BAR BB| Open rates'!AX30*0.85*0.85</f>
        <v>43133.25</v>
      </c>
      <c r="AY30" s="57">
        <f>'BAR BB| Open rates'!AY30*0.85*0.85</f>
        <v>44578.25</v>
      </c>
      <c r="AZ30" s="57">
        <f>'BAR BB| Open rates'!AZ30*0.85*0.85</f>
        <v>44578.25</v>
      </c>
      <c r="BA30" s="57">
        <f>'BAR BB| Open rates'!BA30*0.85*0.85</f>
        <v>43133.25</v>
      </c>
      <c r="BB30" s="57">
        <f>'BAR BB| Open rates'!BB30*0.85*0.85</f>
        <v>43133.25</v>
      </c>
      <c r="BC30" s="57">
        <f>'BAR BB| Open rates'!BC30*0.85*0.85</f>
        <v>43133.25</v>
      </c>
      <c r="BD30" s="57">
        <f>'BAR BB| Open rates'!BD30*0.85*0.85</f>
        <v>43133.25</v>
      </c>
      <c r="BE30" s="57">
        <f>'BAR BB| Open rates'!BE30*0.85*0.85</f>
        <v>43133.25</v>
      </c>
      <c r="BF30" s="57">
        <f>'BAR BB| Open rates'!BF30*0.85*0.85</f>
        <v>44578.25</v>
      </c>
      <c r="BG30" s="57">
        <f>'BAR BB| Open rates'!BG30*0.85*0.85</f>
        <v>44578.25</v>
      </c>
      <c r="BH30" s="57">
        <f>'BAR BB| Open rates'!BH30*0.85*0.85</f>
        <v>40821.25</v>
      </c>
      <c r="BI30" s="57">
        <f>'BAR BB| Open rates'!BI30*0.85*0.85</f>
        <v>40821.25</v>
      </c>
      <c r="BJ30" s="57">
        <f>'BAR BB| Open rates'!BJ30*0.85*0.85</f>
        <v>40821.25</v>
      </c>
      <c r="BK30" s="57">
        <f>'BAR BB| Open rates'!BK30*0.85*0.85</f>
        <v>40821.25</v>
      </c>
      <c r="BL30" s="57">
        <f>'BAR BB| Open rates'!BL30*0.85*0.85</f>
        <v>40821.25</v>
      </c>
      <c r="BM30" s="57">
        <f>'BAR BB| Open rates'!BM30*0.85*0.85</f>
        <v>41688.25</v>
      </c>
      <c r="BN30" s="57">
        <f>'BAR BB| Open rates'!BN30*0.85*0.85</f>
        <v>41688.25</v>
      </c>
      <c r="BO30" s="57">
        <f>'BAR BB| Open rates'!BO30*0.85*0.85</f>
        <v>40098.75</v>
      </c>
      <c r="BP30" s="57">
        <f>'BAR BB| Open rates'!BP30*0.85*0.85</f>
        <v>40098.75</v>
      </c>
      <c r="BQ30" s="57">
        <f>'BAR BB| Open rates'!BQ30*0.85*0.85</f>
        <v>38798.25</v>
      </c>
      <c r="BR30" s="57">
        <f>'BAR BB| Open rates'!BR30*0.85*0.85</f>
        <v>38798.25</v>
      </c>
      <c r="BS30" s="57">
        <f>'BAR BB| Open rates'!BS30*0.85*0.85</f>
        <v>38798.25</v>
      </c>
      <c r="BT30" s="57">
        <f>'BAR BB| Open rates'!BT30*0.85*0.85</f>
        <v>38798.25</v>
      </c>
      <c r="BU30" s="57">
        <f>'BAR BB| Open rates'!BU30*0.85*0.85</f>
        <v>38798.25</v>
      </c>
      <c r="BV30" s="57">
        <f>'BAR BB| Open rates'!BV30*0.85*0.85</f>
        <v>37208.75</v>
      </c>
      <c r="BW30" s="57">
        <f>'BAR BB| Open rates'!BW30*0.85*0.85</f>
        <v>37208.75</v>
      </c>
      <c r="BX30" s="57">
        <f>'BAR BB| Open rates'!BX30*0.85*0.85</f>
        <v>37208.75</v>
      </c>
      <c r="BY30" s="57">
        <f>'BAR BB| Open rates'!BY30*0.85*0.85</f>
        <v>37208.75</v>
      </c>
      <c r="BZ30" s="57">
        <f>'BAR BB| Open rates'!BZ30*0.85*0.85</f>
        <v>37208.75</v>
      </c>
      <c r="CA30" s="57">
        <f>'BAR BB| Open rates'!CA30*0.85*0.85</f>
        <v>38798.25</v>
      </c>
      <c r="CB30" s="57">
        <f>'BAR BB| Open rates'!CB30*0.85*0.85</f>
        <v>38798.25</v>
      </c>
      <c r="CC30" s="57">
        <f>'BAR BB| Open rates'!CC30*0.85*0.85</f>
        <v>37208.75</v>
      </c>
      <c r="CD30" s="57">
        <f>'BAR BB| Open rates'!CD30*0.85*0.85</f>
        <v>37208.75</v>
      </c>
      <c r="CE30" s="57">
        <f>'BAR BB| Open rates'!CE30*0.85*0.85</f>
        <v>37208.75</v>
      </c>
      <c r="CF30" s="57">
        <f>'BAR BB| Open rates'!CF30*0.85*0.85</f>
        <v>37208.75</v>
      </c>
      <c r="CG30" s="57">
        <f>'BAR BB| Open rates'!CG30*0.85*0.85</f>
        <v>37208.75</v>
      </c>
      <c r="CH30" s="57">
        <f>'BAR BB| Open rates'!CH30*0.85*0.85</f>
        <v>38798.25</v>
      </c>
      <c r="CI30" s="57">
        <f>'BAR BB| Open rates'!CI30*0.85*0.85</f>
        <v>38798.25</v>
      </c>
      <c r="CJ30" s="57">
        <f>'BAR BB| Open rates'!CJ30*0.85*0.85</f>
        <v>37208.75</v>
      </c>
      <c r="CK30" s="57">
        <f>'BAR BB| Open rates'!CK30*0.85*0.85</f>
        <v>37208.75</v>
      </c>
      <c r="CL30" s="57">
        <f>'BAR BB| Open rates'!CL30*0.85*0.85</f>
        <v>37208.75</v>
      </c>
      <c r="CM30" s="57">
        <f>'BAR BB| Open rates'!CM30*0.85*0.85</f>
        <v>37208.75</v>
      </c>
      <c r="CN30" s="57">
        <f>'BAR BB| Open rates'!CN30*0.85*0.85</f>
        <v>37208.75</v>
      </c>
      <c r="CO30" s="57">
        <f>'BAR BB| Open rates'!CO30*0.85*0.85</f>
        <v>38798.25</v>
      </c>
      <c r="CP30" s="57">
        <f>'BAR BB| Open rates'!CP30*0.85*0.85</f>
        <v>38798.25</v>
      </c>
      <c r="CQ30" s="57">
        <f>'BAR BB| Open rates'!CQ30*0.85*0.85</f>
        <v>37208.75</v>
      </c>
      <c r="CR30" s="57">
        <f>'BAR BB| Open rates'!CR30*0.85*0.85</f>
        <v>37208.75</v>
      </c>
      <c r="CS30" s="57">
        <f>'BAR BB| Open rates'!CS30*0.85*0.85</f>
        <v>37208.75</v>
      </c>
      <c r="CT30" s="57">
        <f>'BAR BB| Open rates'!CT30*0.85*0.85</f>
        <v>37208.75</v>
      </c>
      <c r="CU30" s="57">
        <f>'BAR BB| Open rates'!CU30*0.85*0.85</f>
        <v>34535.5</v>
      </c>
      <c r="CV30" s="57">
        <f>'BAR BB| Open rates'!CV30*0.85*0.85</f>
        <v>34535.5</v>
      </c>
      <c r="CW30" s="57">
        <f>'BAR BB| Open rates'!CW30*0.85*0.85</f>
        <v>34535.5</v>
      </c>
      <c r="CX30" s="57">
        <f>'BAR BB| Open rates'!CX30*0.85*0.85</f>
        <v>33090.5</v>
      </c>
      <c r="CY30" s="57">
        <f>'BAR BB| Open rates'!CY30*0.85*0.85</f>
        <v>33090.5</v>
      </c>
      <c r="CZ30" s="57">
        <f>'BAR BB| Open rates'!CZ30*0.85*0.85</f>
        <v>33090.5</v>
      </c>
      <c r="DA30" s="57">
        <f>'BAR BB| Open rates'!DA30*0.85*0.85</f>
        <v>33090.5</v>
      </c>
      <c r="DB30" s="57">
        <f>'BAR BB| Open rates'!DB30*0.85*0.85</f>
        <v>33090.5</v>
      </c>
      <c r="DC30" s="57">
        <f>'BAR BB| Open rates'!DC30*0.85*0.85</f>
        <v>34535.5</v>
      </c>
      <c r="DD30" s="57">
        <f>'BAR BB| Open rates'!DD30*0.85*0.85</f>
        <v>34535.5</v>
      </c>
      <c r="DE30" s="57">
        <f>'BAR BB| Open rates'!DE30*0.85*0.85</f>
        <v>33090.5</v>
      </c>
      <c r="DF30" s="57">
        <f>'BAR BB| Open rates'!DF30*0.85*0.85</f>
        <v>33090.5</v>
      </c>
      <c r="DG30" s="57">
        <f>'BAR BB| Open rates'!DG30*0.85*0.85</f>
        <v>33090.5</v>
      </c>
      <c r="DH30" s="57">
        <f>'BAR BB| Open rates'!DH30*0.85*0.85</f>
        <v>33090.5</v>
      </c>
      <c r="DI30" s="57">
        <f>'BAR BB| Open rates'!DI30*0.85*0.85</f>
        <v>33090.5</v>
      </c>
      <c r="DJ30" s="57">
        <f>'BAR BB| Open rates'!DJ30*0.85*0.85</f>
        <v>34535.5</v>
      </c>
      <c r="DK30" s="57">
        <f>'BAR BB| Open rates'!DK30*0.85*0.85</f>
        <v>34535.5</v>
      </c>
      <c r="DL30" s="57">
        <f>'BAR BB| Open rates'!DL30*0.85*0.85</f>
        <v>33090.5</v>
      </c>
      <c r="DM30" s="57">
        <f>'BAR BB| Open rates'!DM30*0.85*0.85</f>
        <v>33090.5</v>
      </c>
      <c r="DN30" s="57">
        <f>'BAR BB| Open rates'!DN30*0.85*0.85</f>
        <v>33090.5</v>
      </c>
      <c r="DO30" s="57">
        <f>'BAR BB| Open rates'!DO30*0.85*0.85</f>
        <v>33090.5</v>
      </c>
      <c r="DP30" s="57">
        <f>'BAR BB| Open rates'!DP30*0.85*0.85</f>
        <v>33090.5</v>
      </c>
      <c r="DQ30" s="57">
        <f>'BAR BB| Open rates'!DQ30*0.85*0.85</f>
        <v>34535.5</v>
      </c>
      <c r="DR30" s="57">
        <f>'BAR BB| Open rates'!DR30*0.85*0.85</f>
        <v>34535.5</v>
      </c>
      <c r="DS30" s="57">
        <f>'BAR BB| Open rates'!DS30*0.85*0.85</f>
        <v>33090.5</v>
      </c>
      <c r="DT30" s="57">
        <f>'BAR BB| Open rates'!DT30*0.85*0.85</f>
        <v>33090.5</v>
      </c>
      <c r="DU30" s="57">
        <f>'BAR BB| Open rates'!DU30*0.85*0.85</f>
        <v>33090.5</v>
      </c>
      <c r="DV30" s="57">
        <f>'BAR BB| Open rates'!DV30*0.85*0.85</f>
        <v>33090.5</v>
      </c>
      <c r="DW30" s="57">
        <f>'BAR BB| Open rates'!DW30*0.85*0.85</f>
        <v>33090.5</v>
      </c>
      <c r="DX30" s="57">
        <f>'BAR BB| Open rates'!DX30*0.85*0.85</f>
        <v>34535.5</v>
      </c>
      <c r="DY30" s="57">
        <f>'BAR BB| Open rates'!DY30*0.85*0.85</f>
        <v>34535.5</v>
      </c>
      <c r="DZ30" s="57">
        <f>'BAR BB| Open rates'!DZ30*0.85*0.85</f>
        <v>35763.75</v>
      </c>
      <c r="EA30" s="57">
        <f>'BAR BB| Open rates'!EA30*0.85*0.85</f>
        <v>35763.75</v>
      </c>
      <c r="EB30" s="57">
        <f>'BAR BB| Open rates'!EB30*0.85*0.85</f>
        <v>35763.75</v>
      </c>
      <c r="EC30" s="57">
        <f>'BAR BB| Open rates'!EC30*0.85*0.85</f>
        <v>37353.25</v>
      </c>
      <c r="ED30" s="57">
        <f>'BAR BB| Open rates'!ED30*0.85*0.85</f>
        <v>37353.25</v>
      </c>
      <c r="EE30" s="57">
        <f>'BAR BB| Open rates'!EE30*0.85*0.85</f>
        <v>37353.25</v>
      </c>
      <c r="EF30" s="57">
        <f>'BAR BB| Open rates'!EF30*0.85*0.85</f>
        <v>37353.25</v>
      </c>
      <c r="EG30" s="57">
        <f>'BAR BB| Open rates'!EG30*0.85*0.85</f>
        <v>32368</v>
      </c>
      <c r="EH30" s="57">
        <f>'BAR BB| Open rates'!EH30*0.85*0.85</f>
        <v>31645.5</v>
      </c>
      <c r="EI30" s="57">
        <f>'BAR BB| Open rates'!EI30*0.85*0.85</f>
        <v>31645.5</v>
      </c>
      <c r="EJ30" s="57">
        <f>'BAR BB| Open rates'!EJ30*0.85*0.85</f>
        <v>31645.5</v>
      </c>
      <c r="EK30" s="57">
        <f>'BAR BB| Open rates'!EK30*0.85*0.85</f>
        <v>31645.5</v>
      </c>
      <c r="EL30" s="57">
        <f>'BAR BB| Open rates'!EL30*0.85*0.85</f>
        <v>32368</v>
      </c>
      <c r="EM30" s="57">
        <f>'BAR BB| Open rates'!EM30*0.85*0.85</f>
        <v>32368</v>
      </c>
      <c r="EN30" s="57">
        <f>'BAR BB| Open rates'!EN30*0.85*0.85</f>
        <v>31645.5</v>
      </c>
      <c r="EO30" s="57">
        <f>'BAR BB| Open rates'!EO30*0.85*0.85</f>
        <v>31645.5</v>
      </c>
      <c r="EP30" s="57">
        <f>'BAR BB| Open rates'!EP30*0.85*0.85</f>
        <v>31645.5</v>
      </c>
      <c r="EQ30" s="57">
        <f>'BAR BB| Open rates'!EQ30*0.85*0.85</f>
        <v>31645.5</v>
      </c>
      <c r="ER30" s="57">
        <f>'BAR BB| Open rates'!ER30*0.85*0.85</f>
        <v>31645.5</v>
      </c>
      <c r="ES30" s="57">
        <f>'BAR BB| Open rates'!ES30*0.85*0.85</f>
        <v>32368</v>
      </c>
      <c r="ET30" s="57">
        <f>'BAR BB| Open rates'!ET30*0.85*0.85</f>
        <v>32368</v>
      </c>
      <c r="EU30" s="57">
        <f>'BAR BB| Open rates'!EU30*0.85*0.85</f>
        <v>31645.5</v>
      </c>
      <c r="EV30" s="57">
        <f>'BAR BB| Open rates'!EV30*0.85*0.85</f>
        <v>31645.5</v>
      </c>
      <c r="EW30" s="57">
        <f>'BAR BB| Open rates'!EW30*0.85*0.85</f>
        <v>31645.5</v>
      </c>
      <c r="EX30" s="57">
        <f>'BAR BB| Open rates'!EX30*0.85*0.85</f>
        <v>31645.5</v>
      </c>
      <c r="EY30" s="57">
        <f>'BAR BB| Open rates'!EY30*0.85*0.85</f>
        <v>31645.5</v>
      </c>
      <c r="EZ30" s="57">
        <f>'BAR BB| Open rates'!EZ30*0.85*0.85</f>
        <v>32368</v>
      </c>
      <c r="FA30" s="57">
        <f>'BAR BB| Open rates'!FA30*0.85*0.85</f>
        <v>32368</v>
      </c>
      <c r="FB30" s="57">
        <f>'BAR BB| Open rates'!FB30*0.85*0.85</f>
        <v>31645.5</v>
      </c>
      <c r="FC30" s="57">
        <f>'BAR BB| Open rates'!FC30*0.85*0.85</f>
        <v>31645.5</v>
      </c>
      <c r="FD30" s="57">
        <f>'BAR BB| Open rates'!FD30*0.85*0.85</f>
        <v>31645.5</v>
      </c>
      <c r="FE30" s="57">
        <f>'BAR BB| Open rates'!FE30*0.85*0.85</f>
        <v>31645.5</v>
      </c>
      <c r="FF30" s="57">
        <f>'BAR BB| Open rates'!FF30*0.85*0.85</f>
        <v>31645.5</v>
      </c>
      <c r="FG30" s="57">
        <f>'BAR BB| Open rates'!FG30*0.85*0.85</f>
        <v>32368</v>
      </c>
      <c r="FH30" s="57">
        <f>'BAR BB| Open rates'!FH30*0.85*0.85</f>
        <v>32368</v>
      </c>
      <c r="FI30" s="57">
        <f>'BAR BB| Open rates'!FI30*0.85*0.85</f>
        <v>31645.5</v>
      </c>
      <c r="FJ30" s="57">
        <f>'BAR BB| Open rates'!FJ30*0.85*0.85</f>
        <v>31645.5</v>
      </c>
      <c r="FK30" s="57">
        <f>'BAR BB| Open rates'!FK30*0.85*0.85</f>
        <v>31645.5</v>
      </c>
      <c r="FL30" s="57">
        <f>'BAR BB| Open rates'!FL30*0.85*0.85</f>
        <v>31645.5</v>
      </c>
      <c r="FM30" s="57">
        <f>'BAR BB| Open rates'!FM30*0.85*0.85</f>
        <v>31645.5</v>
      </c>
      <c r="FN30" s="57">
        <f>'BAR BB| Open rates'!FN30*0.85*0.85</f>
        <v>32368</v>
      </c>
      <c r="FO30" s="57">
        <f>'BAR BB| Open rates'!FO30*0.85*0.85</f>
        <v>32368</v>
      </c>
      <c r="FP30" s="57">
        <f>'BAR BB| Open rates'!FP30*0.85*0.85</f>
        <v>31645.5</v>
      </c>
      <c r="FQ30" s="57">
        <f>'BAR BB| Open rates'!FQ30*0.85*0.85</f>
        <v>31645.5</v>
      </c>
      <c r="FR30" s="57">
        <f>'BAR BB| Open rates'!FR30*0.85*0.85</f>
        <v>31645.5</v>
      </c>
      <c r="FS30" s="57">
        <f>'BAR BB| Open rates'!FS30*0.85*0.85</f>
        <v>31645.5</v>
      </c>
      <c r="FT30" s="57">
        <f>'BAR BB| Open rates'!FT30*0.85*0.85</f>
        <v>31645.5</v>
      </c>
      <c r="FU30" s="57">
        <f>'BAR BB| Open rates'!FU30*0.85*0.85</f>
        <v>32368</v>
      </c>
      <c r="FV30" s="57">
        <f>'BAR BB| Open rates'!FV30*0.85*0.85</f>
        <v>32368</v>
      </c>
      <c r="FW30" s="57">
        <f>'BAR BB| Open rates'!FW30*0.85*0.85</f>
        <v>35041.25</v>
      </c>
      <c r="FX30" s="57">
        <f>'BAR BB| Open rates'!FX30*0.85*0.85</f>
        <v>35041.25</v>
      </c>
      <c r="FY30" s="57">
        <f>'BAR BB| Open rates'!FY30*0.85*0.85</f>
        <v>35041.25</v>
      </c>
      <c r="FZ30" s="57">
        <f>'BAR BB| Open rates'!FZ30*0.85*0.85</f>
        <v>35041.25</v>
      </c>
      <c r="GA30" s="57">
        <f>'BAR BB| Open rates'!GA30*0.85*0.85</f>
        <v>35041.25</v>
      </c>
      <c r="GB30" s="57">
        <f>'BAR BB| Open rates'!GB30*0.85*0.85</f>
        <v>36630.75</v>
      </c>
      <c r="GC30" s="57">
        <f>'BAR BB| Open rates'!GC30*0.85*0.85</f>
        <v>36630.75</v>
      </c>
      <c r="GD30" s="57">
        <f>'BAR BB| Open rates'!GD30*0.85*0.85</f>
        <v>36630.75</v>
      </c>
      <c r="GE30" s="57">
        <f>'BAR BB| Open rates'!GE30*0.85*0.85</f>
        <v>36630.75</v>
      </c>
    </row>
    <row r="31" spans="1:187" s="36" customFormat="1" ht="12" customHeight="1" x14ac:dyDescent="0.2">
      <c r="A31" s="237">
        <v>4</v>
      </c>
      <c r="B31" s="57">
        <f>'BAR BB| Open rates'!B31*0.85*0.85</f>
        <v>45806.5</v>
      </c>
      <c r="C31" s="57">
        <f>'BAR BB| Open rates'!C31*0.85*0.85</f>
        <v>45806.5</v>
      </c>
      <c r="D31" s="57">
        <f>'BAR BB| Open rates'!D31*0.85*0.85</f>
        <v>43855.75</v>
      </c>
      <c r="E31" s="57">
        <f>'BAR BB| Open rates'!E31*0.85*0.85</f>
        <v>43855.75</v>
      </c>
      <c r="F31" s="57">
        <f>'BAR BB| Open rates'!F31*0.85*0.85</f>
        <v>42266.25</v>
      </c>
      <c r="G31" s="57">
        <f>'BAR BB| Open rates'!G31*0.85*0.85</f>
        <v>43855.75</v>
      </c>
      <c r="H31" s="57">
        <f>'BAR BB| Open rates'!H31*0.85*0.85</f>
        <v>43855.75</v>
      </c>
      <c r="I31" s="57">
        <f>'BAR BB| Open rates'!I31*0.85*0.85</f>
        <v>45300.75</v>
      </c>
      <c r="J31" s="57">
        <f>'BAR BB| Open rates'!J31*0.85*0.85</f>
        <v>45300.75</v>
      </c>
      <c r="K31" s="57">
        <f>'BAR BB| Open rates'!K31*0.85*0.85</f>
        <v>43855.75</v>
      </c>
      <c r="L31" s="57">
        <f>'BAR BB| Open rates'!L31*0.85*0.85</f>
        <v>43855.75</v>
      </c>
      <c r="M31" s="57">
        <f>'BAR BB| Open rates'!M31*0.85*0.85</f>
        <v>43855.75</v>
      </c>
      <c r="N31" s="57">
        <f>'BAR BB| Open rates'!N31*0.85*0.85</f>
        <v>43855.75</v>
      </c>
      <c r="O31" s="57">
        <f>'BAR BB| Open rates'!O31*0.85*0.85</f>
        <v>43855.75</v>
      </c>
      <c r="P31" s="57">
        <f>'BAR BB| Open rates'!P31*0.85*0.85</f>
        <v>45300.75</v>
      </c>
      <c r="Q31" s="57">
        <f>'BAR BB| Open rates'!Q31*0.85*0.85</f>
        <v>45300.75</v>
      </c>
      <c r="R31" s="57">
        <f>'BAR BB| Open rates'!R31*0.85*0.85</f>
        <v>45300.75</v>
      </c>
      <c r="S31" s="57">
        <f>'BAR BB| Open rates'!S31*0.85*0.85</f>
        <v>45300.75</v>
      </c>
      <c r="T31" s="57">
        <f>'BAR BB| Open rates'!T31*0.85*0.85</f>
        <v>45300.75</v>
      </c>
      <c r="U31" s="57">
        <f>'BAR BB| Open rates'!U31*0.85*0.85</f>
        <v>45300.75</v>
      </c>
      <c r="V31" s="57">
        <f>'BAR BB| Open rates'!V31*0.85*0.85</f>
        <v>45300.75</v>
      </c>
      <c r="W31" s="57">
        <f>'BAR BB| Open rates'!W31*0.85*0.85</f>
        <v>46745.75</v>
      </c>
      <c r="X31" s="57">
        <f>'BAR BB| Open rates'!X31*0.85*0.85</f>
        <v>46745.75</v>
      </c>
      <c r="Y31" s="57">
        <f>'BAR BB| Open rates'!Y31*0.85*0.85</f>
        <v>45300.75</v>
      </c>
      <c r="Z31" s="57">
        <f>'BAR BB| Open rates'!Z31*0.85*0.85</f>
        <v>45300.75</v>
      </c>
      <c r="AA31" s="57">
        <f>'BAR BB| Open rates'!AA31*0.85*0.85</f>
        <v>45300.75</v>
      </c>
      <c r="AB31" s="57">
        <f>'BAR BB| Open rates'!AB31*0.85*0.85</f>
        <v>45300.75</v>
      </c>
      <c r="AC31" s="57">
        <f>'BAR BB| Open rates'!AC31*0.85*0.85</f>
        <v>45300.75</v>
      </c>
      <c r="AD31" s="57">
        <f>'BAR BB| Open rates'!AD31*0.85*0.85</f>
        <v>46745.75</v>
      </c>
      <c r="AE31" s="57">
        <f>'BAR BB| Open rates'!AE31*0.85*0.85</f>
        <v>46745.75</v>
      </c>
      <c r="AF31" s="57">
        <f>'BAR BB| Open rates'!AF31*0.85*0.85</f>
        <v>45300.75</v>
      </c>
      <c r="AG31" s="57">
        <f>'BAR BB| Open rates'!AG31*0.85*0.85</f>
        <v>45300.75</v>
      </c>
      <c r="AH31" s="57">
        <f>'BAR BB| Open rates'!AH31*0.85*0.85</f>
        <v>45300.75</v>
      </c>
      <c r="AI31" s="57">
        <f>'BAR BB| Open rates'!AI31*0.85*0.85</f>
        <v>45300.75</v>
      </c>
      <c r="AJ31" s="57">
        <f>'BAR BB| Open rates'!AJ31*0.85*0.85</f>
        <v>45300.75</v>
      </c>
      <c r="AK31" s="57">
        <f>'BAR BB| Open rates'!AK31*0.85*0.85</f>
        <v>46745.75</v>
      </c>
      <c r="AL31" s="57">
        <f>'BAR BB| Open rates'!AL31*0.85*0.85</f>
        <v>46745.75</v>
      </c>
      <c r="AM31" s="57">
        <f>'BAR BB| Open rates'!AM31*0.85*0.85</f>
        <v>45300.75</v>
      </c>
      <c r="AN31" s="57">
        <f>'BAR BB| Open rates'!AN31*0.85*0.85</f>
        <v>45300.75</v>
      </c>
      <c r="AO31" s="57">
        <f>'BAR BB| Open rates'!AO31*0.85*0.85</f>
        <v>45300.75</v>
      </c>
      <c r="AP31" s="57">
        <f>'BAR BB| Open rates'!AP31*0.85*0.85</f>
        <v>45300.75</v>
      </c>
      <c r="AQ31" s="57">
        <f>'BAR BB| Open rates'!AQ31*0.85*0.85</f>
        <v>45300.75</v>
      </c>
      <c r="AR31" s="57">
        <f>'BAR BB| Open rates'!AR31*0.85*0.85</f>
        <v>46745.75</v>
      </c>
      <c r="AS31" s="57">
        <f>'BAR BB| Open rates'!AS31*0.85*0.85</f>
        <v>46745.75</v>
      </c>
      <c r="AT31" s="57">
        <f>'BAR BB| Open rates'!AT31*0.85*0.85</f>
        <v>45300.75</v>
      </c>
      <c r="AU31" s="57">
        <f>'BAR BB| Open rates'!AU31*0.85*0.85</f>
        <v>45300.75</v>
      </c>
      <c r="AV31" s="57">
        <f>'BAR BB| Open rates'!AV31*0.85*0.85</f>
        <v>45300.75</v>
      </c>
      <c r="AW31" s="57">
        <f>'BAR BB| Open rates'!AW31*0.85*0.85</f>
        <v>45300.75</v>
      </c>
      <c r="AX31" s="57">
        <f>'BAR BB| Open rates'!AX31*0.85*0.85</f>
        <v>45300.75</v>
      </c>
      <c r="AY31" s="57">
        <f>'BAR BB| Open rates'!AY31*0.85*0.85</f>
        <v>46745.75</v>
      </c>
      <c r="AZ31" s="57">
        <f>'BAR BB| Open rates'!AZ31*0.85*0.85</f>
        <v>46745.75</v>
      </c>
      <c r="BA31" s="57">
        <f>'BAR BB| Open rates'!BA31*0.85*0.85</f>
        <v>45300.75</v>
      </c>
      <c r="BB31" s="57">
        <f>'BAR BB| Open rates'!BB31*0.85*0.85</f>
        <v>45300.75</v>
      </c>
      <c r="BC31" s="57">
        <f>'BAR BB| Open rates'!BC31*0.85*0.85</f>
        <v>45300.75</v>
      </c>
      <c r="BD31" s="57">
        <f>'BAR BB| Open rates'!BD31*0.85*0.85</f>
        <v>45300.75</v>
      </c>
      <c r="BE31" s="57">
        <f>'BAR BB| Open rates'!BE31*0.85*0.85</f>
        <v>45300.75</v>
      </c>
      <c r="BF31" s="57">
        <f>'BAR BB| Open rates'!BF31*0.85*0.85</f>
        <v>46745.75</v>
      </c>
      <c r="BG31" s="57">
        <f>'BAR BB| Open rates'!BG31*0.85*0.85</f>
        <v>46745.75</v>
      </c>
      <c r="BH31" s="57">
        <f>'BAR BB| Open rates'!BH31*0.85*0.85</f>
        <v>42988.75</v>
      </c>
      <c r="BI31" s="57">
        <f>'BAR BB| Open rates'!BI31*0.85*0.85</f>
        <v>42988.75</v>
      </c>
      <c r="BJ31" s="57">
        <f>'BAR BB| Open rates'!BJ31*0.85*0.85</f>
        <v>42988.75</v>
      </c>
      <c r="BK31" s="57">
        <f>'BAR BB| Open rates'!BK31*0.85*0.85</f>
        <v>42988.75</v>
      </c>
      <c r="BL31" s="57">
        <f>'BAR BB| Open rates'!BL31*0.85*0.85</f>
        <v>42988.75</v>
      </c>
      <c r="BM31" s="57">
        <f>'BAR BB| Open rates'!BM31*0.85*0.85</f>
        <v>43855.75</v>
      </c>
      <c r="BN31" s="57">
        <f>'BAR BB| Open rates'!BN31*0.85*0.85</f>
        <v>43855.75</v>
      </c>
      <c r="BO31" s="57">
        <f>'BAR BB| Open rates'!BO31*0.85*0.85</f>
        <v>42266.25</v>
      </c>
      <c r="BP31" s="57">
        <f>'BAR BB| Open rates'!BP31*0.85*0.85</f>
        <v>42266.25</v>
      </c>
      <c r="BQ31" s="57">
        <f>'BAR BB| Open rates'!BQ31*0.85*0.85</f>
        <v>40965.75</v>
      </c>
      <c r="BR31" s="57">
        <f>'BAR BB| Open rates'!BR31*0.85*0.85</f>
        <v>40965.75</v>
      </c>
      <c r="BS31" s="57">
        <f>'BAR BB| Open rates'!BS31*0.85*0.85</f>
        <v>40965.75</v>
      </c>
      <c r="BT31" s="57">
        <f>'BAR BB| Open rates'!BT31*0.85*0.85</f>
        <v>40965.75</v>
      </c>
      <c r="BU31" s="57">
        <f>'BAR BB| Open rates'!BU31*0.85*0.85</f>
        <v>40965.75</v>
      </c>
      <c r="BV31" s="57">
        <f>'BAR BB| Open rates'!BV31*0.85*0.85</f>
        <v>39376.25</v>
      </c>
      <c r="BW31" s="57">
        <f>'BAR BB| Open rates'!BW31*0.85*0.85</f>
        <v>39376.25</v>
      </c>
      <c r="BX31" s="57">
        <f>'BAR BB| Open rates'!BX31*0.85*0.85</f>
        <v>39376.25</v>
      </c>
      <c r="BY31" s="57">
        <f>'BAR BB| Open rates'!BY31*0.85*0.85</f>
        <v>39376.25</v>
      </c>
      <c r="BZ31" s="57">
        <f>'BAR BB| Open rates'!BZ31*0.85*0.85</f>
        <v>39376.25</v>
      </c>
      <c r="CA31" s="57">
        <f>'BAR BB| Open rates'!CA31*0.85*0.85</f>
        <v>40965.75</v>
      </c>
      <c r="CB31" s="57">
        <f>'BAR BB| Open rates'!CB31*0.85*0.85</f>
        <v>40965.75</v>
      </c>
      <c r="CC31" s="57">
        <f>'BAR BB| Open rates'!CC31*0.85*0.85</f>
        <v>39376.25</v>
      </c>
      <c r="CD31" s="57">
        <f>'BAR BB| Open rates'!CD31*0.85*0.85</f>
        <v>39376.25</v>
      </c>
      <c r="CE31" s="57">
        <f>'BAR BB| Open rates'!CE31*0.85*0.85</f>
        <v>39376.25</v>
      </c>
      <c r="CF31" s="57">
        <f>'BAR BB| Open rates'!CF31*0.85*0.85</f>
        <v>39376.25</v>
      </c>
      <c r="CG31" s="57">
        <f>'BAR BB| Open rates'!CG31*0.85*0.85</f>
        <v>39376.25</v>
      </c>
      <c r="CH31" s="57">
        <f>'BAR BB| Open rates'!CH31*0.85*0.85</f>
        <v>40965.75</v>
      </c>
      <c r="CI31" s="57">
        <f>'BAR BB| Open rates'!CI31*0.85*0.85</f>
        <v>40965.75</v>
      </c>
      <c r="CJ31" s="57">
        <f>'BAR BB| Open rates'!CJ31*0.85*0.85</f>
        <v>39376.25</v>
      </c>
      <c r="CK31" s="57">
        <f>'BAR BB| Open rates'!CK31*0.85*0.85</f>
        <v>39376.25</v>
      </c>
      <c r="CL31" s="57">
        <f>'BAR BB| Open rates'!CL31*0.85*0.85</f>
        <v>39376.25</v>
      </c>
      <c r="CM31" s="57">
        <f>'BAR BB| Open rates'!CM31*0.85*0.85</f>
        <v>39376.25</v>
      </c>
      <c r="CN31" s="57">
        <f>'BAR BB| Open rates'!CN31*0.85*0.85</f>
        <v>39376.25</v>
      </c>
      <c r="CO31" s="57">
        <f>'BAR BB| Open rates'!CO31*0.85*0.85</f>
        <v>40965.75</v>
      </c>
      <c r="CP31" s="57">
        <f>'BAR BB| Open rates'!CP31*0.85*0.85</f>
        <v>40965.75</v>
      </c>
      <c r="CQ31" s="57">
        <f>'BAR BB| Open rates'!CQ31*0.85*0.85</f>
        <v>39376.25</v>
      </c>
      <c r="CR31" s="57">
        <f>'BAR BB| Open rates'!CR31*0.85*0.85</f>
        <v>39376.25</v>
      </c>
      <c r="CS31" s="57">
        <f>'BAR BB| Open rates'!CS31*0.85*0.85</f>
        <v>39376.25</v>
      </c>
      <c r="CT31" s="57">
        <f>'BAR BB| Open rates'!CT31*0.85*0.85</f>
        <v>39376.25</v>
      </c>
      <c r="CU31" s="57">
        <f>'BAR BB| Open rates'!CU31*0.85*0.85</f>
        <v>36703</v>
      </c>
      <c r="CV31" s="57">
        <f>'BAR BB| Open rates'!CV31*0.85*0.85</f>
        <v>36703</v>
      </c>
      <c r="CW31" s="57">
        <f>'BAR BB| Open rates'!CW31*0.85*0.85</f>
        <v>36703</v>
      </c>
      <c r="CX31" s="57">
        <f>'BAR BB| Open rates'!CX31*0.85*0.85</f>
        <v>35258</v>
      </c>
      <c r="CY31" s="57">
        <f>'BAR BB| Open rates'!CY31*0.85*0.85</f>
        <v>35258</v>
      </c>
      <c r="CZ31" s="57">
        <f>'BAR BB| Open rates'!CZ31*0.85*0.85</f>
        <v>35258</v>
      </c>
      <c r="DA31" s="57">
        <f>'BAR BB| Open rates'!DA31*0.85*0.85</f>
        <v>35258</v>
      </c>
      <c r="DB31" s="57">
        <f>'BAR BB| Open rates'!DB31*0.85*0.85</f>
        <v>35258</v>
      </c>
      <c r="DC31" s="57">
        <f>'BAR BB| Open rates'!DC31*0.85*0.85</f>
        <v>36703</v>
      </c>
      <c r="DD31" s="57">
        <f>'BAR BB| Open rates'!DD31*0.85*0.85</f>
        <v>36703</v>
      </c>
      <c r="DE31" s="57">
        <f>'BAR BB| Open rates'!DE31*0.85*0.85</f>
        <v>35258</v>
      </c>
      <c r="DF31" s="57">
        <f>'BAR BB| Open rates'!DF31*0.85*0.85</f>
        <v>35258</v>
      </c>
      <c r="DG31" s="57">
        <f>'BAR BB| Open rates'!DG31*0.85*0.85</f>
        <v>35258</v>
      </c>
      <c r="DH31" s="57">
        <f>'BAR BB| Open rates'!DH31*0.85*0.85</f>
        <v>35258</v>
      </c>
      <c r="DI31" s="57">
        <f>'BAR BB| Open rates'!DI31*0.85*0.85</f>
        <v>35258</v>
      </c>
      <c r="DJ31" s="57">
        <f>'BAR BB| Open rates'!DJ31*0.85*0.85</f>
        <v>36703</v>
      </c>
      <c r="DK31" s="57">
        <f>'BAR BB| Open rates'!DK31*0.85*0.85</f>
        <v>36703</v>
      </c>
      <c r="DL31" s="57">
        <f>'BAR BB| Open rates'!DL31*0.85*0.85</f>
        <v>35258</v>
      </c>
      <c r="DM31" s="57">
        <f>'BAR BB| Open rates'!DM31*0.85*0.85</f>
        <v>35258</v>
      </c>
      <c r="DN31" s="57">
        <f>'BAR BB| Open rates'!DN31*0.85*0.85</f>
        <v>35258</v>
      </c>
      <c r="DO31" s="57">
        <f>'BAR BB| Open rates'!DO31*0.85*0.85</f>
        <v>35258</v>
      </c>
      <c r="DP31" s="57">
        <f>'BAR BB| Open rates'!DP31*0.85*0.85</f>
        <v>35258</v>
      </c>
      <c r="DQ31" s="57">
        <f>'BAR BB| Open rates'!DQ31*0.85*0.85</f>
        <v>36703</v>
      </c>
      <c r="DR31" s="57">
        <f>'BAR BB| Open rates'!DR31*0.85*0.85</f>
        <v>36703</v>
      </c>
      <c r="DS31" s="57">
        <f>'BAR BB| Open rates'!DS31*0.85*0.85</f>
        <v>35258</v>
      </c>
      <c r="DT31" s="57">
        <f>'BAR BB| Open rates'!DT31*0.85*0.85</f>
        <v>35258</v>
      </c>
      <c r="DU31" s="57">
        <f>'BAR BB| Open rates'!DU31*0.85*0.85</f>
        <v>35258</v>
      </c>
      <c r="DV31" s="57">
        <f>'BAR BB| Open rates'!DV31*0.85*0.85</f>
        <v>35258</v>
      </c>
      <c r="DW31" s="57">
        <f>'BAR BB| Open rates'!DW31*0.85*0.85</f>
        <v>35258</v>
      </c>
      <c r="DX31" s="57">
        <f>'BAR BB| Open rates'!DX31*0.85*0.85</f>
        <v>36703</v>
      </c>
      <c r="DY31" s="57">
        <f>'BAR BB| Open rates'!DY31*0.85*0.85</f>
        <v>36703</v>
      </c>
      <c r="DZ31" s="57">
        <f>'BAR BB| Open rates'!DZ31*0.85*0.85</f>
        <v>37931.25</v>
      </c>
      <c r="EA31" s="57">
        <f>'BAR BB| Open rates'!EA31*0.85*0.85</f>
        <v>37931.25</v>
      </c>
      <c r="EB31" s="57">
        <f>'BAR BB| Open rates'!EB31*0.85*0.85</f>
        <v>37931.25</v>
      </c>
      <c r="EC31" s="57">
        <f>'BAR BB| Open rates'!EC31*0.85*0.85</f>
        <v>39520.75</v>
      </c>
      <c r="ED31" s="57">
        <f>'BAR BB| Open rates'!ED31*0.85*0.85</f>
        <v>39520.75</v>
      </c>
      <c r="EE31" s="57">
        <f>'BAR BB| Open rates'!EE31*0.85*0.85</f>
        <v>39520.75</v>
      </c>
      <c r="EF31" s="57">
        <f>'BAR BB| Open rates'!EF31*0.85*0.85</f>
        <v>39520.75</v>
      </c>
      <c r="EG31" s="57">
        <f>'BAR BB| Open rates'!EG31*0.85*0.85</f>
        <v>34535.5</v>
      </c>
      <c r="EH31" s="57">
        <f>'BAR BB| Open rates'!EH31*0.85*0.85</f>
        <v>33813</v>
      </c>
      <c r="EI31" s="57">
        <f>'BAR BB| Open rates'!EI31*0.85*0.85</f>
        <v>33813</v>
      </c>
      <c r="EJ31" s="57">
        <f>'BAR BB| Open rates'!EJ31*0.85*0.85</f>
        <v>33813</v>
      </c>
      <c r="EK31" s="57">
        <f>'BAR BB| Open rates'!EK31*0.85*0.85</f>
        <v>33813</v>
      </c>
      <c r="EL31" s="57">
        <f>'BAR BB| Open rates'!EL31*0.85*0.85</f>
        <v>34535.5</v>
      </c>
      <c r="EM31" s="57">
        <f>'BAR BB| Open rates'!EM31*0.85*0.85</f>
        <v>34535.5</v>
      </c>
      <c r="EN31" s="57">
        <f>'BAR BB| Open rates'!EN31*0.85*0.85</f>
        <v>33813</v>
      </c>
      <c r="EO31" s="57">
        <f>'BAR BB| Open rates'!EO31*0.85*0.85</f>
        <v>33813</v>
      </c>
      <c r="EP31" s="57">
        <f>'BAR BB| Open rates'!EP31*0.85*0.85</f>
        <v>33813</v>
      </c>
      <c r="EQ31" s="57">
        <f>'BAR BB| Open rates'!EQ31*0.85*0.85</f>
        <v>33813</v>
      </c>
      <c r="ER31" s="57">
        <f>'BAR BB| Open rates'!ER31*0.85*0.85</f>
        <v>33813</v>
      </c>
      <c r="ES31" s="57">
        <f>'BAR BB| Open rates'!ES31*0.85*0.85</f>
        <v>34535.5</v>
      </c>
      <c r="ET31" s="57">
        <f>'BAR BB| Open rates'!ET31*0.85*0.85</f>
        <v>34535.5</v>
      </c>
      <c r="EU31" s="57">
        <f>'BAR BB| Open rates'!EU31*0.85*0.85</f>
        <v>33813</v>
      </c>
      <c r="EV31" s="57">
        <f>'BAR BB| Open rates'!EV31*0.85*0.85</f>
        <v>33813</v>
      </c>
      <c r="EW31" s="57">
        <f>'BAR BB| Open rates'!EW31*0.85*0.85</f>
        <v>33813</v>
      </c>
      <c r="EX31" s="57">
        <f>'BAR BB| Open rates'!EX31*0.85*0.85</f>
        <v>33813</v>
      </c>
      <c r="EY31" s="57">
        <f>'BAR BB| Open rates'!EY31*0.85*0.85</f>
        <v>33813</v>
      </c>
      <c r="EZ31" s="57">
        <f>'BAR BB| Open rates'!EZ31*0.85*0.85</f>
        <v>34535.5</v>
      </c>
      <c r="FA31" s="57">
        <f>'BAR BB| Open rates'!FA31*0.85*0.85</f>
        <v>34535.5</v>
      </c>
      <c r="FB31" s="57">
        <f>'BAR BB| Open rates'!FB31*0.85*0.85</f>
        <v>33813</v>
      </c>
      <c r="FC31" s="57">
        <f>'BAR BB| Open rates'!FC31*0.85*0.85</f>
        <v>33813</v>
      </c>
      <c r="FD31" s="57">
        <f>'BAR BB| Open rates'!FD31*0.85*0.85</f>
        <v>33813</v>
      </c>
      <c r="FE31" s="57">
        <f>'BAR BB| Open rates'!FE31*0.85*0.85</f>
        <v>33813</v>
      </c>
      <c r="FF31" s="57">
        <f>'BAR BB| Open rates'!FF31*0.85*0.85</f>
        <v>33813</v>
      </c>
      <c r="FG31" s="57">
        <f>'BAR BB| Open rates'!FG31*0.85*0.85</f>
        <v>34535.5</v>
      </c>
      <c r="FH31" s="57">
        <f>'BAR BB| Open rates'!FH31*0.85*0.85</f>
        <v>34535.5</v>
      </c>
      <c r="FI31" s="57">
        <f>'BAR BB| Open rates'!FI31*0.85*0.85</f>
        <v>33813</v>
      </c>
      <c r="FJ31" s="57">
        <f>'BAR BB| Open rates'!FJ31*0.85*0.85</f>
        <v>33813</v>
      </c>
      <c r="FK31" s="57">
        <f>'BAR BB| Open rates'!FK31*0.85*0.85</f>
        <v>33813</v>
      </c>
      <c r="FL31" s="57">
        <f>'BAR BB| Open rates'!FL31*0.85*0.85</f>
        <v>33813</v>
      </c>
      <c r="FM31" s="57">
        <f>'BAR BB| Open rates'!FM31*0.85*0.85</f>
        <v>33813</v>
      </c>
      <c r="FN31" s="57">
        <f>'BAR BB| Open rates'!FN31*0.85*0.85</f>
        <v>34535.5</v>
      </c>
      <c r="FO31" s="57">
        <f>'BAR BB| Open rates'!FO31*0.85*0.85</f>
        <v>34535.5</v>
      </c>
      <c r="FP31" s="57">
        <f>'BAR BB| Open rates'!FP31*0.85*0.85</f>
        <v>33813</v>
      </c>
      <c r="FQ31" s="57">
        <f>'BAR BB| Open rates'!FQ31*0.85*0.85</f>
        <v>33813</v>
      </c>
      <c r="FR31" s="57">
        <f>'BAR BB| Open rates'!FR31*0.85*0.85</f>
        <v>33813</v>
      </c>
      <c r="FS31" s="57">
        <f>'BAR BB| Open rates'!FS31*0.85*0.85</f>
        <v>33813</v>
      </c>
      <c r="FT31" s="57">
        <f>'BAR BB| Open rates'!FT31*0.85*0.85</f>
        <v>33813</v>
      </c>
      <c r="FU31" s="57">
        <f>'BAR BB| Open rates'!FU31*0.85*0.85</f>
        <v>34535.5</v>
      </c>
      <c r="FV31" s="57">
        <f>'BAR BB| Open rates'!FV31*0.85*0.85</f>
        <v>34535.5</v>
      </c>
      <c r="FW31" s="57">
        <f>'BAR BB| Open rates'!FW31*0.85*0.85</f>
        <v>37208.75</v>
      </c>
      <c r="FX31" s="57">
        <f>'BAR BB| Open rates'!FX31*0.85*0.85</f>
        <v>37208.75</v>
      </c>
      <c r="FY31" s="57">
        <f>'BAR BB| Open rates'!FY31*0.85*0.85</f>
        <v>37208.75</v>
      </c>
      <c r="FZ31" s="57">
        <f>'BAR BB| Open rates'!FZ31*0.85*0.85</f>
        <v>37208.75</v>
      </c>
      <c r="GA31" s="57">
        <f>'BAR BB| Open rates'!GA31*0.85*0.85</f>
        <v>37208.75</v>
      </c>
      <c r="GB31" s="57">
        <f>'BAR BB| Open rates'!GB31*0.85*0.85</f>
        <v>38798.25</v>
      </c>
      <c r="GC31" s="57">
        <f>'BAR BB| Open rates'!GC31*0.85*0.85</f>
        <v>38798.25</v>
      </c>
      <c r="GD31" s="57">
        <f>'BAR BB| Open rates'!GD31*0.85*0.85</f>
        <v>38798.25</v>
      </c>
      <c r="GE31" s="57">
        <f>'BAR BB| Open rates'!GE31*0.85*0.85</f>
        <v>38798.25</v>
      </c>
    </row>
    <row r="32" spans="1:187" s="36" customFormat="1" ht="12" customHeight="1" x14ac:dyDescent="0.2">
      <c r="A32" s="236" t="s">
        <v>182</v>
      </c>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row>
    <row r="33" spans="1:187" s="36" customFormat="1" ht="12" customHeight="1" x14ac:dyDescent="0.2">
      <c r="A33" s="237">
        <v>1</v>
      </c>
      <c r="B33" s="57">
        <f>'BAR BB| Open rates'!B33*0.85*0.85</f>
        <v>55271.25</v>
      </c>
      <c r="C33" s="57">
        <f>'BAR BB| Open rates'!C33*0.85*0.85</f>
        <v>55271.25</v>
      </c>
      <c r="D33" s="57">
        <f>'BAR BB| Open rates'!D33*0.85*0.85</f>
        <v>53320.5</v>
      </c>
      <c r="E33" s="57">
        <f>'BAR BB| Open rates'!E33*0.85*0.85</f>
        <v>53320.5</v>
      </c>
      <c r="F33" s="57">
        <f>'BAR BB| Open rates'!F33*0.85*0.85</f>
        <v>51731</v>
      </c>
      <c r="G33" s="57">
        <f>'BAR BB| Open rates'!G33*0.85*0.85</f>
        <v>53320.5</v>
      </c>
      <c r="H33" s="57">
        <f>'BAR BB| Open rates'!H33*0.85*0.85</f>
        <v>53320.5</v>
      </c>
      <c r="I33" s="57">
        <f>'BAR BB| Open rates'!I33*0.85*0.85</f>
        <v>54765.5</v>
      </c>
      <c r="J33" s="57">
        <f>'BAR BB| Open rates'!J33*0.85*0.85</f>
        <v>54765.5</v>
      </c>
      <c r="K33" s="57">
        <f>'BAR BB| Open rates'!K33*0.85*0.85</f>
        <v>53320.5</v>
      </c>
      <c r="L33" s="57">
        <f>'BAR BB| Open rates'!L33*0.85*0.85</f>
        <v>53320.5</v>
      </c>
      <c r="M33" s="57">
        <f>'BAR BB| Open rates'!M33*0.85*0.85</f>
        <v>53320.5</v>
      </c>
      <c r="N33" s="57">
        <f>'BAR BB| Open rates'!N33*0.85*0.85</f>
        <v>53320.5</v>
      </c>
      <c r="O33" s="57">
        <f>'BAR BB| Open rates'!O33*0.85*0.85</f>
        <v>53320.5</v>
      </c>
      <c r="P33" s="57">
        <f>'BAR BB| Open rates'!P33*0.85*0.85</f>
        <v>54765.5</v>
      </c>
      <c r="Q33" s="57">
        <f>'BAR BB| Open rates'!Q33*0.85*0.85</f>
        <v>54765.5</v>
      </c>
      <c r="R33" s="57">
        <f>'BAR BB| Open rates'!R33*0.85*0.85</f>
        <v>54765.5</v>
      </c>
      <c r="S33" s="57">
        <f>'BAR BB| Open rates'!S33*0.85*0.85</f>
        <v>54765.5</v>
      </c>
      <c r="T33" s="57">
        <f>'BAR BB| Open rates'!T33*0.85*0.85</f>
        <v>54765.5</v>
      </c>
      <c r="U33" s="57">
        <f>'BAR BB| Open rates'!U33*0.85*0.85</f>
        <v>54765.5</v>
      </c>
      <c r="V33" s="57">
        <f>'BAR BB| Open rates'!V33*0.85*0.85</f>
        <v>54765.5</v>
      </c>
      <c r="W33" s="57">
        <f>'BAR BB| Open rates'!W33*0.85*0.85</f>
        <v>56210.5</v>
      </c>
      <c r="X33" s="57">
        <f>'BAR BB| Open rates'!X33*0.85*0.85</f>
        <v>56210.5</v>
      </c>
      <c r="Y33" s="57">
        <f>'BAR BB| Open rates'!Y33*0.85*0.85</f>
        <v>54765.5</v>
      </c>
      <c r="Z33" s="57">
        <f>'BAR BB| Open rates'!Z33*0.85*0.85</f>
        <v>54765.5</v>
      </c>
      <c r="AA33" s="57">
        <f>'BAR BB| Open rates'!AA33*0.85*0.85</f>
        <v>54765.5</v>
      </c>
      <c r="AB33" s="57">
        <f>'BAR BB| Open rates'!AB33*0.85*0.85</f>
        <v>54765.5</v>
      </c>
      <c r="AC33" s="57">
        <f>'BAR BB| Open rates'!AC33*0.85*0.85</f>
        <v>54765.5</v>
      </c>
      <c r="AD33" s="57">
        <f>'BAR BB| Open rates'!AD33*0.85*0.85</f>
        <v>56210.5</v>
      </c>
      <c r="AE33" s="57">
        <f>'BAR BB| Open rates'!AE33*0.85*0.85</f>
        <v>56210.5</v>
      </c>
      <c r="AF33" s="57">
        <f>'BAR BB| Open rates'!AF33*0.85*0.85</f>
        <v>54765.5</v>
      </c>
      <c r="AG33" s="57">
        <f>'BAR BB| Open rates'!AG33*0.85*0.85</f>
        <v>54765.5</v>
      </c>
      <c r="AH33" s="57">
        <f>'BAR BB| Open rates'!AH33*0.85*0.85</f>
        <v>54765.5</v>
      </c>
      <c r="AI33" s="57">
        <f>'BAR BB| Open rates'!AI33*0.85*0.85</f>
        <v>54765.5</v>
      </c>
      <c r="AJ33" s="57">
        <f>'BAR BB| Open rates'!AJ33*0.85*0.85</f>
        <v>54765.5</v>
      </c>
      <c r="AK33" s="57">
        <f>'BAR BB| Open rates'!AK33*0.85*0.85</f>
        <v>56210.5</v>
      </c>
      <c r="AL33" s="57">
        <f>'BAR BB| Open rates'!AL33*0.85*0.85</f>
        <v>56210.5</v>
      </c>
      <c r="AM33" s="57">
        <f>'BAR BB| Open rates'!AM33*0.85*0.85</f>
        <v>54765.5</v>
      </c>
      <c r="AN33" s="57">
        <f>'BAR BB| Open rates'!AN33*0.85*0.85</f>
        <v>54765.5</v>
      </c>
      <c r="AO33" s="57">
        <f>'BAR BB| Open rates'!AO33*0.85*0.85</f>
        <v>54765.5</v>
      </c>
      <c r="AP33" s="57">
        <f>'BAR BB| Open rates'!AP33*0.85*0.85</f>
        <v>54765.5</v>
      </c>
      <c r="AQ33" s="57">
        <f>'BAR BB| Open rates'!AQ33*0.85*0.85</f>
        <v>54765.5</v>
      </c>
      <c r="AR33" s="57">
        <f>'BAR BB| Open rates'!AR33*0.85*0.85</f>
        <v>56210.5</v>
      </c>
      <c r="AS33" s="57">
        <f>'BAR BB| Open rates'!AS33*0.85*0.85</f>
        <v>56210.5</v>
      </c>
      <c r="AT33" s="57">
        <f>'BAR BB| Open rates'!AT33*0.85*0.85</f>
        <v>54765.5</v>
      </c>
      <c r="AU33" s="57">
        <f>'BAR BB| Open rates'!AU33*0.85*0.85</f>
        <v>54765.5</v>
      </c>
      <c r="AV33" s="57">
        <f>'BAR BB| Open rates'!AV33*0.85*0.85</f>
        <v>54765.5</v>
      </c>
      <c r="AW33" s="57">
        <f>'BAR BB| Open rates'!AW33*0.85*0.85</f>
        <v>54765.5</v>
      </c>
      <c r="AX33" s="57">
        <f>'BAR BB| Open rates'!AX33*0.85*0.85</f>
        <v>54765.5</v>
      </c>
      <c r="AY33" s="57">
        <f>'BAR BB| Open rates'!AY33*0.85*0.85</f>
        <v>56210.5</v>
      </c>
      <c r="AZ33" s="57">
        <f>'BAR BB| Open rates'!AZ33*0.85*0.85</f>
        <v>56210.5</v>
      </c>
      <c r="BA33" s="57">
        <f>'BAR BB| Open rates'!BA33*0.85*0.85</f>
        <v>54765.5</v>
      </c>
      <c r="BB33" s="57">
        <f>'BAR BB| Open rates'!BB33*0.85*0.85</f>
        <v>54765.5</v>
      </c>
      <c r="BC33" s="57">
        <f>'BAR BB| Open rates'!BC33*0.85*0.85</f>
        <v>54765.5</v>
      </c>
      <c r="BD33" s="57">
        <f>'BAR BB| Open rates'!BD33*0.85*0.85</f>
        <v>54765.5</v>
      </c>
      <c r="BE33" s="57">
        <f>'BAR BB| Open rates'!BE33*0.85*0.85</f>
        <v>54765.5</v>
      </c>
      <c r="BF33" s="57">
        <f>'BAR BB| Open rates'!BF33*0.85*0.85</f>
        <v>56210.5</v>
      </c>
      <c r="BG33" s="57">
        <f>'BAR BB| Open rates'!BG33*0.85*0.85</f>
        <v>56210.5</v>
      </c>
      <c r="BH33" s="57">
        <f>'BAR BB| Open rates'!BH33*0.85*0.85</f>
        <v>52453.5</v>
      </c>
      <c r="BI33" s="57">
        <f>'BAR BB| Open rates'!BI33*0.85*0.85</f>
        <v>52453.5</v>
      </c>
      <c r="BJ33" s="57">
        <f>'BAR BB| Open rates'!BJ33*0.85*0.85</f>
        <v>52453.5</v>
      </c>
      <c r="BK33" s="57">
        <f>'BAR BB| Open rates'!BK33*0.85*0.85</f>
        <v>52453.5</v>
      </c>
      <c r="BL33" s="57">
        <f>'BAR BB| Open rates'!BL33*0.85*0.85</f>
        <v>52453.5</v>
      </c>
      <c r="BM33" s="57">
        <f>'BAR BB| Open rates'!BM33*0.85*0.85</f>
        <v>53320.5</v>
      </c>
      <c r="BN33" s="57">
        <f>'BAR BB| Open rates'!BN33*0.85*0.85</f>
        <v>53320.5</v>
      </c>
      <c r="BO33" s="57">
        <f>'BAR BB| Open rates'!BO33*0.85*0.85</f>
        <v>51731</v>
      </c>
      <c r="BP33" s="57">
        <f>'BAR BB| Open rates'!BP33*0.85*0.85</f>
        <v>51731</v>
      </c>
      <c r="BQ33" s="57">
        <f>'BAR BB| Open rates'!BQ33*0.85*0.85</f>
        <v>39520.75</v>
      </c>
      <c r="BR33" s="57">
        <f>'BAR BB| Open rates'!BR33*0.85*0.85</f>
        <v>39520.75</v>
      </c>
      <c r="BS33" s="57">
        <f>'BAR BB| Open rates'!BS33*0.85*0.85</f>
        <v>39520.75</v>
      </c>
      <c r="BT33" s="57">
        <f>'BAR BB| Open rates'!BT33*0.85*0.85</f>
        <v>39520.75</v>
      </c>
      <c r="BU33" s="57">
        <f>'BAR BB| Open rates'!BU33*0.85*0.85</f>
        <v>39520.75</v>
      </c>
      <c r="BV33" s="57">
        <f>'BAR BB| Open rates'!BV33*0.85*0.85</f>
        <v>37931.25</v>
      </c>
      <c r="BW33" s="57">
        <f>'BAR BB| Open rates'!BW33*0.85*0.85</f>
        <v>37931.25</v>
      </c>
      <c r="BX33" s="57">
        <f>'BAR BB| Open rates'!BX33*0.85*0.85</f>
        <v>37931.25</v>
      </c>
      <c r="BY33" s="57">
        <f>'BAR BB| Open rates'!BY33*0.85*0.85</f>
        <v>37931.25</v>
      </c>
      <c r="BZ33" s="57">
        <f>'BAR BB| Open rates'!BZ33*0.85*0.85</f>
        <v>37931.25</v>
      </c>
      <c r="CA33" s="57">
        <f>'BAR BB| Open rates'!CA33*0.85*0.85</f>
        <v>39520.75</v>
      </c>
      <c r="CB33" s="57">
        <f>'BAR BB| Open rates'!CB33*0.85*0.85</f>
        <v>39520.75</v>
      </c>
      <c r="CC33" s="57">
        <f>'BAR BB| Open rates'!CC33*0.85*0.85</f>
        <v>37931.25</v>
      </c>
      <c r="CD33" s="57">
        <f>'BAR BB| Open rates'!CD33*0.85*0.85</f>
        <v>37931.25</v>
      </c>
      <c r="CE33" s="57">
        <f>'BAR BB| Open rates'!CE33*0.85*0.85</f>
        <v>37931.25</v>
      </c>
      <c r="CF33" s="57">
        <f>'BAR BB| Open rates'!CF33*0.85*0.85</f>
        <v>37931.25</v>
      </c>
      <c r="CG33" s="57">
        <f>'BAR BB| Open rates'!CG33*0.85*0.85</f>
        <v>37931.25</v>
      </c>
      <c r="CH33" s="57">
        <f>'BAR BB| Open rates'!CH33*0.85*0.85</f>
        <v>39520.75</v>
      </c>
      <c r="CI33" s="57">
        <f>'BAR BB| Open rates'!CI33*0.85*0.85</f>
        <v>39520.75</v>
      </c>
      <c r="CJ33" s="57">
        <f>'BAR BB| Open rates'!CJ33*0.85*0.85</f>
        <v>37931.25</v>
      </c>
      <c r="CK33" s="57">
        <f>'BAR BB| Open rates'!CK33*0.85*0.85</f>
        <v>37931.25</v>
      </c>
      <c r="CL33" s="57">
        <f>'BAR BB| Open rates'!CL33*0.85*0.85</f>
        <v>37931.25</v>
      </c>
      <c r="CM33" s="57">
        <f>'BAR BB| Open rates'!CM33*0.85*0.85</f>
        <v>37931.25</v>
      </c>
      <c r="CN33" s="57">
        <f>'BAR BB| Open rates'!CN33*0.85*0.85</f>
        <v>37931.25</v>
      </c>
      <c r="CO33" s="57">
        <f>'BAR BB| Open rates'!CO33*0.85*0.85</f>
        <v>39520.75</v>
      </c>
      <c r="CP33" s="57">
        <f>'BAR BB| Open rates'!CP33*0.85*0.85</f>
        <v>39520.75</v>
      </c>
      <c r="CQ33" s="57">
        <f>'BAR BB| Open rates'!CQ33*0.85*0.85</f>
        <v>37931.25</v>
      </c>
      <c r="CR33" s="57">
        <f>'BAR BB| Open rates'!CR33*0.85*0.85</f>
        <v>37931.25</v>
      </c>
      <c r="CS33" s="57">
        <f>'BAR BB| Open rates'!CS33*0.85*0.85</f>
        <v>37931.25</v>
      </c>
      <c r="CT33" s="57">
        <f>'BAR BB| Open rates'!CT33*0.85*0.85</f>
        <v>37931.25</v>
      </c>
      <c r="CU33" s="57">
        <f>'BAR BB| Open rates'!CU33*0.85*0.85</f>
        <v>36703</v>
      </c>
      <c r="CV33" s="57">
        <f>'BAR BB| Open rates'!CV33*0.85*0.85</f>
        <v>36703</v>
      </c>
      <c r="CW33" s="57">
        <f>'BAR BB| Open rates'!CW33*0.85*0.85</f>
        <v>36703</v>
      </c>
      <c r="CX33" s="57">
        <f>'BAR BB| Open rates'!CX33*0.85*0.85</f>
        <v>35258</v>
      </c>
      <c r="CY33" s="57">
        <f>'BAR BB| Open rates'!CY33*0.85*0.85</f>
        <v>35258</v>
      </c>
      <c r="CZ33" s="57">
        <f>'BAR BB| Open rates'!CZ33*0.85*0.85</f>
        <v>35258</v>
      </c>
      <c r="DA33" s="57">
        <f>'BAR BB| Open rates'!DA33*0.85*0.85</f>
        <v>35258</v>
      </c>
      <c r="DB33" s="57">
        <f>'BAR BB| Open rates'!DB33*0.85*0.85</f>
        <v>35258</v>
      </c>
      <c r="DC33" s="57">
        <f>'BAR BB| Open rates'!DC33*0.85*0.85</f>
        <v>36703</v>
      </c>
      <c r="DD33" s="57">
        <f>'BAR BB| Open rates'!DD33*0.85*0.85</f>
        <v>36703</v>
      </c>
      <c r="DE33" s="57">
        <f>'BAR BB| Open rates'!DE33*0.85*0.85</f>
        <v>35258</v>
      </c>
      <c r="DF33" s="57">
        <f>'BAR BB| Open rates'!DF33*0.85*0.85</f>
        <v>35258</v>
      </c>
      <c r="DG33" s="57">
        <f>'BAR BB| Open rates'!DG33*0.85*0.85</f>
        <v>35258</v>
      </c>
      <c r="DH33" s="57">
        <f>'BAR BB| Open rates'!DH33*0.85*0.85</f>
        <v>35258</v>
      </c>
      <c r="DI33" s="57">
        <f>'BAR BB| Open rates'!DI33*0.85*0.85</f>
        <v>35258</v>
      </c>
      <c r="DJ33" s="57">
        <f>'BAR BB| Open rates'!DJ33*0.85*0.85</f>
        <v>36703</v>
      </c>
      <c r="DK33" s="57">
        <f>'BAR BB| Open rates'!DK33*0.85*0.85</f>
        <v>36703</v>
      </c>
      <c r="DL33" s="57">
        <f>'BAR BB| Open rates'!DL33*0.85*0.85</f>
        <v>35258</v>
      </c>
      <c r="DM33" s="57">
        <f>'BAR BB| Open rates'!DM33*0.85*0.85</f>
        <v>35258</v>
      </c>
      <c r="DN33" s="57">
        <f>'BAR BB| Open rates'!DN33*0.85*0.85</f>
        <v>35258</v>
      </c>
      <c r="DO33" s="57">
        <f>'BAR BB| Open rates'!DO33*0.85*0.85</f>
        <v>35258</v>
      </c>
      <c r="DP33" s="57">
        <f>'BAR BB| Open rates'!DP33*0.85*0.85</f>
        <v>35258</v>
      </c>
      <c r="DQ33" s="57">
        <f>'BAR BB| Open rates'!DQ33*0.85*0.85</f>
        <v>36703</v>
      </c>
      <c r="DR33" s="57">
        <f>'BAR BB| Open rates'!DR33*0.85*0.85</f>
        <v>36703</v>
      </c>
      <c r="DS33" s="57">
        <f>'BAR BB| Open rates'!DS33*0.85*0.85</f>
        <v>35258</v>
      </c>
      <c r="DT33" s="57">
        <f>'BAR BB| Open rates'!DT33*0.85*0.85</f>
        <v>35258</v>
      </c>
      <c r="DU33" s="57">
        <f>'BAR BB| Open rates'!DU33*0.85*0.85</f>
        <v>35258</v>
      </c>
      <c r="DV33" s="57">
        <f>'BAR BB| Open rates'!DV33*0.85*0.85</f>
        <v>35258</v>
      </c>
      <c r="DW33" s="57">
        <f>'BAR BB| Open rates'!DW33*0.85*0.85</f>
        <v>35258</v>
      </c>
      <c r="DX33" s="57">
        <f>'BAR BB| Open rates'!DX33*0.85*0.85</f>
        <v>36703</v>
      </c>
      <c r="DY33" s="57">
        <f>'BAR BB| Open rates'!DY33*0.85*0.85</f>
        <v>36703</v>
      </c>
      <c r="DZ33" s="57">
        <f>'BAR BB| Open rates'!DZ33*0.85*0.85</f>
        <v>37931.25</v>
      </c>
      <c r="EA33" s="57">
        <f>'BAR BB| Open rates'!EA33*0.85*0.85</f>
        <v>37931.25</v>
      </c>
      <c r="EB33" s="57">
        <f>'BAR BB| Open rates'!EB33*0.85*0.85</f>
        <v>37931.25</v>
      </c>
      <c r="EC33" s="57">
        <f>'BAR BB| Open rates'!EC33*0.85*0.85</f>
        <v>39520.75</v>
      </c>
      <c r="ED33" s="57">
        <f>'BAR BB| Open rates'!ED33*0.85*0.85</f>
        <v>39520.75</v>
      </c>
      <c r="EE33" s="57">
        <f>'BAR BB| Open rates'!EE33*0.85*0.85</f>
        <v>39520.75</v>
      </c>
      <c r="EF33" s="57">
        <f>'BAR BB| Open rates'!EF33*0.85*0.85</f>
        <v>39520.75</v>
      </c>
      <c r="EG33" s="57">
        <f>'BAR BB| Open rates'!EG33*0.85*0.85</f>
        <v>34535.5</v>
      </c>
      <c r="EH33" s="57">
        <f>'BAR BB| Open rates'!EH33*0.85*0.85</f>
        <v>30923</v>
      </c>
      <c r="EI33" s="57">
        <f>'BAR BB| Open rates'!EI33*0.85*0.85</f>
        <v>30923</v>
      </c>
      <c r="EJ33" s="57">
        <f>'BAR BB| Open rates'!EJ33*0.85*0.85</f>
        <v>30923</v>
      </c>
      <c r="EK33" s="57">
        <f>'BAR BB| Open rates'!EK33*0.85*0.85</f>
        <v>30923</v>
      </c>
      <c r="EL33" s="57">
        <f>'BAR BB| Open rates'!EL33*0.85*0.85</f>
        <v>31645.5</v>
      </c>
      <c r="EM33" s="57">
        <f>'BAR BB| Open rates'!EM33*0.85*0.85</f>
        <v>31645.5</v>
      </c>
      <c r="EN33" s="57">
        <f>'BAR BB| Open rates'!EN33*0.85*0.85</f>
        <v>30923</v>
      </c>
      <c r="EO33" s="57">
        <f>'BAR BB| Open rates'!EO33*0.85*0.85</f>
        <v>30923</v>
      </c>
      <c r="EP33" s="57">
        <f>'BAR BB| Open rates'!EP33*0.85*0.85</f>
        <v>30923</v>
      </c>
      <c r="EQ33" s="57">
        <f>'BAR BB| Open rates'!EQ33*0.85*0.85</f>
        <v>30923</v>
      </c>
      <c r="ER33" s="57">
        <f>'BAR BB| Open rates'!ER33*0.85*0.85</f>
        <v>30923</v>
      </c>
      <c r="ES33" s="57">
        <f>'BAR BB| Open rates'!ES33*0.85*0.85</f>
        <v>31645.5</v>
      </c>
      <c r="ET33" s="57">
        <f>'BAR BB| Open rates'!ET33*0.85*0.85</f>
        <v>31645.5</v>
      </c>
      <c r="EU33" s="57">
        <f>'BAR BB| Open rates'!EU33*0.85*0.85</f>
        <v>30923</v>
      </c>
      <c r="EV33" s="57">
        <f>'BAR BB| Open rates'!EV33*0.85*0.85</f>
        <v>30923</v>
      </c>
      <c r="EW33" s="57">
        <f>'BAR BB| Open rates'!EW33*0.85*0.85</f>
        <v>30923</v>
      </c>
      <c r="EX33" s="57">
        <f>'BAR BB| Open rates'!EX33*0.85*0.85</f>
        <v>30923</v>
      </c>
      <c r="EY33" s="57">
        <f>'BAR BB| Open rates'!EY33*0.85*0.85</f>
        <v>30923</v>
      </c>
      <c r="EZ33" s="57">
        <f>'BAR BB| Open rates'!EZ33*0.85*0.85</f>
        <v>31645.5</v>
      </c>
      <c r="FA33" s="57">
        <f>'BAR BB| Open rates'!FA33*0.85*0.85</f>
        <v>31645.5</v>
      </c>
      <c r="FB33" s="57">
        <f>'BAR BB| Open rates'!FB33*0.85*0.85</f>
        <v>30923</v>
      </c>
      <c r="FC33" s="57">
        <f>'BAR BB| Open rates'!FC33*0.85*0.85</f>
        <v>30923</v>
      </c>
      <c r="FD33" s="57">
        <f>'BAR BB| Open rates'!FD33*0.85*0.85</f>
        <v>30923</v>
      </c>
      <c r="FE33" s="57">
        <f>'BAR BB| Open rates'!FE33*0.85*0.85</f>
        <v>30923</v>
      </c>
      <c r="FF33" s="57">
        <f>'BAR BB| Open rates'!FF33*0.85*0.85</f>
        <v>30923</v>
      </c>
      <c r="FG33" s="57">
        <f>'BAR BB| Open rates'!FG33*0.85*0.85</f>
        <v>31645.5</v>
      </c>
      <c r="FH33" s="57">
        <f>'BAR BB| Open rates'!FH33*0.85*0.85</f>
        <v>31645.5</v>
      </c>
      <c r="FI33" s="57">
        <f>'BAR BB| Open rates'!FI33*0.85*0.85</f>
        <v>30923</v>
      </c>
      <c r="FJ33" s="57">
        <f>'BAR BB| Open rates'!FJ33*0.85*0.85</f>
        <v>30923</v>
      </c>
      <c r="FK33" s="57">
        <f>'BAR BB| Open rates'!FK33*0.85*0.85</f>
        <v>30923</v>
      </c>
      <c r="FL33" s="57">
        <f>'BAR BB| Open rates'!FL33*0.85*0.85</f>
        <v>30923</v>
      </c>
      <c r="FM33" s="57">
        <f>'BAR BB| Open rates'!FM33*0.85*0.85</f>
        <v>30923</v>
      </c>
      <c r="FN33" s="57">
        <f>'BAR BB| Open rates'!FN33*0.85*0.85</f>
        <v>31645.5</v>
      </c>
      <c r="FO33" s="57">
        <f>'BAR BB| Open rates'!FO33*0.85*0.85</f>
        <v>31645.5</v>
      </c>
      <c r="FP33" s="57">
        <f>'BAR BB| Open rates'!FP33*0.85*0.85</f>
        <v>30923</v>
      </c>
      <c r="FQ33" s="57">
        <f>'BAR BB| Open rates'!FQ33*0.85*0.85</f>
        <v>30923</v>
      </c>
      <c r="FR33" s="57">
        <f>'BAR BB| Open rates'!FR33*0.85*0.85</f>
        <v>30923</v>
      </c>
      <c r="FS33" s="57">
        <f>'BAR BB| Open rates'!FS33*0.85*0.85</f>
        <v>30923</v>
      </c>
      <c r="FT33" s="57">
        <f>'BAR BB| Open rates'!FT33*0.85*0.85</f>
        <v>30923</v>
      </c>
      <c r="FU33" s="57">
        <f>'BAR BB| Open rates'!FU33*0.85*0.85</f>
        <v>31645.5</v>
      </c>
      <c r="FV33" s="57">
        <f>'BAR BB| Open rates'!FV33*0.85*0.85</f>
        <v>31645.5</v>
      </c>
      <c r="FW33" s="57">
        <f>'BAR BB| Open rates'!FW33*0.85*0.85</f>
        <v>34318.75</v>
      </c>
      <c r="FX33" s="57">
        <f>'BAR BB| Open rates'!FX33*0.85*0.85</f>
        <v>34318.75</v>
      </c>
      <c r="FY33" s="57">
        <f>'BAR BB| Open rates'!FY33*0.85*0.85</f>
        <v>34318.75</v>
      </c>
      <c r="FZ33" s="57">
        <f>'BAR BB| Open rates'!FZ33*0.85*0.85</f>
        <v>34318.75</v>
      </c>
      <c r="GA33" s="57">
        <f>'BAR BB| Open rates'!GA33*0.85*0.85</f>
        <v>34318.75</v>
      </c>
      <c r="GB33" s="57">
        <f>'BAR BB| Open rates'!GB33*0.85*0.85</f>
        <v>35908.25</v>
      </c>
      <c r="GC33" s="57">
        <f>'BAR BB| Open rates'!GC33*0.85*0.85</f>
        <v>35908.25</v>
      </c>
      <c r="GD33" s="57">
        <f>'BAR BB| Open rates'!GD33*0.85*0.85</f>
        <v>35908.25</v>
      </c>
      <c r="GE33" s="57">
        <f>'BAR BB| Open rates'!GE33*0.85*0.85</f>
        <v>35908.25</v>
      </c>
    </row>
    <row r="34" spans="1:187" s="36" customFormat="1" ht="12" customHeight="1" x14ac:dyDescent="0.2">
      <c r="A34" s="237">
        <v>2</v>
      </c>
      <c r="B34" s="57">
        <f>'BAR BB| Open rates'!B34*0.85*0.85</f>
        <v>57438.75</v>
      </c>
      <c r="C34" s="57">
        <f>'BAR BB| Open rates'!C34*0.85*0.85</f>
        <v>57438.75</v>
      </c>
      <c r="D34" s="57">
        <f>'BAR BB| Open rates'!D34*0.85*0.85</f>
        <v>55488</v>
      </c>
      <c r="E34" s="57">
        <f>'BAR BB| Open rates'!E34*0.85*0.85</f>
        <v>55488</v>
      </c>
      <c r="F34" s="57">
        <f>'BAR BB| Open rates'!F34*0.85*0.85</f>
        <v>53898.5</v>
      </c>
      <c r="G34" s="57">
        <f>'BAR BB| Open rates'!G34*0.85*0.85</f>
        <v>55488</v>
      </c>
      <c r="H34" s="57">
        <f>'BAR BB| Open rates'!H34*0.85*0.85</f>
        <v>55488</v>
      </c>
      <c r="I34" s="57">
        <f>'BAR BB| Open rates'!I34*0.85*0.85</f>
        <v>56933</v>
      </c>
      <c r="J34" s="57">
        <f>'BAR BB| Open rates'!J34*0.85*0.85</f>
        <v>56933</v>
      </c>
      <c r="K34" s="57">
        <f>'BAR BB| Open rates'!K34*0.85*0.85</f>
        <v>55488</v>
      </c>
      <c r="L34" s="57">
        <f>'BAR BB| Open rates'!L34*0.85*0.85</f>
        <v>55488</v>
      </c>
      <c r="M34" s="57">
        <f>'BAR BB| Open rates'!M34*0.85*0.85</f>
        <v>55488</v>
      </c>
      <c r="N34" s="57">
        <f>'BAR BB| Open rates'!N34*0.85*0.85</f>
        <v>55488</v>
      </c>
      <c r="O34" s="57">
        <f>'BAR BB| Open rates'!O34*0.85*0.85</f>
        <v>55488</v>
      </c>
      <c r="P34" s="57">
        <f>'BAR BB| Open rates'!P34*0.85*0.85</f>
        <v>56933</v>
      </c>
      <c r="Q34" s="57">
        <f>'BAR BB| Open rates'!Q34*0.85*0.85</f>
        <v>56933</v>
      </c>
      <c r="R34" s="57">
        <f>'BAR BB| Open rates'!R34*0.85*0.85</f>
        <v>56933</v>
      </c>
      <c r="S34" s="57">
        <f>'BAR BB| Open rates'!S34*0.85*0.85</f>
        <v>56933</v>
      </c>
      <c r="T34" s="57">
        <f>'BAR BB| Open rates'!T34*0.85*0.85</f>
        <v>56933</v>
      </c>
      <c r="U34" s="57">
        <f>'BAR BB| Open rates'!U34*0.85*0.85</f>
        <v>56933</v>
      </c>
      <c r="V34" s="57">
        <f>'BAR BB| Open rates'!V34*0.85*0.85</f>
        <v>56933</v>
      </c>
      <c r="W34" s="57">
        <f>'BAR BB| Open rates'!W34*0.85*0.85</f>
        <v>58378</v>
      </c>
      <c r="X34" s="57">
        <f>'BAR BB| Open rates'!X34*0.85*0.85</f>
        <v>58378</v>
      </c>
      <c r="Y34" s="57">
        <f>'BAR BB| Open rates'!Y34*0.85*0.85</f>
        <v>56933</v>
      </c>
      <c r="Z34" s="57">
        <f>'BAR BB| Open rates'!Z34*0.85*0.85</f>
        <v>56933</v>
      </c>
      <c r="AA34" s="57">
        <f>'BAR BB| Open rates'!AA34*0.85*0.85</f>
        <v>56933</v>
      </c>
      <c r="AB34" s="57">
        <f>'BAR BB| Open rates'!AB34*0.85*0.85</f>
        <v>56933</v>
      </c>
      <c r="AC34" s="57">
        <f>'BAR BB| Open rates'!AC34*0.85*0.85</f>
        <v>56933</v>
      </c>
      <c r="AD34" s="57">
        <f>'BAR BB| Open rates'!AD34*0.85*0.85</f>
        <v>58378</v>
      </c>
      <c r="AE34" s="57">
        <f>'BAR BB| Open rates'!AE34*0.85*0.85</f>
        <v>58378</v>
      </c>
      <c r="AF34" s="57">
        <f>'BAR BB| Open rates'!AF34*0.85*0.85</f>
        <v>56933</v>
      </c>
      <c r="AG34" s="57">
        <f>'BAR BB| Open rates'!AG34*0.85*0.85</f>
        <v>56933</v>
      </c>
      <c r="AH34" s="57">
        <f>'BAR BB| Open rates'!AH34*0.85*0.85</f>
        <v>56933</v>
      </c>
      <c r="AI34" s="57">
        <f>'BAR BB| Open rates'!AI34*0.85*0.85</f>
        <v>56933</v>
      </c>
      <c r="AJ34" s="57">
        <f>'BAR BB| Open rates'!AJ34*0.85*0.85</f>
        <v>56933</v>
      </c>
      <c r="AK34" s="57">
        <f>'BAR BB| Open rates'!AK34*0.85*0.85</f>
        <v>58378</v>
      </c>
      <c r="AL34" s="57">
        <f>'BAR BB| Open rates'!AL34*0.85*0.85</f>
        <v>58378</v>
      </c>
      <c r="AM34" s="57">
        <f>'BAR BB| Open rates'!AM34*0.85*0.85</f>
        <v>56933</v>
      </c>
      <c r="AN34" s="57">
        <f>'BAR BB| Open rates'!AN34*0.85*0.85</f>
        <v>56933</v>
      </c>
      <c r="AO34" s="57">
        <f>'BAR BB| Open rates'!AO34*0.85*0.85</f>
        <v>56933</v>
      </c>
      <c r="AP34" s="57">
        <f>'BAR BB| Open rates'!AP34*0.85*0.85</f>
        <v>56933</v>
      </c>
      <c r="AQ34" s="57">
        <f>'BAR BB| Open rates'!AQ34*0.85*0.85</f>
        <v>56933</v>
      </c>
      <c r="AR34" s="57">
        <f>'BAR BB| Open rates'!AR34*0.85*0.85</f>
        <v>58378</v>
      </c>
      <c r="AS34" s="57">
        <f>'BAR BB| Open rates'!AS34*0.85*0.85</f>
        <v>58378</v>
      </c>
      <c r="AT34" s="57">
        <f>'BAR BB| Open rates'!AT34*0.85*0.85</f>
        <v>56933</v>
      </c>
      <c r="AU34" s="57">
        <f>'BAR BB| Open rates'!AU34*0.85*0.85</f>
        <v>56933</v>
      </c>
      <c r="AV34" s="57">
        <f>'BAR BB| Open rates'!AV34*0.85*0.85</f>
        <v>56933</v>
      </c>
      <c r="AW34" s="57">
        <f>'BAR BB| Open rates'!AW34*0.85*0.85</f>
        <v>56933</v>
      </c>
      <c r="AX34" s="57">
        <f>'BAR BB| Open rates'!AX34*0.85*0.85</f>
        <v>56933</v>
      </c>
      <c r="AY34" s="57">
        <f>'BAR BB| Open rates'!AY34*0.85*0.85</f>
        <v>58378</v>
      </c>
      <c r="AZ34" s="57">
        <f>'BAR BB| Open rates'!AZ34*0.85*0.85</f>
        <v>58378</v>
      </c>
      <c r="BA34" s="57">
        <f>'BAR BB| Open rates'!BA34*0.85*0.85</f>
        <v>56933</v>
      </c>
      <c r="BB34" s="57">
        <f>'BAR BB| Open rates'!BB34*0.85*0.85</f>
        <v>56933</v>
      </c>
      <c r="BC34" s="57">
        <f>'BAR BB| Open rates'!BC34*0.85*0.85</f>
        <v>56933</v>
      </c>
      <c r="BD34" s="57">
        <f>'BAR BB| Open rates'!BD34*0.85*0.85</f>
        <v>56933</v>
      </c>
      <c r="BE34" s="57">
        <f>'BAR BB| Open rates'!BE34*0.85*0.85</f>
        <v>56933</v>
      </c>
      <c r="BF34" s="57">
        <f>'BAR BB| Open rates'!BF34*0.85*0.85</f>
        <v>58378</v>
      </c>
      <c r="BG34" s="57">
        <f>'BAR BB| Open rates'!BG34*0.85*0.85</f>
        <v>58378</v>
      </c>
      <c r="BH34" s="57">
        <f>'BAR BB| Open rates'!BH34*0.85*0.85</f>
        <v>54621</v>
      </c>
      <c r="BI34" s="57">
        <f>'BAR BB| Open rates'!BI34*0.85*0.85</f>
        <v>54621</v>
      </c>
      <c r="BJ34" s="57">
        <f>'BAR BB| Open rates'!BJ34*0.85*0.85</f>
        <v>54621</v>
      </c>
      <c r="BK34" s="57">
        <f>'BAR BB| Open rates'!BK34*0.85*0.85</f>
        <v>54621</v>
      </c>
      <c r="BL34" s="57">
        <f>'BAR BB| Open rates'!BL34*0.85*0.85</f>
        <v>54621</v>
      </c>
      <c r="BM34" s="57">
        <f>'BAR BB| Open rates'!BM34*0.85*0.85</f>
        <v>55488</v>
      </c>
      <c r="BN34" s="57">
        <f>'BAR BB| Open rates'!BN34*0.85*0.85</f>
        <v>55488</v>
      </c>
      <c r="BO34" s="57">
        <f>'BAR BB| Open rates'!BO34*0.85*0.85</f>
        <v>53898.5</v>
      </c>
      <c r="BP34" s="57">
        <f>'BAR BB| Open rates'!BP34*0.85*0.85</f>
        <v>53898.5</v>
      </c>
      <c r="BQ34" s="57">
        <f>'BAR BB| Open rates'!BQ34*0.85*0.85</f>
        <v>41688.25</v>
      </c>
      <c r="BR34" s="57">
        <f>'BAR BB| Open rates'!BR34*0.85*0.85</f>
        <v>41688.25</v>
      </c>
      <c r="BS34" s="57">
        <f>'BAR BB| Open rates'!BS34*0.85*0.85</f>
        <v>41688.25</v>
      </c>
      <c r="BT34" s="57">
        <f>'BAR BB| Open rates'!BT34*0.85*0.85</f>
        <v>41688.25</v>
      </c>
      <c r="BU34" s="57">
        <f>'BAR BB| Open rates'!BU34*0.85*0.85</f>
        <v>41688.25</v>
      </c>
      <c r="BV34" s="57">
        <f>'BAR BB| Open rates'!BV34*0.85*0.85</f>
        <v>40098.75</v>
      </c>
      <c r="BW34" s="57">
        <f>'BAR BB| Open rates'!BW34*0.85*0.85</f>
        <v>40098.75</v>
      </c>
      <c r="BX34" s="57">
        <f>'BAR BB| Open rates'!BX34*0.85*0.85</f>
        <v>40098.75</v>
      </c>
      <c r="BY34" s="57">
        <f>'BAR BB| Open rates'!BY34*0.85*0.85</f>
        <v>40098.75</v>
      </c>
      <c r="BZ34" s="57">
        <f>'BAR BB| Open rates'!BZ34*0.85*0.85</f>
        <v>40098.75</v>
      </c>
      <c r="CA34" s="57">
        <f>'BAR BB| Open rates'!CA34*0.85*0.85</f>
        <v>41688.25</v>
      </c>
      <c r="CB34" s="57">
        <f>'BAR BB| Open rates'!CB34*0.85*0.85</f>
        <v>41688.25</v>
      </c>
      <c r="CC34" s="57">
        <f>'BAR BB| Open rates'!CC34*0.85*0.85</f>
        <v>40098.75</v>
      </c>
      <c r="CD34" s="57">
        <f>'BAR BB| Open rates'!CD34*0.85*0.85</f>
        <v>40098.75</v>
      </c>
      <c r="CE34" s="57">
        <f>'BAR BB| Open rates'!CE34*0.85*0.85</f>
        <v>40098.75</v>
      </c>
      <c r="CF34" s="57">
        <f>'BAR BB| Open rates'!CF34*0.85*0.85</f>
        <v>40098.75</v>
      </c>
      <c r="CG34" s="57">
        <f>'BAR BB| Open rates'!CG34*0.85*0.85</f>
        <v>40098.75</v>
      </c>
      <c r="CH34" s="57">
        <f>'BAR BB| Open rates'!CH34*0.85*0.85</f>
        <v>41688.25</v>
      </c>
      <c r="CI34" s="57">
        <f>'BAR BB| Open rates'!CI34*0.85*0.85</f>
        <v>41688.25</v>
      </c>
      <c r="CJ34" s="57">
        <f>'BAR BB| Open rates'!CJ34*0.85*0.85</f>
        <v>40098.75</v>
      </c>
      <c r="CK34" s="57">
        <f>'BAR BB| Open rates'!CK34*0.85*0.85</f>
        <v>40098.75</v>
      </c>
      <c r="CL34" s="57">
        <f>'BAR BB| Open rates'!CL34*0.85*0.85</f>
        <v>40098.75</v>
      </c>
      <c r="CM34" s="57">
        <f>'BAR BB| Open rates'!CM34*0.85*0.85</f>
        <v>40098.75</v>
      </c>
      <c r="CN34" s="57">
        <f>'BAR BB| Open rates'!CN34*0.85*0.85</f>
        <v>40098.75</v>
      </c>
      <c r="CO34" s="57">
        <f>'BAR BB| Open rates'!CO34*0.85*0.85</f>
        <v>41688.25</v>
      </c>
      <c r="CP34" s="57">
        <f>'BAR BB| Open rates'!CP34*0.85*0.85</f>
        <v>41688.25</v>
      </c>
      <c r="CQ34" s="57">
        <f>'BAR BB| Open rates'!CQ34*0.85*0.85</f>
        <v>40098.75</v>
      </c>
      <c r="CR34" s="57">
        <f>'BAR BB| Open rates'!CR34*0.85*0.85</f>
        <v>40098.75</v>
      </c>
      <c r="CS34" s="57">
        <f>'BAR BB| Open rates'!CS34*0.85*0.85</f>
        <v>40098.75</v>
      </c>
      <c r="CT34" s="57">
        <f>'BAR BB| Open rates'!CT34*0.85*0.85</f>
        <v>40098.75</v>
      </c>
      <c r="CU34" s="57">
        <f>'BAR BB| Open rates'!CU34*0.85*0.85</f>
        <v>38870.5</v>
      </c>
      <c r="CV34" s="57">
        <f>'BAR BB| Open rates'!CV34*0.85*0.85</f>
        <v>38870.5</v>
      </c>
      <c r="CW34" s="57">
        <f>'BAR BB| Open rates'!CW34*0.85*0.85</f>
        <v>38870.5</v>
      </c>
      <c r="CX34" s="57">
        <f>'BAR BB| Open rates'!CX34*0.85*0.85</f>
        <v>37425.5</v>
      </c>
      <c r="CY34" s="57">
        <f>'BAR BB| Open rates'!CY34*0.85*0.85</f>
        <v>37425.5</v>
      </c>
      <c r="CZ34" s="57">
        <f>'BAR BB| Open rates'!CZ34*0.85*0.85</f>
        <v>37425.5</v>
      </c>
      <c r="DA34" s="57">
        <f>'BAR BB| Open rates'!DA34*0.85*0.85</f>
        <v>37425.5</v>
      </c>
      <c r="DB34" s="57">
        <f>'BAR BB| Open rates'!DB34*0.85*0.85</f>
        <v>37425.5</v>
      </c>
      <c r="DC34" s="57">
        <f>'BAR BB| Open rates'!DC34*0.85*0.85</f>
        <v>38870.5</v>
      </c>
      <c r="DD34" s="57">
        <f>'BAR BB| Open rates'!DD34*0.85*0.85</f>
        <v>38870.5</v>
      </c>
      <c r="DE34" s="57">
        <f>'BAR BB| Open rates'!DE34*0.85*0.85</f>
        <v>37425.5</v>
      </c>
      <c r="DF34" s="57">
        <f>'BAR BB| Open rates'!DF34*0.85*0.85</f>
        <v>37425.5</v>
      </c>
      <c r="DG34" s="57">
        <f>'BAR BB| Open rates'!DG34*0.85*0.85</f>
        <v>37425.5</v>
      </c>
      <c r="DH34" s="57">
        <f>'BAR BB| Open rates'!DH34*0.85*0.85</f>
        <v>37425.5</v>
      </c>
      <c r="DI34" s="57">
        <f>'BAR BB| Open rates'!DI34*0.85*0.85</f>
        <v>37425.5</v>
      </c>
      <c r="DJ34" s="57">
        <f>'BAR BB| Open rates'!DJ34*0.85*0.85</f>
        <v>38870.5</v>
      </c>
      <c r="DK34" s="57">
        <f>'BAR BB| Open rates'!DK34*0.85*0.85</f>
        <v>38870.5</v>
      </c>
      <c r="DL34" s="57">
        <f>'BAR BB| Open rates'!DL34*0.85*0.85</f>
        <v>37425.5</v>
      </c>
      <c r="DM34" s="57">
        <f>'BAR BB| Open rates'!DM34*0.85*0.85</f>
        <v>37425.5</v>
      </c>
      <c r="DN34" s="57">
        <f>'BAR BB| Open rates'!DN34*0.85*0.85</f>
        <v>37425.5</v>
      </c>
      <c r="DO34" s="57">
        <f>'BAR BB| Open rates'!DO34*0.85*0.85</f>
        <v>37425.5</v>
      </c>
      <c r="DP34" s="57">
        <f>'BAR BB| Open rates'!DP34*0.85*0.85</f>
        <v>37425.5</v>
      </c>
      <c r="DQ34" s="57">
        <f>'BAR BB| Open rates'!DQ34*0.85*0.85</f>
        <v>38870.5</v>
      </c>
      <c r="DR34" s="57">
        <f>'BAR BB| Open rates'!DR34*0.85*0.85</f>
        <v>38870.5</v>
      </c>
      <c r="DS34" s="57">
        <f>'BAR BB| Open rates'!DS34*0.85*0.85</f>
        <v>37425.5</v>
      </c>
      <c r="DT34" s="57">
        <f>'BAR BB| Open rates'!DT34*0.85*0.85</f>
        <v>37425.5</v>
      </c>
      <c r="DU34" s="57">
        <f>'BAR BB| Open rates'!DU34*0.85*0.85</f>
        <v>37425.5</v>
      </c>
      <c r="DV34" s="57">
        <f>'BAR BB| Open rates'!DV34*0.85*0.85</f>
        <v>37425.5</v>
      </c>
      <c r="DW34" s="57">
        <f>'BAR BB| Open rates'!DW34*0.85*0.85</f>
        <v>37425.5</v>
      </c>
      <c r="DX34" s="57">
        <f>'BAR BB| Open rates'!DX34*0.85*0.85</f>
        <v>38870.5</v>
      </c>
      <c r="DY34" s="57">
        <f>'BAR BB| Open rates'!DY34*0.85*0.85</f>
        <v>38870.5</v>
      </c>
      <c r="DZ34" s="57">
        <f>'BAR BB| Open rates'!DZ34*0.85*0.85</f>
        <v>40098.75</v>
      </c>
      <c r="EA34" s="57">
        <f>'BAR BB| Open rates'!EA34*0.85*0.85</f>
        <v>40098.75</v>
      </c>
      <c r="EB34" s="57">
        <f>'BAR BB| Open rates'!EB34*0.85*0.85</f>
        <v>40098.75</v>
      </c>
      <c r="EC34" s="57">
        <f>'BAR BB| Open rates'!EC34*0.85*0.85</f>
        <v>41688.25</v>
      </c>
      <c r="ED34" s="57">
        <f>'BAR BB| Open rates'!ED34*0.85*0.85</f>
        <v>41688.25</v>
      </c>
      <c r="EE34" s="57">
        <f>'BAR BB| Open rates'!EE34*0.85*0.85</f>
        <v>41688.25</v>
      </c>
      <c r="EF34" s="57">
        <f>'BAR BB| Open rates'!EF34*0.85*0.85</f>
        <v>41688.25</v>
      </c>
      <c r="EG34" s="57">
        <f>'BAR BB| Open rates'!EG34*0.85*0.85</f>
        <v>36703</v>
      </c>
      <c r="EH34" s="57">
        <f>'BAR BB| Open rates'!EH34*0.85*0.85</f>
        <v>33090.5</v>
      </c>
      <c r="EI34" s="57">
        <f>'BAR BB| Open rates'!EI34*0.85*0.85</f>
        <v>33090.5</v>
      </c>
      <c r="EJ34" s="57">
        <f>'BAR BB| Open rates'!EJ34*0.85*0.85</f>
        <v>33090.5</v>
      </c>
      <c r="EK34" s="57">
        <f>'BAR BB| Open rates'!EK34*0.85*0.85</f>
        <v>33090.5</v>
      </c>
      <c r="EL34" s="57">
        <f>'BAR BB| Open rates'!EL34*0.85*0.85</f>
        <v>33813</v>
      </c>
      <c r="EM34" s="57">
        <f>'BAR BB| Open rates'!EM34*0.85*0.85</f>
        <v>33813</v>
      </c>
      <c r="EN34" s="57">
        <f>'BAR BB| Open rates'!EN34*0.85*0.85</f>
        <v>33090.5</v>
      </c>
      <c r="EO34" s="57">
        <f>'BAR BB| Open rates'!EO34*0.85*0.85</f>
        <v>33090.5</v>
      </c>
      <c r="EP34" s="57">
        <f>'BAR BB| Open rates'!EP34*0.85*0.85</f>
        <v>33090.5</v>
      </c>
      <c r="EQ34" s="57">
        <f>'BAR BB| Open rates'!EQ34*0.85*0.85</f>
        <v>33090.5</v>
      </c>
      <c r="ER34" s="57">
        <f>'BAR BB| Open rates'!ER34*0.85*0.85</f>
        <v>33090.5</v>
      </c>
      <c r="ES34" s="57">
        <f>'BAR BB| Open rates'!ES34*0.85*0.85</f>
        <v>33813</v>
      </c>
      <c r="ET34" s="57">
        <f>'BAR BB| Open rates'!ET34*0.85*0.85</f>
        <v>33813</v>
      </c>
      <c r="EU34" s="57">
        <f>'BAR BB| Open rates'!EU34*0.85*0.85</f>
        <v>33090.5</v>
      </c>
      <c r="EV34" s="57">
        <f>'BAR BB| Open rates'!EV34*0.85*0.85</f>
        <v>33090.5</v>
      </c>
      <c r="EW34" s="57">
        <f>'BAR BB| Open rates'!EW34*0.85*0.85</f>
        <v>33090.5</v>
      </c>
      <c r="EX34" s="57">
        <f>'BAR BB| Open rates'!EX34*0.85*0.85</f>
        <v>33090.5</v>
      </c>
      <c r="EY34" s="57">
        <f>'BAR BB| Open rates'!EY34*0.85*0.85</f>
        <v>33090.5</v>
      </c>
      <c r="EZ34" s="57">
        <f>'BAR BB| Open rates'!EZ34*0.85*0.85</f>
        <v>33813</v>
      </c>
      <c r="FA34" s="57">
        <f>'BAR BB| Open rates'!FA34*0.85*0.85</f>
        <v>33813</v>
      </c>
      <c r="FB34" s="57">
        <f>'BAR BB| Open rates'!FB34*0.85*0.85</f>
        <v>33090.5</v>
      </c>
      <c r="FC34" s="57">
        <f>'BAR BB| Open rates'!FC34*0.85*0.85</f>
        <v>33090.5</v>
      </c>
      <c r="FD34" s="57">
        <f>'BAR BB| Open rates'!FD34*0.85*0.85</f>
        <v>33090.5</v>
      </c>
      <c r="FE34" s="57">
        <f>'BAR BB| Open rates'!FE34*0.85*0.85</f>
        <v>33090.5</v>
      </c>
      <c r="FF34" s="57">
        <f>'BAR BB| Open rates'!FF34*0.85*0.85</f>
        <v>33090.5</v>
      </c>
      <c r="FG34" s="57">
        <f>'BAR BB| Open rates'!FG34*0.85*0.85</f>
        <v>33813</v>
      </c>
      <c r="FH34" s="57">
        <f>'BAR BB| Open rates'!FH34*0.85*0.85</f>
        <v>33813</v>
      </c>
      <c r="FI34" s="57">
        <f>'BAR BB| Open rates'!FI34*0.85*0.85</f>
        <v>33090.5</v>
      </c>
      <c r="FJ34" s="57">
        <f>'BAR BB| Open rates'!FJ34*0.85*0.85</f>
        <v>33090.5</v>
      </c>
      <c r="FK34" s="57">
        <f>'BAR BB| Open rates'!FK34*0.85*0.85</f>
        <v>33090.5</v>
      </c>
      <c r="FL34" s="57">
        <f>'BAR BB| Open rates'!FL34*0.85*0.85</f>
        <v>33090.5</v>
      </c>
      <c r="FM34" s="57">
        <f>'BAR BB| Open rates'!FM34*0.85*0.85</f>
        <v>33090.5</v>
      </c>
      <c r="FN34" s="57">
        <f>'BAR BB| Open rates'!FN34*0.85*0.85</f>
        <v>33813</v>
      </c>
      <c r="FO34" s="57">
        <f>'BAR BB| Open rates'!FO34*0.85*0.85</f>
        <v>33813</v>
      </c>
      <c r="FP34" s="57">
        <f>'BAR BB| Open rates'!FP34*0.85*0.85</f>
        <v>33090.5</v>
      </c>
      <c r="FQ34" s="57">
        <f>'BAR BB| Open rates'!FQ34*0.85*0.85</f>
        <v>33090.5</v>
      </c>
      <c r="FR34" s="57">
        <f>'BAR BB| Open rates'!FR34*0.85*0.85</f>
        <v>33090.5</v>
      </c>
      <c r="FS34" s="57">
        <f>'BAR BB| Open rates'!FS34*0.85*0.85</f>
        <v>33090.5</v>
      </c>
      <c r="FT34" s="57">
        <f>'BAR BB| Open rates'!FT34*0.85*0.85</f>
        <v>33090.5</v>
      </c>
      <c r="FU34" s="57">
        <f>'BAR BB| Open rates'!FU34*0.85*0.85</f>
        <v>33813</v>
      </c>
      <c r="FV34" s="57">
        <f>'BAR BB| Open rates'!FV34*0.85*0.85</f>
        <v>33813</v>
      </c>
      <c r="FW34" s="57">
        <f>'BAR BB| Open rates'!FW34*0.85*0.85</f>
        <v>36486.25</v>
      </c>
      <c r="FX34" s="57">
        <f>'BAR BB| Open rates'!FX34*0.85*0.85</f>
        <v>36486.25</v>
      </c>
      <c r="FY34" s="57">
        <f>'BAR BB| Open rates'!FY34*0.85*0.85</f>
        <v>36486.25</v>
      </c>
      <c r="FZ34" s="57">
        <f>'BAR BB| Open rates'!FZ34*0.85*0.85</f>
        <v>36486.25</v>
      </c>
      <c r="GA34" s="57">
        <f>'BAR BB| Open rates'!GA34*0.85*0.85</f>
        <v>36486.25</v>
      </c>
      <c r="GB34" s="57">
        <f>'BAR BB| Open rates'!GB34*0.85*0.85</f>
        <v>38075.75</v>
      </c>
      <c r="GC34" s="57">
        <f>'BAR BB| Open rates'!GC34*0.85*0.85</f>
        <v>38075.75</v>
      </c>
      <c r="GD34" s="57">
        <f>'BAR BB| Open rates'!GD34*0.85*0.85</f>
        <v>38075.75</v>
      </c>
      <c r="GE34" s="57">
        <f>'BAR BB| Open rates'!GE34*0.85*0.85</f>
        <v>38075.75</v>
      </c>
    </row>
    <row r="35" spans="1:187" s="36" customFormat="1" ht="12" customHeight="1" x14ac:dyDescent="0.2">
      <c r="A35" s="237">
        <v>3</v>
      </c>
      <c r="B35" s="57">
        <f>'BAR BB| Open rates'!B35*0.85*0.85</f>
        <v>59606.25</v>
      </c>
      <c r="C35" s="57">
        <f>'BAR BB| Open rates'!C35*0.85*0.85</f>
        <v>59606.25</v>
      </c>
      <c r="D35" s="57">
        <f>'BAR BB| Open rates'!D35*0.85*0.85</f>
        <v>57655.5</v>
      </c>
      <c r="E35" s="57">
        <f>'BAR BB| Open rates'!E35*0.85*0.85</f>
        <v>57655.5</v>
      </c>
      <c r="F35" s="57">
        <f>'BAR BB| Open rates'!F35*0.85*0.85</f>
        <v>56066</v>
      </c>
      <c r="G35" s="57">
        <f>'BAR BB| Open rates'!G35*0.85*0.85</f>
        <v>57655.5</v>
      </c>
      <c r="H35" s="57">
        <f>'BAR BB| Open rates'!H35*0.85*0.85</f>
        <v>57655.5</v>
      </c>
      <c r="I35" s="57">
        <f>'BAR BB| Open rates'!I35*0.85*0.85</f>
        <v>59100.5</v>
      </c>
      <c r="J35" s="57">
        <f>'BAR BB| Open rates'!J35*0.85*0.85</f>
        <v>59100.5</v>
      </c>
      <c r="K35" s="57">
        <f>'BAR BB| Open rates'!K35*0.85*0.85</f>
        <v>57655.5</v>
      </c>
      <c r="L35" s="57">
        <f>'BAR BB| Open rates'!L35*0.85*0.85</f>
        <v>57655.5</v>
      </c>
      <c r="M35" s="57">
        <f>'BAR BB| Open rates'!M35*0.85*0.85</f>
        <v>57655.5</v>
      </c>
      <c r="N35" s="57">
        <f>'BAR BB| Open rates'!N35*0.85*0.85</f>
        <v>57655.5</v>
      </c>
      <c r="O35" s="57">
        <f>'BAR BB| Open rates'!O35*0.85*0.85</f>
        <v>57655.5</v>
      </c>
      <c r="P35" s="57">
        <f>'BAR BB| Open rates'!P35*0.85*0.85</f>
        <v>59100.5</v>
      </c>
      <c r="Q35" s="57">
        <f>'BAR BB| Open rates'!Q35*0.85*0.85</f>
        <v>59100.5</v>
      </c>
      <c r="R35" s="57">
        <f>'BAR BB| Open rates'!R35*0.85*0.85</f>
        <v>59100.5</v>
      </c>
      <c r="S35" s="57">
        <f>'BAR BB| Open rates'!S35*0.85*0.85</f>
        <v>59100.5</v>
      </c>
      <c r="T35" s="57">
        <f>'BAR BB| Open rates'!T35*0.85*0.85</f>
        <v>59100.5</v>
      </c>
      <c r="U35" s="57">
        <f>'BAR BB| Open rates'!U35*0.85*0.85</f>
        <v>59100.5</v>
      </c>
      <c r="V35" s="57">
        <f>'BAR BB| Open rates'!V35*0.85*0.85</f>
        <v>59100.5</v>
      </c>
      <c r="W35" s="57">
        <f>'BAR BB| Open rates'!W35*0.85*0.85</f>
        <v>60545.5</v>
      </c>
      <c r="X35" s="57">
        <f>'BAR BB| Open rates'!X35*0.85*0.85</f>
        <v>60545.5</v>
      </c>
      <c r="Y35" s="57">
        <f>'BAR BB| Open rates'!Y35*0.85*0.85</f>
        <v>59100.5</v>
      </c>
      <c r="Z35" s="57">
        <f>'BAR BB| Open rates'!Z35*0.85*0.85</f>
        <v>59100.5</v>
      </c>
      <c r="AA35" s="57">
        <f>'BAR BB| Open rates'!AA35*0.85*0.85</f>
        <v>59100.5</v>
      </c>
      <c r="AB35" s="57">
        <f>'BAR BB| Open rates'!AB35*0.85*0.85</f>
        <v>59100.5</v>
      </c>
      <c r="AC35" s="57">
        <f>'BAR BB| Open rates'!AC35*0.85*0.85</f>
        <v>59100.5</v>
      </c>
      <c r="AD35" s="57">
        <f>'BAR BB| Open rates'!AD35*0.85*0.85</f>
        <v>60545.5</v>
      </c>
      <c r="AE35" s="57">
        <f>'BAR BB| Open rates'!AE35*0.85*0.85</f>
        <v>60545.5</v>
      </c>
      <c r="AF35" s="57">
        <f>'BAR BB| Open rates'!AF35*0.85*0.85</f>
        <v>59100.5</v>
      </c>
      <c r="AG35" s="57">
        <f>'BAR BB| Open rates'!AG35*0.85*0.85</f>
        <v>59100.5</v>
      </c>
      <c r="AH35" s="57">
        <f>'BAR BB| Open rates'!AH35*0.85*0.85</f>
        <v>59100.5</v>
      </c>
      <c r="AI35" s="57">
        <f>'BAR BB| Open rates'!AI35*0.85*0.85</f>
        <v>59100.5</v>
      </c>
      <c r="AJ35" s="57">
        <f>'BAR BB| Open rates'!AJ35*0.85*0.85</f>
        <v>59100.5</v>
      </c>
      <c r="AK35" s="57">
        <f>'BAR BB| Open rates'!AK35*0.85*0.85</f>
        <v>60545.5</v>
      </c>
      <c r="AL35" s="57">
        <f>'BAR BB| Open rates'!AL35*0.85*0.85</f>
        <v>60545.5</v>
      </c>
      <c r="AM35" s="57">
        <f>'BAR BB| Open rates'!AM35*0.85*0.85</f>
        <v>59100.5</v>
      </c>
      <c r="AN35" s="57">
        <f>'BAR BB| Open rates'!AN35*0.85*0.85</f>
        <v>59100.5</v>
      </c>
      <c r="AO35" s="57">
        <f>'BAR BB| Open rates'!AO35*0.85*0.85</f>
        <v>59100.5</v>
      </c>
      <c r="AP35" s="57">
        <f>'BAR BB| Open rates'!AP35*0.85*0.85</f>
        <v>59100.5</v>
      </c>
      <c r="AQ35" s="57">
        <f>'BAR BB| Open rates'!AQ35*0.85*0.85</f>
        <v>59100.5</v>
      </c>
      <c r="AR35" s="57">
        <f>'BAR BB| Open rates'!AR35*0.85*0.85</f>
        <v>60545.5</v>
      </c>
      <c r="AS35" s="57">
        <f>'BAR BB| Open rates'!AS35*0.85*0.85</f>
        <v>60545.5</v>
      </c>
      <c r="AT35" s="57">
        <f>'BAR BB| Open rates'!AT35*0.85*0.85</f>
        <v>59100.5</v>
      </c>
      <c r="AU35" s="57">
        <f>'BAR BB| Open rates'!AU35*0.85*0.85</f>
        <v>59100.5</v>
      </c>
      <c r="AV35" s="57">
        <f>'BAR BB| Open rates'!AV35*0.85*0.85</f>
        <v>59100.5</v>
      </c>
      <c r="AW35" s="57">
        <f>'BAR BB| Open rates'!AW35*0.85*0.85</f>
        <v>59100.5</v>
      </c>
      <c r="AX35" s="57">
        <f>'BAR BB| Open rates'!AX35*0.85*0.85</f>
        <v>59100.5</v>
      </c>
      <c r="AY35" s="57">
        <f>'BAR BB| Open rates'!AY35*0.85*0.85</f>
        <v>60545.5</v>
      </c>
      <c r="AZ35" s="57">
        <f>'BAR BB| Open rates'!AZ35*0.85*0.85</f>
        <v>60545.5</v>
      </c>
      <c r="BA35" s="57">
        <f>'BAR BB| Open rates'!BA35*0.85*0.85</f>
        <v>59100.5</v>
      </c>
      <c r="BB35" s="57">
        <f>'BAR BB| Open rates'!BB35*0.85*0.85</f>
        <v>59100.5</v>
      </c>
      <c r="BC35" s="57">
        <f>'BAR BB| Open rates'!BC35*0.85*0.85</f>
        <v>59100.5</v>
      </c>
      <c r="BD35" s="57">
        <f>'BAR BB| Open rates'!BD35*0.85*0.85</f>
        <v>59100.5</v>
      </c>
      <c r="BE35" s="57">
        <f>'BAR BB| Open rates'!BE35*0.85*0.85</f>
        <v>59100.5</v>
      </c>
      <c r="BF35" s="57">
        <f>'BAR BB| Open rates'!BF35*0.85*0.85</f>
        <v>60545.5</v>
      </c>
      <c r="BG35" s="57">
        <f>'BAR BB| Open rates'!BG35*0.85*0.85</f>
        <v>60545.5</v>
      </c>
      <c r="BH35" s="57">
        <f>'BAR BB| Open rates'!BH35*0.85*0.85</f>
        <v>56788.5</v>
      </c>
      <c r="BI35" s="57">
        <f>'BAR BB| Open rates'!BI35*0.85*0.85</f>
        <v>56788.5</v>
      </c>
      <c r="BJ35" s="57">
        <f>'BAR BB| Open rates'!BJ35*0.85*0.85</f>
        <v>56788.5</v>
      </c>
      <c r="BK35" s="57">
        <f>'BAR BB| Open rates'!BK35*0.85*0.85</f>
        <v>56788.5</v>
      </c>
      <c r="BL35" s="57">
        <f>'BAR BB| Open rates'!BL35*0.85*0.85</f>
        <v>56788.5</v>
      </c>
      <c r="BM35" s="57">
        <f>'BAR BB| Open rates'!BM35*0.85*0.85</f>
        <v>57655.5</v>
      </c>
      <c r="BN35" s="57">
        <f>'BAR BB| Open rates'!BN35*0.85*0.85</f>
        <v>57655.5</v>
      </c>
      <c r="BO35" s="57">
        <f>'BAR BB| Open rates'!BO35*0.85*0.85</f>
        <v>56066</v>
      </c>
      <c r="BP35" s="57">
        <f>'BAR BB| Open rates'!BP35*0.85*0.85</f>
        <v>56066</v>
      </c>
      <c r="BQ35" s="57">
        <f>'BAR BB| Open rates'!BQ35*0.85*0.85</f>
        <v>43855.75</v>
      </c>
      <c r="BR35" s="57">
        <f>'BAR BB| Open rates'!BR35*0.85*0.85</f>
        <v>43855.75</v>
      </c>
      <c r="BS35" s="57">
        <f>'BAR BB| Open rates'!BS35*0.85*0.85</f>
        <v>43855.75</v>
      </c>
      <c r="BT35" s="57">
        <f>'BAR BB| Open rates'!BT35*0.85*0.85</f>
        <v>43855.75</v>
      </c>
      <c r="BU35" s="57">
        <f>'BAR BB| Open rates'!BU35*0.85*0.85</f>
        <v>43855.75</v>
      </c>
      <c r="BV35" s="57">
        <f>'BAR BB| Open rates'!BV35*0.85*0.85</f>
        <v>42266.25</v>
      </c>
      <c r="BW35" s="57">
        <f>'BAR BB| Open rates'!BW35*0.85*0.85</f>
        <v>42266.25</v>
      </c>
      <c r="BX35" s="57">
        <f>'BAR BB| Open rates'!BX35*0.85*0.85</f>
        <v>42266.25</v>
      </c>
      <c r="BY35" s="57">
        <f>'BAR BB| Open rates'!BY35*0.85*0.85</f>
        <v>42266.25</v>
      </c>
      <c r="BZ35" s="57">
        <f>'BAR BB| Open rates'!BZ35*0.85*0.85</f>
        <v>42266.25</v>
      </c>
      <c r="CA35" s="57">
        <f>'BAR BB| Open rates'!CA35*0.85*0.85</f>
        <v>43855.75</v>
      </c>
      <c r="CB35" s="57">
        <f>'BAR BB| Open rates'!CB35*0.85*0.85</f>
        <v>43855.75</v>
      </c>
      <c r="CC35" s="57">
        <f>'BAR BB| Open rates'!CC35*0.85*0.85</f>
        <v>42266.25</v>
      </c>
      <c r="CD35" s="57">
        <f>'BAR BB| Open rates'!CD35*0.85*0.85</f>
        <v>42266.25</v>
      </c>
      <c r="CE35" s="57">
        <f>'BAR BB| Open rates'!CE35*0.85*0.85</f>
        <v>42266.25</v>
      </c>
      <c r="CF35" s="57">
        <f>'BAR BB| Open rates'!CF35*0.85*0.85</f>
        <v>42266.25</v>
      </c>
      <c r="CG35" s="57">
        <f>'BAR BB| Open rates'!CG35*0.85*0.85</f>
        <v>42266.25</v>
      </c>
      <c r="CH35" s="57">
        <f>'BAR BB| Open rates'!CH35*0.85*0.85</f>
        <v>43855.75</v>
      </c>
      <c r="CI35" s="57">
        <f>'BAR BB| Open rates'!CI35*0.85*0.85</f>
        <v>43855.75</v>
      </c>
      <c r="CJ35" s="57">
        <f>'BAR BB| Open rates'!CJ35*0.85*0.85</f>
        <v>42266.25</v>
      </c>
      <c r="CK35" s="57">
        <f>'BAR BB| Open rates'!CK35*0.85*0.85</f>
        <v>42266.25</v>
      </c>
      <c r="CL35" s="57">
        <f>'BAR BB| Open rates'!CL35*0.85*0.85</f>
        <v>42266.25</v>
      </c>
      <c r="CM35" s="57">
        <f>'BAR BB| Open rates'!CM35*0.85*0.85</f>
        <v>42266.25</v>
      </c>
      <c r="CN35" s="57">
        <f>'BAR BB| Open rates'!CN35*0.85*0.85</f>
        <v>42266.25</v>
      </c>
      <c r="CO35" s="57">
        <f>'BAR BB| Open rates'!CO35*0.85*0.85</f>
        <v>43855.75</v>
      </c>
      <c r="CP35" s="57">
        <f>'BAR BB| Open rates'!CP35*0.85*0.85</f>
        <v>43855.75</v>
      </c>
      <c r="CQ35" s="57">
        <f>'BAR BB| Open rates'!CQ35*0.85*0.85</f>
        <v>42266.25</v>
      </c>
      <c r="CR35" s="57">
        <f>'BAR BB| Open rates'!CR35*0.85*0.85</f>
        <v>42266.25</v>
      </c>
      <c r="CS35" s="57">
        <f>'BAR BB| Open rates'!CS35*0.85*0.85</f>
        <v>42266.25</v>
      </c>
      <c r="CT35" s="57">
        <f>'BAR BB| Open rates'!CT35*0.85*0.85</f>
        <v>42266.25</v>
      </c>
      <c r="CU35" s="57">
        <f>'BAR BB| Open rates'!CU35*0.85*0.85</f>
        <v>41038</v>
      </c>
      <c r="CV35" s="57">
        <f>'BAR BB| Open rates'!CV35*0.85*0.85</f>
        <v>41038</v>
      </c>
      <c r="CW35" s="57">
        <f>'BAR BB| Open rates'!CW35*0.85*0.85</f>
        <v>41038</v>
      </c>
      <c r="CX35" s="57">
        <f>'BAR BB| Open rates'!CX35*0.85*0.85</f>
        <v>39593</v>
      </c>
      <c r="CY35" s="57">
        <f>'BAR BB| Open rates'!CY35*0.85*0.85</f>
        <v>39593</v>
      </c>
      <c r="CZ35" s="57">
        <f>'BAR BB| Open rates'!CZ35*0.85*0.85</f>
        <v>39593</v>
      </c>
      <c r="DA35" s="57">
        <f>'BAR BB| Open rates'!DA35*0.85*0.85</f>
        <v>39593</v>
      </c>
      <c r="DB35" s="57">
        <f>'BAR BB| Open rates'!DB35*0.85*0.85</f>
        <v>39593</v>
      </c>
      <c r="DC35" s="57">
        <f>'BAR BB| Open rates'!DC35*0.85*0.85</f>
        <v>41038</v>
      </c>
      <c r="DD35" s="57">
        <f>'BAR BB| Open rates'!DD35*0.85*0.85</f>
        <v>41038</v>
      </c>
      <c r="DE35" s="57">
        <f>'BAR BB| Open rates'!DE35*0.85*0.85</f>
        <v>39593</v>
      </c>
      <c r="DF35" s="57">
        <f>'BAR BB| Open rates'!DF35*0.85*0.85</f>
        <v>39593</v>
      </c>
      <c r="DG35" s="57">
        <f>'BAR BB| Open rates'!DG35*0.85*0.85</f>
        <v>39593</v>
      </c>
      <c r="DH35" s="57">
        <f>'BAR BB| Open rates'!DH35*0.85*0.85</f>
        <v>39593</v>
      </c>
      <c r="DI35" s="57">
        <f>'BAR BB| Open rates'!DI35*0.85*0.85</f>
        <v>39593</v>
      </c>
      <c r="DJ35" s="57">
        <f>'BAR BB| Open rates'!DJ35*0.85*0.85</f>
        <v>41038</v>
      </c>
      <c r="DK35" s="57">
        <f>'BAR BB| Open rates'!DK35*0.85*0.85</f>
        <v>41038</v>
      </c>
      <c r="DL35" s="57">
        <f>'BAR BB| Open rates'!DL35*0.85*0.85</f>
        <v>39593</v>
      </c>
      <c r="DM35" s="57">
        <f>'BAR BB| Open rates'!DM35*0.85*0.85</f>
        <v>39593</v>
      </c>
      <c r="DN35" s="57">
        <f>'BAR BB| Open rates'!DN35*0.85*0.85</f>
        <v>39593</v>
      </c>
      <c r="DO35" s="57">
        <f>'BAR BB| Open rates'!DO35*0.85*0.85</f>
        <v>39593</v>
      </c>
      <c r="DP35" s="57">
        <f>'BAR BB| Open rates'!DP35*0.85*0.85</f>
        <v>39593</v>
      </c>
      <c r="DQ35" s="57">
        <f>'BAR BB| Open rates'!DQ35*0.85*0.85</f>
        <v>41038</v>
      </c>
      <c r="DR35" s="57">
        <f>'BAR BB| Open rates'!DR35*0.85*0.85</f>
        <v>41038</v>
      </c>
      <c r="DS35" s="57">
        <f>'BAR BB| Open rates'!DS35*0.85*0.85</f>
        <v>39593</v>
      </c>
      <c r="DT35" s="57">
        <f>'BAR BB| Open rates'!DT35*0.85*0.85</f>
        <v>39593</v>
      </c>
      <c r="DU35" s="57">
        <f>'BAR BB| Open rates'!DU35*0.85*0.85</f>
        <v>39593</v>
      </c>
      <c r="DV35" s="57">
        <f>'BAR BB| Open rates'!DV35*0.85*0.85</f>
        <v>39593</v>
      </c>
      <c r="DW35" s="57">
        <f>'BAR BB| Open rates'!DW35*0.85*0.85</f>
        <v>39593</v>
      </c>
      <c r="DX35" s="57">
        <f>'BAR BB| Open rates'!DX35*0.85*0.85</f>
        <v>41038</v>
      </c>
      <c r="DY35" s="57">
        <f>'BAR BB| Open rates'!DY35*0.85*0.85</f>
        <v>41038</v>
      </c>
      <c r="DZ35" s="57">
        <f>'BAR BB| Open rates'!DZ35*0.85*0.85</f>
        <v>42266.25</v>
      </c>
      <c r="EA35" s="57">
        <f>'BAR BB| Open rates'!EA35*0.85*0.85</f>
        <v>42266.25</v>
      </c>
      <c r="EB35" s="57">
        <f>'BAR BB| Open rates'!EB35*0.85*0.85</f>
        <v>42266.25</v>
      </c>
      <c r="EC35" s="57">
        <f>'BAR BB| Open rates'!EC35*0.85*0.85</f>
        <v>43855.75</v>
      </c>
      <c r="ED35" s="57">
        <f>'BAR BB| Open rates'!ED35*0.85*0.85</f>
        <v>43855.75</v>
      </c>
      <c r="EE35" s="57">
        <f>'BAR BB| Open rates'!EE35*0.85*0.85</f>
        <v>43855.75</v>
      </c>
      <c r="EF35" s="57">
        <f>'BAR BB| Open rates'!EF35*0.85*0.85</f>
        <v>43855.75</v>
      </c>
      <c r="EG35" s="57">
        <f>'BAR BB| Open rates'!EG35*0.85*0.85</f>
        <v>38870.5</v>
      </c>
      <c r="EH35" s="57">
        <f>'BAR BB| Open rates'!EH35*0.85*0.85</f>
        <v>35258</v>
      </c>
      <c r="EI35" s="57">
        <f>'BAR BB| Open rates'!EI35*0.85*0.85</f>
        <v>35258</v>
      </c>
      <c r="EJ35" s="57">
        <f>'BAR BB| Open rates'!EJ35*0.85*0.85</f>
        <v>35258</v>
      </c>
      <c r="EK35" s="57">
        <f>'BAR BB| Open rates'!EK35*0.85*0.85</f>
        <v>35258</v>
      </c>
      <c r="EL35" s="57">
        <f>'BAR BB| Open rates'!EL35*0.85*0.85</f>
        <v>35980.5</v>
      </c>
      <c r="EM35" s="57">
        <f>'BAR BB| Open rates'!EM35*0.85*0.85</f>
        <v>35980.5</v>
      </c>
      <c r="EN35" s="57">
        <f>'BAR BB| Open rates'!EN35*0.85*0.85</f>
        <v>35258</v>
      </c>
      <c r="EO35" s="57">
        <f>'BAR BB| Open rates'!EO35*0.85*0.85</f>
        <v>35258</v>
      </c>
      <c r="EP35" s="57">
        <f>'BAR BB| Open rates'!EP35*0.85*0.85</f>
        <v>35258</v>
      </c>
      <c r="EQ35" s="57">
        <f>'BAR BB| Open rates'!EQ35*0.85*0.85</f>
        <v>35258</v>
      </c>
      <c r="ER35" s="57">
        <f>'BAR BB| Open rates'!ER35*0.85*0.85</f>
        <v>35258</v>
      </c>
      <c r="ES35" s="57">
        <f>'BAR BB| Open rates'!ES35*0.85*0.85</f>
        <v>35980.5</v>
      </c>
      <c r="ET35" s="57">
        <f>'BAR BB| Open rates'!ET35*0.85*0.85</f>
        <v>35980.5</v>
      </c>
      <c r="EU35" s="57">
        <f>'BAR BB| Open rates'!EU35*0.85*0.85</f>
        <v>35258</v>
      </c>
      <c r="EV35" s="57">
        <f>'BAR BB| Open rates'!EV35*0.85*0.85</f>
        <v>35258</v>
      </c>
      <c r="EW35" s="57">
        <f>'BAR BB| Open rates'!EW35*0.85*0.85</f>
        <v>35258</v>
      </c>
      <c r="EX35" s="57">
        <f>'BAR BB| Open rates'!EX35*0.85*0.85</f>
        <v>35258</v>
      </c>
      <c r="EY35" s="57">
        <f>'BAR BB| Open rates'!EY35*0.85*0.85</f>
        <v>35258</v>
      </c>
      <c r="EZ35" s="57">
        <f>'BAR BB| Open rates'!EZ35*0.85*0.85</f>
        <v>35980.5</v>
      </c>
      <c r="FA35" s="57">
        <f>'BAR BB| Open rates'!FA35*0.85*0.85</f>
        <v>35980.5</v>
      </c>
      <c r="FB35" s="57">
        <f>'BAR BB| Open rates'!FB35*0.85*0.85</f>
        <v>35258</v>
      </c>
      <c r="FC35" s="57">
        <f>'BAR BB| Open rates'!FC35*0.85*0.85</f>
        <v>35258</v>
      </c>
      <c r="FD35" s="57">
        <f>'BAR BB| Open rates'!FD35*0.85*0.85</f>
        <v>35258</v>
      </c>
      <c r="FE35" s="57">
        <f>'BAR BB| Open rates'!FE35*0.85*0.85</f>
        <v>35258</v>
      </c>
      <c r="FF35" s="57">
        <f>'BAR BB| Open rates'!FF35*0.85*0.85</f>
        <v>35258</v>
      </c>
      <c r="FG35" s="57">
        <f>'BAR BB| Open rates'!FG35*0.85*0.85</f>
        <v>35980.5</v>
      </c>
      <c r="FH35" s="57">
        <f>'BAR BB| Open rates'!FH35*0.85*0.85</f>
        <v>35980.5</v>
      </c>
      <c r="FI35" s="57">
        <f>'BAR BB| Open rates'!FI35*0.85*0.85</f>
        <v>35258</v>
      </c>
      <c r="FJ35" s="57">
        <f>'BAR BB| Open rates'!FJ35*0.85*0.85</f>
        <v>35258</v>
      </c>
      <c r="FK35" s="57">
        <f>'BAR BB| Open rates'!FK35*0.85*0.85</f>
        <v>35258</v>
      </c>
      <c r="FL35" s="57">
        <f>'BAR BB| Open rates'!FL35*0.85*0.85</f>
        <v>35258</v>
      </c>
      <c r="FM35" s="57">
        <f>'BAR BB| Open rates'!FM35*0.85*0.85</f>
        <v>35258</v>
      </c>
      <c r="FN35" s="57">
        <f>'BAR BB| Open rates'!FN35*0.85*0.85</f>
        <v>35980.5</v>
      </c>
      <c r="FO35" s="57">
        <f>'BAR BB| Open rates'!FO35*0.85*0.85</f>
        <v>35980.5</v>
      </c>
      <c r="FP35" s="57">
        <f>'BAR BB| Open rates'!FP35*0.85*0.85</f>
        <v>35258</v>
      </c>
      <c r="FQ35" s="57">
        <f>'BAR BB| Open rates'!FQ35*0.85*0.85</f>
        <v>35258</v>
      </c>
      <c r="FR35" s="57">
        <f>'BAR BB| Open rates'!FR35*0.85*0.85</f>
        <v>35258</v>
      </c>
      <c r="FS35" s="57">
        <f>'BAR BB| Open rates'!FS35*0.85*0.85</f>
        <v>35258</v>
      </c>
      <c r="FT35" s="57">
        <f>'BAR BB| Open rates'!FT35*0.85*0.85</f>
        <v>35258</v>
      </c>
      <c r="FU35" s="57">
        <f>'BAR BB| Open rates'!FU35*0.85*0.85</f>
        <v>35980.5</v>
      </c>
      <c r="FV35" s="57">
        <f>'BAR BB| Open rates'!FV35*0.85*0.85</f>
        <v>35980.5</v>
      </c>
      <c r="FW35" s="57">
        <f>'BAR BB| Open rates'!FW35*0.85*0.85</f>
        <v>38653.75</v>
      </c>
      <c r="FX35" s="57">
        <f>'BAR BB| Open rates'!FX35*0.85*0.85</f>
        <v>38653.75</v>
      </c>
      <c r="FY35" s="57">
        <f>'BAR BB| Open rates'!FY35*0.85*0.85</f>
        <v>38653.75</v>
      </c>
      <c r="FZ35" s="57">
        <f>'BAR BB| Open rates'!FZ35*0.85*0.85</f>
        <v>38653.75</v>
      </c>
      <c r="GA35" s="57">
        <f>'BAR BB| Open rates'!GA35*0.85*0.85</f>
        <v>38653.75</v>
      </c>
      <c r="GB35" s="57">
        <f>'BAR BB| Open rates'!GB35*0.85*0.85</f>
        <v>40243.25</v>
      </c>
      <c r="GC35" s="57">
        <f>'BAR BB| Open rates'!GC35*0.85*0.85</f>
        <v>40243.25</v>
      </c>
      <c r="GD35" s="57">
        <f>'BAR BB| Open rates'!GD35*0.85*0.85</f>
        <v>40243.25</v>
      </c>
      <c r="GE35" s="57">
        <f>'BAR BB| Open rates'!GE35*0.85*0.85</f>
        <v>40243.25</v>
      </c>
    </row>
    <row r="36" spans="1:187" s="36" customFormat="1" ht="12" customHeight="1" x14ac:dyDescent="0.2">
      <c r="A36" s="237">
        <v>4</v>
      </c>
      <c r="B36" s="57">
        <f>'BAR BB| Open rates'!B36*0.85*0.85</f>
        <v>61773.75</v>
      </c>
      <c r="C36" s="57">
        <f>'BAR BB| Open rates'!C36*0.85*0.85</f>
        <v>61773.75</v>
      </c>
      <c r="D36" s="57">
        <f>'BAR BB| Open rates'!D36*0.85*0.85</f>
        <v>59823</v>
      </c>
      <c r="E36" s="57">
        <f>'BAR BB| Open rates'!E36*0.85*0.85</f>
        <v>59823</v>
      </c>
      <c r="F36" s="57">
        <f>'BAR BB| Open rates'!F36*0.85*0.85</f>
        <v>58233.5</v>
      </c>
      <c r="G36" s="57">
        <f>'BAR BB| Open rates'!G36*0.85*0.85</f>
        <v>59823</v>
      </c>
      <c r="H36" s="57">
        <f>'BAR BB| Open rates'!H36*0.85*0.85</f>
        <v>59823</v>
      </c>
      <c r="I36" s="57">
        <f>'BAR BB| Open rates'!I36*0.85*0.85</f>
        <v>61268</v>
      </c>
      <c r="J36" s="57">
        <f>'BAR BB| Open rates'!J36*0.85*0.85</f>
        <v>61268</v>
      </c>
      <c r="K36" s="57">
        <f>'BAR BB| Open rates'!K36*0.85*0.85</f>
        <v>59823</v>
      </c>
      <c r="L36" s="57">
        <f>'BAR BB| Open rates'!L36*0.85*0.85</f>
        <v>59823</v>
      </c>
      <c r="M36" s="57">
        <f>'BAR BB| Open rates'!M36*0.85*0.85</f>
        <v>59823</v>
      </c>
      <c r="N36" s="57">
        <f>'BAR BB| Open rates'!N36*0.85*0.85</f>
        <v>59823</v>
      </c>
      <c r="O36" s="57">
        <f>'BAR BB| Open rates'!O36*0.85*0.85</f>
        <v>59823</v>
      </c>
      <c r="P36" s="57">
        <f>'BAR BB| Open rates'!P36*0.85*0.85</f>
        <v>61268</v>
      </c>
      <c r="Q36" s="57">
        <f>'BAR BB| Open rates'!Q36*0.85*0.85</f>
        <v>61268</v>
      </c>
      <c r="R36" s="57">
        <f>'BAR BB| Open rates'!R36*0.85*0.85</f>
        <v>61268</v>
      </c>
      <c r="S36" s="57">
        <f>'BAR BB| Open rates'!S36*0.85*0.85</f>
        <v>61268</v>
      </c>
      <c r="T36" s="57">
        <f>'BAR BB| Open rates'!T36*0.85*0.85</f>
        <v>61268</v>
      </c>
      <c r="U36" s="57">
        <f>'BAR BB| Open rates'!U36*0.85*0.85</f>
        <v>61268</v>
      </c>
      <c r="V36" s="57">
        <f>'BAR BB| Open rates'!V36*0.85*0.85</f>
        <v>61268</v>
      </c>
      <c r="W36" s="57">
        <f>'BAR BB| Open rates'!W36*0.85*0.85</f>
        <v>62713</v>
      </c>
      <c r="X36" s="57">
        <f>'BAR BB| Open rates'!X36*0.85*0.85</f>
        <v>62713</v>
      </c>
      <c r="Y36" s="57">
        <f>'BAR BB| Open rates'!Y36*0.85*0.85</f>
        <v>61268</v>
      </c>
      <c r="Z36" s="57">
        <f>'BAR BB| Open rates'!Z36*0.85*0.85</f>
        <v>61268</v>
      </c>
      <c r="AA36" s="57">
        <f>'BAR BB| Open rates'!AA36*0.85*0.85</f>
        <v>61268</v>
      </c>
      <c r="AB36" s="57">
        <f>'BAR BB| Open rates'!AB36*0.85*0.85</f>
        <v>61268</v>
      </c>
      <c r="AC36" s="57">
        <f>'BAR BB| Open rates'!AC36*0.85*0.85</f>
        <v>61268</v>
      </c>
      <c r="AD36" s="57">
        <f>'BAR BB| Open rates'!AD36*0.85*0.85</f>
        <v>62713</v>
      </c>
      <c r="AE36" s="57">
        <f>'BAR BB| Open rates'!AE36*0.85*0.85</f>
        <v>62713</v>
      </c>
      <c r="AF36" s="57">
        <f>'BAR BB| Open rates'!AF36*0.85*0.85</f>
        <v>61268</v>
      </c>
      <c r="AG36" s="57">
        <f>'BAR BB| Open rates'!AG36*0.85*0.85</f>
        <v>61268</v>
      </c>
      <c r="AH36" s="57">
        <f>'BAR BB| Open rates'!AH36*0.85*0.85</f>
        <v>61268</v>
      </c>
      <c r="AI36" s="57">
        <f>'BAR BB| Open rates'!AI36*0.85*0.85</f>
        <v>61268</v>
      </c>
      <c r="AJ36" s="57">
        <f>'BAR BB| Open rates'!AJ36*0.85*0.85</f>
        <v>61268</v>
      </c>
      <c r="AK36" s="57">
        <f>'BAR BB| Open rates'!AK36*0.85*0.85</f>
        <v>62713</v>
      </c>
      <c r="AL36" s="57">
        <f>'BAR BB| Open rates'!AL36*0.85*0.85</f>
        <v>62713</v>
      </c>
      <c r="AM36" s="57">
        <f>'BAR BB| Open rates'!AM36*0.85*0.85</f>
        <v>61268</v>
      </c>
      <c r="AN36" s="57">
        <f>'BAR BB| Open rates'!AN36*0.85*0.85</f>
        <v>61268</v>
      </c>
      <c r="AO36" s="57">
        <f>'BAR BB| Open rates'!AO36*0.85*0.85</f>
        <v>61268</v>
      </c>
      <c r="AP36" s="57">
        <f>'BAR BB| Open rates'!AP36*0.85*0.85</f>
        <v>61268</v>
      </c>
      <c r="AQ36" s="57">
        <f>'BAR BB| Open rates'!AQ36*0.85*0.85</f>
        <v>61268</v>
      </c>
      <c r="AR36" s="57">
        <f>'BAR BB| Open rates'!AR36*0.85*0.85</f>
        <v>62713</v>
      </c>
      <c r="AS36" s="57">
        <f>'BAR BB| Open rates'!AS36*0.85*0.85</f>
        <v>62713</v>
      </c>
      <c r="AT36" s="57">
        <f>'BAR BB| Open rates'!AT36*0.85*0.85</f>
        <v>61268</v>
      </c>
      <c r="AU36" s="57">
        <f>'BAR BB| Open rates'!AU36*0.85*0.85</f>
        <v>61268</v>
      </c>
      <c r="AV36" s="57">
        <f>'BAR BB| Open rates'!AV36*0.85*0.85</f>
        <v>61268</v>
      </c>
      <c r="AW36" s="57">
        <f>'BAR BB| Open rates'!AW36*0.85*0.85</f>
        <v>61268</v>
      </c>
      <c r="AX36" s="57">
        <f>'BAR BB| Open rates'!AX36*0.85*0.85</f>
        <v>61268</v>
      </c>
      <c r="AY36" s="57">
        <f>'BAR BB| Open rates'!AY36*0.85*0.85</f>
        <v>62713</v>
      </c>
      <c r="AZ36" s="57">
        <f>'BAR BB| Open rates'!AZ36*0.85*0.85</f>
        <v>62713</v>
      </c>
      <c r="BA36" s="57">
        <f>'BAR BB| Open rates'!BA36*0.85*0.85</f>
        <v>61268</v>
      </c>
      <c r="BB36" s="57">
        <f>'BAR BB| Open rates'!BB36*0.85*0.85</f>
        <v>61268</v>
      </c>
      <c r="BC36" s="57">
        <f>'BAR BB| Open rates'!BC36*0.85*0.85</f>
        <v>61268</v>
      </c>
      <c r="BD36" s="57">
        <f>'BAR BB| Open rates'!BD36*0.85*0.85</f>
        <v>61268</v>
      </c>
      <c r="BE36" s="57">
        <f>'BAR BB| Open rates'!BE36*0.85*0.85</f>
        <v>61268</v>
      </c>
      <c r="BF36" s="57">
        <f>'BAR BB| Open rates'!BF36*0.85*0.85</f>
        <v>62713</v>
      </c>
      <c r="BG36" s="57">
        <f>'BAR BB| Open rates'!BG36*0.85*0.85</f>
        <v>62713</v>
      </c>
      <c r="BH36" s="57">
        <f>'BAR BB| Open rates'!BH36*0.85*0.85</f>
        <v>58956</v>
      </c>
      <c r="BI36" s="57">
        <f>'BAR BB| Open rates'!BI36*0.85*0.85</f>
        <v>58956</v>
      </c>
      <c r="BJ36" s="57">
        <f>'BAR BB| Open rates'!BJ36*0.85*0.85</f>
        <v>58956</v>
      </c>
      <c r="BK36" s="57">
        <f>'BAR BB| Open rates'!BK36*0.85*0.85</f>
        <v>58956</v>
      </c>
      <c r="BL36" s="57">
        <f>'BAR BB| Open rates'!BL36*0.85*0.85</f>
        <v>58956</v>
      </c>
      <c r="BM36" s="57">
        <f>'BAR BB| Open rates'!BM36*0.85*0.85</f>
        <v>59823</v>
      </c>
      <c r="BN36" s="57">
        <f>'BAR BB| Open rates'!BN36*0.85*0.85</f>
        <v>59823</v>
      </c>
      <c r="BO36" s="57">
        <f>'BAR BB| Open rates'!BO36*0.85*0.85</f>
        <v>58233.5</v>
      </c>
      <c r="BP36" s="57">
        <f>'BAR BB| Open rates'!BP36*0.85*0.85</f>
        <v>58233.5</v>
      </c>
      <c r="BQ36" s="57">
        <f>'BAR BB| Open rates'!BQ36*0.85*0.85</f>
        <v>46023.25</v>
      </c>
      <c r="BR36" s="57">
        <f>'BAR BB| Open rates'!BR36*0.85*0.85</f>
        <v>46023.25</v>
      </c>
      <c r="BS36" s="57">
        <f>'BAR BB| Open rates'!BS36*0.85*0.85</f>
        <v>46023.25</v>
      </c>
      <c r="BT36" s="57">
        <f>'BAR BB| Open rates'!BT36*0.85*0.85</f>
        <v>46023.25</v>
      </c>
      <c r="BU36" s="57">
        <f>'BAR BB| Open rates'!BU36*0.85*0.85</f>
        <v>46023.25</v>
      </c>
      <c r="BV36" s="57">
        <f>'BAR BB| Open rates'!BV36*0.85*0.85</f>
        <v>44433.75</v>
      </c>
      <c r="BW36" s="57">
        <f>'BAR BB| Open rates'!BW36*0.85*0.85</f>
        <v>44433.75</v>
      </c>
      <c r="BX36" s="57">
        <f>'BAR BB| Open rates'!BX36*0.85*0.85</f>
        <v>44433.75</v>
      </c>
      <c r="BY36" s="57">
        <f>'BAR BB| Open rates'!BY36*0.85*0.85</f>
        <v>44433.75</v>
      </c>
      <c r="BZ36" s="57">
        <f>'BAR BB| Open rates'!BZ36*0.85*0.85</f>
        <v>44433.75</v>
      </c>
      <c r="CA36" s="57">
        <f>'BAR BB| Open rates'!CA36*0.85*0.85</f>
        <v>46023.25</v>
      </c>
      <c r="CB36" s="57">
        <f>'BAR BB| Open rates'!CB36*0.85*0.85</f>
        <v>46023.25</v>
      </c>
      <c r="CC36" s="57">
        <f>'BAR BB| Open rates'!CC36*0.85*0.85</f>
        <v>44433.75</v>
      </c>
      <c r="CD36" s="57">
        <f>'BAR BB| Open rates'!CD36*0.85*0.85</f>
        <v>44433.75</v>
      </c>
      <c r="CE36" s="57">
        <f>'BAR BB| Open rates'!CE36*0.85*0.85</f>
        <v>44433.75</v>
      </c>
      <c r="CF36" s="57">
        <f>'BAR BB| Open rates'!CF36*0.85*0.85</f>
        <v>44433.75</v>
      </c>
      <c r="CG36" s="57">
        <f>'BAR BB| Open rates'!CG36*0.85*0.85</f>
        <v>44433.75</v>
      </c>
      <c r="CH36" s="57">
        <f>'BAR BB| Open rates'!CH36*0.85*0.85</f>
        <v>46023.25</v>
      </c>
      <c r="CI36" s="57">
        <f>'BAR BB| Open rates'!CI36*0.85*0.85</f>
        <v>46023.25</v>
      </c>
      <c r="CJ36" s="57">
        <f>'BAR BB| Open rates'!CJ36*0.85*0.85</f>
        <v>44433.75</v>
      </c>
      <c r="CK36" s="57">
        <f>'BAR BB| Open rates'!CK36*0.85*0.85</f>
        <v>44433.75</v>
      </c>
      <c r="CL36" s="57">
        <f>'BAR BB| Open rates'!CL36*0.85*0.85</f>
        <v>44433.75</v>
      </c>
      <c r="CM36" s="57">
        <f>'BAR BB| Open rates'!CM36*0.85*0.85</f>
        <v>44433.75</v>
      </c>
      <c r="CN36" s="57">
        <f>'BAR BB| Open rates'!CN36*0.85*0.85</f>
        <v>44433.75</v>
      </c>
      <c r="CO36" s="57">
        <f>'BAR BB| Open rates'!CO36*0.85*0.85</f>
        <v>46023.25</v>
      </c>
      <c r="CP36" s="57">
        <f>'BAR BB| Open rates'!CP36*0.85*0.85</f>
        <v>46023.25</v>
      </c>
      <c r="CQ36" s="57">
        <f>'BAR BB| Open rates'!CQ36*0.85*0.85</f>
        <v>44433.75</v>
      </c>
      <c r="CR36" s="57">
        <f>'BAR BB| Open rates'!CR36*0.85*0.85</f>
        <v>44433.75</v>
      </c>
      <c r="CS36" s="57">
        <f>'BAR BB| Open rates'!CS36*0.85*0.85</f>
        <v>44433.75</v>
      </c>
      <c r="CT36" s="57">
        <f>'BAR BB| Open rates'!CT36*0.85*0.85</f>
        <v>44433.75</v>
      </c>
      <c r="CU36" s="57">
        <f>'BAR BB| Open rates'!CU36*0.85*0.85</f>
        <v>43205.5</v>
      </c>
      <c r="CV36" s="57">
        <f>'BAR BB| Open rates'!CV36*0.85*0.85</f>
        <v>43205.5</v>
      </c>
      <c r="CW36" s="57">
        <f>'BAR BB| Open rates'!CW36*0.85*0.85</f>
        <v>43205.5</v>
      </c>
      <c r="CX36" s="57">
        <f>'BAR BB| Open rates'!CX36*0.85*0.85</f>
        <v>41760.5</v>
      </c>
      <c r="CY36" s="57">
        <f>'BAR BB| Open rates'!CY36*0.85*0.85</f>
        <v>41760.5</v>
      </c>
      <c r="CZ36" s="57">
        <f>'BAR BB| Open rates'!CZ36*0.85*0.85</f>
        <v>41760.5</v>
      </c>
      <c r="DA36" s="57">
        <f>'BAR BB| Open rates'!DA36*0.85*0.85</f>
        <v>41760.5</v>
      </c>
      <c r="DB36" s="57">
        <f>'BAR BB| Open rates'!DB36*0.85*0.85</f>
        <v>41760.5</v>
      </c>
      <c r="DC36" s="57">
        <f>'BAR BB| Open rates'!DC36*0.85*0.85</f>
        <v>43205.5</v>
      </c>
      <c r="DD36" s="57">
        <f>'BAR BB| Open rates'!DD36*0.85*0.85</f>
        <v>43205.5</v>
      </c>
      <c r="DE36" s="57">
        <f>'BAR BB| Open rates'!DE36*0.85*0.85</f>
        <v>41760.5</v>
      </c>
      <c r="DF36" s="57">
        <f>'BAR BB| Open rates'!DF36*0.85*0.85</f>
        <v>41760.5</v>
      </c>
      <c r="DG36" s="57">
        <f>'BAR BB| Open rates'!DG36*0.85*0.85</f>
        <v>41760.5</v>
      </c>
      <c r="DH36" s="57">
        <f>'BAR BB| Open rates'!DH36*0.85*0.85</f>
        <v>41760.5</v>
      </c>
      <c r="DI36" s="57">
        <f>'BAR BB| Open rates'!DI36*0.85*0.85</f>
        <v>41760.5</v>
      </c>
      <c r="DJ36" s="57">
        <f>'BAR BB| Open rates'!DJ36*0.85*0.85</f>
        <v>43205.5</v>
      </c>
      <c r="DK36" s="57">
        <f>'BAR BB| Open rates'!DK36*0.85*0.85</f>
        <v>43205.5</v>
      </c>
      <c r="DL36" s="57">
        <f>'BAR BB| Open rates'!DL36*0.85*0.85</f>
        <v>41760.5</v>
      </c>
      <c r="DM36" s="57">
        <f>'BAR BB| Open rates'!DM36*0.85*0.85</f>
        <v>41760.5</v>
      </c>
      <c r="DN36" s="57">
        <f>'BAR BB| Open rates'!DN36*0.85*0.85</f>
        <v>41760.5</v>
      </c>
      <c r="DO36" s="57">
        <f>'BAR BB| Open rates'!DO36*0.85*0.85</f>
        <v>41760.5</v>
      </c>
      <c r="DP36" s="57">
        <f>'BAR BB| Open rates'!DP36*0.85*0.85</f>
        <v>41760.5</v>
      </c>
      <c r="DQ36" s="57">
        <f>'BAR BB| Open rates'!DQ36*0.85*0.85</f>
        <v>43205.5</v>
      </c>
      <c r="DR36" s="57">
        <f>'BAR BB| Open rates'!DR36*0.85*0.85</f>
        <v>43205.5</v>
      </c>
      <c r="DS36" s="57">
        <f>'BAR BB| Open rates'!DS36*0.85*0.85</f>
        <v>41760.5</v>
      </c>
      <c r="DT36" s="57">
        <f>'BAR BB| Open rates'!DT36*0.85*0.85</f>
        <v>41760.5</v>
      </c>
      <c r="DU36" s="57">
        <f>'BAR BB| Open rates'!DU36*0.85*0.85</f>
        <v>41760.5</v>
      </c>
      <c r="DV36" s="57">
        <f>'BAR BB| Open rates'!DV36*0.85*0.85</f>
        <v>41760.5</v>
      </c>
      <c r="DW36" s="57">
        <f>'BAR BB| Open rates'!DW36*0.85*0.85</f>
        <v>41760.5</v>
      </c>
      <c r="DX36" s="57">
        <f>'BAR BB| Open rates'!DX36*0.85*0.85</f>
        <v>43205.5</v>
      </c>
      <c r="DY36" s="57">
        <f>'BAR BB| Open rates'!DY36*0.85*0.85</f>
        <v>43205.5</v>
      </c>
      <c r="DZ36" s="57">
        <f>'BAR BB| Open rates'!DZ36*0.85*0.85</f>
        <v>44433.75</v>
      </c>
      <c r="EA36" s="57">
        <f>'BAR BB| Open rates'!EA36*0.85*0.85</f>
        <v>44433.75</v>
      </c>
      <c r="EB36" s="57">
        <f>'BAR BB| Open rates'!EB36*0.85*0.85</f>
        <v>44433.75</v>
      </c>
      <c r="EC36" s="57">
        <f>'BAR BB| Open rates'!EC36*0.85*0.85</f>
        <v>46023.25</v>
      </c>
      <c r="ED36" s="57">
        <f>'BAR BB| Open rates'!ED36*0.85*0.85</f>
        <v>46023.25</v>
      </c>
      <c r="EE36" s="57">
        <f>'BAR BB| Open rates'!EE36*0.85*0.85</f>
        <v>46023.25</v>
      </c>
      <c r="EF36" s="57">
        <f>'BAR BB| Open rates'!EF36*0.85*0.85</f>
        <v>46023.25</v>
      </c>
      <c r="EG36" s="57">
        <f>'BAR BB| Open rates'!EG36*0.85*0.85</f>
        <v>41038</v>
      </c>
      <c r="EH36" s="57">
        <f>'BAR BB| Open rates'!EH36*0.85*0.85</f>
        <v>37425.5</v>
      </c>
      <c r="EI36" s="57">
        <f>'BAR BB| Open rates'!EI36*0.85*0.85</f>
        <v>37425.5</v>
      </c>
      <c r="EJ36" s="57">
        <f>'BAR BB| Open rates'!EJ36*0.85*0.85</f>
        <v>37425.5</v>
      </c>
      <c r="EK36" s="57">
        <f>'BAR BB| Open rates'!EK36*0.85*0.85</f>
        <v>37425.5</v>
      </c>
      <c r="EL36" s="57">
        <f>'BAR BB| Open rates'!EL36*0.85*0.85</f>
        <v>38148</v>
      </c>
      <c r="EM36" s="57">
        <f>'BAR BB| Open rates'!EM36*0.85*0.85</f>
        <v>38148</v>
      </c>
      <c r="EN36" s="57">
        <f>'BAR BB| Open rates'!EN36*0.85*0.85</f>
        <v>37425.5</v>
      </c>
      <c r="EO36" s="57">
        <f>'BAR BB| Open rates'!EO36*0.85*0.85</f>
        <v>37425.5</v>
      </c>
      <c r="EP36" s="57">
        <f>'BAR BB| Open rates'!EP36*0.85*0.85</f>
        <v>37425.5</v>
      </c>
      <c r="EQ36" s="57">
        <f>'BAR BB| Open rates'!EQ36*0.85*0.85</f>
        <v>37425.5</v>
      </c>
      <c r="ER36" s="57">
        <f>'BAR BB| Open rates'!ER36*0.85*0.85</f>
        <v>37425.5</v>
      </c>
      <c r="ES36" s="57">
        <f>'BAR BB| Open rates'!ES36*0.85*0.85</f>
        <v>38148</v>
      </c>
      <c r="ET36" s="57">
        <f>'BAR BB| Open rates'!ET36*0.85*0.85</f>
        <v>38148</v>
      </c>
      <c r="EU36" s="57">
        <f>'BAR BB| Open rates'!EU36*0.85*0.85</f>
        <v>37425.5</v>
      </c>
      <c r="EV36" s="57">
        <f>'BAR BB| Open rates'!EV36*0.85*0.85</f>
        <v>37425.5</v>
      </c>
      <c r="EW36" s="57">
        <f>'BAR BB| Open rates'!EW36*0.85*0.85</f>
        <v>37425.5</v>
      </c>
      <c r="EX36" s="57">
        <f>'BAR BB| Open rates'!EX36*0.85*0.85</f>
        <v>37425.5</v>
      </c>
      <c r="EY36" s="57">
        <f>'BAR BB| Open rates'!EY36*0.85*0.85</f>
        <v>37425.5</v>
      </c>
      <c r="EZ36" s="57">
        <f>'BAR BB| Open rates'!EZ36*0.85*0.85</f>
        <v>38148</v>
      </c>
      <c r="FA36" s="57">
        <f>'BAR BB| Open rates'!FA36*0.85*0.85</f>
        <v>38148</v>
      </c>
      <c r="FB36" s="57">
        <f>'BAR BB| Open rates'!FB36*0.85*0.85</f>
        <v>37425.5</v>
      </c>
      <c r="FC36" s="57">
        <f>'BAR BB| Open rates'!FC36*0.85*0.85</f>
        <v>37425.5</v>
      </c>
      <c r="FD36" s="57">
        <f>'BAR BB| Open rates'!FD36*0.85*0.85</f>
        <v>37425.5</v>
      </c>
      <c r="FE36" s="57">
        <f>'BAR BB| Open rates'!FE36*0.85*0.85</f>
        <v>37425.5</v>
      </c>
      <c r="FF36" s="57">
        <f>'BAR BB| Open rates'!FF36*0.85*0.85</f>
        <v>37425.5</v>
      </c>
      <c r="FG36" s="57">
        <f>'BAR BB| Open rates'!FG36*0.85*0.85</f>
        <v>38148</v>
      </c>
      <c r="FH36" s="57">
        <f>'BAR BB| Open rates'!FH36*0.85*0.85</f>
        <v>38148</v>
      </c>
      <c r="FI36" s="57">
        <f>'BAR BB| Open rates'!FI36*0.85*0.85</f>
        <v>37425.5</v>
      </c>
      <c r="FJ36" s="57">
        <f>'BAR BB| Open rates'!FJ36*0.85*0.85</f>
        <v>37425.5</v>
      </c>
      <c r="FK36" s="57">
        <f>'BAR BB| Open rates'!FK36*0.85*0.85</f>
        <v>37425.5</v>
      </c>
      <c r="FL36" s="57">
        <f>'BAR BB| Open rates'!FL36*0.85*0.85</f>
        <v>37425.5</v>
      </c>
      <c r="FM36" s="57">
        <f>'BAR BB| Open rates'!FM36*0.85*0.85</f>
        <v>37425.5</v>
      </c>
      <c r="FN36" s="57">
        <f>'BAR BB| Open rates'!FN36*0.85*0.85</f>
        <v>38148</v>
      </c>
      <c r="FO36" s="57">
        <f>'BAR BB| Open rates'!FO36*0.85*0.85</f>
        <v>38148</v>
      </c>
      <c r="FP36" s="57">
        <f>'BAR BB| Open rates'!FP36*0.85*0.85</f>
        <v>37425.5</v>
      </c>
      <c r="FQ36" s="57">
        <f>'BAR BB| Open rates'!FQ36*0.85*0.85</f>
        <v>37425.5</v>
      </c>
      <c r="FR36" s="57">
        <f>'BAR BB| Open rates'!FR36*0.85*0.85</f>
        <v>37425.5</v>
      </c>
      <c r="FS36" s="57">
        <f>'BAR BB| Open rates'!FS36*0.85*0.85</f>
        <v>37425.5</v>
      </c>
      <c r="FT36" s="57">
        <f>'BAR BB| Open rates'!FT36*0.85*0.85</f>
        <v>37425.5</v>
      </c>
      <c r="FU36" s="57">
        <f>'BAR BB| Open rates'!FU36*0.85*0.85</f>
        <v>38148</v>
      </c>
      <c r="FV36" s="57">
        <f>'BAR BB| Open rates'!FV36*0.85*0.85</f>
        <v>38148</v>
      </c>
      <c r="FW36" s="57">
        <f>'BAR BB| Open rates'!FW36*0.85*0.85</f>
        <v>40821.25</v>
      </c>
      <c r="FX36" s="57">
        <f>'BAR BB| Open rates'!FX36*0.85*0.85</f>
        <v>40821.25</v>
      </c>
      <c r="FY36" s="57">
        <f>'BAR BB| Open rates'!FY36*0.85*0.85</f>
        <v>40821.25</v>
      </c>
      <c r="FZ36" s="57">
        <f>'BAR BB| Open rates'!FZ36*0.85*0.85</f>
        <v>40821.25</v>
      </c>
      <c r="GA36" s="57">
        <f>'BAR BB| Open rates'!GA36*0.85*0.85</f>
        <v>40821.25</v>
      </c>
      <c r="GB36" s="57">
        <f>'BAR BB| Open rates'!GB36*0.85*0.85</f>
        <v>42410.75</v>
      </c>
      <c r="GC36" s="57">
        <f>'BAR BB| Open rates'!GC36*0.85*0.85</f>
        <v>42410.75</v>
      </c>
      <c r="GD36" s="57">
        <f>'BAR BB| Open rates'!GD36*0.85*0.85</f>
        <v>42410.75</v>
      </c>
      <c r="GE36" s="57">
        <f>'BAR BB| Open rates'!GE36*0.85*0.85</f>
        <v>42410.75</v>
      </c>
    </row>
    <row r="37" spans="1:187" s="33" customFormat="1" x14ac:dyDescent="0.2">
      <c r="A37" s="237">
        <v>5</v>
      </c>
      <c r="B37" s="57">
        <f>'BAR BB| Open rates'!B37*0.85*0.85</f>
        <v>63941.25</v>
      </c>
      <c r="C37" s="57">
        <f>'BAR BB| Open rates'!C37*0.85*0.85</f>
        <v>63941.25</v>
      </c>
      <c r="D37" s="57">
        <f>'BAR BB| Open rates'!D37*0.85*0.85</f>
        <v>61990.5</v>
      </c>
      <c r="E37" s="57">
        <f>'BAR BB| Open rates'!E37*0.85*0.85</f>
        <v>61990.5</v>
      </c>
      <c r="F37" s="57">
        <f>'BAR BB| Open rates'!F37*0.85*0.85</f>
        <v>60401</v>
      </c>
      <c r="G37" s="57">
        <f>'BAR BB| Open rates'!G37*0.85*0.85</f>
        <v>61990.5</v>
      </c>
      <c r="H37" s="57">
        <f>'BAR BB| Open rates'!H37*0.85*0.85</f>
        <v>61990.5</v>
      </c>
      <c r="I37" s="57">
        <f>'BAR BB| Open rates'!I37*0.85*0.85</f>
        <v>63435.5</v>
      </c>
      <c r="J37" s="57">
        <f>'BAR BB| Open rates'!J37*0.85*0.85</f>
        <v>63435.5</v>
      </c>
      <c r="K37" s="57">
        <f>'BAR BB| Open rates'!K37*0.85*0.85</f>
        <v>61990.5</v>
      </c>
      <c r="L37" s="57">
        <f>'BAR BB| Open rates'!L37*0.85*0.85</f>
        <v>61990.5</v>
      </c>
      <c r="M37" s="57">
        <f>'BAR BB| Open rates'!M37*0.85*0.85</f>
        <v>61990.5</v>
      </c>
      <c r="N37" s="57">
        <f>'BAR BB| Open rates'!N37*0.85*0.85</f>
        <v>61990.5</v>
      </c>
      <c r="O37" s="57">
        <f>'BAR BB| Open rates'!O37*0.85*0.85</f>
        <v>61990.5</v>
      </c>
      <c r="P37" s="57">
        <f>'BAR BB| Open rates'!P37*0.85*0.85</f>
        <v>63435.5</v>
      </c>
      <c r="Q37" s="57">
        <f>'BAR BB| Open rates'!Q37*0.85*0.85</f>
        <v>63435.5</v>
      </c>
      <c r="R37" s="57">
        <f>'BAR BB| Open rates'!R37*0.85*0.85</f>
        <v>63435.5</v>
      </c>
      <c r="S37" s="57">
        <f>'BAR BB| Open rates'!S37*0.85*0.85</f>
        <v>63435.5</v>
      </c>
      <c r="T37" s="57">
        <f>'BAR BB| Open rates'!T37*0.85*0.85</f>
        <v>63435.5</v>
      </c>
      <c r="U37" s="57">
        <f>'BAR BB| Open rates'!U37*0.85*0.85</f>
        <v>63435.5</v>
      </c>
      <c r="V37" s="57">
        <f>'BAR BB| Open rates'!V37*0.85*0.85</f>
        <v>63435.5</v>
      </c>
      <c r="W37" s="57">
        <f>'BAR BB| Open rates'!W37*0.85*0.85</f>
        <v>64880.5</v>
      </c>
      <c r="X37" s="57">
        <f>'BAR BB| Open rates'!X37*0.85*0.85</f>
        <v>64880.5</v>
      </c>
      <c r="Y37" s="57">
        <f>'BAR BB| Open rates'!Y37*0.85*0.85</f>
        <v>63435.5</v>
      </c>
      <c r="Z37" s="57">
        <f>'BAR BB| Open rates'!Z37*0.85*0.85</f>
        <v>63435.5</v>
      </c>
      <c r="AA37" s="57">
        <f>'BAR BB| Open rates'!AA37*0.85*0.85</f>
        <v>63435.5</v>
      </c>
      <c r="AB37" s="57">
        <f>'BAR BB| Open rates'!AB37*0.85*0.85</f>
        <v>63435.5</v>
      </c>
      <c r="AC37" s="57">
        <f>'BAR BB| Open rates'!AC37*0.85*0.85</f>
        <v>63435.5</v>
      </c>
      <c r="AD37" s="57">
        <f>'BAR BB| Open rates'!AD37*0.85*0.85</f>
        <v>64880.5</v>
      </c>
      <c r="AE37" s="57">
        <f>'BAR BB| Open rates'!AE37*0.85*0.85</f>
        <v>64880.5</v>
      </c>
      <c r="AF37" s="57">
        <f>'BAR BB| Open rates'!AF37*0.85*0.85</f>
        <v>63435.5</v>
      </c>
      <c r="AG37" s="57">
        <f>'BAR BB| Open rates'!AG37*0.85*0.85</f>
        <v>63435.5</v>
      </c>
      <c r="AH37" s="57">
        <f>'BAR BB| Open rates'!AH37*0.85*0.85</f>
        <v>63435.5</v>
      </c>
      <c r="AI37" s="57">
        <f>'BAR BB| Open rates'!AI37*0.85*0.85</f>
        <v>63435.5</v>
      </c>
      <c r="AJ37" s="57">
        <f>'BAR BB| Open rates'!AJ37*0.85*0.85</f>
        <v>63435.5</v>
      </c>
      <c r="AK37" s="57">
        <f>'BAR BB| Open rates'!AK37*0.85*0.85</f>
        <v>64880.5</v>
      </c>
      <c r="AL37" s="57">
        <f>'BAR BB| Open rates'!AL37*0.85*0.85</f>
        <v>64880.5</v>
      </c>
      <c r="AM37" s="57">
        <f>'BAR BB| Open rates'!AM37*0.85*0.85</f>
        <v>63435.5</v>
      </c>
      <c r="AN37" s="57">
        <f>'BAR BB| Open rates'!AN37*0.85*0.85</f>
        <v>63435.5</v>
      </c>
      <c r="AO37" s="57">
        <f>'BAR BB| Open rates'!AO37*0.85*0.85</f>
        <v>63435.5</v>
      </c>
      <c r="AP37" s="57">
        <f>'BAR BB| Open rates'!AP37*0.85*0.85</f>
        <v>63435.5</v>
      </c>
      <c r="AQ37" s="57">
        <f>'BAR BB| Open rates'!AQ37*0.85*0.85</f>
        <v>63435.5</v>
      </c>
      <c r="AR37" s="57">
        <f>'BAR BB| Open rates'!AR37*0.85*0.85</f>
        <v>64880.5</v>
      </c>
      <c r="AS37" s="57">
        <f>'BAR BB| Open rates'!AS37*0.85*0.85</f>
        <v>64880.5</v>
      </c>
      <c r="AT37" s="57">
        <f>'BAR BB| Open rates'!AT37*0.85*0.85</f>
        <v>63435.5</v>
      </c>
      <c r="AU37" s="57">
        <f>'BAR BB| Open rates'!AU37*0.85*0.85</f>
        <v>63435.5</v>
      </c>
      <c r="AV37" s="57">
        <f>'BAR BB| Open rates'!AV37*0.85*0.85</f>
        <v>63435.5</v>
      </c>
      <c r="AW37" s="57">
        <f>'BAR BB| Open rates'!AW37*0.85*0.85</f>
        <v>63435.5</v>
      </c>
      <c r="AX37" s="57">
        <f>'BAR BB| Open rates'!AX37*0.85*0.85</f>
        <v>63435.5</v>
      </c>
      <c r="AY37" s="57">
        <f>'BAR BB| Open rates'!AY37*0.85*0.85</f>
        <v>64880.5</v>
      </c>
      <c r="AZ37" s="57">
        <f>'BAR BB| Open rates'!AZ37*0.85*0.85</f>
        <v>64880.5</v>
      </c>
      <c r="BA37" s="57">
        <f>'BAR BB| Open rates'!BA37*0.85*0.85</f>
        <v>63435.5</v>
      </c>
      <c r="BB37" s="57">
        <f>'BAR BB| Open rates'!BB37*0.85*0.85</f>
        <v>63435.5</v>
      </c>
      <c r="BC37" s="57">
        <f>'BAR BB| Open rates'!BC37*0.85*0.85</f>
        <v>63435.5</v>
      </c>
      <c r="BD37" s="57">
        <f>'BAR BB| Open rates'!BD37*0.85*0.85</f>
        <v>63435.5</v>
      </c>
      <c r="BE37" s="57">
        <f>'BAR BB| Open rates'!BE37*0.85*0.85</f>
        <v>63435.5</v>
      </c>
      <c r="BF37" s="57">
        <f>'BAR BB| Open rates'!BF37*0.85*0.85</f>
        <v>64880.5</v>
      </c>
      <c r="BG37" s="57">
        <f>'BAR BB| Open rates'!BG37*0.85*0.85</f>
        <v>64880.5</v>
      </c>
      <c r="BH37" s="57">
        <f>'BAR BB| Open rates'!BH37*0.85*0.85</f>
        <v>61123.5</v>
      </c>
      <c r="BI37" s="57">
        <f>'BAR BB| Open rates'!BI37*0.85*0.85</f>
        <v>61123.5</v>
      </c>
      <c r="BJ37" s="57">
        <f>'BAR BB| Open rates'!BJ37*0.85*0.85</f>
        <v>61123.5</v>
      </c>
      <c r="BK37" s="57">
        <f>'BAR BB| Open rates'!BK37*0.85*0.85</f>
        <v>61123.5</v>
      </c>
      <c r="BL37" s="57">
        <f>'BAR BB| Open rates'!BL37*0.85*0.85</f>
        <v>61123.5</v>
      </c>
      <c r="BM37" s="57">
        <f>'BAR BB| Open rates'!BM37*0.85*0.85</f>
        <v>61990.5</v>
      </c>
      <c r="BN37" s="57">
        <f>'BAR BB| Open rates'!BN37*0.85*0.85</f>
        <v>61990.5</v>
      </c>
      <c r="BO37" s="57">
        <f>'BAR BB| Open rates'!BO37*0.85*0.85</f>
        <v>60401</v>
      </c>
      <c r="BP37" s="57">
        <f>'BAR BB| Open rates'!BP37*0.85*0.85</f>
        <v>60401</v>
      </c>
      <c r="BQ37" s="57">
        <f>'BAR BB| Open rates'!BQ37*0.85*0.85</f>
        <v>48190.75</v>
      </c>
      <c r="BR37" s="57">
        <f>'BAR BB| Open rates'!BR37*0.85*0.85</f>
        <v>48190.75</v>
      </c>
      <c r="BS37" s="57">
        <f>'BAR BB| Open rates'!BS37*0.85*0.85</f>
        <v>48190.75</v>
      </c>
      <c r="BT37" s="57">
        <f>'BAR BB| Open rates'!BT37*0.85*0.85</f>
        <v>48190.75</v>
      </c>
      <c r="BU37" s="57">
        <f>'BAR BB| Open rates'!BU37*0.85*0.85</f>
        <v>48190.75</v>
      </c>
      <c r="BV37" s="57">
        <f>'BAR BB| Open rates'!BV37*0.85*0.85</f>
        <v>46601.25</v>
      </c>
      <c r="BW37" s="57">
        <f>'BAR BB| Open rates'!BW37*0.85*0.85</f>
        <v>46601.25</v>
      </c>
      <c r="BX37" s="57">
        <f>'BAR BB| Open rates'!BX37*0.85*0.85</f>
        <v>46601.25</v>
      </c>
      <c r="BY37" s="57">
        <f>'BAR BB| Open rates'!BY37*0.85*0.85</f>
        <v>46601.25</v>
      </c>
      <c r="BZ37" s="57">
        <f>'BAR BB| Open rates'!BZ37*0.85*0.85</f>
        <v>46601.25</v>
      </c>
      <c r="CA37" s="57">
        <f>'BAR BB| Open rates'!CA37*0.85*0.85</f>
        <v>48190.75</v>
      </c>
      <c r="CB37" s="57">
        <f>'BAR BB| Open rates'!CB37*0.85*0.85</f>
        <v>48190.75</v>
      </c>
      <c r="CC37" s="57">
        <f>'BAR BB| Open rates'!CC37*0.85*0.85</f>
        <v>46601.25</v>
      </c>
      <c r="CD37" s="57">
        <f>'BAR BB| Open rates'!CD37*0.85*0.85</f>
        <v>46601.25</v>
      </c>
      <c r="CE37" s="57">
        <f>'BAR BB| Open rates'!CE37*0.85*0.85</f>
        <v>46601.25</v>
      </c>
      <c r="CF37" s="57">
        <f>'BAR BB| Open rates'!CF37*0.85*0.85</f>
        <v>46601.25</v>
      </c>
      <c r="CG37" s="57">
        <f>'BAR BB| Open rates'!CG37*0.85*0.85</f>
        <v>46601.25</v>
      </c>
      <c r="CH37" s="57">
        <f>'BAR BB| Open rates'!CH37*0.85*0.85</f>
        <v>48190.75</v>
      </c>
      <c r="CI37" s="57">
        <f>'BAR BB| Open rates'!CI37*0.85*0.85</f>
        <v>48190.75</v>
      </c>
      <c r="CJ37" s="57">
        <f>'BAR BB| Open rates'!CJ37*0.85*0.85</f>
        <v>46601.25</v>
      </c>
      <c r="CK37" s="57">
        <f>'BAR BB| Open rates'!CK37*0.85*0.85</f>
        <v>46601.25</v>
      </c>
      <c r="CL37" s="57">
        <f>'BAR BB| Open rates'!CL37*0.85*0.85</f>
        <v>46601.25</v>
      </c>
      <c r="CM37" s="57">
        <f>'BAR BB| Open rates'!CM37*0.85*0.85</f>
        <v>46601.25</v>
      </c>
      <c r="CN37" s="57">
        <f>'BAR BB| Open rates'!CN37*0.85*0.85</f>
        <v>46601.25</v>
      </c>
      <c r="CO37" s="57">
        <f>'BAR BB| Open rates'!CO37*0.85*0.85</f>
        <v>48190.75</v>
      </c>
      <c r="CP37" s="57">
        <f>'BAR BB| Open rates'!CP37*0.85*0.85</f>
        <v>48190.75</v>
      </c>
      <c r="CQ37" s="57">
        <f>'BAR BB| Open rates'!CQ37*0.85*0.85</f>
        <v>46601.25</v>
      </c>
      <c r="CR37" s="57">
        <f>'BAR BB| Open rates'!CR37*0.85*0.85</f>
        <v>46601.25</v>
      </c>
      <c r="CS37" s="57">
        <f>'BAR BB| Open rates'!CS37*0.85*0.85</f>
        <v>46601.25</v>
      </c>
      <c r="CT37" s="57">
        <f>'BAR BB| Open rates'!CT37*0.85*0.85</f>
        <v>46601.25</v>
      </c>
      <c r="CU37" s="57">
        <f>'BAR BB| Open rates'!CU37*0.85*0.85</f>
        <v>45373</v>
      </c>
      <c r="CV37" s="57">
        <f>'BAR BB| Open rates'!CV37*0.85*0.85</f>
        <v>45373</v>
      </c>
      <c r="CW37" s="57">
        <f>'BAR BB| Open rates'!CW37*0.85*0.85</f>
        <v>45373</v>
      </c>
      <c r="CX37" s="57">
        <f>'BAR BB| Open rates'!CX37*0.85*0.85</f>
        <v>43928</v>
      </c>
      <c r="CY37" s="57">
        <f>'BAR BB| Open rates'!CY37*0.85*0.85</f>
        <v>43928</v>
      </c>
      <c r="CZ37" s="57">
        <f>'BAR BB| Open rates'!CZ37*0.85*0.85</f>
        <v>43928</v>
      </c>
      <c r="DA37" s="57">
        <f>'BAR BB| Open rates'!DA37*0.85*0.85</f>
        <v>43928</v>
      </c>
      <c r="DB37" s="57">
        <f>'BAR BB| Open rates'!DB37*0.85*0.85</f>
        <v>43928</v>
      </c>
      <c r="DC37" s="57">
        <f>'BAR BB| Open rates'!DC37*0.85*0.85</f>
        <v>45373</v>
      </c>
      <c r="DD37" s="57">
        <f>'BAR BB| Open rates'!DD37*0.85*0.85</f>
        <v>45373</v>
      </c>
      <c r="DE37" s="57">
        <f>'BAR BB| Open rates'!DE37*0.85*0.85</f>
        <v>43928</v>
      </c>
      <c r="DF37" s="57">
        <f>'BAR BB| Open rates'!DF37*0.85*0.85</f>
        <v>43928</v>
      </c>
      <c r="DG37" s="57">
        <f>'BAR BB| Open rates'!DG37*0.85*0.85</f>
        <v>43928</v>
      </c>
      <c r="DH37" s="57">
        <f>'BAR BB| Open rates'!DH37*0.85*0.85</f>
        <v>43928</v>
      </c>
      <c r="DI37" s="57">
        <f>'BAR BB| Open rates'!DI37*0.85*0.85</f>
        <v>43928</v>
      </c>
      <c r="DJ37" s="57">
        <f>'BAR BB| Open rates'!DJ37*0.85*0.85</f>
        <v>45373</v>
      </c>
      <c r="DK37" s="57">
        <f>'BAR BB| Open rates'!DK37*0.85*0.85</f>
        <v>45373</v>
      </c>
      <c r="DL37" s="57">
        <f>'BAR BB| Open rates'!DL37*0.85*0.85</f>
        <v>43928</v>
      </c>
      <c r="DM37" s="57">
        <f>'BAR BB| Open rates'!DM37*0.85*0.85</f>
        <v>43928</v>
      </c>
      <c r="DN37" s="57">
        <f>'BAR BB| Open rates'!DN37*0.85*0.85</f>
        <v>43928</v>
      </c>
      <c r="DO37" s="57">
        <f>'BAR BB| Open rates'!DO37*0.85*0.85</f>
        <v>43928</v>
      </c>
      <c r="DP37" s="57">
        <f>'BAR BB| Open rates'!DP37*0.85*0.85</f>
        <v>43928</v>
      </c>
      <c r="DQ37" s="57">
        <f>'BAR BB| Open rates'!DQ37*0.85*0.85</f>
        <v>45373</v>
      </c>
      <c r="DR37" s="57">
        <f>'BAR BB| Open rates'!DR37*0.85*0.85</f>
        <v>45373</v>
      </c>
      <c r="DS37" s="57">
        <f>'BAR BB| Open rates'!DS37*0.85*0.85</f>
        <v>43928</v>
      </c>
      <c r="DT37" s="57">
        <f>'BAR BB| Open rates'!DT37*0.85*0.85</f>
        <v>43928</v>
      </c>
      <c r="DU37" s="57">
        <f>'BAR BB| Open rates'!DU37*0.85*0.85</f>
        <v>43928</v>
      </c>
      <c r="DV37" s="57">
        <f>'BAR BB| Open rates'!DV37*0.85*0.85</f>
        <v>43928</v>
      </c>
      <c r="DW37" s="57">
        <f>'BAR BB| Open rates'!DW37*0.85*0.85</f>
        <v>43928</v>
      </c>
      <c r="DX37" s="57">
        <f>'BAR BB| Open rates'!DX37*0.85*0.85</f>
        <v>45373</v>
      </c>
      <c r="DY37" s="57">
        <f>'BAR BB| Open rates'!DY37*0.85*0.85</f>
        <v>45373</v>
      </c>
      <c r="DZ37" s="57">
        <f>'BAR BB| Open rates'!DZ37*0.85*0.85</f>
        <v>46601.25</v>
      </c>
      <c r="EA37" s="57">
        <f>'BAR BB| Open rates'!EA37*0.85*0.85</f>
        <v>46601.25</v>
      </c>
      <c r="EB37" s="57">
        <f>'BAR BB| Open rates'!EB37*0.85*0.85</f>
        <v>46601.25</v>
      </c>
      <c r="EC37" s="57">
        <f>'BAR BB| Open rates'!EC37*0.85*0.85</f>
        <v>48190.75</v>
      </c>
      <c r="ED37" s="57">
        <f>'BAR BB| Open rates'!ED37*0.85*0.85</f>
        <v>48190.75</v>
      </c>
      <c r="EE37" s="57">
        <f>'BAR BB| Open rates'!EE37*0.85*0.85</f>
        <v>48190.75</v>
      </c>
      <c r="EF37" s="57">
        <f>'BAR BB| Open rates'!EF37*0.85*0.85</f>
        <v>48190.75</v>
      </c>
      <c r="EG37" s="57">
        <f>'BAR BB| Open rates'!EG37*0.85*0.85</f>
        <v>43205.5</v>
      </c>
      <c r="EH37" s="57">
        <f>'BAR BB| Open rates'!EH37*0.85*0.85</f>
        <v>39593</v>
      </c>
      <c r="EI37" s="57">
        <f>'BAR BB| Open rates'!EI37*0.85*0.85</f>
        <v>39593</v>
      </c>
      <c r="EJ37" s="57">
        <f>'BAR BB| Open rates'!EJ37*0.85*0.85</f>
        <v>39593</v>
      </c>
      <c r="EK37" s="57">
        <f>'BAR BB| Open rates'!EK37*0.85*0.85</f>
        <v>39593</v>
      </c>
      <c r="EL37" s="57">
        <f>'BAR BB| Open rates'!EL37*0.85*0.85</f>
        <v>40315.5</v>
      </c>
      <c r="EM37" s="57">
        <f>'BAR BB| Open rates'!EM37*0.85*0.85</f>
        <v>40315.5</v>
      </c>
      <c r="EN37" s="57">
        <f>'BAR BB| Open rates'!EN37*0.85*0.85</f>
        <v>39593</v>
      </c>
      <c r="EO37" s="57">
        <f>'BAR BB| Open rates'!EO37*0.85*0.85</f>
        <v>39593</v>
      </c>
      <c r="EP37" s="57">
        <f>'BAR BB| Open rates'!EP37*0.85*0.85</f>
        <v>39593</v>
      </c>
      <c r="EQ37" s="57">
        <f>'BAR BB| Open rates'!EQ37*0.85*0.85</f>
        <v>39593</v>
      </c>
      <c r="ER37" s="57">
        <f>'BAR BB| Open rates'!ER37*0.85*0.85</f>
        <v>39593</v>
      </c>
      <c r="ES37" s="57">
        <f>'BAR BB| Open rates'!ES37*0.85*0.85</f>
        <v>40315.5</v>
      </c>
      <c r="ET37" s="57">
        <f>'BAR BB| Open rates'!ET37*0.85*0.85</f>
        <v>40315.5</v>
      </c>
      <c r="EU37" s="57">
        <f>'BAR BB| Open rates'!EU37*0.85*0.85</f>
        <v>39593</v>
      </c>
      <c r="EV37" s="57">
        <f>'BAR BB| Open rates'!EV37*0.85*0.85</f>
        <v>39593</v>
      </c>
      <c r="EW37" s="57">
        <f>'BAR BB| Open rates'!EW37*0.85*0.85</f>
        <v>39593</v>
      </c>
      <c r="EX37" s="57">
        <f>'BAR BB| Open rates'!EX37*0.85*0.85</f>
        <v>39593</v>
      </c>
      <c r="EY37" s="57">
        <f>'BAR BB| Open rates'!EY37*0.85*0.85</f>
        <v>39593</v>
      </c>
      <c r="EZ37" s="57">
        <f>'BAR BB| Open rates'!EZ37*0.85*0.85</f>
        <v>40315.5</v>
      </c>
      <c r="FA37" s="57">
        <f>'BAR BB| Open rates'!FA37*0.85*0.85</f>
        <v>40315.5</v>
      </c>
      <c r="FB37" s="57">
        <f>'BAR BB| Open rates'!FB37*0.85*0.85</f>
        <v>39593</v>
      </c>
      <c r="FC37" s="57">
        <f>'BAR BB| Open rates'!FC37*0.85*0.85</f>
        <v>39593</v>
      </c>
      <c r="FD37" s="57">
        <f>'BAR BB| Open rates'!FD37*0.85*0.85</f>
        <v>39593</v>
      </c>
      <c r="FE37" s="57">
        <f>'BAR BB| Open rates'!FE37*0.85*0.85</f>
        <v>39593</v>
      </c>
      <c r="FF37" s="57">
        <f>'BAR BB| Open rates'!FF37*0.85*0.85</f>
        <v>39593</v>
      </c>
      <c r="FG37" s="57">
        <f>'BAR BB| Open rates'!FG37*0.85*0.85</f>
        <v>40315.5</v>
      </c>
      <c r="FH37" s="57">
        <f>'BAR BB| Open rates'!FH37*0.85*0.85</f>
        <v>40315.5</v>
      </c>
      <c r="FI37" s="57">
        <f>'BAR BB| Open rates'!FI37*0.85*0.85</f>
        <v>39593</v>
      </c>
      <c r="FJ37" s="57">
        <f>'BAR BB| Open rates'!FJ37*0.85*0.85</f>
        <v>39593</v>
      </c>
      <c r="FK37" s="57">
        <f>'BAR BB| Open rates'!FK37*0.85*0.85</f>
        <v>39593</v>
      </c>
      <c r="FL37" s="57">
        <f>'BAR BB| Open rates'!FL37*0.85*0.85</f>
        <v>39593</v>
      </c>
      <c r="FM37" s="57">
        <f>'BAR BB| Open rates'!FM37*0.85*0.85</f>
        <v>39593</v>
      </c>
      <c r="FN37" s="57">
        <f>'BAR BB| Open rates'!FN37*0.85*0.85</f>
        <v>40315.5</v>
      </c>
      <c r="FO37" s="57">
        <f>'BAR BB| Open rates'!FO37*0.85*0.85</f>
        <v>40315.5</v>
      </c>
      <c r="FP37" s="57">
        <f>'BAR BB| Open rates'!FP37*0.85*0.85</f>
        <v>39593</v>
      </c>
      <c r="FQ37" s="57">
        <f>'BAR BB| Open rates'!FQ37*0.85*0.85</f>
        <v>39593</v>
      </c>
      <c r="FR37" s="57">
        <f>'BAR BB| Open rates'!FR37*0.85*0.85</f>
        <v>39593</v>
      </c>
      <c r="FS37" s="57">
        <f>'BAR BB| Open rates'!FS37*0.85*0.85</f>
        <v>39593</v>
      </c>
      <c r="FT37" s="57">
        <f>'BAR BB| Open rates'!FT37*0.85*0.85</f>
        <v>39593</v>
      </c>
      <c r="FU37" s="57">
        <f>'BAR BB| Open rates'!FU37*0.85*0.85</f>
        <v>40315.5</v>
      </c>
      <c r="FV37" s="57">
        <f>'BAR BB| Open rates'!FV37*0.85*0.85</f>
        <v>40315.5</v>
      </c>
      <c r="FW37" s="57">
        <f>'BAR BB| Open rates'!FW37*0.85*0.85</f>
        <v>42988.75</v>
      </c>
      <c r="FX37" s="57">
        <f>'BAR BB| Open rates'!FX37*0.85*0.85</f>
        <v>42988.75</v>
      </c>
      <c r="FY37" s="57">
        <f>'BAR BB| Open rates'!FY37*0.85*0.85</f>
        <v>42988.75</v>
      </c>
      <c r="FZ37" s="57">
        <f>'BAR BB| Open rates'!FZ37*0.85*0.85</f>
        <v>42988.75</v>
      </c>
      <c r="GA37" s="57">
        <f>'BAR BB| Open rates'!GA37*0.85*0.85</f>
        <v>42988.75</v>
      </c>
      <c r="GB37" s="57">
        <f>'BAR BB| Open rates'!GB37*0.85*0.85</f>
        <v>44578.25</v>
      </c>
      <c r="GC37" s="57">
        <f>'BAR BB| Open rates'!GC37*0.85*0.85</f>
        <v>44578.25</v>
      </c>
      <c r="GD37" s="57">
        <f>'BAR BB| Open rates'!GD37*0.85*0.85</f>
        <v>44578.25</v>
      </c>
      <c r="GE37" s="57">
        <f>'BAR BB| Open rates'!GE37*0.85*0.85</f>
        <v>44578.25</v>
      </c>
    </row>
    <row r="38" spans="1:187" s="33" customFormat="1" x14ac:dyDescent="0.2">
      <c r="A38" s="237">
        <v>6</v>
      </c>
      <c r="B38" s="57">
        <f>'BAR BB| Open rates'!B38*0.85*0.85</f>
        <v>66108.75</v>
      </c>
      <c r="C38" s="57">
        <f>'BAR BB| Open rates'!C38*0.85*0.85</f>
        <v>66108.75</v>
      </c>
      <c r="D38" s="57">
        <f>'BAR BB| Open rates'!D38*0.85*0.85</f>
        <v>64158</v>
      </c>
      <c r="E38" s="57">
        <f>'BAR BB| Open rates'!E38*0.85*0.85</f>
        <v>64158</v>
      </c>
      <c r="F38" s="57">
        <f>'BAR BB| Open rates'!F38*0.85*0.85</f>
        <v>62568.5</v>
      </c>
      <c r="G38" s="57">
        <f>'BAR BB| Open rates'!G38*0.85*0.85</f>
        <v>64158</v>
      </c>
      <c r="H38" s="57">
        <f>'BAR BB| Open rates'!H38*0.85*0.85</f>
        <v>64158</v>
      </c>
      <c r="I38" s="57">
        <f>'BAR BB| Open rates'!I38*0.85*0.85</f>
        <v>65603</v>
      </c>
      <c r="J38" s="57">
        <f>'BAR BB| Open rates'!J38*0.85*0.85</f>
        <v>65603</v>
      </c>
      <c r="K38" s="57">
        <f>'BAR BB| Open rates'!K38*0.85*0.85</f>
        <v>64158</v>
      </c>
      <c r="L38" s="57">
        <f>'BAR BB| Open rates'!L38*0.85*0.85</f>
        <v>64158</v>
      </c>
      <c r="M38" s="57">
        <f>'BAR BB| Open rates'!M38*0.85*0.85</f>
        <v>64158</v>
      </c>
      <c r="N38" s="57">
        <f>'BAR BB| Open rates'!N38*0.85*0.85</f>
        <v>64158</v>
      </c>
      <c r="O38" s="57">
        <f>'BAR BB| Open rates'!O38*0.85*0.85</f>
        <v>64158</v>
      </c>
      <c r="P38" s="57">
        <f>'BAR BB| Open rates'!P38*0.85*0.85</f>
        <v>65603</v>
      </c>
      <c r="Q38" s="57">
        <f>'BAR BB| Open rates'!Q38*0.85*0.85</f>
        <v>65603</v>
      </c>
      <c r="R38" s="57">
        <f>'BAR BB| Open rates'!R38*0.85*0.85</f>
        <v>65603</v>
      </c>
      <c r="S38" s="57">
        <f>'BAR BB| Open rates'!S38*0.85*0.85</f>
        <v>65603</v>
      </c>
      <c r="T38" s="57">
        <f>'BAR BB| Open rates'!T38*0.85*0.85</f>
        <v>65603</v>
      </c>
      <c r="U38" s="57">
        <f>'BAR BB| Open rates'!U38*0.85*0.85</f>
        <v>65603</v>
      </c>
      <c r="V38" s="57">
        <f>'BAR BB| Open rates'!V38*0.85*0.85</f>
        <v>65603</v>
      </c>
      <c r="W38" s="57">
        <f>'BAR BB| Open rates'!W38*0.85*0.85</f>
        <v>67048</v>
      </c>
      <c r="X38" s="57">
        <f>'BAR BB| Open rates'!X38*0.85*0.85</f>
        <v>67048</v>
      </c>
      <c r="Y38" s="57">
        <f>'BAR BB| Open rates'!Y38*0.85*0.85</f>
        <v>65603</v>
      </c>
      <c r="Z38" s="57">
        <f>'BAR BB| Open rates'!Z38*0.85*0.85</f>
        <v>65603</v>
      </c>
      <c r="AA38" s="57">
        <f>'BAR BB| Open rates'!AA38*0.85*0.85</f>
        <v>65603</v>
      </c>
      <c r="AB38" s="57">
        <f>'BAR BB| Open rates'!AB38*0.85*0.85</f>
        <v>65603</v>
      </c>
      <c r="AC38" s="57">
        <f>'BAR BB| Open rates'!AC38*0.85*0.85</f>
        <v>65603</v>
      </c>
      <c r="AD38" s="57">
        <f>'BAR BB| Open rates'!AD38*0.85*0.85</f>
        <v>67048</v>
      </c>
      <c r="AE38" s="57">
        <f>'BAR BB| Open rates'!AE38*0.85*0.85</f>
        <v>67048</v>
      </c>
      <c r="AF38" s="57">
        <f>'BAR BB| Open rates'!AF38*0.85*0.85</f>
        <v>65603</v>
      </c>
      <c r="AG38" s="57">
        <f>'BAR BB| Open rates'!AG38*0.85*0.85</f>
        <v>65603</v>
      </c>
      <c r="AH38" s="57">
        <f>'BAR BB| Open rates'!AH38*0.85*0.85</f>
        <v>65603</v>
      </c>
      <c r="AI38" s="57">
        <f>'BAR BB| Open rates'!AI38*0.85*0.85</f>
        <v>65603</v>
      </c>
      <c r="AJ38" s="57">
        <f>'BAR BB| Open rates'!AJ38*0.85*0.85</f>
        <v>65603</v>
      </c>
      <c r="AK38" s="57">
        <f>'BAR BB| Open rates'!AK38*0.85*0.85</f>
        <v>67048</v>
      </c>
      <c r="AL38" s="57">
        <f>'BAR BB| Open rates'!AL38*0.85*0.85</f>
        <v>67048</v>
      </c>
      <c r="AM38" s="57">
        <f>'BAR BB| Open rates'!AM38*0.85*0.85</f>
        <v>65603</v>
      </c>
      <c r="AN38" s="57">
        <f>'BAR BB| Open rates'!AN38*0.85*0.85</f>
        <v>65603</v>
      </c>
      <c r="AO38" s="57">
        <f>'BAR BB| Open rates'!AO38*0.85*0.85</f>
        <v>65603</v>
      </c>
      <c r="AP38" s="57">
        <f>'BAR BB| Open rates'!AP38*0.85*0.85</f>
        <v>65603</v>
      </c>
      <c r="AQ38" s="57">
        <f>'BAR BB| Open rates'!AQ38*0.85*0.85</f>
        <v>65603</v>
      </c>
      <c r="AR38" s="57">
        <f>'BAR BB| Open rates'!AR38*0.85*0.85</f>
        <v>67048</v>
      </c>
      <c r="AS38" s="57">
        <f>'BAR BB| Open rates'!AS38*0.85*0.85</f>
        <v>67048</v>
      </c>
      <c r="AT38" s="57">
        <f>'BAR BB| Open rates'!AT38*0.85*0.85</f>
        <v>65603</v>
      </c>
      <c r="AU38" s="57">
        <f>'BAR BB| Open rates'!AU38*0.85*0.85</f>
        <v>65603</v>
      </c>
      <c r="AV38" s="57">
        <f>'BAR BB| Open rates'!AV38*0.85*0.85</f>
        <v>65603</v>
      </c>
      <c r="AW38" s="57">
        <f>'BAR BB| Open rates'!AW38*0.85*0.85</f>
        <v>65603</v>
      </c>
      <c r="AX38" s="57">
        <f>'BAR BB| Open rates'!AX38*0.85*0.85</f>
        <v>65603</v>
      </c>
      <c r="AY38" s="57">
        <f>'BAR BB| Open rates'!AY38*0.85*0.85</f>
        <v>67048</v>
      </c>
      <c r="AZ38" s="57">
        <f>'BAR BB| Open rates'!AZ38*0.85*0.85</f>
        <v>67048</v>
      </c>
      <c r="BA38" s="57">
        <f>'BAR BB| Open rates'!BA38*0.85*0.85</f>
        <v>65603</v>
      </c>
      <c r="BB38" s="57">
        <f>'BAR BB| Open rates'!BB38*0.85*0.85</f>
        <v>65603</v>
      </c>
      <c r="BC38" s="57">
        <f>'BAR BB| Open rates'!BC38*0.85*0.85</f>
        <v>65603</v>
      </c>
      <c r="BD38" s="57">
        <f>'BAR BB| Open rates'!BD38*0.85*0.85</f>
        <v>65603</v>
      </c>
      <c r="BE38" s="57">
        <f>'BAR BB| Open rates'!BE38*0.85*0.85</f>
        <v>65603</v>
      </c>
      <c r="BF38" s="57">
        <f>'BAR BB| Open rates'!BF38*0.85*0.85</f>
        <v>67048</v>
      </c>
      <c r="BG38" s="57">
        <f>'BAR BB| Open rates'!BG38*0.85*0.85</f>
        <v>67048</v>
      </c>
      <c r="BH38" s="57">
        <f>'BAR BB| Open rates'!BH38*0.85*0.85</f>
        <v>63291</v>
      </c>
      <c r="BI38" s="57">
        <f>'BAR BB| Open rates'!BI38*0.85*0.85</f>
        <v>63291</v>
      </c>
      <c r="BJ38" s="57">
        <f>'BAR BB| Open rates'!BJ38*0.85*0.85</f>
        <v>63291</v>
      </c>
      <c r="BK38" s="57">
        <f>'BAR BB| Open rates'!BK38*0.85*0.85</f>
        <v>63291</v>
      </c>
      <c r="BL38" s="57">
        <f>'BAR BB| Open rates'!BL38*0.85*0.85</f>
        <v>63291</v>
      </c>
      <c r="BM38" s="57">
        <f>'BAR BB| Open rates'!BM38*0.85*0.85</f>
        <v>64158</v>
      </c>
      <c r="BN38" s="57">
        <f>'BAR BB| Open rates'!BN38*0.85*0.85</f>
        <v>64158</v>
      </c>
      <c r="BO38" s="57">
        <f>'BAR BB| Open rates'!BO38*0.85*0.85</f>
        <v>62568.5</v>
      </c>
      <c r="BP38" s="57">
        <f>'BAR BB| Open rates'!BP38*0.85*0.85</f>
        <v>62568.5</v>
      </c>
      <c r="BQ38" s="57">
        <f>'BAR BB| Open rates'!BQ38*0.85*0.85</f>
        <v>50358.25</v>
      </c>
      <c r="BR38" s="57">
        <f>'BAR BB| Open rates'!BR38*0.85*0.85</f>
        <v>50358.25</v>
      </c>
      <c r="BS38" s="57">
        <f>'BAR BB| Open rates'!BS38*0.85*0.85</f>
        <v>50358.25</v>
      </c>
      <c r="BT38" s="57">
        <f>'BAR BB| Open rates'!BT38*0.85*0.85</f>
        <v>50358.25</v>
      </c>
      <c r="BU38" s="57">
        <f>'BAR BB| Open rates'!BU38*0.85*0.85</f>
        <v>50358.25</v>
      </c>
      <c r="BV38" s="57">
        <f>'BAR BB| Open rates'!BV38*0.85*0.85</f>
        <v>48768.75</v>
      </c>
      <c r="BW38" s="57">
        <f>'BAR BB| Open rates'!BW38*0.85*0.85</f>
        <v>48768.75</v>
      </c>
      <c r="BX38" s="57">
        <f>'BAR BB| Open rates'!BX38*0.85*0.85</f>
        <v>48768.75</v>
      </c>
      <c r="BY38" s="57">
        <f>'BAR BB| Open rates'!BY38*0.85*0.85</f>
        <v>48768.75</v>
      </c>
      <c r="BZ38" s="57">
        <f>'BAR BB| Open rates'!BZ38*0.85*0.85</f>
        <v>48768.75</v>
      </c>
      <c r="CA38" s="57">
        <f>'BAR BB| Open rates'!CA38*0.85*0.85</f>
        <v>50358.25</v>
      </c>
      <c r="CB38" s="57">
        <f>'BAR BB| Open rates'!CB38*0.85*0.85</f>
        <v>50358.25</v>
      </c>
      <c r="CC38" s="57">
        <f>'BAR BB| Open rates'!CC38*0.85*0.85</f>
        <v>48768.75</v>
      </c>
      <c r="CD38" s="57">
        <f>'BAR BB| Open rates'!CD38*0.85*0.85</f>
        <v>48768.75</v>
      </c>
      <c r="CE38" s="57">
        <f>'BAR BB| Open rates'!CE38*0.85*0.85</f>
        <v>48768.75</v>
      </c>
      <c r="CF38" s="57">
        <f>'BAR BB| Open rates'!CF38*0.85*0.85</f>
        <v>48768.75</v>
      </c>
      <c r="CG38" s="57">
        <f>'BAR BB| Open rates'!CG38*0.85*0.85</f>
        <v>48768.75</v>
      </c>
      <c r="CH38" s="57">
        <f>'BAR BB| Open rates'!CH38*0.85*0.85</f>
        <v>50358.25</v>
      </c>
      <c r="CI38" s="57">
        <f>'BAR BB| Open rates'!CI38*0.85*0.85</f>
        <v>50358.25</v>
      </c>
      <c r="CJ38" s="57">
        <f>'BAR BB| Open rates'!CJ38*0.85*0.85</f>
        <v>48768.75</v>
      </c>
      <c r="CK38" s="57">
        <f>'BAR BB| Open rates'!CK38*0.85*0.85</f>
        <v>48768.75</v>
      </c>
      <c r="CL38" s="57">
        <f>'BAR BB| Open rates'!CL38*0.85*0.85</f>
        <v>48768.75</v>
      </c>
      <c r="CM38" s="57">
        <f>'BAR BB| Open rates'!CM38*0.85*0.85</f>
        <v>48768.75</v>
      </c>
      <c r="CN38" s="57">
        <f>'BAR BB| Open rates'!CN38*0.85*0.85</f>
        <v>48768.75</v>
      </c>
      <c r="CO38" s="57">
        <f>'BAR BB| Open rates'!CO38*0.85*0.85</f>
        <v>50358.25</v>
      </c>
      <c r="CP38" s="57">
        <f>'BAR BB| Open rates'!CP38*0.85*0.85</f>
        <v>50358.25</v>
      </c>
      <c r="CQ38" s="57">
        <f>'BAR BB| Open rates'!CQ38*0.85*0.85</f>
        <v>48768.75</v>
      </c>
      <c r="CR38" s="57">
        <f>'BAR BB| Open rates'!CR38*0.85*0.85</f>
        <v>48768.75</v>
      </c>
      <c r="CS38" s="57">
        <f>'BAR BB| Open rates'!CS38*0.85*0.85</f>
        <v>48768.75</v>
      </c>
      <c r="CT38" s="57">
        <f>'BAR BB| Open rates'!CT38*0.85*0.85</f>
        <v>48768.75</v>
      </c>
      <c r="CU38" s="57">
        <f>'BAR BB| Open rates'!CU38*0.85*0.85</f>
        <v>47540.5</v>
      </c>
      <c r="CV38" s="57">
        <f>'BAR BB| Open rates'!CV38*0.85*0.85</f>
        <v>47540.5</v>
      </c>
      <c r="CW38" s="57">
        <f>'BAR BB| Open rates'!CW38*0.85*0.85</f>
        <v>47540.5</v>
      </c>
      <c r="CX38" s="57">
        <f>'BAR BB| Open rates'!CX38*0.85*0.85</f>
        <v>46095.5</v>
      </c>
      <c r="CY38" s="57">
        <f>'BAR BB| Open rates'!CY38*0.85*0.85</f>
        <v>46095.5</v>
      </c>
      <c r="CZ38" s="57">
        <f>'BAR BB| Open rates'!CZ38*0.85*0.85</f>
        <v>46095.5</v>
      </c>
      <c r="DA38" s="57">
        <f>'BAR BB| Open rates'!DA38*0.85*0.85</f>
        <v>46095.5</v>
      </c>
      <c r="DB38" s="57">
        <f>'BAR BB| Open rates'!DB38*0.85*0.85</f>
        <v>46095.5</v>
      </c>
      <c r="DC38" s="57">
        <f>'BAR BB| Open rates'!DC38*0.85*0.85</f>
        <v>47540.5</v>
      </c>
      <c r="DD38" s="57">
        <f>'BAR BB| Open rates'!DD38*0.85*0.85</f>
        <v>47540.5</v>
      </c>
      <c r="DE38" s="57">
        <f>'BAR BB| Open rates'!DE38*0.85*0.85</f>
        <v>46095.5</v>
      </c>
      <c r="DF38" s="57">
        <f>'BAR BB| Open rates'!DF38*0.85*0.85</f>
        <v>46095.5</v>
      </c>
      <c r="DG38" s="57">
        <f>'BAR BB| Open rates'!DG38*0.85*0.85</f>
        <v>46095.5</v>
      </c>
      <c r="DH38" s="57">
        <f>'BAR BB| Open rates'!DH38*0.85*0.85</f>
        <v>46095.5</v>
      </c>
      <c r="DI38" s="57">
        <f>'BAR BB| Open rates'!DI38*0.85*0.85</f>
        <v>46095.5</v>
      </c>
      <c r="DJ38" s="57">
        <f>'BAR BB| Open rates'!DJ38*0.85*0.85</f>
        <v>47540.5</v>
      </c>
      <c r="DK38" s="57">
        <f>'BAR BB| Open rates'!DK38*0.85*0.85</f>
        <v>47540.5</v>
      </c>
      <c r="DL38" s="57">
        <f>'BAR BB| Open rates'!DL38*0.85*0.85</f>
        <v>46095.5</v>
      </c>
      <c r="DM38" s="57">
        <f>'BAR BB| Open rates'!DM38*0.85*0.85</f>
        <v>46095.5</v>
      </c>
      <c r="DN38" s="57">
        <f>'BAR BB| Open rates'!DN38*0.85*0.85</f>
        <v>46095.5</v>
      </c>
      <c r="DO38" s="57">
        <f>'BAR BB| Open rates'!DO38*0.85*0.85</f>
        <v>46095.5</v>
      </c>
      <c r="DP38" s="57">
        <f>'BAR BB| Open rates'!DP38*0.85*0.85</f>
        <v>46095.5</v>
      </c>
      <c r="DQ38" s="57">
        <f>'BAR BB| Open rates'!DQ38*0.85*0.85</f>
        <v>47540.5</v>
      </c>
      <c r="DR38" s="57">
        <f>'BAR BB| Open rates'!DR38*0.85*0.85</f>
        <v>47540.5</v>
      </c>
      <c r="DS38" s="57">
        <f>'BAR BB| Open rates'!DS38*0.85*0.85</f>
        <v>46095.5</v>
      </c>
      <c r="DT38" s="57">
        <f>'BAR BB| Open rates'!DT38*0.85*0.85</f>
        <v>46095.5</v>
      </c>
      <c r="DU38" s="57">
        <f>'BAR BB| Open rates'!DU38*0.85*0.85</f>
        <v>46095.5</v>
      </c>
      <c r="DV38" s="57">
        <f>'BAR BB| Open rates'!DV38*0.85*0.85</f>
        <v>46095.5</v>
      </c>
      <c r="DW38" s="57">
        <f>'BAR BB| Open rates'!DW38*0.85*0.85</f>
        <v>46095.5</v>
      </c>
      <c r="DX38" s="57">
        <f>'BAR BB| Open rates'!DX38*0.85*0.85</f>
        <v>47540.5</v>
      </c>
      <c r="DY38" s="57">
        <f>'BAR BB| Open rates'!DY38*0.85*0.85</f>
        <v>47540.5</v>
      </c>
      <c r="DZ38" s="57">
        <f>'BAR BB| Open rates'!DZ38*0.85*0.85</f>
        <v>48768.75</v>
      </c>
      <c r="EA38" s="57">
        <f>'BAR BB| Open rates'!EA38*0.85*0.85</f>
        <v>48768.75</v>
      </c>
      <c r="EB38" s="57">
        <f>'BAR BB| Open rates'!EB38*0.85*0.85</f>
        <v>48768.75</v>
      </c>
      <c r="EC38" s="57">
        <f>'BAR BB| Open rates'!EC38*0.85*0.85</f>
        <v>50358.25</v>
      </c>
      <c r="ED38" s="57">
        <f>'BAR BB| Open rates'!ED38*0.85*0.85</f>
        <v>50358.25</v>
      </c>
      <c r="EE38" s="57">
        <f>'BAR BB| Open rates'!EE38*0.85*0.85</f>
        <v>50358.25</v>
      </c>
      <c r="EF38" s="57">
        <f>'BAR BB| Open rates'!EF38*0.85*0.85</f>
        <v>50358.25</v>
      </c>
      <c r="EG38" s="57">
        <f>'BAR BB| Open rates'!EG38*0.85*0.85</f>
        <v>45373</v>
      </c>
      <c r="EH38" s="57">
        <f>'BAR BB| Open rates'!EH38*0.85*0.85</f>
        <v>41760.5</v>
      </c>
      <c r="EI38" s="57">
        <f>'BAR BB| Open rates'!EI38*0.85*0.85</f>
        <v>41760.5</v>
      </c>
      <c r="EJ38" s="57">
        <f>'BAR BB| Open rates'!EJ38*0.85*0.85</f>
        <v>41760.5</v>
      </c>
      <c r="EK38" s="57">
        <f>'BAR BB| Open rates'!EK38*0.85*0.85</f>
        <v>41760.5</v>
      </c>
      <c r="EL38" s="57">
        <f>'BAR BB| Open rates'!EL38*0.85*0.85</f>
        <v>42483</v>
      </c>
      <c r="EM38" s="57">
        <f>'BAR BB| Open rates'!EM38*0.85*0.85</f>
        <v>42483</v>
      </c>
      <c r="EN38" s="57">
        <f>'BAR BB| Open rates'!EN38*0.85*0.85</f>
        <v>41760.5</v>
      </c>
      <c r="EO38" s="57">
        <f>'BAR BB| Open rates'!EO38*0.85*0.85</f>
        <v>41760.5</v>
      </c>
      <c r="EP38" s="57">
        <f>'BAR BB| Open rates'!EP38*0.85*0.85</f>
        <v>41760.5</v>
      </c>
      <c r="EQ38" s="57">
        <f>'BAR BB| Open rates'!EQ38*0.85*0.85</f>
        <v>41760.5</v>
      </c>
      <c r="ER38" s="57">
        <f>'BAR BB| Open rates'!ER38*0.85*0.85</f>
        <v>41760.5</v>
      </c>
      <c r="ES38" s="57">
        <f>'BAR BB| Open rates'!ES38*0.85*0.85</f>
        <v>42483</v>
      </c>
      <c r="ET38" s="57">
        <f>'BAR BB| Open rates'!ET38*0.85*0.85</f>
        <v>42483</v>
      </c>
      <c r="EU38" s="57">
        <f>'BAR BB| Open rates'!EU38*0.85*0.85</f>
        <v>41760.5</v>
      </c>
      <c r="EV38" s="57">
        <f>'BAR BB| Open rates'!EV38*0.85*0.85</f>
        <v>41760.5</v>
      </c>
      <c r="EW38" s="57">
        <f>'BAR BB| Open rates'!EW38*0.85*0.85</f>
        <v>41760.5</v>
      </c>
      <c r="EX38" s="57">
        <f>'BAR BB| Open rates'!EX38*0.85*0.85</f>
        <v>41760.5</v>
      </c>
      <c r="EY38" s="57">
        <f>'BAR BB| Open rates'!EY38*0.85*0.85</f>
        <v>41760.5</v>
      </c>
      <c r="EZ38" s="57">
        <f>'BAR BB| Open rates'!EZ38*0.85*0.85</f>
        <v>42483</v>
      </c>
      <c r="FA38" s="57">
        <f>'BAR BB| Open rates'!FA38*0.85*0.85</f>
        <v>42483</v>
      </c>
      <c r="FB38" s="57">
        <f>'BAR BB| Open rates'!FB38*0.85*0.85</f>
        <v>41760.5</v>
      </c>
      <c r="FC38" s="57">
        <f>'BAR BB| Open rates'!FC38*0.85*0.85</f>
        <v>41760.5</v>
      </c>
      <c r="FD38" s="57">
        <f>'BAR BB| Open rates'!FD38*0.85*0.85</f>
        <v>41760.5</v>
      </c>
      <c r="FE38" s="57">
        <f>'BAR BB| Open rates'!FE38*0.85*0.85</f>
        <v>41760.5</v>
      </c>
      <c r="FF38" s="57">
        <f>'BAR BB| Open rates'!FF38*0.85*0.85</f>
        <v>41760.5</v>
      </c>
      <c r="FG38" s="57">
        <f>'BAR BB| Open rates'!FG38*0.85*0.85</f>
        <v>42483</v>
      </c>
      <c r="FH38" s="57">
        <f>'BAR BB| Open rates'!FH38*0.85*0.85</f>
        <v>42483</v>
      </c>
      <c r="FI38" s="57">
        <f>'BAR BB| Open rates'!FI38*0.85*0.85</f>
        <v>41760.5</v>
      </c>
      <c r="FJ38" s="57">
        <f>'BAR BB| Open rates'!FJ38*0.85*0.85</f>
        <v>41760.5</v>
      </c>
      <c r="FK38" s="57">
        <f>'BAR BB| Open rates'!FK38*0.85*0.85</f>
        <v>41760.5</v>
      </c>
      <c r="FL38" s="57">
        <f>'BAR BB| Open rates'!FL38*0.85*0.85</f>
        <v>41760.5</v>
      </c>
      <c r="FM38" s="57">
        <f>'BAR BB| Open rates'!FM38*0.85*0.85</f>
        <v>41760.5</v>
      </c>
      <c r="FN38" s="57">
        <f>'BAR BB| Open rates'!FN38*0.85*0.85</f>
        <v>42483</v>
      </c>
      <c r="FO38" s="57">
        <f>'BAR BB| Open rates'!FO38*0.85*0.85</f>
        <v>42483</v>
      </c>
      <c r="FP38" s="57">
        <f>'BAR BB| Open rates'!FP38*0.85*0.85</f>
        <v>41760.5</v>
      </c>
      <c r="FQ38" s="57">
        <f>'BAR BB| Open rates'!FQ38*0.85*0.85</f>
        <v>41760.5</v>
      </c>
      <c r="FR38" s="57">
        <f>'BAR BB| Open rates'!FR38*0.85*0.85</f>
        <v>41760.5</v>
      </c>
      <c r="FS38" s="57">
        <f>'BAR BB| Open rates'!FS38*0.85*0.85</f>
        <v>41760.5</v>
      </c>
      <c r="FT38" s="57">
        <f>'BAR BB| Open rates'!FT38*0.85*0.85</f>
        <v>41760.5</v>
      </c>
      <c r="FU38" s="57">
        <f>'BAR BB| Open rates'!FU38*0.85*0.85</f>
        <v>42483</v>
      </c>
      <c r="FV38" s="57">
        <f>'BAR BB| Open rates'!FV38*0.85*0.85</f>
        <v>42483</v>
      </c>
      <c r="FW38" s="57">
        <f>'BAR BB| Open rates'!FW38*0.85*0.85</f>
        <v>45156.25</v>
      </c>
      <c r="FX38" s="57">
        <f>'BAR BB| Open rates'!FX38*0.85*0.85</f>
        <v>45156.25</v>
      </c>
      <c r="FY38" s="57">
        <f>'BAR BB| Open rates'!FY38*0.85*0.85</f>
        <v>45156.25</v>
      </c>
      <c r="FZ38" s="57">
        <f>'BAR BB| Open rates'!FZ38*0.85*0.85</f>
        <v>45156.25</v>
      </c>
      <c r="GA38" s="57">
        <f>'BAR BB| Open rates'!GA38*0.85*0.85</f>
        <v>45156.25</v>
      </c>
      <c r="GB38" s="57">
        <f>'BAR BB| Open rates'!GB38*0.85*0.85</f>
        <v>46745.75</v>
      </c>
      <c r="GC38" s="57">
        <f>'BAR BB| Open rates'!GC38*0.85*0.85</f>
        <v>46745.75</v>
      </c>
      <c r="GD38" s="57">
        <f>'BAR BB| Open rates'!GD38*0.85*0.85</f>
        <v>46745.75</v>
      </c>
      <c r="GE38" s="57">
        <f>'BAR BB| Open rates'!GE38*0.85*0.85</f>
        <v>46745.75</v>
      </c>
    </row>
    <row r="39" spans="1:187" s="33" customFormat="1" x14ac:dyDescent="0.2">
      <c r="A39" s="89"/>
    </row>
    <row r="40" spans="1:187" s="33" customFormat="1" x14ac:dyDescent="0.2">
      <c r="A40" s="89"/>
    </row>
    <row r="41" spans="1:187" s="33" customFormat="1" x14ac:dyDescent="0.2">
      <c r="A41" s="371" t="s">
        <v>172</v>
      </c>
    </row>
    <row r="42" spans="1:187" s="33" customFormat="1" x14ac:dyDescent="0.2">
      <c r="A42" s="371"/>
    </row>
    <row r="43" spans="1:187" s="31" customFormat="1" ht="13.5" customHeight="1" x14ac:dyDescent="0.2"/>
    <row r="44" spans="1:187" s="6" customFormat="1" ht="12.75" customHeight="1" x14ac:dyDescent="0.2">
      <c r="A44" s="174" t="s">
        <v>74</v>
      </c>
    </row>
    <row r="45" spans="1:187" s="6" customFormat="1" ht="12.75" customHeight="1" x14ac:dyDescent="0.2">
      <c r="A45" s="172" t="s">
        <v>75</v>
      </c>
    </row>
    <row r="46" spans="1:187" s="6" customFormat="1" ht="21" customHeight="1" x14ac:dyDescent="0.2">
      <c r="A46" s="278" t="s">
        <v>371</v>
      </c>
    </row>
    <row r="47" spans="1:187" s="6" customFormat="1" ht="21" customHeight="1" x14ac:dyDescent="0.2">
      <c r="A47" s="173" t="s">
        <v>76</v>
      </c>
    </row>
    <row r="48" spans="1:187" s="6" customFormat="1" ht="21" customHeight="1" x14ac:dyDescent="0.2">
      <c r="A48" s="173" t="s">
        <v>77</v>
      </c>
    </row>
    <row r="49" spans="1:1" s="6" customFormat="1" ht="21" customHeight="1" x14ac:dyDescent="0.2">
      <c r="A49" s="173" t="s">
        <v>78</v>
      </c>
    </row>
    <row r="50" spans="1:1" s="6" customFormat="1" ht="21" customHeight="1" x14ac:dyDescent="0.2">
      <c r="A50" s="173" t="s">
        <v>439</v>
      </c>
    </row>
    <row r="51" spans="1:1" s="36" customFormat="1" ht="21" customHeight="1" x14ac:dyDescent="0.2">
      <c r="A51" s="175" t="s">
        <v>79</v>
      </c>
    </row>
    <row r="52" spans="1:1" s="36" customFormat="1" ht="21" customHeight="1" x14ac:dyDescent="0.2">
      <c r="A52" s="175" t="s">
        <v>187</v>
      </c>
    </row>
    <row r="53" spans="1:1" s="33" customFormat="1" x14ac:dyDescent="0.2">
      <c r="A53" s="89"/>
    </row>
    <row r="54" spans="1:1" s="33" customFormat="1" x14ac:dyDescent="0.2">
      <c r="A54" s="171" t="s">
        <v>81</v>
      </c>
    </row>
    <row r="55" spans="1:1" s="33" customFormat="1" ht="108" x14ac:dyDescent="0.2">
      <c r="A55" s="176" t="s">
        <v>459</v>
      </c>
    </row>
    <row r="56" spans="1:1" s="33" customFormat="1" x14ac:dyDescent="0.2"/>
    <row r="57" spans="1:1" s="33" customFormat="1" x14ac:dyDescent="0.2">
      <c r="A57" s="171" t="s">
        <v>83</v>
      </c>
    </row>
    <row r="58" spans="1:1" s="33" customFormat="1" ht="30" customHeight="1" x14ac:dyDescent="0.2">
      <c r="A58" s="271" t="s">
        <v>433</v>
      </c>
    </row>
    <row r="59" spans="1:1" s="33" customFormat="1" ht="24" x14ac:dyDescent="0.2">
      <c r="A59" s="272" t="s">
        <v>434</v>
      </c>
    </row>
    <row r="60" spans="1:1" s="33" customFormat="1" x14ac:dyDescent="0.2"/>
    <row r="61" spans="1:1" s="33" customFormat="1" ht="24" x14ac:dyDescent="0.2">
      <c r="A61" s="262" t="s">
        <v>429</v>
      </c>
    </row>
    <row r="62" spans="1:1" s="33" customFormat="1" x14ac:dyDescent="0.2"/>
    <row r="63" spans="1:1" s="33" customFormat="1" ht="13.5" thickBot="1" x14ac:dyDescent="0.25">
      <c r="A63" s="320"/>
    </row>
    <row r="64" spans="1:1" s="33" customFormat="1" ht="144.75" thickBot="1" x14ac:dyDescent="0.25">
      <c r="A64" s="321" t="s">
        <v>467</v>
      </c>
    </row>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sheetData>
  <mergeCells count="1">
    <mergeCell ref="A41:A4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GE87"/>
  <sheetViews>
    <sheetView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187" ht="13.5" customHeight="1" x14ac:dyDescent="0.2">
      <c r="A1" s="63" t="s">
        <v>61</v>
      </c>
    </row>
    <row r="2" spans="1:187" x14ac:dyDescent="0.2">
      <c r="A2" s="11" t="s">
        <v>147</v>
      </c>
    </row>
    <row r="3" spans="1:187" s="33" customFormat="1" ht="26.25" customHeight="1" x14ac:dyDescent="0.2">
      <c r="A3" s="64" t="s">
        <v>97</v>
      </c>
      <c r="B3" s="113">
        <f>'BAR BB| Open rates'!B3</f>
        <v>46199</v>
      </c>
      <c r="C3" s="113">
        <f>'BAR BB| Open rates'!C3</f>
        <v>46200</v>
      </c>
      <c r="D3" s="113">
        <f>'BAR BB| Open rates'!D3</f>
        <v>46201</v>
      </c>
      <c r="E3" s="113">
        <f>'BAR BB| Open rates'!E3</f>
        <v>46202</v>
      </c>
      <c r="F3" s="113">
        <f>'BAR BB| Open rates'!F3</f>
        <v>46203</v>
      </c>
      <c r="G3" s="113">
        <f>'BAR BB| Open rates'!G3</f>
        <v>46204</v>
      </c>
      <c r="H3" s="113">
        <f>'BAR BB| Open rates'!H3</f>
        <v>46205</v>
      </c>
      <c r="I3" s="113">
        <f>'BAR BB| Open rates'!I3</f>
        <v>46206</v>
      </c>
      <c r="J3" s="113">
        <f>'BAR BB| Open rates'!J3</f>
        <v>46207</v>
      </c>
      <c r="K3" s="113">
        <f>'BAR BB| Open rates'!K3</f>
        <v>46208</v>
      </c>
      <c r="L3" s="113">
        <f>'BAR BB| Open rates'!L3</f>
        <v>46209</v>
      </c>
      <c r="M3" s="113">
        <f>'BAR BB| Open rates'!M3</f>
        <v>46210</v>
      </c>
      <c r="N3" s="113">
        <f>'BAR BB| Open rates'!N3</f>
        <v>46211</v>
      </c>
      <c r="O3" s="113">
        <f>'BAR BB| Open rates'!O3</f>
        <v>46212</v>
      </c>
      <c r="P3" s="113">
        <f>'BAR BB| Open rates'!P3</f>
        <v>46213</v>
      </c>
      <c r="Q3" s="113">
        <f>'BAR BB| Open rates'!Q3</f>
        <v>46214</v>
      </c>
      <c r="R3" s="113">
        <f>'BAR BB| Open rates'!R3</f>
        <v>46215</v>
      </c>
      <c r="S3" s="113">
        <f>'BAR BB| Open rates'!S3</f>
        <v>46216</v>
      </c>
      <c r="T3" s="113">
        <f>'BAR BB| Open rates'!T3</f>
        <v>46217</v>
      </c>
      <c r="U3" s="113">
        <f>'BAR BB| Open rates'!U3</f>
        <v>46218</v>
      </c>
      <c r="V3" s="113">
        <f>'BAR BB| Open rates'!V3</f>
        <v>46219</v>
      </c>
      <c r="W3" s="113">
        <f>'BAR BB| Open rates'!W3</f>
        <v>46220</v>
      </c>
      <c r="X3" s="113">
        <f>'BAR BB| Open rates'!X3</f>
        <v>46221</v>
      </c>
      <c r="Y3" s="113">
        <f>'BAR BB| Open rates'!Y3</f>
        <v>46222</v>
      </c>
      <c r="Z3" s="113">
        <f>'BAR BB| Open rates'!Z3</f>
        <v>46223</v>
      </c>
      <c r="AA3" s="113">
        <f>'BAR BB| Open rates'!AA3</f>
        <v>46224</v>
      </c>
      <c r="AB3" s="113">
        <f>'BAR BB| Open rates'!AB3</f>
        <v>46225</v>
      </c>
      <c r="AC3" s="113">
        <f>'BAR BB| Open rates'!AC3</f>
        <v>46226</v>
      </c>
      <c r="AD3" s="113">
        <f>'BAR BB| Open rates'!AD3</f>
        <v>46227</v>
      </c>
      <c r="AE3" s="113">
        <f>'BAR BB| Open rates'!AE3</f>
        <v>46228</v>
      </c>
      <c r="AF3" s="113">
        <f>'BAR BB| Open rates'!AF3</f>
        <v>46229</v>
      </c>
      <c r="AG3" s="113">
        <f>'BAR BB| Open rates'!AG3</f>
        <v>46230</v>
      </c>
      <c r="AH3" s="113">
        <f>'BAR BB| Open rates'!AH3</f>
        <v>46231</v>
      </c>
      <c r="AI3" s="113">
        <f>'BAR BB| Open rates'!AI3</f>
        <v>46232</v>
      </c>
      <c r="AJ3" s="113">
        <f>'BAR BB| Open rates'!AJ3</f>
        <v>46233</v>
      </c>
      <c r="AK3" s="113">
        <f>'BAR BB| Open rates'!AK3</f>
        <v>46234</v>
      </c>
      <c r="AL3" s="113">
        <f>'BAR BB| Open rates'!AL3</f>
        <v>46235</v>
      </c>
      <c r="AM3" s="113">
        <f>'BAR BB| Open rates'!AM3</f>
        <v>46236</v>
      </c>
      <c r="AN3" s="113">
        <f>'BAR BB| Open rates'!AN3</f>
        <v>46237</v>
      </c>
      <c r="AO3" s="113">
        <f>'BAR BB| Open rates'!AO3</f>
        <v>46238</v>
      </c>
      <c r="AP3" s="113">
        <f>'BAR BB| Open rates'!AP3</f>
        <v>46239</v>
      </c>
      <c r="AQ3" s="113">
        <f>'BAR BB| Open rates'!AQ3</f>
        <v>46240</v>
      </c>
      <c r="AR3" s="113">
        <f>'BAR BB| Open rates'!AR3</f>
        <v>46241</v>
      </c>
      <c r="AS3" s="113">
        <f>'BAR BB| Open rates'!AS3</f>
        <v>46242</v>
      </c>
      <c r="AT3" s="113">
        <f>'BAR BB| Open rates'!AT3</f>
        <v>46243</v>
      </c>
      <c r="AU3" s="113">
        <f>'BAR BB| Open rates'!AU3</f>
        <v>46244</v>
      </c>
      <c r="AV3" s="113">
        <f>'BAR BB| Open rates'!AV3</f>
        <v>46245</v>
      </c>
      <c r="AW3" s="113">
        <f>'BAR BB| Open rates'!AW3</f>
        <v>46246</v>
      </c>
      <c r="AX3" s="113">
        <f>'BAR BB| Open rates'!AX3</f>
        <v>46247</v>
      </c>
      <c r="AY3" s="113">
        <f>'BAR BB| Open rates'!AY3</f>
        <v>46248</v>
      </c>
      <c r="AZ3" s="113">
        <f>'BAR BB| Open rates'!AZ3</f>
        <v>46249</v>
      </c>
      <c r="BA3" s="113">
        <f>'BAR BB| Open rates'!BA3</f>
        <v>46250</v>
      </c>
      <c r="BB3" s="113">
        <f>'BAR BB| Open rates'!BB3</f>
        <v>46251</v>
      </c>
      <c r="BC3" s="113">
        <f>'BAR BB| Open rates'!BC3</f>
        <v>46252</v>
      </c>
      <c r="BD3" s="113">
        <f>'BAR BB| Open rates'!BD3</f>
        <v>46253</v>
      </c>
      <c r="BE3" s="113">
        <f>'BAR BB| Open rates'!BE3</f>
        <v>46254</v>
      </c>
      <c r="BF3" s="113">
        <f>'BAR BB| Open rates'!BF3</f>
        <v>46255</v>
      </c>
      <c r="BG3" s="113">
        <f>'BAR BB| Open rates'!BG3</f>
        <v>46256</v>
      </c>
      <c r="BH3" s="113">
        <f>'BAR BB| Open rates'!BH3</f>
        <v>46257</v>
      </c>
      <c r="BI3" s="113">
        <f>'BAR BB| Open rates'!BI3</f>
        <v>46258</v>
      </c>
      <c r="BJ3" s="113">
        <f>'BAR BB| Open rates'!BJ3</f>
        <v>46259</v>
      </c>
      <c r="BK3" s="113">
        <f>'BAR BB| Open rates'!BK3</f>
        <v>46260</v>
      </c>
      <c r="BL3" s="113">
        <f>'BAR BB| Open rates'!BL3</f>
        <v>46261</v>
      </c>
      <c r="BM3" s="113">
        <f>'BAR BB| Open rates'!BM3</f>
        <v>46262</v>
      </c>
      <c r="BN3" s="113">
        <f>'BAR BB| Open rates'!BN3</f>
        <v>46263</v>
      </c>
      <c r="BO3" s="113">
        <f>'BAR BB| Open rates'!BO3</f>
        <v>46264</v>
      </c>
      <c r="BP3" s="113">
        <f>'BAR BB| Open rates'!BP3</f>
        <v>46265</v>
      </c>
      <c r="BQ3" s="113">
        <f>'BAR BB| Open rates'!BQ3</f>
        <v>46266</v>
      </c>
      <c r="BR3" s="113">
        <f>'BAR BB| Open rates'!BR3</f>
        <v>46267</v>
      </c>
      <c r="BS3" s="113">
        <f>'BAR BB| Open rates'!BS3</f>
        <v>46268</v>
      </c>
      <c r="BT3" s="113">
        <f>'BAR BB| Open rates'!BT3</f>
        <v>46269</v>
      </c>
      <c r="BU3" s="113">
        <f>'BAR BB| Open rates'!BU3</f>
        <v>46270</v>
      </c>
      <c r="BV3" s="113">
        <f>'BAR BB| Open rates'!BV3</f>
        <v>46271</v>
      </c>
      <c r="BW3" s="113">
        <f>'BAR BB| Open rates'!BW3</f>
        <v>46272</v>
      </c>
      <c r="BX3" s="113">
        <f>'BAR BB| Open rates'!BX3</f>
        <v>46273</v>
      </c>
      <c r="BY3" s="113">
        <f>'BAR BB| Open rates'!BY3</f>
        <v>46274</v>
      </c>
      <c r="BZ3" s="113">
        <f>'BAR BB| Open rates'!BZ3</f>
        <v>46275</v>
      </c>
      <c r="CA3" s="113">
        <f>'BAR BB| Open rates'!CA3</f>
        <v>46276</v>
      </c>
      <c r="CB3" s="113">
        <f>'BAR BB| Open rates'!CB3</f>
        <v>46277</v>
      </c>
      <c r="CC3" s="113">
        <f>'BAR BB| Open rates'!CC3</f>
        <v>46278</v>
      </c>
      <c r="CD3" s="113">
        <f>'BAR BB| Open rates'!CD3</f>
        <v>46279</v>
      </c>
      <c r="CE3" s="113">
        <f>'BAR BB| Open rates'!CE3</f>
        <v>46280</v>
      </c>
      <c r="CF3" s="113">
        <f>'BAR BB| Open rates'!CF3</f>
        <v>46281</v>
      </c>
      <c r="CG3" s="113">
        <f>'BAR BB| Open rates'!CG3</f>
        <v>46282</v>
      </c>
      <c r="CH3" s="113">
        <f>'BAR BB| Open rates'!CH3</f>
        <v>46283</v>
      </c>
      <c r="CI3" s="113">
        <f>'BAR BB| Open rates'!CI3</f>
        <v>46284</v>
      </c>
      <c r="CJ3" s="113">
        <f>'BAR BB| Open rates'!CJ3</f>
        <v>46285</v>
      </c>
      <c r="CK3" s="113">
        <f>'BAR BB| Open rates'!CK3</f>
        <v>46286</v>
      </c>
      <c r="CL3" s="113">
        <f>'BAR BB| Open rates'!CL3</f>
        <v>46287</v>
      </c>
      <c r="CM3" s="113">
        <f>'BAR BB| Open rates'!CM3</f>
        <v>46288</v>
      </c>
      <c r="CN3" s="113">
        <f>'BAR BB| Open rates'!CN3</f>
        <v>46289</v>
      </c>
      <c r="CO3" s="113">
        <f>'BAR BB| Open rates'!CO3</f>
        <v>46290</v>
      </c>
      <c r="CP3" s="113">
        <f>'BAR BB| Open rates'!CP3</f>
        <v>46291</v>
      </c>
      <c r="CQ3" s="113">
        <f>'BAR BB| Open rates'!CQ3</f>
        <v>46292</v>
      </c>
      <c r="CR3" s="113">
        <f>'BAR BB| Open rates'!CR3</f>
        <v>46293</v>
      </c>
      <c r="CS3" s="113">
        <f>'BAR BB| Open rates'!CS3</f>
        <v>46294</v>
      </c>
      <c r="CT3" s="113">
        <f>'BAR BB| Open rates'!CT3</f>
        <v>46295</v>
      </c>
      <c r="CU3" s="113">
        <f>'BAR BB| Open rates'!CU3</f>
        <v>46296</v>
      </c>
      <c r="CV3" s="113">
        <f>'BAR BB| Open rates'!CV3</f>
        <v>46297</v>
      </c>
      <c r="CW3" s="113">
        <f>'BAR BB| Open rates'!CW3</f>
        <v>46298</v>
      </c>
      <c r="CX3" s="113">
        <f>'BAR BB| Open rates'!CX3</f>
        <v>46299</v>
      </c>
      <c r="CY3" s="113">
        <f>'BAR BB| Open rates'!CY3</f>
        <v>46300</v>
      </c>
      <c r="CZ3" s="113">
        <f>'BAR BB| Open rates'!CZ3</f>
        <v>46301</v>
      </c>
      <c r="DA3" s="113">
        <f>'BAR BB| Open rates'!DA3</f>
        <v>46302</v>
      </c>
      <c r="DB3" s="113">
        <f>'BAR BB| Open rates'!DB3</f>
        <v>46303</v>
      </c>
      <c r="DC3" s="113">
        <f>'BAR BB| Open rates'!DC3</f>
        <v>46304</v>
      </c>
      <c r="DD3" s="113">
        <f>'BAR BB| Open rates'!DD3</f>
        <v>46305</v>
      </c>
      <c r="DE3" s="113">
        <f>'BAR BB| Open rates'!DE3</f>
        <v>46306</v>
      </c>
      <c r="DF3" s="113">
        <f>'BAR BB| Open rates'!DF3</f>
        <v>46307</v>
      </c>
      <c r="DG3" s="113">
        <f>'BAR BB| Open rates'!DG3</f>
        <v>46308</v>
      </c>
      <c r="DH3" s="113">
        <f>'BAR BB| Open rates'!DH3</f>
        <v>46309</v>
      </c>
      <c r="DI3" s="113">
        <f>'BAR BB| Open rates'!DI3</f>
        <v>46310</v>
      </c>
      <c r="DJ3" s="113">
        <f>'BAR BB| Open rates'!DJ3</f>
        <v>46311</v>
      </c>
      <c r="DK3" s="113">
        <f>'BAR BB| Open rates'!DK3</f>
        <v>46312</v>
      </c>
      <c r="DL3" s="113">
        <f>'BAR BB| Open rates'!DL3</f>
        <v>46313</v>
      </c>
      <c r="DM3" s="113">
        <f>'BAR BB| Open rates'!DM3</f>
        <v>46314</v>
      </c>
      <c r="DN3" s="113">
        <f>'BAR BB| Open rates'!DN3</f>
        <v>46315</v>
      </c>
      <c r="DO3" s="113">
        <f>'BAR BB| Open rates'!DO3</f>
        <v>46316</v>
      </c>
      <c r="DP3" s="113">
        <f>'BAR BB| Open rates'!DP3</f>
        <v>46317</v>
      </c>
      <c r="DQ3" s="113">
        <f>'BAR BB| Open rates'!DQ3</f>
        <v>46318</v>
      </c>
      <c r="DR3" s="113">
        <f>'BAR BB| Open rates'!DR3</f>
        <v>46319</v>
      </c>
      <c r="DS3" s="113">
        <f>'BAR BB| Open rates'!DS3</f>
        <v>46320</v>
      </c>
      <c r="DT3" s="113">
        <f>'BAR BB| Open rates'!DT3</f>
        <v>46321</v>
      </c>
      <c r="DU3" s="113">
        <f>'BAR BB| Open rates'!DU3</f>
        <v>46322</v>
      </c>
      <c r="DV3" s="113">
        <f>'BAR BB| Open rates'!DV3</f>
        <v>46323</v>
      </c>
      <c r="DW3" s="113">
        <f>'BAR BB| Open rates'!DW3</f>
        <v>46324</v>
      </c>
      <c r="DX3" s="113">
        <f>'BAR BB| Open rates'!DX3</f>
        <v>46325</v>
      </c>
      <c r="DY3" s="113">
        <f>'BAR BB| Open rates'!DY3</f>
        <v>46326</v>
      </c>
      <c r="DZ3" s="113">
        <f>'BAR BB| Open rates'!DZ3</f>
        <v>46327</v>
      </c>
      <c r="EA3" s="113">
        <f>'BAR BB| Open rates'!EA3</f>
        <v>46328</v>
      </c>
      <c r="EB3" s="113">
        <f>'BAR BB| Open rates'!EB3</f>
        <v>46329</v>
      </c>
      <c r="EC3" s="113">
        <f>'BAR BB| Open rates'!EC3</f>
        <v>46330</v>
      </c>
      <c r="ED3" s="113">
        <f>'BAR BB| Open rates'!ED3</f>
        <v>46331</v>
      </c>
      <c r="EE3" s="113">
        <f>'BAR BB| Open rates'!EE3</f>
        <v>46332</v>
      </c>
      <c r="EF3" s="113">
        <f>'BAR BB| Open rates'!EF3</f>
        <v>46333</v>
      </c>
      <c r="EG3" s="113">
        <f>'BAR BB| Open rates'!EG3</f>
        <v>46334</v>
      </c>
      <c r="EH3" s="113">
        <f>'BAR BB| Open rates'!EH3</f>
        <v>46335</v>
      </c>
      <c r="EI3" s="113">
        <f>'BAR BB| Open rates'!EI3</f>
        <v>46336</v>
      </c>
      <c r="EJ3" s="113">
        <f>'BAR BB| Open rates'!EJ3</f>
        <v>46337</v>
      </c>
      <c r="EK3" s="113">
        <f>'BAR BB| Open rates'!EK3</f>
        <v>46338</v>
      </c>
      <c r="EL3" s="113">
        <f>'BAR BB| Open rates'!EL3</f>
        <v>46339</v>
      </c>
      <c r="EM3" s="113">
        <f>'BAR BB| Open rates'!EM3</f>
        <v>46340</v>
      </c>
      <c r="EN3" s="113">
        <f>'BAR BB| Open rates'!EN3</f>
        <v>46341</v>
      </c>
      <c r="EO3" s="113">
        <f>'BAR BB| Open rates'!EO3</f>
        <v>46342</v>
      </c>
      <c r="EP3" s="113">
        <f>'BAR BB| Open rates'!EP3</f>
        <v>46343</v>
      </c>
      <c r="EQ3" s="113">
        <f>'BAR BB| Open rates'!EQ3</f>
        <v>46344</v>
      </c>
      <c r="ER3" s="113">
        <f>'BAR BB| Open rates'!ER3</f>
        <v>46345</v>
      </c>
      <c r="ES3" s="113">
        <f>'BAR BB| Open rates'!ES3</f>
        <v>46346</v>
      </c>
      <c r="ET3" s="113">
        <f>'BAR BB| Open rates'!ET3</f>
        <v>46347</v>
      </c>
      <c r="EU3" s="113">
        <f>'BAR BB| Open rates'!EU3</f>
        <v>46348</v>
      </c>
      <c r="EV3" s="113">
        <f>'BAR BB| Open rates'!EV3</f>
        <v>46349</v>
      </c>
      <c r="EW3" s="113">
        <f>'BAR BB| Open rates'!EW3</f>
        <v>46350</v>
      </c>
      <c r="EX3" s="113">
        <f>'BAR BB| Open rates'!EX3</f>
        <v>46351</v>
      </c>
      <c r="EY3" s="113">
        <f>'BAR BB| Open rates'!EY3</f>
        <v>46352</v>
      </c>
      <c r="EZ3" s="113">
        <f>'BAR BB| Open rates'!EZ3</f>
        <v>46353</v>
      </c>
      <c r="FA3" s="113">
        <f>'BAR BB| Open rates'!FA3</f>
        <v>46354</v>
      </c>
      <c r="FB3" s="113">
        <f>'BAR BB| Open rates'!FB3</f>
        <v>46355</v>
      </c>
      <c r="FC3" s="113">
        <f>'BAR BB| Open rates'!FC3</f>
        <v>46356</v>
      </c>
      <c r="FD3" s="113">
        <f>'BAR BB| Open rates'!FD3</f>
        <v>46357</v>
      </c>
      <c r="FE3" s="113">
        <f>'BAR BB| Open rates'!FE3</f>
        <v>46358</v>
      </c>
      <c r="FF3" s="113">
        <f>'BAR BB| Open rates'!FF3</f>
        <v>46359</v>
      </c>
      <c r="FG3" s="113">
        <f>'BAR BB| Open rates'!FG3</f>
        <v>46360</v>
      </c>
      <c r="FH3" s="113">
        <f>'BAR BB| Open rates'!FH3</f>
        <v>46361</v>
      </c>
      <c r="FI3" s="113">
        <f>'BAR BB| Open rates'!FI3</f>
        <v>46362</v>
      </c>
      <c r="FJ3" s="113">
        <f>'BAR BB| Open rates'!FJ3</f>
        <v>46363</v>
      </c>
      <c r="FK3" s="113">
        <f>'BAR BB| Open rates'!FK3</f>
        <v>46364</v>
      </c>
      <c r="FL3" s="113">
        <f>'BAR BB| Open rates'!FL3</f>
        <v>46365</v>
      </c>
      <c r="FM3" s="113">
        <f>'BAR BB| Open rates'!FM3</f>
        <v>46366</v>
      </c>
      <c r="FN3" s="113">
        <f>'BAR BB| Open rates'!FN3</f>
        <v>46367</v>
      </c>
      <c r="FO3" s="113">
        <f>'BAR BB| Open rates'!FO3</f>
        <v>46368</v>
      </c>
      <c r="FP3" s="113">
        <f>'BAR BB| Open rates'!FP3</f>
        <v>46369</v>
      </c>
      <c r="FQ3" s="113">
        <f>'BAR BB| Open rates'!FQ3</f>
        <v>46370</v>
      </c>
      <c r="FR3" s="113">
        <f>'BAR BB| Open rates'!FR3</f>
        <v>46371</v>
      </c>
      <c r="FS3" s="113">
        <f>'BAR BB| Open rates'!FS3</f>
        <v>46372</v>
      </c>
      <c r="FT3" s="113">
        <f>'BAR BB| Open rates'!FT3</f>
        <v>46373</v>
      </c>
      <c r="FU3" s="113">
        <f>'BAR BB| Open rates'!FU3</f>
        <v>46374</v>
      </c>
      <c r="FV3" s="113">
        <f>'BAR BB| Open rates'!FV3</f>
        <v>46375</v>
      </c>
      <c r="FW3" s="113">
        <f>'BAR BB| Open rates'!FW3</f>
        <v>46376</v>
      </c>
      <c r="FX3" s="113">
        <f>'BAR BB| Open rates'!FX3</f>
        <v>46377</v>
      </c>
      <c r="FY3" s="113">
        <f>'BAR BB| Open rates'!FY3</f>
        <v>46378</v>
      </c>
      <c r="FZ3" s="113">
        <f>'BAR BB| Open rates'!FZ3</f>
        <v>46379</v>
      </c>
      <c r="GA3" s="113">
        <f>'BAR BB| Open rates'!GA3</f>
        <v>46380</v>
      </c>
      <c r="GB3" s="113">
        <f>'BAR BB| Open rates'!GB3</f>
        <v>46381</v>
      </c>
      <c r="GC3" s="113">
        <f>'BAR BB| Open rates'!GC3</f>
        <v>46382</v>
      </c>
      <c r="GD3" s="113">
        <f>'BAR BB| Open rates'!GD3</f>
        <v>46383</v>
      </c>
      <c r="GE3" s="113">
        <f>'BAR BB| Open rates'!GE3</f>
        <v>46384</v>
      </c>
    </row>
    <row r="4" spans="1:187" s="36" customFormat="1" ht="12" customHeight="1" x14ac:dyDescent="0.2">
      <c r="A4" s="184" t="s">
        <v>63</v>
      </c>
    </row>
    <row r="5" spans="1:187" s="36" customFormat="1" ht="12" customHeight="1" x14ac:dyDescent="0.2">
      <c r="A5" s="183">
        <v>1</v>
      </c>
      <c r="B5" s="257">
        <f>'BAR BB| Open rates'!B5*0.85*0.9</f>
        <v>16447.5</v>
      </c>
      <c r="C5" s="257">
        <f>'BAR BB| Open rates'!C5*0.85*0.9</f>
        <v>16447.5</v>
      </c>
      <c r="D5" s="257">
        <f>'BAR BB| Open rates'!D5*0.85*0.9</f>
        <v>14382</v>
      </c>
      <c r="E5" s="257">
        <f>'BAR BB| Open rates'!E5*0.85*0.9</f>
        <v>14382</v>
      </c>
      <c r="F5" s="257">
        <f>'BAR BB| Open rates'!F5*0.85*0.9</f>
        <v>12699</v>
      </c>
      <c r="G5" s="257">
        <f>'BAR BB| Open rates'!G5*0.85*0.9</f>
        <v>14382</v>
      </c>
      <c r="H5" s="257">
        <f>'BAR BB| Open rates'!H5*0.85*0.9</f>
        <v>14382</v>
      </c>
      <c r="I5" s="257">
        <f>'BAR BB| Open rates'!I5*0.85*0.9</f>
        <v>15912</v>
      </c>
      <c r="J5" s="257">
        <f>'BAR BB| Open rates'!J5*0.85*0.9</f>
        <v>15912</v>
      </c>
      <c r="K5" s="257">
        <f>'BAR BB| Open rates'!K5*0.85*0.9</f>
        <v>14382</v>
      </c>
      <c r="L5" s="257">
        <f>'BAR BB| Open rates'!L5*0.85*0.9</f>
        <v>14382</v>
      </c>
      <c r="M5" s="257">
        <f>'BAR BB| Open rates'!M5*0.85*0.9</f>
        <v>14382</v>
      </c>
      <c r="N5" s="257">
        <f>'BAR BB| Open rates'!N5*0.85*0.9</f>
        <v>14382</v>
      </c>
      <c r="O5" s="257">
        <f>'BAR BB| Open rates'!O5*0.85*0.9</f>
        <v>14382</v>
      </c>
      <c r="P5" s="257">
        <f>'BAR BB| Open rates'!P5*0.85*0.9</f>
        <v>15912</v>
      </c>
      <c r="Q5" s="257">
        <f>'BAR BB| Open rates'!Q5*0.85*0.9</f>
        <v>15912</v>
      </c>
      <c r="R5" s="257">
        <f>'BAR BB| Open rates'!R5*0.85*0.9</f>
        <v>15912</v>
      </c>
      <c r="S5" s="257">
        <f>'BAR BB| Open rates'!S5*0.85*0.9</f>
        <v>15912</v>
      </c>
      <c r="T5" s="257">
        <f>'BAR BB| Open rates'!T5*0.85*0.9</f>
        <v>15912</v>
      </c>
      <c r="U5" s="257">
        <f>'BAR BB| Open rates'!U5*0.85*0.9</f>
        <v>15912</v>
      </c>
      <c r="V5" s="257">
        <f>'BAR BB| Open rates'!V5*0.85*0.9</f>
        <v>15912</v>
      </c>
      <c r="W5" s="257">
        <f>'BAR BB| Open rates'!W5*0.85*0.9</f>
        <v>17442</v>
      </c>
      <c r="X5" s="257">
        <f>'BAR BB| Open rates'!X5*0.85*0.9</f>
        <v>17442</v>
      </c>
      <c r="Y5" s="257">
        <f>'BAR BB| Open rates'!Y5*0.85*0.9</f>
        <v>15912</v>
      </c>
      <c r="Z5" s="257">
        <f>'BAR BB| Open rates'!Z5*0.85*0.9</f>
        <v>15912</v>
      </c>
      <c r="AA5" s="257">
        <f>'BAR BB| Open rates'!AA5*0.85*0.9</f>
        <v>15912</v>
      </c>
      <c r="AB5" s="257">
        <f>'BAR BB| Open rates'!AB5*0.85*0.9</f>
        <v>15912</v>
      </c>
      <c r="AC5" s="257">
        <f>'BAR BB| Open rates'!AC5*0.85*0.9</f>
        <v>15912</v>
      </c>
      <c r="AD5" s="257">
        <f>'BAR BB| Open rates'!AD5*0.85*0.9</f>
        <v>17442</v>
      </c>
      <c r="AE5" s="257">
        <f>'BAR BB| Open rates'!AE5*0.85*0.9</f>
        <v>17442</v>
      </c>
      <c r="AF5" s="257">
        <f>'BAR BB| Open rates'!AF5*0.85*0.9</f>
        <v>15912</v>
      </c>
      <c r="AG5" s="257">
        <f>'BAR BB| Open rates'!AG5*0.85*0.9</f>
        <v>15912</v>
      </c>
      <c r="AH5" s="257">
        <f>'BAR BB| Open rates'!AH5*0.85*0.9</f>
        <v>15912</v>
      </c>
      <c r="AI5" s="257">
        <f>'BAR BB| Open rates'!AI5*0.85*0.9</f>
        <v>15912</v>
      </c>
      <c r="AJ5" s="257">
        <f>'BAR BB| Open rates'!AJ5*0.85*0.9</f>
        <v>15912</v>
      </c>
      <c r="AK5" s="257">
        <f>'BAR BB| Open rates'!AK5*0.85*0.9</f>
        <v>17442</v>
      </c>
      <c r="AL5" s="257">
        <f>'BAR BB| Open rates'!AL5*0.85*0.9</f>
        <v>17442</v>
      </c>
      <c r="AM5" s="257">
        <f>'BAR BB| Open rates'!AM5*0.85*0.9</f>
        <v>15912</v>
      </c>
      <c r="AN5" s="257">
        <f>'BAR BB| Open rates'!AN5*0.85*0.9</f>
        <v>15912</v>
      </c>
      <c r="AO5" s="257">
        <f>'BAR BB| Open rates'!AO5*0.85*0.9</f>
        <v>15912</v>
      </c>
      <c r="AP5" s="257">
        <f>'BAR BB| Open rates'!AP5*0.85*0.9</f>
        <v>15912</v>
      </c>
      <c r="AQ5" s="257">
        <f>'BAR BB| Open rates'!AQ5*0.85*0.9</f>
        <v>15912</v>
      </c>
      <c r="AR5" s="257">
        <f>'BAR BB| Open rates'!AR5*0.85*0.9</f>
        <v>17442</v>
      </c>
      <c r="AS5" s="257">
        <f>'BAR BB| Open rates'!AS5*0.85*0.9</f>
        <v>17442</v>
      </c>
      <c r="AT5" s="257">
        <f>'BAR BB| Open rates'!AT5*0.85*0.9</f>
        <v>15912</v>
      </c>
      <c r="AU5" s="257">
        <f>'BAR BB| Open rates'!AU5*0.85*0.9</f>
        <v>15912</v>
      </c>
      <c r="AV5" s="257">
        <f>'BAR BB| Open rates'!AV5*0.85*0.9</f>
        <v>15912</v>
      </c>
      <c r="AW5" s="257">
        <f>'BAR BB| Open rates'!AW5*0.85*0.9</f>
        <v>15912</v>
      </c>
      <c r="AX5" s="257">
        <f>'BAR BB| Open rates'!AX5*0.85*0.9</f>
        <v>15912</v>
      </c>
      <c r="AY5" s="257">
        <f>'BAR BB| Open rates'!AY5*0.85*0.9</f>
        <v>17442</v>
      </c>
      <c r="AZ5" s="257">
        <f>'BAR BB| Open rates'!AZ5*0.85*0.9</f>
        <v>17442</v>
      </c>
      <c r="BA5" s="257">
        <f>'BAR BB| Open rates'!BA5*0.85*0.9</f>
        <v>15912</v>
      </c>
      <c r="BB5" s="257">
        <f>'BAR BB| Open rates'!BB5*0.85*0.9</f>
        <v>15912</v>
      </c>
      <c r="BC5" s="257">
        <f>'BAR BB| Open rates'!BC5*0.85*0.9</f>
        <v>15912</v>
      </c>
      <c r="BD5" s="257">
        <f>'BAR BB| Open rates'!BD5*0.85*0.9</f>
        <v>15912</v>
      </c>
      <c r="BE5" s="257">
        <f>'BAR BB| Open rates'!BE5*0.85*0.9</f>
        <v>15912</v>
      </c>
      <c r="BF5" s="257">
        <f>'BAR BB| Open rates'!BF5*0.85*0.9</f>
        <v>17442</v>
      </c>
      <c r="BG5" s="257">
        <f>'BAR BB| Open rates'!BG5*0.85*0.9</f>
        <v>17442</v>
      </c>
      <c r="BH5" s="257">
        <f>'BAR BB| Open rates'!BH5*0.85*0.9</f>
        <v>13464</v>
      </c>
      <c r="BI5" s="257">
        <f>'BAR BB| Open rates'!BI5*0.85*0.9</f>
        <v>13464</v>
      </c>
      <c r="BJ5" s="257">
        <f>'BAR BB| Open rates'!BJ5*0.85*0.9</f>
        <v>13464</v>
      </c>
      <c r="BK5" s="257">
        <f>'BAR BB| Open rates'!BK5*0.85*0.9</f>
        <v>13464</v>
      </c>
      <c r="BL5" s="257">
        <f>'BAR BB| Open rates'!BL5*0.85*0.9</f>
        <v>13464</v>
      </c>
      <c r="BM5" s="257">
        <f>'BAR BB| Open rates'!BM5*0.85*0.9</f>
        <v>14382</v>
      </c>
      <c r="BN5" s="257">
        <f>'BAR BB| Open rates'!BN5*0.85*0.9</f>
        <v>14382</v>
      </c>
      <c r="BO5" s="257">
        <f>'BAR BB| Open rates'!BO5*0.85*0.9</f>
        <v>12699</v>
      </c>
      <c r="BP5" s="257">
        <f>'BAR BB| Open rates'!BP5*0.85*0.9</f>
        <v>12699</v>
      </c>
      <c r="BQ5" s="257">
        <f>'BAR BB| Open rates'!BQ5*0.85*0.9</f>
        <v>14382</v>
      </c>
      <c r="BR5" s="257">
        <f>'BAR BB| Open rates'!BR5*0.85*0.9</f>
        <v>14382</v>
      </c>
      <c r="BS5" s="257">
        <f>'BAR BB| Open rates'!BS5*0.85*0.9</f>
        <v>14382</v>
      </c>
      <c r="BT5" s="257">
        <f>'BAR BB| Open rates'!BT5*0.85*0.9</f>
        <v>14382</v>
      </c>
      <c r="BU5" s="257">
        <f>'BAR BB| Open rates'!BU5*0.85*0.9</f>
        <v>14382</v>
      </c>
      <c r="BV5" s="257">
        <f>'BAR BB| Open rates'!BV5*0.85*0.9</f>
        <v>12699</v>
      </c>
      <c r="BW5" s="257">
        <f>'BAR BB| Open rates'!BW5*0.85*0.9</f>
        <v>12699</v>
      </c>
      <c r="BX5" s="257">
        <f>'BAR BB| Open rates'!BX5*0.85*0.9</f>
        <v>12699</v>
      </c>
      <c r="BY5" s="257">
        <f>'BAR BB| Open rates'!BY5*0.85*0.9</f>
        <v>12699</v>
      </c>
      <c r="BZ5" s="257">
        <f>'BAR BB| Open rates'!BZ5*0.85*0.9</f>
        <v>12699</v>
      </c>
      <c r="CA5" s="257">
        <f>'BAR BB| Open rates'!CA5*0.85*0.9</f>
        <v>14382</v>
      </c>
      <c r="CB5" s="257">
        <f>'BAR BB| Open rates'!CB5*0.85*0.9</f>
        <v>14382</v>
      </c>
      <c r="CC5" s="257">
        <f>'BAR BB| Open rates'!CC5*0.85*0.9</f>
        <v>12699</v>
      </c>
      <c r="CD5" s="257">
        <f>'BAR BB| Open rates'!CD5*0.85*0.9</f>
        <v>12699</v>
      </c>
      <c r="CE5" s="257">
        <f>'BAR BB| Open rates'!CE5*0.85*0.9</f>
        <v>12699</v>
      </c>
      <c r="CF5" s="257">
        <f>'BAR BB| Open rates'!CF5*0.85*0.9</f>
        <v>12699</v>
      </c>
      <c r="CG5" s="257">
        <f>'BAR BB| Open rates'!CG5*0.85*0.9</f>
        <v>12699</v>
      </c>
      <c r="CH5" s="257">
        <f>'BAR BB| Open rates'!CH5*0.85*0.9</f>
        <v>14382</v>
      </c>
      <c r="CI5" s="257">
        <f>'BAR BB| Open rates'!CI5*0.85*0.9</f>
        <v>14382</v>
      </c>
      <c r="CJ5" s="257">
        <f>'BAR BB| Open rates'!CJ5*0.85*0.9</f>
        <v>12699</v>
      </c>
      <c r="CK5" s="257">
        <f>'BAR BB| Open rates'!CK5*0.85*0.9</f>
        <v>12699</v>
      </c>
      <c r="CL5" s="257">
        <f>'BAR BB| Open rates'!CL5*0.85*0.9</f>
        <v>12699</v>
      </c>
      <c r="CM5" s="257">
        <f>'BAR BB| Open rates'!CM5*0.85*0.9</f>
        <v>12699</v>
      </c>
      <c r="CN5" s="257">
        <f>'BAR BB| Open rates'!CN5*0.85*0.9</f>
        <v>12699</v>
      </c>
      <c r="CO5" s="257">
        <f>'BAR BB| Open rates'!CO5*0.85*0.9</f>
        <v>14382</v>
      </c>
      <c r="CP5" s="257">
        <f>'BAR BB| Open rates'!CP5*0.85*0.9</f>
        <v>14382</v>
      </c>
      <c r="CQ5" s="257">
        <f>'BAR BB| Open rates'!CQ5*0.85*0.9</f>
        <v>12699</v>
      </c>
      <c r="CR5" s="257">
        <f>'BAR BB| Open rates'!CR5*0.85*0.9</f>
        <v>12699</v>
      </c>
      <c r="CS5" s="257">
        <f>'BAR BB| Open rates'!CS5*0.85*0.9</f>
        <v>12699</v>
      </c>
      <c r="CT5" s="257">
        <f>'BAR BB| Open rates'!CT5*0.85*0.9</f>
        <v>12699</v>
      </c>
      <c r="CU5" s="257">
        <f>'BAR BB| Open rates'!CU5*0.85*0.9</f>
        <v>11398.5</v>
      </c>
      <c r="CV5" s="257">
        <f>'BAR BB| Open rates'!CV5*0.85*0.9</f>
        <v>11398.5</v>
      </c>
      <c r="CW5" s="257">
        <f>'BAR BB| Open rates'!CW5*0.85*0.9</f>
        <v>11398.5</v>
      </c>
      <c r="CX5" s="257">
        <f>'BAR BB| Open rates'!CX5*0.85*0.9</f>
        <v>9868.5</v>
      </c>
      <c r="CY5" s="257">
        <f>'BAR BB| Open rates'!CY5*0.85*0.9</f>
        <v>9868.5</v>
      </c>
      <c r="CZ5" s="257">
        <f>'BAR BB| Open rates'!CZ5*0.85*0.9</f>
        <v>9868.5</v>
      </c>
      <c r="DA5" s="257">
        <f>'BAR BB| Open rates'!DA5*0.85*0.9</f>
        <v>9868.5</v>
      </c>
      <c r="DB5" s="257">
        <f>'BAR BB| Open rates'!DB5*0.85*0.9</f>
        <v>9868.5</v>
      </c>
      <c r="DC5" s="257">
        <f>'BAR BB| Open rates'!DC5*0.85*0.9</f>
        <v>11398.5</v>
      </c>
      <c r="DD5" s="257">
        <f>'BAR BB| Open rates'!DD5*0.85*0.9</f>
        <v>11398.5</v>
      </c>
      <c r="DE5" s="257">
        <f>'BAR BB| Open rates'!DE5*0.85*0.9</f>
        <v>9868.5</v>
      </c>
      <c r="DF5" s="257">
        <f>'BAR BB| Open rates'!DF5*0.85*0.9</f>
        <v>9868.5</v>
      </c>
      <c r="DG5" s="257">
        <f>'BAR BB| Open rates'!DG5*0.85*0.9</f>
        <v>9868.5</v>
      </c>
      <c r="DH5" s="257">
        <f>'BAR BB| Open rates'!DH5*0.85*0.9</f>
        <v>9868.5</v>
      </c>
      <c r="DI5" s="257">
        <f>'BAR BB| Open rates'!DI5*0.85*0.9</f>
        <v>9868.5</v>
      </c>
      <c r="DJ5" s="257">
        <f>'BAR BB| Open rates'!DJ5*0.85*0.9</f>
        <v>11398.5</v>
      </c>
      <c r="DK5" s="257">
        <f>'BAR BB| Open rates'!DK5*0.85*0.9</f>
        <v>11398.5</v>
      </c>
      <c r="DL5" s="257">
        <f>'BAR BB| Open rates'!DL5*0.85*0.9</f>
        <v>9868.5</v>
      </c>
      <c r="DM5" s="257">
        <f>'BAR BB| Open rates'!DM5*0.85*0.9</f>
        <v>9868.5</v>
      </c>
      <c r="DN5" s="257">
        <f>'BAR BB| Open rates'!DN5*0.85*0.9</f>
        <v>9868.5</v>
      </c>
      <c r="DO5" s="257">
        <f>'BAR BB| Open rates'!DO5*0.85*0.9</f>
        <v>9868.5</v>
      </c>
      <c r="DP5" s="257">
        <f>'BAR BB| Open rates'!DP5*0.85*0.9</f>
        <v>9868.5</v>
      </c>
      <c r="DQ5" s="257">
        <f>'BAR BB| Open rates'!DQ5*0.85*0.9</f>
        <v>11398.5</v>
      </c>
      <c r="DR5" s="257">
        <f>'BAR BB| Open rates'!DR5*0.85*0.9</f>
        <v>11398.5</v>
      </c>
      <c r="DS5" s="257">
        <f>'BAR BB| Open rates'!DS5*0.85*0.9</f>
        <v>9868.5</v>
      </c>
      <c r="DT5" s="257">
        <f>'BAR BB| Open rates'!DT5*0.85*0.9</f>
        <v>9868.5</v>
      </c>
      <c r="DU5" s="257">
        <f>'BAR BB| Open rates'!DU5*0.85*0.9</f>
        <v>9868.5</v>
      </c>
      <c r="DV5" s="257">
        <f>'BAR BB| Open rates'!DV5*0.85*0.9</f>
        <v>9868.5</v>
      </c>
      <c r="DW5" s="257">
        <f>'BAR BB| Open rates'!DW5*0.85*0.9</f>
        <v>9868.5</v>
      </c>
      <c r="DX5" s="257">
        <f>'BAR BB| Open rates'!DX5*0.85*0.9</f>
        <v>11398.5</v>
      </c>
      <c r="DY5" s="257">
        <f>'BAR BB| Open rates'!DY5*0.85*0.9</f>
        <v>11398.5</v>
      </c>
      <c r="DZ5" s="257">
        <f>'BAR BB| Open rates'!DZ5*0.85*0.9</f>
        <v>12699</v>
      </c>
      <c r="EA5" s="257">
        <f>'BAR BB| Open rates'!EA5*0.85*0.9</f>
        <v>12699</v>
      </c>
      <c r="EB5" s="257">
        <f>'BAR BB| Open rates'!EB5*0.85*0.9</f>
        <v>12699</v>
      </c>
      <c r="EC5" s="257">
        <f>'BAR BB| Open rates'!EC5*0.85*0.9</f>
        <v>14382</v>
      </c>
      <c r="ED5" s="257">
        <f>'BAR BB| Open rates'!ED5*0.85*0.9</f>
        <v>14382</v>
      </c>
      <c r="EE5" s="257">
        <f>'BAR BB| Open rates'!EE5*0.85*0.9</f>
        <v>14382</v>
      </c>
      <c r="EF5" s="257">
        <f>'BAR BB| Open rates'!EF5*0.85*0.9</f>
        <v>14382</v>
      </c>
      <c r="EG5" s="257">
        <f>'BAR BB| Open rates'!EG5*0.85*0.9</f>
        <v>9103.5</v>
      </c>
      <c r="EH5" s="257">
        <f>'BAR BB| Open rates'!EH5*0.85*0.9</f>
        <v>9103.5</v>
      </c>
      <c r="EI5" s="257">
        <f>'BAR BB| Open rates'!EI5*0.85*0.9</f>
        <v>9103.5</v>
      </c>
      <c r="EJ5" s="257">
        <f>'BAR BB| Open rates'!EJ5*0.85*0.9</f>
        <v>9103.5</v>
      </c>
      <c r="EK5" s="257">
        <f>'BAR BB| Open rates'!EK5*0.85*0.9</f>
        <v>9103.5</v>
      </c>
      <c r="EL5" s="257">
        <f>'BAR BB| Open rates'!EL5*0.85*0.9</f>
        <v>9868.5</v>
      </c>
      <c r="EM5" s="257">
        <f>'BAR BB| Open rates'!EM5*0.85*0.9</f>
        <v>9868.5</v>
      </c>
      <c r="EN5" s="257">
        <f>'BAR BB| Open rates'!EN5*0.85*0.9</f>
        <v>9103.5</v>
      </c>
      <c r="EO5" s="257">
        <f>'BAR BB| Open rates'!EO5*0.85*0.9</f>
        <v>9103.5</v>
      </c>
      <c r="EP5" s="257">
        <f>'BAR BB| Open rates'!EP5*0.85*0.9</f>
        <v>9103.5</v>
      </c>
      <c r="EQ5" s="257">
        <f>'BAR BB| Open rates'!EQ5*0.85*0.9</f>
        <v>9103.5</v>
      </c>
      <c r="ER5" s="257">
        <f>'BAR BB| Open rates'!ER5*0.85*0.9</f>
        <v>9103.5</v>
      </c>
      <c r="ES5" s="257">
        <f>'BAR BB| Open rates'!ES5*0.85*0.9</f>
        <v>9868.5</v>
      </c>
      <c r="ET5" s="257">
        <f>'BAR BB| Open rates'!ET5*0.85*0.9</f>
        <v>9868.5</v>
      </c>
      <c r="EU5" s="257">
        <f>'BAR BB| Open rates'!EU5*0.85*0.9</f>
        <v>9103.5</v>
      </c>
      <c r="EV5" s="257">
        <f>'BAR BB| Open rates'!EV5*0.85*0.9</f>
        <v>9103.5</v>
      </c>
      <c r="EW5" s="257">
        <f>'BAR BB| Open rates'!EW5*0.85*0.9</f>
        <v>9103.5</v>
      </c>
      <c r="EX5" s="257">
        <f>'BAR BB| Open rates'!EX5*0.85*0.9</f>
        <v>9103.5</v>
      </c>
      <c r="EY5" s="257">
        <f>'BAR BB| Open rates'!EY5*0.85*0.9</f>
        <v>9103.5</v>
      </c>
      <c r="EZ5" s="257">
        <f>'BAR BB| Open rates'!EZ5*0.85*0.9</f>
        <v>9868.5</v>
      </c>
      <c r="FA5" s="257">
        <f>'BAR BB| Open rates'!FA5*0.85*0.9</f>
        <v>9868.5</v>
      </c>
      <c r="FB5" s="257">
        <f>'BAR BB| Open rates'!FB5*0.85*0.9</f>
        <v>9103.5</v>
      </c>
      <c r="FC5" s="257">
        <f>'BAR BB| Open rates'!FC5*0.85*0.9</f>
        <v>9103.5</v>
      </c>
      <c r="FD5" s="257">
        <f>'BAR BB| Open rates'!FD5*0.85*0.9</f>
        <v>9103.5</v>
      </c>
      <c r="FE5" s="257">
        <f>'BAR BB| Open rates'!FE5*0.85*0.9</f>
        <v>9103.5</v>
      </c>
      <c r="FF5" s="257">
        <f>'BAR BB| Open rates'!FF5*0.85*0.9</f>
        <v>9103.5</v>
      </c>
      <c r="FG5" s="257">
        <f>'BAR BB| Open rates'!FG5*0.85*0.9</f>
        <v>9868.5</v>
      </c>
      <c r="FH5" s="257">
        <f>'BAR BB| Open rates'!FH5*0.85*0.9</f>
        <v>9868.5</v>
      </c>
      <c r="FI5" s="257">
        <f>'BAR BB| Open rates'!FI5*0.85*0.9</f>
        <v>9103.5</v>
      </c>
      <c r="FJ5" s="257">
        <f>'BAR BB| Open rates'!FJ5*0.85*0.9</f>
        <v>9103.5</v>
      </c>
      <c r="FK5" s="257">
        <f>'BAR BB| Open rates'!FK5*0.85*0.9</f>
        <v>9103.5</v>
      </c>
      <c r="FL5" s="257">
        <f>'BAR BB| Open rates'!FL5*0.85*0.9</f>
        <v>9103.5</v>
      </c>
      <c r="FM5" s="257">
        <f>'BAR BB| Open rates'!FM5*0.85*0.9</f>
        <v>9103.5</v>
      </c>
      <c r="FN5" s="257">
        <f>'BAR BB| Open rates'!FN5*0.85*0.9</f>
        <v>9868.5</v>
      </c>
      <c r="FO5" s="257">
        <f>'BAR BB| Open rates'!FO5*0.85*0.9</f>
        <v>9868.5</v>
      </c>
      <c r="FP5" s="257">
        <f>'BAR BB| Open rates'!FP5*0.85*0.9</f>
        <v>9103.5</v>
      </c>
      <c r="FQ5" s="257">
        <f>'BAR BB| Open rates'!FQ5*0.85*0.9</f>
        <v>9103.5</v>
      </c>
      <c r="FR5" s="257">
        <f>'BAR BB| Open rates'!FR5*0.85*0.9</f>
        <v>9103.5</v>
      </c>
      <c r="FS5" s="257">
        <f>'BAR BB| Open rates'!FS5*0.85*0.9</f>
        <v>9103.5</v>
      </c>
      <c r="FT5" s="257">
        <f>'BAR BB| Open rates'!FT5*0.85*0.9</f>
        <v>9103.5</v>
      </c>
      <c r="FU5" s="257">
        <f>'BAR BB| Open rates'!FU5*0.85*0.9</f>
        <v>9868.5</v>
      </c>
      <c r="FV5" s="257">
        <f>'BAR BB| Open rates'!FV5*0.85*0.9</f>
        <v>9868.5</v>
      </c>
      <c r="FW5" s="257">
        <f>'BAR BB| Open rates'!FW5*0.85*0.9</f>
        <v>12699</v>
      </c>
      <c r="FX5" s="257">
        <f>'BAR BB| Open rates'!FX5*0.85*0.9</f>
        <v>12699</v>
      </c>
      <c r="FY5" s="257">
        <f>'BAR BB| Open rates'!FY5*0.85*0.9</f>
        <v>12699</v>
      </c>
      <c r="FZ5" s="257">
        <f>'BAR BB| Open rates'!FZ5*0.85*0.9</f>
        <v>12699</v>
      </c>
      <c r="GA5" s="257">
        <f>'BAR BB| Open rates'!GA5*0.85*0.9</f>
        <v>12699</v>
      </c>
      <c r="GB5" s="257">
        <f>'BAR BB| Open rates'!GB5*0.85*0.9</f>
        <v>14382</v>
      </c>
      <c r="GC5" s="257">
        <f>'BAR BB| Open rates'!GC5*0.85*0.9</f>
        <v>14382</v>
      </c>
      <c r="GD5" s="257">
        <f>'BAR BB| Open rates'!GD5*0.85*0.9</f>
        <v>14382</v>
      </c>
      <c r="GE5" s="257">
        <f>'BAR BB| Open rates'!GE5*0.85*0.9</f>
        <v>14382</v>
      </c>
    </row>
    <row r="6" spans="1:187" s="36" customFormat="1" ht="12" customHeight="1" x14ac:dyDescent="0.2">
      <c r="A6" s="183">
        <v>2</v>
      </c>
      <c r="B6" s="257">
        <f>'BAR BB| Open rates'!B6*0.85*0.9</f>
        <v>18742.5</v>
      </c>
      <c r="C6" s="257">
        <f>'BAR BB| Open rates'!C6*0.85*0.9</f>
        <v>18742.5</v>
      </c>
      <c r="D6" s="257">
        <f>'BAR BB| Open rates'!D6*0.85*0.9</f>
        <v>16677</v>
      </c>
      <c r="E6" s="257">
        <f>'BAR BB| Open rates'!E6*0.85*0.9</f>
        <v>16677</v>
      </c>
      <c r="F6" s="257">
        <f>'BAR BB| Open rates'!F6*0.85*0.9</f>
        <v>14994</v>
      </c>
      <c r="G6" s="257">
        <f>'BAR BB| Open rates'!G6*0.85*0.9</f>
        <v>16677</v>
      </c>
      <c r="H6" s="257">
        <f>'BAR BB| Open rates'!H6*0.85*0.9</f>
        <v>16677</v>
      </c>
      <c r="I6" s="257">
        <f>'BAR BB| Open rates'!I6*0.85*0.9</f>
        <v>18207</v>
      </c>
      <c r="J6" s="257">
        <f>'BAR BB| Open rates'!J6*0.85*0.9</f>
        <v>18207</v>
      </c>
      <c r="K6" s="257">
        <f>'BAR BB| Open rates'!K6*0.85*0.9</f>
        <v>16677</v>
      </c>
      <c r="L6" s="257">
        <f>'BAR BB| Open rates'!L6*0.85*0.9</f>
        <v>16677</v>
      </c>
      <c r="M6" s="257">
        <f>'BAR BB| Open rates'!M6*0.85*0.9</f>
        <v>16677</v>
      </c>
      <c r="N6" s="257">
        <f>'BAR BB| Open rates'!N6*0.85*0.9</f>
        <v>16677</v>
      </c>
      <c r="O6" s="257">
        <f>'BAR BB| Open rates'!O6*0.85*0.9</f>
        <v>16677</v>
      </c>
      <c r="P6" s="257">
        <f>'BAR BB| Open rates'!P6*0.85*0.9</f>
        <v>18207</v>
      </c>
      <c r="Q6" s="257">
        <f>'BAR BB| Open rates'!Q6*0.85*0.9</f>
        <v>18207</v>
      </c>
      <c r="R6" s="257">
        <f>'BAR BB| Open rates'!R6*0.85*0.9</f>
        <v>18207</v>
      </c>
      <c r="S6" s="257">
        <f>'BAR BB| Open rates'!S6*0.85*0.9</f>
        <v>18207</v>
      </c>
      <c r="T6" s="257">
        <f>'BAR BB| Open rates'!T6*0.85*0.9</f>
        <v>18207</v>
      </c>
      <c r="U6" s="257">
        <f>'BAR BB| Open rates'!U6*0.85*0.9</f>
        <v>18207</v>
      </c>
      <c r="V6" s="257">
        <f>'BAR BB| Open rates'!V6*0.85*0.9</f>
        <v>18207</v>
      </c>
      <c r="W6" s="257">
        <f>'BAR BB| Open rates'!W6*0.85*0.9</f>
        <v>19737</v>
      </c>
      <c r="X6" s="257">
        <f>'BAR BB| Open rates'!X6*0.85*0.9</f>
        <v>19737</v>
      </c>
      <c r="Y6" s="257">
        <f>'BAR BB| Open rates'!Y6*0.85*0.9</f>
        <v>18207</v>
      </c>
      <c r="Z6" s="257">
        <f>'BAR BB| Open rates'!Z6*0.85*0.9</f>
        <v>18207</v>
      </c>
      <c r="AA6" s="257">
        <f>'BAR BB| Open rates'!AA6*0.85*0.9</f>
        <v>18207</v>
      </c>
      <c r="AB6" s="257">
        <f>'BAR BB| Open rates'!AB6*0.85*0.9</f>
        <v>18207</v>
      </c>
      <c r="AC6" s="257">
        <f>'BAR BB| Open rates'!AC6*0.85*0.9</f>
        <v>18207</v>
      </c>
      <c r="AD6" s="257">
        <f>'BAR BB| Open rates'!AD6*0.85*0.9</f>
        <v>19737</v>
      </c>
      <c r="AE6" s="257">
        <f>'BAR BB| Open rates'!AE6*0.85*0.9</f>
        <v>19737</v>
      </c>
      <c r="AF6" s="257">
        <f>'BAR BB| Open rates'!AF6*0.85*0.9</f>
        <v>18207</v>
      </c>
      <c r="AG6" s="257">
        <f>'BAR BB| Open rates'!AG6*0.85*0.9</f>
        <v>18207</v>
      </c>
      <c r="AH6" s="257">
        <f>'BAR BB| Open rates'!AH6*0.85*0.9</f>
        <v>18207</v>
      </c>
      <c r="AI6" s="257">
        <f>'BAR BB| Open rates'!AI6*0.85*0.9</f>
        <v>18207</v>
      </c>
      <c r="AJ6" s="257">
        <f>'BAR BB| Open rates'!AJ6*0.85*0.9</f>
        <v>18207</v>
      </c>
      <c r="AK6" s="257">
        <f>'BAR BB| Open rates'!AK6*0.85*0.9</f>
        <v>19737</v>
      </c>
      <c r="AL6" s="257">
        <f>'BAR BB| Open rates'!AL6*0.85*0.9</f>
        <v>19737</v>
      </c>
      <c r="AM6" s="257">
        <f>'BAR BB| Open rates'!AM6*0.85*0.9</f>
        <v>18207</v>
      </c>
      <c r="AN6" s="257">
        <f>'BAR BB| Open rates'!AN6*0.85*0.9</f>
        <v>18207</v>
      </c>
      <c r="AO6" s="257">
        <f>'BAR BB| Open rates'!AO6*0.85*0.9</f>
        <v>18207</v>
      </c>
      <c r="AP6" s="257">
        <f>'BAR BB| Open rates'!AP6*0.85*0.9</f>
        <v>18207</v>
      </c>
      <c r="AQ6" s="257">
        <f>'BAR BB| Open rates'!AQ6*0.85*0.9</f>
        <v>18207</v>
      </c>
      <c r="AR6" s="257">
        <f>'BAR BB| Open rates'!AR6*0.85*0.9</f>
        <v>19737</v>
      </c>
      <c r="AS6" s="257">
        <f>'BAR BB| Open rates'!AS6*0.85*0.9</f>
        <v>19737</v>
      </c>
      <c r="AT6" s="257">
        <f>'BAR BB| Open rates'!AT6*0.85*0.9</f>
        <v>18207</v>
      </c>
      <c r="AU6" s="257">
        <f>'BAR BB| Open rates'!AU6*0.85*0.9</f>
        <v>18207</v>
      </c>
      <c r="AV6" s="257">
        <f>'BAR BB| Open rates'!AV6*0.85*0.9</f>
        <v>18207</v>
      </c>
      <c r="AW6" s="257">
        <f>'BAR BB| Open rates'!AW6*0.85*0.9</f>
        <v>18207</v>
      </c>
      <c r="AX6" s="257">
        <f>'BAR BB| Open rates'!AX6*0.85*0.9</f>
        <v>18207</v>
      </c>
      <c r="AY6" s="257">
        <f>'BAR BB| Open rates'!AY6*0.85*0.9</f>
        <v>19737</v>
      </c>
      <c r="AZ6" s="257">
        <f>'BAR BB| Open rates'!AZ6*0.85*0.9</f>
        <v>19737</v>
      </c>
      <c r="BA6" s="257">
        <f>'BAR BB| Open rates'!BA6*0.85*0.9</f>
        <v>18207</v>
      </c>
      <c r="BB6" s="257">
        <f>'BAR BB| Open rates'!BB6*0.85*0.9</f>
        <v>18207</v>
      </c>
      <c r="BC6" s="257">
        <f>'BAR BB| Open rates'!BC6*0.85*0.9</f>
        <v>18207</v>
      </c>
      <c r="BD6" s="257">
        <f>'BAR BB| Open rates'!BD6*0.85*0.9</f>
        <v>18207</v>
      </c>
      <c r="BE6" s="257">
        <f>'BAR BB| Open rates'!BE6*0.85*0.9</f>
        <v>18207</v>
      </c>
      <c r="BF6" s="257">
        <f>'BAR BB| Open rates'!BF6*0.85*0.9</f>
        <v>19737</v>
      </c>
      <c r="BG6" s="257">
        <f>'BAR BB| Open rates'!BG6*0.85*0.9</f>
        <v>19737</v>
      </c>
      <c r="BH6" s="257">
        <f>'BAR BB| Open rates'!BH6*0.85*0.9</f>
        <v>15759</v>
      </c>
      <c r="BI6" s="257">
        <f>'BAR BB| Open rates'!BI6*0.85*0.9</f>
        <v>15759</v>
      </c>
      <c r="BJ6" s="257">
        <f>'BAR BB| Open rates'!BJ6*0.85*0.9</f>
        <v>15759</v>
      </c>
      <c r="BK6" s="257">
        <f>'BAR BB| Open rates'!BK6*0.85*0.9</f>
        <v>15759</v>
      </c>
      <c r="BL6" s="257">
        <f>'BAR BB| Open rates'!BL6*0.85*0.9</f>
        <v>15759</v>
      </c>
      <c r="BM6" s="257">
        <f>'BAR BB| Open rates'!BM6*0.85*0.9</f>
        <v>16677</v>
      </c>
      <c r="BN6" s="257">
        <f>'BAR BB| Open rates'!BN6*0.85*0.9</f>
        <v>16677</v>
      </c>
      <c r="BO6" s="257">
        <f>'BAR BB| Open rates'!BO6*0.85*0.9</f>
        <v>14994</v>
      </c>
      <c r="BP6" s="257">
        <f>'BAR BB| Open rates'!BP6*0.85*0.9</f>
        <v>14994</v>
      </c>
      <c r="BQ6" s="257">
        <f>'BAR BB| Open rates'!BQ6*0.85*0.9</f>
        <v>16677</v>
      </c>
      <c r="BR6" s="257">
        <f>'BAR BB| Open rates'!BR6*0.85*0.9</f>
        <v>16677</v>
      </c>
      <c r="BS6" s="257">
        <f>'BAR BB| Open rates'!BS6*0.85*0.9</f>
        <v>16677</v>
      </c>
      <c r="BT6" s="257">
        <f>'BAR BB| Open rates'!BT6*0.85*0.9</f>
        <v>16677</v>
      </c>
      <c r="BU6" s="257">
        <f>'BAR BB| Open rates'!BU6*0.85*0.9</f>
        <v>16677</v>
      </c>
      <c r="BV6" s="257">
        <f>'BAR BB| Open rates'!BV6*0.85*0.9</f>
        <v>14994</v>
      </c>
      <c r="BW6" s="257">
        <f>'BAR BB| Open rates'!BW6*0.85*0.9</f>
        <v>14994</v>
      </c>
      <c r="BX6" s="257">
        <f>'BAR BB| Open rates'!BX6*0.85*0.9</f>
        <v>14994</v>
      </c>
      <c r="BY6" s="257">
        <f>'BAR BB| Open rates'!BY6*0.85*0.9</f>
        <v>14994</v>
      </c>
      <c r="BZ6" s="257">
        <f>'BAR BB| Open rates'!BZ6*0.85*0.9</f>
        <v>14994</v>
      </c>
      <c r="CA6" s="257">
        <f>'BAR BB| Open rates'!CA6*0.85*0.9</f>
        <v>16677</v>
      </c>
      <c r="CB6" s="257">
        <f>'BAR BB| Open rates'!CB6*0.85*0.9</f>
        <v>16677</v>
      </c>
      <c r="CC6" s="257">
        <f>'BAR BB| Open rates'!CC6*0.85*0.9</f>
        <v>14994</v>
      </c>
      <c r="CD6" s="257">
        <f>'BAR BB| Open rates'!CD6*0.85*0.9</f>
        <v>14994</v>
      </c>
      <c r="CE6" s="257">
        <f>'BAR BB| Open rates'!CE6*0.85*0.9</f>
        <v>14994</v>
      </c>
      <c r="CF6" s="257">
        <f>'BAR BB| Open rates'!CF6*0.85*0.9</f>
        <v>14994</v>
      </c>
      <c r="CG6" s="257">
        <f>'BAR BB| Open rates'!CG6*0.85*0.9</f>
        <v>14994</v>
      </c>
      <c r="CH6" s="257">
        <f>'BAR BB| Open rates'!CH6*0.85*0.9</f>
        <v>16677</v>
      </c>
      <c r="CI6" s="257">
        <f>'BAR BB| Open rates'!CI6*0.85*0.9</f>
        <v>16677</v>
      </c>
      <c r="CJ6" s="257">
        <f>'BAR BB| Open rates'!CJ6*0.85*0.9</f>
        <v>14994</v>
      </c>
      <c r="CK6" s="257">
        <f>'BAR BB| Open rates'!CK6*0.85*0.9</f>
        <v>14994</v>
      </c>
      <c r="CL6" s="257">
        <f>'BAR BB| Open rates'!CL6*0.85*0.9</f>
        <v>14994</v>
      </c>
      <c r="CM6" s="257">
        <f>'BAR BB| Open rates'!CM6*0.85*0.9</f>
        <v>14994</v>
      </c>
      <c r="CN6" s="257">
        <f>'BAR BB| Open rates'!CN6*0.85*0.9</f>
        <v>14994</v>
      </c>
      <c r="CO6" s="257">
        <f>'BAR BB| Open rates'!CO6*0.85*0.9</f>
        <v>16677</v>
      </c>
      <c r="CP6" s="257">
        <f>'BAR BB| Open rates'!CP6*0.85*0.9</f>
        <v>16677</v>
      </c>
      <c r="CQ6" s="257">
        <f>'BAR BB| Open rates'!CQ6*0.85*0.9</f>
        <v>14994</v>
      </c>
      <c r="CR6" s="257">
        <f>'BAR BB| Open rates'!CR6*0.85*0.9</f>
        <v>14994</v>
      </c>
      <c r="CS6" s="257">
        <f>'BAR BB| Open rates'!CS6*0.85*0.9</f>
        <v>14994</v>
      </c>
      <c r="CT6" s="257">
        <f>'BAR BB| Open rates'!CT6*0.85*0.9</f>
        <v>14994</v>
      </c>
      <c r="CU6" s="257">
        <f>'BAR BB| Open rates'!CU6*0.85*0.9</f>
        <v>13693.5</v>
      </c>
      <c r="CV6" s="257">
        <f>'BAR BB| Open rates'!CV6*0.85*0.9</f>
        <v>13693.5</v>
      </c>
      <c r="CW6" s="257">
        <f>'BAR BB| Open rates'!CW6*0.85*0.9</f>
        <v>13693.5</v>
      </c>
      <c r="CX6" s="257">
        <f>'BAR BB| Open rates'!CX6*0.85*0.9</f>
        <v>12163.5</v>
      </c>
      <c r="CY6" s="257">
        <f>'BAR BB| Open rates'!CY6*0.85*0.9</f>
        <v>12163.5</v>
      </c>
      <c r="CZ6" s="257">
        <f>'BAR BB| Open rates'!CZ6*0.85*0.9</f>
        <v>12163.5</v>
      </c>
      <c r="DA6" s="257">
        <f>'BAR BB| Open rates'!DA6*0.85*0.9</f>
        <v>12163.5</v>
      </c>
      <c r="DB6" s="257">
        <f>'BAR BB| Open rates'!DB6*0.85*0.9</f>
        <v>12163.5</v>
      </c>
      <c r="DC6" s="257">
        <f>'BAR BB| Open rates'!DC6*0.85*0.9</f>
        <v>13693.5</v>
      </c>
      <c r="DD6" s="257">
        <f>'BAR BB| Open rates'!DD6*0.85*0.9</f>
        <v>13693.5</v>
      </c>
      <c r="DE6" s="257">
        <f>'BAR BB| Open rates'!DE6*0.85*0.9</f>
        <v>12163.5</v>
      </c>
      <c r="DF6" s="257">
        <f>'BAR BB| Open rates'!DF6*0.85*0.9</f>
        <v>12163.5</v>
      </c>
      <c r="DG6" s="257">
        <f>'BAR BB| Open rates'!DG6*0.85*0.9</f>
        <v>12163.5</v>
      </c>
      <c r="DH6" s="257">
        <f>'BAR BB| Open rates'!DH6*0.85*0.9</f>
        <v>12163.5</v>
      </c>
      <c r="DI6" s="257">
        <f>'BAR BB| Open rates'!DI6*0.85*0.9</f>
        <v>12163.5</v>
      </c>
      <c r="DJ6" s="257">
        <f>'BAR BB| Open rates'!DJ6*0.85*0.9</f>
        <v>13693.5</v>
      </c>
      <c r="DK6" s="257">
        <f>'BAR BB| Open rates'!DK6*0.85*0.9</f>
        <v>13693.5</v>
      </c>
      <c r="DL6" s="257">
        <f>'BAR BB| Open rates'!DL6*0.85*0.9</f>
        <v>12163.5</v>
      </c>
      <c r="DM6" s="257">
        <f>'BAR BB| Open rates'!DM6*0.85*0.9</f>
        <v>12163.5</v>
      </c>
      <c r="DN6" s="257">
        <f>'BAR BB| Open rates'!DN6*0.85*0.9</f>
        <v>12163.5</v>
      </c>
      <c r="DO6" s="257">
        <f>'BAR BB| Open rates'!DO6*0.85*0.9</f>
        <v>12163.5</v>
      </c>
      <c r="DP6" s="257">
        <f>'BAR BB| Open rates'!DP6*0.85*0.9</f>
        <v>12163.5</v>
      </c>
      <c r="DQ6" s="257">
        <f>'BAR BB| Open rates'!DQ6*0.85*0.9</f>
        <v>13693.5</v>
      </c>
      <c r="DR6" s="257">
        <f>'BAR BB| Open rates'!DR6*0.85*0.9</f>
        <v>13693.5</v>
      </c>
      <c r="DS6" s="257">
        <f>'BAR BB| Open rates'!DS6*0.85*0.9</f>
        <v>12163.5</v>
      </c>
      <c r="DT6" s="257">
        <f>'BAR BB| Open rates'!DT6*0.85*0.9</f>
        <v>12163.5</v>
      </c>
      <c r="DU6" s="257">
        <f>'BAR BB| Open rates'!DU6*0.85*0.9</f>
        <v>12163.5</v>
      </c>
      <c r="DV6" s="257">
        <f>'BAR BB| Open rates'!DV6*0.85*0.9</f>
        <v>12163.5</v>
      </c>
      <c r="DW6" s="257">
        <f>'BAR BB| Open rates'!DW6*0.85*0.9</f>
        <v>12163.5</v>
      </c>
      <c r="DX6" s="257">
        <f>'BAR BB| Open rates'!DX6*0.85*0.9</f>
        <v>13693.5</v>
      </c>
      <c r="DY6" s="257">
        <f>'BAR BB| Open rates'!DY6*0.85*0.9</f>
        <v>13693.5</v>
      </c>
      <c r="DZ6" s="257">
        <f>'BAR BB| Open rates'!DZ6*0.85*0.9</f>
        <v>14994</v>
      </c>
      <c r="EA6" s="257">
        <f>'BAR BB| Open rates'!EA6*0.85*0.9</f>
        <v>14994</v>
      </c>
      <c r="EB6" s="257">
        <f>'BAR BB| Open rates'!EB6*0.85*0.9</f>
        <v>14994</v>
      </c>
      <c r="EC6" s="257">
        <f>'BAR BB| Open rates'!EC6*0.85*0.9</f>
        <v>16677</v>
      </c>
      <c r="ED6" s="257">
        <f>'BAR BB| Open rates'!ED6*0.85*0.9</f>
        <v>16677</v>
      </c>
      <c r="EE6" s="257">
        <f>'BAR BB| Open rates'!EE6*0.85*0.9</f>
        <v>16677</v>
      </c>
      <c r="EF6" s="257">
        <f>'BAR BB| Open rates'!EF6*0.85*0.9</f>
        <v>16677</v>
      </c>
      <c r="EG6" s="257">
        <f>'BAR BB| Open rates'!EG6*0.85*0.9</f>
        <v>11398.5</v>
      </c>
      <c r="EH6" s="257">
        <f>'BAR BB| Open rates'!EH6*0.85*0.9</f>
        <v>11398.5</v>
      </c>
      <c r="EI6" s="257">
        <f>'BAR BB| Open rates'!EI6*0.85*0.9</f>
        <v>11398.5</v>
      </c>
      <c r="EJ6" s="257">
        <f>'BAR BB| Open rates'!EJ6*0.85*0.9</f>
        <v>11398.5</v>
      </c>
      <c r="EK6" s="257">
        <f>'BAR BB| Open rates'!EK6*0.85*0.9</f>
        <v>11398.5</v>
      </c>
      <c r="EL6" s="257">
        <f>'BAR BB| Open rates'!EL6*0.85*0.9</f>
        <v>12163.5</v>
      </c>
      <c r="EM6" s="257">
        <f>'BAR BB| Open rates'!EM6*0.85*0.9</f>
        <v>12163.5</v>
      </c>
      <c r="EN6" s="257">
        <f>'BAR BB| Open rates'!EN6*0.85*0.9</f>
        <v>11398.5</v>
      </c>
      <c r="EO6" s="257">
        <f>'BAR BB| Open rates'!EO6*0.85*0.9</f>
        <v>11398.5</v>
      </c>
      <c r="EP6" s="257">
        <f>'BAR BB| Open rates'!EP6*0.85*0.9</f>
        <v>11398.5</v>
      </c>
      <c r="EQ6" s="257">
        <f>'BAR BB| Open rates'!EQ6*0.85*0.9</f>
        <v>11398.5</v>
      </c>
      <c r="ER6" s="257">
        <f>'BAR BB| Open rates'!ER6*0.85*0.9</f>
        <v>11398.5</v>
      </c>
      <c r="ES6" s="257">
        <f>'BAR BB| Open rates'!ES6*0.85*0.9</f>
        <v>12163.5</v>
      </c>
      <c r="ET6" s="257">
        <f>'BAR BB| Open rates'!ET6*0.85*0.9</f>
        <v>12163.5</v>
      </c>
      <c r="EU6" s="257">
        <f>'BAR BB| Open rates'!EU6*0.85*0.9</f>
        <v>11398.5</v>
      </c>
      <c r="EV6" s="257">
        <f>'BAR BB| Open rates'!EV6*0.85*0.9</f>
        <v>11398.5</v>
      </c>
      <c r="EW6" s="257">
        <f>'BAR BB| Open rates'!EW6*0.85*0.9</f>
        <v>11398.5</v>
      </c>
      <c r="EX6" s="257">
        <f>'BAR BB| Open rates'!EX6*0.85*0.9</f>
        <v>11398.5</v>
      </c>
      <c r="EY6" s="257">
        <f>'BAR BB| Open rates'!EY6*0.85*0.9</f>
        <v>11398.5</v>
      </c>
      <c r="EZ6" s="257">
        <f>'BAR BB| Open rates'!EZ6*0.85*0.9</f>
        <v>12163.5</v>
      </c>
      <c r="FA6" s="257">
        <f>'BAR BB| Open rates'!FA6*0.85*0.9</f>
        <v>12163.5</v>
      </c>
      <c r="FB6" s="257">
        <f>'BAR BB| Open rates'!FB6*0.85*0.9</f>
        <v>11398.5</v>
      </c>
      <c r="FC6" s="257">
        <f>'BAR BB| Open rates'!FC6*0.85*0.9</f>
        <v>11398.5</v>
      </c>
      <c r="FD6" s="257">
        <f>'BAR BB| Open rates'!FD6*0.85*0.9</f>
        <v>11398.5</v>
      </c>
      <c r="FE6" s="257">
        <f>'BAR BB| Open rates'!FE6*0.85*0.9</f>
        <v>11398.5</v>
      </c>
      <c r="FF6" s="257">
        <f>'BAR BB| Open rates'!FF6*0.85*0.9</f>
        <v>11398.5</v>
      </c>
      <c r="FG6" s="257">
        <f>'BAR BB| Open rates'!FG6*0.85*0.9</f>
        <v>12163.5</v>
      </c>
      <c r="FH6" s="257">
        <f>'BAR BB| Open rates'!FH6*0.85*0.9</f>
        <v>12163.5</v>
      </c>
      <c r="FI6" s="257">
        <f>'BAR BB| Open rates'!FI6*0.85*0.9</f>
        <v>11398.5</v>
      </c>
      <c r="FJ6" s="257">
        <f>'BAR BB| Open rates'!FJ6*0.85*0.9</f>
        <v>11398.5</v>
      </c>
      <c r="FK6" s="257">
        <f>'BAR BB| Open rates'!FK6*0.85*0.9</f>
        <v>11398.5</v>
      </c>
      <c r="FL6" s="257">
        <f>'BAR BB| Open rates'!FL6*0.85*0.9</f>
        <v>11398.5</v>
      </c>
      <c r="FM6" s="257">
        <f>'BAR BB| Open rates'!FM6*0.85*0.9</f>
        <v>11398.5</v>
      </c>
      <c r="FN6" s="257">
        <f>'BAR BB| Open rates'!FN6*0.85*0.9</f>
        <v>12163.5</v>
      </c>
      <c r="FO6" s="257">
        <f>'BAR BB| Open rates'!FO6*0.85*0.9</f>
        <v>12163.5</v>
      </c>
      <c r="FP6" s="257">
        <f>'BAR BB| Open rates'!FP6*0.85*0.9</f>
        <v>11398.5</v>
      </c>
      <c r="FQ6" s="257">
        <f>'BAR BB| Open rates'!FQ6*0.85*0.9</f>
        <v>11398.5</v>
      </c>
      <c r="FR6" s="257">
        <f>'BAR BB| Open rates'!FR6*0.85*0.9</f>
        <v>11398.5</v>
      </c>
      <c r="FS6" s="257">
        <f>'BAR BB| Open rates'!FS6*0.85*0.9</f>
        <v>11398.5</v>
      </c>
      <c r="FT6" s="257">
        <f>'BAR BB| Open rates'!FT6*0.85*0.9</f>
        <v>11398.5</v>
      </c>
      <c r="FU6" s="257">
        <f>'BAR BB| Open rates'!FU6*0.85*0.9</f>
        <v>12163.5</v>
      </c>
      <c r="FV6" s="257">
        <f>'BAR BB| Open rates'!FV6*0.85*0.9</f>
        <v>12163.5</v>
      </c>
      <c r="FW6" s="257">
        <f>'BAR BB| Open rates'!FW6*0.85*0.9</f>
        <v>14994</v>
      </c>
      <c r="FX6" s="257">
        <f>'BAR BB| Open rates'!FX6*0.85*0.9</f>
        <v>14994</v>
      </c>
      <c r="FY6" s="257">
        <f>'BAR BB| Open rates'!FY6*0.85*0.9</f>
        <v>14994</v>
      </c>
      <c r="FZ6" s="257">
        <f>'BAR BB| Open rates'!FZ6*0.85*0.9</f>
        <v>14994</v>
      </c>
      <c r="GA6" s="257">
        <f>'BAR BB| Open rates'!GA6*0.85*0.9</f>
        <v>14994</v>
      </c>
      <c r="GB6" s="257">
        <f>'BAR BB| Open rates'!GB6*0.85*0.9</f>
        <v>16677</v>
      </c>
      <c r="GC6" s="257">
        <f>'BAR BB| Open rates'!GC6*0.85*0.9</f>
        <v>16677</v>
      </c>
      <c r="GD6" s="257">
        <f>'BAR BB| Open rates'!GD6*0.85*0.9</f>
        <v>16677</v>
      </c>
      <c r="GE6" s="257">
        <f>'BAR BB| Open rates'!GE6*0.85*0.9</f>
        <v>16677</v>
      </c>
    </row>
    <row r="7" spans="1:187" s="36" customFormat="1" ht="12" customHeight="1" x14ac:dyDescent="0.2">
      <c r="A7" s="236" t="s">
        <v>175</v>
      </c>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c r="FL7" s="257"/>
      <c r="FM7" s="257"/>
      <c r="FN7" s="257"/>
      <c r="FO7" s="257"/>
      <c r="FP7" s="257"/>
      <c r="FQ7" s="257"/>
      <c r="FR7" s="257"/>
      <c r="FS7" s="257"/>
      <c r="FT7" s="257"/>
      <c r="FU7" s="257"/>
      <c r="FV7" s="257"/>
      <c r="FW7" s="257"/>
      <c r="FX7" s="257"/>
      <c r="FY7" s="257"/>
      <c r="FZ7" s="257"/>
      <c r="GA7" s="257"/>
      <c r="GB7" s="257"/>
      <c r="GC7" s="257"/>
      <c r="GD7" s="257"/>
      <c r="GE7" s="257"/>
    </row>
    <row r="8" spans="1:187" s="36" customFormat="1" ht="12" customHeight="1" x14ac:dyDescent="0.2">
      <c r="A8" s="237">
        <v>1</v>
      </c>
      <c r="B8" s="257">
        <f>'BAR BB| Open rates'!B8*0.85*0.9</f>
        <v>18742.5</v>
      </c>
      <c r="C8" s="257">
        <f>'BAR BB| Open rates'!C8*0.85*0.9</f>
        <v>18742.5</v>
      </c>
      <c r="D8" s="257">
        <f>'BAR BB| Open rates'!D8*0.85*0.9</f>
        <v>16677</v>
      </c>
      <c r="E8" s="257">
        <f>'BAR BB| Open rates'!E8*0.85*0.9</f>
        <v>16677</v>
      </c>
      <c r="F8" s="257">
        <f>'BAR BB| Open rates'!F8*0.85*0.9</f>
        <v>14994</v>
      </c>
      <c r="G8" s="257">
        <f>'BAR BB| Open rates'!G8*0.85*0.9</f>
        <v>16677</v>
      </c>
      <c r="H8" s="257">
        <f>'BAR BB| Open rates'!H8*0.85*0.9</f>
        <v>16677</v>
      </c>
      <c r="I8" s="257">
        <f>'BAR BB| Open rates'!I8*0.85*0.9</f>
        <v>18207</v>
      </c>
      <c r="J8" s="257">
        <f>'BAR BB| Open rates'!J8*0.85*0.9</f>
        <v>18207</v>
      </c>
      <c r="K8" s="257">
        <f>'BAR BB| Open rates'!K8*0.85*0.9</f>
        <v>16677</v>
      </c>
      <c r="L8" s="257">
        <f>'BAR BB| Open rates'!L8*0.85*0.9</f>
        <v>16677</v>
      </c>
      <c r="M8" s="257">
        <f>'BAR BB| Open rates'!M8*0.85*0.9</f>
        <v>16677</v>
      </c>
      <c r="N8" s="257">
        <f>'BAR BB| Open rates'!N8*0.85*0.9</f>
        <v>16677</v>
      </c>
      <c r="O8" s="257">
        <f>'BAR BB| Open rates'!O8*0.85*0.9</f>
        <v>16677</v>
      </c>
      <c r="P8" s="257">
        <f>'BAR BB| Open rates'!P8*0.85*0.9</f>
        <v>18207</v>
      </c>
      <c r="Q8" s="257">
        <f>'BAR BB| Open rates'!Q8*0.85*0.9</f>
        <v>18207</v>
      </c>
      <c r="R8" s="257">
        <f>'BAR BB| Open rates'!R8*0.85*0.9</f>
        <v>18207</v>
      </c>
      <c r="S8" s="257">
        <f>'BAR BB| Open rates'!S8*0.85*0.9</f>
        <v>18207</v>
      </c>
      <c r="T8" s="257">
        <f>'BAR BB| Open rates'!T8*0.85*0.9</f>
        <v>18207</v>
      </c>
      <c r="U8" s="257">
        <f>'BAR BB| Open rates'!U8*0.85*0.9</f>
        <v>18207</v>
      </c>
      <c r="V8" s="257">
        <f>'BAR BB| Open rates'!V8*0.85*0.9</f>
        <v>18207</v>
      </c>
      <c r="W8" s="257">
        <f>'BAR BB| Open rates'!W8*0.85*0.9</f>
        <v>19737</v>
      </c>
      <c r="X8" s="257">
        <f>'BAR BB| Open rates'!X8*0.85*0.9</f>
        <v>19737</v>
      </c>
      <c r="Y8" s="257">
        <f>'BAR BB| Open rates'!Y8*0.85*0.9</f>
        <v>18207</v>
      </c>
      <c r="Z8" s="257">
        <f>'BAR BB| Open rates'!Z8*0.85*0.9</f>
        <v>18207</v>
      </c>
      <c r="AA8" s="257">
        <f>'BAR BB| Open rates'!AA8*0.85*0.9</f>
        <v>18207</v>
      </c>
      <c r="AB8" s="257">
        <f>'BAR BB| Open rates'!AB8*0.85*0.9</f>
        <v>18207</v>
      </c>
      <c r="AC8" s="257">
        <f>'BAR BB| Open rates'!AC8*0.85*0.9</f>
        <v>18207</v>
      </c>
      <c r="AD8" s="257">
        <f>'BAR BB| Open rates'!AD8*0.85*0.9</f>
        <v>19737</v>
      </c>
      <c r="AE8" s="257">
        <f>'BAR BB| Open rates'!AE8*0.85*0.9</f>
        <v>19737</v>
      </c>
      <c r="AF8" s="257">
        <f>'BAR BB| Open rates'!AF8*0.85*0.9</f>
        <v>18207</v>
      </c>
      <c r="AG8" s="257">
        <f>'BAR BB| Open rates'!AG8*0.85*0.9</f>
        <v>18207</v>
      </c>
      <c r="AH8" s="257">
        <f>'BAR BB| Open rates'!AH8*0.85*0.9</f>
        <v>18207</v>
      </c>
      <c r="AI8" s="257">
        <f>'BAR BB| Open rates'!AI8*0.85*0.9</f>
        <v>18207</v>
      </c>
      <c r="AJ8" s="257">
        <f>'BAR BB| Open rates'!AJ8*0.85*0.9</f>
        <v>18207</v>
      </c>
      <c r="AK8" s="257">
        <f>'BAR BB| Open rates'!AK8*0.85*0.9</f>
        <v>19737</v>
      </c>
      <c r="AL8" s="257">
        <f>'BAR BB| Open rates'!AL8*0.85*0.9</f>
        <v>19737</v>
      </c>
      <c r="AM8" s="257">
        <f>'BAR BB| Open rates'!AM8*0.85*0.9</f>
        <v>18207</v>
      </c>
      <c r="AN8" s="257">
        <f>'BAR BB| Open rates'!AN8*0.85*0.9</f>
        <v>18207</v>
      </c>
      <c r="AO8" s="257">
        <f>'BAR BB| Open rates'!AO8*0.85*0.9</f>
        <v>18207</v>
      </c>
      <c r="AP8" s="257">
        <f>'BAR BB| Open rates'!AP8*0.85*0.9</f>
        <v>18207</v>
      </c>
      <c r="AQ8" s="257">
        <f>'BAR BB| Open rates'!AQ8*0.85*0.9</f>
        <v>18207</v>
      </c>
      <c r="AR8" s="257">
        <f>'BAR BB| Open rates'!AR8*0.85*0.9</f>
        <v>19737</v>
      </c>
      <c r="AS8" s="257">
        <f>'BAR BB| Open rates'!AS8*0.85*0.9</f>
        <v>19737</v>
      </c>
      <c r="AT8" s="257">
        <f>'BAR BB| Open rates'!AT8*0.85*0.9</f>
        <v>18207</v>
      </c>
      <c r="AU8" s="257">
        <f>'BAR BB| Open rates'!AU8*0.85*0.9</f>
        <v>18207</v>
      </c>
      <c r="AV8" s="257">
        <f>'BAR BB| Open rates'!AV8*0.85*0.9</f>
        <v>18207</v>
      </c>
      <c r="AW8" s="257">
        <f>'BAR BB| Open rates'!AW8*0.85*0.9</f>
        <v>18207</v>
      </c>
      <c r="AX8" s="257">
        <f>'BAR BB| Open rates'!AX8*0.85*0.9</f>
        <v>18207</v>
      </c>
      <c r="AY8" s="257">
        <f>'BAR BB| Open rates'!AY8*0.85*0.9</f>
        <v>19737</v>
      </c>
      <c r="AZ8" s="257">
        <f>'BAR BB| Open rates'!AZ8*0.85*0.9</f>
        <v>19737</v>
      </c>
      <c r="BA8" s="257">
        <f>'BAR BB| Open rates'!BA8*0.85*0.9</f>
        <v>18207</v>
      </c>
      <c r="BB8" s="257">
        <f>'BAR BB| Open rates'!BB8*0.85*0.9</f>
        <v>18207</v>
      </c>
      <c r="BC8" s="257">
        <f>'BAR BB| Open rates'!BC8*0.85*0.9</f>
        <v>18207</v>
      </c>
      <c r="BD8" s="257">
        <f>'BAR BB| Open rates'!BD8*0.85*0.9</f>
        <v>18207</v>
      </c>
      <c r="BE8" s="257">
        <f>'BAR BB| Open rates'!BE8*0.85*0.9</f>
        <v>18207</v>
      </c>
      <c r="BF8" s="257">
        <f>'BAR BB| Open rates'!BF8*0.85*0.9</f>
        <v>19737</v>
      </c>
      <c r="BG8" s="257">
        <f>'BAR BB| Open rates'!BG8*0.85*0.9</f>
        <v>19737</v>
      </c>
      <c r="BH8" s="257">
        <f>'BAR BB| Open rates'!BH8*0.85*0.9</f>
        <v>15759</v>
      </c>
      <c r="BI8" s="257">
        <f>'BAR BB| Open rates'!BI8*0.85*0.9</f>
        <v>15759</v>
      </c>
      <c r="BJ8" s="257">
        <f>'BAR BB| Open rates'!BJ8*0.85*0.9</f>
        <v>15759</v>
      </c>
      <c r="BK8" s="257">
        <f>'BAR BB| Open rates'!BK8*0.85*0.9</f>
        <v>15759</v>
      </c>
      <c r="BL8" s="257">
        <f>'BAR BB| Open rates'!BL8*0.85*0.9</f>
        <v>15759</v>
      </c>
      <c r="BM8" s="257">
        <f>'BAR BB| Open rates'!BM8*0.85*0.9</f>
        <v>16677</v>
      </c>
      <c r="BN8" s="257">
        <f>'BAR BB| Open rates'!BN8*0.85*0.9</f>
        <v>16677</v>
      </c>
      <c r="BO8" s="257">
        <f>'BAR BB| Open rates'!BO8*0.85*0.9</f>
        <v>14994</v>
      </c>
      <c r="BP8" s="257">
        <f>'BAR BB| Open rates'!BP8*0.85*0.9</f>
        <v>14994</v>
      </c>
      <c r="BQ8" s="257">
        <f>'BAR BB| Open rates'!BQ8*0.85*0.9</f>
        <v>16677</v>
      </c>
      <c r="BR8" s="257">
        <f>'BAR BB| Open rates'!BR8*0.85*0.9</f>
        <v>16677</v>
      </c>
      <c r="BS8" s="257">
        <f>'BAR BB| Open rates'!BS8*0.85*0.9</f>
        <v>16677</v>
      </c>
      <c r="BT8" s="257">
        <f>'BAR BB| Open rates'!BT8*0.85*0.9</f>
        <v>16677</v>
      </c>
      <c r="BU8" s="257">
        <f>'BAR BB| Open rates'!BU8*0.85*0.9</f>
        <v>16677</v>
      </c>
      <c r="BV8" s="257">
        <f>'BAR BB| Open rates'!BV8*0.85*0.9</f>
        <v>14994</v>
      </c>
      <c r="BW8" s="257">
        <f>'BAR BB| Open rates'!BW8*0.85*0.9</f>
        <v>14994</v>
      </c>
      <c r="BX8" s="257">
        <f>'BAR BB| Open rates'!BX8*0.85*0.9</f>
        <v>14994</v>
      </c>
      <c r="BY8" s="257">
        <f>'BAR BB| Open rates'!BY8*0.85*0.9</f>
        <v>14994</v>
      </c>
      <c r="BZ8" s="257">
        <f>'BAR BB| Open rates'!BZ8*0.85*0.9</f>
        <v>14994</v>
      </c>
      <c r="CA8" s="257">
        <f>'BAR BB| Open rates'!CA8*0.85*0.9</f>
        <v>16677</v>
      </c>
      <c r="CB8" s="257">
        <f>'BAR BB| Open rates'!CB8*0.85*0.9</f>
        <v>16677</v>
      </c>
      <c r="CC8" s="257">
        <f>'BAR BB| Open rates'!CC8*0.85*0.9</f>
        <v>14994</v>
      </c>
      <c r="CD8" s="257">
        <f>'BAR BB| Open rates'!CD8*0.85*0.9</f>
        <v>14994</v>
      </c>
      <c r="CE8" s="257">
        <f>'BAR BB| Open rates'!CE8*0.85*0.9</f>
        <v>14994</v>
      </c>
      <c r="CF8" s="257">
        <f>'BAR BB| Open rates'!CF8*0.85*0.9</f>
        <v>14994</v>
      </c>
      <c r="CG8" s="257">
        <f>'BAR BB| Open rates'!CG8*0.85*0.9</f>
        <v>14994</v>
      </c>
      <c r="CH8" s="257">
        <f>'BAR BB| Open rates'!CH8*0.85*0.9</f>
        <v>16677</v>
      </c>
      <c r="CI8" s="257">
        <f>'BAR BB| Open rates'!CI8*0.85*0.9</f>
        <v>16677</v>
      </c>
      <c r="CJ8" s="257">
        <f>'BAR BB| Open rates'!CJ8*0.85*0.9</f>
        <v>14994</v>
      </c>
      <c r="CK8" s="257">
        <f>'BAR BB| Open rates'!CK8*0.85*0.9</f>
        <v>14994</v>
      </c>
      <c r="CL8" s="257">
        <f>'BAR BB| Open rates'!CL8*0.85*0.9</f>
        <v>14994</v>
      </c>
      <c r="CM8" s="257">
        <f>'BAR BB| Open rates'!CM8*0.85*0.9</f>
        <v>14994</v>
      </c>
      <c r="CN8" s="257">
        <f>'BAR BB| Open rates'!CN8*0.85*0.9</f>
        <v>14994</v>
      </c>
      <c r="CO8" s="257">
        <f>'BAR BB| Open rates'!CO8*0.85*0.9</f>
        <v>16677</v>
      </c>
      <c r="CP8" s="257">
        <f>'BAR BB| Open rates'!CP8*0.85*0.9</f>
        <v>16677</v>
      </c>
      <c r="CQ8" s="257">
        <f>'BAR BB| Open rates'!CQ8*0.85*0.9</f>
        <v>14994</v>
      </c>
      <c r="CR8" s="257">
        <f>'BAR BB| Open rates'!CR8*0.85*0.9</f>
        <v>14994</v>
      </c>
      <c r="CS8" s="257">
        <f>'BAR BB| Open rates'!CS8*0.85*0.9</f>
        <v>14994</v>
      </c>
      <c r="CT8" s="257">
        <f>'BAR BB| Open rates'!CT8*0.85*0.9</f>
        <v>14994</v>
      </c>
      <c r="CU8" s="257">
        <f>'BAR BB| Open rates'!CU8*0.85*0.9</f>
        <v>13693.5</v>
      </c>
      <c r="CV8" s="257">
        <f>'BAR BB| Open rates'!CV8*0.85*0.9</f>
        <v>13693.5</v>
      </c>
      <c r="CW8" s="257">
        <f>'BAR BB| Open rates'!CW8*0.85*0.9</f>
        <v>13693.5</v>
      </c>
      <c r="CX8" s="257">
        <f>'BAR BB| Open rates'!CX8*0.85*0.9</f>
        <v>12163.5</v>
      </c>
      <c r="CY8" s="257">
        <f>'BAR BB| Open rates'!CY8*0.85*0.9</f>
        <v>12163.5</v>
      </c>
      <c r="CZ8" s="257">
        <f>'BAR BB| Open rates'!CZ8*0.85*0.9</f>
        <v>12163.5</v>
      </c>
      <c r="DA8" s="257">
        <f>'BAR BB| Open rates'!DA8*0.85*0.9</f>
        <v>12163.5</v>
      </c>
      <c r="DB8" s="257">
        <f>'BAR BB| Open rates'!DB8*0.85*0.9</f>
        <v>12163.5</v>
      </c>
      <c r="DC8" s="257">
        <f>'BAR BB| Open rates'!DC8*0.85*0.9</f>
        <v>13693.5</v>
      </c>
      <c r="DD8" s="257">
        <f>'BAR BB| Open rates'!DD8*0.85*0.9</f>
        <v>13693.5</v>
      </c>
      <c r="DE8" s="257">
        <f>'BAR BB| Open rates'!DE8*0.85*0.9</f>
        <v>12163.5</v>
      </c>
      <c r="DF8" s="257">
        <f>'BAR BB| Open rates'!DF8*0.85*0.9</f>
        <v>12163.5</v>
      </c>
      <c r="DG8" s="257">
        <f>'BAR BB| Open rates'!DG8*0.85*0.9</f>
        <v>12163.5</v>
      </c>
      <c r="DH8" s="257">
        <f>'BAR BB| Open rates'!DH8*0.85*0.9</f>
        <v>12163.5</v>
      </c>
      <c r="DI8" s="257">
        <f>'BAR BB| Open rates'!DI8*0.85*0.9</f>
        <v>12163.5</v>
      </c>
      <c r="DJ8" s="257">
        <f>'BAR BB| Open rates'!DJ8*0.85*0.9</f>
        <v>13693.5</v>
      </c>
      <c r="DK8" s="257">
        <f>'BAR BB| Open rates'!DK8*0.85*0.9</f>
        <v>13693.5</v>
      </c>
      <c r="DL8" s="257">
        <f>'BAR BB| Open rates'!DL8*0.85*0.9</f>
        <v>12163.5</v>
      </c>
      <c r="DM8" s="257">
        <f>'BAR BB| Open rates'!DM8*0.85*0.9</f>
        <v>12163.5</v>
      </c>
      <c r="DN8" s="257">
        <f>'BAR BB| Open rates'!DN8*0.85*0.9</f>
        <v>12163.5</v>
      </c>
      <c r="DO8" s="257">
        <f>'BAR BB| Open rates'!DO8*0.85*0.9</f>
        <v>12163.5</v>
      </c>
      <c r="DP8" s="257">
        <f>'BAR BB| Open rates'!DP8*0.85*0.9</f>
        <v>12163.5</v>
      </c>
      <c r="DQ8" s="257">
        <f>'BAR BB| Open rates'!DQ8*0.85*0.9</f>
        <v>13693.5</v>
      </c>
      <c r="DR8" s="257">
        <f>'BAR BB| Open rates'!DR8*0.85*0.9</f>
        <v>13693.5</v>
      </c>
      <c r="DS8" s="257">
        <f>'BAR BB| Open rates'!DS8*0.85*0.9</f>
        <v>12163.5</v>
      </c>
      <c r="DT8" s="257">
        <f>'BAR BB| Open rates'!DT8*0.85*0.9</f>
        <v>12163.5</v>
      </c>
      <c r="DU8" s="257">
        <f>'BAR BB| Open rates'!DU8*0.85*0.9</f>
        <v>12163.5</v>
      </c>
      <c r="DV8" s="257">
        <f>'BAR BB| Open rates'!DV8*0.85*0.9</f>
        <v>12163.5</v>
      </c>
      <c r="DW8" s="257">
        <f>'BAR BB| Open rates'!DW8*0.85*0.9</f>
        <v>12163.5</v>
      </c>
      <c r="DX8" s="257">
        <f>'BAR BB| Open rates'!DX8*0.85*0.9</f>
        <v>13693.5</v>
      </c>
      <c r="DY8" s="257">
        <f>'BAR BB| Open rates'!DY8*0.85*0.9</f>
        <v>13693.5</v>
      </c>
      <c r="DZ8" s="257">
        <f>'BAR BB| Open rates'!DZ8*0.85*0.9</f>
        <v>14994</v>
      </c>
      <c r="EA8" s="257">
        <f>'BAR BB| Open rates'!EA8*0.85*0.9</f>
        <v>14994</v>
      </c>
      <c r="EB8" s="257">
        <f>'BAR BB| Open rates'!EB8*0.85*0.9</f>
        <v>14994</v>
      </c>
      <c r="EC8" s="257">
        <f>'BAR BB| Open rates'!EC8*0.85*0.9</f>
        <v>16677</v>
      </c>
      <c r="ED8" s="257">
        <f>'BAR BB| Open rates'!ED8*0.85*0.9</f>
        <v>16677</v>
      </c>
      <c r="EE8" s="257">
        <f>'BAR BB| Open rates'!EE8*0.85*0.9</f>
        <v>16677</v>
      </c>
      <c r="EF8" s="257">
        <f>'BAR BB| Open rates'!EF8*0.85*0.9</f>
        <v>16677</v>
      </c>
      <c r="EG8" s="257">
        <f>'BAR BB| Open rates'!EG8*0.85*0.9</f>
        <v>11398.5</v>
      </c>
      <c r="EH8" s="257">
        <f>'BAR BB| Open rates'!EH8*0.85*0.9</f>
        <v>10633.5</v>
      </c>
      <c r="EI8" s="257">
        <f>'BAR BB| Open rates'!EI8*0.85*0.9</f>
        <v>10633.5</v>
      </c>
      <c r="EJ8" s="257">
        <f>'BAR BB| Open rates'!EJ8*0.85*0.9</f>
        <v>10633.5</v>
      </c>
      <c r="EK8" s="257">
        <f>'BAR BB| Open rates'!EK8*0.85*0.9</f>
        <v>10633.5</v>
      </c>
      <c r="EL8" s="257">
        <f>'BAR BB| Open rates'!EL8*0.85*0.9</f>
        <v>11398.5</v>
      </c>
      <c r="EM8" s="257">
        <f>'BAR BB| Open rates'!EM8*0.85*0.9</f>
        <v>11398.5</v>
      </c>
      <c r="EN8" s="257">
        <f>'BAR BB| Open rates'!EN8*0.85*0.9</f>
        <v>10633.5</v>
      </c>
      <c r="EO8" s="257">
        <f>'BAR BB| Open rates'!EO8*0.85*0.9</f>
        <v>10633.5</v>
      </c>
      <c r="EP8" s="257">
        <f>'BAR BB| Open rates'!EP8*0.85*0.9</f>
        <v>10633.5</v>
      </c>
      <c r="EQ8" s="257">
        <f>'BAR BB| Open rates'!EQ8*0.85*0.9</f>
        <v>10633.5</v>
      </c>
      <c r="ER8" s="257">
        <f>'BAR BB| Open rates'!ER8*0.85*0.9</f>
        <v>10633.5</v>
      </c>
      <c r="ES8" s="257">
        <f>'BAR BB| Open rates'!ES8*0.85*0.9</f>
        <v>11398.5</v>
      </c>
      <c r="ET8" s="257">
        <f>'BAR BB| Open rates'!ET8*0.85*0.9</f>
        <v>11398.5</v>
      </c>
      <c r="EU8" s="257">
        <f>'BAR BB| Open rates'!EU8*0.85*0.9</f>
        <v>10633.5</v>
      </c>
      <c r="EV8" s="257">
        <f>'BAR BB| Open rates'!EV8*0.85*0.9</f>
        <v>10633.5</v>
      </c>
      <c r="EW8" s="257">
        <f>'BAR BB| Open rates'!EW8*0.85*0.9</f>
        <v>10633.5</v>
      </c>
      <c r="EX8" s="257">
        <f>'BAR BB| Open rates'!EX8*0.85*0.9</f>
        <v>10633.5</v>
      </c>
      <c r="EY8" s="257">
        <f>'BAR BB| Open rates'!EY8*0.85*0.9</f>
        <v>10633.5</v>
      </c>
      <c r="EZ8" s="257">
        <f>'BAR BB| Open rates'!EZ8*0.85*0.9</f>
        <v>11398.5</v>
      </c>
      <c r="FA8" s="257">
        <f>'BAR BB| Open rates'!FA8*0.85*0.9</f>
        <v>11398.5</v>
      </c>
      <c r="FB8" s="257">
        <f>'BAR BB| Open rates'!FB8*0.85*0.9</f>
        <v>10633.5</v>
      </c>
      <c r="FC8" s="257">
        <f>'BAR BB| Open rates'!FC8*0.85*0.9</f>
        <v>10633.5</v>
      </c>
      <c r="FD8" s="257">
        <f>'BAR BB| Open rates'!FD8*0.85*0.9</f>
        <v>10633.5</v>
      </c>
      <c r="FE8" s="257">
        <f>'BAR BB| Open rates'!FE8*0.85*0.9</f>
        <v>10633.5</v>
      </c>
      <c r="FF8" s="257">
        <f>'BAR BB| Open rates'!FF8*0.85*0.9</f>
        <v>10633.5</v>
      </c>
      <c r="FG8" s="257">
        <f>'BAR BB| Open rates'!FG8*0.85*0.9</f>
        <v>11398.5</v>
      </c>
      <c r="FH8" s="257">
        <f>'BAR BB| Open rates'!FH8*0.85*0.9</f>
        <v>11398.5</v>
      </c>
      <c r="FI8" s="257">
        <f>'BAR BB| Open rates'!FI8*0.85*0.9</f>
        <v>10633.5</v>
      </c>
      <c r="FJ8" s="257">
        <f>'BAR BB| Open rates'!FJ8*0.85*0.9</f>
        <v>10633.5</v>
      </c>
      <c r="FK8" s="257">
        <f>'BAR BB| Open rates'!FK8*0.85*0.9</f>
        <v>10633.5</v>
      </c>
      <c r="FL8" s="257">
        <f>'BAR BB| Open rates'!FL8*0.85*0.9</f>
        <v>10633.5</v>
      </c>
      <c r="FM8" s="257">
        <f>'BAR BB| Open rates'!FM8*0.85*0.9</f>
        <v>10633.5</v>
      </c>
      <c r="FN8" s="257">
        <f>'BAR BB| Open rates'!FN8*0.85*0.9</f>
        <v>11398.5</v>
      </c>
      <c r="FO8" s="257">
        <f>'BAR BB| Open rates'!FO8*0.85*0.9</f>
        <v>11398.5</v>
      </c>
      <c r="FP8" s="257">
        <f>'BAR BB| Open rates'!FP8*0.85*0.9</f>
        <v>10633.5</v>
      </c>
      <c r="FQ8" s="257">
        <f>'BAR BB| Open rates'!FQ8*0.85*0.9</f>
        <v>10633.5</v>
      </c>
      <c r="FR8" s="257">
        <f>'BAR BB| Open rates'!FR8*0.85*0.9</f>
        <v>10633.5</v>
      </c>
      <c r="FS8" s="257">
        <f>'BAR BB| Open rates'!FS8*0.85*0.9</f>
        <v>10633.5</v>
      </c>
      <c r="FT8" s="257">
        <f>'BAR BB| Open rates'!FT8*0.85*0.9</f>
        <v>10633.5</v>
      </c>
      <c r="FU8" s="257">
        <f>'BAR BB| Open rates'!FU8*0.85*0.9</f>
        <v>11398.5</v>
      </c>
      <c r="FV8" s="257">
        <f>'BAR BB| Open rates'!FV8*0.85*0.9</f>
        <v>11398.5</v>
      </c>
      <c r="FW8" s="257">
        <f>'BAR BB| Open rates'!FW8*0.85*0.9</f>
        <v>14229</v>
      </c>
      <c r="FX8" s="257">
        <f>'BAR BB| Open rates'!FX8*0.85*0.9</f>
        <v>14229</v>
      </c>
      <c r="FY8" s="257">
        <f>'BAR BB| Open rates'!FY8*0.85*0.9</f>
        <v>14229</v>
      </c>
      <c r="FZ8" s="257">
        <f>'BAR BB| Open rates'!FZ8*0.85*0.9</f>
        <v>14229</v>
      </c>
      <c r="GA8" s="257">
        <f>'BAR BB| Open rates'!GA8*0.85*0.9</f>
        <v>14229</v>
      </c>
      <c r="GB8" s="257">
        <f>'BAR BB| Open rates'!GB8*0.85*0.9</f>
        <v>15912</v>
      </c>
      <c r="GC8" s="257">
        <f>'BAR BB| Open rates'!GC8*0.85*0.9</f>
        <v>15912</v>
      </c>
      <c r="GD8" s="257">
        <f>'BAR BB| Open rates'!GD8*0.85*0.9</f>
        <v>15912</v>
      </c>
      <c r="GE8" s="257">
        <f>'BAR BB| Open rates'!GE8*0.85*0.9</f>
        <v>15912</v>
      </c>
    </row>
    <row r="9" spans="1:187" s="36" customFormat="1" ht="12" customHeight="1" x14ac:dyDescent="0.2">
      <c r="A9" s="237">
        <v>2</v>
      </c>
      <c r="B9" s="257">
        <f>'BAR BB| Open rates'!B9*0.85*0.9</f>
        <v>21037.5</v>
      </c>
      <c r="C9" s="257">
        <f>'BAR BB| Open rates'!C9*0.85*0.9</f>
        <v>21037.5</v>
      </c>
      <c r="D9" s="257">
        <f>'BAR BB| Open rates'!D9*0.85*0.9</f>
        <v>18972</v>
      </c>
      <c r="E9" s="257">
        <f>'BAR BB| Open rates'!E9*0.85*0.9</f>
        <v>18972</v>
      </c>
      <c r="F9" s="257">
        <f>'BAR BB| Open rates'!F9*0.85*0.9</f>
        <v>17289</v>
      </c>
      <c r="G9" s="257">
        <f>'BAR BB| Open rates'!G9*0.85*0.9</f>
        <v>18972</v>
      </c>
      <c r="H9" s="257">
        <f>'BAR BB| Open rates'!H9*0.85*0.9</f>
        <v>18972</v>
      </c>
      <c r="I9" s="257">
        <f>'BAR BB| Open rates'!I9*0.85*0.9</f>
        <v>20502</v>
      </c>
      <c r="J9" s="257">
        <f>'BAR BB| Open rates'!J9*0.85*0.9</f>
        <v>20502</v>
      </c>
      <c r="K9" s="257">
        <f>'BAR BB| Open rates'!K9*0.85*0.9</f>
        <v>18972</v>
      </c>
      <c r="L9" s="257">
        <f>'BAR BB| Open rates'!L9*0.85*0.9</f>
        <v>18972</v>
      </c>
      <c r="M9" s="257">
        <f>'BAR BB| Open rates'!M9*0.85*0.9</f>
        <v>18972</v>
      </c>
      <c r="N9" s="257">
        <f>'BAR BB| Open rates'!N9*0.85*0.9</f>
        <v>18972</v>
      </c>
      <c r="O9" s="257">
        <f>'BAR BB| Open rates'!O9*0.85*0.9</f>
        <v>18972</v>
      </c>
      <c r="P9" s="257">
        <f>'BAR BB| Open rates'!P9*0.85*0.9</f>
        <v>20502</v>
      </c>
      <c r="Q9" s="257">
        <f>'BAR BB| Open rates'!Q9*0.85*0.9</f>
        <v>20502</v>
      </c>
      <c r="R9" s="257">
        <f>'BAR BB| Open rates'!R9*0.85*0.9</f>
        <v>20502</v>
      </c>
      <c r="S9" s="257">
        <f>'BAR BB| Open rates'!S9*0.85*0.9</f>
        <v>20502</v>
      </c>
      <c r="T9" s="257">
        <f>'BAR BB| Open rates'!T9*0.85*0.9</f>
        <v>20502</v>
      </c>
      <c r="U9" s="257">
        <f>'BAR BB| Open rates'!U9*0.85*0.9</f>
        <v>20502</v>
      </c>
      <c r="V9" s="257">
        <f>'BAR BB| Open rates'!V9*0.85*0.9</f>
        <v>20502</v>
      </c>
      <c r="W9" s="257">
        <f>'BAR BB| Open rates'!W9*0.85*0.9</f>
        <v>22032</v>
      </c>
      <c r="X9" s="257">
        <f>'BAR BB| Open rates'!X9*0.85*0.9</f>
        <v>22032</v>
      </c>
      <c r="Y9" s="257">
        <f>'BAR BB| Open rates'!Y9*0.85*0.9</f>
        <v>20502</v>
      </c>
      <c r="Z9" s="257">
        <f>'BAR BB| Open rates'!Z9*0.85*0.9</f>
        <v>20502</v>
      </c>
      <c r="AA9" s="257">
        <f>'BAR BB| Open rates'!AA9*0.85*0.9</f>
        <v>20502</v>
      </c>
      <c r="AB9" s="257">
        <f>'BAR BB| Open rates'!AB9*0.85*0.9</f>
        <v>20502</v>
      </c>
      <c r="AC9" s="257">
        <f>'BAR BB| Open rates'!AC9*0.85*0.9</f>
        <v>20502</v>
      </c>
      <c r="AD9" s="257">
        <f>'BAR BB| Open rates'!AD9*0.85*0.9</f>
        <v>22032</v>
      </c>
      <c r="AE9" s="257">
        <f>'BAR BB| Open rates'!AE9*0.85*0.9</f>
        <v>22032</v>
      </c>
      <c r="AF9" s="257">
        <f>'BAR BB| Open rates'!AF9*0.85*0.9</f>
        <v>20502</v>
      </c>
      <c r="AG9" s="257">
        <f>'BAR BB| Open rates'!AG9*0.85*0.9</f>
        <v>20502</v>
      </c>
      <c r="AH9" s="257">
        <f>'BAR BB| Open rates'!AH9*0.85*0.9</f>
        <v>20502</v>
      </c>
      <c r="AI9" s="257">
        <f>'BAR BB| Open rates'!AI9*0.85*0.9</f>
        <v>20502</v>
      </c>
      <c r="AJ9" s="257">
        <f>'BAR BB| Open rates'!AJ9*0.85*0.9</f>
        <v>20502</v>
      </c>
      <c r="AK9" s="257">
        <f>'BAR BB| Open rates'!AK9*0.85*0.9</f>
        <v>22032</v>
      </c>
      <c r="AL9" s="257">
        <f>'BAR BB| Open rates'!AL9*0.85*0.9</f>
        <v>22032</v>
      </c>
      <c r="AM9" s="257">
        <f>'BAR BB| Open rates'!AM9*0.85*0.9</f>
        <v>20502</v>
      </c>
      <c r="AN9" s="257">
        <f>'BAR BB| Open rates'!AN9*0.85*0.9</f>
        <v>20502</v>
      </c>
      <c r="AO9" s="257">
        <f>'BAR BB| Open rates'!AO9*0.85*0.9</f>
        <v>20502</v>
      </c>
      <c r="AP9" s="257">
        <f>'BAR BB| Open rates'!AP9*0.85*0.9</f>
        <v>20502</v>
      </c>
      <c r="AQ9" s="257">
        <f>'BAR BB| Open rates'!AQ9*0.85*0.9</f>
        <v>20502</v>
      </c>
      <c r="AR9" s="257">
        <f>'BAR BB| Open rates'!AR9*0.85*0.9</f>
        <v>22032</v>
      </c>
      <c r="AS9" s="257">
        <f>'BAR BB| Open rates'!AS9*0.85*0.9</f>
        <v>22032</v>
      </c>
      <c r="AT9" s="257">
        <f>'BAR BB| Open rates'!AT9*0.85*0.9</f>
        <v>20502</v>
      </c>
      <c r="AU9" s="257">
        <f>'BAR BB| Open rates'!AU9*0.85*0.9</f>
        <v>20502</v>
      </c>
      <c r="AV9" s="257">
        <f>'BAR BB| Open rates'!AV9*0.85*0.9</f>
        <v>20502</v>
      </c>
      <c r="AW9" s="257">
        <f>'BAR BB| Open rates'!AW9*0.85*0.9</f>
        <v>20502</v>
      </c>
      <c r="AX9" s="257">
        <f>'BAR BB| Open rates'!AX9*0.85*0.9</f>
        <v>20502</v>
      </c>
      <c r="AY9" s="257">
        <f>'BAR BB| Open rates'!AY9*0.85*0.9</f>
        <v>22032</v>
      </c>
      <c r="AZ9" s="257">
        <f>'BAR BB| Open rates'!AZ9*0.85*0.9</f>
        <v>22032</v>
      </c>
      <c r="BA9" s="257">
        <f>'BAR BB| Open rates'!BA9*0.85*0.9</f>
        <v>20502</v>
      </c>
      <c r="BB9" s="257">
        <f>'BAR BB| Open rates'!BB9*0.85*0.9</f>
        <v>20502</v>
      </c>
      <c r="BC9" s="257">
        <f>'BAR BB| Open rates'!BC9*0.85*0.9</f>
        <v>20502</v>
      </c>
      <c r="BD9" s="257">
        <f>'BAR BB| Open rates'!BD9*0.85*0.9</f>
        <v>20502</v>
      </c>
      <c r="BE9" s="257">
        <f>'BAR BB| Open rates'!BE9*0.85*0.9</f>
        <v>20502</v>
      </c>
      <c r="BF9" s="257">
        <f>'BAR BB| Open rates'!BF9*0.85*0.9</f>
        <v>22032</v>
      </c>
      <c r="BG9" s="257">
        <f>'BAR BB| Open rates'!BG9*0.85*0.9</f>
        <v>22032</v>
      </c>
      <c r="BH9" s="257">
        <f>'BAR BB| Open rates'!BH9*0.85*0.9</f>
        <v>18054</v>
      </c>
      <c r="BI9" s="257">
        <f>'BAR BB| Open rates'!BI9*0.85*0.9</f>
        <v>18054</v>
      </c>
      <c r="BJ9" s="257">
        <f>'BAR BB| Open rates'!BJ9*0.85*0.9</f>
        <v>18054</v>
      </c>
      <c r="BK9" s="257">
        <f>'BAR BB| Open rates'!BK9*0.85*0.9</f>
        <v>18054</v>
      </c>
      <c r="BL9" s="257">
        <f>'BAR BB| Open rates'!BL9*0.85*0.9</f>
        <v>18054</v>
      </c>
      <c r="BM9" s="257">
        <f>'BAR BB| Open rates'!BM9*0.85*0.9</f>
        <v>18972</v>
      </c>
      <c r="BN9" s="257">
        <f>'BAR BB| Open rates'!BN9*0.85*0.9</f>
        <v>18972</v>
      </c>
      <c r="BO9" s="257">
        <f>'BAR BB| Open rates'!BO9*0.85*0.9</f>
        <v>17289</v>
      </c>
      <c r="BP9" s="257">
        <f>'BAR BB| Open rates'!BP9*0.85*0.9</f>
        <v>17289</v>
      </c>
      <c r="BQ9" s="257">
        <f>'BAR BB| Open rates'!BQ9*0.85*0.9</f>
        <v>18972</v>
      </c>
      <c r="BR9" s="257">
        <f>'BAR BB| Open rates'!BR9*0.85*0.9</f>
        <v>18972</v>
      </c>
      <c r="BS9" s="257">
        <f>'BAR BB| Open rates'!BS9*0.85*0.9</f>
        <v>18972</v>
      </c>
      <c r="BT9" s="257">
        <f>'BAR BB| Open rates'!BT9*0.85*0.9</f>
        <v>18972</v>
      </c>
      <c r="BU9" s="257">
        <f>'BAR BB| Open rates'!BU9*0.85*0.9</f>
        <v>18972</v>
      </c>
      <c r="BV9" s="257">
        <f>'BAR BB| Open rates'!BV9*0.85*0.9</f>
        <v>17289</v>
      </c>
      <c r="BW9" s="257">
        <f>'BAR BB| Open rates'!BW9*0.85*0.9</f>
        <v>17289</v>
      </c>
      <c r="BX9" s="257">
        <f>'BAR BB| Open rates'!BX9*0.85*0.9</f>
        <v>17289</v>
      </c>
      <c r="BY9" s="257">
        <f>'BAR BB| Open rates'!BY9*0.85*0.9</f>
        <v>17289</v>
      </c>
      <c r="BZ9" s="257">
        <f>'BAR BB| Open rates'!BZ9*0.85*0.9</f>
        <v>17289</v>
      </c>
      <c r="CA9" s="257">
        <f>'BAR BB| Open rates'!CA9*0.85*0.9</f>
        <v>18972</v>
      </c>
      <c r="CB9" s="257">
        <f>'BAR BB| Open rates'!CB9*0.85*0.9</f>
        <v>18972</v>
      </c>
      <c r="CC9" s="257">
        <f>'BAR BB| Open rates'!CC9*0.85*0.9</f>
        <v>17289</v>
      </c>
      <c r="CD9" s="257">
        <f>'BAR BB| Open rates'!CD9*0.85*0.9</f>
        <v>17289</v>
      </c>
      <c r="CE9" s="257">
        <f>'BAR BB| Open rates'!CE9*0.85*0.9</f>
        <v>17289</v>
      </c>
      <c r="CF9" s="257">
        <f>'BAR BB| Open rates'!CF9*0.85*0.9</f>
        <v>17289</v>
      </c>
      <c r="CG9" s="257">
        <f>'BAR BB| Open rates'!CG9*0.85*0.9</f>
        <v>17289</v>
      </c>
      <c r="CH9" s="257">
        <f>'BAR BB| Open rates'!CH9*0.85*0.9</f>
        <v>18972</v>
      </c>
      <c r="CI9" s="257">
        <f>'BAR BB| Open rates'!CI9*0.85*0.9</f>
        <v>18972</v>
      </c>
      <c r="CJ9" s="257">
        <f>'BAR BB| Open rates'!CJ9*0.85*0.9</f>
        <v>17289</v>
      </c>
      <c r="CK9" s="257">
        <f>'BAR BB| Open rates'!CK9*0.85*0.9</f>
        <v>17289</v>
      </c>
      <c r="CL9" s="257">
        <f>'BAR BB| Open rates'!CL9*0.85*0.9</f>
        <v>17289</v>
      </c>
      <c r="CM9" s="257">
        <f>'BAR BB| Open rates'!CM9*0.85*0.9</f>
        <v>17289</v>
      </c>
      <c r="CN9" s="257">
        <f>'BAR BB| Open rates'!CN9*0.85*0.9</f>
        <v>17289</v>
      </c>
      <c r="CO9" s="257">
        <f>'BAR BB| Open rates'!CO9*0.85*0.9</f>
        <v>18972</v>
      </c>
      <c r="CP9" s="257">
        <f>'BAR BB| Open rates'!CP9*0.85*0.9</f>
        <v>18972</v>
      </c>
      <c r="CQ9" s="257">
        <f>'BAR BB| Open rates'!CQ9*0.85*0.9</f>
        <v>17289</v>
      </c>
      <c r="CR9" s="257">
        <f>'BAR BB| Open rates'!CR9*0.85*0.9</f>
        <v>17289</v>
      </c>
      <c r="CS9" s="257">
        <f>'BAR BB| Open rates'!CS9*0.85*0.9</f>
        <v>17289</v>
      </c>
      <c r="CT9" s="257">
        <f>'BAR BB| Open rates'!CT9*0.85*0.9</f>
        <v>17289</v>
      </c>
      <c r="CU9" s="257">
        <f>'BAR BB| Open rates'!CU9*0.85*0.9</f>
        <v>15988.5</v>
      </c>
      <c r="CV9" s="257">
        <f>'BAR BB| Open rates'!CV9*0.85*0.9</f>
        <v>15988.5</v>
      </c>
      <c r="CW9" s="257">
        <f>'BAR BB| Open rates'!CW9*0.85*0.9</f>
        <v>15988.5</v>
      </c>
      <c r="CX9" s="257">
        <f>'BAR BB| Open rates'!CX9*0.85*0.9</f>
        <v>14458.5</v>
      </c>
      <c r="CY9" s="257">
        <f>'BAR BB| Open rates'!CY9*0.85*0.9</f>
        <v>14458.5</v>
      </c>
      <c r="CZ9" s="257">
        <f>'BAR BB| Open rates'!CZ9*0.85*0.9</f>
        <v>14458.5</v>
      </c>
      <c r="DA9" s="257">
        <f>'BAR BB| Open rates'!DA9*0.85*0.9</f>
        <v>14458.5</v>
      </c>
      <c r="DB9" s="257">
        <f>'BAR BB| Open rates'!DB9*0.85*0.9</f>
        <v>14458.5</v>
      </c>
      <c r="DC9" s="257">
        <f>'BAR BB| Open rates'!DC9*0.85*0.9</f>
        <v>15988.5</v>
      </c>
      <c r="DD9" s="257">
        <f>'BAR BB| Open rates'!DD9*0.85*0.9</f>
        <v>15988.5</v>
      </c>
      <c r="DE9" s="257">
        <f>'BAR BB| Open rates'!DE9*0.85*0.9</f>
        <v>14458.5</v>
      </c>
      <c r="DF9" s="257">
        <f>'BAR BB| Open rates'!DF9*0.85*0.9</f>
        <v>14458.5</v>
      </c>
      <c r="DG9" s="257">
        <f>'BAR BB| Open rates'!DG9*0.85*0.9</f>
        <v>14458.5</v>
      </c>
      <c r="DH9" s="257">
        <f>'BAR BB| Open rates'!DH9*0.85*0.9</f>
        <v>14458.5</v>
      </c>
      <c r="DI9" s="257">
        <f>'BAR BB| Open rates'!DI9*0.85*0.9</f>
        <v>14458.5</v>
      </c>
      <c r="DJ9" s="257">
        <f>'BAR BB| Open rates'!DJ9*0.85*0.9</f>
        <v>15988.5</v>
      </c>
      <c r="DK9" s="257">
        <f>'BAR BB| Open rates'!DK9*0.85*0.9</f>
        <v>15988.5</v>
      </c>
      <c r="DL9" s="257">
        <f>'BAR BB| Open rates'!DL9*0.85*0.9</f>
        <v>14458.5</v>
      </c>
      <c r="DM9" s="257">
        <f>'BAR BB| Open rates'!DM9*0.85*0.9</f>
        <v>14458.5</v>
      </c>
      <c r="DN9" s="257">
        <f>'BAR BB| Open rates'!DN9*0.85*0.9</f>
        <v>14458.5</v>
      </c>
      <c r="DO9" s="257">
        <f>'BAR BB| Open rates'!DO9*0.85*0.9</f>
        <v>14458.5</v>
      </c>
      <c r="DP9" s="257">
        <f>'BAR BB| Open rates'!DP9*0.85*0.9</f>
        <v>14458.5</v>
      </c>
      <c r="DQ9" s="257">
        <f>'BAR BB| Open rates'!DQ9*0.85*0.9</f>
        <v>15988.5</v>
      </c>
      <c r="DR9" s="257">
        <f>'BAR BB| Open rates'!DR9*0.85*0.9</f>
        <v>15988.5</v>
      </c>
      <c r="DS9" s="257">
        <f>'BAR BB| Open rates'!DS9*0.85*0.9</f>
        <v>14458.5</v>
      </c>
      <c r="DT9" s="257">
        <f>'BAR BB| Open rates'!DT9*0.85*0.9</f>
        <v>14458.5</v>
      </c>
      <c r="DU9" s="257">
        <f>'BAR BB| Open rates'!DU9*0.85*0.9</f>
        <v>14458.5</v>
      </c>
      <c r="DV9" s="257">
        <f>'BAR BB| Open rates'!DV9*0.85*0.9</f>
        <v>14458.5</v>
      </c>
      <c r="DW9" s="257">
        <f>'BAR BB| Open rates'!DW9*0.85*0.9</f>
        <v>14458.5</v>
      </c>
      <c r="DX9" s="257">
        <f>'BAR BB| Open rates'!DX9*0.85*0.9</f>
        <v>15988.5</v>
      </c>
      <c r="DY9" s="257">
        <f>'BAR BB| Open rates'!DY9*0.85*0.9</f>
        <v>15988.5</v>
      </c>
      <c r="DZ9" s="257">
        <f>'BAR BB| Open rates'!DZ9*0.85*0.9</f>
        <v>17289</v>
      </c>
      <c r="EA9" s="257">
        <f>'BAR BB| Open rates'!EA9*0.85*0.9</f>
        <v>17289</v>
      </c>
      <c r="EB9" s="257">
        <f>'BAR BB| Open rates'!EB9*0.85*0.9</f>
        <v>17289</v>
      </c>
      <c r="EC9" s="257">
        <f>'BAR BB| Open rates'!EC9*0.85*0.9</f>
        <v>18972</v>
      </c>
      <c r="ED9" s="257">
        <f>'BAR BB| Open rates'!ED9*0.85*0.9</f>
        <v>18972</v>
      </c>
      <c r="EE9" s="257">
        <f>'BAR BB| Open rates'!EE9*0.85*0.9</f>
        <v>18972</v>
      </c>
      <c r="EF9" s="257">
        <f>'BAR BB| Open rates'!EF9*0.85*0.9</f>
        <v>18972</v>
      </c>
      <c r="EG9" s="257">
        <f>'BAR BB| Open rates'!EG9*0.85*0.9</f>
        <v>13693.5</v>
      </c>
      <c r="EH9" s="257">
        <f>'BAR BB| Open rates'!EH9*0.85*0.9</f>
        <v>12928.5</v>
      </c>
      <c r="EI9" s="257">
        <f>'BAR BB| Open rates'!EI9*0.85*0.9</f>
        <v>12928.5</v>
      </c>
      <c r="EJ9" s="257">
        <f>'BAR BB| Open rates'!EJ9*0.85*0.9</f>
        <v>12928.5</v>
      </c>
      <c r="EK9" s="257">
        <f>'BAR BB| Open rates'!EK9*0.85*0.9</f>
        <v>12928.5</v>
      </c>
      <c r="EL9" s="257">
        <f>'BAR BB| Open rates'!EL9*0.85*0.9</f>
        <v>13693.5</v>
      </c>
      <c r="EM9" s="257">
        <f>'BAR BB| Open rates'!EM9*0.85*0.9</f>
        <v>13693.5</v>
      </c>
      <c r="EN9" s="257">
        <f>'BAR BB| Open rates'!EN9*0.85*0.9</f>
        <v>12928.5</v>
      </c>
      <c r="EO9" s="257">
        <f>'BAR BB| Open rates'!EO9*0.85*0.9</f>
        <v>12928.5</v>
      </c>
      <c r="EP9" s="257">
        <f>'BAR BB| Open rates'!EP9*0.85*0.9</f>
        <v>12928.5</v>
      </c>
      <c r="EQ9" s="257">
        <f>'BAR BB| Open rates'!EQ9*0.85*0.9</f>
        <v>12928.5</v>
      </c>
      <c r="ER9" s="257">
        <f>'BAR BB| Open rates'!ER9*0.85*0.9</f>
        <v>12928.5</v>
      </c>
      <c r="ES9" s="257">
        <f>'BAR BB| Open rates'!ES9*0.85*0.9</f>
        <v>13693.5</v>
      </c>
      <c r="ET9" s="257">
        <f>'BAR BB| Open rates'!ET9*0.85*0.9</f>
        <v>13693.5</v>
      </c>
      <c r="EU9" s="257">
        <f>'BAR BB| Open rates'!EU9*0.85*0.9</f>
        <v>12928.5</v>
      </c>
      <c r="EV9" s="257">
        <f>'BAR BB| Open rates'!EV9*0.85*0.9</f>
        <v>12928.5</v>
      </c>
      <c r="EW9" s="257">
        <f>'BAR BB| Open rates'!EW9*0.85*0.9</f>
        <v>12928.5</v>
      </c>
      <c r="EX9" s="257">
        <f>'BAR BB| Open rates'!EX9*0.85*0.9</f>
        <v>12928.5</v>
      </c>
      <c r="EY9" s="257">
        <f>'BAR BB| Open rates'!EY9*0.85*0.9</f>
        <v>12928.5</v>
      </c>
      <c r="EZ9" s="257">
        <f>'BAR BB| Open rates'!EZ9*0.85*0.9</f>
        <v>13693.5</v>
      </c>
      <c r="FA9" s="257">
        <f>'BAR BB| Open rates'!FA9*0.85*0.9</f>
        <v>13693.5</v>
      </c>
      <c r="FB9" s="257">
        <f>'BAR BB| Open rates'!FB9*0.85*0.9</f>
        <v>12928.5</v>
      </c>
      <c r="FC9" s="257">
        <f>'BAR BB| Open rates'!FC9*0.85*0.9</f>
        <v>12928.5</v>
      </c>
      <c r="FD9" s="257">
        <f>'BAR BB| Open rates'!FD9*0.85*0.9</f>
        <v>12928.5</v>
      </c>
      <c r="FE9" s="257">
        <f>'BAR BB| Open rates'!FE9*0.85*0.9</f>
        <v>12928.5</v>
      </c>
      <c r="FF9" s="257">
        <f>'BAR BB| Open rates'!FF9*0.85*0.9</f>
        <v>12928.5</v>
      </c>
      <c r="FG9" s="257">
        <f>'BAR BB| Open rates'!FG9*0.85*0.9</f>
        <v>13693.5</v>
      </c>
      <c r="FH9" s="257">
        <f>'BAR BB| Open rates'!FH9*0.85*0.9</f>
        <v>13693.5</v>
      </c>
      <c r="FI9" s="257">
        <f>'BAR BB| Open rates'!FI9*0.85*0.9</f>
        <v>12928.5</v>
      </c>
      <c r="FJ9" s="257">
        <f>'BAR BB| Open rates'!FJ9*0.85*0.9</f>
        <v>12928.5</v>
      </c>
      <c r="FK9" s="257">
        <f>'BAR BB| Open rates'!FK9*0.85*0.9</f>
        <v>12928.5</v>
      </c>
      <c r="FL9" s="257">
        <f>'BAR BB| Open rates'!FL9*0.85*0.9</f>
        <v>12928.5</v>
      </c>
      <c r="FM9" s="257">
        <f>'BAR BB| Open rates'!FM9*0.85*0.9</f>
        <v>12928.5</v>
      </c>
      <c r="FN9" s="257">
        <f>'BAR BB| Open rates'!FN9*0.85*0.9</f>
        <v>13693.5</v>
      </c>
      <c r="FO9" s="257">
        <f>'BAR BB| Open rates'!FO9*0.85*0.9</f>
        <v>13693.5</v>
      </c>
      <c r="FP9" s="257">
        <f>'BAR BB| Open rates'!FP9*0.85*0.9</f>
        <v>12928.5</v>
      </c>
      <c r="FQ9" s="257">
        <f>'BAR BB| Open rates'!FQ9*0.85*0.9</f>
        <v>12928.5</v>
      </c>
      <c r="FR9" s="257">
        <f>'BAR BB| Open rates'!FR9*0.85*0.9</f>
        <v>12928.5</v>
      </c>
      <c r="FS9" s="257">
        <f>'BAR BB| Open rates'!FS9*0.85*0.9</f>
        <v>12928.5</v>
      </c>
      <c r="FT9" s="257">
        <f>'BAR BB| Open rates'!FT9*0.85*0.9</f>
        <v>12928.5</v>
      </c>
      <c r="FU9" s="257">
        <f>'BAR BB| Open rates'!FU9*0.85*0.9</f>
        <v>13693.5</v>
      </c>
      <c r="FV9" s="257">
        <f>'BAR BB| Open rates'!FV9*0.85*0.9</f>
        <v>13693.5</v>
      </c>
      <c r="FW9" s="257">
        <f>'BAR BB| Open rates'!FW9*0.85*0.9</f>
        <v>16524</v>
      </c>
      <c r="FX9" s="257">
        <f>'BAR BB| Open rates'!FX9*0.85*0.9</f>
        <v>16524</v>
      </c>
      <c r="FY9" s="257">
        <f>'BAR BB| Open rates'!FY9*0.85*0.9</f>
        <v>16524</v>
      </c>
      <c r="FZ9" s="257">
        <f>'BAR BB| Open rates'!FZ9*0.85*0.9</f>
        <v>16524</v>
      </c>
      <c r="GA9" s="257">
        <f>'BAR BB| Open rates'!GA9*0.85*0.9</f>
        <v>16524</v>
      </c>
      <c r="GB9" s="257">
        <f>'BAR BB| Open rates'!GB9*0.85*0.9</f>
        <v>18207</v>
      </c>
      <c r="GC9" s="257">
        <f>'BAR BB| Open rates'!GC9*0.85*0.9</f>
        <v>18207</v>
      </c>
      <c r="GD9" s="257">
        <f>'BAR BB| Open rates'!GD9*0.85*0.9</f>
        <v>18207</v>
      </c>
      <c r="GE9" s="257">
        <f>'BAR BB| Open rates'!GE9*0.85*0.9</f>
        <v>18207</v>
      </c>
    </row>
    <row r="10" spans="1:187" s="36" customFormat="1" ht="12" customHeight="1" x14ac:dyDescent="0.2">
      <c r="A10" s="236" t="s">
        <v>176</v>
      </c>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c r="BW10" s="257"/>
      <c r="BX10" s="257"/>
      <c r="BY10" s="257"/>
      <c r="BZ10" s="257"/>
      <c r="CA10" s="257"/>
      <c r="CB10" s="257"/>
      <c r="CC10" s="257"/>
      <c r="CD10" s="257"/>
      <c r="CE10" s="257"/>
      <c r="CF10" s="257"/>
      <c r="CG10" s="257"/>
      <c r="CH10" s="257"/>
      <c r="CI10" s="257"/>
      <c r="CJ10" s="257"/>
      <c r="CK10" s="257"/>
      <c r="CL10" s="257"/>
      <c r="CM10" s="257"/>
      <c r="CN10" s="257"/>
      <c r="CO10" s="257"/>
      <c r="CP10" s="257"/>
      <c r="CQ10" s="257"/>
      <c r="CR10" s="257"/>
      <c r="CS10" s="257"/>
      <c r="CT10" s="257"/>
      <c r="CU10" s="257"/>
      <c r="CV10" s="257"/>
      <c r="CW10" s="257"/>
      <c r="CX10" s="257"/>
      <c r="CY10" s="257"/>
      <c r="CZ10" s="257"/>
      <c r="DA10" s="257"/>
      <c r="DB10" s="257"/>
      <c r="DC10" s="257"/>
      <c r="DD10" s="257"/>
      <c r="DE10" s="257"/>
      <c r="DF10" s="257"/>
      <c r="DG10" s="257"/>
      <c r="DH10" s="257"/>
      <c r="DI10" s="257"/>
      <c r="DJ10" s="257"/>
      <c r="DK10" s="257"/>
      <c r="DL10" s="257"/>
      <c r="DM10" s="257"/>
      <c r="DN10" s="257"/>
      <c r="DO10" s="257"/>
      <c r="DP10" s="257"/>
      <c r="DQ10" s="257"/>
      <c r="DR10" s="257"/>
      <c r="DS10" s="257"/>
      <c r="DT10" s="257"/>
      <c r="DU10" s="257"/>
      <c r="DV10" s="257"/>
      <c r="DW10" s="257"/>
      <c r="DX10" s="257"/>
      <c r="DY10" s="257"/>
      <c r="DZ10" s="257"/>
      <c r="EA10" s="257"/>
      <c r="EB10" s="257"/>
      <c r="EC10" s="257"/>
      <c r="ED10" s="257"/>
      <c r="EE10" s="257"/>
      <c r="EF10" s="257"/>
      <c r="EG10" s="257"/>
      <c r="EH10" s="257"/>
      <c r="EI10" s="257"/>
      <c r="EJ10" s="257"/>
      <c r="EK10" s="257"/>
      <c r="EL10" s="257"/>
      <c r="EM10" s="257"/>
      <c r="EN10" s="257"/>
      <c r="EO10" s="257"/>
      <c r="EP10" s="257"/>
      <c r="EQ10" s="257"/>
      <c r="ER10" s="257"/>
      <c r="ES10" s="257"/>
      <c r="ET10" s="257"/>
      <c r="EU10" s="257"/>
      <c r="EV10" s="257"/>
      <c r="EW10" s="257"/>
      <c r="EX10" s="257"/>
      <c r="EY10" s="257"/>
      <c r="EZ10" s="257"/>
      <c r="FA10" s="257"/>
      <c r="FB10" s="257"/>
      <c r="FC10" s="257"/>
      <c r="FD10" s="257"/>
      <c r="FE10" s="257"/>
      <c r="FF10" s="257"/>
      <c r="FG10" s="257"/>
      <c r="FH10" s="257"/>
      <c r="FI10" s="257"/>
      <c r="FJ10" s="257"/>
      <c r="FK10" s="257"/>
      <c r="FL10" s="257"/>
      <c r="FM10" s="257"/>
      <c r="FN10" s="257"/>
      <c r="FO10" s="257"/>
      <c r="FP10" s="257"/>
      <c r="FQ10" s="257"/>
      <c r="FR10" s="257"/>
      <c r="FS10" s="257"/>
      <c r="FT10" s="257"/>
      <c r="FU10" s="257"/>
      <c r="FV10" s="257"/>
      <c r="FW10" s="257"/>
      <c r="FX10" s="257"/>
      <c r="FY10" s="257"/>
      <c r="FZ10" s="257"/>
      <c r="GA10" s="257"/>
      <c r="GB10" s="257"/>
      <c r="GC10" s="257"/>
      <c r="GD10" s="257"/>
      <c r="GE10" s="257"/>
    </row>
    <row r="11" spans="1:187" s="36" customFormat="1" ht="12" customHeight="1" x14ac:dyDescent="0.2">
      <c r="A11" s="237">
        <v>1</v>
      </c>
      <c r="B11" s="257">
        <f>'BAR BB| Open rates'!B11*0.85*0.9</f>
        <v>21726</v>
      </c>
      <c r="C11" s="257">
        <f>'BAR BB| Open rates'!C11*0.85*0.9</f>
        <v>21726</v>
      </c>
      <c r="D11" s="257">
        <f>'BAR BB| Open rates'!D11*0.85*0.9</f>
        <v>19660.5</v>
      </c>
      <c r="E11" s="257">
        <f>'BAR BB| Open rates'!E11*0.85*0.9</f>
        <v>19660.5</v>
      </c>
      <c r="F11" s="257">
        <f>'BAR BB| Open rates'!F11*0.85*0.9</f>
        <v>17977.5</v>
      </c>
      <c r="G11" s="257">
        <f>'BAR BB| Open rates'!G11*0.85*0.9</f>
        <v>19660.5</v>
      </c>
      <c r="H11" s="257">
        <f>'BAR BB| Open rates'!H11*0.85*0.9</f>
        <v>19660.5</v>
      </c>
      <c r="I11" s="257">
        <f>'BAR BB| Open rates'!I11*0.85*0.9</f>
        <v>21190.5</v>
      </c>
      <c r="J11" s="257">
        <f>'BAR BB| Open rates'!J11*0.85*0.9</f>
        <v>21190.5</v>
      </c>
      <c r="K11" s="257">
        <f>'BAR BB| Open rates'!K11*0.85*0.9</f>
        <v>19660.5</v>
      </c>
      <c r="L11" s="257">
        <f>'BAR BB| Open rates'!L11*0.85*0.9</f>
        <v>19660.5</v>
      </c>
      <c r="M11" s="257">
        <f>'BAR BB| Open rates'!M11*0.85*0.9</f>
        <v>19660.5</v>
      </c>
      <c r="N11" s="257">
        <f>'BAR BB| Open rates'!N11*0.85*0.9</f>
        <v>19660.5</v>
      </c>
      <c r="O11" s="257">
        <f>'BAR BB| Open rates'!O11*0.85*0.9</f>
        <v>19660.5</v>
      </c>
      <c r="P11" s="257">
        <f>'BAR BB| Open rates'!P11*0.85*0.9</f>
        <v>21190.5</v>
      </c>
      <c r="Q11" s="257">
        <f>'BAR BB| Open rates'!Q11*0.85*0.9</f>
        <v>21190.5</v>
      </c>
      <c r="R11" s="257">
        <f>'BAR BB| Open rates'!R11*0.85*0.9</f>
        <v>21190.5</v>
      </c>
      <c r="S11" s="257">
        <f>'BAR BB| Open rates'!S11*0.85*0.9</f>
        <v>21190.5</v>
      </c>
      <c r="T11" s="257">
        <f>'BAR BB| Open rates'!T11*0.85*0.9</f>
        <v>21190.5</v>
      </c>
      <c r="U11" s="257">
        <f>'BAR BB| Open rates'!U11*0.85*0.9</f>
        <v>21190.5</v>
      </c>
      <c r="V11" s="257">
        <f>'BAR BB| Open rates'!V11*0.85*0.9</f>
        <v>21190.5</v>
      </c>
      <c r="W11" s="257">
        <f>'BAR BB| Open rates'!W11*0.85*0.9</f>
        <v>22720.5</v>
      </c>
      <c r="X11" s="257">
        <f>'BAR BB| Open rates'!X11*0.85*0.9</f>
        <v>22720.5</v>
      </c>
      <c r="Y11" s="257">
        <f>'BAR BB| Open rates'!Y11*0.85*0.9</f>
        <v>21190.5</v>
      </c>
      <c r="Z11" s="257">
        <f>'BAR BB| Open rates'!Z11*0.85*0.9</f>
        <v>21190.5</v>
      </c>
      <c r="AA11" s="257">
        <f>'BAR BB| Open rates'!AA11*0.85*0.9</f>
        <v>21190.5</v>
      </c>
      <c r="AB11" s="257">
        <f>'BAR BB| Open rates'!AB11*0.85*0.9</f>
        <v>21190.5</v>
      </c>
      <c r="AC11" s="257">
        <f>'BAR BB| Open rates'!AC11*0.85*0.9</f>
        <v>21190.5</v>
      </c>
      <c r="AD11" s="257">
        <f>'BAR BB| Open rates'!AD11*0.85*0.9</f>
        <v>22720.5</v>
      </c>
      <c r="AE11" s="257">
        <f>'BAR BB| Open rates'!AE11*0.85*0.9</f>
        <v>22720.5</v>
      </c>
      <c r="AF11" s="257">
        <f>'BAR BB| Open rates'!AF11*0.85*0.9</f>
        <v>21190.5</v>
      </c>
      <c r="AG11" s="257">
        <f>'BAR BB| Open rates'!AG11*0.85*0.9</f>
        <v>21190.5</v>
      </c>
      <c r="AH11" s="257">
        <f>'BAR BB| Open rates'!AH11*0.85*0.9</f>
        <v>21190.5</v>
      </c>
      <c r="AI11" s="257">
        <f>'BAR BB| Open rates'!AI11*0.85*0.9</f>
        <v>21190.5</v>
      </c>
      <c r="AJ11" s="257">
        <f>'BAR BB| Open rates'!AJ11*0.85*0.9</f>
        <v>21190.5</v>
      </c>
      <c r="AK11" s="257">
        <f>'BAR BB| Open rates'!AK11*0.85*0.9</f>
        <v>22720.5</v>
      </c>
      <c r="AL11" s="257">
        <f>'BAR BB| Open rates'!AL11*0.85*0.9</f>
        <v>22720.5</v>
      </c>
      <c r="AM11" s="257">
        <f>'BAR BB| Open rates'!AM11*0.85*0.9</f>
        <v>21190.5</v>
      </c>
      <c r="AN11" s="257">
        <f>'BAR BB| Open rates'!AN11*0.85*0.9</f>
        <v>21190.5</v>
      </c>
      <c r="AO11" s="257">
        <f>'BAR BB| Open rates'!AO11*0.85*0.9</f>
        <v>21190.5</v>
      </c>
      <c r="AP11" s="257">
        <f>'BAR BB| Open rates'!AP11*0.85*0.9</f>
        <v>21190.5</v>
      </c>
      <c r="AQ11" s="257">
        <f>'BAR BB| Open rates'!AQ11*0.85*0.9</f>
        <v>21190.5</v>
      </c>
      <c r="AR11" s="257">
        <f>'BAR BB| Open rates'!AR11*0.85*0.9</f>
        <v>22720.5</v>
      </c>
      <c r="AS11" s="257">
        <f>'BAR BB| Open rates'!AS11*0.85*0.9</f>
        <v>22720.5</v>
      </c>
      <c r="AT11" s="257">
        <f>'BAR BB| Open rates'!AT11*0.85*0.9</f>
        <v>21190.5</v>
      </c>
      <c r="AU11" s="257">
        <f>'BAR BB| Open rates'!AU11*0.85*0.9</f>
        <v>21190.5</v>
      </c>
      <c r="AV11" s="257">
        <f>'BAR BB| Open rates'!AV11*0.85*0.9</f>
        <v>21190.5</v>
      </c>
      <c r="AW11" s="257">
        <f>'BAR BB| Open rates'!AW11*0.85*0.9</f>
        <v>21190.5</v>
      </c>
      <c r="AX11" s="257">
        <f>'BAR BB| Open rates'!AX11*0.85*0.9</f>
        <v>21190.5</v>
      </c>
      <c r="AY11" s="257">
        <f>'BAR BB| Open rates'!AY11*0.85*0.9</f>
        <v>22720.5</v>
      </c>
      <c r="AZ11" s="257">
        <f>'BAR BB| Open rates'!AZ11*0.85*0.9</f>
        <v>22720.5</v>
      </c>
      <c r="BA11" s="257">
        <f>'BAR BB| Open rates'!BA11*0.85*0.9</f>
        <v>21190.5</v>
      </c>
      <c r="BB11" s="257">
        <f>'BAR BB| Open rates'!BB11*0.85*0.9</f>
        <v>21190.5</v>
      </c>
      <c r="BC11" s="257">
        <f>'BAR BB| Open rates'!BC11*0.85*0.9</f>
        <v>21190.5</v>
      </c>
      <c r="BD11" s="257">
        <f>'BAR BB| Open rates'!BD11*0.85*0.9</f>
        <v>21190.5</v>
      </c>
      <c r="BE11" s="257">
        <f>'BAR BB| Open rates'!BE11*0.85*0.9</f>
        <v>21190.5</v>
      </c>
      <c r="BF11" s="257">
        <f>'BAR BB| Open rates'!BF11*0.85*0.9</f>
        <v>22720.5</v>
      </c>
      <c r="BG11" s="257">
        <f>'BAR BB| Open rates'!BG11*0.85*0.9</f>
        <v>22720.5</v>
      </c>
      <c r="BH11" s="257">
        <f>'BAR BB| Open rates'!BH11*0.85*0.9</f>
        <v>18742.5</v>
      </c>
      <c r="BI11" s="257">
        <f>'BAR BB| Open rates'!BI11*0.85*0.9</f>
        <v>18742.5</v>
      </c>
      <c r="BJ11" s="257">
        <f>'BAR BB| Open rates'!BJ11*0.85*0.9</f>
        <v>18742.5</v>
      </c>
      <c r="BK11" s="257">
        <f>'BAR BB| Open rates'!BK11*0.85*0.9</f>
        <v>18742.5</v>
      </c>
      <c r="BL11" s="257">
        <f>'BAR BB| Open rates'!BL11*0.85*0.9</f>
        <v>18742.5</v>
      </c>
      <c r="BM11" s="257">
        <f>'BAR BB| Open rates'!BM11*0.85*0.9</f>
        <v>19660.5</v>
      </c>
      <c r="BN11" s="257">
        <f>'BAR BB| Open rates'!BN11*0.85*0.9</f>
        <v>19660.5</v>
      </c>
      <c r="BO11" s="257">
        <f>'BAR BB| Open rates'!BO11*0.85*0.9</f>
        <v>17977.5</v>
      </c>
      <c r="BP11" s="257">
        <f>'BAR BB| Open rates'!BP11*0.85*0.9</f>
        <v>17977.5</v>
      </c>
      <c r="BQ11" s="257">
        <f>'BAR BB| Open rates'!BQ11*0.85*0.9</f>
        <v>19660.5</v>
      </c>
      <c r="BR11" s="257">
        <f>'BAR BB| Open rates'!BR11*0.85*0.9</f>
        <v>19660.5</v>
      </c>
      <c r="BS11" s="257">
        <f>'BAR BB| Open rates'!BS11*0.85*0.9</f>
        <v>19660.5</v>
      </c>
      <c r="BT11" s="257">
        <f>'BAR BB| Open rates'!BT11*0.85*0.9</f>
        <v>19660.5</v>
      </c>
      <c r="BU11" s="257">
        <f>'BAR BB| Open rates'!BU11*0.85*0.9</f>
        <v>19660.5</v>
      </c>
      <c r="BV11" s="257">
        <f>'BAR BB| Open rates'!BV11*0.85*0.9</f>
        <v>17977.5</v>
      </c>
      <c r="BW11" s="257">
        <f>'BAR BB| Open rates'!BW11*0.85*0.9</f>
        <v>17977.5</v>
      </c>
      <c r="BX11" s="257">
        <f>'BAR BB| Open rates'!BX11*0.85*0.9</f>
        <v>17977.5</v>
      </c>
      <c r="BY11" s="257">
        <f>'BAR BB| Open rates'!BY11*0.85*0.9</f>
        <v>17977.5</v>
      </c>
      <c r="BZ11" s="257">
        <f>'BAR BB| Open rates'!BZ11*0.85*0.9</f>
        <v>17977.5</v>
      </c>
      <c r="CA11" s="257">
        <f>'BAR BB| Open rates'!CA11*0.85*0.9</f>
        <v>19660.5</v>
      </c>
      <c r="CB11" s="257">
        <f>'BAR BB| Open rates'!CB11*0.85*0.9</f>
        <v>19660.5</v>
      </c>
      <c r="CC11" s="257">
        <f>'BAR BB| Open rates'!CC11*0.85*0.9</f>
        <v>17977.5</v>
      </c>
      <c r="CD11" s="257">
        <f>'BAR BB| Open rates'!CD11*0.85*0.9</f>
        <v>17977.5</v>
      </c>
      <c r="CE11" s="257">
        <f>'BAR BB| Open rates'!CE11*0.85*0.9</f>
        <v>17977.5</v>
      </c>
      <c r="CF11" s="257">
        <f>'BAR BB| Open rates'!CF11*0.85*0.9</f>
        <v>17977.5</v>
      </c>
      <c r="CG11" s="257">
        <f>'BAR BB| Open rates'!CG11*0.85*0.9</f>
        <v>17977.5</v>
      </c>
      <c r="CH11" s="257">
        <f>'BAR BB| Open rates'!CH11*0.85*0.9</f>
        <v>19660.5</v>
      </c>
      <c r="CI11" s="257">
        <f>'BAR BB| Open rates'!CI11*0.85*0.9</f>
        <v>19660.5</v>
      </c>
      <c r="CJ11" s="257">
        <f>'BAR BB| Open rates'!CJ11*0.85*0.9</f>
        <v>17977.5</v>
      </c>
      <c r="CK11" s="257">
        <f>'BAR BB| Open rates'!CK11*0.85*0.9</f>
        <v>17977.5</v>
      </c>
      <c r="CL11" s="257">
        <f>'BAR BB| Open rates'!CL11*0.85*0.9</f>
        <v>17977.5</v>
      </c>
      <c r="CM11" s="257">
        <f>'BAR BB| Open rates'!CM11*0.85*0.9</f>
        <v>17977.5</v>
      </c>
      <c r="CN11" s="257">
        <f>'BAR BB| Open rates'!CN11*0.85*0.9</f>
        <v>17977.5</v>
      </c>
      <c r="CO11" s="257">
        <f>'BAR BB| Open rates'!CO11*0.85*0.9</f>
        <v>19660.5</v>
      </c>
      <c r="CP11" s="257">
        <f>'BAR BB| Open rates'!CP11*0.85*0.9</f>
        <v>19660.5</v>
      </c>
      <c r="CQ11" s="257">
        <f>'BAR BB| Open rates'!CQ11*0.85*0.9</f>
        <v>17977.5</v>
      </c>
      <c r="CR11" s="257">
        <f>'BAR BB| Open rates'!CR11*0.85*0.9</f>
        <v>17977.5</v>
      </c>
      <c r="CS11" s="257">
        <f>'BAR BB| Open rates'!CS11*0.85*0.9</f>
        <v>17977.5</v>
      </c>
      <c r="CT11" s="257">
        <f>'BAR BB| Open rates'!CT11*0.85*0.9</f>
        <v>17977.5</v>
      </c>
      <c r="CU11" s="257">
        <f>'BAR BB| Open rates'!CU11*0.85*0.9</f>
        <v>16677</v>
      </c>
      <c r="CV11" s="257">
        <f>'BAR BB| Open rates'!CV11*0.85*0.9</f>
        <v>16677</v>
      </c>
      <c r="CW11" s="257">
        <f>'BAR BB| Open rates'!CW11*0.85*0.9</f>
        <v>16677</v>
      </c>
      <c r="CX11" s="257">
        <f>'BAR BB| Open rates'!CX11*0.85*0.9</f>
        <v>15147</v>
      </c>
      <c r="CY11" s="257">
        <f>'BAR BB| Open rates'!CY11*0.85*0.9</f>
        <v>15147</v>
      </c>
      <c r="CZ11" s="257">
        <f>'BAR BB| Open rates'!CZ11*0.85*0.9</f>
        <v>15147</v>
      </c>
      <c r="DA11" s="257">
        <f>'BAR BB| Open rates'!DA11*0.85*0.9</f>
        <v>15147</v>
      </c>
      <c r="DB11" s="257">
        <f>'BAR BB| Open rates'!DB11*0.85*0.9</f>
        <v>15147</v>
      </c>
      <c r="DC11" s="257">
        <f>'BAR BB| Open rates'!DC11*0.85*0.9</f>
        <v>16677</v>
      </c>
      <c r="DD11" s="257">
        <f>'BAR BB| Open rates'!DD11*0.85*0.9</f>
        <v>16677</v>
      </c>
      <c r="DE11" s="257">
        <f>'BAR BB| Open rates'!DE11*0.85*0.9</f>
        <v>15147</v>
      </c>
      <c r="DF11" s="257">
        <f>'BAR BB| Open rates'!DF11*0.85*0.9</f>
        <v>15147</v>
      </c>
      <c r="DG11" s="257">
        <f>'BAR BB| Open rates'!DG11*0.85*0.9</f>
        <v>15147</v>
      </c>
      <c r="DH11" s="257">
        <f>'BAR BB| Open rates'!DH11*0.85*0.9</f>
        <v>15147</v>
      </c>
      <c r="DI11" s="257">
        <f>'BAR BB| Open rates'!DI11*0.85*0.9</f>
        <v>15147</v>
      </c>
      <c r="DJ11" s="257">
        <f>'BAR BB| Open rates'!DJ11*0.85*0.9</f>
        <v>16677</v>
      </c>
      <c r="DK11" s="257">
        <f>'BAR BB| Open rates'!DK11*0.85*0.9</f>
        <v>16677</v>
      </c>
      <c r="DL11" s="257">
        <f>'BAR BB| Open rates'!DL11*0.85*0.9</f>
        <v>15147</v>
      </c>
      <c r="DM11" s="257">
        <f>'BAR BB| Open rates'!DM11*0.85*0.9</f>
        <v>15147</v>
      </c>
      <c r="DN11" s="257">
        <f>'BAR BB| Open rates'!DN11*0.85*0.9</f>
        <v>15147</v>
      </c>
      <c r="DO11" s="257">
        <f>'BAR BB| Open rates'!DO11*0.85*0.9</f>
        <v>15147</v>
      </c>
      <c r="DP11" s="257">
        <f>'BAR BB| Open rates'!DP11*0.85*0.9</f>
        <v>15147</v>
      </c>
      <c r="DQ11" s="257">
        <f>'BAR BB| Open rates'!DQ11*0.85*0.9</f>
        <v>16677</v>
      </c>
      <c r="DR11" s="257">
        <f>'BAR BB| Open rates'!DR11*0.85*0.9</f>
        <v>16677</v>
      </c>
      <c r="DS11" s="257">
        <f>'BAR BB| Open rates'!DS11*0.85*0.9</f>
        <v>15147</v>
      </c>
      <c r="DT11" s="257">
        <f>'BAR BB| Open rates'!DT11*0.85*0.9</f>
        <v>15147</v>
      </c>
      <c r="DU11" s="257">
        <f>'BAR BB| Open rates'!DU11*0.85*0.9</f>
        <v>15147</v>
      </c>
      <c r="DV11" s="257">
        <f>'BAR BB| Open rates'!DV11*0.85*0.9</f>
        <v>15147</v>
      </c>
      <c r="DW11" s="257">
        <f>'BAR BB| Open rates'!DW11*0.85*0.9</f>
        <v>15147</v>
      </c>
      <c r="DX11" s="257">
        <f>'BAR BB| Open rates'!DX11*0.85*0.9</f>
        <v>16677</v>
      </c>
      <c r="DY11" s="257">
        <f>'BAR BB| Open rates'!DY11*0.85*0.9</f>
        <v>16677</v>
      </c>
      <c r="DZ11" s="257">
        <f>'BAR BB| Open rates'!DZ11*0.85*0.9</f>
        <v>17977.5</v>
      </c>
      <c r="EA11" s="257">
        <f>'BAR BB| Open rates'!EA11*0.85*0.9</f>
        <v>17977.5</v>
      </c>
      <c r="EB11" s="257">
        <f>'BAR BB| Open rates'!EB11*0.85*0.9</f>
        <v>17977.5</v>
      </c>
      <c r="EC11" s="257">
        <f>'BAR BB| Open rates'!EC11*0.85*0.9</f>
        <v>19660.5</v>
      </c>
      <c r="ED11" s="257">
        <f>'BAR BB| Open rates'!ED11*0.85*0.9</f>
        <v>19660.5</v>
      </c>
      <c r="EE11" s="257">
        <f>'BAR BB| Open rates'!EE11*0.85*0.9</f>
        <v>19660.5</v>
      </c>
      <c r="EF11" s="257">
        <f>'BAR BB| Open rates'!EF11*0.85*0.9</f>
        <v>19660.5</v>
      </c>
      <c r="EG11" s="257">
        <f>'BAR BB| Open rates'!EG11*0.85*0.9</f>
        <v>14382</v>
      </c>
      <c r="EH11" s="257">
        <f>'BAR BB| Open rates'!EH11*0.85*0.9</f>
        <v>13617</v>
      </c>
      <c r="EI11" s="257">
        <f>'BAR BB| Open rates'!EI11*0.85*0.9</f>
        <v>13617</v>
      </c>
      <c r="EJ11" s="257">
        <f>'BAR BB| Open rates'!EJ11*0.85*0.9</f>
        <v>13617</v>
      </c>
      <c r="EK11" s="257">
        <f>'BAR BB| Open rates'!EK11*0.85*0.9</f>
        <v>13617</v>
      </c>
      <c r="EL11" s="257">
        <f>'BAR BB| Open rates'!EL11*0.85*0.9</f>
        <v>14382</v>
      </c>
      <c r="EM11" s="257">
        <f>'BAR BB| Open rates'!EM11*0.85*0.9</f>
        <v>14382</v>
      </c>
      <c r="EN11" s="257">
        <f>'BAR BB| Open rates'!EN11*0.85*0.9</f>
        <v>13617</v>
      </c>
      <c r="EO11" s="257">
        <f>'BAR BB| Open rates'!EO11*0.85*0.9</f>
        <v>13617</v>
      </c>
      <c r="EP11" s="257">
        <f>'BAR BB| Open rates'!EP11*0.85*0.9</f>
        <v>13617</v>
      </c>
      <c r="EQ11" s="257">
        <f>'BAR BB| Open rates'!EQ11*0.85*0.9</f>
        <v>13617</v>
      </c>
      <c r="ER11" s="257">
        <f>'BAR BB| Open rates'!ER11*0.85*0.9</f>
        <v>13617</v>
      </c>
      <c r="ES11" s="257">
        <f>'BAR BB| Open rates'!ES11*0.85*0.9</f>
        <v>14382</v>
      </c>
      <c r="ET11" s="257">
        <f>'BAR BB| Open rates'!ET11*0.85*0.9</f>
        <v>14382</v>
      </c>
      <c r="EU11" s="257">
        <f>'BAR BB| Open rates'!EU11*0.85*0.9</f>
        <v>13617</v>
      </c>
      <c r="EV11" s="257">
        <f>'BAR BB| Open rates'!EV11*0.85*0.9</f>
        <v>13617</v>
      </c>
      <c r="EW11" s="257">
        <f>'BAR BB| Open rates'!EW11*0.85*0.9</f>
        <v>13617</v>
      </c>
      <c r="EX11" s="257">
        <f>'BAR BB| Open rates'!EX11*0.85*0.9</f>
        <v>13617</v>
      </c>
      <c r="EY11" s="257">
        <f>'BAR BB| Open rates'!EY11*0.85*0.9</f>
        <v>13617</v>
      </c>
      <c r="EZ11" s="257">
        <f>'BAR BB| Open rates'!EZ11*0.85*0.9</f>
        <v>14382</v>
      </c>
      <c r="FA11" s="257">
        <f>'BAR BB| Open rates'!FA11*0.85*0.9</f>
        <v>14382</v>
      </c>
      <c r="FB11" s="257">
        <f>'BAR BB| Open rates'!FB11*0.85*0.9</f>
        <v>13617</v>
      </c>
      <c r="FC11" s="257">
        <f>'BAR BB| Open rates'!FC11*0.85*0.9</f>
        <v>13617</v>
      </c>
      <c r="FD11" s="257">
        <f>'BAR BB| Open rates'!FD11*0.85*0.9</f>
        <v>13617</v>
      </c>
      <c r="FE11" s="257">
        <f>'BAR BB| Open rates'!FE11*0.85*0.9</f>
        <v>13617</v>
      </c>
      <c r="FF11" s="257">
        <f>'BAR BB| Open rates'!FF11*0.85*0.9</f>
        <v>13617</v>
      </c>
      <c r="FG11" s="257">
        <f>'BAR BB| Open rates'!FG11*0.85*0.9</f>
        <v>14382</v>
      </c>
      <c r="FH11" s="257">
        <f>'BAR BB| Open rates'!FH11*0.85*0.9</f>
        <v>14382</v>
      </c>
      <c r="FI11" s="257">
        <f>'BAR BB| Open rates'!FI11*0.85*0.9</f>
        <v>13617</v>
      </c>
      <c r="FJ11" s="257">
        <f>'BAR BB| Open rates'!FJ11*0.85*0.9</f>
        <v>13617</v>
      </c>
      <c r="FK11" s="257">
        <f>'BAR BB| Open rates'!FK11*0.85*0.9</f>
        <v>13617</v>
      </c>
      <c r="FL11" s="257">
        <f>'BAR BB| Open rates'!FL11*0.85*0.9</f>
        <v>13617</v>
      </c>
      <c r="FM11" s="257">
        <f>'BAR BB| Open rates'!FM11*0.85*0.9</f>
        <v>13617</v>
      </c>
      <c r="FN11" s="257">
        <f>'BAR BB| Open rates'!FN11*0.85*0.9</f>
        <v>14382</v>
      </c>
      <c r="FO11" s="257">
        <f>'BAR BB| Open rates'!FO11*0.85*0.9</f>
        <v>14382</v>
      </c>
      <c r="FP11" s="257">
        <f>'BAR BB| Open rates'!FP11*0.85*0.9</f>
        <v>13617</v>
      </c>
      <c r="FQ11" s="257">
        <f>'BAR BB| Open rates'!FQ11*0.85*0.9</f>
        <v>13617</v>
      </c>
      <c r="FR11" s="257">
        <f>'BAR BB| Open rates'!FR11*0.85*0.9</f>
        <v>13617</v>
      </c>
      <c r="FS11" s="257">
        <f>'BAR BB| Open rates'!FS11*0.85*0.9</f>
        <v>13617</v>
      </c>
      <c r="FT11" s="257">
        <f>'BAR BB| Open rates'!FT11*0.85*0.9</f>
        <v>13617</v>
      </c>
      <c r="FU11" s="257">
        <f>'BAR BB| Open rates'!FU11*0.85*0.9</f>
        <v>14382</v>
      </c>
      <c r="FV11" s="257">
        <f>'BAR BB| Open rates'!FV11*0.85*0.9</f>
        <v>14382</v>
      </c>
      <c r="FW11" s="257">
        <f>'BAR BB| Open rates'!FW11*0.85*0.9</f>
        <v>17212.5</v>
      </c>
      <c r="FX11" s="257">
        <f>'BAR BB| Open rates'!FX11*0.85*0.9</f>
        <v>17212.5</v>
      </c>
      <c r="FY11" s="257">
        <f>'BAR BB| Open rates'!FY11*0.85*0.9</f>
        <v>17212.5</v>
      </c>
      <c r="FZ11" s="257">
        <f>'BAR BB| Open rates'!FZ11*0.85*0.9</f>
        <v>17212.5</v>
      </c>
      <c r="GA11" s="257">
        <f>'BAR BB| Open rates'!GA11*0.85*0.9</f>
        <v>17212.5</v>
      </c>
      <c r="GB11" s="257">
        <f>'BAR BB| Open rates'!GB11*0.85*0.9</f>
        <v>18895.5</v>
      </c>
      <c r="GC11" s="257">
        <f>'BAR BB| Open rates'!GC11*0.85*0.9</f>
        <v>18895.5</v>
      </c>
      <c r="GD11" s="257">
        <f>'BAR BB| Open rates'!GD11*0.85*0.9</f>
        <v>18895.5</v>
      </c>
      <c r="GE11" s="257">
        <f>'BAR BB| Open rates'!GE11*0.85*0.9</f>
        <v>18895.5</v>
      </c>
    </row>
    <row r="12" spans="1:187" s="36" customFormat="1" ht="12" customHeight="1" x14ac:dyDescent="0.2">
      <c r="A12" s="237">
        <v>2</v>
      </c>
      <c r="B12" s="257">
        <f>'BAR BB| Open rates'!B12*0.85*0.9</f>
        <v>24021</v>
      </c>
      <c r="C12" s="257">
        <f>'BAR BB| Open rates'!C12*0.85*0.9</f>
        <v>24021</v>
      </c>
      <c r="D12" s="257">
        <f>'BAR BB| Open rates'!D12*0.85*0.9</f>
        <v>21955.5</v>
      </c>
      <c r="E12" s="257">
        <f>'BAR BB| Open rates'!E12*0.85*0.9</f>
        <v>21955.5</v>
      </c>
      <c r="F12" s="257">
        <f>'BAR BB| Open rates'!F12*0.85*0.9</f>
        <v>20272.5</v>
      </c>
      <c r="G12" s="257">
        <f>'BAR BB| Open rates'!G12*0.85*0.9</f>
        <v>21955.5</v>
      </c>
      <c r="H12" s="257">
        <f>'BAR BB| Open rates'!H12*0.85*0.9</f>
        <v>21955.5</v>
      </c>
      <c r="I12" s="257">
        <f>'BAR BB| Open rates'!I12*0.85*0.9</f>
        <v>23485.5</v>
      </c>
      <c r="J12" s="257">
        <f>'BAR BB| Open rates'!J12*0.85*0.9</f>
        <v>23485.5</v>
      </c>
      <c r="K12" s="257">
        <f>'BAR BB| Open rates'!K12*0.85*0.9</f>
        <v>21955.5</v>
      </c>
      <c r="L12" s="257">
        <f>'BAR BB| Open rates'!L12*0.85*0.9</f>
        <v>21955.5</v>
      </c>
      <c r="M12" s="257">
        <f>'BAR BB| Open rates'!M12*0.85*0.9</f>
        <v>21955.5</v>
      </c>
      <c r="N12" s="257">
        <f>'BAR BB| Open rates'!N12*0.85*0.9</f>
        <v>21955.5</v>
      </c>
      <c r="O12" s="257">
        <f>'BAR BB| Open rates'!O12*0.85*0.9</f>
        <v>21955.5</v>
      </c>
      <c r="P12" s="257">
        <f>'BAR BB| Open rates'!P12*0.85*0.9</f>
        <v>23485.5</v>
      </c>
      <c r="Q12" s="257">
        <f>'BAR BB| Open rates'!Q12*0.85*0.9</f>
        <v>23485.5</v>
      </c>
      <c r="R12" s="257">
        <f>'BAR BB| Open rates'!R12*0.85*0.9</f>
        <v>23485.5</v>
      </c>
      <c r="S12" s="257">
        <f>'BAR BB| Open rates'!S12*0.85*0.9</f>
        <v>23485.5</v>
      </c>
      <c r="T12" s="257">
        <f>'BAR BB| Open rates'!T12*0.85*0.9</f>
        <v>23485.5</v>
      </c>
      <c r="U12" s="257">
        <f>'BAR BB| Open rates'!U12*0.85*0.9</f>
        <v>23485.5</v>
      </c>
      <c r="V12" s="257">
        <f>'BAR BB| Open rates'!V12*0.85*0.9</f>
        <v>23485.5</v>
      </c>
      <c r="W12" s="257">
        <f>'BAR BB| Open rates'!W12*0.85*0.9</f>
        <v>25015.5</v>
      </c>
      <c r="X12" s="257">
        <f>'BAR BB| Open rates'!X12*0.85*0.9</f>
        <v>25015.5</v>
      </c>
      <c r="Y12" s="257">
        <f>'BAR BB| Open rates'!Y12*0.85*0.9</f>
        <v>23485.5</v>
      </c>
      <c r="Z12" s="257">
        <f>'BAR BB| Open rates'!Z12*0.85*0.9</f>
        <v>23485.5</v>
      </c>
      <c r="AA12" s="257">
        <f>'BAR BB| Open rates'!AA12*0.85*0.9</f>
        <v>23485.5</v>
      </c>
      <c r="AB12" s="257">
        <f>'BAR BB| Open rates'!AB12*0.85*0.9</f>
        <v>23485.5</v>
      </c>
      <c r="AC12" s="257">
        <f>'BAR BB| Open rates'!AC12*0.85*0.9</f>
        <v>23485.5</v>
      </c>
      <c r="AD12" s="257">
        <f>'BAR BB| Open rates'!AD12*0.85*0.9</f>
        <v>25015.5</v>
      </c>
      <c r="AE12" s="257">
        <f>'BAR BB| Open rates'!AE12*0.85*0.9</f>
        <v>25015.5</v>
      </c>
      <c r="AF12" s="257">
        <f>'BAR BB| Open rates'!AF12*0.85*0.9</f>
        <v>23485.5</v>
      </c>
      <c r="AG12" s="257">
        <f>'BAR BB| Open rates'!AG12*0.85*0.9</f>
        <v>23485.5</v>
      </c>
      <c r="AH12" s="257">
        <f>'BAR BB| Open rates'!AH12*0.85*0.9</f>
        <v>23485.5</v>
      </c>
      <c r="AI12" s="257">
        <f>'BAR BB| Open rates'!AI12*0.85*0.9</f>
        <v>23485.5</v>
      </c>
      <c r="AJ12" s="257">
        <f>'BAR BB| Open rates'!AJ12*0.85*0.9</f>
        <v>23485.5</v>
      </c>
      <c r="AK12" s="257">
        <f>'BAR BB| Open rates'!AK12*0.85*0.9</f>
        <v>25015.5</v>
      </c>
      <c r="AL12" s="257">
        <f>'BAR BB| Open rates'!AL12*0.85*0.9</f>
        <v>25015.5</v>
      </c>
      <c r="AM12" s="257">
        <f>'BAR BB| Open rates'!AM12*0.85*0.9</f>
        <v>23485.5</v>
      </c>
      <c r="AN12" s="257">
        <f>'BAR BB| Open rates'!AN12*0.85*0.9</f>
        <v>23485.5</v>
      </c>
      <c r="AO12" s="257">
        <f>'BAR BB| Open rates'!AO12*0.85*0.9</f>
        <v>23485.5</v>
      </c>
      <c r="AP12" s="257">
        <f>'BAR BB| Open rates'!AP12*0.85*0.9</f>
        <v>23485.5</v>
      </c>
      <c r="AQ12" s="257">
        <f>'BAR BB| Open rates'!AQ12*0.85*0.9</f>
        <v>23485.5</v>
      </c>
      <c r="AR12" s="257">
        <f>'BAR BB| Open rates'!AR12*0.85*0.9</f>
        <v>25015.5</v>
      </c>
      <c r="AS12" s="257">
        <f>'BAR BB| Open rates'!AS12*0.85*0.9</f>
        <v>25015.5</v>
      </c>
      <c r="AT12" s="257">
        <f>'BAR BB| Open rates'!AT12*0.85*0.9</f>
        <v>23485.5</v>
      </c>
      <c r="AU12" s="257">
        <f>'BAR BB| Open rates'!AU12*0.85*0.9</f>
        <v>23485.5</v>
      </c>
      <c r="AV12" s="257">
        <f>'BAR BB| Open rates'!AV12*0.85*0.9</f>
        <v>23485.5</v>
      </c>
      <c r="AW12" s="257">
        <f>'BAR BB| Open rates'!AW12*0.85*0.9</f>
        <v>23485.5</v>
      </c>
      <c r="AX12" s="257">
        <f>'BAR BB| Open rates'!AX12*0.85*0.9</f>
        <v>23485.5</v>
      </c>
      <c r="AY12" s="257">
        <f>'BAR BB| Open rates'!AY12*0.85*0.9</f>
        <v>25015.5</v>
      </c>
      <c r="AZ12" s="257">
        <f>'BAR BB| Open rates'!AZ12*0.85*0.9</f>
        <v>25015.5</v>
      </c>
      <c r="BA12" s="257">
        <f>'BAR BB| Open rates'!BA12*0.85*0.9</f>
        <v>23485.5</v>
      </c>
      <c r="BB12" s="257">
        <f>'BAR BB| Open rates'!BB12*0.85*0.9</f>
        <v>23485.5</v>
      </c>
      <c r="BC12" s="257">
        <f>'BAR BB| Open rates'!BC12*0.85*0.9</f>
        <v>23485.5</v>
      </c>
      <c r="BD12" s="257">
        <f>'BAR BB| Open rates'!BD12*0.85*0.9</f>
        <v>23485.5</v>
      </c>
      <c r="BE12" s="257">
        <f>'BAR BB| Open rates'!BE12*0.85*0.9</f>
        <v>23485.5</v>
      </c>
      <c r="BF12" s="257">
        <f>'BAR BB| Open rates'!BF12*0.85*0.9</f>
        <v>25015.5</v>
      </c>
      <c r="BG12" s="257">
        <f>'BAR BB| Open rates'!BG12*0.85*0.9</f>
        <v>25015.5</v>
      </c>
      <c r="BH12" s="257">
        <f>'BAR BB| Open rates'!BH12*0.85*0.9</f>
        <v>21037.5</v>
      </c>
      <c r="BI12" s="257">
        <f>'BAR BB| Open rates'!BI12*0.85*0.9</f>
        <v>21037.5</v>
      </c>
      <c r="BJ12" s="257">
        <f>'BAR BB| Open rates'!BJ12*0.85*0.9</f>
        <v>21037.5</v>
      </c>
      <c r="BK12" s="257">
        <f>'BAR BB| Open rates'!BK12*0.85*0.9</f>
        <v>21037.5</v>
      </c>
      <c r="BL12" s="257">
        <f>'BAR BB| Open rates'!BL12*0.85*0.9</f>
        <v>21037.5</v>
      </c>
      <c r="BM12" s="257">
        <f>'BAR BB| Open rates'!BM12*0.85*0.9</f>
        <v>21955.5</v>
      </c>
      <c r="BN12" s="257">
        <f>'BAR BB| Open rates'!BN12*0.85*0.9</f>
        <v>21955.5</v>
      </c>
      <c r="BO12" s="257">
        <f>'BAR BB| Open rates'!BO12*0.85*0.9</f>
        <v>20272.5</v>
      </c>
      <c r="BP12" s="257">
        <f>'BAR BB| Open rates'!BP12*0.85*0.9</f>
        <v>20272.5</v>
      </c>
      <c r="BQ12" s="257">
        <f>'BAR BB| Open rates'!BQ12*0.85*0.9</f>
        <v>21955.5</v>
      </c>
      <c r="BR12" s="257">
        <f>'BAR BB| Open rates'!BR12*0.85*0.9</f>
        <v>21955.5</v>
      </c>
      <c r="BS12" s="257">
        <f>'BAR BB| Open rates'!BS12*0.85*0.9</f>
        <v>21955.5</v>
      </c>
      <c r="BT12" s="257">
        <f>'BAR BB| Open rates'!BT12*0.85*0.9</f>
        <v>21955.5</v>
      </c>
      <c r="BU12" s="257">
        <f>'BAR BB| Open rates'!BU12*0.85*0.9</f>
        <v>21955.5</v>
      </c>
      <c r="BV12" s="257">
        <f>'BAR BB| Open rates'!BV12*0.85*0.9</f>
        <v>20272.5</v>
      </c>
      <c r="BW12" s="257">
        <f>'BAR BB| Open rates'!BW12*0.85*0.9</f>
        <v>20272.5</v>
      </c>
      <c r="BX12" s="257">
        <f>'BAR BB| Open rates'!BX12*0.85*0.9</f>
        <v>20272.5</v>
      </c>
      <c r="BY12" s="257">
        <f>'BAR BB| Open rates'!BY12*0.85*0.9</f>
        <v>20272.5</v>
      </c>
      <c r="BZ12" s="257">
        <f>'BAR BB| Open rates'!BZ12*0.85*0.9</f>
        <v>20272.5</v>
      </c>
      <c r="CA12" s="257">
        <f>'BAR BB| Open rates'!CA12*0.85*0.9</f>
        <v>21955.5</v>
      </c>
      <c r="CB12" s="257">
        <f>'BAR BB| Open rates'!CB12*0.85*0.9</f>
        <v>21955.5</v>
      </c>
      <c r="CC12" s="257">
        <f>'BAR BB| Open rates'!CC12*0.85*0.9</f>
        <v>20272.5</v>
      </c>
      <c r="CD12" s="257">
        <f>'BAR BB| Open rates'!CD12*0.85*0.9</f>
        <v>20272.5</v>
      </c>
      <c r="CE12" s="257">
        <f>'BAR BB| Open rates'!CE12*0.85*0.9</f>
        <v>20272.5</v>
      </c>
      <c r="CF12" s="257">
        <f>'BAR BB| Open rates'!CF12*0.85*0.9</f>
        <v>20272.5</v>
      </c>
      <c r="CG12" s="257">
        <f>'BAR BB| Open rates'!CG12*0.85*0.9</f>
        <v>20272.5</v>
      </c>
      <c r="CH12" s="257">
        <f>'BAR BB| Open rates'!CH12*0.85*0.9</f>
        <v>21955.5</v>
      </c>
      <c r="CI12" s="257">
        <f>'BAR BB| Open rates'!CI12*0.85*0.9</f>
        <v>21955.5</v>
      </c>
      <c r="CJ12" s="257">
        <f>'BAR BB| Open rates'!CJ12*0.85*0.9</f>
        <v>20272.5</v>
      </c>
      <c r="CK12" s="257">
        <f>'BAR BB| Open rates'!CK12*0.85*0.9</f>
        <v>20272.5</v>
      </c>
      <c r="CL12" s="257">
        <f>'BAR BB| Open rates'!CL12*0.85*0.9</f>
        <v>20272.5</v>
      </c>
      <c r="CM12" s="257">
        <f>'BAR BB| Open rates'!CM12*0.85*0.9</f>
        <v>20272.5</v>
      </c>
      <c r="CN12" s="257">
        <f>'BAR BB| Open rates'!CN12*0.85*0.9</f>
        <v>20272.5</v>
      </c>
      <c r="CO12" s="257">
        <f>'BAR BB| Open rates'!CO12*0.85*0.9</f>
        <v>21955.5</v>
      </c>
      <c r="CP12" s="257">
        <f>'BAR BB| Open rates'!CP12*0.85*0.9</f>
        <v>21955.5</v>
      </c>
      <c r="CQ12" s="257">
        <f>'BAR BB| Open rates'!CQ12*0.85*0.9</f>
        <v>20272.5</v>
      </c>
      <c r="CR12" s="257">
        <f>'BAR BB| Open rates'!CR12*0.85*0.9</f>
        <v>20272.5</v>
      </c>
      <c r="CS12" s="257">
        <f>'BAR BB| Open rates'!CS12*0.85*0.9</f>
        <v>20272.5</v>
      </c>
      <c r="CT12" s="257">
        <f>'BAR BB| Open rates'!CT12*0.85*0.9</f>
        <v>20272.5</v>
      </c>
      <c r="CU12" s="257">
        <f>'BAR BB| Open rates'!CU12*0.85*0.9</f>
        <v>18972</v>
      </c>
      <c r="CV12" s="257">
        <f>'BAR BB| Open rates'!CV12*0.85*0.9</f>
        <v>18972</v>
      </c>
      <c r="CW12" s="257">
        <f>'BAR BB| Open rates'!CW12*0.85*0.9</f>
        <v>18972</v>
      </c>
      <c r="CX12" s="257">
        <f>'BAR BB| Open rates'!CX12*0.85*0.9</f>
        <v>17442</v>
      </c>
      <c r="CY12" s="257">
        <f>'BAR BB| Open rates'!CY12*0.85*0.9</f>
        <v>17442</v>
      </c>
      <c r="CZ12" s="257">
        <f>'BAR BB| Open rates'!CZ12*0.85*0.9</f>
        <v>17442</v>
      </c>
      <c r="DA12" s="257">
        <f>'BAR BB| Open rates'!DA12*0.85*0.9</f>
        <v>17442</v>
      </c>
      <c r="DB12" s="257">
        <f>'BAR BB| Open rates'!DB12*0.85*0.9</f>
        <v>17442</v>
      </c>
      <c r="DC12" s="257">
        <f>'BAR BB| Open rates'!DC12*0.85*0.9</f>
        <v>18972</v>
      </c>
      <c r="DD12" s="257">
        <f>'BAR BB| Open rates'!DD12*0.85*0.9</f>
        <v>18972</v>
      </c>
      <c r="DE12" s="257">
        <f>'BAR BB| Open rates'!DE12*0.85*0.9</f>
        <v>17442</v>
      </c>
      <c r="DF12" s="257">
        <f>'BAR BB| Open rates'!DF12*0.85*0.9</f>
        <v>17442</v>
      </c>
      <c r="DG12" s="257">
        <f>'BAR BB| Open rates'!DG12*0.85*0.9</f>
        <v>17442</v>
      </c>
      <c r="DH12" s="257">
        <f>'BAR BB| Open rates'!DH12*0.85*0.9</f>
        <v>17442</v>
      </c>
      <c r="DI12" s="257">
        <f>'BAR BB| Open rates'!DI12*0.85*0.9</f>
        <v>17442</v>
      </c>
      <c r="DJ12" s="257">
        <f>'BAR BB| Open rates'!DJ12*0.85*0.9</f>
        <v>18972</v>
      </c>
      <c r="DK12" s="257">
        <f>'BAR BB| Open rates'!DK12*0.85*0.9</f>
        <v>18972</v>
      </c>
      <c r="DL12" s="257">
        <f>'BAR BB| Open rates'!DL12*0.85*0.9</f>
        <v>17442</v>
      </c>
      <c r="DM12" s="257">
        <f>'BAR BB| Open rates'!DM12*0.85*0.9</f>
        <v>17442</v>
      </c>
      <c r="DN12" s="257">
        <f>'BAR BB| Open rates'!DN12*0.85*0.9</f>
        <v>17442</v>
      </c>
      <c r="DO12" s="257">
        <f>'BAR BB| Open rates'!DO12*0.85*0.9</f>
        <v>17442</v>
      </c>
      <c r="DP12" s="257">
        <f>'BAR BB| Open rates'!DP12*0.85*0.9</f>
        <v>17442</v>
      </c>
      <c r="DQ12" s="257">
        <f>'BAR BB| Open rates'!DQ12*0.85*0.9</f>
        <v>18972</v>
      </c>
      <c r="DR12" s="257">
        <f>'BAR BB| Open rates'!DR12*0.85*0.9</f>
        <v>18972</v>
      </c>
      <c r="DS12" s="257">
        <f>'BAR BB| Open rates'!DS12*0.85*0.9</f>
        <v>17442</v>
      </c>
      <c r="DT12" s="257">
        <f>'BAR BB| Open rates'!DT12*0.85*0.9</f>
        <v>17442</v>
      </c>
      <c r="DU12" s="257">
        <f>'BAR BB| Open rates'!DU12*0.85*0.9</f>
        <v>17442</v>
      </c>
      <c r="DV12" s="257">
        <f>'BAR BB| Open rates'!DV12*0.85*0.9</f>
        <v>17442</v>
      </c>
      <c r="DW12" s="257">
        <f>'BAR BB| Open rates'!DW12*0.85*0.9</f>
        <v>17442</v>
      </c>
      <c r="DX12" s="257">
        <f>'BAR BB| Open rates'!DX12*0.85*0.9</f>
        <v>18972</v>
      </c>
      <c r="DY12" s="257">
        <f>'BAR BB| Open rates'!DY12*0.85*0.9</f>
        <v>18972</v>
      </c>
      <c r="DZ12" s="257">
        <f>'BAR BB| Open rates'!DZ12*0.85*0.9</f>
        <v>20272.5</v>
      </c>
      <c r="EA12" s="257">
        <f>'BAR BB| Open rates'!EA12*0.85*0.9</f>
        <v>20272.5</v>
      </c>
      <c r="EB12" s="257">
        <f>'BAR BB| Open rates'!EB12*0.85*0.9</f>
        <v>20272.5</v>
      </c>
      <c r="EC12" s="257">
        <f>'BAR BB| Open rates'!EC12*0.85*0.9</f>
        <v>21955.5</v>
      </c>
      <c r="ED12" s="257">
        <f>'BAR BB| Open rates'!ED12*0.85*0.9</f>
        <v>21955.5</v>
      </c>
      <c r="EE12" s="257">
        <f>'BAR BB| Open rates'!EE12*0.85*0.9</f>
        <v>21955.5</v>
      </c>
      <c r="EF12" s="257">
        <f>'BAR BB| Open rates'!EF12*0.85*0.9</f>
        <v>21955.5</v>
      </c>
      <c r="EG12" s="257">
        <f>'BAR BB| Open rates'!EG12*0.85*0.9</f>
        <v>16677</v>
      </c>
      <c r="EH12" s="257">
        <f>'BAR BB| Open rates'!EH12*0.85*0.9</f>
        <v>15912</v>
      </c>
      <c r="EI12" s="257">
        <f>'BAR BB| Open rates'!EI12*0.85*0.9</f>
        <v>15912</v>
      </c>
      <c r="EJ12" s="257">
        <f>'BAR BB| Open rates'!EJ12*0.85*0.9</f>
        <v>15912</v>
      </c>
      <c r="EK12" s="257">
        <f>'BAR BB| Open rates'!EK12*0.85*0.9</f>
        <v>15912</v>
      </c>
      <c r="EL12" s="257">
        <f>'BAR BB| Open rates'!EL12*0.85*0.9</f>
        <v>16677</v>
      </c>
      <c r="EM12" s="257">
        <f>'BAR BB| Open rates'!EM12*0.85*0.9</f>
        <v>16677</v>
      </c>
      <c r="EN12" s="257">
        <f>'BAR BB| Open rates'!EN12*0.85*0.9</f>
        <v>15912</v>
      </c>
      <c r="EO12" s="257">
        <f>'BAR BB| Open rates'!EO12*0.85*0.9</f>
        <v>15912</v>
      </c>
      <c r="EP12" s="257">
        <f>'BAR BB| Open rates'!EP12*0.85*0.9</f>
        <v>15912</v>
      </c>
      <c r="EQ12" s="257">
        <f>'BAR BB| Open rates'!EQ12*0.85*0.9</f>
        <v>15912</v>
      </c>
      <c r="ER12" s="257">
        <f>'BAR BB| Open rates'!ER12*0.85*0.9</f>
        <v>15912</v>
      </c>
      <c r="ES12" s="257">
        <f>'BAR BB| Open rates'!ES12*0.85*0.9</f>
        <v>16677</v>
      </c>
      <c r="ET12" s="257">
        <f>'BAR BB| Open rates'!ET12*0.85*0.9</f>
        <v>16677</v>
      </c>
      <c r="EU12" s="257">
        <f>'BAR BB| Open rates'!EU12*0.85*0.9</f>
        <v>15912</v>
      </c>
      <c r="EV12" s="257">
        <f>'BAR BB| Open rates'!EV12*0.85*0.9</f>
        <v>15912</v>
      </c>
      <c r="EW12" s="257">
        <f>'BAR BB| Open rates'!EW12*0.85*0.9</f>
        <v>15912</v>
      </c>
      <c r="EX12" s="257">
        <f>'BAR BB| Open rates'!EX12*0.85*0.9</f>
        <v>15912</v>
      </c>
      <c r="EY12" s="257">
        <f>'BAR BB| Open rates'!EY12*0.85*0.9</f>
        <v>15912</v>
      </c>
      <c r="EZ12" s="257">
        <f>'BAR BB| Open rates'!EZ12*0.85*0.9</f>
        <v>16677</v>
      </c>
      <c r="FA12" s="257">
        <f>'BAR BB| Open rates'!FA12*0.85*0.9</f>
        <v>16677</v>
      </c>
      <c r="FB12" s="257">
        <f>'BAR BB| Open rates'!FB12*0.85*0.9</f>
        <v>15912</v>
      </c>
      <c r="FC12" s="257">
        <f>'BAR BB| Open rates'!FC12*0.85*0.9</f>
        <v>15912</v>
      </c>
      <c r="FD12" s="257">
        <f>'BAR BB| Open rates'!FD12*0.85*0.9</f>
        <v>15912</v>
      </c>
      <c r="FE12" s="257">
        <f>'BAR BB| Open rates'!FE12*0.85*0.9</f>
        <v>15912</v>
      </c>
      <c r="FF12" s="257">
        <f>'BAR BB| Open rates'!FF12*0.85*0.9</f>
        <v>15912</v>
      </c>
      <c r="FG12" s="257">
        <f>'BAR BB| Open rates'!FG12*0.85*0.9</f>
        <v>16677</v>
      </c>
      <c r="FH12" s="257">
        <f>'BAR BB| Open rates'!FH12*0.85*0.9</f>
        <v>16677</v>
      </c>
      <c r="FI12" s="257">
        <f>'BAR BB| Open rates'!FI12*0.85*0.9</f>
        <v>15912</v>
      </c>
      <c r="FJ12" s="257">
        <f>'BAR BB| Open rates'!FJ12*0.85*0.9</f>
        <v>15912</v>
      </c>
      <c r="FK12" s="257">
        <f>'BAR BB| Open rates'!FK12*0.85*0.9</f>
        <v>15912</v>
      </c>
      <c r="FL12" s="257">
        <f>'BAR BB| Open rates'!FL12*0.85*0.9</f>
        <v>15912</v>
      </c>
      <c r="FM12" s="257">
        <f>'BAR BB| Open rates'!FM12*0.85*0.9</f>
        <v>15912</v>
      </c>
      <c r="FN12" s="257">
        <f>'BAR BB| Open rates'!FN12*0.85*0.9</f>
        <v>16677</v>
      </c>
      <c r="FO12" s="257">
        <f>'BAR BB| Open rates'!FO12*0.85*0.9</f>
        <v>16677</v>
      </c>
      <c r="FP12" s="257">
        <f>'BAR BB| Open rates'!FP12*0.85*0.9</f>
        <v>15912</v>
      </c>
      <c r="FQ12" s="257">
        <f>'BAR BB| Open rates'!FQ12*0.85*0.9</f>
        <v>15912</v>
      </c>
      <c r="FR12" s="257">
        <f>'BAR BB| Open rates'!FR12*0.85*0.9</f>
        <v>15912</v>
      </c>
      <c r="FS12" s="257">
        <f>'BAR BB| Open rates'!FS12*0.85*0.9</f>
        <v>15912</v>
      </c>
      <c r="FT12" s="257">
        <f>'BAR BB| Open rates'!FT12*0.85*0.9</f>
        <v>15912</v>
      </c>
      <c r="FU12" s="257">
        <f>'BAR BB| Open rates'!FU12*0.85*0.9</f>
        <v>16677</v>
      </c>
      <c r="FV12" s="257">
        <f>'BAR BB| Open rates'!FV12*0.85*0.9</f>
        <v>16677</v>
      </c>
      <c r="FW12" s="257">
        <f>'BAR BB| Open rates'!FW12*0.85*0.9</f>
        <v>19507.5</v>
      </c>
      <c r="FX12" s="257">
        <f>'BAR BB| Open rates'!FX12*0.85*0.9</f>
        <v>19507.5</v>
      </c>
      <c r="FY12" s="257">
        <f>'BAR BB| Open rates'!FY12*0.85*0.9</f>
        <v>19507.5</v>
      </c>
      <c r="FZ12" s="257">
        <f>'BAR BB| Open rates'!FZ12*0.85*0.9</f>
        <v>19507.5</v>
      </c>
      <c r="GA12" s="257">
        <f>'BAR BB| Open rates'!GA12*0.85*0.9</f>
        <v>19507.5</v>
      </c>
      <c r="GB12" s="257">
        <f>'BAR BB| Open rates'!GB12*0.85*0.9</f>
        <v>21190.5</v>
      </c>
      <c r="GC12" s="257">
        <f>'BAR BB| Open rates'!GC12*0.85*0.9</f>
        <v>21190.5</v>
      </c>
      <c r="GD12" s="257">
        <f>'BAR BB| Open rates'!GD12*0.85*0.9</f>
        <v>21190.5</v>
      </c>
      <c r="GE12" s="257">
        <f>'BAR BB| Open rates'!GE12*0.85*0.9</f>
        <v>21190.5</v>
      </c>
    </row>
    <row r="13" spans="1:187" s="36" customFormat="1" ht="12" customHeight="1" x14ac:dyDescent="0.2">
      <c r="A13" s="236" t="s">
        <v>177</v>
      </c>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7"/>
      <c r="CB13" s="257"/>
      <c r="CC13" s="257"/>
      <c r="CD13" s="257"/>
      <c r="CE13" s="257"/>
      <c r="CF13" s="257"/>
      <c r="CG13" s="257"/>
      <c r="CH13" s="257"/>
      <c r="CI13" s="257"/>
      <c r="CJ13" s="257"/>
      <c r="CK13" s="257"/>
      <c r="CL13" s="257"/>
      <c r="CM13" s="257"/>
      <c r="CN13" s="257"/>
      <c r="CO13" s="257"/>
      <c r="CP13" s="257"/>
      <c r="CQ13" s="257"/>
      <c r="CR13" s="257"/>
      <c r="CS13" s="257"/>
      <c r="CT13" s="257"/>
      <c r="CU13" s="257"/>
      <c r="CV13" s="257"/>
      <c r="CW13" s="257"/>
      <c r="CX13" s="257"/>
      <c r="CY13" s="257"/>
      <c r="CZ13" s="257"/>
      <c r="DA13" s="257"/>
      <c r="DB13" s="257"/>
      <c r="DC13" s="257"/>
      <c r="DD13" s="257"/>
      <c r="DE13" s="257"/>
      <c r="DF13" s="257"/>
      <c r="DG13" s="257"/>
      <c r="DH13" s="257"/>
      <c r="DI13" s="257"/>
      <c r="DJ13" s="257"/>
      <c r="DK13" s="257"/>
      <c r="DL13" s="257"/>
      <c r="DM13" s="257"/>
      <c r="DN13" s="257"/>
      <c r="DO13" s="257"/>
      <c r="DP13" s="257"/>
      <c r="DQ13" s="257"/>
      <c r="DR13" s="257"/>
      <c r="DS13" s="257"/>
      <c r="DT13" s="257"/>
      <c r="DU13" s="257"/>
      <c r="DV13" s="257"/>
      <c r="DW13" s="257"/>
      <c r="DX13" s="257"/>
      <c r="DY13" s="257"/>
      <c r="DZ13" s="257"/>
      <c r="EA13" s="257"/>
      <c r="EB13" s="257"/>
      <c r="EC13" s="257"/>
      <c r="ED13" s="257"/>
      <c r="EE13" s="257"/>
      <c r="EF13" s="257"/>
      <c r="EG13" s="257"/>
      <c r="EH13" s="257"/>
      <c r="EI13" s="257"/>
      <c r="EJ13" s="257"/>
      <c r="EK13" s="257"/>
      <c r="EL13" s="257"/>
      <c r="EM13" s="257"/>
      <c r="EN13" s="257"/>
      <c r="EO13" s="257"/>
      <c r="EP13" s="257"/>
      <c r="EQ13" s="257"/>
      <c r="ER13" s="257"/>
      <c r="ES13" s="257"/>
      <c r="ET13" s="257"/>
      <c r="EU13" s="257"/>
      <c r="EV13" s="257"/>
      <c r="EW13" s="257"/>
      <c r="EX13" s="257"/>
      <c r="EY13" s="257"/>
      <c r="EZ13" s="257"/>
      <c r="FA13" s="257"/>
      <c r="FB13" s="257"/>
      <c r="FC13" s="257"/>
      <c r="FD13" s="257"/>
      <c r="FE13" s="257"/>
      <c r="FF13" s="257"/>
      <c r="FG13" s="257"/>
      <c r="FH13" s="257"/>
      <c r="FI13" s="257"/>
      <c r="FJ13" s="257"/>
      <c r="FK13" s="257"/>
      <c r="FL13" s="257"/>
      <c r="FM13" s="257"/>
      <c r="FN13" s="257"/>
      <c r="FO13" s="257"/>
      <c r="FP13" s="257"/>
      <c r="FQ13" s="257"/>
      <c r="FR13" s="257"/>
      <c r="FS13" s="257"/>
      <c r="FT13" s="257"/>
      <c r="FU13" s="257"/>
      <c r="FV13" s="257"/>
      <c r="FW13" s="257"/>
      <c r="FX13" s="257"/>
      <c r="FY13" s="257"/>
      <c r="FZ13" s="257"/>
      <c r="GA13" s="257"/>
      <c r="GB13" s="257"/>
      <c r="GC13" s="257"/>
      <c r="GD13" s="257"/>
      <c r="GE13" s="257"/>
    </row>
    <row r="14" spans="1:187" s="36" customFormat="1" ht="12" customHeight="1" x14ac:dyDescent="0.2">
      <c r="A14" s="237">
        <v>1</v>
      </c>
      <c r="B14" s="257">
        <f>'BAR BB| Open rates'!B14*0.85*0.9</f>
        <v>30141</v>
      </c>
      <c r="C14" s="257">
        <f>'BAR BB| Open rates'!C14*0.85*0.9</f>
        <v>30141</v>
      </c>
      <c r="D14" s="257">
        <f>'BAR BB| Open rates'!D14*0.85*0.9</f>
        <v>28075.5</v>
      </c>
      <c r="E14" s="257">
        <f>'BAR BB| Open rates'!E14*0.85*0.9</f>
        <v>28075.5</v>
      </c>
      <c r="F14" s="257">
        <f>'BAR BB| Open rates'!F14*0.85*0.9</f>
        <v>26392.5</v>
      </c>
      <c r="G14" s="257">
        <f>'BAR BB| Open rates'!G14*0.85*0.9</f>
        <v>28075.5</v>
      </c>
      <c r="H14" s="257">
        <f>'BAR BB| Open rates'!H14*0.85*0.9</f>
        <v>28075.5</v>
      </c>
      <c r="I14" s="257">
        <f>'BAR BB| Open rates'!I14*0.85*0.9</f>
        <v>29605.5</v>
      </c>
      <c r="J14" s="257">
        <f>'BAR BB| Open rates'!J14*0.85*0.9</f>
        <v>29605.5</v>
      </c>
      <c r="K14" s="257">
        <f>'BAR BB| Open rates'!K14*0.85*0.9</f>
        <v>28075.5</v>
      </c>
      <c r="L14" s="257">
        <f>'BAR BB| Open rates'!L14*0.85*0.9</f>
        <v>28075.5</v>
      </c>
      <c r="M14" s="257">
        <f>'BAR BB| Open rates'!M14*0.85*0.9</f>
        <v>28075.5</v>
      </c>
      <c r="N14" s="257">
        <f>'BAR BB| Open rates'!N14*0.85*0.9</f>
        <v>28075.5</v>
      </c>
      <c r="O14" s="257">
        <f>'BAR BB| Open rates'!O14*0.85*0.9</f>
        <v>28075.5</v>
      </c>
      <c r="P14" s="257">
        <f>'BAR BB| Open rates'!P14*0.85*0.9</f>
        <v>29605.5</v>
      </c>
      <c r="Q14" s="257">
        <f>'BAR BB| Open rates'!Q14*0.85*0.9</f>
        <v>29605.5</v>
      </c>
      <c r="R14" s="257">
        <f>'BAR BB| Open rates'!R14*0.85*0.9</f>
        <v>29605.5</v>
      </c>
      <c r="S14" s="257">
        <f>'BAR BB| Open rates'!S14*0.85*0.9</f>
        <v>29605.5</v>
      </c>
      <c r="T14" s="257">
        <f>'BAR BB| Open rates'!T14*0.85*0.9</f>
        <v>29605.5</v>
      </c>
      <c r="U14" s="257">
        <f>'BAR BB| Open rates'!U14*0.85*0.9</f>
        <v>29605.5</v>
      </c>
      <c r="V14" s="257">
        <f>'BAR BB| Open rates'!V14*0.85*0.9</f>
        <v>29605.5</v>
      </c>
      <c r="W14" s="257">
        <f>'BAR BB| Open rates'!W14*0.85*0.9</f>
        <v>31135.5</v>
      </c>
      <c r="X14" s="257">
        <f>'BAR BB| Open rates'!X14*0.85*0.9</f>
        <v>31135.5</v>
      </c>
      <c r="Y14" s="257">
        <f>'BAR BB| Open rates'!Y14*0.85*0.9</f>
        <v>29605.5</v>
      </c>
      <c r="Z14" s="257">
        <f>'BAR BB| Open rates'!Z14*0.85*0.9</f>
        <v>29605.5</v>
      </c>
      <c r="AA14" s="257">
        <f>'BAR BB| Open rates'!AA14*0.85*0.9</f>
        <v>29605.5</v>
      </c>
      <c r="AB14" s="257">
        <f>'BAR BB| Open rates'!AB14*0.85*0.9</f>
        <v>29605.5</v>
      </c>
      <c r="AC14" s="257">
        <f>'BAR BB| Open rates'!AC14*0.85*0.9</f>
        <v>29605.5</v>
      </c>
      <c r="AD14" s="257">
        <f>'BAR BB| Open rates'!AD14*0.85*0.9</f>
        <v>31135.5</v>
      </c>
      <c r="AE14" s="257">
        <f>'BAR BB| Open rates'!AE14*0.85*0.9</f>
        <v>31135.5</v>
      </c>
      <c r="AF14" s="257">
        <f>'BAR BB| Open rates'!AF14*0.85*0.9</f>
        <v>29605.5</v>
      </c>
      <c r="AG14" s="257">
        <f>'BAR BB| Open rates'!AG14*0.85*0.9</f>
        <v>29605.5</v>
      </c>
      <c r="AH14" s="257">
        <f>'BAR BB| Open rates'!AH14*0.85*0.9</f>
        <v>29605.5</v>
      </c>
      <c r="AI14" s="257">
        <f>'BAR BB| Open rates'!AI14*0.85*0.9</f>
        <v>29605.5</v>
      </c>
      <c r="AJ14" s="257">
        <f>'BAR BB| Open rates'!AJ14*0.85*0.9</f>
        <v>29605.5</v>
      </c>
      <c r="AK14" s="257">
        <f>'BAR BB| Open rates'!AK14*0.85*0.9</f>
        <v>31135.5</v>
      </c>
      <c r="AL14" s="257">
        <f>'BAR BB| Open rates'!AL14*0.85*0.9</f>
        <v>31135.5</v>
      </c>
      <c r="AM14" s="257">
        <f>'BAR BB| Open rates'!AM14*0.85*0.9</f>
        <v>29605.5</v>
      </c>
      <c r="AN14" s="257">
        <f>'BAR BB| Open rates'!AN14*0.85*0.9</f>
        <v>29605.5</v>
      </c>
      <c r="AO14" s="257">
        <f>'BAR BB| Open rates'!AO14*0.85*0.9</f>
        <v>29605.5</v>
      </c>
      <c r="AP14" s="257">
        <f>'BAR BB| Open rates'!AP14*0.85*0.9</f>
        <v>29605.5</v>
      </c>
      <c r="AQ14" s="257">
        <f>'BAR BB| Open rates'!AQ14*0.85*0.9</f>
        <v>29605.5</v>
      </c>
      <c r="AR14" s="257">
        <f>'BAR BB| Open rates'!AR14*0.85*0.9</f>
        <v>31135.5</v>
      </c>
      <c r="AS14" s="257">
        <f>'BAR BB| Open rates'!AS14*0.85*0.9</f>
        <v>31135.5</v>
      </c>
      <c r="AT14" s="257">
        <f>'BAR BB| Open rates'!AT14*0.85*0.9</f>
        <v>29605.5</v>
      </c>
      <c r="AU14" s="257">
        <f>'BAR BB| Open rates'!AU14*0.85*0.9</f>
        <v>29605.5</v>
      </c>
      <c r="AV14" s="257">
        <f>'BAR BB| Open rates'!AV14*0.85*0.9</f>
        <v>29605.5</v>
      </c>
      <c r="AW14" s="257">
        <f>'BAR BB| Open rates'!AW14*0.85*0.9</f>
        <v>29605.5</v>
      </c>
      <c r="AX14" s="257">
        <f>'BAR BB| Open rates'!AX14*0.85*0.9</f>
        <v>29605.5</v>
      </c>
      <c r="AY14" s="257">
        <f>'BAR BB| Open rates'!AY14*0.85*0.9</f>
        <v>31135.5</v>
      </c>
      <c r="AZ14" s="257">
        <f>'BAR BB| Open rates'!AZ14*0.85*0.9</f>
        <v>31135.5</v>
      </c>
      <c r="BA14" s="257">
        <f>'BAR BB| Open rates'!BA14*0.85*0.9</f>
        <v>29605.5</v>
      </c>
      <c r="BB14" s="257">
        <f>'BAR BB| Open rates'!BB14*0.85*0.9</f>
        <v>29605.5</v>
      </c>
      <c r="BC14" s="257">
        <f>'BAR BB| Open rates'!BC14*0.85*0.9</f>
        <v>29605.5</v>
      </c>
      <c r="BD14" s="257">
        <f>'BAR BB| Open rates'!BD14*0.85*0.9</f>
        <v>29605.5</v>
      </c>
      <c r="BE14" s="257">
        <f>'BAR BB| Open rates'!BE14*0.85*0.9</f>
        <v>29605.5</v>
      </c>
      <c r="BF14" s="257">
        <f>'BAR BB| Open rates'!BF14*0.85*0.9</f>
        <v>31135.5</v>
      </c>
      <c r="BG14" s="257">
        <f>'BAR BB| Open rates'!BG14*0.85*0.9</f>
        <v>31135.5</v>
      </c>
      <c r="BH14" s="257">
        <f>'BAR BB| Open rates'!BH14*0.85*0.9</f>
        <v>27157.5</v>
      </c>
      <c r="BI14" s="257">
        <f>'BAR BB| Open rates'!BI14*0.85*0.9</f>
        <v>27157.5</v>
      </c>
      <c r="BJ14" s="257">
        <f>'BAR BB| Open rates'!BJ14*0.85*0.9</f>
        <v>27157.5</v>
      </c>
      <c r="BK14" s="257">
        <f>'BAR BB| Open rates'!BK14*0.85*0.9</f>
        <v>27157.5</v>
      </c>
      <c r="BL14" s="257">
        <f>'BAR BB| Open rates'!BL14*0.85*0.9</f>
        <v>27157.5</v>
      </c>
      <c r="BM14" s="257">
        <f>'BAR BB| Open rates'!BM14*0.85*0.9</f>
        <v>28075.5</v>
      </c>
      <c r="BN14" s="257">
        <f>'BAR BB| Open rates'!BN14*0.85*0.9</f>
        <v>28075.5</v>
      </c>
      <c r="BO14" s="257">
        <f>'BAR BB| Open rates'!BO14*0.85*0.9</f>
        <v>26392.5</v>
      </c>
      <c r="BP14" s="257">
        <f>'BAR BB| Open rates'!BP14*0.85*0.9</f>
        <v>26392.5</v>
      </c>
      <c r="BQ14" s="257">
        <f>'BAR BB| Open rates'!BQ14*0.85*0.9</f>
        <v>28075.5</v>
      </c>
      <c r="BR14" s="257">
        <f>'BAR BB| Open rates'!BR14*0.85*0.9</f>
        <v>28075.5</v>
      </c>
      <c r="BS14" s="257">
        <f>'BAR BB| Open rates'!BS14*0.85*0.9</f>
        <v>28075.5</v>
      </c>
      <c r="BT14" s="257">
        <f>'BAR BB| Open rates'!BT14*0.85*0.9</f>
        <v>28075.5</v>
      </c>
      <c r="BU14" s="257">
        <f>'BAR BB| Open rates'!BU14*0.85*0.9</f>
        <v>28075.5</v>
      </c>
      <c r="BV14" s="257">
        <f>'BAR BB| Open rates'!BV14*0.85*0.9</f>
        <v>26392.5</v>
      </c>
      <c r="BW14" s="257">
        <f>'BAR BB| Open rates'!BW14*0.85*0.9</f>
        <v>26392.5</v>
      </c>
      <c r="BX14" s="257">
        <f>'BAR BB| Open rates'!BX14*0.85*0.9</f>
        <v>26392.5</v>
      </c>
      <c r="BY14" s="257">
        <f>'BAR BB| Open rates'!BY14*0.85*0.9</f>
        <v>26392.5</v>
      </c>
      <c r="BZ14" s="257">
        <f>'BAR BB| Open rates'!BZ14*0.85*0.9</f>
        <v>26392.5</v>
      </c>
      <c r="CA14" s="257">
        <f>'BAR BB| Open rates'!CA14*0.85*0.9</f>
        <v>28075.5</v>
      </c>
      <c r="CB14" s="257">
        <f>'BAR BB| Open rates'!CB14*0.85*0.9</f>
        <v>28075.5</v>
      </c>
      <c r="CC14" s="257">
        <f>'BAR BB| Open rates'!CC14*0.85*0.9</f>
        <v>26392.5</v>
      </c>
      <c r="CD14" s="257">
        <f>'BAR BB| Open rates'!CD14*0.85*0.9</f>
        <v>26392.5</v>
      </c>
      <c r="CE14" s="257">
        <f>'BAR BB| Open rates'!CE14*0.85*0.9</f>
        <v>26392.5</v>
      </c>
      <c r="CF14" s="257">
        <f>'BAR BB| Open rates'!CF14*0.85*0.9</f>
        <v>26392.5</v>
      </c>
      <c r="CG14" s="257">
        <f>'BAR BB| Open rates'!CG14*0.85*0.9</f>
        <v>26392.5</v>
      </c>
      <c r="CH14" s="257">
        <f>'BAR BB| Open rates'!CH14*0.85*0.9</f>
        <v>28075.5</v>
      </c>
      <c r="CI14" s="257">
        <f>'BAR BB| Open rates'!CI14*0.85*0.9</f>
        <v>28075.5</v>
      </c>
      <c r="CJ14" s="257">
        <f>'BAR BB| Open rates'!CJ14*0.85*0.9</f>
        <v>26392.5</v>
      </c>
      <c r="CK14" s="257">
        <f>'BAR BB| Open rates'!CK14*0.85*0.9</f>
        <v>26392.5</v>
      </c>
      <c r="CL14" s="257">
        <f>'BAR BB| Open rates'!CL14*0.85*0.9</f>
        <v>26392.5</v>
      </c>
      <c r="CM14" s="257">
        <f>'BAR BB| Open rates'!CM14*0.85*0.9</f>
        <v>26392.5</v>
      </c>
      <c r="CN14" s="257">
        <f>'BAR BB| Open rates'!CN14*0.85*0.9</f>
        <v>26392.5</v>
      </c>
      <c r="CO14" s="257">
        <f>'BAR BB| Open rates'!CO14*0.85*0.9</f>
        <v>28075.5</v>
      </c>
      <c r="CP14" s="257">
        <f>'BAR BB| Open rates'!CP14*0.85*0.9</f>
        <v>28075.5</v>
      </c>
      <c r="CQ14" s="257">
        <f>'BAR BB| Open rates'!CQ14*0.85*0.9</f>
        <v>26392.5</v>
      </c>
      <c r="CR14" s="257">
        <f>'BAR BB| Open rates'!CR14*0.85*0.9</f>
        <v>26392.5</v>
      </c>
      <c r="CS14" s="257">
        <f>'BAR BB| Open rates'!CS14*0.85*0.9</f>
        <v>26392.5</v>
      </c>
      <c r="CT14" s="257">
        <f>'BAR BB| Open rates'!CT14*0.85*0.9</f>
        <v>26392.5</v>
      </c>
      <c r="CU14" s="257">
        <f>'BAR BB| Open rates'!CU14*0.85*0.9</f>
        <v>24327</v>
      </c>
      <c r="CV14" s="257">
        <f>'BAR BB| Open rates'!CV14*0.85*0.9</f>
        <v>24327</v>
      </c>
      <c r="CW14" s="257">
        <f>'BAR BB| Open rates'!CW14*0.85*0.9</f>
        <v>24327</v>
      </c>
      <c r="CX14" s="257">
        <f>'BAR BB| Open rates'!CX14*0.85*0.9</f>
        <v>22797</v>
      </c>
      <c r="CY14" s="257">
        <f>'BAR BB| Open rates'!CY14*0.85*0.9</f>
        <v>22797</v>
      </c>
      <c r="CZ14" s="257">
        <f>'BAR BB| Open rates'!CZ14*0.85*0.9</f>
        <v>22797</v>
      </c>
      <c r="DA14" s="257">
        <f>'BAR BB| Open rates'!DA14*0.85*0.9</f>
        <v>22797</v>
      </c>
      <c r="DB14" s="257">
        <f>'BAR BB| Open rates'!DB14*0.85*0.9</f>
        <v>22797</v>
      </c>
      <c r="DC14" s="257">
        <f>'BAR BB| Open rates'!DC14*0.85*0.9</f>
        <v>24327</v>
      </c>
      <c r="DD14" s="257">
        <f>'BAR BB| Open rates'!DD14*0.85*0.9</f>
        <v>24327</v>
      </c>
      <c r="DE14" s="257">
        <f>'BAR BB| Open rates'!DE14*0.85*0.9</f>
        <v>22797</v>
      </c>
      <c r="DF14" s="257">
        <f>'BAR BB| Open rates'!DF14*0.85*0.9</f>
        <v>22797</v>
      </c>
      <c r="DG14" s="257">
        <f>'BAR BB| Open rates'!DG14*0.85*0.9</f>
        <v>22797</v>
      </c>
      <c r="DH14" s="257">
        <f>'BAR BB| Open rates'!DH14*0.85*0.9</f>
        <v>22797</v>
      </c>
      <c r="DI14" s="257">
        <f>'BAR BB| Open rates'!DI14*0.85*0.9</f>
        <v>22797</v>
      </c>
      <c r="DJ14" s="257">
        <f>'BAR BB| Open rates'!DJ14*0.85*0.9</f>
        <v>24327</v>
      </c>
      <c r="DK14" s="257">
        <f>'BAR BB| Open rates'!DK14*0.85*0.9</f>
        <v>24327</v>
      </c>
      <c r="DL14" s="257">
        <f>'BAR BB| Open rates'!DL14*0.85*0.9</f>
        <v>22797</v>
      </c>
      <c r="DM14" s="257">
        <f>'BAR BB| Open rates'!DM14*0.85*0.9</f>
        <v>22797</v>
      </c>
      <c r="DN14" s="257">
        <f>'BAR BB| Open rates'!DN14*0.85*0.9</f>
        <v>22797</v>
      </c>
      <c r="DO14" s="257">
        <f>'BAR BB| Open rates'!DO14*0.85*0.9</f>
        <v>22797</v>
      </c>
      <c r="DP14" s="257">
        <f>'BAR BB| Open rates'!DP14*0.85*0.9</f>
        <v>22797</v>
      </c>
      <c r="DQ14" s="257">
        <f>'BAR BB| Open rates'!DQ14*0.85*0.9</f>
        <v>24327</v>
      </c>
      <c r="DR14" s="257">
        <f>'BAR BB| Open rates'!DR14*0.85*0.9</f>
        <v>24327</v>
      </c>
      <c r="DS14" s="257">
        <f>'BAR BB| Open rates'!DS14*0.85*0.9</f>
        <v>22797</v>
      </c>
      <c r="DT14" s="257">
        <f>'BAR BB| Open rates'!DT14*0.85*0.9</f>
        <v>22797</v>
      </c>
      <c r="DU14" s="257">
        <f>'BAR BB| Open rates'!DU14*0.85*0.9</f>
        <v>22797</v>
      </c>
      <c r="DV14" s="257">
        <f>'BAR BB| Open rates'!DV14*0.85*0.9</f>
        <v>22797</v>
      </c>
      <c r="DW14" s="257">
        <f>'BAR BB| Open rates'!DW14*0.85*0.9</f>
        <v>22797</v>
      </c>
      <c r="DX14" s="257">
        <f>'BAR BB| Open rates'!DX14*0.85*0.9</f>
        <v>24327</v>
      </c>
      <c r="DY14" s="257">
        <f>'BAR BB| Open rates'!DY14*0.85*0.9</f>
        <v>24327</v>
      </c>
      <c r="DZ14" s="257">
        <f>'BAR BB| Open rates'!DZ14*0.85*0.9</f>
        <v>25627.5</v>
      </c>
      <c r="EA14" s="257">
        <f>'BAR BB| Open rates'!EA14*0.85*0.9</f>
        <v>25627.5</v>
      </c>
      <c r="EB14" s="257">
        <f>'BAR BB| Open rates'!EB14*0.85*0.9</f>
        <v>25627.5</v>
      </c>
      <c r="EC14" s="257">
        <f>'BAR BB| Open rates'!EC14*0.85*0.9</f>
        <v>27310.5</v>
      </c>
      <c r="ED14" s="257">
        <f>'BAR BB| Open rates'!ED14*0.85*0.9</f>
        <v>27310.5</v>
      </c>
      <c r="EE14" s="257">
        <f>'BAR BB| Open rates'!EE14*0.85*0.9</f>
        <v>27310.5</v>
      </c>
      <c r="EF14" s="257">
        <f>'BAR BB| Open rates'!EF14*0.85*0.9</f>
        <v>27310.5</v>
      </c>
      <c r="EG14" s="257">
        <f>'BAR BB| Open rates'!EG14*0.85*0.9</f>
        <v>22032</v>
      </c>
      <c r="EH14" s="257">
        <f>'BAR BB| Open rates'!EH14*0.85*0.9</f>
        <v>20502</v>
      </c>
      <c r="EI14" s="257">
        <f>'BAR BB| Open rates'!EI14*0.85*0.9</f>
        <v>20502</v>
      </c>
      <c r="EJ14" s="257">
        <f>'BAR BB| Open rates'!EJ14*0.85*0.9</f>
        <v>20502</v>
      </c>
      <c r="EK14" s="257">
        <f>'BAR BB| Open rates'!EK14*0.85*0.9</f>
        <v>20502</v>
      </c>
      <c r="EL14" s="257">
        <f>'BAR BB| Open rates'!EL14*0.85*0.9</f>
        <v>21267</v>
      </c>
      <c r="EM14" s="257">
        <f>'BAR BB| Open rates'!EM14*0.85*0.9</f>
        <v>21267</v>
      </c>
      <c r="EN14" s="257">
        <f>'BAR BB| Open rates'!EN14*0.85*0.9</f>
        <v>20502</v>
      </c>
      <c r="EO14" s="257">
        <f>'BAR BB| Open rates'!EO14*0.85*0.9</f>
        <v>20502</v>
      </c>
      <c r="EP14" s="257">
        <f>'BAR BB| Open rates'!EP14*0.85*0.9</f>
        <v>20502</v>
      </c>
      <c r="EQ14" s="257">
        <f>'BAR BB| Open rates'!EQ14*0.85*0.9</f>
        <v>20502</v>
      </c>
      <c r="ER14" s="257">
        <f>'BAR BB| Open rates'!ER14*0.85*0.9</f>
        <v>20502</v>
      </c>
      <c r="ES14" s="257">
        <f>'BAR BB| Open rates'!ES14*0.85*0.9</f>
        <v>21267</v>
      </c>
      <c r="ET14" s="257">
        <f>'BAR BB| Open rates'!ET14*0.85*0.9</f>
        <v>21267</v>
      </c>
      <c r="EU14" s="257">
        <f>'BAR BB| Open rates'!EU14*0.85*0.9</f>
        <v>20502</v>
      </c>
      <c r="EV14" s="257">
        <f>'BAR BB| Open rates'!EV14*0.85*0.9</f>
        <v>20502</v>
      </c>
      <c r="EW14" s="257">
        <f>'BAR BB| Open rates'!EW14*0.85*0.9</f>
        <v>20502</v>
      </c>
      <c r="EX14" s="257">
        <f>'BAR BB| Open rates'!EX14*0.85*0.9</f>
        <v>20502</v>
      </c>
      <c r="EY14" s="257">
        <f>'BAR BB| Open rates'!EY14*0.85*0.9</f>
        <v>20502</v>
      </c>
      <c r="EZ14" s="257">
        <f>'BAR BB| Open rates'!EZ14*0.85*0.9</f>
        <v>21267</v>
      </c>
      <c r="FA14" s="257">
        <f>'BAR BB| Open rates'!FA14*0.85*0.9</f>
        <v>21267</v>
      </c>
      <c r="FB14" s="257">
        <f>'BAR BB| Open rates'!FB14*0.85*0.9</f>
        <v>20502</v>
      </c>
      <c r="FC14" s="257">
        <f>'BAR BB| Open rates'!FC14*0.85*0.9</f>
        <v>20502</v>
      </c>
      <c r="FD14" s="257">
        <f>'BAR BB| Open rates'!FD14*0.85*0.9</f>
        <v>20502</v>
      </c>
      <c r="FE14" s="257">
        <f>'BAR BB| Open rates'!FE14*0.85*0.9</f>
        <v>20502</v>
      </c>
      <c r="FF14" s="257">
        <f>'BAR BB| Open rates'!FF14*0.85*0.9</f>
        <v>20502</v>
      </c>
      <c r="FG14" s="257">
        <f>'BAR BB| Open rates'!FG14*0.85*0.9</f>
        <v>21267</v>
      </c>
      <c r="FH14" s="257">
        <f>'BAR BB| Open rates'!FH14*0.85*0.9</f>
        <v>21267</v>
      </c>
      <c r="FI14" s="257">
        <f>'BAR BB| Open rates'!FI14*0.85*0.9</f>
        <v>20502</v>
      </c>
      <c r="FJ14" s="257">
        <f>'BAR BB| Open rates'!FJ14*0.85*0.9</f>
        <v>20502</v>
      </c>
      <c r="FK14" s="257">
        <f>'BAR BB| Open rates'!FK14*0.85*0.9</f>
        <v>20502</v>
      </c>
      <c r="FL14" s="257">
        <f>'BAR BB| Open rates'!FL14*0.85*0.9</f>
        <v>20502</v>
      </c>
      <c r="FM14" s="257">
        <f>'BAR BB| Open rates'!FM14*0.85*0.9</f>
        <v>20502</v>
      </c>
      <c r="FN14" s="257">
        <f>'BAR BB| Open rates'!FN14*0.85*0.9</f>
        <v>21267</v>
      </c>
      <c r="FO14" s="257">
        <f>'BAR BB| Open rates'!FO14*0.85*0.9</f>
        <v>21267</v>
      </c>
      <c r="FP14" s="257">
        <f>'BAR BB| Open rates'!FP14*0.85*0.9</f>
        <v>20502</v>
      </c>
      <c r="FQ14" s="257">
        <f>'BAR BB| Open rates'!FQ14*0.85*0.9</f>
        <v>20502</v>
      </c>
      <c r="FR14" s="257">
        <f>'BAR BB| Open rates'!FR14*0.85*0.9</f>
        <v>20502</v>
      </c>
      <c r="FS14" s="257">
        <f>'BAR BB| Open rates'!FS14*0.85*0.9</f>
        <v>20502</v>
      </c>
      <c r="FT14" s="257">
        <f>'BAR BB| Open rates'!FT14*0.85*0.9</f>
        <v>20502</v>
      </c>
      <c r="FU14" s="257">
        <f>'BAR BB| Open rates'!FU14*0.85*0.9</f>
        <v>21267</v>
      </c>
      <c r="FV14" s="257">
        <f>'BAR BB| Open rates'!FV14*0.85*0.9</f>
        <v>21267</v>
      </c>
      <c r="FW14" s="257">
        <f>'BAR BB| Open rates'!FW14*0.85*0.9</f>
        <v>24097.5</v>
      </c>
      <c r="FX14" s="257">
        <f>'BAR BB| Open rates'!FX14*0.85*0.9</f>
        <v>24097.5</v>
      </c>
      <c r="FY14" s="257">
        <f>'BAR BB| Open rates'!FY14*0.85*0.9</f>
        <v>24097.5</v>
      </c>
      <c r="FZ14" s="257">
        <f>'BAR BB| Open rates'!FZ14*0.85*0.9</f>
        <v>24097.5</v>
      </c>
      <c r="GA14" s="257">
        <f>'BAR BB| Open rates'!GA14*0.85*0.9</f>
        <v>24097.5</v>
      </c>
      <c r="GB14" s="257">
        <f>'BAR BB| Open rates'!GB14*0.85*0.9</f>
        <v>25780.5</v>
      </c>
      <c r="GC14" s="257">
        <f>'BAR BB| Open rates'!GC14*0.85*0.9</f>
        <v>25780.5</v>
      </c>
      <c r="GD14" s="257">
        <f>'BAR BB| Open rates'!GD14*0.85*0.9</f>
        <v>25780.5</v>
      </c>
      <c r="GE14" s="257">
        <f>'BAR BB| Open rates'!GE14*0.85*0.9</f>
        <v>25780.5</v>
      </c>
    </row>
    <row r="15" spans="1:187" s="36" customFormat="1" ht="12" customHeight="1" x14ac:dyDescent="0.2">
      <c r="A15" s="237">
        <v>2</v>
      </c>
      <c r="B15" s="257">
        <f>'BAR BB| Open rates'!B15*0.85*0.9</f>
        <v>32436</v>
      </c>
      <c r="C15" s="257">
        <f>'BAR BB| Open rates'!C15*0.85*0.9</f>
        <v>32436</v>
      </c>
      <c r="D15" s="257">
        <f>'BAR BB| Open rates'!D15*0.85*0.9</f>
        <v>30370.5</v>
      </c>
      <c r="E15" s="257">
        <f>'BAR BB| Open rates'!E15*0.85*0.9</f>
        <v>30370.5</v>
      </c>
      <c r="F15" s="257">
        <f>'BAR BB| Open rates'!F15*0.85*0.9</f>
        <v>28687.5</v>
      </c>
      <c r="G15" s="257">
        <f>'BAR BB| Open rates'!G15*0.85*0.9</f>
        <v>30370.5</v>
      </c>
      <c r="H15" s="257">
        <f>'BAR BB| Open rates'!H15*0.85*0.9</f>
        <v>30370.5</v>
      </c>
      <c r="I15" s="257">
        <f>'BAR BB| Open rates'!I15*0.85*0.9</f>
        <v>31900.5</v>
      </c>
      <c r="J15" s="257">
        <f>'BAR BB| Open rates'!J15*0.85*0.9</f>
        <v>31900.5</v>
      </c>
      <c r="K15" s="257">
        <f>'BAR BB| Open rates'!K15*0.85*0.9</f>
        <v>30370.5</v>
      </c>
      <c r="L15" s="257">
        <f>'BAR BB| Open rates'!L15*0.85*0.9</f>
        <v>30370.5</v>
      </c>
      <c r="M15" s="257">
        <f>'BAR BB| Open rates'!M15*0.85*0.9</f>
        <v>30370.5</v>
      </c>
      <c r="N15" s="257">
        <f>'BAR BB| Open rates'!N15*0.85*0.9</f>
        <v>30370.5</v>
      </c>
      <c r="O15" s="257">
        <f>'BAR BB| Open rates'!O15*0.85*0.9</f>
        <v>30370.5</v>
      </c>
      <c r="P15" s="257">
        <f>'BAR BB| Open rates'!P15*0.85*0.9</f>
        <v>31900.5</v>
      </c>
      <c r="Q15" s="257">
        <f>'BAR BB| Open rates'!Q15*0.85*0.9</f>
        <v>31900.5</v>
      </c>
      <c r="R15" s="257">
        <f>'BAR BB| Open rates'!R15*0.85*0.9</f>
        <v>31900.5</v>
      </c>
      <c r="S15" s="257">
        <f>'BAR BB| Open rates'!S15*0.85*0.9</f>
        <v>31900.5</v>
      </c>
      <c r="T15" s="257">
        <f>'BAR BB| Open rates'!T15*0.85*0.9</f>
        <v>31900.5</v>
      </c>
      <c r="U15" s="257">
        <f>'BAR BB| Open rates'!U15*0.85*0.9</f>
        <v>31900.5</v>
      </c>
      <c r="V15" s="257">
        <f>'BAR BB| Open rates'!V15*0.85*0.9</f>
        <v>31900.5</v>
      </c>
      <c r="W15" s="257">
        <f>'BAR BB| Open rates'!W15*0.85*0.9</f>
        <v>33430.5</v>
      </c>
      <c r="X15" s="257">
        <f>'BAR BB| Open rates'!X15*0.85*0.9</f>
        <v>33430.5</v>
      </c>
      <c r="Y15" s="257">
        <f>'BAR BB| Open rates'!Y15*0.85*0.9</f>
        <v>31900.5</v>
      </c>
      <c r="Z15" s="257">
        <f>'BAR BB| Open rates'!Z15*0.85*0.9</f>
        <v>31900.5</v>
      </c>
      <c r="AA15" s="257">
        <f>'BAR BB| Open rates'!AA15*0.85*0.9</f>
        <v>31900.5</v>
      </c>
      <c r="AB15" s="257">
        <f>'BAR BB| Open rates'!AB15*0.85*0.9</f>
        <v>31900.5</v>
      </c>
      <c r="AC15" s="257">
        <f>'BAR BB| Open rates'!AC15*0.85*0.9</f>
        <v>31900.5</v>
      </c>
      <c r="AD15" s="257">
        <f>'BAR BB| Open rates'!AD15*0.85*0.9</f>
        <v>33430.5</v>
      </c>
      <c r="AE15" s="257">
        <f>'BAR BB| Open rates'!AE15*0.85*0.9</f>
        <v>33430.5</v>
      </c>
      <c r="AF15" s="257">
        <f>'BAR BB| Open rates'!AF15*0.85*0.9</f>
        <v>31900.5</v>
      </c>
      <c r="AG15" s="257">
        <f>'BAR BB| Open rates'!AG15*0.85*0.9</f>
        <v>31900.5</v>
      </c>
      <c r="AH15" s="257">
        <f>'BAR BB| Open rates'!AH15*0.85*0.9</f>
        <v>31900.5</v>
      </c>
      <c r="AI15" s="257">
        <f>'BAR BB| Open rates'!AI15*0.85*0.9</f>
        <v>31900.5</v>
      </c>
      <c r="AJ15" s="257">
        <f>'BAR BB| Open rates'!AJ15*0.85*0.9</f>
        <v>31900.5</v>
      </c>
      <c r="AK15" s="257">
        <f>'BAR BB| Open rates'!AK15*0.85*0.9</f>
        <v>33430.5</v>
      </c>
      <c r="AL15" s="257">
        <f>'BAR BB| Open rates'!AL15*0.85*0.9</f>
        <v>33430.5</v>
      </c>
      <c r="AM15" s="257">
        <f>'BAR BB| Open rates'!AM15*0.85*0.9</f>
        <v>31900.5</v>
      </c>
      <c r="AN15" s="257">
        <f>'BAR BB| Open rates'!AN15*0.85*0.9</f>
        <v>31900.5</v>
      </c>
      <c r="AO15" s="257">
        <f>'BAR BB| Open rates'!AO15*0.85*0.9</f>
        <v>31900.5</v>
      </c>
      <c r="AP15" s="257">
        <f>'BAR BB| Open rates'!AP15*0.85*0.9</f>
        <v>31900.5</v>
      </c>
      <c r="AQ15" s="257">
        <f>'BAR BB| Open rates'!AQ15*0.85*0.9</f>
        <v>31900.5</v>
      </c>
      <c r="AR15" s="257">
        <f>'BAR BB| Open rates'!AR15*0.85*0.9</f>
        <v>33430.5</v>
      </c>
      <c r="AS15" s="257">
        <f>'BAR BB| Open rates'!AS15*0.85*0.9</f>
        <v>33430.5</v>
      </c>
      <c r="AT15" s="257">
        <f>'BAR BB| Open rates'!AT15*0.85*0.9</f>
        <v>31900.5</v>
      </c>
      <c r="AU15" s="257">
        <f>'BAR BB| Open rates'!AU15*0.85*0.9</f>
        <v>31900.5</v>
      </c>
      <c r="AV15" s="257">
        <f>'BAR BB| Open rates'!AV15*0.85*0.9</f>
        <v>31900.5</v>
      </c>
      <c r="AW15" s="257">
        <f>'BAR BB| Open rates'!AW15*0.85*0.9</f>
        <v>31900.5</v>
      </c>
      <c r="AX15" s="257">
        <f>'BAR BB| Open rates'!AX15*0.85*0.9</f>
        <v>31900.5</v>
      </c>
      <c r="AY15" s="257">
        <f>'BAR BB| Open rates'!AY15*0.85*0.9</f>
        <v>33430.5</v>
      </c>
      <c r="AZ15" s="257">
        <f>'BAR BB| Open rates'!AZ15*0.85*0.9</f>
        <v>33430.5</v>
      </c>
      <c r="BA15" s="257">
        <f>'BAR BB| Open rates'!BA15*0.85*0.9</f>
        <v>31900.5</v>
      </c>
      <c r="BB15" s="257">
        <f>'BAR BB| Open rates'!BB15*0.85*0.9</f>
        <v>31900.5</v>
      </c>
      <c r="BC15" s="257">
        <f>'BAR BB| Open rates'!BC15*0.85*0.9</f>
        <v>31900.5</v>
      </c>
      <c r="BD15" s="257">
        <f>'BAR BB| Open rates'!BD15*0.85*0.9</f>
        <v>31900.5</v>
      </c>
      <c r="BE15" s="257">
        <f>'BAR BB| Open rates'!BE15*0.85*0.9</f>
        <v>31900.5</v>
      </c>
      <c r="BF15" s="257">
        <f>'BAR BB| Open rates'!BF15*0.85*0.9</f>
        <v>33430.5</v>
      </c>
      <c r="BG15" s="257">
        <f>'BAR BB| Open rates'!BG15*0.85*0.9</f>
        <v>33430.5</v>
      </c>
      <c r="BH15" s="257">
        <f>'BAR BB| Open rates'!BH15*0.85*0.9</f>
        <v>29452.5</v>
      </c>
      <c r="BI15" s="257">
        <f>'BAR BB| Open rates'!BI15*0.85*0.9</f>
        <v>29452.5</v>
      </c>
      <c r="BJ15" s="257">
        <f>'BAR BB| Open rates'!BJ15*0.85*0.9</f>
        <v>29452.5</v>
      </c>
      <c r="BK15" s="257">
        <f>'BAR BB| Open rates'!BK15*0.85*0.9</f>
        <v>29452.5</v>
      </c>
      <c r="BL15" s="257">
        <f>'BAR BB| Open rates'!BL15*0.85*0.9</f>
        <v>29452.5</v>
      </c>
      <c r="BM15" s="257">
        <f>'BAR BB| Open rates'!BM15*0.85*0.9</f>
        <v>30370.5</v>
      </c>
      <c r="BN15" s="257">
        <f>'BAR BB| Open rates'!BN15*0.85*0.9</f>
        <v>30370.5</v>
      </c>
      <c r="BO15" s="257">
        <f>'BAR BB| Open rates'!BO15*0.85*0.9</f>
        <v>28687.5</v>
      </c>
      <c r="BP15" s="257">
        <f>'BAR BB| Open rates'!BP15*0.85*0.9</f>
        <v>28687.5</v>
      </c>
      <c r="BQ15" s="257">
        <f>'BAR BB| Open rates'!BQ15*0.85*0.9</f>
        <v>30370.5</v>
      </c>
      <c r="BR15" s="257">
        <f>'BAR BB| Open rates'!BR15*0.85*0.9</f>
        <v>30370.5</v>
      </c>
      <c r="BS15" s="257">
        <f>'BAR BB| Open rates'!BS15*0.85*0.9</f>
        <v>30370.5</v>
      </c>
      <c r="BT15" s="257">
        <f>'BAR BB| Open rates'!BT15*0.85*0.9</f>
        <v>30370.5</v>
      </c>
      <c r="BU15" s="257">
        <f>'BAR BB| Open rates'!BU15*0.85*0.9</f>
        <v>30370.5</v>
      </c>
      <c r="BV15" s="257">
        <f>'BAR BB| Open rates'!BV15*0.85*0.9</f>
        <v>28687.5</v>
      </c>
      <c r="BW15" s="257">
        <f>'BAR BB| Open rates'!BW15*0.85*0.9</f>
        <v>28687.5</v>
      </c>
      <c r="BX15" s="257">
        <f>'BAR BB| Open rates'!BX15*0.85*0.9</f>
        <v>28687.5</v>
      </c>
      <c r="BY15" s="257">
        <f>'BAR BB| Open rates'!BY15*0.85*0.9</f>
        <v>28687.5</v>
      </c>
      <c r="BZ15" s="257">
        <f>'BAR BB| Open rates'!BZ15*0.85*0.9</f>
        <v>28687.5</v>
      </c>
      <c r="CA15" s="257">
        <f>'BAR BB| Open rates'!CA15*0.85*0.9</f>
        <v>30370.5</v>
      </c>
      <c r="CB15" s="257">
        <f>'BAR BB| Open rates'!CB15*0.85*0.9</f>
        <v>30370.5</v>
      </c>
      <c r="CC15" s="257">
        <f>'BAR BB| Open rates'!CC15*0.85*0.9</f>
        <v>28687.5</v>
      </c>
      <c r="CD15" s="257">
        <f>'BAR BB| Open rates'!CD15*0.85*0.9</f>
        <v>28687.5</v>
      </c>
      <c r="CE15" s="257">
        <f>'BAR BB| Open rates'!CE15*0.85*0.9</f>
        <v>28687.5</v>
      </c>
      <c r="CF15" s="257">
        <f>'BAR BB| Open rates'!CF15*0.85*0.9</f>
        <v>28687.5</v>
      </c>
      <c r="CG15" s="257">
        <f>'BAR BB| Open rates'!CG15*0.85*0.9</f>
        <v>28687.5</v>
      </c>
      <c r="CH15" s="257">
        <f>'BAR BB| Open rates'!CH15*0.85*0.9</f>
        <v>30370.5</v>
      </c>
      <c r="CI15" s="257">
        <f>'BAR BB| Open rates'!CI15*0.85*0.9</f>
        <v>30370.5</v>
      </c>
      <c r="CJ15" s="257">
        <f>'BAR BB| Open rates'!CJ15*0.85*0.9</f>
        <v>28687.5</v>
      </c>
      <c r="CK15" s="257">
        <f>'BAR BB| Open rates'!CK15*0.85*0.9</f>
        <v>28687.5</v>
      </c>
      <c r="CL15" s="257">
        <f>'BAR BB| Open rates'!CL15*0.85*0.9</f>
        <v>28687.5</v>
      </c>
      <c r="CM15" s="257">
        <f>'BAR BB| Open rates'!CM15*0.85*0.9</f>
        <v>28687.5</v>
      </c>
      <c r="CN15" s="257">
        <f>'BAR BB| Open rates'!CN15*0.85*0.9</f>
        <v>28687.5</v>
      </c>
      <c r="CO15" s="257">
        <f>'BAR BB| Open rates'!CO15*0.85*0.9</f>
        <v>30370.5</v>
      </c>
      <c r="CP15" s="257">
        <f>'BAR BB| Open rates'!CP15*0.85*0.9</f>
        <v>30370.5</v>
      </c>
      <c r="CQ15" s="257">
        <f>'BAR BB| Open rates'!CQ15*0.85*0.9</f>
        <v>28687.5</v>
      </c>
      <c r="CR15" s="257">
        <f>'BAR BB| Open rates'!CR15*0.85*0.9</f>
        <v>28687.5</v>
      </c>
      <c r="CS15" s="257">
        <f>'BAR BB| Open rates'!CS15*0.85*0.9</f>
        <v>28687.5</v>
      </c>
      <c r="CT15" s="257">
        <f>'BAR BB| Open rates'!CT15*0.85*0.9</f>
        <v>28687.5</v>
      </c>
      <c r="CU15" s="257">
        <f>'BAR BB| Open rates'!CU15*0.85*0.9</f>
        <v>26622</v>
      </c>
      <c r="CV15" s="257">
        <f>'BAR BB| Open rates'!CV15*0.85*0.9</f>
        <v>26622</v>
      </c>
      <c r="CW15" s="257">
        <f>'BAR BB| Open rates'!CW15*0.85*0.9</f>
        <v>26622</v>
      </c>
      <c r="CX15" s="257">
        <f>'BAR BB| Open rates'!CX15*0.85*0.9</f>
        <v>25092</v>
      </c>
      <c r="CY15" s="257">
        <f>'BAR BB| Open rates'!CY15*0.85*0.9</f>
        <v>25092</v>
      </c>
      <c r="CZ15" s="257">
        <f>'BAR BB| Open rates'!CZ15*0.85*0.9</f>
        <v>25092</v>
      </c>
      <c r="DA15" s="257">
        <f>'BAR BB| Open rates'!DA15*0.85*0.9</f>
        <v>25092</v>
      </c>
      <c r="DB15" s="257">
        <f>'BAR BB| Open rates'!DB15*0.85*0.9</f>
        <v>25092</v>
      </c>
      <c r="DC15" s="257">
        <f>'BAR BB| Open rates'!DC15*0.85*0.9</f>
        <v>26622</v>
      </c>
      <c r="DD15" s="257">
        <f>'BAR BB| Open rates'!DD15*0.85*0.9</f>
        <v>26622</v>
      </c>
      <c r="DE15" s="257">
        <f>'BAR BB| Open rates'!DE15*0.85*0.9</f>
        <v>25092</v>
      </c>
      <c r="DF15" s="257">
        <f>'BAR BB| Open rates'!DF15*0.85*0.9</f>
        <v>25092</v>
      </c>
      <c r="DG15" s="257">
        <f>'BAR BB| Open rates'!DG15*0.85*0.9</f>
        <v>25092</v>
      </c>
      <c r="DH15" s="257">
        <f>'BAR BB| Open rates'!DH15*0.85*0.9</f>
        <v>25092</v>
      </c>
      <c r="DI15" s="257">
        <f>'BAR BB| Open rates'!DI15*0.85*0.9</f>
        <v>25092</v>
      </c>
      <c r="DJ15" s="257">
        <f>'BAR BB| Open rates'!DJ15*0.85*0.9</f>
        <v>26622</v>
      </c>
      <c r="DK15" s="257">
        <f>'BAR BB| Open rates'!DK15*0.85*0.9</f>
        <v>26622</v>
      </c>
      <c r="DL15" s="257">
        <f>'BAR BB| Open rates'!DL15*0.85*0.9</f>
        <v>25092</v>
      </c>
      <c r="DM15" s="257">
        <f>'BAR BB| Open rates'!DM15*0.85*0.9</f>
        <v>25092</v>
      </c>
      <c r="DN15" s="257">
        <f>'BAR BB| Open rates'!DN15*0.85*0.9</f>
        <v>25092</v>
      </c>
      <c r="DO15" s="257">
        <f>'BAR BB| Open rates'!DO15*0.85*0.9</f>
        <v>25092</v>
      </c>
      <c r="DP15" s="257">
        <f>'BAR BB| Open rates'!DP15*0.85*0.9</f>
        <v>25092</v>
      </c>
      <c r="DQ15" s="257">
        <f>'BAR BB| Open rates'!DQ15*0.85*0.9</f>
        <v>26622</v>
      </c>
      <c r="DR15" s="257">
        <f>'BAR BB| Open rates'!DR15*0.85*0.9</f>
        <v>26622</v>
      </c>
      <c r="DS15" s="257">
        <f>'BAR BB| Open rates'!DS15*0.85*0.9</f>
        <v>25092</v>
      </c>
      <c r="DT15" s="257">
        <f>'BAR BB| Open rates'!DT15*0.85*0.9</f>
        <v>25092</v>
      </c>
      <c r="DU15" s="257">
        <f>'BAR BB| Open rates'!DU15*0.85*0.9</f>
        <v>25092</v>
      </c>
      <c r="DV15" s="257">
        <f>'BAR BB| Open rates'!DV15*0.85*0.9</f>
        <v>25092</v>
      </c>
      <c r="DW15" s="257">
        <f>'BAR BB| Open rates'!DW15*0.85*0.9</f>
        <v>25092</v>
      </c>
      <c r="DX15" s="257">
        <f>'BAR BB| Open rates'!DX15*0.85*0.9</f>
        <v>26622</v>
      </c>
      <c r="DY15" s="257">
        <f>'BAR BB| Open rates'!DY15*0.85*0.9</f>
        <v>26622</v>
      </c>
      <c r="DZ15" s="257">
        <f>'BAR BB| Open rates'!DZ15*0.85*0.9</f>
        <v>27922.5</v>
      </c>
      <c r="EA15" s="257">
        <f>'BAR BB| Open rates'!EA15*0.85*0.9</f>
        <v>27922.5</v>
      </c>
      <c r="EB15" s="257">
        <f>'BAR BB| Open rates'!EB15*0.85*0.9</f>
        <v>27922.5</v>
      </c>
      <c r="EC15" s="257">
        <f>'BAR BB| Open rates'!EC15*0.85*0.9</f>
        <v>29605.5</v>
      </c>
      <c r="ED15" s="257">
        <f>'BAR BB| Open rates'!ED15*0.85*0.9</f>
        <v>29605.5</v>
      </c>
      <c r="EE15" s="257">
        <f>'BAR BB| Open rates'!EE15*0.85*0.9</f>
        <v>29605.5</v>
      </c>
      <c r="EF15" s="257">
        <f>'BAR BB| Open rates'!EF15*0.85*0.9</f>
        <v>29605.5</v>
      </c>
      <c r="EG15" s="257">
        <f>'BAR BB| Open rates'!EG15*0.85*0.9</f>
        <v>24327</v>
      </c>
      <c r="EH15" s="257">
        <f>'BAR BB| Open rates'!EH15*0.85*0.9</f>
        <v>22797</v>
      </c>
      <c r="EI15" s="257">
        <f>'BAR BB| Open rates'!EI15*0.85*0.9</f>
        <v>22797</v>
      </c>
      <c r="EJ15" s="257">
        <f>'BAR BB| Open rates'!EJ15*0.85*0.9</f>
        <v>22797</v>
      </c>
      <c r="EK15" s="257">
        <f>'BAR BB| Open rates'!EK15*0.85*0.9</f>
        <v>22797</v>
      </c>
      <c r="EL15" s="257">
        <f>'BAR BB| Open rates'!EL15*0.85*0.9</f>
        <v>23562</v>
      </c>
      <c r="EM15" s="257">
        <f>'BAR BB| Open rates'!EM15*0.85*0.9</f>
        <v>23562</v>
      </c>
      <c r="EN15" s="257">
        <f>'BAR BB| Open rates'!EN15*0.85*0.9</f>
        <v>22797</v>
      </c>
      <c r="EO15" s="257">
        <f>'BAR BB| Open rates'!EO15*0.85*0.9</f>
        <v>22797</v>
      </c>
      <c r="EP15" s="257">
        <f>'BAR BB| Open rates'!EP15*0.85*0.9</f>
        <v>22797</v>
      </c>
      <c r="EQ15" s="257">
        <f>'BAR BB| Open rates'!EQ15*0.85*0.9</f>
        <v>22797</v>
      </c>
      <c r="ER15" s="257">
        <f>'BAR BB| Open rates'!ER15*0.85*0.9</f>
        <v>22797</v>
      </c>
      <c r="ES15" s="257">
        <f>'BAR BB| Open rates'!ES15*0.85*0.9</f>
        <v>23562</v>
      </c>
      <c r="ET15" s="257">
        <f>'BAR BB| Open rates'!ET15*0.85*0.9</f>
        <v>23562</v>
      </c>
      <c r="EU15" s="257">
        <f>'BAR BB| Open rates'!EU15*0.85*0.9</f>
        <v>22797</v>
      </c>
      <c r="EV15" s="257">
        <f>'BAR BB| Open rates'!EV15*0.85*0.9</f>
        <v>22797</v>
      </c>
      <c r="EW15" s="257">
        <f>'BAR BB| Open rates'!EW15*0.85*0.9</f>
        <v>22797</v>
      </c>
      <c r="EX15" s="257">
        <f>'BAR BB| Open rates'!EX15*0.85*0.9</f>
        <v>22797</v>
      </c>
      <c r="EY15" s="257">
        <f>'BAR BB| Open rates'!EY15*0.85*0.9</f>
        <v>22797</v>
      </c>
      <c r="EZ15" s="257">
        <f>'BAR BB| Open rates'!EZ15*0.85*0.9</f>
        <v>23562</v>
      </c>
      <c r="FA15" s="257">
        <f>'BAR BB| Open rates'!FA15*0.85*0.9</f>
        <v>23562</v>
      </c>
      <c r="FB15" s="257">
        <f>'BAR BB| Open rates'!FB15*0.85*0.9</f>
        <v>22797</v>
      </c>
      <c r="FC15" s="257">
        <f>'BAR BB| Open rates'!FC15*0.85*0.9</f>
        <v>22797</v>
      </c>
      <c r="FD15" s="257">
        <f>'BAR BB| Open rates'!FD15*0.85*0.9</f>
        <v>22797</v>
      </c>
      <c r="FE15" s="257">
        <f>'BAR BB| Open rates'!FE15*0.85*0.9</f>
        <v>22797</v>
      </c>
      <c r="FF15" s="257">
        <f>'BAR BB| Open rates'!FF15*0.85*0.9</f>
        <v>22797</v>
      </c>
      <c r="FG15" s="257">
        <f>'BAR BB| Open rates'!FG15*0.85*0.9</f>
        <v>23562</v>
      </c>
      <c r="FH15" s="257">
        <f>'BAR BB| Open rates'!FH15*0.85*0.9</f>
        <v>23562</v>
      </c>
      <c r="FI15" s="257">
        <f>'BAR BB| Open rates'!FI15*0.85*0.9</f>
        <v>22797</v>
      </c>
      <c r="FJ15" s="257">
        <f>'BAR BB| Open rates'!FJ15*0.85*0.9</f>
        <v>22797</v>
      </c>
      <c r="FK15" s="257">
        <f>'BAR BB| Open rates'!FK15*0.85*0.9</f>
        <v>22797</v>
      </c>
      <c r="FL15" s="257">
        <f>'BAR BB| Open rates'!FL15*0.85*0.9</f>
        <v>22797</v>
      </c>
      <c r="FM15" s="257">
        <f>'BAR BB| Open rates'!FM15*0.85*0.9</f>
        <v>22797</v>
      </c>
      <c r="FN15" s="257">
        <f>'BAR BB| Open rates'!FN15*0.85*0.9</f>
        <v>23562</v>
      </c>
      <c r="FO15" s="257">
        <f>'BAR BB| Open rates'!FO15*0.85*0.9</f>
        <v>23562</v>
      </c>
      <c r="FP15" s="257">
        <f>'BAR BB| Open rates'!FP15*0.85*0.9</f>
        <v>22797</v>
      </c>
      <c r="FQ15" s="257">
        <f>'BAR BB| Open rates'!FQ15*0.85*0.9</f>
        <v>22797</v>
      </c>
      <c r="FR15" s="257">
        <f>'BAR BB| Open rates'!FR15*0.85*0.9</f>
        <v>22797</v>
      </c>
      <c r="FS15" s="257">
        <f>'BAR BB| Open rates'!FS15*0.85*0.9</f>
        <v>22797</v>
      </c>
      <c r="FT15" s="257">
        <f>'BAR BB| Open rates'!FT15*0.85*0.9</f>
        <v>22797</v>
      </c>
      <c r="FU15" s="257">
        <f>'BAR BB| Open rates'!FU15*0.85*0.9</f>
        <v>23562</v>
      </c>
      <c r="FV15" s="257">
        <f>'BAR BB| Open rates'!FV15*0.85*0.9</f>
        <v>23562</v>
      </c>
      <c r="FW15" s="257">
        <f>'BAR BB| Open rates'!FW15*0.85*0.9</f>
        <v>26392.5</v>
      </c>
      <c r="FX15" s="257">
        <f>'BAR BB| Open rates'!FX15*0.85*0.9</f>
        <v>26392.5</v>
      </c>
      <c r="FY15" s="257">
        <f>'BAR BB| Open rates'!FY15*0.85*0.9</f>
        <v>26392.5</v>
      </c>
      <c r="FZ15" s="257">
        <f>'BAR BB| Open rates'!FZ15*0.85*0.9</f>
        <v>26392.5</v>
      </c>
      <c r="GA15" s="257">
        <f>'BAR BB| Open rates'!GA15*0.85*0.9</f>
        <v>26392.5</v>
      </c>
      <c r="GB15" s="257">
        <f>'BAR BB| Open rates'!GB15*0.85*0.9</f>
        <v>28075.5</v>
      </c>
      <c r="GC15" s="257">
        <f>'BAR BB| Open rates'!GC15*0.85*0.9</f>
        <v>28075.5</v>
      </c>
      <c r="GD15" s="257">
        <f>'BAR BB| Open rates'!GD15*0.85*0.9</f>
        <v>28075.5</v>
      </c>
      <c r="GE15" s="257">
        <f>'BAR BB| Open rates'!GE15*0.85*0.9</f>
        <v>28075.5</v>
      </c>
    </row>
    <row r="16" spans="1:187" s="36" customFormat="1" ht="12" customHeight="1" x14ac:dyDescent="0.2">
      <c r="A16" s="236" t="s">
        <v>178</v>
      </c>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7"/>
      <c r="CI16" s="257"/>
      <c r="CJ16" s="257"/>
      <c r="CK16" s="257"/>
      <c r="CL16" s="257"/>
      <c r="CM16" s="257"/>
      <c r="CN16" s="257"/>
      <c r="CO16" s="257"/>
      <c r="CP16" s="257"/>
      <c r="CQ16" s="257"/>
      <c r="CR16" s="257"/>
      <c r="CS16" s="257"/>
      <c r="CT16" s="257"/>
      <c r="CU16" s="257"/>
      <c r="CV16" s="257"/>
      <c r="CW16" s="257"/>
      <c r="CX16" s="257"/>
      <c r="CY16" s="257"/>
      <c r="CZ16" s="257"/>
      <c r="DA16" s="257"/>
      <c r="DB16" s="257"/>
      <c r="DC16" s="257"/>
      <c r="DD16" s="257"/>
      <c r="DE16" s="257"/>
      <c r="DF16" s="257"/>
      <c r="DG16" s="257"/>
      <c r="DH16" s="257"/>
      <c r="DI16" s="257"/>
      <c r="DJ16" s="257"/>
      <c r="DK16" s="257"/>
      <c r="DL16" s="257"/>
      <c r="DM16" s="257"/>
      <c r="DN16" s="257"/>
      <c r="DO16" s="257"/>
      <c r="DP16" s="257"/>
      <c r="DQ16" s="257"/>
      <c r="DR16" s="257"/>
      <c r="DS16" s="257"/>
      <c r="DT16" s="257"/>
      <c r="DU16" s="257"/>
      <c r="DV16" s="257"/>
      <c r="DW16" s="257"/>
      <c r="DX16" s="257"/>
      <c r="DY16" s="257"/>
      <c r="DZ16" s="257"/>
      <c r="EA16" s="257"/>
      <c r="EB16" s="257"/>
      <c r="EC16" s="257"/>
      <c r="ED16" s="257"/>
      <c r="EE16" s="257"/>
      <c r="EF16" s="257"/>
      <c r="EG16" s="257"/>
      <c r="EH16" s="257"/>
      <c r="EI16" s="257"/>
      <c r="EJ16" s="257"/>
      <c r="EK16" s="257"/>
      <c r="EL16" s="257"/>
      <c r="EM16" s="257"/>
      <c r="EN16" s="257"/>
      <c r="EO16" s="257"/>
      <c r="EP16" s="257"/>
      <c r="EQ16" s="257"/>
      <c r="ER16" s="257"/>
      <c r="ES16" s="257"/>
      <c r="ET16" s="257"/>
      <c r="EU16" s="257"/>
      <c r="EV16" s="257"/>
      <c r="EW16" s="257"/>
      <c r="EX16" s="257"/>
      <c r="EY16" s="257"/>
      <c r="EZ16" s="257"/>
      <c r="FA16" s="257"/>
      <c r="FB16" s="257"/>
      <c r="FC16" s="257"/>
      <c r="FD16" s="257"/>
      <c r="FE16" s="257"/>
      <c r="FF16" s="257"/>
      <c r="FG16" s="257"/>
      <c r="FH16" s="257"/>
      <c r="FI16" s="257"/>
      <c r="FJ16" s="257"/>
      <c r="FK16" s="257"/>
      <c r="FL16" s="257"/>
      <c r="FM16" s="257"/>
      <c r="FN16" s="257"/>
      <c r="FO16" s="257"/>
      <c r="FP16" s="257"/>
      <c r="FQ16" s="257"/>
      <c r="FR16" s="257"/>
      <c r="FS16" s="257"/>
      <c r="FT16" s="257"/>
      <c r="FU16" s="257"/>
      <c r="FV16" s="257"/>
      <c r="FW16" s="257"/>
      <c r="FX16" s="257"/>
      <c r="FY16" s="257"/>
      <c r="FZ16" s="257"/>
      <c r="GA16" s="257"/>
      <c r="GB16" s="257"/>
      <c r="GC16" s="257"/>
      <c r="GD16" s="257"/>
      <c r="GE16" s="257"/>
    </row>
    <row r="17" spans="1:187" s="36" customFormat="1" ht="12" customHeight="1" x14ac:dyDescent="0.2">
      <c r="A17" s="237">
        <v>1</v>
      </c>
      <c r="B17" s="257">
        <f>'BAR BB| Open rates'!B17*0.85*0.9</f>
        <v>30906</v>
      </c>
      <c r="C17" s="257">
        <f>'BAR BB| Open rates'!C17*0.85*0.9</f>
        <v>30906</v>
      </c>
      <c r="D17" s="257">
        <f>'BAR BB| Open rates'!D17*0.85*0.9</f>
        <v>28840.5</v>
      </c>
      <c r="E17" s="257">
        <f>'BAR BB| Open rates'!E17*0.85*0.9</f>
        <v>28840.5</v>
      </c>
      <c r="F17" s="257">
        <f>'BAR BB| Open rates'!F17*0.85*0.9</f>
        <v>27157.5</v>
      </c>
      <c r="G17" s="257">
        <f>'BAR BB| Open rates'!G17*0.85*0.9</f>
        <v>28840.5</v>
      </c>
      <c r="H17" s="257">
        <f>'BAR BB| Open rates'!H17*0.85*0.9</f>
        <v>28840.5</v>
      </c>
      <c r="I17" s="257">
        <f>'BAR BB| Open rates'!I17*0.85*0.9</f>
        <v>30370.5</v>
      </c>
      <c r="J17" s="257">
        <f>'BAR BB| Open rates'!J17*0.85*0.9</f>
        <v>30370.5</v>
      </c>
      <c r="K17" s="257">
        <f>'BAR BB| Open rates'!K17*0.85*0.9</f>
        <v>28840.5</v>
      </c>
      <c r="L17" s="257">
        <f>'BAR BB| Open rates'!L17*0.85*0.9</f>
        <v>28840.5</v>
      </c>
      <c r="M17" s="257">
        <f>'BAR BB| Open rates'!M17*0.85*0.9</f>
        <v>28840.5</v>
      </c>
      <c r="N17" s="257">
        <f>'BAR BB| Open rates'!N17*0.85*0.9</f>
        <v>28840.5</v>
      </c>
      <c r="O17" s="257">
        <f>'BAR BB| Open rates'!O17*0.85*0.9</f>
        <v>28840.5</v>
      </c>
      <c r="P17" s="257">
        <f>'BAR BB| Open rates'!P17*0.85*0.9</f>
        <v>30370.5</v>
      </c>
      <c r="Q17" s="257">
        <f>'BAR BB| Open rates'!Q17*0.85*0.9</f>
        <v>30370.5</v>
      </c>
      <c r="R17" s="257">
        <f>'BAR BB| Open rates'!R17*0.85*0.9</f>
        <v>30370.5</v>
      </c>
      <c r="S17" s="257">
        <f>'BAR BB| Open rates'!S17*0.85*0.9</f>
        <v>30370.5</v>
      </c>
      <c r="T17" s="257">
        <f>'BAR BB| Open rates'!T17*0.85*0.9</f>
        <v>30370.5</v>
      </c>
      <c r="U17" s="257">
        <f>'BAR BB| Open rates'!U17*0.85*0.9</f>
        <v>30370.5</v>
      </c>
      <c r="V17" s="257">
        <f>'BAR BB| Open rates'!V17*0.85*0.9</f>
        <v>30370.5</v>
      </c>
      <c r="W17" s="257">
        <f>'BAR BB| Open rates'!W17*0.85*0.9</f>
        <v>31900.5</v>
      </c>
      <c r="X17" s="257">
        <f>'BAR BB| Open rates'!X17*0.85*0.9</f>
        <v>31900.5</v>
      </c>
      <c r="Y17" s="257">
        <f>'BAR BB| Open rates'!Y17*0.85*0.9</f>
        <v>30370.5</v>
      </c>
      <c r="Z17" s="257">
        <f>'BAR BB| Open rates'!Z17*0.85*0.9</f>
        <v>30370.5</v>
      </c>
      <c r="AA17" s="257">
        <f>'BAR BB| Open rates'!AA17*0.85*0.9</f>
        <v>30370.5</v>
      </c>
      <c r="AB17" s="257">
        <f>'BAR BB| Open rates'!AB17*0.85*0.9</f>
        <v>30370.5</v>
      </c>
      <c r="AC17" s="257">
        <f>'BAR BB| Open rates'!AC17*0.85*0.9</f>
        <v>30370.5</v>
      </c>
      <c r="AD17" s="257">
        <f>'BAR BB| Open rates'!AD17*0.85*0.9</f>
        <v>31900.5</v>
      </c>
      <c r="AE17" s="257">
        <f>'BAR BB| Open rates'!AE17*0.85*0.9</f>
        <v>31900.5</v>
      </c>
      <c r="AF17" s="257">
        <f>'BAR BB| Open rates'!AF17*0.85*0.9</f>
        <v>30370.5</v>
      </c>
      <c r="AG17" s="257">
        <f>'BAR BB| Open rates'!AG17*0.85*0.9</f>
        <v>30370.5</v>
      </c>
      <c r="AH17" s="257">
        <f>'BAR BB| Open rates'!AH17*0.85*0.9</f>
        <v>30370.5</v>
      </c>
      <c r="AI17" s="257">
        <f>'BAR BB| Open rates'!AI17*0.85*0.9</f>
        <v>30370.5</v>
      </c>
      <c r="AJ17" s="257">
        <f>'BAR BB| Open rates'!AJ17*0.85*0.9</f>
        <v>30370.5</v>
      </c>
      <c r="AK17" s="257">
        <f>'BAR BB| Open rates'!AK17*0.85*0.9</f>
        <v>31900.5</v>
      </c>
      <c r="AL17" s="257">
        <f>'BAR BB| Open rates'!AL17*0.85*0.9</f>
        <v>31900.5</v>
      </c>
      <c r="AM17" s="257">
        <f>'BAR BB| Open rates'!AM17*0.85*0.9</f>
        <v>30370.5</v>
      </c>
      <c r="AN17" s="257">
        <f>'BAR BB| Open rates'!AN17*0.85*0.9</f>
        <v>30370.5</v>
      </c>
      <c r="AO17" s="257">
        <f>'BAR BB| Open rates'!AO17*0.85*0.9</f>
        <v>30370.5</v>
      </c>
      <c r="AP17" s="257">
        <f>'BAR BB| Open rates'!AP17*0.85*0.9</f>
        <v>30370.5</v>
      </c>
      <c r="AQ17" s="257">
        <f>'BAR BB| Open rates'!AQ17*0.85*0.9</f>
        <v>30370.5</v>
      </c>
      <c r="AR17" s="257">
        <f>'BAR BB| Open rates'!AR17*0.85*0.9</f>
        <v>31900.5</v>
      </c>
      <c r="AS17" s="257">
        <f>'BAR BB| Open rates'!AS17*0.85*0.9</f>
        <v>31900.5</v>
      </c>
      <c r="AT17" s="257">
        <f>'BAR BB| Open rates'!AT17*0.85*0.9</f>
        <v>30370.5</v>
      </c>
      <c r="AU17" s="257">
        <f>'BAR BB| Open rates'!AU17*0.85*0.9</f>
        <v>30370.5</v>
      </c>
      <c r="AV17" s="257">
        <f>'BAR BB| Open rates'!AV17*0.85*0.9</f>
        <v>30370.5</v>
      </c>
      <c r="AW17" s="257">
        <f>'BAR BB| Open rates'!AW17*0.85*0.9</f>
        <v>30370.5</v>
      </c>
      <c r="AX17" s="257">
        <f>'BAR BB| Open rates'!AX17*0.85*0.9</f>
        <v>30370.5</v>
      </c>
      <c r="AY17" s="257">
        <f>'BAR BB| Open rates'!AY17*0.85*0.9</f>
        <v>31900.5</v>
      </c>
      <c r="AZ17" s="257">
        <f>'BAR BB| Open rates'!AZ17*0.85*0.9</f>
        <v>31900.5</v>
      </c>
      <c r="BA17" s="257">
        <f>'BAR BB| Open rates'!BA17*0.85*0.9</f>
        <v>30370.5</v>
      </c>
      <c r="BB17" s="257">
        <f>'BAR BB| Open rates'!BB17*0.85*0.9</f>
        <v>30370.5</v>
      </c>
      <c r="BC17" s="257">
        <f>'BAR BB| Open rates'!BC17*0.85*0.9</f>
        <v>30370.5</v>
      </c>
      <c r="BD17" s="257">
        <f>'BAR BB| Open rates'!BD17*0.85*0.9</f>
        <v>30370.5</v>
      </c>
      <c r="BE17" s="257">
        <f>'BAR BB| Open rates'!BE17*0.85*0.9</f>
        <v>30370.5</v>
      </c>
      <c r="BF17" s="257">
        <f>'BAR BB| Open rates'!BF17*0.85*0.9</f>
        <v>31900.5</v>
      </c>
      <c r="BG17" s="257">
        <f>'BAR BB| Open rates'!BG17*0.85*0.9</f>
        <v>31900.5</v>
      </c>
      <c r="BH17" s="257">
        <f>'BAR BB| Open rates'!BH17*0.85*0.9</f>
        <v>27922.5</v>
      </c>
      <c r="BI17" s="257">
        <f>'BAR BB| Open rates'!BI17*0.85*0.9</f>
        <v>27922.5</v>
      </c>
      <c r="BJ17" s="257">
        <f>'BAR BB| Open rates'!BJ17*0.85*0.9</f>
        <v>27922.5</v>
      </c>
      <c r="BK17" s="257">
        <f>'BAR BB| Open rates'!BK17*0.85*0.9</f>
        <v>27922.5</v>
      </c>
      <c r="BL17" s="257">
        <f>'BAR BB| Open rates'!BL17*0.85*0.9</f>
        <v>27922.5</v>
      </c>
      <c r="BM17" s="257">
        <f>'BAR BB| Open rates'!BM17*0.85*0.9</f>
        <v>28840.5</v>
      </c>
      <c r="BN17" s="257">
        <f>'BAR BB| Open rates'!BN17*0.85*0.9</f>
        <v>28840.5</v>
      </c>
      <c r="BO17" s="257">
        <f>'BAR BB| Open rates'!BO17*0.85*0.9</f>
        <v>27157.5</v>
      </c>
      <c r="BP17" s="257">
        <f>'BAR BB| Open rates'!BP17*0.85*0.9</f>
        <v>27157.5</v>
      </c>
      <c r="BQ17" s="257">
        <f>'BAR BB| Open rates'!BQ17*0.85*0.9</f>
        <v>28840.5</v>
      </c>
      <c r="BR17" s="257">
        <f>'BAR BB| Open rates'!BR17*0.85*0.9</f>
        <v>28840.5</v>
      </c>
      <c r="BS17" s="257">
        <f>'BAR BB| Open rates'!BS17*0.85*0.9</f>
        <v>28840.5</v>
      </c>
      <c r="BT17" s="257">
        <f>'BAR BB| Open rates'!BT17*0.85*0.9</f>
        <v>28840.5</v>
      </c>
      <c r="BU17" s="257">
        <f>'BAR BB| Open rates'!BU17*0.85*0.9</f>
        <v>28840.5</v>
      </c>
      <c r="BV17" s="257">
        <f>'BAR BB| Open rates'!BV17*0.85*0.9</f>
        <v>27157.5</v>
      </c>
      <c r="BW17" s="257">
        <f>'BAR BB| Open rates'!BW17*0.85*0.9</f>
        <v>27157.5</v>
      </c>
      <c r="BX17" s="257">
        <f>'BAR BB| Open rates'!BX17*0.85*0.9</f>
        <v>27157.5</v>
      </c>
      <c r="BY17" s="257">
        <f>'BAR BB| Open rates'!BY17*0.85*0.9</f>
        <v>27157.5</v>
      </c>
      <c r="BZ17" s="257">
        <f>'BAR BB| Open rates'!BZ17*0.85*0.9</f>
        <v>27157.5</v>
      </c>
      <c r="CA17" s="257">
        <f>'BAR BB| Open rates'!CA17*0.85*0.9</f>
        <v>28840.5</v>
      </c>
      <c r="CB17" s="257">
        <f>'BAR BB| Open rates'!CB17*0.85*0.9</f>
        <v>28840.5</v>
      </c>
      <c r="CC17" s="257">
        <f>'BAR BB| Open rates'!CC17*0.85*0.9</f>
        <v>27157.5</v>
      </c>
      <c r="CD17" s="257">
        <f>'BAR BB| Open rates'!CD17*0.85*0.9</f>
        <v>27157.5</v>
      </c>
      <c r="CE17" s="257">
        <f>'BAR BB| Open rates'!CE17*0.85*0.9</f>
        <v>27157.5</v>
      </c>
      <c r="CF17" s="257">
        <f>'BAR BB| Open rates'!CF17*0.85*0.9</f>
        <v>27157.5</v>
      </c>
      <c r="CG17" s="257">
        <f>'BAR BB| Open rates'!CG17*0.85*0.9</f>
        <v>27157.5</v>
      </c>
      <c r="CH17" s="257">
        <f>'BAR BB| Open rates'!CH17*0.85*0.9</f>
        <v>28840.5</v>
      </c>
      <c r="CI17" s="257">
        <f>'BAR BB| Open rates'!CI17*0.85*0.9</f>
        <v>28840.5</v>
      </c>
      <c r="CJ17" s="257">
        <f>'BAR BB| Open rates'!CJ17*0.85*0.9</f>
        <v>27157.5</v>
      </c>
      <c r="CK17" s="257">
        <f>'BAR BB| Open rates'!CK17*0.85*0.9</f>
        <v>27157.5</v>
      </c>
      <c r="CL17" s="257">
        <f>'BAR BB| Open rates'!CL17*0.85*0.9</f>
        <v>27157.5</v>
      </c>
      <c r="CM17" s="257">
        <f>'BAR BB| Open rates'!CM17*0.85*0.9</f>
        <v>27157.5</v>
      </c>
      <c r="CN17" s="257">
        <f>'BAR BB| Open rates'!CN17*0.85*0.9</f>
        <v>27157.5</v>
      </c>
      <c r="CO17" s="257">
        <f>'BAR BB| Open rates'!CO17*0.85*0.9</f>
        <v>28840.5</v>
      </c>
      <c r="CP17" s="257">
        <f>'BAR BB| Open rates'!CP17*0.85*0.9</f>
        <v>28840.5</v>
      </c>
      <c r="CQ17" s="257">
        <f>'BAR BB| Open rates'!CQ17*0.85*0.9</f>
        <v>27157.5</v>
      </c>
      <c r="CR17" s="257">
        <f>'BAR BB| Open rates'!CR17*0.85*0.9</f>
        <v>27157.5</v>
      </c>
      <c r="CS17" s="257">
        <f>'BAR BB| Open rates'!CS17*0.85*0.9</f>
        <v>27157.5</v>
      </c>
      <c r="CT17" s="257">
        <f>'BAR BB| Open rates'!CT17*0.85*0.9</f>
        <v>27157.5</v>
      </c>
      <c r="CU17" s="257">
        <f>'BAR BB| Open rates'!CU17*0.85*0.9</f>
        <v>24403.5</v>
      </c>
      <c r="CV17" s="257">
        <f>'BAR BB| Open rates'!CV17*0.85*0.9</f>
        <v>24403.5</v>
      </c>
      <c r="CW17" s="257">
        <f>'BAR BB| Open rates'!CW17*0.85*0.9</f>
        <v>24403.5</v>
      </c>
      <c r="CX17" s="257">
        <f>'BAR BB| Open rates'!CX17*0.85*0.9</f>
        <v>22873.5</v>
      </c>
      <c r="CY17" s="257">
        <f>'BAR BB| Open rates'!CY17*0.85*0.9</f>
        <v>22873.5</v>
      </c>
      <c r="CZ17" s="257">
        <f>'BAR BB| Open rates'!CZ17*0.85*0.9</f>
        <v>22873.5</v>
      </c>
      <c r="DA17" s="257">
        <f>'BAR BB| Open rates'!DA17*0.85*0.9</f>
        <v>22873.5</v>
      </c>
      <c r="DB17" s="257">
        <f>'BAR BB| Open rates'!DB17*0.85*0.9</f>
        <v>22873.5</v>
      </c>
      <c r="DC17" s="257">
        <f>'BAR BB| Open rates'!DC17*0.85*0.9</f>
        <v>24403.5</v>
      </c>
      <c r="DD17" s="257">
        <f>'BAR BB| Open rates'!DD17*0.85*0.9</f>
        <v>24403.5</v>
      </c>
      <c r="DE17" s="257">
        <f>'BAR BB| Open rates'!DE17*0.85*0.9</f>
        <v>22873.5</v>
      </c>
      <c r="DF17" s="257">
        <f>'BAR BB| Open rates'!DF17*0.85*0.9</f>
        <v>22873.5</v>
      </c>
      <c r="DG17" s="257">
        <f>'BAR BB| Open rates'!DG17*0.85*0.9</f>
        <v>22873.5</v>
      </c>
      <c r="DH17" s="257">
        <f>'BAR BB| Open rates'!DH17*0.85*0.9</f>
        <v>22873.5</v>
      </c>
      <c r="DI17" s="257">
        <f>'BAR BB| Open rates'!DI17*0.85*0.9</f>
        <v>22873.5</v>
      </c>
      <c r="DJ17" s="257">
        <f>'BAR BB| Open rates'!DJ17*0.85*0.9</f>
        <v>24403.5</v>
      </c>
      <c r="DK17" s="257">
        <f>'BAR BB| Open rates'!DK17*0.85*0.9</f>
        <v>24403.5</v>
      </c>
      <c r="DL17" s="257">
        <f>'BAR BB| Open rates'!DL17*0.85*0.9</f>
        <v>22873.5</v>
      </c>
      <c r="DM17" s="257">
        <f>'BAR BB| Open rates'!DM17*0.85*0.9</f>
        <v>22873.5</v>
      </c>
      <c r="DN17" s="257">
        <f>'BAR BB| Open rates'!DN17*0.85*0.9</f>
        <v>22873.5</v>
      </c>
      <c r="DO17" s="257">
        <f>'BAR BB| Open rates'!DO17*0.85*0.9</f>
        <v>22873.5</v>
      </c>
      <c r="DP17" s="257">
        <f>'BAR BB| Open rates'!DP17*0.85*0.9</f>
        <v>22873.5</v>
      </c>
      <c r="DQ17" s="257">
        <f>'BAR BB| Open rates'!DQ17*0.85*0.9</f>
        <v>24403.5</v>
      </c>
      <c r="DR17" s="257">
        <f>'BAR BB| Open rates'!DR17*0.85*0.9</f>
        <v>24403.5</v>
      </c>
      <c r="DS17" s="257">
        <f>'BAR BB| Open rates'!DS17*0.85*0.9</f>
        <v>22873.5</v>
      </c>
      <c r="DT17" s="257">
        <f>'BAR BB| Open rates'!DT17*0.85*0.9</f>
        <v>22873.5</v>
      </c>
      <c r="DU17" s="257">
        <f>'BAR BB| Open rates'!DU17*0.85*0.9</f>
        <v>22873.5</v>
      </c>
      <c r="DV17" s="257">
        <f>'BAR BB| Open rates'!DV17*0.85*0.9</f>
        <v>22873.5</v>
      </c>
      <c r="DW17" s="257">
        <f>'BAR BB| Open rates'!DW17*0.85*0.9</f>
        <v>22873.5</v>
      </c>
      <c r="DX17" s="257">
        <f>'BAR BB| Open rates'!DX17*0.85*0.9</f>
        <v>24403.5</v>
      </c>
      <c r="DY17" s="257">
        <f>'BAR BB| Open rates'!DY17*0.85*0.9</f>
        <v>24403.5</v>
      </c>
      <c r="DZ17" s="257">
        <f>'BAR BB| Open rates'!DZ17*0.85*0.9</f>
        <v>25704</v>
      </c>
      <c r="EA17" s="257">
        <f>'BAR BB| Open rates'!EA17*0.85*0.9</f>
        <v>25704</v>
      </c>
      <c r="EB17" s="257">
        <f>'BAR BB| Open rates'!EB17*0.85*0.9</f>
        <v>25704</v>
      </c>
      <c r="EC17" s="257">
        <f>'BAR BB| Open rates'!EC17*0.85*0.9</f>
        <v>27387</v>
      </c>
      <c r="ED17" s="257">
        <f>'BAR BB| Open rates'!ED17*0.85*0.9</f>
        <v>27387</v>
      </c>
      <c r="EE17" s="257">
        <f>'BAR BB| Open rates'!EE17*0.85*0.9</f>
        <v>27387</v>
      </c>
      <c r="EF17" s="257">
        <f>'BAR BB| Open rates'!EF17*0.85*0.9</f>
        <v>27387</v>
      </c>
      <c r="EG17" s="257">
        <f>'BAR BB| Open rates'!EG17*0.85*0.9</f>
        <v>22108.5</v>
      </c>
      <c r="EH17" s="257">
        <f>'BAR BB| Open rates'!EH17*0.85*0.9</f>
        <v>20578.5</v>
      </c>
      <c r="EI17" s="257">
        <f>'BAR BB| Open rates'!EI17*0.85*0.9</f>
        <v>20578.5</v>
      </c>
      <c r="EJ17" s="257">
        <f>'BAR BB| Open rates'!EJ17*0.85*0.9</f>
        <v>20578.5</v>
      </c>
      <c r="EK17" s="257">
        <f>'BAR BB| Open rates'!EK17*0.85*0.9</f>
        <v>20578.5</v>
      </c>
      <c r="EL17" s="257">
        <f>'BAR BB| Open rates'!EL17*0.85*0.9</f>
        <v>21343.5</v>
      </c>
      <c r="EM17" s="257">
        <f>'BAR BB| Open rates'!EM17*0.85*0.9</f>
        <v>21343.5</v>
      </c>
      <c r="EN17" s="257">
        <f>'BAR BB| Open rates'!EN17*0.85*0.9</f>
        <v>20578.5</v>
      </c>
      <c r="EO17" s="257">
        <f>'BAR BB| Open rates'!EO17*0.85*0.9</f>
        <v>20578.5</v>
      </c>
      <c r="EP17" s="257">
        <f>'BAR BB| Open rates'!EP17*0.85*0.9</f>
        <v>20578.5</v>
      </c>
      <c r="EQ17" s="257">
        <f>'BAR BB| Open rates'!EQ17*0.85*0.9</f>
        <v>20578.5</v>
      </c>
      <c r="ER17" s="257">
        <f>'BAR BB| Open rates'!ER17*0.85*0.9</f>
        <v>20578.5</v>
      </c>
      <c r="ES17" s="257">
        <f>'BAR BB| Open rates'!ES17*0.85*0.9</f>
        <v>21343.5</v>
      </c>
      <c r="ET17" s="257">
        <f>'BAR BB| Open rates'!ET17*0.85*0.9</f>
        <v>21343.5</v>
      </c>
      <c r="EU17" s="257">
        <f>'BAR BB| Open rates'!EU17*0.85*0.9</f>
        <v>20578.5</v>
      </c>
      <c r="EV17" s="257">
        <f>'BAR BB| Open rates'!EV17*0.85*0.9</f>
        <v>20578.5</v>
      </c>
      <c r="EW17" s="257">
        <f>'BAR BB| Open rates'!EW17*0.85*0.9</f>
        <v>20578.5</v>
      </c>
      <c r="EX17" s="257">
        <f>'BAR BB| Open rates'!EX17*0.85*0.9</f>
        <v>20578.5</v>
      </c>
      <c r="EY17" s="257">
        <f>'BAR BB| Open rates'!EY17*0.85*0.9</f>
        <v>20578.5</v>
      </c>
      <c r="EZ17" s="257">
        <f>'BAR BB| Open rates'!EZ17*0.85*0.9</f>
        <v>21343.5</v>
      </c>
      <c r="FA17" s="257">
        <f>'BAR BB| Open rates'!FA17*0.85*0.9</f>
        <v>21343.5</v>
      </c>
      <c r="FB17" s="257">
        <f>'BAR BB| Open rates'!FB17*0.85*0.9</f>
        <v>20578.5</v>
      </c>
      <c r="FC17" s="257">
        <f>'BAR BB| Open rates'!FC17*0.85*0.9</f>
        <v>20578.5</v>
      </c>
      <c r="FD17" s="257">
        <f>'BAR BB| Open rates'!FD17*0.85*0.9</f>
        <v>20578.5</v>
      </c>
      <c r="FE17" s="257">
        <f>'BAR BB| Open rates'!FE17*0.85*0.9</f>
        <v>20578.5</v>
      </c>
      <c r="FF17" s="257">
        <f>'BAR BB| Open rates'!FF17*0.85*0.9</f>
        <v>20578.5</v>
      </c>
      <c r="FG17" s="257">
        <f>'BAR BB| Open rates'!FG17*0.85*0.9</f>
        <v>21343.5</v>
      </c>
      <c r="FH17" s="257">
        <f>'BAR BB| Open rates'!FH17*0.85*0.9</f>
        <v>21343.5</v>
      </c>
      <c r="FI17" s="257">
        <f>'BAR BB| Open rates'!FI17*0.85*0.9</f>
        <v>20578.5</v>
      </c>
      <c r="FJ17" s="257">
        <f>'BAR BB| Open rates'!FJ17*0.85*0.9</f>
        <v>20578.5</v>
      </c>
      <c r="FK17" s="257">
        <f>'BAR BB| Open rates'!FK17*0.85*0.9</f>
        <v>20578.5</v>
      </c>
      <c r="FL17" s="257">
        <f>'BAR BB| Open rates'!FL17*0.85*0.9</f>
        <v>20578.5</v>
      </c>
      <c r="FM17" s="257">
        <f>'BAR BB| Open rates'!FM17*0.85*0.9</f>
        <v>20578.5</v>
      </c>
      <c r="FN17" s="257">
        <f>'BAR BB| Open rates'!FN17*0.85*0.9</f>
        <v>21343.5</v>
      </c>
      <c r="FO17" s="257">
        <f>'BAR BB| Open rates'!FO17*0.85*0.9</f>
        <v>21343.5</v>
      </c>
      <c r="FP17" s="257">
        <f>'BAR BB| Open rates'!FP17*0.85*0.9</f>
        <v>20578.5</v>
      </c>
      <c r="FQ17" s="257">
        <f>'BAR BB| Open rates'!FQ17*0.85*0.9</f>
        <v>20578.5</v>
      </c>
      <c r="FR17" s="257">
        <f>'BAR BB| Open rates'!FR17*0.85*0.9</f>
        <v>20578.5</v>
      </c>
      <c r="FS17" s="257">
        <f>'BAR BB| Open rates'!FS17*0.85*0.9</f>
        <v>20578.5</v>
      </c>
      <c r="FT17" s="257">
        <f>'BAR BB| Open rates'!FT17*0.85*0.9</f>
        <v>20578.5</v>
      </c>
      <c r="FU17" s="257">
        <f>'BAR BB| Open rates'!FU17*0.85*0.9</f>
        <v>21343.5</v>
      </c>
      <c r="FV17" s="257">
        <f>'BAR BB| Open rates'!FV17*0.85*0.9</f>
        <v>21343.5</v>
      </c>
      <c r="FW17" s="257">
        <f>'BAR BB| Open rates'!FW17*0.85*0.9</f>
        <v>24174</v>
      </c>
      <c r="FX17" s="257">
        <f>'BAR BB| Open rates'!FX17*0.85*0.9</f>
        <v>24174</v>
      </c>
      <c r="FY17" s="257">
        <f>'BAR BB| Open rates'!FY17*0.85*0.9</f>
        <v>24174</v>
      </c>
      <c r="FZ17" s="257">
        <f>'BAR BB| Open rates'!FZ17*0.85*0.9</f>
        <v>24174</v>
      </c>
      <c r="GA17" s="257">
        <f>'BAR BB| Open rates'!GA17*0.85*0.9</f>
        <v>24174</v>
      </c>
      <c r="GB17" s="257">
        <f>'BAR BB| Open rates'!GB17*0.85*0.9</f>
        <v>25857</v>
      </c>
      <c r="GC17" s="257">
        <f>'BAR BB| Open rates'!GC17*0.85*0.9</f>
        <v>25857</v>
      </c>
      <c r="GD17" s="257">
        <f>'BAR BB| Open rates'!GD17*0.85*0.9</f>
        <v>25857</v>
      </c>
      <c r="GE17" s="257">
        <f>'BAR BB| Open rates'!GE17*0.85*0.9</f>
        <v>25857</v>
      </c>
    </row>
    <row r="18" spans="1:187" s="36" customFormat="1" ht="12" customHeight="1" x14ac:dyDescent="0.2">
      <c r="A18" s="237">
        <v>2</v>
      </c>
      <c r="B18" s="257">
        <f>'BAR BB| Open rates'!B18*0.85*0.9</f>
        <v>33201</v>
      </c>
      <c r="C18" s="257">
        <f>'BAR BB| Open rates'!C18*0.85*0.9</f>
        <v>33201</v>
      </c>
      <c r="D18" s="257">
        <f>'BAR BB| Open rates'!D18*0.85*0.9</f>
        <v>31135.5</v>
      </c>
      <c r="E18" s="257">
        <f>'BAR BB| Open rates'!E18*0.85*0.9</f>
        <v>31135.5</v>
      </c>
      <c r="F18" s="257">
        <f>'BAR BB| Open rates'!F18*0.85*0.9</f>
        <v>29452.5</v>
      </c>
      <c r="G18" s="257">
        <f>'BAR BB| Open rates'!G18*0.85*0.9</f>
        <v>31135.5</v>
      </c>
      <c r="H18" s="257">
        <f>'BAR BB| Open rates'!H18*0.85*0.9</f>
        <v>31135.5</v>
      </c>
      <c r="I18" s="257">
        <f>'BAR BB| Open rates'!I18*0.85*0.9</f>
        <v>32665.5</v>
      </c>
      <c r="J18" s="257">
        <f>'BAR BB| Open rates'!J18*0.85*0.9</f>
        <v>32665.5</v>
      </c>
      <c r="K18" s="257">
        <f>'BAR BB| Open rates'!K18*0.85*0.9</f>
        <v>31135.5</v>
      </c>
      <c r="L18" s="257">
        <f>'BAR BB| Open rates'!L18*0.85*0.9</f>
        <v>31135.5</v>
      </c>
      <c r="M18" s="257">
        <f>'BAR BB| Open rates'!M18*0.85*0.9</f>
        <v>31135.5</v>
      </c>
      <c r="N18" s="257">
        <f>'BAR BB| Open rates'!N18*0.85*0.9</f>
        <v>31135.5</v>
      </c>
      <c r="O18" s="257">
        <f>'BAR BB| Open rates'!O18*0.85*0.9</f>
        <v>31135.5</v>
      </c>
      <c r="P18" s="257">
        <f>'BAR BB| Open rates'!P18*0.85*0.9</f>
        <v>32665.5</v>
      </c>
      <c r="Q18" s="257">
        <f>'BAR BB| Open rates'!Q18*0.85*0.9</f>
        <v>32665.5</v>
      </c>
      <c r="R18" s="257">
        <f>'BAR BB| Open rates'!R18*0.85*0.9</f>
        <v>32665.5</v>
      </c>
      <c r="S18" s="257">
        <f>'BAR BB| Open rates'!S18*0.85*0.9</f>
        <v>32665.5</v>
      </c>
      <c r="T18" s="257">
        <f>'BAR BB| Open rates'!T18*0.85*0.9</f>
        <v>32665.5</v>
      </c>
      <c r="U18" s="257">
        <f>'BAR BB| Open rates'!U18*0.85*0.9</f>
        <v>32665.5</v>
      </c>
      <c r="V18" s="257">
        <f>'BAR BB| Open rates'!V18*0.85*0.9</f>
        <v>32665.5</v>
      </c>
      <c r="W18" s="257">
        <f>'BAR BB| Open rates'!W18*0.85*0.9</f>
        <v>34195.5</v>
      </c>
      <c r="X18" s="257">
        <f>'BAR BB| Open rates'!X18*0.85*0.9</f>
        <v>34195.5</v>
      </c>
      <c r="Y18" s="257">
        <f>'BAR BB| Open rates'!Y18*0.85*0.9</f>
        <v>32665.5</v>
      </c>
      <c r="Z18" s="257">
        <f>'BAR BB| Open rates'!Z18*0.85*0.9</f>
        <v>32665.5</v>
      </c>
      <c r="AA18" s="257">
        <f>'BAR BB| Open rates'!AA18*0.85*0.9</f>
        <v>32665.5</v>
      </c>
      <c r="AB18" s="257">
        <f>'BAR BB| Open rates'!AB18*0.85*0.9</f>
        <v>32665.5</v>
      </c>
      <c r="AC18" s="257">
        <f>'BAR BB| Open rates'!AC18*0.85*0.9</f>
        <v>32665.5</v>
      </c>
      <c r="AD18" s="257">
        <f>'BAR BB| Open rates'!AD18*0.85*0.9</f>
        <v>34195.5</v>
      </c>
      <c r="AE18" s="257">
        <f>'BAR BB| Open rates'!AE18*0.85*0.9</f>
        <v>34195.5</v>
      </c>
      <c r="AF18" s="257">
        <f>'BAR BB| Open rates'!AF18*0.85*0.9</f>
        <v>32665.5</v>
      </c>
      <c r="AG18" s="257">
        <f>'BAR BB| Open rates'!AG18*0.85*0.9</f>
        <v>32665.5</v>
      </c>
      <c r="AH18" s="257">
        <f>'BAR BB| Open rates'!AH18*0.85*0.9</f>
        <v>32665.5</v>
      </c>
      <c r="AI18" s="257">
        <f>'BAR BB| Open rates'!AI18*0.85*0.9</f>
        <v>32665.5</v>
      </c>
      <c r="AJ18" s="257">
        <f>'BAR BB| Open rates'!AJ18*0.85*0.9</f>
        <v>32665.5</v>
      </c>
      <c r="AK18" s="257">
        <f>'BAR BB| Open rates'!AK18*0.85*0.9</f>
        <v>34195.5</v>
      </c>
      <c r="AL18" s="257">
        <f>'BAR BB| Open rates'!AL18*0.85*0.9</f>
        <v>34195.5</v>
      </c>
      <c r="AM18" s="257">
        <f>'BAR BB| Open rates'!AM18*0.85*0.9</f>
        <v>32665.5</v>
      </c>
      <c r="AN18" s="257">
        <f>'BAR BB| Open rates'!AN18*0.85*0.9</f>
        <v>32665.5</v>
      </c>
      <c r="AO18" s="257">
        <f>'BAR BB| Open rates'!AO18*0.85*0.9</f>
        <v>32665.5</v>
      </c>
      <c r="AP18" s="257">
        <f>'BAR BB| Open rates'!AP18*0.85*0.9</f>
        <v>32665.5</v>
      </c>
      <c r="AQ18" s="257">
        <f>'BAR BB| Open rates'!AQ18*0.85*0.9</f>
        <v>32665.5</v>
      </c>
      <c r="AR18" s="257">
        <f>'BAR BB| Open rates'!AR18*0.85*0.9</f>
        <v>34195.5</v>
      </c>
      <c r="AS18" s="257">
        <f>'BAR BB| Open rates'!AS18*0.85*0.9</f>
        <v>34195.5</v>
      </c>
      <c r="AT18" s="257">
        <f>'BAR BB| Open rates'!AT18*0.85*0.9</f>
        <v>32665.5</v>
      </c>
      <c r="AU18" s="257">
        <f>'BAR BB| Open rates'!AU18*0.85*0.9</f>
        <v>32665.5</v>
      </c>
      <c r="AV18" s="257">
        <f>'BAR BB| Open rates'!AV18*0.85*0.9</f>
        <v>32665.5</v>
      </c>
      <c r="AW18" s="257">
        <f>'BAR BB| Open rates'!AW18*0.85*0.9</f>
        <v>32665.5</v>
      </c>
      <c r="AX18" s="257">
        <f>'BAR BB| Open rates'!AX18*0.85*0.9</f>
        <v>32665.5</v>
      </c>
      <c r="AY18" s="257">
        <f>'BAR BB| Open rates'!AY18*0.85*0.9</f>
        <v>34195.5</v>
      </c>
      <c r="AZ18" s="257">
        <f>'BAR BB| Open rates'!AZ18*0.85*0.9</f>
        <v>34195.5</v>
      </c>
      <c r="BA18" s="257">
        <f>'BAR BB| Open rates'!BA18*0.85*0.9</f>
        <v>32665.5</v>
      </c>
      <c r="BB18" s="257">
        <f>'BAR BB| Open rates'!BB18*0.85*0.9</f>
        <v>32665.5</v>
      </c>
      <c r="BC18" s="257">
        <f>'BAR BB| Open rates'!BC18*0.85*0.9</f>
        <v>32665.5</v>
      </c>
      <c r="BD18" s="257">
        <f>'BAR BB| Open rates'!BD18*0.85*0.9</f>
        <v>32665.5</v>
      </c>
      <c r="BE18" s="257">
        <f>'BAR BB| Open rates'!BE18*0.85*0.9</f>
        <v>32665.5</v>
      </c>
      <c r="BF18" s="257">
        <f>'BAR BB| Open rates'!BF18*0.85*0.9</f>
        <v>34195.5</v>
      </c>
      <c r="BG18" s="257">
        <f>'BAR BB| Open rates'!BG18*0.85*0.9</f>
        <v>34195.5</v>
      </c>
      <c r="BH18" s="257">
        <f>'BAR BB| Open rates'!BH18*0.85*0.9</f>
        <v>30217.5</v>
      </c>
      <c r="BI18" s="257">
        <f>'BAR BB| Open rates'!BI18*0.85*0.9</f>
        <v>30217.5</v>
      </c>
      <c r="BJ18" s="257">
        <f>'BAR BB| Open rates'!BJ18*0.85*0.9</f>
        <v>30217.5</v>
      </c>
      <c r="BK18" s="257">
        <f>'BAR BB| Open rates'!BK18*0.85*0.9</f>
        <v>30217.5</v>
      </c>
      <c r="BL18" s="257">
        <f>'BAR BB| Open rates'!BL18*0.85*0.9</f>
        <v>30217.5</v>
      </c>
      <c r="BM18" s="257">
        <f>'BAR BB| Open rates'!BM18*0.85*0.9</f>
        <v>31135.5</v>
      </c>
      <c r="BN18" s="257">
        <f>'BAR BB| Open rates'!BN18*0.85*0.9</f>
        <v>31135.5</v>
      </c>
      <c r="BO18" s="257">
        <f>'BAR BB| Open rates'!BO18*0.85*0.9</f>
        <v>29452.5</v>
      </c>
      <c r="BP18" s="257">
        <f>'BAR BB| Open rates'!BP18*0.85*0.9</f>
        <v>29452.5</v>
      </c>
      <c r="BQ18" s="257">
        <f>'BAR BB| Open rates'!BQ18*0.85*0.9</f>
        <v>31135.5</v>
      </c>
      <c r="BR18" s="257">
        <f>'BAR BB| Open rates'!BR18*0.85*0.9</f>
        <v>31135.5</v>
      </c>
      <c r="BS18" s="257">
        <f>'BAR BB| Open rates'!BS18*0.85*0.9</f>
        <v>31135.5</v>
      </c>
      <c r="BT18" s="257">
        <f>'BAR BB| Open rates'!BT18*0.85*0.9</f>
        <v>31135.5</v>
      </c>
      <c r="BU18" s="257">
        <f>'BAR BB| Open rates'!BU18*0.85*0.9</f>
        <v>31135.5</v>
      </c>
      <c r="BV18" s="257">
        <f>'BAR BB| Open rates'!BV18*0.85*0.9</f>
        <v>29452.5</v>
      </c>
      <c r="BW18" s="257">
        <f>'BAR BB| Open rates'!BW18*0.85*0.9</f>
        <v>29452.5</v>
      </c>
      <c r="BX18" s="257">
        <f>'BAR BB| Open rates'!BX18*0.85*0.9</f>
        <v>29452.5</v>
      </c>
      <c r="BY18" s="257">
        <f>'BAR BB| Open rates'!BY18*0.85*0.9</f>
        <v>29452.5</v>
      </c>
      <c r="BZ18" s="257">
        <f>'BAR BB| Open rates'!BZ18*0.85*0.9</f>
        <v>29452.5</v>
      </c>
      <c r="CA18" s="257">
        <f>'BAR BB| Open rates'!CA18*0.85*0.9</f>
        <v>31135.5</v>
      </c>
      <c r="CB18" s="257">
        <f>'BAR BB| Open rates'!CB18*0.85*0.9</f>
        <v>31135.5</v>
      </c>
      <c r="CC18" s="257">
        <f>'BAR BB| Open rates'!CC18*0.85*0.9</f>
        <v>29452.5</v>
      </c>
      <c r="CD18" s="257">
        <f>'BAR BB| Open rates'!CD18*0.85*0.9</f>
        <v>29452.5</v>
      </c>
      <c r="CE18" s="257">
        <f>'BAR BB| Open rates'!CE18*0.85*0.9</f>
        <v>29452.5</v>
      </c>
      <c r="CF18" s="257">
        <f>'BAR BB| Open rates'!CF18*0.85*0.9</f>
        <v>29452.5</v>
      </c>
      <c r="CG18" s="257">
        <f>'BAR BB| Open rates'!CG18*0.85*0.9</f>
        <v>29452.5</v>
      </c>
      <c r="CH18" s="257">
        <f>'BAR BB| Open rates'!CH18*0.85*0.9</f>
        <v>31135.5</v>
      </c>
      <c r="CI18" s="257">
        <f>'BAR BB| Open rates'!CI18*0.85*0.9</f>
        <v>31135.5</v>
      </c>
      <c r="CJ18" s="257">
        <f>'BAR BB| Open rates'!CJ18*0.85*0.9</f>
        <v>29452.5</v>
      </c>
      <c r="CK18" s="257">
        <f>'BAR BB| Open rates'!CK18*0.85*0.9</f>
        <v>29452.5</v>
      </c>
      <c r="CL18" s="257">
        <f>'BAR BB| Open rates'!CL18*0.85*0.9</f>
        <v>29452.5</v>
      </c>
      <c r="CM18" s="257">
        <f>'BAR BB| Open rates'!CM18*0.85*0.9</f>
        <v>29452.5</v>
      </c>
      <c r="CN18" s="257">
        <f>'BAR BB| Open rates'!CN18*0.85*0.9</f>
        <v>29452.5</v>
      </c>
      <c r="CO18" s="257">
        <f>'BAR BB| Open rates'!CO18*0.85*0.9</f>
        <v>31135.5</v>
      </c>
      <c r="CP18" s="257">
        <f>'BAR BB| Open rates'!CP18*0.85*0.9</f>
        <v>31135.5</v>
      </c>
      <c r="CQ18" s="257">
        <f>'BAR BB| Open rates'!CQ18*0.85*0.9</f>
        <v>29452.5</v>
      </c>
      <c r="CR18" s="257">
        <f>'BAR BB| Open rates'!CR18*0.85*0.9</f>
        <v>29452.5</v>
      </c>
      <c r="CS18" s="257">
        <f>'BAR BB| Open rates'!CS18*0.85*0.9</f>
        <v>29452.5</v>
      </c>
      <c r="CT18" s="257">
        <f>'BAR BB| Open rates'!CT18*0.85*0.9</f>
        <v>29452.5</v>
      </c>
      <c r="CU18" s="257">
        <f>'BAR BB| Open rates'!CU18*0.85*0.9</f>
        <v>26698.5</v>
      </c>
      <c r="CV18" s="257">
        <f>'BAR BB| Open rates'!CV18*0.85*0.9</f>
        <v>26698.5</v>
      </c>
      <c r="CW18" s="257">
        <f>'BAR BB| Open rates'!CW18*0.85*0.9</f>
        <v>26698.5</v>
      </c>
      <c r="CX18" s="257">
        <f>'BAR BB| Open rates'!CX18*0.85*0.9</f>
        <v>25168.5</v>
      </c>
      <c r="CY18" s="257">
        <f>'BAR BB| Open rates'!CY18*0.85*0.9</f>
        <v>25168.5</v>
      </c>
      <c r="CZ18" s="257">
        <f>'BAR BB| Open rates'!CZ18*0.85*0.9</f>
        <v>25168.5</v>
      </c>
      <c r="DA18" s="257">
        <f>'BAR BB| Open rates'!DA18*0.85*0.9</f>
        <v>25168.5</v>
      </c>
      <c r="DB18" s="257">
        <f>'BAR BB| Open rates'!DB18*0.85*0.9</f>
        <v>25168.5</v>
      </c>
      <c r="DC18" s="257">
        <f>'BAR BB| Open rates'!DC18*0.85*0.9</f>
        <v>26698.5</v>
      </c>
      <c r="DD18" s="257">
        <f>'BAR BB| Open rates'!DD18*0.85*0.9</f>
        <v>26698.5</v>
      </c>
      <c r="DE18" s="257">
        <f>'BAR BB| Open rates'!DE18*0.85*0.9</f>
        <v>25168.5</v>
      </c>
      <c r="DF18" s="257">
        <f>'BAR BB| Open rates'!DF18*0.85*0.9</f>
        <v>25168.5</v>
      </c>
      <c r="DG18" s="257">
        <f>'BAR BB| Open rates'!DG18*0.85*0.9</f>
        <v>25168.5</v>
      </c>
      <c r="DH18" s="257">
        <f>'BAR BB| Open rates'!DH18*0.85*0.9</f>
        <v>25168.5</v>
      </c>
      <c r="DI18" s="257">
        <f>'BAR BB| Open rates'!DI18*0.85*0.9</f>
        <v>25168.5</v>
      </c>
      <c r="DJ18" s="257">
        <f>'BAR BB| Open rates'!DJ18*0.85*0.9</f>
        <v>26698.5</v>
      </c>
      <c r="DK18" s="257">
        <f>'BAR BB| Open rates'!DK18*0.85*0.9</f>
        <v>26698.5</v>
      </c>
      <c r="DL18" s="257">
        <f>'BAR BB| Open rates'!DL18*0.85*0.9</f>
        <v>25168.5</v>
      </c>
      <c r="DM18" s="257">
        <f>'BAR BB| Open rates'!DM18*0.85*0.9</f>
        <v>25168.5</v>
      </c>
      <c r="DN18" s="257">
        <f>'BAR BB| Open rates'!DN18*0.85*0.9</f>
        <v>25168.5</v>
      </c>
      <c r="DO18" s="257">
        <f>'BAR BB| Open rates'!DO18*0.85*0.9</f>
        <v>25168.5</v>
      </c>
      <c r="DP18" s="257">
        <f>'BAR BB| Open rates'!DP18*0.85*0.9</f>
        <v>25168.5</v>
      </c>
      <c r="DQ18" s="257">
        <f>'BAR BB| Open rates'!DQ18*0.85*0.9</f>
        <v>26698.5</v>
      </c>
      <c r="DR18" s="257">
        <f>'BAR BB| Open rates'!DR18*0.85*0.9</f>
        <v>26698.5</v>
      </c>
      <c r="DS18" s="257">
        <f>'BAR BB| Open rates'!DS18*0.85*0.9</f>
        <v>25168.5</v>
      </c>
      <c r="DT18" s="257">
        <f>'BAR BB| Open rates'!DT18*0.85*0.9</f>
        <v>25168.5</v>
      </c>
      <c r="DU18" s="257">
        <f>'BAR BB| Open rates'!DU18*0.85*0.9</f>
        <v>25168.5</v>
      </c>
      <c r="DV18" s="257">
        <f>'BAR BB| Open rates'!DV18*0.85*0.9</f>
        <v>25168.5</v>
      </c>
      <c r="DW18" s="257">
        <f>'BAR BB| Open rates'!DW18*0.85*0.9</f>
        <v>25168.5</v>
      </c>
      <c r="DX18" s="257">
        <f>'BAR BB| Open rates'!DX18*0.85*0.9</f>
        <v>26698.5</v>
      </c>
      <c r="DY18" s="257">
        <f>'BAR BB| Open rates'!DY18*0.85*0.9</f>
        <v>26698.5</v>
      </c>
      <c r="DZ18" s="257">
        <f>'BAR BB| Open rates'!DZ18*0.85*0.9</f>
        <v>27999</v>
      </c>
      <c r="EA18" s="257">
        <f>'BAR BB| Open rates'!EA18*0.85*0.9</f>
        <v>27999</v>
      </c>
      <c r="EB18" s="257">
        <f>'BAR BB| Open rates'!EB18*0.85*0.9</f>
        <v>27999</v>
      </c>
      <c r="EC18" s="257">
        <f>'BAR BB| Open rates'!EC18*0.85*0.9</f>
        <v>29682</v>
      </c>
      <c r="ED18" s="257">
        <f>'BAR BB| Open rates'!ED18*0.85*0.9</f>
        <v>29682</v>
      </c>
      <c r="EE18" s="257">
        <f>'BAR BB| Open rates'!EE18*0.85*0.9</f>
        <v>29682</v>
      </c>
      <c r="EF18" s="257">
        <f>'BAR BB| Open rates'!EF18*0.85*0.9</f>
        <v>29682</v>
      </c>
      <c r="EG18" s="257">
        <f>'BAR BB| Open rates'!EG18*0.85*0.9</f>
        <v>24403.5</v>
      </c>
      <c r="EH18" s="257">
        <f>'BAR BB| Open rates'!EH18*0.85*0.9</f>
        <v>22873.5</v>
      </c>
      <c r="EI18" s="257">
        <f>'BAR BB| Open rates'!EI18*0.85*0.9</f>
        <v>22873.5</v>
      </c>
      <c r="EJ18" s="257">
        <f>'BAR BB| Open rates'!EJ18*0.85*0.9</f>
        <v>22873.5</v>
      </c>
      <c r="EK18" s="257">
        <f>'BAR BB| Open rates'!EK18*0.85*0.9</f>
        <v>22873.5</v>
      </c>
      <c r="EL18" s="257">
        <f>'BAR BB| Open rates'!EL18*0.85*0.9</f>
        <v>23638.5</v>
      </c>
      <c r="EM18" s="257">
        <f>'BAR BB| Open rates'!EM18*0.85*0.9</f>
        <v>23638.5</v>
      </c>
      <c r="EN18" s="257">
        <f>'BAR BB| Open rates'!EN18*0.85*0.9</f>
        <v>22873.5</v>
      </c>
      <c r="EO18" s="257">
        <f>'BAR BB| Open rates'!EO18*0.85*0.9</f>
        <v>22873.5</v>
      </c>
      <c r="EP18" s="257">
        <f>'BAR BB| Open rates'!EP18*0.85*0.9</f>
        <v>22873.5</v>
      </c>
      <c r="EQ18" s="257">
        <f>'BAR BB| Open rates'!EQ18*0.85*0.9</f>
        <v>22873.5</v>
      </c>
      <c r="ER18" s="257">
        <f>'BAR BB| Open rates'!ER18*0.85*0.9</f>
        <v>22873.5</v>
      </c>
      <c r="ES18" s="257">
        <f>'BAR BB| Open rates'!ES18*0.85*0.9</f>
        <v>23638.5</v>
      </c>
      <c r="ET18" s="257">
        <f>'BAR BB| Open rates'!ET18*0.85*0.9</f>
        <v>23638.5</v>
      </c>
      <c r="EU18" s="257">
        <f>'BAR BB| Open rates'!EU18*0.85*0.9</f>
        <v>22873.5</v>
      </c>
      <c r="EV18" s="257">
        <f>'BAR BB| Open rates'!EV18*0.85*0.9</f>
        <v>22873.5</v>
      </c>
      <c r="EW18" s="257">
        <f>'BAR BB| Open rates'!EW18*0.85*0.9</f>
        <v>22873.5</v>
      </c>
      <c r="EX18" s="257">
        <f>'BAR BB| Open rates'!EX18*0.85*0.9</f>
        <v>22873.5</v>
      </c>
      <c r="EY18" s="257">
        <f>'BAR BB| Open rates'!EY18*0.85*0.9</f>
        <v>22873.5</v>
      </c>
      <c r="EZ18" s="257">
        <f>'BAR BB| Open rates'!EZ18*0.85*0.9</f>
        <v>23638.5</v>
      </c>
      <c r="FA18" s="257">
        <f>'BAR BB| Open rates'!FA18*0.85*0.9</f>
        <v>23638.5</v>
      </c>
      <c r="FB18" s="257">
        <f>'BAR BB| Open rates'!FB18*0.85*0.9</f>
        <v>22873.5</v>
      </c>
      <c r="FC18" s="257">
        <f>'BAR BB| Open rates'!FC18*0.85*0.9</f>
        <v>22873.5</v>
      </c>
      <c r="FD18" s="257">
        <f>'BAR BB| Open rates'!FD18*0.85*0.9</f>
        <v>22873.5</v>
      </c>
      <c r="FE18" s="257">
        <f>'BAR BB| Open rates'!FE18*0.85*0.9</f>
        <v>22873.5</v>
      </c>
      <c r="FF18" s="257">
        <f>'BAR BB| Open rates'!FF18*0.85*0.9</f>
        <v>22873.5</v>
      </c>
      <c r="FG18" s="257">
        <f>'BAR BB| Open rates'!FG18*0.85*0.9</f>
        <v>23638.5</v>
      </c>
      <c r="FH18" s="257">
        <f>'BAR BB| Open rates'!FH18*0.85*0.9</f>
        <v>23638.5</v>
      </c>
      <c r="FI18" s="257">
        <f>'BAR BB| Open rates'!FI18*0.85*0.9</f>
        <v>22873.5</v>
      </c>
      <c r="FJ18" s="257">
        <f>'BAR BB| Open rates'!FJ18*0.85*0.9</f>
        <v>22873.5</v>
      </c>
      <c r="FK18" s="257">
        <f>'BAR BB| Open rates'!FK18*0.85*0.9</f>
        <v>22873.5</v>
      </c>
      <c r="FL18" s="257">
        <f>'BAR BB| Open rates'!FL18*0.85*0.9</f>
        <v>22873.5</v>
      </c>
      <c r="FM18" s="257">
        <f>'BAR BB| Open rates'!FM18*0.85*0.9</f>
        <v>22873.5</v>
      </c>
      <c r="FN18" s="257">
        <f>'BAR BB| Open rates'!FN18*0.85*0.9</f>
        <v>23638.5</v>
      </c>
      <c r="FO18" s="257">
        <f>'BAR BB| Open rates'!FO18*0.85*0.9</f>
        <v>23638.5</v>
      </c>
      <c r="FP18" s="257">
        <f>'BAR BB| Open rates'!FP18*0.85*0.9</f>
        <v>22873.5</v>
      </c>
      <c r="FQ18" s="257">
        <f>'BAR BB| Open rates'!FQ18*0.85*0.9</f>
        <v>22873.5</v>
      </c>
      <c r="FR18" s="257">
        <f>'BAR BB| Open rates'!FR18*0.85*0.9</f>
        <v>22873.5</v>
      </c>
      <c r="FS18" s="257">
        <f>'BAR BB| Open rates'!FS18*0.85*0.9</f>
        <v>22873.5</v>
      </c>
      <c r="FT18" s="257">
        <f>'BAR BB| Open rates'!FT18*0.85*0.9</f>
        <v>22873.5</v>
      </c>
      <c r="FU18" s="257">
        <f>'BAR BB| Open rates'!FU18*0.85*0.9</f>
        <v>23638.5</v>
      </c>
      <c r="FV18" s="257">
        <f>'BAR BB| Open rates'!FV18*0.85*0.9</f>
        <v>23638.5</v>
      </c>
      <c r="FW18" s="257">
        <f>'BAR BB| Open rates'!FW18*0.85*0.9</f>
        <v>26469</v>
      </c>
      <c r="FX18" s="257">
        <f>'BAR BB| Open rates'!FX18*0.85*0.9</f>
        <v>26469</v>
      </c>
      <c r="FY18" s="257">
        <f>'BAR BB| Open rates'!FY18*0.85*0.9</f>
        <v>26469</v>
      </c>
      <c r="FZ18" s="257">
        <f>'BAR BB| Open rates'!FZ18*0.85*0.9</f>
        <v>26469</v>
      </c>
      <c r="GA18" s="257">
        <f>'BAR BB| Open rates'!GA18*0.85*0.9</f>
        <v>26469</v>
      </c>
      <c r="GB18" s="257">
        <f>'BAR BB| Open rates'!GB18*0.85*0.9</f>
        <v>28152</v>
      </c>
      <c r="GC18" s="257">
        <f>'BAR BB| Open rates'!GC18*0.85*0.9</f>
        <v>28152</v>
      </c>
      <c r="GD18" s="257">
        <f>'BAR BB| Open rates'!GD18*0.85*0.9</f>
        <v>28152</v>
      </c>
      <c r="GE18" s="257">
        <f>'BAR BB| Open rates'!GE18*0.85*0.9</f>
        <v>28152</v>
      </c>
    </row>
    <row r="19" spans="1:187" s="36" customFormat="1" ht="12" customHeight="1" x14ac:dyDescent="0.2">
      <c r="A19" s="236" t="s">
        <v>179</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57"/>
      <c r="CH19" s="257"/>
      <c r="CI19" s="257"/>
      <c r="CJ19" s="257"/>
      <c r="CK19" s="257"/>
      <c r="CL19" s="257"/>
      <c r="CM19" s="257"/>
      <c r="CN19" s="257"/>
      <c r="CO19" s="257"/>
      <c r="CP19" s="257"/>
      <c r="CQ19" s="257"/>
      <c r="CR19" s="257"/>
      <c r="CS19" s="257"/>
      <c r="CT19" s="257"/>
      <c r="CU19" s="257"/>
      <c r="CV19" s="257"/>
      <c r="CW19" s="257"/>
      <c r="CX19" s="257"/>
      <c r="CY19" s="257"/>
      <c r="CZ19" s="257"/>
      <c r="DA19" s="257"/>
      <c r="DB19" s="257"/>
      <c r="DC19" s="257"/>
      <c r="DD19" s="257"/>
      <c r="DE19" s="257"/>
      <c r="DF19" s="257"/>
      <c r="DG19" s="257"/>
      <c r="DH19" s="257"/>
      <c r="DI19" s="257"/>
      <c r="DJ19" s="257"/>
      <c r="DK19" s="257"/>
      <c r="DL19" s="257"/>
      <c r="DM19" s="257"/>
      <c r="DN19" s="257"/>
      <c r="DO19" s="257"/>
      <c r="DP19" s="257"/>
      <c r="DQ19" s="257"/>
      <c r="DR19" s="257"/>
      <c r="DS19" s="257"/>
      <c r="DT19" s="257"/>
      <c r="DU19" s="257"/>
      <c r="DV19" s="257"/>
      <c r="DW19" s="257"/>
      <c r="DX19" s="257"/>
      <c r="DY19" s="257"/>
      <c r="DZ19" s="257"/>
      <c r="EA19" s="257"/>
      <c r="EB19" s="257"/>
      <c r="EC19" s="257"/>
      <c r="ED19" s="257"/>
      <c r="EE19" s="257"/>
      <c r="EF19" s="257"/>
      <c r="EG19" s="257"/>
      <c r="EH19" s="257"/>
      <c r="EI19" s="257"/>
      <c r="EJ19" s="257"/>
      <c r="EK19" s="257"/>
      <c r="EL19" s="257"/>
      <c r="EM19" s="257"/>
      <c r="EN19" s="257"/>
      <c r="EO19" s="257"/>
      <c r="EP19" s="257"/>
      <c r="EQ19" s="257"/>
      <c r="ER19" s="257"/>
      <c r="ES19" s="257"/>
      <c r="ET19" s="257"/>
      <c r="EU19" s="257"/>
      <c r="EV19" s="257"/>
      <c r="EW19" s="257"/>
      <c r="EX19" s="257"/>
      <c r="EY19" s="257"/>
      <c r="EZ19" s="257"/>
      <c r="FA19" s="257"/>
      <c r="FB19" s="257"/>
      <c r="FC19" s="257"/>
      <c r="FD19" s="257"/>
      <c r="FE19" s="257"/>
      <c r="FF19" s="257"/>
      <c r="FG19" s="257"/>
      <c r="FH19" s="257"/>
      <c r="FI19" s="257"/>
      <c r="FJ19" s="257"/>
      <c r="FK19" s="257"/>
      <c r="FL19" s="257"/>
      <c r="FM19" s="257"/>
      <c r="FN19" s="257"/>
      <c r="FO19" s="257"/>
      <c r="FP19" s="257"/>
      <c r="FQ19" s="257"/>
      <c r="FR19" s="257"/>
      <c r="FS19" s="257"/>
      <c r="FT19" s="257"/>
      <c r="FU19" s="257"/>
      <c r="FV19" s="257"/>
      <c r="FW19" s="257"/>
      <c r="FX19" s="257"/>
      <c r="FY19" s="257"/>
      <c r="FZ19" s="257"/>
      <c r="GA19" s="257"/>
      <c r="GB19" s="257"/>
      <c r="GC19" s="257"/>
      <c r="GD19" s="257"/>
      <c r="GE19" s="257"/>
    </row>
    <row r="20" spans="1:187" s="36" customFormat="1" ht="12" customHeight="1" x14ac:dyDescent="0.2">
      <c r="A20" s="237">
        <v>1</v>
      </c>
      <c r="B20" s="257">
        <f>'BAR BB| Open rates'!B20*0.85*0.9</f>
        <v>31671</v>
      </c>
      <c r="C20" s="257">
        <f>'BAR BB| Open rates'!C20*0.85*0.9</f>
        <v>31671</v>
      </c>
      <c r="D20" s="257">
        <f>'BAR BB| Open rates'!D20*0.85*0.9</f>
        <v>29605.5</v>
      </c>
      <c r="E20" s="257">
        <f>'BAR BB| Open rates'!E20*0.85*0.9</f>
        <v>29605.5</v>
      </c>
      <c r="F20" s="257">
        <f>'BAR BB| Open rates'!F20*0.85*0.9</f>
        <v>27922.5</v>
      </c>
      <c r="G20" s="257">
        <f>'BAR BB| Open rates'!G20*0.85*0.9</f>
        <v>29605.5</v>
      </c>
      <c r="H20" s="257">
        <f>'BAR BB| Open rates'!H20*0.85*0.9</f>
        <v>29605.5</v>
      </c>
      <c r="I20" s="257">
        <f>'BAR BB| Open rates'!I20*0.85*0.9</f>
        <v>31135.5</v>
      </c>
      <c r="J20" s="257">
        <f>'BAR BB| Open rates'!J20*0.85*0.9</f>
        <v>31135.5</v>
      </c>
      <c r="K20" s="257">
        <f>'BAR BB| Open rates'!K20*0.85*0.9</f>
        <v>29605.5</v>
      </c>
      <c r="L20" s="257">
        <f>'BAR BB| Open rates'!L20*0.85*0.9</f>
        <v>29605.5</v>
      </c>
      <c r="M20" s="257">
        <f>'BAR BB| Open rates'!M20*0.85*0.9</f>
        <v>29605.5</v>
      </c>
      <c r="N20" s="257">
        <f>'BAR BB| Open rates'!N20*0.85*0.9</f>
        <v>29605.5</v>
      </c>
      <c r="O20" s="257">
        <f>'BAR BB| Open rates'!O20*0.85*0.9</f>
        <v>29605.5</v>
      </c>
      <c r="P20" s="257">
        <f>'BAR BB| Open rates'!P20*0.85*0.9</f>
        <v>31135.5</v>
      </c>
      <c r="Q20" s="257">
        <f>'BAR BB| Open rates'!Q20*0.85*0.9</f>
        <v>31135.5</v>
      </c>
      <c r="R20" s="257">
        <f>'BAR BB| Open rates'!R20*0.85*0.9</f>
        <v>31135.5</v>
      </c>
      <c r="S20" s="257">
        <f>'BAR BB| Open rates'!S20*0.85*0.9</f>
        <v>31135.5</v>
      </c>
      <c r="T20" s="257">
        <f>'BAR BB| Open rates'!T20*0.85*0.9</f>
        <v>31135.5</v>
      </c>
      <c r="U20" s="257">
        <f>'BAR BB| Open rates'!U20*0.85*0.9</f>
        <v>31135.5</v>
      </c>
      <c r="V20" s="257">
        <f>'BAR BB| Open rates'!V20*0.85*0.9</f>
        <v>31135.5</v>
      </c>
      <c r="W20" s="257">
        <f>'BAR BB| Open rates'!W20*0.85*0.9</f>
        <v>32665.5</v>
      </c>
      <c r="X20" s="257">
        <f>'BAR BB| Open rates'!X20*0.85*0.9</f>
        <v>32665.5</v>
      </c>
      <c r="Y20" s="257">
        <f>'BAR BB| Open rates'!Y20*0.85*0.9</f>
        <v>31135.5</v>
      </c>
      <c r="Z20" s="257">
        <f>'BAR BB| Open rates'!Z20*0.85*0.9</f>
        <v>31135.5</v>
      </c>
      <c r="AA20" s="257">
        <f>'BAR BB| Open rates'!AA20*0.85*0.9</f>
        <v>31135.5</v>
      </c>
      <c r="AB20" s="257">
        <f>'BAR BB| Open rates'!AB20*0.85*0.9</f>
        <v>31135.5</v>
      </c>
      <c r="AC20" s="257">
        <f>'BAR BB| Open rates'!AC20*0.85*0.9</f>
        <v>31135.5</v>
      </c>
      <c r="AD20" s="257">
        <f>'BAR BB| Open rates'!AD20*0.85*0.9</f>
        <v>32665.5</v>
      </c>
      <c r="AE20" s="257">
        <f>'BAR BB| Open rates'!AE20*0.85*0.9</f>
        <v>32665.5</v>
      </c>
      <c r="AF20" s="257">
        <f>'BAR BB| Open rates'!AF20*0.85*0.9</f>
        <v>31135.5</v>
      </c>
      <c r="AG20" s="257">
        <f>'BAR BB| Open rates'!AG20*0.85*0.9</f>
        <v>31135.5</v>
      </c>
      <c r="AH20" s="257">
        <f>'BAR BB| Open rates'!AH20*0.85*0.9</f>
        <v>31135.5</v>
      </c>
      <c r="AI20" s="257">
        <f>'BAR BB| Open rates'!AI20*0.85*0.9</f>
        <v>31135.5</v>
      </c>
      <c r="AJ20" s="257">
        <f>'BAR BB| Open rates'!AJ20*0.85*0.9</f>
        <v>31135.5</v>
      </c>
      <c r="AK20" s="257">
        <f>'BAR BB| Open rates'!AK20*0.85*0.9</f>
        <v>32665.5</v>
      </c>
      <c r="AL20" s="257">
        <f>'BAR BB| Open rates'!AL20*0.85*0.9</f>
        <v>32665.5</v>
      </c>
      <c r="AM20" s="257">
        <f>'BAR BB| Open rates'!AM20*0.85*0.9</f>
        <v>31135.5</v>
      </c>
      <c r="AN20" s="257">
        <f>'BAR BB| Open rates'!AN20*0.85*0.9</f>
        <v>31135.5</v>
      </c>
      <c r="AO20" s="257">
        <f>'BAR BB| Open rates'!AO20*0.85*0.9</f>
        <v>31135.5</v>
      </c>
      <c r="AP20" s="257">
        <f>'BAR BB| Open rates'!AP20*0.85*0.9</f>
        <v>31135.5</v>
      </c>
      <c r="AQ20" s="257">
        <f>'BAR BB| Open rates'!AQ20*0.85*0.9</f>
        <v>31135.5</v>
      </c>
      <c r="AR20" s="257">
        <f>'BAR BB| Open rates'!AR20*0.85*0.9</f>
        <v>32665.5</v>
      </c>
      <c r="AS20" s="257">
        <f>'BAR BB| Open rates'!AS20*0.85*0.9</f>
        <v>32665.5</v>
      </c>
      <c r="AT20" s="257">
        <f>'BAR BB| Open rates'!AT20*0.85*0.9</f>
        <v>31135.5</v>
      </c>
      <c r="AU20" s="257">
        <f>'BAR BB| Open rates'!AU20*0.85*0.9</f>
        <v>31135.5</v>
      </c>
      <c r="AV20" s="257">
        <f>'BAR BB| Open rates'!AV20*0.85*0.9</f>
        <v>31135.5</v>
      </c>
      <c r="AW20" s="257">
        <f>'BAR BB| Open rates'!AW20*0.85*0.9</f>
        <v>31135.5</v>
      </c>
      <c r="AX20" s="257">
        <f>'BAR BB| Open rates'!AX20*0.85*0.9</f>
        <v>31135.5</v>
      </c>
      <c r="AY20" s="257">
        <f>'BAR BB| Open rates'!AY20*0.85*0.9</f>
        <v>32665.5</v>
      </c>
      <c r="AZ20" s="257">
        <f>'BAR BB| Open rates'!AZ20*0.85*0.9</f>
        <v>32665.5</v>
      </c>
      <c r="BA20" s="257">
        <f>'BAR BB| Open rates'!BA20*0.85*0.9</f>
        <v>31135.5</v>
      </c>
      <c r="BB20" s="257">
        <f>'BAR BB| Open rates'!BB20*0.85*0.9</f>
        <v>31135.5</v>
      </c>
      <c r="BC20" s="257">
        <f>'BAR BB| Open rates'!BC20*0.85*0.9</f>
        <v>31135.5</v>
      </c>
      <c r="BD20" s="257">
        <f>'BAR BB| Open rates'!BD20*0.85*0.9</f>
        <v>31135.5</v>
      </c>
      <c r="BE20" s="257">
        <f>'BAR BB| Open rates'!BE20*0.85*0.9</f>
        <v>31135.5</v>
      </c>
      <c r="BF20" s="257">
        <f>'BAR BB| Open rates'!BF20*0.85*0.9</f>
        <v>32665.5</v>
      </c>
      <c r="BG20" s="257">
        <f>'BAR BB| Open rates'!BG20*0.85*0.9</f>
        <v>32665.5</v>
      </c>
      <c r="BH20" s="257">
        <f>'BAR BB| Open rates'!BH20*0.85*0.9</f>
        <v>28687.5</v>
      </c>
      <c r="BI20" s="257">
        <f>'BAR BB| Open rates'!BI20*0.85*0.9</f>
        <v>28687.5</v>
      </c>
      <c r="BJ20" s="257">
        <f>'BAR BB| Open rates'!BJ20*0.85*0.9</f>
        <v>28687.5</v>
      </c>
      <c r="BK20" s="257">
        <f>'BAR BB| Open rates'!BK20*0.85*0.9</f>
        <v>28687.5</v>
      </c>
      <c r="BL20" s="257">
        <f>'BAR BB| Open rates'!BL20*0.85*0.9</f>
        <v>28687.5</v>
      </c>
      <c r="BM20" s="257">
        <f>'BAR BB| Open rates'!BM20*0.85*0.9</f>
        <v>29605.5</v>
      </c>
      <c r="BN20" s="257">
        <f>'BAR BB| Open rates'!BN20*0.85*0.9</f>
        <v>29605.5</v>
      </c>
      <c r="BO20" s="257">
        <f>'BAR BB| Open rates'!BO20*0.85*0.9</f>
        <v>27922.5</v>
      </c>
      <c r="BP20" s="257">
        <f>'BAR BB| Open rates'!BP20*0.85*0.9</f>
        <v>27922.5</v>
      </c>
      <c r="BQ20" s="257">
        <f>'BAR BB| Open rates'!BQ20*0.85*0.9</f>
        <v>29605.5</v>
      </c>
      <c r="BR20" s="257">
        <f>'BAR BB| Open rates'!BR20*0.85*0.9</f>
        <v>29605.5</v>
      </c>
      <c r="BS20" s="257">
        <f>'BAR BB| Open rates'!BS20*0.85*0.9</f>
        <v>29605.5</v>
      </c>
      <c r="BT20" s="257">
        <f>'BAR BB| Open rates'!BT20*0.85*0.9</f>
        <v>29605.5</v>
      </c>
      <c r="BU20" s="257">
        <f>'BAR BB| Open rates'!BU20*0.85*0.9</f>
        <v>29605.5</v>
      </c>
      <c r="BV20" s="257">
        <f>'BAR BB| Open rates'!BV20*0.85*0.9</f>
        <v>27922.5</v>
      </c>
      <c r="BW20" s="257">
        <f>'BAR BB| Open rates'!BW20*0.85*0.9</f>
        <v>27922.5</v>
      </c>
      <c r="BX20" s="257">
        <f>'BAR BB| Open rates'!BX20*0.85*0.9</f>
        <v>27922.5</v>
      </c>
      <c r="BY20" s="257">
        <f>'BAR BB| Open rates'!BY20*0.85*0.9</f>
        <v>27922.5</v>
      </c>
      <c r="BZ20" s="257">
        <f>'BAR BB| Open rates'!BZ20*0.85*0.9</f>
        <v>27922.5</v>
      </c>
      <c r="CA20" s="257">
        <f>'BAR BB| Open rates'!CA20*0.85*0.9</f>
        <v>29605.5</v>
      </c>
      <c r="CB20" s="257">
        <f>'BAR BB| Open rates'!CB20*0.85*0.9</f>
        <v>29605.5</v>
      </c>
      <c r="CC20" s="257">
        <f>'BAR BB| Open rates'!CC20*0.85*0.9</f>
        <v>27922.5</v>
      </c>
      <c r="CD20" s="257">
        <f>'BAR BB| Open rates'!CD20*0.85*0.9</f>
        <v>27922.5</v>
      </c>
      <c r="CE20" s="257">
        <f>'BAR BB| Open rates'!CE20*0.85*0.9</f>
        <v>27922.5</v>
      </c>
      <c r="CF20" s="257">
        <f>'BAR BB| Open rates'!CF20*0.85*0.9</f>
        <v>27922.5</v>
      </c>
      <c r="CG20" s="257">
        <f>'BAR BB| Open rates'!CG20*0.85*0.9</f>
        <v>27922.5</v>
      </c>
      <c r="CH20" s="257">
        <f>'BAR BB| Open rates'!CH20*0.85*0.9</f>
        <v>29605.5</v>
      </c>
      <c r="CI20" s="257">
        <f>'BAR BB| Open rates'!CI20*0.85*0.9</f>
        <v>29605.5</v>
      </c>
      <c r="CJ20" s="257">
        <f>'BAR BB| Open rates'!CJ20*0.85*0.9</f>
        <v>27922.5</v>
      </c>
      <c r="CK20" s="257">
        <f>'BAR BB| Open rates'!CK20*0.85*0.9</f>
        <v>27922.5</v>
      </c>
      <c r="CL20" s="257">
        <f>'BAR BB| Open rates'!CL20*0.85*0.9</f>
        <v>27922.5</v>
      </c>
      <c r="CM20" s="257">
        <f>'BAR BB| Open rates'!CM20*0.85*0.9</f>
        <v>27922.5</v>
      </c>
      <c r="CN20" s="257">
        <f>'BAR BB| Open rates'!CN20*0.85*0.9</f>
        <v>27922.5</v>
      </c>
      <c r="CO20" s="257">
        <f>'BAR BB| Open rates'!CO20*0.85*0.9</f>
        <v>29605.5</v>
      </c>
      <c r="CP20" s="257">
        <f>'BAR BB| Open rates'!CP20*0.85*0.9</f>
        <v>29605.5</v>
      </c>
      <c r="CQ20" s="257">
        <f>'BAR BB| Open rates'!CQ20*0.85*0.9</f>
        <v>27922.5</v>
      </c>
      <c r="CR20" s="257">
        <f>'BAR BB| Open rates'!CR20*0.85*0.9</f>
        <v>27922.5</v>
      </c>
      <c r="CS20" s="257">
        <f>'BAR BB| Open rates'!CS20*0.85*0.9</f>
        <v>27922.5</v>
      </c>
      <c r="CT20" s="257">
        <f>'BAR BB| Open rates'!CT20*0.85*0.9</f>
        <v>27922.5</v>
      </c>
      <c r="CU20" s="257">
        <f>'BAR BB| Open rates'!CU20*0.85*0.9</f>
        <v>24786</v>
      </c>
      <c r="CV20" s="257">
        <f>'BAR BB| Open rates'!CV20*0.85*0.9</f>
        <v>24786</v>
      </c>
      <c r="CW20" s="257">
        <f>'BAR BB| Open rates'!CW20*0.85*0.9</f>
        <v>24786</v>
      </c>
      <c r="CX20" s="257">
        <f>'BAR BB| Open rates'!CX20*0.85*0.9</f>
        <v>23256</v>
      </c>
      <c r="CY20" s="257">
        <f>'BAR BB| Open rates'!CY20*0.85*0.9</f>
        <v>23256</v>
      </c>
      <c r="CZ20" s="257">
        <f>'BAR BB| Open rates'!CZ20*0.85*0.9</f>
        <v>23256</v>
      </c>
      <c r="DA20" s="257">
        <f>'BAR BB| Open rates'!DA20*0.85*0.9</f>
        <v>23256</v>
      </c>
      <c r="DB20" s="257">
        <f>'BAR BB| Open rates'!DB20*0.85*0.9</f>
        <v>23256</v>
      </c>
      <c r="DC20" s="257">
        <f>'BAR BB| Open rates'!DC20*0.85*0.9</f>
        <v>24786</v>
      </c>
      <c r="DD20" s="257">
        <f>'BAR BB| Open rates'!DD20*0.85*0.9</f>
        <v>24786</v>
      </c>
      <c r="DE20" s="257">
        <f>'BAR BB| Open rates'!DE20*0.85*0.9</f>
        <v>23256</v>
      </c>
      <c r="DF20" s="257">
        <f>'BAR BB| Open rates'!DF20*0.85*0.9</f>
        <v>23256</v>
      </c>
      <c r="DG20" s="257">
        <f>'BAR BB| Open rates'!DG20*0.85*0.9</f>
        <v>23256</v>
      </c>
      <c r="DH20" s="257">
        <f>'BAR BB| Open rates'!DH20*0.85*0.9</f>
        <v>23256</v>
      </c>
      <c r="DI20" s="257">
        <f>'BAR BB| Open rates'!DI20*0.85*0.9</f>
        <v>23256</v>
      </c>
      <c r="DJ20" s="257">
        <f>'BAR BB| Open rates'!DJ20*0.85*0.9</f>
        <v>24786</v>
      </c>
      <c r="DK20" s="257">
        <f>'BAR BB| Open rates'!DK20*0.85*0.9</f>
        <v>24786</v>
      </c>
      <c r="DL20" s="257">
        <f>'BAR BB| Open rates'!DL20*0.85*0.9</f>
        <v>23256</v>
      </c>
      <c r="DM20" s="257">
        <f>'BAR BB| Open rates'!DM20*0.85*0.9</f>
        <v>23256</v>
      </c>
      <c r="DN20" s="257">
        <f>'BAR BB| Open rates'!DN20*0.85*0.9</f>
        <v>23256</v>
      </c>
      <c r="DO20" s="257">
        <f>'BAR BB| Open rates'!DO20*0.85*0.9</f>
        <v>23256</v>
      </c>
      <c r="DP20" s="257">
        <f>'BAR BB| Open rates'!DP20*0.85*0.9</f>
        <v>23256</v>
      </c>
      <c r="DQ20" s="257">
        <f>'BAR BB| Open rates'!DQ20*0.85*0.9</f>
        <v>24786</v>
      </c>
      <c r="DR20" s="257">
        <f>'BAR BB| Open rates'!DR20*0.85*0.9</f>
        <v>24786</v>
      </c>
      <c r="DS20" s="257">
        <f>'BAR BB| Open rates'!DS20*0.85*0.9</f>
        <v>23256</v>
      </c>
      <c r="DT20" s="257">
        <f>'BAR BB| Open rates'!DT20*0.85*0.9</f>
        <v>23256</v>
      </c>
      <c r="DU20" s="257">
        <f>'BAR BB| Open rates'!DU20*0.85*0.9</f>
        <v>23256</v>
      </c>
      <c r="DV20" s="257">
        <f>'BAR BB| Open rates'!DV20*0.85*0.9</f>
        <v>23256</v>
      </c>
      <c r="DW20" s="257">
        <f>'BAR BB| Open rates'!DW20*0.85*0.9</f>
        <v>23256</v>
      </c>
      <c r="DX20" s="257">
        <f>'BAR BB| Open rates'!DX20*0.85*0.9</f>
        <v>24786</v>
      </c>
      <c r="DY20" s="257">
        <f>'BAR BB| Open rates'!DY20*0.85*0.9</f>
        <v>24786</v>
      </c>
      <c r="DZ20" s="257">
        <f>'BAR BB| Open rates'!DZ20*0.85*0.9</f>
        <v>26086.5</v>
      </c>
      <c r="EA20" s="257">
        <f>'BAR BB| Open rates'!EA20*0.85*0.9</f>
        <v>26086.5</v>
      </c>
      <c r="EB20" s="257">
        <f>'BAR BB| Open rates'!EB20*0.85*0.9</f>
        <v>26086.5</v>
      </c>
      <c r="EC20" s="257">
        <f>'BAR BB| Open rates'!EC20*0.85*0.9</f>
        <v>27769.5</v>
      </c>
      <c r="ED20" s="257">
        <f>'BAR BB| Open rates'!ED20*0.85*0.9</f>
        <v>27769.5</v>
      </c>
      <c r="EE20" s="257">
        <f>'BAR BB| Open rates'!EE20*0.85*0.9</f>
        <v>27769.5</v>
      </c>
      <c r="EF20" s="257">
        <f>'BAR BB| Open rates'!EF20*0.85*0.9</f>
        <v>27769.5</v>
      </c>
      <c r="EG20" s="257">
        <f>'BAR BB| Open rates'!EG20*0.85*0.9</f>
        <v>22491</v>
      </c>
      <c r="EH20" s="257">
        <f>'BAR BB| Open rates'!EH20*0.85*0.9</f>
        <v>20961</v>
      </c>
      <c r="EI20" s="257">
        <f>'BAR BB| Open rates'!EI20*0.85*0.9</f>
        <v>20961</v>
      </c>
      <c r="EJ20" s="257">
        <f>'BAR BB| Open rates'!EJ20*0.85*0.9</f>
        <v>20961</v>
      </c>
      <c r="EK20" s="257">
        <f>'BAR BB| Open rates'!EK20*0.85*0.9</f>
        <v>20961</v>
      </c>
      <c r="EL20" s="257">
        <f>'BAR BB| Open rates'!EL20*0.85*0.9</f>
        <v>21726</v>
      </c>
      <c r="EM20" s="257">
        <f>'BAR BB| Open rates'!EM20*0.85*0.9</f>
        <v>21726</v>
      </c>
      <c r="EN20" s="257">
        <f>'BAR BB| Open rates'!EN20*0.85*0.9</f>
        <v>20961</v>
      </c>
      <c r="EO20" s="257">
        <f>'BAR BB| Open rates'!EO20*0.85*0.9</f>
        <v>20961</v>
      </c>
      <c r="EP20" s="257">
        <f>'BAR BB| Open rates'!EP20*0.85*0.9</f>
        <v>20961</v>
      </c>
      <c r="EQ20" s="257">
        <f>'BAR BB| Open rates'!EQ20*0.85*0.9</f>
        <v>20961</v>
      </c>
      <c r="ER20" s="257">
        <f>'BAR BB| Open rates'!ER20*0.85*0.9</f>
        <v>20961</v>
      </c>
      <c r="ES20" s="257">
        <f>'BAR BB| Open rates'!ES20*0.85*0.9</f>
        <v>21726</v>
      </c>
      <c r="ET20" s="257">
        <f>'BAR BB| Open rates'!ET20*0.85*0.9</f>
        <v>21726</v>
      </c>
      <c r="EU20" s="257">
        <f>'BAR BB| Open rates'!EU20*0.85*0.9</f>
        <v>20961</v>
      </c>
      <c r="EV20" s="257">
        <f>'BAR BB| Open rates'!EV20*0.85*0.9</f>
        <v>20961</v>
      </c>
      <c r="EW20" s="257">
        <f>'BAR BB| Open rates'!EW20*0.85*0.9</f>
        <v>20961</v>
      </c>
      <c r="EX20" s="257">
        <f>'BAR BB| Open rates'!EX20*0.85*0.9</f>
        <v>20961</v>
      </c>
      <c r="EY20" s="257">
        <f>'BAR BB| Open rates'!EY20*0.85*0.9</f>
        <v>20961</v>
      </c>
      <c r="EZ20" s="257">
        <f>'BAR BB| Open rates'!EZ20*0.85*0.9</f>
        <v>21726</v>
      </c>
      <c r="FA20" s="257">
        <f>'BAR BB| Open rates'!FA20*0.85*0.9</f>
        <v>21726</v>
      </c>
      <c r="FB20" s="257">
        <f>'BAR BB| Open rates'!FB20*0.85*0.9</f>
        <v>20961</v>
      </c>
      <c r="FC20" s="257">
        <f>'BAR BB| Open rates'!FC20*0.85*0.9</f>
        <v>20961</v>
      </c>
      <c r="FD20" s="257">
        <f>'BAR BB| Open rates'!FD20*0.85*0.9</f>
        <v>20961</v>
      </c>
      <c r="FE20" s="257">
        <f>'BAR BB| Open rates'!FE20*0.85*0.9</f>
        <v>20961</v>
      </c>
      <c r="FF20" s="257">
        <f>'BAR BB| Open rates'!FF20*0.85*0.9</f>
        <v>20961</v>
      </c>
      <c r="FG20" s="257">
        <f>'BAR BB| Open rates'!FG20*0.85*0.9</f>
        <v>21726</v>
      </c>
      <c r="FH20" s="257">
        <f>'BAR BB| Open rates'!FH20*0.85*0.9</f>
        <v>21726</v>
      </c>
      <c r="FI20" s="257">
        <f>'BAR BB| Open rates'!FI20*0.85*0.9</f>
        <v>20961</v>
      </c>
      <c r="FJ20" s="257">
        <f>'BAR BB| Open rates'!FJ20*0.85*0.9</f>
        <v>20961</v>
      </c>
      <c r="FK20" s="257">
        <f>'BAR BB| Open rates'!FK20*0.85*0.9</f>
        <v>20961</v>
      </c>
      <c r="FL20" s="257">
        <f>'BAR BB| Open rates'!FL20*0.85*0.9</f>
        <v>20961</v>
      </c>
      <c r="FM20" s="257">
        <f>'BAR BB| Open rates'!FM20*0.85*0.9</f>
        <v>20961</v>
      </c>
      <c r="FN20" s="257">
        <f>'BAR BB| Open rates'!FN20*0.85*0.9</f>
        <v>21726</v>
      </c>
      <c r="FO20" s="257">
        <f>'BAR BB| Open rates'!FO20*0.85*0.9</f>
        <v>21726</v>
      </c>
      <c r="FP20" s="257">
        <f>'BAR BB| Open rates'!FP20*0.85*0.9</f>
        <v>20961</v>
      </c>
      <c r="FQ20" s="257">
        <f>'BAR BB| Open rates'!FQ20*0.85*0.9</f>
        <v>20961</v>
      </c>
      <c r="FR20" s="257">
        <f>'BAR BB| Open rates'!FR20*0.85*0.9</f>
        <v>20961</v>
      </c>
      <c r="FS20" s="257">
        <f>'BAR BB| Open rates'!FS20*0.85*0.9</f>
        <v>20961</v>
      </c>
      <c r="FT20" s="257">
        <f>'BAR BB| Open rates'!FT20*0.85*0.9</f>
        <v>20961</v>
      </c>
      <c r="FU20" s="257">
        <f>'BAR BB| Open rates'!FU20*0.85*0.9</f>
        <v>21726</v>
      </c>
      <c r="FV20" s="257">
        <f>'BAR BB| Open rates'!FV20*0.85*0.9</f>
        <v>21726</v>
      </c>
      <c r="FW20" s="257">
        <f>'BAR BB| Open rates'!FW20*0.85*0.9</f>
        <v>24556.5</v>
      </c>
      <c r="FX20" s="257">
        <f>'BAR BB| Open rates'!FX20*0.85*0.9</f>
        <v>24556.5</v>
      </c>
      <c r="FY20" s="257">
        <f>'BAR BB| Open rates'!FY20*0.85*0.9</f>
        <v>24556.5</v>
      </c>
      <c r="FZ20" s="257">
        <f>'BAR BB| Open rates'!FZ20*0.85*0.9</f>
        <v>24556.5</v>
      </c>
      <c r="GA20" s="257">
        <f>'BAR BB| Open rates'!GA20*0.85*0.9</f>
        <v>24556.5</v>
      </c>
      <c r="GB20" s="257">
        <f>'BAR BB| Open rates'!GB20*0.85*0.9</f>
        <v>26239.5</v>
      </c>
      <c r="GC20" s="257">
        <f>'BAR BB| Open rates'!GC20*0.85*0.9</f>
        <v>26239.5</v>
      </c>
      <c r="GD20" s="257">
        <f>'BAR BB| Open rates'!GD20*0.85*0.9</f>
        <v>26239.5</v>
      </c>
      <c r="GE20" s="257">
        <f>'BAR BB| Open rates'!GE20*0.85*0.9</f>
        <v>26239.5</v>
      </c>
    </row>
    <row r="21" spans="1:187" s="36" customFormat="1" ht="12" customHeight="1" x14ac:dyDescent="0.2">
      <c r="A21" s="237">
        <v>2</v>
      </c>
      <c r="B21" s="257">
        <f>'BAR BB| Open rates'!B21*0.85*0.9</f>
        <v>33966</v>
      </c>
      <c r="C21" s="257">
        <f>'BAR BB| Open rates'!C21*0.85*0.9</f>
        <v>33966</v>
      </c>
      <c r="D21" s="257">
        <f>'BAR BB| Open rates'!D21*0.85*0.9</f>
        <v>31900.5</v>
      </c>
      <c r="E21" s="257">
        <f>'BAR BB| Open rates'!E21*0.85*0.9</f>
        <v>31900.5</v>
      </c>
      <c r="F21" s="257">
        <f>'BAR BB| Open rates'!F21*0.85*0.9</f>
        <v>30217.5</v>
      </c>
      <c r="G21" s="257">
        <f>'BAR BB| Open rates'!G21*0.85*0.9</f>
        <v>31900.5</v>
      </c>
      <c r="H21" s="257">
        <f>'BAR BB| Open rates'!H21*0.85*0.9</f>
        <v>31900.5</v>
      </c>
      <c r="I21" s="257">
        <f>'BAR BB| Open rates'!I21*0.85*0.9</f>
        <v>33430.5</v>
      </c>
      <c r="J21" s="257">
        <f>'BAR BB| Open rates'!J21*0.85*0.9</f>
        <v>33430.5</v>
      </c>
      <c r="K21" s="257">
        <f>'BAR BB| Open rates'!K21*0.85*0.9</f>
        <v>31900.5</v>
      </c>
      <c r="L21" s="257">
        <f>'BAR BB| Open rates'!L21*0.85*0.9</f>
        <v>31900.5</v>
      </c>
      <c r="M21" s="257">
        <f>'BAR BB| Open rates'!M21*0.85*0.9</f>
        <v>31900.5</v>
      </c>
      <c r="N21" s="257">
        <f>'BAR BB| Open rates'!N21*0.85*0.9</f>
        <v>31900.5</v>
      </c>
      <c r="O21" s="257">
        <f>'BAR BB| Open rates'!O21*0.85*0.9</f>
        <v>31900.5</v>
      </c>
      <c r="P21" s="257">
        <f>'BAR BB| Open rates'!P21*0.85*0.9</f>
        <v>33430.5</v>
      </c>
      <c r="Q21" s="257">
        <f>'BAR BB| Open rates'!Q21*0.85*0.9</f>
        <v>33430.5</v>
      </c>
      <c r="R21" s="257">
        <f>'BAR BB| Open rates'!R21*0.85*0.9</f>
        <v>33430.5</v>
      </c>
      <c r="S21" s="257">
        <f>'BAR BB| Open rates'!S21*0.85*0.9</f>
        <v>33430.5</v>
      </c>
      <c r="T21" s="257">
        <f>'BAR BB| Open rates'!T21*0.85*0.9</f>
        <v>33430.5</v>
      </c>
      <c r="U21" s="257">
        <f>'BAR BB| Open rates'!U21*0.85*0.9</f>
        <v>33430.5</v>
      </c>
      <c r="V21" s="257">
        <f>'BAR BB| Open rates'!V21*0.85*0.9</f>
        <v>33430.5</v>
      </c>
      <c r="W21" s="257">
        <f>'BAR BB| Open rates'!W21*0.85*0.9</f>
        <v>34960.5</v>
      </c>
      <c r="X21" s="257">
        <f>'BAR BB| Open rates'!X21*0.85*0.9</f>
        <v>34960.5</v>
      </c>
      <c r="Y21" s="257">
        <f>'BAR BB| Open rates'!Y21*0.85*0.9</f>
        <v>33430.5</v>
      </c>
      <c r="Z21" s="257">
        <f>'BAR BB| Open rates'!Z21*0.85*0.9</f>
        <v>33430.5</v>
      </c>
      <c r="AA21" s="257">
        <f>'BAR BB| Open rates'!AA21*0.85*0.9</f>
        <v>33430.5</v>
      </c>
      <c r="AB21" s="257">
        <f>'BAR BB| Open rates'!AB21*0.85*0.9</f>
        <v>33430.5</v>
      </c>
      <c r="AC21" s="257">
        <f>'BAR BB| Open rates'!AC21*0.85*0.9</f>
        <v>33430.5</v>
      </c>
      <c r="AD21" s="257">
        <f>'BAR BB| Open rates'!AD21*0.85*0.9</f>
        <v>34960.5</v>
      </c>
      <c r="AE21" s="257">
        <f>'BAR BB| Open rates'!AE21*0.85*0.9</f>
        <v>34960.5</v>
      </c>
      <c r="AF21" s="257">
        <f>'BAR BB| Open rates'!AF21*0.85*0.9</f>
        <v>33430.5</v>
      </c>
      <c r="AG21" s="257">
        <f>'BAR BB| Open rates'!AG21*0.85*0.9</f>
        <v>33430.5</v>
      </c>
      <c r="AH21" s="257">
        <f>'BAR BB| Open rates'!AH21*0.85*0.9</f>
        <v>33430.5</v>
      </c>
      <c r="AI21" s="257">
        <f>'BAR BB| Open rates'!AI21*0.85*0.9</f>
        <v>33430.5</v>
      </c>
      <c r="AJ21" s="257">
        <f>'BAR BB| Open rates'!AJ21*0.85*0.9</f>
        <v>33430.5</v>
      </c>
      <c r="AK21" s="257">
        <f>'BAR BB| Open rates'!AK21*0.85*0.9</f>
        <v>34960.5</v>
      </c>
      <c r="AL21" s="257">
        <f>'BAR BB| Open rates'!AL21*0.85*0.9</f>
        <v>34960.5</v>
      </c>
      <c r="AM21" s="257">
        <f>'BAR BB| Open rates'!AM21*0.85*0.9</f>
        <v>33430.5</v>
      </c>
      <c r="AN21" s="257">
        <f>'BAR BB| Open rates'!AN21*0.85*0.9</f>
        <v>33430.5</v>
      </c>
      <c r="AO21" s="257">
        <f>'BAR BB| Open rates'!AO21*0.85*0.9</f>
        <v>33430.5</v>
      </c>
      <c r="AP21" s="257">
        <f>'BAR BB| Open rates'!AP21*0.85*0.9</f>
        <v>33430.5</v>
      </c>
      <c r="AQ21" s="257">
        <f>'BAR BB| Open rates'!AQ21*0.85*0.9</f>
        <v>33430.5</v>
      </c>
      <c r="AR21" s="257">
        <f>'BAR BB| Open rates'!AR21*0.85*0.9</f>
        <v>34960.5</v>
      </c>
      <c r="AS21" s="257">
        <f>'BAR BB| Open rates'!AS21*0.85*0.9</f>
        <v>34960.5</v>
      </c>
      <c r="AT21" s="257">
        <f>'BAR BB| Open rates'!AT21*0.85*0.9</f>
        <v>33430.5</v>
      </c>
      <c r="AU21" s="257">
        <f>'BAR BB| Open rates'!AU21*0.85*0.9</f>
        <v>33430.5</v>
      </c>
      <c r="AV21" s="257">
        <f>'BAR BB| Open rates'!AV21*0.85*0.9</f>
        <v>33430.5</v>
      </c>
      <c r="AW21" s="257">
        <f>'BAR BB| Open rates'!AW21*0.85*0.9</f>
        <v>33430.5</v>
      </c>
      <c r="AX21" s="257">
        <f>'BAR BB| Open rates'!AX21*0.85*0.9</f>
        <v>33430.5</v>
      </c>
      <c r="AY21" s="257">
        <f>'BAR BB| Open rates'!AY21*0.85*0.9</f>
        <v>34960.5</v>
      </c>
      <c r="AZ21" s="257">
        <f>'BAR BB| Open rates'!AZ21*0.85*0.9</f>
        <v>34960.5</v>
      </c>
      <c r="BA21" s="257">
        <f>'BAR BB| Open rates'!BA21*0.85*0.9</f>
        <v>33430.5</v>
      </c>
      <c r="BB21" s="257">
        <f>'BAR BB| Open rates'!BB21*0.85*0.9</f>
        <v>33430.5</v>
      </c>
      <c r="BC21" s="257">
        <f>'BAR BB| Open rates'!BC21*0.85*0.9</f>
        <v>33430.5</v>
      </c>
      <c r="BD21" s="257">
        <f>'BAR BB| Open rates'!BD21*0.85*0.9</f>
        <v>33430.5</v>
      </c>
      <c r="BE21" s="257">
        <f>'BAR BB| Open rates'!BE21*0.85*0.9</f>
        <v>33430.5</v>
      </c>
      <c r="BF21" s="257">
        <f>'BAR BB| Open rates'!BF21*0.85*0.9</f>
        <v>34960.5</v>
      </c>
      <c r="BG21" s="257">
        <f>'BAR BB| Open rates'!BG21*0.85*0.9</f>
        <v>34960.5</v>
      </c>
      <c r="BH21" s="257">
        <f>'BAR BB| Open rates'!BH21*0.85*0.9</f>
        <v>30982.5</v>
      </c>
      <c r="BI21" s="257">
        <f>'BAR BB| Open rates'!BI21*0.85*0.9</f>
        <v>30982.5</v>
      </c>
      <c r="BJ21" s="257">
        <f>'BAR BB| Open rates'!BJ21*0.85*0.9</f>
        <v>30982.5</v>
      </c>
      <c r="BK21" s="257">
        <f>'BAR BB| Open rates'!BK21*0.85*0.9</f>
        <v>30982.5</v>
      </c>
      <c r="BL21" s="257">
        <f>'BAR BB| Open rates'!BL21*0.85*0.9</f>
        <v>30982.5</v>
      </c>
      <c r="BM21" s="257">
        <f>'BAR BB| Open rates'!BM21*0.85*0.9</f>
        <v>31900.5</v>
      </c>
      <c r="BN21" s="257">
        <f>'BAR BB| Open rates'!BN21*0.85*0.9</f>
        <v>31900.5</v>
      </c>
      <c r="BO21" s="257">
        <f>'BAR BB| Open rates'!BO21*0.85*0.9</f>
        <v>30217.5</v>
      </c>
      <c r="BP21" s="257">
        <f>'BAR BB| Open rates'!BP21*0.85*0.9</f>
        <v>30217.5</v>
      </c>
      <c r="BQ21" s="257">
        <f>'BAR BB| Open rates'!BQ21*0.85*0.9</f>
        <v>31900.5</v>
      </c>
      <c r="BR21" s="257">
        <f>'BAR BB| Open rates'!BR21*0.85*0.9</f>
        <v>31900.5</v>
      </c>
      <c r="BS21" s="257">
        <f>'BAR BB| Open rates'!BS21*0.85*0.9</f>
        <v>31900.5</v>
      </c>
      <c r="BT21" s="257">
        <f>'BAR BB| Open rates'!BT21*0.85*0.9</f>
        <v>31900.5</v>
      </c>
      <c r="BU21" s="257">
        <f>'BAR BB| Open rates'!BU21*0.85*0.9</f>
        <v>31900.5</v>
      </c>
      <c r="BV21" s="257">
        <f>'BAR BB| Open rates'!BV21*0.85*0.9</f>
        <v>30217.5</v>
      </c>
      <c r="BW21" s="257">
        <f>'BAR BB| Open rates'!BW21*0.85*0.9</f>
        <v>30217.5</v>
      </c>
      <c r="BX21" s="257">
        <f>'BAR BB| Open rates'!BX21*0.85*0.9</f>
        <v>30217.5</v>
      </c>
      <c r="BY21" s="257">
        <f>'BAR BB| Open rates'!BY21*0.85*0.9</f>
        <v>30217.5</v>
      </c>
      <c r="BZ21" s="257">
        <f>'BAR BB| Open rates'!BZ21*0.85*0.9</f>
        <v>30217.5</v>
      </c>
      <c r="CA21" s="257">
        <f>'BAR BB| Open rates'!CA21*0.85*0.9</f>
        <v>31900.5</v>
      </c>
      <c r="CB21" s="257">
        <f>'BAR BB| Open rates'!CB21*0.85*0.9</f>
        <v>31900.5</v>
      </c>
      <c r="CC21" s="257">
        <f>'BAR BB| Open rates'!CC21*0.85*0.9</f>
        <v>30217.5</v>
      </c>
      <c r="CD21" s="257">
        <f>'BAR BB| Open rates'!CD21*0.85*0.9</f>
        <v>30217.5</v>
      </c>
      <c r="CE21" s="257">
        <f>'BAR BB| Open rates'!CE21*0.85*0.9</f>
        <v>30217.5</v>
      </c>
      <c r="CF21" s="257">
        <f>'BAR BB| Open rates'!CF21*0.85*0.9</f>
        <v>30217.5</v>
      </c>
      <c r="CG21" s="257">
        <f>'BAR BB| Open rates'!CG21*0.85*0.9</f>
        <v>30217.5</v>
      </c>
      <c r="CH21" s="257">
        <f>'BAR BB| Open rates'!CH21*0.85*0.9</f>
        <v>31900.5</v>
      </c>
      <c r="CI21" s="257">
        <f>'BAR BB| Open rates'!CI21*0.85*0.9</f>
        <v>31900.5</v>
      </c>
      <c r="CJ21" s="257">
        <f>'BAR BB| Open rates'!CJ21*0.85*0.9</f>
        <v>30217.5</v>
      </c>
      <c r="CK21" s="257">
        <f>'BAR BB| Open rates'!CK21*0.85*0.9</f>
        <v>30217.5</v>
      </c>
      <c r="CL21" s="257">
        <f>'BAR BB| Open rates'!CL21*0.85*0.9</f>
        <v>30217.5</v>
      </c>
      <c r="CM21" s="257">
        <f>'BAR BB| Open rates'!CM21*0.85*0.9</f>
        <v>30217.5</v>
      </c>
      <c r="CN21" s="257">
        <f>'BAR BB| Open rates'!CN21*0.85*0.9</f>
        <v>30217.5</v>
      </c>
      <c r="CO21" s="257">
        <f>'BAR BB| Open rates'!CO21*0.85*0.9</f>
        <v>31900.5</v>
      </c>
      <c r="CP21" s="257">
        <f>'BAR BB| Open rates'!CP21*0.85*0.9</f>
        <v>31900.5</v>
      </c>
      <c r="CQ21" s="257">
        <f>'BAR BB| Open rates'!CQ21*0.85*0.9</f>
        <v>30217.5</v>
      </c>
      <c r="CR21" s="257">
        <f>'BAR BB| Open rates'!CR21*0.85*0.9</f>
        <v>30217.5</v>
      </c>
      <c r="CS21" s="257">
        <f>'BAR BB| Open rates'!CS21*0.85*0.9</f>
        <v>30217.5</v>
      </c>
      <c r="CT21" s="257">
        <f>'BAR BB| Open rates'!CT21*0.85*0.9</f>
        <v>30217.5</v>
      </c>
      <c r="CU21" s="257">
        <f>'BAR BB| Open rates'!CU21*0.85*0.9</f>
        <v>27081</v>
      </c>
      <c r="CV21" s="257">
        <f>'BAR BB| Open rates'!CV21*0.85*0.9</f>
        <v>27081</v>
      </c>
      <c r="CW21" s="257">
        <f>'BAR BB| Open rates'!CW21*0.85*0.9</f>
        <v>27081</v>
      </c>
      <c r="CX21" s="257">
        <f>'BAR BB| Open rates'!CX21*0.85*0.9</f>
        <v>25551</v>
      </c>
      <c r="CY21" s="257">
        <f>'BAR BB| Open rates'!CY21*0.85*0.9</f>
        <v>25551</v>
      </c>
      <c r="CZ21" s="257">
        <f>'BAR BB| Open rates'!CZ21*0.85*0.9</f>
        <v>25551</v>
      </c>
      <c r="DA21" s="257">
        <f>'BAR BB| Open rates'!DA21*0.85*0.9</f>
        <v>25551</v>
      </c>
      <c r="DB21" s="257">
        <f>'BAR BB| Open rates'!DB21*0.85*0.9</f>
        <v>25551</v>
      </c>
      <c r="DC21" s="257">
        <f>'BAR BB| Open rates'!DC21*0.85*0.9</f>
        <v>27081</v>
      </c>
      <c r="DD21" s="257">
        <f>'BAR BB| Open rates'!DD21*0.85*0.9</f>
        <v>27081</v>
      </c>
      <c r="DE21" s="257">
        <f>'BAR BB| Open rates'!DE21*0.85*0.9</f>
        <v>25551</v>
      </c>
      <c r="DF21" s="257">
        <f>'BAR BB| Open rates'!DF21*0.85*0.9</f>
        <v>25551</v>
      </c>
      <c r="DG21" s="257">
        <f>'BAR BB| Open rates'!DG21*0.85*0.9</f>
        <v>25551</v>
      </c>
      <c r="DH21" s="257">
        <f>'BAR BB| Open rates'!DH21*0.85*0.9</f>
        <v>25551</v>
      </c>
      <c r="DI21" s="257">
        <f>'BAR BB| Open rates'!DI21*0.85*0.9</f>
        <v>25551</v>
      </c>
      <c r="DJ21" s="257">
        <f>'BAR BB| Open rates'!DJ21*0.85*0.9</f>
        <v>27081</v>
      </c>
      <c r="DK21" s="257">
        <f>'BAR BB| Open rates'!DK21*0.85*0.9</f>
        <v>27081</v>
      </c>
      <c r="DL21" s="257">
        <f>'BAR BB| Open rates'!DL21*0.85*0.9</f>
        <v>25551</v>
      </c>
      <c r="DM21" s="257">
        <f>'BAR BB| Open rates'!DM21*0.85*0.9</f>
        <v>25551</v>
      </c>
      <c r="DN21" s="257">
        <f>'BAR BB| Open rates'!DN21*0.85*0.9</f>
        <v>25551</v>
      </c>
      <c r="DO21" s="257">
        <f>'BAR BB| Open rates'!DO21*0.85*0.9</f>
        <v>25551</v>
      </c>
      <c r="DP21" s="257">
        <f>'BAR BB| Open rates'!DP21*0.85*0.9</f>
        <v>25551</v>
      </c>
      <c r="DQ21" s="257">
        <f>'BAR BB| Open rates'!DQ21*0.85*0.9</f>
        <v>27081</v>
      </c>
      <c r="DR21" s="257">
        <f>'BAR BB| Open rates'!DR21*0.85*0.9</f>
        <v>27081</v>
      </c>
      <c r="DS21" s="257">
        <f>'BAR BB| Open rates'!DS21*0.85*0.9</f>
        <v>25551</v>
      </c>
      <c r="DT21" s="257">
        <f>'BAR BB| Open rates'!DT21*0.85*0.9</f>
        <v>25551</v>
      </c>
      <c r="DU21" s="257">
        <f>'BAR BB| Open rates'!DU21*0.85*0.9</f>
        <v>25551</v>
      </c>
      <c r="DV21" s="257">
        <f>'BAR BB| Open rates'!DV21*0.85*0.9</f>
        <v>25551</v>
      </c>
      <c r="DW21" s="257">
        <f>'BAR BB| Open rates'!DW21*0.85*0.9</f>
        <v>25551</v>
      </c>
      <c r="DX21" s="257">
        <f>'BAR BB| Open rates'!DX21*0.85*0.9</f>
        <v>27081</v>
      </c>
      <c r="DY21" s="257">
        <f>'BAR BB| Open rates'!DY21*0.85*0.9</f>
        <v>27081</v>
      </c>
      <c r="DZ21" s="257">
        <f>'BAR BB| Open rates'!DZ21*0.85*0.9</f>
        <v>28381.5</v>
      </c>
      <c r="EA21" s="257">
        <f>'BAR BB| Open rates'!EA21*0.85*0.9</f>
        <v>28381.5</v>
      </c>
      <c r="EB21" s="257">
        <f>'BAR BB| Open rates'!EB21*0.85*0.9</f>
        <v>28381.5</v>
      </c>
      <c r="EC21" s="257">
        <f>'BAR BB| Open rates'!EC21*0.85*0.9</f>
        <v>30064.5</v>
      </c>
      <c r="ED21" s="257">
        <f>'BAR BB| Open rates'!ED21*0.85*0.9</f>
        <v>30064.5</v>
      </c>
      <c r="EE21" s="257">
        <f>'BAR BB| Open rates'!EE21*0.85*0.9</f>
        <v>30064.5</v>
      </c>
      <c r="EF21" s="257">
        <f>'BAR BB| Open rates'!EF21*0.85*0.9</f>
        <v>30064.5</v>
      </c>
      <c r="EG21" s="257">
        <f>'BAR BB| Open rates'!EG21*0.85*0.9</f>
        <v>24786</v>
      </c>
      <c r="EH21" s="257">
        <f>'BAR BB| Open rates'!EH21*0.85*0.9</f>
        <v>23256</v>
      </c>
      <c r="EI21" s="257">
        <f>'BAR BB| Open rates'!EI21*0.85*0.9</f>
        <v>23256</v>
      </c>
      <c r="EJ21" s="257">
        <f>'BAR BB| Open rates'!EJ21*0.85*0.9</f>
        <v>23256</v>
      </c>
      <c r="EK21" s="257">
        <f>'BAR BB| Open rates'!EK21*0.85*0.9</f>
        <v>23256</v>
      </c>
      <c r="EL21" s="257">
        <f>'BAR BB| Open rates'!EL21*0.85*0.9</f>
        <v>24021</v>
      </c>
      <c r="EM21" s="257">
        <f>'BAR BB| Open rates'!EM21*0.85*0.9</f>
        <v>24021</v>
      </c>
      <c r="EN21" s="257">
        <f>'BAR BB| Open rates'!EN21*0.85*0.9</f>
        <v>23256</v>
      </c>
      <c r="EO21" s="257">
        <f>'BAR BB| Open rates'!EO21*0.85*0.9</f>
        <v>23256</v>
      </c>
      <c r="EP21" s="257">
        <f>'BAR BB| Open rates'!EP21*0.85*0.9</f>
        <v>23256</v>
      </c>
      <c r="EQ21" s="257">
        <f>'BAR BB| Open rates'!EQ21*0.85*0.9</f>
        <v>23256</v>
      </c>
      <c r="ER21" s="257">
        <f>'BAR BB| Open rates'!ER21*0.85*0.9</f>
        <v>23256</v>
      </c>
      <c r="ES21" s="257">
        <f>'BAR BB| Open rates'!ES21*0.85*0.9</f>
        <v>24021</v>
      </c>
      <c r="ET21" s="257">
        <f>'BAR BB| Open rates'!ET21*0.85*0.9</f>
        <v>24021</v>
      </c>
      <c r="EU21" s="257">
        <f>'BAR BB| Open rates'!EU21*0.85*0.9</f>
        <v>23256</v>
      </c>
      <c r="EV21" s="257">
        <f>'BAR BB| Open rates'!EV21*0.85*0.9</f>
        <v>23256</v>
      </c>
      <c r="EW21" s="257">
        <f>'BAR BB| Open rates'!EW21*0.85*0.9</f>
        <v>23256</v>
      </c>
      <c r="EX21" s="257">
        <f>'BAR BB| Open rates'!EX21*0.85*0.9</f>
        <v>23256</v>
      </c>
      <c r="EY21" s="257">
        <f>'BAR BB| Open rates'!EY21*0.85*0.9</f>
        <v>23256</v>
      </c>
      <c r="EZ21" s="257">
        <f>'BAR BB| Open rates'!EZ21*0.85*0.9</f>
        <v>24021</v>
      </c>
      <c r="FA21" s="257">
        <f>'BAR BB| Open rates'!FA21*0.85*0.9</f>
        <v>24021</v>
      </c>
      <c r="FB21" s="257">
        <f>'BAR BB| Open rates'!FB21*0.85*0.9</f>
        <v>23256</v>
      </c>
      <c r="FC21" s="257">
        <f>'BAR BB| Open rates'!FC21*0.85*0.9</f>
        <v>23256</v>
      </c>
      <c r="FD21" s="257">
        <f>'BAR BB| Open rates'!FD21*0.85*0.9</f>
        <v>23256</v>
      </c>
      <c r="FE21" s="257">
        <f>'BAR BB| Open rates'!FE21*0.85*0.9</f>
        <v>23256</v>
      </c>
      <c r="FF21" s="257">
        <f>'BAR BB| Open rates'!FF21*0.85*0.9</f>
        <v>23256</v>
      </c>
      <c r="FG21" s="257">
        <f>'BAR BB| Open rates'!FG21*0.85*0.9</f>
        <v>24021</v>
      </c>
      <c r="FH21" s="257">
        <f>'BAR BB| Open rates'!FH21*0.85*0.9</f>
        <v>24021</v>
      </c>
      <c r="FI21" s="257">
        <f>'BAR BB| Open rates'!FI21*0.85*0.9</f>
        <v>23256</v>
      </c>
      <c r="FJ21" s="257">
        <f>'BAR BB| Open rates'!FJ21*0.85*0.9</f>
        <v>23256</v>
      </c>
      <c r="FK21" s="257">
        <f>'BAR BB| Open rates'!FK21*0.85*0.9</f>
        <v>23256</v>
      </c>
      <c r="FL21" s="257">
        <f>'BAR BB| Open rates'!FL21*0.85*0.9</f>
        <v>23256</v>
      </c>
      <c r="FM21" s="257">
        <f>'BAR BB| Open rates'!FM21*0.85*0.9</f>
        <v>23256</v>
      </c>
      <c r="FN21" s="257">
        <f>'BAR BB| Open rates'!FN21*0.85*0.9</f>
        <v>24021</v>
      </c>
      <c r="FO21" s="257">
        <f>'BAR BB| Open rates'!FO21*0.85*0.9</f>
        <v>24021</v>
      </c>
      <c r="FP21" s="257">
        <f>'BAR BB| Open rates'!FP21*0.85*0.9</f>
        <v>23256</v>
      </c>
      <c r="FQ21" s="257">
        <f>'BAR BB| Open rates'!FQ21*0.85*0.9</f>
        <v>23256</v>
      </c>
      <c r="FR21" s="257">
        <f>'BAR BB| Open rates'!FR21*0.85*0.9</f>
        <v>23256</v>
      </c>
      <c r="FS21" s="257">
        <f>'BAR BB| Open rates'!FS21*0.85*0.9</f>
        <v>23256</v>
      </c>
      <c r="FT21" s="257">
        <f>'BAR BB| Open rates'!FT21*0.85*0.9</f>
        <v>23256</v>
      </c>
      <c r="FU21" s="257">
        <f>'BAR BB| Open rates'!FU21*0.85*0.9</f>
        <v>24021</v>
      </c>
      <c r="FV21" s="257">
        <f>'BAR BB| Open rates'!FV21*0.85*0.9</f>
        <v>24021</v>
      </c>
      <c r="FW21" s="257">
        <f>'BAR BB| Open rates'!FW21*0.85*0.9</f>
        <v>26851.5</v>
      </c>
      <c r="FX21" s="257">
        <f>'BAR BB| Open rates'!FX21*0.85*0.9</f>
        <v>26851.5</v>
      </c>
      <c r="FY21" s="257">
        <f>'BAR BB| Open rates'!FY21*0.85*0.9</f>
        <v>26851.5</v>
      </c>
      <c r="FZ21" s="257">
        <f>'BAR BB| Open rates'!FZ21*0.85*0.9</f>
        <v>26851.5</v>
      </c>
      <c r="GA21" s="257">
        <f>'BAR BB| Open rates'!GA21*0.85*0.9</f>
        <v>26851.5</v>
      </c>
      <c r="GB21" s="257">
        <f>'BAR BB| Open rates'!GB21*0.85*0.9</f>
        <v>28534.5</v>
      </c>
      <c r="GC21" s="257">
        <f>'BAR BB| Open rates'!GC21*0.85*0.9</f>
        <v>28534.5</v>
      </c>
      <c r="GD21" s="257">
        <f>'BAR BB| Open rates'!GD21*0.85*0.9</f>
        <v>28534.5</v>
      </c>
      <c r="GE21" s="257">
        <f>'BAR BB| Open rates'!GE21*0.85*0.9</f>
        <v>28534.5</v>
      </c>
    </row>
    <row r="22" spans="1:187" s="36" customFormat="1" ht="12" customHeight="1" x14ac:dyDescent="0.2">
      <c r="A22" s="236" t="s">
        <v>180</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57"/>
      <c r="CV22" s="257"/>
      <c r="CW22" s="257"/>
      <c r="CX22" s="257"/>
      <c r="CY22" s="257"/>
      <c r="CZ22" s="257"/>
      <c r="DA22" s="257"/>
      <c r="DB22" s="257"/>
      <c r="DC22" s="257"/>
      <c r="DD22" s="257"/>
      <c r="DE22" s="257"/>
      <c r="DF22" s="257"/>
      <c r="DG22" s="257"/>
      <c r="DH22" s="257"/>
      <c r="DI22" s="257"/>
      <c r="DJ22" s="257"/>
      <c r="DK22" s="257"/>
      <c r="DL22" s="257"/>
      <c r="DM22" s="257"/>
      <c r="DN22" s="257"/>
      <c r="DO22" s="257"/>
      <c r="DP22" s="257"/>
      <c r="DQ22" s="257"/>
      <c r="DR22" s="257"/>
      <c r="DS22" s="257"/>
      <c r="DT22" s="257"/>
      <c r="DU22" s="257"/>
      <c r="DV22" s="257"/>
      <c r="DW22" s="257"/>
      <c r="DX22" s="257"/>
      <c r="DY22" s="257"/>
      <c r="DZ22" s="257"/>
      <c r="EA22" s="257"/>
      <c r="EB22" s="257"/>
      <c r="EC22" s="257"/>
      <c r="ED22" s="257"/>
      <c r="EE22" s="257"/>
      <c r="EF22" s="257"/>
      <c r="EG22" s="257"/>
      <c r="EH22" s="257"/>
      <c r="EI22" s="257"/>
      <c r="EJ22" s="257"/>
      <c r="EK22" s="257"/>
      <c r="EL22" s="257"/>
      <c r="EM22" s="257"/>
      <c r="EN22" s="257"/>
      <c r="EO22" s="257"/>
      <c r="EP22" s="257"/>
      <c r="EQ22" s="257"/>
      <c r="ER22" s="257"/>
      <c r="ES22" s="257"/>
      <c r="ET22" s="257"/>
      <c r="EU22" s="257"/>
      <c r="EV22" s="257"/>
      <c r="EW22" s="257"/>
      <c r="EX22" s="257"/>
      <c r="EY22" s="257"/>
      <c r="EZ22" s="257"/>
      <c r="FA22" s="257"/>
      <c r="FB22" s="257"/>
      <c r="FC22" s="257"/>
      <c r="FD22" s="257"/>
      <c r="FE22" s="257"/>
      <c r="FF22" s="257"/>
      <c r="FG22" s="257"/>
      <c r="FH22" s="257"/>
      <c r="FI22" s="257"/>
      <c r="FJ22" s="257"/>
      <c r="FK22" s="257"/>
      <c r="FL22" s="257"/>
      <c r="FM22" s="257"/>
      <c r="FN22" s="257"/>
      <c r="FO22" s="257"/>
      <c r="FP22" s="257"/>
      <c r="FQ22" s="257"/>
      <c r="FR22" s="257"/>
      <c r="FS22" s="257"/>
      <c r="FT22" s="257"/>
      <c r="FU22" s="257"/>
      <c r="FV22" s="257"/>
      <c r="FW22" s="257"/>
      <c r="FX22" s="257"/>
      <c r="FY22" s="257"/>
      <c r="FZ22" s="257"/>
      <c r="GA22" s="257"/>
      <c r="GB22" s="257"/>
      <c r="GC22" s="257"/>
      <c r="GD22" s="257"/>
      <c r="GE22" s="257"/>
    </row>
    <row r="23" spans="1:187" s="36" customFormat="1" ht="12" customHeight="1" x14ac:dyDescent="0.2">
      <c r="A23" s="237">
        <v>1</v>
      </c>
      <c r="B23" s="257">
        <f>'BAR BB| Open rates'!B23*0.85*0.9</f>
        <v>40086</v>
      </c>
      <c r="C23" s="257">
        <f>'BAR BB| Open rates'!C23*0.85*0.9</f>
        <v>40086</v>
      </c>
      <c r="D23" s="257">
        <f>'BAR BB| Open rates'!D23*0.85*0.9</f>
        <v>38020.5</v>
      </c>
      <c r="E23" s="257">
        <f>'BAR BB| Open rates'!E23*0.85*0.9</f>
        <v>38020.5</v>
      </c>
      <c r="F23" s="257">
        <f>'BAR BB| Open rates'!F23*0.85*0.9</f>
        <v>36337.5</v>
      </c>
      <c r="G23" s="257">
        <f>'BAR BB| Open rates'!G23*0.85*0.9</f>
        <v>38020.5</v>
      </c>
      <c r="H23" s="257">
        <f>'BAR BB| Open rates'!H23*0.85*0.9</f>
        <v>38020.5</v>
      </c>
      <c r="I23" s="257">
        <f>'BAR BB| Open rates'!I23*0.85*0.9</f>
        <v>39550.5</v>
      </c>
      <c r="J23" s="257">
        <f>'BAR BB| Open rates'!J23*0.85*0.9</f>
        <v>39550.5</v>
      </c>
      <c r="K23" s="257">
        <f>'BAR BB| Open rates'!K23*0.85*0.9</f>
        <v>38020.5</v>
      </c>
      <c r="L23" s="257">
        <f>'BAR BB| Open rates'!L23*0.85*0.9</f>
        <v>38020.5</v>
      </c>
      <c r="M23" s="257">
        <f>'BAR BB| Open rates'!M23*0.85*0.9</f>
        <v>38020.5</v>
      </c>
      <c r="N23" s="257">
        <f>'BAR BB| Open rates'!N23*0.85*0.9</f>
        <v>38020.5</v>
      </c>
      <c r="O23" s="257">
        <f>'BAR BB| Open rates'!O23*0.85*0.9</f>
        <v>38020.5</v>
      </c>
      <c r="P23" s="257">
        <f>'BAR BB| Open rates'!P23*0.85*0.9</f>
        <v>39550.5</v>
      </c>
      <c r="Q23" s="257">
        <f>'BAR BB| Open rates'!Q23*0.85*0.9</f>
        <v>39550.5</v>
      </c>
      <c r="R23" s="257">
        <f>'BAR BB| Open rates'!R23*0.85*0.9</f>
        <v>39550.5</v>
      </c>
      <c r="S23" s="257">
        <f>'BAR BB| Open rates'!S23*0.85*0.9</f>
        <v>39550.5</v>
      </c>
      <c r="T23" s="257">
        <f>'BAR BB| Open rates'!T23*0.85*0.9</f>
        <v>39550.5</v>
      </c>
      <c r="U23" s="257">
        <f>'BAR BB| Open rates'!U23*0.85*0.9</f>
        <v>39550.5</v>
      </c>
      <c r="V23" s="257">
        <f>'BAR BB| Open rates'!V23*0.85*0.9</f>
        <v>39550.5</v>
      </c>
      <c r="W23" s="257">
        <f>'BAR BB| Open rates'!W23*0.85*0.9</f>
        <v>41080.5</v>
      </c>
      <c r="X23" s="257">
        <f>'BAR BB| Open rates'!X23*0.85*0.9</f>
        <v>41080.5</v>
      </c>
      <c r="Y23" s="257">
        <f>'BAR BB| Open rates'!Y23*0.85*0.9</f>
        <v>39550.5</v>
      </c>
      <c r="Z23" s="257">
        <f>'BAR BB| Open rates'!Z23*0.85*0.9</f>
        <v>39550.5</v>
      </c>
      <c r="AA23" s="257">
        <f>'BAR BB| Open rates'!AA23*0.85*0.9</f>
        <v>39550.5</v>
      </c>
      <c r="AB23" s="257">
        <f>'BAR BB| Open rates'!AB23*0.85*0.9</f>
        <v>39550.5</v>
      </c>
      <c r="AC23" s="257">
        <f>'BAR BB| Open rates'!AC23*0.85*0.9</f>
        <v>39550.5</v>
      </c>
      <c r="AD23" s="257">
        <f>'BAR BB| Open rates'!AD23*0.85*0.9</f>
        <v>41080.5</v>
      </c>
      <c r="AE23" s="257">
        <f>'BAR BB| Open rates'!AE23*0.85*0.9</f>
        <v>41080.5</v>
      </c>
      <c r="AF23" s="257">
        <f>'BAR BB| Open rates'!AF23*0.85*0.9</f>
        <v>39550.5</v>
      </c>
      <c r="AG23" s="257">
        <f>'BAR BB| Open rates'!AG23*0.85*0.9</f>
        <v>39550.5</v>
      </c>
      <c r="AH23" s="257">
        <f>'BAR BB| Open rates'!AH23*0.85*0.9</f>
        <v>39550.5</v>
      </c>
      <c r="AI23" s="257">
        <f>'BAR BB| Open rates'!AI23*0.85*0.9</f>
        <v>39550.5</v>
      </c>
      <c r="AJ23" s="257">
        <f>'BAR BB| Open rates'!AJ23*0.85*0.9</f>
        <v>39550.5</v>
      </c>
      <c r="AK23" s="257">
        <f>'BAR BB| Open rates'!AK23*0.85*0.9</f>
        <v>41080.5</v>
      </c>
      <c r="AL23" s="257">
        <f>'BAR BB| Open rates'!AL23*0.85*0.9</f>
        <v>41080.5</v>
      </c>
      <c r="AM23" s="257">
        <f>'BAR BB| Open rates'!AM23*0.85*0.9</f>
        <v>39550.5</v>
      </c>
      <c r="AN23" s="257">
        <f>'BAR BB| Open rates'!AN23*0.85*0.9</f>
        <v>39550.5</v>
      </c>
      <c r="AO23" s="257">
        <f>'BAR BB| Open rates'!AO23*0.85*0.9</f>
        <v>39550.5</v>
      </c>
      <c r="AP23" s="257">
        <f>'BAR BB| Open rates'!AP23*0.85*0.9</f>
        <v>39550.5</v>
      </c>
      <c r="AQ23" s="257">
        <f>'BAR BB| Open rates'!AQ23*0.85*0.9</f>
        <v>39550.5</v>
      </c>
      <c r="AR23" s="257">
        <f>'BAR BB| Open rates'!AR23*0.85*0.9</f>
        <v>41080.5</v>
      </c>
      <c r="AS23" s="257">
        <f>'BAR BB| Open rates'!AS23*0.85*0.9</f>
        <v>41080.5</v>
      </c>
      <c r="AT23" s="257">
        <f>'BAR BB| Open rates'!AT23*0.85*0.9</f>
        <v>39550.5</v>
      </c>
      <c r="AU23" s="257">
        <f>'BAR BB| Open rates'!AU23*0.85*0.9</f>
        <v>39550.5</v>
      </c>
      <c r="AV23" s="257">
        <f>'BAR BB| Open rates'!AV23*0.85*0.9</f>
        <v>39550.5</v>
      </c>
      <c r="AW23" s="257">
        <f>'BAR BB| Open rates'!AW23*0.85*0.9</f>
        <v>39550.5</v>
      </c>
      <c r="AX23" s="257">
        <f>'BAR BB| Open rates'!AX23*0.85*0.9</f>
        <v>39550.5</v>
      </c>
      <c r="AY23" s="257">
        <f>'BAR BB| Open rates'!AY23*0.85*0.9</f>
        <v>41080.5</v>
      </c>
      <c r="AZ23" s="257">
        <f>'BAR BB| Open rates'!AZ23*0.85*0.9</f>
        <v>41080.5</v>
      </c>
      <c r="BA23" s="257">
        <f>'BAR BB| Open rates'!BA23*0.85*0.9</f>
        <v>39550.5</v>
      </c>
      <c r="BB23" s="257">
        <f>'BAR BB| Open rates'!BB23*0.85*0.9</f>
        <v>39550.5</v>
      </c>
      <c r="BC23" s="257">
        <f>'BAR BB| Open rates'!BC23*0.85*0.9</f>
        <v>39550.5</v>
      </c>
      <c r="BD23" s="257">
        <f>'BAR BB| Open rates'!BD23*0.85*0.9</f>
        <v>39550.5</v>
      </c>
      <c r="BE23" s="257">
        <f>'BAR BB| Open rates'!BE23*0.85*0.9</f>
        <v>39550.5</v>
      </c>
      <c r="BF23" s="257">
        <f>'BAR BB| Open rates'!BF23*0.85*0.9</f>
        <v>41080.5</v>
      </c>
      <c r="BG23" s="257">
        <f>'BAR BB| Open rates'!BG23*0.85*0.9</f>
        <v>41080.5</v>
      </c>
      <c r="BH23" s="257">
        <f>'BAR BB| Open rates'!BH23*0.85*0.9</f>
        <v>37102.5</v>
      </c>
      <c r="BI23" s="257">
        <f>'BAR BB| Open rates'!BI23*0.85*0.9</f>
        <v>37102.5</v>
      </c>
      <c r="BJ23" s="257">
        <f>'BAR BB| Open rates'!BJ23*0.85*0.9</f>
        <v>37102.5</v>
      </c>
      <c r="BK23" s="257">
        <f>'BAR BB| Open rates'!BK23*0.85*0.9</f>
        <v>37102.5</v>
      </c>
      <c r="BL23" s="257">
        <f>'BAR BB| Open rates'!BL23*0.85*0.9</f>
        <v>37102.5</v>
      </c>
      <c r="BM23" s="257">
        <f>'BAR BB| Open rates'!BM23*0.85*0.9</f>
        <v>38020.5</v>
      </c>
      <c r="BN23" s="257">
        <f>'BAR BB| Open rates'!BN23*0.85*0.9</f>
        <v>38020.5</v>
      </c>
      <c r="BO23" s="257">
        <f>'BAR BB| Open rates'!BO23*0.85*0.9</f>
        <v>36337.5</v>
      </c>
      <c r="BP23" s="257">
        <f>'BAR BB| Open rates'!BP23*0.85*0.9</f>
        <v>36337.5</v>
      </c>
      <c r="BQ23" s="257">
        <f>'BAR BB| Open rates'!BQ23*0.85*0.9</f>
        <v>33430.5</v>
      </c>
      <c r="BR23" s="257">
        <f>'BAR BB| Open rates'!BR23*0.85*0.9</f>
        <v>33430.5</v>
      </c>
      <c r="BS23" s="257">
        <f>'BAR BB| Open rates'!BS23*0.85*0.9</f>
        <v>33430.5</v>
      </c>
      <c r="BT23" s="257">
        <f>'BAR BB| Open rates'!BT23*0.85*0.9</f>
        <v>33430.5</v>
      </c>
      <c r="BU23" s="257">
        <f>'BAR BB| Open rates'!BU23*0.85*0.9</f>
        <v>33430.5</v>
      </c>
      <c r="BV23" s="257">
        <f>'BAR BB| Open rates'!BV23*0.85*0.9</f>
        <v>31747.5</v>
      </c>
      <c r="BW23" s="257">
        <f>'BAR BB| Open rates'!BW23*0.85*0.9</f>
        <v>31747.5</v>
      </c>
      <c r="BX23" s="257">
        <f>'BAR BB| Open rates'!BX23*0.85*0.9</f>
        <v>31747.5</v>
      </c>
      <c r="BY23" s="257">
        <f>'BAR BB| Open rates'!BY23*0.85*0.9</f>
        <v>31747.5</v>
      </c>
      <c r="BZ23" s="257">
        <f>'BAR BB| Open rates'!BZ23*0.85*0.9</f>
        <v>31747.5</v>
      </c>
      <c r="CA23" s="257">
        <f>'BAR BB| Open rates'!CA23*0.85*0.9</f>
        <v>33430.5</v>
      </c>
      <c r="CB23" s="257">
        <f>'BAR BB| Open rates'!CB23*0.85*0.9</f>
        <v>33430.5</v>
      </c>
      <c r="CC23" s="257">
        <f>'BAR BB| Open rates'!CC23*0.85*0.9</f>
        <v>31747.5</v>
      </c>
      <c r="CD23" s="257">
        <f>'BAR BB| Open rates'!CD23*0.85*0.9</f>
        <v>31747.5</v>
      </c>
      <c r="CE23" s="257">
        <f>'BAR BB| Open rates'!CE23*0.85*0.9</f>
        <v>31747.5</v>
      </c>
      <c r="CF23" s="257">
        <f>'BAR BB| Open rates'!CF23*0.85*0.9</f>
        <v>31747.5</v>
      </c>
      <c r="CG23" s="257">
        <f>'BAR BB| Open rates'!CG23*0.85*0.9</f>
        <v>31747.5</v>
      </c>
      <c r="CH23" s="257">
        <f>'BAR BB| Open rates'!CH23*0.85*0.9</f>
        <v>33430.5</v>
      </c>
      <c r="CI23" s="257">
        <f>'BAR BB| Open rates'!CI23*0.85*0.9</f>
        <v>33430.5</v>
      </c>
      <c r="CJ23" s="257">
        <f>'BAR BB| Open rates'!CJ23*0.85*0.9</f>
        <v>31747.5</v>
      </c>
      <c r="CK23" s="257">
        <f>'BAR BB| Open rates'!CK23*0.85*0.9</f>
        <v>31747.5</v>
      </c>
      <c r="CL23" s="257">
        <f>'BAR BB| Open rates'!CL23*0.85*0.9</f>
        <v>31747.5</v>
      </c>
      <c r="CM23" s="257">
        <f>'BAR BB| Open rates'!CM23*0.85*0.9</f>
        <v>31747.5</v>
      </c>
      <c r="CN23" s="257">
        <f>'BAR BB| Open rates'!CN23*0.85*0.9</f>
        <v>31747.5</v>
      </c>
      <c r="CO23" s="257">
        <f>'BAR BB| Open rates'!CO23*0.85*0.9</f>
        <v>33430.5</v>
      </c>
      <c r="CP23" s="257">
        <f>'BAR BB| Open rates'!CP23*0.85*0.9</f>
        <v>33430.5</v>
      </c>
      <c r="CQ23" s="257">
        <f>'BAR BB| Open rates'!CQ23*0.85*0.9</f>
        <v>31747.5</v>
      </c>
      <c r="CR23" s="257">
        <f>'BAR BB| Open rates'!CR23*0.85*0.9</f>
        <v>31747.5</v>
      </c>
      <c r="CS23" s="257">
        <f>'BAR BB| Open rates'!CS23*0.85*0.9</f>
        <v>31747.5</v>
      </c>
      <c r="CT23" s="257">
        <f>'BAR BB| Open rates'!CT23*0.85*0.9</f>
        <v>31747.5</v>
      </c>
      <c r="CU23" s="257">
        <f>'BAR BB| Open rates'!CU23*0.85*0.9</f>
        <v>30447</v>
      </c>
      <c r="CV23" s="257">
        <f>'BAR BB| Open rates'!CV23*0.85*0.9</f>
        <v>30447</v>
      </c>
      <c r="CW23" s="257">
        <f>'BAR BB| Open rates'!CW23*0.85*0.9</f>
        <v>30447</v>
      </c>
      <c r="CX23" s="257">
        <f>'BAR BB| Open rates'!CX23*0.85*0.9</f>
        <v>28917</v>
      </c>
      <c r="CY23" s="257">
        <f>'BAR BB| Open rates'!CY23*0.85*0.9</f>
        <v>28917</v>
      </c>
      <c r="CZ23" s="257">
        <f>'BAR BB| Open rates'!CZ23*0.85*0.9</f>
        <v>28917</v>
      </c>
      <c r="DA23" s="257">
        <f>'BAR BB| Open rates'!DA23*0.85*0.9</f>
        <v>28917</v>
      </c>
      <c r="DB23" s="257">
        <f>'BAR BB| Open rates'!DB23*0.85*0.9</f>
        <v>28917</v>
      </c>
      <c r="DC23" s="257">
        <f>'BAR BB| Open rates'!DC23*0.85*0.9</f>
        <v>30447</v>
      </c>
      <c r="DD23" s="257">
        <f>'BAR BB| Open rates'!DD23*0.85*0.9</f>
        <v>30447</v>
      </c>
      <c r="DE23" s="257">
        <f>'BAR BB| Open rates'!DE23*0.85*0.9</f>
        <v>28917</v>
      </c>
      <c r="DF23" s="257">
        <f>'BAR BB| Open rates'!DF23*0.85*0.9</f>
        <v>28917</v>
      </c>
      <c r="DG23" s="257">
        <f>'BAR BB| Open rates'!DG23*0.85*0.9</f>
        <v>28917</v>
      </c>
      <c r="DH23" s="257">
        <f>'BAR BB| Open rates'!DH23*0.85*0.9</f>
        <v>28917</v>
      </c>
      <c r="DI23" s="257">
        <f>'BAR BB| Open rates'!DI23*0.85*0.9</f>
        <v>28917</v>
      </c>
      <c r="DJ23" s="257">
        <f>'BAR BB| Open rates'!DJ23*0.85*0.9</f>
        <v>30447</v>
      </c>
      <c r="DK23" s="257">
        <f>'BAR BB| Open rates'!DK23*0.85*0.9</f>
        <v>30447</v>
      </c>
      <c r="DL23" s="257">
        <f>'BAR BB| Open rates'!DL23*0.85*0.9</f>
        <v>28917</v>
      </c>
      <c r="DM23" s="257">
        <f>'BAR BB| Open rates'!DM23*0.85*0.9</f>
        <v>28917</v>
      </c>
      <c r="DN23" s="257">
        <f>'BAR BB| Open rates'!DN23*0.85*0.9</f>
        <v>28917</v>
      </c>
      <c r="DO23" s="257">
        <f>'BAR BB| Open rates'!DO23*0.85*0.9</f>
        <v>28917</v>
      </c>
      <c r="DP23" s="257">
        <f>'BAR BB| Open rates'!DP23*0.85*0.9</f>
        <v>28917</v>
      </c>
      <c r="DQ23" s="257">
        <f>'BAR BB| Open rates'!DQ23*0.85*0.9</f>
        <v>30447</v>
      </c>
      <c r="DR23" s="257">
        <f>'BAR BB| Open rates'!DR23*0.85*0.9</f>
        <v>30447</v>
      </c>
      <c r="DS23" s="257">
        <f>'BAR BB| Open rates'!DS23*0.85*0.9</f>
        <v>28917</v>
      </c>
      <c r="DT23" s="257">
        <f>'BAR BB| Open rates'!DT23*0.85*0.9</f>
        <v>28917</v>
      </c>
      <c r="DU23" s="257">
        <f>'BAR BB| Open rates'!DU23*0.85*0.9</f>
        <v>28917</v>
      </c>
      <c r="DV23" s="257">
        <f>'BAR BB| Open rates'!DV23*0.85*0.9</f>
        <v>28917</v>
      </c>
      <c r="DW23" s="257">
        <f>'BAR BB| Open rates'!DW23*0.85*0.9</f>
        <v>28917</v>
      </c>
      <c r="DX23" s="257">
        <f>'BAR BB| Open rates'!DX23*0.85*0.9</f>
        <v>30447</v>
      </c>
      <c r="DY23" s="257">
        <f>'BAR BB| Open rates'!DY23*0.85*0.9</f>
        <v>30447</v>
      </c>
      <c r="DZ23" s="257">
        <f>'BAR BB| Open rates'!DZ23*0.85*0.9</f>
        <v>31747.5</v>
      </c>
      <c r="EA23" s="257">
        <f>'BAR BB| Open rates'!EA23*0.85*0.9</f>
        <v>31747.5</v>
      </c>
      <c r="EB23" s="257">
        <f>'BAR BB| Open rates'!EB23*0.85*0.9</f>
        <v>31747.5</v>
      </c>
      <c r="EC23" s="257">
        <f>'BAR BB| Open rates'!EC23*0.85*0.9</f>
        <v>33430.5</v>
      </c>
      <c r="ED23" s="257">
        <f>'BAR BB| Open rates'!ED23*0.85*0.9</f>
        <v>33430.5</v>
      </c>
      <c r="EE23" s="257">
        <f>'BAR BB| Open rates'!EE23*0.85*0.9</f>
        <v>33430.5</v>
      </c>
      <c r="EF23" s="257">
        <f>'BAR BB| Open rates'!EF23*0.85*0.9</f>
        <v>33430.5</v>
      </c>
      <c r="EG23" s="257">
        <f>'BAR BB| Open rates'!EG23*0.85*0.9</f>
        <v>28152</v>
      </c>
      <c r="EH23" s="257">
        <f>'BAR BB| Open rates'!EH23*0.85*0.9</f>
        <v>26622</v>
      </c>
      <c r="EI23" s="257">
        <f>'BAR BB| Open rates'!EI23*0.85*0.9</f>
        <v>26622</v>
      </c>
      <c r="EJ23" s="257">
        <f>'BAR BB| Open rates'!EJ23*0.85*0.9</f>
        <v>26622</v>
      </c>
      <c r="EK23" s="257">
        <f>'BAR BB| Open rates'!EK23*0.85*0.9</f>
        <v>26622</v>
      </c>
      <c r="EL23" s="257">
        <f>'BAR BB| Open rates'!EL23*0.85*0.9</f>
        <v>27387</v>
      </c>
      <c r="EM23" s="257">
        <f>'BAR BB| Open rates'!EM23*0.85*0.9</f>
        <v>27387</v>
      </c>
      <c r="EN23" s="257">
        <f>'BAR BB| Open rates'!EN23*0.85*0.9</f>
        <v>26622</v>
      </c>
      <c r="EO23" s="257">
        <f>'BAR BB| Open rates'!EO23*0.85*0.9</f>
        <v>26622</v>
      </c>
      <c r="EP23" s="257">
        <f>'BAR BB| Open rates'!EP23*0.85*0.9</f>
        <v>26622</v>
      </c>
      <c r="EQ23" s="257">
        <f>'BAR BB| Open rates'!EQ23*0.85*0.9</f>
        <v>26622</v>
      </c>
      <c r="ER23" s="257">
        <f>'BAR BB| Open rates'!ER23*0.85*0.9</f>
        <v>26622</v>
      </c>
      <c r="ES23" s="257">
        <f>'BAR BB| Open rates'!ES23*0.85*0.9</f>
        <v>27387</v>
      </c>
      <c r="ET23" s="257">
        <f>'BAR BB| Open rates'!ET23*0.85*0.9</f>
        <v>27387</v>
      </c>
      <c r="EU23" s="257">
        <f>'BAR BB| Open rates'!EU23*0.85*0.9</f>
        <v>26622</v>
      </c>
      <c r="EV23" s="257">
        <f>'BAR BB| Open rates'!EV23*0.85*0.9</f>
        <v>26622</v>
      </c>
      <c r="EW23" s="257">
        <f>'BAR BB| Open rates'!EW23*0.85*0.9</f>
        <v>26622</v>
      </c>
      <c r="EX23" s="257">
        <f>'BAR BB| Open rates'!EX23*0.85*0.9</f>
        <v>26622</v>
      </c>
      <c r="EY23" s="257">
        <f>'BAR BB| Open rates'!EY23*0.85*0.9</f>
        <v>26622</v>
      </c>
      <c r="EZ23" s="257">
        <f>'BAR BB| Open rates'!EZ23*0.85*0.9</f>
        <v>27387</v>
      </c>
      <c r="FA23" s="257">
        <f>'BAR BB| Open rates'!FA23*0.85*0.9</f>
        <v>27387</v>
      </c>
      <c r="FB23" s="257">
        <f>'BAR BB| Open rates'!FB23*0.85*0.9</f>
        <v>26622</v>
      </c>
      <c r="FC23" s="257">
        <f>'BAR BB| Open rates'!FC23*0.85*0.9</f>
        <v>26622</v>
      </c>
      <c r="FD23" s="257">
        <f>'BAR BB| Open rates'!FD23*0.85*0.9</f>
        <v>26622</v>
      </c>
      <c r="FE23" s="257">
        <f>'BAR BB| Open rates'!FE23*0.85*0.9</f>
        <v>26622</v>
      </c>
      <c r="FF23" s="257">
        <f>'BAR BB| Open rates'!FF23*0.85*0.9</f>
        <v>26622</v>
      </c>
      <c r="FG23" s="257">
        <f>'BAR BB| Open rates'!FG23*0.85*0.9</f>
        <v>27387</v>
      </c>
      <c r="FH23" s="257">
        <f>'BAR BB| Open rates'!FH23*0.85*0.9</f>
        <v>27387</v>
      </c>
      <c r="FI23" s="257">
        <f>'BAR BB| Open rates'!FI23*0.85*0.9</f>
        <v>26622</v>
      </c>
      <c r="FJ23" s="257">
        <f>'BAR BB| Open rates'!FJ23*0.85*0.9</f>
        <v>26622</v>
      </c>
      <c r="FK23" s="257">
        <f>'BAR BB| Open rates'!FK23*0.85*0.9</f>
        <v>26622</v>
      </c>
      <c r="FL23" s="257">
        <f>'BAR BB| Open rates'!FL23*0.85*0.9</f>
        <v>26622</v>
      </c>
      <c r="FM23" s="257">
        <f>'BAR BB| Open rates'!FM23*0.85*0.9</f>
        <v>26622</v>
      </c>
      <c r="FN23" s="257">
        <f>'BAR BB| Open rates'!FN23*0.85*0.9</f>
        <v>27387</v>
      </c>
      <c r="FO23" s="257">
        <f>'BAR BB| Open rates'!FO23*0.85*0.9</f>
        <v>27387</v>
      </c>
      <c r="FP23" s="257">
        <f>'BAR BB| Open rates'!FP23*0.85*0.9</f>
        <v>26622</v>
      </c>
      <c r="FQ23" s="257">
        <f>'BAR BB| Open rates'!FQ23*0.85*0.9</f>
        <v>26622</v>
      </c>
      <c r="FR23" s="257">
        <f>'BAR BB| Open rates'!FR23*0.85*0.9</f>
        <v>26622</v>
      </c>
      <c r="FS23" s="257">
        <f>'BAR BB| Open rates'!FS23*0.85*0.9</f>
        <v>26622</v>
      </c>
      <c r="FT23" s="257">
        <f>'BAR BB| Open rates'!FT23*0.85*0.9</f>
        <v>26622</v>
      </c>
      <c r="FU23" s="257">
        <f>'BAR BB| Open rates'!FU23*0.85*0.9</f>
        <v>27387</v>
      </c>
      <c r="FV23" s="257">
        <f>'BAR BB| Open rates'!FV23*0.85*0.9</f>
        <v>27387</v>
      </c>
      <c r="FW23" s="257">
        <f>'BAR BB| Open rates'!FW23*0.85*0.9</f>
        <v>30217.5</v>
      </c>
      <c r="FX23" s="257">
        <f>'BAR BB| Open rates'!FX23*0.85*0.9</f>
        <v>30217.5</v>
      </c>
      <c r="FY23" s="257">
        <f>'BAR BB| Open rates'!FY23*0.85*0.9</f>
        <v>30217.5</v>
      </c>
      <c r="FZ23" s="257">
        <f>'BAR BB| Open rates'!FZ23*0.85*0.9</f>
        <v>30217.5</v>
      </c>
      <c r="GA23" s="257">
        <f>'BAR BB| Open rates'!GA23*0.85*0.9</f>
        <v>30217.5</v>
      </c>
      <c r="GB23" s="257">
        <f>'BAR BB| Open rates'!GB23*0.85*0.9</f>
        <v>31900.5</v>
      </c>
      <c r="GC23" s="257">
        <f>'BAR BB| Open rates'!GC23*0.85*0.9</f>
        <v>31900.5</v>
      </c>
      <c r="GD23" s="257">
        <f>'BAR BB| Open rates'!GD23*0.85*0.9</f>
        <v>31900.5</v>
      </c>
      <c r="GE23" s="257">
        <f>'BAR BB| Open rates'!GE23*0.85*0.9</f>
        <v>31900.5</v>
      </c>
    </row>
    <row r="24" spans="1:187" s="36" customFormat="1" ht="12" customHeight="1" x14ac:dyDescent="0.2">
      <c r="A24" s="237">
        <v>2</v>
      </c>
      <c r="B24" s="257">
        <f>'BAR BB| Open rates'!B24*0.85*0.9</f>
        <v>42381</v>
      </c>
      <c r="C24" s="257">
        <f>'BAR BB| Open rates'!C24*0.85*0.9</f>
        <v>42381</v>
      </c>
      <c r="D24" s="257">
        <f>'BAR BB| Open rates'!D24*0.85*0.9</f>
        <v>40315.5</v>
      </c>
      <c r="E24" s="257">
        <f>'BAR BB| Open rates'!E24*0.85*0.9</f>
        <v>40315.5</v>
      </c>
      <c r="F24" s="257">
        <f>'BAR BB| Open rates'!F24*0.85*0.9</f>
        <v>38632.5</v>
      </c>
      <c r="G24" s="257">
        <f>'BAR BB| Open rates'!G24*0.85*0.9</f>
        <v>40315.5</v>
      </c>
      <c r="H24" s="257">
        <f>'BAR BB| Open rates'!H24*0.85*0.9</f>
        <v>40315.5</v>
      </c>
      <c r="I24" s="257">
        <f>'BAR BB| Open rates'!I24*0.85*0.9</f>
        <v>41845.5</v>
      </c>
      <c r="J24" s="257">
        <f>'BAR BB| Open rates'!J24*0.85*0.9</f>
        <v>41845.5</v>
      </c>
      <c r="K24" s="257">
        <f>'BAR BB| Open rates'!K24*0.85*0.9</f>
        <v>40315.5</v>
      </c>
      <c r="L24" s="257">
        <f>'BAR BB| Open rates'!L24*0.85*0.9</f>
        <v>40315.5</v>
      </c>
      <c r="M24" s="257">
        <f>'BAR BB| Open rates'!M24*0.85*0.9</f>
        <v>40315.5</v>
      </c>
      <c r="N24" s="257">
        <f>'BAR BB| Open rates'!N24*0.85*0.9</f>
        <v>40315.5</v>
      </c>
      <c r="O24" s="257">
        <f>'BAR BB| Open rates'!O24*0.85*0.9</f>
        <v>40315.5</v>
      </c>
      <c r="P24" s="257">
        <f>'BAR BB| Open rates'!P24*0.85*0.9</f>
        <v>41845.5</v>
      </c>
      <c r="Q24" s="257">
        <f>'BAR BB| Open rates'!Q24*0.85*0.9</f>
        <v>41845.5</v>
      </c>
      <c r="R24" s="257">
        <f>'BAR BB| Open rates'!R24*0.85*0.9</f>
        <v>41845.5</v>
      </c>
      <c r="S24" s="257">
        <f>'BAR BB| Open rates'!S24*0.85*0.9</f>
        <v>41845.5</v>
      </c>
      <c r="T24" s="257">
        <f>'BAR BB| Open rates'!T24*0.85*0.9</f>
        <v>41845.5</v>
      </c>
      <c r="U24" s="257">
        <f>'BAR BB| Open rates'!U24*0.85*0.9</f>
        <v>41845.5</v>
      </c>
      <c r="V24" s="257">
        <f>'BAR BB| Open rates'!V24*0.85*0.9</f>
        <v>41845.5</v>
      </c>
      <c r="W24" s="257">
        <f>'BAR BB| Open rates'!W24*0.85*0.9</f>
        <v>43375.5</v>
      </c>
      <c r="X24" s="257">
        <f>'BAR BB| Open rates'!X24*0.85*0.9</f>
        <v>43375.5</v>
      </c>
      <c r="Y24" s="257">
        <f>'BAR BB| Open rates'!Y24*0.85*0.9</f>
        <v>41845.5</v>
      </c>
      <c r="Z24" s="257">
        <f>'BAR BB| Open rates'!Z24*0.85*0.9</f>
        <v>41845.5</v>
      </c>
      <c r="AA24" s="257">
        <f>'BAR BB| Open rates'!AA24*0.85*0.9</f>
        <v>41845.5</v>
      </c>
      <c r="AB24" s="257">
        <f>'BAR BB| Open rates'!AB24*0.85*0.9</f>
        <v>41845.5</v>
      </c>
      <c r="AC24" s="257">
        <f>'BAR BB| Open rates'!AC24*0.85*0.9</f>
        <v>41845.5</v>
      </c>
      <c r="AD24" s="257">
        <f>'BAR BB| Open rates'!AD24*0.85*0.9</f>
        <v>43375.5</v>
      </c>
      <c r="AE24" s="257">
        <f>'BAR BB| Open rates'!AE24*0.85*0.9</f>
        <v>43375.5</v>
      </c>
      <c r="AF24" s="257">
        <f>'BAR BB| Open rates'!AF24*0.85*0.9</f>
        <v>41845.5</v>
      </c>
      <c r="AG24" s="257">
        <f>'BAR BB| Open rates'!AG24*0.85*0.9</f>
        <v>41845.5</v>
      </c>
      <c r="AH24" s="257">
        <f>'BAR BB| Open rates'!AH24*0.85*0.9</f>
        <v>41845.5</v>
      </c>
      <c r="AI24" s="257">
        <f>'BAR BB| Open rates'!AI24*0.85*0.9</f>
        <v>41845.5</v>
      </c>
      <c r="AJ24" s="257">
        <f>'BAR BB| Open rates'!AJ24*0.85*0.9</f>
        <v>41845.5</v>
      </c>
      <c r="AK24" s="257">
        <f>'BAR BB| Open rates'!AK24*0.85*0.9</f>
        <v>43375.5</v>
      </c>
      <c r="AL24" s="257">
        <f>'BAR BB| Open rates'!AL24*0.85*0.9</f>
        <v>43375.5</v>
      </c>
      <c r="AM24" s="257">
        <f>'BAR BB| Open rates'!AM24*0.85*0.9</f>
        <v>41845.5</v>
      </c>
      <c r="AN24" s="257">
        <f>'BAR BB| Open rates'!AN24*0.85*0.9</f>
        <v>41845.5</v>
      </c>
      <c r="AO24" s="257">
        <f>'BAR BB| Open rates'!AO24*0.85*0.9</f>
        <v>41845.5</v>
      </c>
      <c r="AP24" s="257">
        <f>'BAR BB| Open rates'!AP24*0.85*0.9</f>
        <v>41845.5</v>
      </c>
      <c r="AQ24" s="257">
        <f>'BAR BB| Open rates'!AQ24*0.85*0.9</f>
        <v>41845.5</v>
      </c>
      <c r="AR24" s="257">
        <f>'BAR BB| Open rates'!AR24*0.85*0.9</f>
        <v>43375.5</v>
      </c>
      <c r="AS24" s="257">
        <f>'BAR BB| Open rates'!AS24*0.85*0.9</f>
        <v>43375.5</v>
      </c>
      <c r="AT24" s="257">
        <f>'BAR BB| Open rates'!AT24*0.85*0.9</f>
        <v>41845.5</v>
      </c>
      <c r="AU24" s="257">
        <f>'BAR BB| Open rates'!AU24*0.85*0.9</f>
        <v>41845.5</v>
      </c>
      <c r="AV24" s="257">
        <f>'BAR BB| Open rates'!AV24*0.85*0.9</f>
        <v>41845.5</v>
      </c>
      <c r="AW24" s="257">
        <f>'BAR BB| Open rates'!AW24*0.85*0.9</f>
        <v>41845.5</v>
      </c>
      <c r="AX24" s="257">
        <f>'BAR BB| Open rates'!AX24*0.85*0.9</f>
        <v>41845.5</v>
      </c>
      <c r="AY24" s="257">
        <f>'BAR BB| Open rates'!AY24*0.85*0.9</f>
        <v>43375.5</v>
      </c>
      <c r="AZ24" s="257">
        <f>'BAR BB| Open rates'!AZ24*0.85*0.9</f>
        <v>43375.5</v>
      </c>
      <c r="BA24" s="257">
        <f>'BAR BB| Open rates'!BA24*0.85*0.9</f>
        <v>41845.5</v>
      </c>
      <c r="BB24" s="257">
        <f>'BAR BB| Open rates'!BB24*0.85*0.9</f>
        <v>41845.5</v>
      </c>
      <c r="BC24" s="257">
        <f>'BAR BB| Open rates'!BC24*0.85*0.9</f>
        <v>41845.5</v>
      </c>
      <c r="BD24" s="257">
        <f>'BAR BB| Open rates'!BD24*0.85*0.9</f>
        <v>41845.5</v>
      </c>
      <c r="BE24" s="257">
        <f>'BAR BB| Open rates'!BE24*0.85*0.9</f>
        <v>41845.5</v>
      </c>
      <c r="BF24" s="257">
        <f>'BAR BB| Open rates'!BF24*0.85*0.9</f>
        <v>43375.5</v>
      </c>
      <c r="BG24" s="257">
        <f>'BAR BB| Open rates'!BG24*0.85*0.9</f>
        <v>43375.5</v>
      </c>
      <c r="BH24" s="257">
        <f>'BAR BB| Open rates'!BH24*0.85*0.9</f>
        <v>39397.5</v>
      </c>
      <c r="BI24" s="257">
        <f>'BAR BB| Open rates'!BI24*0.85*0.9</f>
        <v>39397.5</v>
      </c>
      <c r="BJ24" s="257">
        <f>'BAR BB| Open rates'!BJ24*0.85*0.9</f>
        <v>39397.5</v>
      </c>
      <c r="BK24" s="257">
        <f>'BAR BB| Open rates'!BK24*0.85*0.9</f>
        <v>39397.5</v>
      </c>
      <c r="BL24" s="257">
        <f>'BAR BB| Open rates'!BL24*0.85*0.9</f>
        <v>39397.5</v>
      </c>
      <c r="BM24" s="257">
        <f>'BAR BB| Open rates'!BM24*0.85*0.9</f>
        <v>40315.5</v>
      </c>
      <c r="BN24" s="257">
        <f>'BAR BB| Open rates'!BN24*0.85*0.9</f>
        <v>40315.5</v>
      </c>
      <c r="BO24" s="257">
        <f>'BAR BB| Open rates'!BO24*0.85*0.9</f>
        <v>38632.5</v>
      </c>
      <c r="BP24" s="257">
        <f>'BAR BB| Open rates'!BP24*0.85*0.9</f>
        <v>38632.5</v>
      </c>
      <c r="BQ24" s="257">
        <f>'BAR BB| Open rates'!BQ24*0.85*0.9</f>
        <v>35725.5</v>
      </c>
      <c r="BR24" s="257">
        <f>'BAR BB| Open rates'!BR24*0.85*0.9</f>
        <v>35725.5</v>
      </c>
      <c r="BS24" s="257">
        <f>'BAR BB| Open rates'!BS24*0.85*0.9</f>
        <v>35725.5</v>
      </c>
      <c r="BT24" s="257">
        <f>'BAR BB| Open rates'!BT24*0.85*0.9</f>
        <v>35725.5</v>
      </c>
      <c r="BU24" s="257">
        <f>'BAR BB| Open rates'!BU24*0.85*0.9</f>
        <v>35725.5</v>
      </c>
      <c r="BV24" s="257">
        <f>'BAR BB| Open rates'!BV24*0.85*0.9</f>
        <v>34042.5</v>
      </c>
      <c r="BW24" s="257">
        <f>'BAR BB| Open rates'!BW24*0.85*0.9</f>
        <v>34042.5</v>
      </c>
      <c r="BX24" s="257">
        <f>'BAR BB| Open rates'!BX24*0.85*0.9</f>
        <v>34042.5</v>
      </c>
      <c r="BY24" s="257">
        <f>'BAR BB| Open rates'!BY24*0.85*0.9</f>
        <v>34042.5</v>
      </c>
      <c r="BZ24" s="257">
        <f>'BAR BB| Open rates'!BZ24*0.85*0.9</f>
        <v>34042.5</v>
      </c>
      <c r="CA24" s="257">
        <f>'BAR BB| Open rates'!CA24*0.85*0.9</f>
        <v>35725.5</v>
      </c>
      <c r="CB24" s="257">
        <f>'BAR BB| Open rates'!CB24*0.85*0.9</f>
        <v>35725.5</v>
      </c>
      <c r="CC24" s="257">
        <f>'BAR BB| Open rates'!CC24*0.85*0.9</f>
        <v>34042.5</v>
      </c>
      <c r="CD24" s="257">
        <f>'BAR BB| Open rates'!CD24*0.85*0.9</f>
        <v>34042.5</v>
      </c>
      <c r="CE24" s="257">
        <f>'BAR BB| Open rates'!CE24*0.85*0.9</f>
        <v>34042.5</v>
      </c>
      <c r="CF24" s="257">
        <f>'BAR BB| Open rates'!CF24*0.85*0.9</f>
        <v>34042.5</v>
      </c>
      <c r="CG24" s="257">
        <f>'BAR BB| Open rates'!CG24*0.85*0.9</f>
        <v>34042.5</v>
      </c>
      <c r="CH24" s="257">
        <f>'BAR BB| Open rates'!CH24*0.85*0.9</f>
        <v>35725.5</v>
      </c>
      <c r="CI24" s="257">
        <f>'BAR BB| Open rates'!CI24*0.85*0.9</f>
        <v>35725.5</v>
      </c>
      <c r="CJ24" s="257">
        <f>'BAR BB| Open rates'!CJ24*0.85*0.9</f>
        <v>34042.5</v>
      </c>
      <c r="CK24" s="257">
        <f>'BAR BB| Open rates'!CK24*0.85*0.9</f>
        <v>34042.5</v>
      </c>
      <c r="CL24" s="257">
        <f>'BAR BB| Open rates'!CL24*0.85*0.9</f>
        <v>34042.5</v>
      </c>
      <c r="CM24" s="257">
        <f>'BAR BB| Open rates'!CM24*0.85*0.9</f>
        <v>34042.5</v>
      </c>
      <c r="CN24" s="257">
        <f>'BAR BB| Open rates'!CN24*0.85*0.9</f>
        <v>34042.5</v>
      </c>
      <c r="CO24" s="257">
        <f>'BAR BB| Open rates'!CO24*0.85*0.9</f>
        <v>35725.5</v>
      </c>
      <c r="CP24" s="257">
        <f>'BAR BB| Open rates'!CP24*0.85*0.9</f>
        <v>35725.5</v>
      </c>
      <c r="CQ24" s="257">
        <f>'BAR BB| Open rates'!CQ24*0.85*0.9</f>
        <v>34042.5</v>
      </c>
      <c r="CR24" s="257">
        <f>'BAR BB| Open rates'!CR24*0.85*0.9</f>
        <v>34042.5</v>
      </c>
      <c r="CS24" s="257">
        <f>'BAR BB| Open rates'!CS24*0.85*0.9</f>
        <v>34042.5</v>
      </c>
      <c r="CT24" s="257">
        <f>'BAR BB| Open rates'!CT24*0.85*0.9</f>
        <v>34042.5</v>
      </c>
      <c r="CU24" s="257">
        <f>'BAR BB| Open rates'!CU24*0.85*0.9</f>
        <v>32742</v>
      </c>
      <c r="CV24" s="257">
        <f>'BAR BB| Open rates'!CV24*0.85*0.9</f>
        <v>32742</v>
      </c>
      <c r="CW24" s="257">
        <f>'BAR BB| Open rates'!CW24*0.85*0.9</f>
        <v>32742</v>
      </c>
      <c r="CX24" s="257">
        <f>'BAR BB| Open rates'!CX24*0.85*0.9</f>
        <v>31212</v>
      </c>
      <c r="CY24" s="257">
        <f>'BAR BB| Open rates'!CY24*0.85*0.9</f>
        <v>31212</v>
      </c>
      <c r="CZ24" s="257">
        <f>'BAR BB| Open rates'!CZ24*0.85*0.9</f>
        <v>31212</v>
      </c>
      <c r="DA24" s="257">
        <f>'BAR BB| Open rates'!DA24*0.85*0.9</f>
        <v>31212</v>
      </c>
      <c r="DB24" s="257">
        <f>'BAR BB| Open rates'!DB24*0.85*0.9</f>
        <v>31212</v>
      </c>
      <c r="DC24" s="257">
        <f>'BAR BB| Open rates'!DC24*0.85*0.9</f>
        <v>32742</v>
      </c>
      <c r="DD24" s="257">
        <f>'BAR BB| Open rates'!DD24*0.85*0.9</f>
        <v>32742</v>
      </c>
      <c r="DE24" s="257">
        <f>'BAR BB| Open rates'!DE24*0.85*0.9</f>
        <v>31212</v>
      </c>
      <c r="DF24" s="257">
        <f>'BAR BB| Open rates'!DF24*0.85*0.9</f>
        <v>31212</v>
      </c>
      <c r="DG24" s="257">
        <f>'BAR BB| Open rates'!DG24*0.85*0.9</f>
        <v>31212</v>
      </c>
      <c r="DH24" s="257">
        <f>'BAR BB| Open rates'!DH24*0.85*0.9</f>
        <v>31212</v>
      </c>
      <c r="DI24" s="257">
        <f>'BAR BB| Open rates'!DI24*0.85*0.9</f>
        <v>31212</v>
      </c>
      <c r="DJ24" s="257">
        <f>'BAR BB| Open rates'!DJ24*0.85*0.9</f>
        <v>32742</v>
      </c>
      <c r="DK24" s="257">
        <f>'BAR BB| Open rates'!DK24*0.85*0.9</f>
        <v>32742</v>
      </c>
      <c r="DL24" s="257">
        <f>'BAR BB| Open rates'!DL24*0.85*0.9</f>
        <v>31212</v>
      </c>
      <c r="DM24" s="257">
        <f>'BAR BB| Open rates'!DM24*0.85*0.9</f>
        <v>31212</v>
      </c>
      <c r="DN24" s="257">
        <f>'BAR BB| Open rates'!DN24*0.85*0.9</f>
        <v>31212</v>
      </c>
      <c r="DO24" s="257">
        <f>'BAR BB| Open rates'!DO24*0.85*0.9</f>
        <v>31212</v>
      </c>
      <c r="DP24" s="257">
        <f>'BAR BB| Open rates'!DP24*0.85*0.9</f>
        <v>31212</v>
      </c>
      <c r="DQ24" s="257">
        <f>'BAR BB| Open rates'!DQ24*0.85*0.9</f>
        <v>32742</v>
      </c>
      <c r="DR24" s="257">
        <f>'BAR BB| Open rates'!DR24*0.85*0.9</f>
        <v>32742</v>
      </c>
      <c r="DS24" s="257">
        <f>'BAR BB| Open rates'!DS24*0.85*0.9</f>
        <v>31212</v>
      </c>
      <c r="DT24" s="257">
        <f>'BAR BB| Open rates'!DT24*0.85*0.9</f>
        <v>31212</v>
      </c>
      <c r="DU24" s="257">
        <f>'BAR BB| Open rates'!DU24*0.85*0.9</f>
        <v>31212</v>
      </c>
      <c r="DV24" s="257">
        <f>'BAR BB| Open rates'!DV24*0.85*0.9</f>
        <v>31212</v>
      </c>
      <c r="DW24" s="257">
        <f>'BAR BB| Open rates'!DW24*0.85*0.9</f>
        <v>31212</v>
      </c>
      <c r="DX24" s="257">
        <f>'BAR BB| Open rates'!DX24*0.85*0.9</f>
        <v>32742</v>
      </c>
      <c r="DY24" s="257">
        <f>'BAR BB| Open rates'!DY24*0.85*0.9</f>
        <v>32742</v>
      </c>
      <c r="DZ24" s="257">
        <f>'BAR BB| Open rates'!DZ24*0.85*0.9</f>
        <v>34042.5</v>
      </c>
      <c r="EA24" s="257">
        <f>'BAR BB| Open rates'!EA24*0.85*0.9</f>
        <v>34042.5</v>
      </c>
      <c r="EB24" s="257">
        <f>'BAR BB| Open rates'!EB24*0.85*0.9</f>
        <v>34042.5</v>
      </c>
      <c r="EC24" s="257">
        <f>'BAR BB| Open rates'!EC24*0.85*0.9</f>
        <v>35725.5</v>
      </c>
      <c r="ED24" s="257">
        <f>'BAR BB| Open rates'!ED24*0.85*0.9</f>
        <v>35725.5</v>
      </c>
      <c r="EE24" s="257">
        <f>'BAR BB| Open rates'!EE24*0.85*0.9</f>
        <v>35725.5</v>
      </c>
      <c r="EF24" s="257">
        <f>'BAR BB| Open rates'!EF24*0.85*0.9</f>
        <v>35725.5</v>
      </c>
      <c r="EG24" s="257">
        <f>'BAR BB| Open rates'!EG24*0.85*0.9</f>
        <v>30447</v>
      </c>
      <c r="EH24" s="257">
        <f>'BAR BB| Open rates'!EH24*0.85*0.9</f>
        <v>28917</v>
      </c>
      <c r="EI24" s="257">
        <f>'BAR BB| Open rates'!EI24*0.85*0.9</f>
        <v>28917</v>
      </c>
      <c r="EJ24" s="257">
        <f>'BAR BB| Open rates'!EJ24*0.85*0.9</f>
        <v>28917</v>
      </c>
      <c r="EK24" s="257">
        <f>'BAR BB| Open rates'!EK24*0.85*0.9</f>
        <v>28917</v>
      </c>
      <c r="EL24" s="257">
        <f>'BAR BB| Open rates'!EL24*0.85*0.9</f>
        <v>29682</v>
      </c>
      <c r="EM24" s="257">
        <f>'BAR BB| Open rates'!EM24*0.85*0.9</f>
        <v>29682</v>
      </c>
      <c r="EN24" s="257">
        <f>'BAR BB| Open rates'!EN24*0.85*0.9</f>
        <v>28917</v>
      </c>
      <c r="EO24" s="257">
        <f>'BAR BB| Open rates'!EO24*0.85*0.9</f>
        <v>28917</v>
      </c>
      <c r="EP24" s="257">
        <f>'BAR BB| Open rates'!EP24*0.85*0.9</f>
        <v>28917</v>
      </c>
      <c r="EQ24" s="257">
        <f>'BAR BB| Open rates'!EQ24*0.85*0.9</f>
        <v>28917</v>
      </c>
      <c r="ER24" s="257">
        <f>'BAR BB| Open rates'!ER24*0.85*0.9</f>
        <v>28917</v>
      </c>
      <c r="ES24" s="257">
        <f>'BAR BB| Open rates'!ES24*0.85*0.9</f>
        <v>29682</v>
      </c>
      <c r="ET24" s="257">
        <f>'BAR BB| Open rates'!ET24*0.85*0.9</f>
        <v>29682</v>
      </c>
      <c r="EU24" s="257">
        <f>'BAR BB| Open rates'!EU24*0.85*0.9</f>
        <v>28917</v>
      </c>
      <c r="EV24" s="257">
        <f>'BAR BB| Open rates'!EV24*0.85*0.9</f>
        <v>28917</v>
      </c>
      <c r="EW24" s="257">
        <f>'BAR BB| Open rates'!EW24*0.85*0.9</f>
        <v>28917</v>
      </c>
      <c r="EX24" s="257">
        <f>'BAR BB| Open rates'!EX24*0.85*0.9</f>
        <v>28917</v>
      </c>
      <c r="EY24" s="257">
        <f>'BAR BB| Open rates'!EY24*0.85*0.9</f>
        <v>28917</v>
      </c>
      <c r="EZ24" s="257">
        <f>'BAR BB| Open rates'!EZ24*0.85*0.9</f>
        <v>29682</v>
      </c>
      <c r="FA24" s="257">
        <f>'BAR BB| Open rates'!FA24*0.85*0.9</f>
        <v>29682</v>
      </c>
      <c r="FB24" s="257">
        <f>'BAR BB| Open rates'!FB24*0.85*0.9</f>
        <v>28917</v>
      </c>
      <c r="FC24" s="257">
        <f>'BAR BB| Open rates'!FC24*0.85*0.9</f>
        <v>28917</v>
      </c>
      <c r="FD24" s="257">
        <f>'BAR BB| Open rates'!FD24*0.85*0.9</f>
        <v>28917</v>
      </c>
      <c r="FE24" s="257">
        <f>'BAR BB| Open rates'!FE24*0.85*0.9</f>
        <v>28917</v>
      </c>
      <c r="FF24" s="257">
        <f>'BAR BB| Open rates'!FF24*0.85*0.9</f>
        <v>28917</v>
      </c>
      <c r="FG24" s="257">
        <f>'BAR BB| Open rates'!FG24*0.85*0.9</f>
        <v>29682</v>
      </c>
      <c r="FH24" s="257">
        <f>'BAR BB| Open rates'!FH24*0.85*0.9</f>
        <v>29682</v>
      </c>
      <c r="FI24" s="257">
        <f>'BAR BB| Open rates'!FI24*0.85*0.9</f>
        <v>28917</v>
      </c>
      <c r="FJ24" s="257">
        <f>'BAR BB| Open rates'!FJ24*0.85*0.9</f>
        <v>28917</v>
      </c>
      <c r="FK24" s="257">
        <f>'BAR BB| Open rates'!FK24*0.85*0.9</f>
        <v>28917</v>
      </c>
      <c r="FL24" s="257">
        <f>'BAR BB| Open rates'!FL24*0.85*0.9</f>
        <v>28917</v>
      </c>
      <c r="FM24" s="257">
        <f>'BAR BB| Open rates'!FM24*0.85*0.9</f>
        <v>28917</v>
      </c>
      <c r="FN24" s="257">
        <f>'BAR BB| Open rates'!FN24*0.85*0.9</f>
        <v>29682</v>
      </c>
      <c r="FO24" s="257">
        <f>'BAR BB| Open rates'!FO24*0.85*0.9</f>
        <v>29682</v>
      </c>
      <c r="FP24" s="257">
        <f>'BAR BB| Open rates'!FP24*0.85*0.9</f>
        <v>28917</v>
      </c>
      <c r="FQ24" s="257">
        <f>'BAR BB| Open rates'!FQ24*0.85*0.9</f>
        <v>28917</v>
      </c>
      <c r="FR24" s="257">
        <f>'BAR BB| Open rates'!FR24*0.85*0.9</f>
        <v>28917</v>
      </c>
      <c r="FS24" s="257">
        <f>'BAR BB| Open rates'!FS24*0.85*0.9</f>
        <v>28917</v>
      </c>
      <c r="FT24" s="257">
        <f>'BAR BB| Open rates'!FT24*0.85*0.9</f>
        <v>28917</v>
      </c>
      <c r="FU24" s="257">
        <f>'BAR BB| Open rates'!FU24*0.85*0.9</f>
        <v>29682</v>
      </c>
      <c r="FV24" s="257">
        <f>'BAR BB| Open rates'!FV24*0.85*0.9</f>
        <v>29682</v>
      </c>
      <c r="FW24" s="257">
        <f>'BAR BB| Open rates'!FW24*0.85*0.9</f>
        <v>32512.5</v>
      </c>
      <c r="FX24" s="257">
        <f>'BAR BB| Open rates'!FX24*0.85*0.9</f>
        <v>32512.5</v>
      </c>
      <c r="FY24" s="257">
        <f>'BAR BB| Open rates'!FY24*0.85*0.9</f>
        <v>32512.5</v>
      </c>
      <c r="FZ24" s="257">
        <f>'BAR BB| Open rates'!FZ24*0.85*0.9</f>
        <v>32512.5</v>
      </c>
      <c r="GA24" s="257">
        <f>'BAR BB| Open rates'!GA24*0.85*0.9</f>
        <v>32512.5</v>
      </c>
      <c r="GB24" s="257">
        <f>'BAR BB| Open rates'!GB24*0.85*0.9</f>
        <v>34195.5</v>
      </c>
      <c r="GC24" s="257">
        <f>'BAR BB| Open rates'!GC24*0.85*0.9</f>
        <v>34195.5</v>
      </c>
      <c r="GD24" s="257">
        <f>'BAR BB| Open rates'!GD24*0.85*0.9</f>
        <v>34195.5</v>
      </c>
      <c r="GE24" s="257">
        <f>'BAR BB| Open rates'!GE24*0.85*0.9</f>
        <v>34195.5</v>
      </c>
    </row>
    <row r="25" spans="1:187" s="36" customFormat="1" ht="12" customHeight="1" x14ac:dyDescent="0.2">
      <c r="A25" s="237">
        <v>3</v>
      </c>
      <c r="B25" s="257">
        <f>'BAR BB| Open rates'!B25*0.85*0.9</f>
        <v>44676</v>
      </c>
      <c r="C25" s="257">
        <f>'BAR BB| Open rates'!C25*0.85*0.9</f>
        <v>44676</v>
      </c>
      <c r="D25" s="257">
        <f>'BAR BB| Open rates'!D25*0.85*0.9</f>
        <v>42610.5</v>
      </c>
      <c r="E25" s="257">
        <f>'BAR BB| Open rates'!E25*0.85*0.9</f>
        <v>42610.5</v>
      </c>
      <c r="F25" s="257">
        <f>'BAR BB| Open rates'!F25*0.85*0.9</f>
        <v>40927.5</v>
      </c>
      <c r="G25" s="257">
        <f>'BAR BB| Open rates'!G25*0.85*0.9</f>
        <v>42610.5</v>
      </c>
      <c r="H25" s="257">
        <f>'BAR BB| Open rates'!H25*0.85*0.9</f>
        <v>42610.5</v>
      </c>
      <c r="I25" s="257">
        <f>'BAR BB| Open rates'!I25*0.85*0.9</f>
        <v>44140.5</v>
      </c>
      <c r="J25" s="257">
        <f>'BAR BB| Open rates'!J25*0.85*0.9</f>
        <v>44140.5</v>
      </c>
      <c r="K25" s="257">
        <f>'BAR BB| Open rates'!K25*0.85*0.9</f>
        <v>42610.5</v>
      </c>
      <c r="L25" s="257">
        <f>'BAR BB| Open rates'!L25*0.85*0.9</f>
        <v>42610.5</v>
      </c>
      <c r="M25" s="257">
        <f>'BAR BB| Open rates'!M25*0.85*0.9</f>
        <v>42610.5</v>
      </c>
      <c r="N25" s="257">
        <f>'BAR BB| Open rates'!N25*0.85*0.9</f>
        <v>42610.5</v>
      </c>
      <c r="O25" s="257">
        <f>'BAR BB| Open rates'!O25*0.85*0.9</f>
        <v>42610.5</v>
      </c>
      <c r="P25" s="257">
        <f>'BAR BB| Open rates'!P25*0.85*0.9</f>
        <v>44140.5</v>
      </c>
      <c r="Q25" s="257">
        <f>'BAR BB| Open rates'!Q25*0.85*0.9</f>
        <v>44140.5</v>
      </c>
      <c r="R25" s="257">
        <f>'BAR BB| Open rates'!R25*0.85*0.9</f>
        <v>44140.5</v>
      </c>
      <c r="S25" s="257">
        <f>'BAR BB| Open rates'!S25*0.85*0.9</f>
        <v>44140.5</v>
      </c>
      <c r="T25" s="257">
        <f>'BAR BB| Open rates'!T25*0.85*0.9</f>
        <v>44140.5</v>
      </c>
      <c r="U25" s="257">
        <f>'BAR BB| Open rates'!U25*0.85*0.9</f>
        <v>44140.5</v>
      </c>
      <c r="V25" s="257">
        <f>'BAR BB| Open rates'!V25*0.85*0.9</f>
        <v>44140.5</v>
      </c>
      <c r="W25" s="257">
        <f>'BAR BB| Open rates'!W25*0.85*0.9</f>
        <v>45670.5</v>
      </c>
      <c r="X25" s="257">
        <f>'BAR BB| Open rates'!X25*0.85*0.9</f>
        <v>45670.5</v>
      </c>
      <c r="Y25" s="257">
        <f>'BAR BB| Open rates'!Y25*0.85*0.9</f>
        <v>44140.5</v>
      </c>
      <c r="Z25" s="257">
        <f>'BAR BB| Open rates'!Z25*0.85*0.9</f>
        <v>44140.5</v>
      </c>
      <c r="AA25" s="257">
        <f>'BAR BB| Open rates'!AA25*0.85*0.9</f>
        <v>44140.5</v>
      </c>
      <c r="AB25" s="257">
        <f>'BAR BB| Open rates'!AB25*0.85*0.9</f>
        <v>44140.5</v>
      </c>
      <c r="AC25" s="257">
        <f>'BAR BB| Open rates'!AC25*0.85*0.9</f>
        <v>44140.5</v>
      </c>
      <c r="AD25" s="257">
        <f>'BAR BB| Open rates'!AD25*0.85*0.9</f>
        <v>45670.5</v>
      </c>
      <c r="AE25" s="257">
        <f>'BAR BB| Open rates'!AE25*0.85*0.9</f>
        <v>45670.5</v>
      </c>
      <c r="AF25" s="257">
        <f>'BAR BB| Open rates'!AF25*0.85*0.9</f>
        <v>44140.5</v>
      </c>
      <c r="AG25" s="257">
        <f>'BAR BB| Open rates'!AG25*0.85*0.9</f>
        <v>44140.5</v>
      </c>
      <c r="AH25" s="257">
        <f>'BAR BB| Open rates'!AH25*0.85*0.9</f>
        <v>44140.5</v>
      </c>
      <c r="AI25" s="257">
        <f>'BAR BB| Open rates'!AI25*0.85*0.9</f>
        <v>44140.5</v>
      </c>
      <c r="AJ25" s="257">
        <f>'BAR BB| Open rates'!AJ25*0.85*0.9</f>
        <v>44140.5</v>
      </c>
      <c r="AK25" s="257">
        <f>'BAR BB| Open rates'!AK25*0.85*0.9</f>
        <v>45670.5</v>
      </c>
      <c r="AL25" s="257">
        <f>'BAR BB| Open rates'!AL25*0.85*0.9</f>
        <v>45670.5</v>
      </c>
      <c r="AM25" s="257">
        <f>'BAR BB| Open rates'!AM25*0.85*0.9</f>
        <v>44140.5</v>
      </c>
      <c r="AN25" s="257">
        <f>'BAR BB| Open rates'!AN25*0.85*0.9</f>
        <v>44140.5</v>
      </c>
      <c r="AO25" s="257">
        <f>'BAR BB| Open rates'!AO25*0.85*0.9</f>
        <v>44140.5</v>
      </c>
      <c r="AP25" s="257">
        <f>'BAR BB| Open rates'!AP25*0.85*0.9</f>
        <v>44140.5</v>
      </c>
      <c r="AQ25" s="257">
        <f>'BAR BB| Open rates'!AQ25*0.85*0.9</f>
        <v>44140.5</v>
      </c>
      <c r="AR25" s="257">
        <f>'BAR BB| Open rates'!AR25*0.85*0.9</f>
        <v>45670.5</v>
      </c>
      <c r="AS25" s="257">
        <f>'BAR BB| Open rates'!AS25*0.85*0.9</f>
        <v>45670.5</v>
      </c>
      <c r="AT25" s="257">
        <f>'BAR BB| Open rates'!AT25*0.85*0.9</f>
        <v>44140.5</v>
      </c>
      <c r="AU25" s="257">
        <f>'BAR BB| Open rates'!AU25*0.85*0.9</f>
        <v>44140.5</v>
      </c>
      <c r="AV25" s="257">
        <f>'BAR BB| Open rates'!AV25*0.85*0.9</f>
        <v>44140.5</v>
      </c>
      <c r="AW25" s="257">
        <f>'BAR BB| Open rates'!AW25*0.85*0.9</f>
        <v>44140.5</v>
      </c>
      <c r="AX25" s="257">
        <f>'BAR BB| Open rates'!AX25*0.85*0.9</f>
        <v>44140.5</v>
      </c>
      <c r="AY25" s="257">
        <f>'BAR BB| Open rates'!AY25*0.85*0.9</f>
        <v>45670.5</v>
      </c>
      <c r="AZ25" s="257">
        <f>'BAR BB| Open rates'!AZ25*0.85*0.9</f>
        <v>45670.5</v>
      </c>
      <c r="BA25" s="257">
        <f>'BAR BB| Open rates'!BA25*0.85*0.9</f>
        <v>44140.5</v>
      </c>
      <c r="BB25" s="257">
        <f>'BAR BB| Open rates'!BB25*0.85*0.9</f>
        <v>44140.5</v>
      </c>
      <c r="BC25" s="257">
        <f>'BAR BB| Open rates'!BC25*0.85*0.9</f>
        <v>44140.5</v>
      </c>
      <c r="BD25" s="257">
        <f>'BAR BB| Open rates'!BD25*0.85*0.9</f>
        <v>44140.5</v>
      </c>
      <c r="BE25" s="257">
        <f>'BAR BB| Open rates'!BE25*0.85*0.9</f>
        <v>44140.5</v>
      </c>
      <c r="BF25" s="257">
        <f>'BAR BB| Open rates'!BF25*0.85*0.9</f>
        <v>45670.5</v>
      </c>
      <c r="BG25" s="257">
        <f>'BAR BB| Open rates'!BG25*0.85*0.9</f>
        <v>45670.5</v>
      </c>
      <c r="BH25" s="257">
        <f>'BAR BB| Open rates'!BH25*0.85*0.9</f>
        <v>41692.5</v>
      </c>
      <c r="BI25" s="257">
        <f>'BAR BB| Open rates'!BI25*0.85*0.9</f>
        <v>41692.5</v>
      </c>
      <c r="BJ25" s="257">
        <f>'BAR BB| Open rates'!BJ25*0.85*0.9</f>
        <v>41692.5</v>
      </c>
      <c r="BK25" s="257">
        <f>'BAR BB| Open rates'!BK25*0.85*0.9</f>
        <v>41692.5</v>
      </c>
      <c r="BL25" s="257">
        <f>'BAR BB| Open rates'!BL25*0.85*0.9</f>
        <v>41692.5</v>
      </c>
      <c r="BM25" s="257">
        <f>'BAR BB| Open rates'!BM25*0.85*0.9</f>
        <v>42610.5</v>
      </c>
      <c r="BN25" s="257">
        <f>'BAR BB| Open rates'!BN25*0.85*0.9</f>
        <v>42610.5</v>
      </c>
      <c r="BO25" s="257">
        <f>'BAR BB| Open rates'!BO25*0.85*0.9</f>
        <v>40927.5</v>
      </c>
      <c r="BP25" s="257">
        <f>'BAR BB| Open rates'!BP25*0.85*0.9</f>
        <v>40927.5</v>
      </c>
      <c r="BQ25" s="257">
        <f>'BAR BB| Open rates'!BQ25*0.85*0.9</f>
        <v>38020.5</v>
      </c>
      <c r="BR25" s="257">
        <f>'BAR BB| Open rates'!BR25*0.85*0.9</f>
        <v>38020.5</v>
      </c>
      <c r="BS25" s="257">
        <f>'BAR BB| Open rates'!BS25*0.85*0.9</f>
        <v>38020.5</v>
      </c>
      <c r="BT25" s="257">
        <f>'BAR BB| Open rates'!BT25*0.85*0.9</f>
        <v>38020.5</v>
      </c>
      <c r="BU25" s="257">
        <f>'BAR BB| Open rates'!BU25*0.85*0.9</f>
        <v>38020.5</v>
      </c>
      <c r="BV25" s="257">
        <f>'BAR BB| Open rates'!BV25*0.85*0.9</f>
        <v>36337.5</v>
      </c>
      <c r="BW25" s="257">
        <f>'BAR BB| Open rates'!BW25*0.85*0.9</f>
        <v>36337.5</v>
      </c>
      <c r="BX25" s="257">
        <f>'BAR BB| Open rates'!BX25*0.85*0.9</f>
        <v>36337.5</v>
      </c>
      <c r="BY25" s="257">
        <f>'BAR BB| Open rates'!BY25*0.85*0.9</f>
        <v>36337.5</v>
      </c>
      <c r="BZ25" s="257">
        <f>'BAR BB| Open rates'!BZ25*0.85*0.9</f>
        <v>36337.5</v>
      </c>
      <c r="CA25" s="257">
        <f>'BAR BB| Open rates'!CA25*0.85*0.9</f>
        <v>38020.5</v>
      </c>
      <c r="CB25" s="257">
        <f>'BAR BB| Open rates'!CB25*0.85*0.9</f>
        <v>38020.5</v>
      </c>
      <c r="CC25" s="257">
        <f>'BAR BB| Open rates'!CC25*0.85*0.9</f>
        <v>36337.5</v>
      </c>
      <c r="CD25" s="257">
        <f>'BAR BB| Open rates'!CD25*0.85*0.9</f>
        <v>36337.5</v>
      </c>
      <c r="CE25" s="257">
        <f>'BAR BB| Open rates'!CE25*0.85*0.9</f>
        <v>36337.5</v>
      </c>
      <c r="CF25" s="257">
        <f>'BAR BB| Open rates'!CF25*0.85*0.9</f>
        <v>36337.5</v>
      </c>
      <c r="CG25" s="257">
        <f>'BAR BB| Open rates'!CG25*0.85*0.9</f>
        <v>36337.5</v>
      </c>
      <c r="CH25" s="257">
        <f>'BAR BB| Open rates'!CH25*0.85*0.9</f>
        <v>38020.5</v>
      </c>
      <c r="CI25" s="257">
        <f>'BAR BB| Open rates'!CI25*0.85*0.9</f>
        <v>38020.5</v>
      </c>
      <c r="CJ25" s="257">
        <f>'BAR BB| Open rates'!CJ25*0.85*0.9</f>
        <v>36337.5</v>
      </c>
      <c r="CK25" s="257">
        <f>'BAR BB| Open rates'!CK25*0.85*0.9</f>
        <v>36337.5</v>
      </c>
      <c r="CL25" s="257">
        <f>'BAR BB| Open rates'!CL25*0.85*0.9</f>
        <v>36337.5</v>
      </c>
      <c r="CM25" s="257">
        <f>'BAR BB| Open rates'!CM25*0.85*0.9</f>
        <v>36337.5</v>
      </c>
      <c r="CN25" s="257">
        <f>'BAR BB| Open rates'!CN25*0.85*0.9</f>
        <v>36337.5</v>
      </c>
      <c r="CO25" s="257">
        <f>'BAR BB| Open rates'!CO25*0.85*0.9</f>
        <v>38020.5</v>
      </c>
      <c r="CP25" s="257">
        <f>'BAR BB| Open rates'!CP25*0.85*0.9</f>
        <v>38020.5</v>
      </c>
      <c r="CQ25" s="257">
        <f>'BAR BB| Open rates'!CQ25*0.85*0.9</f>
        <v>36337.5</v>
      </c>
      <c r="CR25" s="257">
        <f>'BAR BB| Open rates'!CR25*0.85*0.9</f>
        <v>36337.5</v>
      </c>
      <c r="CS25" s="257">
        <f>'BAR BB| Open rates'!CS25*0.85*0.9</f>
        <v>36337.5</v>
      </c>
      <c r="CT25" s="257">
        <f>'BAR BB| Open rates'!CT25*0.85*0.9</f>
        <v>36337.5</v>
      </c>
      <c r="CU25" s="257">
        <f>'BAR BB| Open rates'!CU25*0.85*0.9</f>
        <v>35037</v>
      </c>
      <c r="CV25" s="257">
        <f>'BAR BB| Open rates'!CV25*0.85*0.9</f>
        <v>35037</v>
      </c>
      <c r="CW25" s="257">
        <f>'BAR BB| Open rates'!CW25*0.85*0.9</f>
        <v>35037</v>
      </c>
      <c r="CX25" s="257">
        <f>'BAR BB| Open rates'!CX25*0.85*0.9</f>
        <v>33507</v>
      </c>
      <c r="CY25" s="257">
        <f>'BAR BB| Open rates'!CY25*0.85*0.9</f>
        <v>33507</v>
      </c>
      <c r="CZ25" s="257">
        <f>'BAR BB| Open rates'!CZ25*0.85*0.9</f>
        <v>33507</v>
      </c>
      <c r="DA25" s="257">
        <f>'BAR BB| Open rates'!DA25*0.85*0.9</f>
        <v>33507</v>
      </c>
      <c r="DB25" s="257">
        <f>'BAR BB| Open rates'!DB25*0.85*0.9</f>
        <v>33507</v>
      </c>
      <c r="DC25" s="257">
        <f>'BAR BB| Open rates'!DC25*0.85*0.9</f>
        <v>35037</v>
      </c>
      <c r="DD25" s="257">
        <f>'BAR BB| Open rates'!DD25*0.85*0.9</f>
        <v>35037</v>
      </c>
      <c r="DE25" s="257">
        <f>'BAR BB| Open rates'!DE25*0.85*0.9</f>
        <v>33507</v>
      </c>
      <c r="DF25" s="257">
        <f>'BAR BB| Open rates'!DF25*0.85*0.9</f>
        <v>33507</v>
      </c>
      <c r="DG25" s="257">
        <f>'BAR BB| Open rates'!DG25*0.85*0.9</f>
        <v>33507</v>
      </c>
      <c r="DH25" s="257">
        <f>'BAR BB| Open rates'!DH25*0.85*0.9</f>
        <v>33507</v>
      </c>
      <c r="DI25" s="257">
        <f>'BAR BB| Open rates'!DI25*0.85*0.9</f>
        <v>33507</v>
      </c>
      <c r="DJ25" s="257">
        <f>'BAR BB| Open rates'!DJ25*0.85*0.9</f>
        <v>35037</v>
      </c>
      <c r="DK25" s="257">
        <f>'BAR BB| Open rates'!DK25*0.85*0.9</f>
        <v>35037</v>
      </c>
      <c r="DL25" s="257">
        <f>'BAR BB| Open rates'!DL25*0.85*0.9</f>
        <v>33507</v>
      </c>
      <c r="DM25" s="257">
        <f>'BAR BB| Open rates'!DM25*0.85*0.9</f>
        <v>33507</v>
      </c>
      <c r="DN25" s="257">
        <f>'BAR BB| Open rates'!DN25*0.85*0.9</f>
        <v>33507</v>
      </c>
      <c r="DO25" s="257">
        <f>'BAR BB| Open rates'!DO25*0.85*0.9</f>
        <v>33507</v>
      </c>
      <c r="DP25" s="257">
        <f>'BAR BB| Open rates'!DP25*0.85*0.9</f>
        <v>33507</v>
      </c>
      <c r="DQ25" s="257">
        <f>'BAR BB| Open rates'!DQ25*0.85*0.9</f>
        <v>35037</v>
      </c>
      <c r="DR25" s="257">
        <f>'BAR BB| Open rates'!DR25*0.85*0.9</f>
        <v>35037</v>
      </c>
      <c r="DS25" s="257">
        <f>'BAR BB| Open rates'!DS25*0.85*0.9</f>
        <v>33507</v>
      </c>
      <c r="DT25" s="257">
        <f>'BAR BB| Open rates'!DT25*0.85*0.9</f>
        <v>33507</v>
      </c>
      <c r="DU25" s="257">
        <f>'BAR BB| Open rates'!DU25*0.85*0.9</f>
        <v>33507</v>
      </c>
      <c r="DV25" s="257">
        <f>'BAR BB| Open rates'!DV25*0.85*0.9</f>
        <v>33507</v>
      </c>
      <c r="DW25" s="257">
        <f>'BAR BB| Open rates'!DW25*0.85*0.9</f>
        <v>33507</v>
      </c>
      <c r="DX25" s="257">
        <f>'BAR BB| Open rates'!DX25*0.85*0.9</f>
        <v>35037</v>
      </c>
      <c r="DY25" s="257">
        <f>'BAR BB| Open rates'!DY25*0.85*0.9</f>
        <v>35037</v>
      </c>
      <c r="DZ25" s="257">
        <f>'BAR BB| Open rates'!DZ25*0.85*0.9</f>
        <v>36337.5</v>
      </c>
      <c r="EA25" s="257">
        <f>'BAR BB| Open rates'!EA25*0.85*0.9</f>
        <v>36337.5</v>
      </c>
      <c r="EB25" s="257">
        <f>'BAR BB| Open rates'!EB25*0.85*0.9</f>
        <v>36337.5</v>
      </c>
      <c r="EC25" s="257">
        <f>'BAR BB| Open rates'!EC25*0.85*0.9</f>
        <v>38020.5</v>
      </c>
      <c r="ED25" s="257">
        <f>'BAR BB| Open rates'!ED25*0.85*0.9</f>
        <v>38020.5</v>
      </c>
      <c r="EE25" s="257">
        <f>'BAR BB| Open rates'!EE25*0.85*0.9</f>
        <v>38020.5</v>
      </c>
      <c r="EF25" s="257">
        <f>'BAR BB| Open rates'!EF25*0.85*0.9</f>
        <v>38020.5</v>
      </c>
      <c r="EG25" s="257">
        <f>'BAR BB| Open rates'!EG25*0.85*0.9</f>
        <v>32742</v>
      </c>
      <c r="EH25" s="257">
        <f>'BAR BB| Open rates'!EH25*0.85*0.9</f>
        <v>31212</v>
      </c>
      <c r="EI25" s="257">
        <f>'BAR BB| Open rates'!EI25*0.85*0.9</f>
        <v>31212</v>
      </c>
      <c r="EJ25" s="257">
        <f>'BAR BB| Open rates'!EJ25*0.85*0.9</f>
        <v>31212</v>
      </c>
      <c r="EK25" s="257">
        <f>'BAR BB| Open rates'!EK25*0.85*0.9</f>
        <v>31212</v>
      </c>
      <c r="EL25" s="257">
        <f>'BAR BB| Open rates'!EL25*0.85*0.9</f>
        <v>31977</v>
      </c>
      <c r="EM25" s="257">
        <f>'BAR BB| Open rates'!EM25*0.85*0.9</f>
        <v>31977</v>
      </c>
      <c r="EN25" s="257">
        <f>'BAR BB| Open rates'!EN25*0.85*0.9</f>
        <v>31212</v>
      </c>
      <c r="EO25" s="257">
        <f>'BAR BB| Open rates'!EO25*0.85*0.9</f>
        <v>31212</v>
      </c>
      <c r="EP25" s="257">
        <f>'BAR BB| Open rates'!EP25*0.85*0.9</f>
        <v>31212</v>
      </c>
      <c r="EQ25" s="257">
        <f>'BAR BB| Open rates'!EQ25*0.85*0.9</f>
        <v>31212</v>
      </c>
      <c r="ER25" s="257">
        <f>'BAR BB| Open rates'!ER25*0.85*0.9</f>
        <v>31212</v>
      </c>
      <c r="ES25" s="257">
        <f>'BAR BB| Open rates'!ES25*0.85*0.9</f>
        <v>31977</v>
      </c>
      <c r="ET25" s="257">
        <f>'BAR BB| Open rates'!ET25*0.85*0.9</f>
        <v>31977</v>
      </c>
      <c r="EU25" s="257">
        <f>'BAR BB| Open rates'!EU25*0.85*0.9</f>
        <v>31212</v>
      </c>
      <c r="EV25" s="257">
        <f>'BAR BB| Open rates'!EV25*0.85*0.9</f>
        <v>31212</v>
      </c>
      <c r="EW25" s="257">
        <f>'BAR BB| Open rates'!EW25*0.85*0.9</f>
        <v>31212</v>
      </c>
      <c r="EX25" s="257">
        <f>'BAR BB| Open rates'!EX25*0.85*0.9</f>
        <v>31212</v>
      </c>
      <c r="EY25" s="257">
        <f>'BAR BB| Open rates'!EY25*0.85*0.9</f>
        <v>31212</v>
      </c>
      <c r="EZ25" s="257">
        <f>'BAR BB| Open rates'!EZ25*0.85*0.9</f>
        <v>31977</v>
      </c>
      <c r="FA25" s="257">
        <f>'BAR BB| Open rates'!FA25*0.85*0.9</f>
        <v>31977</v>
      </c>
      <c r="FB25" s="257">
        <f>'BAR BB| Open rates'!FB25*0.85*0.9</f>
        <v>31212</v>
      </c>
      <c r="FC25" s="257">
        <f>'BAR BB| Open rates'!FC25*0.85*0.9</f>
        <v>31212</v>
      </c>
      <c r="FD25" s="257">
        <f>'BAR BB| Open rates'!FD25*0.85*0.9</f>
        <v>31212</v>
      </c>
      <c r="FE25" s="257">
        <f>'BAR BB| Open rates'!FE25*0.85*0.9</f>
        <v>31212</v>
      </c>
      <c r="FF25" s="257">
        <f>'BAR BB| Open rates'!FF25*0.85*0.9</f>
        <v>31212</v>
      </c>
      <c r="FG25" s="257">
        <f>'BAR BB| Open rates'!FG25*0.85*0.9</f>
        <v>31977</v>
      </c>
      <c r="FH25" s="257">
        <f>'BAR BB| Open rates'!FH25*0.85*0.9</f>
        <v>31977</v>
      </c>
      <c r="FI25" s="257">
        <f>'BAR BB| Open rates'!FI25*0.85*0.9</f>
        <v>31212</v>
      </c>
      <c r="FJ25" s="257">
        <f>'BAR BB| Open rates'!FJ25*0.85*0.9</f>
        <v>31212</v>
      </c>
      <c r="FK25" s="257">
        <f>'BAR BB| Open rates'!FK25*0.85*0.9</f>
        <v>31212</v>
      </c>
      <c r="FL25" s="257">
        <f>'BAR BB| Open rates'!FL25*0.85*0.9</f>
        <v>31212</v>
      </c>
      <c r="FM25" s="257">
        <f>'BAR BB| Open rates'!FM25*0.85*0.9</f>
        <v>31212</v>
      </c>
      <c r="FN25" s="257">
        <f>'BAR BB| Open rates'!FN25*0.85*0.9</f>
        <v>31977</v>
      </c>
      <c r="FO25" s="257">
        <f>'BAR BB| Open rates'!FO25*0.85*0.9</f>
        <v>31977</v>
      </c>
      <c r="FP25" s="257">
        <f>'BAR BB| Open rates'!FP25*0.85*0.9</f>
        <v>31212</v>
      </c>
      <c r="FQ25" s="257">
        <f>'BAR BB| Open rates'!FQ25*0.85*0.9</f>
        <v>31212</v>
      </c>
      <c r="FR25" s="257">
        <f>'BAR BB| Open rates'!FR25*0.85*0.9</f>
        <v>31212</v>
      </c>
      <c r="FS25" s="257">
        <f>'BAR BB| Open rates'!FS25*0.85*0.9</f>
        <v>31212</v>
      </c>
      <c r="FT25" s="257">
        <f>'BAR BB| Open rates'!FT25*0.85*0.9</f>
        <v>31212</v>
      </c>
      <c r="FU25" s="257">
        <f>'BAR BB| Open rates'!FU25*0.85*0.9</f>
        <v>31977</v>
      </c>
      <c r="FV25" s="257">
        <f>'BAR BB| Open rates'!FV25*0.85*0.9</f>
        <v>31977</v>
      </c>
      <c r="FW25" s="257">
        <f>'BAR BB| Open rates'!FW25*0.85*0.9</f>
        <v>34807.5</v>
      </c>
      <c r="FX25" s="257">
        <f>'BAR BB| Open rates'!FX25*0.85*0.9</f>
        <v>34807.5</v>
      </c>
      <c r="FY25" s="257">
        <f>'BAR BB| Open rates'!FY25*0.85*0.9</f>
        <v>34807.5</v>
      </c>
      <c r="FZ25" s="257">
        <f>'BAR BB| Open rates'!FZ25*0.85*0.9</f>
        <v>34807.5</v>
      </c>
      <c r="GA25" s="257">
        <f>'BAR BB| Open rates'!GA25*0.85*0.9</f>
        <v>34807.5</v>
      </c>
      <c r="GB25" s="257">
        <f>'BAR BB| Open rates'!GB25*0.85*0.9</f>
        <v>36490.5</v>
      </c>
      <c r="GC25" s="257">
        <f>'BAR BB| Open rates'!GC25*0.85*0.9</f>
        <v>36490.5</v>
      </c>
      <c r="GD25" s="257">
        <f>'BAR BB| Open rates'!GD25*0.85*0.9</f>
        <v>36490.5</v>
      </c>
      <c r="GE25" s="257">
        <f>'BAR BB| Open rates'!GE25*0.85*0.9</f>
        <v>36490.5</v>
      </c>
    </row>
    <row r="26" spans="1:187" s="36" customFormat="1" ht="12" customHeight="1" x14ac:dyDescent="0.2">
      <c r="A26" s="237">
        <v>4</v>
      </c>
      <c r="B26" s="257">
        <f>'BAR BB| Open rates'!B26*0.85*0.9</f>
        <v>46971</v>
      </c>
      <c r="C26" s="257">
        <f>'BAR BB| Open rates'!C26*0.85*0.9</f>
        <v>46971</v>
      </c>
      <c r="D26" s="257">
        <f>'BAR BB| Open rates'!D26*0.85*0.9</f>
        <v>44905.5</v>
      </c>
      <c r="E26" s="257">
        <f>'BAR BB| Open rates'!E26*0.85*0.9</f>
        <v>44905.5</v>
      </c>
      <c r="F26" s="257">
        <f>'BAR BB| Open rates'!F26*0.85*0.9</f>
        <v>43222.5</v>
      </c>
      <c r="G26" s="257">
        <f>'BAR BB| Open rates'!G26*0.85*0.9</f>
        <v>44905.5</v>
      </c>
      <c r="H26" s="257">
        <f>'BAR BB| Open rates'!H26*0.85*0.9</f>
        <v>44905.5</v>
      </c>
      <c r="I26" s="257">
        <f>'BAR BB| Open rates'!I26*0.85*0.9</f>
        <v>46435.5</v>
      </c>
      <c r="J26" s="257">
        <f>'BAR BB| Open rates'!J26*0.85*0.9</f>
        <v>46435.5</v>
      </c>
      <c r="K26" s="257">
        <f>'BAR BB| Open rates'!K26*0.85*0.9</f>
        <v>44905.5</v>
      </c>
      <c r="L26" s="257">
        <f>'BAR BB| Open rates'!L26*0.85*0.9</f>
        <v>44905.5</v>
      </c>
      <c r="M26" s="257">
        <f>'BAR BB| Open rates'!M26*0.85*0.9</f>
        <v>44905.5</v>
      </c>
      <c r="N26" s="257">
        <f>'BAR BB| Open rates'!N26*0.85*0.9</f>
        <v>44905.5</v>
      </c>
      <c r="O26" s="257">
        <f>'BAR BB| Open rates'!O26*0.85*0.9</f>
        <v>44905.5</v>
      </c>
      <c r="P26" s="257">
        <f>'BAR BB| Open rates'!P26*0.85*0.9</f>
        <v>46435.5</v>
      </c>
      <c r="Q26" s="257">
        <f>'BAR BB| Open rates'!Q26*0.85*0.9</f>
        <v>46435.5</v>
      </c>
      <c r="R26" s="257">
        <f>'BAR BB| Open rates'!R26*0.85*0.9</f>
        <v>46435.5</v>
      </c>
      <c r="S26" s="257">
        <f>'BAR BB| Open rates'!S26*0.85*0.9</f>
        <v>46435.5</v>
      </c>
      <c r="T26" s="257">
        <f>'BAR BB| Open rates'!T26*0.85*0.9</f>
        <v>46435.5</v>
      </c>
      <c r="U26" s="257">
        <f>'BAR BB| Open rates'!U26*0.85*0.9</f>
        <v>46435.5</v>
      </c>
      <c r="V26" s="257">
        <f>'BAR BB| Open rates'!V26*0.85*0.9</f>
        <v>46435.5</v>
      </c>
      <c r="W26" s="257">
        <f>'BAR BB| Open rates'!W26*0.85*0.9</f>
        <v>47965.5</v>
      </c>
      <c r="X26" s="257">
        <f>'BAR BB| Open rates'!X26*0.85*0.9</f>
        <v>47965.5</v>
      </c>
      <c r="Y26" s="257">
        <f>'BAR BB| Open rates'!Y26*0.85*0.9</f>
        <v>46435.5</v>
      </c>
      <c r="Z26" s="257">
        <f>'BAR BB| Open rates'!Z26*0.85*0.9</f>
        <v>46435.5</v>
      </c>
      <c r="AA26" s="257">
        <f>'BAR BB| Open rates'!AA26*0.85*0.9</f>
        <v>46435.5</v>
      </c>
      <c r="AB26" s="257">
        <f>'BAR BB| Open rates'!AB26*0.85*0.9</f>
        <v>46435.5</v>
      </c>
      <c r="AC26" s="257">
        <f>'BAR BB| Open rates'!AC26*0.85*0.9</f>
        <v>46435.5</v>
      </c>
      <c r="AD26" s="257">
        <f>'BAR BB| Open rates'!AD26*0.85*0.9</f>
        <v>47965.5</v>
      </c>
      <c r="AE26" s="257">
        <f>'BAR BB| Open rates'!AE26*0.85*0.9</f>
        <v>47965.5</v>
      </c>
      <c r="AF26" s="257">
        <f>'BAR BB| Open rates'!AF26*0.85*0.9</f>
        <v>46435.5</v>
      </c>
      <c r="AG26" s="257">
        <f>'BAR BB| Open rates'!AG26*0.85*0.9</f>
        <v>46435.5</v>
      </c>
      <c r="AH26" s="257">
        <f>'BAR BB| Open rates'!AH26*0.85*0.9</f>
        <v>46435.5</v>
      </c>
      <c r="AI26" s="257">
        <f>'BAR BB| Open rates'!AI26*0.85*0.9</f>
        <v>46435.5</v>
      </c>
      <c r="AJ26" s="257">
        <f>'BAR BB| Open rates'!AJ26*0.85*0.9</f>
        <v>46435.5</v>
      </c>
      <c r="AK26" s="257">
        <f>'BAR BB| Open rates'!AK26*0.85*0.9</f>
        <v>47965.5</v>
      </c>
      <c r="AL26" s="257">
        <f>'BAR BB| Open rates'!AL26*0.85*0.9</f>
        <v>47965.5</v>
      </c>
      <c r="AM26" s="257">
        <f>'BAR BB| Open rates'!AM26*0.85*0.9</f>
        <v>46435.5</v>
      </c>
      <c r="AN26" s="257">
        <f>'BAR BB| Open rates'!AN26*0.85*0.9</f>
        <v>46435.5</v>
      </c>
      <c r="AO26" s="257">
        <f>'BAR BB| Open rates'!AO26*0.85*0.9</f>
        <v>46435.5</v>
      </c>
      <c r="AP26" s="257">
        <f>'BAR BB| Open rates'!AP26*0.85*0.9</f>
        <v>46435.5</v>
      </c>
      <c r="AQ26" s="257">
        <f>'BAR BB| Open rates'!AQ26*0.85*0.9</f>
        <v>46435.5</v>
      </c>
      <c r="AR26" s="257">
        <f>'BAR BB| Open rates'!AR26*0.85*0.9</f>
        <v>47965.5</v>
      </c>
      <c r="AS26" s="257">
        <f>'BAR BB| Open rates'!AS26*0.85*0.9</f>
        <v>47965.5</v>
      </c>
      <c r="AT26" s="257">
        <f>'BAR BB| Open rates'!AT26*0.85*0.9</f>
        <v>46435.5</v>
      </c>
      <c r="AU26" s="257">
        <f>'BAR BB| Open rates'!AU26*0.85*0.9</f>
        <v>46435.5</v>
      </c>
      <c r="AV26" s="257">
        <f>'BAR BB| Open rates'!AV26*0.85*0.9</f>
        <v>46435.5</v>
      </c>
      <c r="AW26" s="257">
        <f>'BAR BB| Open rates'!AW26*0.85*0.9</f>
        <v>46435.5</v>
      </c>
      <c r="AX26" s="257">
        <f>'BAR BB| Open rates'!AX26*0.85*0.9</f>
        <v>46435.5</v>
      </c>
      <c r="AY26" s="257">
        <f>'BAR BB| Open rates'!AY26*0.85*0.9</f>
        <v>47965.5</v>
      </c>
      <c r="AZ26" s="257">
        <f>'BAR BB| Open rates'!AZ26*0.85*0.9</f>
        <v>47965.5</v>
      </c>
      <c r="BA26" s="257">
        <f>'BAR BB| Open rates'!BA26*0.85*0.9</f>
        <v>46435.5</v>
      </c>
      <c r="BB26" s="257">
        <f>'BAR BB| Open rates'!BB26*0.85*0.9</f>
        <v>46435.5</v>
      </c>
      <c r="BC26" s="257">
        <f>'BAR BB| Open rates'!BC26*0.85*0.9</f>
        <v>46435.5</v>
      </c>
      <c r="BD26" s="257">
        <f>'BAR BB| Open rates'!BD26*0.85*0.9</f>
        <v>46435.5</v>
      </c>
      <c r="BE26" s="257">
        <f>'BAR BB| Open rates'!BE26*0.85*0.9</f>
        <v>46435.5</v>
      </c>
      <c r="BF26" s="257">
        <f>'BAR BB| Open rates'!BF26*0.85*0.9</f>
        <v>47965.5</v>
      </c>
      <c r="BG26" s="257">
        <f>'BAR BB| Open rates'!BG26*0.85*0.9</f>
        <v>47965.5</v>
      </c>
      <c r="BH26" s="257">
        <f>'BAR BB| Open rates'!BH26*0.85*0.9</f>
        <v>43987.5</v>
      </c>
      <c r="BI26" s="257">
        <f>'BAR BB| Open rates'!BI26*0.85*0.9</f>
        <v>43987.5</v>
      </c>
      <c r="BJ26" s="257">
        <f>'BAR BB| Open rates'!BJ26*0.85*0.9</f>
        <v>43987.5</v>
      </c>
      <c r="BK26" s="257">
        <f>'BAR BB| Open rates'!BK26*0.85*0.9</f>
        <v>43987.5</v>
      </c>
      <c r="BL26" s="257">
        <f>'BAR BB| Open rates'!BL26*0.85*0.9</f>
        <v>43987.5</v>
      </c>
      <c r="BM26" s="257">
        <f>'BAR BB| Open rates'!BM26*0.85*0.9</f>
        <v>44905.5</v>
      </c>
      <c r="BN26" s="257">
        <f>'BAR BB| Open rates'!BN26*0.85*0.9</f>
        <v>44905.5</v>
      </c>
      <c r="BO26" s="257">
        <f>'BAR BB| Open rates'!BO26*0.85*0.9</f>
        <v>43222.5</v>
      </c>
      <c r="BP26" s="257">
        <f>'BAR BB| Open rates'!BP26*0.85*0.9</f>
        <v>43222.5</v>
      </c>
      <c r="BQ26" s="257">
        <f>'BAR BB| Open rates'!BQ26*0.85*0.9</f>
        <v>40315.5</v>
      </c>
      <c r="BR26" s="257">
        <f>'BAR BB| Open rates'!BR26*0.85*0.9</f>
        <v>40315.5</v>
      </c>
      <c r="BS26" s="257">
        <f>'BAR BB| Open rates'!BS26*0.85*0.9</f>
        <v>40315.5</v>
      </c>
      <c r="BT26" s="257">
        <f>'BAR BB| Open rates'!BT26*0.85*0.9</f>
        <v>40315.5</v>
      </c>
      <c r="BU26" s="257">
        <f>'BAR BB| Open rates'!BU26*0.85*0.9</f>
        <v>40315.5</v>
      </c>
      <c r="BV26" s="257">
        <f>'BAR BB| Open rates'!BV26*0.85*0.9</f>
        <v>38632.5</v>
      </c>
      <c r="BW26" s="257">
        <f>'BAR BB| Open rates'!BW26*0.85*0.9</f>
        <v>38632.5</v>
      </c>
      <c r="BX26" s="257">
        <f>'BAR BB| Open rates'!BX26*0.85*0.9</f>
        <v>38632.5</v>
      </c>
      <c r="BY26" s="257">
        <f>'BAR BB| Open rates'!BY26*0.85*0.9</f>
        <v>38632.5</v>
      </c>
      <c r="BZ26" s="257">
        <f>'BAR BB| Open rates'!BZ26*0.85*0.9</f>
        <v>38632.5</v>
      </c>
      <c r="CA26" s="257">
        <f>'BAR BB| Open rates'!CA26*0.85*0.9</f>
        <v>40315.5</v>
      </c>
      <c r="CB26" s="257">
        <f>'BAR BB| Open rates'!CB26*0.85*0.9</f>
        <v>40315.5</v>
      </c>
      <c r="CC26" s="257">
        <f>'BAR BB| Open rates'!CC26*0.85*0.9</f>
        <v>38632.5</v>
      </c>
      <c r="CD26" s="257">
        <f>'BAR BB| Open rates'!CD26*0.85*0.9</f>
        <v>38632.5</v>
      </c>
      <c r="CE26" s="257">
        <f>'BAR BB| Open rates'!CE26*0.85*0.9</f>
        <v>38632.5</v>
      </c>
      <c r="CF26" s="257">
        <f>'BAR BB| Open rates'!CF26*0.85*0.9</f>
        <v>38632.5</v>
      </c>
      <c r="CG26" s="257">
        <f>'BAR BB| Open rates'!CG26*0.85*0.9</f>
        <v>38632.5</v>
      </c>
      <c r="CH26" s="257">
        <f>'BAR BB| Open rates'!CH26*0.85*0.9</f>
        <v>40315.5</v>
      </c>
      <c r="CI26" s="257">
        <f>'BAR BB| Open rates'!CI26*0.85*0.9</f>
        <v>40315.5</v>
      </c>
      <c r="CJ26" s="257">
        <f>'BAR BB| Open rates'!CJ26*0.85*0.9</f>
        <v>38632.5</v>
      </c>
      <c r="CK26" s="257">
        <f>'BAR BB| Open rates'!CK26*0.85*0.9</f>
        <v>38632.5</v>
      </c>
      <c r="CL26" s="257">
        <f>'BAR BB| Open rates'!CL26*0.85*0.9</f>
        <v>38632.5</v>
      </c>
      <c r="CM26" s="257">
        <f>'BAR BB| Open rates'!CM26*0.85*0.9</f>
        <v>38632.5</v>
      </c>
      <c r="CN26" s="257">
        <f>'BAR BB| Open rates'!CN26*0.85*0.9</f>
        <v>38632.5</v>
      </c>
      <c r="CO26" s="257">
        <f>'BAR BB| Open rates'!CO26*0.85*0.9</f>
        <v>40315.5</v>
      </c>
      <c r="CP26" s="257">
        <f>'BAR BB| Open rates'!CP26*0.85*0.9</f>
        <v>40315.5</v>
      </c>
      <c r="CQ26" s="257">
        <f>'BAR BB| Open rates'!CQ26*0.85*0.9</f>
        <v>38632.5</v>
      </c>
      <c r="CR26" s="257">
        <f>'BAR BB| Open rates'!CR26*0.85*0.9</f>
        <v>38632.5</v>
      </c>
      <c r="CS26" s="257">
        <f>'BAR BB| Open rates'!CS26*0.85*0.9</f>
        <v>38632.5</v>
      </c>
      <c r="CT26" s="257">
        <f>'BAR BB| Open rates'!CT26*0.85*0.9</f>
        <v>38632.5</v>
      </c>
      <c r="CU26" s="257">
        <f>'BAR BB| Open rates'!CU26*0.85*0.9</f>
        <v>37332</v>
      </c>
      <c r="CV26" s="257">
        <f>'BAR BB| Open rates'!CV26*0.85*0.9</f>
        <v>37332</v>
      </c>
      <c r="CW26" s="257">
        <f>'BAR BB| Open rates'!CW26*0.85*0.9</f>
        <v>37332</v>
      </c>
      <c r="CX26" s="257">
        <f>'BAR BB| Open rates'!CX26*0.85*0.9</f>
        <v>35802</v>
      </c>
      <c r="CY26" s="257">
        <f>'BAR BB| Open rates'!CY26*0.85*0.9</f>
        <v>35802</v>
      </c>
      <c r="CZ26" s="257">
        <f>'BAR BB| Open rates'!CZ26*0.85*0.9</f>
        <v>35802</v>
      </c>
      <c r="DA26" s="257">
        <f>'BAR BB| Open rates'!DA26*0.85*0.9</f>
        <v>35802</v>
      </c>
      <c r="DB26" s="257">
        <f>'BAR BB| Open rates'!DB26*0.85*0.9</f>
        <v>35802</v>
      </c>
      <c r="DC26" s="257">
        <f>'BAR BB| Open rates'!DC26*0.85*0.9</f>
        <v>37332</v>
      </c>
      <c r="DD26" s="257">
        <f>'BAR BB| Open rates'!DD26*0.85*0.9</f>
        <v>37332</v>
      </c>
      <c r="DE26" s="257">
        <f>'BAR BB| Open rates'!DE26*0.85*0.9</f>
        <v>35802</v>
      </c>
      <c r="DF26" s="257">
        <f>'BAR BB| Open rates'!DF26*0.85*0.9</f>
        <v>35802</v>
      </c>
      <c r="DG26" s="257">
        <f>'BAR BB| Open rates'!DG26*0.85*0.9</f>
        <v>35802</v>
      </c>
      <c r="DH26" s="257">
        <f>'BAR BB| Open rates'!DH26*0.85*0.9</f>
        <v>35802</v>
      </c>
      <c r="DI26" s="257">
        <f>'BAR BB| Open rates'!DI26*0.85*0.9</f>
        <v>35802</v>
      </c>
      <c r="DJ26" s="257">
        <f>'BAR BB| Open rates'!DJ26*0.85*0.9</f>
        <v>37332</v>
      </c>
      <c r="DK26" s="257">
        <f>'BAR BB| Open rates'!DK26*0.85*0.9</f>
        <v>37332</v>
      </c>
      <c r="DL26" s="257">
        <f>'BAR BB| Open rates'!DL26*0.85*0.9</f>
        <v>35802</v>
      </c>
      <c r="DM26" s="257">
        <f>'BAR BB| Open rates'!DM26*0.85*0.9</f>
        <v>35802</v>
      </c>
      <c r="DN26" s="257">
        <f>'BAR BB| Open rates'!DN26*0.85*0.9</f>
        <v>35802</v>
      </c>
      <c r="DO26" s="257">
        <f>'BAR BB| Open rates'!DO26*0.85*0.9</f>
        <v>35802</v>
      </c>
      <c r="DP26" s="257">
        <f>'BAR BB| Open rates'!DP26*0.85*0.9</f>
        <v>35802</v>
      </c>
      <c r="DQ26" s="257">
        <f>'BAR BB| Open rates'!DQ26*0.85*0.9</f>
        <v>37332</v>
      </c>
      <c r="DR26" s="257">
        <f>'BAR BB| Open rates'!DR26*0.85*0.9</f>
        <v>37332</v>
      </c>
      <c r="DS26" s="257">
        <f>'BAR BB| Open rates'!DS26*0.85*0.9</f>
        <v>35802</v>
      </c>
      <c r="DT26" s="257">
        <f>'BAR BB| Open rates'!DT26*0.85*0.9</f>
        <v>35802</v>
      </c>
      <c r="DU26" s="257">
        <f>'BAR BB| Open rates'!DU26*0.85*0.9</f>
        <v>35802</v>
      </c>
      <c r="DV26" s="257">
        <f>'BAR BB| Open rates'!DV26*0.85*0.9</f>
        <v>35802</v>
      </c>
      <c r="DW26" s="257">
        <f>'BAR BB| Open rates'!DW26*0.85*0.9</f>
        <v>35802</v>
      </c>
      <c r="DX26" s="257">
        <f>'BAR BB| Open rates'!DX26*0.85*0.9</f>
        <v>37332</v>
      </c>
      <c r="DY26" s="257">
        <f>'BAR BB| Open rates'!DY26*0.85*0.9</f>
        <v>37332</v>
      </c>
      <c r="DZ26" s="257">
        <f>'BAR BB| Open rates'!DZ26*0.85*0.9</f>
        <v>38632.5</v>
      </c>
      <c r="EA26" s="257">
        <f>'BAR BB| Open rates'!EA26*0.85*0.9</f>
        <v>38632.5</v>
      </c>
      <c r="EB26" s="257">
        <f>'BAR BB| Open rates'!EB26*0.85*0.9</f>
        <v>38632.5</v>
      </c>
      <c r="EC26" s="257">
        <f>'BAR BB| Open rates'!EC26*0.85*0.9</f>
        <v>40315.5</v>
      </c>
      <c r="ED26" s="257">
        <f>'BAR BB| Open rates'!ED26*0.85*0.9</f>
        <v>40315.5</v>
      </c>
      <c r="EE26" s="257">
        <f>'BAR BB| Open rates'!EE26*0.85*0.9</f>
        <v>40315.5</v>
      </c>
      <c r="EF26" s="257">
        <f>'BAR BB| Open rates'!EF26*0.85*0.9</f>
        <v>40315.5</v>
      </c>
      <c r="EG26" s="257">
        <f>'BAR BB| Open rates'!EG26*0.85*0.9</f>
        <v>35037</v>
      </c>
      <c r="EH26" s="257">
        <f>'BAR BB| Open rates'!EH26*0.85*0.9</f>
        <v>33507</v>
      </c>
      <c r="EI26" s="257">
        <f>'BAR BB| Open rates'!EI26*0.85*0.9</f>
        <v>33507</v>
      </c>
      <c r="EJ26" s="257">
        <f>'BAR BB| Open rates'!EJ26*0.85*0.9</f>
        <v>33507</v>
      </c>
      <c r="EK26" s="257">
        <f>'BAR BB| Open rates'!EK26*0.85*0.9</f>
        <v>33507</v>
      </c>
      <c r="EL26" s="257">
        <f>'BAR BB| Open rates'!EL26*0.85*0.9</f>
        <v>34272</v>
      </c>
      <c r="EM26" s="257">
        <f>'BAR BB| Open rates'!EM26*0.85*0.9</f>
        <v>34272</v>
      </c>
      <c r="EN26" s="257">
        <f>'BAR BB| Open rates'!EN26*0.85*0.9</f>
        <v>33507</v>
      </c>
      <c r="EO26" s="257">
        <f>'BAR BB| Open rates'!EO26*0.85*0.9</f>
        <v>33507</v>
      </c>
      <c r="EP26" s="257">
        <f>'BAR BB| Open rates'!EP26*0.85*0.9</f>
        <v>33507</v>
      </c>
      <c r="EQ26" s="257">
        <f>'BAR BB| Open rates'!EQ26*0.85*0.9</f>
        <v>33507</v>
      </c>
      <c r="ER26" s="257">
        <f>'BAR BB| Open rates'!ER26*0.85*0.9</f>
        <v>33507</v>
      </c>
      <c r="ES26" s="257">
        <f>'BAR BB| Open rates'!ES26*0.85*0.9</f>
        <v>34272</v>
      </c>
      <c r="ET26" s="257">
        <f>'BAR BB| Open rates'!ET26*0.85*0.9</f>
        <v>34272</v>
      </c>
      <c r="EU26" s="257">
        <f>'BAR BB| Open rates'!EU26*0.85*0.9</f>
        <v>33507</v>
      </c>
      <c r="EV26" s="257">
        <f>'BAR BB| Open rates'!EV26*0.85*0.9</f>
        <v>33507</v>
      </c>
      <c r="EW26" s="257">
        <f>'BAR BB| Open rates'!EW26*0.85*0.9</f>
        <v>33507</v>
      </c>
      <c r="EX26" s="257">
        <f>'BAR BB| Open rates'!EX26*0.85*0.9</f>
        <v>33507</v>
      </c>
      <c r="EY26" s="257">
        <f>'BAR BB| Open rates'!EY26*0.85*0.9</f>
        <v>33507</v>
      </c>
      <c r="EZ26" s="257">
        <f>'BAR BB| Open rates'!EZ26*0.85*0.9</f>
        <v>34272</v>
      </c>
      <c r="FA26" s="257">
        <f>'BAR BB| Open rates'!FA26*0.85*0.9</f>
        <v>34272</v>
      </c>
      <c r="FB26" s="257">
        <f>'BAR BB| Open rates'!FB26*0.85*0.9</f>
        <v>33507</v>
      </c>
      <c r="FC26" s="257">
        <f>'BAR BB| Open rates'!FC26*0.85*0.9</f>
        <v>33507</v>
      </c>
      <c r="FD26" s="257">
        <f>'BAR BB| Open rates'!FD26*0.85*0.9</f>
        <v>33507</v>
      </c>
      <c r="FE26" s="257">
        <f>'BAR BB| Open rates'!FE26*0.85*0.9</f>
        <v>33507</v>
      </c>
      <c r="FF26" s="257">
        <f>'BAR BB| Open rates'!FF26*0.85*0.9</f>
        <v>33507</v>
      </c>
      <c r="FG26" s="257">
        <f>'BAR BB| Open rates'!FG26*0.85*0.9</f>
        <v>34272</v>
      </c>
      <c r="FH26" s="257">
        <f>'BAR BB| Open rates'!FH26*0.85*0.9</f>
        <v>34272</v>
      </c>
      <c r="FI26" s="257">
        <f>'BAR BB| Open rates'!FI26*0.85*0.9</f>
        <v>33507</v>
      </c>
      <c r="FJ26" s="257">
        <f>'BAR BB| Open rates'!FJ26*0.85*0.9</f>
        <v>33507</v>
      </c>
      <c r="FK26" s="257">
        <f>'BAR BB| Open rates'!FK26*0.85*0.9</f>
        <v>33507</v>
      </c>
      <c r="FL26" s="257">
        <f>'BAR BB| Open rates'!FL26*0.85*0.9</f>
        <v>33507</v>
      </c>
      <c r="FM26" s="257">
        <f>'BAR BB| Open rates'!FM26*0.85*0.9</f>
        <v>33507</v>
      </c>
      <c r="FN26" s="257">
        <f>'BAR BB| Open rates'!FN26*0.85*0.9</f>
        <v>34272</v>
      </c>
      <c r="FO26" s="257">
        <f>'BAR BB| Open rates'!FO26*0.85*0.9</f>
        <v>34272</v>
      </c>
      <c r="FP26" s="257">
        <f>'BAR BB| Open rates'!FP26*0.85*0.9</f>
        <v>33507</v>
      </c>
      <c r="FQ26" s="257">
        <f>'BAR BB| Open rates'!FQ26*0.85*0.9</f>
        <v>33507</v>
      </c>
      <c r="FR26" s="257">
        <f>'BAR BB| Open rates'!FR26*0.85*0.9</f>
        <v>33507</v>
      </c>
      <c r="FS26" s="257">
        <f>'BAR BB| Open rates'!FS26*0.85*0.9</f>
        <v>33507</v>
      </c>
      <c r="FT26" s="257">
        <f>'BAR BB| Open rates'!FT26*0.85*0.9</f>
        <v>33507</v>
      </c>
      <c r="FU26" s="257">
        <f>'BAR BB| Open rates'!FU26*0.85*0.9</f>
        <v>34272</v>
      </c>
      <c r="FV26" s="257">
        <f>'BAR BB| Open rates'!FV26*0.85*0.9</f>
        <v>34272</v>
      </c>
      <c r="FW26" s="257">
        <f>'BAR BB| Open rates'!FW26*0.85*0.9</f>
        <v>37102.5</v>
      </c>
      <c r="FX26" s="257">
        <f>'BAR BB| Open rates'!FX26*0.85*0.9</f>
        <v>37102.5</v>
      </c>
      <c r="FY26" s="257">
        <f>'BAR BB| Open rates'!FY26*0.85*0.9</f>
        <v>37102.5</v>
      </c>
      <c r="FZ26" s="257">
        <f>'BAR BB| Open rates'!FZ26*0.85*0.9</f>
        <v>37102.5</v>
      </c>
      <c r="GA26" s="257">
        <f>'BAR BB| Open rates'!GA26*0.85*0.9</f>
        <v>37102.5</v>
      </c>
      <c r="GB26" s="257">
        <f>'BAR BB| Open rates'!GB26*0.85*0.9</f>
        <v>38785.5</v>
      </c>
      <c r="GC26" s="257">
        <f>'BAR BB| Open rates'!GC26*0.85*0.9</f>
        <v>38785.5</v>
      </c>
      <c r="GD26" s="257">
        <f>'BAR BB| Open rates'!GD26*0.85*0.9</f>
        <v>38785.5</v>
      </c>
      <c r="GE26" s="257">
        <f>'BAR BB| Open rates'!GE26*0.85*0.9</f>
        <v>38785.5</v>
      </c>
    </row>
    <row r="27" spans="1:187" s="36" customFormat="1" ht="12" customHeight="1" x14ac:dyDescent="0.2">
      <c r="A27" s="236" t="s">
        <v>181</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D27" s="257"/>
      <c r="BE27" s="257"/>
      <c r="BF27" s="257"/>
      <c r="BG27" s="257"/>
      <c r="BH27" s="257"/>
      <c r="BI27" s="257"/>
      <c r="BJ27" s="257"/>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57"/>
      <c r="CH27" s="257"/>
      <c r="CI27" s="257"/>
      <c r="CJ27" s="257"/>
      <c r="CK27" s="257"/>
      <c r="CL27" s="257"/>
      <c r="CM27" s="257"/>
      <c r="CN27" s="257"/>
      <c r="CO27" s="257"/>
      <c r="CP27" s="257"/>
      <c r="CQ27" s="257"/>
      <c r="CR27" s="257"/>
      <c r="CS27" s="257"/>
      <c r="CT27" s="257"/>
      <c r="CU27" s="257"/>
      <c r="CV27" s="257"/>
      <c r="CW27" s="257"/>
      <c r="CX27" s="257"/>
      <c r="CY27" s="257"/>
      <c r="CZ27" s="257"/>
      <c r="DA27" s="257"/>
      <c r="DB27" s="257"/>
      <c r="DC27" s="257"/>
      <c r="DD27" s="257"/>
      <c r="DE27" s="257"/>
      <c r="DF27" s="257"/>
      <c r="DG27" s="257"/>
      <c r="DH27" s="257"/>
      <c r="DI27" s="257"/>
      <c r="DJ27" s="257"/>
      <c r="DK27" s="257"/>
      <c r="DL27" s="257"/>
      <c r="DM27" s="257"/>
      <c r="DN27" s="257"/>
      <c r="DO27" s="257"/>
      <c r="DP27" s="257"/>
      <c r="DQ27" s="257"/>
      <c r="DR27" s="257"/>
      <c r="DS27" s="257"/>
      <c r="DT27" s="257"/>
      <c r="DU27" s="257"/>
      <c r="DV27" s="257"/>
      <c r="DW27" s="257"/>
      <c r="DX27" s="257"/>
      <c r="DY27" s="257"/>
      <c r="DZ27" s="257"/>
      <c r="EA27" s="257"/>
      <c r="EB27" s="257"/>
      <c r="EC27" s="257"/>
      <c r="ED27" s="257"/>
      <c r="EE27" s="257"/>
      <c r="EF27" s="257"/>
      <c r="EG27" s="257"/>
      <c r="EH27" s="257"/>
      <c r="EI27" s="257"/>
      <c r="EJ27" s="257"/>
      <c r="EK27" s="257"/>
      <c r="EL27" s="257"/>
      <c r="EM27" s="257"/>
      <c r="EN27" s="257"/>
      <c r="EO27" s="257"/>
      <c r="EP27" s="257"/>
      <c r="EQ27" s="257"/>
      <c r="ER27" s="257"/>
      <c r="ES27" s="257"/>
      <c r="ET27" s="257"/>
      <c r="EU27" s="257"/>
      <c r="EV27" s="257"/>
      <c r="EW27" s="257"/>
      <c r="EX27" s="257"/>
      <c r="EY27" s="257"/>
      <c r="EZ27" s="257"/>
      <c r="FA27" s="257"/>
      <c r="FB27" s="257"/>
      <c r="FC27" s="257"/>
      <c r="FD27" s="257"/>
      <c r="FE27" s="257"/>
      <c r="FF27" s="257"/>
      <c r="FG27" s="257"/>
      <c r="FH27" s="257"/>
      <c r="FI27" s="257"/>
      <c r="FJ27" s="257"/>
      <c r="FK27" s="257"/>
      <c r="FL27" s="257"/>
      <c r="FM27" s="257"/>
      <c r="FN27" s="257"/>
      <c r="FO27" s="257"/>
      <c r="FP27" s="257"/>
      <c r="FQ27" s="257"/>
      <c r="FR27" s="257"/>
      <c r="FS27" s="257"/>
      <c r="FT27" s="257"/>
      <c r="FU27" s="257"/>
      <c r="FV27" s="257"/>
      <c r="FW27" s="257"/>
      <c r="FX27" s="257"/>
      <c r="FY27" s="257"/>
      <c r="FZ27" s="257"/>
      <c r="GA27" s="257"/>
      <c r="GB27" s="257"/>
      <c r="GC27" s="257"/>
      <c r="GD27" s="257"/>
      <c r="GE27" s="257"/>
    </row>
    <row r="28" spans="1:187" s="36" customFormat="1" ht="12" customHeight="1" x14ac:dyDescent="0.2">
      <c r="A28" s="237">
        <v>1</v>
      </c>
      <c r="B28" s="257">
        <f>'BAR BB| Open rates'!B28*0.85*0.9</f>
        <v>41616</v>
      </c>
      <c r="C28" s="257">
        <f>'BAR BB| Open rates'!C28*0.85*0.9</f>
        <v>41616</v>
      </c>
      <c r="D28" s="257">
        <f>'BAR BB| Open rates'!D28*0.85*0.9</f>
        <v>39550.5</v>
      </c>
      <c r="E28" s="257">
        <f>'BAR BB| Open rates'!E28*0.85*0.9</f>
        <v>39550.5</v>
      </c>
      <c r="F28" s="257">
        <f>'BAR BB| Open rates'!F28*0.85*0.9</f>
        <v>37867.5</v>
      </c>
      <c r="G28" s="257">
        <f>'BAR BB| Open rates'!G28*0.85*0.9</f>
        <v>39550.5</v>
      </c>
      <c r="H28" s="257">
        <f>'BAR BB| Open rates'!H28*0.85*0.9</f>
        <v>39550.5</v>
      </c>
      <c r="I28" s="257">
        <f>'BAR BB| Open rates'!I28*0.85*0.9</f>
        <v>41080.5</v>
      </c>
      <c r="J28" s="257">
        <f>'BAR BB| Open rates'!J28*0.85*0.9</f>
        <v>41080.5</v>
      </c>
      <c r="K28" s="257">
        <f>'BAR BB| Open rates'!K28*0.85*0.9</f>
        <v>39550.5</v>
      </c>
      <c r="L28" s="257">
        <f>'BAR BB| Open rates'!L28*0.85*0.9</f>
        <v>39550.5</v>
      </c>
      <c r="M28" s="257">
        <f>'BAR BB| Open rates'!M28*0.85*0.9</f>
        <v>39550.5</v>
      </c>
      <c r="N28" s="257">
        <f>'BAR BB| Open rates'!N28*0.85*0.9</f>
        <v>39550.5</v>
      </c>
      <c r="O28" s="257">
        <f>'BAR BB| Open rates'!O28*0.85*0.9</f>
        <v>39550.5</v>
      </c>
      <c r="P28" s="257">
        <f>'BAR BB| Open rates'!P28*0.85*0.9</f>
        <v>41080.5</v>
      </c>
      <c r="Q28" s="257">
        <f>'BAR BB| Open rates'!Q28*0.85*0.9</f>
        <v>41080.5</v>
      </c>
      <c r="R28" s="257">
        <f>'BAR BB| Open rates'!R28*0.85*0.9</f>
        <v>41080.5</v>
      </c>
      <c r="S28" s="257">
        <f>'BAR BB| Open rates'!S28*0.85*0.9</f>
        <v>41080.5</v>
      </c>
      <c r="T28" s="257">
        <f>'BAR BB| Open rates'!T28*0.85*0.9</f>
        <v>41080.5</v>
      </c>
      <c r="U28" s="257">
        <f>'BAR BB| Open rates'!U28*0.85*0.9</f>
        <v>41080.5</v>
      </c>
      <c r="V28" s="257">
        <f>'BAR BB| Open rates'!V28*0.85*0.9</f>
        <v>41080.5</v>
      </c>
      <c r="W28" s="257">
        <f>'BAR BB| Open rates'!W28*0.85*0.9</f>
        <v>42610.5</v>
      </c>
      <c r="X28" s="257">
        <f>'BAR BB| Open rates'!X28*0.85*0.9</f>
        <v>42610.5</v>
      </c>
      <c r="Y28" s="257">
        <f>'BAR BB| Open rates'!Y28*0.85*0.9</f>
        <v>41080.5</v>
      </c>
      <c r="Z28" s="257">
        <f>'BAR BB| Open rates'!Z28*0.85*0.9</f>
        <v>41080.5</v>
      </c>
      <c r="AA28" s="257">
        <f>'BAR BB| Open rates'!AA28*0.85*0.9</f>
        <v>41080.5</v>
      </c>
      <c r="AB28" s="257">
        <f>'BAR BB| Open rates'!AB28*0.85*0.9</f>
        <v>41080.5</v>
      </c>
      <c r="AC28" s="257">
        <f>'BAR BB| Open rates'!AC28*0.85*0.9</f>
        <v>41080.5</v>
      </c>
      <c r="AD28" s="257">
        <f>'BAR BB| Open rates'!AD28*0.85*0.9</f>
        <v>42610.5</v>
      </c>
      <c r="AE28" s="257">
        <f>'BAR BB| Open rates'!AE28*0.85*0.9</f>
        <v>42610.5</v>
      </c>
      <c r="AF28" s="257">
        <f>'BAR BB| Open rates'!AF28*0.85*0.9</f>
        <v>41080.5</v>
      </c>
      <c r="AG28" s="257">
        <f>'BAR BB| Open rates'!AG28*0.85*0.9</f>
        <v>41080.5</v>
      </c>
      <c r="AH28" s="257">
        <f>'BAR BB| Open rates'!AH28*0.85*0.9</f>
        <v>41080.5</v>
      </c>
      <c r="AI28" s="257">
        <f>'BAR BB| Open rates'!AI28*0.85*0.9</f>
        <v>41080.5</v>
      </c>
      <c r="AJ28" s="257">
        <f>'BAR BB| Open rates'!AJ28*0.85*0.9</f>
        <v>41080.5</v>
      </c>
      <c r="AK28" s="257">
        <f>'BAR BB| Open rates'!AK28*0.85*0.9</f>
        <v>42610.5</v>
      </c>
      <c r="AL28" s="257">
        <f>'BAR BB| Open rates'!AL28*0.85*0.9</f>
        <v>42610.5</v>
      </c>
      <c r="AM28" s="257">
        <f>'BAR BB| Open rates'!AM28*0.85*0.9</f>
        <v>41080.5</v>
      </c>
      <c r="AN28" s="257">
        <f>'BAR BB| Open rates'!AN28*0.85*0.9</f>
        <v>41080.5</v>
      </c>
      <c r="AO28" s="257">
        <f>'BAR BB| Open rates'!AO28*0.85*0.9</f>
        <v>41080.5</v>
      </c>
      <c r="AP28" s="257">
        <f>'BAR BB| Open rates'!AP28*0.85*0.9</f>
        <v>41080.5</v>
      </c>
      <c r="AQ28" s="257">
        <f>'BAR BB| Open rates'!AQ28*0.85*0.9</f>
        <v>41080.5</v>
      </c>
      <c r="AR28" s="257">
        <f>'BAR BB| Open rates'!AR28*0.85*0.9</f>
        <v>42610.5</v>
      </c>
      <c r="AS28" s="257">
        <f>'BAR BB| Open rates'!AS28*0.85*0.9</f>
        <v>42610.5</v>
      </c>
      <c r="AT28" s="257">
        <f>'BAR BB| Open rates'!AT28*0.85*0.9</f>
        <v>41080.5</v>
      </c>
      <c r="AU28" s="257">
        <f>'BAR BB| Open rates'!AU28*0.85*0.9</f>
        <v>41080.5</v>
      </c>
      <c r="AV28" s="257">
        <f>'BAR BB| Open rates'!AV28*0.85*0.9</f>
        <v>41080.5</v>
      </c>
      <c r="AW28" s="257">
        <f>'BAR BB| Open rates'!AW28*0.85*0.9</f>
        <v>41080.5</v>
      </c>
      <c r="AX28" s="257">
        <f>'BAR BB| Open rates'!AX28*0.85*0.9</f>
        <v>41080.5</v>
      </c>
      <c r="AY28" s="257">
        <f>'BAR BB| Open rates'!AY28*0.85*0.9</f>
        <v>42610.5</v>
      </c>
      <c r="AZ28" s="257">
        <f>'BAR BB| Open rates'!AZ28*0.85*0.9</f>
        <v>42610.5</v>
      </c>
      <c r="BA28" s="257">
        <f>'BAR BB| Open rates'!BA28*0.85*0.9</f>
        <v>41080.5</v>
      </c>
      <c r="BB28" s="257">
        <f>'BAR BB| Open rates'!BB28*0.85*0.9</f>
        <v>41080.5</v>
      </c>
      <c r="BC28" s="257">
        <f>'BAR BB| Open rates'!BC28*0.85*0.9</f>
        <v>41080.5</v>
      </c>
      <c r="BD28" s="257">
        <f>'BAR BB| Open rates'!BD28*0.85*0.9</f>
        <v>41080.5</v>
      </c>
      <c r="BE28" s="257">
        <f>'BAR BB| Open rates'!BE28*0.85*0.9</f>
        <v>41080.5</v>
      </c>
      <c r="BF28" s="257">
        <f>'BAR BB| Open rates'!BF28*0.85*0.9</f>
        <v>42610.5</v>
      </c>
      <c r="BG28" s="257">
        <f>'BAR BB| Open rates'!BG28*0.85*0.9</f>
        <v>42610.5</v>
      </c>
      <c r="BH28" s="257">
        <f>'BAR BB| Open rates'!BH28*0.85*0.9</f>
        <v>38632.5</v>
      </c>
      <c r="BI28" s="257">
        <f>'BAR BB| Open rates'!BI28*0.85*0.9</f>
        <v>38632.5</v>
      </c>
      <c r="BJ28" s="257">
        <f>'BAR BB| Open rates'!BJ28*0.85*0.9</f>
        <v>38632.5</v>
      </c>
      <c r="BK28" s="257">
        <f>'BAR BB| Open rates'!BK28*0.85*0.9</f>
        <v>38632.5</v>
      </c>
      <c r="BL28" s="257">
        <f>'BAR BB| Open rates'!BL28*0.85*0.9</f>
        <v>38632.5</v>
      </c>
      <c r="BM28" s="257">
        <f>'BAR BB| Open rates'!BM28*0.85*0.9</f>
        <v>39550.5</v>
      </c>
      <c r="BN28" s="257">
        <f>'BAR BB| Open rates'!BN28*0.85*0.9</f>
        <v>39550.5</v>
      </c>
      <c r="BO28" s="257">
        <f>'BAR BB| Open rates'!BO28*0.85*0.9</f>
        <v>37867.5</v>
      </c>
      <c r="BP28" s="257">
        <f>'BAR BB| Open rates'!BP28*0.85*0.9</f>
        <v>37867.5</v>
      </c>
      <c r="BQ28" s="257">
        <f>'BAR BB| Open rates'!BQ28*0.85*0.9</f>
        <v>36490.5</v>
      </c>
      <c r="BR28" s="257">
        <f>'BAR BB| Open rates'!BR28*0.85*0.9</f>
        <v>36490.5</v>
      </c>
      <c r="BS28" s="257">
        <f>'BAR BB| Open rates'!BS28*0.85*0.9</f>
        <v>36490.5</v>
      </c>
      <c r="BT28" s="257">
        <f>'BAR BB| Open rates'!BT28*0.85*0.9</f>
        <v>36490.5</v>
      </c>
      <c r="BU28" s="257">
        <f>'BAR BB| Open rates'!BU28*0.85*0.9</f>
        <v>36490.5</v>
      </c>
      <c r="BV28" s="257">
        <f>'BAR BB| Open rates'!BV28*0.85*0.9</f>
        <v>34807.5</v>
      </c>
      <c r="BW28" s="257">
        <f>'BAR BB| Open rates'!BW28*0.85*0.9</f>
        <v>34807.5</v>
      </c>
      <c r="BX28" s="257">
        <f>'BAR BB| Open rates'!BX28*0.85*0.9</f>
        <v>34807.5</v>
      </c>
      <c r="BY28" s="257">
        <f>'BAR BB| Open rates'!BY28*0.85*0.9</f>
        <v>34807.5</v>
      </c>
      <c r="BZ28" s="257">
        <f>'BAR BB| Open rates'!BZ28*0.85*0.9</f>
        <v>34807.5</v>
      </c>
      <c r="CA28" s="257">
        <f>'BAR BB| Open rates'!CA28*0.85*0.9</f>
        <v>36490.5</v>
      </c>
      <c r="CB28" s="257">
        <f>'BAR BB| Open rates'!CB28*0.85*0.9</f>
        <v>36490.5</v>
      </c>
      <c r="CC28" s="257">
        <f>'BAR BB| Open rates'!CC28*0.85*0.9</f>
        <v>34807.5</v>
      </c>
      <c r="CD28" s="257">
        <f>'BAR BB| Open rates'!CD28*0.85*0.9</f>
        <v>34807.5</v>
      </c>
      <c r="CE28" s="257">
        <f>'BAR BB| Open rates'!CE28*0.85*0.9</f>
        <v>34807.5</v>
      </c>
      <c r="CF28" s="257">
        <f>'BAR BB| Open rates'!CF28*0.85*0.9</f>
        <v>34807.5</v>
      </c>
      <c r="CG28" s="257">
        <f>'BAR BB| Open rates'!CG28*0.85*0.9</f>
        <v>34807.5</v>
      </c>
      <c r="CH28" s="257">
        <f>'BAR BB| Open rates'!CH28*0.85*0.9</f>
        <v>36490.5</v>
      </c>
      <c r="CI28" s="257">
        <f>'BAR BB| Open rates'!CI28*0.85*0.9</f>
        <v>36490.5</v>
      </c>
      <c r="CJ28" s="257">
        <f>'BAR BB| Open rates'!CJ28*0.85*0.9</f>
        <v>34807.5</v>
      </c>
      <c r="CK28" s="257">
        <f>'BAR BB| Open rates'!CK28*0.85*0.9</f>
        <v>34807.5</v>
      </c>
      <c r="CL28" s="257">
        <f>'BAR BB| Open rates'!CL28*0.85*0.9</f>
        <v>34807.5</v>
      </c>
      <c r="CM28" s="257">
        <f>'BAR BB| Open rates'!CM28*0.85*0.9</f>
        <v>34807.5</v>
      </c>
      <c r="CN28" s="257">
        <f>'BAR BB| Open rates'!CN28*0.85*0.9</f>
        <v>34807.5</v>
      </c>
      <c r="CO28" s="257">
        <f>'BAR BB| Open rates'!CO28*0.85*0.9</f>
        <v>36490.5</v>
      </c>
      <c r="CP28" s="257">
        <f>'BAR BB| Open rates'!CP28*0.85*0.9</f>
        <v>36490.5</v>
      </c>
      <c r="CQ28" s="257">
        <f>'BAR BB| Open rates'!CQ28*0.85*0.9</f>
        <v>34807.5</v>
      </c>
      <c r="CR28" s="257">
        <f>'BAR BB| Open rates'!CR28*0.85*0.9</f>
        <v>34807.5</v>
      </c>
      <c r="CS28" s="257">
        <f>'BAR BB| Open rates'!CS28*0.85*0.9</f>
        <v>34807.5</v>
      </c>
      <c r="CT28" s="257">
        <f>'BAR BB| Open rates'!CT28*0.85*0.9</f>
        <v>34807.5</v>
      </c>
      <c r="CU28" s="257">
        <f>'BAR BB| Open rates'!CU28*0.85*0.9</f>
        <v>31977</v>
      </c>
      <c r="CV28" s="257">
        <f>'BAR BB| Open rates'!CV28*0.85*0.9</f>
        <v>31977</v>
      </c>
      <c r="CW28" s="257">
        <f>'BAR BB| Open rates'!CW28*0.85*0.9</f>
        <v>31977</v>
      </c>
      <c r="CX28" s="257">
        <f>'BAR BB| Open rates'!CX28*0.85*0.9</f>
        <v>30447</v>
      </c>
      <c r="CY28" s="257">
        <f>'BAR BB| Open rates'!CY28*0.85*0.9</f>
        <v>30447</v>
      </c>
      <c r="CZ28" s="257">
        <f>'BAR BB| Open rates'!CZ28*0.85*0.9</f>
        <v>30447</v>
      </c>
      <c r="DA28" s="257">
        <f>'BAR BB| Open rates'!DA28*0.85*0.9</f>
        <v>30447</v>
      </c>
      <c r="DB28" s="257">
        <f>'BAR BB| Open rates'!DB28*0.85*0.9</f>
        <v>30447</v>
      </c>
      <c r="DC28" s="257">
        <f>'BAR BB| Open rates'!DC28*0.85*0.9</f>
        <v>31977</v>
      </c>
      <c r="DD28" s="257">
        <f>'BAR BB| Open rates'!DD28*0.85*0.9</f>
        <v>31977</v>
      </c>
      <c r="DE28" s="257">
        <f>'BAR BB| Open rates'!DE28*0.85*0.9</f>
        <v>30447</v>
      </c>
      <c r="DF28" s="257">
        <f>'BAR BB| Open rates'!DF28*0.85*0.9</f>
        <v>30447</v>
      </c>
      <c r="DG28" s="257">
        <f>'BAR BB| Open rates'!DG28*0.85*0.9</f>
        <v>30447</v>
      </c>
      <c r="DH28" s="257">
        <f>'BAR BB| Open rates'!DH28*0.85*0.9</f>
        <v>30447</v>
      </c>
      <c r="DI28" s="257">
        <f>'BAR BB| Open rates'!DI28*0.85*0.9</f>
        <v>30447</v>
      </c>
      <c r="DJ28" s="257">
        <f>'BAR BB| Open rates'!DJ28*0.85*0.9</f>
        <v>31977</v>
      </c>
      <c r="DK28" s="257">
        <f>'BAR BB| Open rates'!DK28*0.85*0.9</f>
        <v>31977</v>
      </c>
      <c r="DL28" s="257">
        <f>'BAR BB| Open rates'!DL28*0.85*0.9</f>
        <v>30447</v>
      </c>
      <c r="DM28" s="257">
        <f>'BAR BB| Open rates'!DM28*0.85*0.9</f>
        <v>30447</v>
      </c>
      <c r="DN28" s="257">
        <f>'BAR BB| Open rates'!DN28*0.85*0.9</f>
        <v>30447</v>
      </c>
      <c r="DO28" s="257">
        <f>'BAR BB| Open rates'!DO28*0.85*0.9</f>
        <v>30447</v>
      </c>
      <c r="DP28" s="257">
        <f>'BAR BB| Open rates'!DP28*0.85*0.9</f>
        <v>30447</v>
      </c>
      <c r="DQ28" s="257">
        <f>'BAR BB| Open rates'!DQ28*0.85*0.9</f>
        <v>31977</v>
      </c>
      <c r="DR28" s="257">
        <f>'BAR BB| Open rates'!DR28*0.85*0.9</f>
        <v>31977</v>
      </c>
      <c r="DS28" s="257">
        <f>'BAR BB| Open rates'!DS28*0.85*0.9</f>
        <v>30447</v>
      </c>
      <c r="DT28" s="257">
        <f>'BAR BB| Open rates'!DT28*0.85*0.9</f>
        <v>30447</v>
      </c>
      <c r="DU28" s="257">
        <f>'BAR BB| Open rates'!DU28*0.85*0.9</f>
        <v>30447</v>
      </c>
      <c r="DV28" s="257">
        <f>'BAR BB| Open rates'!DV28*0.85*0.9</f>
        <v>30447</v>
      </c>
      <c r="DW28" s="257">
        <f>'BAR BB| Open rates'!DW28*0.85*0.9</f>
        <v>30447</v>
      </c>
      <c r="DX28" s="257">
        <f>'BAR BB| Open rates'!DX28*0.85*0.9</f>
        <v>31977</v>
      </c>
      <c r="DY28" s="257">
        <f>'BAR BB| Open rates'!DY28*0.85*0.9</f>
        <v>31977</v>
      </c>
      <c r="DZ28" s="257">
        <f>'BAR BB| Open rates'!DZ28*0.85*0.9</f>
        <v>33277.5</v>
      </c>
      <c r="EA28" s="257">
        <f>'BAR BB| Open rates'!EA28*0.85*0.9</f>
        <v>33277.5</v>
      </c>
      <c r="EB28" s="257">
        <f>'BAR BB| Open rates'!EB28*0.85*0.9</f>
        <v>33277.5</v>
      </c>
      <c r="EC28" s="257">
        <f>'BAR BB| Open rates'!EC28*0.85*0.9</f>
        <v>34960.5</v>
      </c>
      <c r="ED28" s="257">
        <f>'BAR BB| Open rates'!ED28*0.85*0.9</f>
        <v>34960.5</v>
      </c>
      <c r="EE28" s="257">
        <f>'BAR BB| Open rates'!EE28*0.85*0.9</f>
        <v>34960.5</v>
      </c>
      <c r="EF28" s="257">
        <f>'BAR BB| Open rates'!EF28*0.85*0.9</f>
        <v>34960.5</v>
      </c>
      <c r="EG28" s="257">
        <f>'BAR BB| Open rates'!EG28*0.85*0.9</f>
        <v>29682</v>
      </c>
      <c r="EH28" s="257">
        <f>'BAR BB| Open rates'!EH28*0.85*0.9</f>
        <v>28917</v>
      </c>
      <c r="EI28" s="257">
        <f>'BAR BB| Open rates'!EI28*0.85*0.9</f>
        <v>28917</v>
      </c>
      <c r="EJ28" s="257">
        <f>'BAR BB| Open rates'!EJ28*0.85*0.9</f>
        <v>28917</v>
      </c>
      <c r="EK28" s="257">
        <f>'BAR BB| Open rates'!EK28*0.85*0.9</f>
        <v>28917</v>
      </c>
      <c r="EL28" s="257">
        <f>'BAR BB| Open rates'!EL28*0.85*0.9</f>
        <v>29682</v>
      </c>
      <c r="EM28" s="257">
        <f>'BAR BB| Open rates'!EM28*0.85*0.9</f>
        <v>29682</v>
      </c>
      <c r="EN28" s="257">
        <f>'BAR BB| Open rates'!EN28*0.85*0.9</f>
        <v>28917</v>
      </c>
      <c r="EO28" s="257">
        <f>'BAR BB| Open rates'!EO28*0.85*0.9</f>
        <v>28917</v>
      </c>
      <c r="EP28" s="257">
        <f>'BAR BB| Open rates'!EP28*0.85*0.9</f>
        <v>28917</v>
      </c>
      <c r="EQ28" s="257">
        <f>'BAR BB| Open rates'!EQ28*0.85*0.9</f>
        <v>28917</v>
      </c>
      <c r="ER28" s="257">
        <f>'BAR BB| Open rates'!ER28*0.85*0.9</f>
        <v>28917</v>
      </c>
      <c r="ES28" s="257">
        <f>'BAR BB| Open rates'!ES28*0.85*0.9</f>
        <v>29682</v>
      </c>
      <c r="ET28" s="257">
        <f>'BAR BB| Open rates'!ET28*0.85*0.9</f>
        <v>29682</v>
      </c>
      <c r="EU28" s="257">
        <f>'BAR BB| Open rates'!EU28*0.85*0.9</f>
        <v>28917</v>
      </c>
      <c r="EV28" s="257">
        <f>'BAR BB| Open rates'!EV28*0.85*0.9</f>
        <v>28917</v>
      </c>
      <c r="EW28" s="257">
        <f>'BAR BB| Open rates'!EW28*0.85*0.9</f>
        <v>28917</v>
      </c>
      <c r="EX28" s="257">
        <f>'BAR BB| Open rates'!EX28*0.85*0.9</f>
        <v>28917</v>
      </c>
      <c r="EY28" s="257">
        <f>'BAR BB| Open rates'!EY28*0.85*0.9</f>
        <v>28917</v>
      </c>
      <c r="EZ28" s="257">
        <f>'BAR BB| Open rates'!EZ28*0.85*0.9</f>
        <v>29682</v>
      </c>
      <c r="FA28" s="257">
        <f>'BAR BB| Open rates'!FA28*0.85*0.9</f>
        <v>29682</v>
      </c>
      <c r="FB28" s="257">
        <f>'BAR BB| Open rates'!FB28*0.85*0.9</f>
        <v>28917</v>
      </c>
      <c r="FC28" s="257">
        <f>'BAR BB| Open rates'!FC28*0.85*0.9</f>
        <v>28917</v>
      </c>
      <c r="FD28" s="257">
        <f>'BAR BB| Open rates'!FD28*0.85*0.9</f>
        <v>28917</v>
      </c>
      <c r="FE28" s="257">
        <f>'BAR BB| Open rates'!FE28*0.85*0.9</f>
        <v>28917</v>
      </c>
      <c r="FF28" s="257">
        <f>'BAR BB| Open rates'!FF28*0.85*0.9</f>
        <v>28917</v>
      </c>
      <c r="FG28" s="257">
        <f>'BAR BB| Open rates'!FG28*0.85*0.9</f>
        <v>29682</v>
      </c>
      <c r="FH28" s="257">
        <f>'BAR BB| Open rates'!FH28*0.85*0.9</f>
        <v>29682</v>
      </c>
      <c r="FI28" s="257">
        <f>'BAR BB| Open rates'!FI28*0.85*0.9</f>
        <v>28917</v>
      </c>
      <c r="FJ28" s="257">
        <f>'BAR BB| Open rates'!FJ28*0.85*0.9</f>
        <v>28917</v>
      </c>
      <c r="FK28" s="257">
        <f>'BAR BB| Open rates'!FK28*0.85*0.9</f>
        <v>28917</v>
      </c>
      <c r="FL28" s="257">
        <f>'BAR BB| Open rates'!FL28*0.85*0.9</f>
        <v>28917</v>
      </c>
      <c r="FM28" s="257">
        <f>'BAR BB| Open rates'!FM28*0.85*0.9</f>
        <v>28917</v>
      </c>
      <c r="FN28" s="257">
        <f>'BAR BB| Open rates'!FN28*0.85*0.9</f>
        <v>29682</v>
      </c>
      <c r="FO28" s="257">
        <f>'BAR BB| Open rates'!FO28*0.85*0.9</f>
        <v>29682</v>
      </c>
      <c r="FP28" s="257">
        <f>'BAR BB| Open rates'!FP28*0.85*0.9</f>
        <v>28917</v>
      </c>
      <c r="FQ28" s="257">
        <f>'BAR BB| Open rates'!FQ28*0.85*0.9</f>
        <v>28917</v>
      </c>
      <c r="FR28" s="257">
        <f>'BAR BB| Open rates'!FR28*0.85*0.9</f>
        <v>28917</v>
      </c>
      <c r="FS28" s="257">
        <f>'BAR BB| Open rates'!FS28*0.85*0.9</f>
        <v>28917</v>
      </c>
      <c r="FT28" s="257">
        <f>'BAR BB| Open rates'!FT28*0.85*0.9</f>
        <v>28917</v>
      </c>
      <c r="FU28" s="257">
        <f>'BAR BB| Open rates'!FU28*0.85*0.9</f>
        <v>29682</v>
      </c>
      <c r="FV28" s="257">
        <f>'BAR BB| Open rates'!FV28*0.85*0.9</f>
        <v>29682</v>
      </c>
      <c r="FW28" s="257">
        <f>'BAR BB| Open rates'!FW28*0.85*0.9</f>
        <v>32512.5</v>
      </c>
      <c r="FX28" s="257">
        <f>'BAR BB| Open rates'!FX28*0.85*0.9</f>
        <v>32512.5</v>
      </c>
      <c r="FY28" s="257">
        <f>'BAR BB| Open rates'!FY28*0.85*0.9</f>
        <v>32512.5</v>
      </c>
      <c r="FZ28" s="257">
        <f>'BAR BB| Open rates'!FZ28*0.85*0.9</f>
        <v>32512.5</v>
      </c>
      <c r="GA28" s="257">
        <f>'BAR BB| Open rates'!GA28*0.85*0.9</f>
        <v>32512.5</v>
      </c>
      <c r="GB28" s="257">
        <f>'BAR BB| Open rates'!GB28*0.85*0.9</f>
        <v>34195.5</v>
      </c>
      <c r="GC28" s="257">
        <f>'BAR BB| Open rates'!GC28*0.85*0.9</f>
        <v>34195.5</v>
      </c>
      <c r="GD28" s="257">
        <f>'BAR BB| Open rates'!GD28*0.85*0.9</f>
        <v>34195.5</v>
      </c>
      <c r="GE28" s="257">
        <f>'BAR BB| Open rates'!GE28*0.85*0.9</f>
        <v>34195.5</v>
      </c>
    </row>
    <row r="29" spans="1:187" s="36" customFormat="1" ht="12" customHeight="1" x14ac:dyDescent="0.2">
      <c r="A29" s="237">
        <v>2</v>
      </c>
      <c r="B29" s="257">
        <f>'BAR BB| Open rates'!B29*0.85*0.9</f>
        <v>43911</v>
      </c>
      <c r="C29" s="257">
        <f>'BAR BB| Open rates'!C29*0.85*0.9</f>
        <v>43911</v>
      </c>
      <c r="D29" s="257">
        <f>'BAR BB| Open rates'!D29*0.85*0.9</f>
        <v>41845.5</v>
      </c>
      <c r="E29" s="257">
        <f>'BAR BB| Open rates'!E29*0.85*0.9</f>
        <v>41845.5</v>
      </c>
      <c r="F29" s="257">
        <f>'BAR BB| Open rates'!F29*0.85*0.9</f>
        <v>40162.5</v>
      </c>
      <c r="G29" s="257">
        <f>'BAR BB| Open rates'!G29*0.85*0.9</f>
        <v>41845.5</v>
      </c>
      <c r="H29" s="257">
        <f>'BAR BB| Open rates'!H29*0.85*0.9</f>
        <v>41845.5</v>
      </c>
      <c r="I29" s="257">
        <f>'BAR BB| Open rates'!I29*0.85*0.9</f>
        <v>43375.5</v>
      </c>
      <c r="J29" s="257">
        <f>'BAR BB| Open rates'!J29*0.85*0.9</f>
        <v>43375.5</v>
      </c>
      <c r="K29" s="257">
        <f>'BAR BB| Open rates'!K29*0.85*0.9</f>
        <v>41845.5</v>
      </c>
      <c r="L29" s="257">
        <f>'BAR BB| Open rates'!L29*0.85*0.9</f>
        <v>41845.5</v>
      </c>
      <c r="M29" s="257">
        <f>'BAR BB| Open rates'!M29*0.85*0.9</f>
        <v>41845.5</v>
      </c>
      <c r="N29" s="257">
        <f>'BAR BB| Open rates'!N29*0.85*0.9</f>
        <v>41845.5</v>
      </c>
      <c r="O29" s="257">
        <f>'BAR BB| Open rates'!O29*0.85*0.9</f>
        <v>41845.5</v>
      </c>
      <c r="P29" s="257">
        <f>'BAR BB| Open rates'!P29*0.85*0.9</f>
        <v>43375.5</v>
      </c>
      <c r="Q29" s="257">
        <f>'BAR BB| Open rates'!Q29*0.85*0.9</f>
        <v>43375.5</v>
      </c>
      <c r="R29" s="257">
        <f>'BAR BB| Open rates'!R29*0.85*0.9</f>
        <v>43375.5</v>
      </c>
      <c r="S29" s="257">
        <f>'BAR BB| Open rates'!S29*0.85*0.9</f>
        <v>43375.5</v>
      </c>
      <c r="T29" s="257">
        <f>'BAR BB| Open rates'!T29*0.85*0.9</f>
        <v>43375.5</v>
      </c>
      <c r="U29" s="257">
        <f>'BAR BB| Open rates'!U29*0.85*0.9</f>
        <v>43375.5</v>
      </c>
      <c r="V29" s="257">
        <f>'BAR BB| Open rates'!V29*0.85*0.9</f>
        <v>43375.5</v>
      </c>
      <c r="W29" s="257">
        <f>'BAR BB| Open rates'!W29*0.85*0.9</f>
        <v>44905.5</v>
      </c>
      <c r="X29" s="257">
        <f>'BAR BB| Open rates'!X29*0.85*0.9</f>
        <v>44905.5</v>
      </c>
      <c r="Y29" s="257">
        <f>'BAR BB| Open rates'!Y29*0.85*0.9</f>
        <v>43375.5</v>
      </c>
      <c r="Z29" s="257">
        <f>'BAR BB| Open rates'!Z29*0.85*0.9</f>
        <v>43375.5</v>
      </c>
      <c r="AA29" s="257">
        <f>'BAR BB| Open rates'!AA29*0.85*0.9</f>
        <v>43375.5</v>
      </c>
      <c r="AB29" s="257">
        <f>'BAR BB| Open rates'!AB29*0.85*0.9</f>
        <v>43375.5</v>
      </c>
      <c r="AC29" s="257">
        <f>'BAR BB| Open rates'!AC29*0.85*0.9</f>
        <v>43375.5</v>
      </c>
      <c r="AD29" s="257">
        <f>'BAR BB| Open rates'!AD29*0.85*0.9</f>
        <v>44905.5</v>
      </c>
      <c r="AE29" s="257">
        <f>'BAR BB| Open rates'!AE29*0.85*0.9</f>
        <v>44905.5</v>
      </c>
      <c r="AF29" s="257">
        <f>'BAR BB| Open rates'!AF29*0.85*0.9</f>
        <v>43375.5</v>
      </c>
      <c r="AG29" s="257">
        <f>'BAR BB| Open rates'!AG29*0.85*0.9</f>
        <v>43375.5</v>
      </c>
      <c r="AH29" s="257">
        <f>'BAR BB| Open rates'!AH29*0.85*0.9</f>
        <v>43375.5</v>
      </c>
      <c r="AI29" s="257">
        <f>'BAR BB| Open rates'!AI29*0.85*0.9</f>
        <v>43375.5</v>
      </c>
      <c r="AJ29" s="257">
        <f>'BAR BB| Open rates'!AJ29*0.85*0.9</f>
        <v>43375.5</v>
      </c>
      <c r="AK29" s="257">
        <f>'BAR BB| Open rates'!AK29*0.85*0.9</f>
        <v>44905.5</v>
      </c>
      <c r="AL29" s="257">
        <f>'BAR BB| Open rates'!AL29*0.85*0.9</f>
        <v>44905.5</v>
      </c>
      <c r="AM29" s="257">
        <f>'BAR BB| Open rates'!AM29*0.85*0.9</f>
        <v>43375.5</v>
      </c>
      <c r="AN29" s="257">
        <f>'BAR BB| Open rates'!AN29*0.85*0.9</f>
        <v>43375.5</v>
      </c>
      <c r="AO29" s="257">
        <f>'BAR BB| Open rates'!AO29*0.85*0.9</f>
        <v>43375.5</v>
      </c>
      <c r="AP29" s="257">
        <f>'BAR BB| Open rates'!AP29*0.85*0.9</f>
        <v>43375.5</v>
      </c>
      <c r="AQ29" s="257">
        <f>'BAR BB| Open rates'!AQ29*0.85*0.9</f>
        <v>43375.5</v>
      </c>
      <c r="AR29" s="257">
        <f>'BAR BB| Open rates'!AR29*0.85*0.9</f>
        <v>44905.5</v>
      </c>
      <c r="AS29" s="257">
        <f>'BAR BB| Open rates'!AS29*0.85*0.9</f>
        <v>44905.5</v>
      </c>
      <c r="AT29" s="257">
        <f>'BAR BB| Open rates'!AT29*0.85*0.9</f>
        <v>43375.5</v>
      </c>
      <c r="AU29" s="257">
        <f>'BAR BB| Open rates'!AU29*0.85*0.9</f>
        <v>43375.5</v>
      </c>
      <c r="AV29" s="257">
        <f>'BAR BB| Open rates'!AV29*0.85*0.9</f>
        <v>43375.5</v>
      </c>
      <c r="AW29" s="257">
        <f>'BAR BB| Open rates'!AW29*0.85*0.9</f>
        <v>43375.5</v>
      </c>
      <c r="AX29" s="257">
        <f>'BAR BB| Open rates'!AX29*0.85*0.9</f>
        <v>43375.5</v>
      </c>
      <c r="AY29" s="257">
        <f>'BAR BB| Open rates'!AY29*0.85*0.9</f>
        <v>44905.5</v>
      </c>
      <c r="AZ29" s="257">
        <f>'BAR BB| Open rates'!AZ29*0.85*0.9</f>
        <v>44905.5</v>
      </c>
      <c r="BA29" s="257">
        <f>'BAR BB| Open rates'!BA29*0.85*0.9</f>
        <v>43375.5</v>
      </c>
      <c r="BB29" s="257">
        <f>'BAR BB| Open rates'!BB29*0.85*0.9</f>
        <v>43375.5</v>
      </c>
      <c r="BC29" s="257">
        <f>'BAR BB| Open rates'!BC29*0.85*0.9</f>
        <v>43375.5</v>
      </c>
      <c r="BD29" s="257">
        <f>'BAR BB| Open rates'!BD29*0.85*0.9</f>
        <v>43375.5</v>
      </c>
      <c r="BE29" s="257">
        <f>'BAR BB| Open rates'!BE29*0.85*0.9</f>
        <v>43375.5</v>
      </c>
      <c r="BF29" s="257">
        <f>'BAR BB| Open rates'!BF29*0.85*0.9</f>
        <v>44905.5</v>
      </c>
      <c r="BG29" s="257">
        <f>'BAR BB| Open rates'!BG29*0.85*0.9</f>
        <v>44905.5</v>
      </c>
      <c r="BH29" s="257">
        <f>'BAR BB| Open rates'!BH29*0.85*0.9</f>
        <v>40927.5</v>
      </c>
      <c r="BI29" s="257">
        <f>'BAR BB| Open rates'!BI29*0.85*0.9</f>
        <v>40927.5</v>
      </c>
      <c r="BJ29" s="257">
        <f>'BAR BB| Open rates'!BJ29*0.85*0.9</f>
        <v>40927.5</v>
      </c>
      <c r="BK29" s="257">
        <f>'BAR BB| Open rates'!BK29*0.85*0.9</f>
        <v>40927.5</v>
      </c>
      <c r="BL29" s="257">
        <f>'BAR BB| Open rates'!BL29*0.85*0.9</f>
        <v>40927.5</v>
      </c>
      <c r="BM29" s="257">
        <f>'BAR BB| Open rates'!BM29*0.85*0.9</f>
        <v>41845.5</v>
      </c>
      <c r="BN29" s="257">
        <f>'BAR BB| Open rates'!BN29*0.85*0.9</f>
        <v>41845.5</v>
      </c>
      <c r="BO29" s="257">
        <f>'BAR BB| Open rates'!BO29*0.85*0.9</f>
        <v>40162.5</v>
      </c>
      <c r="BP29" s="257">
        <f>'BAR BB| Open rates'!BP29*0.85*0.9</f>
        <v>40162.5</v>
      </c>
      <c r="BQ29" s="257">
        <f>'BAR BB| Open rates'!BQ29*0.85*0.9</f>
        <v>38785.5</v>
      </c>
      <c r="BR29" s="257">
        <f>'BAR BB| Open rates'!BR29*0.85*0.9</f>
        <v>38785.5</v>
      </c>
      <c r="BS29" s="257">
        <f>'BAR BB| Open rates'!BS29*0.85*0.9</f>
        <v>38785.5</v>
      </c>
      <c r="BT29" s="257">
        <f>'BAR BB| Open rates'!BT29*0.85*0.9</f>
        <v>38785.5</v>
      </c>
      <c r="BU29" s="257">
        <f>'BAR BB| Open rates'!BU29*0.85*0.9</f>
        <v>38785.5</v>
      </c>
      <c r="BV29" s="257">
        <f>'BAR BB| Open rates'!BV29*0.85*0.9</f>
        <v>37102.5</v>
      </c>
      <c r="BW29" s="257">
        <f>'BAR BB| Open rates'!BW29*0.85*0.9</f>
        <v>37102.5</v>
      </c>
      <c r="BX29" s="257">
        <f>'BAR BB| Open rates'!BX29*0.85*0.9</f>
        <v>37102.5</v>
      </c>
      <c r="BY29" s="257">
        <f>'BAR BB| Open rates'!BY29*0.85*0.9</f>
        <v>37102.5</v>
      </c>
      <c r="BZ29" s="257">
        <f>'BAR BB| Open rates'!BZ29*0.85*0.9</f>
        <v>37102.5</v>
      </c>
      <c r="CA29" s="257">
        <f>'BAR BB| Open rates'!CA29*0.85*0.9</f>
        <v>38785.5</v>
      </c>
      <c r="CB29" s="257">
        <f>'BAR BB| Open rates'!CB29*0.85*0.9</f>
        <v>38785.5</v>
      </c>
      <c r="CC29" s="257">
        <f>'BAR BB| Open rates'!CC29*0.85*0.9</f>
        <v>37102.5</v>
      </c>
      <c r="CD29" s="257">
        <f>'BAR BB| Open rates'!CD29*0.85*0.9</f>
        <v>37102.5</v>
      </c>
      <c r="CE29" s="257">
        <f>'BAR BB| Open rates'!CE29*0.85*0.9</f>
        <v>37102.5</v>
      </c>
      <c r="CF29" s="257">
        <f>'BAR BB| Open rates'!CF29*0.85*0.9</f>
        <v>37102.5</v>
      </c>
      <c r="CG29" s="257">
        <f>'BAR BB| Open rates'!CG29*0.85*0.9</f>
        <v>37102.5</v>
      </c>
      <c r="CH29" s="257">
        <f>'BAR BB| Open rates'!CH29*0.85*0.9</f>
        <v>38785.5</v>
      </c>
      <c r="CI29" s="257">
        <f>'BAR BB| Open rates'!CI29*0.85*0.9</f>
        <v>38785.5</v>
      </c>
      <c r="CJ29" s="257">
        <f>'BAR BB| Open rates'!CJ29*0.85*0.9</f>
        <v>37102.5</v>
      </c>
      <c r="CK29" s="257">
        <f>'BAR BB| Open rates'!CK29*0.85*0.9</f>
        <v>37102.5</v>
      </c>
      <c r="CL29" s="257">
        <f>'BAR BB| Open rates'!CL29*0.85*0.9</f>
        <v>37102.5</v>
      </c>
      <c r="CM29" s="257">
        <f>'BAR BB| Open rates'!CM29*0.85*0.9</f>
        <v>37102.5</v>
      </c>
      <c r="CN29" s="257">
        <f>'BAR BB| Open rates'!CN29*0.85*0.9</f>
        <v>37102.5</v>
      </c>
      <c r="CO29" s="257">
        <f>'BAR BB| Open rates'!CO29*0.85*0.9</f>
        <v>38785.5</v>
      </c>
      <c r="CP29" s="257">
        <f>'BAR BB| Open rates'!CP29*0.85*0.9</f>
        <v>38785.5</v>
      </c>
      <c r="CQ29" s="257">
        <f>'BAR BB| Open rates'!CQ29*0.85*0.9</f>
        <v>37102.5</v>
      </c>
      <c r="CR29" s="257">
        <f>'BAR BB| Open rates'!CR29*0.85*0.9</f>
        <v>37102.5</v>
      </c>
      <c r="CS29" s="257">
        <f>'BAR BB| Open rates'!CS29*0.85*0.9</f>
        <v>37102.5</v>
      </c>
      <c r="CT29" s="257">
        <f>'BAR BB| Open rates'!CT29*0.85*0.9</f>
        <v>37102.5</v>
      </c>
      <c r="CU29" s="257">
        <f>'BAR BB| Open rates'!CU29*0.85*0.9</f>
        <v>34272</v>
      </c>
      <c r="CV29" s="257">
        <f>'BAR BB| Open rates'!CV29*0.85*0.9</f>
        <v>34272</v>
      </c>
      <c r="CW29" s="257">
        <f>'BAR BB| Open rates'!CW29*0.85*0.9</f>
        <v>34272</v>
      </c>
      <c r="CX29" s="257">
        <f>'BAR BB| Open rates'!CX29*0.85*0.9</f>
        <v>32742</v>
      </c>
      <c r="CY29" s="257">
        <f>'BAR BB| Open rates'!CY29*0.85*0.9</f>
        <v>32742</v>
      </c>
      <c r="CZ29" s="257">
        <f>'BAR BB| Open rates'!CZ29*0.85*0.9</f>
        <v>32742</v>
      </c>
      <c r="DA29" s="257">
        <f>'BAR BB| Open rates'!DA29*0.85*0.9</f>
        <v>32742</v>
      </c>
      <c r="DB29" s="257">
        <f>'BAR BB| Open rates'!DB29*0.85*0.9</f>
        <v>32742</v>
      </c>
      <c r="DC29" s="257">
        <f>'BAR BB| Open rates'!DC29*0.85*0.9</f>
        <v>34272</v>
      </c>
      <c r="DD29" s="257">
        <f>'BAR BB| Open rates'!DD29*0.85*0.9</f>
        <v>34272</v>
      </c>
      <c r="DE29" s="257">
        <f>'BAR BB| Open rates'!DE29*0.85*0.9</f>
        <v>32742</v>
      </c>
      <c r="DF29" s="257">
        <f>'BAR BB| Open rates'!DF29*0.85*0.9</f>
        <v>32742</v>
      </c>
      <c r="DG29" s="257">
        <f>'BAR BB| Open rates'!DG29*0.85*0.9</f>
        <v>32742</v>
      </c>
      <c r="DH29" s="257">
        <f>'BAR BB| Open rates'!DH29*0.85*0.9</f>
        <v>32742</v>
      </c>
      <c r="DI29" s="257">
        <f>'BAR BB| Open rates'!DI29*0.85*0.9</f>
        <v>32742</v>
      </c>
      <c r="DJ29" s="257">
        <f>'BAR BB| Open rates'!DJ29*0.85*0.9</f>
        <v>34272</v>
      </c>
      <c r="DK29" s="257">
        <f>'BAR BB| Open rates'!DK29*0.85*0.9</f>
        <v>34272</v>
      </c>
      <c r="DL29" s="257">
        <f>'BAR BB| Open rates'!DL29*0.85*0.9</f>
        <v>32742</v>
      </c>
      <c r="DM29" s="257">
        <f>'BAR BB| Open rates'!DM29*0.85*0.9</f>
        <v>32742</v>
      </c>
      <c r="DN29" s="257">
        <f>'BAR BB| Open rates'!DN29*0.85*0.9</f>
        <v>32742</v>
      </c>
      <c r="DO29" s="257">
        <f>'BAR BB| Open rates'!DO29*0.85*0.9</f>
        <v>32742</v>
      </c>
      <c r="DP29" s="257">
        <f>'BAR BB| Open rates'!DP29*0.85*0.9</f>
        <v>32742</v>
      </c>
      <c r="DQ29" s="257">
        <f>'BAR BB| Open rates'!DQ29*0.85*0.9</f>
        <v>34272</v>
      </c>
      <c r="DR29" s="257">
        <f>'BAR BB| Open rates'!DR29*0.85*0.9</f>
        <v>34272</v>
      </c>
      <c r="DS29" s="257">
        <f>'BAR BB| Open rates'!DS29*0.85*0.9</f>
        <v>32742</v>
      </c>
      <c r="DT29" s="257">
        <f>'BAR BB| Open rates'!DT29*0.85*0.9</f>
        <v>32742</v>
      </c>
      <c r="DU29" s="257">
        <f>'BAR BB| Open rates'!DU29*0.85*0.9</f>
        <v>32742</v>
      </c>
      <c r="DV29" s="257">
        <f>'BAR BB| Open rates'!DV29*0.85*0.9</f>
        <v>32742</v>
      </c>
      <c r="DW29" s="257">
        <f>'BAR BB| Open rates'!DW29*0.85*0.9</f>
        <v>32742</v>
      </c>
      <c r="DX29" s="257">
        <f>'BAR BB| Open rates'!DX29*0.85*0.9</f>
        <v>34272</v>
      </c>
      <c r="DY29" s="257">
        <f>'BAR BB| Open rates'!DY29*0.85*0.9</f>
        <v>34272</v>
      </c>
      <c r="DZ29" s="257">
        <f>'BAR BB| Open rates'!DZ29*0.85*0.9</f>
        <v>35572.5</v>
      </c>
      <c r="EA29" s="257">
        <f>'BAR BB| Open rates'!EA29*0.85*0.9</f>
        <v>35572.5</v>
      </c>
      <c r="EB29" s="257">
        <f>'BAR BB| Open rates'!EB29*0.85*0.9</f>
        <v>35572.5</v>
      </c>
      <c r="EC29" s="257">
        <f>'BAR BB| Open rates'!EC29*0.85*0.9</f>
        <v>37255.5</v>
      </c>
      <c r="ED29" s="257">
        <f>'BAR BB| Open rates'!ED29*0.85*0.9</f>
        <v>37255.5</v>
      </c>
      <c r="EE29" s="257">
        <f>'BAR BB| Open rates'!EE29*0.85*0.9</f>
        <v>37255.5</v>
      </c>
      <c r="EF29" s="257">
        <f>'BAR BB| Open rates'!EF29*0.85*0.9</f>
        <v>37255.5</v>
      </c>
      <c r="EG29" s="257">
        <f>'BAR BB| Open rates'!EG29*0.85*0.9</f>
        <v>31977</v>
      </c>
      <c r="EH29" s="257">
        <f>'BAR BB| Open rates'!EH29*0.85*0.9</f>
        <v>31212</v>
      </c>
      <c r="EI29" s="257">
        <f>'BAR BB| Open rates'!EI29*0.85*0.9</f>
        <v>31212</v>
      </c>
      <c r="EJ29" s="257">
        <f>'BAR BB| Open rates'!EJ29*0.85*0.9</f>
        <v>31212</v>
      </c>
      <c r="EK29" s="257">
        <f>'BAR BB| Open rates'!EK29*0.85*0.9</f>
        <v>31212</v>
      </c>
      <c r="EL29" s="257">
        <f>'BAR BB| Open rates'!EL29*0.85*0.9</f>
        <v>31977</v>
      </c>
      <c r="EM29" s="257">
        <f>'BAR BB| Open rates'!EM29*0.85*0.9</f>
        <v>31977</v>
      </c>
      <c r="EN29" s="257">
        <f>'BAR BB| Open rates'!EN29*0.85*0.9</f>
        <v>31212</v>
      </c>
      <c r="EO29" s="257">
        <f>'BAR BB| Open rates'!EO29*0.85*0.9</f>
        <v>31212</v>
      </c>
      <c r="EP29" s="257">
        <f>'BAR BB| Open rates'!EP29*0.85*0.9</f>
        <v>31212</v>
      </c>
      <c r="EQ29" s="257">
        <f>'BAR BB| Open rates'!EQ29*0.85*0.9</f>
        <v>31212</v>
      </c>
      <c r="ER29" s="257">
        <f>'BAR BB| Open rates'!ER29*0.85*0.9</f>
        <v>31212</v>
      </c>
      <c r="ES29" s="257">
        <f>'BAR BB| Open rates'!ES29*0.85*0.9</f>
        <v>31977</v>
      </c>
      <c r="ET29" s="257">
        <f>'BAR BB| Open rates'!ET29*0.85*0.9</f>
        <v>31977</v>
      </c>
      <c r="EU29" s="257">
        <f>'BAR BB| Open rates'!EU29*0.85*0.9</f>
        <v>31212</v>
      </c>
      <c r="EV29" s="257">
        <f>'BAR BB| Open rates'!EV29*0.85*0.9</f>
        <v>31212</v>
      </c>
      <c r="EW29" s="257">
        <f>'BAR BB| Open rates'!EW29*0.85*0.9</f>
        <v>31212</v>
      </c>
      <c r="EX29" s="257">
        <f>'BAR BB| Open rates'!EX29*0.85*0.9</f>
        <v>31212</v>
      </c>
      <c r="EY29" s="257">
        <f>'BAR BB| Open rates'!EY29*0.85*0.9</f>
        <v>31212</v>
      </c>
      <c r="EZ29" s="257">
        <f>'BAR BB| Open rates'!EZ29*0.85*0.9</f>
        <v>31977</v>
      </c>
      <c r="FA29" s="257">
        <f>'BAR BB| Open rates'!FA29*0.85*0.9</f>
        <v>31977</v>
      </c>
      <c r="FB29" s="257">
        <f>'BAR BB| Open rates'!FB29*0.85*0.9</f>
        <v>31212</v>
      </c>
      <c r="FC29" s="257">
        <f>'BAR BB| Open rates'!FC29*0.85*0.9</f>
        <v>31212</v>
      </c>
      <c r="FD29" s="257">
        <f>'BAR BB| Open rates'!FD29*0.85*0.9</f>
        <v>31212</v>
      </c>
      <c r="FE29" s="257">
        <f>'BAR BB| Open rates'!FE29*0.85*0.9</f>
        <v>31212</v>
      </c>
      <c r="FF29" s="257">
        <f>'BAR BB| Open rates'!FF29*0.85*0.9</f>
        <v>31212</v>
      </c>
      <c r="FG29" s="257">
        <f>'BAR BB| Open rates'!FG29*0.85*0.9</f>
        <v>31977</v>
      </c>
      <c r="FH29" s="257">
        <f>'BAR BB| Open rates'!FH29*0.85*0.9</f>
        <v>31977</v>
      </c>
      <c r="FI29" s="257">
        <f>'BAR BB| Open rates'!FI29*0.85*0.9</f>
        <v>31212</v>
      </c>
      <c r="FJ29" s="257">
        <f>'BAR BB| Open rates'!FJ29*0.85*0.9</f>
        <v>31212</v>
      </c>
      <c r="FK29" s="257">
        <f>'BAR BB| Open rates'!FK29*0.85*0.9</f>
        <v>31212</v>
      </c>
      <c r="FL29" s="257">
        <f>'BAR BB| Open rates'!FL29*0.85*0.9</f>
        <v>31212</v>
      </c>
      <c r="FM29" s="257">
        <f>'BAR BB| Open rates'!FM29*0.85*0.9</f>
        <v>31212</v>
      </c>
      <c r="FN29" s="257">
        <f>'BAR BB| Open rates'!FN29*0.85*0.9</f>
        <v>31977</v>
      </c>
      <c r="FO29" s="257">
        <f>'BAR BB| Open rates'!FO29*0.85*0.9</f>
        <v>31977</v>
      </c>
      <c r="FP29" s="257">
        <f>'BAR BB| Open rates'!FP29*0.85*0.9</f>
        <v>31212</v>
      </c>
      <c r="FQ29" s="257">
        <f>'BAR BB| Open rates'!FQ29*0.85*0.9</f>
        <v>31212</v>
      </c>
      <c r="FR29" s="257">
        <f>'BAR BB| Open rates'!FR29*0.85*0.9</f>
        <v>31212</v>
      </c>
      <c r="FS29" s="257">
        <f>'BAR BB| Open rates'!FS29*0.85*0.9</f>
        <v>31212</v>
      </c>
      <c r="FT29" s="257">
        <f>'BAR BB| Open rates'!FT29*0.85*0.9</f>
        <v>31212</v>
      </c>
      <c r="FU29" s="257">
        <f>'BAR BB| Open rates'!FU29*0.85*0.9</f>
        <v>31977</v>
      </c>
      <c r="FV29" s="257">
        <f>'BAR BB| Open rates'!FV29*0.85*0.9</f>
        <v>31977</v>
      </c>
      <c r="FW29" s="257">
        <f>'BAR BB| Open rates'!FW29*0.85*0.9</f>
        <v>34807.5</v>
      </c>
      <c r="FX29" s="257">
        <f>'BAR BB| Open rates'!FX29*0.85*0.9</f>
        <v>34807.5</v>
      </c>
      <c r="FY29" s="257">
        <f>'BAR BB| Open rates'!FY29*0.85*0.9</f>
        <v>34807.5</v>
      </c>
      <c r="FZ29" s="257">
        <f>'BAR BB| Open rates'!FZ29*0.85*0.9</f>
        <v>34807.5</v>
      </c>
      <c r="GA29" s="257">
        <f>'BAR BB| Open rates'!GA29*0.85*0.9</f>
        <v>34807.5</v>
      </c>
      <c r="GB29" s="257">
        <f>'BAR BB| Open rates'!GB29*0.85*0.9</f>
        <v>36490.5</v>
      </c>
      <c r="GC29" s="257">
        <f>'BAR BB| Open rates'!GC29*0.85*0.9</f>
        <v>36490.5</v>
      </c>
      <c r="GD29" s="257">
        <f>'BAR BB| Open rates'!GD29*0.85*0.9</f>
        <v>36490.5</v>
      </c>
      <c r="GE29" s="257">
        <f>'BAR BB| Open rates'!GE29*0.85*0.9</f>
        <v>36490.5</v>
      </c>
    </row>
    <row r="30" spans="1:187" s="36" customFormat="1" ht="12" customHeight="1" x14ac:dyDescent="0.2">
      <c r="A30" s="237">
        <v>3</v>
      </c>
      <c r="B30" s="257">
        <f>'BAR BB| Open rates'!B30*0.85*0.9</f>
        <v>46206</v>
      </c>
      <c r="C30" s="257">
        <f>'BAR BB| Open rates'!C30*0.85*0.9</f>
        <v>46206</v>
      </c>
      <c r="D30" s="257">
        <f>'BAR BB| Open rates'!D30*0.85*0.9</f>
        <v>44140.5</v>
      </c>
      <c r="E30" s="257">
        <f>'BAR BB| Open rates'!E30*0.85*0.9</f>
        <v>44140.5</v>
      </c>
      <c r="F30" s="257">
        <f>'BAR BB| Open rates'!F30*0.85*0.9</f>
        <v>42457.5</v>
      </c>
      <c r="G30" s="257">
        <f>'BAR BB| Open rates'!G30*0.85*0.9</f>
        <v>44140.5</v>
      </c>
      <c r="H30" s="257">
        <f>'BAR BB| Open rates'!H30*0.85*0.9</f>
        <v>44140.5</v>
      </c>
      <c r="I30" s="257">
        <f>'BAR BB| Open rates'!I30*0.85*0.9</f>
        <v>45670.5</v>
      </c>
      <c r="J30" s="257">
        <f>'BAR BB| Open rates'!J30*0.85*0.9</f>
        <v>45670.5</v>
      </c>
      <c r="K30" s="257">
        <f>'BAR BB| Open rates'!K30*0.85*0.9</f>
        <v>44140.5</v>
      </c>
      <c r="L30" s="257">
        <f>'BAR BB| Open rates'!L30*0.85*0.9</f>
        <v>44140.5</v>
      </c>
      <c r="M30" s="257">
        <f>'BAR BB| Open rates'!M30*0.85*0.9</f>
        <v>44140.5</v>
      </c>
      <c r="N30" s="257">
        <f>'BAR BB| Open rates'!N30*0.85*0.9</f>
        <v>44140.5</v>
      </c>
      <c r="O30" s="257">
        <f>'BAR BB| Open rates'!O30*0.85*0.9</f>
        <v>44140.5</v>
      </c>
      <c r="P30" s="257">
        <f>'BAR BB| Open rates'!P30*0.85*0.9</f>
        <v>45670.5</v>
      </c>
      <c r="Q30" s="257">
        <f>'BAR BB| Open rates'!Q30*0.85*0.9</f>
        <v>45670.5</v>
      </c>
      <c r="R30" s="257">
        <f>'BAR BB| Open rates'!R30*0.85*0.9</f>
        <v>45670.5</v>
      </c>
      <c r="S30" s="257">
        <f>'BAR BB| Open rates'!S30*0.85*0.9</f>
        <v>45670.5</v>
      </c>
      <c r="T30" s="257">
        <f>'BAR BB| Open rates'!T30*0.85*0.9</f>
        <v>45670.5</v>
      </c>
      <c r="U30" s="257">
        <f>'BAR BB| Open rates'!U30*0.85*0.9</f>
        <v>45670.5</v>
      </c>
      <c r="V30" s="257">
        <f>'BAR BB| Open rates'!V30*0.85*0.9</f>
        <v>45670.5</v>
      </c>
      <c r="W30" s="257">
        <f>'BAR BB| Open rates'!W30*0.85*0.9</f>
        <v>47200.5</v>
      </c>
      <c r="X30" s="257">
        <f>'BAR BB| Open rates'!X30*0.85*0.9</f>
        <v>47200.5</v>
      </c>
      <c r="Y30" s="257">
        <f>'BAR BB| Open rates'!Y30*0.85*0.9</f>
        <v>45670.5</v>
      </c>
      <c r="Z30" s="257">
        <f>'BAR BB| Open rates'!Z30*0.85*0.9</f>
        <v>45670.5</v>
      </c>
      <c r="AA30" s="257">
        <f>'BAR BB| Open rates'!AA30*0.85*0.9</f>
        <v>45670.5</v>
      </c>
      <c r="AB30" s="257">
        <f>'BAR BB| Open rates'!AB30*0.85*0.9</f>
        <v>45670.5</v>
      </c>
      <c r="AC30" s="257">
        <f>'BAR BB| Open rates'!AC30*0.85*0.9</f>
        <v>45670.5</v>
      </c>
      <c r="AD30" s="257">
        <f>'BAR BB| Open rates'!AD30*0.85*0.9</f>
        <v>47200.5</v>
      </c>
      <c r="AE30" s="257">
        <f>'BAR BB| Open rates'!AE30*0.85*0.9</f>
        <v>47200.5</v>
      </c>
      <c r="AF30" s="257">
        <f>'BAR BB| Open rates'!AF30*0.85*0.9</f>
        <v>45670.5</v>
      </c>
      <c r="AG30" s="257">
        <f>'BAR BB| Open rates'!AG30*0.85*0.9</f>
        <v>45670.5</v>
      </c>
      <c r="AH30" s="257">
        <f>'BAR BB| Open rates'!AH30*0.85*0.9</f>
        <v>45670.5</v>
      </c>
      <c r="AI30" s="257">
        <f>'BAR BB| Open rates'!AI30*0.85*0.9</f>
        <v>45670.5</v>
      </c>
      <c r="AJ30" s="257">
        <f>'BAR BB| Open rates'!AJ30*0.85*0.9</f>
        <v>45670.5</v>
      </c>
      <c r="AK30" s="257">
        <f>'BAR BB| Open rates'!AK30*0.85*0.9</f>
        <v>47200.5</v>
      </c>
      <c r="AL30" s="257">
        <f>'BAR BB| Open rates'!AL30*0.85*0.9</f>
        <v>47200.5</v>
      </c>
      <c r="AM30" s="257">
        <f>'BAR BB| Open rates'!AM30*0.85*0.9</f>
        <v>45670.5</v>
      </c>
      <c r="AN30" s="257">
        <f>'BAR BB| Open rates'!AN30*0.85*0.9</f>
        <v>45670.5</v>
      </c>
      <c r="AO30" s="257">
        <f>'BAR BB| Open rates'!AO30*0.85*0.9</f>
        <v>45670.5</v>
      </c>
      <c r="AP30" s="257">
        <f>'BAR BB| Open rates'!AP30*0.85*0.9</f>
        <v>45670.5</v>
      </c>
      <c r="AQ30" s="257">
        <f>'BAR BB| Open rates'!AQ30*0.85*0.9</f>
        <v>45670.5</v>
      </c>
      <c r="AR30" s="257">
        <f>'BAR BB| Open rates'!AR30*0.85*0.9</f>
        <v>47200.5</v>
      </c>
      <c r="AS30" s="257">
        <f>'BAR BB| Open rates'!AS30*0.85*0.9</f>
        <v>47200.5</v>
      </c>
      <c r="AT30" s="257">
        <f>'BAR BB| Open rates'!AT30*0.85*0.9</f>
        <v>45670.5</v>
      </c>
      <c r="AU30" s="257">
        <f>'BAR BB| Open rates'!AU30*0.85*0.9</f>
        <v>45670.5</v>
      </c>
      <c r="AV30" s="257">
        <f>'BAR BB| Open rates'!AV30*0.85*0.9</f>
        <v>45670.5</v>
      </c>
      <c r="AW30" s="257">
        <f>'BAR BB| Open rates'!AW30*0.85*0.9</f>
        <v>45670.5</v>
      </c>
      <c r="AX30" s="257">
        <f>'BAR BB| Open rates'!AX30*0.85*0.9</f>
        <v>45670.5</v>
      </c>
      <c r="AY30" s="257">
        <f>'BAR BB| Open rates'!AY30*0.85*0.9</f>
        <v>47200.5</v>
      </c>
      <c r="AZ30" s="257">
        <f>'BAR BB| Open rates'!AZ30*0.85*0.9</f>
        <v>47200.5</v>
      </c>
      <c r="BA30" s="257">
        <f>'BAR BB| Open rates'!BA30*0.85*0.9</f>
        <v>45670.5</v>
      </c>
      <c r="BB30" s="257">
        <f>'BAR BB| Open rates'!BB30*0.85*0.9</f>
        <v>45670.5</v>
      </c>
      <c r="BC30" s="257">
        <f>'BAR BB| Open rates'!BC30*0.85*0.9</f>
        <v>45670.5</v>
      </c>
      <c r="BD30" s="257">
        <f>'BAR BB| Open rates'!BD30*0.85*0.9</f>
        <v>45670.5</v>
      </c>
      <c r="BE30" s="257">
        <f>'BAR BB| Open rates'!BE30*0.85*0.9</f>
        <v>45670.5</v>
      </c>
      <c r="BF30" s="257">
        <f>'BAR BB| Open rates'!BF30*0.85*0.9</f>
        <v>47200.5</v>
      </c>
      <c r="BG30" s="257">
        <f>'BAR BB| Open rates'!BG30*0.85*0.9</f>
        <v>47200.5</v>
      </c>
      <c r="BH30" s="257">
        <f>'BAR BB| Open rates'!BH30*0.85*0.9</f>
        <v>43222.5</v>
      </c>
      <c r="BI30" s="257">
        <f>'BAR BB| Open rates'!BI30*0.85*0.9</f>
        <v>43222.5</v>
      </c>
      <c r="BJ30" s="257">
        <f>'BAR BB| Open rates'!BJ30*0.85*0.9</f>
        <v>43222.5</v>
      </c>
      <c r="BK30" s="257">
        <f>'BAR BB| Open rates'!BK30*0.85*0.9</f>
        <v>43222.5</v>
      </c>
      <c r="BL30" s="257">
        <f>'BAR BB| Open rates'!BL30*0.85*0.9</f>
        <v>43222.5</v>
      </c>
      <c r="BM30" s="257">
        <f>'BAR BB| Open rates'!BM30*0.85*0.9</f>
        <v>44140.5</v>
      </c>
      <c r="BN30" s="257">
        <f>'BAR BB| Open rates'!BN30*0.85*0.9</f>
        <v>44140.5</v>
      </c>
      <c r="BO30" s="257">
        <f>'BAR BB| Open rates'!BO30*0.85*0.9</f>
        <v>42457.5</v>
      </c>
      <c r="BP30" s="257">
        <f>'BAR BB| Open rates'!BP30*0.85*0.9</f>
        <v>42457.5</v>
      </c>
      <c r="BQ30" s="257">
        <f>'BAR BB| Open rates'!BQ30*0.85*0.9</f>
        <v>41080.5</v>
      </c>
      <c r="BR30" s="257">
        <f>'BAR BB| Open rates'!BR30*0.85*0.9</f>
        <v>41080.5</v>
      </c>
      <c r="BS30" s="257">
        <f>'BAR BB| Open rates'!BS30*0.85*0.9</f>
        <v>41080.5</v>
      </c>
      <c r="BT30" s="257">
        <f>'BAR BB| Open rates'!BT30*0.85*0.9</f>
        <v>41080.5</v>
      </c>
      <c r="BU30" s="257">
        <f>'BAR BB| Open rates'!BU30*0.85*0.9</f>
        <v>41080.5</v>
      </c>
      <c r="BV30" s="257">
        <f>'BAR BB| Open rates'!BV30*0.85*0.9</f>
        <v>39397.5</v>
      </c>
      <c r="BW30" s="257">
        <f>'BAR BB| Open rates'!BW30*0.85*0.9</f>
        <v>39397.5</v>
      </c>
      <c r="BX30" s="257">
        <f>'BAR BB| Open rates'!BX30*0.85*0.9</f>
        <v>39397.5</v>
      </c>
      <c r="BY30" s="257">
        <f>'BAR BB| Open rates'!BY30*0.85*0.9</f>
        <v>39397.5</v>
      </c>
      <c r="BZ30" s="257">
        <f>'BAR BB| Open rates'!BZ30*0.85*0.9</f>
        <v>39397.5</v>
      </c>
      <c r="CA30" s="257">
        <f>'BAR BB| Open rates'!CA30*0.85*0.9</f>
        <v>41080.5</v>
      </c>
      <c r="CB30" s="257">
        <f>'BAR BB| Open rates'!CB30*0.85*0.9</f>
        <v>41080.5</v>
      </c>
      <c r="CC30" s="257">
        <f>'BAR BB| Open rates'!CC30*0.85*0.9</f>
        <v>39397.5</v>
      </c>
      <c r="CD30" s="257">
        <f>'BAR BB| Open rates'!CD30*0.85*0.9</f>
        <v>39397.5</v>
      </c>
      <c r="CE30" s="257">
        <f>'BAR BB| Open rates'!CE30*0.85*0.9</f>
        <v>39397.5</v>
      </c>
      <c r="CF30" s="257">
        <f>'BAR BB| Open rates'!CF30*0.85*0.9</f>
        <v>39397.5</v>
      </c>
      <c r="CG30" s="257">
        <f>'BAR BB| Open rates'!CG30*0.85*0.9</f>
        <v>39397.5</v>
      </c>
      <c r="CH30" s="257">
        <f>'BAR BB| Open rates'!CH30*0.85*0.9</f>
        <v>41080.5</v>
      </c>
      <c r="CI30" s="257">
        <f>'BAR BB| Open rates'!CI30*0.85*0.9</f>
        <v>41080.5</v>
      </c>
      <c r="CJ30" s="257">
        <f>'BAR BB| Open rates'!CJ30*0.85*0.9</f>
        <v>39397.5</v>
      </c>
      <c r="CK30" s="257">
        <f>'BAR BB| Open rates'!CK30*0.85*0.9</f>
        <v>39397.5</v>
      </c>
      <c r="CL30" s="257">
        <f>'BAR BB| Open rates'!CL30*0.85*0.9</f>
        <v>39397.5</v>
      </c>
      <c r="CM30" s="257">
        <f>'BAR BB| Open rates'!CM30*0.85*0.9</f>
        <v>39397.5</v>
      </c>
      <c r="CN30" s="257">
        <f>'BAR BB| Open rates'!CN30*0.85*0.9</f>
        <v>39397.5</v>
      </c>
      <c r="CO30" s="257">
        <f>'BAR BB| Open rates'!CO30*0.85*0.9</f>
        <v>41080.5</v>
      </c>
      <c r="CP30" s="257">
        <f>'BAR BB| Open rates'!CP30*0.85*0.9</f>
        <v>41080.5</v>
      </c>
      <c r="CQ30" s="257">
        <f>'BAR BB| Open rates'!CQ30*0.85*0.9</f>
        <v>39397.5</v>
      </c>
      <c r="CR30" s="257">
        <f>'BAR BB| Open rates'!CR30*0.85*0.9</f>
        <v>39397.5</v>
      </c>
      <c r="CS30" s="257">
        <f>'BAR BB| Open rates'!CS30*0.85*0.9</f>
        <v>39397.5</v>
      </c>
      <c r="CT30" s="257">
        <f>'BAR BB| Open rates'!CT30*0.85*0.9</f>
        <v>39397.5</v>
      </c>
      <c r="CU30" s="257">
        <f>'BAR BB| Open rates'!CU30*0.85*0.9</f>
        <v>36567</v>
      </c>
      <c r="CV30" s="257">
        <f>'BAR BB| Open rates'!CV30*0.85*0.9</f>
        <v>36567</v>
      </c>
      <c r="CW30" s="257">
        <f>'BAR BB| Open rates'!CW30*0.85*0.9</f>
        <v>36567</v>
      </c>
      <c r="CX30" s="257">
        <f>'BAR BB| Open rates'!CX30*0.85*0.9</f>
        <v>35037</v>
      </c>
      <c r="CY30" s="257">
        <f>'BAR BB| Open rates'!CY30*0.85*0.9</f>
        <v>35037</v>
      </c>
      <c r="CZ30" s="257">
        <f>'BAR BB| Open rates'!CZ30*0.85*0.9</f>
        <v>35037</v>
      </c>
      <c r="DA30" s="257">
        <f>'BAR BB| Open rates'!DA30*0.85*0.9</f>
        <v>35037</v>
      </c>
      <c r="DB30" s="257">
        <f>'BAR BB| Open rates'!DB30*0.85*0.9</f>
        <v>35037</v>
      </c>
      <c r="DC30" s="257">
        <f>'BAR BB| Open rates'!DC30*0.85*0.9</f>
        <v>36567</v>
      </c>
      <c r="DD30" s="257">
        <f>'BAR BB| Open rates'!DD30*0.85*0.9</f>
        <v>36567</v>
      </c>
      <c r="DE30" s="257">
        <f>'BAR BB| Open rates'!DE30*0.85*0.9</f>
        <v>35037</v>
      </c>
      <c r="DF30" s="257">
        <f>'BAR BB| Open rates'!DF30*0.85*0.9</f>
        <v>35037</v>
      </c>
      <c r="DG30" s="257">
        <f>'BAR BB| Open rates'!DG30*0.85*0.9</f>
        <v>35037</v>
      </c>
      <c r="DH30" s="257">
        <f>'BAR BB| Open rates'!DH30*0.85*0.9</f>
        <v>35037</v>
      </c>
      <c r="DI30" s="257">
        <f>'BAR BB| Open rates'!DI30*0.85*0.9</f>
        <v>35037</v>
      </c>
      <c r="DJ30" s="257">
        <f>'BAR BB| Open rates'!DJ30*0.85*0.9</f>
        <v>36567</v>
      </c>
      <c r="DK30" s="257">
        <f>'BAR BB| Open rates'!DK30*0.85*0.9</f>
        <v>36567</v>
      </c>
      <c r="DL30" s="257">
        <f>'BAR BB| Open rates'!DL30*0.85*0.9</f>
        <v>35037</v>
      </c>
      <c r="DM30" s="257">
        <f>'BAR BB| Open rates'!DM30*0.85*0.9</f>
        <v>35037</v>
      </c>
      <c r="DN30" s="257">
        <f>'BAR BB| Open rates'!DN30*0.85*0.9</f>
        <v>35037</v>
      </c>
      <c r="DO30" s="257">
        <f>'BAR BB| Open rates'!DO30*0.85*0.9</f>
        <v>35037</v>
      </c>
      <c r="DP30" s="257">
        <f>'BAR BB| Open rates'!DP30*0.85*0.9</f>
        <v>35037</v>
      </c>
      <c r="DQ30" s="257">
        <f>'BAR BB| Open rates'!DQ30*0.85*0.9</f>
        <v>36567</v>
      </c>
      <c r="DR30" s="257">
        <f>'BAR BB| Open rates'!DR30*0.85*0.9</f>
        <v>36567</v>
      </c>
      <c r="DS30" s="257">
        <f>'BAR BB| Open rates'!DS30*0.85*0.9</f>
        <v>35037</v>
      </c>
      <c r="DT30" s="257">
        <f>'BAR BB| Open rates'!DT30*0.85*0.9</f>
        <v>35037</v>
      </c>
      <c r="DU30" s="257">
        <f>'BAR BB| Open rates'!DU30*0.85*0.9</f>
        <v>35037</v>
      </c>
      <c r="DV30" s="257">
        <f>'BAR BB| Open rates'!DV30*0.85*0.9</f>
        <v>35037</v>
      </c>
      <c r="DW30" s="257">
        <f>'BAR BB| Open rates'!DW30*0.85*0.9</f>
        <v>35037</v>
      </c>
      <c r="DX30" s="257">
        <f>'BAR BB| Open rates'!DX30*0.85*0.9</f>
        <v>36567</v>
      </c>
      <c r="DY30" s="257">
        <f>'BAR BB| Open rates'!DY30*0.85*0.9</f>
        <v>36567</v>
      </c>
      <c r="DZ30" s="257">
        <f>'BAR BB| Open rates'!DZ30*0.85*0.9</f>
        <v>37867.5</v>
      </c>
      <c r="EA30" s="257">
        <f>'BAR BB| Open rates'!EA30*0.85*0.9</f>
        <v>37867.5</v>
      </c>
      <c r="EB30" s="257">
        <f>'BAR BB| Open rates'!EB30*0.85*0.9</f>
        <v>37867.5</v>
      </c>
      <c r="EC30" s="257">
        <f>'BAR BB| Open rates'!EC30*0.85*0.9</f>
        <v>39550.5</v>
      </c>
      <c r="ED30" s="257">
        <f>'BAR BB| Open rates'!ED30*0.85*0.9</f>
        <v>39550.5</v>
      </c>
      <c r="EE30" s="257">
        <f>'BAR BB| Open rates'!EE30*0.85*0.9</f>
        <v>39550.5</v>
      </c>
      <c r="EF30" s="257">
        <f>'BAR BB| Open rates'!EF30*0.85*0.9</f>
        <v>39550.5</v>
      </c>
      <c r="EG30" s="257">
        <f>'BAR BB| Open rates'!EG30*0.85*0.9</f>
        <v>34272</v>
      </c>
      <c r="EH30" s="257">
        <f>'BAR BB| Open rates'!EH30*0.85*0.9</f>
        <v>33507</v>
      </c>
      <c r="EI30" s="257">
        <f>'BAR BB| Open rates'!EI30*0.85*0.9</f>
        <v>33507</v>
      </c>
      <c r="EJ30" s="257">
        <f>'BAR BB| Open rates'!EJ30*0.85*0.9</f>
        <v>33507</v>
      </c>
      <c r="EK30" s="257">
        <f>'BAR BB| Open rates'!EK30*0.85*0.9</f>
        <v>33507</v>
      </c>
      <c r="EL30" s="257">
        <f>'BAR BB| Open rates'!EL30*0.85*0.9</f>
        <v>34272</v>
      </c>
      <c r="EM30" s="257">
        <f>'BAR BB| Open rates'!EM30*0.85*0.9</f>
        <v>34272</v>
      </c>
      <c r="EN30" s="257">
        <f>'BAR BB| Open rates'!EN30*0.85*0.9</f>
        <v>33507</v>
      </c>
      <c r="EO30" s="257">
        <f>'BAR BB| Open rates'!EO30*0.85*0.9</f>
        <v>33507</v>
      </c>
      <c r="EP30" s="257">
        <f>'BAR BB| Open rates'!EP30*0.85*0.9</f>
        <v>33507</v>
      </c>
      <c r="EQ30" s="257">
        <f>'BAR BB| Open rates'!EQ30*0.85*0.9</f>
        <v>33507</v>
      </c>
      <c r="ER30" s="257">
        <f>'BAR BB| Open rates'!ER30*0.85*0.9</f>
        <v>33507</v>
      </c>
      <c r="ES30" s="257">
        <f>'BAR BB| Open rates'!ES30*0.85*0.9</f>
        <v>34272</v>
      </c>
      <c r="ET30" s="257">
        <f>'BAR BB| Open rates'!ET30*0.85*0.9</f>
        <v>34272</v>
      </c>
      <c r="EU30" s="257">
        <f>'BAR BB| Open rates'!EU30*0.85*0.9</f>
        <v>33507</v>
      </c>
      <c r="EV30" s="257">
        <f>'BAR BB| Open rates'!EV30*0.85*0.9</f>
        <v>33507</v>
      </c>
      <c r="EW30" s="257">
        <f>'BAR BB| Open rates'!EW30*0.85*0.9</f>
        <v>33507</v>
      </c>
      <c r="EX30" s="257">
        <f>'BAR BB| Open rates'!EX30*0.85*0.9</f>
        <v>33507</v>
      </c>
      <c r="EY30" s="257">
        <f>'BAR BB| Open rates'!EY30*0.85*0.9</f>
        <v>33507</v>
      </c>
      <c r="EZ30" s="257">
        <f>'BAR BB| Open rates'!EZ30*0.85*0.9</f>
        <v>34272</v>
      </c>
      <c r="FA30" s="257">
        <f>'BAR BB| Open rates'!FA30*0.85*0.9</f>
        <v>34272</v>
      </c>
      <c r="FB30" s="257">
        <f>'BAR BB| Open rates'!FB30*0.85*0.9</f>
        <v>33507</v>
      </c>
      <c r="FC30" s="257">
        <f>'BAR BB| Open rates'!FC30*0.85*0.9</f>
        <v>33507</v>
      </c>
      <c r="FD30" s="257">
        <f>'BAR BB| Open rates'!FD30*0.85*0.9</f>
        <v>33507</v>
      </c>
      <c r="FE30" s="257">
        <f>'BAR BB| Open rates'!FE30*0.85*0.9</f>
        <v>33507</v>
      </c>
      <c r="FF30" s="257">
        <f>'BAR BB| Open rates'!FF30*0.85*0.9</f>
        <v>33507</v>
      </c>
      <c r="FG30" s="257">
        <f>'BAR BB| Open rates'!FG30*0.85*0.9</f>
        <v>34272</v>
      </c>
      <c r="FH30" s="257">
        <f>'BAR BB| Open rates'!FH30*0.85*0.9</f>
        <v>34272</v>
      </c>
      <c r="FI30" s="257">
        <f>'BAR BB| Open rates'!FI30*0.85*0.9</f>
        <v>33507</v>
      </c>
      <c r="FJ30" s="257">
        <f>'BAR BB| Open rates'!FJ30*0.85*0.9</f>
        <v>33507</v>
      </c>
      <c r="FK30" s="257">
        <f>'BAR BB| Open rates'!FK30*0.85*0.9</f>
        <v>33507</v>
      </c>
      <c r="FL30" s="257">
        <f>'BAR BB| Open rates'!FL30*0.85*0.9</f>
        <v>33507</v>
      </c>
      <c r="FM30" s="257">
        <f>'BAR BB| Open rates'!FM30*0.85*0.9</f>
        <v>33507</v>
      </c>
      <c r="FN30" s="257">
        <f>'BAR BB| Open rates'!FN30*0.85*0.9</f>
        <v>34272</v>
      </c>
      <c r="FO30" s="257">
        <f>'BAR BB| Open rates'!FO30*0.85*0.9</f>
        <v>34272</v>
      </c>
      <c r="FP30" s="257">
        <f>'BAR BB| Open rates'!FP30*0.85*0.9</f>
        <v>33507</v>
      </c>
      <c r="FQ30" s="257">
        <f>'BAR BB| Open rates'!FQ30*0.85*0.9</f>
        <v>33507</v>
      </c>
      <c r="FR30" s="257">
        <f>'BAR BB| Open rates'!FR30*0.85*0.9</f>
        <v>33507</v>
      </c>
      <c r="FS30" s="257">
        <f>'BAR BB| Open rates'!FS30*0.85*0.9</f>
        <v>33507</v>
      </c>
      <c r="FT30" s="257">
        <f>'BAR BB| Open rates'!FT30*0.85*0.9</f>
        <v>33507</v>
      </c>
      <c r="FU30" s="257">
        <f>'BAR BB| Open rates'!FU30*0.85*0.9</f>
        <v>34272</v>
      </c>
      <c r="FV30" s="257">
        <f>'BAR BB| Open rates'!FV30*0.85*0.9</f>
        <v>34272</v>
      </c>
      <c r="FW30" s="257">
        <f>'BAR BB| Open rates'!FW30*0.85*0.9</f>
        <v>37102.5</v>
      </c>
      <c r="FX30" s="257">
        <f>'BAR BB| Open rates'!FX30*0.85*0.9</f>
        <v>37102.5</v>
      </c>
      <c r="FY30" s="257">
        <f>'BAR BB| Open rates'!FY30*0.85*0.9</f>
        <v>37102.5</v>
      </c>
      <c r="FZ30" s="257">
        <f>'BAR BB| Open rates'!FZ30*0.85*0.9</f>
        <v>37102.5</v>
      </c>
      <c r="GA30" s="257">
        <f>'BAR BB| Open rates'!GA30*0.85*0.9</f>
        <v>37102.5</v>
      </c>
      <c r="GB30" s="257">
        <f>'BAR BB| Open rates'!GB30*0.85*0.9</f>
        <v>38785.5</v>
      </c>
      <c r="GC30" s="257">
        <f>'BAR BB| Open rates'!GC30*0.85*0.9</f>
        <v>38785.5</v>
      </c>
      <c r="GD30" s="257">
        <f>'BAR BB| Open rates'!GD30*0.85*0.9</f>
        <v>38785.5</v>
      </c>
      <c r="GE30" s="257">
        <f>'BAR BB| Open rates'!GE30*0.85*0.9</f>
        <v>38785.5</v>
      </c>
    </row>
    <row r="31" spans="1:187" s="36" customFormat="1" ht="12" customHeight="1" x14ac:dyDescent="0.2">
      <c r="A31" s="237">
        <v>4</v>
      </c>
      <c r="B31" s="257">
        <f>'BAR BB| Open rates'!B31*0.85*0.9</f>
        <v>48501</v>
      </c>
      <c r="C31" s="257">
        <f>'BAR BB| Open rates'!C31*0.85*0.9</f>
        <v>48501</v>
      </c>
      <c r="D31" s="257">
        <f>'BAR BB| Open rates'!D31*0.85*0.9</f>
        <v>46435.5</v>
      </c>
      <c r="E31" s="257">
        <f>'BAR BB| Open rates'!E31*0.85*0.9</f>
        <v>46435.5</v>
      </c>
      <c r="F31" s="257">
        <f>'BAR BB| Open rates'!F31*0.85*0.9</f>
        <v>44752.5</v>
      </c>
      <c r="G31" s="257">
        <f>'BAR BB| Open rates'!G31*0.85*0.9</f>
        <v>46435.5</v>
      </c>
      <c r="H31" s="257">
        <f>'BAR BB| Open rates'!H31*0.85*0.9</f>
        <v>46435.5</v>
      </c>
      <c r="I31" s="257">
        <f>'BAR BB| Open rates'!I31*0.85*0.9</f>
        <v>47965.5</v>
      </c>
      <c r="J31" s="257">
        <f>'BAR BB| Open rates'!J31*0.85*0.9</f>
        <v>47965.5</v>
      </c>
      <c r="K31" s="257">
        <f>'BAR BB| Open rates'!K31*0.85*0.9</f>
        <v>46435.5</v>
      </c>
      <c r="L31" s="257">
        <f>'BAR BB| Open rates'!L31*0.85*0.9</f>
        <v>46435.5</v>
      </c>
      <c r="M31" s="257">
        <f>'BAR BB| Open rates'!M31*0.85*0.9</f>
        <v>46435.5</v>
      </c>
      <c r="N31" s="257">
        <f>'BAR BB| Open rates'!N31*0.85*0.9</f>
        <v>46435.5</v>
      </c>
      <c r="O31" s="257">
        <f>'BAR BB| Open rates'!O31*0.85*0.9</f>
        <v>46435.5</v>
      </c>
      <c r="P31" s="257">
        <f>'BAR BB| Open rates'!P31*0.85*0.9</f>
        <v>47965.5</v>
      </c>
      <c r="Q31" s="257">
        <f>'BAR BB| Open rates'!Q31*0.85*0.9</f>
        <v>47965.5</v>
      </c>
      <c r="R31" s="257">
        <f>'BAR BB| Open rates'!R31*0.85*0.9</f>
        <v>47965.5</v>
      </c>
      <c r="S31" s="257">
        <f>'BAR BB| Open rates'!S31*0.85*0.9</f>
        <v>47965.5</v>
      </c>
      <c r="T31" s="257">
        <f>'BAR BB| Open rates'!T31*0.85*0.9</f>
        <v>47965.5</v>
      </c>
      <c r="U31" s="257">
        <f>'BAR BB| Open rates'!U31*0.85*0.9</f>
        <v>47965.5</v>
      </c>
      <c r="V31" s="257">
        <f>'BAR BB| Open rates'!V31*0.85*0.9</f>
        <v>47965.5</v>
      </c>
      <c r="W31" s="257">
        <f>'BAR BB| Open rates'!W31*0.85*0.9</f>
        <v>49495.5</v>
      </c>
      <c r="X31" s="257">
        <f>'BAR BB| Open rates'!X31*0.85*0.9</f>
        <v>49495.5</v>
      </c>
      <c r="Y31" s="257">
        <f>'BAR BB| Open rates'!Y31*0.85*0.9</f>
        <v>47965.5</v>
      </c>
      <c r="Z31" s="257">
        <f>'BAR BB| Open rates'!Z31*0.85*0.9</f>
        <v>47965.5</v>
      </c>
      <c r="AA31" s="257">
        <f>'BAR BB| Open rates'!AA31*0.85*0.9</f>
        <v>47965.5</v>
      </c>
      <c r="AB31" s="257">
        <f>'BAR BB| Open rates'!AB31*0.85*0.9</f>
        <v>47965.5</v>
      </c>
      <c r="AC31" s="257">
        <f>'BAR BB| Open rates'!AC31*0.85*0.9</f>
        <v>47965.5</v>
      </c>
      <c r="AD31" s="257">
        <f>'BAR BB| Open rates'!AD31*0.85*0.9</f>
        <v>49495.5</v>
      </c>
      <c r="AE31" s="257">
        <f>'BAR BB| Open rates'!AE31*0.85*0.9</f>
        <v>49495.5</v>
      </c>
      <c r="AF31" s="257">
        <f>'BAR BB| Open rates'!AF31*0.85*0.9</f>
        <v>47965.5</v>
      </c>
      <c r="AG31" s="257">
        <f>'BAR BB| Open rates'!AG31*0.85*0.9</f>
        <v>47965.5</v>
      </c>
      <c r="AH31" s="257">
        <f>'BAR BB| Open rates'!AH31*0.85*0.9</f>
        <v>47965.5</v>
      </c>
      <c r="AI31" s="257">
        <f>'BAR BB| Open rates'!AI31*0.85*0.9</f>
        <v>47965.5</v>
      </c>
      <c r="AJ31" s="257">
        <f>'BAR BB| Open rates'!AJ31*0.85*0.9</f>
        <v>47965.5</v>
      </c>
      <c r="AK31" s="257">
        <f>'BAR BB| Open rates'!AK31*0.85*0.9</f>
        <v>49495.5</v>
      </c>
      <c r="AL31" s="257">
        <f>'BAR BB| Open rates'!AL31*0.85*0.9</f>
        <v>49495.5</v>
      </c>
      <c r="AM31" s="257">
        <f>'BAR BB| Open rates'!AM31*0.85*0.9</f>
        <v>47965.5</v>
      </c>
      <c r="AN31" s="257">
        <f>'BAR BB| Open rates'!AN31*0.85*0.9</f>
        <v>47965.5</v>
      </c>
      <c r="AO31" s="257">
        <f>'BAR BB| Open rates'!AO31*0.85*0.9</f>
        <v>47965.5</v>
      </c>
      <c r="AP31" s="257">
        <f>'BAR BB| Open rates'!AP31*0.85*0.9</f>
        <v>47965.5</v>
      </c>
      <c r="AQ31" s="257">
        <f>'BAR BB| Open rates'!AQ31*0.85*0.9</f>
        <v>47965.5</v>
      </c>
      <c r="AR31" s="257">
        <f>'BAR BB| Open rates'!AR31*0.85*0.9</f>
        <v>49495.5</v>
      </c>
      <c r="AS31" s="257">
        <f>'BAR BB| Open rates'!AS31*0.85*0.9</f>
        <v>49495.5</v>
      </c>
      <c r="AT31" s="257">
        <f>'BAR BB| Open rates'!AT31*0.85*0.9</f>
        <v>47965.5</v>
      </c>
      <c r="AU31" s="257">
        <f>'BAR BB| Open rates'!AU31*0.85*0.9</f>
        <v>47965.5</v>
      </c>
      <c r="AV31" s="257">
        <f>'BAR BB| Open rates'!AV31*0.85*0.9</f>
        <v>47965.5</v>
      </c>
      <c r="AW31" s="257">
        <f>'BAR BB| Open rates'!AW31*0.85*0.9</f>
        <v>47965.5</v>
      </c>
      <c r="AX31" s="257">
        <f>'BAR BB| Open rates'!AX31*0.85*0.9</f>
        <v>47965.5</v>
      </c>
      <c r="AY31" s="257">
        <f>'BAR BB| Open rates'!AY31*0.85*0.9</f>
        <v>49495.5</v>
      </c>
      <c r="AZ31" s="257">
        <f>'BAR BB| Open rates'!AZ31*0.85*0.9</f>
        <v>49495.5</v>
      </c>
      <c r="BA31" s="257">
        <f>'BAR BB| Open rates'!BA31*0.85*0.9</f>
        <v>47965.5</v>
      </c>
      <c r="BB31" s="257">
        <f>'BAR BB| Open rates'!BB31*0.85*0.9</f>
        <v>47965.5</v>
      </c>
      <c r="BC31" s="257">
        <f>'BAR BB| Open rates'!BC31*0.85*0.9</f>
        <v>47965.5</v>
      </c>
      <c r="BD31" s="257">
        <f>'BAR BB| Open rates'!BD31*0.85*0.9</f>
        <v>47965.5</v>
      </c>
      <c r="BE31" s="257">
        <f>'BAR BB| Open rates'!BE31*0.85*0.9</f>
        <v>47965.5</v>
      </c>
      <c r="BF31" s="257">
        <f>'BAR BB| Open rates'!BF31*0.85*0.9</f>
        <v>49495.5</v>
      </c>
      <c r="BG31" s="257">
        <f>'BAR BB| Open rates'!BG31*0.85*0.9</f>
        <v>49495.5</v>
      </c>
      <c r="BH31" s="257">
        <f>'BAR BB| Open rates'!BH31*0.85*0.9</f>
        <v>45517.5</v>
      </c>
      <c r="BI31" s="257">
        <f>'BAR BB| Open rates'!BI31*0.85*0.9</f>
        <v>45517.5</v>
      </c>
      <c r="BJ31" s="257">
        <f>'BAR BB| Open rates'!BJ31*0.85*0.9</f>
        <v>45517.5</v>
      </c>
      <c r="BK31" s="257">
        <f>'BAR BB| Open rates'!BK31*0.85*0.9</f>
        <v>45517.5</v>
      </c>
      <c r="BL31" s="257">
        <f>'BAR BB| Open rates'!BL31*0.85*0.9</f>
        <v>45517.5</v>
      </c>
      <c r="BM31" s="257">
        <f>'BAR BB| Open rates'!BM31*0.85*0.9</f>
        <v>46435.5</v>
      </c>
      <c r="BN31" s="257">
        <f>'BAR BB| Open rates'!BN31*0.85*0.9</f>
        <v>46435.5</v>
      </c>
      <c r="BO31" s="257">
        <f>'BAR BB| Open rates'!BO31*0.85*0.9</f>
        <v>44752.5</v>
      </c>
      <c r="BP31" s="257">
        <f>'BAR BB| Open rates'!BP31*0.85*0.9</f>
        <v>44752.5</v>
      </c>
      <c r="BQ31" s="257">
        <f>'BAR BB| Open rates'!BQ31*0.85*0.9</f>
        <v>43375.5</v>
      </c>
      <c r="BR31" s="257">
        <f>'BAR BB| Open rates'!BR31*0.85*0.9</f>
        <v>43375.5</v>
      </c>
      <c r="BS31" s="257">
        <f>'BAR BB| Open rates'!BS31*0.85*0.9</f>
        <v>43375.5</v>
      </c>
      <c r="BT31" s="257">
        <f>'BAR BB| Open rates'!BT31*0.85*0.9</f>
        <v>43375.5</v>
      </c>
      <c r="BU31" s="257">
        <f>'BAR BB| Open rates'!BU31*0.85*0.9</f>
        <v>43375.5</v>
      </c>
      <c r="BV31" s="257">
        <f>'BAR BB| Open rates'!BV31*0.85*0.9</f>
        <v>41692.5</v>
      </c>
      <c r="BW31" s="257">
        <f>'BAR BB| Open rates'!BW31*0.85*0.9</f>
        <v>41692.5</v>
      </c>
      <c r="BX31" s="257">
        <f>'BAR BB| Open rates'!BX31*0.85*0.9</f>
        <v>41692.5</v>
      </c>
      <c r="BY31" s="257">
        <f>'BAR BB| Open rates'!BY31*0.85*0.9</f>
        <v>41692.5</v>
      </c>
      <c r="BZ31" s="257">
        <f>'BAR BB| Open rates'!BZ31*0.85*0.9</f>
        <v>41692.5</v>
      </c>
      <c r="CA31" s="257">
        <f>'BAR BB| Open rates'!CA31*0.85*0.9</f>
        <v>43375.5</v>
      </c>
      <c r="CB31" s="257">
        <f>'BAR BB| Open rates'!CB31*0.85*0.9</f>
        <v>43375.5</v>
      </c>
      <c r="CC31" s="257">
        <f>'BAR BB| Open rates'!CC31*0.85*0.9</f>
        <v>41692.5</v>
      </c>
      <c r="CD31" s="257">
        <f>'BAR BB| Open rates'!CD31*0.85*0.9</f>
        <v>41692.5</v>
      </c>
      <c r="CE31" s="257">
        <f>'BAR BB| Open rates'!CE31*0.85*0.9</f>
        <v>41692.5</v>
      </c>
      <c r="CF31" s="257">
        <f>'BAR BB| Open rates'!CF31*0.85*0.9</f>
        <v>41692.5</v>
      </c>
      <c r="CG31" s="257">
        <f>'BAR BB| Open rates'!CG31*0.85*0.9</f>
        <v>41692.5</v>
      </c>
      <c r="CH31" s="257">
        <f>'BAR BB| Open rates'!CH31*0.85*0.9</f>
        <v>43375.5</v>
      </c>
      <c r="CI31" s="257">
        <f>'BAR BB| Open rates'!CI31*0.85*0.9</f>
        <v>43375.5</v>
      </c>
      <c r="CJ31" s="257">
        <f>'BAR BB| Open rates'!CJ31*0.85*0.9</f>
        <v>41692.5</v>
      </c>
      <c r="CK31" s="257">
        <f>'BAR BB| Open rates'!CK31*0.85*0.9</f>
        <v>41692.5</v>
      </c>
      <c r="CL31" s="257">
        <f>'BAR BB| Open rates'!CL31*0.85*0.9</f>
        <v>41692.5</v>
      </c>
      <c r="CM31" s="257">
        <f>'BAR BB| Open rates'!CM31*0.85*0.9</f>
        <v>41692.5</v>
      </c>
      <c r="CN31" s="257">
        <f>'BAR BB| Open rates'!CN31*0.85*0.9</f>
        <v>41692.5</v>
      </c>
      <c r="CO31" s="257">
        <f>'BAR BB| Open rates'!CO31*0.85*0.9</f>
        <v>43375.5</v>
      </c>
      <c r="CP31" s="257">
        <f>'BAR BB| Open rates'!CP31*0.85*0.9</f>
        <v>43375.5</v>
      </c>
      <c r="CQ31" s="257">
        <f>'BAR BB| Open rates'!CQ31*0.85*0.9</f>
        <v>41692.5</v>
      </c>
      <c r="CR31" s="257">
        <f>'BAR BB| Open rates'!CR31*0.85*0.9</f>
        <v>41692.5</v>
      </c>
      <c r="CS31" s="257">
        <f>'BAR BB| Open rates'!CS31*0.85*0.9</f>
        <v>41692.5</v>
      </c>
      <c r="CT31" s="257">
        <f>'BAR BB| Open rates'!CT31*0.85*0.9</f>
        <v>41692.5</v>
      </c>
      <c r="CU31" s="257">
        <f>'BAR BB| Open rates'!CU31*0.85*0.9</f>
        <v>38862</v>
      </c>
      <c r="CV31" s="257">
        <f>'BAR BB| Open rates'!CV31*0.85*0.9</f>
        <v>38862</v>
      </c>
      <c r="CW31" s="257">
        <f>'BAR BB| Open rates'!CW31*0.85*0.9</f>
        <v>38862</v>
      </c>
      <c r="CX31" s="257">
        <f>'BAR BB| Open rates'!CX31*0.85*0.9</f>
        <v>37332</v>
      </c>
      <c r="CY31" s="257">
        <f>'BAR BB| Open rates'!CY31*0.85*0.9</f>
        <v>37332</v>
      </c>
      <c r="CZ31" s="257">
        <f>'BAR BB| Open rates'!CZ31*0.85*0.9</f>
        <v>37332</v>
      </c>
      <c r="DA31" s="257">
        <f>'BAR BB| Open rates'!DA31*0.85*0.9</f>
        <v>37332</v>
      </c>
      <c r="DB31" s="257">
        <f>'BAR BB| Open rates'!DB31*0.85*0.9</f>
        <v>37332</v>
      </c>
      <c r="DC31" s="257">
        <f>'BAR BB| Open rates'!DC31*0.85*0.9</f>
        <v>38862</v>
      </c>
      <c r="DD31" s="257">
        <f>'BAR BB| Open rates'!DD31*0.85*0.9</f>
        <v>38862</v>
      </c>
      <c r="DE31" s="257">
        <f>'BAR BB| Open rates'!DE31*0.85*0.9</f>
        <v>37332</v>
      </c>
      <c r="DF31" s="257">
        <f>'BAR BB| Open rates'!DF31*0.85*0.9</f>
        <v>37332</v>
      </c>
      <c r="DG31" s="257">
        <f>'BAR BB| Open rates'!DG31*0.85*0.9</f>
        <v>37332</v>
      </c>
      <c r="DH31" s="257">
        <f>'BAR BB| Open rates'!DH31*0.85*0.9</f>
        <v>37332</v>
      </c>
      <c r="DI31" s="257">
        <f>'BAR BB| Open rates'!DI31*0.85*0.9</f>
        <v>37332</v>
      </c>
      <c r="DJ31" s="257">
        <f>'BAR BB| Open rates'!DJ31*0.85*0.9</f>
        <v>38862</v>
      </c>
      <c r="DK31" s="257">
        <f>'BAR BB| Open rates'!DK31*0.85*0.9</f>
        <v>38862</v>
      </c>
      <c r="DL31" s="257">
        <f>'BAR BB| Open rates'!DL31*0.85*0.9</f>
        <v>37332</v>
      </c>
      <c r="DM31" s="257">
        <f>'BAR BB| Open rates'!DM31*0.85*0.9</f>
        <v>37332</v>
      </c>
      <c r="DN31" s="257">
        <f>'BAR BB| Open rates'!DN31*0.85*0.9</f>
        <v>37332</v>
      </c>
      <c r="DO31" s="257">
        <f>'BAR BB| Open rates'!DO31*0.85*0.9</f>
        <v>37332</v>
      </c>
      <c r="DP31" s="257">
        <f>'BAR BB| Open rates'!DP31*0.85*0.9</f>
        <v>37332</v>
      </c>
      <c r="DQ31" s="257">
        <f>'BAR BB| Open rates'!DQ31*0.85*0.9</f>
        <v>38862</v>
      </c>
      <c r="DR31" s="257">
        <f>'BAR BB| Open rates'!DR31*0.85*0.9</f>
        <v>38862</v>
      </c>
      <c r="DS31" s="257">
        <f>'BAR BB| Open rates'!DS31*0.85*0.9</f>
        <v>37332</v>
      </c>
      <c r="DT31" s="257">
        <f>'BAR BB| Open rates'!DT31*0.85*0.9</f>
        <v>37332</v>
      </c>
      <c r="DU31" s="257">
        <f>'BAR BB| Open rates'!DU31*0.85*0.9</f>
        <v>37332</v>
      </c>
      <c r="DV31" s="257">
        <f>'BAR BB| Open rates'!DV31*0.85*0.9</f>
        <v>37332</v>
      </c>
      <c r="DW31" s="257">
        <f>'BAR BB| Open rates'!DW31*0.85*0.9</f>
        <v>37332</v>
      </c>
      <c r="DX31" s="257">
        <f>'BAR BB| Open rates'!DX31*0.85*0.9</f>
        <v>38862</v>
      </c>
      <c r="DY31" s="257">
        <f>'BAR BB| Open rates'!DY31*0.85*0.9</f>
        <v>38862</v>
      </c>
      <c r="DZ31" s="257">
        <f>'BAR BB| Open rates'!DZ31*0.85*0.9</f>
        <v>40162.5</v>
      </c>
      <c r="EA31" s="257">
        <f>'BAR BB| Open rates'!EA31*0.85*0.9</f>
        <v>40162.5</v>
      </c>
      <c r="EB31" s="257">
        <f>'BAR BB| Open rates'!EB31*0.85*0.9</f>
        <v>40162.5</v>
      </c>
      <c r="EC31" s="257">
        <f>'BAR BB| Open rates'!EC31*0.85*0.9</f>
        <v>41845.5</v>
      </c>
      <c r="ED31" s="257">
        <f>'BAR BB| Open rates'!ED31*0.85*0.9</f>
        <v>41845.5</v>
      </c>
      <c r="EE31" s="257">
        <f>'BAR BB| Open rates'!EE31*0.85*0.9</f>
        <v>41845.5</v>
      </c>
      <c r="EF31" s="257">
        <f>'BAR BB| Open rates'!EF31*0.85*0.9</f>
        <v>41845.5</v>
      </c>
      <c r="EG31" s="257">
        <f>'BAR BB| Open rates'!EG31*0.85*0.9</f>
        <v>36567</v>
      </c>
      <c r="EH31" s="257">
        <f>'BAR BB| Open rates'!EH31*0.85*0.9</f>
        <v>35802</v>
      </c>
      <c r="EI31" s="257">
        <f>'BAR BB| Open rates'!EI31*0.85*0.9</f>
        <v>35802</v>
      </c>
      <c r="EJ31" s="257">
        <f>'BAR BB| Open rates'!EJ31*0.85*0.9</f>
        <v>35802</v>
      </c>
      <c r="EK31" s="257">
        <f>'BAR BB| Open rates'!EK31*0.85*0.9</f>
        <v>35802</v>
      </c>
      <c r="EL31" s="257">
        <f>'BAR BB| Open rates'!EL31*0.85*0.9</f>
        <v>36567</v>
      </c>
      <c r="EM31" s="257">
        <f>'BAR BB| Open rates'!EM31*0.85*0.9</f>
        <v>36567</v>
      </c>
      <c r="EN31" s="257">
        <f>'BAR BB| Open rates'!EN31*0.85*0.9</f>
        <v>35802</v>
      </c>
      <c r="EO31" s="257">
        <f>'BAR BB| Open rates'!EO31*0.85*0.9</f>
        <v>35802</v>
      </c>
      <c r="EP31" s="257">
        <f>'BAR BB| Open rates'!EP31*0.85*0.9</f>
        <v>35802</v>
      </c>
      <c r="EQ31" s="257">
        <f>'BAR BB| Open rates'!EQ31*0.85*0.9</f>
        <v>35802</v>
      </c>
      <c r="ER31" s="257">
        <f>'BAR BB| Open rates'!ER31*0.85*0.9</f>
        <v>35802</v>
      </c>
      <c r="ES31" s="257">
        <f>'BAR BB| Open rates'!ES31*0.85*0.9</f>
        <v>36567</v>
      </c>
      <c r="ET31" s="257">
        <f>'BAR BB| Open rates'!ET31*0.85*0.9</f>
        <v>36567</v>
      </c>
      <c r="EU31" s="257">
        <f>'BAR BB| Open rates'!EU31*0.85*0.9</f>
        <v>35802</v>
      </c>
      <c r="EV31" s="257">
        <f>'BAR BB| Open rates'!EV31*0.85*0.9</f>
        <v>35802</v>
      </c>
      <c r="EW31" s="257">
        <f>'BAR BB| Open rates'!EW31*0.85*0.9</f>
        <v>35802</v>
      </c>
      <c r="EX31" s="257">
        <f>'BAR BB| Open rates'!EX31*0.85*0.9</f>
        <v>35802</v>
      </c>
      <c r="EY31" s="257">
        <f>'BAR BB| Open rates'!EY31*0.85*0.9</f>
        <v>35802</v>
      </c>
      <c r="EZ31" s="257">
        <f>'BAR BB| Open rates'!EZ31*0.85*0.9</f>
        <v>36567</v>
      </c>
      <c r="FA31" s="257">
        <f>'BAR BB| Open rates'!FA31*0.85*0.9</f>
        <v>36567</v>
      </c>
      <c r="FB31" s="257">
        <f>'BAR BB| Open rates'!FB31*0.85*0.9</f>
        <v>35802</v>
      </c>
      <c r="FC31" s="257">
        <f>'BAR BB| Open rates'!FC31*0.85*0.9</f>
        <v>35802</v>
      </c>
      <c r="FD31" s="257">
        <f>'BAR BB| Open rates'!FD31*0.85*0.9</f>
        <v>35802</v>
      </c>
      <c r="FE31" s="257">
        <f>'BAR BB| Open rates'!FE31*0.85*0.9</f>
        <v>35802</v>
      </c>
      <c r="FF31" s="257">
        <f>'BAR BB| Open rates'!FF31*0.85*0.9</f>
        <v>35802</v>
      </c>
      <c r="FG31" s="257">
        <f>'BAR BB| Open rates'!FG31*0.85*0.9</f>
        <v>36567</v>
      </c>
      <c r="FH31" s="257">
        <f>'BAR BB| Open rates'!FH31*0.85*0.9</f>
        <v>36567</v>
      </c>
      <c r="FI31" s="257">
        <f>'BAR BB| Open rates'!FI31*0.85*0.9</f>
        <v>35802</v>
      </c>
      <c r="FJ31" s="257">
        <f>'BAR BB| Open rates'!FJ31*0.85*0.9</f>
        <v>35802</v>
      </c>
      <c r="FK31" s="257">
        <f>'BAR BB| Open rates'!FK31*0.85*0.9</f>
        <v>35802</v>
      </c>
      <c r="FL31" s="257">
        <f>'BAR BB| Open rates'!FL31*0.85*0.9</f>
        <v>35802</v>
      </c>
      <c r="FM31" s="257">
        <f>'BAR BB| Open rates'!FM31*0.85*0.9</f>
        <v>35802</v>
      </c>
      <c r="FN31" s="257">
        <f>'BAR BB| Open rates'!FN31*0.85*0.9</f>
        <v>36567</v>
      </c>
      <c r="FO31" s="257">
        <f>'BAR BB| Open rates'!FO31*0.85*0.9</f>
        <v>36567</v>
      </c>
      <c r="FP31" s="257">
        <f>'BAR BB| Open rates'!FP31*0.85*0.9</f>
        <v>35802</v>
      </c>
      <c r="FQ31" s="257">
        <f>'BAR BB| Open rates'!FQ31*0.85*0.9</f>
        <v>35802</v>
      </c>
      <c r="FR31" s="257">
        <f>'BAR BB| Open rates'!FR31*0.85*0.9</f>
        <v>35802</v>
      </c>
      <c r="FS31" s="257">
        <f>'BAR BB| Open rates'!FS31*0.85*0.9</f>
        <v>35802</v>
      </c>
      <c r="FT31" s="257">
        <f>'BAR BB| Open rates'!FT31*0.85*0.9</f>
        <v>35802</v>
      </c>
      <c r="FU31" s="257">
        <f>'BAR BB| Open rates'!FU31*0.85*0.9</f>
        <v>36567</v>
      </c>
      <c r="FV31" s="257">
        <f>'BAR BB| Open rates'!FV31*0.85*0.9</f>
        <v>36567</v>
      </c>
      <c r="FW31" s="257">
        <f>'BAR BB| Open rates'!FW31*0.85*0.9</f>
        <v>39397.5</v>
      </c>
      <c r="FX31" s="257">
        <f>'BAR BB| Open rates'!FX31*0.85*0.9</f>
        <v>39397.5</v>
      </c>
      <c r="FY31" s="257">
        <f>'BAR BB| Open rates'!FY31*0.85*0.9</f>
        <v>39397.5</v>
      </c>
      <c r="FZ31" s="257">
        <f>'BAR BB| Open rates'!FZ31*0.85*0.9</f>
        <v>39397.5</v>
      </c>
      <c r="GA31" s="257">
        <f>'BAR BB| Open rates'!GA31*0.85*0.9</f>
        <v>39397.5</v>
      </c>
      <c r="GB31" s="257">
        <f>'BAR BB| Open rates'!GB31*0.85*0.9</f>
        <v>41080.5</v>
      </c>
      <c r="GC31" s="257">
        <f>'BAR BB| Open rates'!GC31*0.85*0.9</f>
        <v>41080.5</v>
      </c>
      <c r="GD31" s="257">
        <f>'BAR BB| Open rates'!GD31*0.85*0.9</f>
        <v>41080.5</v>
      </c>
      <c r="GE31" s="257">
        <f>'BAR BB| Open rates'!GE31*0.85*0.9</f>
        <v>41080.5</v>
      </c>
    </row>
    <row r="32" spans="1:187" s="36" customFormat="1" ht="12" customHeight="1" x14ac:dyDescent="0.2">
      <c r="A32" s="236" t="s">
        <v>182</v>
      </c>
      <c r="B32" s="257"/>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c r="CL32" s="257"/>
      <c r="CM32" s="257"/>
      <c r="CN32" s="257"/>
      <c r="CO32" s="257"/>
      <c r="CP32" s="257"/>
      <c r="CQ32" s="257"/>
      <c r="CR32" s="257"/>
      <c r="CS32" s="257"/>
      <c r="CT32" s="257"/>
      <c r="CU32" s="257"/>
      <c r="CV32" s="257"/>
      <c r="CW32" s="257"/>
      <c r="CX32" s="257"/>
      <c r="CY32" s="257"/>
      <c r="CZ32" s="257"/>
      <c r="DA32" s="257"/>
      <c r="DB32" s="257"/>
      <c r="DC32" s="257"/>
      <c r="DD32" s="257"/>
      <c r="DE32" s="257"/>
      <c r="DF32" s="257"/>
      <c r="DG32" s="257"/>
      <c r="DH32" s="257"/>
      <c r="DI32" s="257"/>
      <c r="DJ32" s="257"/>
      <c r="DK32" s="257"/>
      <c r="DL32" s="257"/>
      <c r="DM32" s="257"/>
      <c r="DN32" s="257"/>
      <c r="DO32" s="257"/>
      <c r="DP32" s="257"/>
      <c r="DQ32" s="257"/>
      <c r="DR32" s="257"/>
      <c r="DS32" s="257"/>
      <c r="DT32" s="257"/>
      <c r="DU32" s="257"/>
      <c r="DV32" s="257"/>
      <c r="DW32" s="257"/>
      <c r="DX32" s="257"/>
      <c r="DY32" s="257"/>
      <c r="DZ32" s="257"/>
      <c r="EA32" s="257"/>
      <c r="EB32" s="257"/>
      <c r="EC32" s="257"/>
      <c r="ED32" s="257"/>
      <c r="EE32" s="257"/>
      <c r="EF32" s="257"/>
      <c r="EG32" s="257"/>
      <c r="EH32" s="257"/>
      <c r="EI32" s="257"/>
      <c r="EJ32" s="257"/>
      <c r="EK32" s="257"/>
      <c r="EL32" s="257"/>
      <c r="EM32" s="257"/>
      <c r="EN32" s="257"/>
      <c r="EO32" s="257"/>
      <c r="EP32" s="257"/>
      <c r="EQ32" s="257"/>
      <c r="ER32" s="257"/>
      <c r="ES32" s="257"/>
      <c r="ET32" s="257"/>
      <c r="EU32" s="257"/>
      <c r="EV32" s="257"/>
      <c r="EW32" s="257"/>
      <c r="EX32" s="257"/>
      <c r="EY32" s="257"/>
      <c r="EZ32" s="257"/>
      <c r="FA32" s="257"/>
      <c r="FB32" s="257"/>
      <c r="FC32" s="257"/>
      <c r="FD32" s="257"/>
      <c r="FE32" s="257"/>
      <c r="FF32" s="257"/>
      <c r="FG32" s="257"/>
      <c r="FH32" s="257"/>
      <c r="FI32" s="257"/>
      <c r="FJ32" s="257"/>
      <c r="FK32" s="257"/>
      <c r="FL32" s="257"/>
      <c r="FM32" s="257"/>
      <c r="FN32" s="257"/>
      <c r="FO32" s="257"/>
      <c r="FP32" s="257"/>
      <c r="FQ32" s="257"/>
      <c r="FR32" s="257"/>
      <c r="FS32" s="257"/>
      <c r="FT32" s="257"/>
      <c r="FU32" s="257"/>
      <c r="FV32" s="257"/>
      <c r="FW32" s="257"/>
      <c r="FX32" s="257"/>
      <c r="FY32" s="257"/>
      <c r="FZ32" s="257"/>
      <c r="GA32" s="257"/>
      <c r="GB32" s="257"/>
      <c r="GC32" s="257"/>
      <c r="GD32" s="257"/>
      <c r="GE32" s="257"/>
    </row>
    <row r="33" spans="1:187" s="36" customFormat="1" ht="12" customHeight="1" x14ac:dyDescent="0.2">
      <c r="A33" s="237">
        <v>1</v>
      </c>
      <c r="B33" s="257">
        <f>'BAR BB| Open rates'!B33*0.85*0.9</f>
        <v>58522.5</v>
      </c>
      <c r="C33" s="257">
        <f>'BAR BB| Open rates'!C33*0.85*0.9</f>
        <v>58522.5</v>
      </c>
      <c r="D33" s="257">
        <f>'BAR BB| Open rates'!D33*0.85*0.9</f>
        <v>56457</v>
      </c>
      <c r="E33" s="257">
        <f>'BAR BB| Open rates'!E33*0.85*0.9</f>
        <v>56457</v>
      </c>
      <c r="F33" s="257">
        <f>'BAR BB| Open rates'!F33*0.85*0.9</f>
        <v>54774</v>
      </c>
      <c r="G33" s="257">
        <f>'BAR BB| Open rates'!G33*0.85*0.9</f>
        <v>56457</v>
      </c>
      <c r="H33" s="257">
        <f>'BAR BB| Open rates'!H33*0.85*0.9</f>
        <v>56457</v>
      </c>
      <c r="I33" s="257">
        <f>'BAR BB| Open rates'!I33*0.85*0.9</f>
        <v>57987</v>
      </c>
      <c r="J33" s="257">
        <f>'BAR BB| Open rates'!J33*0.85*0.9</f>
        <v>57987</v>
      </c>
      <c r="K33" s="257">
        <f>'BAR BB| Open rates'!K33*0.85*0.9</f>
        <v>56457</v>
      </c>
      <c r="L33" s="257">
        <f>'BAR BB| Open rates'!L33*0.85*0.9</f>
        <v>56457</v>
      </c>
      <c r="M33" s="257">
        <f>'BAR BB| Open rates'!M33*0.85*0.9</f>
        <v>56457</v>
      </c>
      <c r="N33" s="257">
        <f>'BAR BB| Open rates'!N33*0.85*0.9</f>
        <v>56457</v>
      </c>
      <c r="O33" s="257">
        <f>'BAR BB| Open rates'!O33*0.85*0.9</f>
        <v>56457</v>
      </c>
      <c r="P33" s="257">
        <f>'BAR BB| Open rates'!P33*0.85*0.9</f>
        <v>57987</v>
      </c>
      <c r="Q33" s="257">
        <f>'BAR BB| Open rates'!Q33*0.85*0.9</f>
        <v>57987</v>
      </c>
      <c r="R33" s="257">
        <f>'BAR BB| Open rates'!R33*0.85*0.9</f>
        <v>57987</v>
      </c>
      <c r="S33" s="257">
        <f>'BAR BB| Open rates'!S33*0.85*0.9</f>
        <v>57987</v>
      </c>
      <c r="T33" s="257">
        <f>'BAR BB| Open rates'!T33*0.85*0.9</f>
        <v>57987</v>
      </c>
      <c r="U33" s="257">
        <f>'BAR BB| Open rates'!U33*0.85*0.9</f>
        <v>57987</v>
      </c>
      <c r="V33" s="257">
        <f>'BAR BB| Open rates'!V33*0.85*0.9</f>
        <v>57987</v>
      </c>
      <c r="W33" s="257">
        <f>'BAR BB| Open rates'!W33*0.85*0.9</f>
        <v>59517</v>
      </c>
      <c r="X33" s="257">
        <f>'BAR BB| Open rates'!X33*0.85*0.9</f>
        <v>59517</v>
      </c>
      <c r="Y33" s="257">
        <f>'BAR BB| Open rates'!Y33*0.85*0.9</f>
        <v>57987</v>
      </c>
      <c r="Z33" s="257">
        <f>'BAR BB| Open rates'!Z33*0.85*0.9</f>
        <v>57987</v>
      </c>
      <c r="AA33" s="257">
        <f>'BAR BB| Open rates'!AA33*0.85*0.9</f>
        <v>57987</v>
      </c>
      <c r="AB33" s="257">
        <f>'BAR BB| Open rates'!AB33*0.85*0.9</f>
        <v>57987</v>
      </c>
      <c r="AC33" s="257">
        <f>'BAR BB| Open rates'!AC33*0.85*0.9</f>
        <v>57987</v>
      </c>
      <c r="AD33" s="257">
        <f>'BAR BB| Open rates'!AD33*0.85*0.9</f>
        <v>59517</v>
      </c>
      <c r="AE33" s="257">
        <f>'BAR BB| Open rates'!AE33*0.85*0.9</f>
        <v>59517</v>
      </c>
      <c r="AF33" s="257">
        <f>'BAR BB| Open rates'!AF33*0.85*0.9</f>
        <v>57987</v>
      </c>
      <c r="AG33" s="257">
        <f>'BAR BB| Open rates'!AG33*0.85*0.9</f>
        <v>57987</v>
      </c>
      <c r="AH33" s="257">
        <f>'BAR BB| Open rates'!AH33*0.85*0.9</f>
        <v>57987</v>
      </c>
      <c r="AI33" s="257">
        <f>'BAR BB| Open rates'!AI33*0.85*0.9</f>
        <v>57987</v>
      </c>
      <c r="AJ33" s="257">
        <f>'BAR BB| Open rates'!AJ33*0.85*0.9</f>
        <v>57987</v>
      </c>
      <c r="AK33" s="257">
        <f>'BAR BB| Open rates'!AK33*0.85*0.9</f>
        <v>59517</v>
      </c>
      <c r="AL33" s="257">
        <f>'BAR BB| Open rates'!AL33*0.85*0.9</f>
        <v>59517</v>
      </c>
      <c r="AM33" s="257">
        <f>'BAR BB| Open rates'!AM33*0.85*0.9</f>
        <v>57987</v>
      </c>
      <c r="AN33" s="257">
        <f>'BAR BB| Open rates'!AN33*0.85*0.9</f>
        <v>57987</v>
      </c>
      <c r="AO33" s="257">
        <f>'BAR BB| Open rates'!AO33*0.85*0.9</f>
        <v>57987</v>
      </c>
      <c r="AP33" s="257">
        <f>'BAR BB| Open rates'!AP33*0.85*0.9</f>
        <v>57987</v>
      </c>
      <c r="AQ33" s="257">
        <f>'BAR BB| Open rates'!AQ33*0.85*0.9</f>
        <v>57987</v>
      </c>
      <c r="AR33" s="257">
        <f>'BAR BB| Open rates'!AR33*0.85*0.9</f>
        <v>59517</v>
      </c>
      <c r="AS33" s="257">
        <f>'BAR BB| Open rates'!AS33*0.85*0.9</f>
        <v>59517</v>
      </c>
      <c r="AT33" s="257">
        <f>'BAR BB| Open rates'!AT33*0.85*0.9</f>
        <v>57987</v>
      </c>
      <c r="AU33" s="257">
        <f>'BAR BB| Open rates'!AU33*0.85*0.9</f>
        <v>57987</v>
      </c>
      <c r="AV33" s="257">
        <f>'BAR BB| Open rates'!AV33*0.85*0.9</f>
        <v>57987</v>
      </c>
      <c r="AW33" s="257">
        <f>'BAR BB| Open rates'!AW33*0.85*0.9</f>
        <v>57987</v>
      </c>
      <c r="AX33" s="257">
        <f>'BAR BB| Open rates'!AX33*0.85*0.9</f>
        <v>57987</v>
      </c>
      <c r="AY33" s="257">
        <f>'BAR BB| Open rates'!AY33*0.85*0.9</f>
        <v>59517</v>
      </c>
      <c r="AZ33" s="257">
        <f>'BAR BB| Open rates'!AZ33*0.85*0.9</f>
        <v>59517</v>
      </c>
      <c r="BA33" s="257">
        <f>'BAR BB| Open rates'!BA33*0.85*0.9</f>
        <v>57987</v>
      </c>
      <c r="BB33" s="257">
        <f>'BAR BB| Open rates'!BB33*0.85*0.9</f>
        <v>57987</v>
      </c>
      <c r="BC33" s="257">
        <f>'BAR BB| Open rates'!BC33*0.85*0.9</f>
        <v>57987</v>
      </c>
      <c r="BD33" s="257">
        <f>'BAR BB| Open rates'!BD33*0.85*0.9</f>
        <v>57987</v>
      </c>
      <c r="BE33" s="257">
        <f>'BAR BB| Open rates'!BE33*0.85*0.9</f>
        <v>57987</v>
      </c>
      <c r="BF33" s="257">
        <f>'BAR BB| Open rates'!BF33*0.85*0.9</f>
        <v>59517</v>
      </c>
      <c r="BG33" s="257">
        <f>'BAR BB| Open rates'!BG33*0.85*0.9</f>
        <v>59517</v>
      </c>
      <c r="BH33" s="257">
        <f>'BAR BB| Open rates'!BH33*0.85*0.9</f>
        <v>55539</v>
      </c>
      <c r="BI33" s="257">
        <f>'BAR BB| Open rates'!BI33*0.85*0.9</f>
        <v>55539</v>
      </c>
      <c r="BJ33" s="257">
        <f>'BAR BB| Open rates'!BJ33*0.85*0.9</f>
        <v>55539</v>
      </c>
      <c r="BK33" s="257">
        <f>'BAR BB| Open rates'!BK33*0.85*0.9</f>
        <v>55539</v>
      </c>
      <c r="BL33" s="257">
        <f>'BAR BB| Open rates'!BL33*0.85*0.9</f>
        <v>55539</v>
      </c>
      <c r="BM33" s="257">
        <f>'BAR BB| Open rates'!BM33*0.85*0.9</f>
        <v>56457</v>
      </c>
      <c r="BN33" s="257">
        <f>'BAR BB| Open rates'!BN33*0.85*0.9</f>
        <v>56457</v>
      </c>
      <c r="BO33" s="257">
        <f>'BAR BB| Open rates'!BO33*0.85*0.9</f>
        <v>54774</v>
      </c>
      <c r="BP33" s="257">
        <f>'BAR BB| Open rates'!BP33*0.85*0.9</f>
        <v>54774</v>
      </c>
      <c r="BQ33" s="257">
        <f>'BAR BB| Open rates'!BQ33*0.85*0.9</f>
        <v>41845.5</v>
      </c>
      <c r="BR33" s="257">
        <f>'BAR BB| Open rates'!BR33*0.85*0.9</f>
        <v>41845.5</v>
      </c>
      <c r="BS33" s="257">
        <f>'BAR BB| Open rates'!BS33*0.85*0.9</f>
        <v>41845.5</v>
      </c>
      <c r="BT33" s="257">
        <f>'BAR BB| Open rates'!BT33*0.85*0.9</f>
        <v>41845.5</v>
      </c>
      <c r="BU33" s="257">
        <f>'BAR BB| Open rates'!BU33*0.85*0.9</f>
        <v>41845.5</v>
      </c>
      <c r="BV33" s="257">
        <f>'BAR BB| Open rates'!BV33*0.85*0.9</f>
        <v>40162.5</v>
      </c>
      <c r="BW33" s="257">
        <f>'BAR BB| Open rates'!BW33*0.85*0.9</f>
        <v>40162.5</v>
      </c>
      <c r="BX33" s="257">
        <f>'BAR BB| Open rates'!BX33*0.85*0.9</f>
        <v>40162.5</v>
      </c>
      <c r="BY33" s="257">
        <f>'BAR BB| Open rates'!BY33*0.85*0.9</f>
        <v>40162.5</v>
      </c>
      <c r="BZ33" s="257">
        <f>'BAR BB| Open rates'!BZ33*0.85*0.9</f>
        <v>40162.5</v>
      </c>
      <c r="CA33" s="257">
        <f>'BAR BB| Open rates'!CA33*0.85*0.9</f>
        <v>41845.5</v>
      </c>
      <c r="CB33" s="257">
        <f>'BAR BB| Open rates'!CB33*0.85*0.9</f>
        <v>41845.5</v>
      </c>
      <c r="CC33" s="257">
        <f>'BAR BB| Open rates'!CC33*0.85*0.9</f>
        <v>40162.5</v>
      </c>
      <c r="CD33" s="257">
        <f>'BAR BB| Open rates'!CD33*0.85*0.9</f>
        <v>40162.5</v>
      </c>
      <c r="CE33" s="257">
        <f>'BAR BB| Open rates'!CE33*0.85*0.9</f>
        <v>40162.5</v>
      </c>
      <c r="CF33" s="257">
        <f>'BAR BB| Open rates'!CF33*0.85*0.9</f>
        <v>40162.5</v>
      </c>
      <c r="CG33" s="257">
        <f>'BAR BB| Open rates'!CG33*0.85*0.9</f>
        <v>40162.5</v>
      </c>
      <c r="CH33" s="257">
        <f>'BAR BB| Open rates'!CH33*0.85*0.9</f>
        <v>41845.5</v>
      </c>
      <c r="CI33" s="257">
        <f>'BAR BB| Open rates'!CI33*0.85*0.9</f>
        <v>41845.5</v>
      </c>
      <c r="CJ33" s="257">
        <f>'BAR BB| Open rates'!CJ33*0.85*0.9</f>
        <v>40162.5</v>
      </c>
      <c r="CK33" s="257">
        <f>'BAR BB| Open rates'!CK33*0.85*0.9</f>
        <v>40162.5</v>
      </c>
      <c r="CL33" s="257">
        <f>'BAR BB| Open rates'!CL33*0.85*0.9</f>
        <v>40162.5</v>
      </c>
      <c r="CM33" s="257">
        <f>'BAR BB| Open rates'!CM33*0.85*0.9</f>
        <v>40162.5</v>
      </c>
      <c r="CN33" s="257">
        <f>'BAR BB| Open rates'!CN33*0.85*0.9</f>
        <v>40162.5</v>
      </c>
      <c r="CO33" s="257">
        <f>'BAR BB| Open rates'!CO33*0.85*0.9</f>
        <v>41845.5</v>
      </c>
      <c r="CP33" s="257">
        <f>'BAR BB| Open rates'!CP33*0.85*0.9</f>
        <v>41845.5</v>
      </c>
      <c r="CQ33" s="257">
        <f>'BAR BB| Open rates'!CQ33*0.85*0.9</f>
        <v>40162.5</v>
      </c>
      <c r="CR33" s="257">
        <f>'BAR BB| Open rates'!CR33*0.85*0.9</f>
        <v>40162.5</v>
      </c>
      <c r="CS33" s="257">
        <f>'BAR BB| Open rates'!CS33*0.85*0.9</f>
        <v>40162.5</v>
      </c>
      <c r="CT33" s="257">
        <f>'BAR BB| Open rates'!CT33*0.85*0.9</f>
        <v>40162.5</v>
      </c>
      <c r="CU33" s="257">
        <f>'BAR BB| Open rates'!CU33*0.85*0.9</f>
        <v>38862</v>
      </c>
      <c r="CV33" s="257">
        <f>'BAR BB| Open rates'!CV33*0.85*0.9</f>
        <v>38862</v>
      </c>
      <c r="CW33" s="257">
        <f>'BAR BB| Open rates'!CW33*0.85*0.9</f>
        <v>38862</v>
      </c>
      <c r="CX33" s="257">
        <f>'BAR BB| Open rates'!CX33*0.85*0.9</f>
        <v>37332</v>
      </c>
      <c r="CY33" s="257">
        <f>'BAR BB| Open rates'!CY33*0.85*0.9</f>
        <v>37332</v>
      </c>
      <c r="CZ33" s="257">
        <f>'BAR BB| Open rates'!CZ33*0.85*0.9</f>
        <v>37332</v>
      </c>
      <c r="DA33" s="257">
        <f>'BAR BB| Open rates'!DA33*0.85*0.9</f>
        <v>37332</v>
      </c>
      <c r="DB33" s="257">
        <f>'BAR BB| Open rates'!DB33*0.85*0.9</f>
        <v>37332</v>
      </c>
      <c r="DC33" s="257">
        <f>'BAR BB| Open rates'!DC33*0.85*0.9</f>
        <v>38862</v>
      </c>
      <c r="DD33" s="257">
        <f>'BAR BB| Open rates'!DD33*0.85*0.9</f>
        <v>38862</v>
      </c>
      <c r="DE33" s="257">
        <f>'BAR BB| Open rates'!DE33*0.85*0.9</f>
        <v>37332</v>
      </c>
      <c r="DF33" s="257">
        <f>'BAR BB| Open rates'!DF33*0.85*0.9</f>
        <v>37332</v>
      </c>
      <c r="DG33" s="257">
        <f>'BAR BB| Open rates'!DG33*0.85*0.9</f>
        <v>37332</v>
      </c>
      <c r="DH33" s="257">
        <f>'BAR BB| Open rates'!DH33*0.85*0.9</f>
        <v>37332</v>
      </c>
      <c r="DI33" s="257">
        <f>'BAR BB| Open rates'!DI33*0.85*0.9</f>
        <v>37332</v>
      </c>
      <c r="DJ33" s="257">
        <f>'BAR BB| Open rates'!DJ33*0.85*0.9</f>
        <v>38862</v>
      </c>
      <c r="DK33" s="257">
        <f>'BAR BB| Open rates'!DK33*0.85*0.9</f>
        <v>38862</v>
      </c>
      <c r="DL33" s="257">
        <f>'BAR BB| Open rates'!DL33*0.85*0.9</f>
        <v>37332</v>
      </c>
      <c r="DM33" s="257">
        <f>'BAR BB| Open rates'!DM33*0.85*0.9</f>
        <v>37332</v>
      </c>
      <c r="DN33" s="257">
        <f>'BAR BB| Open rates'!DN33*0.85*0.9</f>
        <v>37332</v>
      </c>
      <c r="DO33" s="257">
        <f>'BAR BB| Open rates'!DO33*0.85*0.9</f>
        <v>37332</v>
      </c>
      <c r="DP33" s="257">
        <f>'BAR BB| Open rates'!DP33*0.85*0.9</f>
        <v>37332</v>
      </c>
      <c r="DQ33" s="257">
        <f>'BAR BB| Open rates'!DQ33*0.85*0.9</f>
        <v>38862</v>
      </c>
      <c r="DR33" s="257">
        <f>'BAR BB| Open rates'!DR33*0.85*0.9</f>
        <v>38862</v>
      </c>
      <c r="DS33" s="257">
        <f>'BAR BB| Open rates'!DS33*0.85*0.9</f>
        <v>37332</v>
      </c>
      <c r="DT33" s="257">
        <f>'BAR BB| Open rates'!DT33*0.85*0.9</f>
        <v>37332</v>
      </c>
      <c r="DU33" s="257">
        <f>'BAR BB| Open rates'!DU33*0.85*0.9</f>
        <v>37332</v>
      </c>
      <c r="DV33" s="257">
        <f>'BAR BB| Open rates'!DV33*0.85*0.9</f>
        <v>37332</v>
      </c>
      <c r="DW33" s="257">
        <f>'BAR BB| Open rates'!DW33*0.85*0.9</f>
        <v>37332</v>
      </c>
      <c r="DX33" s="257">
        <f>'BAR BB| Open rates'!DX33*0.85*0.9</f>
        <v>38862</v>
      </c>
      <c r="DY33" s="257">
        <f>'BAR BB| Open rates'!DY33*0.85*0.9</f>
        <v>38862</v>
      </c>
      <c r="DZ33" s="257">
        <f>'BAR BB| Open rates'!DZ33*0.85*0.9</f>
        <v>40162.5</v>
      </c>
      <c r="EA33" s="257">
        <f>'BAR BB| Open rates'!EA33*0.85*0.9</f>
        <v>40162.5</v>
      </c>
      <c r="EB33" s="257">
        <f>'BAR BB| Open rates'!EB33*0.85*0.9</f>
        <v>40162.5</v>
      </c>
      <c r="EC33" s="257">
        <f>'BAR BB| Open rates'!EC33*0.85*0.9</f>
        <v>41845.5</v>
      </c>
      <c r="ED33" s="257">
        <f>'BAR BB| Open rates'!ED33*0.85*0.9</f>
        <v>41845.5</v>
      </c>
      <c r="EE33" s="257">
        <f>'BAR BB| Open rates'!EE33*0.85*0.9</f>
        <v>41845.5</v>
      </c>
      <c r="EF33" s="257">
        <f>'BAR BB| Open rates'!EF33*0.85*0.9</f>
        <v>41845.5</v>
      </c>
      <c r="EG33" s="257">
        <f>'BAR BB| Open rates'!EG33*0.85*0.9</f>
        <v>36567</v>
      </c>
      <c r="EH33" s="257">
        <f>'BAR BB| Open rates'!EH33*0.85*0.9</f>
        <v>32742</v>
      </c>
      <c r="EI33" s="257">
        <f>'BAR BB| Open rates'!EI33*0.85*0.9</f>
        <v>32742</v>
      </c>
      <c r="EJ33" s="257">
        <f>'BAR BB| Open rates'!EJ33*0.85*0.9</f>
        <v>32742</v>
      </c>
      <c r="EK33" s="257">
        <f>'BAR BB| Open rates'!EK33*0.85*0.9</f>
        <v>32742</v>
      </c>
      <c r="EL33" s="257">
        <f>'BAR BB| Open rates'!EL33*0.85*0.9</f>
        <v>33507</v>
      </c>
      <c r="EM33" s="257">
        <f>'BAR BB| Open rates'!EM33*0.85*0.9</f>
        <v>33507</v>
      </c>
      <c r="EN33" s="257">
        <f>'BAR BB| Open rates'!EN33*0.85*0.9</f>
        <v>32742</v>
      </c>
      <c r="EO33" s="257">
        <f>'BAR BB| Open rates'!EO33*0.85*0.9</f>
        <v>32742</v>
      </c>
      <c r="EP33" s="257">
        <f>'BAR BB| Open rates'!EP33*0.85*0.9</f>
        <v>32742</v>
      </c>
      <c r="EQ33" s="257">
        <f>'BAR BB| Open rates'!EQ33*0.85*0.9</f>
        <v>32742</v>
      </c>
      <c r="ER33" s="257">
        <f>'BAR BB| Open rates'!ER33*0.85*0.9</f>
        <v>32742</v>
      </c>
      <c r="ES33" s="257">
        <f>'BAR BB| Open rates'!ES33*0.85*0.9</f>
        <v>33507</v>
      </c>
      <c r="ET33" s="257">
        <f>'BAR BB| Open rates'!ET33*0.85*0.9</f>
        <v>33507</v>
      </c>
      <c r="EU33" s="257">
        <f>'BAR BB| Open rates'!EU33*0.85*0.9</f>
        <v>32742</v>
      </c>
      <c r="EV33" s="257">
        <f>'BAR BB| Open rates'!EV33*0.85*0.9</f>
        <v>32742</v>
      </c>
      <c r="EW33" s="257">
        <f>'BAR BB| Open rates'!EW33*0.85*0.9</f>
        <v>32742</v>
      </c>
      <c r="EX33" s="257">
        <f>'BAR BB| Open rates'!EX33*0.85*0.9</f>
        <v>32742</v>
      </c>
      <c r="EY33" s="257">
        <f>'BAR BB| Open rates'!EY33*0.85*0.9</f>
        <v>32742</v>
      </c>
      <c r="EZ33" s="257">
        <f>'BAR BB| Open rates'!EZ33*0.85*0.9</f>
        <v>33507</v>
      </c>
      <c r="FA33" s="257">
        <f>'BAR BB| Open rates'!FA33*0.85*0.9</f>
        <v>33507</v>
      </c>
      <c r="FB33" s="257">
        <f>'BAR BB| Open rates'!FB33*0.85*0.9</f>
        <v>32742</v>
      </c>
      <c r="FC33" s="257">
        <f>'BAR BB| Open rates'!FC33*0.85*0.9</f>
        <v>32742</v>
      </c>
      <c r="FD33" s="257">
        <f>'BAR BB| Open rates'!FD33*0.85*0.9</f>
        <v>32742</v>
      </c>
      <c r="FE33" s="257">
        <f>'BAR BB| Open rates'!FE33*0.85*0.9</f>
        <v>32742</v>
      </c>
      <c r="FF33" s="257">
        <f>'BAR BB| Open rates'!FF33*0.85*0.9</f>
        <v>32742</v>
      </c>
      <c r="FG33" s="257">
        <f>'BAR BB| Open rates'!FG33*0.85*0.9</f>
        <v>33507</v>
      </c>
      <c r="FH33" s="257">
        <f>'BAR BB| Open rates'!FH33*0.85*0.9</f>
        <v>33507</v>
      </c>
      <c r="FI33" s="257">
        <f>'BAR BB| Open rates'!FI33*0.85*0.9</f>
        <v>32742</v>
      </c>
      <c r="FJ33" s="257">
        <f>'BAR BB| Open rates'!FJ33*0.85*0.9</f>
        <v>32742</v>
      </c>
      <c r="FK33" s="257">
        <f>'BAR BB| Open rates'!FK33*0.85*0.9</f>
        <v>32742</v>
      </c>
      <c r="FL33" s="257">
        <f>'BAR BB| Open rates'!FL33*0.85*0.9</f>
        <v>32742</v>
      </c>
      <c r="FM33" s="257">
        <f>'BAR BB| Open rates'!FM33*0.85*0.9</f>
        <v>32742</v>
      </c>
      <c r="FN33" s="257">
        <f>'BAR BB| Open rates'!FN33*0.85*0.9</f>
        <v>33507</v>
      </c>
      <c r="FO33" s="257">
        <f>'BAR BB| Open rates'!FO33*0.85*0.9</f>
        <v>33507</v>
      </c>
      <c r="FP33" s="257">
        <f>'BAR BB| Open rates'!FP33*0.85*0.9</f>
        <v>32742</v>
      </c>
      <c r="FQ33" s="257">
        <f>'BAR BB| Open rates'!FQ33*0.85*0.9</f>
        <v>32742</v>
      </c>
      <c r="FR33" s="257">
        <f>'BAR BB| Open rates'!FR33*0.85*0.9</f>
        <v>32742</v>
      </c>
      <c r="FS33" s="257">
        <f>'BAR BB| Open rates'!FS33*0.85*0.9</f>
        <v>32742</v>
      </c>
      <c r="FT33" s="257">
        <f>'BAR BB| Open rates'!FT33*0.85*0.9</f>
        <v>32742</v>
      </c>
      <c r="FU33" s="257">
        <f>'BAR BB| Open rates'!FU33*0.85*0.9</f>
        <v>33507</v>
      </c>
      <c r="FV33" s="257">
        <f>'BAR BB| Open rates'!FV33*0.85*0.9</f>
        <v>33507</v>
      </c>
      <c r="FW33" s="257">
        <f>'BAR BB| Open rates'!FW33*0.85*0.9</f>
        <v>36337.5</v>
      </c>
      <c r="FX33" s="257">
        <f>'BAR BB| Open rates'!FX33*0.85*0.9</f>
        <v>36337.5</v>
      </c>
      <c r="FY33" s="257">
        <f>'BAR BB| Open rates'!FY33*0.85*0.9</f>
        <v>36337.5</v>
      </c>
      <c r="FZ33" s="257">
        <f>'BAR BB| Open rates'!FZ33*0.85*0.9</f>
        <v>36337.5</v>
      </c>
      <c r="GA33" s="257">
        <f>'BAR BB| Open rates'!GA33*0.85*0.9</f>
        <v>36337.5</v>
      </c>
      <c r="GB33" s="257">
        <f>'BAR BB| Open rates'!GB33*0.85*0.9</f>
        <v>38020.5</v>
      </c>
      <c r="GC33" s="257">
        <f>'BAR BB| Open rates'!GC33*0.85*0.9</f>
        <v>38020.5</v>
      </c>
      <c r="GD33" s="257">
        <f>'BAR BB| Open rates'!GD33*0.85*0.9</f>
        <v>38020.5</v>
      </c>
      <c r="GE33" s="257">
        <f>'BAR BB| Open rates'!GE33*0.85*0.9</f>
        <v>38020.5</v>
      </c>
    </row>
    <row r="34" spans="1:187" s="36" customFormat="1" ht="12" customHeight="1" x14ac:dyDescent="0.2">
      <c r="A34" s="237">
        <v>2</v>
      </c>
      <c r="B34" s="257">
        <f>'BAR BB| Open rates'!B34*0.85*0.9</f>
        <v>60817.5</v>
      </c>
      <c r="C34" s="257">
        <f>'BAR BB| Open rates'!C34*0.85*0.9</f>
        <v>60817.5</v>
      </c>
      <c r="D34" s="257">
        <f>'BAR BB| Open rates'!D34*0.85*0.9</f>
        <v>58752</v>
      </c>
      <c r="E34" s="257">
        <f>'BAR BB| Open rates'!E34*0.85*0.9</f>
        <v>58752</v>
      </c>
      <c r="F34" s="257">
        <f>'BAR BB| Open rates'!F34*0.85*0.9</f>
        <v>57069</v>
      </c>
      <c r="G34" s="257">
        <f>'BAR BB| Open rates'!G34*0.85*0.9</f>
        <v>58752</v>
      </c>
      <c r="H34" s="257">
        <f>'BAR BB| Open rates'!H34*0.85*0.9</f>
        <v>58752</v>
      </c>
      <c r="I34" s="257">
        <f>'BAR BB| Open rates'!I34*0.85*0.9</f>
        <v>60282</v>
      </c>
      <c r="J34" s="257">
        <f>'BAR BB| Open rates'!J34*0.85*0.9</f>
        <v>60282</v>
      </c>
      <c r="K34" s="257">
        <f>'BAR BB| Open rates'!K34*0.85*0.9</f>
        <v>58752</v>
      </c>
      <c r="L34" s="257">
        <f>'BAR BB| Open rates'!L34*0.85*0.9</f>
        <v>58752</v>
      </c>
      <c r="M34" s="257">
        <f>'BAR BB| Open rates'!M34*0.85*0.9</f>
        <v>58752</v>
      </c>
      <c r="N34" s="257">
        <f>'BAR BB| Open rates'!N34*0.85*0.9</f>
        <v>58752</v>
      </c>
      <c r="O34" s="257">
        <f>'BAR BB| Open rates'!O34*0.85*0.9</f>
        <v>58752</v>
      </c>
      <c r="P34" s="257">
        <f>'BAR BB| Open rates'!P34*0.85*0.9</f>
        <v>60282</v>
      </c>
      <c r="Q34" s="257">
        <f>'BAR BB| Open rates'!Q34*0.85*0.9</f>
        <v>60282</v>
      </c>
      <c r="R34" s="257">
        <f>'BAR BB| Open rates'!R34*0.85*0.9</f>
        <v>60282</v>
      </c>
      <c r="S34" s="257">
        <f>'BAR BB| Open rates'!S34*0.85*0.9</f>
        <v>60282</v>
      </c>
      <c r="T34" s="257">
        <f>'BAR BB| Open rates'!T34*0.85*0.9</f>
        <v>60282</v>
      </c>
      <c r="U34" s="257">
        <f>'BAR BB| Open rates'!U34*0.85*0.9</f>
        <v>60282</v>
      </c>
      <c r="V34" s="257">
        <f>'BAR BB| Open rates'!V34*0.85*0.9</f>
        <v>60282</v>
      </c>
      <c r="W34" s="257">
        <f>'BAR BB| Open rates'!W34*0.85*0.9</f>
        <v>61812</v>
      </c>
      <c r="X34" s="257">
        <f>'BAR BB| Open rates'!X34*0.85*0.9</f>
        <v>61812</v>
      </c>
      <c r="Y34" s="257">
        <f>'BAR BB| Open rates'!Y34*0.85*0.9</f>
        <v>60282</v>
      </c>
      <c r="Z34" s="257">
        <f>'BAR BB| Open rates'!Z34*0.85*0.9</f>
        <v>60282</v>
      </c>
      <c r="AA34" s="257">
        <f>'BAR BB| Open rates'!AA34*0.85*0.9</f>
        <v>60282</v>
      </c>
      <c r="AB34" s="257">
        <f>'BAR BB| Open rates'!AB34*0.85*0.9</f>
        <v>60282</v>
      </c>
      <c r="AC34" s="257">
        <f>'BAR BB| Open rates'!AC34*0.85*0.9</f>
        <v>60282</v>
      </c>
      <c r="AD34" s="257">
        <f>'BAR BB| Open rates'!AD34*0.85*0.9</f>
        <v>61812</v>
      </c>
      <c r="AE34" s="257">
        <f>'BAR BB| Open rates'!AE34*0.85*0.9</f>
        <v>61812</v>
      </c>
      <c r="AF34" s="257">
        <f>'BAR BB| Open rates'!AF34*0.85*0.9</f>
        <v>60282</v>
      </c>
      <c r="AG34" s="257">
        <f>'BAR BB| Open rates'!AG34*0.85*0.9</f>
        <v>60282</v>
      </c>
      <c r="AH34" s="257">
        <f>'BAR BB| Open rates'!AH34*0.85*0.9</f>
        <v>60282</v>
      </c>
      <c r="AI34" s="257">
        <f>'BAR BB| Open rates'!AI34*0.85*0.9</f>
        <v>60282</v>
      </c>
      <c r="AJ34" s="257">
        <f>'BAR BB| Open rates'!AJ34*0.85*0.9</f>
        <v>60282</v>
      </c>
      <c r="AK34" s="257">
        <f>'BAR BB| Open rates'!AK34*0.85*0.9</f>
        <v>61812</v>
      </c>
      <c r="AL34" s="257">
        <f>'BAR BB| Open rates'!AL34*0.85*0.9</f>
        <v>61812</v>
      </c>
      <c r="AM34" s="257">
        <f>'BAR BB| Open rates'!AM34*0.85*0.9</f>
        <v>60282</v>
      </c>
      <c r="AN34" s="257">
        <f>'BAR BB| Open rates'!AN34*0.85*0.9</f>
        <v>60282</v>
      </c>
      <c r="AO34" s="257">
        <f>'BAR BB| Open rates'!AO34*0.85*0.9</f>
        <v>60282</v>
      </c>
      <c r="AP34" s="257">
        <f>'BAR BB| Open rates'!AP34*0.85*0.9</f>
        <v>60282</v>
      </c>
      <c r="AQ34" s="257">
        <f>'BAR BB| Open rates'!AQ34*0.85*0.9</f>
        <v>60282</v>
      </c>
      <c r="AR34" s="257">
        <f>'BAR BB| Open rates'!AR34*0.85*0.9</f>
        <v>61812</v>
      </c>
      <c r="AS34" s="257">
        <f>'BAR BB| Open rates'!AS34*0.85*0.9</f>
        <v>61812</v>
      </c>
      <c r="AT34" s="257">
        <f>'BAR BB| Open rates'!AT34*0.85*0.9</f>
        <v>60282</v>
      </c>
      <c r="AU34" s="257">
        <f>'BAR BB| Open rates'!AU34*0.85*0.9</f>
        <v>60282</v>
      </c>
      <c r="AV34" s="257">
        <f>'BAR BB| Open rates'!AV34*0.85*0.9</f>
        <v>60282</v>
      </c>
      <c r="AW34" s="257">
        <f>'BAR BB| Open rates'!AW34*0.85*0.9</f>
        <v>60282</v>
      </c>
      <c r="AX34" s="257">
        <f>'BAR BB| Open rates'!AX34*0.85*0.9</f>
        <v>60282</v>
      </c>
      <c r="AY34" s="257">
        <f>'BAR BB| Open rates'!AY34*0.85*0.9</f>
        <v>61812</v>
      </c>
      <c r="AZ34" s="257">
        <f>'BAR BB| Open rates'!AZ34*0.85*0.9</f>
        <v>61812</v>
      </c>
      <c r="BA34" s="257">
        <f>'BAR BB| Open rates'!BA34*0.85*0.9</f>
        <v>60282</v>
      </c>
      <c r="BB34" s="257">
        <f>'BAR BB| Open rates'!BB34*0.85*0.9</f>
        <v>60282</v>
      </c>
      <c r="BC34" s="257">
        <f>'BAR BB| Open rates'!BC34*0.85*0.9</f>
        <v>60282</v>
      </c>
      <c r="BD34" s="257">
        <f>'BAR BB| Open rates'!BD34*0.85*0.9</f>
        <v>60282</v>
      </c>
      <c r="BE34" s="257">
        <f>'BAR BB| Open rates'!BE34*0.85*0.9</f>
        <v>60282</v>
      </c>
      <c r="BF34" s="257">
        <f>'BAR BB| Open rates'!BF34*0.85*0.9</f>
        <v>61812</v>
      </c>
      <c r="BG34" s="257">
        <f>'BAR BB| Open rates'!BG34*0.85*0.9</f>
        <v>61812</v>
      </c>
      <c r="BH34" s="257">
        <f>'BAR BB| Open rates'!BH34*0.85*0.9</f>
        <v>57834</v>
      </c>
      <c r="BI34" s="257">
        <f>'BAR BB| Open rates'!BI34*0.85*0.9</f>
        <v>57834</v>
      </c>
      <c r="BJ34" s="257">
        <f>'BAR BB| Open rates'!BJ34*0.85*0.9</f>
        <v>57834</v>
      </c>
      <c r="BK34" s="257">
        <f>'BAR BB| Open rates'!BK34*0.85*0.9</f>
        <v>57834</v>
      </c>
      <c r="BL34" s="257">
        <f>'BAR BB| Open rates'!BL34*0.85*0.9</f>
        <v>57834</v>
      </c>
      <c r="BM34" s="257">
        <f>'BAR BB| Open rates'!BM34*0.85*0.9</f>
        <v>58752</v>
      </c>
      <c r="BN34" s="257">
        <f>'BAR BB| Open rates'!BN34*0.85*0.9</f>
        <v>58752</v>
      </c>
      <c r="BO34" s="257">
        <f>'BAR BB| Open rates'!BO34*0.85*0.9</f>
        <v>57069</v>
      </c>
      <c r="BP34" s="257">
        <f>'BAR BB| Open rates'!BP34*0.85*0.9</f>
        <v>57069</v>
      </c>
      <c r="BQ34" s="257">
        <f>'BAR BB| Open rates'!BQ34*0.85*0.9</f>
        <v>44140.5</v>
      </c>
      <c r="BR34" s="257">
        <f>'BAR BB| Open rates'!BR34*0.85*0.9</f>
        <v>44140.5</v>
      </c>
      <c r="BS34" s="257">
        <f>'BAR BB| Open rates'!BS34*0.85*0.9</f>
        <v>44140.5</v>
      </c>
      <c r="BT34" s="257">
        <f>'BAR BB| Open rates'!BT34*0.85*0.9</f>
        <v>44140.5</v>
      </c>
      <c r="BU34" s="257">
        <f>'BAR BB| Open rates'!BU34*0.85*0.9</f>
        <v>44140.5</v>
      </c>
      <c r="BV34" s="257">
        <f>'BAR BB| Open rates'!BV34*0.85*0.9</f>
        <v>42457.5</v>
      </c>
      <c r="BW34" s="257">
        <f>'BAR BB| Open rates'!BW34*0.85*0.9</f>
        <v>42457.5</v>
      </c>
      <c r="BX34" s="257">
        <f>'BAR BB| Open rates'!BX34*0.85*0.9</f>
        <v>42457.5</v>
      </c>
      <c r="BY34" s="257">
        <f>'BAR BB| Open rates'!BY34*0.85*0.9</f>
        <v>42457.5</v>
      </c>
      <c r="BZ34" s="257">
        <f>'BAR BB| Open rates'!BZ34*0.85*0.9</f>
        <v>42457.5</v>
      </c>
      <c r="CA34" s="257">
        <f>'BAR BB| Open rates'!CA34*0.85*0.9</f>
        <v>44140.5</v>
      </c>
      <c r="CB34" s="257">
        <f>'BAR BB| Open rates'!CB34*0.85*0.9</f>
        <v>44140.5</v>
      </c>
      <c r="CC34" s="257">
        <f>'BAR BB| Open rates'!CC34*0.85*0.9</f>
        <v>42457.5</v>
      </c>
      <c r="CD34" s="257">
        <f>'BAR BB| Open rates'!CD34*0.85*0.9</f>
        <v>42457.5</v>
      </c>
      <c r="CE34" s="257">
        <f>'BAR BB| Open rates'!CE34*0.85*0.9</f>
        <v>42457.5</v>
      </c>
      <c r="CF34" s="257">
        <f>'BAR BB| Open rates'!CF34*0.85*0.9</f>
        <v>42457.5</v>
      </c>
      <c r="CG34" s="257">
        <f>'BAR BB| Open rates'!CG34*0.85*0.9</f>
        <v>42457.5</v>
      </c>
      <c r="CH34" s="257">
        <f>'BAR BB| Open rates'!CH34*0.85*0.9</f>
        <v>44140.5</v>
      </c>
      <c r="CI34" s="257">
        <f>'BAR BB| Open rates'!CI34*0.85*0.9</f>
        <v>44140.5</v>
      </c>
      <c r="CJ34" s="257">
        <f>'BAR BB| Open rates'!CJ34*0.85*0.9</f>
        <v>42457.5</v>
      </c>
      <c r="CK34" s="257">
        <f>'BAR BB| Open rates'!CK34*0.85*0.9</f>
        <v>42457.5</v>
      </c>
      <c r="CL34" s="257">
        <f>'BAR BB| Open rates'!CL34*0.85*0.9</f>
        <v>42457.5</v>
      </c>
      <c r="CM34" s="257">
        <f>'BAR BB| Open rates'!CM34*0.85*0.9</f>
        <v>42457.5</v>
      </c>
      <c r="CN34" s="257">
        <f>'BAR BB| Open rates'!CN34*0.85*0.9</f>
        <v>42457.5</v>
      </c>
      <c r="CO34" s="257">
        <f>'BAR BB| Open rates'!CO34*0.85*0.9</f>
        <v>44140.5</v>
      </c>
      <c r="CP34" s="257">
        <f>'BAR BB| Open rates'!CP34*0.85*0.9</f>
        <v>44140.5</v>
      </c>
      <c r="CQ34" s="257">
        <f>'BAR BB| Open rates'!CQ34*0.85*0.9</f>
        <v>42457.5</v>
      </c>
      <c r="CR34" s="257">
        <f>'BAR BB| Open rates'!CR34*0.85*0.9</f>
        <v>42457.5</v>
      </c>
      <c r="CS34" s="257">
        <f>'BAR BB| Open rates'!CS34*0.85*0.9</f>
        <v>42457.5</v>
      </c>
      <c r="CT34" s="257">
        <f>'BAR BB| Open rates'!CT34*0.85*0.9</f>
        <v>42457.5</v>
      </c>
      <c r="CU34" s="257">
        <f>'BAR BB| Open rates'!CU34*0.85*0.9</f>
        <v>41157</v>
      </c>
      <c r="CV34" s="257">
        <f>'BAR BB| Open rates'!CV34*0.85*0.9</f>
        <v>41157</v>
      </c>
      <c r="CW34" s="257">
        <f>'BAR BB| Open rates'!CW34*0.85*0.9</f>
        <v>41157</v>
      </c>
      <c r="CX34" s="257">
        <f>'BAR BB| Open rates'!CX34*0.85*0.9</f>
        <v>39627</v>
      </c>
      <c r="CY34" s="257">
        <f>'BAR BB| Open rates'!CY34*0.85*0.9</f>
        <v>39627</v>
      </c>
      <c r="CZ34" s="257">
        <f>'BAR BB| Open rates'!CZ34*0.85*0.9</f>
        <v>39627</v>
      </c>
      <c r="DA34" s="257">
        <f>'BAR BB| Open rates'!DA34*0.85*0.9</f>
        <v>39627</v>
      </c>
      <c r="DB34" s="257">
        <f>'BAR BB| Open rates'!DB34*0.85*0.9</f>
        <v>39627</v>
      </c>
      <c r="DC34" s="257">
        <f>'BAR BB| Open rates'!DC34*0.85*0.9</f>
        <v>41157</v>
      </c>
      <c r="DD34" s="257">
        <f>'BAR BB| Open rates'!DD34*0.85*0.9</f>
        <v>41157</v>
      </c>
      <c r="DE34" s="257">
        <f>'BAR BB| Open rates'!DE34*0.85*0.9</f>
        <v>39627</v>
      </c>
      <c r="DF34" s="257">
        <f>'BAR BB| Open rates'!DF34*0.85*0.9</f>
        <v>39627</v>
      </c>
      <c r="DG34" s="257">
        <f>'BAR BB| Open rates'!DG34*0.85*0.9</f>
        <v>39627</v>
      </c>
      <c r="DH34" s="257">
        <f>'BAR BB| Open rates'!DH34*0.85*0.9</f>
        <v>39627</v>
      </c>
      <c r="DI34" s="257">
        <f>'BAR BB| Open rates'!DI34*0.85*0.9</f>
        <v>39627</v>
      </c>
      <c r="DJ34" s="257">
        <f>'BAR BB| Open rates'!DJ34*0.85*0.9</f>
        <v>41157</v>
      </c>
      <c r="DK34" s="257">
        <f>'BAR BB| Open rates'!DK34*0.85*0.9</f>
        <v>41157</v>
      </c>
      <c r="DL34" s="257">
        <f>'BAR BB| Open rates'!DL34*0.85*0.9</f>
        <v>39627</v>
      </c>
      <c r="DM34" s="257">
        <f>'BAR BB| Open rates'!DM34*0.85*0.9</f>
        <v>39627</v>
      </c>
      <c r="DN34" s="257">
        <f>'BAR BB| Open rates'!DN34*0.85*0.9</f>
        <v>39627</v>
      </c>
      <c r="DO34" s="257">
        <f>'BAR BB| Open rates'!DO34*0.85*0.9</f>
        <v>39627</v>
      </c>
      <c r="DP34" s="257">
        <f>'BAR BB| Open rates'!DP34*0.85*0.9</f>
        <v>39627</v>
      </c>
      <c r="DQ34" s="257">
        <f>'BAR BB| Open rates'!DQ34*0.85*0.9</f>
        <v>41157</v>
      </c>
      <c r="DR34" s="257">
        <f>'BAR BB| Open rates'!DR34*0.85*0.9</f>
        <v>41157</v>
      </c>
      <c r="DS34" s="257">
        <f>'BAR BB| Open rates'!DS34*0.85*0.9</f>
        <v>39627</v>
      </c>
      <c r="DT34" s="257">
        <f>'BAR BB| Open rates'!DT34*0.85*0.9</f>
        <v>39627</v>
      </c>
      <c r="DU34" s="257">
        <f>'BAR BB| Open rates'!DU34*0.85*0.9</f>
        <v>39627</v>
      </c>
      <c r="DV34" s="257">
        <f>'BAR BB| Open rates'!DV34*0.85*0.9</f>
        <v>39627</v>
      </c>
      <c r="DW34" s="257">
        <f>'BAR BB| Open rates'!DW34*0.85*0.9</f>
        <v>39627</v>
      </c>
      <c r="DX34" s="257">
        <f>'BAR BB| Open rates'!DX34*0.85*0.9</f>
        <v>41157</v>
      </c>
      <c r="DY34" s="257">
        <f>'BAR BB| Open rates'!DY34*0.85*0.9</f>
        <v>41157</v>
      </c>
      <c r="DZ34" s="257">
        <f>'BAR BB| Open rates'!DZ34*0.85*0.9</f>
        <v>42457.5</v>
      </c>
      <c r="EA34" s="257">
        <f>'BAR BB| Open rates'!EA34*0.85*0.9</f>
        <v>42457.5</v>
      </c>
      <c r="EB34" s="257">
        <f>'BAR BB| Open rates'!EB34*0.85*0.9</f>
        <v>42457.5</v>
      </c>
      <c r="EC34" s="257">
        <f>'BAR BB| Open rates'!EC34*0.85*0.9</f>
        <v>44140.5</v>
      </c>
      <c r="ED34" s="257">
        <f>'BAR BB| Open rates'!ED34*0.85*0.9</f>
        <v>44140.5</v>
      </c>
      <c r="EE34" s="257">
        <f>'BAR BB| Open rates'!EE34*0.85*0.9</f>
        <v>44140.5</v>
      </c>
      <c r="EF34" s="257">
        <f>'BAR BB| Open rates'!EF34*0.85*0.9</f>
        <v>44140.5</v>
      </c>
      <c r="EG34" s="257">
        <f>'BAR BB| Open rates'!EG34*0.85*0.9</f>
        <v>38862</v>
      </c>
      <c r="EH34" s="257">
        <f>'BAR BB| Open rates'!EH34*0.85*0.9</f>
        <v>35037</v>
      </c>
      <c r="EI34" s="257">
        <f>'BAR BB| Open rates'!EI34*0.85*0.9</f>
        <v>35037</v>
      </c>
      <c r="EJ34" s="257">
        <f>'BAR BB| Open rates'!EJ34*0.85*0.9</f>
        <v>35037</v>
      </c>
      <c r="EK34" s="257">
        <f>'BAR BB| Open rates'!EK34*0.85*0.9</f>
        <v>35037</v>
      </c>
      <c r="EL34" s="257">
        <f>'BAR BB| Open rates'!EL34*0.85*0.9</f>
        <v>35802</v>
      </c>
      <c r="EM34" s="257">
        <f>'BAR BB| Open rates'!EM34*0.85*0.9</f>
        <v>35802</v>
      </c>
      <c r="EN34" s="257">
        <f>'BAR BB| Open rates'!EN34*0.85*0.9</f>
        <v>35037</v>
      </c>
      <c r="EO34" s="257">
        <f>'BAR BB| Open rates'!EO34*0.85*0.9</f>
        <v>35037</v>
      </c>
      <c r="EP34" s="257">
        <f>'BAR BB| Open rates'!EP34*0.85*0.9</f>
        <v>35037</v>
      </c>
      <c r="EQ34" s="257">
        <f>'BAR BB| Open rates'!EQ34*0.85*0.9</f>
        <v>35037</v>
      </c>
      <c r="ER34" s="257">
        <f>'BAR BB| Open rates'!ER34*0.85*0.9</f>
        <v>35037</v>
      </c>
      <c r="ES34" s="257">
        <f>'BAR BB| Open rates'!ES34*0.85*0.9</f>
        <v>35802</v>
      </c>
      <c r="ET34" s="257">
        <f>'BAR BB| Open rates'!ET34*0.85*0.9</f>
        <v>35802</v>
      </c>
      <c r="EU34" s="257">
        <f>'BAR BB| Open rates'!EU34*0.85*0.9</f>
        <v>35037</v>
      </c>
      <c r="EV34" s="257">
        <f>'BAR BB| Open rates'!EV34*0.85*0.9</f>
        <v>35037</v>
      </c>
      <c r="EW34" s="257">
        <f>'BAR BB| Open rates'!EW34*0.85*0.9</f>
        <v>35037</v>
      </c>
      <c r="EX34" s="257">
        <f>'BAR BB| Open rates'!EX34*0.85*0.9</f>
        <v>35037</v>
      </c>
      <c r="EY34" s="257">
        <f>'BAR BB| Open rates'!EY34*0.85*0.9</f>
        <v>35037</v>
      </c>
      <c r="EZ34" s="257">
        <f>'BAR BB| Open rates'!EZ34*0.85*0.9</f>
        <v>35802</v>
      </c>
      <c r="FA34" s="257">
        <f>'BAR BB| Open rates'!FA34*0.85*0.9</f>
        <v>35802</v>
      </c>
      <c r="FB34" s="257">
        <f>'BAR BB| Open rates'!FB34*0.85*0.9</f>
        <v>35037</v>
      </c>
      <c r="FC34" s="257">
        <f>'BAR BB| Open rates'!FC34*0.85*0.9</f>
        <v>35037</v>
      </c>
      <c r="FD34" s="257">
        <f>'BAR BB| Open rates'!FD34*0.85*0.9</f>
        <v>35037</v>
      </c>
      <c r="FE34" s="257">
        <f>'BAR BB| Open rates'!FE34*0.85*0.9</f>
        <v>35037</v>
      </c>
      <c r="FF34" s="257">
        <f>'BAR BB| Open rates'!FF34*0.85*0.9</f>
        <v>35037</v>
      </c>
      <c r="FG34" s="257">
        <f>'BAR BB| Open rates'!FG34*0.85*0.9</f>
        <v>35802</v>
      </c>
      <c r="FH34" s="257">
        <f>'BAR BB| Open rates'!FH34*0.85*0.9</f>
        <v>35802</v>
      </c>
      <c r="FI34" s="257">
        <f>'BAR BB| Open rates'!FI34*0.85*0.9</f>
        <v>35037</v>
      </c>
      <c r="FJ34" s="257">
        <f>'BAR BB| Open rates'!FJ34*0.85*0.9</f>
        <v>35037</v>
      </c>
      <c r="FK34" s="257">
        <f>'BAR BB| Open rates'!FK34*0.85*0.9</f>
        <v>35037</v>
      </c>
      <c r="FL34" s="257">
        <f>'BAR BB| Open rates'!FL34*0.85*0.9</f>
        <v>35037</v>
      </c>
      <c r="FM34" s="257">
        <f>'BAR BB| Open rates'!FM34*0.85*0.9</f>
        <v>35037</v>
      </c>
      <c r="FN34" s="257">
        <f>'BAR BB| Open rates'!FN34*0.85*0.9</f>
        <v>35802</v>
      </c>
      <c r="FO34" s="257">
        <f>'BAR BB| Open rates'!FO34*0.85*0.9</f>
        <v>35802</v>
      </c>
      <c r="FP34" s="257">
        <f>'BAR BB| Open rates'!FP34*0.85*0.9</f>
        <v>35037</v>
      </c>
      <c r="FQ34" s="257">
        <f>'BAR BB| Open rates'!FQ34*0.85*0.9</f>
        <v>35037</v>
      </c>
      <c r="FR34" s="257">
        <f>'BAR BB| Open rates'!FR34*0.85*0.9</f>
        <v>35037</v>
      </c>
      <c r="FS34" s="257">
        <f>'BAR BB| Open rates'!FS34*0.85*0.9</f>
        <v>35037</v>
      </c>
      <c r="FT34" s="257">
        <f>'BAR BB| Open rates'!FT34*0.85*0.9</f>
        <v>35037</v>
      </c>
      <c r="FU34" s="257">
        <f>'BAR BB| Open rates'!FU34*0.85*0.9</f>
        <v>35802</v>
      </c>
      <c r="FV34" s="257">
        <f>'BAR BB| Open rates'!FV34*0.85*0.9</f>
        <v>35802</v>
      </c>
      <c r="FW34" s="257">
        <f>'BAR BB| Open rates'!FW34*0.85*0.9</f>
        <v>38632.5</v>
      </c>
      <c r="FX34" s="257">
        <f>'BAR BB| Open rates'!FX34*0.85*0.9</f>
        <v>38632.5</v>
      </c>
      <c r="FY34" s="257">
        <f>'BAR BB| Open rates'!FY34*0.85*0.9</f>
        <v>38632.5</v>
      </c>
      <c r="FZ34" s="257">
        <f>'BAR BB| Open rates'!FZ34*0.85*0.9</f>
        <v>38632.5</v>
      </c>
      <c r="GA34" s="257">
        <f>'BAR BB| Open rates'!GA34*0.85*0.9</f>
        <v>38632.5</v>
      </c>
      <c r="GB34" s="257">
        <f>'BAR BB| Open rates'!GB34*0.85*0.9</f>
        <v>40315.5</v>
      </c>
      <c r="GC34" s="257">
        <f>'BAR BB| Open rates'!GC34*0.85*0.9</f>
        <v>40315.5</v>
      </c>
      <c r="GD34" s="257">
        <f>'BAR BB| Open rates'!GD34*0.85*0.9</f>
        <v>40315.5</v>
      </c>
      <c r="GE34" s="257">
        <f>'BAR BB| Open rates'!GE34*0.85*0.9</f>
        <v>40315.5</v>
      </c>
    </row>
    <row r="35" spans="1:187" s="36" customFormat="1" ht="12" customHeight="1" x14ac:dyDescent="0.2">
      <c r="A35" s="237">
        <v>3</v>
      </c>
      <c r="B35" s="257">
        <f>'BAR BB| Open rates'!B35*0.85*0.9</f>
        <v>63112.5</v>
      </c>
      <c r="C35" s="257">
        <f>'BAR BB| Open rates'!C35*0.85*0.9</f>
        <v>63112.5</v>
      </c>
      <c r="D35" s="257">
        <f>'BAR BB| Open rates'!D35*0.85*0.9</f>
        <v>61047</v>
      </c>
      <c r="E35" s="257">
        <f>'BAR BB| Open rates'!E35*0.85*0.9</f>
        <v>61047</v>
      </c>
      <c r="F35" s="257">
        <f>'BAR BB| Open rates'!F35*0.85*0.9</f>
        <v>59364</v>
      </c>
      <c r="G35" s="257">
        <f>'BAR BB| Open rates'!G35*0.85*0.9</f>
        <v>61047</v>
      </c>
      <c r="H35" s="257">
        <f>'BAR BB| Open rates'!H35*0.85*0.9</f>
        <v>61047</v>
      </c>
      <c r="I35" s="257">
        <f>'BAR BB| Open rates'!I35*0.85*0.9</f>
        <v>62577</v>
      </c>
      <c r="J35" s="257">
        <f>'BAR BB| Open rates'!J35*0.85*0.9</f>
        <v>62577</v>
      </c>
      <c r="K35" s="257">
        <f>'BAR BB| Open rates'!K35*0.85*0.9</f>
        <v>61047</v>
      </c>
      <c r="L35" s="257">
        <f>'BAR BB| Open rates'!L35*0.85*0.9</f>
        <v>61047</v>
      </c>
      <c r="M35" s="257">
        <f>'BAR BB| Open rates'!M35*0.85*0.9</f>
        <v>61047</v>
      </c>
      <c r="N35" s="257">
        <f>'BAR BB| Open rates'!N35*0.85*0.9</f>
        <v>61047</v>
      </c>
      <c r="O35" s="257">
        <f>'BAR BB| Open rates'!O35*0.85*0.9</f>
        <v>61047</v>
      </c>
      <c r="P35" s="257">
        <f>'BAR BB| Open rates'!P35*0.85*0.9</f>
        <v>62577</v>
      </c>
      <c r="Q35" s="257">
        <f>'BAR BB| Open rates'!Q35*0.85*0.9</f>
        <v>62577</v>
      </c>
      <c r="R35" s="257">
        <f>'BAR BB| Open rates'!R35*0.85*0.9</f>
        <v>62577</v>
      </c>
      <c r="S35" s="257">
        <f>'BAR BB| Open rates'!S35*0.85*0.9</f>
        <v>62577</v>
      </c>
      <c r="T35" s="257">
        <f>'BAR BB| Open rates'!T35*0.85*0.9</f>
        <v>62577</v>
      </c>
      <c r="U35" s="257">
        <f>'BAR BB| Open rates'!U35*0.85*0.9</f>
        <v>62577</v>
      </c>
      <c r="V35" s="257">
        <f>'BAR BB| Open rates'!V35*0.85*0.9</f>
        <v>62577</v>
      </c>
      <c r="W35" s="257">
        <f>'BAR BB| Open rates'!W35*0.85*0.9</f>
        <v>64107</v>
      </c>
      <c r="X35" s="257">
        <f>'BAR BB| Open rates'!X35*0.85*0.9</f>
        <v>64107</v>
      </c>
      <c r="Y35" s="257">
        <f>'BAR BB| Open rates'!Y35*0.85*0.9</f>
        <v>62577</v>
      </c>
      <c r="Z35" s="257">
        <f>'BAR BB| Open rates'!Z35*0.85*0.9</f>
        <v>62577</v>
      </c>
      <c r="AA35" s="257">
        <f>'BAR BB| Open rates'!AA35*0.85*0.9</f>
        <v>62577</v>
      </c>
      <c r="AB35" s="257">
        <f>'BAR BB| Open rates'!AB35*0.85*0.9</f>
        <v>62577</v>
      </c>
      <c r="AC35" s="257">
        <f>'BAR BB| Open rates'!AC35*0.85*0.9</f>
        <v>62577</v>
      </c>
      <c r="AD35" s="257">
        <f>'BAR BB| Open rates'!AD35*0.85*0.9</f>
        <v>64107</v>
      </c>
      <c r="AE35" s="257">
        <f>'BAR BB| Open rates'!AE35*0.85*0.9</f>
        <v>64107</v>
      </c>
      <c r="AF35" s="257">
        <f>'BAR BB| Open rates'!AF35*0.85*0.9</f>
        <v>62577</v>
      </c>
      <c r="AG35" s="257">
        <f>'BAR BB| Open rates'!AG35*0.85*0.9</f>
        <v>62577</v>
      </c>
      <c r="AH35" s="257">
        <f>'BAR BB| Open rates'!AH35*0.85*0.9</f>
        <v>62577</v>
      </c>
      <c r="AI35" s="257">
        <f>'BAR BB| Open rates'!AI35*0.85*0.9</f>
        <v>62577</v>
      </c>
      <c r="AJ35" s="257">
        <f>'BAR BB| Open rates'!AJ35*0.85*0.9</f>
        <v>62577</v>
      </c>
      <c r="AK35" s="257">
        <f>'BAR BB| Open rates'!AK35*0.85*0.9</f>
        <v>64107</v>
      </c>
      <c r="AL35" s="257">
        <f>'BAR BB| Open rates'!AL35*0.85*0.9</f>
        <v>64107</v>
      </c>
      <c r="AM35" s="257">
        <f>'BAR BB| Open rates'!AM35*0.85*0.9</f>
        <v>62577</v>
      </c>
      <c r="AN35" s="257">
        <f>'BAR BB| Open rates'!AN35*0.85*0.9</f>
        <v>62577</v>
      </c>
      <c r="AO35" s="257">
        <f>'BAR BB| Open rates'!AO35*0.85*0.9</f>
        <v>62577</v>
      </c>
      <c r="AP35" s="257">
        <f>'BAR BB| Open rates'!AP35*0.85*0.9</f>
        <v>62577</v>
      </c>
      <c r="AQ35" s="257">
        <f>'BAR BB| Open rates'!AQ35*0.85*0.9</f>
        <v>62577</v>
      </c>
      <c r="AR35" s="257">
        <f>'BAR BB| Open rates'!AR35*0.85*0.9</f>
        <v>64107</v>
      </c>
      <c r="AS35" s="257">
        <f>'BAR BB| Open rates'!AS35*0.85*0.9</f>
        <v>64107</v>
      </c>
      <c r="AT35" s="257">
        <f>'BAR BB| Open rates'!AT35*0.85*0.9</f>
        <v>62577</v>
      </c>
      <c r="AU35" s="257">
        <f>'BAR BB| Open rates'!AU35*0.85*0.9</f>
        <v>62577</v>
      </c>
      <c r="AV35" s="257">
        <f>'BAR BB| Open rates'!AV35*0.85*0.9</f>
        <v>62577</v>
      </c>
      <c r="AW35" s="257">
        <f>'BAR BB| Open rates'!AW35*0.85*0.9</f>
        <v>62577</v>
      </c>
      <c r="AX35" s="257">
        <f>'BAR BB| Open rates'!AX35*0.85*0.9</f>
        <v>62577</v>
      </c>
      <c r="AY35" s="257">
        <f>'BAR BB| Open rates'!AY35*0.85*0.9</f>
        <v>64107</v>
      </c>
      <c r="AZ35" s="257">
        <f>'BAR BB| Open rates'!AZ35*0.85*0.9</f>
        <v>64107</v>
      </c>
      <c r="BA35" s="257">
        <f>'BAR BB| Open rates'!BA35*0.85*0.9</f>
        <v>62577</v>
      </c>
      <c r="BB35" s="257">
        <f>'BAR BB| Open rates'!BB35*0.85*0.9</f>
        <v>62577</v>
      </c>
      <c r="BC35" s="257">
        <f>'BAR BB| Open rates'!BC35*0.85*0.9</f>
        <v>62577</v>
      </c>
      <c r="BD35" s="257">
        <f>'BAR BB| Open rates'!BD35*0.85*0.9</f>
        <v>62577</v>
      </c>
      <c r="BE35" s="257">
        <f>'BAR BB| Open rates'!BE35*0.85*0.9</f>
        <v>62577</v>
      </c>
      <c r="BF35" s="257">
        <f>'BAR BB| Open rates'!BF35*0.85*0.9</f>
        <v>64107</v>
      </c>
      <c r="BG35" s="257">
        <f>'BAR BB| Open rates'!BG35*0.85*0.9</f>
        <v>64107</v>
      </c>
      <c r="BH35" s="257">
        <f>'BAR BB| Open rates'!BH35*0.85*0.9</f>
        <v>60129</v>
      </c>
      <c r="BI35" s="257">
        <f>'BAR BB| Open rates'!BI35*0.85*0.9</f>
        <v>60129</v>
      </c>
      <c r="BJ35" s="257">
        <f>'BAR BB| Open rates'!BJ35*0.85*0.9</f>
        <v>60129</v>
      </c>
      <c r="BK35" s="257">
        <f>'BAR BB| Open rates'!BK35*0.85*0.9</f>
        <v>60129</v>
      </c>
      <c r="BL35" s="257">
        <f>'BAR BB| Open rates'!BL35*0.85*0.9</f>
        <v>60129</v>
      </c>
      <c r="BM35" s="257">
        <f>'BAR BB| Open rates'!BM35*0.85*0.9</f>
        <v>61047</v>
      </c>
      <c r="BN35" s="257">
        <f>'BAR BB| Open rates'!BN35*0.85*0.9</f>
        <v>61047</v>
      </c>
      <c r="BO35" s="257">
        <f>'BAR BB| Open rates'!BO35*0.85*0.9</f>
        <v>59364</v>
      </c>
      <c r="BP35" s="257">
        <f>'BAR BB| Open rates'!BP35*0.85*0.9</f>
        <v>59364</v>
      </c>
      <c r="BQ35" s="257">
        <f>'BAR BB| Open rates'!BQ35*0.85*0.9</f>
        <v>46435.5</v>
      </c>
      <c r="BR35" s="257">
        <f>'BAR BB| Open rates'!BR35*0.85*0.9</f>
        <v>46435.5</v>
      </c>
      <c r="BS35" s="257">
        <f>'BAR BB| Open rates'!BS35*0.85*0.9</f>
        <v>46435.5</v>
      </c>
      <c r="BT35" s="257">
        <f>'BAR BB| Open rates'!BT35*0.85*0.9</f>
        <v>46435.5</v>
      </c>
      <c r="BU35" s="257">
        <f>'BAR BB| Open rates'!BU35*0.85*0.9</f>
        <v>46435.5</v>
      </c>
      <c r="BV35" s="257">
        <f>'BAR BB| Open rates'!BV35*0.85*0.9</f>
        <v>44752.5</v>
      </c>
      <c r="BW35" s="257">
        <f>'BAR BB| Open rates'!BW35*0.85*0.9</f>
        <v>44752.5</v>
      </c>
      <c r="BX35" s="257">
        <f>'BAR BB| Open rates'!BX35*0.85*0.9</f>
        <v>44752.5</v>
      </c>
      <c r="BY35" s="257">
        <f>'BAR BB| Open rates'!BY35*0.85*0.9</f>
        <v>44752.5</v>
      </c>
      <c r="BZ35" s="257">
        <f>'BAR BB| Open rates'!BZ35*0.85*0.9</f>
        <v>44752.5</v>
      </c>
      <c r="CA35" s="257">
        <f>'BAR BB| Open rates'!CA35*0.85*0.9</f>
        <v>46435.5</v>
      </c>
      <c r="CB35" s="257">
        <f>'BAR BB| Open rates'!CB35*0.85*0.9</f>
        <v>46435.5</v>
      </c>
      <c r="CC35" s="257">
        <f>'BAR BB| Open rates'!CC35*0.85*0.9</f>
        <v>44752.5</v>
      </c>
      <c r="CD35" s="257">
        <f>'BAR BB| Open rates'!CD35*0.85*0.9</f>
        <v>44752.5</v>
      </c>
      <c r="CE35" s="257">
        <f>'BAR BB| Open rates'!CE35*0.85*0.9</f>
        <v>44752.5</v>
      </c>
      <c r="CF35" s="257">
        <f>'BAR BB| Open rates'!CF35*0.85*0.9</f>
        <v>44752.5</v>
      </c>
      <c r="CG35" s="257">
        <f>'BAR BB| Open rates'!CG35*0.85*0.9</f>
        <v>44752.5</v>
      </c>
      <c r="CH35" s="257">
        <f>'BAR BB| Open rates'!CH35*0.85*0.9</f>
        <v>46435.5</v>
      </c>
      <c r="CI35" s="257">
        <f>'BAR BB| Open rates'!CI35*0.85*0.9</f>
        <v>46435.5</v>
      </c>
      <c r="CJ35" s="257">
        <f>'BAR BB| Open rates'!CJ35*0.85*0.9</f>
        <v>44752.5</v>
      </c>
      <c r="CK35" s="257">
        <f>'BAR BB| Open rates'!CK35*0.85*0.9</f>
        <v>44752.5</v>
      </c>
      <c r="CL35" s="257">
        <f>'BAR BB| Open rates'!CL35*0.85*0.9</f>
        <v>44752.5</v>
      </c>
      <c r="CM35" s="257">
        <f>'BAR BB| Open rates'!CM35*0.85*0.9</f>
        <v>44752.5</v>
      </c>
      <c r="CN35" s="257">
        <f>'BAR BB| Open rates'!CN35*0.85*0.9</f>
        <v>44752.5</v>
      </c>
      <c r="CO35" s="257">
        <f>'BAR BB| Open rates'!CO35*0.85*0.9</f>
        <v>46435.5</v>
      </c>
      <c r="CP35" s="257">
        <f>'BAR BB| Open rates'!CP35*0.85*0.9</f>
        <v>46435.5</v>
      </c>
      <c r="CQ35" s="257">
        <f>'BAR BB| Open rates'!CQ35*0.85*0.9</f>
        <v>44752.5</v>
      </c>
      <c r="CR35" s="257">
        <f>'BAR BB| Open rates'!CR35*0.85*0.9</f>
        <v>44752.5</v>
      </c>
      <c r="CS35" s="257">
        <f>'BAR BB| Open rates'!CS35*0.85*0.9</f>
        <v>44752.5</v>
      </c>
      <c r="CT35" s="257">
        <f>'BAR BB| Open rates'!CT35*0.85*0.9</f>
        <v>44752.5</v>
      </c>
      <c r="CU35" s="257">
        <f>'BAR BB| Open rates'!CU35*0.85*0.9</f>
        <v>43452</v>
      </c>
      <c r="CV35" s="257">
        <f>'BAR BB| Open rates'!CV35*0.85*0.9</f>
        <v>43452</v>
      </c>
      <c r="CW35" s="257">
        <f>'BAR BB| Open rates'!CW35*0.85*0.9</f>
        <v>43452</v>
      </c>
      <c r="CX35" s="257">
        <f>'BAR BB| Open rates'!CX35*0.85*0.9</f>
        <v>41922</v>
      </c>
      <c r="CY35" s="257">
        <f>'BAR BB| Open rates'!CY35*0.85*0.9</f>
        <v>41922</v>
      </c>
      <c r="CZ35" s="257">
        <f>'BAR BB| Open rates'!CZ35*0.85*0.9</f>
        <v>41922</v>
      </c>
      <c r="DA35" s="257">
        <f>'BAR BB| Open rates'!DA35*0.85*0.9</f>
        <v>41922</v>
      </c>
      <c r="DB35" s="257">
        <f>'BAR BB| Open rates'!DB35*0.85*0.9</f>
        <v>41922</v>
      </c>
      <c r="DC35" s="257">
        <f>'BAR BB| Open rates'!DC35*0.85*0.9</f>
        <v>43452</v>
      </c>
      <c r="DD35" s="257">
        <f>'BAR BB| Open rates'!DD35*0.85*0.9</f>
        <v>43452</v>
      </c>
      <c r="DE35" s="257">
        <f>'BAR BB| Open rates'!DE35*0.85*0.9</f>
        <v>41922</v>
      </c>
      <c r="DF35" s="257">
        <f>'BAR BB| Open rates'!DF35*0.85*0.9</f>
        <v>41922</v>
      </c>
      <c r="DG35" s="257">
        <f>'BAR BB| Open rates'!DG35*0.85*0.9</f>
        <v>41922</v>
      </c>
      <c r="DH35" s="257">
        <f>'BAR BB| Open rates'!DH35*0.85*0.9</f>
        <v>41922</v>
      </c>
      <c r="DI35" s="257">
        <f>'BAR BB| Open rates'!DI35*0.85*0.9</f>
        <v>41922</v>
      </c>
      <c r="DJ35" s="257">
        <f>'BAR BB| Open rates'!DJ35*0.85*0.9</f>
        <v>43452</v>
      </c>
      <c r="DK35" s="257">
        <f>'BAR BB| Open rates'!DK35*0.85*0.9</f>
        <v>43452</v>
      </c>
      <c r="DL35" s="257">
        <f>'BAR BB| Open rates'!DL35*0.85*0.9</f>
        <v>41922</v>
      </c>
      <c r="DM35" s="257">
        <f>'BAR BB| Open rates'!DM35*0.85*0.9</f>
        <v>41922</v>
      </c>
      <c r="DN35" s="257">
        <f>'BAR BB| Open rates'!DN35*0.85*0.9</f>
        <v>41922</v>
      </c>
      <c r="DO35" s="257">
        <f>'BAR BB| Open rates'!DO35*0.85*0.9</f>
        <v>41922</v>
      </c>
      <c r="DP35" s="257">
        <f>'BAR BB| Open rates'!DP35*0.85*0.9</f>
        <v>41922</v>
      </c>
      <c r="DQ35" s="257">
        <f>'BAR BB| Open rates'!DQ35*0.85*0.9</f>
        <v>43452</v>
      </c>
      <c r="DR35" s="257">
        <f>'BAR BB| Open rates'!DR35*0.85*0.9</f>
        <v>43452</v>
      </c>
      <c r="DS35" s="257">
        <f>'BAR BB| Open rates'!DS35*0.85*0.9</f>
        <v>41922</v>
      </c>
      <c r="DT35" s="257">
        <f>'BAR BB| Open rates'!DT35*0.85*0.9</f>
        <v>41922</v>
      </c>
      <c r="DU35" s="257">
        <f>'BAR BB| Open rates'!DU35*0.85*0.9</f>
        <v>41922</v>
      </c>
      <c r="DV35" s="257">
        <f>'BAR BB| Open rates'!DV35*0.85*0.9</f>
        <v>41922</v>
      </c>
      <c r="DW35" s="257">
        <f>'BAR BB| Open rates'!DW35*0.85*0.9</f>
        <v>41922</v>
      </c>
      <c r="DX35" s="257">
        <f>'BAR BB| Open rates'!DX35*0.85*0.9</f>
        <v>43452</v>
      </c>
      <c r="DY35" s="257">
        <f>'BAR BB| Open rates'!DY35*0.85*0.9</f>
        <v>43452</v>
      </c>
      <c r="DZ35" s="257">
        <f>'BAR BB| Open rates'!DZ35*0.85*0.9</f>
        <v>44752.5</v>
      </c>
      <c r="EA35" s="257">
        <f>'BAR BB| Open rates'!EA35*0.85*0.9</f>
        <v>44752.5</v>
      </c>
      <c r="EB35" s="257">
        <f>'BAR BB| Open rates'!EB35*0.85*0.9</f>
        <v>44752.5</v>
      </c>
      <c r="EC35" s="257">
        <f>'BAR BB| Open rates'!EC35*0.85*0.9</f>
        <v>46435.5</v>
      </c>
      <c r="ED35" s="257">
        <f>'BAR BB| Open rates'!ED35*0.85*0.9</f>
        <v>46435.5</v>
      </c>
      <c r="EE35" s="257">
        <f>'BAR BB| Open rates'!EE35*0.85*0.9</f>
        <v>46435.5</v>
      </c>
      <c r="EF35" s="257">
        <f>'BAR BB| Open rates'!EF35*0.85*0.9</f>
        <v>46435.5</v>
      </c>
      <c r="EG35" s="257">
        <f>'BAR BB| Open rates'!EG35*0.85*0.9</f>
        <v>41157</v>
      </c>
      <c r="EH35" s="257">
        <f>'BAR BB| Open rates'!EH35*0.85*0.9</f>
        <v>37332</v>
      </c>
      <c r="EI35" s="257">
        <f>'BAR BB| Open rates'!EI35*0.85*0.9</f>
        <v>37332</v>
      </c>
      <c r="EJ35" s="257">
        <f>'BAR BB| Open rates'!EJ35*0.85*0.9</f>
        <v>37332</v>
      </c>
      <c r="EK35" s="257">
        <f>'BAR BB| Open rates'!EK35*0.85*0.9</f>
        <v>37332</v>
      </c>
      <c r="EL35" s="257">
        <f>'BAR BB| Open rates'!EL35*0.85*0.9</f>
        <v>38097</v>
      </c>
      <c r="EM35" s="257">
        <f>'BAR BB| Open rates'!EM35*0.85*0.9</f>
        <v>38097</v>
      </c>
      <c r="EN35" s="257">
        <f>'BAR BB| Open rates'!EN35*0.85*0.9</f>
        <v>37332</v>
      </c>
      <c r="EO35" s="257">
        <f>'BAR BB| Open rates'!EO35*0.85*0.9</f>
        <v>37332</v>
      </c>
      <c r="EP35" s="257">
        <f>'BAR BB| Open rates'!EP35*0.85*0.9</f>
        <v>37332</v>
      </c>
      <c r="EQ35" s="257">
        <f>'BAR BB| Open rates'!EQ35*0.85*0.9</f>
        <v>37332</v>
      </c>
      <c r="ER35" s="257">
        <f>'BAR BB| Open rates'!ER35*0.85*0.9</f>
        <v>37332</v>
      </c>
      <c r="ES35" s="257">
        <f>'BAR BB| Open rates'!ES35*0.85*0.9</f>
        <v>38097</v>
      </c>
      <c r="ET35" s="257">
        <f>'BAR BB| Open rates'!ET35*0.85*0.9</f>
        <v>38097</v>
      </c>
      <c r="EU35" s="257">
        <f>'BAR BB| Open rates'!EU35*0.85*0.9</f>
        <v>37332</v>
      </c>
      <c r="EV35" s="257">
        <f>'BAR BB| Open rates'!EV35*0.85*0.9</f>
        <v>37332</v>
      </c>
      <c r="EW35" s="257">
        <f>'BAR BB| Open rates'!EW35*0.85*0.9</f>
        <v>37332</v>
      </c>
      <c r="EX35" s="257">
        <f>'BAR BB| Open rates'!EX35*0.85*0.9</f>
        <v>37332</v>
      </c>
      <c r="EY35" s="257">
        <f>'BAR BB| Open rates'!EY35*0.85*0.9</f>
        <v>37332</v>
      </c>
      <c r="EZ35" s="257">
        <f>'BAR BB| Open rates'!EZ35*0.85*0.9</f>
        <v>38097</v>
      </c>
      <c r="FA35" s="257">
        <f>'BAR BB| Open rates'!FA35*0.85*0.9</f>
        <v>38097</v>
      </c>
      <c r="FB35" s="257">
        <f>'BAR BB| Open rates'!FB35*0.85*0.9</f>
        <v>37332</v>
      </c>
      <c r="FC35" s="257">
        <f>'BAR BB| Open rates'!FC35*0.85*0.9</f>
        <v>37332</v>
      </c>
      <c r="FD35" s="257">
        <f>'BAR BB| Open rates'!FD35*0.85*0.9</f>
        <v>37332</v>
      </c>
      <c r="FE35" s="257">
        <f>'BAR BB| Open rates'!FE35*0.85*0.9</f>
        <v>37332</v>
      </c>
      <c r="FF35" s="257">
        <f>'BAR BB| Open rates'!FF35*0.85*0.9</f>
        <v>37332</v>
      </c>
      <c r="FG35" s="257">
        <f>'BAR BB| Open rates'!FG35*0.85*0.9</f>
        <v>38097</v>
      </c>
      <c r="FH35" s="257">
        <f>'BAR BB| Open rates'!FH35*0.85*0.9</f>
        <v>38097</v>
      </c>
      <c r="FI35" s="257">
        <f>'BAR BB| Open rates'!FI35*0.85*0.9</f>
        <v>37332</v>
      </c>
      <c r="FJ35" s="257">
        <f>'BAR BB| Open rates'!FJ35*0.85*0.9</f>
        <v>37332</v>
      </c>
      <c r="FK35" s="257">
        <f>'BAR BB| Open rates'!FK35*0.85*0.9</f>
        <v>37332</v>
      </c>
      <c r="FL35" s="257">
        <f>'BAR BB| Open rates'!FL35*0.85*0.9</f>
        <v>37332</v>
      </c>
      <c r="FM35" s="257">
        <f>'BAR BB| Open rates'!FM35*0.85*0.9</f>
        <v>37332</v>
      </c>
      <c r="FN35" s="257">
        <f>'BAR BB| Open rates'!FN35*0.85*0.9</f>
        <v>38097</v>
      </c>
      <c r="FO35" s="257">
        <f>'BAR BB| Open rates'!FO35*0.85*0.9</f>
        <v>38097</v>
      </c>
      <c r="FP35" s="257">
        <f>'BAR BB| Open rates'!FP35*0.85*0.9</f>
        <v>37332</v>
      </c>
      <c r="FQ35" s="257">
        <f>'BAR BB| Open rates'!FQ35*0.85*0.9</f>
        <v>37332</v>
      </c>
      <c r="FR35" s="257">
        <f>'BAR BB| Open rates'!FR35*0.85*0.9</f>
        <v>37332</v>
      </c>
      <c r="FS35" s="257">
        <f>'BAR BB| Open rates'!FS35*0.85*0.9</f>
        <v>37332</v>
      </c>
      <c r="FT35" s="257">
        <f>'BAR BB| Open rates'!FT35*0.85*0.9</f>
        <v>37332</v>
      </c>
      <c r="FU35" s="257">
        <f>'BAR BB| Open rates'!FU35*0.85*0.9</f>
        <v>38097</v>
      </c>
      <c r="FV35" s="257">
        <f>'BAR BB| Open rates'!FV35*0.85*0.9</f>
        <v>38097</v>
      </c>
      <c r="FW35" s="257">
        <f>'BAR BB| Open rates'!FW35*0.85*0.9</f>
        <v>40927.5</v>
      </c>
      <c r="FX35" s="257">
        <f>'BAR BB| Open rates'!FX35*0.85*0.9</f>
        <v>40927.5</v>
      </c>
      <c r="FY35" s="257">
        <f>'BAR BB| Open rates'!FY35*0.85*0.9</f>
        <v>40927.5</v>
      </c>
      <c r="FZ35" s="257">
        <f>'BAR BB| Open rates'!FZ35*0.85*0.9</f>
        <v>40927.5</v>
      </c>
      <c r="GA35" s="257">
        <f>'BAR BB| Open rates'!GA35*0.85*0.9</f>
        <v>40927.5</v>
      </c>
      <c r="GB35" s="257">
        <f>'BAR BB| Open rates'!GB35*0.85*0.9</f>
        <v>42610.5</v>
      </c>
      <c r="GC35" s="257">
        <f>'BAR BB| Open rates'!GC35*0.85*0.9</f>
        <v>42610.5</v>
      </c>
      <c r="GD35" s="257">
        <f>'BAR BB| Open rates'!GD35*0.85*0.9</f>
        <v>42610.5</v>
      </c>
      <c r="GE35" s="257">
        <f>'BAR BB| Open rates'!GE35*0.85*0.9</f>
        <v>42610.5</v>
      </c>
    </row>
    <row r="36" spans="1:187" s="36" customFormat="1" ht="12" customHeight="1" x14ac:dyDescent="0.2">
      <c r="A36" s="237">
        <v>4</v>
      </c>
      <c r="B36" s="257">
        <f>'BAR BB| Open rates'!B36*0.85*0.9</f>
        <v>65407.5</v>
      </c>
      <c r="C36" s="257">
        <f>'BAR BB| Open rates'!C36*0.85*0.9</f>
        <v>65407.5</v>
      </c>
      <c r="D36" s="257">
        <f>'BAR BB| Open rates'!D36*0.85*0.9</f>
        <v>63342</v>
      </c>
      <c r="E36" s="257">
        <f>'BAR BB| Open rates'!E36*0.85*0.9</f>
        <v>63342</v>
      </c>
      <c r="F36" s="257">
        <f>'BAR BB| Open rates'!F36*0.85*0.9</f>
        <v>61659</v>
      </c>
      <c r="G36" s="257">
        <f>'BAR BB| Open rates'!G36*0.85*0.9</f>
        <v>63342</v>
      </c>
      <c r="H36" s="257">
        <f>'BAR BB| Open rates'!H36*0.85*0.9</f>
        <v>63342</v>
      </c>
      <c r="I36" s="257">
        <f>'BAR BB| Open rates'!I36*0.85*0.9</f>
        <v>64872</v>
      </c>
      <c r="J36" s="257">
        <f>'BAR BB| Open rates'!J36*0.85*0.9</f>
        <v>64872</v>
      </c>
      <c r="K36" s="257">
        <f>'BAR BB| Open rates'!K36*0.85*0.9</f>
        <v>63342</v>
      </c>
      <c r="L36" s="257">
        <f>'BAR BB| Open rates'!L36*0.85*0.9</f>
        <v>63342</v>
      </c>
      <c r="M36" s="257">
        <f>'BAR BB| Open rates'!M36*0.85*0.9</f>
        <v>63342</v>
      </c>
      <c r="N36" s="257">
        <f>'BAR BB| Open rates'!N36*0.85*0.9</f>
        <v>63342</v>
      </c>
      <c r="O36" s="257">
        <f>'BAR BB| Open rates'!O36*0.85*0.9</f>
        <v>63342</v>
      </c>
      <c r="P36" s="257">
        <f>'BAR BB| Open rates'!P36*0.85*0.9</f>
        <v>64872</v>
      </c>
      <c r="Q36" s="257">
        <f>'BAR BB| Open rates'!Q36*0.85*0.9</f>
        <v>64872</v>
      </c>
      <c r="R36" s="257">
        <f>'BAR BB| Open rates'!R36*0.85*0.9</f>
        <v>64872</v>
      </c>
      <c r="S36" s="257">
        <f>'BAR BB| Open rates'!S36*0.85*0.9</f>
        <v>64872</v>
      </c>
      <c r="T36" s="257">
        <f>'BAR BB| Open rates'!T36*0.85*0.9</f>
        <v>64872</v>
      </c>
      <c r="U36" s="257">
        <f>'BAR BB| Open rates'!U36*0.85*0.9</f>
        <v>64872</v>
      </c>
      <c r="V36" s="257">
        <f>'BAR BB| Open rates'!V36*0.85*0.9</f>
        <v>64872</v>
      </c>
      <c r="W36" s="257">
        <f>'BAR BB| Open rates'!W36*0.85*0.9</f>
        <v>66402</v>
      </c>
      <c r="X36" s="257">
        <f>'BAR BB| Open rates'!X36*0.85*0.9</f>
        <v>66402</v>
      </c>
      <c r="Y36" s="257">
        <f>'BAR BB| Open rates'!Y36*0.85*0.9</f>
        <v>64872</v>
      </c>
      <c r="Z36" s="257">
        <f>'BAR BB| Open rates'!Z36*0.85*0.9</f>
        <v>64872</v>
      </c>
      <c r="AA36" s="257">
        <f>'BAR BB| Open rates'!AA36*0.85*0.9</f>
        <v>64872</v>
      </c>
      <c r="AB36" s="257">
        <f>'BAR BB| Open rates'!AB36*0.85*0.9</f>
        <v>64872</v>
      </c>
      <c r="AC36" s="257">
        <f>'BAR BB| Open rates'!AC36*0.85*0.9</f>
        <v>64872</v>
      </c>
      <c r="AD36" s="257">
        <f>'BAR BB| Open rates'!AD36*0.85*0.9</f>
        <v>66402</v>
      </c>
      <c r="AE36" s="257">
        <f>'BAR BB| Open rates'!AE36*0.85*0.9</f>
        <v>66402</v>
      </c>
      <c r="AF36" s="257">
        <f>'BAR BB| Open rates'!AF36*0.85*0.9</f>
        <v>64872</v>
      </c>
      <c r="AG36" s="257">
        <f>'BAR BB| Open rates'!AG36*0.85*0.9</f>
        <v>64872</v>
      </c>
      <c r="AH36" s="257">
        <f>'BAR BB| Open rates'!AH36*0.85*0.9</f>
        <v>64872</v>
      </c>
      <c r="AI36" s="257">
        <f>'BAR BB| Open rates'!AI36*0.85*0.9</f>
        <v>64872</v>
      </c>
      <c r="AJ36" s="257">
        <f>'BAR BB| Open rates'!AJ36*0.85*0.9</f>
        <v>64872</v>
      </c>
      <c r="AK36" s="257">
        <f>'BAR BB| Open rates'!AK36*0.85*0.9</f>
        <v>66402</v>
      </c>
      <c r="AL36" s="257">
        <f>'BAR BB| Open rates'!AL36*0.85*0.9</f>
        <v>66402</v>
      </c>
      <c r="AM36" s="257">
        <f>'BAR BB| Open rates'!AM36*0.85*0.9</f>
        <v>64872</v>
      </c>
      <c r="AN36" s="257">
        <f>'BAR BB| Open rates'!AN36*0.85*0.9</f>
        <v>64872</v>
      </c>
      <c r="AO36" s="257">
        <f>'BAR BB| Open rates'!AO36*0.85*0.9</f>
        <v>64872</v>
      </c>
      <c r="AP36" s="257">
        <f>'BAR BB| Open rates'!AP36*0.85*0.9</f>
        <v>64872</v>
      </c>
      <c r="AQ36" s="257">
        <f>'BAR BB| Open rates'!AQ36*0.85*0.9</f>
        <v>64872</v>
      </c>
      <c r="AR36" s="257">
        <f>'BAR BB| Open rates'!AR36*0.85*0.9</f>
        <v>66402</v>
      </c>
      <c r="AS36" s="257">
        <f>'BAR BB| Open rates'!AS36*0.85*0.9</f>
        <v>66402</v>
      </c>
      <c r="AT36" s="257">
        <f>'BAR BB| Open rates'!AT36*0.85*0.9</f>
        <v>64872</v>
      </c>
      <c r="AU36" s="257">
        <f>'BAR BB| Open rates'!AU36*0.85*0.9</f>
        <v>64872</v>
      </c>
      <c r="AV36" s="257">
        <f>'BAR BB| Open rates'!AV36*0.85*0.9</f>
        <v>64872</v>
      </c>
      <c r="AW36" s="257">
        <f>'BAR BB| Open rates'!AW36*0.85*0.9</f>
        <v>64872</v>
      </c>
      <c r="AX36" s="257">
        <f>'BAR BB| Open rates'!AX36*0.85*0.9</f>
        <v>64872</v>
      </c>
      <c r="AY36" s="257">
        <f>'BAR BB| Open rates'!AY36*0.85*0.9</f>
        <v>66402</v>
      </c>
      <c r="AZ36" s="257">
        <f>'BAR BB| Open rates'!AZ36*0.85*0.9</f>
        <v>66402</v>
      </c>
      <c r="BA36" s="257">
        <f>'BAR BB| Open rates'!BA36*0.85*0.9</f>
        <v>64872</v>
      </c>
      <c r="BB36" s="257">
        <f>'BAR BB| Open rates'!BB36*0.85*0.9</f>
        <v>64872</v>
      </c>
      <c r="BC36" s="257">
        <f>'BAR BB| Open rates'!BC36*0.85*0.9</f>
        <v>64872</v>
      </c>
      <c r="BD36" s="257">
        <f>'BAR BB| Open rates'!BD36*0.85*0.9</f>
        <v>64872</v>
      </c>
      <c r="BE36" s="257">
        <f>'BAR BB| Open rates'!BE36*0.85*0.9</f>
        <v>64872</v>
      </c>
      <c r="BF36" s="257">
        <f>'BAR BB| Open rates'!BF36*0.85*0.9</f>
        <v>66402</v>
      </c>
      <c r="BG36" s="257">
        <f>'BAR BB| Open rates'!BG36*0.85*0.9</f>
        <v>66402</v>
      </c>
      <c r="BH36" s="257">
        <f>'BAR BB| Open rates'!BH36*0.85*0.9</f>
        <v>62424</v>
      </c>
      <c r="BI36" s="257">
        <f>'BAR BB| Open rates'!BI36*0.85*0.9</f>
        <v>62424</v>
      </c>
      <c r="BJ36" s="257">
        <f>'BAR BB| Open rates'!BJ36*0.85*0.9</f>
        <v>62424</v>
      </c>
      <c r="BK36" s="257">
        <f>'BAR BB| Open rates'!BK36*0.85*0.9</f>
        <v>62424</v>
      </c>
      <c r="BL36" s="257">
        <f>'BAR BB| Open rates'!BL36*0.85*0.9</f>
        <v>62424</v>
      </c>
      <c r="BM36" s="257">
        <f>'BAR BB| Open rates'!BM36*0.85*0.9</f>
        <v>63342</v>
      </c>
      <c r="BN36" s="257">
        <f>'BAR BB| Open rates'!BN36*0.85*0.9</f>
        <v>63342</v>
      </c>
      <c r="BO36" s="257">
        <f>'BAR BB| Open rates'!BO36*0.85*0.9</f>
        <v>61659</v>
      </c>
      <c r="BP36" s="257">
        <f>'BAR BB| Open rates'!BP36*0.85*0.9</f>
        <v>61659</v>
      </c>
      <c r="BQ36" s="257">
        <f>'BAR BB| Open rates'!BQ36*0.85*0.9</f>
        <v>48730.5</v>
      </c>
      <c r="BR36" s="257">
        <f>'BAR BB| Open rates'!BR36*0.85*0.9</f>
        <v>48730.5</v>
      </c>
      <c r="BS36" s="257">
        <f>'BAR BB| Open rates'!BS36*0.85*0.9</f>
        <v>48730.5</v>
      </c>
      <c r="BT36" s="257">
        <f>'BAR BB| Open rates'!BT36*0.85*0.9</f>
        <v>48730.5</v>
      </c>
      <c r="BU36" s="257">
        <f>'BAR BB| Open rates'!BU36*0.85*0.9</f>
        <v>48730.5</v>
      </c>
      <c r="BV36" s="257">
        <f>'BAR BB| Open rates'!BV36*0.85*0.9</f>
        <v>47047.5</v>
      </c>
      <c r="BW36" s="257">
        <f>'BAR BB| Open rates'!BW36*0.85*0.9</f>
        <v>47047.5</v>
      </c>
      <c r="BX36" s="257">
        <f>'BAR BB| Open rates'!BX36*0.85*0.9</f>
        <v>47047.5</v>
      </c>
      <c r="BY36" s="257">
        <f>'BAR BB| Open rates'!BY36*0.85*0.9</f>
        <v>47047.5</v>
      </c>
      <c r="BZ36" s="257">
        <f>'BAR BB| Open rates'!BZ36*0.85*0.9</f>
        <v>47047.5</v>
      </c>
      <c r="CA36" s="257">
        <f>'BAR BB| Open rates'!CA36*0.85*0.9</f>
        <v>48730.5</v>
      </c>
      <c r="CB36" s="257">
        <f>'BAR BB| Open rates'!CB36*0.85*0.9</f>
        <v>48730.5</v>
      </c>
      <c r="CC36" s="257">
        <f>'BAR BB| Open rates'!CC36*0.85*0.9</f>
        <v>47047.5</v>
      </c>
      <c r="CD36" s="257">
        <f>'BAR BB| Open rates'!CD36*0.85*0.9</f>
        <v>47047.5</v>
      </c>
      <c r="CE36" s="257">
        <f>'BAR BB| Open rates'!CE36*0.85*0.9</f>
        <v>47047.5</v>
      </c>
      <c r="CF36" s="257">
        <f>'BAR BB| Open rates'!CF36*0.85*0.9</f>
        <v>47047.5</v>
      </c>
      <c r="CG36" s="257">
        <f>'BAR BB| Open rates'!CG36*0.85*0.9</f>
        <v>47047.5</v>
      </c>
      <c r="CH36" s="257">
        <f>'BAR BB| Open rates'!CH36*0.85*0.9</f>
        <v>48730.5</v>
      </c>
      <c r="CI36" s="257">
        <f>'BAR BB| Open rates'!CI36*0.85*0.9</f>
        <v>48730.5</v>
      </c>
      <c r="CJ36" s="257">
        <f>'BAR BB| Open rates'!CJ36*0.85*0.9</f>
        <v>47047.5</v>
      </c>
      <c r="CK36" s="257">
        <f>'BAR BB| Open rates'!CK36*0.85*0.9</f>
        <v>47047.5</v>
      </c>
      <c r="CL36" s="257">
        <f>'BAR BB| Open rates'!CL36*0.85*0.9</f>
        <v>47047.5</v>
      </c>
      <c r="CM36" s="257">
        <f>'BAR BB| Open rates'!CM36*0.85*0.9</f>
        <v>47047.5</v>
      </c>
      <c r="CN36" s="257">
        <f>'BAR BB| Open rates'!CN36*0.85*0.9</f>
        <v>47047.5</v>
      </c>
      <c r="CO36" s="257">
        <f>'BAR BB| Open rates'!CO36*0.85*0.9</f>
        <v>48730.5</v>
      </c>
      <c r="CP36" s="257">
        <f>'BAR BB| Open rates'!CP36*0.85*0.9</f>
        <v>48730.5</v>
      </c>
      <c r="CQ36" s="257">
        <f>'BAR BB| Open rates'!CQ36*0.85*0.9</f>
        <v>47047.5</v>
      </c>
      <c r="CR36" s="257">
        <f>'BAR BB| Open rates'!CR36*0.85*0.9</f>
        <v>47047.5</v>
      </c>
      <c r="CS36" s="257">
        <f>'BAR BB| Open rates'!CS36*0.85*0.9</f>
        <v>47047.5</v>
      </c>
      <c r="CT36" s="257">
        <f>'BAR BB| Open rates'!CT36*0.85*0.9</f>
        <v>47047.5</v>
      </c>
      <c r="CU36" s="257">
        <f>'BAR BB| Open rates'!CU36*0.85*0.9</f>
        <v>45747</v>
      </c>
      <c r="CV36" s="257">
        <f>'BAR BB| Open rates'!CV36*0.85*0.9</f>
        <v>45747</v>
      </c>
      <c r="CW36" s="257">
        <f>'BAR BB| Open rates'!CW36*0.85*0.9</f>
        <v>45747</v>
      </c>
      <c r="CX36" s="257">
        <f>'BAR BB| Open rates'!CX36*0.85*0.9</f>
        <v>44217</v>
      </c>
      <c r="CY36" s="257">
        <f>'BAR BB| Open rates'!CY36*0.85*0.9</f>
        <v>44217</v>
      </c>
      <c r="CZ36" s="257">
        <f>'BAR BB| Open rates'!CZ36*0.85*0.9</f>
        <v>44217</v>
      </c>
      <c r="DA36" s="257">
        <f>'BAR BB| Open rates'!DA36*0.85*0.9</f>
        <v>44217</v>
      </c>
      <c r="DB36" s="257">
        <f>'BAR BB| Open rates'!DB36*0.85*0.9</f>
        <v>44217</v>
      </c>
      <c r="DC36" s="257">
        <f>'BAR BB| Open rates'!DC36*0.85*0.9</f>
        <v>45747</v>
      </c>
      <c r="DD36" s="257">
        <f>'BAR BB| Open rates'!DD36*0.85*0.9</f>
        <v>45747</v>
      </c>
      <c r="DE36" s="257">
        <f>'BAR BB| Open rates'!DE36*0.85*0.9</f>
        <v>44217</v>
      </c>
      <c r="DF36" s="257">
        <f>'BAR BB| Open rates'!DF36*0.85*0.9</f>
        <v>44217</v>
      </c>
      <c r="DG36" s="257">
        <f>'BAR BB| Open rates'!DG36*0.85*0.9</f>
        <v>44217</v>
      </c>
      <c r="DH36" s="257">
        <f>'BAR BB| Open rates'!DH36*0.85*0.9</f>
        <v>44217</v>
      </c>
      <c r="DI36" s="257">
        <f>'BAR BB| Open rates'!DI36*0.85*0.9</f>
        <v>44217</v>
      </c>
      <c r="DJ36" s="257">
        <f>'BAR BB| Open rates'!DJ36*0.85*0.9</f>
        <v>45747</v>
      </c>
      <c r="DK36" s="257">
        <f>'BAR BB| Open rates'!DK36*0.85*0.9</f>
        <v>45747</v>
      </c>
      <c r="DL36" s="257">
        <f>'BAR BB| Open rates'!DL36*0.85*0.9</f>
        <v>44217</v>
      </c>
      <c r="DM36" s="257">
        <f>'BAR BB| Open rates'!DM36*0.85*0.9</f>
        <v>44217</v>
      </c>
      <c r="DN36" s="257">
        <f>'BAR BB| Open rates'!DN36*0.85*0.9</f>
        <v>44217</v>
      </c>
      <c r="DO36" s="257">
        <f>'BAR BB| Open rates'!DO36*0.85*0.9</f>
        <v>44217</v>
      </c>
      <c r="DP36" s="257">
        <f>'BAR BB| Open rates'!DP36*0.85*0.9</f>
        <v>44217</v>
      </c>
      <c r="DQ36" s="257">
        <f>'BAR BB| Open rates'!DQ36*0.85*0.9</f>
        <v>45747</v>
      </c>
      <c r="DR36" s="257">
        <f>'BAR BB| Open rates'!DR36*0.85*0.9</f>
        <v>45747</v>
      </c>
      <c r="DS36" s="257">
        <f>'BAR BB| Open rates'!DS36*0.85*0.9</f>
        <v>44217</v>
      </c>
      <c r="DT36" s="257">
        <f>'BAR BB| Open rates'!DT36*0.85*0.9</f>
        <v>44217</v>
      </c>
      <c r="DU36" s="257">
        <f>'BAR BB| Open rates'!DU36*0.85*0.9</f>
        <v>44217</v>
      </c>
      <c r="DV36" s="257">
        <f>'BAR BB| Open rates'!DV36*0.85*0.9</f>
        <v>44217</v>
      </c>
      <c r="DW36" s="257">
        <f>'BAR BB| Open rates'!DW36*0.85*0.9</f>
        <v>44217</v>
      </c>
      <c r="DX36" s="257">
        <f>'BAR BB| Open rates'!DX36*0.85*0.9</f>
        <v>45747</v>
      </c>
      <c r="DY36" s="257">
        <f>'BAR BB| Open rates'!DY36*0.85*0.9</f>
        <v>45747</v>
      </c>
      <c r="DZ36" s="257">
        <f>'BAR BB| Open rates'!DZ36*0.85*0.9</f>
        <v>47047.5</v>
      </c>
      <c r="EA36" s="257">
        <f>'BAR BB| Open rates'!EA36*0.85*0.9</f>
        <v>47047.5</v>
      </c>
      <c r="EB36" s="257">
        <f>'BAR BB| Open rates'!EB36*0.85*0.9</f>
        <v>47047.5</v>
      </c>
      <c r="EC36" s="257">
        <f>'BAR BB| Open rates'!EC36*0.85*0.9</f>
        <v>48730.5</v>
      </c>
      <c r="ED36" s="257">
        <f>'BAR BB| Open rates'!ED36*0.85*0.9</f>
        <v>48730.5</v>
      </c>
      <c r="EE36" s="257">
        <f>'BAR BB| Open rates'!EE36*0.85*0.9</f>
        <v>48730.5</v>
      </c>
      <c r="EF36" s="257">
        <f>'BAR BB| Open rates'!EF36*0.85*0.9</f>
        <v>48730.5</v>
      </c>
      <c r="EG36" s="257">
        <f>'BAR BB| Open rates'!EG36*0.85*0.9</f>
        <v>43452</v>
      </c>
      <c r="EH36" s="257">
        <f>'BAR BB| Open rates'!EH36*0.85*0.9</f>
        <v>39627</v>
      </c>
      <c r="EI36" s="257">
        <f>'BAR BB| Open rates'!EI36*0.85*0.9</f>
        <v>39627</v>
      </c>
      <c r="EJ36" s="257">
        <f>'BAR BB| Open rates'!EJ36*0.85*0.9</f>
        <v>39627</v>
      </c>
      <c r="EK36" s="257">
        <f>'BAR BB| Open rates'!EK36*0.85*0.9</f>
        <v>39627</v>
      </c>
      <c r="EL36" s="257">
        <f>'BAR BB| Open rates'!EL36*0.85*0.9</f>
        <v>40392</v>
      </c>
      <c r="EM36" s="257">
        <f>'BAR BB| Open rates'!EM36*0.85*0.9</f>
        <v>40392</v>
      </c>
      <c r="EN36" s="257">
        <f>'BAR BB| Open rates'!EN36*0.85*0.9</f>
        <v>39627</v>
      </c>
      <c r="EO36" s="257">
        <f>'BAR BB| Open rates'!EO36*0.85*0.9</f>
        <v>39627</v>
      </c>
      <c r="EP36" s="257">
        <f>'BAR BB| Open rates'!EP36*0.85*0.9</f>
        <v>39627</v>
      </c>
      <c r="EQ36" s="257">
        <f>'BAR BB| Open rates'!EQ36*0.85*0.9</f>
        <v>39627</v>
      </c>
      <c r="ER36" s="257">
        <f>'BAR BB| Open rates'!ER36*0.85*0.9</f>
        <v>39627</v>
      </c>
      <c r="ES36" s="257">
        <f>'BAR BB| Open rates'!ES36*0.85*0.9</f>
        <v>40392</v>
      </c>
      <c r="ET36" s="257">
        <f>'BAR BB| Open rates'!ET36*0.85*0.9</f>
        <v>40392</v>
      </c>
      <c r="EU36" s="257">
        <f>'BAR BB| Open rates'!EU36*0.85*0.9</f>
        <v>39627</v>
      </c>
      <c r="EV36" s="257">
        <f>'BAR BB| Open rates'!EV36*0.85*0.9</f>
        <v>39627</v>
      </c>
      <c r="EW36" s="257">
        <f>'BAR BB| Open rates'!EW36*0.85*0.9</f>
        <v>39627</v>
      </c>
      <c r="EX36" s="257">
        <f>'BAR BB| Open rates'!EX36*0.85*0.9</f>
        <v>39627</v>
      </c>
      <c r="EY36" s="257">
        <f>'BAR BB| Open rates'!EY36*0.85*0.9</f>
        <v>39627</v>
      </c>
      <c r="EZ36" s="257">
        <f>'BAR BB| Open rates'!EZ36*0.85*0.9</f>
        <v>40392</v>
      </c>
      <c r="FA36" s="257">
        <f>'BAR BB| Open rates'!FA36*0.85*0.9</f>
        <v>40392</v>
      </c>
      <c r="FB36" s="257">
        <f>'BAR BB| Open rates'!FB36*0.85*0.9</f>
        <v>39627</v>
      </c>
      <c r="FC36" s="257">
        <f>'BAR BB| Open rates'!FC36*0.85*0.9</f>
        <v>39627</v>
      </c>
      <c r="FD36" s="257">
        <f>'BAR BB| Open rates'!FD36*0.85*0.9</f>
        <v>39627</v>
      </c>
      <c r="FE36" s="257">
        <f>'BAR BB| Open rates'!FE36*0.85*0.9</f>
        <v>39627</v>
      </c>
      <c r="FF36" s="257">
        <f>'BAR BB| Open rates'!FF36*0.85*0.9</f>
        <v>39627</v>
      </c>
      <c r="FG36" s="257">
        <f>'BAR BB| Open rates'!FG36*0.85*0.9</f>
        <v>40392</v>
      </c>
      <c r="FH36" s="257">
        <f>'BAR BB| Open rates'!FH36*0.85*0.9</f>
        <v>40392</v>
      </c>
      <c r="FI36" s="257">
        <f>'BAR BB| Open rates'!FI36*0.85*0.9</f>
        <v>39627</v>
      </c>
      <c r="FJ36" s="257">
        <f>'BAR BB| Open rates'!FJ36*0.85*0.9</f>
        <v>39627</v>
      </c>
      <c r="FK36" s="257">
        <f>'BAR BB| Open rates'!FK36*0.85*0.9</f>
        <v>39627</v>
      </c>
      <c r="FL36" s="257">
        <f>'BAR BB| Open rates'!FL36*0.85*0.9</f>
        <v>39627</v>
      </c>
      <c r="FM36" s="257">
        <f>'BAR BB| Open rates'!FM36*0.85*0.9</f>
        <v>39627</v>
      </c>
      <c r="FN36" s="257">
        <f>'BAR BB| Open rates'!FN36*0.85*0.9</f>
        <v>40392</v>
      </c>
      <c r="FO36" s="257">
        <f>'BAR BB| Open rates'!FO36*0.85*0.9</f>
        <v>40392</v>
      </c>
      <c r="FP36" s="257">
        <f>'BAR BB| Open rates'!FP36*0.85*0.9</f>
        <v>39627</v>
      </c>
      <c r="FQ36" s="257">
        <f>'BAR BB| Open rates'!FQ36*0.85*0.9</f>
        <v>39627</v>
      </c>
      <c r="FR36" s="257">
        <f>'BAR BB| Open rates'!FR36*0.85*0.9</f>
        <v>39627</v>
      </c>
      <c r="FS36" s="257">
        <f>'BAR BB| Open rates'!FS36*0.85*0.9</f>
        <v>39627</v>
      </c>
      <c r="FT36" s="257">
        <f>'BAR BB| Open rates'!FT36*0.85*0.9</f>
        <v>39627</v>
      </c>
      <c r="FU36" s="257">
        <f>'BAR BB| Open rates'!FU36*0.85*0.9</f>
        <v>40392</v>
      </c>
      <c r="FV36" s="257">
        <f>'BAR BB| Open rates'!FV36*0.85*0.9</f>
        <v>40392</v>
      </c>
      <c r="FW36" s="257">
        <f>'BAR BB| Open rates'!FW36*0.85*0.9</f>
        <v>43222.5</v>
      </c>
      <c r="FX36" s="257">
        <f>'BAR BB| Open rates'!FX36*0.85*0.9</f>
        <v>43222.5</v>
      </c>
      <c r="FY36" s="257">
        <f>'BAR BB| Open rates'!FY36*0.85*0.9</f>
        <v>43222.5</v>
      </c>
      <c r="FZ36" s="257">
        <f>'BAR BB| Open rates'!FZ36*0.85*0.9</f>
        <v>43222.5</v>
      </c>
      <c r="GA36" s="257">
        <f>'BAR BB| Open rates'!GA36*0.85*0.9</f>
        <v>43222.5</v>
      </c>
      <c r="GB36" s="257">
        <f>'BAR BB| Open rates'!GB36*0.85*0.9</f>
        <v>44905.5</v>
      </c>
      <c r="GC36" s="257">
        <f>'BAR BB| Open rates'!GC36*0.85*0.9</f>
        <v>44905.5</v>
      </c>
      <c r="GD36" s="257">
        <f>'BAR BB| Open rates'!GD36*0.85*0.9</f>
        <v>44905.5</v>
      </c>
      <c r="GE36" s="257">
        <f>'BAR BB| Open rates'!GE36*0.85*0.9</f>
        <v>44905.5</v>
      </c>
    </row>
    <row r="37" spans="1:187" s="36" customFormat="1" ht="12" customHeight="1" x14ac:dyDescent="0.2">
      <c r="A37" s="237">
        <v>5</v>
      </c>
      <c r="B37" s="257">
        <f>'BAR BB| Open rates'!B37*0.85*0.9</f>
        <v>67702.5</v>
      </c>
      <c r="C37" s="257">
        <f>'BAR BB| Open rates'!C37*0.85*0.9</f>
        <v>67702.5</v>
      </c>
      <c r="D37" s="257">
        <f>'BAR BB| Open rates'!D37*0.85*0.9</f>
        <v>65637</v>
      </c>
      <c r="E37" s="257">
        <f>'BAR BB| Open rates'!E37*0.85*0.9</f>
        <v>65637</v>
      </c>
      <c r="F37" s="257">
        <f>'BAR BB| Open rates'!F37*0.85*0.9</f>
        <v>63954</v>
      </c>
      <c r="G37" s="257">
        <f>'BAR BB| Open rates'!G37*0.85*0.9</f>
        <v>65637</v>
      </c>
      <c r="H37" s="257">
        <f>'BAR BB| Open rates'!H37*0.85*0.9</f>
        <v>65637</v>
      </c>
      <c r="I37" s="257">
        <f>'BAR BB| Open rates'!I37*0.85*0.9</f>
        <v>67167</v>
      </c>
      <c r="J37" s="257">
        <f>'BAR BB| Open rates'!J37*0.85*0.9</f>
        <v>67167</v>
      </c>
      <c r="K37" s="257">
        <f>'BAR BB| Open rates'!K37*0.85*0.9</f>
        <v>65637</v>
      </c>
      <c r="L37" s="257">
        <f>'BAR BB| Open rates'!L37*0.85*0.9</f>
        <v>65637</v>
      </c>
      <c r="M37" s="257">
        <f>'BAR BB| Open rates'!M37*0.85*0.9</f>
        <v>65637</v>
      </c>
      <c r="N37" s="257">
        <f>'BAR BB| Open rates'!N37*0.85*0.9</f>
        <v>65637</v>
      </c>
      <c r="O37" s="257">
        <f>'BAR BB| Open rates'!O37*0.85*0.9</f>
        <v>65637</v>
      </c>
      <c r="P37" s="257">
        <f>'BAR BB| Open rates'!P37*0.85*0.9</f>
        <v>67167</v>
      </c>
      <c r="Q37" s="257">
        <f>'BAR BB| Open rates'!Q37*0.85*0.9</f>
        <v>67167</v>
      </c>
      <c r="R37" s="257">
        <f>'BAR BB| Open rates'!R37*0.85*0.9</f>
        <v>67167</v>
      </c>
      <c r="S37" s="257">
        <f>'BAR BB| Open rates'!S37*0.85*0.9</f>
        <v>67167</v>
      </c>
      <c r="T37" s="257">
        <f>'BAR BB| Open rates'!T37*0.85*0.9</f>
        <v>67167</v>
      </c>
      <c r="U37" s="257">
        <f>'BAR BB| Open rates'!U37*0.85*0.9</f>
        <v>67167</v>
      </c>
      <c r="V37" s="257">
        <f>'BAR BB| Open rates'!V37*0.85*0.9</f>
        <v>67167</v>
      </c>
      <c r="W37" s="257">
        <f>'BAR BB| Open rates'!W37*0.85*0.9</f>
        <v>68697</v>
      </c>
      <c r="X37" s="257">
        <f>'BAR BB| Open rates'!X37*0.85*0.9</f>
        <v>68697</v>
      </c>
      <c r="Y37" s="257">
        <f>'BAR BB| Open rates'!Y37*0.85*0.9</f>
        <v>67167</v>
      </c>
      <c r="Z37" s="257">
        <f>'BAR BB| Open rates'!Z37*0.85*0.9</f>
        <v>67167</v>
      </c>
      <c r="AA37" s="257">
        <f>'BAR BB| Open rates'!AA37*0.85*0.9</f>
        <v>67167</v>
      </c>
      <c r="AB37" s="257">
        <f>'BAR BB| Open rates'!AB37*0.85*0.9</f>
        <v>67167</v>
      </c>
      <c r="AC37" s="257">
        <f>'BAR BB| Open rates'!AC37*0.85*0.9</f>
        <v>67167</v>
      </c>
      <c r="AD37" s="257">
        <f>'BAR BB| Open rates'!AD37*0.85*0.9</f>
        <v>68697</v>
      </c>
      <c r="AE37" s="257">
        <f>'BAR BB| Open rates'!AE37*0.85*0.9</f>
        <v>68697</v>
      </c>
      <c r="AF37" s="257">
        <f>'BAR BB| Open rates'!AF37*0.85*0.9</f>
        <v>67167</v>
      </c>
      <c r="AG37" s="257">
        <f>'BAR BB| Open rates'!AG37*0.85*0.9</f>
        <v>67167</v>
      </c>
      <c r="AH37" s="257">
        <f>'BAR BB| Open rates'!AH37*0.85*0.9</f>
        <v>67167</v>
      </c>
      <c r="AI37" s="257">
        <f>'BAR BB| Open rates'!AI37*0.85*0.9</f>
        <v>67167</v>
      </c>
      <c r="AJ37" s="257">
        <f>'BAR BB| Open rates'!AJ37*0.85*0.9</f>
        <v>67167</v>
      </c>
      <c r="AK37" s="257">
        <f>'BAR BB| Open rates'!AK37*0.85*0.9</f>
        <v>68697</v>
      </c>
      <c r="AL37" s="257">
        <f>'BAR BB| Open rates'!AL37*0.85*0.9</f>
        <v>68697</v>
      </c>
      <c r="AM37" s="257">
        <f>'BAR BB| Open rates'!AM37*0.85*0.9</f>
        <v>67167</v>
      </c>
      <c r="AN37" s="257">
        <f>'BAR BB| Open rates'!AN37*0.85*0.9</f>
        <v>67167</v>
      </c>
      <c r="AO37" s="257">
        <f>'BAR BB| Open rates'!AO37*0.85*0.9</f>
        <v>67167</v>
      </c>
      <c r="AP37" s="257">
        <f>'BAR BB| Open rates'!AP37*0.85*0.9</f>
        <v>67167</v>
      </c>
      <c r="AQ37" s="257">
        <f>'BAR BB| Open rates'!AQ37*0.85*0.9</f>
        <v>67167</v>
      </c>
      <c r="AR37" s="257">
        <f>'BAR BB| Open rates'!AR37*0.85*0.9</f>
        <v>68697</v>
      </c>
      <c r="AS37" s="257">
        <f>'BAR BB| Open rates'!AS37*0.85*0.9</f>
        <v>68697</v>
      </c>
      <c r="AT37" s="257">
        <f>'BAR BB| Open rates'!AT37*0.85*0.9</f>
        <v>67167</v>
      </c>
      <c r="AU37" s="257">
        <f>'BAR BB| Open rates'!AU37*0.85*0.9</f>
        <v>67167</v>
      </c>
      <c r="AV37" s="257">
        <f>'BAR BB| Open rates'!AV37*0.85*0.9</f>
        <v>67167</v>
      </c>
      <c r="AW37" s="257">
        <f>'BAR BB| Open rates'!AW37*0.85*0.9</f>
        <v>67167</v>
      </c>
      <c r="AX37" s="257">
        <f>'BAR BB| Open rates'!AX37*0.85*0.9</f>
        <v>67167</v>
      </c>
      <c r="AY37" s="257">
        <f>'BAR BB| Open rates'!AY37*0.85*0.9</f>
        <v>68697</v>
      </c>
      <c r="AZ37" s="257">
        <f>'BAR BB| Open rates'!AZ37*0.85*0.9</f>
        <v>68697</v>
      </c>
      <c r="BA37" s="257">
        <f>'BAR BB| Open rates'!BA37*0.85*0.9</f>
        <v>67167</v>
      </c>
      <c r="BB37" s="257">
        <f>'BAR BB| Open rates'!BB37*0.85*0.9</f>
        <v>67167</v>
      </c>
      <c r="BC37" s="257">
        <f>'BAR BB| Open rates'!BC37*0.85*0.9</f>
        <v>67167</v>
      </c>
      <c r="BD37" s="257">
        <f>'BAR BB| Open rates'!BD37*0.85*0.9</f>
        <v>67167</v>
      </c>
      <c r="BE37" s="257">
        <f>'BAR BB| Open rates'!BE37*0.85*0.9</f>
        <v>67167</v>
      </c>
      <c r="BF37" s="257">
        <f>'BAR BB| Open rates'!BF37*0.85*0.9</f>
        <v>68697</v>
      </c>
      <c r="BG37" s="257">
        <f>'BAR BB| Open rates'!BG37*0.85*0.9</f>
        <v>68697</v>
      </c>
      <c r="BH37" s="257">
        <f>'BAR BB| Open rates'!BH37*0.85*0.9</f>
        <v>64719</v>
      </c>
      <c r="BI37" s="257">
        <f>'BAR BB| Open rates'!BI37*0.85*0.9</f>
        <v>64719</v>
      </c>
      <c r="BJ37" s="257">
        <f>'BAR BB| Open rates'!BJ37*0.85*0.9</f>
        <v>64719</v>
      </c>
      <c r="BK37" s="257">
        <f>'BAR BB| Open rates'!BK37*0.85*0.9</f>
        <v>64719</v>
      </c>
      <c r="BL37" s="257">
        <f>'BAR BB| Open rates'!BL37*0.85*0.9</f>
        <v>64719</v>
      </c>
      <c r="BM37" s="257">
        <f>'BAR BB| Open rates'!BM37*0.85*0.9</f>
        <v>65637</v>
      </c>
      <c r="BN37" s="257">
        <f>'BAR BB| Open rates'!BN37*0.85*0.9</f>
        <v>65637</v>
      </c>
      <c r="BO37" s="257">
        <f>'BAR BB| Open rates'!BO37*0.85*0.9</f>
        <v>63954</v>
      </c>
      <c r="BP37" s="257">
        <f>'BAR BB| Open rates'!BP37*0.85*0.9</f>
        <v>63954</v>
      </c>
      <c r="BQ37" s="257">
        <f>'BAR BB| Open rates'!BQ37*0.85*0.9</f>
        <v>51025.5</v>
      </c>
      <c r="BR37" s="257">
        <f>'BAR BB| Open rates'!BR37*0.85*0.9</f>
        <v>51025.5</v>
      </c>
      <c r="BS37" s="257">
        <f>'BAR BB| Open rates'!BS37*0.85*0.9</f>
        <v>51025.5</v>
      </c>
      <c r="BT37" s="257">
        <f>'BAR BB| Open rates'!BT37*0.85*0.9</f>
        <v>51025.5</v>
      </c>
      <c r="BU37" s="257">
        <f>'BAR BB| Open rates'!BU37*0.85*0.9</f>
        <v>51025.5</v>
      </c>
      <c r="BV37" s="257">
        <f>'BAR BB| Open rates'!BV37*0.85*0.9</f>
        <v>49342.5</v>
      </c>
      <c r="BW37" s="257">
        <f>'BAR BB| Open rates'!BW37*0.85*0.9</f>
        <v>49342.5</v>
      </c>
      <c r="BX37" s="257">
        <f>'BAR BB| Open rates'!BX37*0.85*0.9</f>
        <v>49342.5</v>
      </c>
      <c r="BY37" s="257">
        <f>'BAR BB| Open rates'!BY37*0.85*0.9</f>
        <v>49342.5</v>
      </c>
      <c r="BZ37" s="257">
        <f>'BAR BB| Open rates'!BZ37*0.85*0.9</f>
        <v>49342.5</v>
      </c>
      <c r="CA37" s="257">
        <f>'BAR BB| Open rates'!CA37*0.85*0.9</f>
        <v>51025.5</v>
      </c>
      <c r="CB37" s="257">
        <f>'BAR BB| Open rates'!CB37*0.85*0.9</f>
        <v>51025.5</v>
      </c>
      <c r="CC37" s="257">
        <f>'BAR BB| Open rates'!CC37*0.85*0.9</f>
        <v>49342.5</v>
      </c>
      <c r="CD37" s="257">
        <f>'BAR BB| Open rates'!CD37*0.85*0.9</f>
        <v>49342.5</v>
      </c>
      <c r="CE37" s="257">
        <f>'BAR BB| Open rates'!CE37*0.85*0.9</f>
        <v>49342.5</v>
      </c>
      <c r="CF37" s="257">
        <f>'BAR BB| Open rates'!CF37*0.85*0.9</f>
        <v>49342.5</v>
      </c>
      <c r="CG37" s="257">
        <f>'BAR BB| Open rates'!CG37*0.85*0.9</f>
        <v>49342.5</v>
      </c>
      <c r="CH37" s="257">
        <f>'BAR BB| Open rates'!CH37*0.85*0.9</f>
        <v>51025.5</v>
      </c>
      <c r="CI37" s="257">
        <f>'BAR BB| Open rates'!CI37*0.85*0.9</f>
        <v>51025.5</v>
      </c>
      <c r="CJ37" s="257">
        <f>'BAR BB| Open rates'!CJ37*0.85*0.9</f>
        <v>49342.5</v>
      </c>
      <c r="CK37" s="257">
        <f>'BAR BB| Open rates'!CK37*0.85*0.9</f>
        <v>49342.5</v>
      </c>
      <c r="CL37" s="257">
        <f>'BAR BB| Open rates'!CL37*0.85*0.9</f>
        <v>49342.5</v>
      </c>
      <c r="CM37" s="257">
        <f>'BAR BB| Open rates'!CM37*0.85*0.9</f>
        <v>49342.5</v>
      </c>
      <c r="CN37" s="257">
        <f>'BAR BB| Open rates'!CN37*0.85*0.9</f>
        <v>49342.5</v>
      </c>
      <c r="CO37" s="257">
        <f>'BAR BB| Open rates'!CO37*0.85*0.9</f>
        <v>51025.5</v>
      </c>
      <c r="CP37" s="257">
        <f>'BAR BB| Open rates'!CP37*0.85*0.9</f>
        <v>51025.5</v>
      </c>
      <c r="CQ37" s="257">
        <f>'BAR BB| Open rates'!CQ37*0.85*0.9</f>
        <v>49342.5</v>
      </c>
      <c r="CR37" s="257">
        <f>'BAR BB| Open rates'!CR37*0.85*0.9</f>
        <v>49342.5</v>
      </c>
      <c r="CS37" s="257">
        <f>'BAR BB| Open rates'!CS37*0.85*0.9</f>
        <v>49342.5</v>
      </c>
      <c r="CT37" s="257">
        <f>'BAR BB| Open rates'!CT37*0.85*0.9</f>
        <v>49342.5</v>
      </c>
      <c r="CU37" s="257">
        <f>'BAR BB| Open rates'!CU37*0.85*0.9</f>
        <v>48042</v>
      </c>
      <c r="CV37" s="257">
        <f>'BAR BB| Open rates'!CV37*0.85*0.9</f>
        <v>48042</v>
      </c>
      <c r="CW37" s="257">
        <f>'BAR BB| Open rates'!CW37*0.85*0.9</f>
        <v>48042</v>
      </c>
      <c r="CX37" s="257">
        <f>'BAR BB| Open rates'!CX37*0.85*0.9</f>
        <v>46512</v>
      </c>
      <c r="CY37" s="257">
        <f>'BAR BB| Open rates'!CY37*0.85*0.9</f>
        <v>46512</v>
      </c>
      <c r="CZ37" s="257">
        <f>'BAR BB| Open rates'!CZ37*0.85*0.9</f>
        <v>46512</v>
      </c>
      <c r="DA37" s="257">
        <f>'BAR BB| Open rates'!DA37*0.85*0.9</f>
        <v>46512</v>
      </c>
      <c r="DB37" s="257">
        <f>'BAR BB| Open rates'!DB37*0.85*0.9</f>
        <v>46512</v>
      </c>
      <c r="DC37" s="257">
        <f>'BAR BB| Open rates'!DC37*0.85*0.9</f>
        <v>48042</v>
      </c>
      <c r="DD37" s="257">
        <f>'BAR BB| Open rates'!DD37*0.85*0.9</f>
        <v>48042</v>
      </c>
      <c r="DE37" s="257">
        <f>'BAR BB| Open rates'!DE37*0.85*0.9</f>
        <v>46512</v>
      </c>
      <c r="DF37" s="257">
        <f>'BAR BB| Open rates'!DF37*0.85*0.9</f>
        <v>46512</v>
      </c>
      <c r="DG37" s="257">
        <f>'BAR BB| Open rates'!DG37*0.85*0.9</f>
        <v>46512</v>
      </c>
      <c r="DH37" s="257">
        <f>'BAR BB| Open rates'!DH37*0.85*0.9</f>
        <v>46512</v>
      </c>
      <c r="DI37" s="257">
        <f>'BAR BB| Open rates'!DI37*0.85*0.9</f>
        <v>46512</v>
      </c>
      <c r="DJ37" s="257">
        <f>'BAR BB| Open rates'!DJ37*0.85*0.9</f>
        <v>48042</v>
      </c>
      <c r="DK37" s="257">
        <f>'BAR BB| Open rates'!DK37*0.85*0.9</f>
        <v>48042</v>
      </c>
      <c r="DL37" s="257">
        <f>'BAR BB| Open rates'!DL37*0.85*0.9</f>
        <v>46512</v>
      </c>
      <c r="DM37" s="257">
        <f>'BAR BB| Open rates'!DM37*0.85*0.9</f>
        <v>46512</v>
      </c>
      <c r="DN37" s="257">
        <f>'BAR BB| Open rates'!DN37*0.85*0.9</f>
        <v>46512</v>
      </c>
      <c r="DO37" s="257">
        <f>'BAR BB| Open rates'!DO37*0.85*0.9</f>
        <v>46512</v>
      </c>
      <c r="DP37" s="257">
        <f>'BAR BB| Open rates'!DP37*0.85*0.9</f>
        <v>46512</v>
      </c>
      <c r="DQ37" s="257">
        <f>'BAR BB| Open rates'!DQ37*0.85*0.9</f>
        <v>48042</v>
      </c>
      <c r="DR37" s="257">
        <f>'BAR BB| Open rates'!DR37*0.85*0.9</f>
        <v>48042</v>
      </c>
      <c r="DS37" s="257">
        <f>'BAR BB| Open rates'!DS37*0.85*0.9</f>
        <v>46512</v>
      </c>
      <c r="DT37" s="257">
        <f>'BAR BB| Open rates'!DT37*0.85*0.9</f>
        <v>46512</v>
      </c>
      <c r="DU37" s="257">
        <f>'BAR BB| Open rates'!DU37*0.85*0.9</f>
        <v>46512</v>
      </c>
      <c r="DV37" s="257">
        <f>'BAR BB| Open rates'!DV37*0.85*0.9</f>
        <v>46512</v>
      </c>
      <c r="DW37" s="257">
        <f>'BAR BB| Open rates'!DW37*0.85*0.9</f>
        <v>46512</v>
      </c>
      <c r="DX37" s="257">
        <f>'BAR BB| Open rates'!DX37*0.85*0.9</f>
        <v>48042</v>
      </c>
      <c r="DY37" s="257">
        <f>'BAR BB| Open rates'!DY37*0.85*0.9</f>
        <v>48042</v>
      </c>
      <c r="DZ37" s="257">
        <f>'BAR BB| Open rates'!DZ37*0.85*0.9</f>
        <v>49342.5</v>
      </c>
      <c r="EA37" s="257">
        <f>'BAR BB| Open rates'!EA37*0.85*0.9</f>
        <v>49342.5</v>
      </c>
      <c r="EB37" s="257">
        <f>'BAR BB| Open rates'!EB37*0.85*0.9</f>
        <v>49342.5</v>
      </c>
      <c r="EC37" s="257">
        <f>'BAR BB| Open rates'!EC37*0.85*0.9</f>
        <v>51025.5</v>
      </c>
      <c r="ED37" s="257">
        <f>'BAR BB| Open rates'!ED37*0.85*0.9</f>
        <v>51025.5</v>
      </c>
      <c r="EE37" s="257">
        <f>'BAR BB| Open rates'!EE37*0.85*0.9</f>
        <v>51025.5</v>
      </c>
      <c r="EF37" s="257">
        <f>'BAR BB| Open rates'!EF37*0.85*0.9</f>
        <v>51025.5</v>
      </c>
      <c r="EG37" s="257">
        <f>'BAR BB| Open rates'!EG37*0.85*0.9</f>
        <v>45747</v>
      </c>
      <c r="EH37" s="257">
        <f>'BAR BB| Open rates'!EH37*0.85*0.9</f>
        <v>41922</v>
      </c>
      <c r="EI37" s="257">
        <f>'BAR BB| Open rates'!EI37*0.85*0.9</f>
        <v>41922</v>
      </c>
      <c r="EJ37" s="257">
        <f>'BAR BB| Open rates'!EJ37*0.85*0.9</f>
        <v>41922</v>
      </c>
      <c r="EK37" s="257">
        <f>'BAR BB| Open rates'!EK37*0.85*0.9</f>
        <v>41922</v>
      </c>
      <c r="EL37" s="257">
        <f>'BAR BB| Open rates'!EL37*0.85*0.9</f>
        <v>42687</v>
      </c>
      <c r="EM37" s="257">
        <f>'BAR BB| Open rates'!EM37*0.85*0.9</f>
        <v>42687</v>
      </c>
      <c r="EN37" s="257">
        <f>'BAR BB| Open rates'!EN37*0.85*0.9</f>
        <v>41922</v>
      </c>
      <c r="EO37" s="257">
        <f>'BAR BB| Open rates'!EO37*0.85*0.9</f>
        <v>41922</v>
      </c>
      <c r="EP37" s="257">
        <f>'BAR BB| Open rates'!EP37*0.85*0.9</f>
        <v>41922</v>
      </c>
      <c r="EQ37" s="257">
        <f>'BAR BB| Open rates'!EQ37*0.85*0.9</f>
        <v>41922</v>
      </c>
      <c r="ER37" s="257">
        <f>'BAR BB| Open rates'!ER37*0.85*0.9</f>
        <v>41922</v>
      </c>
      <c r="ES37" s="257">
        <f>'BAR BB| Open rates'!ES37*0.85*0.9</f>
        <v>42687</v>
      </c>
      <c r="ET37" s="257">
        <f>'BAR BB| Open rates'!ET37*0.85*0.9</f>
        <v>42687</v>
      </c>
      <c r="EU37" s="257">
        <f>'BAR BB| Open rates'!EU37*0.85*0.9</f>
        <v>41922</v>
      </c>
      <c r="EV37" s="257">
        <f>'BAR BB| Open rates'!EV37*0.85*0.9</f>
        <v>41922</v>
      </c>
      <c r="EW37" s="257">
        <f>'BAR BB| Open rates'!EW37*0.85*0.9</f>
        <v>41922</v>
      </c>
      <c r="EX37" s="257">
        <f>'BAR BB| Open rates'!EX37*0.85*0.9</f>
        <v>41922</v>
      </c>
      <c r="EY37" s="257">
        <f>'BAR BB| Open rates'!EY37*0.85*0.9</f>
        <v>41922</v>
      </c>
      <c r="EZ37" s="257">
        <f>'BAR BB| Open rates'!EZ37*0.85*0.9</f>
        <v>42687</v>
      </c>
      <c r="FA37" s="257">
        <f>'BAR BB| Open rates'!FA37*0.85*0.9</f>
        <v>42687</v>
      </c>
      <c r="FB37" s="257">
        <f>'BAR BB| Open rates'!FB37*0.85*0.9</f>
        <v>41922</v>
      </c>
      <c r="FC37" s="257">
        <f>'BAR BB| Open rates'!FC37*0.85*0.9</f>
        <v>41922</v>
      </c>
      <c r="FD37" s="257">
        <f>'BAR BB| Open rates'!FD37*0.85*0.9</f>
        <v>41922</v>
      </c>
      <c r="FE37" s="257">
        <f>'BAR BB| Open rates'!FE37*0.85*0.9</f>
        <v>41922</v>
      </c>
      <c r="FF37" s="257">
        <f>'BAR BB| Open rates'!FF37*0.85*0.9</f>
        <v>41922</v>
      </c>
      <c r="FG37" s="257">
        <f>'BAR BB| Open rates'!FG37*0.85*0.9</f>
        <v>42687</v>
      </c>
      <c r="FH37" s="257">
        <f>'BAR BB| Open rates'!FH37*0.85*0.9</f>
        <v>42687</v>
      </c>
      <c r="FI37" s="257">
        <f>'BAR BB| Open rates'!FI37*0.85*0.9</f>
        <v>41922</v>
      </c>
      <c r="FJ37" s="257">
        <f>'BAR BB| Open rates'!FJ37*0.85*0.9</f>
        <v>41922</v>
      </c>
      <c r="FK37" s="257">
        <f>'BAR BB| Open rates'!FK37*0.85*0.9</f>
        <v>41922</v>
      </c>
      <c r="FL37" s="257">
        <f>'BAR BB| Open rates'!FL37*0.85*0.9</f>
        <v>41922</v>
      </c>
      <c r="FM37" s="257">
        <f>'BAR BB| Open rates'!FM37*0.85*0.9</f>
        <v>41922</v>
      </c>
      <c r="FN37" s="257">
        <f>'BAR BB| Open rates'!FN37*0.85*0.9</f>
        <v>42687</v>
      </c>
      <c r="FO37" s="257">
        <f>'BAR BB| Open rates'!FO37*0.85*0.9</f>
        <v>42687</v>
      </c>
      <c r="FP37" s="257">
        <f>'BAR BB| Open rates'!FP37*0.85*0.9</f>
        <v>41922</v>
      </c>
      <c r="FQ37" s="257">
        <f>'BAR BB| Open rates'!FQ37*0.85*0.9</f>
        <v>41922</v>
      </c>
      <c r="FR37" s="257">
        <f>'BAR BB| Open rates'!FR37*0.85*0.9</f>
        <v>41922</v>
      </c>
      <c r="FS37" s="257">
        <f>'BAR BB| Open rates'!FS37*0.85*0.9</f>
        <v>41922</v>
      </c>
      <c r="FT37" s="257">
        <f>'BAR BB| Open rates'!FT37*0.85*0.9</f>
        <v>41922</v>
      </c>
      <c r="FU37" s="257">
        <f>'BAR BB| Open rates'!FU37*0.85*0.9</f>
        <v>42687</v>
      </c>
      <c r="FV37" s="257">
        <f>'BAR BB| Open rates'!FV37*0.85*0.9</f>
        <v>42687</v>
      </c>
      <c r="FW37" s="257">
        <f>'BAR BB| Open rates'!FW37*0.85*0.9</f>
        <v>45517.5</v>
      </c>
      <c r="FX37" s="257">
        <f>'BAR BB| Open rates'!FX37*0.85*0.9</f>
        <v>45517.5</v>
      </c>
      <c r="FY37" s="257">
        <f>'BAR BB| Open rates'!FY37*0.85*0.9</f>
        <v>45517.5</v>
      </c>
      <c r="FZ37" s="257">
        <f>'BAR BB| Open rates'!FZ37*0.85*0.9</f>
        <v>45517.5</v>
      </c>
      <c r="GA37" s="257">
        <f>'BAR BB| Open rates'!GA37*0.85*0.9</f>
        <v>45517.5</v>
      </c>
      <c r="GB37" s="257">
        <f>'BAR BB| Open rates'!GB37*0.85*0.9</f>
        <v>47200.5</v>
      </c>
      <c r="GC37" s="257">
        <f>'BAR BB| Open rates'!GC37*0.85*0.9</f>
        <v>47200.5</v>
      </c>
      <c r="GD37" s="257">
        <f>'BAR BB| Open rates'!GD37*0.85*0.9</f>
        <v>47200.5</v>
      </c>
      <c r="GE37" s="257">
        <f>'BAR BB| Open rates'!GE37*0.85*0.9</f>
        <v>47200.5</v>
      </c>
    </row>
    <row r="38" spans="1:187" s="36" customFormat="1" ht="12" customHeight="1" x14ac:dyDescent="0.2">
      <c r="A38" s="237">
        <v>6</v>
      </c>
      <c r="B38" s="257">
        <f>'BAR BB| Open rates'!B38*0.85*0.9</f>
        <v>69997.5</v>
      </c>
      <c r="C38" s="257">
        <f>'BAR BB| Open rates'!C38*0.85*0.9</f>
        <v>69997.5</v>
      </c>
      <c r="D38" s="257">
        <f>'BAR BB| Open rates'!D38*0.85*0.9</f>
        <v>67932</v>
      </c>
      <c r="E38" s="257">
        <f>'BAR BB| Open rates'!E38*0.85*0.9</f>
        <v>67932</v>
      </c>
      <c r="F38" s="257">
        <f>'BAR BB| Open rates'!F38*0.85*0.9</f>
        <v>66249</v>
      </c>
      <c r="G38" s="257">
        <f>'BAR BB| Open rates'!G38*0.85*0.9</f>
        <v>67932</v>
      </c>
      <c r="H38" s="257">
        <f>'BAR BB| Open rates'!H38*0.85*0.9</f>
        <v>67932</v>
      </c>
      <c r="I38" s="257">
        <f>'BAR BB| Open rates'!I38*0.85*0.9</f>
        <v>69462</v>
      </c>
      <c r="J38" s="257">
        <f>'BAR BB| Open rates'!J38*0.85*0.9</f>
        <v>69462</v>
      </c>
      <c r="K38" s="257">
        <f>'BAR BB| Open rates'!K38*0.85*0.9</f>
        <v>67932</v>
      </c>
      <c r="L38" s="257">
        <f>'BAR BB| Open rates'!L38*0.85*0.9</f>
        <v>67932</v>
      </c>
      <c r="M38" s="257">
        <f>'BAR BB| Open rates'!M38*0.85*0.9</f>
        <v>67932</v>
      </c>
      <c r="N38" s="257">
        <f>'BAR BB| Open rates'!N38*0.85*0.9</f>
        <v>67932</v>
      </c>
      <c r="O38" s="257">
        <f>'BAR BB| Open rates'!O38*0.85*0.9</f>
        <v>67932</v>
      </c>
      <c r="P38" s="257">
        <f>'BAR BB| Open rates'!P38*0.85*0.9</f>
        <v>69462</v>
      </c>
      <c r="Q38" s="257">
        <f>'BAR BB| Open rates'!Q38*0.85*0.9</f>
        <v>69462</v>
      </c>
      <c r="R38" s="257">
        <f>'BAR BB| Open rates'!R38*0.85*0.9</f>
        <v>69462</v>
      </c>
      <c r="S38" s="257">
        <f>'BAR BB| Open rates'!S38*0.85*0.9</f>
        <v>69462</v>
      </c>
      <c r="T38" s="257">
        <f>'BAR BB| Open rates'!T38*0.85*0.9</f>
        <v>69462</v>
      </c>
      <c r="U38" s="257">
        <f>'BAR BB| Open rates'!U38*0.85*0.9</f>
        <v>69462</v>
      </c>
      <c r="V38" s="257">
        <f>'BAR BB| Open rates'!V38*0.85*0.9</f>
        <v>69462</v>
      </c>
      <c r="W38" s="257">
        <f>'BAR BB| Open rates'!W38*0.85*0.9</f>
        <v>70992</v>
      </c>
      <c r="X38" s="257">
        <f>'BAR BB| Open rates'!X38*0.85*0.9</f>
        <v>70992</v>
      </c>
      <c r="Y38" s="257">
        <f>'BAR BB| Open rates'!Y38*0.85*0.9</f>
        <v>69462</v>
      </c>
      <c r="Z38" s="257">
        <f>'BAR BB| Open rates'!Z38*0.85*0.9</f>
        <v>69462</v>
      </c>
      <c r="AA38" s="257">
        <f>'BAR BB| Open rates'!AA38*0.85*0.9</f>
        <v>69462</v>
      </c>
      <c r="AB38" s="257">
        <f>'BAR BB| Open rates'!AB38*0.85*0.9</f>
        <v>69462</v>
      </c>
      <c r="AC38" s="257">
        <f>'BAR BB| Open rates'!AC38*0.85*0.9</f>
        <v>69462</v>
      </c>
      <c r="AD38" s="257">
        <f>'BAR BB| Open rates'!AD38*0.85*0.9</f>
        <v>70992</v>
      </c>
      <c r="AE38" s="257">
        <f>'BAR BB| Open rates'!AE38*0.85*0.9</f>
        <v>70992</v>
      </c>
      <c r="AF38" s="257">
        <f>'BAR BB| Open rates'!AF38*0.85*0.9</f>
        <v>69462</v>
      </c>
      <c r="AG38" s="257">
        <f>'BAR BB| Open rates'!AG38*0.85*0.9</f>
        <v>69462</v>
      </c>
      <c r="AH38" s="257">
        <f>'BAR BB| Open rates'!AH38*0.85*0.9</f>
        <v>69462</v>
      </c>
      <c r="AI38" s="257">
        <f>'BAR BB| Open rates'!AI38*0.85*0.9</f>
        <v>69462</v>
      </c>
      <c r="AJ38" s="257">
        <f>'BAR BB| Open rates'!AJ38*0.85*0.9</f>
        <v>69462</v>
      </c>
      <c r="AK38" s="257">
        <f>'BAR BB| Open rates'!AK38*0.85*0.9</f>
        <v>70992</v>
      </c>
      <c r="AL38" s="257">
        <f>'BAR BB| Open rates'!AL38*0.85*0.9</f>
        <v>70992</v>
      </c>
      <c r="AM38" s="257">
        <f>'BAR BB| Open rates'!AM38*0.85*0.9</f>
        <v>69462</v>
      </c>
      <c r="AN38" s="257">
        <f>'BAR BB| Open rates'!AN38*0.85*0.9</f>
        <v>69462</v>
      </c>
      <c r="AO38" s="257">
        <f>'BAR BB| Open rates'!AO38*0.85*0.9</f>
        <v>69462</v>
      </c>
      <c r="AP38" s="257">
        <f>'BAR BB| Open rates'!AP38*0.85*0.9</f>
        <v>69462</v>
      </c>
      <c r="AQ38" s="257">
        <f>'BAR BB| Open rates'!AQ38*0.85*0.9</f>
        <v>69462</v>
      </c>
      <c r="AR38" s="257">
        <f>'BAR BB| Open rates'!AR38*0.85*0.9</f>
        <v>70992</v>
      </c>
      <c r="AS38" s="257">
        <f>'BAR BB| Open rates'!AS38*0.85*0.9</f>
        <v>70992</v>
      </c>
      <c r="AT38" s="257">
        <f>'BAR BB| Open rates'!AT38*0.85*0.9</f>
        <v>69462</v>
      </c>
      <c r="AU38" s="257">
        <f>'BAR BB| Open rates'!AU38*0.85*0.9</f>
        <v>69462</v>
      </c>
      <c r="AV38" s="257">
        <f>'BAR BB| Open rates'!AV38*0.85*0.9</f>
        <v>69462</v>
      </c>
      <c r="AW38" s="257">
        <f>'BAR BB| Open rates'!AW38*0.85*0.9</f>
        <v>69462</v>
      </c>
      <c r="AX38" s="257">
        <f>'BAR BB| Open rates'!AX38*0.85*0.9</f>
        <v>69462</v>
      </c>
      <c r="AY38" s="257">
        <f>'BAR BB| Open rates'!AY38*0.85*0.9</f>
        <v>70992</v>
      </c>
      <c r="AZ38" s="257">
        <f>'BAR BB| Open rates'!AZ38*0.85*0.9</f>
        <v>70992</v>
      </c>
      <c r="BA38" s="257">
        <f>'BAR BB| Open rates'!BA38*0.85*0.9</f>
        <v>69462</v>
      </c>
      <c r="BB38" s="257">
        <f>'BAR BB| Open rates'!BB38*0.85*0.9</f>
        <v>69462</v>
      </c>
      <c r="BC38" s="257">
        <f>'BAR BB| Open rates'!BC38*0.85*0.9</f>
        <v>69462</v>
      </c>
      <c r="BD38" s="257">
        <f>'BAR BB| Open rates'!BD38*0.85*0.9</f>
        <v>69462</v>
      </c>
      <c r="BE38" s="257">
        <f>'BAR BB| Open rates'!BE38*0.85*0.9</f>
        <v>69462</v>
      </c>
      <c r="BF38" s="257">
        <f>'BAR BB| Open rates'!BF38*0.85*0.9</f>
        <v>70992</v>
      </c>
      <c r="BG38" s="257">
        <f>'BAR BB| Open rates'!BG38*0.85*0.9</f>
        <v>70992</v>
      </c>
      <c r="BH38" s="257">
        <f>'BAR BB| Open rates'!BH38*0.85*0.9</f>
        <v>67014</v>
      </c>
      <c r="BI38" s="257">
        <f>'BAR BB| Open rates'!BI38*0.85*0.9</f>
        <v>67014</v>
      </c>
      <c r="BJ38" s="257">
        <f>'BAR BB| Open rates'!BJ38*0.85*0.9</f>
        <v>67014</v>
      </c>
      <c r="BK38" s="257">
        <f>'BAR BB| Open rates'!BK38*0.85*0.9</f>
        <v>67014</v>
      </c>
      <c r="BL38" s="257">
        <f>'BAR BB| Open rates'!BL38*0.85*0.9</f>
        <v>67014</v>
      </c>
      <c r="BM38" s="257">
        <f>'BAR BB| Open rates'!BM38*0.85*0.9</f>
        <v>67932</v>
      </c>
      <c r="BN38" s="257">
        <f>'BAR BB| Open rates'!BN38*0.85*0.9</f>
        <v>67932</v>
      </c>
      <c r="BO38" s="257">
        <f>'BAR BB| Open rates'!BO38*0.85*0.9</f>
        <v>66249</v>
      </c>
      <c r="BP38" s="257">
        <f>'BAR BB| Open rates'!BP38*0.85*0.9</f>
        <v>66249</v>
      </c>
      <c r="BQ38" s="257">
        <f>'BAR BB| Open rates'!BQ38*0.85*0.9</f>
        <v>53320.5</v>
      </c>
      <c r="BR38" s="257">
        <f>'BAR BB| Open rates'!BR38*0.85*0.9</f>
        <v>53320.5</v>
      </c>
      <c r="BS38" s="257">
        <f>'BAR BB| Open rates'!BS38*0.85*0.9</f>
        <v>53320.5</v>
      </c>
      <c r="BT38" s="257">
        <f>'BAR BB| Open rates'!BT38*0.85*0.9</f>
        <v>53320.5</v>
      </c>
      <c r="BU38" s="257">
        <f>'BAR BB| Open rates'!BU38*0.85*0.9</f>
        <v>53320.5</v>
      </c>
      <c r="BV38" s="257">
        <f>'BAR BB| Open rates'!BV38*0.85*0.9</f>
        <v>51637.5</v>
      </c>
      <c r="BW38" s="257">
        <f>'BAR BB| Open rates'!BW38*0.85*0.9</f>
        <v>51637.5</v>
      </c>
      <c r="BX38" s="257">
        <f>'BAR BB| Open rates'!BX38*0.85*0.9</f>
        <v>51637.5</v>
      </c>
      <c r="BY38" s="257">
        <f>'BAR BB| Open rates'!BY38*0.85*0.9</f>
        <v>51637.5</v>
      </c>
      <c r="BZ38" s="257">
        <f>'BAR BB| Open rates'!BZ38*0.85*0.9</f>
        <v>51637.5</v>
      </c>
      <c r="CA38" s="257">
        <f>'BAR BB| Open rates'!CA38*0.85*0.9</f>
        <v>53320.5</v>
      </c>
      <c r="CB38" s="257">
        <f>'BAR BB| Open rates'!CB38*0.85*0.9</f>
        <v>53320.5</v>
      </c>
      <c r="CC38" s="257">
        <f>'BAR BB| Open rates'!CC38*0.85*0.9</f>
        <v>51637.5</v>
      </c>
      <c r="CD38" s="257">
        <f>'BAR BB| Open rates'!CD38*0.85*0.9</f>
        <v>51637.5</v>
      </c>
      <c r="CE38" s="257">
        <f>'BAR BB| Open rates'!CE38*0.85*0.9</f>
        <v>51637.5</v>
      </c>
      <c r="CF38" s="257">
        <f>'BAR BB| Open rates'!CF38*0.85*0.9</f>
        <v>51637.5</v>
      </c>
      <c r="CG38" s="257">
        <f>'BAR BB| Open rates'!CG38*0.85*0.9</f>
        <v>51637.5</v>
      </c>
      <c r="CH38" s="257">
        <f>'BAR BB| Open rates'!CH38*0.85*0.9</f>
        <v>53320.5</v>
      </c>
      <c r="CI38" s="257">
        <f>'BAR BB| Open rates'!CI38*0.85*0.9</f>
        <v>53320.5</v>
      </c>
      <c r="CJ38" s="257">
        <f>'BAR BB| Open rates'!CJ38*0.85*0.9</f>
        <v>51637.5</v>
      </c>
      <c r="CK38" s="257">
        <f>'BAR BB| Open rates'!CK38*0.85*0.9</f>
        <v>51637.5</v>
      </c>
      <c r="CL38" s="257">
        <f>'BAR BB| Open rates'!CL38*0.85*0.9</f>
        <v>51637.5</v>
      </c>
      <c r="CM38" s="257">
        <f>'BAR BB| Open rates'!CM38*0.85*0.9</f>
        <v>51637.5</v>
      </c>
      <c r="CN38" s="257">
        <f>'BAR BB| Open rates'!CN38*0.85*0.9</f>
        <v>51637.5</v>
      </c>
      <c r="CO38" s="257">
        <f>'BAR BB| Open rates'!CO38*0.85*0.9</f>
        <v>53320.5</v>
      </c>
      <c r="CP38" s="257">
        <f>'BAR BB| Open rates'!CP38*0.85*0.9</f>
        <v>53320.5</v>
      </c>
      <c r="CQ38" s="257">
        <f>'BAR BB| Open rates'!CQ38*0.85*0.9</f>
        <v>51637.5</v>
      </c>
      <c r="CR38" s="257">
        <f>'BAR BB| Open rates'!CR38*0.85*0.9</f>
        <v>51637.5</v>
      </c>
      <c r="CS38" s="257">
        <f>'BAR BB| Open rates'!CS38*0.85*0.9</f>
        <v>51637.5</v>
      </c>
      <c r="CT38" s="257">
        <f>'BAR BB| Open rates'!CT38*0.85*0.9</f>
        <v>51637.5</v>
      </c>
      <c r="CU38" s="257">
        <f>'BAR BB| Open rates'!CU38*0.85*0.9</f>
        <v>50337</v>
      </c>
      <c r="CV38" s="257">
        <f>'BAR BB| Open rates'!CV38*0.85*0.9</f>
        <v>50337</v>
      </c>
      <c r="CW38" s="257">
        <f>'BAR BB| Open rates'!CW38*0.85*0.9</f>
        <v>50337</v>
      </c>
      <c r="CX38" s="257">
        <f>'BAR BB| Open rates'!CX38*0.85*0.9</f>
        <v>48807</v>
      </c>
      <c r="CY38" s="257">
        <f>'BAR BB| Open rates'!CY38*0.85*0.9</f>
        <v>48807</v>
      </c>
      <c r="CZ38" s="257">
        <f>'BAR BB| Open rates'!CZ38*0.85*0.9</f>
        <v>48807</v>
      </c>
      <c r="DA38" s="257">
        <f>'BAR BB| Open rates'!DA38*0.85*0.9</f>
        <v>48807</v>
      </c>
      <c r="DB38" s="257">
        <f>'BAR BB| Open rates'!DB38*0.85*0.9</f>
        <v>48807</v>
      </c>
      <c r="DC38" s="257">
        <f>'BAR BB| Open rates'!DC38*0.85*0.9</f>
        <v>50337</v>
      </c>
      <c r="DD38" s="257">
        <f>'BAR BB| Open rates'!DD38*0.85*0.9</f>
        <v>50337</v>
      </c>
      <c r="DE38" s="257">
        <f>'BAR BB| Open rates'!DE38*0.85*0.9</f>
        <v>48807</v>
      </c>
      <c r="DF38" s="257">
        <f>'BAR BB| Open rates'!DF38*0.85*0.9</f>
        <v>48807</v>
      </c>
      <c r="DG38" s="257">
        <f>'BAR BB| Open rates'!DG38*0.85*0.9</f>
        <v>48807</v>
      </c>
      <c r="DH38" s="257">
        <f>'BAR BB| Open rates'!DH38*0.85*0.9</f>
        <v>48807</v>
      </c>
      <c r="DI38" s="257">
        <f>'BAR BB| Open rates'!DI38*0.85*0.9</f>
        <v>48807</v>
      </c>
      <c r="DJ38" s="257">
        <f>'BAR BB| Open rates'!DJ38*0.85*0.9</f>
        <v>50337</v>
      </c>
      <c r="DK38" s="257">
        <f>'BAR BB| Open rates'!DK38*0.85*0.9</f>
        <v>50337</v>
      </c>
      <c r="DL38" s="257">
        <f>'BAR BB| Open rates'!DL38*0.85*0.9</f>
        <v>48807</v>
      </c>
      <c r="DM38" s="257">
        <f>'BAR BB| Open rates'!DM38*0.85*0.9</f>
        <v>48807</v>
      </c>
      <c r="DN38" s="257">
        <f>'BAR BB| Open rates'!DN38*0.85*0.9</f>
        <v>48807</v>
      </c>
      <c r="DO38" s="257">
        <f>'BAR BB| Open rates'!DO38*0.85*0.9</f>
        <v>48807</v>
      </c>
      <c r="DP38" s="257">
        <f>'BAR BB| Open rates'!DP38*0.85*0.9</f>
        <v>48807</v>
      </c>
      <c r="DQ38" s="257">
        <f>'BAR BB| Open rates'!DQ38*0.85*0.9</f>
        <v>50337</v>
      </c>
      <c r="DR38" s="257">
        <f>'BAR BB| Open rates'!DR38*0.85*0.9</f>
        <v>50337</v>
      </c>
      <c r="DS38" s="257">
        <f>'BAR BB| Open rates'!DS38*0.85*0.9</f>
        <v>48807</v>
      </c>
      <c r="DT38" s="257">
        <f>'BAR BB| Open rates'!DT38*0.85*0.9</f>
        <v>48807</v>
      </c>
      <c r="DU38" s="257">
        <f>'BAR BB| Open rates'!DU38*0.85*0.9</f>
        <v>48807</v>
      </c>
      <c r="DV38" s="257">
        <f>'BAR BB| Open rates'!DV38*0.85*0.9</f>
        <v>48807</v>
      </c>
      <c r="DW38" s="257">
        <f>'BAR BB| Open rates'!DW38*0.85*0.9</f>
        <v>48807</v>
      </c>
      <c r="DX38" s="257">
        <f>'BAR BB| Open rates'!DX38*0.85*0.9</f>
        <v>50337</v>
      </c>
      <c r="DY38" s="257">
        <f>'BAR BB| Open rates'!DY38*0.85*0.9</f>
        <v>50337</v>
      </c>
      <c r="DZ38" s="257">
        <f>'BAR BB| Open rates'!DZ38*0.85*0.9</f>
        <v>51637.5</v>
      </c>
      <c r="EA38" s="257">
        <f>'BAR BB| Open rates'!EA38*0.85*0.9</f>
        <v>51637.5</v>
      </c>
      <c r="EB38" s="257">
        <f>'BAR BB| Open rates'!EB38*0.85*0.9</f>
        <v>51637.5</v>
      </c>
      <c r="EC38" s="257">
        <f>'BAR BB| Open rates'!EC38*0.85*0.9</f>
        <v>53320.5</v>
      </c>
      <c r="ED38" s="257">
        <f>'BAR BB| Open rates'!ED38*0.85*0.9</f>
        <v>53320.5</v>
      </c>
      <c r="EE38" s="257">
        <f>'BAR BB| Open rates'!EE38*0.85*0.9</f>
        <v>53320.5</v>
      </c>
      <c r="EF38" s="257">
        <f>'BAR BB| Open rates'!EF38*0.85*0.9</f>
        <v>53320.5</v>
      </c>
      <c r="EG38" s="257">
        <f>'BAR BB| Open rates'!EG38*0.85*0.9</f>
        <v>48042</v>
      </c>
      <c r="EH38" s="257">
        <f>'BAR BB| Open rates'!EH38*0.85*0.9</f>
        <v>44217</v>
      </c>
      <c r="EI38" s="257">
        <f>'BAR BB| Open rates'!EI38*0.85*0.9</f>
        <v>44217</v>
      </c>
      <c r="EJ38" s="257">
        <f>'BAR BB| Open rates'!EJ38*0.85*0.9</f>
        <v>44217</v>
      </c>
      <c r="EK38" s="257">
        <f>'BAR BB| Open rates'!EK38*0.85*0.9</f>
        <v>44217</v>
      </c>
      <c r="EL38" s="257">
        <f>'BAR BB| Open rates'!EL38*0.85*0.9</f>
        <v>44982</v>
      </c>
      <c r="EM38" s="257">
        <f>'BAR BB| Open rates'!EM38*0.85*0.9</f>
        <v>44982</v>
      </c>
      <c r="EN38" s="257">
        <f>'BAR BB| Open rates'!EN38*0.85*0.9</f>
        <v>44217</v>
      </c>
      <c r="EO38" s="257">
        <f>'BAR BB| Open rates'!EO38*0.85*0.9</f>
        <v>44217</v>
      </c>
      <c r="EP38" s="257">
        <f>'BAR BB| Open rates'!EP38*0.85*0.9</f>
        <v>44217</v>
      </c>
      <c r="EQ38" s="257">
        <f>'BAR BB| Open rates'!EQ38*0.85*0.9</f>
        <v>44217</v>
      </c>
      <c r="ER38" s="257">
        <f>'BAR BB| Open rates'!ER38*0.85*0.9</f>
        <v>44217</v>
      </c>
      <c r="ES38" s="257">
        <f>'BAR BB| Open rates'!ES38*0.85*0.9</f>
        <v>44982</v>
      </c>
      <c r="ET38" s="257">
        <f>'BAR BB| Open rates'!ET38*0.85*0.9</f>
        <v>44982</v>
      </c>
      <c r="EU38" s="257">
        <f>'BAR BB| Open rates'!EU38*0.85*0.9</f>
        <v>44217</v>
      </c>
      <c r="EV38" s="257">
        <f>'BAR BB| Open rates'!EV38*0.85*0.9</f>
        <v>44217</v>
      </c>
      <c r="EW38" s="257">
        <f>'BAR BB| Open rates'!EW38*0.85*0.9</f>
        <v>44217</v>
      </c>
      <c r="EX38" s="257">
        <f>'BAR BB| Open rates'!EX38*0.85*0.9</f>
        <v>44217</v>
      </c>
      <c r="EY38" s="257">
        <f>'BAR BB| Open rates'!EY38*0.85*0.9</f>
        <v>44217</v>
      </c>
      <c r="EZ38" s="257">
        <f>'BAR BB| Open rates'!EZ38*0.85*0.9</f>
        <v>44982</v>
      </c>
      <c r="FA38" s="257">
        <f>'BAR BB| Open rates'!FA38*0.85*0.9</f>
        <v>44982</v>
      </c>
      <c r="FB38" s="257">
        <f>'BAR BB| Open rates'!FB38*0.85*0.9</f>
        <v>44217</v>
      </c>
      <c r="FC38" s="257">
        <f>'BAR BB| Open rates'!FC38*0.85*0.9</f>
        <v>44217</v>
      </c>
      <c r="FD38" s="257">
        <f>'BAR BB| Open rates'!FD38*0.85*0.9</f>
        <v>44217</v>
      </c>
      <c r="FE38" s="257">
        <f>'BAR BB| Open rates'!FE38*0.85*0.9</f>
        <v>44217</v>
      </c>
      <c r="FF38" s="257">
        <f>'BAR BB| Open rates'!FF38*0.85*0.9</f>
        <v>44217</v>
      </c>
      <c r="FG38" s="257">
        <f>'BAR BB| Open rates'!FG38*0.85*0.9</f>
        <v>44982</v>
      </c>
      <c r="FH38" s="257">
        <f>'BAR BB| Open rates'!FH38*0.85*0.9</f>
        <v>44982</v>
      </c>
      <c r="FI38" s="257">
        <f>'BAR BB| Open rates'!FI38*0.85*0.9</f>
        <v>44217</v>
      </c>
      <c r="FJ38" s="257">
        <f>'BAR BB| Open rates'!FJ38*0.85*0.9</f>
        <v>44217</v>
      </c>
      <c r="FK38" s="257">
        <f>'BAR BB| Open rates'!FK38*0.85*0.9</f>
        <v>44217</v>
      </c>
      <c r="FL38" s="257">
        <f>'BAR BB| Open rates'!FL38*0.85*0.9</f>
        <v>44217</v>
      </c>
      <c r="FM38" s="257">
        <f>'BAR BB| Open rates'!FM38*0.85*0.9</f>
        <v>44217</v>
      </c>
      <c r="FN38" s="257">
        <f>'BAR BB| Open rates'!FN38*0.85*0.9</f>
        <v>44982</v>
      </c>
      <c r="FO38" s="257">
        <f>'BAR BB| Open rates'!FO38*0.85*0.9</f>
        <v>44982</v>
      </c>
      <c r="FP38" s="257">
        <f>'BAR BB| Open rates'!FP38*0.85*0.9</f>
        <v>44217</v>
      </c>
      <c r="FQ38" s="257">
        <f>'BAR BB| Open rates'!FQ38*0.85*0.9</f>
        <v>44217</v>
      </c>
      <c r="FR38" s="257">
        <f>'BAR BB| Open rates'!FR38*0.85*0.9</f>
        <v>44217</v>
      </c>
      <c r="FS38" s="257">
        <f>'BAR BB| Open rates'!FS38*0.85*0.9</f>
        <v>44217</v>
      </c>
      <c r="FT38" s="257">
        <f>'BAR BB| Open rates'!FT38*0.85*0.9</f>
        <v>44217</v>
      </c>
      <c r="FU38" s="257">
        <f>'BAR BB| Open rates'!FU38*0.85*0.9</f>
        <v>44982</v>
      </c>
      <c r="FV38" s="257">
        <f>'BAR BB| Open rates'!FV38*0.85*0.9</f>
        <v>44982</v>
      </c>
      <c r="FW38" s="257">
        <f>'BAR BB| Open rates'!FW38*0.85*0.9</f>
        <v>47812.5</v>
      </c>
      <c r="FX38" s="257">
        <f>'BAR BB| Open rates'!FX38*0.85*0.9</f>
        <v>47812.5</v>
      </c>
      <c r="FY38" s="257">
        <f>'BAR BB| Open rates'!FY38*0.85*0.9</f>
        <v>47812.5</v>
      </c>
      <c r="FZ38" s="257">
        <f>'BAR BB| Open rates'!FZ38*0.85*0.9</f>
        <v>47812.5</v>
      </c>
      <c r="GA38" s="257">
        <f>'BAR BB| Open rates'!GA38*0.85*0.9</f>
        <v>47812.5</v>
      </c>
      <c r="GB38" s="257">
        <f>'BAR BB| Open rates'!GB38*0.85*0.9</f>
        <v>49495.5</v>
      </c>
      <c r="GC38" s="257">
        <f>'BAR BB| Open rates'!GC38*0.85*0.9</f>
        <v>49495.5</v>
      </c>
      <c r="GD38" s="257">
        <f>'BAR BB| Open rates'!GD38*0.85*0.9</f>
        <v>49495.5</v>
      </c>
      <c r="GE38" s="257">
        <f>'BAR BB| Open rates'!GE38*0.85*0.9</f>
        <v>49495.5</v>
      </c>
    </row>
    <row r="39" spans="1:187" s="36" customFormat="1" ht="12" customHeight="1" x14ac:dyDescent="0.2">
      <c r="A39" s="89"/>
    </row>
    <row r="40" spans="1:187" s="33" customFormat="1" x14ac:dyDescent="0.2">
      <c r="A40" s="89"/>
    </row>
    <row r="41" spans="1:187" s="33" customFormat="1" x14ac:dyDescent="0.2">
      <c r="A41" s="371" t="s">
        <v>172</v>
      </c>
    </row>
    <row r="42" spans="1:187" s="33" customFormat="1" x14ac:dyDescent="0.2">
      <c r="A42" s="371"/>
    </row>
    <row r="43" spans="1:187" s="31" customFormat="1" ht="13.5" customHeight="1" x14ac:dyDescent="0.2"/>
    <row r="44" spans="1:187" s="6" customFormat="1" ht="12.75" customHeight="1" x14ac:dyDescent="0.2">
      <c r="A44" s="174" t="s">
        <v>74</v>
      </c>
    </row>
    <row r="45" spans="1:187" s="6" customFormat="1" ht="12.75" customHeight="1" x14ac:dyDescent="0.2">
      <c r="A45" s="172" t="s">
        <v>75</v>
      </c>
    </row>
    <row r="46" spans="1:187" s="6" customFormat="1" ht="21" customHeight="1" x14ac:dyDescent="0.2">
      <c r="A46" s="278" t="s">
        <v>371</v>
      </c>
    </row>
    <row r="47" spans="1:187" s="6" customFormat="1" ht="21" customHeight="1" x14ac:dyDescent="0.2">
      <c r="A47" s="173" t="s">
        <v>76</v>
      </c>
    </row>
    <row r="48" spans="1:187" s="6" customFormat="1" ht="21" customHeight="1" x14ac:dyDescent="0.2">
      <c r="A48" s="173" t="s">
        <v>77</v>
      </c>
    </row>
    <row r="49" spans="1:1" s="6" customFormat="1" ht="21" customHeight="1" x14ac:dyDescent="0.2">
      <c r="A49" s="173" t="s">
        <v>78</v>
      </c>
    </row>
    <row r="50" spans="1:1" s="6" customFormat="1" ht="21" customHeight="1" x14ac:dyDescent="0.2">
      <c r="A50" s="173" t="s">
        <v>439</v>
      </c>
    </row>
    <row r="51" spans="1:1" s="36" customFormat="1" ht="21" customHeight="1" x14ac:dyDescent="0.2">
      <c r="A51" s="175" t="s">
        <v>79</v>
      </c>
    </row>
    <row r="52" spans="1:1" s="36" customFormat="1" ht="21" customHeight="1" x14ac:dyDescent="0.2">
      <c r="A52" s="175" t="s">
        <v>187</v>
      </c>
    </row>
    <row r="53" spans="1:1" s="33" customFormat="1" x14ac:dyDescent="0.2">
      <c r="A53" s="89"/>
    </row>
    <row r="54" spans="1:1" s="33" customFormat="1" x14ac:dyDescent="0.2">
      <c r="A54" s="171" t="s">
        <v>81</v>
      </c>
    </row>
    <row r="55" spans="1:1" s="33" customFormat="1" ht="108" x14ac:dyDescent="0.2">
      <c r="A55" s="176" t="s">
        <v>459</v>
      </c>
    </row>
    <row r="56" spans="1:1" s="33" customFormat="1" x14ac:dyDescent="0.2"/>
    <row r="57" spans="1:1" s="33" customFormat="1" x14ac:dyDescent="0.2">
      <c r="A57" s="171" t="s">
        <v>83</v>
      </c>
    </row>
    <row r="58" spans="1:1" s="33" customFormat="1" ht="30" customHeight="1" x14ac:dyDescent="0.2">
      <c r="A58" s="271" t="s">
        <v>433</v>
      </c>
    </row>
    <row r="59" spans="1:1" s="33" customFormat="1" ht="24" x14ac:dyDescent="0.2">
      <c r="A59" s="272" t="s">
        <v>434</v>
      </c>
    </row>
    <row r="60" spans="1:1" s="33" customFormat="1" x14ac:dyDescent="0.2"/>
    <row r="61" spans="1:1" s="33" customFormat="1" ht="24" x14ac:dyDescent="0.2">
      <c r="A61" s="262" t="s">
        <v>429</v>
      </c>
    </row>
    <row r="62" spans="1:1" s="33" customFormat="1" x14ac:dyDescent="0.2"/>
    <row r="63" spans="1:1" s="33" customFormat="1" ht="13.5" thickBot="1" x14ac:dyDescent="0.25">
      <c r="A63" s="320"/>
    </row>
    <row r="64" spans="1:1" s="33" customFormat="1" ht="144.75" thickBot="1" x14ac:dyDescent="0.25">
      <c r="A64" s="321" t="s">
        <v>467</v>
      </c>
    </row>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sheetData>
  <mergeCells count="1">
    <mergeCell ref="A41:A4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93"/>
  <sheetViews>
    <sheetView showGridLines="0" zoomScaleNormal="100" workbookViewId="0">
      <pane xSplit="1" ySplit="1" topLeftCell="D2" activePane="bottomRight" state="frozen"/>
      <selection pane="topRight" activeCell="B1" sqref="B1"/>
      <selection pane="bottomLeft" activeCell="A3" sqref="A3"/>
      <selection pane="bottomRight" activeCell="Y1" sqref="E1:Y1048576"/>
    </sheetView>
  </sheetViews>
  <sheetFormatPr defaultColWidth="9.140625" defaultRowHeight="12.75" x14ac:dyDescent="0.2"/>
  <cols>
    <col min="1" max="1" width="57.28515625" style="32" customWidth="1"/>
    <col min="2" max="4" width="10.5703125" style="32" customWidth="1"/>
    <col min="5" max="26" width="10" style="32" customWidth="1"/>
    <col min="27" max="16384" width="9.140625" style="32"/>
  </cols>
  <sheetData>
    <row r="1" spans="1:26" x14ac:dyDescent="0.2">
      <c r="A1" s="63" t="s">
        <v>61</v>
      </c>
    </row>
    <row r="2" spans="1:26" x14ac:dyDescent="0.2">
      <c r="A2" s="222" t="s">
        <v>305</v>
      </c>
    </row>
    <row r="3" spans="1:26" x14ac:dyDescent="0.2">
      <c r="A3" s="222" t="s">
        <v>326</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rates'!#REF!*0.87*0.9+25</f>
        <v>#REF!</v>
      </c>
      <c r="C7" s="57" t="e">
        <f>'BAR BB| Open rates'!#REF!*0.87*0.9+25</f>
        <v>#REF!</v>
      </c>
      <c r="D7" s="57" t="e">
        <f>'BAR BB| Open rates'!#REF!*0.87*0.9+25</f>
        <v>#REF!</v>
      </c>
      <c r="E7" s="57" t="e">
        <f>'BAR BB| Open rates'!#REF!*0.87*0.9+25</f>
        <v>#REF!</v>
      </c>
      <c r="F7" s="57" t="e">
        <f>'BAR BB| Open rates'!#REF!*0.87*0.9+25</f>
        <v>#REF!</v>
      </c>
      <c r="G7" s="57" t="e">
        <f>'BAR BB| Open rates'!#REF!*0.87*0.9+25</f>
        <v>#REF!</v>
      </c>
      <c r="H7" s="57" t="e">
        <f>'BAR BB| Open rates'!#REF!*0.87*0.9+25</f>
        <v>#REF!</v>
      </c>
      <c r="I7" s="57" t="e">
        <f>'BAR BB| Open rates'!#REF!*0.87*0.9+25</f>
        <v>#REF!</v>
      </c>
      <c r="J7" s="57" t="e">
        <f>'BAR BB| Open rates'!#REF!*0.87*0.9+25</f>
        <v>#REF!</v>
      </c>
      <c r="K7" s="57" t="e">
        <f>'BAR BB| Open rates'!#REF!*0.87*0.9+25</f>
        <v>#REF!</v>
      </c>
      <c r="L7" s="57" t="e">
        <f>'BAR BB| Open rates'!#REF!*0.87*0.9+25</f>
        <v>#REF!</v>
      </c>
      <c r="M7" s="57" t="e">
        <f>'BAR BB| Open rates'!#REF!*0.87*0.9+25</f>
        <v>#REF!</v>
      </c>
      <c r="N7" s="57" t="e">
        <f>'BAR BB| Open rates'!#REF!*0.87*0.9+25</f>
        <v>#REF!</v>
      </c>
      <c r="O7" s="57" t="e">
        <f>'BAR BB| Open rates'!#REF!*0.87*0.9+25</f>
        <v>#REF!</v>
      </c>
      <c r="P7" s="57" t="e">
        <f>'BAR BB| Open rates'!#REF!*0.87*0.9+25</f>
        <v>#REF!</v>
      </c>
      <c r="Q7" s="57" t="e">
        <f>'BAR BB| Open rates'!#REF!*0.87*0.9+25</f>
        <v>#REF!</v>
      </c>
      <c r="R7" s="57" t="e">
        <f>'BAR BB| Open rates'!#REF!*0.87*0.9+25</f>
        <v>#REF!</v>
      </c>
      <c r="S7" s="57" t="e">
        <f>'BAR BB| Open rates'!#REF!*0.87*0.9+25</f>
        <v>#REF!</v>
      </c>
      <c r="T7" s="57" t="e">
        <f>'BAR BB| Open rates'!#REF!*0.87*0.9+25</f>
        <v>#REF!</v>
      </c>
      <c r="U7" s="57" t="e">
        <f>'BAR BB| Open rates'!#REF!*0.87*0.9+25</f>
        <v>#REF!</v>
      </c>
      <c r="V7" s="57" t="e">
        <f>'BAR BB| Open rates'!#REF!*0.87*0.9+25</f>
        <v>#REF!</v>
      </c>
      <c r="W7" s="57" t="e">
        <f>'BAR BB| Open rates'!#REF!*0.87*0.9+25</f>
        <v>#REF!</v>
      </c>
      <c r="X7" s="57" t="e">
        <f>'BAR BB| Open rates'!#REF!*0.87*0.9+25</f>
        <v>#REF!</v>
      </c>
      <c r="Y7" s="57" t="e">
        <f>'BAR BB| Open rates'!#REF!*0.87*0.9+25</f>
        <v>#REF!</v>
      </c>
      <c r="Z7" s="57" t="e">
        <f>'BAR BB| Open rates'!#REF!*0.87*0.9+25</f>
        <v>#REF!</v>
      </c>
    </row>
    <row r="8" spans="1:26" s="36" customFormat="1" ht="12" customHeight="1" x14ac:dyDescent="0.2">
      <c r="A8" s="163">
        <v>2</v>
      </c>
      <c r="B8" s="57" t="e">
        <f>'BAR BB| Open rates'!#REF!*0.87*0.9+25</f>
        <v>#REF!</v>
      </c>
      <c r="C8" s="57" t="e">
        <f>'BAR BB| Open rates'!#REF!*0.87*0.9+25</f>
        <v>#REF!</v>
      </c>
      <c r="D8" s="57" t="e">
        <f>'BAR BB| Open rates'!#REF!*0.87*0.9+25</f>
        <v>#REF!</v>
      </c>
      <c r="E8" s="57" t="e">
        <f>'BAR BB| Open rates'!#REF!*0.87*0.9+25</f>
        <v>#REF!</v>
      </c>
      <c r="F8" s="57" t="e">
        <f>'BAR BB| Open rates'!#REF!*0.87*0.9+25</f>
        <v>#REF!</v>
      </c>
      <c r="G8" s="57" t="e">
        <f>'BAR BB| Open rates'!#REF!*0.87*0.9+25</f>
        <v>#REF!</v>
      </c>
      <c r="H8" s="57" t="e">
        <f>'BAR BB| Open rates'!#REF!*0.87*0.9+25</f>
        <v>#REF!</v>
      </c>
      <c r="I8" s="57" t="e">
        <f>'BAR BB| Open rates'!#REF!*0.87*0.9+25</f>
        <v>#REF!</v>
      </c>
      <c r="J8" s="57" t="e">
        <f>'BAR BB| Open rates'!#REF!*0.87*0.9+25</f>
        <v>#REF!</v>
      </c>
      <c r="K8" s="57" t="e">
        <f>'BAR BB| Open rates'!#REF!*0.87*0.9+25</f>
        <v>#REF!</v>
      </c>
      <c r="L8" s="57" t="e">
        <f>'BAR BB| Open rates'!#REF!*0.87*0.9+25</f>
        <v>#REF!</v>
      </c>
      <c r="M8" s="57" t="e">
        <f>'BAR BB| Open rates'!#REF!*0.87*0.9+25</f>
        <v>#REF!</v>
      </c>
      <c r="N8" s="57" t="e">
        <f>'BAR BB| Open rates'!#REF!*0.87*0.9+25</f>
        <v>#REF!</v>
      </c>
      <c r="O8" s="57" t="e">
        <f>'BAR BB| Open rates'!#REF!*0.87*0.9+25</f>
        <v>#REF!</v>
      </c>
      <c r="P8" s="57" t="e">
        <f>'BAR BB| Open rates'!#REF!*0.87*0.9+25</f>
        <v>#REF!</v>
      </c>
      <c r="Q8" s="57" t="e">
        <f>'BAR BB| Open rates'!#REF!*0.87*0.9+25</f>
        <v>#REF!</v>
      </c>
      <c r="R8" s="57" t="e">
        <f>'BAR BB| Open rates'!#REF!*0.87*0.9+25</f>
        <v>#REF!</v>
      </c>
      <c r="S8" s="57" t="e">
        <f>'BAR BB| Open rates'!#REF!*0.87*0.9+25</f>
        <v>#REF!</v>
      </c>
      <c r="T8" s="57" t="e">
        <f>'BAR BB| Open rates'!#REF!*0.87*0.9+25</f>
        <v>#REF!</v>
      </c>
      <c r="U8" s="57" t="e">
        <f>'BAR BB| Open rates'!#REF!*0.87*0.9+25</f>
        <v>#REF!</v>
      </c>
      <c r="V8" s="57" t="e">
        <f>'BAR BB| Open rates'!#REF!*0.87*0.9+25</f>
        <v>#REF!</v>
      </c>
      <c r="W8" s="57" t="e">
        <f>'BAR BB| Open rates'!#REF!*0.87*0.9+25</f>
        <v>#REF!</v>
      </c>
      <c r="X8" s="57" t="e">
        <f>'BAR BB| Open rates'!#REF!*0.87*0.9+25</f>
        <v>#REF!</v>
      </c>
      <c r="Y8" s="57" t="e">
        <f>'BAR BB| Open rates'!#REF!*0.87*0.9+25</f>
        <v>#REF!</v>
      </c>
      <c r="Z8" s="57" t="e">
        <f>'BAR BB| Open rates'!#REF!*0.87*0.9+25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rates'!#REF!*0.87*0.9+25</f>
        <v>#REF!</v>
      </c>
      <c r="C10" s="57" t="e">
        <f>'BAR BB| Open rates'!#REF!*0.87*0.9+25</f>
        <v>#REF!</v>
      </c>
      <c r="D10" s="57" t="e">
        <f>'BAR BB| Open rates'!#REF!*0.87*0.9+25</f>
        <v>#REF!</v>
      </c>
      <c r="E10" s="57" t="e">
        <f>'BAR BB| Open rates'!#REF!*0.87*0.9+25</f>
        <v>#REF!</v>
      </c>
      <c r="F10" s="57" t="e">
        <f>'BAR BB| Open rates'!#REF!*0.87*0.9+25</f>
        <v>#REF!</v>
      </c>
      <c r="G10" s="57" t="e">
        <f>'BAR BB| Open rates'!#REF!*0.87*0.9+25</f>
        <v>#REF!</v>
      </c>
      <c r="H10" s="57" t="e">
        <f>'BAR BB| Open rates'!#REF!*0.87*0.9+25</f>
        <v>#REF!</v>
      </c>
      <c r="I10" s="57" t="e">
        <f>'BAR BB| Open rates'!#REF!*0.87*0.9+25</f>
        <v>#REF!</v>
      </c>
      <c r="J10" s="57" t="e">
        <f>'BAR BB| Open rates'!#REF!*0.87*0.9+25</f>
        <v>#REF!</v>
      </c>
      <c r="K10" s="57" t="e">
        <f>'BAR BB| Open rates'!#REF!*0.87*0.9+25</f>
        <v>#REF!</v>
      </c>
      <c r="L10" s="57" t="e">
        <f>'BAR BB| Open rates'!#REF!*0.87*0.9+25</f>
        <v>#REF!</v>
      </c>
      <c r="M10" s="57" t="e">
        <f>'BAR BB| Open rates'!#REF!*0.87*0.9+25</f>
        <v>#REF!</v>
      </c>
      <c r="N10" s="57" t="e">
        <f>'BAR BB| Open rates'!#REF!*0.87*0.9+25</f>
        <v>#REF!</v>
      </c>
      <c r="O10" s="57" t="e">
        <f>'BAR BB| Open rates'!#REF!*0.87*0.9+25</f>
        <v>#REF!</v>
      </c>
      <c r="P10" s="57" t="e">
        <f>'BAR BB| Open rates'!#REF!*0.87*0.9+25</f>
        <v>#REF!</v>
      </c>
      <c r="Q10" s="57" t="e">
        <f>'BAR BB| Open rates'!#REF!*0.87*0.9+25</f>
        <v>#REF!</v>
      </c>
      <c r="R10" s="57" t="e">
        <f>'BAR BB| Open rates'!#REF!*0.87*0.9+25</f>
        <v>#REF!</v>
      </c>
      <c r="S10" s="57" t="e">
        <f>'BAR BB| Open rates'!#REF!*0.87*0.9+25</f>
        <v>#REF!</v>
      </c>
      <c r="T10" s="57" t="e">
        <f>'BAR BB| Open rates'!#REF!*0.87*0.9+25</f>
        <v>#REF!</v>
      </c>
      <c r="U10" s="57" t="e">
        <f>'BAR BB| Open rates'!#REF!*0.87*0.9+25</f>
        <v>#REF!</v>
      </c>
      <c r="V10" s="57" t="e">
        <f>'BAR BB| Open rates'!#REF!*0.87*0.9+25</f>
        <v>#REF!</v>
      </c>
      <c r="W10" s="57" t="e">
        <f>'BAR BB| Open rates'!#REF!*0.87*0.9+25</f>
        <v>#REF!</v>
      </c>
      <c r="X10" s="57" t="e">
        <f>'BAR BB| Open rates'!#REF!*0.87*0.9+25</f>
        <v>#REF!</v>
      </c>
      <c r="Y10" s="57" t="e">
        <f>'BAR BB| Open rates'!#REF!*0.87*0.9+25</f>
        <v>#REF!</v>
      </c>
      <c r="Z10" s="57" t="e">
        <f>'BAR BB| Open rates'!#REF!*0.87*0.9+25</f>
        <v>#REF!</v>
      </c>
    </row>
    <row r="11" spans="1:26" s="36" customFormat="1" ht="12" customHeight="1" x14ac:dyDescent="0.2">
      <c r="A11" s="163">
        <v>2</v>
      </c>
      <c r="B11" s="57" t="e">
        <f>'BAR BB| Open rates'!#REF!*0.87*0.9+25</f>
        <v>#REF!</v>
      </c>
      <c r="C11" s="57" t="e">
        <f>'BAR BB| Open rates'!#REF!*0.87*0.9+25</f>
        <v>#REF!</v>
      </c>
      <c r="D11" s="57" t="e">
        <f>'BAR BB| Open rates'!#REF!*0.87*0.9+25</f>
        <v>#REF!</v>
      </c>
      <c r="E11" s="57" t="e">
        <f>'BAR BB| Open rates'!#REF!*0.87*0.9+25</f>
        <v>#REF!</v>
      </c>
      <c r="F11" s="57" t="e">
        <f>'BAR BB| Open rates'!#REF!*0.87*0.9+25</f>
        <v>#REF!</v>
      </c>
      <c r="G11" s="57" t="e">
        <f>'BAR BB| Open rates'!#REF!*0.87*0.9+25</f>
        <v>#REF!</v>
      </c>
      <c r="H11" s="57" t="e">
        <f>'BAR BB| Open rates'!#REF!*0.87*0.9+25</f>
        <v>#REF!</v>
      </c>
      <c r="I11" s="57" t="e">
        <f>'BAR BB| Open rates'!#REF!*0.87*0.9+25</f>
        <v>#REF!</v>
      </c>
      <c r="J11" s="57" t="e">
        <f>'BAR BB| Open rates'!#REF!*0.87*0.9+25</f>
        <v>#REF!</v>
      </c>
      <c r="K11" s="57" t="e">
        <f>'BAR BB| Open rates'!#REF!*0.87*0.9+25</f>
        <v>#REF!</v>
      </c>
      <c r="L11" s="57" t="e">
        <f>'BAR BB| Open rates'!#REF!*0.87*0.9+25</f>
        <v>#REF!</v>
      </c>
      <c r="M11" s="57" t="e">
        <f>'BAR BB| Open rates'!#REF!*0.87*0.9+25</f>
        <v>#REF!</v>
      </c>
      <c r="N11" s="57" t="e">
        <f>'BAR BB| Open rates'!#REF!*0.87*0.9+25</f>
        <v>#REF!</v>
      </c>
      <c r="O11" s="57" t="e">
        <f>'BAR BB| Open rates'!#REF!*0.87*0.9+25</f>
        <v>#REF!</v>
      </c>
      <c r="P11" s="57" t="e">
        <f>'BAR BB| Open rates'!#REF!*0.87*0.9+25</f>
        <v>#REF!</v>
      </c>
      <c r="Q11" s="57" t="e">
        <f>'BAR BB| Open rates'!#REF!*0.87*0.9+25</f>
        <v>#REF!</v>
      </c>
      <c r="R11" s="57" t="e">
        <f>'BAR BB| Open rates'!#REF!*0.87*0.9+25</f>
        <v>#REF!</v>
      </c>
      <c r="S11" s="57" t="e">
        <f>'BAR BB| Open rates'!#REF!*0.87*0.9+25</f>
        <v>#REF!</v>
      </c>
      <c r="T11" s="57" t="e">
        <f>'BAR BB| Open rates'!#REF!*0.87*0.9+25</f>
        <v>#REF!</v>
      </c>
      <c r="U11" s="57" t="e">
        <f>'BAR BB| Open rates'!#REF!*0.87*0.9+25</f>
        <v>#REF!</v>
      </c>
      <c r="V11" s="57" t="e">
        <f>'BAR BB| Open rates'!#REF!*0.87*0.9+25</f>
        <v>#REF!</v>
      </c>
      <c r="W11" s="57" t="e">
        <f>'BAR BB| Open rates'!#REF!*0.87*0.9+25</f>
        <v>#REF!</v>
      </c>
      <c r="X11" s="57" t="e">
        <f>'BAR BB| Open rates'!#REF!*0.87*0.9+25</f>
        <v>#REF!</v>
      </c>
      <c r="Y11" s="57" t="e">
        <f>'BAR BB| Open rates'!#REF!*0.87*0.9+25</f>
        <v>#REF!</v>
      </c>
      <c r="Z11" s="57" t="e">
        <f>'BAR BB| Open rates'!#REF!*0.87*0.9+25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rates'!#REF!*0.87*0.9+25</f>
        <v>#REF!</v>
      </c>
      <c r="C13" s="57" t="e">
        <f>'BAR BB| Open rates'!#REF!*0.87*0.9+25</f>
        <v>#REF!</v>
      </c>
      <c r="D13" s="57" t="e">
        <f>'BAR BB| Open rates'!#REF!*0.87*0.9+25</f>
        <v>#REF!</v>
      </c>
      <c r="E13" s="57" t="e">
        <f>'BAR BB| Open rates'!#REF!*0.87*0.9+25</f>
        <v>#REF!</v>
      </c>
      <c r="F13" s="57" t="e">
        <f>'BAR BB| Open rates'!#REF!*0.87*0.9+25</f>
        <v>#REF!</v>
      </c>
      <c r="G13" s="57" t="e">
        <f>'BAR BB| Open rates'!#REF!*0.87*0.9+25</f>
        <v>#REF!</v>
      </c>
      <c r="H13" s="57" t="e">
        <f>'BAR BB| Open rates'!#REF!*0.87*0.9+25</f>
        <v>#REF!</v>
      </c>
      <c r="I13" s="57" t="e">
        <f>'BAR BB| Open rates'!#REF!*0.87*0.9+25</f>
        <v>#REF!</v>
      </c>
      <c r="J13" s="57" t="e">
        <f>'BAR BB| Open rates'!#REF!*0.87*0.9+25</f>
        <v>#REF!</v>
      </c>
      <c r="K13" s="57" t="e">
        <f>'BAR BB| Open rates'!#REF!*0.87*0.9+25</f>
        <v>#REF!</v>
      </c>
      <c r="L13" s="57" t="e">
        <f>'BAR BB| Open rates'!#REF!*0.87*0.9+25</f>
        <v>#REF!</v>
      </c>
      <c r="M13" s="57" t="e">
        <f>'BAR BB| Open rates'!#REF!*0.87*0.9+25</f>
        <v>#REF!</v>
      </c>
      <c r="N13" s="57" t="e">
        <f>'BAR BB| Open rates'!#REF!*0.87*0.9+25</f>
        <v>#REF!</v>
      </c>
      <c r="O13" s="57" t="e">
        <f>'BAR BB| Open rates'!#REF!*0.87*0.9+25</f>
        <v>#REF!</v>
      </c>
      <c r="P13" s="57" t="e">
        <f>'BAR BB| Open rates'!#REF!*0.87*0.9+25</f>
        <v>#REF!</v>
      </c>
      <c r="Q13" s="57" t="e">
        <f>'BAR BB| Open rates'!#REF!*0.87*0.9+25</f>
        <v>#REF!</v>
      </c>
      <c r="R13" s="57" t="e">
        <f>'BAR BB| Open rates'!#REF!*0.87*0.9+25</f>
        <v>#REF!</v>
      </c>
      <c r="S13" s="57" t="e">
        <f>'BAR BB| Open rates'!#REF!*0.87*0.9+25</f>
        <v>#REF!</v>
      </c>
      <c r="T13" s="57" t="e">
        <f>'BAR BB| Open rates'!#REF!*0.87*0.9+25</f>
        <v>#REF!</v>
      </c>
      <c r="U13" s="57" t="e">
        <f>'BAR BB| Open rates'!#REF!*0.87*0.9+25</f>
        <v>#REF!</v>
      </c>
      <c r="V13" s="57" t="e">
        <f>'BAR BB| Open rates'!#REF!*0.87*0.9+25</f>
        <v>#REF!</v>
      </c>
      <c r="W13" s="57" t="e">
        <f>'BAR BB| Open rates'!#REF!*0.87*0.9+25</f>
        <v>#REF!</v>
      </c>
      <c r="X13" s="57" t="e">
        <f>'BAR BB| Open rates'!#REF!*0.87*0.9+25</f>
        <v>#REF!</v>
      </c>
      <c r="Y13" s="57" t="e">
        <f>'BAR BB| Open rates'!#REF!*0.87*0.9+25</f>
        <v>#REF!</v>
      </c>
      <c r="Z13" s="57" t="e">
        <f>'BAR BB| Open rates'!#REF!*0.87*0.9+25</f>
        <v>#REF!</v>
      </c>
    </row>
    <row r="14" spans="1:26" s="36" customFormat="1" ht="12" customHeight="1" x14ac:dyDescent="0.2">
      <c r="A14" s="163">
        <v>2</v>
      </c>
      <c r="B14" s="57" t="e">
        <f>'BAR BB| Open rates'!#REF!*0.87*0.9+25</f>
        <v>#REF!</v>
      </c>
      <c r="C14" s="57" t="e">
        <f>'BAR BB| Open rates'!#REF!*0.87*0.9+25</f>
        <v>#REF!</v>
      </c>
      <c r="D14" s="57" t="e">
        <f>'BAR BB| Open rates'!#REF!*0.87*0.9+25</f>
        <v>#REF!</v>
      </c>
      <c r="E14" s="57" t="e">
        <f>'BAR BB| Open rates'!#REF!*0.87*0.9+25</f>
        <v>#REF!</v>
      </c>
      <c r="F14" s="57" t="e">
        <f>'BAR BB| Open rates'!#REF!*0.87*0.9+25</f>
        <v>#REF!</v>
      </c>
      <c r="G14" s="57" t="e">
        <f>'BAR BB| Open rates'!#REF!*0.87*0.9+25</f>
        <v>#REF!</v>
      </c>
      <c r="H14" s="57" t="e">
        <f>'BAR BB| Open rates'!#REF!*0.87*0.9+25</f>
        <v>#REF!</v>
      </c>
      <c r="I14" s="57" t="e">
        <f>'BAR BB| Open rates'!#REF!*0.87*0.9+25</f>
        <v>#REF!</v>
      </c>
      <c r="J14" s="57" t="e">
        <f>'BAR BB| Open rates'!#REF!*0.87*0.9+25</f>
        <v>#REF!</v>
      </c>
      <c r="K14" s="57" t="e">
        <f>'BAR BB| Open rates'!#REF!*0.87*0.9+25</f>
        <v>#REF!</v>
      </c>
      <c r="L14" s="57" t="e">
        <f>'BAR BB| Open rates'!#REF!*0.87*0.9+25</f>
        <v>#REF!</v>
      </c>
      <c r="M14" s="57" t="e">
        <f>'BAR BB| Open rates'!#REF!*0.87*0.9+25</f>
        <v>#REF!</v>
      </c>
      <c r="N14" s="57" t="e">
        <f>'BAR BB| Open rates'!#REF!*0.87*0.9+25</f>
        <v>#REF!</v>
      </c>
      <c r="O14" s="57" t="e">
        <f>'BAR BB| Open rates'!#REF!*0.87*0.9+25</f>
        <v>#REF!</v>
      </c>
      <c r="P14" s="57" t="e">
        <f>'BAR BB| Open rates'!#REF!*0.87*0.9+25</f>
        <v>#REF!</v>
      </c>
      <c r="Q14" s="57" t="e">
        <f>'BAR BB| Open rates'!#REF!*0.87*0.9+25</f>
        <v>#REF!</v>
      </c>
      <c r="R14" s="57" t="e">
        <f>'BAR BB| Open rates'!#REF!*0.87*0.9+25</f>
        <v>#REF!</v>
      </c>
      <c r="S14" s="57" t="e">
        <f>'BAR BB| Open rates'!#REF!*0.87*0.9+25</f>
        <v>#REF!</v>
      </c>
      <c r="T14" s="57" t="e">
        <f>'BAR BB| Open rates'!#REF!*0.87*0.9+25</f>
        <v>#REF!</v>
      </c>
      <c r="U14" s="57" t="e">
        <f>'BAR BB| Open rates'!#REF!*0.87*0.9+25</f>
        <v>#REF!</v>
      </c>
      <c r="V14" s="57" t="e">
        <f>'BAR BB| Open rates'!#REF!*0.87*0.9+25</f>
        <v>#REF!</v>
      </c>
      <c r="W14" s="57" t="e">
        <f>'BAR BB| Open rates'!#REF!*0.87*0.9+25</f>
        <v>#REF!</v>
      </c>
      <c r="X14" s="57" t="e">
        <f>'BAR BB| Open rates'!#REF!*0.87*0.9+25</f>
        <v>#REF!</v>
      </c>
      <c r="Y14" s="57" t="e">
        <f>'BAR BB| Open rates'!#REF!*0.87*0.9+25</f>
        <v>#REF!</v>
      </c>
      <c r="Z14" s="57" t="e">
        <f>'BAR BB| Open rates'!#REF!*0.87*0.9+25</f>
        <v>#REF!</v>
      </c>
    </row>
    <row r="15" spans="1:26" ht="13.5" thickBot="1" x14ac:dyDescent="0.25"/>
    <row r="16" spans="1:26" ht="147.75" customHeight="1" thickBot="1" x14ac:dyDescent="0.25">
      <c r="A16" s="243" t="s">
        <v>330</v>
      </c>
    </row>
    <row r="17" spans="1:1" ht="12" customHeight="1" x14ac:dyDescent="0.2"/>
    <row r="18" spans="1:1" x14ac:dyDescent="0.2">
      <c r="A18" s="97" t="s">
        <v>83</v>
      </c>
    </row>
    <row r="19" spans="1:1" ht="34.5" customHeight="1" x14ac:dyDescent="0.2">
      <c r="A19" s="138" t="s">
        <v>307</v>
      </c>
    </row>
    <row r="20" spans="1:1" ht="24" x14ac:dyDescent="0.2">
      <c r="A20" s="138" t="s">
        <v>308</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309</v>
      </c>
    </row>
    <row r="31" spans="1:1" ht="24" x14ac:dyDescent="0.2">
      <c r="A31" s="175" t="s">
        <v>203</v>
      </c>
    </row>
    <row r="32" spans="1:1" x14ac:dyDescent="0.2">
      <c r="A32" s="223"/>
    </row>
    <row r="33" spans="1:1" x14ac:dyDescent="0.2">
      <c r="A33" s="386" t="s">
        <v>101</v>
      </c>
    </row>
    <row r="34" spans="1:1" x14ac:dyDescent="0.2">
      <c r="A34" s="387"/>
    </row>
    <row r="35" spans="1:1" x14ac:dyDescent="0.2">
      <c r="A35" s="388"/>
    </row>
    <row r="36" spans="1:1" x14ac:dyDescent="0.2">
      <c r="A36" s="223"/>
    </row>
    <row r="37" spans="1:1" ht="25.5" customHeight="1" x14ac:dyDescent="0.2">
      <c r="A37" s="206" t="s">
        <v>204</v>
      </c>
    </row>
    <row r="38" spans="1:1" x14ac:dyDescent="0.2">
      <c r="A38" s="244" t="s">
        <v>335</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310</v>
      </c>
    </row>
    <row r="45" spans="1:1" ht="24" x14ac:dyDescent="0.2">
      <c r="A45" s="207" t="s">
        <v>280</v>
      </c>
    </row>
    <row r="46" spans="1:1" x14ac:dyDescent="0.2">
      <c r="A46" s="225" t="s">
        <v>205</v>
      </c>
    </row>
    <row r="47" spans="1:1" x14ac:dyDescent="0.2">
      <c r="A47" s="225"/>
    </row>
    <row r="48" spans="1:1" x14ac:dyDescent="0.2">
      <c r="A48" s="224" t="s">
        <v>312</v>
      </c>
    </row>
    <row r="49" spans="1:1" x14ac:dyDescent="0.2">
      <c r="A49" s="225" t="s">
        <v>313</v>
      </c>
    </row>
    <row r="50" spans="1:1" x14ac:dyDescent="0.2">
      <c r="A50" s="15"/>
    </row>
    <row r="51" spans="1:1" x14ac:dyDescent="0.2">
      <c r="A51" s="224" t="s">
        <v>314</v>
      </c>
    </row>
    <row r="52" spans="1:1" x14ac:dyDescent="0.2">
      <c r="A52" s="226" t="s">
        <v>209</v>
      </c>
    </row>
    <row r="53" spans="1:1" x14ac:dyDescent="0.2">
      <c r="A53" s="15"/>
    </row>
    <row r="54" spans="1:1" x14ac:dyDescent="0.2">
      <c r="A54" s="242" t="s">
        <v>334</v>
      </c>
    </row>
    <row r="55" spans="1:1" x14ac:dyDescent="0.2">
      <c r="A55" s="225" t="s">
        <v>209</v>
      </c>
    </row>
    <row r="56" spans="1:1" x14ac:dyDescent="0.2">
      <c r="A56" s="227"/>
    </row>
    <row r="57" spans="1:1" x14ac:dyDescent="0.2">
      <c r="A57" s="224" t="s">
        <v>315</v>
      </c>
    </row>
    <row r="58" spans="1:1" x14ac:dyDescent="0.2">
      <c r="A58" s="226" t="s">
        <v>316</v>
      </c>
    </row>
    <row r="59" spans="1:1" x14ac:dyDescent="0.2">
      <c r="A59" s="226"/>
    </row>
    <row r="60" spans="1:1" x14ac:dyDescent="0.2">
      <c r="A60" s="224" t="s">
        <v>317</v>
      </c>
    </row>
    <row r="61" spans="1:1" x14ac:dyDescent="0.2">
      <c r="A61" s="226" t="s">
        <v>325</v>
      </c>
    </row>
    <row r="62" spans="1:1" ht="13.5" thickBot="1" x14ac:dyDescent="0.25">
      <c r="A62" s="228"/>
    </row>
    <row r="63" spans="1:1" ht="72" x14ac:dyDescent="0.2">
      <c r="A63" s="232" t="s">
        <v>311</v>
      </c>
    </row>
    <row r="64" spans="1:1" ht="13.5" thickBot="1" x14ac:dyDescent="0.25">
      <c r="A64" s="233" t="s">
        <v>141</v>
      </c>
    </row>
    <row r="66" spans="1:1" ht="24" x14ac:dyDescent="0.2">
      <c r="A66" s="177" t="s">
        <v>318</v>
      </c>
    </row>
    <row r="67" spans="1:1" ht="24" x14ac:dyDescent="0.2">
      <c r="A67" s="207" t="s">
        <v>289</v>
      </c>
    </row>
    <row r="68" spans="1:1" x14ac:dyDescent="0.2">
      <c r="A68" s="205" t="s">
        <v>206</v>
      </c>
    </row>
    <row r="69" spans="1:1" x14ac:dyDescent="0.2">
      <c r="A69" s="176"/>
    </row>
    <row r="70" spans="1:1" x14ac:dyDescent="0.2">
      <c r="A70" s="207" t="s">
        <v>249</v>
      </c>
    </row>
    <row r="71" spans="1:1" x14ac:dyDescent="0.2">
      <c r="A71" s="205" t="s">
        <v>319</v>
      </c>
    </row>
    <row r="72" spans="1:1" s="31" customFormat="1" x14ac:dyDescent="0.2">
      <c r="A72" s="176"/>
    </row>
    <row r="73" spans="1:1" s="31" customFormat="1" x14ac:dyDescent="0.2">
      <c r="A73" s="207" t="s">
        <v>320</v>
      </c>
    </row>
    <row r="74" spans="1:1" s="31" customFormat="1" x14ac:dyDescent="0.2">
      <c r="A74" s="205" t="s">
        <v>210</v>
      </c>
    </row>
    <row r="75" spans="1:1" s="31" customFormat="1" x14ac:dyDescent="0.2">
      <c r="A75" s="176"/>
    </row>
    <row r="76" spans="1:1" s="31" customFormat="1" x14ac:dyDescent="0.2">
      <c r="A76" s="242" t="s">
        <v>334</v>
      </c>
    </row>
    <row r="77" spans="1:1" s="31" customFormat="1" x14ac:dyDescent="0.2">
      <c r="A77" s="205" t="s">
        <v>210</v>
      </c>
    </row>
    <row r="78" spans="1:1" s="31" customFormat="1" x14ac:dyDescent="0.2">
      <c r="A78" s="176"/>
    </row>
    <row r="79" spans="1:1" s="31" customFormat="1" x14ac:dyDescent="0.2">
      <c r="A79" s="207" t="s">
        <v>321</v>
      </c>
    </row>
    <row r="80" spans="1:1" s="31" customFormat="1" x14ac:dyDescent="0.2">
      <c r="A80" s="205" t="s">
        <v>322</v>
      </c>
    </row>
    <row r="81" spans="1:1" s="31" customFormat="1" x14ac:dyDescent="0.2">
      <c r="A81" s="229"/>
    </row>
    <row r="82" spans="1:1" s="31" customFormat="1" x14ac:dyDescent="0.2">
      <c r="A82" s="207" t="s">
        <v>323</v>
      </c>
    </row>
    <row r="83" spans="1:1" s="31" customFormat="1" ht="15.75" customHeight="1" x14ac:dyDescent="0.2">
      <c r="A83" s="205" t="s">
        <v>324</v>
      </c>
    </row>
    <row r="84" spans="1:1" s="31" customFormat="1" ht="15.75" customHeight="1" thickBot="1" x14ac:dyDescent="0.25">
      <c r="A84" s="230"/>
    </row>
    <row r="85" spans="1:1" s="31" customFormat="1" ht="54.75" customHeight="1" x14ac:dyDescent="0.2">
      <c r="A85" s="234" t="s">
        <v>328</v>
      </c>
    </row>
    <row r="86" spans="1:1" s="154" customFormat="1" ht="17.25" customHeight="1" thickBot="1" x14ac:dyDescent="0.25">
      <c r="A86" s="235" t="s">
        <v>329</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93"/>
  <sheetViews>
    <sheetView showGridLines="0" zoomScaleNormal="100" workbookViewId="0">
      <pane xSplit="1" ySplit="1" topLeftCell="B2" activePane="bottomRight" state="frozen"/>
      <selection pane="topRight" activeCell="B1" sqref="B1"/>
      <selection pane="bottomLeft" activeCell="A3" sqref="A3"/>
      <selection pane="bottomRight" activeCell="E1" sqref="E1:E1048576"/>
    </sheetView>
  </sheetViews>
  <sheetFormatPr defaultColWidth="9.140625" defaultRowHeight="12.75" x14ac:dyDescent="0.2"/>
  <cols>
    <col min="1" max="1" width="57.28515625" style="32" customWidth="1"/>
    <col min="2" max="4" width="10" style="32" customWidth="1"/>
    <col min="5" max="26" width="10.28515625" style="32" customWidth="1"/>
    <col min="27" max="16384" width="9.140625" style="32"/>
  </cols>
  <sheetData>
    <row r="1" spans="1:26" x14ac:dyDescent="0.2">
      <c r="A1" s="63" t="s">
        <v>61</v>
      </c>
    </row>
    <row r="2" spans="1:26" x14ac:dyDescent="0.2">
      <c r="A2" s="222" t="s">
        <v>305</v>
      </c>
    </row>
    <row r="3" spans="1:26" x14ac:dyDescent="0.2">
      <c r="A3" s="222" t="s">
        <v>326</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rates'!#REF!*0.85*0.9+35</f>
        <v>#REF!</v>
      </c>
      <c r="C7" s="57" t="e">
        <f>'BAR BB| Open rates'!#REF!*0.85*0.9+35</f>
        <v>#REF!</v>
      </c>
      <c r="D7" s="57" t="e">
        <f>'BAR BB| Open rates'!#REF!*0.85*0.9+35</f>
        <v>#REF!</v>
      </c>
      <c r="E7" s="57" t="e">
        <f>'BAR BB| Open rates'!#REF!*0.85*0.9+35</f>
        <v>#REF!</v>
      </c>
      <c r="F7" s="57" t="e">
        <f>'BAR BB| Open rates'!#REF!*0.85*0.9+35</f>
        <v>#REF!</v>
      </c>
      <c r="G7" s="57" t="e">
        <f>'BAR BB| Open rates'!#REF!*0.85*0.9+35</f>
        <v>#REF!</v>
      </c>
      <c r="H7" s="57" t="e">
        <f>'BAR BB| Open rates'!#REF!*0.85*0.9+35</f>
        <v>#REF!</v>
      </c>
      <c r="I7" s="57" t="e">
        <f>'BAR BB| Open rates'!#REF!*0.85*0.9+35</f>
        <v>#REF!</v>
      </c>
      <c r="J7" s="57" t="e">
        <f>'BAR BB| Open rates'!#REF!*0.85*0.9+35</f>
        <v>#REF!</v>
      </c>
      <c r="K7" s="57" t="e">
        <f>'BAR BB| Open rates'!#REF!*0.85*0.9+35</f>
        <v>#REF!</v>
      </c>
      <c r="L7" s="57" t="e">
        <f>'BAR BB| Open rates'!#REF!*0.85*0.9+35</f>
        <v>#REF!</v>
      </c>
      <c r="M7" s="57" t="e">
        <f>'BAR BB| Open rates'!#REF!*0.85*0.9+35</f>
        <v>#REF!</v>
      </c>
      <c r="N7" s="57" t="e">
        <f>'BAR BB| Open rates'!#REF!*0.85*0.9+35</f>
        <v>#REF!</v>
      </c>
      <c r="O7" s="57" t="e">
        <f>'BAR BB| Open rates'!#REF!*0.85*0.9+35</f>
        <v>#REF!</v>
      </c>
      <c r="P7" s="57" t="e">
        <f>'BAR BB| Open rates'!#REF!*0.85*0.9+35</f>
        <v>#REF!</v>
      </c>
      <c r="Q7" s="57" t="e">
        <f>'BAR BB| Open rates'!#REF!*0.85*0.9+35</f>
        <v>#REF!</v>
      </c>
      <c r="R7" s="57" t="e">
        <f>'BAR BB| Open rates'!#REF!*0.85*0.9+35</f>
        <v>#REF!</v>
      </c>
      <c r="S7" s="57" t="e">
        <f>'BAR BB| Open rates'!#REF!*0.85*0.9+35</f>
        <v>#REF!</v>
      </c>
      <c r="T7" s="57" t="e">
        <f>'BAR BB| Open rates'!#REF!*0.85*0.9+35</f>
        <v>#REF!</v>
      </c>
      <c r="U7" s="57" t="e">
        <f>'BAR BB| Open rates'!#REF!*0.85*0.9+35</f>
        <v>#REF!</v>
      </c>
      <c r="V7" s="57" t="e">
        <f>'BAR BB| Open rates'!#REF!*0.85*0.9+35</f>
        <v>#REF!</v>
      </c>
      <c r="W7" s="57" t="e">
        <f>'BAR BB| Open rates'!#REF!*0.85*0.9+35</f>
        <v>#REF!</v>
      </c>
      <c r="X7" s="57" t="e">
        <f>'BAR BB| Open rates'!#REF!*0.85*0.9+35</f>
        <v>#REF!</v>
      </c>
      <c r="Y7" s="57" t="e">
        <f>'BAR BB| Open rates'!#REF!*0.85*0.9+35</f>
        <v>#REF!</v>
      </c>
      <c r="Z7" s="57" t="e">
        <f>'BAR BB| Open rates'!#REF!*0.85*0.9+35</f>
        <v>#REF!</v>
      </c>
    </row>
    <row r="8" spans="1:26" s="36" customFormat="1" ht="12" customHeight="1" x14ac:dyDescent="0.2">
      <c r="A8" s="163">
        <v>2</v>
      </c>
      <c r="B8" s="57" t="e">
        <f>'BAR BB| Open rates'!#REF!*0.85*0.9+35</f>
        <v>#REF!</v>
      </c>
      <c r="C8" s="57" t="e">
        <f>'BAR BB| Open rates'!#REF!*0.85*0.9+35</f>
        <v>#REF!</v>
      </c>
      <c r="D8" s="57" t="e">
        <f>'BAR BB| Open rates'!#REF!*0.85*0.9+35</f>
        <v>#REF!</v>
      </c>
      <c r="E8" s="57" t="e">
        <f>'BAR BB| Open rates'!#REF!*0.85*0.9+35</f>
        <v>#REF!</v>
      </c>
      <c r="F8" s="57" t="e">
        <f>'BAR BB| Open rates'!#REF!*0.85*0.9+35</f>
        <v>#REF!</v>
      </c>
      <c r="G8" s="57" t="e">
        <f>'BAR BB| Open rates'!#REF!*0.85*0.9+35</f>
        <v>#REF!</v>
      </c>
      <c r="H8" s="57" t="e">
        <f>'BAR BB| Open rates'!#REF!*0.85*0.9+35</f>
        <v>#REF!</v>
      </c>
      <c r="I8" s="57" t="e">
        <f>'BAR BB| Open rates'!#REF!*0.85*0.9+35</f>
        <v>#REF!</v>
      </c>
      <c r="J8" s="57" t="e">
        <f>'BAR BB| Open rates'!#REF!*0.85*0.9+35</f>
        <v>#REF!</v>
      </c>
      <c r="K8" s="57" t="e">
        <f>'BAR BB| Open rates'!#REF!*0.85*0.9+35</f>
        <v>#REF!</v>
      </c>
      <c r="L8" s="57" t="e">
        <f>'BAR BB| Open rates'!#REF!*0.85*0.9+35</f>
        <v>#REF!</v>
      </c>
      <c r="M8" s="57" t="e">
        <f>'BAR BB| Open rates'!#REF!*0.85*0.9+35</f>
        <v>#REF!</v>
      </c>
      <c r="N8" s="57" t="e">
        <f>'BAR BB| Open rates'!#REF!*0.85*0.9+35</f>
        <v>#REF!</v>
      </c>
      <c r="O8" s="57" t="e">
        <f>'BAR BB| Open rates'!#REF!*0.85*0.9+35</f>
        <v>#REF!</v>
      </c>
      <c r="P8" s="57" t="e">
        <f>'BAR BB| Open rates'!#REF!*0.85*0.9+35</f>
        <v>#REF!</v>
      </c>
      <c r="Q8" s="57" t="e">
        <f>'BAR BB| Open rates'!#REF!*0.85*0.9+35</f>
        <v>#REF!</v>
      </c>
      <c r="R8" s="57" t="e">
        <f>'BAR BB| Open rates'!#REF!*0.85*0.9+35</f>
        <v>#REF!</v>
      </c>
      <c r="S8" s="57" t="e">
        <f>'BAR BB| Open rates'!#REF!*0.85*0.9+35</f>
        <v>#REF!</v>
      </c>
      <c r="T8" s="57" t="e">
        <f>'BAR BB| Open rates'!#REF!*0.85*0.9+35</f>
        <v>#REF!</v>
      </c>
      <c r="U8" s="57" t="e">
        <f>'BAR BB| Open rates'!#REF!*0.85*0.9+35</f>
        <v>#REF!</v>
      </c>
      <c r="V8" s="57" t="e">
        <f>'BAR BB| Open rates'!#REF!*0.85*0.9+35</f>
        <v>#REF!</v>
      </c>
      <c r="W8" s="57" t="e">
        <f>'BAR BB| Open rates'!#REF!*0.85*0.9+35</f>
        <v>#REF!</v>
      </c>
      <c r="X8" s="57" t="e">
        <f>'BAR BB| Open rates'!#REF!*0.85*0.9+35</f>
        <v>#REF!</v>
      </c>
      <c r="Y8" s="57" t="e">
        <f>'BAR BB| Open rates'!#REF!*0.85*0.9+35</f>
        <v>#REF!</v>
      </c>
      <c r="Z8" s="57" t="e">
        <f>'BAR BB| Open rates'!#REF!*0.85*0.9+35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rates'!#REF!*0.85*0.9+35</f>
        <v>#REF!</v>
      </c>
      <c r="C10" s="57" t="e">
        <f>'BAR BB| Open rates'!#REF!*0.85*0.9+35</f>
        <v>#REF!</v>
      </c>
      <c r="D10" s="57" t="e">
        <f>'BAR BB| Open rates'!#REF!*0.85*0.9+35</f>
        <v>#REF!</v>
      </c>
      <c r="E10" s="57" t="e">
        <f>'BAR BB| Open rates'!#REF!*0.85*0.9+35</f>
        <v>#REF!</v>
      </c>
      <c r="F10" s="57" t="e">
        <f>'BAR BB| Open rates'!#REF!*0.85*0.9+35</f>
        <v>#REF!</v>
      </c>
      <c r="G10" s="57" t="e">
        <f>'BAR BB| Open rates'!#REF!*0.85*0.9+35</f>
        <v>#REF!</v>
      </c>
      <c r="H10" s="57" t="e">
        <f>'BAR BB| Open rates'!#REF!*0.85*0.9+35</f>
        <v>#REF!</v>
      </c>
      <c r="I10" s="57" t="e">
        <f>'BAR BB| Open rates'!#REF!*0.85*0.9+35</f>
        <v>#REF!</v>
      </c>
      <c r="J10" s="57" t="e">
        <f>'BAR BB| Open rates'!#REF!*0.85*0.9+35</f>
        <v>#REF!</v>
      </c>
      <c r="K10" s="57" t="e">
        <f>'BAR BB| Open rates'!#REF!*0.85*0.9+35</f>
        <v>#REF!</v>
      </c>
      <c r="L10" s="57" t="e">
        <f>'BAR BB| Open rates'!#REF!*0.85*0.9+35</f>
        <v>#REF!</v>
      </c>
      <c r="M10" s="57" t="e">
        <f>'BAR BB| Open rates'!#REF!*0.85*0.9+35</f>
        <v>#REF!</v>
      </c>
      <c r="N10" s="57" t="e">
        <f>'BAR BB| Open rates'!#REF!*0.85*0.9+35</f>
        <v>#REF!</v>
      </c>
      <c r="O10" s="57" t="e">
        <f>'BAR BB| Open rates'!#REF!*0.85*0.9+35</f>
        <v>#REF!</v>
      </c>
      <c r="P10" s="57" t="e">
        <f>'BAR BB| Open rates'!#REF!*0.85*0.9+35</f>
        <v>#REF!</v>
      </c>
      <c r="Q10" s="57" t="e">
        <f>'BAR BB| Open rates'!#REF!*0.85*0.9+35</f>
        <v>#REF!</v>
      </c>
      <c r="R10" s="57" t="e">
        <f>'BAR BB| Open rates'!#REF!*0.85*0.9+35</f>
        <v>#REF!</v>
      </c>
      <c r="S10" s="57" t="e">
        <f>'BAR BB| Open rates'!#REF!*0.85*0.9+35</f>
        <v>#REF!</v>
      </c>
      <c r="T10" s="57" t="e">
        <f>'BAR BB| Open rates'!#REF!*0.85*0.9+35</f>
        <v>#REF!</v>
      </c>
      <c r="U10" s="57" t="e">
        <f>'BAR BB| Open rates'!#REF!*0.85*0.9+35</f>
        <v>#REF!</v>
      </c>
      <c r="V10" s="57" t="e">
        <f>'BAR BB| Open rates'!#REF!*0.85*0.9+35</f>
        <v>#REF!</v>
      </c>
      <c r="W10" s="57" t="e">
        <f>'BAR BB| Open rates'!#REF!*0.85*0.9+35</f>
        <v>#REF!</v>
      </c>
      <c r="X10" s="57" t="e">
        <f>'BAR BB| Open rates'!#REF!*0.85*0.9+35</f>
        <v>#REF!</v>
      </c>
      <c r="Y10" s="57" t="e">
        <f>'BAR BB| Open rates'!#REF!*0.85*0.9+35</f>
        <v>#REF!</v>
      </c>
      <c r="Z10" s="57" t="e">
        <f>'BAR BB| Open rates'!#REF!*0.85*0.9+35</f>
        <v>#REF!</v>
      </c>
    </row>
    <row r="11" spans="1:26" s="36" customFormat="1" ht="12" customHeight="1" x14ac:dyDescent="0.2">
      <c r="A11" s="163">
        <v>2</v>
      </c>
      <c r="B11" s="57" t="e">
        <f>'BAR BB| Open rates'!#REF!*0.85*0.9+35</f>
        <v>#REF!</v>
      </c>
      <c r="C11" s="57" t="e">
        <f>'BAR BB| Open rates'!#REF!*0.85*0.9+35</f>
        <v>#REF!</v>
      </c>
      <c r="D11" s="57" t="e">
        <f>'BAR BB| Open rates'!#REF!*0.85*0.9+35</f>
        <v>#REF!</v>
      </c>
      <c r="E11" s="57" t="e">
        <f>'BAR BB| Open rates'!#REF!*0.85*0.9+35</f>
        <v>#REF!</v>
      </c>
      <c r="F11" s="57" t="e">
        <f>'BAR BB| Open rates'!#REF!*0.85*0.9+35</f>
        <v>#REF!</v>
      </c>
      <c r="G11" s="57" t="e">
        <f>'BAR BB| Open rates'!#REF!*0.85*0.9+35</f>
        <v>#REF!</v>
      </c>
      <c r="H11" s="57" t="e">
        <f>'BAR BB| Open rates'!#REF!*0.85*0.9+35</f>
        <v>#REF!</v>
      </c>
      <c r="I11" s="57" t="e">
        <f>'BAR BB| Open rates'!#REF!*0.85*0.9+35</f>
        <v>#REF!</v>
      </c>
      <c r="J11" s="57" t="e">
        <f>'BAR BB| Open rates'!#REF!*0.85*0.9+35</f>
        <v>#REF!</v>
      </c>
      <c r="K11" s="57" t="e">
        <f>'BAR BB| Open rates'!#REF!*0.85*0.9+35</f>
        <v>#REF!</v>
      </c>
      <c r="L11" s="57" t="e">
        <f>'BAR BB| Open rates'!#REF!*0.85*0.9+35</f>
        <v>#REF!</v>
      </c>
      <c r="M11" s="57" t="e">
        <f>'BAR BB| Open rates'!#REF!*0.85*0.9+35</f>
        <v>#REF!</v>
      </c>
      <c r="N11" s="57" t="e">
        <f>'BAR BB| Open rates'!#REF!*0.85*0.9+35</f>
        <v>#REF!</v>
      </c>
      <c r="O11" s="57" t="e">
        <f>'BAR BB| Open rates'!#REF!*0.85*0.9+35</f>
        <v>#REF!</v>
      </c>
      <c r="P11" s="57" t="e">
        <f>'BAR BB| Open rates'!#REF!*0.85*0.9+35</f>
        <v>#REF!</v>
      </c>
      <c r="Q11" s="57" t="e">
        <f>'BAR BB| Open rates'!#REF!*0.85*0.9+35</f>
        <v>#REF!</v>
      </c>
      <c r="R11" s="57" t="e">
        <f>'BAR BB| Open rates'!#REF!*0.85*0.9+35</f>
        <v>#REF!</v>
      </c>
      <c r="S11" s="57" t="e">
        <f>'BAR BB| Open rates'!#REF!*0.85*0.9+35</f>
        <v>#REF!</v>
      </c>
      <c r="T11" s="57" t="e">
        <f>'BAR BB| Open rates'!#REF!*0.85*0.9+35</f>
        <v>#REF!</v>
      </c>
      <c r="U11" s="57" t="e">
        <f>'BAR BB| Open rates'!#REF!*0.85*0.9+35</f>
        <v>#REF!</v>
      </c>
      <c r="V11" s="57" t="e">
        <f>'BAR BB| Open rates'!#REF!*0.85*0.9+35</f>
        <v>#REF!</v>
      </c>
      <c r="W11" s="57" t="e">
        <f>'BAR BB| Open rates'!#REF!*0.85*0.9+35</f>
        <v>#REF!</v>
      </c>
      <c r="X11" s="57" t="e">
        <f>'BAR BB| Open rates'!#REF!*0.85*0.9+35</f>
        <v>#REF!</v>
      </c>
      <c r="Y11" s="57" t="e">
        <f>'BAR BB| Open rates'!#REF!*0.85*0.9+35</f>
        <v>#REF!</v>
      </c>
      <c r="Z11" s="57" t="e">
        <f>'BAR BB| Open rates'!#REF!*0.85*0.9+35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rates'!#REF!*0.85*0.9+35</f>
        <v>#REF!</v>
      </c>
      <c r="C13" s="57" t="e">
        <f>'BAR BB| Open rates'!#REF!*0.85*0.9+35</f>
        <v>#REF!</v>
      </c>
      <c r="D13" s="57" t="e">
        <f>'BAR BB| Open rates'!#REF!*0.85*0.9+35</f>
        <v>#REF!</v>
      </c>
      <c r="E13" s="57" t="e">
        <f>'BAR BB| Open rates'!#REF!*0.85*0.9+35</f>
        <v>#REF!</v>
      </c>
      <c r="F13" s="57" t="e">
        <f>'BAR BB| Open rates'!#REF!*0.85*0.9+35</f>
        <v>#REF!</v>
      </c>
      <c r="G13" s="57" t="e">
        <f>'BAR BB| Open rates'!#REF!*0.85*0.9+35</f>
        <v>#REF!</v>
      </c>
      <c r="H13" s="57" t="e">
        <f>'BAR BB| Open rates'!#REF!*0.85*0.9+35</f>
        <v>#REF!</v>
      </c>
      <c r="I13" s="57" t="e">
        <f>'BAR BB| Open rates'!#REF!*0.85*0.9+35</f>
        <v>#REF!</v>
      </c>
      <c r="J13" s="57" t="e">
        <f>'BAR BB| Open rates'!#REF!*0.85*0.9+35</f>
        <v>#REF!</v>
      </c>
      <c r="K13" s="57" t="e">
        <f>'BAR BB| Open rates'!#REF!*0.85*0.9+35</f>
        <v>#REF!</v>
      </c>
      <c r="L13" s="57" t="e">
        <f>'BAR BB| Open rates'!#REF!*0.85*0.9+35</f>
        <v>#REF!</v>
      </c>
      <c r="M13" s="57" t="e">
        <f>'BAR BB| Open rates'!#REF!*0.85*0.9+35</f>
        <v>#REF!</v>
      </c>
      <c r="N13" s="57" t="e">
        <f>'BAR BB| Open rates'!#REF!*0.85*0.9+35</f>
        <v>#REF!</v>
      </c>
      <c r="O13" s="57" t="e">
        <f>'BAR BB| Open rates'!#REF!*0.85*0.9+35</f>
        <v>#REF!</v>
      </c>
      <c r="P13" s="57" t="e">
        <f>'BAR BB| Open rates'!#REF!*0.85*0.9+35</f>
        <v>#REF!</v>
      </c>
      <c r="Q13" s="57" t="e">
        <f>'BAR BB| Open rates'!#REF!*0.85*0.9+35</f>
        <v>#REF!</v>
      </c>
      <c r="R13" s="57" t="e">
        <f>'BAR BB| Open rates'!#REF!*0.85*0.9+35</f>
        <v>#REF!</v>
      </c>
      <c r="S13" s="57" t="e">
        <f>'BAR BB| Open rates'!#REF!*0.85*0.9+35</f>
        <v>#REF!</v>
      </c>
      <c r="T13" s="57" t="e">
        <f>'BAR BB| Open rates'!#REF!*0.85*0.9+35</f>
        <v>#REF!</v>
      </c>
      <c r="U13" s="57" t="e">
        <f>'BAR BB| Open rates'!#REF!*0.85*0.9+35</f>
        <v>#REF!</v>
      </c>
      <c r="V13" s="57" t="e">
        <f>'BAR BB| Open rates'!#REF!*0.85*0.9+35</f>
        <v>#REF!</v>
      </c>
      <c r="W13" s="57" t="e">
        <f>'BAR BB| Open rates'!#REF!*0.85*0.9+35</f>
        <v>#REF!</v>
      </c>
      <c r="X13" s="57" t="e">
        <f>'BAR BB| Open rates'!#REF!*0.85*0.9+35</f>
        <v>#REF!</v>
      </c>
      <c r="Y13" s="57" t="e">
        <f>'BAR BB| Open rates'!#REF!*0.85*0.9+35</f>
        <v>#REF!</v>
      </c>
      <c r="Z13" s="57" t="e">
        <f>'BAR BB| Open rates'!#REF!*0.85*0.9+35</f>
        <v>#REF!</v>
      </c>
    </row>
    <row r="14" spans="1:26" s="36" customFormat="1" ht="12" customHeight="1" x14ac:dyDescent="0.2">
      <c r="A14" s="163">
        <v>2</v>
      </c>
      <c r="B14" s="57" t="e">
        <f>'BAR BB| Open rates'!#REF!*0.85*0.9+35</f>
        <v>#REF!</v>
      </c>
      <c r="C14" s="57" t="e">
        <f>'BAR BB| Open rates'!#REF!*0.85*0.9+35</f>
        <v>#REF!</v>
      </c>
      <c r="D14" s="57" t="e">
        <f>'BAR BB| Open rates'!#REF!*0.85*0.9+35</f>
        <v>#REF!</v>
      </c>
      <c r="E14" s="57" t="e">
        <f>'BAR BB| Open rates'!#REF!*0.85*0.9+35</f>
        <v>#REF!</v>
      </c>
      <c r="F14" s="57" t="e">
        <f>'BAR BB| Open rates'!#REF!*0.85*0.9+35</f>
        <v>#REF!</v>
      </c>
      <c r="G14" s="57" t="e">
        <f>'BAR BB| Open rates'!#REF!*0.85*0.9+35</f>
        <v>#REF!</v>
      </c>
      <c r="H14" s="57" t="e">
        <f>'BAR BB| Open rates'!#REF!*0.85*0.9+35</f>
        <v>#REF!</v>
      </c>
      <c r="I14" s="57" t="e">
        <f>'BAR BB| Open rates'!#REF!*0.85*0.9+35</f>
        <v>#REF!</v>
      </c>
      <c r="J14" s="57" t="e">
        <f>'BAR BB| Open rates'!#REF!*0.85*0.9+35</f>
        <v>#REF!</v>
      </c>
      <c r="K14" s="57" t="e">
        <f>'BAR BB| Open rates'!#REF!*0.85*0.9+35</f>
        <v>#REF!</v>
      </c>
      <c r="L14" s="57" t="e">
        <f>'BAR BB| Open rates'!#REF!*0.85*0.9+35</f>
        <v>#REF!</v>
      </c>
      <c r="M14" s="57" t="e">
        <f>'BAR BB| Open rates'!#REF!*0.85*0.9+35</f>
        <v>#REF!</v>
      </c>
      <c r="N14" s="57" t="e">
        <f>'BAR BB| Open rates'!#REF!*0.85*0.9+35</f>
        <v>#REF!</v>
      </c>
      <c r="O14" s="57" t="e">
        <f>'BAR BB| Open rates'!#REF!*0.85*0.9+35</f>
        <v>#REF!</v>
      </c>
      <c r="P14" s="57" t="e">
        <f>'BAR BB| Open rates'!#REF!*0.85*0.9+35</f>
        <v>#REF!</v>
      </c>
      <c r="Q14" s="57" t="e">
        <f>'BAR BB| Open rates'!#REF!*0.85*0.9+35</f>
        <v>#REF!</v>
      </c>
      <c r="R14" s="57" t="e">
        <f>'BAR BB| Open rates'!#REF!*0.85*0.9+35</f>
        <v>#REF!</v>
      </c>
      <c r="S14" s="57" t="e">
        <f>'BAR BB| Open rates'!#REF!*0.85*0.9+35</f>
        <v>#REF!</v>
      </c>
      <c r="T14" s="57" t="e">
        <f>'BAR BB| Open rates'!#REF!*0.85*0.9+35</f>
        <v>#REF!</v>
      </c>
      <c r="U14" s="57" t="e">
        <f>'BAR BB| Open rates'!#REF!*0.85*0.9+35</f>
        <v>#REF!</v>
      </c>
      <c r="V14" s="57" t="e">
        <f>'BAR BB| Open rates'!#REF!*0.85*0.9+35</f>
        <v>#REF!</v>
      </c>
      <c r="W14" s="57" t="e">
        <f>'BAR BB| Open rates'!#REF!*0.85*0.9+35</f>
        <v>#REF!</v>
      </c>
      <c r="X14" s="57" t="e">
        <f>'BAR BB| Open rates'!#REF!*0.85*0.9+35</f>
        <v>#REF!</v>
      </c>
      <c r="Y14" s="57" t="e">
        <f>'BAR BB| Open rates'!#REF!*0.85*0.9+35</f>
        <v>#REF!</v>
      </c>
      <c r="Z14" s="57" t="e">
        <f>'BAR BB| Open rates'!#REF!*0.85*0.9+35</f>
        <v>#REF!</v>
      </c>
    </row>
    <row r="15" spans="1:26" ht="13.5" thickBot="1" x14ac:dyDescent="0.25"/>
    <row r="16" spans="1:26" ht="147.75" customHeight="1" thickBot="1" x14ac:dyDescent="0.25">
      <c r="A16" s="243" t="s">
        <v>330</v>
      </c>
    </row>
    <row r="17" spans="1:1" ht="12" customHeight="1" x14ac:dyDescent="0.2"/>
    <row r="18" spans="1:1" x14ac:dyDescent="0.2">
      <c r="A18" s="97" t="s">
        <v>83</v>
      </c>
    </row>
    <row r="19" spans="1:1" ht="34.5" customHeight="1" x14ac:dyDescent="0.2">
      <c r="A19" s="138" t="s">
        <v>307</v>
      </c>
    </row>
    <row r="20" spans="1:1" ht="24" x14ac:dyDescent="0.2">
      <c r="A20" s="138" t="s">
        <v>308</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309</v>
      </c>
    </row>
    <row r="31" spans="1:1" ht="24" x14ac:dyDescent="0.2">
      <c r="A31" s="175" t="s">
        <v>203</v>
      </c>
    </row>
    <row r="32" spans="1:1" x14ac:dyDescent="0.2">
      <c r="A32" s="223"/>
    </row>
    <row r="33" spans="1:1" x14ac:dyDescent="0.2">
      <c r="A33" s="386" t="s">
        <v>101</v>
      </c>
    </row>
    <row r="34" spans="1:1" x14ac:dyDescent="0.2">
      <c r="A34" s="387"/>
    </row>
    <row r="35" spans="1:1" x14ac:dyDescent="0.2">
      <c r="A35" s="388"/>
    </row>
    <row r="36" spans="1:1" x14ac:dyDescent="0.2">
      <c r="A36" s="223"/>
    </row>
    <row r="37" spans="1:1" ht="25.5" customHeight="1" x14ac:dyDescent="0.2">
      <c r="A37" s="206" t="s">
        <v>204</v>
      </c>
    </row>
    <row r="38" spans="1:1" x14ac:dyDescent="0.2">
      <c r="A38" s="244" t="s">
        <v>335</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310</v>
      </c>
    </row>
    <row r="45" spans="1:1" ht="24" x14ac:dyDescent="0.2">
      <c r="A45" s="207" t="s">
        <v>280</v>
      </c>
    </row>
    <row r="46" spans="1:1" x14ac:dyDescent="0.2">
      <c r="A46" s="225" t="s">
        <v>205</v>
      </c>
    </row>
    <row r="47" spans="1:1" x14ac:dyDescent="0.2">
      <c r="A47" s="225"/>
    </row>
    <row r="48" spans="1:1" x14ac:dyDescent="0.2">
      <c r="A48" s="224" t="s">
        <v>312</v>
      </c>
    </row>
    <row r="49" spans="1:1" x14ac:dyDescent="0.2">
      <c r="A49" s="225" t="s">
        <v>313</v>
      </c>
    </row>
    <row r="50" spans="1:1" x14ac:dyDescent="0.2">
      <c r="A50" s="15"/>
    </row>
    <row r="51" spans="1:1" x14ac:dyDescent="0.2">
      <c r="A51" s="224" t="s">
        <v>314</v>
      </c>
    </row>
    <row r="52" spans="1:1" x14ac:dyDescent="0.2">
      <c r="A52" s="226" t="s">
        <v>209</v>
      </c>
    </row>
    <row r="53" spans="1:1" x14ac:dyDescent="0.2">
      <c r="A53" s="15"/>
    </row>
    <row r="54" spans="1:1" x14ac:dyDescent="0.2">
      <c r="A54" s="242" t="s">
        <v>334</v>
      </c>
    </row>
    <row r="55" spans="1:1" x14ac:dyDescent="0.2">
      <c r="A55" s="225" t="s">
        <v>209</v>
      </c>
    </row>
    <row r="56" spans="1:1" x14ac:dyDescent="0.2">
      <c r="A56" s="227"/>
    </row>
    <row r="57" spans="1:1" x14ac:dyDescent="0.2">
      <c r="A57" s="224" t="s">
        <v>315</v>
      </c>
    </row>
    <row r="58" spans="1:1" x14ac:dyDescent="0.2">
      <c r="A58" s="226" t="s">
        <v>316</v>
      </c>
    </row>
    <row r="59" spans="1:1" x14ac:dyDescent="0.2">
      <c r="A59" s="226"/>
    </row>
    <row r="60" spans="1:1" x14ac:dyDescent="0.2">
      <c r="A60" s="224" t="s">
        <v>317</v>
      </c>
    </row>
    <row r="61" spans="1:1" x14ac:dyDescent="0.2">
      <c r="A61" s="226" t="s">
        <v>325</v>
      </c>
    </row>
    <row r="62" spans="1:1" ht="13.5" thickBot="1" x14ac:dyDescent="0.25">
      <c r="A62" s="228"/>
    </row>
    <row r="63" spans="1:1" ht="72" x14ac:dyDescent="0.2">
      <c r="A63" s="232" t="s">
        <v>311</v>
      </c>
    </row>
    <row r="64" spans="1:1" ht="13.5" thickBot="1" x14ac:dyDescent="0.25">
      <c r="A64" s="233" t="s">
        <v>141</v>
      </c>
    </row>
    <row r="66" spans="1:1" ht="24" x14ac:dyDescent="0.2">
      <c r="A66" s="177" t="s">
        <v>318</v>
      </c>
    </row>
    <row r="67" spans="1:1" ht="24" x14ac:dyDescent="0.2">
      <c r="A67" s="207" t="s">
        <v>289</v>
      </c>
    </row>
    <row r="68" spans="1:1" x14ac:dyDescent="0.2">
      <c r="A68" s="205" t="s">
        <v>206</v>
      </c>
    </row>
    <row r="69" spans="1:1" x14ac:dyDescent="0.2">
      <c r="A69" s="176"/>
    </row>
    <row r="70" spans="1:1" x14ac:dyDescent="0.2">
      <c r="A70" s="207" t="s">
        <v>249</v>
      </c>
    </row>
    <row r="71" spans="1:1" x14ac:dyDescent="0.2">
      <c r="A71" s="205" t="s">
        <v>319</v>
      </c>
    </row>
    <row r="72" spans="1:1" s="31" customFormat="1" x14ac:dyDescent="0.2">
      <c r="A72" s="176"/>
    </row>
    <row r="73" spans="1:1" s="31" customFormat="1" x14ac:dyDescent="0.2">
      <c r="A73" s="207" t="s">
        <v>320</v>
      </c>
    </row>
    <row r="74" spans="1:1" s="31" customFormat="1" x14ac:dyDescent="0.2">
      <c r="A74" s="205" t="s">
        <v>210</v>
      </c>
    </row>
    <row r="75" spans="1:1" s="31" customFormat="1" x14ac:dyDescent="0.2">
      <c r="A75" s="176"/>
    </row>
    <row r="76" spans="1:1" s="31" customFormat="1" x14ac:dyDescent="0.2">
      <c r="A76" s="242" t="s">
        <v>334</v>
      </c>
    </row>
    <row r="77" spans="1:1" s="31" customFormat="1" x14ac:dyDescent="0.2">
      <c r="A77" s="205" t="s">
        <v>210</v>
      </c>
    </row>
    <row r="78" spans="1:1" s="31" customFormat="1" x14ac:dyDescent="0.2">
      <c r="A78" s="176"/>
    </row>
    <row r="79" spans="1:1" s="31" customFormat="1" x14ac:dyDescent="0.2">
      <c r="A79" s="207" t="s">
        <v>321</v>
      </c>
    </row>
    <row r="80" spans="1:1" s="31" customFormat="1" x14ac:dyDescent="0.2">
      <c r="A80" s="205" t="s">
        <v>322</v>
      </c>
    </row>
    <row r="81" spans="1:1" s="31" customFormat="1" x14ac:dyDescent="0.2">
      <c r="A81" s="229"/>
    </row>
    <row r="82" spans="1:1" s="31" customFormat="1" x14ac:dyDescent="0.2">
      <c r="A82" s="207" t="s">
        <v>323</v>
      </c>
    </row>
    <row r="83" spans="1:1" s="31" customFormat="1" ht="15.75" customHeight="1" x14ac:dyDescent="0.2">
      <c r="A83" s="205" t="s">
        <v>324</v>
      </c>
    </row>
    <row r="84" spans="1:1" s="31" customFormat="1" ht="15.75" customHeight="1" thickBot="1" x14ac:dyDescent="0.25">
      <c r="A84" s="230"/>
    </row>
    <row r="85" spans="1:1" s="31" customFormat="1" ht="54.75" customHeight="1" x14ac:dyDescent="0.2">
      <c r="A85" s="234" t="s">
        <v>328</v>
      </c>
    </row>
    <row r="86" spans="1:1" s="154" customFormat="1" ht="17.25" customHeight="1" thickBot="1" x14ac:dyDescent="0.25">
      <c r="A86" s="235" t="s">
        <v>329</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E110"/>
  <sheetViews>
    <sheetView topLeftCell="A2" workbookViewId="0">
      <selection activeCell="BK1" sqref="BK1:BL1048576"/>
    </sheetView>
  </sheetViews>
  <sheetFormatPr defaultColWidth="9.140625" defaultRowHeight="12.75" x14ac:dyDescent="0.2"/>
  <cols>
    <col min="1" max="1" width="66" style="32" customWidth="1"/>
    <col min="2" max="64" width="11" style="32" hidden="1" customWidth="1"/>
    <col min="65"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10" style="32" customWidth="1"/>
    <col min="83" max="83" width="9.85546875" style="32" customWidth="1"/>
    <col min="84" max="16384" width="9.140625" style="32"/>
  </cols>
  <sheetData>
    <row r="1" spans="1:83"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3"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3"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c r="CE3" s="113" t="e">
        <f>'BAR BB| Open rates'!#REF!</f>
        <v>#REF!</v>
      </c>
    </row>
    <row r="4" spans="1:83"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c r="CE4" s="113" t="e">
        <f>'BAR BB| Open rates'!#REF!</f>
        <v>#REF!</v>
      </c>
    </row>
    <row r="5" spans="1:83"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row>
    <row r="6" spans="1:83"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c r="CE6" s="43" t="e">
        <f>'BAR BB| Open rates'!#REF!</f>
        <v>#REF!</v>
      </c>
    </row>
    <row r="7" spans="1:83"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c r="CE7" s="43" t="e">
        <f>'BAR BB| Open rates'!#REF!</f>
        <v>#REF!</v>
      </c>
    </row>
    <row r="8" spans="1:83" s="36" customFormat="1" ht="12" customHeight="1" x14ac:dyDescent="0.2">
      <c r="A8" s="66" t="s">
        <v>64</v>
      </c>
      <c r="B8" s="43"/>
    </row>
    <row r="9" spans="1:83"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c r="CE9" s="43" t="e">
        <f>'BAR BB| Open rates'!#REF!</f>
        <v>#REF!</v>
      </c>
    </row>
    <row r="10" spans="1:83"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c r="CE10" s="43" t="e">
        <f>'BAR BB| Open rates'!#REF!</f>
        <v>#REF!</v>
      </c>
    </row>
    <row r="11" spans="1:83"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row>
    <row r="12" spans="1:83"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c r="CE12" s="43" t="e">
        <f>'BAR BB| Open rates'!#REF!</f>
        <v>#REF!</v>
      </c>
    </row>
    <row r="13" spans="1:83"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c r="CE13" s="43" t="e">
        <f>'BAR BB| Open rates'!#REF!</f>
        <v>#REF!</v>
      </c>
    </row>
    <row r="14" spans="1:83"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row>
    <row r="15" spans="1:83"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c r="CE15" s="43" t="e">
        <f>'BAR BB| Open rates'!#REF!</f>
        <v>#REF!</v>
      </c>
    </row>
    <row r="16" spans="1:83"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c r="CE16" s="43" t="e">
        <f>'BAR BB| Open rates'!#REF!</f>
        <v>#REF!</v>
      </c>
    </row>
    <row r="17" spans="1:83"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row>
    <row r="18" spans="1:83"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c r="CE18" s="43" t="e">
        <f>'BAR BB| Open rates'!#REF!</f>
        <v>#REF!</v>
      </c>
    </row>
    <row r="19" spans="1:83"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E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c r="CE19" s="34" t="e">
        <f t="shared" si="1"/>
        <v>#REF!</v>
      </c>
    </row>
    <row r="20" spans="1:83"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row>
    <row r="21" spans="1:83"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c r="CE21" s="43" t="e">
        <f>'BAR BB| Open rates'!#REF!</f>
        <v>#REF!</v>
      </c>
    </row>
    <row r="22" spans="1:83"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row>
    <row r="23" spans="1:83"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c r="CE23" s="43" t="e">
        <f>'BAR BB| Open rates'!#REF!</f>
        <v>#REF!</v>
      </c>
    </row>
    <row r="24" spans="1:83"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row>
    <row r="25" spans="1:83"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c r="CE25" s="43" t="e">
        <f>'BAR BB| Open rates'!#REF!</f>
        <v>#REF!</v>
      </c>
    </row>
    <row r="26" spans="1:83"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3"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3"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3"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3"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3"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3"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3" s="6" customFormat="1" ht="12.75" customHeight="1" x14ac:dyDescent="0.2"/>
    <row r="82" spans="1:83" s="6" customFormat="1" ht="12" x14ac:dyDescent="0.2">
      <c r="A82" s="11" t="s">
        <v>148</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3"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E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c r="CE83" s="113" t="e">
        <f t="shared" si="47"/>
        <v>#REF!</v>
      </c>
    </row>
    <row r="84" spans="1:83"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E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c r="CE84" s="113" t="e">
        <f t="shared" si="48"/>
        <v>#REF!</v>
      </c>
    </row>
    <row r="85" spans="1:83"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row>
    <row r="86" spans="1:83"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E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BF6*0.9</f>
        <v>#REF!</v>
      </c>
      <c r="BG86" s="57" t="e">
        <f t="shared" ref="BG86:BG101" si="51">BG6*0.9</f>
        <v>#REF!</v>
      </c>
      <c r="BH86" s="57" t="e">
        <f>BH6*0.85</f>
        <v>#REF!</v>
      </c>
      <c r="BI86" s="57" t="e">
        <f t="shared" ref="BI86:BK101" si="52">BI6*0.85</f>
        <v>#REF!</v>
      </c>
      <c r="BJ86" s="57" t="e">
        <f t="shared" si="52"/>
        <v>#REF!</v>
      </c>
      <c r="BK86" s="57" t="e">
        <f t="shared" si="52"/>
        <v>#REF!</v>
      </c>
      <c r="BL86" s="57" t="e">
        <f t="shared" ref="BL86:CE86" si="53">BL6*0.85</f>
        <v>#REF!</v>
      </c>
      <c r="BM86" s="57" t="e">
        <f t="shared" si="53"/>
        <v>#REF!</v>
      </c>
      <c r="BN86" s="57" t="e">
        <f t="shared" si="53"/>
        <v>#REF!</v>
      </c>
      <c r="BO86" s="57" t="e">
        <f t="shared" si="53"/>
        <v>#REF!</v>
      </c>
      <c r="BP86" s="57" t="e">
        <f t="shared" si="53"/>
        <v>#REF!</v>
      </c>
      <c r="BQ86" s="57" t="e">
        <f t="shared" si="53"/>
        <v>#REF!</v>
      </c>
      <c r="BR86" s="57" t="e">
        <f t="shared" si="53"/>
        <v>#REF!</v>
      </c>
      <c r="BS86" s="57" t="e">
        <f t="shared" si="53"/>
        <v>#REF!</v>
      </c>
      <c r="BT86" s="57" t="e">
        <f t="shared" si="53"/>
        <v>#REF!</v>
      </c>
      <c r="BU86" s="57" t="e">
        <f t="shared" si="53"/>
        <v>#REF!</v>
      </c>
      <c r="BV86" s="57" t="e">
        <f t="shared" si="53"/>
        <v>#REF!</v>
      </c>
      <c r="BW86" s="57" t="e">
        <f t="shared" si="53"/>
        <v>#REF!</v>
      </c>
      <c r="BX86" s="57" t="e">
        <f t="shared" si="53"/>
        <v>#REF!</v>
      </c>
      <c r="BY86" s="57" t="e">
        <f t="shared" si="53"/>
        <v>#REF!</v>
      </c>
      <c r="BZ86" s="57" t="e">
        <f t="shared" si="53"/>
        <v>#REF!</v>
      </c>
      <c r="CA86" s="57" t="e">
        <f t="shared" si="53"/>
        <v>#REF!</v>
      </c>
      <c r="CB86" s="57" t="e">
        <f t="shared" si="53"/>
        <v>#REF!</v>
      </c>
      <c r="CC86" s="57" t="e">
        <f t="shared" si="53"/>
        <v>#REF!</v>
      </c>
      <c r="CD86" s="57" t="e">
        <f t="shared" si="53"/>
        <v>#REF!</v>
      </c>
      <c r="CE86" s="57" t="e">
        <f t="shared" si="53"/>
        <v>#REF!</v>
      </c>
    </row>
    <row r="87" spans="1:83" s="36" customFormat="1" ht="12" customHeight="1" x14ac:dyDescent="0.2">
      <c r="A87" s="52">
        <v>2</v>
      </c>
      <c r="B87" s="43" t="e">
        <f t="shared" ref="B87:Q93" si="54">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BF7*0.9</f>
        <v>#REF!</v>
      </c>
      <c r="BG87" s="57" t="e">
        <f>BG7*0.9</f>
        <v>#REF!</v>
      </c>
      <c r="BH87" s="57" t="e">
        <f>BH7*0.85</f>
        <v>#REF!</v>
      </c>
      <c r="BI87" s="57" t="e">
        <f>BI7*0.85</f>
        <v>#REF!</v>
      </c>
      <c r="BJ87" s="57" t="e">
        <f>BJ7*0.85</f>
        <v>#REF!</v>
      </c>
      <c r="BK87" s="57" t="e">
        <f>BK7*0.85</f>
        <v>#REF!</v>
      </c>
      <c r="BL87" s="57" t="e">
        <f t="shared" ref="BL87:CE87" si="55">BL7*0.85</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c r="CE87" s="57" t="e">
        <f t="shared" si="55"/>
        <v>#REF!</v>
      </c>
    </row>
    <row r="88" spans="1:83"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row>
    <row r="89" spans="1:83" s="9" customFormat="1" ht="12" customHeight="1" x14ac:dyDescent="0.2">
      <c r="A89" s="8">
        <v>1</v>
      </c>
      <c r="B89" s="43" t="e">
        <f t="shared" si="54"/>
        <v>#REF!</v>
      </c>
      <c r="C89" s="43" t="e">
        <f t="shared" si="54"/>
        <v>#REF!</v>
      </c>
      <c r="D89" s="43" t="e">
        <f t="shared" si="54"/>
        <v>#REF!</v>
      </c>
      <c r="E89" s="43" t="e">
        <f t="shared" si="54"/>
        <v>#REF!</v>
      </c>
      <c r="F89" s="43" t="e">
        <f t="shared" si="54"/>
        <v>#REF!</v>
      </c>
      <c r="G89" s="43" t="e">
        <f t="shared" si="54"/>
        <v>#REF!</v>
      </c>
      <c r="H89" s="43" t="e">
        <f t="shared" si="54"/>
        <v>#REF!</v>
      </c>
      <c r="I89" s="43" t="e">
        <f t="shared" si="54"/>
        <v>#REF!</v>
      </c>
      <c r="J89" s="43" t="e">
        <f t="shared" si="54"/>
        <v>#REF!</v>
      </c>
      <c r="K89" s="43" t="e">
        <f t="shared" si="54"/>
        <v>#REF!</v>
      </c>
      <c r="L89" s="43" t="e">
        <f t="shared" si="54"/>
        <v>#REF!</v>
      </c>
      <c r="M89" s="43" t="e">
        <f t="shared" si="54"/>
        <v>#REF!</v>
      </c>
      <c r="N89" s="43" t="e">
        <f t="shared" si="54"/>
        <v>#REF!</v>
      </c>
      <c r="O89" s="43" t="e">
        <f t="shared" si="54"/>
        <v>#REF!</v>
      </c>
      <c r="P89" s="43" t="e">
        <f t="shared" si="54"/>
        <v>#REF!</v>
      </c>
      <c r="Q89" s="43" t="e">
        <f t="shared" si="54"/>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148" t="e">
        <f t="shared" ref="AW89:BE96" si="57">AW9*0.87*0.9</f>
        <v>#REF!</v>
      </c>
      <c r="AX89" s="148" t="e">
        <f t="shared" si="57"/>
        <v>#REF!</v>
      </c>
      <c r="AY89" s="57" t="e">
        <f t="shared" si="57"/>
        <v>#REF!</v>
      </c>
      <c r="AZ89" s="57" t="e">
        <f t="shared" si="57"/>
        <v>#REF!</v>
      </c>
      <c r="BA89" s="57" t="e">
        <f t="shared" si="57"/>
        <v>#REF!</v>
      </c>
      <c r="BB89" s="57" t="e">
        <f t="shared" si="57"/>
        <v>#REF!</v>
      </c>
      <c r="BC89" s="57" t="e">
        <f t="shared" si="57"/>
        <v>#REF!</v>
      </c>
      <c r="BD89" s="57" t="e">
        <f t="shared" si="57"/>
        <v>#REF!</v>
      </c>
      <c r="BE89" s="57" t="e">
        <f t="shared" si="57"/>
        <v>#REF!</v>
      </c>
      <c r="BF89" s="57" t="e">
        <f>BF9*0.9</f>
        <v>#REF!</v>
      </c>
      <c r="BG89" s="57" t="e">
        <f t="shared" si="51"/>
        <v>#REF!</v>
      </c>
      <c r="BH89" s="57" t="e">
        <f>BH9*0.85</f>
        <v>#REF!</v>
      </c>
      <c r="BI89" s="57" t="e">
        <f t="shared" si="52"/>
        <v>#REF!</v>
      </c>
      <c r="BJ89" s="57" t="e">
        <f t="shared" si="52"/>
        <v>#REF!</v>
      </c>
      <c r="BK89" s="57" t="e">
        <f t="shared" si="52"/>
        <v>#REF!</v>
      </c>
      <c r="BL89" s="57" t="e">
        <f t="shared" ref="BL89:CE89" si="58">BL9*0.85</f>
        <v>#REF!</v>
      </c>
      <c r="BM89" s="57" t="e">
        <f t="shared" si="58"/>
        <v>#REF!</v>
      </c>
      <c r="BN89" s="57" t="e">
        <f t="shared" si="58"/>
        <v>#REF!</v>
      </c>
      <c r="BO89" s="57" t="e">
        <f t="shared" si="58"/>
        <v>#REF!</v>
      </c>
      <c r="BP89" s="57" t="e">
        <f t="shared" si="58"/>
        <v>#REF!</v>
      </c>
      <c r="BQ89" s="57" t="e">
        <f t="shared" si="58"/>
        <v>#REF!</v>
      </c>
      <c r="BR89" s="57" t="e">
        <f t="shared" si="58"/>
        <v>#REF!</v>
      </c>
      <c r="BS89" s="57" t="e">
        <f t="shared" si="58"/>
        <v>#REF!</v>
      </c>
      <c r="BT89" s="57" t="e">
        <f t="shared" si="58"/>
        <v>#REF!</v>
      </c>
      <c r="BU89" s="57" t="e">
        <f t="shared" si="58"/>
        <v>#REF!</v>
      </c>
      <c r="BV89" s="57" t="e">
        <f t="shared" si="58"/>
        <v>#REF!</v>
      </c>
      <c r="BW89" s="57" t="e">
        <f t="shared" si="58"/>
        <v>#REF!</v>
      </c>
      <c r="BX89" s="57" t="e">
        <f t="shared" si="58"/>
        <v>#REF!</v>
      </c>
      <c r="BY89" s="57" t="e">
        <f t="shared" si="58"/>
        <v>#REF!</v>
      </c>
      <c r="BZ89" s="57" t="e">
        <f t="shared" si="58"/>
        <v>#REF!</v>
      </c>
      <c r="CA89" s="57" t="e">
        <f t="shared" si="58"/>
        <v>#REF!</v>
      </c>
      <c r="CB89" s="57" t="e">
        <f t="shared" si="58"/>
        <v>#REF!</v>
      </c>
      <c r="CC89" s="57" t="e">
        <f t="shared" si="58"/>
        <v>#REF!</v>
      </c>
      <c r="CD89" s="57" t="e">
        <f t="shared" si="58"/>
        <v>#REF!</v>
      </c>
      <c r="CE89" s="57" t="e">
        <f t="shared" si="58"/>
        <v>#REF!</v>
      </c>
    </row>
    <row r="90" spans="1:83" s="9" customFormat="1" ht="12" customHeight="1" x14ac:dyDescent="0.2">
      <c r="A90" s="8">
        <v>2</v>
      </c>
      <c r="B90" s="43" t="e">
        <f t="shared" si="54"/>
        <v>#REF!</v>
      </c>
      <c r="C90" s="43" t="e">
        <f t="shared" si="54"/>
        <v>#REF!</v>
      </c>
      <c r="D90" s="43" t="e">
        <f t="shared" si="54"/>
        <v>#REF!</v>
      </c>
      <c r="E90" s="43" t="e">
        <f t="shared" si="54"/>
        <v>#REF!</v>
      </c>
      <c r="F90" s="43" t="e">
        <f t="shared" si="54"/>
        <v>#REF!</v>
      </c>
      <c r="G90" s="43" t="e">
        <f t="shared" si="54"/>
        <v>#REF!</v>
      </c>
      <c r="H90" s="43" t="e">
        <f t="shared" si="54"/>
        <v>#REF!</v>
      </c>
      <c r="I90" s="43" t="e">
        <f t="shared" si="54"/>
        <v>#REF!</v>
      </c>
      <c r="J90" s="43" t="e">
        <f t="shared" si="54"/>
        <v>#REF!</v>
      </c>
      <c r="K90" s="43" t="e">
        <f t="shared" si="54"/>
        <v>#REF!</v>
      </c>
      <c r="L90" s="43" t="e">
        <f t="shared" si="54"/>
        <v>#REF!</v>
      </c>
      <c r="M90" s="43" t="e">
        <f t="shared" si="54"/>
        <v>#REF!</v>
      </c>
      <c r="N90" s="43" t="e">
        <f t="shared" si="54"/>
        <v>#REF!</v>
      </c>
      <c r="O90" s="43" t="e">
        <f t="shared" si="54"/>
        <v>#REF!</v>
      </c>
      <c r="P90" s="43" t="e">
        <f t="shared" si="54"/>
        <v>#REF!</v>
      </c>
      <c r="Q90" s="43" t="e">
        <f t="shared" si="54"/>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148" t="e">
        <f t="shared" si="57"/>
        <v>#REF!</v>
      </c>
      <c r="AX90" s="148" t="e">
        <f t="shared" si="57"/>
        <v>#REF!</v>
      </c>
      <c r="AY90" s="57" t="e">
        <f t="shared" si="57"/>
        <v>#REF!</v>
      </c>
      <c r="AZ90" s="57" t="e">
        <f t="shared" si="57"/>
        <v>#REF!</v>
      </c>
      <c r="BA90" s="57" t="e">
        <f t="shared" si="57"/>
        <v>#REF!</v>
      </c>
      <c r="BB90" s="57" t="e">
        <f t="shared" si="57"/>
        <v>#REF!</v>
      </c>
      <c r="BC90" s="57" t="e">
        <f t="shared" si="57"/>
        <v>#REF!</v>
      </c>
      <c r="BD90" s="57" t="e">
        <f t="shared" si="57"/>
        <v>#REF!</v>
      </c>
      <c r="BE90" s="57" t="e">
        <f t="shared" si="57"/>
        <v>#REF!</v>
      </c>
      <c r="BF90" s="57" t="e">
        <f>BF10*0.9</f>
        <v>#REF!</v>
      </c>
      <c r="BG90" s="57" t="e">
        <f t="shared" si="51"/>
        <v>#REF!</v>
      </c>
      <c r="BH90" s="57" t="e">
        <f>BH10*0.85</f>
        <v>#REF!</v>
      </c>
      <c r="BI90" s="57" t="e">
        <f t="shared" si="52"/>
        <v>#REF!</v>
      </c>
      <c r="BJ90" s="57" t="e">
        <f t="shared" si="52"/>
        <v>#REF!</v>
      </c>
      <c r="BK90" s="57" t="e">
        <f t="shared" si="52"/>
        <v>#REF!</v>
      </c>
      <c r="BL90" s="57" t="e">
        <f t="shared" ref="BL90:CE90" si="59">BL10*0.85</f>
        <v>#REF!</v>
      </c>
      <c r="BM90" s="57" t="e">
        <f t="shared" si="59"/>
        <v>#REF!</v>
      </c>
      <c r="BN90" s="57" t="e">
        <f t="shared" si="59"/>
        <v>#REF!</v>
      </c>
      <c r="BO90" s="57" t="e">
        <f t="shared" si="59"/>
        <v>#REF!</v>
      </c>
      <c r="BP90" s="57" t="e">
        <f t="shared" si="59"/>
        <v>#REF!</v>
      </c>
      <c r="BQ90" s="57" t="e">
        <f t="shared" si="59"/>
        <v>#REF!</v>
      </c>
      <c r="BR90" s="57" t="e">
        <f t="shared" si="59"/>
        <v>#REF!</v>
      </c>
      <c r="BS90" s="57" t="e">
        <f t="shared" si="59"/>
        <v>#REF!</v>
      </c>
      <c r="BT90" s="57" t="e">
        <f t="shared" si="59"/>
        <v>#REF!</v>
      </c>
      <c r="BU90" s="57" t="e">
        <f t="shared" si="59"/>
        <v>#REF!</v>
      </c>
      <c r="BV90" s="57" t="e">
        <f t="shared" si="59"/>
        <v>#REF!</v>
      </c>
      <c r="BW90" s="57" t="e">
        <f t="shared" si="59"/>
        <v>#REF!</v>
      </c>
      <c r="BX90" s="57" t="e">
        <f t="shared" si="59"/>
        <v>#REF!</v>
      </c>
      <c r="BY90" s="57" t="e">
        <f t="shared" si="59"/>
        <v>#REF!</v>
      </c>
      <c r="BZ90" s="57" t="e">
        <f t="shared" si="59"/>
        <v>#REF!</v>
      </c>
      <c r="CA90" s="57" t="e">
        <f t="shared" si="59"/>
        <v>#REF!</v>
      </c>
      <c r="CB90" s="57" t="e">
        <f t="shared" si="59"/>
        <v>#REF!</v>
      </c>
      <c r="CC90" s="57" t="e">
        <f t="shared" si="59"/>
        <v>#REF!</v>
      </c>
      <c r="CD90" s="57" t="e">
        <f t="shared" si="59"/>
        <v>#REF!</v>
      </c>
      <c r="CE90" s="57" t="e">
        <f t="shared" si="59"/>
        <v>#REF!</v>
      </c>
    </row>
    <row r="91" spans="1:83"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row>
    <row r="92" spans="1:83" s="9" customFormat="1" ht="12" customHeight="1" x14ac:dyDescent="0.2">
      <c r="A92" s="8">
        <v>1</v>
      </c>
      <c r="B92" s="43" t="e">
        <f t="shared" si="54"/>
        <v>#REF!</v>
      </c>
      <c r="C92" s="43" t="e">
        <f t="shared" si="54"/>
        <v>#REF!</v>
      </c>
      <c r="D92" s="43" t="e">
        <f t="shared" si="54"/>
        <v>#REF!</v>
      </c>
      <c r="E92" s="43" t="e">
        <f t="shared" si="54"/>
        <v>#REF!</v>
      </c>
      <c r="F92" s="43" t="e">
        <f t="shared" si="54"/>
        <v>#REF!</v>
      </c>
      <c r="G92" s="43" t="e">
        <f t="shared" si="54"/>
        <v>#REF!</v>
      </c>
      <c r="H92" s="43" t="e">
        <f t="shared" si="54"/>
        <v>#REF!</v>
      </c>
      <c r="I92" s="43" t="e">
        <f t="shared" si="54"/>
        <v>#REF!</v>
      </c>
      <c r="J92" s="43" t="e">
        <f t="shared" si="54"/>
        <v>#REF!</v>
      </c>
      <c r="K92" s="43" t="e">
        <f t="shared" si="54"/>
        <v>#REF!</v>
      </c>
      <c r="L92" s="43" t="e">
        <f t="shared" si="54"/>
        <v>#REF!</v>
      </c>
      <c r="M92" s="43" t="e">
        <f t="shared" si="54"/>
        <v>#REF!</v>
      </c>
      <c r="N92" s="43" t="e">
        <f t="shared" si="54"/>
        <v>#REF!</v>
      </c>
      <c r="O92" s="43" t="e">
        <f t="shared" si="54"/>
        <v>#REF!</v>
      </c>
      <c r="P92" s="43" t="e">
        <f t="shared" si="54"/>
        <v>#REF!</v>
      </c>
      <c r="Q92" s="43" t="e">
        <f t="shared" si="54"/>
        <v>#REF!</v>
      </c>
      <c r="R92" s="43" t="e">
        <f t="shared" ref="R92:AV93" si="60">R12*0.8*0.9</f>
        <v>#REF!</v>
      </c>
      <c r="S92" s="43" t="e">
        <f t="shared" si="60"/>
        <v>#REF!</v>
      </c>
      <c r="T92" s="43" t="e">
        <f t="shared" si="60"/>
        <v>#REF!</v>
      </c>
      <c r="U92" s="43" t="e">
        <f t="shared" si="60"/>
        <v>#REF!</v>
      </c>
      <c r="V92" s="43" t="e">
        <f t="shared" si="60"/>
        <v>#REF!</v>
      </c>
      <c r="W92" s="43" t="e">
        <f t="shared" si="60"/>
        <v>#REF!</v>
      </c>
      <c r="X92" s="43" t="e">
        <f t="shared" si="60"/>
        <v>#REF!</v>
      </c>
      <c r="Y92" s="43" t="e">
        <f t="shared" si="60"/>
        <v>#REF!</v>
      </c>
      <c r="Z92" s="43" t="e">
        <f t="shared" si="60"/>
        <v>#REF!</v>
      </c>
      <c r="AA92" s="43" t="e">
        <f t="shared" si="60"/>
        <v>#REF!</v>
      </c>
      <c r="AB92" s="43" t="e">
        <f t="shared" si="60"/>
        <v>#REF!</v>
      </c>
      <c r="AC92" s="43" t="e">
        <f t="shared" si="60"/>
        <v>#REF!</v>
      </c>
      <c r="AD92" s="43" t="e">
        <f t="shared" si="60"/>
        <v>#REF!</v>
      </c>
      <c r="AE92" s="43" t="e">
        <f t="shared" si="60"/>
        <v>#REF!</v>
      </c>
      <c r="AF92" s="43" t="e">
        <f t="shared" si="60"/>
        <v>#REF!</v>
      </c>
      <c r="AG92" s="43" t="e">
        <f t="shared" si="60"/>
        <v>#REF!</v>
      </c>
      <c r="AH92" s="43" t="e">
        <f t="shared" si="60"/>
        <v>#REF!</v>
      </c>
      <c r="AI92" s="43" t="e">
        <f t="shared" si="60"/>
        <v>#REF!</v>
      </c>
      <c r="AJ92" s="43" t="e">
        <f t="shared" si="60"/>
        <v>#REF!</v>
      </c>
      <c r="AK92" s="43" t="e">
        <f t="shared" si="60"/>
        <v>#REF!</v>
      </c>
      <c r="AL92" s="43" t="e">
        <f t="shared" si="60"/>
        <v>#REF!</v>
      </c>
      <c r="AM92" s="43" t="e">
        <f t="shared" si="60"/>
        <v>#REF!</v>
      </c>
      <c r="AN92" s="43" t="e">
        <f t="shared" si="60"/>
        <v>#REF!</v>
      </c>
      <c r="AO92" s="43" t="e">
        <f t="shared" si="60"/>
        <v>#REF!</v>
      </c>
      <c r="AP92" s="43" t="e">
        <f t="shared" si="60"/>
        <v>#REF!</v>
      </c>
      <c r="AQ92" s="43" t="e">
        <f t="shared" si="60"/>
        <v>#REF!</v>
      </c>
      <c r="AR92" s="43" t="e">
        <f t="shared" si="60"/>
        <v>#REF!</v>
      </c>
      <c r="AS92" s="43" t="e">
        <f t="shared" si="60"/>
        <v>#REF!</v>
      </c>
      <c r="AT92" s="43" t="e">
        <f t="shared" si="60"/>
        <v>#REF!</v>
      </c>
      <c r="AU92" s="43" t="e">
        <f t="shared" si="60"/>
        <v>#REF!</v>
      </c>
      <c r="AV92" s="43" t="e">
        <f t="shared" si="60"/>
        <v>#REF!</v>
      </c>
      <c r="AW92" s="148" t="e">
        <f t="shared" si="57"/>
        <v>#REF!</v>
      </c>
      <c r="AX92" s="148" t="e">
        <f t="shared" si="57"/>
        <v>#REF!</v>
      </c>
      <c r="AY92" s="57" t="e">
        <f t="shared" si="57"/>
        <v>#REF!</v>
      </c>
      <c r="AZ92" s="57" t="e">
        <f t="shared" si="57"/>
        <v>#REF!</v>
      </c>
      <c r="BA92" s="57" t="e">
        <f t="shared" si="57"/>
        <v>#REF!</v>
      </c>
      <c r="BB92" s="57" t="e">
        <f t="shared" si="57"/>
        <v>#REF!</v>
      </c>
      <c r="BC92" s="57" t="e">
        <f t="shared" si="57"/>
        <v>#REF!</v>
      </c>
      <c r="BD92" s="57" t="e">
        <f t="shared" si="57"/>
        <v>#REF!</v>
      </c>
      <c r="BE92" s="57" t="e">
        <f t="shared" si="57"/>
        <v>#REF!</v>
      </c>
      <c r="BF92" s="57" t="e">
        <f>BF12*0.9</f>
        <v>#REF!</v>
      </c>
      <c r="BG92" s="57" t="e">
        <f t="shared" si="51"/>
        <v>#REF!</v>
      </c>
      <c r="BH92" s="57" t="e">
        <f>BH12*0.85</f>
        <v>#REF!</v>
      </c>
      <c r="BI92" s="57" t="e">
        <f t="shared" si="52"/>
        <v>#REF!</v>
      </c>
      <c r="BJ92" s="57" t="e">
        <f t="shared" si="52"/>
        <v>#REF!</v>
      </c>
      <c r="BK92" s="57" t="e">
        <f t="shared" si="52"/>
        <v>#REF!</v>
      </c>
      <c r="BL92" s="57" t="e">
        <f t="shared" ref="BL92:CE92" si="61">BL12*0.85</f>
        <v>#REF!</v>
      </c>
      <c r="BM92" s="57" t="e">
        <f t="shared" si="61"/>
        <v>#REF!</v>
      </c>
      <c r="BN92" s="57" t="e">
        <f t="shared" si="61"/>
        <v>#REF!</v>
      </c>
      <c r="BO92" s="57" t="e">
        <f t="shared" si="61"/>
        <v>#REF!</v>
      </c>
      <c r="BP92" s="57" t="e">
        <f t="shared" si="61"/>
        <v>#REF!</v>
      </c>
      <c r="BQ92" s="57" t="e">
        <f t="shared" si="61"/>
        <v>#REF!</v>
      </c>
      <c r="BR92" s="57" t="e">
        <f t="shared" si="61"/>
        <v>#REF!</v>
      </c>
      <c r="BS92" s="57" t="e">
        <f t="shared" si="61"/>
        <v>#REF!</v>
      </c>
      <c r="BT92" s="57" t="e">
        <f t="shared" si="61"/>
        <v>#REF!</v>
      </c>
      <c r="BU92" s="57" t="e">
        <f t="shared" si="61"/>
        <v>#REF!</v>
      </c>
      <c r="BV92" s="57" t="e">
        <f t="shared" si="61"/>
        <v>#REF!</v>
      </c>
      <c r="BW92" s="57" t="e">
        <f t="shared" si="61"/>
        <v>#REF!</v>
      </c>
      <c r="BX92" s="57" t="e">
        <f t="shared" si="61"/>
        <v>#REF!</v>
      </c>
      <c r="BY92" s="57" t="e">
        <f t="shared" si="61"/>
        <v>#REF!</v>
      </c>
      <c r="BZ92" s="57" t="e">
        <f t="shared" si="61"/>
        <v>#REF!</v>
      </c>
      <c r="CA92" s="57" t="e">
        <f t="shared" si="61"/>
        <v>#REF!</v>
      </c>
      <c r="CB92" s="57" t="e">
        <f t="shared" si="61"/>
        <v>#REF!</v>
      </c>
      <c r="CC92" s="57" t="e">
        <f t="shared" si="61"/>
        <v>#REF!</v>
      </c>
      <c r="CD92" s="57" t="e">
        <f t="shared" si="61"/>
        <v>#REF!</v>
      </c>
      <c r="CE92" s="57" t="e">
        <f t="shared" si="61"/>
        <v>#REF!</v>
      </c>
    </row>
    <row r="93" spans="1:83" s="9" customFormat="1" ht="12" customHeight="1" x14ac:dyDescent="0.2">
      <c r="A93" s="8">
        <v>2</v>
      </c>
      <c r="B93" s="43" t="e">
        <f t="shared" si="54"/>
        <v>#REF!</v>
      </c>
      <c r="C93" s="43" t="e">
        <f t="shared" si="54"/>
        <v>#REF!</v>
      </c>
      <c r="D93" s="43" t="e">
        <f t="shared" si="54"/>
        <v>#REF!</v>
      </c>
      <c r="E93" s="43" t="e">
        <f t="shared" si="54"/>
        <v>#REF!</v>
      </c>
      <c r="F93" s="43" t="e">
        <f t="shared" si="54"/>
        <v>#REF!</v>
      </c>
      <c r="G93" s="43" t="e">
        <f t="shared" si="54"/>
        <v>#REF!</v>
      </c>
      <c r="H93" s="43" t="e">
        <f t="shared" si="54"/>
        <v>#REF!</v>
      </c>
      <c r="I93" s="43" t="e">
        <f t="shared" si="54"/>
        <v>#REF!</v>
      </c>
      <c r="J93" s="43" t="e">
        <f t="shared" si="54"/>
        <v>#REF!</v>
      </c>
      <c r="K93" s="43" t="e">
        <f t="shared" si="54"/>
        <v>#REF!</v>
      </c>
      <c r="L93" s="43" t="e">
        <f t="shared" si="54"/>
        <v>#REF!</v>
      </c>
      <c r="M93" s="43" t="e">
        <f t="shared" si="54"/>
        <v>#REF!</v>
      </c>
      <c r="N93" s="43" t="e">
        <f t="shared" si="54"/>
        <v>#REF!</v>
      </c>
      <c r="O93" s="43" t="e">
        <f t="shared" si="54"/>
        <v>#REF!</v>
      </c>
      <c r="P93" s="43" t="e">
        <f t="shared" si="54"/>
        <v>#REF!</v>
      </c>
      <c r="Q93" s="43" t="e">
        <f t="shared" si="54"/>
        <v>#REF!</v>
      </c>
      <c r="R93" s="43" t="e">
        <f t="shared" si="60"/>
        <v>#REF!</v>
      </c>
      <c r="S93" s="43" t="e">
        <f t="shared" si="60"/>
        <v>#REF!</v>
      </c>
      <c r="T93" s="43" t="e">
        <f t="shared" si="60"/>
        <v>#REF!</v>
      </c>
      <c r="U93" s="43" t="e">
        <f t="shared" si="60"/>
        <v>#REF!</v>
      </c>
      <c r="V93" s="43" t="e">
        <f t="shared" si="60"/>
        <v>#REF!</v>
      </c>
      <c r="W93" s="43" t="e">
        <f t="shared" si="60"/>
        <v>#REF!</v>
      </c>
      <c r="X93" s="43" t="e">
        <f t="shared" si="60"/>
        <v>#REF!</v>
      </c>
      <c r="Y93" s="43" t="e">
        <f t="shared" si="60"/>
        <v>#REF!</v>
      </c>
      <c r="Z93" s="43" t="e">
        <f t="shared" si="60"/>
        <v>#REF!</v>
      </c>
      <c r="AA93" s="43" t="e">
        <f t="shared" si="60"/>
        <v>#REF!</v>
      </c>
      <c r="AB93" s="43" t="e">
        <f t="shared" si="60"/>
        <v>#REF!</v>
      </c>
      <c r="AC93" s="43" t="e">
        <f t="shared" si="60"/>
        <v>#REF!</v>
      </c>
      <c r="AD93" s="43" t="e">
        <f t="shared" si="60"/>
        <v>#REF!</v>
      </c>
      <c r="AE93" s="43" t="e">
        <f t="shared" si="60"/>
        <v>#REF!</v>
      </c>
      <c r="AF93" s="43" t="e">
        <f t="shared" si="60"/>
        <v>#REF!</v>
      </c>
      <c r="AG93" s="43" t="e">
        <f t="shared" si="60"/>
        <v>#REF!</v>
      </c>
      <c r="AH93" s="43" t="e">
        <f t="shared" si="60"/>
        <v>#REF!</v>
      </c>
      <c r="AI93" s="43" t="e">
        <f t="shared" si="60"/>
        <v>#REF!</v>
      </c>
      <c r="AJ93" s="43" t="e">
        <f t="shared" si="60"/>
        <v>#REF!</v>
      </c>
      <c r="AK93" s="43" t="e">
        <f t="shared" si="60"/>
        <v>#REF!</v>
      </c>
      <c r="AL93" s="43" t="e">
        <f t="shared" si="60"/>
        <v>#REF!</v>
      </c>
      <c r="AM93" s="43" t="e">
        <f t="shared" si="60"/>
        <v>#REF!</v>
      </c>
      <c r="AN93" s="43" t="e">
        <f t="shared" si="60"/>
        <v>#REF!</v>
      </c>
      <c r="AO93" s="43" t="e">
        <f t="shared" si="60"/>
        <v>#REF!</v>
      </c>
      <c r="AP93" s="43" t="e">
        <f t="shared" si="60"/>
        <v>#REF!</v>
      </c>
      <c r="AQ93" s="43" t="e">
        <f t="shared" si="60"/>
        <v>#REF!</v>
      </c>
      <c r="AR93" s="43" t="e">
        <f t="shared" si="60"/>
        <v>#REF!</v>
      </c>
      <c r="AS93" s="43" t="e">
        <f t="shared" si="60"/>
        <v>#REF!</v>
      </c>
      <c r="AT93" s="43" t="e">
        <f t="shared" si="60"/>
        <v>#REF!</v>
      </c>
      <c r="AU93" s="43" t="e">
        <f t="shared" si="60"/>
        <v>#REF!</v>
      </c>
      <c r="AV93" s="43" t="e">
        <f t="shared" si="60"/>
        <v>#REF!</v>
      </c>
      <c r="AW93" s="148" t="e">
        <f t="shared" si="57"/>
        <v>#REF!</v>
      </c>
      <c r="AX93" s="148" t="e">
        <f t="shared" si="57"/>
        <v>#REF!</v>
      </c>
      <c r="AY93" s="57" t="e">
        <f t="shared" si="57"/>
        <v>#REF!</v>
      </c>
      <c r="AZ93" s="57" t="e">
        <f t="shared" si="57"/>
        <v>#REF!</v>
      </c>
      <c r="BA93" s="57" t="e">
        <f t="shared" si="57"/>
        <v>#REF!</v>
      </c>
      <c r="BB93" s="57" t="e">
        <f t="shared" si="57"/>
        <v>#REF!</v>
      </c>
      <c r="BC93" s="57" t="e">
        <f t="shared" si="57"/>
        <v>#REF!</v>
      </c>
      <c r="BD93" s="57" t="e">
        <f t="shared" si="57"/>
        <v>#REF!</v>
      </c>
      <c r="BE93" s="57" t="e">
        <f t="shared" si="57"/>
        <v>#REF!</v>
      </c>
      <c r="BF93" s="57" t="e">
        <f>BF13*0.9</f>
        <v>#REF!</v>
      </c>
      <c r="BG93" s="57" t="e">
        <f t="shared" si="51"/>
        <v>#REF!</v>
      </c>
      <c r="BH93" s="57" t="e">
        <f>BH13*0.85</f>
        <v>#REF!</v>
      </c>
      <c r="BI93" s="57" t="e">
        <f t="shared" si="52"/>
        <v>#REF!</v>
      </c>
      <c r="BJ93" s="57" t="e">
        <f t="shared" si="52"/>
        <v>#REF!</v>
      </c>
      <c r="BK93" s="57" t="e">
        <f t="shared" si="52"/>
        <v>#REF!</v>
      </c>
      <c r="BL93" s="57" t="e">
        <f t="shared" ref="BL93:CE93" si="62">BL13*0.85</f>
        <v>#REF!</v>
      </c>
      <c r="BM93" s="57" t="e">
        <f t="shared" si="62"/>
        <v>#REF!</v>
      </c>
      <c r="BN93" s="57" t="e">
        <f t="shared" si="62"/>
        <v>#REF!</v>
      </c>
      <c r="BO93" s="57" t="e">
        <f t="shared" si="62"/>
        <v>#REF!</v>
      </c>
      <c r="BP93" s="57" t="e">
        <f t="shared" si="62"/>
        <v>#REF!</v>
      </c>
      <c r="BQ93" s="57" t="e">
        <f t="shared" si="62"/>
        <v>#REF!</v>
      </c>
      <c r="BR93" s="57" t="e">
        <f t="shared" si="62"/>
        <v>#REF!</v>
      </c>
      <c r="BS93" s="57" t="e">
        <f t="shared" si="62"/>
        <v>#REF!</v>
      </c>
      <c r="BT93" s="57" t="e">
        <f t="shared" si="62"/>
        <v>#REF!</v>
      </c>
      <c r="BU93" s="57" t="e">
        <f t="shared" si="62"/>
        <v>#REF!</v>
      </c>
      <c r="BV93" s="57" t="e">
        <f t="shared" si="62"/>
        <v>#REF!</v>
      </c>
      <c r="BW93" s="57" t="e">
        <f t="shared" si="62"/>
        <v>#REF!</v>
      </c>
      <c r="BX93" s="57" t="e">
        <f t="shared" si="62"/>
        <v>#REF!</v>
      </c>
      <c r="BY93" s="57" t="e">
        <f t="shared" si="62"/>
        <v>#REF!</v>
      </c>
      <c r="BZ93" s="57" t="e">
        <f t="shared" si="62"/>
        <v>#REF!</v>
      </c>
      <c r="CA93" s="57" t="e">
        <f t="shared" si="62"/>
        <v>#REF!</v>
      </c>
      <c r="CB93" s="57" t="e">
        <f t="shared" si="62"/>
        <v>#REF!</v>
      </c>
      <c r="CC93" s="57" t="e">
        <f t="shared" si="62"/>
        <v>#REF!</v>
      </c>
      <c r="CD93" s="57" t="e">
        <f t="shared" si="62"/>
        <v>#REF!</v>
      </c>
      <c r="CE93" s="57" t="e">
        <f t="shared" si="62"/>
        <v>#REF!</v>
      </c>
    </row>
    <row r="94" spans="1:83"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row>
    <row r="95" spans="1:83"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3">AO15*0.8*0.9</f>
        <v>#REF!</v>
      </c>
      <c r="AP95" s="43" t="e">
        <f t="shared" si="63"/>
        <v>#REF!</v>
      </c>
      <c r="AQ95" s="43" t="e">
        <f t="shared" si="63"/>
        <v>#REF!</v>
      </c>
      <c r="AR95" s="43" t="e">
        <f t="shared" si="63"/>
        <v>#REF!</v>
      </c>
      <c r="AS95" s="43" t="e">
        <f t="shared" si="63"/>
        <v>#REF!</v>
      </c>
      <c r="AT95" s="43" t="e">
        <f t="shared" si="63"/>
        <v>#REF!</v>
      </c>
      <c r="AU95" s="43" t="e">
        <f t="shared" si="63"/>
        <v>#REF!</v>
      </c>
      <c r="AV95" s="43" t="e">
        <f t="shared" si="63"/>
        <v>#REF!</v>
      </c>
      <c r="AW95" s="148" t="e">
        <f t="shared" si="57"/>
        <v>#REF!</v>
      </c>
      <c r="AX95" s="148" t="e">
        <f t="shared" si="57"/>
        <v>#REF!</v>
      </c>
      <c r="AY95" s="57" t="e">
        <f t="shared" si="57"/>
        <v>#REF!</v>
      </c>
      <c r="AZ95" s="57" t="e">
        <f t="shared" si="57"/>
        <v>#REF!</v>
      </c>
      <c r="BA95" s="57" t="e">
        <f t="shared" si="57"/>
        <v>#REF!</v>
      </c>
      <c r="BB95" s="57" t="e">
        <f t="shared" si="57"/>
        <v>#REF!</v>
      </c>
      <c r="BC95" s="57" t="e">
        <f t="shared" si="57"/>
        <v>#REF!</v>
      </c>
      <c r="BD95" s="57" t="e">
        <f t="shared" si="57"/>
        <v>#REF!</v>
      </c>
      <c r="BE95" s="57" t="e">
        <f t="shared" si="57"/>
        <v>#REF!</v>
      </c>
      <c r="BF95" s="57" t="e">
        <f>BF15*0.9</f>
        <v>#REF!</v>
      </c>
      <c r="BG95" s="57" t="e">
        <f t="shared" si="51"/>
        <v>#REF!</v>
      </c>
      <c r="BH95" s="57" t="e">
        <f>BH15*0.85</f>
        <v>#REF!</v>
      </c>
      <c r="BI95" s="57" t="e">
        <f t="shared" si="52"/>
        <v>#REF!</v>
      </c>
      <c r="BJ95" s="57" t="e">
        <f t="shared" si="52"/>
        <v>#REF!</v>
      </c>
      <c r="BK95" s="57" t="e">
        <f t="shared" si="52"/>
        <v>#REF!</v>
      </c>
      <c r="BL95" s="57" t="e">
        <f t="shared" ref="BL95:CE95" si="64">BL15*0.85</f>
        <v>#REF!</v>
      </c>
      <c r="BM95" s="57" t="e">
        <f t="shared" si="64"/>
        <v>#REF!</v>
      </c>
      <c r="BN95" s="57" t="e">
        <f t="shared" si="64"/>
        <v>#REF!</v>
      </c>
      <c r="BO95" s="57" t="e">
        <f t="shared" si="64"/>
        <v>#REF!</v>
      </c>
      <c r="BP95" s="57" t="e">
        <f t="shared" si="64"/>
        <v>#REF!</v>
      </c>
      <c r="BQ95" s="57" t="e">
        <f t="shared" si="64"/>
        <v>#REF!</v>
      </c>
      <c r="BR95" s="57" t="e">
        <f t="shared" si="64"/>
        <v>#REF!</v>
      </c>
      <c r="BS95" s="57" t="e">
        <f t="shared" si="64"/>
        <v>#REF!</v>
      </c>
      <c r="BT95" s="57" t="e">
        <f t="shared" si="64"/>
        <v>#REF!</v>
      </c>
      <c r="BU95" s="57" t="e">
        <f t="shared" si="64"/>
        <v>#REF!</v>
      </c>
      <c r="BV95" s="57" t="e">
        <f t="shared" si="64"/>
        <v>#REF!</v>
      </c>
      <c r="BW95" s="57" t="e">
        <f t="shared" si="64"/>
        <v>#REF!</v>
      </c>
      <c r="BX95" s="57" t="e">
        <f t="shared" si="64"/>
        <v>#REF!</v>
      </c>
      <c r="BY95" s="57" t="e">
        <f t="shared" si="64"/>
        <v>#REF!</v>
      </c>
      <c r="BZ95" s="57" t="e">
        <f t="shared" si="64"/>
        <v>#REF!</v>
      </c>
      <c r="CA95" s="57" t="e">
        <f t="shared" si="64"/>
        <v>#REF!</v>
      </c>
      <c r="CB95" s="57" t="e">
        <f t="shared" si="64"/>
        <v>#REF!</v>
      </c>
      <c r="CC95" s="57" t="e">
        <f t="shared" si="64"/>
        <v>#REF!</v>
      </c>
      <c r="CD95" s="57" t="e">
        <f t="shared" si="64"/>
        <v>#REF!</v>
      </c>
      <c r="CE95" s="57" t="e">
        <f t="shared" si="64"/>
        <v>#REF!</v>
      </c>
    </row>
    <row r="96" spans="1:83"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3"/>
        <v>#REF!</v>
      </c>
      <c r="AP96" s="43" t="e">
        <f t="shared" si="63"/>
        <v>#REF!</v>
      </c>
      <c r="AQ96" s="43" t="e">
        <f t="shared" si="63"/>
        <v>#REF!</v>
      </c>
      <c r="AR96" s="43" t="e">
        <f t="shared" si="63"/>
        <v>#REF!</v>
      </c>
      <c r="AS96" s="43" t="e">
        <f t="shared" si="63"/>
        <v>#REF!</v>
      </c>
      <c r="AT96" s="43" t="e">
        <f t="shared" si="63"/>
        <v>#REF!</v>
      </c>
      <c r="AU96" s="43" t="e">
        <f t="shared" si="63"/>
        <v>#REF!</v>
      </c>
      <c r="AV96" s="43" t="e">
        <f t="shared" si="63"/>
        <v>#REF!</v>
      </c>
      <c r="AW96" s="148" t="e">
        <f t="shared" si="57"/>
        <v>#REF!</v>
      </c>
      <c r="AX96" s="148" t="e">
        <f t="shared" si="57"/>
        <v>#REF!</v>
      </c>
      <c r="AY96" s="57" t="e">
        <f t="shared" si="57"/>
        <v>#REF!</v>
      </c>
      <c r="AZ96" s="57" t="e">
        <f t="shared" si="57"/>
        <v>#REF!</v>
      </c>
      <c r="BA96" s="57" t="e">
        <f t="shared" si="57"/>
        <v>#REF!</v>
      </c>
      <c r="BB96" s="57" t="e">
        <f t="shared" si="57"/>
        <v>#REF!</v>
      </c>
      <c r="BC96" s="57" t="e">
        <f t="shared" si="57"/>
        <v>#REF!</v>
      </c>
      <c r="BD96" s="57" t="e">
        <f t="shared" si="57"/>
        <v>#REF!</v>
      </c>
      <c r="BE96" s="57" t="e">
        <f t="shared" si="57"/>
        <v>#REF!</v>
      </c>
      <c r="BF96" s="57" t="e">
        <f>BF16*0.9</f>
        <v>#REF!</v>
      </c>
      <c r="BG96" s="57" t="e">
        <f t="shared" si="51"/>
        <v>#REF!</v>
      </c>
      <c r="BH96" s="57" t="e">
        <f>BH16*0.85</f>
        <v>#REF!</v>
      </c>
      <c r="BI96" s="57" t="e">
        <f t="shared" si="52"/>
        <v>#REF!</v>
      </c>
      <c r="BJ96" s="57" t="e">
        <f t="shared" si="52"/>
        <v>#REF!</v>
      </c>
      <c r="BK96" s="57" t="e">
        <f t="shared" si="52"/>
        <v>#REF!</v>
      </c>
      <c r="BL96" s="57" t="e">
        <f t="shared" ref="BL96:CE96" si="65">BL16*0.85</f>
        <v>#REF!</v>
      </c>
      <c r="BM96" s="57" t="e">
        <f t="shared" si="65"/>
        <v>#REF!</v>
      </c>
      <c r="BN96" s="57" t="e">
        <f t="shared" si="65"/>
        <v>#REF!</v>
      </c>
      <c r="BO96" s="57" t="e">
        <f t="shared" si="65"/>
        <v>#REF!</v>
      </c>
      <c r="BP96" s="57" t="e">
        <f t="shared" si="65"/>
        <v>#REF!</v>
      </c>
      <c r="BQ96" s="57" t="e">
        <f t="shared" si="65"/>
        <v>#REF!</v>
      </c>
      <c r="BR96" s="57" t="e">
        <f t="shared" si="65"/>
        <v>#REF!</v>
      </c>
      <c r="BS96" s="57" t="e">
        <f t="shared" si="65"/>
        <v>#REF!</v>
      </c>
      <c r="BT96" s="57" t="e">
        <f t="shared" si="65"/>
        <v>#REF!</v>
      </c>
      <c r="BU96" s="57" t="e">
        <f t="shared" si="65"/>
        <v>#REF!</v>
      </c>
      <c r="BV96" s="57" t="e">
        <f t="shared" si="65"/>
        <v>#REF!</v>
      </c>
      <c r="BW96" s="57" t="e">
        <f t="shared" si="65"/>
        <v>#REF!</v>
      </c>
      <c r="BX96" s="57" t="e">
        <f t="shared" si="65"/>
        <v>#REF!</v>
      </c>
      <c r="BY96" s="57" t="e">
        <f t="shared" si="65"/>
        <v>#REF!</v>
      </c>
      <c r="BZ96" s="57" t="e">
        <f t="shared" si="65"/>
        <v>#REF!</v>
      </c>
      <c r="CA96" s="57" t="e">
        <f t="shared" si="65"/>
        <v>#REF!</v>
      </c>
      <c r="CB96" s="57" t="e">
        <f t="shared" si="65"/>
        <v>#REF!</v>
      </c>
      <c r="CC96" s="57" t="e">
        <f t="shared" si="65"/>
        <v>#REF!</v>
      </c>
      <c r="CD96" s="57" t="e">
        <f t="shared" si="65"/>
        <v>#REF!</v>
      </c>
      <c r="CE96" s="57" t="e">
        <f t="shared" si="65"/>
        <v>#REF!</v>
      </c>
    </row>
    <row r="97" spans="1:83"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row>
    <row r="98" spans="1:83"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6">AN18*0.8*0.9</f>
        <v>#REF!</v>
      </c>
      <c r="AO98" s="43" t="e">
        <f t="shared" si="66"/>
        <v>#REF!</v>
      </c>
      <c r="AP98" s="43" t="e">
        <f t="shared" si="66"/>
        <v>#REF!</v>
      </c>
      <c r="AQ98" s="43" t="e">
        <f t="shared" si="66"/>
        <v>#REF!</v>
      </c>
      <c r="AR98" s="43" t="e">
        <f t="shared" si="66"/>
        <v>#REF!</v>
      </c>
      <c r="AS98" s="43" t="e">
        <f t="shared" si="66"/>
        <v>#REF!</v>
      </c>
      <c r="AT98" s="43" t="e">
        <f t="shared" si="66"/>
        <v>#REF!</v>
      </c>
      <c r="AU98" s="43" t="e">
        <f t="shared" si="66"/>
        <v>#REF!</v>
      </c>
      <c r="AV98" s="43" t="e">
        <f t="shared" si="66"/>
        <v>#REF!</v>
      </c>
      <c r="AW98" s="148" t="e">
        <f t="shared" ref="AW98:BE105" si="67">AW18*0.87*0.9</f>
        <v>#REF!</v>
      </c>
      <c r="AX98" s="148" t="e">
        <f t="shared" si="67"/>
        <v>#REF!</v>
      </c>
      <c r="AY98" s="57" t="e">
        <f t="shared" si="67"/>
        <v>#REF!</v>
      </c>
      <c r="AZ98" s="57" t="e">
        <f t="shared" si="67"/>
        <v>#REF!</v>
      </c>
      <c r="BA98" s="57" t="e">
        <f t="shared" si="67"/>
        <v>#REF!</v>
      </c>
      <c r="BB98" s="57" t="e">
        <f t="shared" si="67"/>
        <v>#REF!</v>
      </c>
      <c r="BC98" s="57" t="e">
        <f t="shared" si="67"/>
        <v>#REF!</v>
      </c>
      <c r="BD98" s="57" t="e">
        <f t="shared" si="67"/>
        <v>#REF!</v>
      </c>
      <c r="BE98" s="57" t="e">
        <f t="shared" si="67"/>
        <v>#REF!</v>
      </c>
      <c r="BF98" s="57" t="e">
        <f>BF18*0.9</f>
        <v>#REF!</v>
      </c>
      <c r="BG98" s="57" t="e">
        <f t="shared" si="51"/>
        <v>#REF!</v>
      </c>
      <c r="BH98" s="57" t="e">
        <f>BH18*0.85</f>
        <v>#REF!</v>
      </c>
      <c r="BI98" s="57" t="e">
        <f t="shared" si="52"/>
        <v>#REF!</v>
      </c>
      <c r="BJ98" s="57" t="e">
        <f t="shared" si="52"/>
        <v>#REF!</v>
      </c>
      <c r="BK98" s="57" t="e">
        <f t="shared" si="52"/>
        <v>#REF!</v>
      </c>
      <c r="BL98" s="57" t="e">
        <f t="shared" ref="BL98:CE98" si="68">BL18*0.85</f>
        <v>#REF!</v>
      </c>
      <c r="BM98" s="57" t="e">
        <f t="shared" si="68"/>
        <v>#REF!</v>
      </c>
      <c r="BN98" s="57" t="e">
        <f t="shared" si="68"/>
        <v>#REF!</v>
      </c>
      <c r="BO98" s="57" t="e">
        <f t="shared" si="68"/>
        <v>#REF!</v>
      </c>
      <c r="BP98" s="57" t="e">
        <f t="shared" si="68"/>
        <v>#REF!</v>
      </c>
      <c r="BQ98" s="57" t="e">
        <f t="shared" si="68"/>
        <v>#REF!</v>
      </c>
      <c r="BR98" s="57" t="e">
        <f t="shared" si="68"/>
        <v>#REF!</v>
      </c>
      <c r="BS98" s="57" t="e">
        <f t="shared" si="68"/>
        <v>#REF!</v>
      </c>
      <c r="BT98" s="57" t="e">
        <f t="shared" si="68"/>
        <v>#REF!</v>
      </c>
      <c r="BU98" s="57" t="e">
        <f t="shared" si="68"/>
        <v>#REF!</v>
      </c>
      <c r="BV98" s="57" t="e">
        <f t="shared" si="68"/>
        <v>#REF!</v>
      </c>
      <c r="BW98" s="57" t="e">
        <f t="shared" si="68"/>
        <v>#REF!</v>
      </c>
      <c r="BX98" s="57" t="e">
        <f t="shared" si="68"/>
        <v>#REF!</v>
      </c>
      <c r="BY98" s="57" t="e">
        <f t="shared" si="68"/>
        <v>#REF!</v>
      </c>
      <c r="BZ98" s="57" t="e">
        <f t="shared" si="68"/>
        <v>#REF!</v>
      </c>
      <c r="CA98" s="57" t="e">
        <f t="shared" si="68"/>
        <v>#REF!</v>
      </c>
      <c r="CB98" s="57" t="e">
        <f t="shared" si="68"/>
        <v>#REF!</v>
      </c>
      <c r="CC98" s="57" t="e">
        <f t="shared" si="68"/>
        <v>#REF!</v>
      </c>
      <c r="CD98" s="57" t="e">
        <f t="shared" si="68"/>
        <v>#REF!</v>
      </c>
      <c r="CE98" s="57" t="e">
        <f t="shared" si="68"/>
        <v>#REF!</v>
      </c>
    </row>
    <row r="99" spans="1:83"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6"/>
        <v>#REF!</v>
      </c>
      <c r="AO99" s="43" t="e">
        <f t="shared" si="66"/>
        <v>#REF!</v>
      </c>
      <c r="AP99" s="43" t="e">
        <f t="shared" si="66"/>
        <v>#REF!</v>
      </c>
      <c r="AQ99" s="43" t="e">
        <f t="shared" si="66"/>
        <v>#REF!</v>
      </c>
      <c r="AR99" s="43" t="e">
        <f t="shared" si="66"/>
        <v>#REF!</v>
      </c>
      <c r="AS99" s="43" t="e">
        <f t="shared" si="66"/>
        <v>#REF!</v>
      </c>
      <c r="AT99" s="43" t="e">
        <f t="shared" si="66"/>
        <v>#REF!</v>
      </c>
      <c r="AU99" s="43" t="e">
        <f t="shared" si="66"/>
        <v>#REF!</v>
      </c>
      <c r="AV99" s="43" t="e">
        <f t="shared" si="66"/>
        <v>#REF!</v>
      </c>
      <c r="AW99" s="148" t="e">
        <f t="shared" si="67"/>
        <v>#REF!</v>
      </c>
      <c r="AX99" s="148" t="e">
        <f t="shared" si="67"/>
        <v>#REF!</v>
      </c>
      <c r="AY99" s="57" t="e">
        <f t="shared" si="67"/>
        <v>#REF!</v>
      </c>
      <c r="AZ99" s="57" t="e">
        <f t="shared" si="67"/>
        <v>#REF!</v>
      </c>
      <c r="BA99" s="57" t="e">
        <f t="shared" si="67"/>
        <v>#REF!</v>
      </c>
      <c r="BB99" s="57" t="e">
        <f t="shared" si="67"/>
        <v>#REF!</v>
      </c>
      <c r="BC99" s="57" t="e">
        <f t="shared" si="67"/>
        <v>#REF!</v>
      </c>
      <c r="BD99" s="57" t="e">
        <f t="shared" si="67"/>
        <v>#REF!</v>
      </c>
      <c r="BE99" s="57" t="e">
        <f t="shared" si="67"/>
        <v>#REF!</v>
      </c>
      <c r="BF99" s="57" t="e">
        <f>BF19*0.9</f>
        <v>#REF!</v>
      </c>
      <c r="BG99" s="57" t="e">
        <f t="shared" si="51"/>
        <v>#REF!</v>
      </c>
      <c r="BH99" s="57" t="e">
        <f>BH19*0.85</f>
        <v>#REF!</v>
      </c>
      <c r="BI99" s="57" t="e">
        <f t="shared" si="52"/>
        <v>#REF!</v>
      </c>
      <c r="BJ99" s="57" t="e">
        <f t="shared" si="52"/>
        <v>#REF!</v>
      </c>
      <c r="BK99" s="57" t="e">
        <f t="shared" si="52"/>
        <v>#REF!</v>
      </c>
      <c r="BL99" s="57" t="e">
        <f t="shared" ref="BL99:CE99" si="69">BL19*0.85</f>
        <v>#REF!</v>
      </c>
      <c r="BM99" s="57" t="e">
        <f t="shared" si="69"/>
        <v>#REF!</v>
      </c>
      <c r="BN99" s="57" t="e">
        <f t="shared" si="69"/>
        <v>#REF!</v>
      </c>
      <c r="BO99" s="57" t="e">
        <f t="shared" si="69"/>
        <v>#REF!</v>
      </c>
      <c r="BP99" s="57" t="e">
        <f t="shared" si="69"/>
        <v>#REF!</v>
      </c>
      <c r="BQ99" s="57" t="e">
        <f t="shared" si="69"/>
        <v>#REF!</v>
      </c>
      <c r="BR99" s="57" t="e">
        <f t="shared" si="69"/>
        <v>#REF!</v>
      </c>
      <c r="BS99" s="57" t="e">
        <f t="shared" si="69"/>
        <v>#REF!</v>
      </c>
      <c r="BT99" s="57" t="e">
        <f t="shared" si="69"/>
        <v>#REF!</v>
      </c>
      <c r="BU99" s="57" t="e">
        <f t="shared" si="69"/>
        <v>#REF!</v>
      </c>
      <c r="BV99" s="57" t="e">
        <f t="shared" si="69"/>
        <v>#REF!</v>
      </c>
      <c r="BW99" s="57" t="e">
        <f t="shared" si="69"/>
        <v>#REF!</v>
      </c>
      <c r="BX99" s="57" t="e">
        <f t="shared" si="69"/>
        <v>#REF!</v>
      </c>
      <c r="BY99" s="57" t="e">
        <f t="shared" si="69"/>
        <v>#REF!</v>
      </c>
      <c r="BZ99" s="57" t="e">
        <f t="shared" si="69"/>
        <v>#REF!</v>
      </c>
      <c r="CA99" s="57" t="e">
        <f t="shared" si="69"/>
        <v>#REF!</v>
      </c>
      <c r="CB99" s="57" t="e">
        <f t="shared" si="69"/>
        <v>#REF!</v>
      </c>
      <c r="CC99" s="57" t="e">
        <f t="shared" si="69"/>
        <v>#REF!</v>
      </c>
      <c r="CD99" s="57" t="e">
        <f t="shared" si="69"/>
        <v>#REF!</v>
      </c>
      <c r="CE99" s="57" t="e">
        <f t="shared" si="69"/>
        <v>#REF!</v>
      </c>
    </row>
    <row r="100" spans="1:83"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row>
    <row r="101" spans="1:83"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6"/>
        <v>#REF!</v>
      </c>
      <c r="AO101" s="43" t="e">
        <f t="shared" si="66"/>
        <v>#REF!</v>
      </c>
      <c r="AP101" s="43" t="e">
        <f t="shared" si="66"/>
        <v>#REF!</v>
      </c>
      <c r="AQ101" s="43" t="e">
        <f t="shared" si="66"/>
        <v>#REF!</v>
      </c>
      <c r="AR101" s="43" t="e">
        <f t="shared" si="66"/>
        <v>#REF!</v>
      </c>
      <c r="AS101" s="43" t="e">
        <f t="shared" si="66"/>
        <v>#REF!</v>
      </c>
      <c r="AT101" s="43" t="e">
        <f t="shared" si="66"/>
        <v>#REF!</v>
      </c>
      <c r="AU101" s="43" t="e">
        <f t="shared" si="66"/>
        <v>#REF!</v>
      </c>
      <c r="AV101" s="43" t="e">
        <f t="shared" si="66"/>
        <v>#REF!</v>
      </c>
      <c r="AW101" s="148" t="e">
        <f t="shared" si="67"/>
        <v>#REF!</v>
      </c>
      <c r="AX101" s="148" t="e">
        <f t="shared" si="67"/>
        <v>#REF!</v>
      </c>
      <c r="AY101" s="57" t="e">
        <f t="shared" si="67"/>
        <v>#REF!</v>
      </c>
      <c r="AZ101" s="57" t="e">
        <f t="shared" si="67"/>
        <v>#REF!</v>
      </c>
      <c r="BA101" s="57" t="e">
        <f t="shared" si="67"/>
        <v>#REF!</v>
      </c>
      <c r="BB101" s="57" t="e">
        <f t="shared" si="67"/>
        <v>#REF!</v>
      </c>
      <c r="BC101" s="57" t="e">
        <f t="shared" si="67"/>
        <v>#REF!</v>
      </c>
      <c r="BD101" s="57" t="e">
        <f t="shared" si="67"/>
        <v>#REF!</v>
      </c>
      <c r="BE101" s="57" t="e">
        <f t="shared" si="67"/>
        <v>#REF!</v>
      </c>
      <c r="BF101" s="57" t="e">
        <f>BF21*0.9</f>
        <v>#REF!</v>
      </c>
      <c r="BG101" s="57" t="e">
        <f t="shared" si="51"/>
        <v>#REF!</v>
      </c>
      <c r="BH101" s="57" t="e">
        <f>BH21*0.85</f>
        <v>#REF!</v>
      </c>
      <c r="BI101" s="57" t="e">
        <f t="shared" si="52"/>
        <v>#REF!</v>
      </c>
      <c r="BJ101" s="57" t="e">
        <f t="shared" si="52"/>
        <v>#REF!</v>
      </c>
      <c r="BK101" s="57" t="e">
        <f t="shared" si="52"/>
        <v>#REF!</v>
      </c>
      <c r="BL101" s="57" t="e">
        <f t="shared" ref="BL101:CE101" si="70">BL21*0.85</f>
        <v>#REF!</v>
      </c>
      <c r="BM101" s="57" t="e">
        <f t="shared" si="70"/>
        <v>#REF!</v>
      </c>
      <c r="BN101" s="57" t="e">
        <f t="shared" si="70"/>
        <v>#REF!</v>
      </c>
      <c r="BO101" s="57" t="e">
        <f t="shared" si="70"/>
        <v>#REF!</v>
      </c>
      <c r="BP101" s="57" t="e">
        <f t="shared" si="70"/>
        <v>#REF!</v>
      </c>
      <c r="BQ101" s="57" t="e">
        <f t="shared" si="70"/>
        <v>#REF!</v>
      </c>
      <c r="BR101" s="57" t="e">
        <f t="shared" si="70"/>
        <v>#REF!</v>
      </c>
      <c r="BS101" s="57" t="e">
        <f t="shared" si="70"/>
        <v>#REF!</v>
      </c>
      <c r="BT101" s="57" t="e">
        <f t="shared" si="70"/>
        <v>#REF!</v>
      </c>
      <c r="BU101" s="57" t="e">
        <f t="shared" si="70"/>
        <v>#REF!</v>
      </c>
      <c r="BV101" s="57" t="e">
        <f t="shared" si="70"/>
        <v>#REF!</v>
      </c>
      <c r="BW101" s="57" t="e">
        <f t="shared" si="70"/>
        <v>#REF!</v>
      </c>
      <c r="BX101" s="57" t="e">
        <f t="shared" si="70"/>
        <v>#REF!</v>
      </c>
      <c r="BY101" s="57" t="e">
        <f t="shared" si="70"/>
        <v>#REF!</v>
      </c>
      <c r="BZ101" s="57" t="e">
        <f t="shared" si="70"/>
        <v>#REF!</v>
      </c>
      <c r="CA101" s="57" t="e">
        <f t="shared" si="70"/>
        <v>#REF!</v>
      </c>
      <c r="CB101" s="57" t="e">
        <f t="shared" si="70"/>
        <v>#REF!</v>
      </c>
      <c r="CC101" s="57" t="e">
        <f t="shared" si="70"/>
        <v>#REF!</v>
      </c>
      <c r="CD101" s="57" t="e">
        <f t="shared" si="70"/>
        <v>#REF!</v>
      </c>
      <c r="CE101" s="57" t="e">
        <f t="shared" si="70"/>
        <v>#REF!</v>
      </c>
    </row>
    <row r="102" spans="1:83"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row>
    <row r="103" spans="1:83" x14ac:dyDescent="0.2">
      <c r="A103" s="52" t="s">
        <v>14</v>
      </c>
      <c r="B103" s="84"/>
      <c r="C103" s="84"/>
      <c r="D103" s="84"/>
      <c r="E103" s="84"/>
      <c r="AN103" s="53" t="e">
        <f t="shared" si="66"/>
        <v>#REF!</v>
      </c>
      <c r="AO103" s="43" t="e">
        <f t="shared" si="66"/>
        <v>#REF!</v>
      </c>
      <c r="AP103" s="43" t="e">
        <f t="shared" si="66"/>
        <v>#REF!</v>
      </c>
      <c r="AQ103" s="43" t="e">
        <f t="shared" si="66"/>
        <v>#REF!</v>
      </c>
      <c r="AR103" s="43" t="e">
        <f t="shared" si="66"/>
        <v>#REF!</v>
      </c>
      <c r="AS103" s="43" t="e">
        <f t="shared" si="66"/>
        <v>#REF!</v>
      </c>
      <c r="AT103" s="43" t="e">
        <f t="shared" si="66"/>
        <v>#REF!</v>
      </c>
      <c r="AU103" s="43" t="e">
        <f t="shared" si="66"/>
        <v>#REF!</v>
      </c>
      <c r="AV103" s="43" t="e">
        <f t="shared" si="66"/>
        <v>#REF!</v>
      </c>
      <c r="AW103" s="148" t="e">
        <f t="shared" si="67"/>
        <v>#REF!</v>
      </c>
      <c r="AX103" s="148" t="e">
        <f t="shared" si="67"/>
        <v>#REF!</v>
      </c>
      <c r="AY103" s="57" t="e">
        <f t="shared" si="67"/>
        <v>#REF!</v>
      </c>
      <c r="AZ103" s="57" t="e">
        <f t="shared" si="67"/>
        <v>#REF!</v>
      </c>
      <c r="BA103" s="57" t="e">
        <f t="shared" si="67"/>
        <v>#REF!</v>
      </c>
      <c r="BB103" s="57" t="e">
        <f t="shared" si="67"/>
        <v>#REF!</v>
      </c>
      <c r="BC103" s="57" t="e">
        <f t="shared" si="67"/>
        <v>#REF!</v>
      </c>
      <c r="BD103" s="57" t="e">
        <f t="shared" si="67"/>
        <v>#REF!</v>
      </c>
      <c r="BE103" s="57" t="e">
        <f t="shared" si="67"/>
        <v>#REF!</v>
      </c>
      <c r="BF103" s="57" t="e">
        <f t="shared" ref="BF103:BG105" si="71">BF23*0.9</f>
        <v>#REF!</v>
      </c>
      <c r="BG103" s="57" t="e">
        <f t="shared" si="71"/>
        <v>#REF!</v>
      </c>
      <c r="BH103" s="57" t="e">
        <f>BH23*0.85</f>
        <v>#REF!</v>
      </c>
      <c r="BI103" s="57" t="e">
        <f t="shared" ref="BI103:BK105" si="72">BI23*0.85</f>
        <v>#REF!</v>
      </c>
      <c r="BJ103" s="57" t="e">
        <f t="shared" si="72"/>
        <v>#REF!</v>
      </c>
      <c r="BK103" s="57" t="e">
        <f t="shared" si="72"/>
        <v>#REF!</v>
      </c>
      <c r="BL103" s="57" t="e">
        <f t="shared" ref="BL103:CE103" si="73">BL23*0.85</f>
        <v>#REF!</v>
      </c>
      <c r="BM103" s="57" t="e">
        <f t="shared" si="73"/>
        <v>#REF!</v>
      </c>
      <c r="BN103" s="57" t="e">
        <f t="shared" si="73"/>
        <v>#REF!</v>
      </c>
      <c r="BO103" s="57" t="e">
        <f t="shared" si="73"/>
        <v>#REF!</v>
      </c>
      <c r="BP103" s="57" t="e">
        <f t="shared" si="73"/>
        <v>#REF!</v>
      </c>
      <c r="BQ103" s="57" t="e">
        <f t="shared" si="73"/>
        <v>#REF!</v>
      </c>
      <c r="BR103" s="57" t="e">
        <f t="shared" si="73"/>
        <v>#REF!</v>
      </c>
      <c r="BS103" s="57" t="e">
        <f t="shared" si="73"/>
        <v>#REF!</v>
      </c>
      <c r="BT103" s="57" t="e">
        <f t="shared" si="73"/>
        <v>#REF!</v>
      </c>
      <c r="BU103" s="57" t="e">
        <f t="shared" si="73"/>
        <v>#REF!</v>
      </c>
      <c r="BV103" s="57" t="e">
        <f t="shared" si="73"/>
        <v>#REF!</v>
      </c>
      <c r="BW103" s="57" t="e">
        <f t="shared" si="73"/>
        <v>#REF!</v>
      </c>
      <c r="BX103" s="57" t="e">
        <f t="shared" si="73"/>
        <v>#REF!</v>
      </c>
      <c r="BY103" s="57" t="e">
        <f t="shared" si="73"/>
        <v>#REF!</v>
      </c>
      <c r="BZ103" s="57" t="e">
        <f t="shared" si="73"/>
        <v>#REF!</v>
      </c>
      <c r="CA103" s="57" t="e">
        <f t="shared" si="73"/>
        <v>#REF!</v>
      </c>
      <c r="CB103" s="57" t="e">
        <f t="shared" si="73"/>
        <v>#REF!</v>
      </c>
      <c r="CC103" s="57" t="e">
        <f t="shared" si="73"/>
        <v>#REF!</v>
      </c>
      <c r="CD103" s="57" t="e">
        <f t="shared" si="73"/>
        <v>#REF!</v>
      </c>
      <c r="CE103" s="57" t="e">
        <f t="shared" si="73"/>
        <v>#REF!</v>
      </c>
    </row>
    <row r="104" spans="1:83"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row>
    <row r="105" spans="1:83" x14ac:dyDescent="0.2">
      <c r="A105" s="52" t="s">
        <v>13</v>
      </c>
      <c r="B105" s="84"/>
      <c r="C105" s="84"/>
      <c r="D105" s="84"/>
      <c r="E105" s="84"/>
      <c r="AN105" s="53" t="e">
        <f t="shared" si="66"/>
        <v>#REF!</v>
      </c>
      <c r="AO105" s="43" t="e">
        <f t="shared" si="66"/>
        <v>#REF!</v>
      </c>
      <c r="AP105" s="43" t="e">
        <f t="shared" si="66"/>
        <v>#REF!</v>
      </c>
      <c r="AQ105" s="43" t="e">
        <f t="shared" si="66"/>
        <v>#REF!</v>
      </c>
      <c r="AR105" s="43" t="e">
        <f t="shared" si="66"/>
        <v>#REF!</v>
      </c>
      <c r="AS105" s="43" t="e">
        <f t="shared" si="66"/>
        <v>#REF!</v>
      </c>
      <c r="AT105" s="43" t="e">
        <f t="shared" si="66"/>
        <v>#REF!</v>
      </c>
      <c r="AU105" s="43" t="e">
        <f t="shared" si="66"/>
        <v>#REF!</v>
      </c>
      <c r="AV105" s="43" t="e">
        <f t="shared" si="66"/>
        <v>#REF!</v>
      </c>
      <c r="AW105" s="148" t="e">
        <f t="shared" si="67"/>
        <v>#REF!</v>
      </c>
      <c r="AX105" s="148" t="e">
        <f t="shared" si="67"/>
        <v>#REF!</v>
      </c>
      <c r="AY105" s="57" t="e">
        <f t="shared" si="67"/>
        <v>#REF!</v>
      </c>
      <c r="AZ105" s="57" t="e">
        <f t="shared" si="67"/>
        <v>#REF!</v>
      </c>
      <c r="BA105" s="57" t="e">
        <f t="shared" si="67"/>
        <v>#REF!</v>
      </c>
      <c r="BB105" s="57" t="e">
        <f t="shared" si="67"/>
        <v>#REF!</v>
      </c>
      <c r="BC105" s="57" t="e">
        <f t="shared" si="67"/>
        <v>#REF!</v>
      </c>
      <c r="BD105" s="57" t="e">
        <f t="shared" si="67"/>
        <v>#REF!</v>
      </c>
      <c r="BE105" s="57" t="e">
        <f t="shared" si="67"/>
        <v>#REF!</v>
      </c>
      <c r="BF105" s="57" t="e">
        <f t="shared" si="71"/>
        <v>#REF!</v>
      </c>
      <c r="BG105" s="57" t="e">
        <f t="shared" si="71"/>
        <v>#REF!</v>
      </c>
      <c r="BH105" s="57" t="e">
        <f>BH25*0.85</f>
        <v>#REF!</v>
      </c>
      <c r="BI105" s="57" t="e">
        <f t="shared" si="72"/>
        <v>#REF!</v>
      </c>
      <c r="BJ105" s="57" t="e">
        <f t="shared" si="72"/>
        <v>#REF!</v>
      </c>
      <c r="BK105" s="57" t="e">
        <f t="shared" si="72"/>
        <v>#REF!</v>
      </c>
      <c r="BL105" s="57" t="e">
        <f t="shared" ref="BL105:CE105" si="74">BL25*0.85</f>
        <v>#REF!</v>
      </c>
      <c r="BM105" s="57" t="e">
        <f t="shared" si="74"/>
        <v>#REF!</v>
      </c>
      <c r="BN105" s="57" t="e">
        <f t="shared" si="74"/>
        <v>#REF!</v>
      </c>
      <c r="BO105" s="57" t="e">
        <f t="shared" si="74"/>
        <v>#REF!</v>
      </c>
      <c r="BP105" s="57" t="e">
        <f t="shared" si="74"/>
        <v>#REF!</v>
      </c>
      <c r="BQ105" s="57" t="e">
        <f t="shared" si="74"/>
        <v>#REF!</v>
      </c>
      <c r="BR105" s="57" t="e">
        <f t="shared" si="74"/>
        <v>#REF!</v>
      </c>
      <c r="BS105" s="57" t="e">
        <f t="shared" si="74"/>
        <v>#REF!</v>
      </c>
      <c r="BT105" s="57" t="e">
        <f t="shared" si="74"/>
        <v>#REF!</v>
      </c>
      <c r="BU105" s="57" t="e">
        <f t="shared" si="74"/>
        <v>#REF!</v>
      </c>
      <c r="BV105" s="57" t="e">
        <f t="shared" si="74"/>
        <v>#REF!</v>
      </c>
      <c r="BW105" s="57" t="e">
        <f t="shared" si="74"/>
        <v>#REF!</v>
      </c>
      <c r="BX105" s="57" t="e">
        <f t="shared" si="74"/>
        <v>#REF!</v>
      </c>
      <c r="BY105" s="57" t="e">
        <f t="shared" si="74"/>
        <v>#REF!</v>
      </c>
      <c r="BZ105" s="57" t="e">
        <f t="shared" si="74"/>
        <v>#REF!</v>
      </c>
      <c r="CA105" s="57" t="e">
        <f t="shared" si="74"/>
        <v>#REF!</v>
      </c>
      <c r="CB105" s="57" t="e">
        <f t="shared" si="74"/>
        <v>#REF!</v>
      </c>
      <c r="CC105" s="57" t="e">
        <f t="shared" si="74"/>
        <v>#REF!</v>
      </c>
      <c r="CD105" s="57" t="e">
        <f t="shared" si="74"/>
        <v>#REF!</v>
      </c>
      <c r="CE105" s="57" t="e">
        <f t="shared" si="74"/>
        <v>#REF!</v>
      </c>
    </row>
    <row r="106" spans="1:83" x14ac:dyDescent="0.2">
      <c r="A106" s="96" t="s">
        <v>81</v>
      </c>
      <c r="B106" s="84"/>
      <c r="C106" s="84"/>
      <c r="D106" s="84"/>
      <c r="E106" s="84"/>
    </row>
    <row r="107" spans="1:83" ht="60" x14ac:dyDescent="0.2">
      <c r="A107" s="76" t="s">
        <v>96</v>
      </c>
      <c r="B107" s="84"/>
      <c r="C107" s="84"/>
      <c r="D107" s="84"/>
      <c r="E107" s="84"/>
    </row>
    <row r="109" spans="1:83"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3"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R964"/>
  <sheetViews>
    <sheetView topLeftCell="A17" workbookViewId="0">
      <selection activeCell="G32" sqref="G32"/>
    </sheetView>
  </sheetViews>
  <sheetFormatPr defaultRowHeight="12.75" x14ac:dyDescent="0.2"/>
  <cols>
    <col min="1" max="1" width="50.140625" style="32" customWidth="1"/>
    <col min="2" max="2" width="9.5703125" customWidth="1"/>
  </cols>
  <sheetData>
    <row r="1" spans="1:2" x14ac:dyDescent="0.2">
      <c r="A1" s="63" t="s">
        <v>61</v>
      </c>
    </row>
    <row r="2" spans="1:2" x14ac:dyDescent="0.2">
      <c r="A2" s="11" t="s">
        <v>154</v>
      </c>
    </row>
    <row r="3" spans="1:2" s="31" customFormat="1" x14ac:dyDescent="0.2">
      <c r="A3" s="155" t="s">
        <v>155</v>
      </c>
    </row>
    <row r="4" spans="1:2" ht="24.75" customHeight="1" x14ac:dyDescent="0.2">
      <c r="A4" s="40"/>
      <c r="B4" s="115" t="e">
        <f>'BAR BB| Open rates'!#REF!</f>
        <v>#REF!</v>
      </c>
    </row>
    <row r="5" spans="1:2" s="31" customFormat="1" ht="20.25" customHeight="1" x14ac:dyDescent="0.2">
      <c r="A5" s="150" t="s">
        <v>62</v>
      </c>
      <c r="B5" s="115" t="e">
        <f>'BAR BB| Open rates'!#REF!</f>
        <v>#REF!</v>
      </c>
    </row>
    <row r="6" spans="1:2" x14ac:dyDescent="0.2">
      <c r="A6" s="65" t="s">
        <v>63</v>
      </c>
      <c r="B6" s="35"/>
    </row>
    <row r="7" spans="1:2" x14ac:dyDescent="0.2">
      <c r="A7" s="52">
        <v>1</v>
      </c>
      <c r="B7" s="34" t="e">
        <f>'BAR BB| Open rates'!#REF!</f>
        <v>#REF!</v>
      </c>
    </row>
    <row r="8" spans="1:2" x14ac:dyDescent="0.2">
      <c r="A8" s="52">
        <v>2</v>
      </c>
      <c r="B8" s="34" t="e">
        <f>'BAR BB| Open rates'!#REF!</f>
        <v>#REF!</v>
      </c>
    </row>
    <row r="9" spans="1:2" x14ac:dyDescent="0.2">
      <c r="A9" s="66" t="s">
        <v>64</v>
      </c>
      <c r="B9" s="34"/>
    </row>
    <row r="10" spans="1:2" x14ac:dyDescent="0.2">
      <c r="A10" s="52">
        <v>1</v>
      </c>
      <c r="B10" s="34" t="e">
        <f>'BAR BB| Open rates'!#REF!</f>
        <v>#REF!</v>
      </c>
    </row>
    <row r="11" spans="1:2" x14ac:dyDescent="0.2">
      <c r="A11" s="52">
        <v>2</v>
      </c>
      <c r="B11" s="34" t="e">
        <f>'BAR BB| Open rates'!#REF!</f>
        <v>#REF!</v>
      </c>
    </row>
    <row r="12" spans="1:2" x14ac:dyDescent="0.2">
      <c r="A12" s="66" t="s">
        <v>65</v>
      </c>
      <c r="B12" s="34"/>
    </row>
    <row r="13" spans="1:2" x14ac:dyDescent="0.2">
      <c r="A13" s="52">
        <v>1</v>
      </c>
      <c r="B13" s="34" t="e">
        <f>'BAR BB| Open rates'!#REF!</f>
        <v>#REF!</v>
      </c>
    </row>
    <row r="14" spans="1:2" x14ac:dyDescent="0.2">
      <c r="A14" s="52">
        <v>2</v>
      </c>
      <c r="B14" s="34" t="e">
        <f>'BAR BB| Open rates'!#REF!</f>
        <v>#REF!</v>
      </c>
    </row>
    <row r="15" spans="1:2" x14ac:dyDescent="0.2">
      <c r="A15" s="31"/>
      <c r="B15" s="31"/>
    </row>
    <row r="16" spans="1:2" x14ac:dyDescent="0.2">
      <c r="A16" s="31"/>
      <c r="B16" s="31"/>
    </row>
    <row r="17" spans="1:2" x14ac:dyDescent="0.2">
      <c r="A17" s="153" t="s">
        <v>146</v>
      </c>
      <c r="B17" s="31"/>
    </row>
    <row r="18" spans="1:2" s="31" customFormat="1" ht="19.5" customHeight="1" x14ac:dyDescent="0.2">
      <c r="A18" s="64"/>
      <c r="B18" s="113" t="e">
        <f>B4</f>
        <v>#REF!</v>
      </c>
    </row>
    <row r="19" spans="1:2" s="31" customFormat="1" ht="19.5" customHeight="1" x14ac:dyDescent="0.2">
      <c r="A19" s="150" t="s">
        <v>62</v>
      </c>
      <c r="B19" s="113" t="e">
        <f>B5</f>
        <v>#REF!</v>
      </c>
    </row>
    <row r="20" spans="1:2" x14ac:dyDescent="0.2">
      <c r="A20" s="65" t="s">
        <v>63</v>
      </c>
      <c r="B20" s="36"/>
    </row>
    <row r="21" spans="1:2" x14ac:dyDescent="0.2">
      <c r="A21" s="52">
        <v>1</v>
      </c>
      <c r="B21" s="34" t="e">
        <f>B7*0.9</f>
        <v>#REF!</v>
      </c>
    </row>
    <row r="22" spans="1:2" x14ac:dyDescent="0.2">
      <c r="A22" s="52">
        <v>2</v>
      </c>
      <c r="B22" s="34" t="e">
        <f>B8*0.9</f>
        <v>#REF!</v>
      </c>
    </row>
    <row r="23" spans="1:2" x14ac:dyDescent="0.2">
      <c r="A23" s="66" t="s">
        <v>64</v>
      </c>
      <c r="B23" s="34"/>
    </row>
    <row r="24" spans="1:2" x14ac:dyDescent="0.2">
      <c r="A24" s="52">
        <v>1</v>
      </c>
      <c r="B24" s="34" t="e">
        <f>B10*0.9</f>
        <v>#REF!</v>
      </c>
    </row>
    <row r="25" spans="1:2" x14ac:dyDescent="0.2">
      <c r="A25" s="52">
        <v>2</v>
      </c>
      <c r="B25" s="34" t="e">
        <f>B11*0.9</f>
        <v>#REF!</v>
      </c>
    </row>
    <row r="26" spans="1:2" x14ac:dyDescent="0.2">
      <c r="A26" s="66" t="s">
        <v>65</v>
      </c>
      <c r="B26" s="34"/>
    </row>
    <row r="27" spans="1:2" x14ac:dyDescent="0.2">
      <c r="A27" s="52">
        <v>1</v>
      </c>
      <c r="B27" s="34" t="e">
        <f>B13*0.9</f>
        <v>#REF!</v>
      </c>
    </row>
    <row r="28" spans="1:2" x14ac:dyDescent="0.2">
      <c r="A28" s="52">
        <v>2</v>
      </c>
      <c r="B28" s="34" t="e">
        <f>B14*0.9</f>
        <v>#REF!</v>
      </c>
    </row>
    <row r="29" spans="1:2" s="31" customFormat="1" x14ac:dyDescent="0.2">
      <c r="A29" s="89"/>
    </row>
    <row r="30" spans="1:2" x14ac:dyDescent="0.2">
      <c r="A30" s="155" t="s">
        <v>155</v>
      </c>
      <c r="B30" s="31"/>
    </row>
    <row r="31" spans="1:2" x14ac:dyDescent="0.2">
      <c r="A31" s="11" t="s">
        <v>57</v>
      </c>
      <c r="B31" s="31"/>
    </row>
    <row r="32" spans="1:2" ht="19.5" customHeight="1" x14ac:dyDescent="0.2">
      <c r="A32" s="64" t="s">
        <v>62</v>
      </c>
      <c r="B32" s="113" t="e">
        <f>B4</f>
        <v>#REF!</v>
      </c>
    </row>
    <row r="33" spans="1:44" s="31" customFormat="1" ht="19.5" customHeight="1" x14ac:dyDescent="0.2">
      <c r="A33" s="107"/>
      <c r="B33" s="113" t="e">
        <f>B5</f>
        <v>#REF!</v>
      </c>
    </row>
    <row r="34" spans="1:44" x14ac:dyDescent="0.2">
      <c r="A34" s="65" t="s">
        <v>63</v>
      </c>
      <c r="B34" s="36"/>
    </row>
    <row r="35" spans="1:44" x14ac:dyDescent="0.2">
      <c r="A35" s="52">
        <v>1</v>
      </c>
      <c r="B35" s="57" t="e">
        <f>B21*0.87</f>
        <v>#REF!</v>
      </c>
    </row>
    <row r="36" spans="1:44" x14ac:dyDescent="0.2">
      <c r="A36" s="52">
        <v>2</v>
      </c>
      <c r="B36" s="57" t="e">
        <f>B22*0.87</f>
        <v>#REF!</v>
      </c>
    </row>
    <row r="37" spans="1:44" x14ac:dyDescent="0.2">
      <c r="A37" s="66" t="s">
        <v>64</v>
      </c>
      <c r="B37" s="57"/>
    </row>
    <row r="38" spans="1:44" x14ac:dyDescent="0.2">
      <c r="A38" s="52">
        <v>1</v>
      </c>
      <c r="B38" s="57" t="e">
        <f>B24*0.87</f>
        <v>#REF!</v>
      </c>
    </row>
    <row r="39" spans="1:44" x14ac:dyDescent="0.2">
      <c r="A39" s="52">
        <v>2</v>
      </c>
      <c r="B39" s="57" t="e">
        <f>B25*0.87</f>
        <v>#REF!</v>
      </c>
    </row>
    <row r="40" spans="1:44" x14ac:dyDescent="0.2">
      <c r="A40" s="66" t="s">
        <v>65</v>
      </c>
      <c r="B40" s="57"/>
    </row>
    <row r="41" spans="1:44" x14ac:dyDescent="0.2">
      <c r="A41" s="52">
        <v>1</v>
      </c>
      <c r="B41" s="57" t="e">
        <f>B27*0.87</f>
        <v>#REF!</v>
      </c>
    </row>
    <row r="42" spans="1:44" x14ac:dyDescent="0.2">
      <c r="A42" s="52">
        <v>2</v>
      </c>
      <c r="B42" s="57" t="e">
        <f>B28*0.87</f>
        <v>#REF!</v>
      </c>
    </row>
    <row r="43" spans="1:44" s="31" customFormat="1" x14ac:dyDescent="0.2">
      <c r="A43" s="89"/>
    </row>
    <row r="44" spans="1:44" s="154" customFormat="1" ht="15" customHeight="1" x14ac:dyDescent="0.2">
      <c r="A44" s="389" t="s">
        <v>171</v>
      </c>
      <c r="B44" s="389"/>
      <c r="C44" s="389"/>
      <c r="D44" s="389"/>
      <c r="E44" s="389"/>
      <c r="F44" s="389"/>
      <c r="G44" s="389"/>
      <c r="H44" s="389"/>
      <c r="I44" s="389"/>
      <c r="J44" s="389"/>
      <c r="K44" s="389"/>
      <c r="L44" s="389"/>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row>
    <row r="45" spans="1:44" s="31" customFormat="1" ht="15" customHeight="1" x14ac:dyDescent="0.2">
      <c r="A45" s="389"/>
      <c r="B45" s="389"/>
      <c r="C45" s="389"/>
      <c r="D45" s="389"/>
      <c r="E45" s="389"/>
      <c r="F45" s="389"/>
      <c r="G45" s="389"/>
      <c r="H45" s="389"/>
      <c r="I45" s="389"/>
      <c r="J45" s="389"/>
      <c r="K45" s="389"/>
      <c r="L45" s="389"/>
    </row>
    <row r="46" spans="1:44" s="31" customFormat="1" ht="15" customHeight="1" x14ac:dyDescent="0.2">
      <c r="A46" s="389"/>
      <c r="B46" s="389"/>
      <c r="C46" s="389"/>
      <c r="D46" s="389"/>
      <c r="E46" s="389"/>
      <c r="F46" s="389"/>
      <c r="G46" s="389"/>
      <c r="H46" s="389"/>
      <c r="I46" s="389"/>
      <c r="J46" s="389"/>
      <c r="K46" s="389"/>
      <c r="L46" s="389"/>
    </row>
    <row r="47" spans="1:44" s="31" customFormat="1" ht="15" customHeight="1" x14ac:dyDescent="0.2"/>
    <row r="48" spans="1:44" s="31" customFormat="1" ht="15" customHeight="1" x14ac:dyDescent="0.2">
      <c r="A48" s="371" t="s">
        <v>172</v>
      </c>
    </row>
    <row r="49" spans="1:1" s="31" customFormat="1" ht="15" customHeight="1" x14ac:dyDescent="0.2">
      <c r="A49" s="371"/>
    </row>
    <row r="50" spans="1:1" s="31" customFormat="1" ht="15" customHeight="1" x14ac:dyDescent="0.2"/>
    <row r="51" spans="1:1" x14ac:dyDescent="0.2">
      <c r="A51" s="156" t="s">
        <v>83</v>
      </c>
    </row>
    <row r="52" spans="1:1" ht="24" x14ac:dyDescent="0.2">
      <c r="A52" s="157" t="s">
        <v>150</v>
      </c>
    </row>
    <row r="53" spans="1:1" ht="24" x14ac:dyDescent="0.2">
      <c r="A53" s="157" t="s">
        <v>151</v>
      </c>
    </row>
    <row r="55" spans="1:1" x14ac:dyDescent="0.2">
      <c r="A55" s="6"/>
    </row>
    <row r="56" spans="1:1" x14ac:dyDescent="0.2">
      <c r="A56" s="94" t="s">
        <v>74</v>
      </c>
    </row>
    <row r="57" spans="1:1" x14ac:dyDescent="0.2">
      <c r="A57" s="68" t="s">
        <v>75</v>
      </c>
    </row>
    <row r="58" spans="1:1" x14ac:dyDescent="0.2">
      <c r="A58" s="69" t="s">
        <v>76</v>
      </c>
    </row>
    <row r="59" spans="1:1" x14ac:dyDescent="0.2">
      <c r="A59" s="69" t="s">
        <v>89</v>
      </c>
    </row>
    <row r="60" spans="1:1" x14ac:dyDescent="0.2">
      <c r="A60" s="69" t="s">
        <v>78</v>
      </c>
    </row>
    <row r="61" spans="1:1" ht="24" x14ac:dyDescent="0.2">
      <c r="A61" s="151" t="s">
        <v>79</v>
      </c>
    </row>
    <row r="62" spans="1:1" x14ac:dyDescent="0.2">
      <c r="A62" s="69" t="s">
        <v>90</v>
      </c>
    </row>
    <row r="63" spans="1:1" s="31" customFormat="1" ht="72" x14ac:dyDescent="0.2">
      <c r="A63" s="152" t="s">
        <v>156</v>
      </c>
    </row>
    <row r="64" spans="1:1" s="31" customFormat="1" ht="36" x14ac:dyDescent="0.2">
      <c r="A64" s="151" t="s">
        <v>157</v>
      </c>
    </row>
    <row r="65" spans="1:1" x14ac:dyDescent="0.2">
      <c r="A65" s="161"/>
    </row>
    <row r="66" spans="1:1" s="31" customFormat="1" ht="25.5" x14ac:dyDescent="0.2">
      <c r="A66" s="158" t="s">
        <v>152</v>
      </c>
    </row>
    <row r="67" spans="1:1" ht="42" x14ac:dyDescent="0.2">
      <c r="A67" s="169" t="s">
        <v>162</v>
      </c>
    </row>
    <row r="68" spans="1:1" ht="42" x14ac:dyDescent="0.2">
      <c r="A68" s="169" t="s">
        <v>163</v>
      </c>
    </row>
    <row r="69" spans="1:1" ht="42" x14ac:dyDescent="0.2">
      <c r="A69" s="169" t="s">
        <v>164</v>
      </c>
    </row>
    <row r="70" spans="1:1" ht="52.5" x14ac:dyDescent="0.2">
      <c r="A70" s="169" t="s">
        <v>169</v>
      </c>
    </row>
    <row r="71" spans="1:1" ht="52.5" x14ac:dyDescent="0.2">
      <c r="A71" s="169" t="s">
        <v>165</v>
      </c>
    </row>
    <row r="72" spans="1:1" ht="42" x14ac:dyDescent="0.2">
      <c r="A72" s="169" t="s">
        <v>167</v>
      </c>
    </row>
    <row r="73" spans="1:1" ht="42" x14ac:dyDescent="0.2">
      <c r="A73" s="169" t="s">
        <v>166</v>
      </c>
    </row>
    <row r="74" spans="1:1" ht="42" x14ac:dyDescent="0.2">
      <c r="A74" s="169" t="s">
        <v>168</v>
      </c>
    </row>
    <row r="75" spans="1:1" ht="52.5" x14ac:dyDescent="0.2">
      <c r="A75" s="169" t="s">
        <v>161</v>
      </c>
    </row>
    <row r="76" spans="1:1" ht="42" x14ac:dyDescent="0.2">
      <c r="A76" s="169" t="s">
        <v>170</v>
      </c>
    </row>
    <row r="77" spans="1:1" x14ac:dyDescent="0.2">
      <c r="A77" s="161"/>
    </row>
    <row r="78" spans="1:1" ht="31.5" x14ac:dyDescent="0.2">
      <c r="A78" s="159" t="s">
        <v>153</v>
      </c>
    </row>
    <row r="79" spans="1:1" ht="31.5" x14ac:dyDescent="0.2">
      <c r="A79" s="160" t="s">
        <v>158</v>
      </c>
    </row>
    <row r="80" spans="1:1" ht="74.25" x14ac:dyDescent="0.2">
      <c r="A80" s="162" t="s">
        <v>160</v>
      </c>
    </row>
    <row r="81" spans="1:1" ht="42" x14ac:dyDescent="0.2">
      <c r="A81" s="160" t="s">
        <v>159</v>
      </c>
    </row>
    <row r="83" spans="1:1" x14ac:dyDescent="0.2">
      <c r="A83" s="77"/>
    </row>
    <row r="84" spans="1:1" x14ac:dyDescent="0.2">
      <c r="A84" s="98" t="s">
        <v>81</v>
      </c>
    </row>
    <row r="85" spans="1:1" ht="36" x14ac:dyDescent="0.2">
      <c r="A85" s="76" t="s">
        <v>102</v>
      </c>
    </row>
    <row r="86" spans="1:1" ht="36" x14ac:dyDescent="0.2">
      <c r="A86" s="76" t="s">
        <v>104</v>
      </c>
    </row>
    <row r="87" spans="1:1" x14ac:dyDescent="0.2">
      <c r="A87" s="31"/>
    </row>
    <row r="88" spans="1:1" x14ac:dyDescent="0.2">
      <c r="A88" s="31"/>
    </row>
    <row r="89" spans="1:1" x14ac:dyDescent="0.2">
      <c r="A89" s="31"/>
    </row>
    <row r="90" spans="1:1" x14ac:dyDescent="0.2">
      <c r="A90" s="31"/>
    </row>
    <row r="91" spans="1:1" x14ac:dyDescent="0.2">
      <c r="A91" s="31"/>
    </row>
    <row r="92" spans="1:1" x14ac:dyDescent="0.2">
      <c r="A92" s="31"/>
    </row>
    <row r="93" spans="1:1" x14ac:dyDescent="0.2">
      <c r="A93" s="31"/>
    </row>
    <row r="94" spans="1:1" x14ac:dyDescent="0.2">
      <c r="A94" s="31"/>
    </row>
    <row r="95" spans="1:1" x14ac:dyDescent="0.2">
      <c r="A95" s="31"/>
    </row>
    <row r="96" spans="1:1" x14ac:dyDescent="0.2">
      <c r="A96" s="31"/>
    </row>
    <row r="97" spans="1:1" x14ac:dyDescent="0.2">
      <c r="A97" s="31"/>
    </row>
    <row r="98" spans="1:1" x14ac:dyDescent="0.2">
      <c r="A98" s="31"/>
    </row>
    <row r="99" spans="1:1" x14ac:dyDescent="0.2">
      <c r="A99" s="31"/>
    </row>
    <row r="100" spans="1:1" x14ac:dyDescent="0.2">
      <c r="A100" s="31"/>
    </row>
    <row r="101" spans="1:1" x14ac:dyDescent="0.2">
      <c r="A101" s="31"/>
    </row>
    <row r="102" spans="1:1" x14ac:dyDescent="0.2">
      <c r="A102" s="31"/>
    </row>
    <row r="103" spans="1:1" x14ac:dyDescent="0.2">
      <c r="A103" s="31"/>
    </row>
    <row r="104" spans="1:1" x14ac:dyDescent="0.2">
      <c r="A104" s="31"/>
    </row>
    <row r="105" spans="1:1" x14ac:dyDescent="0.2">
      <c r="A105" s="31"/>
    </row>
    <row r="106" spans="1:1" x14ac:dyDescent="0.2">
      <c r="A106" s="31"/>
    </row>
    <row r="107" spans="1:1" x14ac:dyDescent="0.2">
      <c r="A107" s="31"/>
    </row>
    <row r="108" spans="1:1" x14ac:dyDescent="0.2">
      <c r="A108" s="31"/>
    </row>
    <row r="109" spans="1:1" x14ac:dyDescent="0.2">
      <c r="A109" s="31"/>
    </row>
    <row r="110" spans="1:1" x14ac:dyDescent="0.2">
      <c r="A110" s="31"/>
    </row>
    <row r="111" spans="1:1" x14ac:dyDescent="0.2">
      <c r="A111" s="31"/>
    </row>
    <row r="112" spans="1:1" x14ac:dyDescent="0.2">
      <c r="A112" s="31"/>
    </row>
    <row r="113" spans="1:1" x14ac:dyDescent="0.2">
      <c r="A113" s="31"/>
    </row>
    <row r="114" spans="1:1" x14ac:dyDescent="0.2">
      <c r="A114" s="31"/>
    </row>
    <row r="115" spans="1:1" x14ac:dyDescent="0.2">
      <c r="A115" s="31"/>
    </row>
    <row r="116" spans="1:1" x14ac:dyDescent="0.2">
      <c r="A116" s="31"/>
    </row>
    <row r="117" spans="1:1" x14ac:dyDescent="0.2">
      <c r="A117" s="31"/>
    </row>
    <row r="118" spans="1:1" x14ac:dyDescent="0.2">
      <c r="A118" s="31"/>
    </row>
    <row r="119" spans="1:1" x14ac:dyDescent="0.2">
      <c r="A119" s="31"/>
    </row>
    <row r="120" spans="1:1" x14ac:dyDescent="0.2">
      <c r="A120" s="31"/>
    </row>
    <row r="121" spans="1:1" x14ac:dyDescent="0.2">
      <c r="A121" s="31"/>
    </row>
    <row r="122" spans="1:1" x14ac:dyDescent="0.2">
      <c r="A122" s="31"/>
    </row>
    <row r="123" spans="1:1" x14ac:dyDescent="0.2">
      <c r="A123" s="31"/>
    </row>
    <row r="124" spans="1:1" x14ac:dyDescent="0.2">
      <c r="A124" s="31"/>
    </row>
    <row r="125" spans="1:1" x14ac:dyDescent="0.2">
      <c r="A125" s="31"/>
    </row>
    <row r="126" spans="1:1" x14ac:dyDescent="0.2">
      <c r="A126" s="31"/>
    </row>
    <row r="127" spans="1:1" x14ac:dyDescent="0.2">
      <c r="A127" s="31"/>
    </row>
    <row r="128" spans="1:1" x14ac:dyDescent="0.2">
      <c r="A128" s="31"/>
    </row>
    <row r="129" spans="1:1" x14ac:dyDescent="0.2">
      <c r="A129" s="31"/>
    </row>
    <row r="130" spans="1:1" x14ac:dyDescent="0.2">
      <c r="A130" s="31"/>
    </row>
    <row r="131" spans="1:1" x14ac:dyDescent="0.2">
      <c r="A131" s="31"/>
    </row>
    <row r="132" spans="1:1" x14ac:dyDescent="0.2">
      <c r="A132" s="31"/>
    </row>
    <row r="133" spans="1:1" x14ac:dyDescent="0.2">
      <c r="A133" s="31"/>
    </row>
    <row r="134" spans="1:1" x14ac:dyDescent="0.2">
      <c r="A134" s="31"/>
    </row>
    <row r="135" spans="1:1" x14ac:dyDescent="0.2">
      <c r="A135" s="31"/>
    </row>
    <row r="136" spans="1:1" x14ac:dyDescent="0.2">
      <c r="A136" s="31"/>
    </row>
    <row r="137" spans="1:1" x14ac:dyDescent="0.2">
      <c r="A137" s="31"/>
    </row>
    <row r="138" spans="1:1" x14ac:dyDescent="0.2">
      <c r="A138" s="31"/>
    </row>
    <row r="139" spans="1:1" x14ac:dyDescent="0.2">
      <c r="A139" s="31"/>
    </row>
    <row r="140" spans="1:1" x14ac:dyDescent="0.2">
      <c r="A140" s="31"/>
    </row>
    <row r="141" spans="1:1" x14ac:dyDescent="0.2">
      <c r="A141" s="31"/>
    </row>
    <row r="142" spans="1:1" x14ac:dyDescent="0.2">
      <c r="A142" s="31"/>
    </row>
    <row r="143" spans="1:1" x14ac:dyDescent="0.2">
      <c r="A143" s="31"/>
    </row>
    <row r="144" spans="1:1" x14ac:dyDescent="0.2">
      <c r="A144" s="31"/>
    </row>
    <row r="145" spans="1:1" x14ac:dyDescent="0.2">
      <c r="A145" s="31"/>
    </row>
    <row r="146" spans="1:1" x14ac:dyDescent="0.2">
      <c r="A146" s="31"/>
    </row>
    <row r="147" spans="1:1" x14ac:dyDescent="0.2">
      <c r="A147" s="31"/>
    </row>
    <row r="148" spans="1:1" x14ac:dyDescent="0.2">
      <c r="A148" s="31"/>
    </row>
    <row r="149" spans="1:1" x14ac:dyDescent="0.2">
      <c r="A149" s="31"/>
    </row>
    <row r="150" spans="1:1" x14ac:dyDescent="0.2">
      <c r="A150" s="31"/>
    </row>
    <row r="151" spans="1:1" x14ac:dyDescent="0.2">
      <c r="A151" s="31"/>
    </row>
    <row r="152" spans="1:1" x14ac:dyDescent="0.2">
      <c r="A152" s="31"/>
    </row>
    <row r="153" spans="1:1" x14ac:dyDescent="0.2">
      <c r="A153" s="31"/>
    </row>
    <row r="154" spans="1:1" x14ac:dyDescent="0.2">
      <c r="A154" s="31"/>
    </row>
    <row r="155" spans="1:1" x14ac:dyDescent="0.2">
      <c r="A155" s="31"/>
    </row>
    <row r="156" spans="1:1" x14ac:dyDescent="0.2">
      <c r="A156" s="31"/>
    </row>
    <row r="157" spans="1:1" x14ac:dyDescent="0.2">
      <c r="A157" s="31"/>
    </row>
    <row r="158" spans="1:1" x14ac:dyDescent="0.2">
      <c r="A158" s="31"/>
    </row>
    <row r="159" spans="1:1" x14ac:dyDescent="0.2">
      <c r="A159" s="31"/>
    </row>
    <row r="160" spans="1:1" x14ac:dyDescent="0.2">
      <c r="A160" s="31"/>
    </row>
    <row r="161" spans="1:1" x14ac:dyDescent="0.2">
      <c r="A161" s="31"/>
    </row>
    <row r="162" spans="1:1" x14ac:dyDescent="0.2">
      <c r="A162" s="31"/>
    </row>
    <row r="163" spans="1:1" x14ac:dyDescent="0.2">
      <c r="A163" s="31"/>
    </row>
    <row r="164" spans="1:1" x14ac:dyDescent="0.2">
      <c r="A164" s="31"/>
    </row>
    <row r="165" spans="1:1" x14ac:dyDescent="0.2">
      <c r="A165" s="31"/>
    </row>
    <row r="166" spans="1:1" x14ac:dyDescent="0.2">
      <c r="A166" s="31"/>
    </row>
    <row r="167" spans="1:1" x14ac:dyDescent="0.2">
      <c r="A167" s="31"/>
    </row>
    <row r="168" spans="1:1" x14ac:dyDescent="0.2">
      <c r="A168" s="31"/>
    </row>
    <row r="169" spans="1:1" x14ac:dyDescent="0.2">
      <c r="A169" s="31"/>
    </row>
    <row r="170" spans="1:1" x14ac:dyDescent="0.2">
      <c r="A170" s="31"/>
    </row>
    <row r="171" spans="1:1" x14ac:dyDescent="0.2">
      <c r="A171" s="31"/>
    </row>
    <row r="172" spans="1:1" x14ac:dyDescent="0.2">
      <c r="A172" s="31"/>
    </row>
    <row r="173" spans="1:1" x14ac:dyDescent="0.2">
      <c r="A173" s="31"/>
    </row>
    <row r="174" spans="1:1" x14ac:dyDescent="0.2">
      <c r="A174" s="31"/>
    </row>
    <row r="175" spans="1:1" x14ac:dyDescent="0.2">
      <c r="A175" s="31"/>
    </row>
    <row r="176" spans="1:1" x14ac:dyDescent="0.2">
      <c r="A176" s="31"/>
    </row>
    <row r="177" spans="1:1" x14ac:dyDescent="0.2">
      <c r="A177" s="31"/>
    </row>
    <row r="178" spans="1:1" x14ac:dyDescent="0.2">
      <c r="A178" s="31"/>
    </row>
    <row r="179" spans="1:1" x14ac:dyDescent="0.2">
      <c r="A179" s="31"/>
    </row>
    <row r="180" spans="1:1" x14ac:dyDescent="0.2">
      <c r="A180" s="31"/>
    </row>
    <row r="181" spans="1:1" x14ac:dyDescent="0.2">
      <c r="A181" s="31"/>
    </row>
    <row r="182" spans="1:1" x14ac:dyDescent="0.2">
      <c r="A182" s="31"/>
    </row>
    <row r="183" spans="1:1" x14ac:dyDescent="0.2">
      <c r="A183" s="31"/>
    </row>
    <row r="184" spans="1:1" x14ac:dyDescent="0.2">
      <c r="A184" s="31"/>
    </row>
    <row r="185" spans="1:1" x14ac:dyDescent="0.2">
      <c r="A185" s="31"/>
    </row>
    <row r="186" spans="1:1" x14ac:dyDescent="0.2">
      <c r="A186" s="31"/>
    </row>
    <row r="187" spans="1:1" x14ac:dyDescent="0.2">
      <c r="A187" s="31"/>
    </row>
    <row r="188" spans="1:1" x14ac:dyDescent="0.2">
      <c r="A188" s="31"/>
    </row>
    <row r="189" spans="1:1" x14ac:dyDescent="0.2">
      <c r="A189" s="31"/>
    </row>
    <row r="190" spans="1:1" x14ac:dyDescent="0.2">
      <c r="A190" s="31"/>
    </row>
    <row r="191" spans="1:1" x14ac:dyDescent="0.2">
      <c r="A191" s="31"/>
    </row>
    <row r="192" spans="1:1" x14ac:dyDescent="0.2">
      <c r="A192" s="31"/>
    </row>
    <row r="193" spans="1:1" x14ac:dyDescent="0.2">
      <c r="A193" s="31"/>
    </row>
    <row r="194" spans="1:1" x14ac:dyDescent="0.2">
      <c r="A194" s="31"/>
    </row>
    <row r="195" spans="1:1" x14ac:dyDescent="0.2">
      <c r="A195" s="31"/>
    </row>
    <row r="196" spans="1:1" x14ac:dyDescent="0.2">
      <c r="A196" s="31"/>
    </row>
    <row r="197" spans="1:1" x14ac:dyDescent="0.2">
      <c r="A197" s="31"/>
    </row>
    <row r="198" spans="1:1" x14ac:dyDescent="0.2">
      <c r="A198" s="31"/>
    </row>
    <row r="199" spans="1:1" x14ac:dyDescent="0.2">
      <c r="A199" s="31"/>
    </row>
    <row r="200" spans="1:1" x14ac:dyDescent="0.2">
      <c r="A200" s="31"/>
    </row>
    <row r="201" spans="1:1" x14ac:dyDescent="0.2">
      <c r="A201" s="31"/>
    </row>
    <row r="202" spans="1:1" x14ac:dyDescent="0.2">
      <c r="A202" s="31"/>
    </row>
    <row r="203" spans="1:1" x14ac:dyDescent="0.2">
      <c r="A203" s="31"/>
    </row>
    <row r="204" spans="1:1" x14ac:dyDescent="0.2">
      <c r="A204" s="31"/>
    </row>
    <row r="205" spans="1:1" x14ac:dyDescent="0.2">
      <c r="A205" s="31"/>
    </row>
    <row r="206" spans="1:1" x14ac:dyDescent="0.2">
      <c r="A206" s="31"/>
    </row>
    <row r="207" spans="1:1" x14ac:dyDescent="0.2">
      <c r="A207" s="31"/>
    </row>
    <row r="208" spans="1:1" x14ac:dyDescent="0.2">
      <c r="A208" s="31"/>
    </row>
    <row r="209" spans="1:1" x14ac:dyDescent="0.2">
      <c r="A209" s="31"/>
    </row>
    <row r="210" spans="1:1" x14ac:dyDescent="0.2">
      <c r="A210" s="31"/>
    </row>
    <row r="211" spans="1:1" x14ac:dyDescent="0.2">
      <c r="A211" s="31"/>
    </row>
    <row r="212" spans="1:1" x14ac:dyDescent="0.2">
      <c r="A212" s="31"/>
    </row>
    <row r="213" spans="1:1" x14ac:dyDescent="0.2">
      <c r="A213" s="31"/>
    </row>
    <row r="214" spans="1:1" x14ac:dyDescent="0.2">
      <c r="A214" s="31"/>
    </row>
    <row r="215" spans="1:1" x14ac:dyDescent="0.2">
      <c r="A215" s="31"/>
    </row>
    <row r="216" spans="1:1" x14ac:dyDescent="0.2">
      <c r="A216" s="31"/>
    </row>
    <row r="217" spans="1:1" x14ac:dyDescent="0.2">
      <c r="A217" s="31"/>
    </row>
    <row r="218" spans="1:1" x14ac:dyDescent="0.2">
      <c r="A218" s="31"/>
    </row>
    <row r="219" spans="1:1" x14ac:dyDescent="0.2">
      <c r="A219" s="31"/>
    </row>
    <row r="220" spans="1:1" x14ac:dyDescent="0.2">
      <c r="A220" s="31"/>
    </row>
    <row r="221" spans="1:1" x14ac:dyDescent="0.2">
      <c r="A221" s="31"/>
    </row>
    <row r="222" spans="1:1" x14ac:dyDescent="0.2">
      <c r="A222" s="31"/>
    </row>
    <row r="223" spans="1:1" x14ac:dyDescent="0.2">
      <c r="A223" s="31"/>
    </row>
    <row r="224" spans="1:1" x14ac:dyDescent="0.2">
      <c r="A224" s="31"/>
    </row>
    <row r="225" spans="1:1" x14ac:dyDescent="0.2">
      <c r="A225" s="31"/>
    </row>
    <row r="226" spans="1:1" x14ac:dyDescent="0.2">
      <c r="A226" s="31"/>
    </row>
    <row r="227" spans="1:1" x14ac:dyDescent="0.2">
      <c r="A227" s="31"/>
    </row>
    <row r="228" spans="1:1" x14ac:dyDescent="0.2">
      <c r="A228" s="31"/>
    </row>
    <row r="229" spans="1:1" x14ac:dyDescent="0.2">
      <c r="A229" s="31"/>
    </row>
    <row r="230" spans="1:1" x14ac:dyDescent="0.2">
      <c r="A230" s="31"/>
    </row>
    <row r="231" spans="1:1" x14ac:dyDescent="0.2">
      <c r="A231" s="31"/>
    </row>
    <row r="232" spans="1:1" x14ac:dyDescent="0.2">
      <c r="A232" s="31"/>
    </row>
    <row r="233" spans="1:1" x14ac:dyDescent="0.2">
      <c r="A233" s="31"/>
    </row>
    <row r="234" spans="1:1" x14ac:dyDescent="0.2">
      <c r="A234" s="31"/>
    </row>
    <row r="235" spans="1:1" x14ac:dyDescent="0.2">
      <c r="A235" s="31"/>
    </row>
    <row r="236" spans="1:1" x14ac:dyDescent="0.2">
      <c r="A236" s="31"/>
    </row>
    <row r="237" spans="1:1" x14ac:dyDescent="0.2">
      <c r="A237" s="31"/>
    </row>
    <row r="238" spans="1:1" x14ac:dyDescent="0.2">
      <c r="A238" s="31"/>
    </row>
    <row r="239" spans="1:1" x14ac:dyDescent="0.2">
      <c r="A239" s="31"/>
    </row>
    <row r="240" spans="1:1" x14ac:dyDescent="0.2">
      <c r="A240" s="31"/>
    </row>
    <row r="241" spans="1:1" x14ac:dyDescent="0.2">
      <c r="A241" s="31"/>
    </row>
    <row r="242" spans="1:1" x14ac:dyDescent="0.2">
      <c r="A242" s="31"/>
    </row>
    <row r="243" spans="1:1" x14ac:dyDescent="0.2">
      <c r="A243" s="31"/>
    </row>
    <row r="244" spans="1:1" x14ac:dyDescent="0.2">
      <c r="A244" s="31"/>
    </row>
    <row r="245" spans="1:1" x14ac:dyDescent="0.2">
      <c r="A245" s="31"/>
    </row>
    <row r="246" spans="1:1" x14ac:dyDescent="0.2">
      <c r="A246" s="31"/>
    </row>
    <row r="247" spans="1:1" x14ac:dyDescent="0.2">
      <c r="A247" s="31"/>
    </row>
    <row r="248" spans="1:1" x14ac:dyDescent="0.2">
      <c r="A248" s="31"/>
    </row>
    <row r="249" spans="1:1" x14ac:dyDescent="0.2">
      <c r="A249" s="31"/>
    </row>
    <row r="250" spans="1:1" x14ac:dyDescent="0.2">
      <c r="A250" s="31"/>
    </row>
    <row r="251" spans="1:1" x14ac:dyDescent="0.2">
      <c r="A251" s="31"/>
    </row>
    <row r="252" spans="1:1" x14ac:dyDescent="0.2">
      <c r="A252" s="31"/>
    </row>
    <row r="253" spans="1:1" x14ac:dyDescent="0.2">
      <c r="A253" s="31"/>
    </row>
    <row r="254" spans="1:1" x14ac:dyDescent="0.2">
      <c r="A254" s="31"/>
    </row>
    <row r="255" spans="1:1" x14ac:dyDescent="0.2">
      <c r="A255" s="31"/>
    </row>
    <row r="256" spans="1:1" x14ac:dyDescent="0.2">
      <c r="A256" s="31"/>
    </row>
    <row r="257" spans="1:1" x14ac:dyDescent="0.2">
      <c r="A257" s="31"/>
    </row>
    <row r="258" spans="1:1" x14ac:dyDescent="0.2">
      <c r="A258" s="31"/>
    </row>
    <row r="259" spans="1:1" x14ac:dyDescent="0.2">
      <c r="A259" s="31"/>
    </row>
    <row r="260" spans="1:1" x14ac:dyDescent="0.2">
      <c r="A260" s="31"/>
    </row>
    <row r="261" spans="1:1" x14ac:dyDescent="0.2">
      <c r="A261" s="31"/>
    </row>
    <row r="262" spans="1:1" x14ac:dyDescent="0.2">
      <c r="A262" s="31"/>
    </row>
    <row r="263" spans="1:1" x14ac:dyDescent="0.2">
      <c r="A263" s="31"/>
    </row>
    <row r="264" spans="1:1" x14ac:dyDescent="0.2">
      <c r="A264" s="31"/>
    </row>
    <row r="265" spans="1:1" x14ac:dyDescent="0.2">
      <c r="A265" s="31"/>
    </row>
    <row r="266" spans="1:1" x14ac:dyDescent="0.2">
      <c r="A266" s="31"/>
    </row>
    <row r="267" spans="1:1" x14ac:dyDescent="0.2">
      <c r="A267" s="31"/>
    </row>
    <row r="268" spans="1:1" x14ac:dyDescent="0.2">
      <c r="A268" s="31"/>
    </row>
    <row r="269" spans="1:1" x14ac:dyDescent="0.2">
      <c r="A269" s="31"/>
    </row>
    <row r="270" spans="1:1" x14ac:dyDescent="0.2">
      <c r="A270" s="31"/>
    </row>
    <row r="271" spans="1:1" x14ac:dyDescent="0.2">
      <c r="A271" s="31"/>
    </row>
    <row r="272" spans="1:1" x14ac:dyDescent="0.2">
      <c r="A272" s="31"/>
    </row>
    <row r="273" spans="1:1" x14ac:dyDescent="0.2">
      <c r="A273" s="31"/>
    </row>
    <row r="274" spans="1:1" x14ac:dyDescent="0.2">
      <c r="A274" s="31"/>
    </row>
    <row r="275" spans="1:1" x14ac:dyDescent="0.2">
      <c r="A275" s="31"/>
    </row>
    <row r="276" spans="1:1" x14ac:dyDescent="0.2">
      <c r="A276" s="31"/>
    </row>
    <row r="277" spans="1:1" x14ac:dyDescent="0.2">
      <c r="A277" s="31"/>
    </row>
    <row r="278" spans="1:1" x14ac:dyDescent="0.2">
      <c r="A278" s="31"/>
    </row>
    <row r="279" spans="1:1" x14ac:dyDescent="0.2">
      <c r="A279" s="31"/>
    </row>
    <row r="280" spans="1:1" x14ac:dyDescent="0.2">
      <c r="A280" s="31"/>
    </row>
    <row r="281" spans="1:1" x14ac:dyDescent="0.2">
      <c r="A281" s="31"/>
    </row>
    <row r="282" spans="1:1" x14ac:dyDescent="0.2">
      <c r="A282" s="31"/>
    </row>
    <row r="283" spans="1:1" x14ac:dyDescent="0.2">
      <c r="A283" s="31"/>
    </row>
    <row r="284" spans="1:1" x14ac:dyDescent="0.2">
      <c r="A284" s="31"/>
    </row>
    <row r="285" spans="1:1" x14ac:dyDescent="0.2">
      <c r="A285" s="31"/>
    </row>
    <row r="286" spans="1:1" x14ac:dyDescent="0.2">
      <c r="A286" s="31"/>
    </row>
    <row r="287" spans="1:1" x14ac:dyDescent="0.2">
      <c r="A287" s="31"/>
    </row>
    <row r="288" spans="1:1" x14ac:dyDescent="0.2">
      <c r="A288" s="31"/>
    </row>
    <row r="289" spans="1:1" x14ac:dyDescent="0.2">
      <c r="A289" s="31"/>
    </row>
    <row r="290" spans="1:1" x14ac:dyDescent="0.2">
      <c r="A290" s="31"/>
    </row>
    <row r="291" spans="1:1" x14ac:dyDescent="0.2">
      <c r="A291" s="31"/>
    </row>
    <row r="292" spans="1:1" x14ac:dyDescent="0.2">
      <c r="A292" s="31"/>
    </row>
    <row r="293" spans="1:1" x14ac:dyDescent="0.2">
      <c r="A293" s="31"/>
    </row>
    <row r="294" spans="1:1" x14ac:dyDescent="0.2">
      <c r="A294" s="31"/>
    </row>
    <row r="295" spans="1:1" x14ac:dyDescent="0.2">
      <c r="A295" s="31"/>
    </row>
    <row r="296" spans="1:1" x14ac:dyDescent="0.2">
      <c r="A296" s="31"/>
    </row>
    <row r="297" spans="1:1" x14ac:dyDescent="0.2">
      <c r="A297" s="31"/>
    </row>
    <row r="298" spans="1:1" x14ac:dyDescent="0.2">
      <c r="A298" s="31"/>
    </row>
    <row r="299" spans="1:1" x14ac:dyDescent="0.2">
      <c r="A299" s="31"/>
    </row>
    <row r="300" spans="1:1" x14ac:dyDescent="0.2">
      <c r="A300" s="31"/>
    </row>
    <row r="301" spans="1:1" x14ac:dyDescent="0.2">
      <c r="A301" s="31"/>
    </row>
    <row r="302" spans="1:1" x14ac:dyDescent="0.2">
      <c r="A302" s="31"/>
    </row>
    <row r="303" spans="1:1" x14ac:dyDescent="0.2">
      <c r="A303" s="31"/>
    </row>
    <row r="304" spans="1:1" x14ac:dyDescent="0.2">
      <c r="A304" s="31"/>
    </row>
    <row r="305" spans="1:1" x14ac:dyDescent="0.2">
      <c r="A305" s="31"/>
    </row>
    <row r="306" spans="1:1" x14ac:dyDescent="0.2">
      <c r="A306" s="31"/>
    </row>
    <row r="307" spans="1:1" x14ac:dyDescent="0.2">
      <c r="A307" s="31"/>
    </row>
    <row r="308" spans="1:1" x14ac:dyDescent="0.2">
      <c r="A308" s="31"/>
    </row>
    <row r="309" spans="1:1" x14ac:dyDescent="0.2">
      <c r="A309" s="31"/>
    </row>
    <row r="310" spans="1:1" x14ac:dyDescent="0.2">
      <c r="A310" s="31"/>
    </row>
    <row r="311" spans="1:1" x14ac:dyDescent="0.2">
      <c r="A311" s="31"/>
    </row>
    <row r="312" spans="1:1" x14ac:dyDescent="0.2">
      <c r="A312" s="31"/>
    </row>
    <row r="313" spans="1:1" x14ac:dyDescent="0.2">
      <c r="A313" s="31"/>
    </row>
    <row r="314" spans="1:1" x14ac:dyDescent="0.2">
      <c r="A314" s="31"/>
    </row>
    <row r="315" spans="1:1" x14ac:dyDescent="0.2">
      <c r="A315" s="31"/>
    </row>
    <row r="316" spans="1:1" x14ac:dyDescent="0.2">
      <c r="A316" s="31"/>
    </row>
    <row r="317" spans="1:1" x14ac:dyDescent="0.2">
      <c r="A317" s="31"/>
    </row>
    <row r="318" spans="1:1" x14ac:dyDescent="0.2">
      <c r="A318" s="31"/>
    </row>
    <row r="319" spans="1:1" x14ac:dyDescent="0.2">
      <c r="A319" s="31"/>
    </row>
    <row r="320" spans="1:1" x14ac:dyDescent="0.2">
      <c r="A320" s="31"/>
    </row>
    <row r="321" spans="1:1" x14ac:dyDescent="0.2">
      <c r="A321" s="31"/>
    </row>
    <row r="322" spans="1:1" x14ac:dyDescent="0.2">
      <c r="A322" s="31"/>
    </row>
    <row r="323" spans="1:1" x14ac:dyDescent="0.2">
      <c r="A323" s="31"/>
    </row>
    <row r="324" spans="1:1" x14ac:dyDescent="0.2">
      <c r="A324" s="31"/>
    </row>
    <row r="325" spans="1:1" x14ac:dyDescent="0.2">
      <c r="A325" s="31"/>
    </row>
    <row r="326" spans="1:1" x14ac:dyDescent="0.2">
      <c r="A326" s="31"/>
    </row>
    <row r="327" spans="1:1" x14ac:dyDescent="0.2">
      <c r="A327" s="31"/>
    </row>
    <row r="328" spans="1:1" x14ac:dyDescent="0.2">
      <c r="A328" s="31"/>
    </row>
    <row r="329" spans="1:1" x14ac:dyDescent="0.2">
      <c r="A329" s="31"/>
    </row>
    <row r="330" spans="1:1" x14ac:dyDescent="0.2">
      <c r="A330" s="31"/>
    </row>
    <row r="331" spans="1:1" x14ac:dyDescent="0.2">
      <c r="A331" s="31"/>
    </row>
    <row r="332" spans="1:1" x14ac:dyDescent="0.2">
      <c r="A332" s="31"/>
    </row>
    <row r="333" spans="1:1" x14ac:dyDescent="0.2">
      <c r="A333" s="31"/>
    </row>
    <row r="334" spans="1:1" x14ac:dyDescent="0.2">
      <c r="A334" s="31"/>
    </row>
    <row r="335" spans="1:1" x14ac:dyDescent="0.2">
      <c r="A335" s="31"/>
    </row>
    <row r="336" spans="1:1" x14ac:dyDescent="0.2">
      <c r="A336" s="31"/>
    </row>
    <row r="337" spans="1:1" x14ac:dyDescent="0.2">
      <c r="A337" s="31"/>
    </row>
    <row r="338" spans="1:1" x14ac:dyDescent="0.2">
      <c r="A338" s="31"/>
    </row>
    <row r="339" spans="1:1" x14ac:dyDescent="0.2">
      <c r="A339" s="31"/>
    </row>
    <row r="340" spans="1:1" x14ac:dyDescent="0.2">
      <c r="A340" s="31"/>
    </row>
    <row r="341" spans="1:1" x14ac:dyDescent="0.2">
      <c r="A341" s="31"/>
    </row>
    <row r="342" spans="1:1" x14ac:dyDescent="0.2">
      <c r="A342" s="31"/>
    </row>
    <row r="343" spans="1:1" x14ac:dyDescent="0.2">
      <c r="A343" s="31"/>
    </row>
    <row r="344" spans="1:1" x14ac:dyDescent="0.2">
      <c r="A344" s="31"/>
    </row>
    <row r="345" spans="1:1" x14ac:dyDescent="0.2">
      <c r="A345" s="31"/>
    </row>
    <row r="346" spans="1:1" x14ac:dyDescent="0.2">
      <c r="A346" s="31"/>
    </row>
    <row r="347" spans="1:1" x14ac:dyDescent="0.2">
      <c r="A347" s="31"/>
    </row>
    <row r="348" spans="1:1" x14ac:dyDescent="0.2">
      <c r="A348" s="31"/>
    </row>
    <row r="349" spans="1:1" x14ac:dyDescent="0.2">
      <c r="A349" s="31"/>
    </row>
    <row r="350" spans="1:1" x14ac:dyDescent="0.2">
      <c r="A350" s="31"/>
    </row>
    <row r="351" spans="1:1" x14ac:dyDescent="0.2">
      <c r="A351" s="31"/>
    </row>
    <row r="352" spans="1:1" x14ac:dyDescent="0.2">
      <c r="A352" s="31"/>
    </row>
    <row r="353" spans="1:1" x14ac:dyDescent="0.2">
      <c r="A353" s="31"/>
    </row>
    <row r="354" spans="1:1" x14ac:dyDescent="0.2">
      <c r="A354" s="31"/>
    </row>
    <row r="355" spans="1:1" x14ac:dyDescent="0.2">
      <c r="A355" s="31"/>
    </row>
    <row r="356" spans="1:1" x14ac:dyDescent="0.2">
      <c r="A356" s="31"/>
    </row>
    <row r="357" spans="1:1" x14ac:dyDescent="0.2">
      <c r="A357" s="31"/>
    </row>
    <row r="358" spans="1:1" x14ac:dyDescent="0.2">
      <c r="A358" s="31"/>
    </row>
    <row r="359" spans="1:1" x14ac:dyDescent="0.2">
      <c r="A359" s="31"/>
    </row>
    <row r="360" spans="1:1" x14ac:dyDescent="0.2">
      <c r="A360" s="31"/>
    </row>
    <row r="361" spans="1:1" x14ac:dyDescent="0.2">
      <c r="A361" s="31"/>
    </row>
    <row r="362" spans="1:1" x14ac:dyDescent="0.2">
      <c r="A362" s="31"/>
    </row>
    <row r="363" spans="1:1" x14ac:dyDescent="0.2">
      <c r="A363" s="31"/>
    </row>
    <row r="364" spans="1:1" x14ac:dyDescent="0.2">
      <c r="A364" s="31"/>
    </row>
    <row r="365" spans="1:1" x14ac:dyDescent="0.2">
      <c r="A365" s="31"/>
    </row>
    <row r="366" spans="1:1" x14ac:dyDescent="0.2">
      <c r="A366" s="31"/>
    </row>
    <row r="367" spans="1:1" x14ac:dyDescent="0.2">
      <c r="A367" s="31"/>
    </row>
    <row r="368" spans="1:1" x14ac:dyDescent="0.2">
      <c r="A368" s="31"/>
    </row>
    <row r="369" spans="1:1" x14ac:dyDescent="0.2">
      <c r="A369" s="31"/>
    </row>
    <row r="370" spans="1:1" x14ac:dyDescent="0.2">
      <c r="A370" s="31"/>
    </row>
    <row r="371" spans="1:1" x14ac:dyDescent="0.2">
      <c r="A371" s="31"/>
    </row>
    <row r="372" spans="1:1" x14ac:dyDescent="0.2">
      <c r="A372" s="31"/>
    </row>
    <row r="373" spans="1:1" x14ac:dyDescent="0.2">
      <c r="A373" s="31"/>
    </row>
    <row r="374" spans="1:1" x14ac:dyDescent="0.2">
      <c r="A374" s="31"/>
    </row>
    <row r="375" spans="1:1" x14ac:dyDescent="0.2">
      <c r="A375" s="31"/>
    </row>
    <row r="376" spans="1:1" x14ac:dyDescent="0.2">
      <c r="A376" s="31"/>
    </row>
    <row r="377" spans="1:1" x14ac:dyDescent="0.2">
      <c r="A377" s="31"/>
    </row>
    <row r="378" spans="1:1" x14ac:dyDescent="0.2">
      <c r="A378" s="31"/>
    </row>
    <row r="379" spans="1:1" x14ac:dyDescent="0.2">
      <c r="A379" s="31"/>
    </row>
    <row r="380" spans="1:1" x14ac:dyDescent="0.2">
      <c r="A380" s="31"/>
    </row>
    <row r="381" spans="1:1" x14ac:dyDescent="0.2">
      <c r="A381" s="31"/>
    </row>
    <row r="382" spans="1:1" x14ac:dyDescent="0.2">
      <c r="A382" s="31"/>
    </row>
    <row r="383" spans="1:1" x14ac:dyDescent="0.2">
      <c r="A383" s="31"/>
    </row>
    <row r="384" spans="1:1" x14ac:dyDescent="0.2">
      <c r="A384" s="31"/>
    </row>
    <row r="385" spans="1:1" x14ac:dyDescent="0.2">
      <c r="A385" s="31"/>
    </row>
    <row r="386" spans="1:1" x14ac:dyDescent="0.2">
      <c r="A386" s="31"/>
    </row>
    <row r="387" spans="1:1" x14ac:dyDescent="0.2">
      <c r="A387" s="31"/>
    </row>
    <row r="388" spans="1:1" x14ac:dyDescent="0.2">
      <c r="A388" s="31"/>
    </row>
    <row r="389" spans="1:1" x14ac:dyDescent="0.2">
      <c r="A389" s="31"/>
    </row>
    <row r="390" spans="1:1" x14ac:dyDescent="0.2">
      <c r="A390" s="31"/>
    </row>
    <row r="391" spans="1:1" x14ac:dyDescent="0.2">
      <c r="A391" s="31"/>
    </row>
    <row r="392" spans="1:1" x14ac:dyDescent="0.2">
      <c r="A392" s="31"/>
    </row>
    <row r="393" spans="1:1" x14ac:dyDescent="0.2">
      <c r="A393" s="31"/>
    </row>
    <row r="394" spans="1:1" x14ac:dyDescent="0.2">
      <c r="A394" s="31"/>
    </row>
    <row r="395" spans="1:1" x14ac:dyDescent="0.2">
      <c r="A395" s="31"/>
    </row>
    <row r="396" spans="1:1" x14ac:dyDescent="0.2">
      <c r="A396" s="31"/>
    </row>
    <row r="397" spans="1:1" x14ac:dyDescent="0.2">
      <c r="A397" s="31"/>
    </row>
    <row r="398" spans="1:1" x14ac:dyDescent="0.2">
      <c r="A398" s="31"/>
    </row>
    <row r="399" spans="1:1" x14ac:dyDescent="0.2">
      <c r="A399" s="31"/>
    </row>
    <row r="400" spans="1:1" x14ac:dyDescent="0.2">
      <c r="A400" s="31"/>
    </row>
    <row r="401" spans="1:1" x14ac:dyDescent="0.2">
      <c r="A401" s="31"/>
    </row>
    <row r="402" spans="1:1" x14ac:dyDescent="0.2">
      <c r="A402" s="31"/>
    </row>
    <row r="403" spans="1:1" x14ac:dyDescent="0.2">
      <c r="A403" s="31"/>
    </row>
    <row r="404" spans="1:1" x14ac:dyDescent="0.2">
      <c r="A404" s="31"/>
    </row>
    <row r="405" spans="1:1" x14ac:dyDescent="0.2">
      <c r="A405" s="31"/>
    </row>
    <row r="406" spans="1:1" x14ac:dyDescent="0.2">
      <c r="A406" s="31"/>
    </row>
    <row r="407" spans="1:1" x14ac:dyDescent="0.2">
      <c r="A407" s="31"/>
    </row>
    <row r="408" spans="1:1" x14ac:dyDescent="0.2">
      <c r="A408" s="31"/>
    </row>
    <row r="409" spans="1:1" x14ac:dyDescent="0.2">
      <c r="A409" s="31"/>
    </row>
    <row r="410" spans="1:1" x14ac:dyDescent="0.2">
      <c r="A410" s="31"/>
    </row>
    <row r="411" spans="1:1" x14ac:dyDescent="0.2">
      <c r="A411" s="31"/>
    </row>
    <row r="412" spans="1:1" x14ac:dyDescent="0.2">
      <c r="A412" s="31"/>
    </row>
    <row r="413" spans="1:1" x14ac:dyDescent="0.2">
      <c r="A413" s="31"/>
    </row>
    <row r="414" spans="1:1" x14ac:dyDescent="0.2">
      <c r="A414" s="31"/>
    </row>
    <row r="415" spans="1:1" x14ac:dyDescent="0.2">
      <c r="A415" s="31"/>
    </row>
    <row r="416" spans="1:1" x14ac:dyDescent="0.2">
      <c r="A416" s="31"/>
    </row>
    <row r="417" spans="1:1" x14ac:dyDescent="0.2">
      <c r="A417" s="31"/>
    </row>
    <row r="418" spans="1:1" x14ac:dyDescent="0.2">
      <c r="A418" s="31"/>
    </row>
    <row r="419" spans="1:1" x14ac:dyDescent="0.2">
      <c r="A419" s="31"/>
    </row>
    <row r="420" spans="1:1" x14ac:dyDescent="0.2">
      <c r="A420" s="31"/>
    </row>
    <row r="421" spans="1:1" x14ac:dyDescent="0.2">
      <c r="A421" s="31"/>
    </row>
    <row r="422" spans="1:1" x14ac:dyDescent="0.2">
      <c r="A422" s="31"/>
    </row>
    <row r="423" spans="1:1" x14ac:dyDescent="0.2">
      <c r="A423" s="31"/>
    </row>
    <row r="424" spans="1:1" x14ac:dyDescent="0.2">
      <c r="A424" s="31"/>
    </row>
    <row r="425" spans="1:1" x14ac:dyDescent="0.2">
      <c r="A425" s="31"/>
    </row>
    <row r="426" spans="1:1" x14ac:dyDescent="0.2">
      <c r="A426" s="31"/>
    </row>
    <row r="427" spans="1:1" x14ac:dyDescent="0.2">
      <c r="A427" s="31"/>
    </row>
    <row r="428" spans="1:1" x14ac:dyDescent="0.2">
      <c r="A428" s="31"/>
    </row>
    <row r="429" spans="1:1" x14ac:dyDescent="0.2">
      <c r="A429" s="31"/>
    </row>
    <row r="430" spans="1:1" x14ac:dyDescent="0.2">
      <c r="A430" s="31"/>
    </row>
    <row r="431" spans="1:1" x14ac:dyDescent="0.2">
      <c r="A431" s="31"/>
    </row>
    <row r="432" spans="1:1" x14ac:dyDescent="0.2">
      <c r="A432" s="31"/>
    </row>
    <row r="433" spans="1:1" x14ac:dyDescent="0.2">
      <c r="A433" s="31"/>
    </row>
    <row r="434" spans="1:1" x14ac:dyDescent="0.2">
      <c r="A434" s="31"/>
    </row>
    <row r="435" spans="1:1" x14ac:dyDescent="0.2">
      <c r="A435" s="31"/>
    </row>
    <row r="436" spans="1:1" x14ac:dyDescent="0.2">
      <c r="A436" s="31"/>
    </row>
    <row r="437" spans="1:1" x14ac:dyDescent="0.2">
      <c r="A437" s="31"/>
    </row>
    <row r="438" spans="1:1" x14ac:dyDescent="0.2">
      <c r="A438" s="31"/>
    </row>
    <row r="439" spans="1:1" x14ac:dyDescent="0.2">
      <c r="A439" s="31"/>
    </row>
    <row r="440" spans="1:1" x14ac:dyDescent="0.2">
      <c r="A440" s="31"/>
    </row>
    <row r="441" spans="1:1" x14ac:dyDescent="0.2">
      <c r="A441" s="31"/>
    </row>
    <row r="442" spans="1:1" x14ac:dyDescent="0.2">
      <c r="A442" s="31"/>
    </row>
    <row r="443" spans="1:1" x14ac:dyDescent="0.2">
      <c r="A443" s="31"/>
    </row>
    <row r="444" spans="1:1" x14ac:dyDescent="0.2">
      <c r="A444" s="31"/>
    </row>
    <row r="445" spans="1:1" x14ac:dyDescent="0.2">
      <c r="A445" s="31"/>
    </row>
    <row r="446" spans="1:1" x14ac:dyDescent="0.2">
      <c r="A446" s="31"/>
    </row>
    <row r="447" spans="1:1" x14ac:dyDescent="0.2">
      <c r="A447" s="31"/>
    </row>
    <row r="448" spans="1:1" x14ac:dyDescent="0.2">
      <c r="A448" s="31"/>
    </row>
    <row r="449" spans="1:1" x14ac:dyDescent="0.2">
      <c r="A449" s="31"/>
    </row>
    <row r="450" spans="1:1" x14ac:dyDescent="0.2">
      <c r="A450" s="31"/>
    </row>
    <row r="451" spans="1:1" x14ac:dyDescent="0.2">
      <c r="A451" s="31"/>
    </row>
    <row r="452" spans="1:1" x14ac:dyDescent="0.2">
      <c r="A452" s="31"/>
    </row>
    <row r="453" spans="1:1" x14ac:dyDescent="0.2">
      <c r="A453" s="31"/>
    </row>
    <row r="454" spans="1:1" x14ac:dyDescent="0.2">
      <c r="A454" s="31"/>
    </row>
    <row r="455" spans="1:1" x14ac:dyDescent="0.2">
      <c r="A455" s="31"/>
    </row>
    <row r="456" spans="1:1" x14ac:dyDescent="0.2">
      <c r="A456" s="31"/>
    </row>
    <row r="457" spans="1:1" x14ac:dyDescent="0.2">
      <c r="A457" s="31"/>
    </row>
    <row r="458" spans="1:1" x14ac:dyDescent="0.2">
      <c r="A458" s="31"/>
    </row>
    <row r="459" spans="1:1" x14ac:dyDescent="0.2">
      <c r="A459" s="31"/>
    </row>
    <row r="460" spans="1:1" x14ac:dyDescent="0.2">
      <c r="A460" s="31"/>
    </row>
    <row r="461" spans="1:1" x14ac:dyDescent="0.2">
      <c r="A461" s="31"/>
    </row>
    <row r="462" spans="1:1" x14ac:dyDescent="0.2">
      <c r="A462" s="31"/>
    </row>
    <row r="463" spans="1:1" x14ac:dyDescent="0.2">
      <c r="A463" s="31"/>
    </row>
    <row r="464" spans="1:1" x14ac:dyDescent="0.2">
      <c r="A464" s="31"/>
    </row>
    <row r="465" spans="1:1" x14ac:dyDescent="0.2">
      <c r="A465" s="31"/>
    </row>
    <row r="466" spans="1:1" x14ac:dyDescent="0.2">
      <c r="A466" s="31"/>
    </row>
    <row r="467" spans="1:1" x14ac:dyDescent="0.2">
      <c r="A467" s="31"/>
    </row>
    <row r="468" spans="1:1" x14ac:dyDescent="0.2">
      <c r="A468" s="31"/>
    </row>
    <row r="469" spans="1:1" x14ac:dyDescent="0.2">
      <c r="A469" s="31"/>
    </row>
    <row r="470" spans="1:1" x14ac:dyDescent="0.2">
      <c r="A470" s="31"/>
    </row>
    <row r="471" spans="1:1" x14ac:dyDescent="0.2">
      <c r="A471" s="31"/>
    </row>
    <row r="472" spans="1:1" x14ac:dyDescent="0.2">
      <c r="A472" s="31"/>
    </row>
    <row r="473" spans="1:1" x14ac:dyDescent="0.2">
      <c r="A473" s="31"/>
    </row>
    <row r="474" spans="1:1" x14ac:dyDescent="0.2">
      <c r="A474" s="31"/>
    </row>
    <row r="475" spans="1:1" x14ac:dyDescent="0.2">
      <c r="A475" s="31"/>
    </row>
    <row r="476" spans="1:1" x14ac:dyDescent="0.2">
      <c r="A476" s="31"/>
    </row>
    <row r="477" spans="1:1" x14ac:dyDescent="0.2">
      <c r="A477" s="31"/>
    </row>
    <row r="478" spans="1:1" x14ac:dyDescent="0.2">
      <c r="A478" s="31"/>
    </row>
    <row r="479" spans="1:1" x14ac:dyDescent="0.2">
      <c r="A479" s="31"/>
    </row>
    <row r="480" spans="1:1" x14ac:dyDescent="0.2">
      <c r="A480" s="31"/>
    </row>
    <row r="481" spans="1:1" x14ac:dyDescent="0.2">
      <c r="A481" s="31"/>
    </row>
    <row r="482" spans="1:1" x14ac:dyDescent="0.2">
      <c r="A482" s="31"/>
    </row>
    <row r="483" spans="1:1" x14ac:dyDescent="0.2">
      <c r="A483" s="31"/>
    </row>
    <row r="484" spans="1:1" x14ac:dyDescent="0.2">
      <c r="A484" s="31"/>
    </row>
    <row r="485" spans="1:1" x14ac:dyDescent="0.2">
      <c r="A485" s="31"/>
    </row>
    <row r="486" spans="1:1" x14ac:dyDescent="0.2">
      <c r="A486" s="31"/>
    </row>
    <row r="487" spans="1:1" x14ac:dyDescent="0.2">
      <c r="A487" s="31"/>
    </row>
    <row r="488" spans="1:1" x14ac:dyDescent="0.2">
      <c r="A488" s="31"/>
    </row>
    <row r="489" spans="1:1" x14ac:dyDescent="0.2">
      <c r="A489" s="31"/>
    </row>
    <row r="490" spans="1:1" x14ac:dyDescent="0.2">
      <c r="A490" s="31"/>
    </row>
    <row r="491" spans="1:1" x14ac:dyDescent="0.2">
      <c r="A491" s="31"/>
    </row>
    <row r="492" spans="1:1" x14ac:dyDescent="0.2">
      <c r="A492" s="31"/>
    </row>
    <row r="493" spans="1:1" x14ac:dyDescent="0.2">
      <c r="A493" s="31"/>
    </row>
    <row r="494" spans="1:1" x14ac:dyDescent="0.2">
      <c r="A494" s="31"/>
    </row>
    <row r="495" spans="1:1" x14ac:dyDescent="0.2">
      <c r="A495" s="31"/>
    </row>
    <row r="496" spans="1:1" x14ac:dyDescent="0.2">
      <c r="A496" s="31"/>
    </row>
    <row r="497" spans="1:1" x14ac:dyDescent="0.2">
      <c r="A497" s="31"/>
    </row>
    <row r="498" spans="1:1" x14ac:dyDescent="0.2">
      <c r="A498" s="31"/>
    </row>
    <row r="499" spans="1:1" x14ac:dyDescent="0.2">
      <c r="A499" s="31"/>
    </row>
    <row r="500" spans="1:1" x14ac:dyDescent="0.2">
      <c r="A500" s="31"/>
    </row>
    <row r="501" spans="1:1" x14ac:dyDescent="0.2">
      <c r="A501" s="31"/>
    </row>
    <row r="502" spans="1:1" x14ac:dyDescent="0.2">
      <c r="A502" s="31"/>
    </row>
    <row r="503" spans="1:1" x14ac:dyDescent="0.2">
      <c r="A503" s="31"/>
    </row>
    <row r="504" spans="1:1" x14ac:dyDescent="0.2">
      <c r="A504" s="31"/>
    </row>
    <row r="505" spans="1:1" x14ac:dyDescent="0.2">
      <c r="A505" s="31"/>
    </row>
    <row r="506" spans="1:1" x14ac:dyDescent="0.2">
      <c r="A506" s="31"/>
    </row>
    <row r="507" spans="1:1" x14ac:dyDescent="0.2">
      <c r="A507" s="31"/>
    </row>
    <row r="508" spans="1:1" x14ac:dyDescent="0.2">
      <c r="A508" s="31"/>
    </row>
    <row r="509" spans="1:1" x14ac:dyDescent="0.2">
      <c r="A509" s="31"/>
    </row>
    <row r="510" spans="1:1" x14ac:dyDescent="0.2">
      <c r="A510" s="31"/>
    </row>
    <row r="511" spans="1:1" x14ac:dyDescent="0.2">
      <c r="A511" s="31"/>
    </row>
    <row r="512" spans="1:1" x14ac:dyDescent="0.2">
      <c r="A512" s="31"/>
    </row>
    <row r="513" spans="1:1" x14ac:dyDescent="0.2">
      <c r="A513" s="31"/>
    </row>
    <row r="514" spans="1:1" x14ac:dyDescent="0.2">
      <c r="A514" s="31"/>
    </row>
    <row r="515" spans="1:1" x14ac:dyDescent="0.2">
      <c r="A515" s="31"/>
    </row>
    <row r="516" spans="1:1" x14ac:dyDescent="0.2">
      <c r="A516" s="31"/>
    </row>
    <row r="517" spans="1:1" x14ac:dyDescent="0.2">
      <c r="A517" s="31"/>
    </row>
    <row r="518" spans="1:1" x14ac:dyDescent="0.2">
      <c r="A518" s="31"/>
    </row>
    <row r="519" spans="1:1" x14ac:dyDescent="0.2">
      <c r="A519" s="31"/>
    </row>
    <row r="520" spans="1:1" x14ac:dyDescent="0.2">
      <c r="A520" s="31"/>
    </row>
    <row r="521" spans="1:1" x14ac:dyDescent="0.2">
      <c r="A521" s="31"/>
    </row>
    <row r="522" spans="1:1" x14ac:dyDescent="0.2">
      <c r="A522" s="31"/>
    </row>
    <row r="523" spans="1:1" x14ac:dyDescent="0.2">
      <c r="A523" s="31"/>
    </row>
    <row r="524" spans="1:1" x14ac:dyDescent="0.2">
      <c r="A524" s="31"/>
    </row>
    <row r="525" spans="1:1" x14ac:dyDescent="0.2">
      <c r="A525" s="31"/>
    </row>
    <row r="526" spans="1:1" x14ac:dyDescent="0.2">
      <c r="A526" s="31"/>
    </row>
    <row r="527" spans="1:1" x14ac:dyDescent="0.2">
      <c r="A527" s="31"/>
    </row>
    <row r="528" spans="1:1" x14ac:dyDescent="0.2">
      <c r="A528" s="31"/>
    </row>
    <row r="529" spans="1:1" x14ac:dyDescent="0.2">
      <c r="A529" s="31"/>
    </row>
    <row r="530" spans="1:1" x14ac:dyDescent="0.2">
      <c r="A530" s="31"/>
    </row>
    <row r="531" spans="1:1" x14ac:dyDescent="0.2">
      <c r="A531" s="31"/>
    </row>
    <row r="532" spans="1:1" x14ac:dyDescent="0.2">
      <c r="A532" s="31"/>
    </row>
    <row r="533" spans="1:1" x14ac:dyDescent="0.2">
      <c r="A533" s="31"/>
    </row>
    <row r="534" spans="1:1" x14ac:dyDescent="0.2">
      <c r="A534" s="31"/>
    </row>
    <row r="535" spans="1:1" x14ac:dyDescent="0.2">
      <c r="A535" s="31"/>
    </row>
    <row r="536" spans="1:1" x14ac:dyDescent="0.2">
      <c r="A536" s="31"/>
    </row>
    <row r="537" spans="1:1" x14ac:dyDescent="0.2">
      <c r="A537" s="31"/>
    </row>
    <row r="538" spans="1:1" x14ac:dyDescent="0.2">
      <c r="A538" s="31"/>
    </row>
    <row r="539" spans="1:1" x14ac:dyDescent="0.2">
      <c r="A539" s="31"/>
    </row>
    <row r="540" spans="1:1" x14ac:dyDescent="0.2">
      <c r="A540" s="31"/>
    </row>
    <row r="541" spans="1:1" x14ac:dyDescent="0.2">
      <c r="A541" s="31"/>
    </row>
    <row r="542" spans="1:1" x14ac:dyDescent="0.2">
      <c r="A542" s="31"/>
    </row>
    <row r="543" spans="1:1" x14ac:dyDescent="0.2">
      <c r="A543" s="31"/>
    </row>
    <row r="544" spans="1:1" x14ac:dyDescent="0.2">
      <c r="A544" s="31"/>
    </row>
    <row r="545" spans="1:1" x14ac:dyDescent="0.2">
      <c r="A545" s="31"/>
    </row>
    <row r="546" spans="1:1" x14ac:dyDescent="0.2">
      <c r="A546" s="31"/>
    </row>
    <row r="547" spans="1:1" x14ac:dyDescent="0.2">
      <c r="A547" s="31"/>
    </row>
    <row r="548" spans="1:1" x14ac:dyDescent="0.2">
      <c r="A548" s="31"/>
    </row>
    <row r="549" spans="1:1" x14ac:dyDescent="0.2">
      <c r="A549" s="31"/>
    </row>
    <row r="550" spans="1:1" x14ac:dyDescent="0.2">
      <c r="A550" s="31"/>
    </row>
    <row r="551" spans="1:1" x14ac:dyDescent="0.2">
      <c r="A551" s="31"/>
    </row>
    <row r="552" spans="1:1" x14ac:dyDescent="0.2">
      <c r="A552" s="31"/>
    </row>
    <row r="553" spans="1:1" x14ac:dyDescent="0.2">
      <c r="A553" s="31"/>
    </row>
    <row r="554" spans="1:1" x14ac:dyDescent="0.2">
      <c r="A554" s="31"/>
    </row>
    <row r="555" spans="1:1" x14ac:dyDescent="0.2">
      <c r="A555" s="31"/>
    </row>
    <row r="556" spans="1:1" x14ac:dyDescent="0.2">
      <c r="A556" s="31"/>
    </row>
    <row r="557" spans="1:1" x14ac:dyDescent="0.2">
      <c r="A557" s="31"/>
    </row>
    <row r="558" spans="1:1" x14ac:dyDescent="0.2">
      <c r="A558" s="31"/>
    </row>
    <row r="559" spans="1:1" x14ac:dyDescent="0.2">
      <c r="A559" s="31"/>
    </row>
    <row r="560" spans="1:1" x14ac:dyDescent="0.2">
      <c r="A560" s="31"/>
    </row>
    <row r="561" spans="1:1" x14ac:dyDescent="0.2">
      <c r="A561" s="31"/>
    </row>
    <row r="562" spans="1:1" x14ac:dyDescent="0.2">
      <c r="A562" s="31"/>
    </row>
    <row r="563" spans="1:1" x14ac:dyDescent="0.2">
      <c r="A563" s="31"/>
    </row>
    <row r="564" spans="1:1" x14ac:dyDescent="0.2">
      <c r="A564" s="31"/>
    </row>
    <row r="565" spans="1:1" x14ac:dyDescent="0.2">
      <c r="A565" s="31"/>
    </row>
    <row r="566" spans="1:1" x14ac:dyDescent="0.2">
      <c r="A566" s="31"/>
    </row>
    <row r="567" spans="1:1" x14ac:dyDescent="0.2">
      <c r="A567" s="31"/>
    </row>
    <row r="568" spans="1:1" x14ac:dyDescent="0.2">
      <c r="A568" s="31"/>
    </row>
    <row r="569" spans="1:1" x14ac:dyDescent="0.2">
      <c r="A569" s="31"/>
    </row>
    <row r="570" spans="1:1" x14ac:dyDescent="0.2">
      <c r="A570" s="31"/>
    </row>
    <row r="571" spans="1:1" x14ac:dyDescent="0.2">
      <c r="A571" s="31"/>
    </row>
    <row r="572" spans="1:1" x14ac:dyDescent="0.2">
      <c r="A572" s="31"/>
    </row>
    <row r="573" spans="1:1" x14ac:dyDescent="0.2">
      <c r="A573" s="31"/>
    </row>
    <row r="574" spans="1:1" x14ac:dyDescent="0.2">
      <c r="A574" s="31"/>
    </row>
    <row r="575" spans="1:1" x14ac:dyDescent="0.2">
      <c r="A575" s="31"/>
    </row>
    <row r="576" spans="1:1" x14ac:dyDescent="0.2">
      <c r="A576" s="31"/>
    </row>
    <row r="577" spans="1:1" x14ac:dyDescent="0.2">
      <c r="A577" s="31"/>
    </row>
    <row r="578" spans="1:1" x14ac:dyDescent="0.2">
      <c r="A578" s="31"/>
    </row>
    <row r="579" spans="1:1" x14ac:dyDescent="0.2">
      <c r="A579" s="31"/>
    </row>
    <row r="580" spans="1:1" x14ac:dyDescent="0.2">
      <c r="A580" s="31"/>
    </row>
    <row r="581" spans="1:1" x14ac:dyDescent="0.2">
      <c r="A581" s="31"/>
    </row>
    <row r="582" spans="1:1" x14ac:dyDescent="0.2">
      <c r="A582" s="31"/>
    </row>
    <row r="583" spans="1:1" x14ac:dyDescent="0.2">
      <c r="A583" s="31"/>
    </row>
    <row r="584" spans="1:1" x14ac:dyDescent="0.2">
      <c r="A584" s="31"/>
    </row>
    <row r="585" spans="1:1" x14ac:dyDescent="0.2">
      <c r="A585" s="31"/>
    </row>
    <row r="586" spans="1:1" x14ac:dyDescent="0.2">
      <c r="A586" s="31"/>
    </row>
    <row r="587" spans="1:1" x14ac:dyDescent="0.2">
      <c r="A587" s="31"/>
    </row>
    <row r="588" spans="1:1" x14ac:dyDescent="0.2">
      <c r="A588" s="31"/>
    </row>
    <row r="589" spans="1:1" x14ac:dyDescent="0.2">
      <c r="A589" s="31"/>
    </row>
    <row r="590" spans="1:1" x14ac:dyDescent="0.2">
      <c r="A590" s="31"/>
    </row>
    <row r="591" spans="1:1" x14ac:dyDescent="0.2">
      <c r="A591" s="31"/>
    </row>
    <row r="592" spans="1:1" x14ac:dyDescent="0.2">
      <c r="A592" s="31"/>
    </row>
    <row r="593" spans="1:1" x14ac:dyDescent="0.2">
      <c r="A593" s="31"/>
    </row>
    <row r="594" spans="1:1" x14ac:dyDescent="0.2">
      <c r="A594" s="31"/>
    </row>
    <row r="595" spans="1:1" x14ac:dyDescent="0.2">
      <c r="A595" s="31"/>
    </row>
    <row r="596" spans="1:1" x14ac:dyDescent="0.2">
      <c r="A596" s="31"/>
    </row>
    <row r="597" spans="1:1" x14ac:dyDescent="0.2">
      <c r="A597" s="31"/>
    </row>
    <row r="598" spans="1:1" x14ac:dyDescent="0.2">
      <c r="A598" s="31"/>
    </row>
    <row r="599" spans="1:1" x14ac:dyDescent="0.2">
      <c r="A599" s="31"/>
    </row>
    <row r="600" spans="1:1" x14ac:dyDescent="0.2">
      <c r="A600" s="31"/>
    </row>
    <row r="601" spans="1:1" x14ac:dyDescent="0.2">
      <c r="A601" s="31"/>
    </row>
    <row r="602" spans="1:1" x14ac:dyDescent="0.2">
      <c r="A602" s="31"/>
    </row>
    <row r="603" spans="1:1" x14ac:dyDescent="0.2">
      <c r="A603" s="31"/>
    </row>
    <row r="604" spans="1:1" x14ac:dyDescent="0.2">
      <c r="A604" s="31"/>
    </row>
    <row r="605" spans="1:1" x14ac:dyDescent="0.2">
      <c r="A605" s="31"/>
    </row>
    <row r="606" spans="1:1" x14ac:dyDescent="0.2">
      <c r="A606" s="31"/>
    </row>
    <row r="607" spans="1:1" x14ac:dyDescent="0.2">
      <c r="A607" s="31"/>
    </row>
    <row r="608" spans="1:1" x14ac:dyDescent="0.2">
      <c r="A608" s="31"/>
    </row>
    <row r="609" spans="1:1" x14ac:dyDescent="0.2">
      <c r="A609" s="31"/>
    </row>
    <row r="610" spans="1:1" x14ac:dyDescent="0.2">
      <c r="A610" s="31"/>
    </row>
    <row r="611" spans="1:1" x14ac:dyDescent="0.2">
      <c r="A611" s="31"/>
    </row>
    <row r="612" spans="1:1" x14ac:dyDescent="0.2">
      <c r="A612" s="31"/>
    </row>
    <row r="613" spans="1:1" x14ac:dyDescent="0.2">
      <c r="A613" s="31"/>
    </row>
    <row r="614" spans="1:1" x14ac:dyDescent="0.2">
      <c r="A614" s="31"/>
    </row>
    <row r="615" spans="1:1" x14ac:dyDescent="0.2">
      <c r="A615" s="31"/>
    </row>
    <row r="616" spans="1:1" x14ac:dyDescent="0.2">
      <c r="A616" s="31"/>
    </row>
    <row r="617" spans="1:1" x14ac:dyDescent="0.2">
      <c r="A617" s="31"/>
    </row>
    <row r="618" spans="1:1" x14ac:dyDescent="0.2">
      <c r="A618" s="31"/>
    </row>
    <row r="619" spans="1:1" x14ac:dyDescent="0.2">
      <c r="A619" s="31"/>
    </row>
    <row r="620" spans="1:1" x14ac:dyDescent="0.2">
      <c r="A620" s="31"/>
    </row>
    <row r="621" spans="1:1" x14ac:dyDescent="0.2">
      <c r="A621" s="31"/>
    </row>
    <row r="622" spans="1:1" x14ac:dyDescent="0.2">
      <c r="A622" s="31"/>
    </row>
    <row r="623" spans="1:1" x14ac:dyDescent="0.2">
      <c r="A623" s="31"/>
    </row>
    <row r="624" spans="1:1" x14ac:dyDescent="0.2">
      <c r="A624" s="31"/>
    </row>
    <row r="625" spans="1:1" x14ac:dyDescent="0.2">
      <c r="A625" s="31"/>
    </row>
    <row r="626" spans="1:1" x14ac:dyDescent="0.2">
      <c r="A626" s="31"/>
    </row>
    <row r="627" spans="1:1" x14ac:dyDescent="0.2">
      <c r="A627" s="31"/>
    </row>
    <row r="628" spans="1:1" x14ac:dyDescent="0.2">
      <c r="A628" s="31"/>
    </row>
    <row r="629" spans="1:1" x14ac:dyDescent="0.2">
      <c r="A629" s="31"/>
    </row>
    <row r="630" spans="1:1" x14ac:dyDescent="0.2">
      <c r="A630" s="31"/>
    </row>
    <row r="631" spans="1:1" x14ac:dyDescent="0.2">
      <c r="A631" s="31"/>
    </row>
    <row r="632" spans="1:1" x14ac:dyDescent="0.2">
      <c r="A632" s="31"/>
    </row>
    <row r="633" spans="1:1" x14ac:dyDescent="0.2">
      <c r="A633" s="31"/>
    </row>
    <row r="634" spans="1:1" x14ac:dyDescent="0.2">
      <c r="A634" s="31"/>
    </row>
    <row r="635" spans="1:1" x14ac:dyDescent="0.2">
      <c r="A635" s="31"/>
    </row>
    <row r="636" spans="1:1" x14ac:dyDescent="0.2">
      <c r="A636" s="31"/>
    </row>
    <row r="637" spans="1:1" x14ac:dyDescent="0.2">
      <c r="A637" s="31"/>
    </row>
    <row r="638" spans="1:1" x14ac:dyDescent="0.2">
      <c r="A638" s="31"/>
    </row>
    <row r="639" spans="1:1" x14ac:dyDescent="0.2">
      <c r="A639" s="31"/>
    </row>
    <row r="640" spans="1:1" x14ac:dyDescent="0.2">
      <c r="A640" s="31"/>
    </row>
    <row r="641" spans="1:1" x14ac:dyDescent="0.2">
      <c r="A641" s="31"/>
    </row>
    <row r="642" spans="1:1" x14ac:dyDescent="0.2">
      <c r="A642" s="31"/>
    </row>
    <row r="643" spans="1:1" x14ac:dyDescent="0.2">
      <c r="A643" s="31"/>
    </row>
    <row r="644" spans="1:1" x14ac:dyDescent="0.2">
      <c r="A644" s="31"/>
    </row>
    <row r="645" spans="1:1" x14ac:dyDescent="0.2">
      <c r="A645" s="31"/>
    </row>
    <row r="646" spans="1:1" x14ac:dyDescent="0.2">
      <c r="A646" s="31"/>
    </row>
    <row r="647" spans="1:1" x14ac:dyDescent="0.2">
      <c r="A647" s="31"/>
    </row>
    <row r="648" spans="1:1" x14ac:dyDescent="0.2">
      <c r="A648" s="31"/>
    </row>
    <row r="649" spans="1:1" x14ac:dyDescent="0.2">
      <c r="A649" s="31"/>
    </row>
    <row r="650" spans="1:1" x14ac:dyDescent="0.2">
      <c r="A650" s="31"/>
    </row>
    <row r="651" spans="1:1" x14ac:dyDescent="0.2">
      <c r="A651" s="31"/>
    </row>
    <row r="652" spans="1:1" x14ac:dyDescent="0.2">
      <c r="A652" s="31"/>
    </row>
    <row r="653" spans="1:1" x14ac:dyDescent="0.2">
      <c r="A653" s="31"/>
    </row>
    <row r="654" spans="1:1" x14ac:dyDescent="0.2">
      <c r="A654" s="31"/>
    </row>
    <row r="655" spans="1:1" x14ac:dyDescent="0.2">
      <c r="A655" s="31"/>
    </row>
    <row r="656" spans="1:1" x14ac:dyDescent="0.2">
      <c r="A656" s="31"/>
    </row>
    <row r="657" spans="1:1" x14ac:dyDescent="0.2">
      <c r="A657" s="31"/>
    </row>
    <row r="658" spans="1:1" x14ac:dyDescent="0.2">
      <c r="A658" s="31"/>
    </row>
    <row r="659" spans="1:1" x14ac:dyDescent="0.2">
      <c r="A659" s="31"/>
    </row>
    <row r="660" spans="1:1" x14ac:dyDescent="0.2">
      <c r="A660" s="31"/>
    </row>
    <row r="661" spans="1:1" x14ac:dyDescent="0.2">
      <c r="A661" s="31"/>
    </row>
    <row r="662" spans="1:1" x14ac:dyDescent="0.2">
      <c r="A662" s="31"/>
    </row>
    <row r="663" spans="1:1" x14ac:dyDescent="0.2">
      <c r="A663" s="31"/>
    </row>
    <row r="664" spans="1:1" x14ac:dyDescent="0.2">
      <c r="A664" s="31"/>
    </row>
    <row r="665" spans="1:1" x14ac:dyDescent="0.2">
      <c r="A665" s="31"/>
    </row>
    <row r="666" spans="1:1" x14ac:dyDescent="0.2">
      <c r="A666" s="31"/>
    </row>
    <row r="667" spans="1:1" x14ac:dyDescent="0.2">
      <c r="A667" s="31"/>
    </row>
    <row r="668" spans="1:1" x14ac:dyDescent="0.2">
      <c r="A668" s="31"/>
    </row>
    <row r="669" spans="1:1" x14ac:dyDescent="0.2">
      <c r="A669" s="31"/>
    </row>
    <row r="670" spans="1:1" x14ac:dyDescent="0.2">
      <c r="A670" s="31"/>
    </row>
    <row r="671" spans="1:1" x14ac:dyDescent="0.2">
      <c r="A671" s="31"/>
    </row>
    <row r="672" spans="1:1" x14ac:dyDescent="0.2">
      <c r="A672" s="31"/>
    </row>
    <row r="673" spans="1:1" x14ac:dyDescent="0.2">
      <c r="A673" s="31"/>
    </row>
    <row r="674" spans="1:1" x14ac:dyDescent="0.2">
      <c r="A674" s="31"/>
    </row>
    <row r="675" spans="1:1" x14ac:dyDescent="0.2">
      <c r="A675" s="31"/>
    </row>
    <row r="676" spans="1:1" x14ac:dyDescent="0.2">
      <c r="A676" s="31"/>
    </row>
    <row r="677" spans="1:1" x14ac:dyDescent="0.2">
      <c r="A677" s="31"/>
    </row>
    <row r="678" spans="1:1" x14ac:dyDescent="0.2">
      <c r="A678" s="31"/>
    </row>
    <row r="679" spans="1:1" x14ac:dyDescent="0.2">
      <c r="A679" s="31"/>
    </row>
    <row r="680" spans="1:1" x14ac:dyDescent="0.2">
      <c r="A680" s="31"/>
    </row>
    <row r="681" spans="1:1" x14ac:dyDescent="0.2">
      <c r="A681" s="31"/>
    </row>
    <row r="682" spans="1:1" x14ac:dyDescent="0.2">
      <c r="A682" s="31"/>
    </row>
    <row r="683" spans="1:1" x14ac:dyDescent="0.2">
      <c r="A683" s="31"/>
    </row>
    <row r="684" spans="1:1" x14ac:dyDescent="0.2">
      <c r="A684" s="31"/>
    </row>
    <row r="685" spans="1:1" x14ac:dyDescent="0.2">
      <c r="A685" s="31"/>
    </row>
    <row r="686" spans="1:1" x14ac:dyDescent="0.2">
      <c r="A686" s="31"/>
    </row>
    <row r="687" spans="1:1" x14ac:dyDescent="0.2">
      <c r="A687" s="31"/>
    </row>
    <row r="688" spans="1:1" x14ac:dyDescent="0.2">
      <c r="A688" s="31"/>
    </row>
    <row r="689" spans="1:1" x14ac:dyDescent="0.2">
      <c r="A689" s="31"/>
    </row>
    <row r="690" spans="1:1" x14ac:dyDescent="0.2">
      <c r="A690" s="31"/>
    </row>
    <row r="691" spans="1:1" x14ac:dyDescent="0.2">
      <c r="A691" s="31"/>
    </row>
    <row r="692" spans="1:1" x14ac:dyDescent="0.2">
      <c r="A692" s="31"/>
    </row>
    <row r="693" spans="1:1" x14ac:dyDescent="0.2">
      <c r="A693" s="31"/>
    </row>
    <row r="694" spans="1:1" x14ac:dyDescent="0.2">
      <c r="A694" s="31"/>
    </row>
    <row r="695" spans="1:1" x14ac:dyDescent="0.2">
      <c r="A695" s="31"/>
    </row>
    <row r="696" spans="1:1" x14ac:dyDescent="0.2">
      <c r="A696" s="31"/>
    </row>
    <row r="697" spans="1:1" x14ac:dyDescent="0.2">
      <c r="A697" s="31"/>
    </row>
    <row r="698" spans="1:1" x14ac:dyDescent="0.2">
      <c r="A698" s="31"/>
    </row>
    <row r="699" spans="1:1" x14ac:dyDescent="0.2">
      <c r="A699" s="31"/>
    </row>
    <row r="700" spans="1:1" x14ac:dyDescent="0.2">
      <c r="A700" s="31"/>
    </row>
    <row r="701" spans="1:1" x14ac:dyDescent="0.2">
      <c r="A701" s="31"/>
    </row>
    <row r="702" spans="1:1" x14ac:dyDescent="0.2">
      <c r="A702" s="31"/>
    </row>
    <row r="703" spans="1:1" x14ac:dyDescent="0.2">
      <c r="A703" s="31"/>
    </row>
    <row r="704" spans="1:1" x14ac:dyDescent="0.2">
      <c r="A704" s="31"/>
    </row>
    <row r="705" spans="1:1" x14ac:dyDescent="0.2">
      <c r="A705" s="31"/>
    </row>
    <row r="706" spans="1:1" x14ac:dyDescent="0.2">
      <c r="A706" s="31"/>
    </row>
    <row r="707" spans="1:1" x14ac:dyDescent="0.2">
      <c r="A707" s="31"/>
    </row>
    <row r="708" spans="1:1" x14ac:dyDescent="0.2">
      <c r="A708" s="31"/>
    </row>
    <row r="709" spans="1:1" x14ac:dyDescent="0.2">
      <c r="A709" s="31"/>
    </row>
    <row r="710" spans="1:1" x14ac:dyDescent="0.2">
      <c r="A710" s="31"/>
    </row>
    <row r="711" spans="1:1" x14ac:dyDescent="0.2">
      <c r="A711" s="31"/>
    </row>
    <row r="712" spans="1:1" x14ac:dyDescent="0.2">
      <c r="A712" s="31"/>
    </row>
    <row r="713" spans="1:1" x14ac:dyDescent="0.2">
      <c r="A713" s="31"/>
    </row>
    <row r="714" spans="1:1" x14ac:dyDescent="0.2">
      <c r="A714" s="31"/>
    </row>
    <row r="715" spans="1:1" x14ac:dyDescent="0.2">
      <c r="A715" s="31"/>
    </row>
    <row r="716" spans="1:1" x14ac:dyDescent="0.2">
      <c r="A716" s="31"/>
    </row>
    <row r="717" spans="1:1" x14ac:dyDescent="0.2">
      <c r="A717" s="31"/>
    </row>
    <row r="718" spans="1:1" x14ac:dyDescent="0.2">
      <c r="A718" s="31"/>
    </row>
    <row r="719" spans="1:1" x14ac:dyDescent="0.2">
      <c r="A719" s="31"/>
    </row>
    <row r="720" spans="1:1" x14ac:dyDescent="0.2">
      <c r="A720" s="31"/>
    </row>
    <row r="721" spans="1:1" x14ac:dyDescent="0.2">
      <c r="A721" s="31"/>
    </row>
    <row r="722" spans="1:1" x14ac:dyDescent="0.2">
      <c r="A722" s="31"/>
    </row>
    <row r="723" spans="1:1" x14ac:dyDescent="0.2">
      <c r="A723" s="31"/>
    </row>
    <row r="724" spans="1:1" x14ac:dyDescent="0.2">
      <c r="A724" s="31"/>
    </row>
    <row r="725" spans="1:1" x14ac:dyDescent="0.2">
      <c r="A725" s="31"/>
    </row>
    <row r="726" spans="1:1" x14ac:dyDescent="0.2">
      <c r="A726" s="31"/>
    </row>
    <row r="727" spans="1:1" x14ac:dyDescent="0.2">
      <c r="A727" s="31"/>
    </row>
    <row r="728" spans="1:1" x14ac:dyDescent="0.2">
      <c r="A728" s="31"/>
    </row>
    <row r="729" spans="1:1" x14ac:dyDescent="0.2">
      <c r="A729" s="31"/>
    </row>
    <row r="730" spans="1:1" x14ac:dyDescent="0.2">
      <c r="A730" s="31"/>
    </row>
    <row r="731" spans="1:1" x14ac:dyDescent="0.2">
      <c r="A731" s="31"/>
    </row>
    <row r="732" spans="1:1" x14ac:dyDescent="0.2">
      <c r="A732" s="31"/>
    </row>
    <row r="733" spans="1:1" x14ac:dyDescent="0.2">
      <c r="A733" s="31"/>
    </row>
    <row r="734" spans="1:1" x14ac:dyDescent="0.2">
      <c r="A734" s="31"/>
    </row>
    <row r="735" spans="1:1" x14ac:dyDescent="0.2">
      <c r="A735" s="31"/>
    </row>
    <row r="736" spans="1:1" x14ac:dyDescent="0.2">
      <c r="A736" s="31"/>
    </row>
    <row r="737" spans="1:1" x14ac:dyDescent="0.2">
      <c r="A737" s="31"/>
    </row>
    <row r="738" spans="1:1" x14ac:dyDescent="0.2">
      <c r="A738" s="31"/>
    </row>
    <row r="739" spans="1:1" x14ac:dyDescent="0.2">
      <c r="A739" s="31"/>
    </row>
    <row r="740" spans="1:1" x14ac:dyDescent="0.2">
      <c r="A740" s="31"/>
    </row>
    <row r="741" spans="1:1" x14ac:dyDescent="0.2">
      <c r="A741" s="31"/>
    </row>
    <row r="742" spans="1:1" x14ac:dyDescent="0.2">
      <c r="A742" s="31"/>
    </row>
    <row r="743" spans="1:1" x14ac:dyDescent="0.2">
      <c r="A743" s="31"/>
    </row>
    <row r="744" spans="1:1" x14ac:dyDescent="0.2">
      <c r="A744" s="31"/>
    </row>
    <row r="745" spans="1:1" x14ac:dyDescent="0.2">
      <c r="A745" s="31"/>
    </row>
    <row r="746" spans="1:1" x14ac:dyDescent="0.2">
      <c r="A746" s="31"/>
    </row>
    <row r="747" spans="1:1" x14ac:dyDescent="0.2">
      <c r="A747" s="31"/>
    </row>
    <row r="748" spans="1:1" x14ac:dyDescent="0.2">
      <c r="A748" s="31"/>
    </row>
    <row r="749" spans="1:1" x14ac:dyDescent="0.2">
      <c r="A749" s="31"/>
    </row>
    <row r="750" spans="1:1" x14ac:dyDescent="0.2">
      <c r="A750" s="31"/>
    </row>
    <row r="751" spans="1:1" x14ac:dyDescent="0.2">
      <c r="A751" s="31"/>
    </row>
    <row r="752" spans="1:1" x14ac:dyDescent="0.2">
      <c r="A752" s="31"/>
    </row>
    <row r="753" spans="1:1" x14ac:dyDescent="0.2">
      <c r="A753" s="31"/>
    </row>
    <row r="754" spans="1:1" x14ac:dyDescent="0.2">
      <c r="A754" s="31"/>
    </row>
    <row r="755" spans="1:1" x14ac:dyDescent="0.2">
      <c r="A755" s="31"/>
    </row>
    <row r="756" spans="1:1" x14ac:dyDescent="0.2">
      <c r="A756" s="31"/>
    </row>
    <row r="757" spans="1:1" x14ac:dyDescent="0.2">
      <c r="A757" s="31"/>
    </row>
    <row r="758" spans="1:1" x14ac:dyDescent="0.2">
      <c r="A758" s="31"/>
    </row>
    <row r="759" spans="1:1" x14ac:dyDescent="0.2">
      <c r="A759" s="31"/>
    </row>
    <row r="760" spans="1:1" x14ac:dyDescent="0.2">
      <c r="A760" s="31"/>
    </row>
    <row r="761" spans="1:1" x14ac:dyDescent="0.2">
      <c r="A761" s="31"/>
    </row>
    <row r="762" spans="1:1" x14ac:dyDescent="0.2">
      <c r="A762" s="31"/>
    </row>
    <row r="763" spans="1:1" x14ac:dyDescent="0.2">
      <c r="A763" s="31"/>
    </row>
    <row r="764" spans="1:1" x14ac:dyDescent="0.2">
      <c r="A764" s="31"/>
    </row>
    <row r="765" spans="1:1" x14ac:dyDescent="0.2">
      <c r="A765" s="31"/>
    </row>
    <row r="766" spans="1:1" x14ac:dyDescent="0.2">
      <c r="A766" s="31"/>
    </row>
    <row r="767" spans="1:1" x14ac:dyDescent="0.2">
      <c r="A767" s="31"/>
    </row>
    <row r="768" spans="1:1" x14ac:dyDescent="0.2">
      <c r="A768" s="31"/>
    </row>
    <row r="769" spans="1:1" x14ac:dyDescent="0.2">
      <c r="A769" s="31"/>
    </row>
    <row r="770" spans="1:1" x14ac:dyDescent="0.2">
      <c r="A770" s="31"/>
    </row>
    <row r="771" spans="1:1" x14ac:dyDescent="0.2">
      <c r="A771" s="31"/>
    </row>
    <row r="772" spans="1:1" x14ac:dyDescent="0.2">
      <c r="A772" s="31"/>
    </row>
    <row r="773" spans="1:1" x14ac:dyDescent="0.2">
      <c r="A773" s="31"/>
    </row>
    <row r="774" spans="1:1" x14ac:dyDescent="0.2">
      <c r="A774" s="31"/>
    </row>
    <row r="775" spans="1:1" x14ac:dyDescent="0.2">
      <c r="A775" s="31"/>
    </row>
    <row r="776" spans="1:1" x14ac:dyDescent="0.2">
      <c r="A776" s="31"/>
    </row>
    <row r="777" spans="1:1" x14ac:dyDescent="0.2">
      <c r="A777" s="31"/>
    </row>
    <row r="778" spans="1:1" x14ac:dyDescent="0.2">
      <c r="A778" s="31"/>
    </row>
    <row r="779" spans="1:1" x14ac:dyDescent="0.2">
      <c r="A779" s="31"/>
    </row>
    <row r="780" spans="1:1" x14ac:dyDescent="0.2">
      <c r="A780" s="31"/>
    </row>
    <row r="781" spans="1:1" x14ac:dyDescent="0.2">
      <c r="A781" s="31"/>
    </row>
    <row r="782" spans="1:1" x14ac:dyDescent="0.2">
      <c r="A782" s="31"/>
    </row>
    <row r="783" spans="1:1" x14ac:dyDescent="0.2">
      <c r="A783" s="31"/>
    </row>
    <row r="784" spans="1:1" x14ac:dyDescent="0.2">
      <c r="A784" s="31"/>
    </row>
    <row r="785" spans="1:1" x14ac:dyDescent="0.2">
      <c r="A785" s="31"/>
    </row>
    <row r="786" spans="1:1" x14ac:dyDescent="0.2">
      <c r="A786" s="31"/>
    </row>
    <row r="787" spans="1:1" x14ac:dyDescent="0.2">
      <c r="A787" s="31"/>
    </row>
    <row r="788" spans="1:1" x14ac:dyDescent="0.2">
      <c r="A788" s="31"/>
    </row>
    <row r="789" spans="1:1" x14ac:dyDescent="0.2">
      <c r="A789" s="31"/>
    </row>
    <row r="790" spans="1:1" x14ac:dyDescent="0.2">
      <c r="A790" s="31"/>
    </row>
    <row r="791" spans="1:1" x14ac:dyDescent="0.2">
      <c r="A791" s="31"/>
    </row>
    <row r="792" spans="1:1" x14ac:dyDescent="0.2">
      <c r="A792" s="31"/>
    </row>
    <row r="793" spans="1:1" x14ac:dyDescent="0.2">
      <c r="A793" s="31"/>
    </row>
    <row r="794" spans="1:1" x14ac:dyDescent="0.2">
      <c r="A794" s="31"/>
    </row>
    <row r="795" spans="1:1" x14ac:dyDescent="0.2">
      <c r="A795" s="31"/>
    </row>
    <row r="796" spans="1:1" x14ac:dyDescent="0.2">
      <c r="A796" s="31"/>
    </row>
    <row r="797" spans="1:1" x14ac:dyDescent="0.2">
      <c r="A797" s="31"/>
    </row>
    <row r="798" spans="1:1" x14ac:dyDescent="0.2">
      <c r="A798" s="31"/>
    </row>
    <row r="799" spans="1:1" x14ac:dyDescent="0.2">
      <c r="A799" s="31"/>
    </row>
    <row r="800" spans="1:1" x14ac:dyDescent="0.2">
      <c r="A800" s="31"/>
    </row>
    <row r="801" spans="1:1" x14ac:dyDescent="0.2">
      <c r="A801" s="31"/>
    </row>
    <row r="802" spans="1:1" x14ac:dyDescent="0.2">
      <c r="A802" s="31"/>
    </row>
    <row r="803" spans="1:1" x14ac:dyDescent="0.2">
      <c r="A803" s="31"/>
    </row>
    <row r="804" spans="1:1" x14ac:dyDescent="0.2">
      <c r="A804" s="31"/>
    </row>
    <row r="805" spans="1:1" x14ac:dyDescent="0.2">
      <c r="A805" s="31"/>
    </row>
    <row r="806" spans="1:1" x14ac:dyDescent="0.2">
      <c r="A806" s="31"/>
    </row>
    <row r="807" spans="1:1" x14ac:dyDescent="0.2">
      <c r="A807" s="31"/>
    </row>
    <row r="808" spans="1:1" x14ac:dyDescent="0.2">
      <c r="A808" s="31"/>
    </row>
    <row r="809" spans="1:1" x14ac:dyDescent="0.2">
      <c r="A809" s="31"/>
    </row>
    <row r="810" spans="1:1" x14ac:dyDescent="0.2">
      <c r="A810" s="31"/>
    </row>
    <row r="811" spans="1:1" x14ac:dyDescent="0.2">
      <c r="A811" s="31"/>
    </row>
    <row r="812" spans="1:1" x14ac:dyDescent="0.2">
      <c r="A812" s="31"/>
    </row>
    <row r="813" spans="1:1" x14ac:dyDescent="0.2">
      <c r="A813" s="31"/>
    </row>
    <row r="814" spans="1:1" x14ac:dyDescent="0.2">
      <c r="A814" s="31"/>
    </row>
    <row r="815" spans="1:1" x14ac:dyDescent="0.2">
      <c r="A815" s="31"/>
    </row>
    <row r="816" spans="1:1" x14ac:dyDescent="0.2">
      <c r="A816" s="31"/>
    </row>
    <row r="817" spans="1:1" x14ac:dyDescent="0.2">
      <c r="A817" s="31"/>
    </row>
    <row r="818" spans="1:1" x14ac:dyDescent="0.2">
      <c r="A818" s="31"/>
    </row>
    <row r="819" spans="1:1" x14ac:dyDescent="0.2">
      <c r="A819" s="31"/>
    </row>
    <row r="820" spans="1:1" x14ac:dyDescent="0.2">
      <c r="A820" s="31"/>
    </row>
    <row r="821" spans="1:1" x14ac:dyDescent="0.2">
      <c r="A821" s="31"/>
    </row>
    <row r="822" spans="1:1" x14ac:dyDescent="0.2">
      <c r="A822" s="31"/>
    </row>
    <row r="823" spans="1:1" x14ac:dyDescent="0.2">
      <c r="A823" s="31"/>
    </row>
    <row r="824" spans="1:1" x14ac:dyDescent="0.2">
      <c r="A824" s="31"/>
    </row>
    <row r="825" spans="1:1" x14ac:dyDescent="0.2">
      <c r="A825" s="31"/>
    </row>
    <row r="826" spans="1:1" x14ac:dyDescent="0.2">
      <c r="A826" s="31"/>
    </row>
    <row r="827" spans="1:1" x14ac:dyDescent="0.2">
      <c r="A827" s="31"/>
    </row>
    <row r="828" spans="1:1" x14ac:dyDescent="0.2">
      <c r="A828" s="31"/>
    </row>
    <row r="829" spans="1:1" x14ac:dyDescent="0.2">
      <c r="A829" s="31"/>
    </row>
    <row r="830" spans="1:1" x14ac:dyDescent="0.2">
      <c r="A830" s="31"/>
    </row>
    <row r="831" spans="1:1" x14ac:dyDescent="0.2">
      <c r="A831" s="31"/>
    </row>
    <row r="832" spans="1:1" x14ac:dyDescent="0.2">
      <c r="A832" s="31"/>
    </row>
    <row r="833" spans="1:1" x14ac:dyDescent="0.2">
      <c r="A833" s="31"/>
    </row>
    <row r="834" spans="1:1" x14ac:dyDescent="0.2">
      <c r="A834" s="31"/>
    </row>
    <row r="835" spans="1:1" x14ac:dyDescent="0.2">
      <c r="A835" s="31"/>
    </row>
    <row r="836" spans="1:1" x14ac:dyDescent="0.2">
      <c r="A836" s="31"/>
    </row>
    <row r="837" spans="1:1" x14ac:dyDescent="0.2">
      <c r="A837" s="31"/>
    </row>
    <row r="838" spans="1:1" x14ac:dyDescent="0.2">
      <c r="A838" s="31"/>
    </row>
    <row r="839" spans="1:1" x14ac:dyDescent="0.2">
      <c r="A839" s="31"/>
    </row>
    <row r="840" spans="1:1" x14ac:dyDescent="0.2">
      <c r="A840" s="31"/>
    </row>
    <row r="841" spans="1:1" x14ac:dyDescent="0.2">
      <c r="A841" s="31"/>
    </row>
    <row r="842" spans="1:1" x14ac:dyDescent="0.2">
      <c r="A842" s="31"/>
    </row>
    <row r="843" spans="1:1" x14ac:dyDescent="0.2">
      <c r="A843" s="31"/>
    </row>
    <row r="844" spans="1:1" x14ac:dyDescent="0.2">
      <c r="A844" s="31"/>
    </row>
    <row r="845" spans="1:1" x14ac:dyDescent="0.2">
      <c r="A845" s="31"/>
    </row>
    <row r="846" spans="1:1" x14ac:dyDescent="0.2">
      <c r="A846" s="31"/>
    </row>
    <row r="847" spans="1:1" x14ac:dyDescent="0.2">
      <c r="A847" s="31"/>
    </row>
    <row r="848" spans="1:1" x14ac:dyDescent="0.2">
      <c r="A848" s="31"/>
    </row>
    <row r="849" spans="1:1" x14ac:dyDescent="0.2">
      <c r="A849" s="31"/>
    </row>
    <row r="850" spans="1:1" x14ac:dyDescent="0.2">
      <c r="A850" s="31"/>
    </row>
    <row r="851" spans="1:1" x14ac:dyDescent="0.2">
      <c r="A851" s="31"/>
    </row>
    <row r="852" spans="1:1" x14ac:dyDescent="0.2">
      <c r="A852" s="31"/>
    </row>
    <row r="853" spans="1:1" x14ac:dyDescent="0.2">
      <c r="A853" s="31"/>
    </row>
    <row r="854" spans="1:1" x14ac:dyDescent="0.2">
      <c r="A854" s="31"/>
    </row>
    <row r="855" spans="1:1" x14ac:dyDescent="0.2">
      <c r="A855" s="31"/>
    </row>
    <row r="856" spans="1:1" x14ac:dyDescent="0.2">
      <c r="A856" s="31"/>
    </row>
    <row r="857" spans="1:1" x14ac:dyDescent="0.2">
      <c r="A857" s="31"/>
    </row>
    <row r="858" spans="1:1" x14ac:dyDescent="0.2">
      <c r="A858" s="31"/>
    </row>
    <row r="859" spans="1:1" x14ac:dyDescent="0.2">
      <c r="A859" s="31"/>
    </row>
    <row r="860" spans="1:1" x14ac:dyDescent="0.2">
      <c r="A860" s="31"/>
    </row>
    <row r="861" spans="1:1" x14ac:dyDescent="0.2">
      <c r="A861" s="31"/>
    </row>
    <row r="862" spans="1:1" x14ac:dyDescent="0.2">
      <c r="A862" s="31"/>
    </row>
    <row r="863" spans="1:1" x14ac:dyDescent="0.2">
      <c r="A863" s="31"/>
    </row>
    <row r="864" spans="1:1" x14ac:dyDescent="0.2">
      <c r="A864" s="31"/>
    </row>
    <row r="865" spans="1:1" x14ac:dyDescent="0.2">
      <c r="A865" s="31"/>
    </row>
    <row r="866" spans="1:1" x14ac:dyDescent="0.2">
      <c r="A866" s="31"/>
    </row>
    <row r="867" spans="1:1" x14ac:dyDescent="0.2">
      <c r="A867" s="31"/>
    </row>
    <row r="868" spans="1:1" x14ac:dyDescent="0.2">
      <c r="A868" s="31"/>
    </row>
    <row r="869" spans="1:1" x14ac:dyDescent="0.2">
      <c r="A869" s="31"/>
    </row>
    <row r="870" spans="1:1" x14ac:dyDescent="0.2">
      <c r="A870" s="31"/>
    </row>
    <row r="871" spans="1:1" x14ac:dyDescent="0.2">
      <c r="A871" s="31"/>
    </row>
    <row r="872" spans="1:1" x14ac:dyDescent="0.2">
      <c r="A872" s="31"/>
    </row>
    <row r="873" spans="1:1" x14ac:dyDescent="0.2">
      <c r="A873" s="31"/>
    </row>
    <row r="874" spans="1:1" x14ac:dyDescent="0.2">
      <c r="A874" s="31"/>
    </row>
    <row r="875" spans="1:1" x14ac:dyDescent="0.2">
      <c r="A875" s="31"/>
    </row>
    <row r="876" spans="1:1" x14ac:dyDescent="0.2">
      <c r="A876" s="31"/>
    </row>
    <row r="877" spans="1:1" x14ac:dyDescent="0.2">
      <c r="A877" s="31"/>
    </row>
    <row r="878" spans="1:1" x14ac:dyDescent="0.2">
      <c r="A878" s="31"/>
    </row>
    <row r="879" spans="1:1" x14ac:dyDescent="0.2">
      <c r="A879" s="31"/>
    </row>
    <row r="880" spans="1:1" x14ac:dyDescent="0.2">
      <c r="A880" s="31"/>
    </row>
    <row r="881" spans="1:1" x14ac:dyDescent="0.2">
      <c r="A881" s="31"/>
    </row>
    <row r="882" spans="1:1" x14ac:dyDescent="0.2">
      <c r="A882" s="31"/>
    </row>
    <row r="883" spans="1:1" x14ac:dyDescent="0.2">
      <c r="A883" s="31"/>
    </row>
    <row r="884" spans="1:1" x14ac:dyDescent="0.2">
      <c r="A884" s="31"/>
    </row>
    <row r="885" spans="1:1" x14ac:dyDescent="0.2">
      <c r="A885" s="31"/>
    </row>
    <row r="886" spans="1:1" x14ac:dyDescent="0.2">
      <c r="A886" s="31"/>
    </row>
    <row r="887" spans="1:1" x14ac:dyDescent="0.2">
      <c r="A887" s="31"/>
    </row>
    <row r="888" spans="1:1" x14ac:dyDescent="0.2">
      <c r="A888" s="31"/>
    </row>
    <row r="889" spans="1:1" x14ac:dyDescent="0.2">
      <c r="A889" s="31"/>
    </row>
    <row r="890" spans="1:1" x14ac:dyDescent="0.2">
      <c r="A890" s="31"/>
    </row>
    <row r="891" spans="1:1" x14ac:dyDescent="0.2">
      <c r="A891" s="31"/>
    </row>
    <row r="892" spans="1:1" x14ac:dyDescent="0.2">
      <c r="A892" s="31"/>
    </row>
    <row r="893" spans="1:1" x14ac:dyDescent="0.2">
      <c r="A893" s="31"/>
    </row>
    <row r="894" spans="1:1" x14ac:dyDescent="0.2">
      <c r="A894" s="31"/>
    </row>
    <row r="895" spans="1:1" x14ac:dyDescent="0.2">
      <c r="A895" s="31"/>
    </row>
    <row r="896" spans="1:1" x14ac:dyDescent="0.2">
      <c r="A896" s="31"/>
    </row>
    <row r="897" spans="1:1" x14ac:dyDescent="0.2">
      <c r="A897" s="31"/>
    </row>
    <row r="898" spans="1:1" x14ac:dyDescent="0.2">
      <c r="A898" s="31"/>
    </row>
    <row r="899" spans="1:1" x14ac:dyDescent="0.2">
      <c r="A899" s="31"/>
    </row>
    <row r="900" spans="1:1" x14ac:dyDescent="0.2">
      <c r="A900" s="31"/>
    </row>
    <row r="901" spans="1:1" x14ac:dyDescent="0.2">
      <c r="A901" s="31"/>
    </row>
    <row r="902" spans="1:1" x14ac:dyDescent="0.2">
      <c r="A902" s="31"/>
    </row>
    <row r="903" spans="1:1" x14ac:dyDescent="0.2">
      <c r="A903" s="31"/>
    </row>
    <row r="904" spans="1:1" x14ac:dyDescent="0.2">
      <c r="A904" s="31"/>
    </row>
    <row r="905" spans="1:1" x14ac:dyDescent="0.2">
      <c r="A905" s="31"/>
    </row>
    <row r="906" spans="1:1" x14ac:dyDescent="0.2">
      <c r="A906" s="31"/>
    </row>
    <row r="907" spans="1:1" x14ac:dyDescent="0.2">
      <c r="A907" s="31"/>
    </row>
    <row r="908" spans="1:1" x14ac:dyDescent="0.2">
      <c r="A908" s="31"/>
    </row>
    <row r="909" spans="1:1" x14ac:dyDescent="0.2">
      <c r="A909" s="31"/>
    </row>
    <row r="910" spans="1:1" x14ac:dyDescent="0.2">
      <c r="A910" s="31"/>
    </row>
    <row r="911" spans="1:1" x14ac:dyDescent="0.2">
      <c r="A911" s="31"/>
    </row>
    <row r="912" spans="1:1" x14ac:dyDescent="0.2">
      <c r="A912" s="31"/>
    </row>
    <row r="913" spans="1:1" x14ac:dyDescent="0.2">
      <c r="A913" s="31"/>
    </row>
    <row r="914" spans="1:1" x14ac:dyDescent="0.2">
      <c r="A914" s="31"/>
    </row>
    <row r="915" spans="1:1" x14ac:dyDescent="0.2">
      <c r="A915" s="31"/>
    </row>
    <row r="916" spans="1:1" x14ac:dyDescent="0.2">
      <c r="A916" s="31"/>
    </row>
    <row r="917" spans="1:1" x14ac:dyDescent="0.2">
      <c r="A917" s="31"/>
    </row>
    <row r="918" spans="1:1" x14ac:dyDescent="0.2">
      <c r="A918" s="31"/>
    </row>
    <row r="919" spans="1:1" x14ac:dyDescent="0.2">
      <c r="A919" s="31"/>
    </row>
    <row r="920" spans="1:1" x14ac:dyDescent="0.2">
      <c r="A920" s="31"/>
    </row>
    <row r="921" spans="1:1" x14ac:dyDescent="0.2">
      <c r="A921" s="31"/>
    </row>
    <row r="922" spans="1:1" x14ac:dyDescent="0.2">
      <c r="A922" s="31"/>
    </row>
    <row r="923" spans="1:1" x14ac:dyDescent="0.2">
      <c r="A923" s="31"/>
    </row>
    <row r="924" spans="1:1" x14ac:dyDescent="0.2">
      <c r="A924" s="31"/>
    </row>
    <row r="925" spans="1:1" x14ac:dyDescent="0.2">
      <c r="A925" s="31"/>
    </row>
    <row r="926" spans="1:1" x14ac:dyDescent="0.2">
      <c r="A926" s="31"/>
    </row>
    <row r="927" spans="1:1" x14ac:dyDescent="0.2">
      <c r="A927" s="31"/>
    </row>
    <row r="928" spans="1:1" x14ac:dyDescent="0.2">
      <c r="A928" s="31"/>
    </row>
    <row r="929" spans="1:1" x14ac:dyDescent="0.2">
      <c r="A929" s="31"/>
    </row>
    <row r="930" spans="1:1" x14ac:dyDescent="0.2">
      <c r="A930" s="31"/>
    </row>
    <row r="931" spans="1:1" x14ac:dyDescent="0.2">
      <c r="A931" s="31"/>
    </row>
    <row r="932" spans="1:1" x14ac:dyDescent="0.2">
      <c r="A932" s="31"/>
    </row>
    <row r="933" spans="1:1" x14ac:dyDescent="0.2">
      <c r="A933" s="31"/>
    </row>
    <row r="934" spans="1:1" x14ac:dyDescent="0.2">
      <c r="A934" s="31"/>
    </row>
    <row r="935" spans="1:1" x14ac:dyDescent="0.2">
      <c r="A935" s="31"/>
    </row>
    <row r="936" spans="1:1" x14ac:dyDescent="0.2">
      <c r="A936" s="31"/>
    </row>
    <row r="937" spans="1:1" x14ac:dyDescent="0.2">
      <c r="A937" s="31"/>
    </row>
    <row r="938" spans="1:1" x14ac:dyDescent="0.2">
      <c r="A938" s="31"/>
    </row>
    <row r="939" spans="1:1" x14ac:dyDescent="0.2">
      <c r="A939" s="31"/>
    </row>
    <row r="940" spans="1:1" x14ac:dyDescent="0.2">
      <c r="A940" s="31"/>
    </row>
    <row r="941" spans="1:1" x14ac:dyDescent="0.2">
      <c r="A941" s="31"/>
    </row>
    <row r="942" spans="1:1" x14ac:dyDescent="0.2">
      <c r="A942" s="31"/>
    </row>
    <row r="943" spans="1:1" x14ac:dyDescent="0.2">
      <c r="A943" s="31"/>
    </row>
    <row r="944" spans="1:1" x14ac:dyDescent="0.2">
      <c r="A944" s="31"/>
    </row>
    <row r="945" spans="1:1" x14ac:dyDescent="0.2">
      <c r="A945" s="31"/>
    </row>
    <row r="946" spans="1:1" x14ac:dyDescent="0.2">
      <c r="A946" s="31"/>
    </row>
    <row r="947" spans="1:1" x14ac:dyDescent="0.2">
      <c r="A947" s="31"/>
    </row>
    <row r="948" spans="1:1" x14ac:dyDescent="0.2">
      <c r="A948" s="31"/>
    </row>
    <row r="949" spans="1:1" x14ac:dyDescent="0.2">
      <c r="A949" s="31"/>
    </row>
    <row r="950" spans="1:1" x14ac:dyDescent="0.2">
      <c r="A950" s="31"/>
    </row>
    <row r="951" spans="1:1" x14ac:dyDescent="0.2">
      <c r="A951" s="31"/>
    </row>
    <row r="952" spans="1:1" x14ac:dyDescent="0.2">
      <c r="A952" s="31"/>
    </row>
    <row r="953" spans="1:1" x14ac:dyDescent="0.2">
      <c r="A953" s="31"/>
    </row>
    <row r="954" spans="1:1" x14ac:dyDescent="0.2">
      <c r="A954" s="31"/>
    </row>
    <row r="955" spans="1:1" x14ac:dyDescent="0.2">
      <c r="A955" s="31"/>
    </row>
    <row r="956" spans="1:1" x14ac:dyDescent="0.2">
      <c r="A956" s="31"/>
    </row>
    <row r="957" spans="1:1" x14ac:dyDescent="0.2">
      <c r="A957" s="31"/>
    </row>
    <row r="958" spans="1:1" x14ac:dyDescent="0.2">
      <c r="A958" s="31"/>
    </row>
    <row r="959" spans="1:1" x14ac:dyDescent="0.2">
      <c r="A959" s="31"/>
    </row>
    <row r="960" spans="1:1" x14ac:dyDescent="0.2">
      <c r="A960" s="31"/>
    </row>
    <row r="961" spans="1:1" x14ac:dyDescent="0.2">
      <c r="A961" s="31"/>
    </row>
    <row r="962" spans="1:1" x14ac:dyDescent="0.2">
      <c r="A962" s="31"/>
    </row>
    <row r="963" spans="1:1" x14ac:dyDescent="0.2">
      <c r="A963" s="31"/>
    </row>
    <row r="964" spans="1:1" x14ac:dyDescent="0.2">
      <c r="A964" s="31"/>
    </row>
  </sheetData>
  <mergeCells count="2">
    <mergeCell ref="A48:A49"/>
    <mergeCell ref="A44:L4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58"/>
  <sheetViews>
    <sheetView workbookViewId="0">
      <selection activeCell="F12" sqref="F12"/>
    </sheetView>
  </sheetViews>
  <sheetFormatPr defaultColWidth="8.7109375" defaultRowHeight="12.75" x14ac:dyDescent="0.2"/>
  <cols>
    <col min="1" max="1" width="50" style="32" customWidth="1"/>
    <col min="2" max="2" width="9.85546875" style="31" customWidth="1"/>
    <col min="3" max="16384" width="8.7109375" style="31"/>
  </cols>
  <sheetData>
    <row r="1" spans="1:2" x14ac:dyDescent="0.2">
      <c r="A1" s="63" t="s">
        <v>61</v>
      </c>
    </row>
    <row r="2" spans="1:2" x14ac:dyDescent="0.2">
      <c r="A2" s="89"/>
    </row>
    <row r="3" spans="1:2" x14ac:dyDescent="0.2">
      <c r="A3" s="155" t="s">
        <v>155</v>
      </c>
    </row>
    <row r="4" spans="1:2" x14ac:dyDescent="0.2">
      <c r="A4" s="11" t="s">
        <v>57</v>
      </c>
    </row>
    <row r="5" spans="1:2" ht="23.25" customHeight="1" x14ac:dyDescent="0.2">
      <c r="A5" s="64" t="s">
        <v>62</v>
      </c>
      <c r="B5" s="113" t="e">
        <f>'Осенние каникулы FIT20'!B4</f>
        <v>#REF!</v>
      </c>
    </row>
    <row r="6" spans="1:2" ht="23.25" customHeight="1" x14ac:dyDescent="0.2">
      <c r="A6" s="107"/>
      <c r="B6" s="113" t="e">
        <f>'Осенние каникулы FIT20'!B5</f>
        <v>#REF!</v>
      </c>
    </row>
    <row r="7" spans="1:2" x14ac:dyDescent="0.2">
      <c r="A7" s="65" t="s">
        <v>63</v>
      </c>
      <c r="B7" s="36"/>
    </row>
    <row r="8" spans="1:2" x14ac:dyDescent="0.2">
      <c r="A8" s="52">
        <v>1</v>
      </c>
      <c r="B8" s="57" t="e">
        <f>'Осенние каникулы FIT20'!B21*0.9</f>
        <v>#REF!</v>
      </c>
    </row>
    <row r="9" spans="1:2" x14ac:dyDescent="0.2">
      <c r="A9" s="52">
        <v>2</v>
      </c>
      <c r="B9" s="57" t="e">
        <f>'Осенние каникулы FIT20'!B22*0.9</f>
        <v>#REF!</v>
      </c>
    </row>
    <row r="10" spans="1:2" x14ac:dyDescent="0.2">
      <c r="A10" s="66" t="s">
        <v>64</v>
      </c>
      <c r="B10" s="57"/>
    </row>
    <row r="11" spans="1:2" x14ac:dyDescent="0.2">
      <c r="A11" s="52">
        <v>1</v>
      </c>
      <c r="B11" s="57" t="e">
        <f>'Осенние каникулы FIT20'!B24*0.9</f>
        <v>#REF!</v>
      </c>
    </row>
    <row r="12" spans="1:2" x14ac:dyDescent="0.2">
      <c r="A12" s="52">
        <v>2</v>
      </c>
      <c r="B12" s="57" t="e">
        <f>'Осенние каникулы FIT20'!B25*0.9</f>
        <v>#REF!</v>
      </c>
    </row>
    <row r="13" spans="1:2" x14ac:dyDescent="0.2">
      <c r="A13" s="66" t="s">
        <v>65</v>
      </c>
      <c r="B13" s="57"/>
    </row>
    <row r="14" spans="1:2" x14ac:dyDescent="0.2">
      <c r="A14" s="52">
        <v>1</v>
      </c>
      <c r="B14" s="57" t="e">
        <f>'Осенние каникулы FIT20'!B27*0.9</f>
        <v>#REF!</v>
      </c>
    </row>
    <row r="15" spans="1:2" x14ac:dyDescent="0.2">
      <c r="A15" s="52">
        <v>2</v>
      </c>
      <c r="B15" s="57" t="e">
        <f>'Осенние каникулы FIT20'!B28*0.9</f>
        <v>#REF!</v>
      </c>
    </row>
    <row r="16" spans="1:2" ht="12" customHeight="1" x14ac:dyDescent="0.2">
      <c r="A16" s="89"/>
    </row>
    <row r="17" spans="1:13" ht="12" customHeight="1" x14ac:dyDescent="0.2">
      <c r="A17" s="389" t="s">
        <v>171</v>
      </c>
      <c r="B17" s="389"/>
      <c r="C17" s="389"/>
      <c r="D17" s="389"/>
      <c r="E17" s="389"/>
      <c r="F17" s="389"/>
      <c r="G17" s="389"/>
      <c r="H17" s="389"/>
      <c r="I17" s="389"/>
      <c r="J17" s="389"/>
      <c r="K17" s="389"/>
      <c r="L17" s="389"/>
      <c r="M17" s="389"/>
    </row>
    <row r="18" spans="1:13" ht="12" customHeight="1" x14ac:dyDescent="0.2">
      <c r="A18" s="389"/>
      <c r="B18" s="389"/>
      <c r="C18" s="389"/>
      <c r="D18" s="389"/>
      <c r="E18" s="389"/>
      <c r="F18" s="389"/>
      <c r="G18" s="389"/>
      <c r="H18" s="389"/>
      <c r="I18" s="389"/>
      <c r="J18" s="389"/>
      <c r="K18" s="389"/>
      <c r="L18" s="389"/>
      <c r="M18" s="389"/>
    </row>
    <row r="19" spans="1:13" ht="20.25" customHeight="1" x14ac:dyDescent="0.2">
      <c r="A19" s="389"/>
      <c r="B19" s="389"/>
      <c r="C19" s="389"/>
      <c r="D19" s="389"/>
      <c r="E19" s="389"/>
      <c r="F19" s="389"/>
      <c r="G19" s="389"/>
      <c r="H19" s="389"/>
      <c r="I19" s="389"/>
      <c r="J19" s="389"/>
      <c r="K19" s="389"/>
      <c r="L19" s="389"/>
      <c r="M19" s="389"/>
    </row>
    <row r="20" spans="1:13" ht="12" customHeight="1" x14ac:dyDescent="0.2">
      <c r="A20" s="31"/>
    </row>
    <row r="21" spans="1:13" ht="12" customHeight="1" x14ac:dyDescent="0.2">
      <c r="A21" s="371" t="s">
        <v>172</v>
      </c>
    </row>
    <row r="22" spans="1:13" ht="12" customHeight="1" x14ac:dyDescent="0.2">
      <c r="A22" s="371"/>
    </row>
    <row r="23" spans="1:13" ht="12" customHeight="1" x14ac:dyDescent="0.2">
      <c r="A23" s="31"/>
    </row>
    <row r="24" spans="1:13" x14ac:dyDescent="0.2">
      <c r="A24" s="156" t="s">
        <v>83</v>
      </c>
    </row>
    <row r="25" spans="1:13" ht="24" x14ac:dyDescent="0.2">
      <c r="A25" s="157" t="s">
        <v>150</v>
      </c>
    </row>
    <row r="26" spans="1:13" ht="24" x14ac:dyDescent="0.2">
      <c r="A26" s="157" t="s">
        <v>151</v>
      </c>
    </row>
    <row r="28" spans="1:13" x14ac:dyDescent="0.2">
      <c r="A28" s="94" t="s">
        <v>74</v>
      </c>
    </row>
    <row r="29" spans="1:13" x14ac:dyDescent="0.2">
      <c r="A29" s="68" t="s">
        <v>75</v>
      </c>
    </row>
    <row r="30" spans="1:13" x14ac:dyDescent="0.2">
      <c r="A30" s="69" t="s">
        <v>76</v>
      </c>
    </row>
    <row r="31" spans="1:13" x14ac:dyDescent="0.2">
      <c r="A31" s="69" t="s">
        <v>89</v>
      </c>
    </row>
    <row r="32" spans="1:13" x14ac:dyDescent="0.2">
      <c r="A32" s="69" t="s">
        <v>78</v>
      </c>
    </row>
    <row r="33" spans="1:1" ht="24" x14ac:dyDescent="0.2">
      <c r="A33" s="151" t="s">
        <v>79</v>
      </c>
    </row>
    <row r="34" spans="1:1" x14ac:dyDescent="0.2">
      <c r="A34" s="69" t="s">
        <v>90</v>
      </c>
    </row>
    <row r="35" spans="1:1" ht="72" x14ac:dyDescent="0.2">
      <c r="A35" s="152" t="s">
        <v>156</v>
      </c>
    </row>
    <row r="36" spans="1:1" ht="36" x14ac:dyDescent="0.2">
      <c r="A36" s="151" t="s">
        <v>157</v>
      </c>
    </row>
    <row r="37" spans="1:1" x14ac:dyDescent="0.2">
      <c r="A37" s="161"/>
    </row>
    <row r="38" spans="1:1" ht="25.5" x14ac:dyDescent="0.2">
      <c r="A38" s="158" t="s">
        <v>152</v>
      </c>
    </row>
    <row r="39" spans="1:1" ht="42" x14ac:dyDescent="0.2">
      <c r="A39" s="169" t="s">
        <v>162</v>
      </c>
    </row>
    <row r="40" spans="1:1" ht="42" x14ac:dyDescent="0.2">
      <c r="A40" s="169" t="s">
        <v>163</v>
      </c>
    </row>
    <row r="41" spans="1:1" ht="42" x14ac:dyDescent="0.2">
      <c r="A41" s="169" t="s">
        <v>164</v>
      </c>
    </row>
    <row r="42" spans="1:1" ht="52.5" x14ac:dyDescent="0.2">
      <c r="A42" s="169" t="s">
        <v>169</v>
      </c>
    </row>
    <row r="43" spans="1:1" ht="52.5" x14ac:dyDescent="0.2">
      <c r="A43" s="169" t="s">
        <v>165</v>
      </c>
    </row>
    <row r="44" spans="1:1" ht="42" x14ac:dyDescent="0.2">
      <c r="A44" s="169" t="s">
        <v>167</v>
      </c>
    </row>
    <row r="45" spans="1:1" ht="42" x14ac:dyDescent="0.2">
      <c r="A45" s="169" t="s">
        <v>166</v>
      </c>
    </row>
    <row r="46" spans="1:1" ht="42" x14ac:dyDescent="0.2">
      <c r="A46" s="169" t="s">
        <v>168</v>
      </c>
    </row>
    <row r="47" spans="1:1" ht="52.5" x14ac:dyDescent="0.2">
      <c r="A47" s="169" t="s">
        <v>161</v>
      </c>
    </row>
    <row r="48" spans="1:1" ht="42" x14ac:dyDescent="0.2">
      <c r="A48" s="169" t="s">
        <v>170</v>
      </c>
    </row>
    <row r="49" spans="1:1" x14ac:dyDescent="0.2">
      <c r="A49" s="161"/>
    </row>
    <row r="50" spans="1:1" ht="31.5" x14ac:dyDescent="0.2">
      <c r="A50" s="159" t="s">
        <v>153</v>
      </c>
    </row>
    <row r="51" spans="1:1" ht="31.5" x14ac:dyDescent="0.2">
      <c r="A51" s="160" t="s">
        <v>158</v>
      </c>
    </row>
    <row r="52" spans="1:1" ht="74.25" x14ac:dyDescent="0.2">
      <c r="A52" s="162" t="s">
        <v>160</v>
      </c>
    </row>
    <row r="53" spans="1:1" ht="42" x14ac:dyDescent="0.2">
      <c r="A53" s="160" t="s">
        <v>159</v>
      </c>
    </row>
    <row r="55" spans="1:1" x14ac:dyDescent="0.2">
      <c r="A55" s="77"/>
    </row>
    <row r="56" spans="1:1" x14ac:dyDescent="0.2">
      <c r="A56" s="98" t="s">
        <v>81</v>
      </c>
    </row>
    <row r="57" spans="1:1" ht="36" x14ac:dyDescent="0.2">
      <c r="A57" s="76" t="s">
        <v>102</v>
      </c>
    </row>
    <row r="58" spans="1:1" ht="36" x14ac:dyDescent="0.2">
      <c r="A58" s="76" t="s">
        <v>104</v>
      </c>
    </row>
  </sheetData>
  <mergeCells count="2">
    <mergeCell ref="A21:A22"/>
    <mergeCell ref="A17:M1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71"/>
  <sheetViews>
    <sheetView showGridLines="0" zoomScaleNormal="100" workbookViewId="0">
      <pane xSplit="1" ySplit="3" topLeftCell="AM4" activePane="bottomRight" state="frozen"/>
      <selection pane="topRight" activeCell="B1" sqref="B1"/>
      <selection pane="bottomLeft" activeCell="A3" sqref="A3"/>
      <selection pane="bottomRight" activeCell="AU27" sqref="AU27"/>
    </sheetView>
  </sheetViews>
  <sheetFormatPr defaultColWidth="9.140625" defaultRowHeight="12.75" x14ac:dyDescent="0.2"/>
  <cols>
    <col min="1" max="1" width="57.28515625" style="32" customWidth="1"/>
    <col min="2" max="38" width="11" style="32" hidden="1" customWidth="1"/>
    <col min="39" max="39" width="10.5703125" style="32" hidden="1" customWidth="1"/>
    <col min="40" max="40" width="10.28515625" style="32" hidden="1" customWidth="1"/>
    <col min="41" max="41" width="9.7109375" style="32" hidden="1" customWidth="1"/>
    <col min="42" max="45" width="11.140625" style="32" hidden="1" customWidth="1"/>
    <col min="46" max="47" width="11.140625" style="32" customWidth="1"/>
    <col min="48" max="48" width="10.7109375" style="32" customWidth="1"/>
    <col min="49" max="49" width="11.140625" style="32" customWidth="1"/>
    <col min="50" max="16384" width="9.140625" style="32"/>
  </cols>
  <sheetData>
    <row r="1" spans="1:49"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row>
    <row r="2" spans="1:49"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49" s="33" customFormat="1" ht="26.25" customHeight="1" x14ac:dyDescent="0.2">
      <c r="A3" s="40"/>
      <c r="B3" s="38" t="s">
        <v>122</v>
      </c>
      <c r="C3" s="38" t="s">
        <v>123</v>
      </c>
      <c r="D3" s="38" t="s">
        <v>124</v>
      </c>
      <c r="E3" s="38" t="s">
        <v>125</v>
      </c>
      <c r="F3" s="38" t="e">
        <v>#REF!</v>
      </c>
      <c r="G3" s="38" t="e">
        <v>#REF!</v>
      </c>
      <c r="H3" s="38" t="e">
        <v>#REF!</v>
      </c>
      <c r="I3" s="38" t="s">
        <v>126</v>
      </c>
      <c r="J3" s="38" t="s">
        <v>127</v>
      </c>
      <c r="K3" s="38" t="s">
        <v>128</v>
      </c>
      <c r="L3" s="38" t="e">
        <f>'BAR BB| Open rates'!#REF!</f>
        <v>#REF!</v>
      </c>
      <c r="M3" s="38" t="e">
        <f>'BAR BB| Open rates'!#REF!</f>
        <v>#REF!</v>
      </c>
      <c r="N3" s="38" t="e">
        <f>'BAR BB| Open rates'!#REF!</f>
        <v>#REF!</v>
      </c>
      <c r="O3" s="38" t="e">
        <f>'BAR BB| Open rates'!#REF!</f>
        <v>#REF!</v>
      </c>
      <c r="P3" s="38" t="e">
        <f>'BAR BB| Open rates'!#REF!</f>
        <v>#REF!</v>
      </c>
      <c r="Q3" s="38" t="e">
        <f>'BAR BB| Open rates'!#REF!</f>
        <v>#REF!</v>
      </c>
      <c r="R3" s="38" t="e">
        <f>'BAR BB| Open rates'!#REF!</f>
        <v>#REF!</v>
      </c>
      <c r="S3" s="38" t="e">
        <f>'BAR BB| Open rates'!#REF!</f>
        <v>#REF!</v>
      </c>
      <c r="T3" s="38" t="e">
        <f>'BAR BB| Open rates'!#REF!</f>
        <v>#REF!</v>
      </c>
      <c r="U3" s="38" t="e">
        <f>'BAR BB| Open rates'!#REF!</f>
        <v>#REF!</v>
      </c>
      <c r="V3" s="38" t="e">
        <f>'BAR BB| Open rates'!#REF!</f>
        <v>#REF!</v>
      </c>
      <c r="W3" s="38" t="e">
        <f>'BAR BB| Open rates'!#REF!</f>
        <v>#REF!</v>
      </c>
      <c r="X3" s="38" t="e">
        <f>'BAR BB| Open rates'!#REF!</f>
        <v>#REF!</v>
      </c>
      <c r="Y3" s="38" t="e">
        <f>'BAR BB| Open rates'!#REF!</f>
        <v>#REF!</v>
      </c>
      <c r="Z3" s="38" t="e">
        <f>'BAR BB| Open rates'!#REF!</f>
        <v>#REF!</v>
      </c>
      <c r="AA3" s="38" t="e">
        <f>'BAR BB| Open rates'!#REF!</f>
        <v>#REF!</v>
      </c>
      <c r="AB3" s="38" t="e">
        <f>'BAR BB| Open rates'!#REF!</f>
        <v>#REF!</v>
      </c>
      <c r="AC3" s="38" t="e">
        <f>'BAR BB| Open rates'!#REF!</f>
        <v>#REF!</v>
      </c>
      <c r="AD3" s="38" t="e">
        <f>'BAR BB| Open rates'!#REF!</f>
        <v>#REF!</v>
      </c>
      <c r="AE3" s="38" t="e">
        <f>'BAR BB| Open rates'!#REF!</f>
        <v>#REF!</v>
      </c>
      <c r="AF3" s="38" t="e">
        <f>'BAR BB| Open rates'!#REF!</f>
        <v>#REF!</v>
      </c>
      <c r="AG3" s="38" t="e">
        <f>'BAR BB| Open rates'!#REF!</f>
        <v>#REF!</v>
      </c>
      <c r="AH3" s="38" t="e">
        <f>'BAR BB| Open rates'!#REF!</f>
        <v>#REF!</v>
      </c>
      <c r="AI3" s="38" t="e">
        <f>'BAR BB| Open rates'!#REF!</f>
        <v>#REF!</v>
      </c>
      <c r="AJ3" s="38" t="e">
        <f>'BAR BB| Open rates'!#REF!</f>
        <v>#REF!</v>
      </c>
      <c r="AK3" s="38" t="e">
        <f>'BAR BB| Open rates'!#REF!</f>
        <v>#REF!</v>
      </c>
      <c r="AL3" s="114" t="e">
        <f>'BAR BB| Open rates'!#REF!</f>
        <v>#REF!</v>
      </c>
      <c r="AM3" s="115" t="e">
        <f>'BAR BB| Open rates'!#REF!</f>
        <v>#REF!</v>
      </c>
      <c r="AN3" s="115" t="e">
        <f>'BAR BB| Open rates'!#REF!</f>
        <v>#REF!</v>
      </c>
      <c r="AO3" s="115" t="e">
        <f>'BAR BB| Open rates'!#REF!</f>
        <v>#REF!</v>
      </c>
      <c r="AP3" s="115" t="e">
        <f>'BAR BB| Open rates'!#REF!</f>
        <v>#REF!</v>
      </c>
      <c r="AQ3" s="115" t="e">
        <f>'BAR BB| Open rates'!#REF!</f>
        <v>#REF!</v>
      </c>
      <c r="AR3" s="115" t="e">
        <f>'BAR BB| Open rates'!#REF!</f>
        <v>#REF!</v>
      </c>
      <c r="AS3" s="115" t="e">
        <f>'BAR BB| Open rates'!#REF!</f>
        <v>#REF!</v>
      </c>
      <c r="AT3" s="115" t="e">
        <f>'BAR BB| Open rates'!#REF!</f>
        <v>#REF!</v>
      </c>
      <c r="AU3" s="115" t="e">
        <f>'BAR BB| Open rates'!#REF!</f>
        <v>#REF!</v>
      </c>
      <c r="AV3" s="115" t="e">
        <f>'BAR BB| Open rates'!#REF!</f>
        <v>#REF!</v>
      </c>
      <c r="AW3" s="115" t="e">
        <f>'BAR BB| Open rates'!#REF!</f>
        <v>#REF!</v>
      </c>
    </row>
    <row r="4" spans="1:49" s="33" customFormat="1" ht="26.25" customHeight="1" x14ac:dyDescent="0.2">
      <c r="A4" s="49" t="s">
        <v>0</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15" t="e">
        <f>'BAR BB| Open rates'!#REF!</f>
        <v>#REF!</v>
      </c>
      <c r="AN4" s="115" t="e">
        <f>'BAR BB| Open rates'!#REF!</f>
        <v>#REF!</v>
      </c>
      <c r="AO4" s="115" t="e">
        <f>'BAR BB| Open rates'!#REF!</f>
        <v>#REF!</v>
      </c>
      <c r="AP4" s="115" t="e">
        <f>'BAR BB| Open rates'!#REF!</f>
        <v>#REF!</v>
      </c>
      <c r="AQ4" s="115" t="e">
        <f>'BAR BB| Open rates'!#REF!</f>
        <v>#REF!</v>
      </c>
      <c r="AR4" s="115" t="e">
        <f>'BAR BB| Open rates'!#REF!</f>
        <v>#REF!</v>
      </c>
      <c r="AS4" s="115" t="e">
        <f>'BAR BB| Open rates'!#REF!</f>
        <v>#REF!</v>
      </c>
      <c r="AT4" s="115" t="e">
        <f>'BAR BB| Open rates'!#REF!</f>
        <v>#REF!</v>
      </c>
      <c r="AU4" s="115" t="e">
        <f>'BAR BB| Open rates'!#REF!</f>
        <v>#REF!</v>
      </c>
      <c r="AV4" s="115" t="e">
        <f>'BAR BB| Open rates'!#REF!</f>
        <v>#REF!</v>
      </c>
      <c r="AW4" s="115" t="e">
        <f>'BAR BB| Open rates'!#REF!</f>
        <v>#REF!</v>
      </c>
    </row>
    <row r="5" spans="1:49" s="36" customFormat="1" ht="12" customHeight="1" x14ac:dyDescent="0.2">
      <c r="A5" s="65"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row>
    <row r="6" spans="1:49" s="9" customFormat="1" ht="12" customHeight="1" x14ac:dyDescent="0.2">
      <c r="A6" s="52">
        <v>1</v>
      </c>
      <c r="B6" s="34">
        <v>16600</v>
      </c>
      <c r="C6" s="34">
        <v>9700</v>
      </c>
      <c r="D6" s="34">
        <v>12900</v>
      </c>
      <c r="E6" s="34">
        <v>7900</v>
      </c>
      <c r="F6" s="34" t="e">
        <v>#REF!</v>
      </c>
      <c r="G6" s="34" t="e">
        <v>#REF!</v>
      </c>
      <c r="H6" s="34" t="e">
        <v>#REF!</v>
      </c>
      <c r="I6" s="34">
        <v>6700</v>
      </c>
      <c r="J6" s="34">
        <v>7900</v>
      </c>
      <c r="K6" s="34">
        <v>12900</v>
      </c>
      <c r="L6" s="34" t="e">
        <f>'BAR BB| Open rates'!#REF!</f>
        <v>#REF!</v>
      </c>
      <c r="M6" s="34" t="e">
        <f>'BAR BB| Open rates'!#REF!</f>
        <v>#REF!</v>
      </c>
      <c r="N6" s="34" t="e">
        <f>'BAR BB| Open rates'!#REF!</f>
        <v>#REF!</v>
      </c>
      <c r="O6" s="34" t="e">
        <f>'BAR BB| Open rates'!#REF!</f>
        <v>#REF!</v>
      </c>
      <c r="P6" s="34" t="e">
        <f>'BAR BB| Open rates'!#REF!</f>
        <v>#REF!</v>
      </c>
      <c r="Q6" s="34" t="e">
        <f>'BAR BB| Open rates'!#REF!</f>
        <v>#REF!</v>
      </c>
      <c r="R6" s="34" t="e">
        <f>'BAR BB| Open rates'!#REF!</f>
        <v>#REF!</v>
      </c>
      <c r="S6" s="34" t="e">
        <f>'BAR BB| Open rates'!#REF!</f>
        <v>#REF!</v>
      </c>
      <c r="T6" s="34" t="e">
        <f>'BAR BB| Open rates'!#REF!</f>
        <v>#REF!</v>
      </c>
      <c r="U6" s="34" t="e">
        <f>'BAR BB| Open rates'!#REF!</f>
        <v>#REF!</v>
      </c>
      <c r="V6" s="34" t="e">
        <f>'BAR BB| Open rates'!#REF!</f>
        <v>#REF!</v>
      </c>
      <c r="W6" s="34" t="e">
        <f>'BAR BB| Open rates'!#REF!</f>
        <v>#REF!</v>
      </c>
      <c r="X6" s="34" t="e">
        <f>'BAR BB| Open rates'!#REF!</f>
        <v>#REF!</v>
      </c>
      <c r="Y6" s="34" t="e">
        <f>'BAR BB| Open rates'!#REF!</f>
        <v>#REF!</v>
      </c>
      <c r="Z6" s="34" t="e">
        <f>'BAR BB| Open rates'!#REF!</f>
        <v>#REF!</v>
      </c>
      <c r="AA6" s="34" t="e">
        <f>'BAR BB| Open rates'!#REF!</f>
        <v>#REF!</v>
      </c>
      <c r="AB6" s="34" t="e">
        <f>'BAR BB| Open rates'!#REF!</f>
        <v>#REF!</v>
      </c>
      <c r="AC6" s="34" t="e">
        <f>'BAR BB| Open rates'!#REF!</f>
        <v>#REF!</v>
      </c>
      <c r="AD6" s="34" t="e">
        <f>'BAR BB| Open rates'!#REF!</f>
        <v>#REF!</v>
      </c>
      <c r="AE6" s="34" t="e">
        <f>'BAR BB| Open rates'!#REF!</f>
        <v>#REF!</v>
      </c>
      <c r="AF6" s="34" t="e">
        <f>'BAR BB| Open rates'!#REF!</f>
        <v>#REF!</v>
      </c>
      <c r="AG6" s="34" t="e">
        <f>'BAR BB| Open rates'!#REF!</f>
        <v>#REF!</v>
      </c>
      <c r="AH6" s="34" t="e">
        <f>'BAR BB| Open rates'!#REF!</f>
        <v>#REF!</v>
      </c>
      <c r="AI6" s="34" t="e">
        <f>'BAR BB| Open rates'!#REF!</f>
        <v>#REF!</v>
      </c>
      <c r="AJ6" s="34" t="e">
        <f>'BAR BB| Open rates'!#REF!</f>
        <v>#REF!</v>
      </c>
      <c r="AK6" s="34" t="e">
        <f>'BAR BB| Open rates'!#REF!</f>
        <v>#REF!</v>
      </c>
      <c r="AL6" s="34" t="e">
        <f>'BAR BB| Open rates'!#REF!</f>
        <v>#REF!</v>
      </c>
      <c r="AM6" s="34" t="e">
        <f>'BAR BB| Open rates'!#REF!</f>
        <v>#REF!</v>
      </c>
      <c r="AN6" s="34" t="e">
        <f>'BAR BB| Open rates'!#REF!</f>
        <v>#REF!</v>
      </c>
      <c r="AO6" s="34" t="e">
        <f>'BAR BB| Open rates'!#REF!</f>
        <v>#REF!</v>
      </c>
      <c r="AP6" s="34" t="e">
        <f>'BAR BB| Open rates'!#REF!</f>
        <v>#REF!</v>
      </c>
      <c r="AQ6" s="34" t="e">
        <f>'BAR BB| Open rates'!#REF!</f>
        <v>#REF!</v>
      </c>
      <c r="AR6" s="34" t="e">
        <f>'BAR BB| Open rates'!#REF!</f>
        <v>#REF!</v>
      </c>
      <c r="AS6" s="34" t="e">
        <f>'BAR BB| Open rates'!#REF!</f>
        <v>#REF!</v>
      </c>
      <c r="AT6" s="34" t="e">
        <f>'BAR BB| Open rates'!#REF!</f>
        <v>#REF!</v>
      </c>
      <c r="AU6" s="34" t="e">
        <f>'BAR BB| Open rates'!#REF!</f>
        <v>#REF!</v>
      </c>
      <c r="AV6" s="34" t="e">
        <f>'BAR BB| Open rates'!#REF!</f>
        <v>#REF!</v>
      </c>
      <c r="AW6" s="34" t="e">
        <f>'BAR BB| Open rates'!#REF!</f>
        <v>#REF!</v>
      </c>
    </row>
    <row r="7" spans="1:49" s="9" customFormat="1" ht="12" customHeight="1" x14ac:dyDescent="0.2">
      <c r="A7" s="52">
        <v>2</v>
      </c>
      <c r="B7" s="34">
        <v>17800</v>
      </c>
      <c r="C7" s="34">
        <v>10900</v>
      </c>
      <c r="D7" s="34">
        <v>14100</v>
      </c>
      <c r="E7" s="34">
        <v>9100</v>
      </c>
      <c r="F7" s="34" t="e">
        <v>#REF!</v>
      </c>
      <c r="G7" s="34" t="e">
        <v>#REF!</v>
      </c>
      <c r="H7" s="34" t="e">
        <v>#REF!</v>
      </c>
      <c r="I7" s="34">
        <v>7900</v>
      </c>
      <c r="J7" s="34">
        <v>9100</v>
      </c>
      <c r="K7" s="34">
        <v>14100</v>
      </c>
      <c r="L7" s="34" t="e">
        <f>'BAR BB| Open rates'!#REF!</f>
        <v>#REF!</v>
      </c>
      <c r="M7" s="34" t="e">
        <f>'BAR BB| Open rates'!#REF!</f>
        <v>#REF!</v>
      </c>
      <c r="N7" s="34" t="e">
        <f>'BAR BB| Open rates'!#REF!</f>
        <v>#REF!</v>
      </c>
      <c r="O7" s="34" t="e">
        <f>'BAR BB| Open rates'!#REF!</f>
        <v>#REF!</v>
      </c>
      <c r="P7" s="34" t="e">
        <f>'BAR BB| Open rates'!#REF!</f>
        <v>#REF!</v>
      </c>
      <c r="Q7" s="34" t="e">
        <f>'BAR BB| Open rates'!#REF!</f>
        <v>#REF!</v>
      </c>
      <c r="R7" s="34" t="e">
        <f>'BAR BB| Open rates'!#REF!</f>
        <v>#REF!</v>
      </c>
      <c r="S7" s="34" t="e">
        <f>'BAR BB| Open rates'!#REF!</f>
        <v>#REF!</v>
      </c>
      <c r="T7" s="34" t="e">
        <f>'BAR BB| Open rates'!#REF!</f>
        <v>#REF!</v>
      </c>
      <c r="U7" s="34" t="e">
        <f>'BAR BB| Open rates'!#REF!</f>
        <v>#REF!</v>
      </c>
      <c r="V7" s="34" t="e">
        <f>'BAR BB| Open rates'!#REF!</f>
        <v>#REF!</v>
      </c>
      <c r="W7" s="34" t="e">
        <f>'BAR BB| Open rates'!#REF!</f>
        <v>#REF!</v>
      </c>
      <c r="X7" s="34" t="e">
        <f>'BAR BB| Open rates'!#REF!</f>
        <v>#REF!</v>
      </c>
      <c r="Y7" s="34" t="e">
        <f>'BAR BB| Open rates'!#REF!</f>
        <v>#REF!</v>
      </c>
      <c r="Z7" s="34" t="e">
        <f>'BAR BB| Open rates'!#REF!</f>
        <v>#REF!</v>
      </c>
      <c r="AA7" s="34" t="e">
        <f>'BAR BB| Open rates'!#REF!</f>
        <v>#REF!</v>
      </c>
      <c r="AB7" s="34" t="e">
        <f>'BAR BB| Open rates'!#REF!</f>
        <v>#REF!</v>
      </c>
      <c r="AC7" s="34" t="e">
        <f>'BAR BB| Open rates'!#REF!</f>
        <v>#REF!</v>
      </c>
      <c r="AD7" s="34" t="e">
        <f>'BAR BB| Open rates'!#REF!</f>
        <v>#REF!</v>
      </c>
      <c r="AE7" s="34" t="e">
        <f>'BAR BB| Open rates'!#REF!</f>
        <v>#REF!</v>
      </c>
      <c r="AF7" s="34" t="e">
        <f>'BAR BB| Open rates'!#REF!</f>
        <v>#REF!</v>
      </c>
      <c r="AG7" s="34" t="e">
        <f>'BAR BB| Open rates'!#REF!</f>
        <v>#REF!</v>
      </c>
      <c r="AH7" s="34" t="e">
        <f>'BAR BB| Open rates'!#REF!</f>
        <v>#REF!</v>
      </c>
      <c r="AI7" s="34" t="e">
        <f>'BAR BB| Open rates'!#REF!</f>
        <v>#REF!</v>
      </c>
      <c r="AJ7" s="34" t="e">
        <f>'BAR BB| Open rates'!#REF!</f>
        <v>#REF!</v>
      </c>
      <c r="AK7" s="34" t="e">
        <f>'BAR BB| Open rates'!#REF!</f>
        <v>#REF!</v>
      </c>
      <c r="AL7" s="34" t="e">
        <f>'BAR BB| Open rates'!#REF!</f>
        <v>#REF!</v>
      </c>
      <c r="AM7" s="34" t="e">
        <f>'BAR BB| Open rates'!#REF!</f>
        <v>#REF!</v>
      </c>
      <c r="AN7" s="34" t="e">
        <f>'BAR BB| Open rates'!#REF!</f>
        <v>#REF!</v>
      </c>
      <c r="AO7" s="34" t="e">
        <f>'BAR BB| Open rates'!#REF!</f>
        <v>#REF!</v>
      </c>
      <c r="AP7" s="34" t="e">
        <f>'BAR BB| Open rates'!#REF!</f>
        <v>#REF!</v>
      </c>
      <c r="AQ7" s="34" t="e">
        <f>'BAR BB| Open rates'!#REF!</f>
        <v>#REF!</v>
      </c>
      <c r="AR7" s="34" t="e">
        <f>'BAR BB| Open rates'!#REF!</f>
        <v>#REF!</v>
      </c>
      <c r="AS7" s="34" t="e">
        <f>'BAR BB| Open rates'!#REF!</f>
        <v>#REF!</v>
      </c>
      <c r="AT7" s="34" t="e">
        <f>'BAR BB| Open rates'!#REF!</f>
        <v>#REF!</v>
      </c>
      <c r="AU7" s="34" t="e">
        <f>'BAR BB| Open rates'!#REF!</f>
        <v>#REF!</v>
      </c>
      <c r="AV7" s="34" t="e">
        <f>'BAR BB| Open rates'!#REF!</f>
        <v>#REF!</v>
      </c>
      <c r="AW7" s="34" t="e">
        <f>'BAR BB| Open rates'!#REF!</f>
        <v>#REF!</v>
      </c>
    </row>
    <row r="8" spans="1:49" s="36" customFormat="1" ht="12" customHeight="1" x14ac:dyDescent="0.2">
      <c r="A8" s="66" t="s">
        <v>64</v>
      </c>
      <c r="B8" s="35"/>
      <c r="C8" s="35"/>
      <c r="D8" s="35"/>
      <c r="E8" s="35"/>
      <c r="F8" s="35"/>
      <c r="G8" s="35"/>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row>
    <row r="9" spans="1:49" s="9" customFormat="1" ht="12" customHeight="1" x14ac:dyDescent="0.2">
      <c r="A9" s="52">
        <v>1</v>
      </c>
      <c r="B9" s="34">
        <v>19500</v>
      </c>
      <c r="C9" s="34">
        <v>12600</v>
      </c>
      <c r="D9" s="34">
        <v>15800</v>
      </c>
      <c r="E9" s="34">
        <v>10800</v>
      </c>
      <c r="F9" s="34" t="e">
        <v>#REF!</v>
      </c>
      <c r="G9" s="34" t="e">
        <v>#REF!</v>
      </c>
      <c r="H9" s="34" t="e">
        <v>#REF!</v>
      </c>
      <c r="I9" s="34">
        <v>9600</v>
      </c>
      <c r="J9" s="34">
        <v>10800</v>
      </c>
      <c r="K9" s="34">
        <v>15800</v>
      </c>
      <c r="L9" s="34" t="e">
        <f>'BAR BB| Open rates'!#REF!</f>
        <v>#REF!</v>
      </c>
      <c r="M9" s="34" t="e">
        <f>'BAR BB| Open rates'!#REF!</f>
        <v>#REF!</v>
      </c>
      <c r="N9" s="34" t="e">
        <f>'BAR BB| Open rates'!#REF!</f>
        <v>#REF!</v>
      </c>
      <c r="O9" s="34" t="e">
        <f>'BAR BB| Open rates'!#REF!</f>
        <v>#REF!</v>
      </c>
      <c r="P9" s="34" t="e">
        <f>'BAR BB| Open rates'!#REF!</f>
        <v>#REF!</v>
      </c>
      <c r="Q9" s="34" t="e">
        <f>'BAR BB| Open rates'!#REF!</f>
        <v>#REF!</v>
      </c>
      <c r="R9" s="34" t="e">
        <f>'BAR BB| Open rates'!#REF!</f>
        <v>#REF!</v>
      </c>
      <c r="S9" s="34" t="e">
        <f>'BAR BB| Open rates'!#REF!</f>
        <v>#REF!</v>
      </c>
      <c r="T9" s="34" t="e">
        <f>'BAR BB| Open rates'!#REF!</f>
        <v>#REF!</v>
      </c>
      <c r="U9" s="34" t="e">
        <f>'BAR BB| Open rates'!#REF!</f>
        <v>#REF!</v>
      </c>
      <c r="V9" s="34" t="e">
        <f>'BAR BB| Open rates'!#REF!</f>
        <v>#REF!</v>
      </c>
      <c r="W9" s="34" t="e">
        <f>'BAR BB| Open rates'!#REF!</f>
        <v>#REF!</v>
      </c>
      <c r="X9" s="34" t="e">
        <f>'BAR BB| Open rates'!#REF!</f>
        <v>#REF!</v>
      </c>
      <c r="Y9" s="34" t="e">
        <f>'BAR BB| Open rates'!#REF!</f>
        <v>#REF!</v>
      </c>
      <c r="Z9" s="34" t="e">
        <f>'BAR BB| Open rates'!#REF!</f>
        <v>#REF!</v>
      </c>
      <c r="AA9" s="34" t="e">
        <f>'BAR BB| Open rates'!#REF!</f>
        <v>#REF!</v>
      </c>
      <c r="AB9" s="34" t="e">
        <f>'BAR BB| Open rates'!#REF!</f>
        <v>#REF!</v>
      </c>
      <c r="AC9" s="34" t="e">
        <f>'BAR BB| Open rates'!#REF!</f>
        <v>#REF!</v>
      </c>
      <c r="AD9" s="34" t="e">
        <f>'BAR BB| Open rates'!#REF!</f>
        <v>#REF!</v>
      </c>
      <c r="AE9" s="34" t="e">
        <f>'BAR BB| Open rates'!#REF!</f>
        <v>#REF!</v>
      </c>
      <c r="AF9" s="34" t="e">
        <f>'BAR BB| Open rates'!#REF!</f>
        <v>#REF!</v>
      </c>
      <c r="AG9" s="34" t="e">
        <f>'BAR BB| Open rates'!#REF!</f>
        <v>#REF!</v>
      </c>
      <c r="AH9" s="34" t="e">
        <f>'BAR BB| Open rates'!#REF!</f>
        <v>#REF!</v>
      </c>
      <c r="AI9" s="34" t="e">
        <f>'BAR BB| Open rates'!#REF!</f>
        <v>#REF!</v>
      </c>
      <c r="AJ9" s="34" t="e">
        <f>'BAR BB| Open rates'!#REF!</f>
        <v>#REF!</v>
      </c>
      <c r="AK9" s="34" t="e">
        <f>'BAR BB| Open rates'!#REF!</f>
        <v>#REF!</v>
      </c>
      <c r="AL9" s="34" t="e">
        <f>'BAR BB| Open rates'!#REF!</f>
        <v>#REF!</v>
      </c>
      <c r="AM9" s="34" t="e">
        <f>'BAR BB| Open rates'!#REF!</f>
        <v>#REF!</v>
      </c>
      <c r="AN9" s="34" t="e">
        <f>'BAR BB| Open rates'!#REF!</f>
        <v>#REF!</v>
      </c>
      <c r="AO9" s="34" t="e">
        <f>'BAR BB| Open rates'!#REF!</f>
        <v>#REF!</v>
      </c>
      <c r="AP9" s="34" t="e">
        <f>'BAR BB| Open rates'!#REF!</f>
        <v>#REF!</v>
      </c>
      <c r="AQ9" s="34" t="e">
        <f>'BAR BB| Open rates'!#REF!</f>
        <v>#REF!</v>
      </c>
      <c r="AR9" s="34" t="e">
        <f>'BAR BB| Open rates'!#REF!</f>
        <v>#REF!</v>
      </c>
      <c r="AS9" s="34" t="e">
        <f>'BAR BB| Open rates'!#REF!</f>
        <v>#REF!</v>
      </c>
      <c r="AT9" s="34" t="e">
        <f>'BAR BB| Open rates'!#REF!</f>
        <v>#REF!</v>
      </c>
      <c r="AU9" s="34" t="e">
        <f>'BAR BB| Open rates'!#REF!</f>
        <v>#REF!</v>
      </c>
      <c r="AV9" s="34" t="e">
        <f>'BAR BB| Open rates'!#REF!</f>
        <v>#REF!</v>
      </c>
      <c r="AW9" s="34" t="e">
        <f>'BAR BB| Open rates'!#REF!</f>
        <v>#REF!</v>
      </c>
    </row>
    <row r="10" spans="1:49" s="9" customFormat="1" ht="12" customHeight="1" x14ac:dyDescent="0.2">
      <c r="A10" s="52">
        <v>2</v>
      </c>
      <c r="B10" s="34">
        <v>20700</v>
      </c>
      <c r="C10" s="34">
        <v>13800</v>
      </c>
      <c r="D10" s="34">
        <v>17000</v>
      </c>
      <c r="E10" s="34">
        <v>12000</v>
      </c>
      <c r="F10" s="34" t="e">
        <v>#REF!</v>
      </c>
      <c r="G10" s="34" t="e">
        <v>#REF!</v>
      </c>
      <c r="H10" s="34" t="e">
        <v>#REF!</v>
      </c>
      <c r="I10" s="34">
        <v>10800</v>
      </c>
      <c r="J10" s="34">
        <v>12000</v>
      </c>
      <c r="K10" s="34">
        <v>17000</v>
      </c>
      <c r="L10" s="34" t="e">
        <f>'BAR BB| Open rates'!#REF!</f>
        <v>#REF!</v>
      </c>
      <c r="M10" s="34" t="e">
        <f>'BAR BB| Open rates'!#REF!</f>
        <v>#REF!</v>
      </c>
      <c r="N10" s="34" t="e">
        <f>'BAR BB| Open rates'!#REF!</f>
        <v>#REF!</v>
      </c>
      <c r="O10" s="34" t="e">
        <f>'BAR BB| Open rates'!#REF!</f>
        <v>#REF!</v>
      </c>
      <c r="P10" s="34" t="e">
        <f>'BAR BB| Open rates'!#REF!</f>
        <v>#REF!</v>
      </c>
      <c r="Q10" s="34" t="e">
        <f>'BAR BB| Open rates'!#REF!</f>
        <v>#REF!</v>
      </c>
      <c r="R10" s="34" t="e">
        <f>'BAR BB| Open rates'!#REF!</f>
        <v>#REF!</v>
      </c>
      <c r="S10" s="34" t="e">
        <f>'BAR BB| Open rates'!#REF!</f>
        <v>#REF!</v>
      </c>
      <c r="T10" s="34" t="e">
        <f>'BAR BB| Open rates'!#REF!</f>
        <v>#REF!</v>
      </c>
      <c r="U10" s="34" t="e">
        <f>'BAR BB| Open rates'!#REF!</f>
        <v>#REF!</v>
      </c>
      <c r="V10" s="34" t="e">
        <f>'BAR BB| Open rates'!#REF!</f>
        <v>#REF!</v>
      </c>
      <c r="W10" s="34" t="e">
        <f>'BAR BB| Open rates'!#REF!</f>
        <v>#REF!</v>
      </c>
      <c r="X10" s="34" t="e">
        <f>'BAR BB| Open rates'!#REF!</f>
        <v>#REF!</v>
      </c>
      <c r="Y10" s="34" t="e">
        <f>'BAR BB| Open rates'!#REF!</f>
        <v>#REF!</v>
      </c>
      <c r="Z10" s="34" t="e">
        <f>'BAR BB| Open rates'!#REF!</f>
        <v>#REF!</v>
      </c>
      <c r="AA10" s="34" t="e">
        <f>'BAR BB| Open rates'!#REF!</f>
        <v>#REF!</v>
      </c>
      <c r="AB10" s="34" t="e">
        <f>'BAR BB| Open rates'!#REF!</f>
        <v>#REF!</v>
      </c>
      <c r="AC10" s="34" t="e">
        <f>'BAR BB| Open rates'!#REF!</f>
        <v>#REF!</v>
      </c>
      <c r="AD10" s="34" t="e">
        <f>'BAR BB| Open rates'!#REF!</f>
        <v>#REF!</v>
      </c>
      <c r="AE10" s="34" t="e">
        <f>'BAR BB| Open rates'!#REF!</f>
        <v>#REF!</v>
      </c>
      <c r="AF10" s="34" t="e">
        <f>'BAR BB| Open rates'!#REF!</f>
        <v>#REF!</v>
      </c>
      <c r="AG10" s="34" t="e">
        <f>'BAR BB| Open rates'!#REF!</f>
        <v>#REF!</v>
      </c>
      <c r="AH10" s="34" t="e">
        <f>'BAR BB| Open rates'!#REF!</f>
        <v>#REF!</v>
      </c>
      <c r="AI10" s="34" t="e">
        <f>'BAR BB| Open rates'!#REF!</f>
        <v>#REF!</v>
      </c>
      <c r="AJ10" s="34" t="e">
        <f>'BAR BB| Open rates'!#REF!</f>
        <v>#REF!</v>
      </c>
      <c r="AK10" s="34" t="e">
        <f>'BAR BB| Open rates'!#REF!</f>
        <v>#REF!</v>
      </c>
      <c r="AL10" s="34" t="e">
        <f>'BAR BB| Open rates'!#REF!</f>
        <v>#REF!</v>
      </c>
      <c r="AM10" s="34" t="e">
        <f>'BAR BB| Open rates'!#REF!</f>
        <v>#REF!</v>
      </c>
      <c r="AN10" s="34" t="e">
        <f>'BAR BB| Open rates'!#REF!</f>
        <v>#REF!</v>
      </c>
      <c r="AO10" s="34" t="e">
        <f>'BAR BB| Open rates'!#REF!</f>
        <v>#REF!</v>
      </c>
      <c r="AP10" s="34" t="e">
        <f>'BAR BB| Open rates'!#REF!</f>
        <v>#REF!</v>
      </c>
      <c r="AQ10" s="34" t="e">
        <f>'BAR BB| Open rates'!#REF!</f>
        <v>#REF!</v>
      </c>
      <c r="AR10" s="34" t="e">
        <f>'BAR BB| Open rates'!#REF!</f>
        <v>#REF!</v>
      </c>
      <c r="AS10" s="34" t="e">
        <f>'BAR BB| Open rates'!#REF!</f>
        <v>#REF!</v>
      </c>
      <c r="AT10" s="34" t="e">
        <f>'BAR BB| Open rates'!#REF!</f>
        <v>#REF!</v>
      </c>
      <c r="AU10" s="34" t="e">
        <f>'BAR BB| Open rates'!#REF!</f>
        <v>#REF!</v>
      </c>
      <c r="AV10" s="34" t="e">
        <f>'BAR BB| Open rates'!#REF!</f>
        <v>#REF!</v>
      </c>
      <c r="AW10" s="34" t="e">
        <f>'BAR BB| Open rates'!#REF!</f>
        <v>#REF!</v>
      </c>
    </row>
    <row r="11" spans="1:49" s="36" customFormat="1" ht="12" customHeight="1" x14ac:dyDescent="0.2">
      <c r="A11" s="66" t="s">
        <v>65</v>
      </c>
      <c r="B11" s="35"/>
      <c r="C11" s="35"/>
      <c r="D11" s="35"/>
      <c r="E11" s="35"/>
      <c r="F11" s="35"/>
      <c r="G11" s="35"/>
      <c r="H11" s="35"/>
      <c r="I11" s="35"/>
      <c r="J11" s="35"/>
      <c r="K11" s="35"/>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row>
    <row r="12" spans="1:49" s="9" customFormat="1" ht="12" customHeight="1" x14ac:dyDescent="0.2">
      <c r="A12" s="52">
        <v>1</v>
      </c>
      <c r="B12" s="34">
        <v>21500</v>
      </c>
      <c r="C12" s="34">
        <v>14600</v>
      </c>
      <c r="D12" s="34">
        <v>17800</v>
      </c>
      <c r="E12" s="34">
        <v>12800</v>
      </c>
      <c r="F12" s="34" t="e">
        <v>#REF!</v>
      </c>
      <c r="G12" s="34" t="e">
        <v>#REF!</v>
      </c>
      <c r="H12" s="34" t="e">
        <v>#REF!</v>
      </c>
      <c r="I12" s="34">
        <v>11600</v>
      </c>
      <c r="J12" s="34">
        <v>12800</v>
      </c>
      <c r="K12" s="34">
        <v>17800</v>
      </c>
      <c r="L12" s="34" t="e">
        <f>'BAR BB| Open rates'!#REF!</f>
        <v>#REF!</v>
      </c>
      <c r="M12" s="34" t="e">
        <f>'BAR BB| Open rates'!#REF!</f>
        <v>#REF!</v>
      </c>
      <c r="N12" s="34" t="e">
        <f>'BAR BB| Open rates'!#REF!</f>
        <v>#REF!</v>
      </c>
      <c r="O12" s="34" t="e">
        <f>'BAR BB| Open rates'!#REF!</f>
        <v>#REF!</v>
      </c>
      <c r="P12" s="34" t="e">
        <f>'BAR BB| Open rates'!#REF!</f>
        <v>#REF!</v>
      </c>
      <c r="Q12" s="34" t="e">
        <f>'BAR BB| Open rates'!#REF!</f>
        <v>#REF!</v>
      </c>
      <c r="R12" s="34" t="e">
        <f>'BAR BB| Open rates'!#REF!</f>
        <v>#REF!</v>
      </c>
      <c r="S12" s="34" t="e">
        <f>'BAR BB| Open rates'!#REF!</f>
        <v>#REF!</v>
      </c>
      <c r="T12" s="34" t="e">
        <f>'BAR BB| Open rates'!#REF!</f>
        <v>#REF!</v>
      </c>
      <c r="U12" s="34" t="e">
        <f>'BAR BB| Open rates'!#REF!</f>
        <v>#REF!</v>
      </c>
      <c r="V12" s="34" t="e">
        <f>'BAR BB| Open rates'!#REF!</f>
        <v>#REF!</v>
      </c>
      <c r="W12" s="34" t="e">
        <f>'BAR BB| Open rates'!#REF!</f>
        <v>#REF!</v>
      </c>
      <c r="X12" s="34" t="e">
        <f>'BAR BB| Open rates'!#REF!</f>
        <v>#REF!</v>
      </c>
      <c r="Y12" s="34" t="e">
        <f>'BAR BB| Open rates'!#REF!</f>
        <v>#REF!</v>
      </c>
      <c r="Z12" s="34" t="e">
        <f>'BAR BB| Open rates'!#REF!</f>
        <v>#REF!</v>
      </c>
      <c r="AA12" s="34" t="e">
        <f>'BAR BB| Open rates'!#REF!</f>
        <v>#REF!</v>
      </c>
      <c r="AB12" s="34" t="e">
        <f>'BAR BB| Open rates'!#REF!</f>
        <v>#REF!</v>
      </c>
      <c r="AC12" s="34" t="e">
        <f>'BAR BB| Open rates'!#REF!</f>
        <v>#REF!</v>
      </c>
      <c r="AD12" s="34" t="e">
        <f>'BAR BB| Open rates'!#REF!</f>
        <v>#REF!</v>
      </c>
      <c r="AE12" s="34" t="e">
        <f>'BAR BB| Open rates'!#REF!</f>
        <v>#REF!</v>
      </c>
      <c r="AF12" s="34" t="e">
        <f>'BAR BB| Open rates'!#REF!</f>
        <v>#REF!</v>
      </c>
      <c r="AG12" s="34" t="e">
        <f>'BAR BB| Open rates'!#REF!</f>
        <v>#REF!</v>
      </c>
      <c r="AH12" s="34" t="e">
        <f>'BAR BB| Open rates'!#REF!</f>
        <v>#REF!</v>
      </c>
      <c r="AI12" s="34" t="e">
        <f>'BAR BB| Open rates'!#REF!</f>
        <v>#REF!</v>
      </c>
      <c r="AJ12" s="34" t="e">
        <f>'BAR BB| Open rates'!#REF!</f>
        <v>#REF!</v>
      </c>
      <c r="AK12" s="34" t="e">
        <f>'BAR BB| Open rates'!#REF!</f>
        <v>#REF!</v>
      </c>
      <c r="AL12" s="34" t="e">
        <f>'BAR BB| Open rates'!#REF!</f>
        <v>#REF!</v>
      </c>
      <c r="AM12" s="34" t="e">
        <f>'BAR BB| Open rates'!#REF!</f>
        <v>#REF!</v>
      </c>
      <c r="AN12" s="34" t="e">
        <f>'BAR BB| Open rates'!#REF!</f>
        <v>#REF!</v>
      </c>
      <c r="AO12" s="34" t="e">
        <f>'BAR BB| Open rates'!#REF!</f>
        <v>#REF!</v>
      </c>
      <c r="AP12" s="34" t="e">
        <f>'BAR BB| Open rates'!#REF!</f>
        <v>#REF!</v>
      </c>
      <c r="AQ12" s="34" t="e">
        <f>'BAR BB| Open rates'!#REF!</f>
        <v>#REF!</v>
      </c>
      <c r="AR12" s="34" t="e">
        <f>'BAR BB| Open rates'!#REF!</f>
        <v>#REF!</v>
      </c>
      <c r="AS12" s="34" t="e">
        <f>'BAR BB| Open rates'!#REF!</f>
        <v>#REF!</v>
      </c>
      <c r="AT12" s="34" t="e">
        <f>'BAR BB| Open rates'!#REF!</f>
        <v>#REF!</v>
      </c>
      <c r="AU12" s="34" t="e">
        <f>'BAR BB| Open rates'!#REF!</f>
        <v>#REF!</v>
      </c>
      <c r="AV12" s="34" t="e">
        <f>'BAR BB| Open rates'!#REF!</f>
        <v>#REF!</v>
      </c>
      <c r="AW12" s="34" t="e">
        <f>'BAR BB| Open rates'!#REF!</f>
        <v>#REF!</v>
      </c>
    </row>
    <row r="13" spans="1:49" s="9" customFormat="1" ht="12" customHeight="1" x14ac:dyDescent="0.2">
      <c r="A13" s="52">
        <v>2</v>
      </c>
      <c r="B13" s="34">
        <v>22700</v>
      </c>
      <c r="C13" s="34">
        <v>15800</v>
      </c>
      <c r="D13" s="34">
        <v>19000</v>
      </c>
      <c r="E13" s="34">
        <v>14000</v>
      </c>
      <c r="F13" s="34" t="e">
        <v>#REF!</v>
      </c>
      <c r="G13" s="34" t="e">
        <v>#REF!</v>
      </c>
      <c r="H13" s="34" t="e">
        <v>#REF!</v>
      </c>
      <c r="I13" s="34">
        <v>12800</v>
      </c>
      <c r="J13" s="34">
        <v>14000</v>
      </c>
      <c r="K13" s="34">
        <v>19000</v>
      </c>
      <c r="L13" s="34" t="e">
        <f>'BAR BB| Open rates'!#REF!</f>
        <v>#REF!</v>
      </c>
      <c r="M13" s="34" t="e">
        <f>'BAR BB| Open rates'!#REF!</f>
        <v>#REF!</v>
      </c>
      <c r="N13" s="34" t="e">
        <f>'BAR BB| Open rates'!#REF!</f>
        <v>#REF!</v>
      </c>
      <c r="O13" s="34" t="e">
        <f>'BAR BB| Open rates'!#REF!</f>
        <v>#REF!</v>
      </c>
      <c r="P13" s="34" t="e">
        <f>'BAR BB| Open rates'!#REF!</f>
        <v>#REF!</v>
      </c>
      <c r="Q13" s="34" t="e">
        <f>'BAR BB| Open rates'!#REF!</f>
        <v>#REF!</v>
      </c>
      <c r="R13" s="34" t="e">
        <f>'BAR BB| Open rates'!#REF!</f>
        <v>#REF!</v>
      </c>
      <c r="S13" s="34" t="e">
        <f>'BAR BB| Open rates'!#REF!</f>
        <v>#REF!</v>
      </c>
      <c r="T13" s="34" t="e">
        <f>'BAR BB| Open rates'!#REF!</f>
        <v>#REF!</v>
      </c>
      <c r="U13" s="34" t="e">
        <f>'BAR BB| Open rates'!#REF!</f>
        <v>#REF!</v>
      </c>
      <c r="V13" s="34" t="e">
        <f>'BAR BB| Open rates'!#REF!</f>
        <v>#REF!</v>
      </c>
      <c r="W13" s="34" t="e">
        <f>'BAR BB| Open rates'!#REF!</f>
        <v>#REF!</v>
      </c>
      <c r="X13" s="34" t="e">
        <f>'BAR BB| Open rates'!#REF!</f>
        <v>#REF!</v>
      </c>
      <c r="Y13" s="34" t="e">
        <f>'BAR BB| Open rates'!#REF!</f>
        <v>#REF!</v>
      </c>
      <c r="Z13" s="34" t="e">
        <f>'BAR BB| Open rates'!#REF!</f>
        <v>#REF!</v>
      </c>
      <c r="AA13" s="34" t="e">
        <f>'BAR BB| Open rates'!#REF!</f>
        <v>#REF!</v>
      </c>
      <c r="AB13" s="34" t="e">
        <f>'BAR BB| Open rates'!#REF!</f>
        <v>#REF!</v>
      </c>
      <c r="AC13" s="34" t="e">
        <f>'BAR BB| Open rates'!#REF!</f>
        <v>#REF!</v>
      </c>
      <c r="AD13" s="34" t="e">
        <f>'BAR BB| Open rates'!#REF!</f>
        <v>#REF!</v>
      </c>
      <c r="AE13" s="34" t="e">
        <f>'BAR BB| Open rates'!#REF!</f>
        <v>#REF!</v>
      </c>
      <c r="AF13" s="34" t="e">
        <f>'BAR BB| Open rates'!#REF!</f>
        <v>#REF!</v>
      </c>
      <c r="AG13" s="34" t="e">
        <f>'BAR BB| Open rates'!#REF!</f>
        <v>#REF!</v>
      </c>
      <c r="AH13" s="34" t="e">
        <f>'BAR BB| Open rates'!#REF!</f>
        <v>#REF!</v>
      </c>
      <c r="AI13" s="34" t="e">
        <f>'BAR BB| Open rates'!#REF!</f>
        <v>#REF!</v>
      </c>
      <c r="AJ13" s="34" t="e">
        <f>'BAR BB| Open rates'!#REF!</f>
        <v>#REF!</v>
      </c>
      <c r="AK13" s="34" t="e">
        <f>'BAR BB| Open rates'!#REF!</f>
        <v>#REF!</v>
      </c>
      <c r="AL13" s="34" t="e">
        <f>'BAR BB| Open rates'!#REF!</f>
        <v>#REF!</v>
      </c>
      <c r="AM13" s="34" t="e">
        <f>'BAR BB| Open rates'!#REF!</f>
        <v>#REF!</v>
      </c>
      <c r="AN13" s="34" t="e">
        <f>'BAR BB| Open rates'!#REF!</f>
        <v>#REF!</v>
      </c>
      <c r="AO13" s="34" t="e">
        <f>'BAR BB| Open rates'!#REF!</f>
        <v>#REF!</v>
      </c>
      <c r="AP13" s="34" t="e">
        <f>'BAR BB| Open rates'!#REF!</f>
        <v>#REF!</v>
      </c>
      <c r="AQ13" s="34" t="e">
        <f>'BAR BB| Open rates'!#REF!</f>
        <v>#REF!</v>
      </c>
      <c r="AR13" s="34" t="e">
        <f>'BAR BB| Open rates'!#REF!</f>
        <v>#REF!</v>
      </c>
      <c r="AS13" s="34" t="e">
        <f>'BAR BB| Open rates'!#REF!</f>
        <v>#REF!</v>
      </c>
      <c r="AT13" s="34" t="e">
        <f>'BAR BB| Open rates'!#REF!</f>
        <v>#REF!</v>
      </c>
      <c r="AU13" s="34" t="e">
        <f>'BAR BB| Open rates'!#REF!</f>
        <v>#REF!</v>
      </c>
      <c r="AV13" s="34" t="e">
        <f>'BAR BB| Open rates'!#REF!</f>
        <v>#REF!</v>
      </c>
      <c r="AW13" s="34" t="e">
        <f>'BAR BB| Open rates'!#REF!</f>
        <v>#REF!</v>
      </c>
    </row>
    <row r="16" spans="1:49" x14ac:dyDescent="0.2">
      <c r="A16" s="11" t="s">
        <v>55</v>
      </c>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7" spans="1:49" s="33" customFormat="1" ht="26.25" customHeight="1" x14ac:dyDescent="0.2">
      <c r="A17" s="40"/>
      <c r="B17" s="51" t="str">
        <f t="shared" ref="B17:K17" si="0">B3</f>
        <v>06.10.2020-10.10.2020</v>
      </c>
      <c r="C17" s="51" t="str">
        <f t="shared" si="0"/>
        <v>11.10.2020-14.10.2020</v>
      </c>
      <c r="D17" s="51" t="str">
        <f t="shared" si="0"/>
        <v>15.10.2020-17.10.2020</v>
      </c>
      <c r="E17" s="51" t="str">
        <f t="shared" si="0"/>
        <v>18.10.2020-07.11.2020</v>
      </c>
      <c r="F17" s="51" t="e">
        <f t="shared" si="0"/>
        <v>#REF!</v>
      </c>
      <c r="G17" s="51" t="e">
        <f t="shared" si="0"/>
        <v>#REF!</v>
      </c>
      <c r="H17" s="51" t="e">
        <f t="shared" si="0"/>
        <v>#REF!</v>
      </c>
      <c r="I17" s="51" t="str">
        <f t="shared" si="0"/>
        <v>08.11.2020-10.12.2020</v>
      </c>
      <c r="J17" s="51" t="str">
        <f t="shared" si="0"/>
        <v>11.12.2020-17.12.2020</v>
      </c>
      <c r="K17" s="51" t="str">
        <f t="shared" si="0"/>
        <v>18.12.2020-19.12.2020</v>
      </c>
      <c r="L17" s="51" t="e">
        <f>L3</f>
        <v>#REF!</v>
      </c>
      <c r="M17" s="51" t="e">
        <f t="shared" ref="M17:AH17" si="1">M3</f>
        <v>#REF!</v>
      </c>
      <c r="N17" s="51" t="e">
        <f t="shared" si="1"/>
        <v>#REF!</v>
      </c>
      <c r="O17" s="51" t="e">
        <f t="shared" si="1"/>
        <v>#REF!</v>
      </c>
      <c r="P17" s="51" t="e">
        <f t="shared" si="1"/>
        <v>#REF!</v>
      </c>
      <c r="Q17" s="51" t="e">
        <f t="shared" si="1"/>
        <v>#REF!</v>
      </c>
      <c r="R17" s="51" t="e">
        <f t="shared" si="1"/>
        <v>#REF!</v>
      </c>
      <c r="S17" s="51" t="e">
        <f t="shared" si="1"/>
        <v>#REF!</v>
      </c>
      <c r="T17" s="51" t="e">
        <f t="shared" si="1"/>
        <v>#REF!</v>
      </c>
      <c r="U17" s="51" t="e">
        <f t="shared" si="1"/>
        <v>#REF!</v>
      </c>
      <c r="V17" s="51" t="e">
        <f t="shared" si="1"/>
        <v>#REF!</v>
      </c>
      <c r="W17" s="51" t="e">
        <f t="shared" si="1"/>
        <v>#REF!</v>
      </c>
      <c r="X17" s="51" t="e">
        <f t="shared" si="1"/>
        <v>#REF!</v>
      </c>
      <c r="Y17" s="51" t="e">
        <f t="shared" si="1"/>
        <v>#REF!</v>
      </c>
      <c r="Z17" s="51" t="e">
        <f t="shared" si="1"/>
        <v>#REF!</v>
      </c>
      <c r="AA17" s="51" t="e">
        <f t="shared" si="1"/>
        <v>#REF!</v>
      </c>
      <c r="AB17" s="51" t="e">
        <f t="shared" si="1"/>
        <v>#REF!</v>
      </c>
      <c r="AC17" s="51" t="e">
        <f t="shared" si="1"/>
        <v>#REF!</v>
      </c>
      <c r="AD17" s="51" t="e">
        <f t="shared" si="1"/>
        <v>#REF!</v>
      </c>
      <c r="AE17" s="51" t="e">
        <f t="shared" si="1"/>
        <v>#REF!</v>
      </c>
      <c r="AF17" s="51" t="e">
        <f t="shared" si="1"/>
        <v>#REF!</v>
      </c>
      <c r="AG17" s="51" t="e">
        <f t="shared" si="1"/>
        <v>#REF!</v>
      </c>
      <c r="AH17" s="51" t="e">
        <f t="shared" si="1"/>
        <v>#REF!</v>
      </c>
      <c r="AI17" s="51" t="e">
        <f t="shared" ref="AI17:AW17" si="2">AI3</f>
        <v>#REF!</v>
      </c>
      <c r="AJ17" s="51" t="e">
        <f t="shared" si="2"/>
        <v>#REF!</v>
      </c>
      <c r="AK17" s="51" t="e">
        <f t="shared" si="2"/>
        <v>#REF!</v>
      </c>
      <c r="AL17" s="116" t="e">
        <f t="shared" si="2"/>
        <v>#REF!</v>
      </c>
      <c r="AM17" s="115" t="e">
        <f t="shared" si="2"/>
        <v>#REF!</v>
      </c>
      <c r="AN17" s="115" t="e">
        <f t="shared" si="2"/>
        <v>#REF!</v>
      </c>
      <c r="AO17" s="115" t="e">
        <f t="shared" si="2"/>
        <v>#REF!</v>
      </c>
      <c r="AP17" s="115" t="e">
        <f t="shared" si="2"/>
        <v>#REF!</v>
      </c>
      <c r="AQ17" s="115" t="e">
        <f t="shared" si="2"/>
        <v>#REF!</v>
      </c>
      <c r="AR17" s="115" t="e">
        <f t="shared" si="2"/>
        <v>#REF!</v>
      </c>
      <c r="AS17" s="115" t="e">
        <f t="shared" si="2"/>
        <v>#REF!</v>
      </c>
      <c r="AT17" s="115" t="e">
        <f t="shared" si="2"/>
        <v>#REF!</v>
      </c>
      <c r="AU17" s="115" t="e">
        <f t="shared" si="2"/>
        <v>#REF!</v>
      </c>
      <c r="AV17" s="115" t="e">
        <f t="shared" si="2"/>
        <v>#REF!</v>
      </c>
      <c r="AW17" s="115" t="e">
        <f t="shared" si="2"/>
        <v>#REF!</v>
      </c>
    </row>
    <row r="18" spans="1:49" s="33" customFormat="1" ht="26.25" customHeight="1" x14ac:dyDescent="0.2">
      <c r="A18" s="49" t="s">
        <v>0</v>
      </c>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15" t="e">
        <f t="shared" ref="AM18:AW18" si="3">AM4</f>
        <v>#REF!</v>
      </c>
      <c r="AN18" s="115" t="e">
        <f t="shared" si="3"/>
        <v>#REF!</v>
      </c>
      <c r="AO18" s="115" t="e">
        <f t="shared" si="3"/>
        <v>#REF!</v>
      </c>
      <c r="AP18" s="115" t="e">
        <f t="shared" si="3"/>
        <v>#REF!</v>
      </c>
      <c r="AQ18" s="115" t="e">
        <f t="shared" si="3"/>
        <v>#REF!</v>
      </c>
      <c r="AR18" s="115" t="e">
        <f t="shared" si="3"/>
        <v>#REF!</v>
      </c>
      <c r="AS18" s="115" t="e">
        <f t="shared" si="3"/>
        <v>#REF!</v>
      </c>
      <c r="AT18" s="115" t="e">
        <f t="shared" si="3"/>
        <v>#REF!</v>
      </c>
      <c r="AU18" s="115" t="e">
        <f t="shared" si="3"/>
        <v>#REF!</v>
      </c>
      <c r="AV18" s="115" t="e">
        <f t="shared" si="3"/>
        <v>#REF!</v>
      </c>
      <c r="AW18" s="115" t="e">
        <f t="shared" si="3"/>
        <v>#REF!</v>
      </c>
    </row>
    <row r="19" spans="1:49" s="36" customFormat="1" ht="12" customHeight="1" x14ac:dyDescent="0.2">
      <c r="A19" s="65" t="s">
        <v>63</v>
      </c>
    </row>
    <row r="20" spans="1:49" s="36" customFormat="1" ht="12" customHeight="1" x14ac:dyDescent="0.2">
      <c r="A20" s="52">
        <v>1</v>
      </c>
      <c r="B20" s="43">
        <f t="shared" ref="B20:K20" si="4">B6*0.9</f>
        <v>14940</v>
      </c>
      <c r="C20" s="43">
        <f t="shared" si="4"/>
        <v>8730</v>
      </c>
      <c r="D20" s="43">
        <f t="shared" si="4"/>
        <v>11610</v>
      </c>
      <c r="E20" s="43">
        <f t="shared" si="4"/>
        <v>7110</v>
      </c>
      <c r="F20" s="43" t="e">
        <f t="shared" si="4"/>
        <v>#REF!</v>
      </c>
      <c r="G20" s="43" t="e">
        <f t="shared" si="4"/>
        <v>#REF!</v>
      </c>
      <c r="H20" s="43" t="e">
        <f t="shared" si="4"/>
        <v>#REF!</v>
      </c>
      <c r="I20" s="43">
        <f t="shared" si="4"/>
        <v>6030</v>
      </c>
      <c r="J20" s="43">
        <f t="shared" si="4"/>
        <v>7110</v>
      </c>
      <c r="K20" s="43">
        <f t="shared" si="4"/>
        <v>11610</v>
      </c>
      <c r="L20" s="34" t="e">
        <f>L6*0.9+1100</f>
        <v>#REF!</v>
      </c>
      <c r="M20" s="34" t="e">
        <f>M6*0.9+1100</f>
        <v>#REF!</v>
      </c>
      <c r="N20" s="34" t="e">
        <f>N6*0.9+2100</f>
        <v>#REF!</v>
      </c>
      <c r="O20" s="34" t="e">
        <f>O6*0.9+2100</f>
        <v>#REF!</v>
      </c>
      <c r="P20" s="34" t="e">
        <f t="shared" ref="P20:U20" si="5">P6*0.9+2100</f>
        <v>#REF!</v>
      </c>
      <c r="Q20" s="34" t="e">
        <f t="shared" si="5"/>
        <v>#REF!</v>
      </c>
      <c r="R20" s="34" t="e">
        <f t="shared" si="5"/>
        <v>#REF!</v>
      </c>
      <c r="S20" s="34" t="e">
        <f t="shared" si="5"/>
        <v>#REF!</v>
      </c>
      <c r="T20" s="34" t="e">
        <f t="shared" si="5"/>
        <v>#REF!</v>
      </c>
      <c r="U20" s="34" t="e">
        <f t="shared" si="5"/>
        <v>#REF!</v>
      </c>
      <c r="V20" s="62" t="e">
        <f>V6*0.9+1700</f>
        <v>#REF!</v>
      </c>
      <c r="W20" s="62" t="e">
        <f t="shared" ref="W20:AG20" si="6">W6*0.9+1700</f>
        <v>#REF!</v>
      </c>
      <c r="X20" s="62" t="e">
        <f t="shared" si="6"/>
        <v>#REF!</v>
      </c>
      <c r="Y20" s="62" t="e">
        <f t="shared" si="6"/>
        <v>#REF!</v>
      </c>
      <c r="Z20" s="62" t="e">
        <f t="shared" si="6"/>
        <v>#REF!</v>
      </c>
      <c r="AA20" s="62" t="e">
        <f t="shared" si="6"/>
        <v>#REF!</v>
      </c>
      <c r="AB20" s="62" t="e">
        <f t="shared" si="6"/>
        <v>#REF!</v>
      </c>
      <c r="AC20" s="62" t="e">
        <f t="shared" si="6"/>
        <v>#REF!</v>
      </c>
      <c r="AD20" s="62" t="e">
        <f t="shared" si="6"/>
        <v>#REF!</v>
      </c>
      <c r="AE20" s="62" t="e">
        <f t="shared" si="6"/>
        <v>#REF!</v>
      </c>
      <c r="AF20" s="62" t="e">
        <f t="shared" si="6"/>
        <v>#REF!</v>
      </c>
      <c r="AG20" s="62" t="e">
        <f t="shared" si="6"/>
        <v>#REF!</v>
      </c>
      <c r="AH20" s="62" t="e">
        <f t="shared" ref="AH20:AP20" si="7">AH6*0.9+1700</f>
        <v>#REF!</v>
      </c>
      <c r="AI20" s="62" t="e">
        <f t="shared" si="7"/>
        <v>#REF!</v>
      </c>
      <c r="AJ20" s="62" t="e">
        <f t="shared" si="7"/>
        <v>#REF!</v>
      </c>
      <c r="AK20" s="62" t="e">
        <f t="shared" si="7"/>
        <v>#REF!</v>
      </c>
      <c r="AL20" s="62" t="e">
        <f t="shared" si="7"/>
        <v>#REF!</v>
      </c>
      <c r="AM20" s="62" t="e">
        <f t="shared" si="7"/>
        <v>#REF!</v>
      </c>
      <c r="AN20" s="62" t="e">
        <f t="shared" si="7"/>
        <v>#REF!</v>
      </c>
      <c r="AO20" s="62" t="e">
        <f t="shared" si="7"/>
        <v>#REF!</v>
      </c>
      <c r="AP20" s="62" t="e">
        <f t="shared" si="7"/>
        <v>#REF!</v>
      </c>
      <c r="AQ20" s="62" t="e">
        <f t="shared" ref="AQ20:AW20" si="8">AQ6*0.9+1100</f>
        <v>#REF!</v>
      </c>
      <c r="AR20" s="62" t="e">
        <f t="shared" si="8"/>
        <v>#REF!</v>
      </c>
      <c r="AS20" s="62" t="e">
        <f t="shared" si="8"/>
        <v>#REF!</v>
      </c>
      <c r="AT20" s="62" t="e">
        <f t="shared" si="8"/>
        <v>#REF!</v>
      </c>
      <c r="AU20" s="62" t="e">
        <f t="shared" si="8"/>
        <v>#REF!</v>
      </c>
      <c r="AV20" s="62" t="e">
        <f t="shared" si="8"/>
        <v>#REF!</v>
      </c>
      <c r="AW20" s="62" t="e">
        <f t="shared" si="8"/>
        <v>#REF!</v>
      </c>
    </row>
    <row r="21" spans="1:49" s="36" customFormat="1" ht="12" customHeight="1" x14ac:dyDescent="0.2">
      <c r="A21" s="52">
        <v>2</v>
      </c>
      <c r="B21" s="43">
        <f t="shared" ref="B21:K21" si="9">B7*0.9</f>
        <v>16020</v>
      </c>
      <c r="C21" s="43">
        <f t="shared" si="9"/>
        <v>9810</v>
      </c>
      <c r="D21" s="43">
        <f t="shared" si="9"/>
        <v>12690</v>
      </c>
      <c r="E21" s="43">
        <f t="shared" si="9"/>
        <v>8190</v>
      </c>
      <c r="F21" s="43" t="e">
        <f t="shared" si="9"/>
        <v>#REF!</v>
      </c>
      <c r="G21" s="43" t="e">
        <f t="shared" si="9"/>
        <v>#REF!</v>
      </c>
      <c r="H21" s="43" t="e">
        <f t="shared" si="9"/>
        <v>#REF!</v>
      </c>
      <c r="I21" s="43">
        <f t="shared" si="9"/>
        <v>7110</v>
      </c>
      <c r="J21" s="43">
        <f t="shared" si="9"/>
        <v>8190</v>
      </c>
      <c r="K21" s="43">
        <f t="shared" si="9"/>
        <v>12690</v>
      </c>
      <c r="L21" s="34" t="e">
        <f>L7*0.9+2200</f>
        <v>#REF!</v>
      </c>
      <c r="M21" s="34" t="e">
        <f>M7*0.9+2200</f>
        <v>#REF!</v>
      </c>
      <c r="N21" s="43" t="e">
        <f>N7*0.9+4200</f>
        <v>#REF!</v>
      </c>
      <c r="O21" s="43" t="e">
        <f>O7*0.9+4200</f>
        <v>#REF!</v>
      </c>
      <c r="P21" s="43" t="e">
        <f t="shared" ref="P21:U21" si="10">P7*0.9+4200</f>
        <v>#REF!</v>
      </c>
      <c r="Q21" s="43" t="e">
        <f t="shared" si="10"/>
        <v>#REF!</v>
      </c>
      <c r="R21" s="43" t="e">
        <f t="shared" si="10"/>
        <v>#REF!</v>
      </c>
      <c r="S21" s="43" t="e">
        <f t="shared" si="10"/>
        <v>#REF!</v>
      </c>
      <c r="T21" s="43" t="e">
        <f t="shared" si="10"/>
        <v>#REF!</v>
      </c>
      <c r="U21" s="43" t="e">
        <f t="shared" si="10"/>
        <v>#REF!</v>
      </c>
      <c r="V21" s="43" t="e">
        <f>V7*0.9+3400</f>
        <v>#REF!</v>
      </c>
      <c r="W21" s="43" t="e">
        <f t="shared" ref="W21:AG21" si="11">W7*0.9+3400</f>
        <v>#REF!</v>
      </c>
      <c r="X21" s="43" t="e">
        <f t="shared" si="11"/>
        <v>#REF!</v>
      </c>
      <c r="Y21" s="43" t="e">
        <f t="shared" si="11"/>
        <v>#REF!</v>
      </c>
      <c r="Z21" s="43" t="e">
        <f t="shared" si="11"/>
        <v>#REF!</v>
      </c>
      <c r="AA21" s="43" t="e">
        <f t="shared" si="11"/>
        <v>#REF!</v>
      </c>
      <c r="AB21" s="43" t="e">
        <f t="shared" si="11"/>
        <v>#REF!</v>
      </c>
      <c r="AC21" s="43" t="e">
        <f t="shared" si="11"/>
        <v>#REF!</v>
      </c>
      <c r="AD21" s="43" t="e">
        <f t="shared" si="11"/>
        <v>#REF!</v>
      </c>
      <c r="AE21" s="43" t="e">
        <f t="shared" si="11"/>
        <v>#REF!</v>
      </c>
      <c r="AF21" s="43" t="e">
        <f t="shared" si="11"/>
        <v>#REF!</v>
      </c>
      <c r="AG21" s="43" t="e">
        <f t="shared" si="11"/>
        <v>#REF!</v>
      </c>
      <c r="AH21" s="43" t="e">
        <f t="shared" ref="AH21:AP21" si="12">AH7*0.9+3400</f>
        <v>#REF!</v>
      </c>
      <c r="AI21" s="43" t="e">
        <f t="shared" si="12"/>
        <v>#REF!</v>
      </c>
      <c r="AJ21" s="43" t="e">
        <f t="shared" si="12"/>
        <v>#REF!</v>
      </c>
      <c r="AK21" s="43" t="e">
        <f t="shared" si="12"/>
        <v>#REF!</v>
      </c>
      <c r="AL21" s="43" t="e">
        <f t="shared" si="12"/>
        <v>#REF!</v>
      </c>
      <c r="AM21" s="43" t="e">
        <f t="shared" si="12"/>
        <v>#REF!</v>
      </c>
      <c r="AN21" s="43" t="e">
        <f t="shared" si="12"/>
        <v>#REF!</v>
      </c>
      <c r="AO21" s="43" t="e">
        <f t="shared" si="12"/>
        <v>#REF!</v>
      </c>
      <c r="AP21" s="43" t="e">
        <f t="shared" si="12"/>
        <v>#REF!</v>
      </c>
      <c r="AQ21" s="43" t="e">
        <f t="shared" ref="AQ21:AW21" si="13">AQ7*0.9+2200</f>
        <v>#REF!</v>
      </c>
      <c r="AR21" s="43" t="e">
        <f t="shared" si="13"/>
        <v>#REF!</v>
      </c>
      <c r="AS21" s="43" t="e">
        <f t="shared" si="13"/>
        <v>#REF!</v>
      </c>
      <c r="AT21" s="43" t="e">
        <f t="shared" si="13"/>
        <v>#REF!</v>
      </c>
      <c r="AU21" s="43" t="e">
        <f t="shared" si="13"/>
        <v>#REF!</v>
      </c>
      <c r="AV21" s="43" t="e">
        <f t="shared" si="13"/>
        <v>#REF!</v>
      </c>
      <c r="AW21" s="43" t="e">
        <f t="shared" si="13"/>
        <v>#REF!</v>
      </c>
    </row>
    <row r="22" spans="1:49" s="36" customFormat="1" ht="12" customHeight="1" x14ac:dyDescent="0.2">
      <c r="A22" s="66" t="s">
        <v>64</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row>
    <row r="23" spans="1:49" s="36" customFormat="1" ht="12" customHeight="1" x14ac:dyDescent="0.2">
      <c r="A23" s="52">
        <v>1</v>
      </c>
      <c r="B23" s="43">
        <f t="shared" ref="B23:K23" si="14">B9*0.9</f>
        <v>17550</v>
      </c>
      <c r="C23" s="43">
        <f t="shared" si="14"/>
        <v>11340</v>
      </c>
      <c r="D23" s="43">
        <f t="shared" si="14"/>
        <v>14220</v>
      </c>
      <c r="E23" s="43">
        <f t="shared" si="14"/>
        <v>9720</v>
      </c>
      <c r="F23" s="43" t="e">
        <f t="shared" si="14"/>
        <v>#REF!</v>
      </c>
      <c r="G23" s="43" t="e">
        <f t="shared" si="14"/>
        <v>#REF!</v>
      </c>
      <c r="H23" s="43" t="e">
        <f t="shared" si="14"/>
        <v>#REF!</v>
      </c>
      <c r="I23" s="43">
        <f t="shared" si="14"/>
        <v>8640</v>
      </c>
      <c r="J23" s="43">
        <f t="shared" si="14"/>
        <v>9720</v>
      </c>
      <c r="K23" s="43">
        <f t="shared" si="14"/>
        <v>14220</v>
      </c>
      <c r="L23" s="43" t="e">
        <f>L9*0.9+1100</f>
        <v>#REF!</v>
      </c>
      <c r="M23" s="43" t="e">
        <f>M9*0.9+1100</f>
        <v>#REF!</v>
      </c>
      <c r="N23" s="43" t="e">
        <f>N9*0.9+2100</f>
        <v>#REF!</v>
      </c>
      <c r="O23" s="43" t="e">
        <f>O9*0.9+2100</f>
        <v>#REF!</v>
      </c>
      <c r="P23" s="43" t="e">
        <f t="shared" ref="P23:U23" si="15">P9*0.9+2100</f>
        <v>#REF!</v>
      </c>
      <c r="Q23" s="43" t="e">
        <f t="shared" si="15"/>
        <v>#REF!</v>
      </c>
      <c r="R23" s="43" t="e">
        <f t="shared" si="15"/>
        <v>#REF!</v>
      </c>
      <c r="S23" s="43" t="e">
        <f t="shared" si="15"/>
        <v>#REF!</v>
      </c>
      <c r="T23" s="43" t="e">
        <f t="shared" si="15"/>
        <v>#REF!</v>
      </c>
      <c r="U23" s="43" t="e">
        <f t="shared" si="15"/>
        <v>#REF!</v>
      </c>
      <c r="V23" s="43" t="e">
        <f>V9*0.9+1700</f>
        <v>#REF!</v>
      </c>
      <c r="W23" s="43" t="e">
        <f t="shared" ref="W23:AG23" si="16">W9*0.9+1700</f>
        <v>#REF!</v>
      </c>
      <c r="X23" s="43" t="e">
        <f t="shared" si="16"/>
        <v>#REF!</v>
      </c>
      <c r="Y23" s="43" t="e">
        <f t="shared" si="16"/>
        <v>#REF!</v>
      </c>
      <c r="Z23" s="43" t="e">
        <f t="shared" si="16"/>
        <v>#REF!</v>
      </c>
      <c r="AA23" s="43" t="e">
        <f t="shared" si="16"/>
        <v>#REF!</v>
      </c>
      <c r="AB23" s="43" t="e">
        <f t="shared" si="16"/>
        <v>#REF!</v>
      </c>
      <c r="AC23" s="43" t="e">
        <f t="shared" si="16"/>
        <v>#REF!</v>
      </c>
      <c r="AD23" s="43" t="e">
        <f t="shared" si="16"/>
        <v>#REF!</v>
      </c>
      <c r="AE23" s="43" t="e">
        <f t="shared" si="16"/>
        <v>#REF!</v>
      </c>
      <c r="AF23" s="43" t="e">
        <f t="shared" si="16"/>
        <v>#REF!</v>
      </c>
      <c r="AG23" s="43" t="e">
        <f t="shared" si="16"/>
        <v>#REF!</v>
      </c>
      <c r="AH23" s="43" t="e">
        <f t="shared" ref="AH23:AP23" si="17">AH9*0.9+1700</f>
        <v>#REF!</v>
      </c>
      <c r="AI23" s="43" t="e">
        <f t="shared" si="17"/>
        <v>#REF!</v>
      </c>
      <c r="AJ23" s="43" t="e">
        <f t="shared" si="17"/>
        <v>#REF!</v>
      </c>
      <c r="AK23" s="43" t="e">
        <f t="shared" si="17"/>
        <v>#REF!</v>
      </c>
      <c r="AL23" s="43" t="e">
        <f t="shared" si="17"/>
        <v>#REF!</v>
      </c>
      <c r="AM23" s="43" t="e">
        <f t="shared" si="17"/>
        <v>#REF!</v>
      </c>
      <c r="AN23" s="43" t="e">
        <f t="shared" si="17"/>
        <v>#REF!</v>
      </c>
      <c r="AO23" s="43" t="e">
        <f t="shared" si="17"/>
        <v>#REF!</v>
      </c>
      <c r="AP23" s="43" t="e">
        <f t="shared" si="17"/>
        <v>#REF!</v>
      </c>
      <c r="AQ23" s="43" t="e">
        <f t="shared" ref="AQ23:AW23" si="18">AQ9*0.9+1100</f>
        <v>#REF!</v>
      </c>
      <c r="AR23" s="43" t="e">
        <f t="shared" si="18"/>
        <v>#REF!</v>
      </c>
      <c r="AS23" s="43" t="e">
        <f t="shared" si="18"/>
        <v>#REF!</v>
      </c>
      <c r="AT23" s="43" t="e">
        <f t="shared" si="18"/>
        <v>#REF!</v>
      </c>
      <c r="AU23" s="43" t="e">
        <f t="shared" si="18"/>
        <v>#REF!</v>
      </c>
      <c r="AV23" s="43" t="e">
        <f t="shared" si="18"/>
        <v>#REF!</v>
      </c>
      <c r="AW23" s="43" t="e">
        <f t="shared" si="18"/>
        <v>#REF!</v>
      </c>
    </row>
    <row r="24" spans="1:49" s="36" customFormat="1" ht="12" customHeight="1" x14ac:dyDescent="0.2">
      <c r="A24" s="52">
        <v>2</v>
      </c>
      <c r="B24" s="43">
        <f t="shared" ref="B24:K24" si="19">B10*0.9</f>
        <v>18630</v>
      </c>
      <c r="C24" s="43">
        <f t="shared" si="19"/>
        <v>12420</v>
      </c>
      <c r="D24" s="43">
        <f t="shared" si="19"/>
        <v>15300</v>
      </c>
      <c r="E24" s="43">
        <f t="shared" si="19"/>
        <v>10800</v>
      </c>
      <c r="F24" s="43" t="e">
        <f t="shared" si="19"/>
        <v>#REF!</v>
      </c>
      <c r="G24" s="43" t="e">
        <f t="shared" si="19"/>
        <v>#REF!</v>
      </c>
      <c r="H24" s="43" t="e">
        <f t="shared" si="19"/>
        <v>#REF!</v>
      </c>
      <c r="I24" s="43">
        <f t="shared" si="19"/>
        <v>9720</v>
      </c>
      <c r="J24" s="43">
        <f t="shared" si="19"/>
        <v>10800</v>
      </c>
      <c r="K24" s="43">
        <f t="shared" si="19"/>
        <v>15300</v>
      </c>
      <c r="L24" s="43" t="e">
        <f>L10*0.9+2200</f>
        <v>#REF!</v>
      </c>
      <c r="M24" s="43" t="e">
        <f>M10*0.9+2200</f>
        <v>#REF!</v>
      </c>
      <c r="N24" s="43" t="e">
        <f>N10*0.9+4200</f>
        <v>#REF!</v>
      </c>
      <c r="O24" s="43" t="e">
        <f>O10*0.9+4200</f>
        <v>#REF!</v>
      </c>
      <c r="P24" s="43" t="e">
        <f t="shared" ref="P24:U24" si="20">P10*0.9+4200</f>
        <v>#REF!</v>
      </c>
      <c r="Q24" s="43" t="e">
        <f t="shared" si="20"/>
        <v>#REF!</v>
      </c>
      <c r="R24" s="43" t="e">
        <f t="shared" si="20"/>
        <v>#REF!</v>
      </c>
      <c r="S24" s="43" t="e">
        <f t="shared" si="20"/>
        <v>#REF!</v>
      </c>
      <c r="T24" s="43" t="e">
        <f t="shared" si="20"/>
        <v>#REF!</v>
      </c>
      <c r="U24" s="43" t="e">
        <f t="shared" si="20"/>
        <v>#REF!</v>
      </c>
      <c r="V24" s="43" t="e">
        <f>V10*0.9+3400</f>
        <v>#REF!</v>
      </c>
      <c r="W24" s="43" t="e">
        <f t="shared" ref="W24:AG24" si="21">W10*0.9+3400</f>
        <v>#REF!</v>
      </c>
      <c r="X24" s="43" t="e">
        <f t="shared" si="21"/>
        <v>#REF!</v>
      </c>
      <c r="Y24" s="43" t="e">
        <f t="shared" si="21"/>
        <v>#REF!</v>
      </c>
      <c r="Z24" s="43" t="e">
        <f t="shared" si="21"/>
        <v>#REF!</v>
      </c>
      <c r="AA24" s="43" t="e">
        <f t="shared" si="21"/>
        <v>#REF!</v>
      </c>
      <c r="AB24" s="43" t="e">
        <f t="shared" si="21"/>
        <v>#REF!</v>
      </c>
      <c r="AC24" s="43" t="e">
        <f t="shared" si="21"/>
        <v>#REF!</v>
      </c>
      <c r="AD24" s="43" t="e">
        <f t="shared" si="21"/>
        <v>#REF!</v>
      </c>
      <c r="AE24" s="43" t="e">
        <f t="shared" si="21"/>
        <v>#REF!</v>
      </c>
      <c r="AF24" s="43" t="e">
        <f t="shared" si="21"/>
        <v>#REF!</v>
      </c>
      <c r="AG24" s="43" t="e">
        <f t="shared" si="21"/>
        <v>#REF!</v>
      </c>
      <c r="AH24" s="43" t="e">
        <f t="shared" ref="AH24:AP24" si="22">AH10*0.9+3400</f>
        <v>#REF!</v>
      </c>
      <c r="AI24" s="43" t="e">
        <f t="shared" si="22"/>
        <v>#REF!</v>
      </c>
      <c r="AJ24" s="43" t="e">
        <f t="shared" si="22"/>
        <v>#REF!</v>
      </c>
      <c r="AK24" s="43" t="e">
        <f t="shared" si="22"/>
        <v>#REF!</v>
      </c>
      <c r="AL24" s="43" t="e">
        <f t="shared" si="22"/>
        <v>#REF!</v>
      </c>
      <c r="AM24" s="43" t="e">
        <f t="shared" si="22"/>
        <v>#REF!</v>
      </c>
      <c r="AN24" s="43" t="e">
        <f t="shared" si="22"/>
        <v>#REF!</v>
      </c>
      <c r="AO24" s="43" t="e">
        <f t="shared" si="22"/>
        <v>#REF!</v>
      </c>
      <c r="AP24" s="43" t="e">
        <f t="shared" si="22"/>
        <v>#REF!</v>
      </c>
      <c r="AQ24" s="43" t="e">
        <f t="shared" ref="AQ24:AW24" si="23">AQ10*0.9+2200</f>
        <v>#REF!</v>
      </c>
      <c r="AR24" s="43" t="e">
        <f t="shared" si="23"/>
        <v>#REF!</v>
      </c>
      <c r="AS24" s="43" t="e">
        <f t="shared" si="23"/>
        <v>#REF!</v>
      </c>
      <c r="AT24" s="43" t="e">
        <f t="shared" si="23"/>
        <v>#REF!</v>
      </c>
      <c r="AU24" s="43" t="e">
        <f t="shared" si="23"/>
        <v>#REF!</v>
      </c>
      <c r="AV24" s="43" t="e">
        <f t="shared" si="23"/>
        <v>#REF!</v>
      </c>
      <c r="AW24" s="43" t="e">
        <f t="shared" si="23"/>
        <v>#REF!</v>
      </c>
    </row>
    <row r="25" spans="1:49" s="36" customFormat="1" ht="12" customHeight="1" x14ac:dyDescent="0.2">
      <c r="A25" s="66" t="s">
        <v>65</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row>
    <row r="26" spans="1:49" s="36" customFormat="1" ht="12" customHeight="1" x14ac:dyDescent="0.2">
      <c r="A26" s="52">
        <v>1</v>
      </c>
      <c r="B26" s="43">
        <f t="shared" ref="B26:K26" si="24">B12*0.9</f>
        <v>19350</v>
      </c>
      <c r="C26" s="43">
        <f t="shared" si="24"/>
        <v>13140</v>
      </c>
      <c r="D26" s="43">
        <f t="shared" si="24"/>
        <v>16020</v>
      </c>
      <c r="E26" s="43">
        <f t="shared" si="24"/>
        <v>11520</v>
      </c>
      <c r="F26" s="43" t="e">
        <f t="shared" si="24"/>
        <v>#REF!</v>
      </c>
      <c r="G26" s="43" t="e">
        <f t="shared" si="24"/>
        <v>#REF!</v>
      </c>
      <c r="H26" s="43" t="e">
        <f t="shared" si="24"/>
        <v>#REF!</v>
      </c>
      <c r="I26" s="43">
        <f t="shared" si="24"/>
        <v>10440</v>
      </c>
      <c r="J26" s="43">
        <f t="shared" si="24"/>
        <v>11520</v>
      </c>
      <c r="K26" s="43">
        <f t="shared" si="24"/>
        <v>16020</v>
      </c>
      <c r="L26" s="43" t="e">
        <f>L12*0.9+1100</f>
        <v>#REF!</v>
      </c>
      <c r="M26" s="43" t="e">
        <f>M12*0.9+1100</f>
        <v>#REF!</v>
      </c>
      <c r="N26" s="43" t="e">
        <f>N12*0.9+2100</f>
        <v>#REF!</v>
      </c>
      <c r="O26" s="43" t="e">
        <f>O12*0.9+2100</f>
        <v>#REF!</v>
      </c>
      <c r="P26" s="43" t="e">
        <f t="shared" ref="P26:U26" si="25">P12*0.9+2100</f>
        <v>#REF!</v>
      </c>
      <c r="Q26" s="43" t="e">
        <f t="shared" si="25"/>
        <v>#REF!</v>
      </c>
      <c r="R26" s="43" t="e">
        <f t="shared" si="25"/>
        <v>#REF!</v>
      </c>
      <c r="S26" s="43" t="e">
        <f t="shared" si="25"/>
        <v>#REF!</v>
      </c>
      <c r="T26" s="43" t="e">
        <f t="shared" si="25"/>
        <v>#REF!</v>
      </c>
      <c r="U26" s="43" t="e">
        <f t="shared" si="25"/>
        <v>#REF!</v>
      </c>
      <c r="V26" s="43" t="e">
        <f>V12*0.9+1700</f>
        <v>#REF!</v>
      </c>
      <c r="W26" s="43" t="e">
        <f t="shared" ref="W26:AG26" si="26">W12*0.9+1700</f>
        <v>#REF!</v>
      </c>
      <c r="X26" s="43" t="e">
        <f t="shared" si="26"/>
        <v>#REF!</v>
      </c>
      <c r="Y26" s="43" t="e">
        <f t="shared" si="26"/>
        <v>#REF!</v>
      </c>
      <c r="Z26" s="43" t="e">
        <f t="shared" si="26"/>
        <v>#REF!</v>
      </c>
      <c r="AA26" s="43" t="e">
        <f t="shared" si="26"/>
        <v>#REF!</v>
      </c>
      <c r="AB26" s="43" t="e">
        <f t="shared" si="26"/>
        <v>#REF!</v>
      </c>
      <c r="AC26" s="43" t="e">
        <f t="shared" si="26"/>
        <v>#REF!</v>
      </c>
      <c r="AD26" s="43" t="e">
        <f t="shared" si="26"/>
        <v>#REF!</v>
      </c>
      <c r="AE26" s="43" t="e">
        <f t="shared" si="26"/>
        <v>#REF!</v>
      </c>
      <c r="AF26" s="43" t="e">
        <f t="shared" si="26"/>
        <v>#REF!</v>
      </c>
      <c r="AG26" s="43" t="e">
        <f t="shared" si="26"/>
        <v>#REF!</v>
      </c>
      <c r="AH26" s="43" t="e">
        <f t="shared" ref="AH26:AP26" si="27">AH12*0.9+1700</f>
        <v>#REF!</v>
      </c>
      <c r="AI26" s="43" t="e">
        <f t="shared" si="27"/>
        <v>#REF!</v>
      </c>
      <c r="AJ26" s="43" t="e">
        <f t="shared" si="27"/>
        <v>#REF!</v>
      </c>
      <c r="AK26" s="43" t="e">
        <f t="shared" si="27"/>
        <v>#REF!</v>
      </c>
      <c r="AL26" s="43" t="e">
        <f t="shared" si="27"/>
        <v>#REF!</v>
      </c>
      <c r="AM26" s="43" t="e">
        <f t="shared" si="27"/>
        <v>#REF!</v>
      </c>
      <c r="AN26" s="43" t="e">
        <f t="shared" si="27"/>
        <v>#REF!</v>
      </c>
      <c r="AO26" s="43" t="e">
        <f t="shared" si="27"/>
        <v>#REF!</v>
      </c>
      <c r="AP26" s="43" t="e">
        <f t="shared" si="27"/>
        <v>#REF!</v>
      </c>
      <c r="AQ26" s="43" t="e">
        <f t="shared" ref="AQ26:AW26" si="28">AQ12*0.9+1100</f>
        <v>#REF!</v>
      </c>
      <c r="AR26" s="43" t="e">
        <f t="shared" si="28"/>
        <v>#REF!</v>
      </c>
      <c r="AS26" s="43" t="e">
        <f t="shared" si="28"/>
        <v>#REF!</v>
      </c>
      <c r="AT26" s="43" t="e">
        <f t="shared" si="28"/>
        <v>#REF!</v>
      </c>
      <c r="AU26" s="43" t="e">
        <f t="shared" si="28"/>
        <v>#REF!</v>
      </c>
      <c r="AV26" s="43" t="e">
        <f t="shared" si="28"/>
        <v>#REF!</v>
      </c>
      <c r="AW26" s="43" t="e">
        <f t="shared" si="28"/>
        <v>#REF!</v>
      </c>
    </row>
    <row r="27" spans="1:49" s="36" customFormat="1" ht="12" customHeight="1" x14ac:dyDescent="0.2">
      <c r="A27" s="52">
        <v>2</v>
      </c>
      <c r="B27" s="43">
        <f t="shared" ref="B27:K27" si="29">B13*0.9</f>
        <v>20430</v>
      </c>
      <c r="C27" s="43">
        <f t="shared" si="29"/>
        <v>14220</v>
      </c>
      <c r="D27" s="43">
        <f t="shared" si="29"/>
        <v>17100</v>
      </c>
      <c r="E27" s="43">
        <f t="shared" si="29"/>
        <v>12600</v>
      </c>
      <c r="F27" s="43" t="e">
        <f t="shared" si="29"/>
        <v>#REF!</v>
      </c>
      <c r="G27" s="43" t="e">
        <f t="shared" si="29"/>
        <v>#REF!</v>
      </c>
      <c r="H27" s="43" t="e">
        <f t="shared" si="29"/>
        <v>#REF!</v>
      </c>
      <c r="I27" s="43">
        <f t="shared" si="29"/>
        <v>11520</v>
      </c>
      <c r="J27" s="43">
        <f t="shared" si="29"/>
        <v>12600</v>
      </c>
      <c r="K27" s="43">
        <f t="shared" si="29"/>
        <v>17100</v>
      </c>
      <c r="L27" s="43" t="e">
        <f>L13*0.9+2200</f>
        <v>#REF!</v>
      </c>
      <c r="M27" s="43" t="e">
        <f>M13*0.9+2200</f>
        <v>#REF!</v>
      </c>
      <c r="N27" s="43" t="e">
        <f>N13*0.9+4200</f>
        <v>#REF!</v>
      </c>
      <c r="O27" s="43" t="e">
        <f>O13*0.9+4200</f>
        <v>#REF!</v>
      </c>
      <c r="P27" s="43" t="e">
        <f t="shared" ref="P27:U27" si="30">P13*0.9+4200</f>
        <v>#REF!</v>
      </c>
      <c r="Q27" s="43" t="e">
        <f t="shared" si="30"/>
        <v>#REF!</v>
      </c>
      <c r="R27" s="43" t="e">
        <f t="shared" si="30"/>
        <v>#REF!</v>
      </c>
      <c r="S27" s="43" t="e">
        <f t="shared" si="30"/>
        <v>#REF!</v>
      </c>
      <c r="T27" s="43" t="e">
        <f t="shared" si="30"/>
        <v>#REF!</v>
      </c>
      <c r="U27" s="43" t="e">
        <f t="shared" si="30"/>
        <v>#REF!</v>
      </c>
      <c r="V27" s="43" t="e">
        <f>V13*0.9+3400</f>
        <v>#REF!</v>
      </c>
      <c r="W27" s="43" t="e">
        <f t="shared" ref="W27:AG27" si="31">W13*0.9+3400</f>
        <v>#REF!</v>
      </c>
      <c r="X27" s="43" t="e">
        <f t="shared" si="31"/>
        <v>#REF!</v>
      </c>
      <c r="Y27" s="43" t="e">
        <f t="shared" si="31"/>
        <v>#REF!</v>
      </c>
      <c r="Z27" s="43" t="e">
        <f t="shared" si="31"/>
        <v>#REF!</v>
      </c>
      <c r="AA27" s="43" t="e">
        <f t="shared" si="31"/>
        <v>#REF!</v>
      </c>
      <c r="AB27" s="43" t="e">
        <f t="shared" si="31"/>
        <v>#REF!</v>
      </c>
      <c r="AC27" s="43" t="e">
        <f t="shared" si="31"/>
        <v>#REF!</v>
      </c>
      <c r="AD27" s="43" t="e">
        <f t="shared" si="31"/>
        <v>#REF!</v>
      </c>
      <c r="AE27" s="43" t="e">
        <f t="shared" si="31"/>
        <v>#REF!</v>
      </c>
      <c r="AF27" s="43" t="e">
        <f t="shared" si="31"/>
        <v>#REF!</v>
      </c>
      <c r="AG27" s="43" t="e">
        <f t="shared" si="31"/>
        <v>#REF!</v>
      </c>
      <c r="AH27" s="43" t="e">
        <f t="shared" ref="AH27:AP27" si="32">AH13*0.9+3400</f>
        <v>#REF!</v>
      </c>
      <c r="AI27" s="43" t="e">
        <f t="shared" si="32"/>
        <v>#REF!</v>
      </c>
      <c r="AJ27" s="43" t="e">
        <f t="shared" si="32"/>
        <v>#REF!</v>
      </c>
      <c r="AK27" s="43" t="e">
        <f t="shared" si="32"/>
        <v>#REF!</v>
      </c>
      <c r="AL27" s="43" t="e">
        <f t="shared" si="32"/>
        <v>#REF!</v>
      </c>
      <c r="AM27" s="43" t="e">
        <f t="shared" si="32"/>
        <v>#REF!</v>
      </c>
      <c r="AN27" s="43" t="e">
        <f t="shared" si="32"/>
        <v>#REF!</v>
      </c>
      <c r="AO27" s="43" t="e">
        <f t="shared" si="32"/>
        <v>#REF!</v>
      </c>
      <c r="AP27" s="43" t="e">
        <f t="shared" si="32"/>
        <v>#REF!</v>
      </c>
      <c r="AQ27" s="43" t="e">
        <f t="shared" ref="AQ27:AW27" si="33">AQ13*0.9+2200</f>
        <v>#REF!</v>
      </c>
      <c r="AR27" s="43" t="e">
        <f t="shared" si="33"/>
        <v>#REF!</v>
      </c>
      <c r="AS27" s="43" t="e">
        <f t="shared" si="33"/>
        <v>#REF!</v>
      </c>
      <c r="AT27" s="43" t="e">
        <f t="shared" si="33"/>
        <v>#REF!</v>
      </c>
      <c r="AU27" s="43" t="e">
        <f t="shared" si="33"/>
        <v>#REF!</v>
      </c>
      <c r="AV27" s="43" t="e">
        <f t="shared" si="33"/>
        <v>#REF!</v>
      </c>
      <c r="AW27" s="43" t="e">
        <f t="shared" si="33"/>
        <v>#REF!</v>
      </c>
    </row>
    <row r="29" spans="1:49" x14ac:dyDescent="0.2">
      <c r="K29" s="32" t="s">
        <v>56</v>
      </c>
      <c r="L29" s="54">
        <v>1100</v>
      </c>
      <c r="M29" s="54">
        <v>1100</v>
      </c>
      <c r="N29" s="55">
        <v>2100</v>
      </c>
      <c r="O29" s="55">
        <v>2100</v>
      </c>
      <c r="P29" s="55">
        <v>2100</v>
      </c>
      <c r="Q29" s="55">
        <v>2100</v>
      </c>
      <c r="R29" s="55">
        <v>2100</v>
      </c>
      <c r="S29" s="55">
        <v>2100</v>
      </c>
      <c r="T29" s="55">
        <v>2100</v>
      </c>
      <c r="U29" s="55">
        <v>2100</v>
      </c>
      <c r="V29" s="56">
        <v>1700</v>
      </c>
      <c r="W29" s="56">
        <v>1700</v>
      </c>
      <c r="X29" s="56">
        <v>1700</v>
      </c>
      <c r="Y29" s="56">
        <v>1700</v>
      </c>
      <c r="Z29" s="56">
        <v>1700</v>
      </c>
      <c r="AA29" s="56">
        <v>1700</v>
      </c>
      <c r="AB29" s="56">
        <v>1700</v>
      </c>
      <c r="AC29" s="56">
        <v>1700</v>
      </c>
      <c r="AD29" s="56">
        <v>1700</v>
      </c>
      <c r="AE29" s="56">
        <v>1700</v>
      </c>
      <c r="AF29" s="56">
        <v>1700</v>
      </c>
      <c r="AG29" s="56">
        <v>1700</v>
      </c>
      <c r="AH29" s="56">
        <v>1700</v>
      </c>
      <c r="AI29" s="56">
        <v>1700</v>
      </c>
      <c r="AJ29" s="56">
        <v>1700</v>
      </c>
      <c r="AK29" s="56">
        <v>1700</v>
      </c>
      <c r="AL29" s="56">
        <v>1700</v>
      </c>
      <c r="AM29" s="56">
        <v>1700</v>
      </c>
      <c r="AN29" s="56">
        <v>1700</v>
      </c>
      <c r="AO29" s="56">
        <v>1700</v>
      </c>
      <c r="AP29" s="56">
        <v>1700</v>
      </c>
      <c r="AQ29" s="118">
        <v>1100</v>
      </c>
      <c r="AR29" s="118">
        <v>1100</v>
      </c>
      <c r="AS29" s="118">
        <v>1100</v>
      </c>
      <c r="AT29" s="118">
        <v>1100</v>
      </c>
      <c r="AU29" s="118">
        <v>1100</v>
      </c>
      <c r="AV29" s="118">
        <v>1100</v>
      </c>
    </row>
    <row r="30" spans="1:49" x14ac:dyDescent="0.2">
      <c r="L30" s="54">
        <v>2200</v>
      </c>
      <c r="M30" s="54">
        <v>2200</v>
      </c>
      <c r="N30" s="55">
        <v>4200</v>
      </c>
      <c r="O30" s="55">
        <v>4200</v>
      </c>
      <c r="P30" s="55">
        <v>4200</v>
      </c>
      <c r="Q30" s="55">
        <v>4200</v>
      </c>
      <c r="R30" s="55">
        <v>4200</v>
      </c>
      <c r="S30" s="55">
        <v>4200</v>
      </c>
      <c r="T30" s="55">
        <v>4200</v>
      </c>
      <c r="U30" s="55">
        <v>4200</v>
      </c>
      <c r="V30" s="56">
        <v>3400</v>
      </c>
      <c r="W30" s="56">
        <v>3400</v>
      </c>
      <c r="X30" s="56">
        <v>3400</v>
      </c>
      <c r="Y30" s="56">
        <v>3400</v>
      </c>
      <c r="Z30" s="56">
        <v>3400</v>
      </c>
      <c r="AA30" s="56">
        <v>3400</v>
      </c>
      <c r="AB30" s="56">
        <v>3400</v>
      </c>
      <c r="AC30" s="56">
        <v>3400</v>
      </c>
      <c r="AD30" s="56">
        <v>3400</v>
      </c>
      <c r="AE30" s="56">
        <v>3400</v>
      </c>
      <c r="AF30" s="56">
        <v>3400</v>
      </c>
      <c r="AG30" s="56">
        <v>3400</v>
      </c>
      <c r="AH30" s="56">
        <v>3400</v>
      </c>
      <c r="AI30" s="56">
        <v>3400</v>
      </c>
      <c r="AJ30" s="56">
        <v>3400</v>
      </c>
      <c r="AK30" s="56">
        <v>3400</v>
      </c>
      <c r="AL30" s="56">
        <v>3400</v>
      </c>
      <c r="AM30" s="56">
        <v>3400</v>
      </c>
      <c r="AN30" s="56">
        <v>3400</v>
      </c>
      <c r="AO30" s="56">
        <v>3400</v>
      </c>
      <c r="AP30" s="56">
        <v>3400</v>
      </c>
      <c r="AQ30" s="118">
        <v>2200</v>
      </c>
      <c r="AR30" s="118">
        <v>2200</v>
      </c>
      <c r="AS30" s="118">
        <v>2200</v>
      </c>
      <c r="AT30" s="118">
        <v>2200</v>
      </c>
      <c r="AU30" s="118">
        <v>2200</v>
      </c>
      <c r="AV30" s="118">
        <v>2200</v>
      </c>
    </row>
    <row r="31" spans="1:49" x14ac:dyDescent="0.2">
      <c r="L31" s="32">
        <f>L29+3000</f>
        <v>4100</v>
      </c>
      <c r="M31" s="32">
        <f t="shared" ref="M31:AG31" si="34">M29+3000</f>
        <v>4100</v>
      </c>
      <c r="N31" s="32">
        <f>N29+3000</f>
        <v>5100</v>
      </c>
      <c r="O31" s="32">
        <f t="shared" si="34"/>
        <v>5100</v>
      </c>
      <c r="P31" s="32">
        <f t="shared" si="34"/>
        <v>5100</v>
      </c>
      <c r="Q31" s="32">
        <f t="shared" si="34"/>
        <v>5100</v>
      </c>
      <c r="R31" s="32">
        <f t="shared" si="34"/>
        <v>5100</v>
      </c>
      <c r="S31" s="32">
        <f t="shared" si="34"/>
        <v>5100</v>
      </c>
      <c r="T31" s="32">
        <f t="shared" si="34"/>
        <v>5100</v>
      </c>
      <c r="U31" s="32">
        <f t="shared" si="34"/>
        <v>5100</v>
      </c>
      <c r="V31" s="32">
        <f t="shared" si="34"/>
        <v>4700</v>
      </c>
      <c r="W31" s="32">
        <f t="shared" si="34"/>
        <v>4700</v>
      </c>
      <c r="X31" s="32">
        <f t="shared" si="34"/>
        <v>4700</v>
      </c>
      <c r="Y31" s="32">
        <f t="shared" si="34"/>
        <v>4700</v>
      </c>
      <c r="Z31" s="32">
        <f t="shared" si="34"/>
        <v>4700</v>
      </c>
      <c r="AA31" s="32">
        <f t="shared" si="34"/>
        <v>4700</v>
      </c>
      <c r="AB31" s="32">
        <f t="shared" si="34"/>
        <v>4700</v>
      </c>
      <c r="AC31" s="32">
        <f t="shared" si="34"/>
        <v>4700</v>
      </c>
      <c r="AD31" s="32">
        <f t="shared" si="34"/>
        <v>4700</v>
      </c>
      <c r="AE31" s="32">
        <f t="shared" si="34"/>
        <v>4700</v>
      </c>
      <c r="AF31" s="32">
        <f t="shared" si="34"/>
        <v>4700</v>
      </c>
      <c r="AG31" s="32">
        <f t="shared" si="34"/>
        <v>4700</v>
      </c>
      <c r="AH31" s="32">
        <f t="shared" ref="AH31:AV31" si="35">AH29+3000</f>
        <v>4700</v>
      </c>
      <c r="AI31" s="32">
        <f t="shared" si="35"/>
        <v>4700</v>
      </c>
      <c r="AJ31" s="32">
        <f t="shared" si="35"/>
        <v>4700</v>
      </c>
      <c r="AK31" s="32">
        <f t="shared" si="35"/>
        <v>4700</v>
      </c>
      <c r="AL31" s="32">
        <f t="shared" si="35"/>
        <v>4700</v>
      </c>
      <c r="AM31" s="32">
        <f t="shared" si="35"/>
        <v>4700</v>
      </c>
      <c r="AN31" s="32">
        <f t="shared" si="35"/>
        <v>4700</v>
      </c>
      <c r="AO31" s="32">
        <f t="shared" si="35"/>
        <v>4700</v>
      </c>
      <c r="AP31" s="32">
        <f t="shared" si="35"/>
        <v>4700</v>
      </c>
      <c r="AQ31" s="32">
        <f t="shared" si="35"/>
        <v>4100</v>
      </c>
      <c r="AR31" s="32">
        <f t="shared" si="35"/>
        <v>4100</v>
      </c>
      <c r="AS31" s="32">
        <f t="shared" si="35"/>
        <v>4100</v>
      </c>
      <c r="AT31" s="32">
        <f t="shared" si="35"/>
        <v>4100</v>
      </c>
      <c r="AU31" s="32">
        <f t="shared" si="35"/>
        <v>4100</v>
      </c>
      <c r="AV31" s="32">
        <f t="shared" si="35"/>
        <v>4100</v>
      </c>
    </row>
    <row r="33" spans="1:49" x14ac:dyDescent="0.2">
      <c r="A33" s="364" t="s">
        <v>92</v>
      </c>
      <c r="B33" s="364"/>
      <c r="C33" s="364"/>
      <c r="D33" s="364"/>
    </row>
    <row r="34" spans="1:49" x14ac:dyDescent="0.2">
      <c r="A34" s="11" t="s">
        <v>57</v>
      </c>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row>
    <row r="35" spans="1:49" s="33" customFormat="1" ht="26.25" customHeight="1" x14ac:dyDescent="0.2">
      <c r="A35" s="64" t="s">
        <v>62</v>
      </c>
      <c r="B35" s="51" t="e">
        <f>#REF!</f>
        <v>#REF!</v>
      </c>
      <c r="C35" s="51" t="e">
        <f>#REF!</f>
        <v>#REF!</v>
      </c>
      <c r="D35" s="51" t="e">
        <f>#REF!</f>
        <v>#REF!</v>
      </c>
      <c r="E35" s="51" t="e">
        <f>#REF!</f>
        <v>#REF!</v>
      </c>
      <c r="F35" s="51" t="e">
        <f>#REF!</f>
        <v>#REF!</v>
      </c>
      <c r="G35" s="51" t="e">
        <f>#REF!</f>
        <v>#REF!</v>
      </c>
      <c r="H35" s="51" t="e">
        <f>#REF!</f>
        <v>#REF!</v>
      </c>
      <c r="I35" s="51" t="e">
        <f>#REF!</f>
        <v>#REF!</v>
      </c>
      <c r="J35" s="51" t="e">
        <f>#REF!</f>
        <v>#REF!</v>
      </c>
      <c r="K35" s="51" t="e">
        <f>#REF!</f>
        <v>#REF!</v>
      </c>
      <c r="L35" s="83" t="e">
        <f t="shared" ref="L35:AH35" si="36">L17</f>
        <v>#REF!</v>
      </c>
      <c r="M35" s="83" t="e">
        <f t="shared" si="36"/>
        <v>#REF!</v>
      </c>
      <c r="N35" s="83" t="e">
        <f t="shared" si="36"/>
        <v>#REF!</v>
      </c>
      <c r="O35" s="83" t="e">
        <f t="shared" si="36"/>
        <v>#REF!</v>
      </c>
      <c r="P35" s="83" t="e">
        <f t="shared" si="36"/>
        <v>#REF!</v>
      </c>
      <c r="Q35" s="83" t="e">
        <f t="shared" si="36"/>
        <v>#REF!</v>
      </c>
      <c r="R35" s="83" t="e">
        <f t="shared" si="36"/>
        <v>#REF!</v>
      </c>
      <c r="S35" s="83" t="e">
        <f t="shared" si="36"/>
        <v>#REF!</v>
      </c>
      <c r="T35" s="83" t="e">
        <f t="shared" si="36"/>
        <v>#REF!</v>
      </c>
      <c r="U35" s="83" t="e">
        <f t="shared" si="36"/>
        <v>#REF!</v>
      </c>
      <c r="V35" s="83" t="e">
        <f t="shared" si="36"/>
        <v>#REF!</v>
      </c>
      <c r="W35" s="83" t="e">
        <f t="shared" si="36"/>
        <v>#REF!</v>
      </c>
      <c r="X35" s="83" t="e">
        <f t="shared" si="36"/>
        <v>#REF!</v>
      </c>
      <c r="Y35" s="83" t="e">
        <f t="shared" si="36"/>
        <v>#REF!</v>
      </c>
      <c r="Z35" s="83" t="e">
        <f t="shared" si="36"/>
        <v>#REF!</v>
      </c>
      <c r="AA35" s="83" t="e">
        <f t="shared" si="36"/>
        <v>#REF!</v>
      </c>
      <c r="AB35" s="83" t="e">
        <f t="shared" si="36"/>
        <v>#REF!</v>
      </c>
      <c r="AC35" s="83" t="e">
        <f t="shared" si="36"/>
        <v>#REF!</v>
      </c>
      <c r="AD35" s="83" t="e">
        <f t="shared" si="36"/>
        <v>#REF!</v>
      </c>
      <c r="AE35" s="83" t="e">
        <f t="shared" si="36"/>
        <v>#REF!</v>
      </c>
      <c r="AF35" s="83" t="e">
        <f t="shared" si="36"/>
        <v>#REF!</v>
      </c>
      <c r="AG35" s="83" t="e">
        <f t="shared" si="36"/>
        <v>#REF!</v>
      </c>
      <c r="AH35" s="83" t="e">
        <f t="shared" si="36"/>
        <v>#REF!</v>
      </c>
      <c r="AI35" s="83" t="e">
        <f>AI17</f>
        <v>#REF!</v>
      </c>
      <c r="AJ35" s="83" t="e">
        <f>AJ17</f>
        <v>#REF!</v>
      </c>
      <c r="AK35" s="83" t="e">
        <f>AK17</f>
        <v>#REF!</v>
      </c>
      <c r="AL35" s="117" t="e">
        <f>AL17</f>
        <v>#REF!</v>
      </c>
      <c r="AM35" s="113" t="e">
        <f>AM3</f>
        <v>#REF!</v>
      </c>
      <c r="AN35" s="113" t="e">
        <f t="shared" ref="AN35:AT35" si="37">AN3</f>
        <v>#REF!</v>
      </c>
      <c r="AO35" s="113" t="e">
        <f t="shared" si="37"/>
        <v>#REF!</v>
      </c>
      <c r="AP35" s="113" t="e">
        <f t="shared" si="37"/>
        <v>#REF!</v>
      </c>
      <c r="AQ35" s="113" t="e">
        <f t="shared" si="37"/>
        <v>#REF!</v>
      </c>
      <c r="AR35" s="113" t="e">
        <f t="shared" si="37"/>
        <v>#REF!</v>
      </c>
      <c r="AS35" s="113" t="e">
        <f t="shared" si="37"/>
        <v>#REF!</v>
      </c>
      <c r="AT35" s="113" t="e">
        <f t="shared" si="37"/>
        <v>#REF!</v>
      </c>
      <c r="AU35" s="113" t="e">
        <f t="shared" ref="AU35:AW36" si="38">AU3</f>
        <v>#REF!</v>
      </c>
      <c r="AV35" s="113" t="e">
        <f t="shared" si="38"/>
        <v>#REF!</v>
      </c>
      <c r="AW35" s="113" t="e">
        <f t="shared" si="38"/>
        <v>#REF!</v>
      </c>
    </row>
    <row r="36" spans="1:49" s="33" customFormat="1" ht="26.25" customHeight="1" x14ac:dyDescent="0.2">
      <c r="A36" s="107"/>
      <c r="B36" s="105"/>
      <c r="C36" s="105"/>
      <c r="D36" s="105"/>
      <c r="E36" s="105"/>
      <c r="F36" s="105"/>
      <c r="G36" s="105"/>
      <c r="H36" s="105"/>
      <c r="I36" s="105"/>
      <c r="J36" s="105"/>
      <c r="K36" s="105"/>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3" t="e">
        <f>AM4</f>
        <v>#REF!</v>
      </c>
      <c r="AN36" s="113" t="e">
        <f t="shared" ref="AN36:AT36" si="39">AN4</f>
        <v>#REF!</v>
      </c>
      <c r="AO36" s="113" t="e">
        <f t="shared" si="39"/>
        <v>#REF!</v>
      </c>
      <c r="AP36" s="113" t="e">
        <f t="shared" si="39"/>
        <v>#REF!</v>
      </c>
      <c r="AQ36" s="113" t="e">
        <f t="shared" si="39"/>
        <v>#REF!</v>
      </c>
      <c r="AR36" s="113" t="e">
        <f t="shared" si="39"/>
        <v>#REF!</v>
      </c>
      <c r="AS36" s="113" t="e">
        <f t="shared" si="39"/>
        <v>#REF!</v>
      </c>
      <c r="AT36" s="113" t="e">
        <f t="shared" si="39"/>
        <v>#REF!</v>
      </c>
      <c r="AU36" s="113" t="e">
        <f t="shared" si="38"/>
        <v>#REF!</v>
      </c>
      <c r="AV36" s="113" t="e">
        <f t="shared" si="38"/>
        <v>#REF!</v>
      </c>
      <c r="AW36" s="113" t="e">
        <f t="shared" si="38"/>
        <v>#REF!</v>
      </c>
    </row>
    <row r="37" spans="1:49" s="36" customFormat="1" ht="12" customHeight="1" x14ac:dyDescent="0.2">
      <c r="A37" s="65" t="s">
        <v>63</v>
      </c>
    </row>
    <row r="38" spans="1:49" s="36" customFormat="1" ht="12" customHeight="1" x14ac:dyDescent="0.2">
      <c r="A38" s="52">
        <v>1</v>
      </c>
      <c r="B38" s="43" t="e">
        <f>#REF!*0.9</f>
        <v>#REF!</v>
      </c>
      <c r="C38" s="43" t="e">
        <f>#REF!*0.9</f>
        <v>#REF!</v>
      </c>
      <c r="D38" s="43" t="e">
        <f>#REF!*0.9</f>
        <v>#REF!</v>
      </c>
      <c r="E38" s="43" t="e">
        <f>#REF!*0.9</f>
        <v>#REF!</v>
      </c>
      <c r="F38" s="43" t="e">
        <f>#REF!*0.9</f>
        <v>#REF!</v>
      </c>
      <c r="G38" s="43" t="e">
        <f>#REF!*0.9</f>
        <v>#REF!</v>
      </c>
      <c r="H38" s="43" t="e">
        <f>#REF!*0.9</f>
        <v>#REF!</v>
      </c>
      <c r="I38" s="43" t="e">
        <f>#REF!*0.9</f>
        <v>#REF!</v>
      </c>
      <c r="J38" s="43" t="e">
        <f>#REF!*0.9</f>
        <v>#REF!</v>
      </c>
      <c r="K38" s="43" t="e">
        <f>#REF!*0.9</f>
        <v>#REF!</v>
      </c>
      <c r="L38" s="57" t="e">
        <f t="shared" ref="L38:AA39" si="40">L20*0.87</f>
        <v>#REF!</v>
      </c>
      <c r="M38" s="57" t="e">
        <f t="shared" si="40"/>
        <v>#REF!</v>
      </c>
      <c r="N38" s="57" t="e">
        <f t="shared" si="40"/>
        <v>#REF!</v>
      </c>
      <c r="O38" s="57" t="e">
        <f t="shared" si="40"/>
        <v>#REF!</v>
      </c>
      <c r="P38" s="57" t="e">
        <f t="shared" si="40"/>
        <v>#REF!</v>
      </c>
      <c r="Q38" s="57" t="e">
        <f t="shared" si="40"/>
        <v>#REF!</v>
      </c>
      <c r="R38" s="57" t="e">
        <f t="shared" si="40"/>
        <v>#REF!</v>
      </c>
      <c r="S38" s="57" t="e">
        <f t="shared" si="40"/>
        <v>#REF!</v>
      </c>
      <c r="T38" s="57" t="e">
        <f t="shared" si="40"/>
        <v>#REF!</v>
      </c>
      <c r="U38" s="57" t="e">
        <f t="shared" si="40"/>
        <v>#REF!</v>
      </c>
      <c r="V38" s="57" t="e">
        <f t="shared" si="40"/>
        <v>#REF!</v>
      </c>
      <c r="W38" s="57" t="e">
        <f t="shared" si="40"/>
        <v>#REF!</v>
      </c>
      <c r="X38" s="57" t="e">
        <f t="shared" si="40"/>
        <v>#REF!</v>
      </c>
      <c r="Y38" s="57" t="e">
        <f t="shared" si="40"/>
        <v>#REF!</v>
      </c>
      <c r="Z38" s="57" t="e">
        <f t="shared" si="40"/>
        <v>#REF!</v>
      </c>
      <c r="AA38" s="57" t="e">
        <f t="shared" si="40"/>
        <v>#REF!</v>
      </c>
      <c r="AB38" s="57" t="e">
        <f t="shared" ref="M38:AH39" si="41">AB20*0.87</f>
        <v>#REF!</v>
      </c>
      <c r="AC38" s="57" t="e">
        <f t="shared" si="41"/>
        <v>#REF!</v>
      </c>
      <c r="AD38" s="57" t="e">
        <f t="shared" si="41"/>
        <v>#REF!</v>
      </c>
      <c r="AE38" s="57" t="e">
        <f t="shared" si="41"/>
        <v>#REF!</v>
      </c>
      <c r="AF38" s="57" t="e">
        <f t="shared" si="41"/>
        <v>#REF!</v>
      </c>
      <c r="AG38" s="57" t="e">
        <f t="shared" si="41"/>
        <v>#REF!</v>
      </c>
      <c r="AH38" s="57" t="e">
        <f t="shared" si="41"/>
        <v>#REF!</v>
      </c>
      <c r="AI38" s="57" t="e">
        <f t="shared" ref="AI38:AM39" si="42">AI20*0.87</f>
        <v>#REF!</v>
      </c>
      <c r="AJ38" s="57" t="e">
        <f t="shared" si="42"/>
        <v>#REF!</v>
      </c>
      <c r="AK38" s="57" t="e">
        <f t="shared" si="42"/>
        <v>#REF!</v>
      </c>
      <c r="AL38" s="57" t="e">
        <f t="shared" si="42"/>
        <v>#REF!</v>
      </c>
      <c r="AM38" s="57" t="e">
        <f t="shared" si="42"/>
        <v>#REF!</v>
      </c>
      <c r="AN38" s="57" t="e">
        <f t="shared" ref="AN38:AT38" si="43">AN20*0.87</f>
        <v>#REF!</v>
      </c>
      <c r="AO38" s="57" t="e">
        <f t="shared" si="43"/>
        <v>#REF!</v>
      </c>
      <c r="AP38" s="57" t="e">
        <f t="shared" si="43"/>
        <v>#REF!</v>
      </c>
      <c r="AQ38" s="57" t="e">
        <f t="shared" si="43"/>
        <v>#REF!</v>
      </c>
      <c r="AR38" s="57" t="e">
        <f t="shared" si="43"/>
        <v>#REF!</v>
      </c>
      <c r="AS38" s="57" t="e">
        <f t="shared" si="43"/>
        <v>#REF!</v>
      </c>
      <c r="AT38" s="57" t="e">
        <f t="shared" si="43"/>
        <v>#REF!</v>
      </c>
      <c r="AU38" s="57" t="e">
        <f t="shared" ref="AU38:AW39" si="44">AU20*0.87</f>
        <v>#REF!</v>
      </c>
      <c r="AV38" s="57" t="e">
        <f t="shared" si="44"/>
        <v>#REF!</v>
      </c>
      <c r="AW38" s="57" t="e">
        <f t="shared" si="44"/>
        <v>#REF!</v>
      </c>
    </row>
    <row r="39" spans="1:49" s="36" customFormat="1" ht="12" customHeight="1" x14ac:dyDescent="0.2">
      <c r="A39" s="52">
        <v>2</v>
      </c>
      <c r="B39" s="43">
        <f t="shared" ref="B39:K39" si="45">B25*0.9</f>
        <v>0</v>
      </c>
      <c r="C39" s="43">
        <f t="shared" si="45"/>
        <v>0</v>
      </c>
      <c r="D39" s="43">
        <f t="shared" si="45"/>
        <v>0</v>
      </c>
      <c r="E39" s="43">
        <f t="shared" si="45"/>
        <v>0</v>
      </c>
      <c r="F39" s="43">
        <f t="shared" si="45"/>
        <v>0</v>
      </c>
      <c r="G39" s="43">
        <f t="shared" si="45"/>
        <v>0</v>
      </c>
      <c r="H39" s="43">
        <f t="shared" si="45"/>
        <v>0</v>
      </c>
      <c r="I39" s="43">
        <f t="shared" si="45"/>
        <v>0</v>
      </c>
      <c r="J39" s="43">
        <f t="shared" si="45"/>
        <v>0</v>
      </c>
      <c r="K39" s="43">
        <f t="shared" si="45"/>
        <v>0</v>
      </c>
      <c r="L39" s="57" t="e">
        <f t="shared" si="40"/>
        <v>#REF!</v>
      </c>
      <c r="M39" s="57" t="e">
        <f t="shared" si="41"/>
        <v>#REF!</v>
      </c>
      <c r="N39" s="57" t="e">
        <f t="shared" si="41"/>
        <v>#REF!</v>
      </c>
      <c r="O39" s="57" t="e">
        <f t="shared" si="41"/>
        <v>#REF!</v>
      </c>
      <c r="P39" s="57" t="e">
        <f t="shared" si="41"/>
        <v>#REF!</v>
      </c>
      <c r="Q39" s="57" t="e">
        <f t="shared" si="41"/>
        <v>#REF!</v>
      </c>
      <c r="R39" s="57" t="e">
        <f t="shared" si="41"/>
        <v>#REF!</v>
      </c>
      <c r="S39" s="57" t="e">
        <f t="shared" si="41"/>
        <v>#REF!</v>
      </c>
      <c r="T39" s="57" t="e">
        <f t="shared" si="41"/>
        <v>#REF!</v>
      </c>
      <c r="U39" s="57" t="e">
        <f t="shared" si="41"/>
        <v>#REF!</v>
      </c>
      <c r="V39" s="57" t="e">
        <f t="shared" si="41"/>
        <v>#REF!</v>
      </c>
      <c r="W39" s="57" t="e">
        <f t="shared" si="41"/>
        <v>#REF!</v>
      </c>
      <c r="X39" s="57" t="e">
        <f t="shared" si="41"/>
        <v>#REF!</v>
      </c>
      <c r="Y39" s="57" t="e">
        <f t="shared" si="41"/>
        <v>#REF!</v>
      </c>
      <c r="Z39" s="57" t="e">
        <f t="shared" si="41"/>
        <v>#REF!</v>
      </c>
      <c r="AA39" s="57" t="e">
        <f t="shared" si="41"/>
        <v>#REF!</v>
      </c>
      <c r="AB39" s="57" t="e">
        <f t="shared" si="41"/>
        <v>#REF!</v>
      </c>
      <c r="AC39" s="57" t="e">
        <f t="shared" si="41"/>
        <v>#REF!</v>
      </c>
      <c r="AD39" s="57" t="e">
        <f t="shared" si="41"/>
        <v>#REF!</v>
      </c>
      <c r="AE39" s="57" t="e">
        <f t="shared" si="41"/>
        <v>#REF!</v>
      </c>
      <c r="AF39" s="57" t="e">
        <f t="shared" si="41"/>
        <v>#REF!</v>
      </c>
      <c r="AG39" s="57" t="e">
        <f t="shared" si="41"/>
        <v>#REF!</v>
      </c>
      <c r="AH39" s="57" t="e">
        <f t="shared" si="41"/>
        <v>#REF!</v>
      </c>
      <c r="AI39" s="57" t="e">
        <f t="shared" si="42"/>
        <v>#REF!</v>
      </c>
      <c r="AJ39" s="57" t="e">
        <f t="shared" si="42"/>
        <v>#REF!</v>
      </c>
      <c r="AK39" s="57" t="e">
        <f t="shared" si="42"/>
        <v>#REF!</v>
      </c>
      <c r="AL39" s="57" t="e">
        <f t="shared" si="42"/>
        <v>#REF!</v>
      </c>
      <c r="AM39" s="57" t="e">
        <f t="shared" si="42"/>
        <v>#REF!</v>
      </c>
      <c r="AN39" s="57" t="e">
        <f t="shared" ref="AN39:AT39" si="46">AN21*0.87</f>
        <v>#REF!</v>
      </c>
      <c r="AO39" s="57" t="e">
        <f t="shared" si="46"/>
        <v>#REF!</v>
      </c>
      <c r="AP39" s="57" t="e">
        <f t="shared" si="46"/>
        <v>#REF!</v>
      </c>
      <c r="AQ39" s="57" t="e">
        <f t="shared" si="46"/>
        <v>#REF!</v>
      </c>
      <c r="AR39" s="57" t="e">
        <f t="shared" si="46"/>
        <v>#REF!</v>
      </c>
      <c r="AS39" s="57" t="e">
        <f t="shared" si="46"/>
        <v>#REF!</v>
      </c>
      <c r="AT39" s="57" t="e">
        <f t="shared" si="46"/>
        <v>#REF!</v>
      </c>
      <c r="AU39" s="57" t="e">
        <f t="shared" si="44"/>
        <v>#REF!</v>
      </c>
      <c r="AV39" s="57" t="e">
        <f t="shared" si="44"/>
        <v>#REF!</v>
      </c>
      <c r="AW39" s="57" t="e">
        <f t="shared" si="44"/>
        <v>#REF!</v>
      </c>
    </row>
    <row r="40" spans="1:49" s="36" customFormat="1" ht="12" customHeight="1" x14ac:dyDescent="0.2">
      <c r="A40" s="66" t="s">
        <v>64</v>
      </c>
      <c r="B40" s="43"/>
      <c r="C40" s="43"/>
      <c r="D40" s="43"/>
      <c r="E40" s="43"/>
      <c r="F40" s="43"/>
      <c r="G40" s="43"/>
      <c r="H40" s="43"/>
      <c r="I40" s="43"/>
      <c r="J40" s="43"/>
      <c r="K40" s="43"/>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row>
    <row r="41" spans="1:49" s="36" customFormat="1" ht="12" customHeight="1" x14ac:dyDescent="0.2">
      <c r="A41" s="52">
        <v>1</v>
      </c>
      <c r="B41" s="43">
        <f t="shared" ref="B41:K41" si="47">B27*0.9</f>
        <v>18387</v>
      </c>
      <c r="C41" s="43">
        <f t="shared" si="47"/>
        <v>12798</v>
      </c>
      <c r="D41" s="43">
        <f t="shared" si="47"/>
        <v>15390</v>
      </c>
      <c r="E41" s="43">
        <f t="shared" si="47"/>
        <v>11340</v>
      </c>
      <c r="F41" s="43" t="e">
        <f t="shared" si="47"/>
        <v>#REF!</v>
      </c>
      <c r="G41" s="43" t="e">
        <f t="shared" si="47"/>
        <v>#REF!</v>
      </c>
      <c r="H41" s="43" t="e">
        <f t="shared" si="47"/>
        <v>#REF!</v>
      </c>
      <c r="I41" s="43">
        <f t="shared" si="47"/>
        <v>10368</v>
      </c>
      <c r="J41" s="43">
        <f t="shared" si="47"/>
        <v>11340</v>
      </c>
      <c r="K41" s="43">
        <f t="shared" si="47"/>
        <v>15390</v>
      </c>
      <c r="L41" s="57" t="e">
        <f t="shared" ref="L41:AA42" si="48">L23*0.87</f>
        <v>#REF!</v>
      </c>
      <c r="M41" s="57" t="e">
        <f t="shared" si="48"/>
        <v>#REF!</v>
      </c>
      <c r="N41" s="57" t="e">
        <f t="shared" si="48"/>
        <v>#REF!</v>
      </c>
      <c r="O41" s="57" t="e">
        <f t="shared" si="48"/>
        <v>#REF!</v>
      </c>
      <c r="P41" s="57" t="e">
        <f t="shared" si="48"/>
        <v>#REF!</v>
      </c>
      <c r="Q41" s="57" t="e">
        <f t="shared" si="48"/>
        <v>#REF!</v>
      </c>
      <c r="R41" s="57" t="e">
        <f t="shared" si="48"/>
        <v>#REF!</v>
      </c>
      <c r="S41" s="57" t="e">
        <f t="shared" si="48"/>
        <v>#REF!</v>
      </c>
      <c r="T41" s="57" t="e">
        <f t="shared" si="48"/>
        <v>#REF!</v>
      </c>
      <c r="U41" s="57" t="e">
        <f t="shared" si="48"/>
        <v>#REF!</v>
      </c>
      <c r="V41" s="57" t="e">
        <f t="shared" si="48"/>
        <v>#REF!</v>
      </c>
      <c r="W41" s="57" t="e">
        <f t="shared" si="48"/>
        <v>#REF!</v>
      </c>
      <c r="X41" s="57" t="e">
        <f t="shared" si="48"/>
        <v>#REF!</v>
      </c>
      <c r="Y41" s="57" t="e">
        <f t="shared" si="48"/>
        <v>#REF!</v>
      </c>
      <c r="Z41" s="57" t="e">
        <f t="shared" si="48"/>
        <v>#REF!</v>
      </c>
      <c r="AA41" s="57" t="e">
        <f t="shared" si="48"/>
        <v>#REF!</v>
      </c>
      <c r="AB41" s="57" t="e">
        <f t="shared" ref="M41:AH42" si="49">AB23*0.87</f>
        <v>#REF!</v>
      </c>
      <c r="AC41" s="57" t="e">
        <f t="shared" si="49"/>
        <v>#REF!</v>
      </c>
      <c r="AD41" s="57" t="e">
        <f t="shared" si="49"/>
        <v>#REF!</v>
      </c>
      <c r="AE41" s="57" t="e">
        <f t="shared" si="49"/>
        <v>#REF!</v>
      </c>
      <c r="AF41" s="57" t="e">
        <f t="shared" si="49"/>
        <v>#REF!</v>
      </c>
      <c r="AG41" s="57" t="e">
        <f t="shared" si="49"/>
        <v>#REF!</v>
      </c>
      <c r="AH41" s="57" t="e">
        <f t="shared" si="49"/>
        <v>#REF!</v>
      </c>
      <c r="AI41" s="57" t="e">
        <f t="shared" ref="AI41:AM42" si="50">AI23*0.87</f>
        <v>#REF!</v>
      </c>
      <c r="AJ41" s="57" t="e">
        <f t="shared" si="50"/>
        <v>#REF!</v>
      </c>
      <c r="AK41" s="57" t="e">
        <f t="shared" si="50"/>
        <v>#REF!</v>
      </c>
      <c r="AL41" s="57" t="e">
        <f t="shared" si="50"/>
        <v>#REF!</v>
      </c>
      <c r="AM41" s="57" t="e">
        <f t="shared" si="50"/>
        <v>#REF!</v>
      </c>
      <c r="AN41" s="57" t="e">
        <f t="shared" ref="AN41:AT41" si="51">AN23*0.87</f>
        <v>#REF!</v>
      </c>
      <c r="AO41" s="57" t="e">
        <f t="shared" si="51"/>
        <v>#REF!</v>
      </c>
      <c r="AP41" s="57" t="e">
        <f t="shared" si="51"/>
        <v>#REF!</v>
      </c>
      <c r="AQ41" s="57" t="e">
        <f t="shared" si="51"/>
        <v>#REF!</v>
      </c>
      <c r="AR41" s="57" t="e">
        <f t="shared" si="51"/>
        <v>#REF!</v>
      </c>
      <c r="AS41" s="57" t="e">
        <f t="shared" si="51"/>
        <v>#REF!</v>
      </c>
      <c r="AT41" s="57" t="e">
        <f t="shared" si="51"/>
        <v>#REF!</v>
      </c>
      <c r="AU41" s="57" t="e">
        <f t="shared" ref="AU41:AW42" si="52">AU23*0.87</f>
        <v>#REF!</v>
      </c>
      <c r="AV41" s="57" t="e">
        <f t="shared" si="52"/>
        <v>#REF!</v>
      </c>
      <c r="AW41" s="57" t="e">
        <f t="shared" si="52"/>
        <v>#REF!</v>
      </c>
    </row>
    <row r="42" spans="1:49" s="36" customFormat="1" ht="12" customHeight="1" x14ac:dyDescent="0.2">
      <c r="A42" s="52">
        <v>2</v>
      </c>
      <c r="B42" s="43" t="e">
        <f>#REF!*0.9</f>
        <v>#REF!</v>
      </c>
      <c r="C42" s="43" t="e">
        <f>#REF!*0.9</f>
        <v>#REF!</v>
      </c>
      <c r="D42" s="43" t="e">
        <f>#REF!*0.9</f>
        <v>#REF!</v>
      </c>
      <c r="E42" s="43" t="e">
        <f>#REF!*0.9</f>
        <v>#REF!</v>
      </c>
      <c r="F42" s="43" t="e">
        <f>#REF!*0.9</f>
        <v>#REF!</v>
      </c>
      <c r="G42" s="43" t="e">
        <f>#REF!*0.9</f>
        <v>#REF!</v>
      </c>
      <c r="H42" s="43" t="e">
        <f>#REF!*0.9</f>
        <v>#REF!</v>
      </c>
      <c r="I42" s="43" t="e">
        <f>#REF!*0.9</f>
        <v>#REF!</v>
      </c>
      <c r="J42" s="43" t="e">
        <f>#REF!*0.9</f>
        <v>#REF!</v>
      </c>
      <c r="K42" s="43" t="e">
        <f>#REF!*0.9</f>
        <v>#REF!</v>
      </c>
      <c r="L42" s="57" t="e">
        <f t="shared" si="48"/>
        <v>#REF!</v>
      </c>
      <c r="M42" s="57" t="e">
        <f t="shared" si="49"/>
        <v>#REF!</v>
      </c>
      <c r="N42" s="57" t="e">
        <f t="shared" si="49"/>
        <v>#REF!</v>
      </c>
      <c r="O42" s="57" t="e">
        <f t="shared" si="49"/>
        <v>#REF!</v>
      </c>
      <c r="P42" s="57" t="e">
        <f t="shared" si="49"/>
        <v>#REF!</v>
      </c>
      <c r="Q42" s="57" t="e">
        <f t="shared" si="49"/>
        <v>#REF!</v>
      </c>
      <c r="R42" s="57" t="e">
        <f t="shared" si="49"/>
        <v>#REF!</v>
      </c>
      <c r="S42" s="57" t="e">
        <f t="shared" si="49"/>
        <v>#REF!</v>
      </c>
      <c r="T42" s="57" t="e">
        <f t="shared" si="49"/>
        <v>#REF!</v>
      </c>
      <c r="U42" s="57" t="e">
        <f t="shared" si="49"/>
        <v>#REF!</v>
      </c>
      <c r="V42" s="57" t="e">
        <f t="shared" si="49"/>
        <v>#REF!</v>
      </c>
      <c r="W42" s="57" t="e">
        <f t="shared" si="49"/>
        <v>#REF!</v>
      </c>
      <c r="X42" s="57" t="e">
        <f t="shared" si="49"/>
        <v>#REF!</v>
      </c>
      <c r="Y42" s="57" t="e">
        <f t="shared" si="49"/>
        <v>#REF!</v>
      </c>
      <c r="Z42" s="57" t="e">
        <f t="shared" si="49"/>
        <v>#REF!</v>
      </c>
      <c r="AA42" s="57" t="e">
        <f t="shared" si="49"/>
        <v>#REF!</v>
      </c>
      <c r="AB42" s="57" t="e">
        <f t="shared" si="49"/>
        <v>#REF!</v>
      </c>
      <c r="AC42" s="57" t="e">
        <f t="shared" si="49"/>
        <v>#REF!</v>
      </c>
      <c r="AD42" s="57" t="e">
        <f t="shared" si="49"/>
        <v>#REF!</v>
      </c>
      <c r="AE42" s="57" t="e">
        <f t="shared" si="49"/>
        <v>#REF!</v>
      </c>
      <c r="AF42" s="57" t="e">
        <f t="shared" si="49"/>
        <v>#REF!</v>
      </c>
      <c r="AG42" s="57" t="e">
        <f t="shared" si="49"/>
        <v>#REF!</v>
      </c>
      <c r="AH42" s="57" t="e">
        <f t="shared" si="49"/>
        <v>#REF!</v>
      </c>
      <c r="AI42" s="57" t="e">
        <f t="shared" si="50"/>
        <v>#REF!</v>
      </c>
      <c r="AJ42" s="57" t="e">
        <f t="shared" si="50"/>
        <v>#REF!</v>
      </c>
      <c r="AK42" s="57" t="e">
        <f t="shared" si="50"/>
        <v>#REF!</v>
      </c>
      <c r="AL42" s="57" t="e">
        <f t="shared" si="50"/>
        <v>#REF!</v>
      </c>
      <c r="AM42" s="57" t="e">
        <f t="shared" si="50"/>
        <v>#REF!</v>
      </c>
      <c r="AN42" s="57" t="e">
        <f t="shared" ref="AN42:AT42" si="53">AN24*0.87</f>
        <v>#REF!</v>
      </c>
      <c r="AO42" s="57" t="e">
        <f t="shared" si="53"/>
        <v>#REF!</v>
      </c>
      <c r="AP42" s="57" t="e">
        <f t="shared" si="53"/>
        <v>#REF!</v>
      </c>
      <c r="AQ42" s="57" t="e">
        <f t="shared" si="53"/>
        <v>#REF!</v>
      </c>
      <c r="AR42" s="57" t="e">
        <f t="shared" si="53"/>
        <v>#REF!</v>
      </c>
      <c r="AS42" s="57" t="e">
        <f t="shared" si="53"/>
        <v>#REF!</v>
      </c>
      <c r="AT42" s="57" t="e">
        <f t="shared" si="53"/>
        <v>#REF!</v>
      </c>
      <c r="AU42" s="57" t="e">
        <f t="shared" si="52"/>
        <v>#REF!</v>
      </c>
      <c r="AV42" s="57" t="e">
        <f t="shared" si="52"/>
        <v>#REF!</v>
      </c>
      <c r="AW42" s="57" t="e">
        <f t="shared" si="52"/>
        <v>#REF!</v>
      </c>
    </row>
    <row r="43" spans="1:49" s="36" customFormat="1" ht="12" customHeight="1" x14ac:dyDescent="0.2">
      <c r="A43" s="66" t="s">
        <v>65</v>
      </c>
      <c r="B43" s="43"/>
      <c r="C43" s="43"/>
      <c r="D43" s="43"/>
      <c r="E43" s="43"/>
      <c r="F43" s="43"/>
      <c r="G43" s="43"/>
      <c r="H43" s="43"/>
      <c r="I43" s="43"/>
      <c r="J43" s="43"/>
      <c r="K43" s="43"/>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row>
    <row r="44" spans="1:49" s="36" customFormat="1" ht="12" customHeight="1" x14ac:dyDescent="0.2">
      <c r="A44" s="52">
        <v>1</v>
      </c>
      <c r="B44" s="43" t="e">
        <f>#REF!*0.9</f>
        <v>#REF!</v>
      </c>
      <c r="C44" s="43" t="e">
        <f>#REF!*0.9</f>
        <v>#REF!</v>
      </c>
      <c r="D44" s="43" t="e">
        <f>#REF!*0.9</f>
        <v>#REF!</v>
      </c>
      <c r="E44" s="43" t="e">
        <f>#REF!*0.9</f>
        <v>#REF!</v>
      </c>
      <c r="F44" s="43" t="e">
        <f>#REF!*0.9</f>
        <v>#REF!</v>
      </c>
      <c r="G44" s="43" t="e">
        <f>#REF!*0.9</f>
        <v>#REF!</v>
      </c>
      <c r="H44" s="43" t="e">
        <f>#REF!*0.9</f>
        <v>#REF!</v>
      </c>
      <c r="I44" s="43" t="e">
        <f>#REF!*0.9</f>
        <v>#REF!</v>
      </c>
      <c r="J44" s="43" t="e">
        <f>#REF!*0.9</f>
        <v>#REF!</v>
      </c>
      <c r="K44" s="43" t="e">
        <f>#REF!*0.9</f>
        <v>#REF!</v>
      </c>
      <c r="L44" s="57" t="e">
        <f t="shared" ref="L44:AA45" si="54">L26*0.87</f>
        <v>#REF!</v>
      </c>
      <c r="M44" s="57" t="e">
        <f t="shared" si="54"/>
        <v>#REF!</v>
      </c>
      <c r="N44" s="57" t="e">
        <f t="shared" si="54"/>
        <v>#REF!</v>
      </c>
      <c r="O44" s="57" t="e">
        <f t="shared" si="54"/>
        <v>#REF!</v>
      </c>
      <c r="P44" s="57" t="e">
        <f t="shared" si="54"/>
        <v>#REF!</v>
      </c>
      <c r="Q44" s="57" t="e">
        <f t="shared" si="54"/>
        <v>#REF!</v>
      </c>
      <c r="R44" s="57" t="e">
        <f t="shared" si="54"/>
        <v>#REF!</v>
      </c>
      <c r="S44" s="57" t="e">
        <f t="shared" si="54"/>
        <v>#REF!</v>
      </c>
      <c r="T44" s="57" t="e">
        <f t="shared" si="54"/>
        <v>#REF!</v>
      </c>
      <c r="U44" s="57" t="e">
        <f t="shared" si="54"/>
        <v>#REF!</v>
      </c>
      <c r="V44" s="57" t="e">
        <f t="shared" si="54"/>
        <v>#REF!</v>
      </c>
      <c r="W44" s="57" t="e">
        <f t="shared" si="54"/>
        <v>#REF!</v>
      </c>
      <c r="X44" s="57" t="e">
        <f t="shared" si="54"/>
        <v>#REF!</v>
      </c>
      <c r="Y44" s="57" t="e">
        <f t="shared" si="54"/>
        <v>#REF!</v>
      </c>
      <c r="Z44" s="57" t="e">
        <f t="shared" si="54"/>
        <v>#REF!</v>
      </c>
      <c r="AA44" s="57" t="e">
        <f t="shared" si="54"/>
        <v>#REF!</v>
      </c>
      <c r="AB44" s="57" t="e">
        <f t="shared" ref="M44:AH45" si="55">AB26*0.87</f>
        <v>#REF!</v>
      </c>
      <c r="AC44" s="57" t="e">
        <f t="shared" si="55"/>
        <v>#REF!</v>
      </c>
      <c r="AD44" s="57" t="e">
        <f t="shared" si="55"/>
        <v>#REF!</v>
      </c>
      <c r="AE44" s="57" t="e">
        <f t="shared" si="55"/>
        <v>#REF!</v>
      </c>
      <c r="AF44" s="57" t="e">
        <f t="shared" si="55"/>
        <v>#REF!</v>
      </c>
      <c r="AG44" s="57" t="e">
        <f t="shared" si="55"/>
        <v>#REF!</v>
      </c>
      <c r="AH44" s="57" t="e">
        <f t="shared" si="55"/>
        <v>#REF!</v>
      </c>
      <c r="AI44" s="57" t="e">
        <f t="shared" ref="AI44:AM45" si="56">AI26*0.87</f>
        <v>#REF!</v>
      </c>
      <c r="AJ44" s="57" t="e">
        <f t="shared" si="56"/>
        <v>#REF!</v>
      </c>
      <c r="AK44" s="57" t="e">
        <f t="shared" si="56"/>
        <v>#REF!</v>
      </c>
      <c r="AL44" s="57" t="e">
        <f t="shared" si="56"/>
        <v>#REF!</v>
      </c>
      <c r="AM44" s="57" t="e">
        <f t="shared" si="56"/>
        <v>#REF!</v>
      </c>
      <c r="AN44" s="57" t="e">
        <f t="shared" ref="AN44:AT44" si="57">AN26*0.87</f>
        <v>#REF!</v>
      </c>
      <c r="AO44" s="57" t="e">
        <f t="shared" si="57"/>
        <v>#REF!</v>
      </c>
      <c r="AP44" s="57" t="e">
        <f t="shared" si="57"/>
        <v>#REF!</v>
      </c>
      <c r="AQ44" s="57" t="e">
        <f t="shared" si="57"/>
        <v>#REF!</v>
      </c>
      <c r="AR44" s="57" t="e">
        <f t="shared" si="57"/>
        <v>#REF!</v>
      </c>
      <c r="AS44" s="57" t="e">
        <f t="shared" si="57"/>
        <v>#REF!</v>
      </c>
      <c r="AT44" s="57" t="e">
        <f t="shared" si="57"/>
        <v>#REF!</v>
      </c>
      <c r="AU44" s="57" t="e">
        <f t="shared" ref="AU44:AW45" si="58">AU26*0.87</f>
        <v>#REF!</v>
      </c>
      <c r="AV44" s="57" t="e">
        <f t="shared" si="58"/>
        <v>#REF!</v>
      </c>
      <c r="AW44" s="57" t="e">
        <f t="shared" si="58"/>
        <v>#REF!</v>
      </c>
    </row>
    <row r="45" spans="1:49" s="36" customFormat="1" ht="12" customHeight="1" x14ac:dyDescent="0.2">
      <c r="A45" s="52">
        <v>2</v>
      </c>
      <c r="B45" s="43" t="e">
        <f>#REF!*0.9</f>
        <v>#REF!</v>
      </c>
      <c r="C45" s="43" t="e">
        <f>#REF!*0.9</f>
        <v>#REF!</v>
      </c>
      <c r="D45" s="43" t="e">
        <f>#REF!*0.9</f>
        <v>#REF!</v>
      </c>
      <c r="E45" s="43" t="e">
        <f>#REF!*0.9</f>
        <v>#REF!</v>
      </c>
      <c r="F45" s="43" t="e">
        <f>#REF!*0.9</f>
        <v>#REF!</v>
      </c>
      <c r="G45" s="43" t="e">
        <f>#REF!*0.9</f>
        <v>#REF!</v>
      </c>
      <c r="H45" s="43" t="e">
        <f>#REF!*0.9</f>
        <v>#REF!</v>
      </c>
      <c r="I45" s="43" t="e">
        <f>#REF!*0.9</f>
        <v>#REF!</v>
      </c>
      <c r="J45" s="43" t="e">
        <f>#REF!*0.9</f>
        <v>#REF!</v>
      </c>
      <c r="K45" s="43" t="e">
        <f>#REF!*0.9</f>
        <v>#REF!</v>
      </c>
      <c r="L45" s="57" t="e">
        <f t="shared" si="54"/>
        <v>#REF!</v>
      </c>
      <c r="M45" s="57" t="e">
        <f t="shared" si="55"/>
        <v>#REF!</v>
      </c>
      <c r="N45" s="57" t="e">
        <f t="shared" si="55"/>
        <v>#REF!</v>
      </c>
      <c r="O45" s="57" t="e">
        <f t="shared" si="55"/>
        <v>#REF!</v>
      </c>
      <c r="P45" s="57" t="e">
        <f t="shared" si="55"/>
        <v>#REF!</v>
      </c>
      <c r="Q45" s="57" t="e">
        <f t="shared" si="55"/>
        <v>#REF!</v>
      </c>
      <c r="R45" s="57" t="e">
        <f t="shared" si="55"/>
        <v>#REF!</v>
      </c>
      <c r="S45" s="57" t="e">
        <f t="shared" si="55"/>
        <v>#REF!</v>
      </c>
      <c r="T45" s="57" t="e">
        <f t="shared" si="55"/>
        <v>#REF!</v>
      </c>
      <c r="U45" s="57" t="e">
        <f t="shared" si="55"/>
        <v>#REF!</v>
      </c>
      <c r="V45" s="57" t="e">
        <f t="shared" si="55"/>
        <v>#REF!</v>
      </c>
      <c r="W45" s="57" t="e">
        <f t="shared" si="55"/>
        <v>#REF!</v>
      </c>
      <c r="X45" s="57" t="e">
        <f t="shared" si="55"/>
        <v>#REF!</v>
      </c>
      <c r="Y45" s="57" t="e">
        <f t="shared" si="55"/>
        <v>#REF!</v>
      </c>
      <c r="Z45" s="57" t="e">
        <f t="shared" si="55"/>
        <v>#REF!</v>
      </c>
      <c r="AA45" s="57" t="e">
        <f t="shared" si="55"/>
        <v>#REF!</v>
      </c>
      <c r="AB45" s="57" t="e">
        <f t="shared" si="55"/>
        <v>#REF!</v>
      </c>
      <c r="AC45" s="57" t="e">
        <f t="shared" si="55"/>
        <v>#REF!</v>
      </c>
      <c r="AD45" s="57" t="e">
        <f t="shared" si="55"/>
        <v>#REF!</v>
      </c>
      <c r="AE45" s="57" t="e">
        <f t="shared" si="55"/>
        <v>#REF!</v>
      </c>
      <c r="AF45" s="57" t="e">
        <f t="shared" si="55"/>
        <v>#REF!</v>
      </c>
      <c r="AG45" s="57" t="e">
        <f t="shared" si="55"/>
        <v>#REF!</v>
      </c>
      <c r="AH45" s="57" t="e">
        <f t="shared" si="55"/>
        <v>#REF!</v>
      </c>
      <c r="AI45" s="57" t="e">
        <f t="shared" si="56"/>
        <v>#REF!</v>
      </c>
      <c r="AJ45" s="57" t="e">
        <f t="shared" si="56"/>
        <v>#REF!</v>
      </c>
      <c r="AK45" s="57" t="e">
        <f t="shared" si="56"/>
        <v>#REF!</v>
      </c>
      <c r="AL45" s="57" t="e">
        <f t="shared" si="56"/>
        <v>#REF!</v>
      </c>
      <c r="AM45" s="57" t="e">
        <f t="shared" si="56"/>
        <v>#REF!</v>
      </c>
      <c r="AN45" s="57" t="e">
        <f t="shared" ref="AN45:AT45" si="59">AN27*0.87</f>
        <v>#REF!</v>
      </c>
      <c r="AO45" s="57" t="e">
        <f t="shared" si="59"/>
        <v>#REF!</v>
      </c>
      <c r="AP45" s="57" t="e">
        <f t="shared" si="59"/>
        <v>#REF!</v>
      </c>
      <c r="AQ45" s="57" t="e">
        <f t="shared" si="59"/>
        <v>#REF!</v>
      </c>
      <c r="AR45" s="57" t="e">
        <f t="shared" si="59"/>
        <v>#REF!</v>
      </c>
      <c r="AS45" s="57" t="e">
        <f t="shared" si="59"/>
        <v>#REF!</v>
      </c>
      <c r="AT45" s="57" t="e">
        <f t="shared" si="59"/>
        <v>#REF!</v>
      </c>
      <c r="AU45" s="57" t="e">
        <f t="shared" si="58"/>
        <v>#REF!</v>
      </c>
      <c r="AV45" s="57" t="e">
        <f t="shared" si="58"/>
        <v>#REF!</v>
      </c>
      <c r="AW45" s="57" t="e">
        <f t="shared" si="58"/>
        <v>#REF!</v>
      </c>
    </row>
    <row r="48" spans="1:49" x14ac:dyDescent="0.2">
      <c r="A48" s="97" t="s">
        <v>83</v>
      </c>
    </row>
    <row r="49" spans="1:9" x14ac:dyDescent="0.2">
      <c r="A49" s="6" t="s">
        <v>120</v>
      </c>
    </row>
    <row r="50" spans="1:9" x14ac:dyDescent="0.2">
      <c r="A50" s="6" t="s">
        <v>144</v>
      </c>
    </row>
    <row r="51" spans="1:9" ht="13.5" thickBot="1" x14ac:dyDescent="0.25">
      <c r="A51" s="6"/>
    </row>
    <row r="52" spans="1:9" x14ac:dyDescent="0.2">
      <c r="A52" s="94" t="s">
        <v>74</v>
      </c>
      <c r="B52" s="58"/>
      <c r="C52" s="59"/>
      <c r="D52" s="59"/>
      <c r="E52" s="59"/>
      <c r="F52" s="29"/>
      <c r="G52" s="29"/>
      <c r="H52" s="29"/>
      <c r="I52" s="29"/>
    </row>
    <row r="53" spans="1:9" ht="12.75" customHeight="1" x14ac:dyDescent="0.2">
      <c r="A53" s="68" t="s">
        <v>75</v>
      </c>
      <c r="B53" s="365"/>
      <c r="C53" s="368"/>
      <c r="D53" s="368"/>
      <c r="E53" s="368"/>
      <c r="F53" s="30"/>
      <c r="G53" s="30"/>
      <c r="H53" s="30"/>
      <c r="I53" s="30"/>
    </row>
    <row r="54" spans="1:9" x14ac:dyDescent="0.2">
      <c r="A54" s="69" t="s">
        <v>76</v>
      </c>
      <c r="B54" s="365"/>
      <c r="C54" s="368"/>
      <c r="D54" s="368"/>
      <c r="E54" s="368"/>
      <c r="F54" s="30"/>
      <c r="G54" s="30"/>
      <c r="H54" s="30"/>
      <c r="I54" s="30"/>
    </row>
    <row r="55" spans="1:9" x14ac:dyDescent="0.2">
      <c r="A55" s="69" t="s">
        <v>89</v>
      </c>
      <c r="B55" s="365"/>
      <c r="C55" s="368"/>
      <c r="D55" s="368"/>
      <c r="E55" s="368"/>
      <c r="F55" s="30"/>
      <c r="G55" s="30"/>
      <c r="H55" s="30"/>
      <c r="I55" s="30"/>
    </row>
    <row r="56" spans="1:9" x14ac:dyDescent="0.2">
      <c r="A56" s="69" t="s">
        <v>78</v>
      </c>
      <c r="B56" s="365"/>
      <c r="C56" s="368"/>
      <c r="D56" s="368"/>
      <c r="E56" s="368"/>
      <c r="F56" s="30"/>
      <c r="G56" s="30"/>
      <c r="H56" s="30"/>
      <c r="I56" s="30"/>
    </row>
    <row r="57" spans="1:9" x14ac:dyDescent="0.2">
      <c r="A57" s="69" t="s">
        <v>79</v>
      </c>
      <c r="B57" s="365"/>
      <c r="C57" s="368"/>
      <c r="D57" s="368"/>
      <c r="E57" s="368"/>
      <c r="F57" s="30"/>
      <c r="G57" s="30"/>
      <c r="H57" s="30"/>
      <c r="I57" s="30"/>
    </row>
    <row r="58" spans="1:9" x14ac:dyDescent="0.2">
      <c r="A58" s="69" t="s">
        <v>90</v>
      </c>
      <c r="B58" s="365"/>
      <c r="C58" s="368"/>
      <c r="D58" s="368"/>
      <c r="E58" s="368"/>
      <c r="F58" s="30"/>
      <c r="G58" s="30"/>
      <c r="H58" s="30"/>
      <c r="I58" s="30"/>
    </row>
    <row r="59" spans="1:9" x14ac:dyDescent="0.2">
      <c r="A59" s="6" t="s">
        <v>93</v>
      </c>
      <c r="B59" s="365"/>
      <c r="C59" s="368"/>
      <c r="D59" s="368"/>
      <c r="E59" s="368"/>
      <c r="F59" s="30"/>
      <c r="G59" s="30"/>
      <c r="H59" s="30"/>
      <c r="I59" s="30"/>
    </row>
    <row r="60" spans="1:9" ht="108" x14ac:dyDescent="0.2">
      <c r="A60" s="75" t="s">
        <v>94</v>
      </c>
      <c r="B60" s="365"/>
      <c r="C60" s="368"/>
      <c r="D60" s="368"/>
      <c r="E60" s="368"/>
      <c r="F60" s="30"/>
      <c r="G60" s="30"/>
      <c r="H60" s="30"/>
      <c r="I60" s="30"/>
    </row>
    <row r="61" spans="1:9" x14ac:dyDescent="0.2">
      <c r="A61" s="6"/>
      <c r="B61" s="365"/>
      <c r="C61" s="368"/>
      <c r="D61" s="368"/>
      <c r="E61" s="368"/>
      <c r="F61" s="30"/>
      <c r="G61" s="30"/>
      <c r="H61" s="30"/>
      <c r="I61" s="30"/>
    </row>
    <row r="62" spans="1:9" ht="24" x14ac:dyDescent="0.2">
      <c r="A62" s="99" t="s">
        <v>95</v>
      </c>
      <c r="B62" s="365"/>
      <c r="C62" s="368"/>
      <c r="D62" s="368"/>
      <c r="E62" s="368"/>
      <c r="F62" s="30"/>
      <c r="G62" s="30"/>
      <c r="H62" s="30"/>
      <c r="I62" s="30"/>
    </row>
    <row r="63" spans="1:9" ht="24" x14ac:dyDescent="0.2">
      <c r="A63" s="131" t="s">
        <v>119</v>
      </c>
      <c r="B63" s="365"/>
      <c r="C63" s="368"/>
      <c r="D63" s="368"/>
      <c r="E63" s="368"/>
      <c r="F63" s="30"/>
      <c r="G63" s="30"/>
      <c r="H63" s="30"/>
      <c r="I63" s="30"/>
    </row>
    <row r="64" spans="1:9" ht="24" x14ac:dyDescent="0.2">
      <c r="A64" s="131" t="s">
        <v>118</v>
      </c>
      <c r="B64" s="366"/>
      <c r="C64" s="369"/>
      <c r="D64" s="369"/>
      <c r="E64" s="369"/>
      <c r="F64" s="30"/>
      <c r="G64" s="30"/>
      <c r="H64" s="30"/>
      <c r="I64" s="30"/>
    </row>
    <row r="65" spans="1:9" ht="13.5" thickBot="1" x14ac:dyDescent="0.25">
      <c r="A65" s="6"/>
      <c r="B65" s="367"/>
      <c r="C65" s="370"/>
      <c r="D65" s="370"/>
      <c r="E65" s="370"/>
      <c r="F65" s="30"/>
      <c r="G65" s="30"/>
      <c r="H65" s="30"/>
      <c r="I65" s="30"/>
    </row>
    <row r="66" spans="1:9" x14ac:dyDescent="0.2">
      <c r="A66" s="98" t="s">
        <v>81</v>
      </c>
    </row>
    <row r="67" spans="1:9" ht="33" x14ac:dyDescent="0.2">
      <c r="A67" s="143" t="s">
        <v>142</v>
      </c>
    </row>
    <row r="68" spans="1:9" x14ac:dyDescent="0.2">
      <c r="A68" s="78"/>
      <c r="B68" s="31"/>
      <c r="C68" s="31"/>
      <c r="D68" s="31"/>
      <c r="E68" s="31"/>
      <c r="F68" s="31"/>
      <c r="G68" s="31"/>
      <c r="H68" s="31"/>
    </row>
    <row r="69" spans="1:9" x14ac:dyDescent="0.2">
      <c r="B69" s="31"/>
      <c r="C69" s="31"/>
      <c r="D69" s="31"/>
      <c r="E69" s="31"/>
      <c r="F69" s="31"/>
      <c r="G69" s="31"/>
      <c r="H69" s="31"/>
    </row>
    <row r="70" spans="1:9" x14ac:dyDescent="0.2">
      <c r="A70" s="41"/>
      <c r="B70" s="41"/>
      <c r="C70" s="41"/>
      <c r="D70" s="41"/>
      <c r="E70" s="41"/>
      <c r="F70" s="41"/>
      <c r="G70" s="41"/>
      <c r="H70" s="41"/>
    </row>
    <row r="71" spans="1:9" x14ac:dyDescent="0.2">
      <c r="B71" s="31"/>
      <c r="C71" s="31"/>
      <c r="D71" s="31"/>
      <c r="E71" s="31"/>
      <c r="F71" s="31"/>
      <c r="G71" s="31"/>
      <c r="H71" s="31"/>
    </row>
  </sheetData>
  <mergeCells count="5">
    <mergeCell ref="A33:D33"/>
    <mergeCell ref="B53:B65"/>
    <mergeCell ref="C53:C65"/>
    <mergeCell ref="D53:D65"/>
    <mergeCell ref="E53:E65"/>
  </mergeCells>
  <pageMargins left="0.75" right="0.75" top="1" bottom="1" header="0.5" footer="0.5"/>
  <pageSetup paperSize="9" orientation="portrait" horizontalDpi="4294967295" verticalDpi="4294967295"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57"/>
  <sheetViews>
    <sheetView workbookViewId="0">
      <selection activeCell="E4" sqref="E4"/>
    </sheetView>
  </sheetViews>
  <sheetFormatPr defaultColWidth="8.7109375" defaultRowHeight="12.75" x14ac:dyDescent="0.2"/>
  <cols>
    <col min="1" max="1" width="49.28515625" style="32" customWidth="1"/>
    <col min="2" max="2" width="9.5703125" style="31" customWidth="1"/>
    <col min="3" max="16384" width="8.7109375" style="31"/>
  </cols>
  <sheetData>
    <row r="1" spans="1:10" x14ac:dyDescent="0.2">
      <c r="A1" s="63" t="s">
        <v>61</v>
      </c>
    </row>
    <row r="2" spans="1:10" x14ac:dyDescent="0.2">
      <c r="A2" s="155" t="s">
        <v>155</v>
      </c>
    </row>
    <row r="3" spans="1:10" ht="24.75" customHeight="1" x14ac:dyDescent="0.2">
      <c r="A3" s="40"/>
      <c r="B3" s="115" t="e">
        <f>'BAR BB| Open rates'!#REF!</f>
        <v>#REF!</v>
      </c>
    </row>
    <row r="4" spans="1:10" ht="20.25" customHeight="1" x14ac:dyDescent="0.2">
      <c r="A4" s="64" t="s">
        <v>62</v>
      </c>
      <c r="B4" s="115" t="e">
        <f>'BAR BB| Open rates'!#REF!</f>
        <v>#REF!</v>
      </c>
    </row>
    <row r="5" spans="1:10" x14ac:dyDescent="0.2">
      <c r="A5" s="65" t="s">
        <v>63</v>
      </c>
      <c r="B5" s="35"/>
    </row>
    <row r="6" spans="1:10" x14ac:dyDescent="0.2">
      <c r="A6" s="52">
        <v>1</v>
      </c>
      <c r="B6" s="34" t="e">
        <f>'Осенние каникулы FIT20'!B21</f>
        <v>#REF!</v>
      </c>
    </row>
    <row r="7" spans="1:10" x14ac:dyDescent="0.2">
      <c r="A7" s="52">
        <v>2</v>
      </c>
      <c r="B7" s="34" t="e">
        <f>'Осенние каникулы FIT20'!B22</f>
        <v>#REF!</v>
      </c>
    </row>
    <row r="8" spans="1:10" x14ac:dyDescent="0.2">
      <c r="A8" s="66" t="s">
        <v>64</v>
      </c>
      <c r="B8" s="34"/>
    </row>
    <row r="9" spans="1:10" x14ac:dyDescent="0.2">
      <c r="A9" s="52">
        <v>1</v>
      </c>
      <c r="B9" s="34" t="e">
        <f>'Осенние каникулы FIT20'!B24</f>
        <v>#REF!</v>
      </c>
    </row>
    <row r="10" spans="1:10" x14ac:dyDescent="0.2">
      <c r="A10" s="52">
        <v>2</v>
      </c>
      <c r="B10" s="34" t="e">
        <f>'Осенние каникулы FIT20'!B25</f>
        <v>#REF!</v>
      </c>
    </row>
    <row r="11" spans="1:10" x14ac:dyDescent="0.2">
      <c r="A11" s="66" t="s">
        <v>65</v>
      </c>
      <c r="B11" s="34"/>
    </row>
    <row r="12" spans="1:10" x14ac:dyDescent="0.2">
      <c r="A12" s="52">
        <v>1</v>
      </c>
      <c r="B12" s="34" t="e">
        <f>'Осенние каникулы FIT20'!B27</f>
        <v>#REF!</v>
      </c>
    </row>
    <row r="13" spans="1:10" x14ac:dyDescent="0.2">
      <c r="A13" s="52">
        <v>2</v>
      </c>
      <c r="B13" s="34" t="e">
        <f>'Осенние каникулы FIT20'!B28</f>
        <v>#REF!</v>
      </c>
    </row>
    <row r="14" spans="1:10" ht="13.5" customHeight="1" x14ac:dyDescent="0.25">
      <c r="A14" s="20"/>
    </row>
    <row r="15" spans="1:10" ht="16.5" customHeight="1" x14ac:dyDescent="0.2">
      <c r="A15" s="389" t="s">
        <v>171</v>
      </c>
      <c r="B15" s="389"/>
      <c r="C15" s="389"/>
      <c r="D15" s="389"/>
      <c r="E15" s="389"/>
      <c r="F15" s="389"/>
      <c r="G15" s="389"/>
      <c r="H15" s="389"/>
      <c r="I15" s="389"/>
      <c r="J15" s="389"/>
    </row>
    <row r="16" spans="1:10" ht="16.5" customHeight="1" x14ac:dyDescent="0.2">
      <c r="A16" s="389"/>
      <c r="B16" s="389"/>
      <c r="C16" s="389"/>
      <c r="D16" s="389"/>
      <c r="E16" s="389"/>
      <c r="F16" s="389"/>
      <c r="G16" s="389"/>
      <c r="H16" s="389"/>
      <c r="I16" s="389"/>
      <c r="J16" s="389"/>
    </row>
    <row r="17" spans="1:10" ht="12.75" customHeight="1" x14ac:dyDescent="0.2">
      <c r="A17" s="389"/>
      <c r="B17" s="389"/>
      <c r="C17" s="389"/>
      <c r="D17" s="389"/>
      <c r="E17" s="389"/>
      <c r="F17" s="389"/>
      <c r="G17" s="389"/>
      <c r="H17" s="389"/>
      <c r="I17" s="389"/>
      <c r="J17" s="389"/>
    </row>
    <row r="18" spans="1:10" ht="13.5" customHeight="1" x14ac:dyDescent="0.2">
      <c r="A18" s="31"/>
    </row>
    <row r="19" spans="1:10" ht="13.5" customHeight="1" x14ac:dyDescent="0.2">
      <c r="A19" s="371" t="s">
        <v>172</v>
      </c>
    </row>
    <row r="20" spans="1:10" ht="13.5" customHeight="1" x14ac:dyDescent="0.2">
      <c r="A20" s="371"/>
    </row>
    <row r="21" spans="1:10" ht="13.5" customHeight="1" x14ac:dyDescent="0.2">
      <c r="A21" s="31"/>
    </row>
    <row r="22" spans="1:10" x14ac:dyDescent="0.2">
      <c r="A22" s="156" t="s">
        <v>83</v>
      </c>
    </row>
    <row r="23" spans="1:10" ht="24" x14ac:dyDescent="0.2">
      <c r="A23" s="157" t="s">
        <v>150</v>
      </c>
    </row>
    <row r="24" spans="1:10" ht="24" x14ac:dyDescent="0.2">
      <c r="A24" s="157" t="s">
        <v>151</v>
      </c>
    </row>
    <row r="26" spans="1:10" x14ac:dyDescent="0.2">
      <c r="A26" s="6"/>
    </row>
    <row r="27" spans="1:10" x14ac:dyDescent="0.2">
      <c r="A27" s="94" t="s">
        <v>74</v>
      </c>
    </row>
    <row r="28" spans="1:10" x14ac:dyDescent="0.2">
      <c r="A28" s="68" t="s">
        <v>75</v>
      </c>
    </row>
    <row r="29" spans="1:10" x14ac:dyDescent="0.2">
      <c r="A29" s="69" t="s">
        <v>76</v>
      </c>
    </row>
    <row r="30" spans="1:10" x14ac:dyDescent="0.2">
      <c r="A30" s="69" t="s">
        <v>89</v>
      </c>
    </row>
    <row r="31" spans="1:10" x14ac:dyDescent="0.2">
      <c r="A31" s="69" t="s">
        <v>78</v>
      </c>
    </row>
    <row r="32" spans="1:10" ht="24" x14ac:dyDescent="0.2">
      <c r="A32" s="151" t="s">
        <v>79</v>
      </c>
    </row>
    <row r="33" spans="1:1" x14ac:dyDescent="0.2">
      <c r="A33" s="69" t="s">
        <v>90</v>
      </c>
    </row>
    <row r="34" spans="1:1" ht="72" x14ac:dyDescent="0.2">
      <c r="A34" s="152" t="s">
        <v>156</v>
      </c>
    </row>
    <row r="35" spans="1:1" ht="36" x14ac:dyDescent="0.2">
      <c r="A35" s="151" t="s">
        <v>157</v>
      </c>
    </row>
    <row r="36" spans="1:1" x14ac:dyDescent="0.2">
      <c r="A36" s="161"/>
    </row>
    <row r="37" spans="1:1" ht="25.5" x14ac:dyDescent="0.2">
      <c r="A37" s="158" t="s">
        <v>152</v>
      </c>
    </row>
    <row r="38" spans="1:1" ht="42" x14ac:dyDescent="0.2">
      <c r="A38" s="169" t="s">
        <v>162</v>
      </c>
    </row>
    <row r="39" spans="1:1" ht="42" x14ac:dyDescent="0.2">
      <c r="A39" s="169" t="s">
        <v>163</v>
      </c>
    </row>
    <row r="40" spans="1:1" ht="42" x14ac:dyDescent="0.2">
      <c r="A40" s="169" t="s">
        <v>164</v>
      </c>
    </row>
    <row r="41" spans="1:1" ht="52.5" x14ac:dyDescent="0.2">
      <c r="A41" s="169" t="s">
        <v>169</v>
      </c>
    </row>
    <row r="42" spans="1:1" ht="52.5" x14ac:dyDescent="0.2">
      <c r="A42" s="169" t="s">
        <v>165</v>
      </c>
    </row>
    <row r="43" spans="1:1" ht="42" x14ac:dyDescent="0.2">
      <c r="A43" s="169" t="s">
        <v>167</v>
      </c>
    </row>
    <row r="44" spans="1:1" ht="42" x14ac:dyDescent="0.2">
      <c r="A44" s="169" t="s">
        <v>166</v>
      </c>
    </row>
    <row r="45" spans="1:1" ht="42" x14ac:dyDescent="0.2">
      <c r="A45" s="169" t="s">
        <v>168</v>
      </c>
    </row>
    <row r="46" spans="1:1" ht="52.5" x14ac:dyDescent="0.2">
      <c r="A46" s="169" t="s">
        <v>161</v>
      </c>
    </row>
    <row r="47" spans="1:1" ht="52.5" x14ac:dyDescent="0.2">
      <c r="A47" s="169" t="s">
        <v>170</v>
      </c>
    </row>
    <row r="48" spans="1:1" x14ac:dyDescent="0.2">
      <c r="A48" s="161"/>
    </row>
    <row r="49" spans="1:1" ht="31.5" x14ac:dyDescent="0.2">
      <c r="A49" s="159" t="s">
        <v>153</v>
      </c>
    </row>
    <row r="50" spans="1:1" ht="31.5" x14ac:dyDescent="0.2">
      <c r="A50" s="160" t="s">
        <v>158</v>
      </c>
    </row>
    <row r="51" spans="1:1" ht="74.25" x14ac:dyDescent="0.2">
      <c r="A51" s="162" t="s">
        <v>160</v>
      </c>
    </row>
    <row r="52" spans="1:1" ht="42" x14ac:dyDescent="0.2">
      <c r="A52" s="160" t="s">
        <v>159</v>
      </c>
    </row>
    <row r="54" spans="1:1" x14ac:dyDescent="0.2">
      <c r="A54" s="77"/>
    </row>
    <row r="55" spans="1:1" x14ac:dyDescent="0.2">
      <c r="A55" s="98" t="s">
        <v>81</v>
      </c>
    </row>
    <row r="56" spans="1:1" ht="36" x14ac:dyDescent="0.2">
      <c r="A56" s="76" t="s">
        <v>102</v>
      </c>
    </row>
    <row r="57" spans="1:1" ht="36" x14ac:dyDescent="0.2">
      <c r="A57" s="76" t="s">
        <v>104</v>
      </c>
    </row>
  </sheetData>
  <mergeCells count="2">
    <mergeCell ref="A19:A20"/>
    <mergeCell ref="A15:J17"/>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95"/>
  <sheetViews>
    <sheetView showGridLines="0" zoomScaleNormal="100" workbookViewId="0">
      <pane xSplit="1" ySplit="4" topLeftCell="B5" activePane="bottomRight" state="frozen"/>
      <selection pane="topRight" activeCell="B1" sqref="B1"/>
      <selection pane="bottomLeft" activeCell="A3" sqref="A3"/>
      <selection pane="bottomRight" activeCell="B38" sqref="B38"/>
    </sheetView>
  </sheetViews>
  <sheetFormatPr defaultColWidth="9.5703125" defaultRowHeight="12.75" x14ac:dyDescent="0.2"/>
  <cols>
    <col min="1" max="1" width="58" style="32" customWidth="1"/>
    <col min="2" max="16384" width="9.5703125" style="32"/>
  </cols>
  <sheetData>
    <row r="1" spans="1:5" ht="19.5" customHeight="1" x14ac:dyDescent="0.2">
      <c r="A1" s="63" t="s">
        <v>61</v>
      </c>
    </row>
    <row r="2" spans="1:5" ht="19.5" hidden="1" customHeight="1" x14ac:dyDescent="0.2">
      <c r="A2" s="11" t="s">
        <v>16</v>
      </c>
    </row>
    <row r="3" spans="1:5" ht="23.25" hidden="1" customHeight="1" x14ac:dyDescent="0.2">
      <c r="A3" s="209" t="s">
        <v>62</v>
      </c>
      <c r="B3" s="108" t="e">
        <f>'BAR BB| Open rates'!#REF!</f>
        <v>#REF!</v>
      </c>
      <c r="C3" s="108" t="e">
        <f>'BAR BB| Open rates'!#REF!</f>
        <v>#REF!</v>
      </c>
      <c r="D3" s="108" t="e">
        <f>'BAR BB| Open rates'!#REF!</f>
        <v>#REF!</v>
      </c>
      <c r="E3" s="108" t="e">
        <f>'BAR BB| Open rates'!#REF!</f>
        <v>#REF!</v>
      </c>
    </row>
    <row r="4" spans="1:5" s="33" customFormat="1" ht="30" hidden="1" customHeight="1" x14ac:dyDescent="0.2">
      <c r="B4" s="108" t="e">
        <f>'BAR BB| Open rates'!#REF!</f>
        <v>#REF!</v>
      </c>
      <c r="C4" s="108" t="e">
        <f>'BAR BB| Open rates'!#REF!</f>
        <v>#REF!</v>
      </c>
      <c r="D4" s="108" t="e">
        <f>'BAR BB| Open rates'!#REF!</f>
        <v>#REF!</v>
      </c>
      <c r="E4" s="108" t="e">
        <f>'BAR BB| Open rates'!#REF!</f>
        <v>#REF!</v>
      </c>
    </row>
    <row r="5" spans="1:5" s="36" customFormat="1" ht="12" hidden="1" customHeight="1" x14ac:dyDescent="0.2">
      <c r="A5" s="184" t="s">
        <v>63</v>
      </c>
    </row>
    <row r="6" spans="1:5" s="36" customFormat="1" ht="12" hidden="1" customHeight="1" x14ac:dyDescent="0.2">
      <c r="A6" s="52">
        <v>1</v>
      </c>
      <c r="B6" s="43" t="e">
        <f>'BAR BB| Open rates'!#REF!</f>
        <v>#REF!</v>
      </c>
      <c r="C6" s="43" t="e">
        <f>'BAR BB| Open rates'!#REF!</f>
        <v>#REF!</v>
      </c>
      <c r="D6" s="43" t="e">
        <f>'BAR BB| Open rates'!#REF!</f>
        <v>#REF!</v>
      </c>
      <c r="E6" s="43" t="e">
        <f>'BAR BB| Open rates'!#REF!</f>
        <v>#REF!</v>
      </c>
    </row>
    <row r="7" spans="1:5" s="36" customFormat="1" ht="12" hidden="1" customHeight="1" x14ac:dyDescent="0.2">
      <c r="A7" s="52">
        <v>2</v>
      </c>
      <c r="B7" s="43" t="e">
        <f>'BAR BB| Open rates'!#REF!</f>
        <v>#REF!</v>
      </c>
      <c r="C7" s="43" t="e">
        <f>'BAR BB| Open rates'!#REF!</f>
        <v>#REF!</v>
      </c>
      <c r="D7" s="43" t="e">
        <f>'BAR BB| Open rates'!#REF!</f>
        <v>#REF!</v>
      </c>
      <c r="E7" s="43" t="e">
        <f>'BAR BB| Open rates'!#REF!</f>
        <v>#REF!</v>
      </c>
    </row>
    <row r="8" spans="1:5" s="36" customFormat="1" ht="12" hidden="1" customHeight="1" x14ac:dyDescent="0.2">
      <c r="A8" s="43" t="s">
        <v>175</v>
      </c>
      <c r="B8" s="43"/>
      <c r="C8" s="43"/>
      <c r="D8" s="43"/>
      <c r="E8" s="43"/>
    </row>
    <row r="9" spans="1:5" s="36" customFormat="1" ht="12" hidden="1" customHeight="1" x14ac:dyDescent="0.2">
      <c r="A9" s="52">
        <v>1</v>
      </c>
      <c r="B9" s="43" t="e">
        <f>'BAR BB| Open rates'!#REF!</f>
        <v>#REF!</v>
      </c>
      <c r="C9" s="43" t="e">
        <f>'BAR BB| Open rates'!#REF!</f>
        <v>#REF!</v>
      </c>
      <c r="D9" s="43" t="e">
        <f>'BAR BB| Open rates'!#REF!</f>
        <v>#REF!</v>
      </c>
      <c r="E9" s="43" t="e">
        <f>'BAR BB| Open rates'!#REF!</f>
        <v>#REF!</v>
      </c>
    </row>
    <row r="10" spans="1:5" s="36" customFormat="1" ht="12" hidden="1" customHeight="1" x14ac:dyDescent="0.2">
      <c r="A10" s="52">
        <v>2</v>
      </c>
      <c r="B10" s="43" t="e">
        <f>'BAR BB| Open rates'!#REF!</f>
        <v>#REF!</v>
      </c>
      <c r="C10" s="43" t="e">
        <f>'BAR BB| Open rates'!#REF!</f>
        <v>#REF!</v>
      </c>
      <c r="D10" s="43" t="e">
        <f>'BAR BB| Open rates'!#REF!</f>
        <v>#REF!</v>
      </c>
      <c r="E10" s="43" t="e">
        <f>'BAR BB| Open rates'!#REF!</f>
        <v>#REF!</v>
      </c>
    </row>
    <row r="11" spans="1:5" s="36" customFormat="1" ht="12" hidden="1" customHeight="1" x14ac:dyDescent="0.2">
      <c r="A11" s="43" t="s">
        <v>176</v>
      </c>
      <c r="B11" s="43"/>
      <c r="C11" s="43"/>
      <c r="D11" s="43"/>
      <c r="E11" s="43"/>
    </row>
    <row r="12" spans="1:5" s="36" customFormat="1" ht="12" hidden="1" customHeight="1" x14ac:dyDescent="0.2">
      <c r="A12" s="183">
        <v>1</v>
      </c>
      <c r="B12" s="43" t="e">
        <f>'BAR BB| Open rates'!#REF!</f>
        <v>#REF!</v>
      </c>
      <c r="C12" s="43" t="e">
        <f>'BAR BB| Open rates'!#REF!</f>
        <v>#REF!</v>
      </c>
      <c r="D12" s="43" t="e">
        <f>'BAR BB| Open rates'!#REF!</f>
        <v>#REF!</v>
      </c>
      <c r="E12" s="43" t="e">
        <f>'BAR BB| Open rates'!#REF!</f>
        <v>#REF!</v>
      </c>
    </row>
    <row r="13" spans="1:5" s="36" customFormat="1" ht="12" hidden="1" customHeight="1" x14ac:dyDescent="0.2">
      <c r="A13" s="183">
        <v>2</v>
      </c>
      <c r="B13" s="43" t="e">
        <f>'BAR BB| Open rates'!#REF!</f>
        <v>#REF!</v>
      </c>
      <c r="C13" s="43" t="e">
        <f>'BAR BB| Open rates'!#REF!</f>
        <v>#REF!</v>
      </c>
      <c r="D13" s="43" t="e">
        <f>'BAR BB| Open rates'!#REF!</f>
        <v>#REF!</v>
      </c>
      <c r="E13" s="43" t="e">
        <f>'BAR BB| Open rates'!#REF!</f>
        <v>#REF!</v>
      </c>
    </row>
    <row r="14" spans="1:5" s="36" customFormat="1" ht="12" hidden="1" customHeight="1" x14ac:dyDescent="0.2">
      <c r="A14" s="43" t="s">
        <v>177</v>
      </c>
      <c r="B14" s="43"/>
      <c r="C14" s="43"/>
      <c r="D14" s="43"/>
      <c r="E14" s="43"/>
    </row>
    <row r="15" spans="1:5" s="36" customFormat="1" ht="12" hidden="1" customHeight="1" x14ac:dyDescent="0.2">
      <c r="A15" s="183">
        <v>1</v>
      </c>
      <c r="B15" s="43" t="e">
        <f>'BAR BB| Open rates'!#REF!</f>
        <v>#REF!</v>
      </c>
      <c r="C15" s="43" t="e">
        <f>'BAR BB| Open rates'!#REF!</f>
        <v>#REF!</v>
      </c>
      <c r="D15" s="43" t="e">
        <f>'BAR BB| Open rates'!#REF!</f>
        <v>#REF!</v>
      </c>
      <c r="E15" s="43" t="e">
        <f>'BAR BB| Open rates'!#REF!</f>
        <v>#REF!</v>
      </c>
    </row>
    <row r="16" spans="1:5" s="36" customFormat="1" ht="12" hidden="1" customHeight="1" x14ac:dyDescent="0.2">
      <c r="A16" s="183">
        <v>2</v>
      </c>
      <c r="B16" s="43" t="e">
        <f>'BAR BB| Open rates'!#REF!</f>
        <v>#REF!</v>
      </c>
      <c r="C16" s="43" t="e">
        <f>'BAR BB| Open rates'!#REF!</f>
        <v>#REF!</v>
      </c>
      <c r="D16" s="43" t="e">
        <f>'BAR BB| Open rates'!#REF!</f>
        <v>#REF!</v>
      </c>
      <c r="E16" s="43" t="e">
        <f>'BAR BB| Open rates'!#REF!</f>
        <v>#REF!</v>
      </c>
    </row>
    <row r="17" spans="1:5" s="36" customFormat="1" ht="12" hidden="1" customHeight="1" x14ac:dyDescent="0.2">
      <c r="A17" s="43" t="s">
        <v>178</v>
      </c>
      <c r="B17" s="43"/>
      <c r="C17" s="43"/>
      <c r="D17" s="43"/>
      <c r="E17" s="43"/>
    </row>
    <row r="18" spans="1:5" s="36" customFormat="1" ht="12" hidden="1" customHeight="1" x14ac:dyDescent="0.2">
      <c r="A18" s="183" t="s">
        <v>37</v>
      </c>
      <c r="B18" s="43" t="e">
        <f>'BAR BB| Open rates'!#REF!</f>
        <v>#REF!</v>
      </c>
      <c r="C18" s="43" t="e">
        <f>'BAR BB| Open rates'!#REF!</f>
        <v>#REF!</v>
      </c>
      <c r="D18" s="43" t="e">
        <f>'BAR BB| Open rates'!#REF!</f>
        <v>#REF!</v>
      </c>
      <c r="E18" s="43" t="e">
        <f>'BAR BB| Open rates'!#REF!</f>
        <v>#REF!</v>
      </c>
    </row>
    <row r="19" spans="1:5" s="36" customFormat="1" ht="12" hidden="1" customHeight="1" x14ac:dyDescent="0.2">
      <c r="A19" s="43" t="s">
        <v>179</v>
      </c>
      <c r="B19" s="43"/>
      <c r="C19" s="43"/>
      <c r="D19" s="43"/>
      <c r="E19" s="43"/>
    </row>
    <row r="20" spans="1:5" s="36" customFormat="1" ht="12" hidden="1" customHeight="1" x14ac:dyDescent="0.2">
      <c r="A20" s="183" t="s">
        <v>37</v>
      </c>
      <c r="B20" s="43" t="e">
        <f>'BAR BB| Open rates'!#REF!</f>
        <v>#REF!</v>
      </c>
      <c r="C20" s="43" t="e">
        <f>'BAR BB| Open rates'!#REF!</f>
        <v>#REF!</v>
      </c>
      <c r="D20" s="43" t="e">
        <f>'BAR BB| Open rates'!#REF!</f>
        <v>#REF!</v>
      </c>
      <c r="E20" s="43" t="e">
        <f>'BAR BB| Open rates'!#REF!</f>
        <v>#REF!</v>
      </c>
    </row>
    <row r="21" spans="1:5" s="36" customFormat="1" ht="12" hidden="1" customHeight="1" x14ac:dyDescent="0.2">
      <c r="A21" s="43" t="s">
        <v>180</v>
      </c>
      <c r="B21" s="43"/>
      <c r="C21" s="43"/>
      <c r="D21" s="43"/>
      <c r="E21" s="43"/>
    </row>
    <row r="22" spans="1:5" s="36" customFormat="1" ht="12" hidden="1" customHeight="1" x14ac:dyDescent="0.2">
      <c r="A22" s="52" t="s">
        <v>14</v>
      </c>
      <c r="B22" s="43" t="e">
        <f>'BAR BB| Open rates'!#REF!</f>
        <v>#REF!</v>
      </c>
      <c r="C22" s="43" t="e">
        <f>'BAR BB| Open rates'!#REF!</f>
        <v>#REF!</v>
      </c>
      <c r="D22" s="43" t="e">
        <f>'BAR BB| Open rates'!#REF!</f>
        <v>#REF!</v>
      </c>
      <c r="E22" s="43" t="e">
        <f>'BAR BB| Open rates'!#REF!</f>
        <v>#REF!</v>
      </c>
    </row>
    <row r="23" spans="1:5" s="36" customFormat="1" ht="12" hidden="1" customHeight="1" x14ac:dyDescent="0.2">
      <c r="A23" s="43" t="s">
        <v>181</v>
      </c>
      <c r="B23" s="43"/>
      <c r="C23" s="43"/>
      <c r="D23" s="43"/>
      <c r="E23" s="43"/>
    </row>
    <row r="24" spans="1:5" s="36" customFormat="1" ht="12" hidden="1" customHeight="1" x14ac:dyDescent="0.2">
      <c r="A24" s="52" t="s">
        <v>14</v>
      </c>
      <c r="B24" s="43" t="e">
        <f>'BAR BB| Open rates'!#REF!</f>
        <v>#REF!</v>
      </c>
      <c r="C24" s="43" t="e">
        <f>'BAR BB| Open rates'!#REF!</f>
        <v>#REF!</v>
      </c>
      <c r="D24" s="43" t="e">
        <f>'BAR BB| Open rates'!#REF!</f>
        <v>#REF!</v>
      </c>
      <c r="E24" s="43" t="e">
        <f>'BAR BB| Open rates'!#REF!</f>
        <v>#REF!</v>
      </c>
    </row>
    <row r="25" spans="1:5" s="36" customFormat="1" ht="12" hidden="1" customHeight="1" x14ac:dyDescent="0.2">
      <c r="A25" s="43" t="s">
        <v>182</v>
      </c>
      <c r="B25" s="43"/>
      <c r="C25" s="43"/>
      <c r="D25" s="43"/>
      <c r="E25" s="43"/>
    </row>
    <row r="26" spans="1:5" s="36" customFormat="1" ht="12" hidden="1" customHeight="1" x14ac:dyDescent="0.2">
      <c r="A26" s="183" t="s">
        <v>13</v>
      </c>
      <c r="B26" s="43" t="e">
        <f>'BAR BB| Open rates'!#REF!</f>
        <v>#REF!</v>
      </c>
      <c r="C26" s="43" t="e">
        <f>'BAR BB| Open rates'!#REF!</f>
        <v>#REF!</v>
      </c>
      <c r="D26" s="43" t="e">
        <f>'BAR BB| Open rates'!#REF!</f>
        <v>#REF!</v>
      </c>
      <c r="E26" s="43" t="e">
        <f>'BAR BB| Open rates'!#REF!</f>
        <v>#REF!</v>
      </c>
    </row>
    <row r="27" spans="1:5" s="36" customFormat="1" ht="12" hidden="1" customHeight="1" x14ac:dyDescent="0.2">
      <c r="A27" s="43" t="s">
        <v>183</v>
      </c>
      <c r="B27" s="43"/>
      <c r="C27" s="43"/>
      <c r="D27" s="43"/>
      <c r="E27" s="43"/>
    </row>
    <row r="28" spans="1:5" s="36" customFormat="1" ht="12" hidden="1" customHeight="1" x14ac:dyDescent="0.2">
      <c r="A28" s="183" t="s">
        <v>15</v>
      </c>
      <c r="B28" s="43" t="e">
        <f>'BAR BB| Open rates'!#REF!</f>
        <v>#REF!</v>
      </c>
      <c r="C28" s="43" t="e">
        <f>'BAR BB| Open rates'!#REF!</f>
        <v>#REF!</v>
      </c>
      <c r="D28" s="43" t="e">
        <f>'BAR BB| Open rates'!#REF!</f>
        <v>#REF!</v>
      </c>
      <c r="E28" s="43" t="e">
        <f>'BAR BB| Open rates'!#REF!</f>
        <v>#REF!</v>
      </c>
    </row>
    <row r="29" spans="1:5" s="36" customFormat="1" ht="12" hidden="1" customHeight="1" x14ac:dyDescent="0.2">
      <c r="A29" s="43" t="s">
        <v>72</v>
      </c>
      <c r="B29" s="43"/>
      <c r="C29" s="43"/>
      <c r="D29" s="43"/>
      <c r="E29" s="43"/>
    </row>
    <row r="30" spans="1:5" s="33" customFormat="1" ht="11.25" hidden="1" customHeight="1" x14ac:dyDescent="0.2">
      <c r="A30" s="52" t="s">
        <v>37</v>
      </c>
      <c r="B30" s="43" t="e">
        <f>'BAR BB| Open rates'!#REF!</f>
        <v>#REF!</v>
      </c>
      <c r="C30" s="43" t="e">
        <f>'BAR BB| Open rates'!#REF!</f>
        <v>#REF!</v>
      </c>
      <c r="D30" s="43" t="e">
        <f>'BAR BB| Open rates'!#REF!</f>
        <v>#REF!</v>
      </c>
      <c r="E30" s="43" t="e">
        <f>'BAR BB| Open rates'!#REF!</f>
        <v>#REF!</v>
      </c>
    </row>
    <row r="31" spans="1:5" ht="12.75" hidden="1" customHeight="1" x14ac:dyDescent="0.2">
      <c r="A31" s="43" t="s">
        <v>184</v>
      </c>
      <c r="B31" s="43"/>
      <c r="C31" s="43"/>
      <c r="D31" s="43"/>
      <c r="E31" s="43"/>
    </row>
    <row r="32" spans="1:5" s="33" customFormat="1" ht="11.25" hidden="1" customHeight="1" x14ac:dyDescent="0.2">
      <c r="A32" s="52" t="s">
        <v>13</v>
      </c>
      <c r="B32" s="43" t="e">
        <f>'BAR BB| Open rates'!#REF!</f>
        <v>#REF!</v>
      </c>
      <c r="C32" s="43" t="e">
        <f>'BAR BB| Open rates'!#REF!</f>
        <v>#REF!</v>
      </c>
      <c r="D32" s="43" t="e">
        <f>'BAR BB| Open rates'!#REF!</f>
        <v>#REF!</v>
      </c>
      <c r="E32" s="43" t="e">
        <f>'BAR BB| Open rates'!#REF!</f>
        <v>#REF!</v>
      </c>
    </row>
    <row r="33" spans="1:5" s="33" customFormat="1" ht="11.25" hidden="1" customHeight="1" x14ac:dyDescent="0.2">
      <c r="A33" s="89"/>
      <c r="B33" s="164"/>
      <c r="C33" s="164"/>
      <c r="D33" s="164"/>
      <c r="E33" s="164"/>
    </row>
    <row r="34" spans="1:5" s="33" customFormat="1" ht="26.25" customHeight="1" x14ac:dyDescent="0.2">
      <c r="A34" s="11" t="s">
        <v>221</v>
      </c>
      <c r="B34" s="210"/>
      <c r="C34" s="210"/>
      <c r="D34" s="210"/>
      <c r="E34" s="210"/>
    </row>
    <row r="35" spans="1:5" s="33" customFormat="1" ht="26.25" customHeight="1" x14ac:dyDescent="0.2">
      <c r="A35" s="211" t="s">
        <v>62</v>
      </c>
      <c r="B35" s="108" t="e">
        <f t="shared" ref="B35:E36" si="0">B3</f>
        <v>#REF!</v>
      </c>
      <c r="C35" s="108" t="e">
        <f t="shared" si="0"/>
        <v>#REF!</v>
      </c>
      <c r="D35" s="108" t="e">
        <f t="shared" si="0"/>
        <v>#REF!</v>
      </c>
      <c r="E35" s="108" t="e">
        <f t="shared" si="0"/>
        <v>#REF!</v>
      </c>
    </row>
    <row r="36" spans="1:5" s="33" customFormat="1" ht="26.25" customHeight="1" x14ac:dyDescent="0.2">
      <c r="A36" s="211"/>
      <c r="B36" s="108" t="e">
        <f t="shared" si="0"/>
        <v>#REF!</v>
      </c>
      <c r="C36" s="108" t="e">
        <f t="shared" si="0"/>
        <v>#REF!</v>
      </c>
      <c r="D36" s="108" t="e">
        <f t="shared" si="0"/>
        <v>#REF!</v>
      </c>
      <c r="E36" s="108" t="e">
        <f t="shared" si="0"/>
        <v>#REF!</v>
      </c>
    </row>
    <row r="37" spans="1:5" s="36" customFormat="1" ht="12" customHeight="1" x14ac:dyDescent="0.2">
      <c r="A37" s="184" t="s">
        <v>63</v>
      </c>
    </row>
    <row r="38" spans="1:5" s="36" customFormat="1" ht="12" customHeight="1" x14ac:dyDescent="0.2">
      <c r="A38" s="52">
        <v>1</v>
      </c>
      <c r="B38" s="57" t="e">
        <f t="shared" ref="B38:E39" si="1">B6*0.88</f>
        <v>#REF!</v>
      </c>
      <c r="C38" s="57" t="e">
        <f t="shared" si="1"/>
        <v>#REF!</v>
      </c>
      <c r="D38" s="57" t="e">
        <f t="shared" si="1"/>
        <v>#REF!</v>
      </c>
      <c r="E38" s="57" t="e">
        <f t="shared" si="1"/>
        <v>#REF!</v>
      </c>
    </row>
    <row r="39" spans="1:5" s="36" customFormat="1" ht="12" customHeight="1" x14ac:dyDescent="0.2">
      <c r="A39" s="52">
        <v>2</v>
      </c>
      <c r="B39" s="57" t="e">
        <f t="shared" si="1"/>
        <v>#REF!</v>
      </c>
      <c r="C39" s="57" t="e">
        <f t="shared" si="1"/>
        <v>#REF!</v>
      </c>
      <c r="D39" s="57" t="e">
        <f t="shared" si="1"/>
        <v>#REF!</v>
      </c>
      <c r="E39" s="57" t="e">
        <f t="shared" si="1"/>
        <v>#REF!</v>
      </c>
    </row>
    <row r="40" spans="1:5" s="36" customFormat="1" ht="12" customHeight="1" x14ac:dyDescent="0.2">
      <c r="A40" s="43" t="s">
        <v>175</v>
      </c>
      <c r="B40" s="57"/>
      <c r="C40" s="57"/>
      <c r="D40" s="57"/>
      <c r="E40" s="57"/>
    </row>
    <row r="41" spans="1:5" s="36" customFormat="1" ht="12" customHeight="1" x14ac:dyDescent="0.2">
      <c r="A41" s="52">
        <v>1</v>
      </c>
      <c r="B41" s="57" t="e">
        <f t="shared" ref="B41:E42" si="2">B9*0.88</f>
        <v>#REF!</v>
      </c>
      <c r="C41" s="57" t="e">
        <f t="shared" si="2"/>
        <v>#REF!</v>
      </c>
      <c r="D41" s="57" t="e">
        <f t="shared" si="2"/>
        <v>#REF!</v>
      </c>
      <c r="E41" s="57" t="e">
        <f t="shared" si="2"/>
        <v>#REF!</v>
      </c>
    </row>
    <row r="42" spans="1:5" s="36" customFormat="1" ht="12" customHeight="1" x14ac:dyDescent="0.2">
      <c r="A42" s="52">
        <v>2</v>
      </c>
      <c r="B42" s="57" t="e">
        <f t="shared" si="2"/>
        <v>#REF!</v>
      </c>
      <c r="C42" s="57" t="e">
        <f t="shared" si="2"/>
        <v>#REF!</v>
      </c>
      <c r="D42" s="57" t="e">
        <f t="shared" si="2"/>
        <v>#REF!</v>
      </c>
      <c r="E42" s="57" t="e">
        <f t="shared" si="2"/>
        <v>#REF!</v>
      </c>
    </row>
    <row r="43" spans="1:5" s="36" customFormat="1" ht="12" customHeight="1" x14ac:dyDescent="0.2">
      <c r="A43" s="43" t="s">
        <v>176</v>
      </c>
      <c r="B43" s="57"/>
      <c r="C43" s="57"/>
      <c r="D43" s="57"/>
      <c r="E43" s="57"/>
    </row>
    <row r="44" spans="1:5" s="36" customFormat="1" ht="12" customHeight="1" x14ac:dyDescent="0.2">
      <c r="A44" s="183">
        <v>1</v>
      </c>
      <c r="B44" s="57" t="e">
        <f t="shared" ref="B44:E45" si="3">B12*0.88</f>
        <v>#REF!</v>
      </c>
      <c r="C44" s="57" t="e">
        <f t="shared" si="3"/>
        <v>#REF!</v>
      </c>
      <c r="D44" s="57" t="e">
        <f t="shared" si="3"/>
        <v>#REF!</v>
      </c>
      <c r="E44" s="57" t="e">
        <f t="shared" si="3"/>
        <v>#REF!</v>
      </c>
    </row>
    <row r="45" spans="1:5" s="36" customFormat="1" ht="12" customHeight="1" x14ac:dyDescent="0.2">
      <c r="A45" s="183">
        <v>2</v>
      </c>
      <c r="B45" s="57" t="e">
        <f t="shared" si="3"/>
        <v>#REF!</v>
      </c>
      <c r="C45" s="57" t="e">
        <f t="shared" si="3"/>
        <v>#REF!</v>
      </c>
      <c r="D45" s="57" t="e">
        <f t="shared" si="3"/>
        <v>#REF!</v>
      </c>
      <c r="E45" s="57" t="e">
        <f t="shared" si="3"/>
        <v>#REF!</v>
      </c>
    </row>
    <row r="46" spans="1:5" s="36" customFormat="1" ht="12" customHeight="1" x14ac:dyDescent="0.2">
      <c r="A46" s="43" t="s">
        <v>177</v>
      </c>
      <c r="B46" s="57"/>
      <c r="C46" s="57"/>
      <c r="D46" s="57"/>
      <c r="E46" s="57"/>
    </row>
    <row r="47" spans="1:5" s="36" customFormat="1" ht="12" customHeight="1" x14ac:dyDescent="0.2">
      <c r="A47" s="183">
        <v>1</v>
      </c>
      <c r="B47" s="57" t="e">
        <f t="shared" ref="B47:E48" si="4">B15*0.88</f>
        <v>#REF!</v>
      </c>
      <c r="C47" s="57" t="e">
        <f t="shared" si="4"/>
        <v>#REF!</v>
      </c>
      <c r="D47" s="57" t="e">
        <f t="shared" si="4"/>
        <v>#REF!</v>
      </c>
      <c r="E47" s="57" t="e">
        <f t="shared" si="4"/>
        <v>#REF!</v>
      </c>
    </row>
    <row r="48" spans="1:5" s="36" customFormat="1" ht="12" customHeight="1" x14ac:dyDescent="0.2">
      <c r="A48" s="183">
        <v>2</v>
      </c>
      <c r="B48" s="57" t="e">
        <f t="shared" si="4"/>
        <v>#REF!</v>
      </c>
      <c r="C48" s="57" t="e">
        <f t="shared" si="4"/>
        <v>#REF!</v>
      </c>
      <c r="D48" s="57" t="e">
        <f t="shared" si="4"/>
        <v>#REF!</v>
      </c>
      <c r="E48" s="57" t="e">
        <f t="shared" si="4"/>
        <v>#REF!</v>
      </c>
    </row>
    <row r="49" spans="1:5" s="36" customFormat="1" ht="12" customHeight="1" x14ac:dyDescent="0.2">
      <c r="A49" s="43" t="s">
        <v>178</v>
      </c>
      <c r="B49" s="57"/>
      <c r="C49" s="57"/>
      <c r="D49" s="57"/>
      <c r="E49" s="57"/>
    </row>
    <row r="50" spans="1:5" s="36" customFormat="1" ht="12" customHeight="1" x14ac:dyDescent="0.2">
      <c r="A50" s="183" t="s">
        <v>37</v>
      </c>
      <c r="B50" s="57" t="e">
        <f>B18*0.88</f>
        <v>#REF!</v>
      </c>
      <c r="C50" s="57" t="e">
        <f>C18*0.88</f>
        <v>#REF!</v>
      </c>
      <c r="D50" s="57" t="e">
        <f>D18*0.88</f>
        <v>#REF!</v>
      </c>
      <c r="E50" s="57" t="e">
        <f>E18*0.88</f>
        <v>#REF!</v>
      </c>
    </row>
    <row r="51" spans="1:5" s="36" customFormat="1" ht="12" customHeight="1" x14ac:dyDescent="0.2">
      <c r="A51" s="43" t="s">
        <v>179</v>
      </c>
      <c r="B51" s="57"/>
      <c r="C51" s="57"/>
      <c r="D51" s="57"/>
      <c r="E51" s="57"/>
    </row>
    <row r="52" spans="1:5" s="36" customFormat="1" ht="12" customHeight="1" x14ac:dyDescent="0.2">
      <c r="A52" s="183" t="s">
        <v>37</v>
      </c>
      <c r="B52" s="57" t="e">
        <f>B20*0.88</f>
        <v>#REF!</v>
      </c>
      <c r="C52" s="57" t="e">
        <f>C20*0.88</f>
        <v>#REF!</v>
      </c>
      <c r="D52" s="57" t="e">
        <f>D20*0.88</f>
        <v>#REF!</v>
      </c>
      <c r="E52" s="57" t="e">
        <f>E20*0.88</f>
        <v>#REF!</v>
      </c>
    </row>
    <row r="53" spans="1:5" s="36" customFormat="1" ht="12" customHeight="1" x14ac:dyDescent="0.2">
      <c r="A53" s="43" t="s">
        <v>180</v>
      </c>
      <c r="B53" s="57"/>
      <c r="C53" s="57"/>
      <c r="D53" s="57"/>
      <c r="E53" s="57"/>
    </row>
    <row r="54" spans="1:5" s="36" customFormat="1" ht="12" customHeight="1" x14ac:dyDescent="0.2">
      <c r="A54" s="52" t="s">
        <v>14</v>
      </c>
      <c r="B54" s="57" t="e">
        <f>B22*0.88</f>
        <v>#REF!</v>
      </c>
      <c r="C54" s="57" t="e">
        <f>C22*0.88</f>
        <v>#REF!</v>
      </c>
      <c r="D54" s="57" t="e">
        <f>D22*0.88</f>
        <v>#REF!</v>
      </c>
      <c r="E54" s="57" t="e">
        <f>E22*0.88</f>
        <v>#REF!</v>
      </c>
    </row>
    <row r="55" spans="1:5" s="36" customFormat="1" ht="12" customHeight="1" x14ac:dyDescent="0.2">
      <c r="A55" s="43" t="s">
        <v>181</v>
      </c>
      <c r="B55" s="57"/>
      <c r="C55" s="57"/>
      <c r="D55" s="57"/>
      <c r="E55" s="57"/>
    </row>
    <row r="56" spans="1:5" s="36" customFormat="1" ht="12" customHeight="1" x14ac:dyDescent="0.2">
      <c r="A56" s="52" t="s">
        <v>14</v>
      </c>
      <c r="B56" s="57" t="e">
        <f>B24*0.88</f>
        <v>#REF!</v>
      </c>
      <c r="C56" s="57" t="e">
        <f>C24*0.88</f>
        <v>#REF!</v>
      </c>
      <c r="D56" s="57" t="e">
        <f>D24*0.88</f>
        <v>#REF!</v>
      </c>
      <c r="E56" s="57" t="e">
        <f>E24*0.88</f>
        <v>#REF!</v>
      </c>
    </row>
    <row r="57" spans="1:5" s="36" customFormat="1" ht="12" customHeight="1" x14ac:dyDescent="0.2">
      <c r="A57" s="43" t="s">
        <v>182</v>
      </c>
      <c r="B57" s="57"/>
      <c r="C57" s="57"/>
      <c r="D57" s="57"/>
      <c r="E57" s="57"/>
    </row>
    <row r="58" spans="1:5" s="36" customFormat="1" ht="12" customHeight="1" x14ac:dyDescent="0.2">
      <c r="A58" s="183" t="s">
        <v>13</v>
      </c>
      <c r="B58" s="57" t="e">
        <f>B26*0.88</f>
        <v>#REF!</v>
      </c>
      <c r="C58" s="57" t="e">
        <f>C26*0.88</f>
        <v>#REF!</v>
      </c>
      <c r="D58" s="57" t="e">
        <f>D26*0.88</f>
        <v>#REF!</v>
      </c>
      <c r="E58" s="57" t="e">
        <f>E26*0.88</f>
        <v>#REF!</v>
      </c>
    </row>
    <row r="59" spans="1:5" s="36" customFormat="1" ht="12" customHeight="1" x14ac:dyDescent="0.2">
      <c r="A59" s="43" t="s">
        <v>183</v>
      </c>
      <c r="B59" s="57"/>
      <c r="C59" s="57"/>
      <c r="D59" s="57"/>
      <c r="E59" s="57"/>
    </row>
    <row r="60" spans="1:5" s="36" customFormat="1" ht="12" customHeight="1" x14ac:dyDescent="0.2">
      <c r="A60" s="183" t="s">
        <v>15</v>
      </c>
      <c r="B60" s="57" t="e">
        <f>B28*0.88</f>
        <v>#REF!</v>
      </c>
      <c r="C60" s="57" t="e">
        <f>C28*0.88</f>
        <v>#REF!</v>
      </c>
      <c r="D60" s="57" t="e">
        <f>D28*0.88</f>
        <v>#REF!</v>
      </c>
      <c r="E60" s="57" t="e">
        <f>E28*0.88</f>
        <v>#REF!</v>
      </c>
    </row>
    <row r="61" spans="1:5" s="36" customFormat="1" ht="12" customHeight="1" x14ac:dyDescent="0.2">
      <c r="A61" s="43" t="s">
        <v>72</v>
      </c>
      <c r="B61" s="57"/>
      <c r="C61" s="57"/>
      <c r="D61" s="57"/>
      <c r="E61" s="57"/>
    </row>
    <row r="62" spans="1:5" s="36" customFormat="1" ht="12" customHeight="1" x14ac:dyDescent="0.2">
      <c r="A62" s="52" t="s">
        <v>37</v>
      </c>
      <c r="B62" s="57" t="e">
        <f>B30*0.88</f>
        <v>#REF!</v>
      </c>
      <c r="C62" s="57" t="e">
        <f>C30*0.88</f>
        <v>#REF!</v>
      </c>
      <c r="D62" s="57" t="e">
        <f>D30*0.88</f>
        <v>#REF!</v>
      </c>
      <c r="E62" s="57" t="e">
        <f>E30*0.88</f>
        <v>#REF!</v>
      </c>
    </row>
    <row r="63" spans="1:5" s="36" customFormat="1" ht="12" customHeight="1" x14ac:dyDescent="0.2">
      <c r="A63" s="43" t="s">
        <v>184</v>
      </c>
      <c r="B63" s="57"/>
      <c r="C63" s="57"/>
      <c r="D63" s="57"/>
      <c r="E63" s="57"/>
    </row>
    <row r="64" spans="1:5" s="36" customFormat="1" ht="12" customHeight="1" x14ac:dyDescent="0.2">
      <c r="A64" s="52" t="s">
        <v>13</v>
      </c>
      <c r="B64" s="57" t="e">
        <f>B32*0.88</f>
        <v>#REF!</v>
      </c>
      <c r="C64" s="57" t="e">
        <f>C32*0.88</f>
        <v>#REF!</v>
      </c>
      <c r="D64" s="57" t="e">
        <f>D32*0.88</f>
        <v>#REF!</v>
      </c>
      <c r="E64" s="57" t="e">
        <f>E32*0.88</f>
        <v>#REF!</v>
      </c>
    </row>
    <row r="65" spans="1:1" s="36" customFormat="1" ht="12" customHeight="1" x14ac:dyDescent="0.2"/>
    <row r="66" spans="1:1" s="36" customFormat="1" ht="12" customHeight="1" x14ac:dyDescent="0.2">
      <c r="A66" s="371" t="s">
        <v>172</v>
      </c>
    </row>
    <row r="67" spans="1:1" s="36" customFormat="1" ht="12" customHeight="1" x14ac:dyDescent="0.2">
      <c r="A67" s="371"/>
    </row>
    <row r="69" spans="1:1" x14ac:dyDescent="0.2">
      <c r="A69" s="212" t="s">
        <v>83</v>
      </c>
    </row>
    <row r="70" spans="1:1" ht="24.75" customHeight="1" x14ac:dyDescent="0.2">
      <c r="A70" s="186" t="s">
        <v>219</v>
      </c>
    </row>
    <row r="71" spans="1:1" ht="24.75" customHeight="1" x14ac:dyDescent="0.2">
      <c r="A71" s="186" t="s">
        <v>220</v>
      </c>
    </row>
    <row r="72" spans="1:1" x14ac:dyDescent="0.2">
      <c r="A72" s="36"/>
    </row>
    <row r="73" spans="1:1" s="6" customFormat="1" ht="12.75" customHeight="1" x14ac:dyDescent="0.2">
      <c r="A73" s="174" t="s">
        <v>74</v>
      </c>
    </row>
    <row r="74" spans="1:1" s="6" customFormat="1" ht="12.75" customHeight="1" x14ac:dyDescent="0.2">
      <c r="A74" s="172" t="s">
        <v>75</v>
      </c>
    </row>
    <row r="75" spans="1:1" s="6" customFormat="1" ht="12.75" customHeight="1" x14ac:dyDescent="0.2">
      <c r="A75" s="173" t="s">
        <v>76</v>
      </c>
    </row>
    <row r="76" spans="1:1" s="6" customFormat="1" ht="12.75" customHeight="1" x14ac:dyDescent="0.2">
      <c r="A76" s="173" t="s">
        <v>77</v>
      </c>
    </row>
    <row r="77" spans="1:1" s="6" customFormat="1" ht="12.75" customHeight="1" x14ac:dyDescent="0.2">
      <c r="A77" s="173" t="s">
        <v>78</v>
      </c>
    </row>
    <row r="78" spans="1:1" s="6" customFormat="1" ht="23.25" customHeight="1" x14ac:dyDescent="0.2">
      <c r="A78" s="173" t="s">
        <v>79</v>
      </c>
    </row>
    <row r="79" spans="1:1" s="6" customFormat="1" ht="22.5" customHeight="1" x14ac:dyDescent="0.2">
      <c r="A79" s="175" t="s">
        <v>187</v>
      </c>
    </row>
    <row r="80" spans="1:1" x14ac:dyDescent="0.2">
      <c r="A80" s="33"/>
    </row>
    <row r="81" spans="1:1" x14ac:dyDescent="0.2">
      <c r="A81" s="171" t="s">
        <v>81</v>
      </c>
    </row>
    <row r="82" spans="1:1" ht="60" x14ac:dyDescent="0.2">
      <c r="A82" s="176" t="s">
        <v>218</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sheetData>
  <mergeCells count="1">
    <mergeCell ref="A66:A67"/>
  </mergeCells>
  <pageMargins left="0.75" right="0.75" top="1" bottom="1" header="0.5" footer="0.5"/>
  <pageSetup paperSize="9" orientation="portrait" horizontalDpi="4294967295" verticalDpi="4294967295"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T89"/>
  <sheetViews>
    <sheetView showGridLines="0" zoomScaleNormal="100"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5703125" defaultRowHeight="12.75" x14ac:dyDescent="0.2"/>
  <cols>
    <col min="1" max="1" width="36.85546875" style="32" customWidth="1"/>
    <col min="2" max="16384" width="9.5703125" style="32"/>
  </cols>
  <sheetData>
    <row r="1" spans="1:98" ht="19.5" customHeight="1" x14ac:dyDescent="0.2">
      <c r="A1" s="63" t="s">
        <v>61</v>
      </c>
    </row>
    <row r="2" spans="1:98" s="33" customFormat="1" ht="26.25" customHeight="1" x14ac:dyDescent="0.2">
      <c r="A2" s="11" t="s">
        <v>217</v>
      </c>
    </row>
    <row r="3" spans="1:98" s="33" customFormat="1" ht="26.25" customHeight="1" x14ac:dyDescent="0.2">
      <c r="A3" s="211" t="s">
        <v>62</v>
      </c>
      <c r="B3" s="109">
        <f>'BAR BB| Open rates'!B3</f>
        <v>46199</v>
      </c>
      <c r="C3" s="109">
        <f>'BAR BB| Open rates'!C3</f>
        <v>46200</v>
      </c>
      <c r="D3" s="109">
        <f>'BAR BB| Open rates'!D3</f>
        <v>46201</v>
      </c>
      <c r="E3" s="109">
        <f>'BAR BB| Open rates'!E3</f>
        <v>46202</v>
      </c>
      <c r="F3" s="109">
        <f>'BAR BB| Open rates'!F3</f>
        <v>46203</v>
      </c>
      <c r="G3" s="109">
        <f>'BAR BB| Open rates'!G3</f>
        <v>46204</v>
      </c>
      <c r="H3" s="109">
        <f>'BAR BB| Open rates'!H3</f>
        <v>46205</v>
      </c>
      <c r="I3" s="109">
        <f>'BAR BB| Open rates'!I3</f>
        <v>46206</v>
      </c>
      <c r="J3" s="109">
        <f>'BAR BB| Open rates'!J3</f>
        <v>46207</v>
      </c>
      <c r="K3" s="109">
        <f>'BAR BB| Open rates'!K3</f>
        <v>46208</v>
      </c>
      <c r="L3" s="109">
        <f>'BAR BB| Open rates'!L3</f>
        <v>46209</v>
      </c>
      <c r="M3" s="109">
        <f>'BAR BB| Open rates'!M3</f>
        <v>46210</v>
      </c>
      <c r="N3" s="109">
        <f>'BAR BB| Open rates'!N3</f>
        <v>46211</v>
      </c>
      <c r="O3" s="109">
        <f>'BAR BB| Open rates'!O3</f>
        <v>46212</v>
      </c>
      <c r="P3" s="109">
        <f>'BAR BB| Open rates'!P3</f>
        <v>46213</v>
      </c>
      <c r="Q3" s="109">
        <f>'BAR BB| Open rates'!Q3</f>
        <v>46214</v>
      </c>
      <c r="R3" s="109">
        <f>'BAR BB| Open rates'!R3</f>
        <v>46215</v>
      </c>
      <c r="S3" s="109">
        <f>'BAR BB| Open rates'!S3</f>
        <v>46216</v>
      </c>
      <c r="T3" s="109">
        <f>'BAR BB| Open rates'!T3</f>
        <v>46217</v>
      </c>
      <c r="U3" s="109">
        <f>'BAR BB| Open rates'!U3</f>
        <v>46218</v>
      </c>
      <c r="V3" s="109">
        <f>'BAR BB| Open rates'!V3</f>
        <v>46219</v>
      </c>
      <c r="W3" s="109">
        <f>'BAR BB| Open rates'!W3</f>
        <v>46220</v>
      </c>
      <c r="X3" s="109">
        <f>'BAR BB| Open rates'!X3</f>
        <v>46221</v>
      </c>
      <c r="Y3" s="109">
        <f>'BAR BB| Open rates'!Y3</f>
        <v>46222</v>
      </c>
      <c r="Z3" s="109">
        <f>'BAR BB| Open rates'!Z3</f>
        <v>46223</v>
      </c>
      <c r="AA3" s="109">
        <f>'BAR BB| Open rates'!AA3</f>
        <v>46224</v>
      </c>
      <c r="AB3" s="109">
        <f>'BAR BB| Open rates'!AB3</f>
        <v>46225</v>
      </c>
      <c r="AC3" s="109">
        <f>'BAR BB| Open rates'!AC3</f>
        <v>46226</v>
      </c>
      <c r="AD3" s="109">
        <f>'BAR BB| Open rates'!AD3</f>
        <v>46227</v>
      </c>
      <c r="AE3" s="109">
        <f>'BAR BB| Open rates'!AE3</f>
        <v>46228</v>
      </c>
      <c r="AF3" s="109">
        <f>'BAR BB| Open rates'!AF3</f>
        <v>46229</v>
      </c>
      <c r="AG3" s="109">
        <f>'BAR BB| Open rates'!AG3</f>
        <v>46230</v>
      </c>
      <c r="AH3" s="109">
        <f>'BAR BB| Open rates'!AH3</f>
        <v>46231</v>
      </c>
      <c r="AI3" s="109">
        <f>'BAR BB| Open rates'!AI3</f>
        <v>46232</v>
      </c>
      <c r="AJ3" s="109">
        <f>'BAR BB| Open rates'!AJ3</f>
        <v>46233</v>
      </c>
      <c r="AK3" s="109">
        <f>'BAR BB| Open rates'!AK3</f>
        <v>46234</v>
      </c>
      <c r="AL3" s="109">
        <f>'BAR BB| Open rates'!AL3</f>
        <v>46235</v>
      </c>
      <c r="AM3" s="109">
        <f>'BAR BB| Open rates'!AM3</f>
        <v>46236</v>
      </c>
      <c r="AN3" s="109">
        <f>'BAR BB| Open rates'!AN3</f>
        <v>46237</v>
      </c>
      <c r="AO3" s="109">
        <f>'BAR BB| Open rates'!AO3</f>
        <v>46238</v>
      </c>
      <c r="AP3" s="109">
        <f>'BAR BB| Open rates'!AP3</f>
        <v>46239</v>
      </c>
      <c r="AQ3" s="109">
        <f>'BAR BB| Open rates'!AQ3</f>
        <v>46240</v>
      </c>
      <c r="AR3" s="109">
        <f>'BAR BB| Open rates'!AR3</f>
        <v>46241</v>
      </c>
      <c r="AS3" s="109">
        <f>'BAR BB| Open rates'!AS3</f>
        <v>46242</v>
      </c>
      <c r="AT3" s="109">
        <f>'BAR BB| Open rates'!AT3</f>
        <v>46243</v>
      </c>
      <c r="AU3" s="109">
        <f>'BAR BB| Open rates'!AU3</f>
        <v>46244</v>
      </c>
      <c r="AV3" s="109">
        <f>'BAR BB| Open rates'!AV3</f>
        <v>46245</v>
      </c>
      <c r="AW3" s="109">
        <f>'BAR BB| Open rates'!AW3</f>
        <v>46246</v>
      </c>
      <c r="AX3" s="109">
        <f>'BAR BB| Open rates'!AX3</f>
        <v>46247</v>
      </c>
      <c r="AY3" s="109">
        <f>'BAR BB| Open rates'!AY3</f>
        <v>46248</v>
      </c>
      <c r="AZ3" s="109">
        <f>'BAR BB| Open rates'!AZ3</f>
        <v>46249</v>
      </c>
      <c r="BA3" s="109">
        <f>'BAR BB| Open rates'!BA3</f>
        <v>46250</v>
      </c>
      <c r="BB3" s="109">
        <f>'BAR BB| Open rates'!BB3</f>
        <v>46251</v>
      </c>
      <c r="BC3" s="109">
        <f>'BAR BB| Open rates'!BC3</f>
        <v>46252</v>
      </c>
      <c r="BD3" s="109">
        <f>'BAR BB| Open rates'!BD3</f>
        <v>46253</v>
      </c>
      <c r="BE3" s="109">
        <f>'BAR BB| Open rates'!BE3</f>
        <v>46254</v>
      </c>
      <c r="BF3" s="109">
        <f>'BAR BB| Open rates'!BF3</f>
        <v>46255</v>
      </c>
      <c r="BG3" s="109">
        <f>'BAR BB| Open rates'!BG3</f>
        <v>46256</v>
      </c>
      <c r="BH3" s="109">
        <f>'BAR BB| Open rates'!BH3</f>
        <v>46257</v>
      </c>
      <c r="BI3" s="109">
        <f>'BAR BB| Open rates'!BI3</f>
        <v>46258</v>
      </c>
      <c r="BJ3" s="109">
        <f>'BAR BB| Open rates'!BJ3</f>
        <v>46259</v>
      </c>
      <c r="BK3" s="109">
        <f>'BAR BB| Open rates'!BK3</f>
        <v>46260</v>
      </c>
      <c r="BL3" s="109">
        <f>'BAR BB| Open rates'!BL3</f>
        <v>46261</v>
      </c>
      <c r="BM3" s="109">
        <f>'BAR BB| Open rates'!BM3</f>
        <v>46262</v>
      </c>
      <c r="BN3" s="109">
        <f>'BAR BB| Open rates'!BN3</f>
        <v>46263</v>
      </c>
      <c r="BO3" s="109">
        <f>'BAR BB| Open rates'!BO3</f>
        <v>46264</v>
      </c>
      <c r="BP3" s="109">
        <f>'BAR BB| Open rates'!BP3</f>
        <v>46265</v>
      </c>
      <c r="BQ3" s="109">
        <f>'BAR BB| Open rates'!BQ3</f>
        <v>46266</v>
      </c>
      <c r="BR3" s="109">
        <f>'BAR BB| Open rates'!BR3</f>
        <v>46267</v>
      </c>
      <c r="BS3" s="109">
        <f>'BAR BB| Open rates'!BS3</f>
        <v>46268</v>
      </c>
      <c r="BT3" s="109">
        <f>'BAR BB| Open rates'!BT3</f>
        <v>46269</v>
      </c>
      <c r="BU3" s="109">
        <f>'BAR BB| Open rates'!BU3</f>
        <v>46270</v>
      </c>
      <c r="BV3" s="109">
        <f>'BAR BB| Open rates'!BV3</f>
        <v>46271</v>
      </c>
      <c r="BW3" s="109">
        <f>'BAR BB| Open rates'!BW3</f>
        <v>46272</v>
      </c>
      <c r="BX3" s="109">
        <f>'BAR BB| Open rates'!BX3</f>
        <v>46273</v>
      </c>
      <c r="BY3" s="109">
        <f>'BAR BB| Open rates'!BY3</f>
        <v>46274</v>
      </c>
      <c r="BZ3" s="109">
        <f>'BAR BB| Open rates'!BZ3</f>
        <v>46275</v>
      </c>
      <c r="CA3" s="109">
        <f>'BAR BB| Open rates'!CA3</f>
        <v>46276</v>
      </c>
      <c r="CB3" s="109">
        <f>'BAR BB| Open rates'!CB3</f>
        <v>46277</v>
      </c>
      <c r="CC3" s="109">
        <f>'BAR BB| Open rates'!CC3</f>
        <v>46278</v>
      </c>
      <c r="CD3" s="109">
        <f>'BAR BB| Open rates'!CD3</f>
        <v>46279</v>
      </c>
      <c r="CE3" s="109">
        <f>'BAR BB| Open rates'!CE3</f>
        <v>46280</v>
      </c>
      <c r="CF3" s="109">
        <f>'BAR BB| Open rates'!CF3</f>
        <v>46281</v>
      </c>
      <c r="CG3" s="109">
        <f>'BAR BB| Open rates'!CG3</f>
        <v>46282</v>
      </c>
      <c r="CH3" s="109">
        <f>'BAR BB| Open rates'!CH3</f>
        <v>46283</v>
      </c>
      <c r="CI3" s="109">
        <f>'BAR BB| Open rates'!CI3</f>
        <v>46284</v>
      </c>
      <c r="CJ3" s="109">
        <f>'BAR BB| Open rates'!CJ3</f>
        <v>46285</v>
      </c>
      <c r="CK3" s="109">
        <f>'BAR BB| Open rates'!CK3</f>
        <v>46286</v>
      </c>
      <c r="CL3" s="109">
        <f>'BAR BB| Open rates'!CL3</f>
        <v>46287</v>
      </c>
      <c r="CM3" s="109">
        <f>'BAR BB| Open rates'!CM3</f>
        <v>46288</v>
      </c>
      <c r="CN3" s="109">
        <f>'BAR BB| Open rates'!CN3</f>
        <v>46289</v>
      </c>
      <c r="CO3" s="109">
        <f>'BAR BB| Open rates'!CO3</f>
        <v>46290</v>
      </c>
      <c r="CP3" s="109">
        <f>'BAR BB| Open rates'!CP3</f>
        <v>46291</v>
      </c>
      <c r="CQ3" s="109">
        <f>'BAR BB| Open rates'!CQ3</f>
        <v>46292</v>
      </c>
      <c r="CR3" s="109">
        <f>'BAR BB| Open rates'!CR3</f>
        <v>46293</v>
      </c>
      <c r="CS3" s="109">
        <f>'BAR BB| Open rates'!CS3</f>
        <v>46294</v>
      </c>
      <c r="CT3" s="109">
        <f>'BAR BB| Open rates'!CT3</f>
        <v>46295</v>
      </c>
    </row>
    <row r="4" spans="1:98" s="36" customFormat="1" ht="12" customHeight="1" x14ac:dyDescent="0.2">
      <c r="A4" s="252" t="s">
        <v>63</v>
      </c>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row>
    <row r="5" spans="1:98" s="36" customFormat="1" ht="12" customHeight="1" x14ac:dyDescent="0.2">
      <c r="A5" s="183">
        <v>1</v>
      </c>
      <c r="B5" s="19">
        <f>'BAR BB| Open rates'!B5*0.75</f>
        <v>16125</v>
      </c>
      <c r="C5" s="19">
        <f>'BAR BB| Open rates'!C5*0.75</f>
        <v>16125</v>
      </c>
      <c r="D5" s="19">
        <f>'BAR BB| Open rates'!D5*0.75</f>
        <v>14100</v>
      </c>
      <c r="E5" s="19">
        <f>'BAR BB| Open rates'!E5*0.75</f>
        <v>14100</v>
      </c>
      <c r="F5" s="19">
        <f>'BAR BB| Open rates'!F5*0.75</f>
        <v>12450</v>
      </c>
      <c r="G5" s="19">
        <f>'BAR BB| Open rates'!G5*0.75</f>
        <v>14100</v>
      </c>
      <c r="H5" s="19">
        <f>'BAR BB| Open rates'!H5*0.75</f>
        <v>14100</v>
      </c>
      <c r="I5" s="19">
        <f>'BAR BB| Open rates'!I5*0.75</f>
        <v>15600</v>
      </c>
      <c r="J5" s="19">
        <f>'BAR BB| Open rates'!J5*0.75</f>
        <v>15600</v>
      </c>
      <c r="K5" s="19">
        <f>'BAR BB| Open rates'!K5*0.75</f>
        <v>14100</v>
      </c>
      <c r="L5" s="19">
        <f>'BAR BB| Open rates'!L5*0.75</f>
        <v>14100</v>
      </c>
      <c r="M5" s="19">
        <f>'BAR BB| Open rates'!M5*0.75</f>
        <v>14100</v>
      </c>
      <c r="N5" s="19">
        <f>'BAR BB| Open rates'!N5*0.75</f>
        <v>14100</v>
      </c>
      <c r="O5" s="19">
        <f>'BAR BB| Open rates'!O5*0.75</f>
        <v>14100</v>
      </c>
      <c r="P5" s="19">
        <f>'BAR BB| Open rates'!P5*0.75</f>
        <v>15600</v>
      </c>
      <c r="Q5" s="19">
        <f>'BAR BB| Open rates'!Q5*0.75</f>
        <v>15600</v>
      </c>
      <c r="R5" s="19">
        <f>'BAR BB| Open rates'!R5*0.75</f>
        <v>15600</v>
      </c>
      <c r="S5" s="19">
        <f>'BAR BB| Open rates'!S5*0.75</f>
        <v>15600</v>
      </c>
      <c r="T5" s="19">
        <f>'BAR BB| Open rates'!T5*0.75</f>
        <v>15600</v>
      </c>
      <c r="U5" s="19">
        <f>'BAR BB| Open rates'!U5*0.75</f>
        <v>15600</v>
      </c>
      <c r="V5" s="19">
        <f>'BAR BB| Open rates'!V5*0.75</f>
        <v>15600</v>
      </c>
      <c r="W5" s="19">
        <f>'BAR BB| Open rates'!W5*0.75</f>
        <v>17100</v>
      </c>
      <c r="X5" s="19">
        <f>'BAR BB| Open rates'!X5*0.75</f>
        <v>17100</v>
      </c>
      <c r="Y5" s="19">
        <f>'BAR BB| Open rates'!Y5*0.75</f>
        <v>15600</v>
      </c>
      <c r="Z5" s="19">
        <f>'BAR BB| Open rates'!Z5*0.75</f>
        <v>15600</v>
      </c>
      <c r="AA5" s="19">
        <f>'BAR BB| Open rates'!AA5*0.75</f>
        <v>15600</v>
      </c>
      <c r="AB5" s="19">
        <f>'BAR BB| Open rates'!AB5*0.75</f>
        <v>15600</v>
      </c>
      <c r="AC5" s="19">
        <f>'BAR BB| Open rates'!AC5*0.75</f>
        <v>15600</v>
      </c>
      <c r="AD5" s="19">
        <f>'BAR BB| Open rates'!AD5*0.75</f>
        <v>17100</v>
      </c>
      <c r="AE5" s="19">
        <f>'BAR BB| Open rates'!AE5*0.75</f>
        <v>17100</v>
      </c>
      <c r="AF5" s="19">
        <f>'BAR BB| Open rates'!AF5*0.75</f>
        <v>15600</v>
      </c>
      <c r="AG5" s="19">
        <f>'BAR BB| Open rates'!AG5*0.75</f>
        <v>15600</v>
      </c>
      <c r="AH5" s="19">
        <f>'BAR BB| Open rates'!AH5*0.75</f>
        <v>15600</v>
      </c>
      <c r="AI5" s="19">
        <f>'BAR BB| Open rates'!AI5*0.75</f>
        <v>15600</v>
      </c>
      <c r="AJ5" s="19">
        <f>'BAR BB| Open rates'!AJ5*0.75</f>
        <v>15600</v>
      </c>
      <c r="AK5" s="19">
        <f>'BAR BB| Open rates'!AK5*0.75</f>
        <v>17100</v>
      </c>
      <c r="AL5" s="19">
        <f>'BAR BB| Open rates'!AL5*0.75</f>
        <v>17100</v>
      </c>
      <c r="AM5" s="19">
        <f>'BAR BB| Open rates'!AM5*0.75</f>
        <v>15600</v>
      </c>
      <c r="AN5" s="19">
        <f>'BAR BB| Open rates'!AN5*0.75</f>
        <v>15600</v>
      </c>
      <c r="AO5" s="19">
        <f>'BAR BB| Open rates'!AO5*0.75</f>
        <v>15600</v>
      </c>
      <c r="AP5" s="19">
        <f>'BAR BB| Open rates'!AP5*0.75</f>
        <v>15600</v>
      </c>
      <c r="AQ5" s="19">
        <f>'BAR BB| Open rates'!AQ5*0.75</f>
        <v>15600</v>
      </c>
      <c r="AR5" s="19">
        <f>'BAR BB| Open rates'!AR5*0.75</f>
        <v>17100</v>
      </c>
      <c r="AS5" s="19">
        <f>'BAR BB| Open rates'!AS5*0.75</f>
        <v>17100</v>
      </c>
      <c r="AT5" s="19">
        <f>'BAR BB| Open rates'!AT5*0.75</f>
        <v>15600</v>
      </c>
      <c r="AU5" s="19">
        <f>'BAR BB| Open rates'!AU5*0.75</f>
        <v>15600</v>
      </c>
      <c r="AV5" s="19">
        <f>'BAR BB| Open rates'!AV5*0.75</f>
        <v>15600</v>
      </c>
      <c r="AW5" s="19">
        <f>'BAR BB| Open rates'!AW5*0.75</f>
        <v>15600</v>
      </c>
      <c r="AX5" s="19">
        <f>'BAR BB| Open rates'!AX5*0.75</f>
        <v>15600</v>
      </c>
      <c r="AY5" s="19">
        <f>'BAR BB| Open rates'!AY5*0.75</f>
        <v>17100</v>
      </c>
      <c r="AZ5" s="19">
        <f>'BAR BB| Open rates'!AZ5*0.75</f>
        <v>17100</v>
      </c>
      <c r="BA5" s="19">
        <f>'BAR BB| Open rates'!BA5*0.75</f>
        <v>15600</v>
      </c>
      <c r="BB5" s="19">
        <f>'BAR BB| Open rates'!BB5*0.75</f>
        <v>15600</v>
      </c>
      <c r="BC5" s="19">
        <f>'BAR BB| Open rates'!BC5*0.75</f>
        <v>15600</v>
      </c>
      <c r="BD5" s="19">
        <f>'BAR BB| Open rates'!BD5*0.75</f>
        <v>15600</v>
      </c>
      <c r="BE5" s="19">
        <f>'BAR BB| Open rates'!BE5*0.75</f>
        <v>15600</v>
      </c>
      <c r="BF5" s="19">
        <f>'BAR BB| Open rates'!BF5*0.75</f>
        <v>17100</v>
      </c>
      <c r="BG5" s="19">
        <f>'BAR BB| Open rates'!BG5*0.75</f>
        <v>17100</v>
      </c>
      <c r="BH5" s="19">
        <f>'BAR BB| Open rates'!BH5*0.75</f>
        <v>13200</v>
      </c>
      <c r="BI5" s="19">
        <f>'BAR BB| Open rates'!BI5*0.75</f>
        <v>13200</v>
      </c>
      <c r="BJ5" s="19">
        <f>'BAR BB| Open rates'!BJ5*0.75</f>
        <v>13200</v>
      </c>
      <c r="BK5" s="19">
        <f>'BAR BB| Open rates'!BK5*0.75</f>
        <v>13200</v>
      </c>
      <c r="BL5" s="19">
        <f>'BAR BB| Open rates'!BL5*0.75</f>
        <v>13200</v>
      </c>
      <c r="BM5" s="19">
        <f>'BAR BB| Open rates'!BM5*0.75</f>
        <v>14100</v>
      </c>
      <c r="BN5" s="19">
        <f>'BAR BB| Open rates'!BN5*0.75</f>
        <v>14100</v>
      </c>
      <c r="BO5" s="19">
        <f>'BAR BB| Open rates'!BO5*0.75</f>
        <v>12450</v>
      </c>
      <c r="BP5" s="19">
        <f>'BAR BB| Open rates'!BP5*0.75</f>
        <v>12450</v>
      </c>
      <c r="BQ5" s="19">
        <f>'BAR BB| Open rates'!BQ5*0.75</f>
        <v>14100</v>
      </c>
      <c r="BR5" s="19">
        <f>'BAR BB| Open rates'!BR5*0.75</f>
        <v>14100</v>
      </c>
      <c r="BS5" s="19">
        <f>'BAR BB| Open rates'!BS5*0.75</f>
        <v>14100</v>
      </c>
      <c r="BT5" s="19">
        <f>'BAR BB| Open rates'!BT5*0.75</f>
        <v>14100</v>
      </c>
      <c r="BU5" s="19">
        <f>'BAR BB| Open rates'!BU5*0.75</f>
        <v>14100</v>
      </c>
      <c r="BV5" s="19">
        <f>'BAR BB| Open rates'!BV5*0.75</f>
        <v>12450</v>
      </c>
      <c r="BW5" s="19">
        <f>'BAR BB| Open rates'!BW5*0.75</f>
        <v>12450</v>
      </c>
      <c r="BX5" s="19">
        <f>'BAR BB| Open rates'!BX5*0.75</f>
        <v>12450</v>
      </c>
      <c r="BY5" s="19">
        <f>'BAR BB| Open rates'!BY5*0.75</f>
        <v>12450</v>
      </c>
      <c r="BZ5" s="19">
        <f>'BAR BB| Open rates'!BZ5*0.75</f>
        <v>12450</v>
      </c>
      <c r="CA5" s="19">
        <f>'BAR BB| Open rates'!CA5*0.75</f>
        <v>14100</v>
      </c>
      <c r="CB5" s="19">
        <f>'BAR BB| Open rates'!CB5*0.75</f>
        <v>14100</v>
      </c>
      <c r="CC5" s="19">
        <f>'BAR BB| Open rates'!CC5*0.75</f>
        <v>12450</v>
      </c>
      <c r="CD5" s="19">
        <f>'BAR BB| Open rates'!CD5*0.75</f>
        <v>12450</v>
      </c>
      <c r="CE5" s="19">
        <f>'BAR BB| Open rates'!CE5*0.75</f>
        <v>12450</v>
      </c>
      <c r="CF5" s="19">
        <f>'BAR BB| Open rates'!CF5*0.75</f>
        <v>12450</v>
      </c>
      <c r="CG5" s="19">
        <f>'BAR BB| Open rates'!CG5*0.75</f>
        <v>12450</v>
      </c>
      <c r="CH5" s="19">
        <f>'BAR BB| Open rates'!CH5*0.75</f>
        <v>14100</v>
      </c>
      <c r="CI5" s="19">
        <f>'BAR BB| Open rates'!CI5*0.75</f>
        <v>14100</v>
      </c>
      <c r="CJ5" s="19">
        <f>'BAR BB| Open rates'!CJ5*0.75</f>
        <v>12450</v>
      </c>
      <c r="CK5" s="19">
        <f>'BAR BB| Open rates'!CK5*0.75</f>
        <v>12450</v>
      </c>
      <c r="CL5" s="19">
        <f>'BAR BB| Open rates'!CL5*0.75</f>
        <v>12450</v>
      </c>
      <c r="CM5" s="19">
        <f>'BAR BB| Open rates'!CM5*0.75</f>
        <v>12450</v>
      </c>
      <c r="CN5" s="19">
        <f>'BAR BB| Open rates'!CN5*0.75</f>
        <v>12450</v>
      </c>
      <c r="CO5" s="19">
        <f>'BAR BB| Open rates'!CO5*0.75</f>
        <v>14100</v>
      </c>
      <c r="CP5" s="19">
        <f>'BAR BB| Open rates'!CP5*0.75</f>
        <v>14100</v>
      </c>
      <c r="CQ5" s="19">
        <f>'BAR BB| Open rates'!CQ5*0.75</f>
        <v>12450</v>
      </c>
      <c r="CR5" s="19">
        <f>'BAR BB| Open rates'!CR5*0.75</f>
        <v>12450</v>
      </c>
      <c r="CS5" s="19">
        <f>'BAR BB| Open rates'!CS5*0.75</f>
        <v>12450</v>
      </c>
      <c r="CT5" s="19">
        <f>'BAR BB| Open rates'!CT5*0.75</f>
        <v>12450</v>
      </c>
    </row>
    <row r="6" spans="1:98" s="36" customFormat="1" ht="12" customHeight="1" x14ac:dyDescent="0.2">
      <c r="A6" s="183">
        <v>2</v>
      </c>
      <c r="B6" s="19">
        <f>'BAR BB| Open rates'!B6*0.75</f>
        <v>18375</v>
      </c>
      <c r="C6" s="19">
        <f>'BAR BB| Open rates'!C6*0.75</f>
        <v>18375</v>
      </c>
      <c r="D6" s="19">
        <f>'BAR BB| Open rates'!D6*0.75</f>
        <v>16350</v>
      </c>
      <c r="E6" s="19">
        <f>'BAR BB| Open rates'!E6*0.75</f>
        <v>16350</v>
      </c>
      <c r="F6" s="19">
        <f>'BAR BB| Open rates'!F6*0.75</f>
        <v>14700</v>
      </c>
      <c r="G6" s="19">
        <f>'BAR BB| Open rates'!G6*0.75</f>
        <v>16350</v>
      </c>
      <c r="H6" s="19">
        <f>'BAR BB| Open rates'!H6*0.75</f>
        <v>16350</v>
      </c>
      <c r="I6" s="19">
        <f>'BAR BB| Open rates'!I6*0.75</f>
        <v>17850</v>
      </c>
      <c r="J6" s="19">
        <f>'BAR BB| Open rates'!J6*0.75</f>
        <v>17850</v>
      </c>
      <c r="K6" s="19">
        <f>'BAR BB| Open rates'!K6*0.75</f>
        <v>16350</v>
      </c>
      <c r="L6" s="19">
        <f>'BAR BB| Open rates'!L6*0.75</f>
        <v>16350</v>
      </c>
      <c r="M6" s="19">
        <f>'BAR BB| Open rates'!M6*0.75</f>
        <v>16350</v>
      </c>
      <c r="N6" s="19">
        <f>'BAR BB| Open rates'!N6*0.75</f>
        <v>16350</v>
      </c>
      <c r="O6" s="19">
        <f>'BAR BB| Open rates'!O6*0.75</f>
        <v>16350</v>
      </c>
      <c r="P6" s="19">
        <f>'BAR BB| Open rates'!P6*0.75</f>
        <v>17850</v>
      </c>
      <c r="Q6" s="19">
        <f>'BAR BB| Open rates'!Q6*0.75</f>
        <v>17850</v>
      </c>
      <c r="R6" s="19">
        <f>'BAR BB| Open rates'!R6*0.75</f>
        <v>17850</v>
      </c>
      <c r="S6" s="19">
        <f>'BAR BB| Open rates'!S6*0.75</f>
        <v>17850</v>
      </c>
      <c r="T6" s="19">
        <f>'BAR BB| Open rates'!T6*0.75</f>
        <v>17850</v>
      </c>
      <c r="U6" s="19">
        <f>'BAR BB| Open rates'!U6*0.75</f>
        <v>17850</v>
      </c>
      <c r="V6" s="19">
        <f>'BAR BB| Open rates'!V6*0.75</f>
        <v>17850</v>
      </c>
      <c r="W6" s="19">
        <f>'BAR BB| Open rates'!W6*0.75</f>
        <v>19350</v>
      </c>
      <c r="X6" s="19">
        <f>'BAR BB| Open rates'!X6*0.75</f>
        <v>19350</v>
      </c>
      <c r="Y6" s="19">
        <f>'BAR BB| Open rates'!Y6*0.75</f>
        <v>17850</v>
      </c>
      <c r="Z6" s="19">
        <f>'BAR BB| Open rates'!Z6*0.75</f>
        <v>17850</v>
      </c>
      <c r="AA6" s="19">
        <f>'BAR BB| Open rates'!AA6*0.75</f>
        <v>17850</v>
      </c>
      <c r="AB6" s="19">
        <f>'BAR BB| Open rates'!AB6*0.75</f>
        <v>17850</v>
      </c>
      <c r="AC6" s="19">
        <f>'BAR BB| Open rates'!AC6*0.75</f>
        <v>17850</v>
      </c>
      <c r="AD6" s="19">
        <f>'BAR BB| Open rates'!AD6*0.75</f>
        <v>19350</v>
      </c>
      <c r="AE6" s="19">
        <f>'BAR BB| Open rates'!AE6*0.75</f>
        <v>19350</v>
      </c>
      <c r="AF6" s="19">
        <f>'BAR BB| Open rates'!AF6*0.75</f>
        <v>17850</v>
      </c>
      <c r="AG6" s="19">
        <f>'BAR BB| Open rates'!AG6*0.75</f>
        <v>17850</v>
      </c>
      <c r="AH6" s="19">
        <f>'BAR BB| Open rates'!AH6*0.75</f>
        <v>17850</v>
      </c>
      <c r="AI6" s="19">
        <f>'BAR BB| Open rates'!AI6*0.75</f>
        <v>17850</v>
      </c>
      <c r="AJ6" s="19">
        <f>'BAR BB| Open rates'!AJ6*0.75</f>
        <v>17850</v>
      </c>
      <c r="AK6" s="19">
        <f>'BAR BB| Open rates'!AK6*0.75</f>
        <v>19350</v>
      </c>
      <c r="AL6" s="19">
        <f>'BAR BB| Open rates'!AL6*0.75</f>
        <v>19350</v>
      </c>
      <c r="AM6" s="19">
        <f>'BAR BB| Open rates'!AM6*0.75</f>
        <v>17850</v>
      </c>
      <c r="AN6" s="19">
        <f>'BAR BB| Open rates'!AN6*0.75</f>
        <v>17850</v>
      </c>
      <c r="AO6" s="19">
        <f>'BAR BB| Open rates'!AO6*0.75</f>
        <v>17850</v>
      </c>
      <c r="AP6" s="19">
        <f>'BAR BB| Open rates'!AP6*0.75</f>
        <v>17850</v>
      </c>
      <c r="AQ6" s="19">
        <f>'BAR BB| Open rates'!AQ6*0.75</f>
        <v>17850</v>
      </c>
      <c r="AR6" s="19">
        <f>'BAR BB| Open rates'!AR6*0.75</f>
        <v>19350</v>
      </c>
      <c r="AS6" s="19">
        <f>'BAR BB| Open rates'!AS6*0.75</f>
        <v>19350</v>
      </c>
      <c r="AT6" s="19">
        <f>'BAR BB| Open rates'!AT6*0.75</f>
        <v>17850</v>
      </c>
      <c r="AU6" s="19">
        <f>'BAR BB| Open rates'!AU6*0.75</f>
        <v>17850</v>
      </c>
      <c r="AV6" s="19">
        <f>'BAR BB| Open rates'!AV6*0.75</f>
        <v>17850</v>
      </c>
      <c r="AW6" s="19">
        <f>'BAR BB| Open rates'!AW6*0.75</f>
        <v>17850</v>
      </c>
      <c r="AX6" s="19">
        <f>'BAR BB| Open rates'!AX6*0.75</f>
        <v>17850</v>
      </c>
      <c r="AY6" s="19">
        <f>'BAR BB| Open rates'!AY6*0.75</f>
        <v>19350</v>
      </c>
      <c r="AZ6" s="19">
        <f>'BAR BB| Open rates'!AZ6*0.75</f>
        <v>19350</v>
      </c>
      <c r="BA6" s="19">
        <f>'BAR BB| Open rates'!BA6*0.75</f>
        <v>17850</v>
      </c>
      <c r="BB6" s="19">
        <f>'BAR BB| Open rates'!BB6*0.75</f>
        <v>17850</v>
      </c>
      <c r="BC6" s="19">
        <f>'BAR BB| Open rates'!BC6*0.75</f>
        <v>17850</v>
      </c>
      <c r="BD6" s="19">
        <f>'BAR BB| Open rates'!BD6*0.75</f>
        <v>17850</v>
      </c>
      <c r="BE6" s="19">
        <f>'BAR BB| Open rates'!BE6*0.75</f>
        <v>17850</v>
      </c>
      <c r="BF6" s="19">
        <f>'BAR BB| Open rates'!BF6*0.75</f>
        <v>19350</v>
      </c>
      <c r="BG6" s="19">
        <f>'BAR BB| Open rates'!BG6*0.75</f>
        <v>19350</v>
      </c>
      <c r="BH6" s="19">
        <f>'BAR BB| Open rates'!BH6*0.75</f>
        <v>15450</v>
      </c>
      <c r="BI6" s="19">
        <f>'BAR BB| Open rates'!BI6*0.75</f>
        <v>15450</v>
      </c>
      <c r="BJ6" s="19">
        <f>'BAR BB| Open rates'!BJ6*0.75</f>
        <v>15450</v>
      </c>
      <c r="BK6" s="19">
        <f>'BAR BB| Open rates'!BK6*0.75</f>
        <v>15450</v>
      </c>
      <c r="BL6" s="19">
        <f>'BAR BB| Open rates'!BL6*0.75</f>
        <v>15450</v>
      </c>
      <c r="BM6" s="19">
        <f>'BAR BB| Open rates'!BM6*0.75</f>
        <v>16350</v>
      </c>
      <c r="BN6" s="19">
        <f>'BAR BB| Open rates'!BN6*0.75</f>
        <v>16350</v>
      </c>
      <c r="BO6" s="19">
        <f>'BAR BB| Open rates'!BO6*0.75</f>
        <v>14700</v>
      </c>
      <c r="BP6" s="19">
        <f>'BAR BB| Open rates'!BP6*0.75</f>
        <v>14700</v>
      </c>
      <c r="BQ6" s="19">
        <f>'BAR BB| Open rates'!BQ6*0.75</f>
        <v>16350</v>
      </c>
      <c r="BR6" s="19">
        <f>'BAR BB| Open rates'!BR6*0.75</f>
        <v>16350</v>
      </c>
      <c r="BS6" s="19">
        <f>'BAR BB| Open rates'!BS6*0.75</f>
        <v>16350</v>
      </c>
      <c r="BT6" s="19">
        <f>'BAR BB| Open rates'!BT6*0.75</f>
        <v>16350</v>
      </c>
      <c r="BU6" s="19">
        <f>'BAR BB| Open rates'!BU6*0.75</f>
        <v>16350</v>
      </c>
      <c r="BV6" s="19">
        <f>'BAR BB| Open rates'!BV6*0.75</f>
        <v>14700</v>
      </c>
      <c r="BW6" s="19">
        <f>'BAR BB| Open rates'!BW6*0.75</f>
        <v>14700</v>
      </c>
      <c r="BX6" s="19">
        <f>'BAR BB| Open rates'!BX6*0.75</f>
        <v>14700</v>
      </c>
      <c r="BY6" s="19">
        <f>'BAR BB| Open rates'!BY6*0.75</f>
        <v>14700</v>
      </c>
      <c r="BZ6" s="19">
        <f>'BAR BB| Open rates'!BZ6*0.75</f>
        <v>14700</v>
      </c>
      <c r="CA6" s="19">
        <f>'BAR BB| Open rates'!CA6*0.75</f>
        <v>16350</v>
      </c>
      <c r="CB6" s="19">
        <f>'BAR BB| Open rates'!CB6*0.75</f>
        <v>16350</v>
      </c>
      <c r="CC6" s="19">
        <f>'BAR BB| Open rates'!CC6*0.75</f>
        <v>14700</v>
      </c>
      <c r="CD6" s="19">
        <f>'BAR BB| Open rates'!CD6*0.75</f>
        <v>14700</v>
      </c>
      <c r="CE6" s="19">
        <f>'BAR BB| Open rates'!CE6*0.75</f>
        <v>14700</v>
      </c>
      <c r="CF6" s="19">
        <f>'BAR BB| Open rates'!CF6*0.75</f>
        <v>14700</v>
      </c>
      <c r="CG6" s="19">
        <f>'BAR BB| Open rates'!CG6*0.75</f>
        <v>14700</v>
      </c>
      <c r="CH6" s="19">
        <f>'BAR BB| Open rates'!CH6*0.75</f>
        <v>16350</v>
      </c>
      <c r="CI6" s="19">
        <f>'BAR BB| Open rates'!CI6*0.75</f>
        <v>16350</v>
      </c>
      <c r="CJ6" s="19">
        <f>'BAR BB| Open rates'!CJ6*0.75</f>
        <v>14700</v>
      </c>
      <c r="CK6" s="19">
        <f>'BAR BB| Open rates'!CK6*0.75</f>
        <v>14700</v>
      </c>
      <c r="CL6" s="19">
        <f>'BAR BB| Open rates'!CL6*0.75</f>
        <v>14700</v>
      </c>
      <c r="CM6" s="19">
        <f>'BAR BB| Open rates'!CM6*0.75</f>
        <v>14700</v>
      </c>
      <c r="CN6" s="19">
        <f>'BAR BB| Open rates'!CN6*0.75</f>
        <v>14700</v>
      </c>
      <c r="CO6" s="19">
        <f>'BAR BB| Open rates'!CO6*0.75</f>
        <v>16350</v>
      </c>
      <c r="CP6" s="19">
        <f>'BAR BB| Open rates'!CP6*0.75</f>
        <v>16350</v>
      </c>
      <c r="CQ6" s="19">
        <f>'BAR BB| Open rates'!CQ6*0.75</f>
        <v>14700</v>
      </c>
      <c r="CR6" s="19">
        <f>'BAR BB| Open rates'!CR6*0.75</f>
        <v>14700</v>
      </c>
      <c r="CS6" s="19">
        <f>'BAR BB| Open rates'!CS6*0.75</f>
        <v>14700</v>
      </c>
      <c r="CT6" s="19">
        <f>'BAR BB| Open rates'!CT6*0.75</f>
        <v>14700</v>
      </c>
    </row>
    <row r="7" spans="1:98" s="36" customFormat="1" ht="12" customHeight="1" x14ac:dyDescent="0.2">
      <c r="A7" s="236" t="s">
        <v>175</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row>
    <row r="8" spans="1:98" s="36" customFormat="1" ht="12" customHeight="1" x14ac:dyDescent="0.2">
      <c r="A8" s="237">
        <v>1</v>
      </c>
      <c r="B8" s="19">
        <f>'BAR BB| Open rates'!B8*0.75</f>
        <v>18375</v>
      </c>
      <c r="C8" s="19">
        <f>'BAR BB| Open rates'!C8*0.75</f>
        <v>18375</v>
      </c>
      <c r="D8" s="19">
        <f>'BAR BB| Open rates'!D8*0.75</f>
        <v>16350</v>
      </c>
      <c r="E8" s="19">
        <f>'BAR BB| Open rates'!E8*0.75</f>
        <v>16350</v>
      </c>
      <c r="F8" s="19">
        <f>'BAR BB| Open rates'!F8*0.75</f>
        <v>14700</v>
      </c>
      <c r="G8" s="19">
        <f>'BAR BB| Open rates'!G8*0.75</f>
        <v>16350</v>
      </c>
      <c r="H8" s="19">
        <f>'BAR BB| Open rates'!H8*0.75</f>
        <v>16350</v>
      </c>
      <c r="I8" s="19">
        <f>'BAR BB| Open rates'!I8*0.75</f>
        <v>17850</v>
      </c>
      <c r="J8" s="19">
        <f>'BAR BB| Open rates'!J8*0.75</f>
        <v>17850</v>
      </c>
      <c r="K8" s="19">
        <f>'BAR BB| Open rates'!K8*0.75</f>
        <v>16350</v>
      </c>
      <c r="L8" s="19">
        <f>'BAR BB| Open rates'!L8*0.75</f>
        <v>16350</v>
      </c>
      <c r="M8" s="19">
        <f>'BAR BB| Open rates'!M8*0.75</f>
        <v>16350</v>
      </c>
      <c r="N8" s="19">
        <f>'BAR BB| Open rates'!N8*0.75</f>
        <v>16350</v>
      </c>
      <c r="O8" s="19">
        <f>'BAR BB| Open rates'!O8*0.75</f>
        <v>16350</v>
      </c>
      <c r="P8" s="19">
        <f>'BAR BB| Open rates'!P8*0.75</f>
        <v>17850</v>
      </c>
      <c r="Q8" s="19">
        <f>'BAR BB| Open rates'!Q8*0.75</f>
        <v>17850</v>
      </c>
      <c r="R8" s="19">
        <f>'BAR BB| Open rates'!R8*0.75</f>
        <v>17850</v>
      </c>
      <c r="S8" s="19">
        <f>'BAR BB| Open rates'!S8*0.75</f>
        <v>17850</v>
      </c>
      <c r="T8" s="19">
        <f>'BAR BB| Open rates'!T8*0.75</f>
        <v>17850</v>
      </c>
      <c r="U8" s="19">
        <f>'BAR BB| Open rates'!U8*0.75</f>
        <v>17850</v>
      </c>
      <c r="V8" s="19">
        <f>'BAR BB| Open rates'!V8*0.75</f>
        <v>17850</v>
      </c>
      <c r="W8" s="19">
        <f>'BAR BB| Open rates'!W8*0.75</f>
        <v>19350</v>
      </c>
      <c r="X8" s="19">
        <f>'BAR BB| Open rates'!X8*0.75</f>
        <v>19350</v>
      </c>
      <c r="Y8" s="19">
        <f>'BAR BB| Open rates'!Y8*0.75</f>
        <v>17850</v>
      </c>
      <c r="Z8" s="19">
        <f>'BAR BB| Open rates'!Z8*0.75</f>
        <v>17850</v>
      </c>
      <c r="AA8" s="19">
        <f>'BAR BB| Open rates'!AA8*0.75</f>
        <v>17850</v>
      </c>
      <c r="AB8" s="19">
        <f>'BAR BB| Open rates'!AB8*0.75</f>
        <v>17850</v>
      </c>
      <c r="AC8" s="19">
        <f>'BAR BB| Open rates'!AC8*0.75</f>
        <v>17850</v>
      </c>
      <c r="AD8" s="19">
        <f>'BAR BB| Open rates'!AD8*0.75</f>
        <v>19350</v>
      </c>
      <c r="AE8" s="19">
        <f>'BAR BB| Open rates'!AE8*0.75</f>
        <v>19350</v>
      </c>
      <c r="AF8" s="19">
        <f>'BAR BB| Open rates'!AF8*0.75</f>
        <v>17850</v>
      </c>
      <c r="AG8" s="19">
        <f>'BAR BB| Open rates'!AG8*0.75</f>
        <v>17850</v>
      </c>
      <c r="AH8" s="19">
        <f>'BAR BB| Open rates'!AH8*0.75</f>
        <v>17850</v>
      </c>
      <c r="AI8" s="19">
        <f>'BAR BB| Open rates'!AI8*0.75</f>
        <v>17850</v>
      </c>
      <c r="AJ8" s="19">
        <f>'BAR BB| Open rates'!AJ8*0.75</f>
        <v>17850</v>
      </c>
      <c r="AK8" s="19">
        <f>'BAR BB| Open rates'!AK8*0.75</f>
        <v>19350</v>
      </c>
      <c r="AL8" s="19">
        <f>'BAR BB| Open rates'!AL8*0.75</f>
        <v>19350</v>
      </c>
      <c r="AM8" s="19">
        <f>'BAR BB| Open rates'!AM8*0.75</f>
        <v>17850</v>
      </c>
      <c r="AN8" s="19">
        <f>'BAR BB| Open rates'!AN8*0.75</f>
        <v>17850</v>
      </c>
      <c r="AO8" s="19">
        <f>'BAR BB| Open rates'!AO8*0.75</f>
        <v>17850</v>
      </c>
      <c r="AP8" s="19">
        <f>'BAR BB| Open rates'!AP8*0.75</f>
        <v>17850</v>
      </c>
      <c r="AQ8" s="19">
        <f>'BAR BB| Open rates'!AQ8*0.75</f>
        <v>17850</v>
      </c>
      <c r="AR8" s="19">
        <f>'BAR BB| Open rates'!AR8*0.75</f>
        <v>19350</v>
      </c>
      <c r="AS8" s="19">
        <f>'BAR BB| Open rates'!AS8*0.75</f>
        <v>19350</v>
      </c>
      <c r="AT8" s="19">
        <f>'BAR BB| Open rates'!AT8*0.75</f>
        <v>17850</v>
      </c>
      <c r="AU8" s="19">
        <f>'BAR BB| Open rates'!AU8*0.75</f>
        <v>17850</v>
      </c>
      <c r="AV8" s="19">
        <f>'BAR BB| Open rates'!AV8*0.75</f>
        <v>17850</v>
      </c>
      <c r="AW8" s="19">
        <f>'BAR BB| Open rates'!AW8*0.75</f>
        <v>17850</v>
      </c>
      <c r="AX8" s="19">
        <f>'BAR BB| Open rates'!AX8*0.75</f>
        <v>17850</v>
      </c>
      <c r="AY8" s="19">
        <f>'BAR BB| Open rates'!AY8*0.75</f>
        <v>19350</v>
      </c>
      <c r="AZ8" s="19">
        <f>'BAR BB| Open rates'!AZ8*0.75</f>
        <v>19350</v>
      </c>
      <c r="BA8" s="19">
        <f>'BAR BB| Open rates'!BA8*0.75</f>
        <v>17850</v>
      </c>
      <c r="BB8" s="19">
        <f>'BAR BB| Open rates'!BB8*0.75</f>
        <v>17850</v>
      </c>
      <c r="BC8" s="19">
        <f>'BAR BB| Open rates'!BC8*0.75</f>
        <v>17850</v>
      </c>
      <c r="BD8" s="19">
        <f>'BAR BB| Open rates'!BD8*0.75</f>
        <v>17850</v>
      </c>
      <c r="BE8" s="19">
        <f>'BAR BB| Open rates'!BE8*0.75</f>
        <v>17850</v>
      </c>
      <c r="BF8" s="19">
        <f>'BAR BB| Open rates'!BF8*0.75</f>
        <v>19350</v>
      </c>
      <c r="BG8" s="19">
        <f>'BAR BB| Open rates'!BG8*0.75</f>
        <v>19350</v>
      </c>
      <c r="BH8" s="19">
        <f>'BAR BB| Open rates'!BH8*0.75</f>
        <v>15450</v>
      </c>
      <c r="BI8" s="19">
        <f>'BAR BB| Open rates'!BI8*0.75</f>
        <v>15450</v>
      </c>
      <c r="BJ8" s="19">
        <f>'BAR BB| Open rates'!BJ8*0.75</f>
        <v>15450</v>
      </c>
      <c r="BK8" s="19">
        <f>'BAR BB| Open rates'!BK8*0.75</f>
        <v>15450</v>
      </c>
      <c r="BL8" s="19">
        <f>'BAR BB| Open rates'!BL8*0.75</f>
        <v>15450</v>
      </c>
      <c r="BM8" s="19">
        <f>'BAR BB| Open rates'!BM8*0.75</f>
        <v>16350</v>
      </c>
      <c r="BN8" s="19">
        <f>'BAR BB| Open rates'!BN8*0.75</f>
        <v>16350</v>
      </c>
      <c r="BO8" s="19">
        <f>'BAR BB| Open rates'!BO8*0.75</f>
        <v>14700</v>
      </c>
      <c r="BP8" s="19">
        <f>'BAR BB| Open rates'!BP8*0.75</f>
        <v>14700</v>
      </c>
      <c r="BQ8" s="19">
        <f>'BAR BB| Open rates'!BQ8*0.75</f>
        <v>16350</v>
      </c>
      <c r="BR8" s="19">
        <f>'BAR BB| Open rates'!BR8*0.75</f>
        <v>16350</v>
      </c>
      <c r="BS8" s="19">
        <f>'BAR BB| Open rates'!BS8*0.75</f>
        <v>16350</v>
      </c>
      <c r="BT8" s="19">
        <f>'BAR BB| Open rates'!BT8*0.75</f>
        <v>16350</v>
      </c>
      <c r="BU8" s="19">
        <f>'BAR BB| Open rates'!BU8*0.75</f>
        <v>16350</v>
      </c>
      <c r="BV8" s="19">
        <f>'BAR BB| Open rates'!BV8*0.75</f>
        <v>14700</v>
      </c>
      <c r="BW8" s="19">
        <f>'BAR BB| Open rates'!BW8*0.75</f>
        <v>14700</v>
      </c>
      <c r="BX8" s="19">
        <f>'BAR BB| Open rates'!BX8*0.75</f>
        <v>14700</v>
      </c>
      <c r="BY8" s="19">
        <f>'BAR BB| Open rates'!BY8*0.75</f>
        <v>14700</v>
      </c>
      <c r="BZ8" s="19">
        <f>'BAR BB| Open rates'!BZ8*0.75</f>
        <v>14700</v>
      </c>
      <c r="CA8" s="19">
        <f>'BAR BB| Open rates'!CA8*0.75</f>
        <v>16350</v>
      </c>
      <c r="CB8" s="19">
        <f>'BAR BB| Open rates'!CB8*0.75</f>
        <v>16350</v>
      </c>
      <c r="CC8" s="19">
        <f>'BAR BB| Open rates'!CC8*0.75</f>
        <v>14700</v>
      </c>
      <c r="CD8" s="19">
        <f>'BAR BB| Open rates'!CD8*0.75</f>
        <v>14700</v>
      </c>
      <c r="CE8" s="19">
        <f>'BAR BB| Open rates'!CE8*0.75</f>
        <v>14700</v>
      </c>
      <c r="CF8" s="19">
        <f>'BAR BB| Open rates'!CF8*0.75</f>
        <v>14700</v>
      </c>
      <c r="CG8" s="19">
        <f>'BAR BB| Open rates'!CG8*0.75</f>
        <v>14700</v>
      </c>
      <c r="CH8" s="19">
        <f>'BAR BB| Open rates'!CH8*0.75</f>
        <v>16350</v>
      </c>
      <c r="CI8" s="19">
        <f>'BAR BB| Open rates'!CI8*0.75</f>
        <v>16350</v>
      </c>
      <c r="CJ8" s="19">
        <f>'BAR BB| Open rates'!CJ8*0.75</f>
        <v>14700</v>
      </c>
      <c r="CK8" s="19">
        <f>'BAR BB| Open rates'!CK8*0.75</f>
        <v>14700</v>
      </c>
      <c r="CL8" s="19">
        <f>'BAR BB| Open rates'!CL8*0.75</f>
        <v>14700</v>
      </c>
      <c r="CM8" s="19">
        <f>'BAR BB| Open rates'!CM8*0.75</f>
        <v>14700</v>
      </c>
      <c r="CN8" s="19">
        <f>'BAR BB| Open rates'!CN8*0.75</f>
        <v>14700</v>
      </c>
      <c r="CO8" s="19">
        <f>'BAR BB| Open rates'!CO8*0.75</f>
        <v>16350</v>
      </c>
      <c r="CP8" s="19">
        <f>'BAR BB| Open rates'!CP8*0.75</f>
        <v>16350</v>
      </c>
      <c r="CQ8" s="19">
        <f>'BAR BB| Open rates'!CQ8*0.75</f>
        <v>14700</v>
      </c>
      <c r="CR8" s="19">
        <f>'BAR BB| Open rates'!CR8*0.75</f>
        <v>14700</v>
      </c>
      <c r="CS8" s="19">
        <f>'BAR BB| Open rates'!CS8*0.75</f>
        <v>14700</v>
      </c>
      <c r="CT8" s="19">
        <f>'BAR BB| Open rates'!CT8*0.75</f>
        <v>14700</v>
      </c>
    </row>
    <row r="9" spans="1:98" s="36" customFormat="1" ht="12" customHeight="1" x14ac:dyDescent="0.2">
      <c r="A9" s="237">
        <v>2</v>
      </c>
      <c r="B9" s="19">
        <f>'BAR BB| Open rates'!B9*0.75</f>
        <v>20625</v>
      </c>
      <c r="C9" s="19">
        <f>'BAR BB| Open rates'!C9*0.75</f>
        <v>20625</v>
      </c>
      <c r="D9" s="19">
        <f>'BAR BB| Open rates'!D9*0.75</f>
        <v>18600</v>
      </c>
      <c r="E9" s="19">
        <f>'BAR BB| Open rates'!E9*0.75</f>
        <v>18600</v>
      </c>
      <c r="F9" s="19">
        <f>'BAR BB| Open rates'!F9*0.75</f>
        <v>16950</v>
      </c>
      <c r="G9" s="19">
        <f>'BAR BB| Open rates'!G9*0.75</f>
        <v>18600</v>
      </c>
      <c r="H9" s="19">
        <f>'BAR BB| Open rates'!H9*0.75</f>
        <v>18600</v>
      </c>
      <c r="I9" s="19">
        <f>'BAR BB| Open rates'!I9*0.75</f>
        <v>20100</v>
      </c>
      <c r="J9" s="19">
        <f>'BAR BB| Open rates'!J9*0.75</f>
        <v>20100</v>
      </c>
      <c r="K9" s="19">
        <f>'BAR BB| Open rates'!K9*0.75</f>
        <v>18600</v>
      </c>
      <c r="L9" s="19">
        <f>'BAR BB| Open rates'!L9*0.75</f>
        <v>18600</v>
      </c>
      <c r="M9" s="19">
        <f>'BAR BB| Open rates'!M9*0.75</f>
        <v>18600</v>
      </c>
      <c r="N9" s="19">
        <f>'BAR BB| Open rates'!N9*0.75</f>
        <v>18600</v>
      </c>
      <c r="O9" s="19">
        <f>'BAR BB| Open rates'!O9*0.75</f>
        <v>18600</v>
      </c>
      <c r="P9" s="19">
        <f>'BAR BB| Open rates'!P9*0.75</f>
        <v>20100</v>
      </c>
      <c r="Q9" s="19">
        <f>'BAR BB| Open rates'!Q9*0.75</f>
        <v>20100</v>
      </c>
      <c r="R9" s="19">
        <f>'BAR BB| Open rates'!R9*0.75</f>
        <v>20100</v>
      </c>
      <c r="S9" s="19">
        <f>'BAR BB| Open rates'!S9*0.75</f>
        <v>20100</v>
      </c>
      <c r="T9" s="19">
        <f>'BAR BB| Open rates'!T9*0.75</f>
        <v>20100</v>
      </c>
      <c r="U9" s="19">
        <f>'BAR BB| Open rates'!U9*0.75</f>
        <v>20100</v>
      </c>
      <c r="V9" s="19">
        <f>'BAR BB| Open rates'!V9*0.75</f>
        <v>20100</v>
      </c>
      <c r="W9" s="19">
        <f>'BAR BB| Open rates'!W9*0.75</f>
        <v>21600</v>
      </c>
      <c r="X9" s="19">
        <f>'BAR BB| Open rates'!X9*0.75</f>
        <v>21600</v>
      </c>
      <c r="Y9" s="19">
        <f>'BAR BB| Open rates'!Y9*0.75</f>
        <v>20100</v>
      </c>
      <c r="Z9" s="19">
        <f>'BAR BB| Open rates'!Z9*0.75</f>
        <v>20100</v>
      </c>
      <c r="AA9" s="19">
        <f>'BAR BB| Open rates'!AA9*0.75</f>
        <v>20100</v>
      </c>
      <c r="AB9" s="19">
        <f>'BAR BB| Open rates'!AB9*0.75</f>
        <v>20100</v>
      </c>
      <c r="AC9" s="19">
        <f>'BAR BB| Open rates'!AC9*0.75</f>
        <v>20100</v>
      </c>
      <c r="AD9" s="19">
        <f>'BAR BB| Open rates'!AD9*0.75</f>
        <v>21600</v>
      </c>
      <c r="AE9" s="19">
        <f>'BAR BB| Open rates'!AE9*0.75</f>
        <v>21600</v>
      </c>
      <c r="AF9" s="19">
        <f>'BAR BB| Open rates'!AF9*0.75</f>
        <v>20100</v>
      </c>
      <c r="AG9" s="19">
        <f>'BAR BB| Open rates'!AG9*0.75</f>
        <v>20100</v>
      </c>
      <c r="AH9" s="19">
        <f>'BAR BB| Open rates'!AH9*0.75</f>
        <v>20100</v>
      </c>
      <c r="AI9" s="19">
        <f>'BAR BB| Open rates'!AI9*0.75</f>
        <v>20100</v>
      </c>
      <c r="AJ9" s="19">
        <f>'BAR BB| Open rates'!AJ9*0.75</f>
        <v>20100</v>
      </c>
      <c r="AK9" s="19">
        <f>'BAR BB| Open rates'!AK9*0.75</f>
        <v>21600</v>
      </c>
      <c r="AL9" s="19">
        <f>'BAR BB| Open rates'!AL9*0.75</f>
        <v>21600</v>
      </c>
      <c r="AM9" s="19">
        <f>'BAR BB| Open rates'!AM9*0.75</f>
        <v>20100</v>
      </c>
      <c r="AN9" s="19">
        <f>'BAR BB| Open rates'!AN9*0.75</f>
        <v>20100</v>
      </c>
      <c r="AO9" s="19">
        <f>'BAR BB| Open rates'!AO9*0.75</f>
        <v>20100</v>
      </c>
      <c r="AP9" s="19">
        <f>'BAR BB| Open rates'!AP9*0.75</f>
        <v>20100</v>
      </c>
      <c r="AQ9" s="19">
        <f>'BAR BB| Open rates'!AQ9*0.75</f>
        <v>20100</v>
      </c>
      <c r="AR9" s="19">
        <f>'BAR BB| Open rates'!AR9*0.75</f>
        <v>21600</v>
      </c>
      <c r="AS9" s="19">
        <f>'BAR BB| Open rates'!AS9*0.75</f>
        <v>21600</v>
      </c>
      <c r="AT9" s="19">
        <f>'BAR BB| Open rates'!AT9*0.75</f>
        <v>20100</v>
      </c>
      <c r="AU9" s="19">
        <f>'BAR BB| Open rates'!AU9*0.75</f>
        <v>20100</v>
      </c>
      <c r="AV9" s="19">
        <f>'BAR BB| Open rates'!AV9*0.75</f>
        <v>20100</v>
      </c>
      <c r="AW9" s="19">
        <f>'BAR BB| Open rates'!AW9*0.75</f>
        <v>20100</v>
      </c>
      <c r="AX9" s="19">
        <f>'BAR BB| Open rates'!AX9*0.75</f>
        <v>20100</v>
      </c>
      <c r="AY9" s="19">
        <f>'BAR BB| Open rates'!AY9*0.75</f>
        <v>21600</v>
      </c>
      <c r="AZ9" s="19">
        <f>'BAR BB| Open rates'!AZ9*0.75</f>
        <v>21600</v>
      </c>
      <c r="BA9" s="19">
        <f>'BAR BB| Open rates'!BA9*0.75</f>
        <v>20100</v>
      </c>
      <c r="BB9" s="19">
        <f>'BAR BB| Open rates'!BB9*0.75</f>
        <v>20100</v>
      </c>
      <c r="BC9" s="19">
        <f>'BAR BB| Open rates'!BC9*0.75</f>
        <v>20100</v>
      </c>
      <c r="BD9" s="19">
        <f>'BAR BB| Open rates'!BD9*0.75</f>
        <v>20100</v>
      </c>
      <c r="BE9" s="19">
        <f>'BAR BB| Open rates'!BE9*0.75</f>
        <v>20100</v>
      </c>
      <c r="BF9" s="19">
        <f>'BAR BB| Open rates'!BF9*0.75</f>
        <v>21600</v>
      </c>
      <c r="BG9" s="19">
        <f>'BAR BB| Open rates'!BG9*0.75</f>
        <v>21600</v>
      </c>
      <c r="BH9" s="19">
        <f>'BAR BB| Open rates'!BH9*0.75</f>
        <v>17700</v>
      </c>
      <c r="BI9" s="19">
        <f>'BAR BB| Open rates'!BI9*0.75</f>
        <v>17700</v>
      </c>
      <c r="BJ9" s="19">
        <f>'BAR BB| Open rates'!BJ9*0.75</f>
        <v>17700</v>
      </c>
      <c r="BK9" s="19">
        <f>'BAR BB| Open rates'!BK9*0.75</f>
        <v>17700</v>
      </c>
      <c r="BL9" s="19">
        <f>'BAR BB| Open rates'!BL9*0.75</f>
        <v>17700</v>
      </c>
      <c r="BM9" s="19">
        <f>'BAR BB| Open rates'!BM9*0.75</f>
        <v>18600</v>
      </c>
      <c r="BN9" s="19">
        <f>'BAR BB| Open rates'!BN9*0.75</f>
        <v>18600</v>
      </c>
      <c r="BO9" s="19">
        <f>'BAR BB| Open rates'!BO9*0.75</f>
        <v>16950</v>
      </c>
      <c r="BP9" s="19">
        <f>'BAR BB| Open rates'!BP9*0.75</f>
        <v>16950</v>
      </c>
      <c r="BQ9" s="19">
        <f>'BAR BB| Open rates'!BQ9*0.75</f>
        <v>18600</v>
      </c>
      <c r="BR9" s="19">
        <f>'BAR BB| Open rates'!BR9*0.75</f>
        <v>18600</v>
      </c>
      <c r="BS9" s="19">
        <f>'BAR BB| Open rates'!BS9*0.75</f>
        <v>18600</v>
      </c>
      <c r="BT9" s="19">
        <f>'BAR BB| Open rates'!BT9*0.75</f>
        <v>18600</v>
      </c>
      <c r="BU9" s="19">
        <f>'BAR BB| Open rates'!BU9*0.75</f>
        <v>18600</v>
      </c>
      <c r="BV9" s="19">
        <f>'BAR BB| Open rates'!BV9*0.75</f>
        <v>16950</v>
      </c>
      <c r="BW9" s="19">
        <f>'BAR BB| Open rates'!BW9*0.75</f>
        <v>16950</v>
      </c>
      <c r="BX9" s="19">
        <f>'BAR BB| Open rates'!BX9*0.75</f>
        <v>16950</v>
      </c>
      <c r="BY9" s="19">
        <f>'BAR BB| Open rates'!BY9*0.75</f>
        <v>16950</v>
      </c>
      <c r="BZ9" s="19">
        <f>'BAR BB| Open rates'!BZ9*0.75</f>
        <v>16950</v>
      </c>
      <c r="CA9" s="19">
        <f>'BAR BB| Open rates'!CA9*0.75</f>
        <v>18600</v>
      </c>
      <c r="CB9" s="19">
        <f>'BAR BB| Open rates'!CB9*0.75</f>
        <v>18600</v>
      </c>
      <c r="CC9" s="19">
        <f>'BAR BB| Open rates'!CC9*0.75</f>
        <v>16950</v>
      </c>
      <c r="CD9" s="19">
        <f>'BAR BB| Open rates'!CD9*0.75</f>
        <v>16950</v>
      </c>
      <c r="CE9" s="19">
        <f>'BAR BB| Open rates'!CE9*0.75</f>
        <v>16950</v>
      </c>
      <c r="CF9" s="19">
        <f>'BAR BB| Open rates'!CF9*0.75</f>
        <v>16950</v>
      </c>
      <c r="CG9" s="19">
        <f>'BAR BB| Open rates'!CG9*0.75</f>
        <v>16950</v>
      </c>
      <c r="CH9" s="19">
        <f>'BAR BB| Open rates'!CH9*0.75</f>
        <v>18600</v>
      </c>
      <c r="CI9" s="19">
        <f>'BAR BB| Open rates'!CI9*0.75</f>
        <v>18600</v>
      </c>
      <c r="CJ9" s="19">
        <f>'BAR BB| Open rates'!CJ9*0.75</f>
        <v>16950</v>
      </c>
      <c r="CK9" s="19">
        <f>'BAR BB| Open rates'!CK9*0.75</f>
        <v>16950</v>
      </c>
      <c r="CL9" s="19">
        <f>'BAR BB| Open rates'!CL9*0.75</f>
        <v>16950</v>
      </c>
      <c r="CM9" s="19">
        <f>'BAR BB| Open rates'!CM9*0.75</f>
        <v>16950</v>
      </c>
      <c r="CN9" s="19">
        <f>'BAR BB| Open rates'!CN9*0.75</f>
        <v>16950</v>
      </c>
      <c r="CO9" s="19">
        <f>'BAR BB| Open rates'!CO9*0.75</f>
        <v>18600</v>
      </c>
      <c r="CP9" s="19">
        <f>'BAR BB| Open rates'!CP9*0.75</f>
        <v>18600</v>
      </c>
      <c r="CQ9" s="19">
        <f>'BAR BB| Open rates'!CQ9*0.75</f>
        <v>16950</v>
      </c>
      <c r="CR9" s="19">
        <f>'BAR BB| Open rates'!CR9*0.75</f>
        <v>16950</v>
      </c>
      <c r="CS9" s="19">
        <f>'BAR BB| Open rates'!CS9*0.75</f>
        <v>16950</v>
      </c>
      <c r="CT9" s="19">
        <f>'BAR BB| Open rates'!CT9*0.75</f>
        <v>16950</v>
      </c>
    </row>
    <row r="10" spans="1:98" s="36" customFormat="1" ht="12" customHeight="1" x14ac:dyDescent="0.2">
      <c r="A10" s="236" t="s">
        <v>176</v>
      </c>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row>
    <row r="11" spans="1:98" s="36" customFormat="1" ht="12" customHeight="1" x14ac:dyDescent="0.2">
      <c r="A11" s="237">
        <v>1</v>
      </c>
      <c r="B11" s="19">
        <f>'BAR BB| Open rates'!B11*0.75</f>
        <v>21300</v>
      </c>
      <c r="C11" s="19">
        <f>'BAR BB| Open rates'!C11*0.75</f>
        <v>21300</v>
      </c>
      <c r="D11" s="19">
        <f>'BAR BB| Open rates'!D11*0.75</f>
        <v>19275</v>
      </c>
      <c r="E11" s="19">
        <f>'BAR BB| Open rates'!E11*0.75</f>
        <v>19275</v>
      </c>
      <c r="F11" s="19">
        <f>'BAR BB| Open rates'!F11*0.75</f>
        <v>17625</v>
      </c>
      <c r="G11" s="19">
        <f>'BAR BB| Open rates'!G11*0.75</f>
        <v>19275</v>
      </c>
      <c r="H11" s="19">
        <f>'BAR BB| Open rates'!H11*0.75</f>
        <v>19275</v>
      </c>
      <c r="I11" s="19">
        <f>'BAR BB| Open rates'!I11*0.75</f>
        <v>20775</v>
      </c>
      <c r="J11" s="19">
        <f>'BAR BB| Open rates'!J11*0.75</f>
        <v>20775</v>
      </c>
      <c r="K11" s="19">
        <f>'BAR BB| Open rates'!K11*0.75</f>
        <v>19275</v>
      </c>
      <c r="L11" s="19">
        <f>'BAR BB| Open rates'!L11*0.75</f>
        <v>19275</v>
      </c>
      <c r="M11" s="19">
        <f>'BAR BB| Open rates'!M11*0.75</f>
        <v>19275</v>
      </c>
      <c r="N11" s="19">
        <f>'BAR BB| Open rates'!N11*0.75</f>
        <v>19275</v>
      </c>
      <c r="O11" s="19">
        <f>'BAR BB| Open rates'!O11*0.75</f>
        <v>19275</v>
      </c>
      <c r="P11" s="19">
        <f>'BAR BB| Open rates'!P11*0.75</f>
        <v>20775</v>
      </c>
      <c r="Q11" s="19">
        <f>'BAR BB| Open rates'!Q11*0.75</f>
        <v>20775</v>
      </c>
      <c r="R11" s="19">
        <f>'BAR BB| Open rates'!R11*0.75</f>
        <v>20775</v>
      </c>
      <c r="S11" s="19">
        <f>'BAR BB| Open rates'!S11*0.75</f>
        <v>20775</v>
      </c>
      <c r="T11" s="19">
        <f>'BAR BB| Open rates'!T11*0.75</f>
        <v>20775</v>
      </c>
      <c r="U11" s="19">
        <f>'BAR BB| Open rates'!U11*0.75</f>
        <v>20775</v>
      </c>
      <c r="V11" s="19">
        <f>'BAR BB| Open rates'!V11*0.75</f>
        <v>20775</v>
      </c>
      <c r="W11" s="19">
        <f>'BAR BB| Open rates'!W11*0.75</f>
        <v>22275</v>
      </c>
      <c r="X11" s="19">
        <f>'BAR BB| Open rates'!X11*0.75</f>
        <v>22275</v>
      </c>
      <c r="Y11" s="19">
        <f>'BAR BB| Open rates'!Y11*0.75</f>
        <v>20775</v>
      </c>
      <c r="Z11" s="19">
        <f>'BAR BB| Open rates'!Z11*0.75</f>
        <v>20775</v>
      </c>
      <c r="AA11" s="19">
        <f>'BAR BB| Open rates'!AA11*0.75</f>
        <v>20775</v>
      </c>
      <c r="AB11" s="19">
        <f>'BAR BB| Open rates'!AB11*0.75</f>
        <v>20775</v>
      </c>
      <c r="AC11" s="19">
        <f>'BAR BB| Open rates'!AC11*0.75</f>
        <v>20775</v>
      </c>
      <c r="AD11" s="19">
        <f>'BAR BB| Open rates'!AD11*0.75</f>
        <v>22275</v>
      </c>
      <c r="AE11" s="19">
        <f>'BAR BB| Open rates'!AE11*0.75</f>
        <v>22275</v>
      </c>
      <c r="AF11" s="19">
        <f>'BAR BB| Open rates'!AF11*0.75</f>
        <v>20775</v>
      </c>
      <c r="AG11" s="19">
        <f>'BAR BB| Open rates'!AG11*0.75</f>
        <v>20775</v>
      </c>
      <c r="AH11" s="19">
        <f>'BAR BB| Open rates'!AH11*0.75</f>
        <v>20775</v>
      </c>
      <c r="AI11" s="19">
        <f>'BAR BB| Open rates'!AI11*0.75</f>
        <v>20775</v>
      </c>
      <c r="AJ11" s="19">
        <f>'BAR BB| Open rates'!AJ11*0.75</f>
        <v>20775</v>
      </c>
      <c r="AK11" s="19">
        <f>'BAR BB| Open rates'!AK11*0.75</f>
        <v>22275</v>
      </c>
      <c r="AL11" s="19">
        <f>'BAR BB| Open rates'!AL11*0.75</f>
        <v>22275</v>
      </c>
      <c r="AM11" s="19">
        <f>'BAR BB| Open rates'!AM11*0.75</f>
        <v>20775</v>
      </c>
      <c r="AN11" s="19">
        <f>'BAR BB| Open rates'!AN11*0.75</f>
        <v>20775</v>
      </c>
      <c r="AO11" s="19">
        <f>'BAR BB| Open rates'!AO11*0.75</f>
        <v>20775</v>
      </c>
      <c r="AP11" s="19">
        <f>'BAR BB| Open rates'!AP11*0.75</f>
        <v>20775</v>
      </c>
      <c r="AQ11" s="19">
        <f>'BAR BB| Open rates'!AQ11*0.75</f>
        <v>20775</v>
      </c>
      <c r="AR11" s="19">
        <f>'BAR BB| Open rates'!AR11*0.75</f>
        <v>22275</v>
      </c>
      <c r="AS11" s="19">
        <f>'BAR BB| Open rates'!AS11*0.75</f>
        <v>22275</v>
      </c>
      <c r="AT11" s="19">
        <f>'BAR BB| Open rates'!AT11*0.75</f>
        <v>20775</v>
      </c>
      <c r="AU11" s="19">
        <f>'BAR BB| Open rates'!AU11*0.75</f>
        <v>20775</v>
      </c>
      <c r="AV11" s="19">
        <f>'BAR BB| Open rates'!AV11*0.75</f>
        <v>20775</v>
      </c>
      <c r="AW11" s="19">
        <f>'BAR BB| Open rates'!AW11*0.75</f>
        <v>20775</v>
      </c>
      <c r="AX11" s="19">
        <f>'BAR BB| Open rates'!AX11*0.75</f>
        <v>20775</v>
      </c>
      <c r="AY11" s="19">
        <f>'BAR BB| Open rates'!AY11*0.75</f>
        <v>22275</v>
      </c>
      <c r="AZ11" s="19">
        <f>'BAR BB| Open rates'!AZ11*0.75</f>
        <v>22275</v>
      </c>
      <c r="BA11" s="19">
        <f>'BAR BB| Open rates'!BA11*0.75</f>
        <v>20775</v>
      </c>
      <c r="BB11" s="19">
        <f>'BAR BB| Open rates'!BB11*0.75</f>
        <v>20775</v>
      </c>
      <c r="BC11" s="19">
        <f>'BAR BB| Open rates'!BC11*0.75</f>
        <v>20775</v>
      </c>
      <c r="BD11" s="19">
        <f>'BAR BB| Open rates'!BD11*0.75</f>
        <v>20775</v>
      </c>
      <c r="BE11" s="19">
        <f>'BAR BB| Open rates'!BE11*0.75</f>
        <v>20775</v>
      </c>
      <c r="BF11" s="19">
        <f>'BAR BB| Open rates'!BF11*0.75</f>
        <v>22275</v>
      </c>
      <c r="BG11" s="19">
        <f>'BAR BB| Open rates'!BG11*0.75</f>
        <v>22275</v>
      </c>
      <c r="BH11" s="19">
        <f>'BAR BB| Open rates'!BH11*0.75</f>
        <v>18375</v>
      </c>
      <c r="BI11" s="19">
        <f>'BAR BB| Open rates'!BI11*0.75</f>
        <v>18375</v>
      </c>
      <c r="BJ11" s="19">
        <f>'BAR BB| Open rates'!BJ11*0.75</f>
        <v>18375</v>
      </c>
      <c r="BK11" s="19">
        <f>'BAR BB| Open rates'!BK11*0.75</f>
        <v>18375</v>
      </c>
      <c r="BL11" s="19">
        <f>'BAR BB| Open rates'!BL11*0.75</f>
        <v>18375</v>
      </c>
      <c r="BM11" s="19">
        <f>'BAR BB| Open rates'!BM11*0.75</f>
        <v>19275</v>
      </c>
      <c r="BN11" s="19">
        <f>'BAR BB| Open rates'!BN11*0.75</f>
        <v>19275</v>
      </c>
      <c r="BO11" s="19">
        <f>'BAR BB| Open rates'!BO11*0.75</f>
        <v>17625</v>
      </c>
      <c r="BP11" s="19">
        <f>'BAR BB| Open rates'!BP11*0.75</f>
        <v>17625</v>
      </c>
      <c r="BQ11" s="19">
        <f>'BAR BB| Open rates'!BQ11*0.75</f>
        <v>19275</v>
      </c>
      <c r="BR11" s="19">
        <f>'BAR BB| Open rates'!BR11*0.75</f>
        <v>19275</v>
      </c>
      <c r="BS11" s="19">
        <f>'BAR BB| Open rates'!BS11*0.75</f>
        <v>19275</v>
      </c>
      <c r="BT11" s="19">
        <f>'BAR BB| Open rates'!BT11*0.75</f>
        <v>19275</v>
      </c>
      <c r="BU11" s="19">
        <f>'BAR BB| Open rates'!BU11*0.75</f>
        <v>19275</v>
      </c>
      <c r="BV11" s="19">
        <f>'BAR BB| Open rates'!BV11*0.75</f>
        <v>17625</v>
      </c>
      <c r="BW11" s="19">
        <f>'BAR BB| Open rates'!BW11*0.75</f>
        <v>17625</v>
      </c>
      <c r="BX11" s="19">
        <f>'BAR BB| Open rates'!BX11*0.75</f>
        <v>17625</v>
      </c>
      <c r="BY11" s="19">
        <f>'BAR BB| Open rates'!BY11*0.75</f>
        <v>17625</v>
      </c>
      <c r="BZ11" s="19">
        <f>'BAR BB| Open rates'!BZ11*0.75</f>
        <v>17625</v>
      </c>
      <c r="CA11" s="19">
        <f>'BAR BB| Open rates'!CA11*0.75</f>
        <v>19275</v>
      </c>
      <c r="CB11" s="19">
        <f>'BAR BB| Open rates'!CB11*0.75</f>
        <v>19275</v>
      </c>
      <c r="CC11" s="19">
        <f>'BAR BB| Open rates'!CC11*0.75</f>
        <v>17625</v>
      </c>
      <c r="CD11" s="19">
        <f>'BAR BB| Open rates'!CD11*0.75</f>
        <v>17625</v>
      </c>
      <c r="CE11" s="19">
        <f>'BAR BB| Open rates'!CE11*0.75</f>
        <v>17625</v>
      </c>
      <c r="CF11" s="19">
        <f>'BAR BB| Open rates'!CF11*0.75</f>
        <v>17625</v>
      </c>
      <c r="CG11" s="19">
        <f>'BAR BB| Open rates'!CG11*0.75</f>
        <v>17625</v>
      </c>
      <c r="CH11" s="19">
        <f>'BAR BB| Open rates'!CH11*0.75</f>
        <v>19275</v>
      </c>
      <c r="CI11" s="19">
        <f>'BAR BB| Open rates'!CI11*0.75</f>
        <v>19275</v>
      </c>
      <c r="CJ11" s="19">
        <f>'BAR BB| Open rates'!CJ11*0.75</f>
        <v>17625</v>
      </c>
      <c r="CK11" s="19">
        <f>'BAR BB| Open rates'!CK11*0.75</f>
        <v>17625</v>
      </c>
      <c r="CL11" s="19">
        <f>'BAR BB| Open rates'!CL11*0.75</f>
        <v>17625</v>
      </c>
      <c r="CM11" s="19">
        <f>'BAR BB| Open rates'!CM11*0.75</f>
        <v>17625</v>
      </c>
      <c r="CN11" s="19">
        <f>'BAR BB| Open rates'!CN11*0.75</f>
        <v>17625</v>
      </c>
      <c r="CO11" s="19">
        <f>'BAR BB| Open rates'!CO11*0.75</f>
        <v>19275</v>
      </c>
      <c r="CP11" s="19">
        <f>'BAR BB| Open rates'!CP11*0.75</f>
        <v>19275</v>
      </c>
      <c r="CQ11" s="19">
        <f>'BAR BB| Open rates'!CQ11*0.75</f>
        <v>17625</v>
      </c>
      <c r="CR11" s="19">
        <f>'BAR BB| Open rates'!CR11*0.75</f>
        <v>17625</v>
      </c>
      <c r="CS11" s="19">
        <f>'BAR BB| Open rates'!CS11*0.75</f>
        <v>17625</v>
      </c>
      <c r="CT11" s="19">
        <f>'BAR BB| Open rates'!CT11*0.75</f>
        <v>17625</v>
      </c>
    </row>
    <row r="12" spans="1:98" s="36" customFormat="1" ht="12" customHeight="1" x14ac:dyDescent="0.2">
      <c r="A12" s="237">
        <v>2</v>
      </c>
      <c r="B12" s="19">
        <f>'BAR BB| Open rates'!B12*0.75</f>
        <v>23550</v>
      </c>
      <c r="C12" s="19">
        <f>'BAR BB| Open rates'!C12*0.75</f>
        <v>23550</v>
      </c>
      <c r="D12" s="19">
        <f>'BAR BB| Open rates'!D12*0.75</f>
        <v>21525</v>
      </c>
      <c r="E12" s="19">
        <f>'BAR BB| Open rates'!E12*0.75</f>
        <v>21525</v>
      </c>
      <c r="F12" s="19">
        <f>'BAR BB| Open rates'!F12*0.75</f>
        <v>19875</v>
      </c>
      <c r="G12" s="19">
        <f>'BAR BB| Open rates'!G12*0.75</f>
        <v>21525</v>
      </c>
      <c r="H12" s="19">
        <f>'BAR BB| Open rates'!H12*0.75</f>
        <v>21525</v>
      </c>
      <c r="I12" s="19">
        <f>'BAR BB| Open rates'!I12*0.75</f>
        <v>23025</v>
      </c>
      <c r="J12" s="19">
        <f>'BAR BB| Open rates'!J12*0.75</f>
        <v>23025</v>
      </c>
      <c r="K12" s="19">
        <f>'BAR BB| Open rates'!K12*0.75</f>
        <v>21525</v>
      </c>
      <c r="L12" s="19">
        <f>'BAR BB| Open rates'!L12*0.75</f>
        <v>21525</v>
      </c>
      <c r="M12" s="19">
        <f>'BAR BB| Open rates'!M12*0.75</f>
        <v>21525</v>
      </c>
      <c r="N12" s="19">
        <f>'BAR BB| Open rates'!N12*0.75</f>
        <v>21525</v>
      </c>
      <c r="O12" s="19">
        <f>'BAR BB| Open rates'!O12*0.75</f>
        <v>21525</v>
      </c>
      <c r="P12" s="19">
        <f>'BAR BB| Open rates'!P12*0.75</f>
        <v>23025</v>
      </c>
      <c r="Q12" s="19">
        <f>'BAR BB| Open rates'!Q12*0.75</f>
        <v>23025</v>
      </c>
      <c r="R12" s="19">
        <f>'BAR BB| Open rates'!R12*0.75</f>
        <v>23025</v>
      </c>
      <c r="S12" s="19">
        <f>'BAR BB| Open rates'!S12*0.75</f>
        <v>23025</v>
      </c>
      <c r="T12" s="19">
        <f>'BAR BB| Open rates'!T12*0.75</f>
        <v>23025</v>
      </c>
      <c r="U12" s="19">
        <f>'BAR BB| Open rates'!U12*0.75</f>
        <v>23025</v>
      </c>
      <c r="V12" s="19">
        <f>'BAR BB| Open rates'!V12*0.75</f>
        <v>23025</v>
      </c>
      <c r="W12" s="19">
        <f>'BAR BB| Open rates'!W12*0.75</f>
        <v>24525</v>
      </c>
      <c r="X12" s="19">
        <f>'BAR BB| Open rates'!X12*0.75</f>
        <v>24525</v>
      </c>
      <c r="Y12" s="19">
        <f>'BAR BB| Open rates'!Y12*0.75</f>
        <v>23025</v>
      </c>
      <c r="Z12" s="19">
        <f>'BAR BB| Open rates'!Z12*0.75</f>
        <v>23025</v>
      </c>
      <c r="AA12" s="19">
        <f>'BAR BB| Open rates'!AA12*0.75</f>
        <v>23025</v>
      </c>
      <c r="AB12" s="19">
        <f>'BAR BB| Open rates'!AB12*0.75</f>
        <v>23025</v>
      </c>
      <c r="AC12" s="19">
        <f>'BAR BB| Open rates'!AC12*0.75</f>
        <v>23025</v>
      </c>
      <c r="AD12" s="19">
        <f>'BAR BB| Open rates'!AD12*0.75</f>
        <v>24525</v>
      </c>
      <c r="AE12" s="19">
        <f>'BAR BB| Open rates'!AE12*0.75</f>
        <v>24525</v>
      </c>
      <c r="AF12" s="19">
        <f>'BAR BB| Open rates'!AF12*0.75</f>
        <v>23025</v>
      </c>
      <c r="AG12" s="19">
        <f>'BAR BB| Open rates'!AG12*0.75</f>
        <v>23025</v>
      </c>
      <c r="AH12" s="19">
        <f>'BAR BB| Open rates'!AH12*0.75</f>
        <v>23025</v>
      </c>
      <c r="AI12" s="19">
        <f>'BAR BB| Open rates'!AI12*0.75</f>
        <v>23025</v>
      </c>
      <c r="AJ12" s="19">
        <f>'BAR BB| Open rates'!AJ12*0.75</f>
        <v>23025</v>
      </c>
      <c r="AK12" s="19">
        <f>'BAR BB| Open rates'!AK12*0.75</f>
        <v>24525</v>
      </c>
      <c r="AL12" s="19">
        <f>'BAR BB| Open rates'!AL12*0.75</f>
        <v>24525</v>
      </c>
      <c r="AM12" s="19">
        <f>'BAR BB| Open rates'!AM12*0.75</f>
        <v>23025</v>
      </c>
      <c r="AN12" s="19">
        <f>'BAR BB| Open rates'!AN12*0.75</f>
        <v>23025</v>
      </c>
      <c r="AO12" s="19">
        <f>'BAR BB| Open rates'!AO12*0.75</f>
        <v>23025</v>
      </c>
      <c r="AP12" s="19">
        <f>'BAR BB| Open rates'!AP12*0.75</f>
        <v>23025</v>
      </c>
      <c r="AQ12" s="19">
        <f>'BAR BB| Open rates'!AQ12*0.75</f>
        <v>23025</v>
      </c>
      <c r="AR12" s="19">
        <f>'BAR BB| Open rates'!AR12*0.75</f>
        <v>24525</v>
      </c>
      <c r="AS12" s="19">
        <f>'BAR BB| Open rates'!AS12*0.75</f>
        <v>24525</v>
      </c>
      <c r="AT12" s="19">
        <f>'BAR BB| Open rates'!AT12*0.75</f>
        <v>23025</v>
      </c>
      <c r="AU12" s="19">
        <f>'BAR BB| Open rates'!AU12*0.75</f>
        <v>23025</v>
      </c>
      <c r="AV12" s="19">
        <f>'BAR BB| Open rates'!AV12*0.75</f>
        <v>23025</v>
      </c>
      <c r="AW12" s="19">
        <f>'BAR BB| Open rates'!AW12*0.75</f>
        <v>23025</v>
      </c>
      <c r="AX12" s="19">
        <f>'BAR BB| Open rates'!AX12*0.75</f>
        <v>23025</v>
      </c>
      <c r="AY12" s="19">
        <f>'BAR BB| Open rates'!AY12*0.75</f>
        <v>24525</v>
      </c>
      <c r="AZ12" s="19">
        <f>'BAR BB| Open rates'!AZ12*0.75</f>
        <v>24525</v>
      </c>
      <c r="BA12" s="19">
        <f>'BAR BB| Open rates'!BA12*0.75</f>
        <v>23025</v>
      </c>
      <c r="BB12" s="19">
        <f>'BAR BB| Open rates'!BB12*0.75</f>
        <v>23025</v>
      </c>
      <c r="BC12" s="19">
        <f>'BAR BB| Open rates'!BC12*0.75</f>
        <v>23025</v>
      </c>
      <c r="BD12" s="19">
        <f>'BAR BB| Open rates'!BD12*0.75</f>
        <v>23025</v>
      </c>
      <c r="BE12" s="19">
        <f>'BAR BB| Open rates'!BE12*0.75</f>
        <v>23025</v>
      </c>
      <c r="BF12" s="19">
        <f>'BAR BB| Open rates'!BF12*0.75</f>
        <v>24525</v>
      </c>
      <c r="BG12" s="19">
        <f>'BAR BB| Open rates'!BG12*0.75</f>
        <v>24525</v>
      </c>
      <c r="BH12" s="19">
        <f>'BAR BB| Open rates'!BH12*0.75</f>
        <v>20625</v>
      </c>
      <c r="BI12" s="19">
        <f>'BAR BB| Open rates'!BI12*0.75</f>
        <v>20625</v>
      </c>
      <c r="BJ12" s="19">
        <f>'BAR BB| Open rates'!BJ12*0.75</f>
        <v>20625</v>
      </c>
      <c r="BK12" s="19">
        <f>'BAR BB| Open rates'!BK12*0.75</f>
        <v>20625</v>
      </c>
      <c r="BL12" s="19">
        <f>'BAR BB| Open rates'!BL12*0.75</f>
        <v>20625</v>
      </c>
      <c r="BM12" s="19">
        <f>'BAR BB| Open rates'!BM12*0.75</f>
        <v>21525</v>
      </c>
      <c r="BN12" s="19">
        <f>'BAR BB| Open rates'!BN12*0.75</f>
        <v>21525</v>
      </c>
      <c r="BO12" s="19">
        <f>'BAR BB| Open rates'!BO12*0.75</f>
        <v>19875</v>
      </c>
      <c r="BP12" s="19">
        <f>'BAR BB| Open rates'!BP12*0.75</f>
        <v>19875</v>
      </c>
      <c r="BQ12" s="19">
        <f>'BAR BB| Open rates'!BQ12*0.75</f>
        <v>21525</v>
      </c>
      <c r="BR12" s="19">
        <f>'BAR BB| Open rates'!BR12*0.75</f>
        <v>21525</v>
      </c>
      <c r="BS12" s="19">
        <f>'BAR BB| Open rates'!BS12*0.75</f>
        <v>21525</v>
      </c>
      <c r="BT12" s="19">
        <f>'BAR BB| Open rates'!BT12*0.75</f>
        <v>21525</v>
      </c>
      <c r="BU12" s="19">
        <f>'BAR BB| Open rates'!BU12*0.75</f>
        <v>21525</v>
      </c>
      <c r="BV12" s="19">
        <f>'BAR BB| Open rates'!BV12*0.75</f>
        <v>19875</v>
      </c>
      <c r="BW12" s="19">
        <f>'BAR BB| Open rates'!BW12*0.75</f>
        <v>19875</v>
      </c>
      <c r="BX12" s="19">
        <f>'BAR BB| Open rates'!BX12*0.75</f>
        <v>19875</v>
      </c>
      <c r="BY12" s="19">
        <f>'BAR BB| Open rates'!BY12*0.75</f>
        <v>19875</v>
      </c>
      <c r="BZ12" s="19">
        <f>'BAR BB| Open rates'!BZ12*0.75</f>
        <v>19875</v>
      </c>
      <c r="CA12" s="19">
        <f>'BAR BB| Open rates'!CA12*0.75</f>
        <v>21525</v>
      </c>
      <c r="CB12" s="19">
        <f>'BAR BB| Open rates'!CB12*0.75</f>
        <v>21525</v>
      </c>
      <c r="CC12" s="19">
        <f>'BAR BB| Open rates'!CC12*0.75</f>
        <v>19875</v>
      </c>
      <c r="CD12" s="19">
        <f>'BAR BB| Open rates'!CD12*0.75</f>
        <v>19875</v>
      </c>
      <c r="CE12" s="19">
        <f>'BAR BB| Open rates'!CE12*0.75</f>
        <v>19875</v>
      </c>
      <c r="CF12" s="19">
        <f>'BAR BB| Open rates'!CF12*0.75</f>
        <v>19875</v>
      </c>
      <c r="CG12" s="19">
        <f>'BAR BB| Open rates'!CG12*0.75</f>
        <v>19875</v>
      </c>
      <c r="CH12" s="19">
        <f>'BAR BB| Open rates'!CH12*0.75</f>
        <v>21525</v>
      </c>
      <c r="CI12" s="19">
        <f>'BAR BB| Open rates'!CI12*0.75</f>
        <v>21525</v>
      </c>
      <c r="CJ12" s="19">
        <f>'BAR BB| Open rates'!CJ12*0.75</f>
        <v>19875</v>
      </c>
      <c r="CK12" s="19">
        <f>'BAR BB| Open rates'!CK12*0.75</f>
        <v>19875</v>
      </c>
      <c r="CL12" s="19">
        <f>'BAR BB| Open rates'!CL12*0.75</f>
        <v>19875</v>
      </c>
      <c r="CM12" s="19">
        <f>'BAR BB| Open rates'!CM12*0.75</f>
        <v>19875</v>
      </c>
      <c r="CN12" s="19">
        <f>'BAR BB| Open rates'!CN12*0.75</f>
        <v>19875</v>
      </c>
      <c r="CO12" s="19">
        <f>'BAR BB| Open rates'!CO12*0.75</f>
        <v>21525</v>
      </c>
      <c r="CP12" s="19">
        <f>'BAR BB| Open rates'!CP12*0.75</f>
        <v>21525</v>
      </c>
      <c r="CQ12" s="19">
        <f>'BAR BB| Open rates'!CQ12*0.75</f>
        <v>19875</v>
      </c>
      <c r="CR12" s="19">
        <f>'BAR BB| Open rates'!CR12*0.75</f>
        <v>19875</v>
      </c>
      <c r="CS12" s="19">
        <f>'BAR BB| Open rates'!CS12*0.75</f>
        <v>19875</v>
      </c>
      <c r="CT12" s="19">
        <f>'BAR BB| Open rates'!CT12*0.75</f>
        <v>19875</v>
      </c>
    </row>
    <row r="13" spans="1:98" s="36" customFormat="1" ht="12" customHeight="1" x14ac:dyDescent="0.2">
      <c r="A13" s="236" t="s">
        <v>177</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row>
    <row r="14" spans="1:98" s="36" customFormat="1" ht="12" customHeight="1" x14ac:dyDescent="0.2">
      <c r="A14" s="237">
        <v>1</v>
      </c>
      <c r="B14" s="19">
        <f>'BAR BB| Open rates'!B14*0.75</f>
        <v>29550</v>
      </c>
      <c r="C14" s="19">
        <f>'BAR BB| Open rates'!C14*0.75</f>
        <v>29550</v>
      </c>
      <c r="D14" s="19">
        <f>'BAR BB| Open rates'!D14*0.75</f>
        <v>27525</v>
      </c>
      <c r="E14" s="19">
        <f>'BAR BB| Open rates'!E14*0.75</f>
        <v>27525</v>
      </c>
      <c r="F14" s="19">
        <f>'BAR BB| Open rates'!F14*0.75</f>
        <v>25875</v>
      </c>
      <c r="G14" s="19">
        <f>'BAR BB| Open rates'!G14*0.75</f>
        <v>27525</v>
      </c>
      <c r="H14" s="19">
        <f>'BAR BB| Open rates'!H14*0.75</f>
        <v>27525</v>
      </c>
      <c r="I14" s="19">
        <f>'BAR BB| Open rates'!I14*0.75</f>
        <v>29025</v>
      </c>
      <c r="J14" s="19">
        <f>'BAR BB| Open rates'!J14*0.75</f>
        <v>29025</v>
      </c>
      <c r="K14" s="19">
        <f>'BAR BB| Open rates'!K14*0.75</f>
        <v>27525</v>
      </c>
      <c r="L14" s="19">
        <f>'BAR BB| Open rates'!L14*0.75</f>
        <v>27525</v>
      </c>
      <c r="M14" s="19">
        <f>'BAR BB| Open rates'!M14*0.75</f>
        <v>27525</v>
      </c>
      <c r="N14" s="19">
        <f>'BAR BB| Open rates'!N14*0.75</f>
        <v>27525</v>
      </c>
      <c r="O14" s="19">
        <f>'BAR BB| Open rates'!O14*0.75</f>
        <v>27525</v>
      </c>
      <c r="P14" s="19">
        <f>'BAR BB| Open rates'!P14*0.75</f>
        <v>29025</v>
      </c>
      <c r="Q14" s="19">
        <f>'BAR BB| Open rates'!Q14*0.75</f>
        <v>29025</v>
      </c>
      <c r="R14" s="19">
        <f>'BAR BB| Open rates'!R14*0.75</f>
        <v>29025</v>
      </c>
      <c r="S14" s="19">
        <f>'BAR BB| Open rates'!S14*0.75</f>
        <v>29025</v>
      </c>
      <c r="T14" s="19">
        <f>'BAR BB| Open rates'!T14*0.75</f>
        <v>29025</v>
      </c>
      <c r="U14" s="19">
        <f>'BAR BB| Open rates'!U14*0.75</f>
        <v>29025</v>
      </c>
      <c r="V14" s="19">
        <f>'BAR BB| Open rates'!V14*0.75</f>
        <v>29025</v>
      </c>
      <c r="W14" s="19">
        <f>'BAR BB| Open rates'!W14*0.75</f>
        <v>30525</v>
      </c>
      <c r="X14" s="19">
        <f>'BAR BB| Open rates'!X14*0.75</f>
        <v>30525</v>
      </c>
      <c r="Y14" s="19">
        <f>'BAR BB| Open rates'!Y14*0.75</f>
        <v>29025</v>
      </c>
      <c r="Z14" s="19">
        <f>'BAR BB| Open rates'!Z14*0.75</f>
        <v>29025</v>
      </c>
      <c r="AA14" s="19">
        <f>'BAR BB| Open rates'!AA14*0.75</f>
        <v>29025</v>
      </c>
      <c r="AB14" s="19">
        <f>'BAR BB| Open rates'!AB14*0.75</f>
        <v>29025</v>
      </c>
      <c r="AC14" s="19">
        <f>'BAR BB| Open rates'!AC14*0.75</f>
        <v>29025</v>
      </c>
      <c r="AD14" s="19">
        <f>'BAR BB| Open rates'!AD14*0.75</f>
        <v>30525</v>
      </c>
      <c r="AE14" s="19">
        <f>'BAR BB| Open rates'!AE14*0.75</f>
        <v>30525</v>
      </c>
      <c r="AF14" s="19">
        <f>'BAR BB| Open rates'!AF14*0.75</f>
        <v>29025</v>
      </c>
      <c r="AG14" s="19">
        <f>'BAR BB| Open rates'!AG14*0.75</f>
        <v>29025</v>
      </c>
      <c r="AH14" s="19">
        <f>'BAR BB| Open rates'!AH14*0.75</f>
        <v>29025</v>
      </c>
      <c r="AI14" s="19">
        <f>'BAR BB| Open rates'!AI14*0.75</f>
        <v>29025</v>
      </c>
      <c r="AJ14" s="19">
        <f>'BAR BB| Open rates'!AJ14*0.75</f>
        <v>29025</v>
      </c>
      <c r="AK14" s="19">
        <f>'BAR BB| Open rates'!AK14*0.75</f>
        <v>30525</v>
      </c>
      <c r="AL14" s="19">
        <f>'BAR BB| Open rates'!AL14*0.75</f>
        <v>30525</v>
      </c>
      <c r="AM14" s="19">
        <f>'BAR BB| Open rates'!AM14*0.75</f>
        <v>29025</v>
      </c>
      <c r="AN14" s="19">
        <f>'BAR BB| Open rates'!AN14*0.75</f>
        <v>29025</v>
      </c>
      <c r="AO14" s="19">
        <f>'BAR BB| Open rates'!AO14*0.75</f>
        <v>29025</v>
      </c>
      <c r="AP14" s="19">
        <f>'BAR BB| Open rates'!AP14*0.75</f>
        <v>29025</v>
      </c>
      <c r="AQ14" s="19">
        <f>'BAR BB| Open rates'!AQ14*0.75</f>
        <v>29025</v>
      </c>
      <c r="AR14" s="19">
        <f>'BAR BB| Open rates'!AR14*0.75</f>
        <v>30525</v>
      </c>
      <c r="AS14" s="19">
        <f>'BAR BB| Open rates'!AS14*0.75</f>
        <v>30525</v>
      </c>
      <c r="AT14" s="19">
        <f>'BAR BB| Open rates'!AT14*0.75</f>
        <v>29025</v>
      </c>
      <c r="AU14" s="19">
        <f>'BAR BB| Open rates'!AU14*0.75</f>
        <v>29025</v>
      </c>
      <c r="AV14" s="19">
        <f>'BAR BB| Open rates'!AV14*0.75</f>
        <v>29025</v>
      </c>
      <c r="AW14" s="19">
        <f>'BAR BB| Open rates'!AW14*0.75</f>
        <v>29025</v>
      </c>
      <c r="AX14" s="19">
        <f>'BAR BB| Open rates'!AX14*0.75</f>
        <v>29025</v>
      </c>
      <c r="AY14" s="19">
        <f>'BAR BB| Open rates'!AY14*0.75</f>
        <v>30525</v>
      </c>
      <c r="AZ14" s="19">
        <f>'BAR BB| Open rates'!AZ14*0.75</f>
        <v>30525</v>
      </c>
      <c r="BA14" s="19">
        <f>'BAR BB| Open rates'!BA14*0.75</f>
        <v>29025</v>
      </c>
      <c r="BB14" s="19">
        <f>'BAR BB| Open rates'!BB14*0.75</f>
        <v>29025</v>
      </c>
      <c r="BC14" s="19">
        <f>'BAR BB| Open rates'!BC14*0.75</f>
        <v>29025</v>
      </c>
      <c r="BD14" s="19">
        <f>'BAR BB| Open rates'!BD14*0.75</f>
        <v>29025</v>
      </c>
      <c r="BE14" s="19">
        <f>'BAR BB| Open rates'!BE14*0.75</f>
        <v>29025</v>
      </c>
      <c r="BF14" s="19">
        <f>'BAR BB| Open rates'!BF14*0.75</f>
        <v>30525</v>
      </c>
      <c r="BG14" s="19">
        <f>'BAR BB| Open rates'!BG14*0.75</f>
        <v>30525</v>
      </c>
      <c r="BH14" s="19">
        <f>'BAR BB| Open rates'!BH14*0.75</f>
        <v>26625</v>
      </c>
      <c r="BI14" s="19">
        <f>'BAR BB| Open rates'!BI14*0.75</f>
        <v>26625</v>
      </c>
      <c r="BJ14" s="19">
        <f>'BAR BB| Open rates'!BJ14*0.75</f>
        <v>26625</v>
      </c>
      <c r="BK14" s="19">
        <f>'BAR BB| Open rates'!BK14*0.75</f>
        <v>26625</v>
      </c>
      <c r="BL14" s="19">
        <f>'BAR BB| Open rates'!BL14*0.75</f>
        <v>26625</v>
      </c>
      <c r="BM14" s="19">
        <f>'BAR BB| Open rates'!BM14*0.75</f>
        <v>27525</v>
      </c>
      <c r="BN14" s="19">
        <f>'BAR BB| Open rates'!BN14*0.75</f>
        <v>27525</v>
      </c>
      <c r="BO14" s="19">
        <f>'BAR BB| Open rates'!BO14*0.75</f>
        <v>25875</v>
      </c>
      <c r="BP14" s="19">
        <f>'BAR BB| Open rates'!BP14*0.75</f>
        <v>25875</v>
      </c>
      <c r="BQ14" s="19">
        <f>'BAR BB| Open rates'!BQ14*0.75</f>
        <v>27525</v>
      </c>
      <c r="BR14" s="19">
        <f>'BAR BB| Open rates'!BR14*0.75</f>
        <v>27525</v>
      </c>
      <c r="BS14" s="19">
        <f>'BAR BB| Open rates'!BS14*0.75</f>
        <v>27525</v>
      </c>
      <c r="BT14" s="19">
        <f>'BAR BB| Open rates'!BT14*0.75</f>
        <v>27525</v>
      </c>
      <c r="BU14" s="19">
        <f>'BAR BB| Open rates'!BU14*0.75</f>
        <v>27525</v>
      </c>
      <c r="BV14" s="19">
        <f>'BAR BB| Open rates'!BV14*0.75</f>
        <v>25875</v>
      </c>
      <c r="BW14" s="19">
        <f>'BAR BB| Open rates'!BW14*0.75</f>
        <v>25875</v>
      </c>
      <c r="BX14" s="19">
        <f>'BAR BB| Open rates'!BX14*0.75</f>
        <v>25875</v>
      </c>
      <c r="BY14" s="19">
        <f>'BAR BB| Open rates'!BY14*0.75</f>
        <v>25875</v>
      </c>
      <c r="BZ14" s="19">
        <f>'BAR BB| Open rates'!BZ14*0.75</f>
        <v>25875</v>
      </c>
      <c r="CA14" s="19">
        <f>'BAR BB| Open rates'!CA14*0.75</f>
        <v>27525</v>
      </c>
      <c r="CB14" s="19">
        <f>'BAR BB| Open rates'!CB14*0.75</f>
        <v>27525</v>
      </c>
      <c r="CC14" s="19">
        <f>'BAR BB| Open rates'!CC14*0.75</f>
        <v>25875</v>
      </c>
      <c r="CD14" s="19">
        <f>'BAR BB| Open rates'!CD14*0.75</f>
        <v>25875</v>
      </c>
      <c r="CE14" s="19">
        <f>'BAR BB| Open rates'!CE14*0.75</f>
        <v>25875</v>
      </c>
      <c r="CF14" s="19">
        <f>'BAR BB| Open rates'!CF14*0.75</f>
        <v>25875</v>
      </c>
      <c r="CG14" s="19">
        <f>'BAR BB| Open rates'!CG14*0.75</f>
        <v>25875</v>
      </c>
      <c r="CH14" s="19">
        <f>'BAR BB| Open rates'!CH14*0.75</f>
        <v>27525</v>
      </c>
      <c r="CI14" s="19">
        <f>'BAR BB| Open rates'!CI14*0.75</f>
        <v>27525</v>
      </c>
      <c r="CJ14" s="19">
        <f>'BAR BB| Open rates'!CJ14*0.75</f>
        <v>25875</v>
      </c>
      <c r="CK14" s="19">
        <f>'BAR BB| Open rates'!CK14*0.75</f>
        <v>25875</v>
      </c>
      <c r="CL14" s="19">
        <f>'BAR BB| Open rates'!CL14*0.75</f>
        <v>25875</v>
      </c>
      <c r="CM14" s="19">
        <f>'BAR BB| Open rates'!CM14*0.75</f>
        <v>25875</v>
      </c>
      <c r="CN14" s="19">
        <f>'BAR BB| Open rates'!CN14*0.75</f>
        <v>25875</v>
      </c>
      <c r="CO14" s="19">
        <f>'BAR BB| Open rates'!CO14*0.75</f>
        <v>27525</v>
      </c>
      <c r="CP14" s="19">
        <f>'BAR BB| Open rates'!CP14*0.75</f>
        <v>27525</v>
      </c>
      <c r="CQ14" s="19">
        <f>'BAR BB| Open rates'!CQ14*0.75</f>
        <v>25875</v>
      </c>
      <c r="CR14" s="19">
        <f>'BAR BB| Open rates'!CR14*0.75</f>
        <v>25875</v>
      </c>
      <c r="CS14" s="19">
        <f>'BAR BB| Open rates'!CS14*0.75</f>
        <v>25875</v>
      </c>
      <c r="CT14" s="19">
        <f>'BAR BB| Open rates'!CT14*0.75</f>
        <v>25875</v>
      </c>
    </row>
    <row r="15" spans="1:98" s="36" customFormat="1" ht="12" customHeight="1" x14ac:dyDescent="0.2">
      <c r="A15" s="237">
        <v>2</v>
      </c>
      <c r="B15" s="19">
        <f>'BAR BB| Open rates'!B15*0.75</f>
        <v>31800</v>
      </c>
      <c r="C15" s="19">
        <f>'BAR BB| Open rates'!C15*0.75</f>
        <v>31800</v>
      </c>
      <c r="D15" s="19">
        <f>'BAR BB| Open rates'!D15*0.75</f>
        <v>29775</v>
      </c>
      <c r="E15" s="19">
        <f>'BAR BB| Open rates'!E15*0.75</f>
        <v>29775</v>
      </c>
      <c r="F15" s="19">
        <f>'BAR BB| Open rates'!F15*0.75</f>
        <v>28125</v>
      </c>
      <c r="G15" s="19">
        <f>'BAR BB| Open rates'!G15*0.75</f>
        <v>29775</v>
      </c>
      <c r="H15" s="19">
        <f>'BAR BB| Open rates'!H15*0.75</f>
        <v>29775</v>
      </c>
      <c r="I15" s="19">
        <f>'BAR BB| Open rates'!I15*0.75</f>
        <v>31275</v>
      </c>
      <c r="J15" s="19">
        <f>'BAR BB| Open rates'!J15*0.75</f>
        <v>31275</v>
      </c>
      <c r="K15" s="19">
        <f>'BAR BB| Open rates'!K15*0.75</f>
        <v>29775</v>
      </c>
      <c r="L15" s="19">
        <f>'BAR BB| Open rates'!L15*0.75</f>
        <v>29775</v>
      </c>
      <c r="M15" s="19">
        <f>'BAR BB| Open rates'!M15*0.75</f>
        <v>29775</v>
      </c>
      <c r="N15" s="19">
        <f>'BAR BB| Open rates'!N15*0.75</f>
        <v>29775</v>
      </c>
      <c r="O15" s="19">
        <f>'BAR BB| Open rates'!O15*0.75</f>
        <v>29775</v>
      </c>
      <c r="P15" s="19">
        <f>'BAR BB| Open rates'!P15*0.75</f>
        <v>31275</v>
      </c>
      <c r="Q15" s="19">
        <f>'BAR BB| Open rates'!Q15*0.75</f>
        <v>31275</v>
      </c>
      <c r="R15" s="19">
        <f>'BAR BB| Open rates'!R15*0.75</f>
        <v>31275</v>
      </c>
      <c r="S15" s="19">
        <f>'BAR BB| Open rates'!S15*0.75</f>
        <v>31275</v>
      </c>
      <c r="T15" s="19">
        <f>'BAR BB| Open rates'!T15*0.75</f>
        <v>31275</v>
      </c>
      <c r="U15" s="19">
        <f>'BAR BB| Open rates'!U15*0.75</f>
        <v>31275</v>
      </c>
      <c r="V15" s="19">
        <f>'BAR BB| Open rates'!V15*0.75</f>
        <v>31275</v>
      </c>
      <c r="W15" s="19">
        <f>'BAR BB| Open rates'!W15*0.75</f>
        <v>32775</v>
      </c>
      <c r="X15" s="19">
        <f>'BAR BB| Open rates'!X15*0.75</f>
        <v>32775</v>
      </c>
      <c r="Y15" s="19">
        <f>'BAR BB| Open rates'!Y15*0.75</f>
        <v>31275</v>
      </c>
      <c r="Z15" s="19">
        <f>'BAR BB| Open rates'!Z15*0.75</f>
        <v>31275</v>
      </c>
      <c r="AA15" s="19">
        <f>'BAR BB| Open rates'!AA15*0.75</f>
        <v>31275</v>
      </c>
      <c r="AB15" s="19">
        <f>'BAR BB| Open rates'!AB15*0.75</f>
        <v>31275</v>
      </c>
      <c r="AC15" s="19">
        <f>'BAR BB| Open rates'!AC15*0.75</f>
        <v>31275</v>
      </c>
      <c r="AD15" s="19">
        <f>'BAR BB| Open rates'!AD15*0.75</f>
        <v>32775</v>
      </c>
      <c r="AE15" s="19">
        <f>'BAR BB| Open rates'!AE15*0.75</f>
        <v>32775</v>
      </c>
      <c r="AF15" s="19">
        <f>'BAR BB| Open rates'!AF15*0.75</f>
        <v>31275</v>
      </c>
      <c r="AG15" s="19">
        <f>'BAR BB| Open rates'!AG15*0.75</f>
        <v>31275</v>
      </c>
      <c r="AH15" s="19">
        <f>'BAR BB| Open rates'!AH15*0.75</f>
        <v>31275</v>
      </c>
      <c r="AI15" s="19">
        <f>'BAR BB| Open rates'!AI15*0.75</f>
        <v>31275</v>
      </c>
      <c r="AJ15" s="19">
        <f>'BAR BB| Open rates'!AJ15*0.75</f>
        <v>31275</v>
      </c>
      <c r="AK15" s="19">
        <f>'BAR BB| Open rates'!AK15*0.75</f>
        <v>32775</v>
      </c>
      <c r="AL15" s="19">
        <f>'BAR BB| Open rates'!AL15*0.75</f>
        <v>32775</v>
      </c>
      <c r="AM15" s="19">
        <f>'BAR BB| Open rates'!AM15*0.75</f>
        <v>31275</v>
      </c>
      <c r="AN15" s="19">
        <f>'BAR BB| Open rates'!AN15*0.75</f>
        <v>31275</v>
      </c>
      <c r="AO15" s="19">
        <f>'BAR BB| Open rates'!AO15*0.75</f>
        <v>31275</v>
      </c>
      <c r="AP15" s="19">
        <f>'BAR BB| Open rates'!AP15*0.75</f>
        <v>31275</v>
      </c>
      <c r="AQ15" s="19">
        <f>'BAR BB| Open rates'!AQ15*0.75</f>
        <v>31275</v>
      </c>
      <c r="AR15" s="19">
        <f>'BAR BB| Open rates'!AR15*0.75</f>
        <v>32775</v>
      </c>
      <c r="AS15" s="19">
        <f>'BAR BB| Open rates'!AS15*0.75</f>
        <v>32775</v>
      </c>
      <c r="AT15" s="19">
        <f>'BAR BB| Open rates'!AT15*0.75</f>
        <v>31275</v>
      </c>
      <c r="AU15" s="19">
        <f>'BAR BB| Open rates'!AU15*0.75</f>
        <v>31275</v>
      </c>
      <c r="AV15" s="19">
        <f>'BAR BB| Open rates'!AV15*0.75</f>
        <v>31275</v>
      </c>
      <c r="AW15" s="19">
        <f>'BAR BB| Open rates'!AW15*0.75</f>
        <v>31275</v>
      </c>
      <c r="AX15" s="19">
        <f>'BAR BB| Open rates'!AX15*0.75</f>
        <v>31275</v>
      </c>
      <c r="AY15" s="19">
        <f>'BAR BB| Open rates'!AY15*0.75</f>
        <v>32775</v>
      </c>
      <c r="AZ15" s="19">
        <f>'BAR BB| Open rates'!AZ15*0.75</f>
        <v>32775</v>
      </c>
      <c r="BA15" s="19">
        <f>'BAR BB| Open rates'!BA15*0.75</f>
        <v>31275</v>
      </c>
      <c r="BB15" s="19">
        <f>'BAR BB| Open rates'!BB15*0.75</f>
        <v>31275</v>
      </c>
      <c r="BC15" s="19">
        <f>'BAR BB| Open rates'!BC15*0.75</f>
        <v>31275</v>
      </c>
      <c r="BD15" s="19">
        <f>'BAR BB| Open rates'!BD15*0.75</f>
        <v>31275</v>
      </c>
      <c r="BE15" s="19">
        <f>'BAR BB| Open rates'!BE15*0.75</f>
        <v>31275</v>
      </c>
      <c r="BF15" s="19">
        <f>'BAR BB| Open rates'!BF15*0.75</f>
        <v>32775</v>
      </c>
      <c r="BG15" s="19">
        <f>'BAR BB| Open rates'!BG15*0.75</f>
        <v>32775</v>
      </c>
      <c r="BH15" s="19">
        <f>'BAR BB| Open rates'!BH15*0.75</f>
        <v>28875</v>
      </c>
      <c r="BI15" s="19">
        <f>'BAR BB| Open rates'!BI15*0.75</f>
        <v>28875</v>
      </c>
      <c r="BJ15" s="19">
        <f>'BAR BB| Open rates'!BJ15*0.75</f>
        <v>28875</v>
      </c>
      <c r="BK15" s="19">
        <f>'BAR BB| Open rates'!BK15*0.75</f>
        <v>28875</v>
      </c>
      <c r="BL15" s="19">
        <f>'BAR BB| Open rates'!BL15*0.75</f>
        <v>28875</v>
      </c>
      <c r="BM15" s="19">
        <f>'BAR BB| Open rates'!BM15*0.75</f>
        <v>29775</v>
      </c>
      <c r="BN15" s="19">
        <f>'BAR BB| Open rates'!BN15*0.75</f>
        <v>29775</v>
      </c>
      <c r="BO15" s="19">
        <f>'BAR BB| Open rates'!BO15*0.75</f>
        <v>28125</v>
      </c>
      <c r="BP15" s="19">
        <f>'BAR BB| Open rates'!BP15*0.75</f>
        <v>28125</v>
      </c>
      <c r="BQ15" s="19">
        <f>'BAR BB| Open rates'!BQ15*0.75</f>
        <v>29775</v>
      </c>
      <c r="BR15" s="19">
        <f>'BAR BB| Open rates'!BR15*0.75</f>
        <v>29775</v>
      </c>
      <c r="BS15" s="19">
        <f>'BAR BB| Open rates'!BS15*0.75</f>
        <v>29775</v>
      </c>
      <c r="BT15" s="19">
        <f>'BAR BB| Open rates'!BT15*0.75</f>
        <v>29775</v>
      </c>
      <c r="BU15" s="19">
        <f>'BAR BB| Open rates'!BU15*0.75</f>
        <v>29775</v>
      </c>
      <c r="BV15" s="19">
        <f>'BAR BB| Open rates'!BV15*0.75</f>
        <v>28125</v>
      </c>
      <c r="BW15" s="19">
        <f>'BAR BB| Open rates'!BW15*0.75</f>
        <v>28125</v>
      </c>
      <c r="BX15" s="19">
        <f>'BAR BB| Open rates'!BX15*0.75</f>
        <v>28125</v>
      </c>
      <c r="BY15" s="19">
        <f>'BAR BB| Open rates'!BY15*0.75</f>
        <v>28125</v>
      </c>
      <c r="BZ15" s="19">
        <f>'BAR BB| Open rates'!BZ15*0.75</f>
        <v>28125</v>
      </c>
      <c r="CA15" s="19">
        <f>'BAR BB| Open rates'!CA15*0.75</f>
        <v>29775</v>
      </c>
      <c r="CB15" s="19">
        <f>'BAR BB| Open rates'!CB15*0.75</f>
        <v>29775</v>
      </c>
      <c r="CC15" s="19">
        <f>'BAR BB| Open rates'!CC15*0.75</f>
        <v>28125</v>
      </c>
      <c r="CD15" s="19">
        <f>'BAR BB| Open rates'!CD15*0.75</f>
        <v>28125</v>
      </c>
      <c r="CE15" s="19">
        <f>'BAR BB| Open rates'!CE15*0.75</f>
        <v>28125</v>
      </c>
      <c r="CF15" s="19">
        <f>'BAR BB| Open rates'!CF15*0.75</f>
        <v>28125</v>
      </c>
      <c r="CG15" s="19">
        <f>'BAR BB| Open rates'!CG15*0.75</f>
        <v>28125</v>
      </c>
      <c r="CH15" s="19">
        <f>'BAR BB| Open rates'!CH15*0.75</f>
        <v>29775</v>
      </c>
      <c r="CI15" s="19">
        <f>'BAR BB| Open rates'!CI15*0.75</f>
        <v>29775</v>
      </c>
      <c r="CJ15" s="19">
        <f>'BAR BB| Open rates'!CJ15*0.75</f>
        <v>28125</v>
      </c>
      <c r="CK15" s="19">
        <f>'BAR BB| Open rates'!CK15*0.75</f>
        <v>28125</v>
      </c>
      <c r="CL15" s="19">
        <f>'BAR BB| Open rates'!CL15*0.75</f>
        <v>28125</v>
      </c>
      <c r="CM15" s="19">
        <f>'BAR BB| Open rates'!CM15*0.75</f>
        <v>28125</v>
      </c>
      <c r="CN15" s="19">
        <f>'BAR BB| Open rates'!CN15*0.75</f>
        <v>28125</v>
      </c>
      <c r="CO15" s="19">
        <f>'BAR BB| Open rates'!CO15*0.75</f>
        <v>29775</v>
      </c>
      <c r="CP15" s="19">
        <f>'BAR BB| Open rates'!CP15*0.75</f>
        <v>29775</v>
      </c>
      <c r="CQ15" s="19">
        <f>'BAR BB| Open rates'!CQ15*0.75</f>
        <v>28125</v>
      </c>
      <c r="CR15" s="19">
        <f>'BAR BB| Open rates'!CR15*0.75</f>
        <v>28125</v>
      </c>
      <c r="CS15" s="19">
        <f>'BAR BB| Open rates'!CS15*0.75</f>
        <v>28125</v>
      </c>
      <c r="CT15" s="19">
        <f>'BAR BB| Open rates'!CT15*0.75</f>
        <v>28125</v>
      </c>
    </row>
    <row r="16" spans="1:98" s="36" customFormat="1" ht="12" customHeight="1" x14ac:dyDescent="0.2">
      <c r="A16" s="236" t="s">
        <v>178</v>
      </c>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row>
    <row r="17" spans="1:98" s="36" customFormat="1" ht="12" customHeight="1" x14ac:dyDescent="0.2">
      <c r="A17" s="237">
        <v>1</v>
      </c>
      <c r="B17" s="19">
        <f>'BAR BB| Open rates'!B17*0.75</f>
        <v>30300</v>
      </c>
      <c r="C17" s="19">
        <f>'BAR BB| Open rates'!C17*0.75</f>
        <v>30300</v>
      </c>
      <c r="D17" s="19">
        <f>'BAR BB| Open rates'!D17*0.75</f>
        <v>28275</v>
      </c>
      <c r="E17" s="19">
        <f>'BAR BB| Open rates'!E17*0.75</f>
        <v>28275</v>
      </c>
      <c r="F17" s="19">
        <f>'BAR BB| Open rates'!F17*0.75</f>
        <v>26625</v>
      </c>
      <c r="G17" s="19">
        <f>'BAR BB| Open rates'!G17*0.75</f>
        <v>28275</v>
      </c>
      <c r="H17" s="19">
        <f>'BAR BB| Open rates'!H17*0.75</f>
        <v>28275</v>
      </c>
      <c r="I17" s="19">
        <f>'BAR BB| Open rates'!I17*0.75</f>
        <v>29775</v>
      </c>
      <c r="J17" s="19">
        <f>'BAR BB| Open rates'!J17*0.75</f>
        <v>29775</v>
      </c>
      <c r="K17" s="19">
        <f>'BAR BB| Open rates'!K17*0.75</f>
        <v>28275</v>
      </c>
      <c r="L17" s="19">
        <f>'BAR BB| Open rates'!L17*0.75</f>
        <v>28275</v>
      </c>
      <c r="M17" s="19">
        <f>'BAR BB| Open rates'!M17*0.75</f>
        <v>28275</v>
      </c>
      <c r="N17" s="19">
        <f>'BAR BB| Open rates'!N17*0.75</f>
        <v>28275</v>
      </c>
      <c r="O17" s="19">
        <f>'BAR BB| Open rates'!O17*0.75</f>
        <v>28275</v>
      </c>
      <c r="P17" s="19">
        <f>'BAR BB| Open rates'!P17*0.75</f>
        <v>29775</v>
      </c>
      <c r="Q17" s="19">
        <f>'BAR BB| Open rates'!Q17*0.75</f>
        <v>29775</v>
      </c>
      <c r="R17" s="19">
        <f>'BAR BB| Open rates'!R17*0.75</f>
        <v>29775</v>
      </c>
      <c r="S17" s="19">
        <f>'BAR BB| Open rates'!S17*0.75</f>
        <v>29775</v>
      </c>
      <c r="T17" s="19">
        <f>'BAR BB| Open rates'!T17*0.75</f>
        <v>29775</v>
      </c>
      <c r="U17" s="19">
        <f>'BAR BB| Open rates'!U17*0.75</f>
        <v>29775</v>
      </c>
      <c r="V17" s="19">
        <f>'BAR BB| Open rates'!V17*0.75</f>
        <v>29775</v>
      </c>
      <c r="W17" s="19">
        <f>'BAR BB| Open rates'!W17*0.75</f>
        <v>31275</v>
      </c>
      <c r="X17" s="19">
        <f>'BAR BB| Open rates'!X17*0.75</f>
        <v>31275</v>
      </c>
      <c r="Y17" s="19">
        <f>'BAR BB| Open rates'!Y17*0.75</f>
        <v>29775</v>
      </c>
      <c r="Z17" s="19">
        <f>'BAR BB| Open rates'!Z17*0.75</f>
        <v>29775</v>
      </c>
      <c r="AA17" s="19">
        <f>'BAR BB| Open rates'!AA17*0.75</f>
        <v>29775</v>
      </c>
      <c r="AB17" s="19">
        <f>'BAR BB| Open rates'!AB17*0.75</f>
        <v>29775</v>
      </c>
      <c r="AC17" s="19">
        <f>'BAR BB| Open rates'!AC17*0.75</f>
        <v>29775</v>
      </c>
      <c r="AD17" s="19">
        <f>'BAR BB| Open rates'!AD17*0.75</f>
        <v>31275</v>
      </c>
      <c r="AE17" s="19">
        <f>'BAR BB| Open rates'!AE17*0.75</f>
        <v>31275</v>
      </c>
      <c r="AF17" s="19">
        <f>'BAR BB| Open rates'!AF17*0.75</f>
        <v>29775</v>
      </c>
      <c r="AG17" s="19">
        <f>'BAR BB| Open rates'!AG17*0.75</f>
        <v>29775</v>
      </c>
      <c r="AH17" s="19">
        <f>'BAR BB| Open rates'!AH17*0.75</f>
        <v>29775</v>
      </c>
      <c r="AI17" s="19">
        <f>'BAR BB| Open rates'!AI17*0.75</f>
        <v>29775</v>
      </c>
      <c r="AJ17" s="19">
        <f>'BAR BB| Open rates'!AJ17*0.75</f>
        <v>29775</v>
      </c>
      <c r="AK17" s="19">
        <f>'BAR BB| Open rates'!AK17*0.75</f>
        <v>31275</v>
      </c>
      <c r="AL17" s="19">
        <f>'BAR BB| Open rates'!AL17*0.75</f>
        <v>31275</v>
      </c>
      <c r="AM17" s="19">
        <f>'BAR BB| Open rates'!AM17*0.75</f>
        <v>29775</v>
      </c>
      <c r="AN17" s="19">
        <f>'BAR BB| Open rates'!AN17*0.75</f>
        <v>29775</v>
      </c>
      <c r="AO17" s="19">
        <f>'BAR BB| Open rates'!AO17*0.75</f>
        <v>29775</v>
      </c>
      <c r="AP17" s="19">
        <f>'BAR BB| Open rates'!AP17*0.75</f>
        <v>29775</v>
      </c>
      <c r="AQ17" s="19">
        <f>'BAR BB| Open rates'!AQ17*0.75</f>
        <v>29775</v>
      </c>
      <c r="AR17" s="19">
        <f>'BAR BB| Open rates'!AR17*0.75</f>
        <v>31275</v>
      </c>
      <c r="AS17" s="19">
        <f>'BAR BB| Open rates'!AS17*0.75</f>
        <v>31275</v>
      </c>
      <c r="AT17" s="19">
        <f>'BAR BB| Open rates'!AT17*0.75</f>
        <v>29775</v>
      </c>
      <c r="AU17" s="19">
        <f>'BAR BB| Open rates'!AU17*0.75</f>
        <v>29775</v>
      </c>
      <c r="AV17" s="19">
        <f>'BAR BB| Open rates'!AV17*0.75</f>
        <v>29775</v>
      </c>
      <c r="AW17" s="19">
        <f>'BAR BB| Open rates'!AW17*0.75</f>
        <v>29775</v>
      </c>
      <c r="AX17" s="19">
        <f>'BAR BB| Open rates'!AX17*0.75</f>
        <v>29775</v>
      </c>
      <c r="AY17" s="19">
        <f>'BAR BB| Open rates'!AY17*0.75</f>
        <v>31275</v>
      </c>
      <c r="AZ17" s="19">
        <f>'BAR BB| Open rates'!AZ17*0.75</f>
        <v>31275</v>
      </c>
      <c r="BA17" s="19">
        <f>'BAR BB| Open rates'!BA17*0.75</f>
        <v>29775</v>
      </c>
      <c r="BB17" s="19">
        <f>'BAR BB| Open rates'!BB17*0.75</f>
        <v>29775</v>
      </c>
      <c r="BC17" s="19">
        <f>'BAR BB| Open rates'!BC17*0.75</f>
        <v>29775</v>
      </c>
      <c r="BD17" s="19">
        <f>'BAR BB| Open rates'!BD17*0.75</f>
        <v>29775</v>
      </c>
      <c r="BE17" s="19">
        <f>'BAR BB| Open rates'!BE17*0.75</f>
        <v>29775</v>
      </c>
      <c r="BF17" s="19">
        <f>'BAR BB| Open rates'!BF17*0.75</f>
        <v>31275</v>
      </c>
      <c r="BG17" s="19">
        <f>'BAR BB| Open rates'!BG17*0.75</f>
        <v>31275</v>
      </c>
      <c r="BH17" s="19">
        <f>'BAR BB| Open rates'!BH17*0.75</f>
        <v>27375</v>
      </c>
      <c r="BI17" s="19">
        <f>'BAR BB| Open rates'!BI17*0.75</f>
        <v>27375</v>
      </c>
      <c r="BJ17" s="19">
        <f>'BAR BB| Open rates'!BJ17*0.75</f>
        <v>27375</v>
      </c>
      <c r="BK17" s="19">
        <f>'BAR BB| Open rates'!BK17*0.75</f>
        <v>27375</v>
      </c>
      <c r="BL17" s="19">
        <f>'BAR BB| Open rates'!BL17*0.75</f>
        <v>27375</v>
      </c>
      <c r="BM17" s="19">
        <f>'BAR BB| Open rates'!BM17*0.75</f>
        <v>28275</v>
      </c>
      <c r="BN17" s="19">
        <f>'BAR BB| Open rates'!BN17*0.75</f>
        <v>28275</v>
      </c>
      <c r="BO17" s="19">
        <f>'BAR BB| Open rates'!BO17*0.75</f>
        <v>26625</v>
      </c>
      <c r="BP17" s="19">
        <f>'BAR BB| Open rates'!BP17*0.75</f>
        <v>26625</v>
      </c>
      <c r="BQ17" s="19">
        <f>'BAR BB| Open rates'!BQ17*0.75</f>
        <v>28275</v>
      </c>
      <c r="BR17" s="19">
        <f>'BAR BB| Open rates'!BR17*0.75</f>
        <v>28275</v>
      </c>
      <c r="BS17" s="19">
        <f>'BAR BB| Open rates'!BS17*0.75</f>
        <v>28275</v>
      </c>
      <c r="BT17" s="19">
        <f>'BAR BB| Open rates'!BT17*0.75</f>
        <v>28275</v>
      </c>
      <c r="BU17" s="19">
        <f>'BAR BB| Open rates'!BU17*0.75</f>
        <v>28275</v>
      </c>
      <c r="BV17" s="19">
        <f>'BAR BB| Open rates'!BV17*0.75</f>
        <v>26625</v>
      </c>
      <c r="BW17" s="19">
        <f>'BAR BB| Open rates'!BW17*0.75</f>
        <v>26625</v>
      </c>
      <c r="BX17" s="19">
        <f>'BAR BB| Open rates'!BX17*0.75</f>
        <v>26625</v>
      </c>
      <c r="BY17" s="19">
        <f>'BAR BB| Open rates'!BY17*0.75</f>
        <v>26625</v>
      </c>
      <c r="BZ17" s="19">
        <f>'BAR BB| Open rates'!BZ17*0.75</f>
        <v>26625</v>
      </c>
      <c r="CA17" s="19">
        <f>'BAR BB| Open rates'!CA17*0.75</f>
        <v>28275</v>
      </c>
      <c r="CB17" s="19">
        <f>'BAR BB| Open rates'!CB17*0.75</f>
        <v>28275</v>
      </c>
      <c r="CC17" s="19">
        <f>'BAR BB| Open rates'!CC17*0.75</f>
        <v>26625</v>
      </c>
      <c r="CD17" s="19">
        <f>'BAR BB| Open rates'!CD17*0.75</f>
        <v>26625</v>
      </c>
      <c r="CE17" s="19">
        <f>'BAR BB| Open rates'!CE17*0.75</f>
        <v>26625</v>
      </c>
      <c r="CF17" s="19">
        <f>'BAR BB| Open rates'!CF17*0.75</f>
        <v>26625</v>
      </c>
      <c r="CG17" s="19">
        <f>'BAR BB| Open rates'!CG17*0.75</f>
        <v>26625</v>
      </c>
      <c r="CH17" s="19">
        <f>'BAR BB| Open rates'!CH17*0.75</f>
        <v>28275</v>
      </c>
      <c r="CI17" s="19">
        <f>'BAR BB| Open rates'!CI17*0.75</f>
        <v>28275</v>
      </c>
      <c r="CJ17" s="19">
        <f>'BAR BB| Open rates'!CJ17*0.75</f>
        <v>26625</v>
      </c>
      <c r="CK17" s="19">
        <f>'BAR BB| Open rates'!CK17*0.75</f>
        <v>26625</v>
      </c>
      <c r="CL17" s="19">
        <f>'BAR BB| Open rates'!CL17*0.75</f>
        <v>26625</v>
      </c>
      <c r="CM17" s="19">
        <f>'BAR BB| Open rates'!CM17*0.75</f>
        <v>26625</v>
      </c>
      <c r="CN17" s="19">
        <f>'BAR BB| Open rates'!CN17*0.75</f>
        <v>26625</v>
      </c>
      <c r="CO17" s="19">
        <f>'BAR BB| Open rates'!CO17*0.75</f>
        <v>28275</v>
      </c>
      <c r="CP17" s="19">
        <f>'BAR BB| Open rates'!CP17*0.75</f>
        <v>28275</v>
      </c>
      <c r="CQ17" s="19">
        <f>'BAR BB| Open rates'!CQ17*0.75</f>
        <v>26625</v>
      </c>
      <c r="CR17" s="19">
        <f>'BAR BB| Open rates'!CR17*0.75</f>
        <v>26625</v>
      </c>
      <c r="CS17" s="19">
        <f>'BAR BB| Open rates'!CS17*0.75</f>
        <v>26625</v>
      </c>
      <c r="CT17" s="19">
        <f>'BAR BB| Open rates'!CT17*0.75</f>
        <v>26625</v>
      </c>
    </row>
    <row r="18" spans="1:98" s="36" customFormat="1" ht="12" customHeight="1" x14ac:dyDescent="0.2">
      <c r="A18" s="237">
        <v>2</v>
      </c>
      <c r="B18" s="19">
        <f>'BAR BB| Open rates'!B18*0.75</f>
        <v>32550</v>
      </c>
      <c r="C18" s="19">
        <f>'BAR BB| Open rates'!C18*0.75</f>
        <v>32550</v>
      </c>
      <c r="D18" s="19">
        <f>'BAR BB| Open rates'!D18*0.75</f>
        <v>30525</v>
      </c>
      <c r="E18" s="19">
        <f>'BAR BB| Open rates'!E18*0.75</f>
        <v>30525</v>
      </c>
      <c r="F18" s="19">
        <f>'BAR BB| Open rates'!F18*0.75</f>
        <v>28875</v>
      </c>
      <c r="G18" s="19">
        <f>'BAR BB| Open rates'!G18*0.75</f>
        <v>30525</v>
      </c>
      <c r="H18" s="19">
        <f>'BAR BB| Open rates'!H18*0.75</f>
        <v>30525</v>
      </c>
      <c r="I18" s="19">
        <f>'BAR BB| Open rates'!I18*0.75</f>
        <v>32025</v>
      </c>
      <c r="J18" s="19">
        <f>'BAR BB| Open rates'!J18*0.75</f>
        <v>32025</v>
      </c>
      <c r="K18" s="19">
        <f>'BAR BB| Open rates'!K18*0.75</f>
        <v>30525</v>
      </c>
      <c r="L18" s="19">
        <f>'BAR BB| Open rates'!L18*0.75</f>
        <v>30525</v>
      </c>
      <c r="M18" s="19">
        <f>'BAR BB| Open rates'!M18*0.75</f>
        <v>30525</v>
      </c>
      <c r="N18" s="19">
        <f>'BAR BB| Open rates'!N18*0.75</f>
        <v>30525</v>
      </c>
      <c r="O18" s="19">
        <f>'BAR BB| Open rates'!O18*0.75</f>
        <v>30525</v>
      </c>
      <c r="P18" s="19">
        <f>'BAR BB| Open rates'!P18*0.75</f>
        <v>32025</v>
      </c>
      <c r="Q18" s="19">
        <f>'BAR BB| Open rates'!Q18*0.75</f>
        <v>32025</v>
      </c>
      <c r="R18" s="19">
        <f>'BAR BB| Open rates'!R18*0.75</f>
        <v>32025</v>
      </c>
      <c r="S18" s="19">
        <f>'BAR BB| Open rates'!S18*0.75</f>
        <v>32025</v>
      </c>
      <c r="T18" s="19">
        <f>'BAR BB| Open rates'!T18*0.75</f>
        <v>32025</v>
      </c>
      <c r="U18" s="19">
        <f>'BAR BB| Open rates'!U18*0.75</f>
        <v>32025</v>
      </c>
      <c r="V18" s="19">
        <f>'BAR BB| Open rates'!V18*0.75</f>
        <v>32025</v>
      </c>
      <c r="W18" s="19">
        <f>'BAR BB| Open rates'!W18*0.75</f>
        <v>33525</v>
      </c>
      <c r="X18" s="19">
        <f>'BAR BB| Open rates'!X18*0.75</f>
        <v>33525</v>
      </c>
      <c r="Y18" s="19">
        <f>'BAR BB| Open rates'!Y18*0.75</f>
        <v>32025</v>
      </c>
      <c r="Z18" s="19">
        <f>'BAR BB| Open rates'!Z18*0.75</f>
        <v>32025</v>
      </c>
      <c r="AA18" s="19">
        <f>'BAR BB| Open rates'!AA18*0.75</f>
        <v>32025</v>
      </c>
      <c r="AB18" s="19">
        <f>'BAR BB| Open rates'!AB18*0.75</f>
        <v>32025</v>
      </c>
      <c r="AC18" s="19">
        <f>'BAR BB| Open rates'!AC18*0.75</f>
        <v>32025</v>
      </c>
      <c r="AD18" s="19">
        <f>'BAR BB| Open rates'!AD18*0.75</f>
        <v>33525</v>
      </c>
      <c r="AE18" s="19">
        <f>'BAR BB| Open rates'!AE18*0.75</f>
        <v>33525</v>
      </c>
      <c r="AF18" s="19">
        <f>'BAR BB| Open rates'!AF18*0.75</f>
        <v>32025</v>
      </c>
      <c r="AG18" s="19">
        <f>'BAR BB| Open rates'!AG18*0.75</f>
        <v>32025</v>
      </c>
      <c r="AH18" s="19">
        <f>'BAR BB| Open rates'!AH18*0.75</f>
        <v>32025</v>
      </c>
      <c r="AI18" s="19">
        <f>'BAR BB| Open rates'!AI18*0.75</f>
        <v>32025</v>
      </c>
      <c r="AJ18" s="19">
        <f>'BAR BB| Open rates'!AJ18*0.75</f>
        <v>32025</v>
      </c>
      <c r="AK18" s="19">
        <f>'BAR BB| Open rates'!AK18*0.75</f>
        <v>33525</v>
      </c>
      <c r="AL18" s="19">
        <f>'BAR BB| Open rates'!AL18*0.75</f>
        <v>33525</v>
      </c>
      <c r="AM18" s="19">
        <f>'BAR BB| Open rates'!AM18*0.75</f>
        <v>32025</v>
      </c>
      <c r="AN18" s="19">
        <f>'BAR BB| Open rates'!AN18*0.75</f>
        <v>32025</v>
      </c>
      <c r="AO18" s="19">
        <f>'BAR BB| Open rates'!AO18*0.75</f>
        <v>32025</v>
      </c>
      <c r="AP18" s="19">
        <f>'BAR BB| Open rates'!AP18*0.75</f>
        <v>32025</v>
      </c>
      <c r="AQ18" s="19">
        <f>'BAR BB| Open rates'!AQ18*0.75</f>
        <v>32025</v>
      </c>
      <c r="AR18" s="19">
        <f>'BAR BB| Open rates'!AR18*0.75</f>
        <v>33525</v>
      </c>
      <c r="AS18" s="19">
        <f>'BAR BB| Open rates'!AS18*0.75</f>
        <v>33525</v>
      </c>
      <c r="AT18" s="19">
        <f>'BAR BB| Open rates'!AT18*0.75</f>
        <v>32025</v>
      </c>
      <c r="AU18" s="19">
        <f>'BAR BB| Open rates'!AU18*0.75</f>
        <v>32025</v>
      </c>
      <c r="AV18" s="19">
        <f>'BAR BB| Open rates'!AV18*0.75</f>
        <v>32025</v>
      </c>
      <c r="AW18" s="19">
        <f>'BAR BB| Open rates'!AW18*0.75</f>
        <v>32025</v>
      </c>
      <c r="AX18" s="19">
        <f>'BAR BB| Open rates'!AX18*0.75</f>
        <v>32025</v>
      </c>
      <c r="AY18" s="19">
        <f>'BAR BB| Open rates'!AY18*0.75</f>
        <v>33525</v>
      </c>
      <c r="AZ18" s="19">
        <f>'BAR BB| Open rates'!AZ18*0.75</f>
        <v>33525</v>
      </c>
      <c r="BA18" s="19">
        <f>'BAR BB| Open rates'!BA18*0.75</f>
        <v>32025</v>
      </c>
      <c r="BB18" s="19">
        <f>'BAR BB| Open rates'!BB18*0.75</f>
        <v>32025</v>
      </c>
      <c r="BC18" s="19">
        <f>'BAR BB| Open rates'!BC18*0.75</f>
        <v>32025</v>
      </c>
      <c r="BD18" s="19">
        <f>'BAR BB| Open rates'!BD18*0.75</f>
        <v>32025</v>
      </c>
      <c r="BE18" s="19">
        <f>'BAR BB| Open rates'!BE18*0.75</f>
        <v>32025</v>
      </c>
      <c r="BF18" s="19">
        <f>'BAR BB| Open rates'!BF18*0.75</f>
        <v>33525</v>
      </c>
      <c r="BG18" s="19">
        <f>'BAR BB| Open rates'!BG18*0.75</f>
        <v>33525</v>
      </c>
      <c r="BH18" s="19">
        <f>'BAR BB| Open rates'!BH18*0.75</f>
        <v>29625</v>
      </c>
      <c r="BI18" s="19">
        <f>'BAR BB| Open rates'!BI18*0.75</f>
        <v>29625</v>
      </c>
      <c r="BJ18" s="19">
        <f>'BAR BB| Open rates'!BJ18*0.75</f>
        <v>29625</v>
      </c>
      <c r="BK18" s="19">
        <f>'BAR BB| Open rates'!BK18*0.75</f>
        <v>29625</v>
      </c>
      <c r="BL18" s="19">
        <f>'BAR BB| Open rates'!BL18*0.75</f>
        <v>29625</v>
      </c>
      <c r="BM18" s="19">
        <f>'BAR BB| Open rates'!BM18*0.75</f>
        <v>30525</v>
      </c>
      <c r="BN18" s="19">
        <f>'BAR BB| Open rates'!BN18*0.75</f>
        <v>30525</v>
      </c>
      <c r="BO18" s="19">
        <f>'BAR BB| Open rates'!BO18*0.75</f>
        <v>28875</v>
      </c>
      <c r="BP18" s="19">
        <f>'BAR BB| Open rates'!BP18*0.75</f>
        <v>28875</v>
      </c>
      <c r="BQ18" s="19">
        <f>'BAR BB| Open rates'!BQ18*0.75</f>
        <v>30525</v>
      </c>
      <c r="BR18" s="19">
        <f>'BAR BB| Open rates'!BR18*0.75</f>
        <v>30525</v>
      </c>
      <c r="BS18" s="19">
        <f>'BAR BB| Open rates'!BS18*0.75</f>
        <v>30525</v>
      </c>
      <c r="BT18" s="19">
        <f>'BAR BB| Open rates'!BT18*0.75</f>
        <v>30525</v>
      </c>
      <c r="BU18" s="19">
        <f>'BAR BB| Open rates'!BU18*0.75</f>
        <v>30525</v>
      </c>
      <c r="BV18" s="19">
        <f>'BAR BB| Open rates'!BV18*0.75</f>
        <v>28875</v>
      </c>
      <c r="BW18" s="19">
        <f>'BAR BB| Open rates'!BW18*0.75</f>
        <v>28875</v>
      </c>
      <c r="BX18" s="19">
        <f>'BAR BB| Open rates'!BX18*0.75</f>
        <v>28875</v>
      </c>
      <c r="BY18" s="19">
        <f>'BAR BB| Open rates'!BY18*0.75</f>
        <v>28875</v>
      </c>
      <c r="BZ18" s="19">
        <f>'BAR BB| Open rates'!BZ18*0.75</f>
        <v>28875</v>
      </c>
      <c r="CA18" s="19">
        <f>'BAR BB| Open rates'!CA18*0.75</f>
        <v>30525</v>
      </c>
      <c r="CB18" s="19">
        <f>'BAR BB| Open rates'!CB18*0.75</f>
        <v>30525</v>
      </c>
      <c r="CC18" s="19">
        <f>'BAR BB| Open rates'!CC18*0.75</f>
        <v>28875</v>
      </c>
      <c r="CD18" s="19">
        <f>'BAR BB| Open rates'!CD18*0.75</f>
        <v>28875</v>
      </c>
      <c r="CE18" s="19">
        <f>'BAR BB| Open rates'!CE18*0.75</f>
        <v>28875</v>
      </c>
      <c r="CF18" s="19">
        <f>'BAR BB| Open rates'!CF18*0.75</f>
        <v>28875</v>
      </c>
      <c r="CG18" s="19">
        <f>'BAR BB| Open rates'!CG18*0.75</f>
        <v>28875</v>
      </c>
      <c r="CH18" s="19">
        <f>'BAR BB| Open rates'!CH18*0.75</f>
        <v>30525</v>
      </c>
      <c r="CI18" s="19">
        <f>'BAR BB| Open rates'!CI18*0.75</f>
        <v>30525</v>
      </c>
      <c r="CJ18" s="19">
        <f>'BAR BB| Open rates'!CJ18*0.75</f>
        <v>28875</v>
      </c>
      <c r="CK18" s="19">
        <f>'BAR BB| Open rates'!CK18*0.75</f>
        <v>28875</v>
      </c>
      <c r="CL18" s="19">
        <f>'BAR BB| Open rates'!CL18*0.75</f>
        <v>28875</v>
      </c>
      <c r="CM18" s="19">
        <f>'BAR BB| Open rates'!CM18*0.75</f>
        <v>28875</v>
      </c>
      <c r="CN18" s="19">
        <f>'BAR BB| Open rates'!CN18*0.75</f>
        <v>28875</v>
      </c>
      <c r="CO18" s="19">
        <f>'BAR BB| Open rates'!CO18*0.75</f>
        <v>30525</v>
      </c>
      <c r="CP18" s="19">
        <f>'BAR BB| Open rates'!CP18*0.75</f>
        <v>30525</v>
      </c>
      <c r="CQ18" s="19">
        <f>'BAR BB| Open rates'!CQ18*0.75</f>
        <v>28875</v>
      </c>
      <c r="CR18" s="19">
        <f>'BAR BB| Open rates'!CR18*0.75</f>
        <v>28875</v>
      </c>
      <c r="CS18" s="19">
        <f>'BAR BB| Open rates'!CS18*0.75</f>
        <v>28875</v>
      </c>
      <c r="CT18" s="19">
        <f>'BAR BB| Open rates'!CT18*0.75</f>
        <v>28875</v>
      </c>
    </row>
    <row r="19" spans="1:98" s="36" customFormat="1" ht="12" customHeight="1" x14ac:dyDescent="0.2">
      <c r="A19" s="236" t="s">
        <v>179</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row>
    <row r="20" spans="1:98" s="36" customFormat="1" ht="12" customHeight="1" x14ac:dyDescent="0.2">
      <c r="A20" s="237">
        <v>1</v>
      </c>
      <c r="B20" s="19">
        <f>'BAR BB| Open rates'!B20*0.75</f>
        <v>31050</v>
      </c>
      <c r="C20" s="19">
        <f>'BAR BB| Open rates'!C20*0.75</f>
        <v>31050</v>
      </c>
      <c r="D20" s="19">
        <f>'BAR BB| Open rates'!D20*0.75</f>
        <v>29025</v>
      </c>
      <c r="E20" s="19">
        <f>'BAR BB| Open rates'!E20*0.75</f>
        <v>29025</v>
      </c>
      <c r="F20" s="19">
        <f>'BAR BB| Open rates'!F20*0.75</f>
        <v>27375</v>
      </c>
      <c r="G20" s="19">
        <f>'BAR BB| Open rates'!G20*0.75</f>
        <v>29025</v>
      </c>
      <c r="H20" s="19">
        <f>'BAR BB| Open rates'!H20*0.75</f>
        <v>29025</v>
      </c>
      <c r="I20" s="19">
        <f>'BAR BB| Open rates'!I20*0.75</f>
        <v>30525</v>
      </c>
      <c r="J20" s="19">
        <f>'BAR BB| Open rates'!J20*0.75</f>
        <v>30525</v>
      </c>
      <c r="K20" s="19">
        <f>'BAR BB| Open rates'!K20*0.75</f>
        <v>29025</v>
      </c>
      <c r="L20" s="19">
        <f>'BAR BB| Open rates'!L20*0.75</f>
        <v>29025</v>
      </c>
      <c r="M20" s="19">
        <f>'BAR BB| Open rates'!M20*0.75</f>
        <v>29025</v>
      </c>
      <c r="N20" s="19">
        <f>'BAR BB| Open rates'!N20*0.75</f>
        <v>29025</v>
      </c>
      <c r="O20" s="19">
        <f>'BAR BB| Open rates'!O20*0.75</f>
        <v>29025</v>
      </c>
      <c r="P20" s="19">
        <f>'BAR BB| Open rates'!P20*0.75</f>
        <v>30525</v>
      </c>
      <c r="Q20" s="19">
        <f>'BAR BB| Open rates'!Q20*0.75</f>
        <v>30525</v>
      </c>
      <c r="R20" s="19">
        <f>'BAR BB| Open rates'!R20*0.75</f>
        <v>30525</v>
      </c>
      <c r="S20" s="19">
        <f>'BAR BB| Open rates'!S20*0.75</f>
        <v>30525</v>
      </c>
      <c r="T20" s="19">
        <f>'BAR BB| Open rates'!T20*0.75</f>
        <v>30525</v>
      </c>
      <c r="U20" s="19">
        <f>'BAR BB| Open rates'!U20*0.75</f>
        <v>30525</v>
      </c>
      <c r="V20" s="19">
        <f>'BAR BB| Open rates'!V20*0.75</f>
        <v>30525</v>
      </c>
      <c r="W20" s="19">
        <f>'BAR BB| Open rates'!W20*0.75</f>
        <v>32025</v>
      </c>
      <c r="X20" s="19">
        <f>'BAR BB| Open rates'!X20*0.75</f>
        <v>32025</v>
      </c>
      <c r="Y20" s="19">
        <f>'BAR BB| Open rates'!Y20*0.75</f>
        <v>30525</v>
      </c>
      <c r="Z20" s="19">
        <f>'BAR BB| Open rates'!Z20*0.75</f>
        <v>30525</v>
      </c>
      <c r="AA20" s="19">
        <f>'BAR BB| Open rates'!AA20*0.75</f>
        <v>30525</v>
      </c>
      <c r="AB20" s="19">
        <f>'BAR BB| Open rates'!AB20*0.75</f>
        <v>30525</v>
      </c>
      <c r="AC20" s="19">
        <f>'BAR BB| Open rates'!AC20*0.75</f>
        <v>30525</v>
      </c>
      <c r="AD20" s="19">
        <f>'BAR BB| Open rates'!AD20*0.75</f>
        <v>32025</v>
      </c>
      <c r="AE20" s="19">
        <f>'BAR BB| Open rates'!AE20*0.75</f>
        <v>32025</v>
      </c>
      <c r="AF20" s="19">
        <f>'BAR BB| Open rates'!AF20*0.75</f>
        <v>30525</v>
      </c>
      <c r="AG20" s="19">
        <f>'BAR BB| Open rates'!AG20*0.75</f>
        <v>30525</v>
      </c>
      <c r="AH20" s="19">
        <f>'BAR BB| Open rates'!AH20*0.75</f>
        <v>30525</v>
      </c>
      <c r="AI20" s="19">
        <f>'BAR BB| Open rates'!AI20*0.75</f>
        <v>30525</v>
      </c>
      <c r="AJ20" s="19">
        <f>'BAR BB| Open rates'!AJ20*0.75</f>
        <v>30525</v>
      </c>
      <c r="AK20" s="19">
        <f>'BAR BB| Open rates'!AK20*0.75</f>
        <v>32025</v>
      </c>
      <c r="AL20" s="19">
        <f>'BAR BB| Open rates'!AL20*0.75</f>
        <v>32025</v>
      </c>
      <c r="AM20" s="19">
        <f>'BAR BB| Open rates'!AM20*0.75</f>
        <v>30525</v>
      </c>
      <c r="AN20" s="19">
        <f>'BAR BB| Open rates'!AN20*0.75</f>
        <v>30525</v>
      </c>
      <c r="AO20" s="19">
        <f>'BAR BB| Open rates'!AO20*0.75</f>
        <v>30525</v>
      </c>
      <c r="AP20" s="19">
        <f>'BAR BB| Open rates'!AP20*0.75</f>
        <v>30525</v>
      </c>
      <c r="AQ20" s="19">
        <f>'BAR BB| Open rates'!AQ20*0.75</f>
        <v>30525</v>
      </c>
      <c r="AR20" s="19">
        <f>'BAR BB| Open rates'!AR20*0.75</f>
        <v>32025</v>
      </c>
      <c r="AS20" s="19">
        <f>'BAR BB| Open rates'!AS20*0.75</f>
        <v>32025</v>
      </c>
      <c r="AT20" s="19">
        <f>'BAR BB| Open rates'!AT20*0.75</f>
        <v>30525</v>
      </c>
      <c r="AU20" s="19">
        <f>'BAR BB| Open rates'!AU20*0.75</f>
        <v>30525</v>
      </c>
      <c r="AV20" s="19">
        <f>'BAR BB| Open rates'!AV20*0.75</f>
        <v>30525</v>
      </c>
      <c r="AW20" s="19">
        <f>'BAR BB| Open rates'!AW20*0.75</f>
        <v>30525</v>
      </c>
      <c r="AX20" s="19">
        <f>'BAR BB| Open rates'!AX20*0.75</f>
        <v>30525</v>
      </c>
      <c r="AY20" s="19">
        <f>'BAR BB| Open rates'!AY20*0.75</f>
        <v>32025</v>
      </c>
      <c r="AZ20" s="19">
        <f>'BAR BB| Open rates'!AZ20*0.75</f>
        <v>32025</v>
      </c>
      <c r="BA20" s="19">
        <f>'BAR BB| Open rates'!BA20*0.75</f>
        <v>30525</v>
      </c>
      <c r="BB20" s="19">
        <f>'BAR BB| Open rates'!BB20*0.75</f>
        <v>30525</v>
      </c>
      <c r="BC20" s="19">
        <f>'BAR BB| Open rates'!BC20*0.75</f>
        <v>30525</v>
      </c>
      <c r="BD20" s="19">
        <f>'BAR BB| Open rates'!BD20*0.75</f>
        <v>30525</v>
      </c>
      <c r="BE20" s="19">
        <f>'BAR BB| Open rates'!BE20*0.75</f>
        <v>30525</v>
      </c>
      <c r="BF20" s="19">
        <f>'BAR BB| Open rates'!BF20*0.75</f>
        <v>32025</v>
      </c>
      <c r="BG20" s="19">
        <f>'BAR BB| Open rates'!BG20*0.75</f>
        <v>32025</v>
      </c>
      <c r="BH20" s="19">
        <f>'BAR BB| Open rates'!BH20*0.75</f>
        <v>28125</v>
      </c>
      <c r="BI20" s="19">
        <f>'BAR BB| Open rates'!BI20*0.75</f>
        <v>28125</v>
      </c>
      <c r="BJ20" s="19">
        <f>'BAR BB| Open rates'!BJ20*0.75</f>
        <v>28125</v>
      </c>
      <c r="BK20" s="19">
        <f>'BAR BB| Open rates'!BK20*0.75</f>
        <v>28125</v>
      </c>
      <c r="BL20" s="19">
        <f>'BAR BB| Open rates'!BL20*0.75</f>
        <v>28125</v>
      </c>
      <c r="BM20" s="19">
        <f>'BAR BB| Open rates'!BM20*0.75</f>
        <v>29025</v>
      </c>
      <c r="BN20" s="19">
        <f>'BAR BB| Open rates'!BN20*0.75</f>
        <v>29025</v>
      </c>
      <c r="BO20" s="19">
        <f>'BAR BB| Open rates'!BO20*0.75</f>
        <v>27375</v>
      </c>
      <c r="BP20" s="19">
        <f>'BAR BB| Open rates'!BP20*0.75</f>
        <v>27375</v>
      </c>
      <c r="BQ20" s="19">
        <f>'BAR BB| Open rates'!BQ20*0.75</f>
        <v>29025</v>
      </c>
      <c r="BR20" s="19">
        <f>'BAR BB| Open rates'!BR20*0.75</f>
        <v>29025</v>
      </c>
      <c r="BS20" s="19">
        <f>'BAR BB| Open rates'!BS20*0.75</f>
        <v>29025</v>
      </c>
      <c r="BT20" s="19">
        <f>'BAR BB| Open rates'!BT20*0.75</f>
        <v>29025</v>
      </c>
      <c r="BU20" s="19">
        <f>'BAR BB| Open rates'!BU20*0.75</f>
        <v>29025</v>
      </c>
      <c r="BV20" s="19">
        <f>'BAR BB| Open rates'!BV20*0.75</f>
        <v>27375</v>
      </c>
      <c r="BW20" s="19">
        <f>'BAR BB| Open rates'!BW20*0.75</f>
        <v>27375</v>
      </c>
      <c r="BX20" s="19">
        <f>'BAR BB| Open rates'!BX20*0.75</f>
        <v>27375</v>
      </c>
      <c r="BY20" s="19">
        <f>'BAR BB| Open rates'!BY20*0.75</f>
        <v>27375</v>
      </c>
      <c r="BZ20" s="19">
        <f>'BAR BB| Open rates'!BZ20*0.75</f>
        <v>27375</v>
      </c>
      <c r="CA20" s="19">
        <f>'BAR BB| Open rates'!CA20*0.75</f>
        <v>29025</v>
      </c>
      <c r="CB20" s="19">
        <f>'BAR BB| Open rates'!CB20*0.75</f>
        <v>29025</v>
      </c>
      <c r="CC20" s="19">
        <f>'BAR BB| Open rates'!CC20*0.75</f>
        <v>27375</v>
      </c>
      <c r="CD20" s="19">
        <f>'BAR BB| Open rates'!CD20*0.75</f>
        <v>27375</v>
      </c>
      <c r="CE20" s="19">
        <f>'BAR BB| Open rates'!CE20*0.75</f>
        <v>27375</v>
      </c>
      <c r="CF20" s="19">
        <f>'BAR BB| Open rates'!CF20*0.75</f>
        <v>27375</v>
      </c>
      <c r="CG20" s="19">
        <f>'BAR BB| Open rates'!CG20*0.75</f>
        <v>27375</v>
      </c>
      <c r="CH20" s="19">
        <f>'BAR BB| Open rates'!CH20*0.75</f>
        <v>29025</v>
      </c>
      <c r="CI20" s="19">
        <f>'BAR BB| Open rates'!CI20*0.75</f>
        <v>29025</v>
      </c>
      <c r="CJ20" s="19">
        <f>'BAR BB| Open rates'!CJ20*0.75</f>
        <v>27375</v>
      </c>
      <c r="CK20" s="19">
        <f>'BAR BB| Open rates'!CK20*0.75</f>
        <v>27375</v>
      </c>
      <c r="CL20" s="19">
        <f>'BAR BB| Open rates'!CL20*0.75</f>
        <v>27375</v>
      </c>
      <c r="CM20" s="19">
        <f>'BAR BB| Open rates'!CM20*0.75</f>
        <v>27375</v>
      </c>
      <c r="CN20" s="19">
        <f>'BAR BB| Open rates'!CN20*0.75</f>
        <v>27375</v>
      </c>
      <c r="CO20" s="19">
        <f>'BAR BB| Open rates'!CO20*0.75</f>
        <v>29025</v>
      </c>
      <c r="CP20" s="19">
        <f>'BAR BB| Open rates'!CP20*0.75</f>
        <v>29025</v>
      </c>
      <c r="CQ20" s="19">
        <f>'BAR BB| Open rates'!CQ20*0.75</f>
        <v>27375</v>
      </c>
      <c r="CR20" s="19">
        <f>'BAR BB| Open rates'!CR20*0.75</f>
        <v>27375</v>
      </c>
      <c r="CS20" s="19">
        <f>'BAR BB| Open rates'!CS20*0.75</f>
        <v>27375</v>
      </c>
      <c r="CT20" s="19">
        <f>'BAR BB| Open rates'!CT20*0.75</f>
        <v>27375</v>
      </c>
    </row>
    <row r="21" spans="1:98" s="36" customFormat="1" ht="12" customHeight="1" x14ac:dyDescent="0.2">
      <c r="A21" s="237">
        <v>2</v>
      </c>
      <c r="B21" s="19">
        <f>'BAR BB| Open rates'!B21*0.75</f>
        <v>33300</v>
      </c>
      <c r="C21" s="19">
        <f>'BAR BB| Open rates'!C21*0.75</f>
        <v>33300</v>
      </c>
      <c r="D21" s="19">
        <f>'BAR BB| Open rates'!D21*0.75</f>
        <v>31275</v>
      </c>
      <c r="E21" s="19">
        <f>'BAR BB| Open rates'!E21*0.75</f>
        <v>31275</v>
      </c>
      <c r="F21" s="19">
        <f>'BAR BB| Open rates'!F21*0.75</f>
        <v>29625</v>
      </c>
      <c r="G21" s="19">
        <f>'BAR BB| Open rates'!G21*0.75</f>
        <v>31275</v>
      </c>
      <c r="H21" s="19">
        <f>'BAR BB| Open rates'!H21*0.75</f>
        <v>31275</v>
      </c>
      <c r="I21" s="19">
        <f>'BAR BB| Open rates'!I21*0.75</f>
        <v>32775</v>
      </c>
      <c r="J21" s="19">
        <f>'BAR BB| Open rates'!J21*0.75</f>
        <v>32775</v>
      </c>
      <c r="K21" s="19">
        <f>'BAR BB| Open rates'!K21*0.75</f>
        <v>31275</v>
      </c>
      <c r="L21" s="19">
        <f>'BAR BB| Open rates'!L21*0.75</f>
        <v>31275</v>
      </c>
      <c r="M21" s="19">
        <f>'BAR BB| Open rates'!M21*0.75</f>
        <v>31275</v>
      </c>
      <c r="N21" s="19">
        <f>'BAR BB| Open rates'!N21*0.75</f>
        <v>31275</v>
      </c>
      <c r="O21" s="19">
        <f>'BAR BB| Open rates'!O21*0.75</f>
        <v>31275</v>
      </c>
      <c r="P21" s="19">
        <f>'BAR BB| Open rates'!P21*0.75</f>
        <v>32775</v>
      </c>
      <c r="Q21" s="19">
        <f>'BAR BB| Open rates'!Q21*0.75</f>
        <v>32775</v>
      </c>
      <c r="R21" s="19">
        <f>'BAR BB| Open rates'!R21*0.75</f>
        <v>32775</v>
      </c>
      <c r="S21" s="19">
        <f>'BAR BB| Open rates'!S21*0.75</f>
        <v>32775</v>
      </c>
      <c r="T21" s="19">
        <f>'BAR BB| Open rates'!T21*0.75</f>
        <v>32775</v>
      </c>
      <c r="U21" s="19">
        <f>'BAR BB| Open rates'!U21*0.75</f>
        <v>32775</v>
      </c>
      <c r="V21" s="19">
        <f>'BAR BB| Open rates'!V21*0.75</f>
        <v>32775</v>
      </c>
      <c r="W21" s="19">
        <f>'BAR BB| Open rates'!W21*0.75</f>
        <v>34275</v>
      </c>
      <c r="X21" s="19">
        <f>'BAR BB| Open rates'!X21*0.75</f>
        <v>34275</v>
      </c>
      <c r="Y21" s="19">
        <f>'BAR BB| Open rates'!Y21*0.75</f>
        <v>32775</v>
      </c>
      <c r="Z21" s="19">
        <f>'BAR BB| Open rates'!Z21*0.75</f>
        <v>32775</v>
      </c>
      <c r="AA21" s="19">
        <f>'BAR BB| Open rates'!AA21*0.75</f>
        <v>32775</v>
      </c>
      <c r="AB21" s="19">
        <f>'BAR BB| Open rates'!AB21*0.75</f>
        <v>32775</v>
      </c>
      <c r="AC21" s="19">
        <f>'BAR BB| Open rates'!AC21*0.75</f>
        <v>32775</v>
      </c>
      <c r="AD21" s="19">
        <f>'BAR BB| Open rates'!AD21*0.75</f>
        <v>34275</v>
      </c>
      <c r="AE21" s="19">
        <f>'BAR BB| Open rates'!AE21*0.75</f>
        <v>34275</v>
      </c>
      <c r="AF21" s="19">
        <f>'BAR BB| Open rates'!AF21*0.75</f>
        <v>32775</v>
      </c>
      <c r="AG21" s="19">
        <f>'BAR BB| Open rates'!AG21*0.75</f>
        <v>32775</v>
      </c>
      <c r="AH21" s="19">
        <f>'BAR BB| Open rates'!AH21*0.75</f>
        <v>32775</v>
      </c>
      <c r="AI21" s="19">
        <f>'BAR BB| Open rates'!AI21*0.75</f>
        <v>32775</v>
      </c>
      <c r="AJ21" s="19">
        <f>'BAR BB| Open rates'!AJ21*0.75</f>
        <v>32775</v>
      </c>
      <c r="AK21" s="19">
        <f>'BAR BB| Open rates'!AK21*0.75</f>
        <v>34275</v>
      </c>
      <c r="AL21" s="19">
        <f>'BAR BB| Open rates'!AL21*0.75</f>
        <v>34275</v>
      </c>
      <c r="AM21" s="19">
        <f>'BAR BB| Open rates'!AM21*0.75</f>
        <v>32775</v>
      </c>
      <c r="AN21" s="19">
        <f>'BAR BB| Open rates'!AN21*0.75</f>
        <v>32775</v>
      </c>
      <c r="AO21" s="19">
        <f>'BAR BB| Open rates'!AO21*0.75</f>
        <v>32775</v>
      </c>
      <c r="AP21" s="19">
        <f>'BAR BB| Open rates'!AP21*0.75</f>
        <v>32775</v>
      </c>
      <c r="AQ21" s="19">
        <f>'BAR BB| Open rates'!AQ21*0.75</f>
        <v>32775</v>
      </c>
      <c r="AR21" s="19">
        <f>'BAR BB| Open rates'!AR21*0.75</f>
        <v>34275</v>
      </c>
      <c r="AS21" s="19">
        <f>'BAR BB| Open rates'!AS21*0.75</f>
        <v>34275</v>
      </c>
      <c r="AT21" s="19">
        <f>'BAR BB| Open rates'!AT21*0.75</f>
        <v>32775</v>
      </c>
      <c r="AU21" s="19">
        <f>'BAR BB| Open rates'!AU21*0.75</f>
        <v>32775</v>
      </c>
      <c r="AV21" s="19">
        <f>'BAR BB| Open rates'!AV21*0.75</f>
        <v>32775</v>
      </c>
      <c r="AW21" s="19">
        <f>'BAR BB| Open rates'!AW21*0.75</f>
        <v>32775</v>
      </c>
      <c r="AX21" s="19">
        <f>'BAR BB| Open rates'!AX21*0.75</f>
        <v>32775</v>
      </c>
      <c r="AY21" s="19">
        <f>'BAR BB| Open rates'!AY21*0.75</f>
        <v>34275</v>
      </c>
      <c r="AZ21" s="19">
        <f>'BAR BB| Open rates'!AZ21*0.75</f>
        <v>34275</v>
      </c>
      <c r="BA21" s="19">
        <f>'BAR BB| Open rates'!BA21*0.75</f>
        <v>32775</v>
      </c>
      <c r="BB21" s="19">
        <f>'BAR BB| Open rates'!BB21*0.75</f>
        <v>32775</v>
      </c>
      <c r="BC21" s="19">
        <f>'BAR BB| Open rates'!BC21*0.75</f>
        <v>32775</v>
      </c>
      <c r="BD21" s="19">
        <f>'BAR BB| Open rates'!BD21*0.75</f>
        <v>32775</v>
      </c>
      <c r="BE21" s="19">
        <f>'BAR BB| Open rates'!BE21*0.75</f>
        <v>32775</v>
      </c>
      <c r="BF21" s="19">
        <f>'BAR BB| Open rates'!BF21*0.75</f>
        <v>34275</v>
      </c>
      <c r="BG21" s="19">
        <f>'BAR BB| Open rates'!BG21*0.75</f>
        <v>34275</v>
      </c>
      <c r="BH21" s="19">
        <f>'BAR BB| Open rates'!BH21*0.75</f>
        <v>30375</v>
      </c>
      <c r="BI21" s="19">
        <f>'BAR BB| Open rates'!BI21*0.75</f>
        <v>30375</v>
      </c>
      <c r="BJ21" s="19">
        <f>'BAR BB| Open rates'!BJ21*0.75</f>
        <v>30375</v>
      </c>
      <c r="BK21" s="19">
        <f>'BAR BB| Open rates'!BK21*0.75</f>
        <v>30375</v>
      </c>
      <c r="BL21" s="19">
        <f>'BAR BB| Open rates'!BL21*0.75</f>
        <v>30375</v>
      </c>
      <c r="BM21" s="19">
        <f>'BAR BB| Open rates'!BM21*0.75</f>
        <v>31275</v>
      </c>
      <c r="BN21" s="19">
        <f>'BAR BB| Open rates'!BN21*0.75</f>
        <v>31275</v>
      </c>
      <c r="BO21" s="19">
        <f>'BAR BB| Open rates'!BO21*0.75</f>
        <v>29625</v>
      </c>
      <c r="BP21" s="19">
        <f>'BAR BB| Open rates'!BP21*0.75</f>
        <v>29625</v>
      </c>
      <c r="BQ21" s="19">
        <f>'BAR BB| Open rates'!BQ21*0.75</f>
        <v>31275</v>
      </c>
      <c r="BR21" s="19">
        <f>'BAR BB| Open rates'!BR21*0.75</f>
        <v>31275</v>
      </c>
      <c r="BS21" s="19">
        <f>'BAR BB| Open rates'!BS21*0.75</f>
        <v>31275</v>
      </c>
      <c r="BT21" s="19">
        <f>'BAR BB| Open rates'!BT21*0.75</f>
        <v>31275</v>
      </c>
      <c r="BU21" s="19">
        <f>'BAR BB| Open rates'!BU21*0.75</f>
        <v>31275</v>
      </c>
      <c r="BV21" s="19">
        <f>'BAR BB| Open rates'!BV21*0.75</f>
        <v>29625</v>
      </c>
      <c r="BW21" s="19">
        <f>'BAR BB| Open rates'!BW21*0.75</f>
        <v>29625</v>
      </c>
      <c r="BX21" s="19">
        <f>'BAR BB| Open rates'!BX21*0.75</f>
        <v>29625</v>
      </c>
      <c r="BY21" s="19">
        <f>'BAR BB| Open rates'!BY21*0.75</f>
        <v>29625</v>
      </c>
      <c r="BZ21" s="19">
        <f>'BAR BB| Open rates'!BZ21*0.75</f>
        <v>29625</v>
      </c>
      <c r="CA21" s="19">
        <f>'BAR BB| Open rates'!CA21*0.75</f>
        <v>31275</v>
      </c>
      <c r="CB21" s="19">
        <f>'BAR BB| Open rates'!CB21*0.75</f>
        <v>31275</v>
      </c>
      <c r="CC21" s="19">
        <f>'BAR BB| Open rates'!CC21*0.75</f>
        <v>29625</v>
      </c>
      <c r="CD21" s="19">
        <f>'BAR BB| Open rates'!CD21*0.75</f>
        <v>29625</v>
      </c>
      <c r="CE21" s="19">
        <f>'BAR BB| Open rates'!CE21*0.75</f>
        <v>29625</v>
      </c>
      <c r="CF21" s="19">
        <f>'BAR BB| Open rates'!CF21*0.75</f>
        <v>29625</v>
      </c>
      <c r="CG21" s="19">
        <f>'BAR BB| Open rates'!CG21*0.75</f>
        <v>29625</v>
      </c>
      <c r="CH21" s="19">
        <f>'BAR BB| Open rates'!CH21*0.75</f>
        <v>31275</v>
      </c>
      <c r="CI21" s="19">
        <f>'BAR BB| Open rates'!CI21*0.75</f>
        <v>31275</v>
      </c>
      <c r="CJ21" s="19">
        <f>'BAR BB| Open rates'!CJ21*0.75</f>
        <v>29625</v>
      </c>
      <c r="CK21" s="19">
        <f>'BAR BB| Open rates'!CK21*0.75</f>
        <v>29625</v>
      </c>
      <c r="CL21" s="19">
        <f>'BAR BB| Open rates'!CL21*0.75</f>
        <v>29625</v>
      </c>
      <c r="CM21" s="19">
        <f>'BAR BB| Open rates'!CM21*0.75</f>
        <v>29625</v>
      </c>
      <c r="CN21" s="19">
        <f>'BAR BB| Open rates'!CN21*0.75</f>
        <v>29625</v>
      </c>
      <c r="CO21" s="19">
        <f>'BAR BB| Open rates'!CO21*0.75</f>
        <v>31275</v>
      </c>
      <c r="CP21" s="19">
        <f>'BAR BB| Open rates'!CP21*0.75</f>
        <v>31275</v>
      </c>
      <c r="CQ21" s="19">
        <f>'BAR BB| Open rates'!CQ21*0.75</f>
        <v>29625</v>
      </c>
      <c r="CR21" s="19">
        <f>'BAR BB| Open rates'!CR21*0.75</f>
        <v>29625</v>
      </c>
      <c r="CS21" s="19">
        <f>'BAR BB| Open rates'!CS21*0.75</f>
        <v>29625</v>
      </c>
      <c r="CT21" s="19">
        <f>'BAR BB| Open rates'!CT21*0.75</f>
        <v>29625</v>
      </c>
    </row>
    <row r="22" spans="1:98" s="36" customFormat="1" ht="12" customHeight="1" x14ac:dyDescent="0.2">
      <c r="A22" s="236" t="s">
        <v>180</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row>
    <row r="23" spans="1:98" s="36" customFormat="1" ht="12" customHeight="1" x14ac:dyDescent="0.2">
      <c r="A23" s="237">
        <v>1</v>
      </c>
      <c r="B23" s="19">
        <f>'BAR BB| Open rates'!B23*0.75</f>
        <v>39300</v>
      </c>
      <c r="C23" s="19">
        <f>'BAR BB| Open rates'!C23*0.75</f>
        <v>39300</v>
      </c>
      <c r="D23" s="19">
        <f>'BAR BB| Open rates'!D23*0.75</f>
        <v>37275</v>
      </c>
      <c r="E23" s="19">
        <f>'BAR BB| Open rates'!E23*0.75</f>
        <v>37275</v>
      </c>
      <c r="F23" s="19">
        <f>'BAR BB| Open rates'!F23*0.75</f>
        <v>35625</v>
      </c>
      <c r="G23" s="19">
        <f>'BAR BB| Open rates'!G23*0.75</f>
        <v>37275</v>
      </c>
      <c r="H23" s="19">
        <f>'BAR BB| Open rates'!H23*0.75</f>
        <v>37275</v>
      </c>
      <c r="I23" s="19">
        <f>'BAR BB| Open rates'!I23*0.75</f>
        <v>38775</v>
      </c>
      <c r="J23" s="19">
        <f>'BAR BB| Open rates'!J23*0.75</f>
        <v>38775</v>
      </c>
      <c r="K23" s="19">
        <f>'BAR BB| Open rates'!K23*0.75</f>
        <v>37275</v>
      </c>
      <c r="L23" s="19">
        <f>'BAR BB| Open rates'!L23*0.75</f>
        <v>37275</v>
      </c>
      <c r="M23" s="19">
        <f>'BAR BB| Open rates'!M23*0.75</f>
        <v>37275</v>
      </c>
      <c r="N23" s="19">
        <f>'BAR BB| Open rates'!N23*0.75</f>
        <v>37275</v>
      </c>
      <c r="O23" s="19">
        <f>'BAR BB| Open rates'!O23*0.75</f>
        <v>37275</v>
      </c>
      <c r="P23" s="19">
        <f>'BAR BB| Open rates'!P23*0.75</f>
        <v>38775</v>
      </c>
      <c r="Q23" s="19">
        <f>'BAR BB| Open rates'!Q23*0.75</f>
        <v>38775</v>
      </c>
      <c r="R23" s="19">
        <f>'BAR BB| Open rates'!R23*0.75</f>
        <v>38775</v>
      </c>
      <c r="S23" s="19">
        <f>'BAR BB| Open rates'!S23*0.75</f>
        <v>38775</v>
      </c>
      <c r="T23" s="19">
        <f>'BAR BB| Open rates'!T23*0.75</f>
        <v>38775</v>
      </c>
      <c r="U23" s="19">
        <f>'BAR BB| Open rates'!U23*0.75</f>
        <v>38775</v>
      </c>
      <c r="V23" s="19">
        <f>'BAR BB| Open rates'!V23*0.75</f>
        <v>38775</v>
      </c>
      <c r="W23" s="19">
        <f>'BAR BB| Open rates'!W23*0.75</f>
        <v>40275</v>
      </c>
      <c r="X23" s="19">
        <f>'BAR BB| Open rates'!X23*0.75</f>
        <v>40275</v>
      </c>
      <c r="Y23" s="19">
        <f>'BAR BB| Open rates'!Y23*0.75</f>
        <v>38775</v>
      </c>
      <c r="Z23" s="19">
        <f>'BAR BB| Open rates'!Z23*0.75</f>
        <v>38775</v>
      </c>
      <c r="AA23" s="19">
        <f>'BAR BB| Open rates'!AA23*0.75</f>
        <v>38775</v>
      </c>
      <c r="AB23" s="19">
        <f>'BAR BB| Open rates'!AB23*0.75</f>
        <v>38775</v>
      </c>
      <c r="AC23" s="19">
        <f>'BAR BB| Open rates'!AC23*0.75</f>
        <v>38775</v>
      </c>
      <c r="AD23" s="19">
        <f>'BAR BB| Open rates'!AD23*0.75</f>
        <v>40275</v>
      </c>
      <c r="AE23" s="19">
        <f>'BAR BB| Open rates'!AE23*0.75</f>
        <v>40275</v>
      </c>
      <c r="AF23" s="19">
        <f>'BAR BB| Open rates'!AF23*0.75</f>
        <v>38775</v>
      </c>
      <c r="AG23" s="19">
        <f>'BAR BB| Open rates'!AG23*0.75</f>
        <v>38775</v>
      </c>
      <c r="AH23" s="19">
        <f>'BAR BB| Open rates'!AH23*0.75</f>
        <v>38775</v>
      </c>
      <c r="AI23" s="19">
        <f>'BAR BB| Open rates'!AI23*0.75</f>
        <v>38775</v>
      </c>
      <c r="AJ23" s="19">
        <f>'BAR BB| Open rates'!AJ23*0.75</f>
        <v>38775</v>
      </c>
      <c r="AK23" s="19">
        <f>'BAR BB| Open rates'!AK23*0.75</f>
        <v>40275</v>
      </c>
      <c r="AL23" s="19">
        <f>'BAR BB| Open rates'!AL23*0.75</f>
        <v>40275</v>
      </c>
      <c r="AM23" s="19">
        <f>'BAR BB| Open rates'!AM23*0.75</f>
        <v>38775</v>
      </c>
      <c r="AN23" s="19">
        <f>'BAR BB| Open rates'!AN23*0.75</f>
        <v>38775</v>
      </c>
      <c r="AO23" s="19">
        <f>'BAR BB| Open rates'!AO23*0.75</f>
        <v>38775</v>
      </c>
      <c r="AP23" s="19">
        <f>'BAR BB| Open rates'!AP23*0.75</f>
        <v>38775</v>
      </c>
      <c r="AQ23" s="19">
        <f>'BAR BB| Open rates'!AQ23*0.75</f>
        <v>38775</v>
      </c>
      <c r="AR23" s="19">
        <f>'BAR BB| Open rates'!AR23*0.75</f>
        <v>40275</v>
      </c>
      <c r="AS23" s="19">
        <f>'BAR BB| Open rates'!AS23*0.75</f>
        <v>40275</v>
      </c>
      <c r="AT23" s="19">
        <f>'BAR BB| Open rates'!AT23*0.75</f>
        <v>38775</v>
      </c>
      <c r="AU23" s="19">
        <f>'BAR BB| Open rates'!AU23*0.75</f>
        <v>38775</v>
      </c>
      <c r="AV23" s="19">
        <f>'BAR BB| Open rates'!AV23*0.75</f>
        <v>38775</v>
      </c>
      <c r="AW23" s="19">
        <f>'BAR BB| Open rates'!AW23*0.75</f>
        <v>38775</v>
      </c>
      <c r="AX23" s="19">
        <f>'BAR BB| Open rates'!AX23*0.75</f>
        <v>38775</v>
      </c>
      <c r="AY23" s="19">
        <f>'BAR BB| Open rates'!AY23*0.75</f>
        <v>40275</v>
      </c>
      <c r="AZ23" s="19">
        <f>'BAR BB| Open rates'!AZ23*0.75</f>
        <v>40275</v>
      </c>
      <c r="BA23" s="19">
        <f>'BAR BB| Open rates'!BA23*0.75</f>
        <v>38775</v>
      </c>
      <c r="BB23" s="19">
        <f>'BAR BB| Open rates'!BB23*0.75</f>
        <v>38775</v>
      </c>
      <c r="BC23" s="19">
        <f>'BAR BB| Open rates'!BC23*0.75</f>
        <v>38775</v>
      </c>
      <c r="BD23" s="19">
        <f>'BAR BB| Open rates'!BD23*0.75</f>
        <v>38775</v>
      </c>
      <c r="BE23" s="19">
        <f>'BAR BB| Open rates'!BE23*0.75</f>
        <v>38775</v>
      </c>
      <c r="BF23" s="19">
        <f>'BAR BB| Open rates'!BF23*0.75</f>
        <v>40275</v>
      </c>
      <c r="BG23" s="19">
        <f>'BAR BB| Open rates'!BG23*0.75</f>
        <v>40275</v>
      </c>
      <c r="BH23" s="19">
        <f>'BAR BB| Open rates'!BH23*0.75</f>
        <v>36375</v>
      </c>
      <c r="BI23" s="19">
        <f>'BAR BB| Open rates'!BI23*0.75</f>
        <v>36375</v>
      </c>
      <c r="BJ23" s="19">
        <f>'BAR BB| Open rates'!BJ23*0.75</f>
        <v>36375</v>
      </c>
      <c r="BK23" s="19">
        <f>'BAR BB| Open rates'!BK23*0.75</f>
        <v>36375</v>
      </c>
      <c r="BL23" s="19">
        <f>'BAR BB| Open rates'!BL23*0.75</f>
        <v>36375</v>
      </c>
      <c r="BM23" s="19">
        <f>'BAR BB| Open rates'!BM23*0.75</f>
        <v>37275</v>
      </c>
      <c r="BN23" s="19">
        <f>'BAR BB| Open rates'!BN23*0.75</f>
        <v>37275</v>
      </c>
      <c r="BO23" s="19">
        <f>'BAR BB| Open rates'!BO23*0.75</f>
        <v>35625</v>
      </c>
      <c r="BP23" s="19">
        <f>'BAR BB| Open rates'!BP23*0.75</f>
        <v>35625</v>
      </c>
      <c r="BQ23" s="19">
        <f>'BAR BB| Open rates'!BQ23*0.75</f>
        <v>32775</v>
      </c>
      <c r="BR23" s="19">
        <f>'BAR BB| Open rates'!BR23*0.75</f>
        <v>32775</v>
      </c>
      <c r="BS23" s="19">
        <f>'BAR BB| Open rates'!BS23*0.75</f>
        <v>32775</v>
      </c>
      <c r="BT23" s="19">
        <f>'BAR BB| Open rates'!BT23*0.75</f>
        <v>32775</v>
      </c>
      <c r="BU23" s="19">
        <f>'BAR BB| Open rates'!BU23*0.75</f>
        <v>32775</v>
      </c>
      <c r="BV23" s="19">
        <f>'BAR BB| Open rates'!BV23*0.75</f>
        <v>31125</v>
      </c>
      <c r="BW23" s="19">
        <f>'BAR BB| Open rates'!BW23*0.75</f>
        <v>31125</v>
      </c>
      <c r="BX23" s="19">
        <f>'BAR BB| Open rates'!BX23*0.75</f>
        <v>31125</v>
      </c>
      <c r="BY23" s="19">
        <f>'BAR BB| Open rates'!BY23*0.75</f>
        <v>31125</v>
      </c>
      <c r="BZ23" s="19">
        <f>'BAR BB| Open rates'!BZ23*0.75</f>
        <v>31125</v>
      </c>
      <c r="CA23" s="19">
        <f>'BAR BB| Open rates'!CA23*0.75</f>
        <v>32775</v>
      </c>
      <c r="CB23" s="19">
        <f>'BAR BB| Open rates'!CB23*0.75</f>
        <v>32775</v>
      </c>
      <c r="CC23" s="19">
        <f>'BAR BB| Open rates'!CC23*0.75</f>
        <v>31125</v>
      </c>
      <c r="CD23" s="19">
        <f>'BAR BB| Open rates'!CD23*0.75</f>
        <v>31125</v>
      </c>
      <c r="CE23" s="19">
        <f>'BAR BB| Open rates'!CE23*0.75</f>
        <v>31125</v>
      </c>
      <c r="CF23" s="19">
        <f>'BAR BB| Open rates'!CF23*0.75</f>
        <v>31125</v>
      </c>
      <c r="CG23" s="19">
        <f>'BAR BB| Open rates'!CG23*0.75</f>
        <v>31125</v>
      </c>
      <c r="CH23" s="19">
        <f>'BAR BB| Open rates'!CH23*0.75</f>
        <v>32775</v>
      </c>
      <c r="CI23" s="19">
        <f>'BAR BB| Open rates'!CI23*0.75</f>
        <v>32775</v>
      </c>
      <c r="CJ23" s="19">
        <f>'BAR BB| Open rates'!CJ23*0.75</f>
        <v>31125</v>
      </c>
      <c r="CK23" s="19">
        <f>'BAR BB| Open rates'!CK23*0.75</f>
        <v>31125</v>
      </c>
      <c r="CL23" s="19">
        <f>'BAR BB| Open rates'!CL23*0.75</f>
        <v>31125</v>
      </c>
      <c r="CM23" s="19">
        <f>'BAR BB| Open rates'!CM23*0.75</f>
        <v>31125</v>
      </c>
      <c r="CN23" s="19">
        <f>'BAR BB| Open rates'!CN23*0.75</f>
        <v>31125</v>
      </c>
      <c r="CO23" s="19">
        <f>'BAR BB| Open rates'!CO23*0.75</f>
        <v>32775</v>
      </c>
      <c r="CP23" s="19">
        <f>'BAR BB| Open rates'!CP23*0.75</f>
        <v>32775</v>
      </c>
      <c r="CQ23" s="19">
        <f>'BAR BB| Open rates'!CQ23*0.75</f>
        <v>31125</v>
      </c>
      <c r="CR23" s="19">
        <f>'BAR BB| Open rates'!CR23*0.75</f>
        <v>31125</v>
      </c>
      <c r="CS23" s="19">
        <f>'BAR BB| Open rates'!CS23*0.75</f>
        <v>31125</v>
      </c>
      <c r="CT23" s="19">
        <f>'BAR BB| Open rates'!CT23*0.75</f>
        <v>31125</v>
      </c>
    </row>
    <row r="24" spans="1:98" s="36" customFormat="1" ht="12" customHeight="1" x14ac:dyDescent="0.2">
      <c r="A24" s="237">
        <v>2</v>
      </c>
      <c r="B24" s="19">
        <f>'BAR BB| Open rates'!B24*0.75</f>
        <v>41550</v>
      </c>
      <c r="C24" s="19">
        <f>'BAR BB| Open rates'!C24*0.75</f>
        <v>41550</v>
      </c>
      <c r="D24" s="19">
        <f>'BAR BB| Open rates'!D24*0.75</f>
        <v>39525</v>
      </c>
      <c r="E24" s="19">
        <f>'BAR BB| Open rates'!E24*0.75</f>
        <v>39525</v>
      </c>
      <c r="F24" s="19">
        <f>'BAR BB| Open rates'!F24*0.75</f>
        <v>37875</v>
      </c>
      <c r="G24" s="19">
        <f>'BAR BB| Open rates'!G24*0.75</f>
        <v>39525</v>
      </c>
      <c r="H24" s="19">
        <f>'BAR BB| Open rates'!H24*0.75</f>
        <v>39525</v>
      </c>
      <c r="I24" s="19">
        <f>'BAR BB| Open rates'!I24*0.75</f>
        <v>41025</v>
      </c>
      <c r="J24" s="19">
        <f>'BAR BB| Open rates'!J24*0.75</f>
        <v>41025</v>
      </c>
      <c r="K24" s="19">
        <f>'BAR BB| Open rates'!K24*0.75</f>
        <v>39525</v>
      </c>
      <c r="L24" s="19">
        <f>'BAR BB| Open rates'!L24*0.75</f>
        <v>39525</v>
      </c>
      <c r="M24" s="19">
        <f>'BAR BB| Open rates'!M24*0.75</f>
        <v>39525</v>
      </c>
      <c r="N24" s="19">
        <f>'BAR BB| Open rates'!N24*0.75</f>
        <v>39525</v>
      </c>
      <c r="O24" s="19">
        <f>'BAR BB| Open rates'!O24*0.75</f>
        <v>39525</v>
      </c>
      <c r="P24" s="19">
        <f>'BAR BB| Open rates'!P24*0.75</f>
        <v>41025</v>
      </c>
      <c r="Q24" s="19">
        <f>'BAR BB| Open rates'!Q24*0.75</f>
        <v>41025</v>
      </c>
      <c r="R24" s="19">
        <f>'BAR BB| Open rates'!R24*0.75</f>
        <v>41025</v>
      </c>
      <c r="S24" s="19">
        <f>'BAR BB| Open rates'!S24*0.75</f>
        <v>41025</v>
      </c>
      <c r="T24" s="19">
        <f>'BAR BB| Open rates'!T24*0.75</f>
        <v>41025</v>
      </c>
      <c r="U24" s="19">
        <f>'BAR BB| Open rates'!U24*0.75</f>
        <v>41025</v>
      </c>
      <c r="V24" s="19">
        <f>'BAR BB| Open rates'!V24*0.75</f>
        <v>41025</v>
      </c>
      <c r="W24" s="19">
        <f>'BAR BB| Open rates'!W24*0.75</f>
        <v>42525</v>
      </c>
      <c r="X24" s="19">
        <f>'BAR BB| Open rates'!X24*0.75</f>
        <v>42525</v>
      </c>
      <c r="Y24" s="19">
        <f>'BAR BB| Open rates'!Y24*0.75</f>
        <v>41025</v>
      </c>
      <c r="Z24" s="19">
        <f>'BAR BB| Open rates'!Z24*0.75</f>
        <v>41025</v>
      </c>
      <c r="AA24" s="19">
        <f>'BAR BB| Open rates'!AA24*0.75</f>
        <v>41025</v>
      </c>
      <c r="AB24" s="19">
        <f>'BAR BB| Open rates'!AB24*0.75</f>
        <v>41025</v>
      </c>
      <c r="AC24" s="19">
        <f>'BAR BB| Open rates'!AC24*0.75</f>
        <v>41025</v>
      </c>
      <c r="AD24" s="19">
        <f>'BAR BB| Open rates'!AD24*0.75</f>
        <v>42525</v>
      </c>
      <c r="AE24" s="19">
        <f>'BAR BB| Open rates'!AE24*0.75</f>
        <v>42525</v>
      </c>
      <c r="AF24" s="19">
        <f>'BAR BB| Open rates'!AF24*0.75</f>
        <v>41025</v>
      </c>
      <c r="AG24" s="19">
        <f>'BAR BB| Open rates'!AG24*0.75</f>
        <v>41025</v>
      </c>
      <c r="AH24" s="19">
        <f>'BAR BB| Open rates'!AH24*0.75</f>
        <v>41025</v>
      </c>
      <c r="AI24" s="19">
        <f>'BAR BB| Open rates'!AI24*0.75</f>
        <v>41025</v>
      </c>
      <c r="AJ24" s="19">
        <f>'BAR BB| Open rates'!AJ24*0.75</f>
        <v>41025</v>
      </c>
      <c r="AK24" s="19">
        <f>'BAR BB| Open rates'!AK24*0.75</f>
        <v>42525</v>
      </c>
      <c r="AL24" s="19">
        <f>'BAR BB| Open rates'!AL24*0.75</f>
        <v>42525</v>
      </c>
      <c r="AM24" s="19">
        <f>'BAR BB| Open rates'!AM24*0.75</f>
        <v>41025</v>
      </c>
      <c r="AN24" s="19">
        <f>'BAR BB| Open rates'!AN24*0.75</f>
        <v>41025</v>
      </c>
      <c r="AO24" s="19">
        <f>'BAR BB| Open rates'!AO24*0.75</f>
        <v>41025</v>
      </c>
      <c r="AP24" s="19">
        <f>'BAR BB| Open rates'!AP24*0.75</f>
        <v>41025</v>
      </c>
      <c r="AQ24" s="19">
        <f>'BAR BB| Open rates'!AQ24*0.75</f>
        <v>41025</v>
      </c>
      <c r="AR24" s="19">
        <f>'BAR BB| Open rates'!AR24*0.75</f>
        <v>42525</v>
      </c>
      <c r="AS24" s="19">
        <f>'BAR BB| Open rates'!AS24*0.75</f>
        <v>42525</v>
      </c>
      <c r="AT24" s="19">
        <f>'BAR BB| Open rates'!AT24*0.75</f>
        <v>41025</v>
      </c>
      <c r="AU24" s="19">
        <f>'BAR BB| Open rates'!AU24*0.75</f>
        <v>41025</v>
      </c>
      <c r="AV24" s="19">
        <f>'BAR BB| Open rates'!AV24*0.75</f>
        <v>41025</v>
      </c>
      <c r="AW24" s="19">
        <f>'BAR BB| Open rates'!AW24*0.75</f>
        <v>41025</v>
      </c>
      <c r="AX24" s="19">
        <f>'BAR BB| Open rates'!AX24*0.75</f>
        <v>41025</v>
      </c>
      <c r="AY24" s="19">
        <f>'BAR BB| Open rates'!AY24*0.75</f>
        <v>42525</v>
      </c>
      <c r="AZ24" s="19">
        <f>'BAR BB| Open rates'!AZ24*0.75</f>
        <v>42525</v>
      </c>
      <c r="BA24" s="19">
        <f>'BAR BB| Open rates'!BA24*0.75</f>
        <v>41025</v>
      </c>
      <c r="BB24" s="19">
        <f>'BAR BB| Open rates'!BB24*0.75</f>
        <v>41025</v>
      </c>
      <c r="BC24" s="19">
        <f>'BAR BB| Open rates'!BC24*0.75</f>
        <v>41025</v>
      </c>
      <c r="BD24" s="19">
        <f>'BAR BB| Open rates'!BD24*0.75</f>
        <v>41025</v>
      </c>
      <c r="BE24" s="19">
        <f>'BAR BB| Open rates'!BE24*0.75</f>
        <v>41025</v>
      </c>
      <c r="BF24" s="19">
        <f>'BAR BB| Open rates'!BF24*0.75</f>
        <v>42525</v>
      </c>
      <c r="BG24" s="19">
        <f>'BAR BB| Open rates'!BG24*0.75</f>
        <v>42525</v>
      </c>
      <c r="BH24" s="19">
        <f>'BAR BB| Open rates'!BH24*0.75</f>
        <v>38625</v>
      </c>
      <c r="BI24" s="19">
        <f>'BAR BB| Open rates'!BI24*0.75</f>
        <v>38625</v>
      </c>
      <c r="BJ24" s="19">
        <f>'BAR BB| Open rates'!BJ24*0.75</f>
        <v>38625</v>
      </c>
      <c r="BK24" s="19">
        <f>'BAR BB| Open rates'!BK24*0.75</f>
        <v>38625</v>
      </c>
      <c r="BL24" s="19">
        <f>'BAR BB| Open rates'!BL24*0.75</f>
        <v>38625</v>
      </c>
      <c r="BM24" s="19">
        <f>'BAR BB| Open rates'!BM24*0.75</f>
        <v>39525</v>
      </c>
      <c r="BN24" s="19">
        <f>'BAR BB| Open rates'!BN24*0.75</f>
        <v>39525</v>
      </c>
      <c r="BO24" s="19">
        <f>'BAR BB| Open rates'!BO24*0.75</f>
        <v>37875</v>
      </c>
      <c r="BP24" s="19">
        <f>'BAR BB| Open rates'!BP24*0.75</f>
        <v>37875</v>
      </c>
      <c r="BQ24" s="19">
        <f>'BAR BB| Open rates'!BQ24*0.75</f>
        <v>35025</v>
      </c>
      <c r="BR24" s="19">
        <f>'BAR BB| Open rates'!BR24*0.75</f>
        <v>35025</v>
      </c>
      <c r="BS24" s="19">
        <f>'BAR BB| Open rates'!BS24*0.75</f>
        <v>35025</v>
      </c>
      <c r="BT24" s="19">
        <f>'BAR BB| Open rates'!BT24*0.75</f>
        <v>35025</v>
      </c>
      <c r="BU24" s="19">
        <f>'BAR BB| Open rates'!BU24*0.75</f>
        <v>35025</v>
      </c>
      <c r="BV24" s="19">
        <f>'BAR BB| Open rates'!BV24*0.75</f>
        <v>33375</v>
      </c>
      <c r="BW24" s="19">
        <f>'BAR BB| Open rates'!BW24*0.75</f>
        <v>33375</v>
      </c>
      <c r="BX24" s="19">
        <f>'BAR BB| Open rates'!BX24*0.75</f>
        <v>33375</v>
      </c>
      <c r="BY24" s="19">
        <f>'BAR BB| Open rates'!BY24*0.75</f>
        <v>33375</v>
      </c>
      <c r="BZ24" s="19">
        <f>'BAR BB| Open rates'!BZ24*0.75</f>
        <v>33375</v>
      </c>
      <c r="CA24" s="19">
        <f>'BAR BB| Open rates'!CA24*0.75</f>
        <v>35025</v>
      </c>
      <c r="CB24" s="19">
        <f>'BAR BB| Open rates'!CB24*0.75</f>
        <v>35025</v>
      </c>
      <c r="CC24" s="19">
        <f>'BAR BB| Open rates'!CC24*0.75</f>
        <v>33375</v>
      </c>
      <c r="CD24" s="19">
        <f>'BAR BB| Open rates'!CD24*0.75</f>
        <v>33375</v>
      </c>
      <c r="CE24" s="19">
        <f>'BAR BB| Open rates'!CE24*0.75</f>
        <v>33375</v>
      </c>
      <c r="CF24" s="19">
        <f>'BAR BB| Open rates'!CF24*0.75</f>
        <v>33375</v>
      </c>
      <c r="CG24" s="19">
        <f>'BAR BB| Open rates'!CG24*0.75</f>
        <v>33375</v>
      </c>
      <c r="CH24" s="19">
        <f>'BAR BB| Open rates'!CH24*0.75</f>
        <v>35025</v>
      </c>
      <c r="CI24" s="19">
        <f>'BAR BB| Open rates'!CI24*0.75</f>
        <v>35025</v>
      </c>
      <c r="CJ24" s="19">
        <f>'BAR BB| Open rates'!CJ24*0.75</f>
        <v>33375</v>
      </c>
      <c r="CK24" s="19">
        <f>'BAR BB| Open rates'!CK24*0.75</f>
        <v>33375</v>
      </c>
      <c r="CL24" s="19">
        <f>'BAR BB| Open rates'!CL24*0.75</f>
        <v>33375</v>
      </c>
      <c r="CM24" s="19">
        <f>'BAR BB| Open rates'!CM24*0.75</f>
        <v>33375</v>
      </c>
      <c r="CN24" s="19">
        <f>'BAR BB| Open rates'!CN24*0.75</f>
        <v>33375</v>
      </c>
      <c r="CO24" s="19">
        <f>'BAR BB| Open rates'!CO24*0.75</f>
        <v>35025</v>
      </c>
      <c r="CP24" s="19">
        <f>'BAR BB| Open rates'!CP24*0.75</f>
        <v>35025</v>
      </c>
      <c r="CQ24" s="19">
        <f>'BAR BB| Open rates'!CQ24*0.75</f>
        <v>33375</v>
      </c>
      <c r="CR24" s="19">
        <f>'BAR BB| Open rates'!CR24*0.75</f>
        <v>33375</v>
      </c>
      <c r="CS24" s="19">
        <f>'BAR BB| Open rates'!CS24*0.75</f>
        <v>33375</v>
      </c>
      <c r="CT24" s="19">
        <f>'BAR BB| Open rates'!CT24*0.75</f>
        <v>33375</v>
      </c>
    </row>
    <row r="25" spans="1:98" s="36" customFormat="1" ht="12" customHeight="1" x14ac:dyDescent="0.2">
      <c r="A25" s="237">
        <v>3</v>
      </c>
      <c r="B25" s="19">
        <f>'BAR BB| Open rates'!B25*0.75</f>
        <v>43800</v>
      </c>
      <c r="C25" s="19">
        <f>'BAR BB| Open rates'!C25*0.75</f>
        <v>43800</v>
      </c>
      <c r="D25" s="19">
        <f>'BAR BB| Open rates'!D25*0.75</f>
        <v>41775</v>
      </c>
      <c r="E25" s="19">
        <f>'BAR BB| Open rates'!E25*0.75</f>
        <v>41775</v>
      </c>
      <c r="F25" s="19">
        <f>'BAR BB| Open rates'!F25*0.75</f>
        <v>40125</v>
      </c>
      <c r="G25" s="19">
        <f>'BAR BB| Open rates'!G25*0.75</f>
        <v>41775</v>
      </c>
      <c r="H25" s="19">
        <f>'BAR BB| Open rates'!H25*0.75</f>
        <v>41775</v>
      </c>
      <c r="I25" s="19">
        <f>'BAR BB| Open rates'!I25*0.75</f>
        <v>43275</v>
      </c>
      <c r="J25" s="19">
        <f>'BAR BB| Open rates'!J25*0.75</f>
        <v>43275</v>
      </c>
      <c r="K25" s="19">
        <f>'BAR BB| Open rates'!K25*0.75</f>
        <v>41775</v>
      </c>
      <c r="L25" s="19">
        <f>'BAR BB| Open rates'!L25*0.75</f>
        <v>41775</v>
      </c>
      <c r="M25" s="19">
        <f>'BAR BB| Open rates'!M25*0.75</f>
        <v>41775</v>
      </c>
      <c r="N25" s="19">
        <f>'BAR BB| Open rates'!N25*0.75</f>
        <v>41775</v>
      </c>
      <c r="O25" s="19">
        <f>'BAR BB| Open rates'!O25*0.75</f>
        <v>41775</v>
      </c>
      <c r="P25" s="19">
        <f>'BAR BB| Open rates'!P25*0.75</f>
        <v>43275</v>
      </c>
      <c r="Q25" s="19">
        <f>'BAR BB| Open rates'!Q25*0.75</f>
        <v>43275</v>
      </c>
      <c r="R25" s="19">
        <f>'BAR BB| Open rates'!R25*0.75</f>
        <v>43275</v>
      </c>
      <c r="S25" s="19">
        <f>'BAR BB| Open rates'!S25*0.75</f>
        <v>43275</v>
      </c>
      <c r="T25" s="19">
        <f>'BAR BB| Open rates'!T25*0.75</f>
        <v>43275</v>
      </c>
      <c r="U25" s="19">
        <f>'BAR BB| Open rates'!U25*0.75</f>
        <v>43275</v>
      </c>
      <c r="V25" s="19">
        <f>'BAR BB| Open rates'!V25*0.75</f>
        <v>43275</v>
      </c>
      <c r="W25" s="19">
        <f>'BAR BB| Open rates'!W25*0.75</f>
        <v>44775</v>
      </c>
      <c r="X25" s="19">
        <f>'BAR BB| Open rates'!X25*0.75</f>
        <v>44775</v>
      </c>
      <c r="Y25" s="19">
        <f>'BAR BB| Open rates'!Y25*0.75</f>
        <v>43275</v>
      </c>
      <c r="Z25" s="19">
        <f>'BAR BB| Open rates'!Z25*0.75</f>
        <v>43275</v>
      </c>
      <c r="AA25" s="19">
        <f>'BAR BB| Open rates'!AA25*0.75</f>
        <v>43275</v>
      </c>
      <c r="AB25" s="19">
        <f>'BAR BB| Open rates'!AB25*0.75</f>
        <v>43275</v>
      </c>
      <c r="AC25" s="19">
        <f>'BAR BB| Open rates'!AC25*0.75</f>
        <v>43275</v>
      </c>
      <c r="AD25" s="19">
        <f>'BAR BB| Open rates'!AD25*0.75</f>
        <v>44775</v>
      </c>
      <c r="AE25" s="19">
        <f>'BAR BB| Open rates'!AE25*0.75</f>
        <v>44775</v>
      </c>
      <c r="AF25" s="19">
        <f>'BAR BB| Open rates'!AF25*0.75</f>
        <v>43275</v>
      </c>
      <c r="AG25" s="19">
        <f>'BAR BB| Open rates'!AG25*0.75</f>
        <v>43275</v>
      </c>
      <c r="AH25" s="19">
        <f>'BAR BB| Open rates'!AH25*0.75</f>
        <v>43275</v>
      </c>
      <c r="AI25" s="19">
        <f>'BAR BB| Open rates'!AI25*0.75</f>
        <v>43275</v>
      </c>
      <c r="AJ25" s="19">
        <f>'BAR BB| Open rates'!AJ25*0.75</f>
        <v>43275</v>
      </c>
      <c r="AK25" s="19">
        <f>'BAR BB| Open rates'!AK25*0.75</f>
        <v>44775</v>
      </c>
      <c r="AL25" s="19">
        <f>'BAR BB| Open rates'!AL25*0.75</f>
        <v>44775</v>
      </c>
      <c r="AM25" s="19">
        <f>'BAR BB| Open rates'!AM25*0.75</f>
        <v>43275</v>
      </c>
      <c r="AN25" s="19">
        <f>'BAR BB| Open rates'!AN25*0.75</f>
        <v>43275</v>
      </c>
      <c r="AO25" s="19">
        <f>'BAR BB| Open rates'!AO25*0.75</f>
        <v>43275</v>
      </c>
      <c r="AP25" s="19">
        <f>'BAR BB| Open rates'!AP25*0.75</f>
        <v>43275</v>
      </c>
      <c r="AQ25" s="19">
        <f>'BAR BB| Open rates'!AQ25*0.75</f>
        <v>43275</v>
      </c>
      <c r="AR25" s="19">
        <f>'BAR BB| Open rates'!AR25*0.75</f>
        <v>44775</v>
      </c>
      <c r="AS25" s="19">
        <f>'BAR BB| Open rates'!AS25*0.75</f>
        <v>44775</v>
      </c>
      <c r="AT25" s="19">
        <f>'BAR BB| Open rates'!AT25*0.75</f>
        <v>43275</v>
      </c>
      <c r="AU25" s="19">
        <f>'BAR BB| Open rates'!AU25*0.75</f>
        <v>43275</v>
      </c>
      <c r="AV25" s="19">
        <f>'BAR BB| Open rates'!AV25*0.75</f>
        <v>43275</v>
      </c>
      <c r="AW25" s="19">
        <f>'BAR BB| Open rates'!AW25*0.75</f>
        <v>43275</v>
      </c>
      <c r="AX25" s="19">
        <f>'BAR BB| Open rates'!AX25*0.75</f>
        <v>43275</v>
      </c>
      <c r="AY25" s="19">
        <f>'BAR BB| Open rates'!AY25*0.75</f>
        <v>44775</v>
      </c>
      <c r="AZ25" s="19">
        <f>'BAR BB| Open rates'!AZ25*0.75</f>
        <v>44775</v>
      </c>
      <c r="BA25" s="19">
        <f>'BAR BB| Open rates'!BA25*0.75</f>
        <v>43275</v>
      </c>
      <c r="BB25" s="19">
        <f>'BAR BB| Open rates'!BB25*0.75</f>
        <v>43275</v>
      </c>
      <c r="BC25" s="19">
        <f>'BAR BB| Open rates'!BC25*0.75</f>
        <v>43275</v>
      </c>
      <c r="BD25" s="19">
        <f>'BAR BB| Open rates'!BD25*0.75</f>
        <v>43275</v>
      </c>
      <c r="BE25" s="19">
        <f>'BAR BB| Open rates'!BE25*0.75</f>
        <v>43275</v>
      </c>
      <c r="BF25" s="19">
        <f>'BAR BB| Open rates'!BF25*0.75</f>
        <v>44775</v>
      </c>
      <c r="BG25" s="19">
        <f>'BAR BB| Open rates'!BG25*0.75</f>
        <v>44775</v>
      </c>
      <c r="BH25" s="19">
        <f>'BAR BB| Open rates'!BH25*0.75</f>
        <v>40875</v>
      </c>
      <c r="BI25" s="19">
        <f>'BAR BB| Open rates'!BI25*0.75</f>
        <v>40875</v>
      </c>
      <c r="BJ25" s="19">
        <f>'BAR BB| Open rates'!BJ25*0.75</f>
        <v>40875</v>
      </c>
      <c r="BK25" s="19">
        <f>'BAR BB| Open rates'!BK25*0.75</f>
        <v>40875</v>
      </c>
      <c r="BL25" s="19">
        <f>'BAR BB| Open rates'!BL25*0.75</f>
        <v>40875</v>
      </c>
      <c r="BM25" s="19">
        <f>'BAR BB| Open rates'!BM25*0.75</f>
        <v>41775</v>
      </c>
      <c r="BN25" s="19">
        <f>'BAR BB| Open rates'!BN25*0.75</f>
        <v>41775</v>
      </c>
      <c r="BO25" s="19">
        <f>'BAR BB| Open rates'!BO25*0.75</f>
        <v>40125</v>
      </c>
      <c r="BP25" s="19">
        <f>'BAR BB| Open rates'!BP25*0.75</f>
        <v>40125</v>
      </c>
      <c r="BQ25" s="19">
        <f>'BAR BB| Open rates'!BQ25*0.75</f>
        <v>37275</v>
      </c>
      <c r="BR25" s="19">
        <f>'BAR BB| Open rates'!BR25*0.75</f>
        <v>37275</v>
      </c>
      <c r="BS25" s="19">
        <f>'BAR BB| Open rates'!BS25*0.75</f>
        <v>37275</v>
      </c>
      <c r="BT25" s="19">
        <f>'BAR BB| Open rates'!BT25*0.75</f>
        <v>37275</v>
      </c>
      <c r="BU25" s="19">
        <f>'BAR BB| Open rates'!BU25*0.75</f>
        <v>37275</v>
      </c>
      <c r="BV25" s="19">
        <f>'BAR BB| Open rates'!BV25*0.75</f>
        <v>35625</v>
      </c>
      <c r="BW25" s="19">
        <f>'BAR BB| Open rates'!BW25*0.75</f>
        <v>35625</v>
      </c>
      <c r="BX25" s="19">
        <f>'BAR BB| Open rates'!BX25*0.75</f>
        <v>35625</v>
      </c>
      <c r="BY25" s="19">
        <f>'BAR BB| Open rates'!BY25*0.75</f>
        <v>35625</v>
      </c>
      <c r="BZ25" s="19">
        <f>'BAR BB| Open rates'!BZ25*0.75</f>
        <v>35625</v>
      </c>
      <c r="CA25" s="19">
        <f>'BAR BB| Open rates'!CA25*0.75</f>
        <v>37275</v>
      </c>
      <c r="CB25" s="19">
        <f>'BAR BB| Open rates'!CB25*0.75</f>
        <v>37275</v>
      </c>
      <c r="CC25" s="19">
        <f>'BAR BB| Open rates'!CC25*0.75</f>
        <v>35625</v>
      </c>
      <c r="CD25" s="19">
        <f>'BAR BB| Open rates'!CD25*0.75</f>
        <v>35625</v>
      </c>
      <c r="CE25" s="19">
        <f>'BAR BB| Open rates'!CE25*0.75</f>
        <v>35625</v>
      </c>
      <c r="CF25" s="19">
        <f>'BAR BB| Open rates'!CF25*0.75</f>
        <v>35625</v>
      </c>
      <c r="CG25" s="19">
        <f>'BAR BB| Open rates'!CG25*0.75</f>
        <v>35625</v>
      </c>
      <c r="CH25" s="19">
        <f>'BAR BB| Open rates'!CH25*0.75</f>
        <v>37275</v>
      </c>
      <c r="CI25" s="19">
        <f>'BAR BB| Open rates'!CI25*0.75</f>
        <v>37275</v>
      </c>
      <c r="CJ25" s="19">
        <f>'BAR BB| Open rates'!CJ25*0.75</f>
        <v>35625</v>
      </c>
      <c r="CK25" s="19">
        <f>'BAR BB| Open rates'!CK25*0.75</f>
        <v>35625</v>
      </c>
      <c r="CL25" s="19">
        <f>'BAR BB| Open rates'!CL25*0.75</f>
        <v>35625</v>
      </c>
      <c r="CM25" s="19">
        <f>'BAR BB| Open rates'!CM25*0.75</f>
        <v>35625</v>
      </c>
      <c r="CN25" s="19">
        <f>'BAR BB| Open rates'!CN25*0.75</f>
        <v>35625</v>
      </c>
      <c r="CO25" s="19">
        <f>'BAR BB| Open rates'!CO25*0.75</f>
        <v>37275</v>
      </c>
      <c r="CP25" s="19">
        <f>'BAR BB| Open rates'!CP25*0.75</f>
        <v>37275</v>
      </c>
      <c r="CQ25" s="19">
        <f>'BAR BB| Open rates'!CQ25*0.75</f>
        <v>35625</v>
      </c>
      <c r="CR25" s="19">
        <f>'BAR BB| Open rates'!CR25*0.75</f>
        <v>35625</v>
      </c>
      <c r="CS25" s="19">
        <f>'BAR BB| Open rates'!CS25*0.75</f>
        <v>35625</v>
      </c>
      <c r="CT25" s="19">
        <f>'BAR BB| Open rates'!CT25*0.75</f>
        <v>35625</v>
      </c>
    </row>
    <row r="26" spans="1:98" s="36" customFormat="1" ht="12" customHeight="1" x14ac:dyDescent="0.2">
      <c r="A26" s="237">
        <v>4</v>
      </c>
      <c r="B26" s="19">
        <f>'BAR BB| Open rates'!B26*0.75</f>
        <v>46050</v>
      </c>
      <c r="C26" s="19">
        <f>'BAR BB| Open rates'!C26*0.75</f>
        <v>46050</v>
      </c>
      <c r="D26" s="19">
        <f>'BAR BB| Open rates'!D26*0.75</f>
        <v>44025</v>
      </c>
      <c r="E26" s="19">
        <f>'BAR BB| Open rates'!E26*0.75</f>
        <v>44025</v>
      </c>
      <c r="F26" s="19">
        <f>'BAR BB| Open rates'!F26*0.75</f>
        <v>42375</v>
      </c>
      <c r="G26" s="19">
        <f>'BAR BB| Open rates'!G26*0.75</f>
        <v>44025</v>
      </c>
      <c r="H26" s="19">
        <f>'BAR BB| Open rates'!H26*0.75</f>
        <v>44025</v>
      </c>
      <c r="I26" s="19">
        <f>'BAR BB| Open rates'!I26*0.75</f>
        <v>45525</v>
      </c>
      <c r="J26" s="19">
        <f>'BAR BB| Open rates'!J26*0.75</f>
        <v>45525</v>
      </c>
      <c r="K26" s="19">
        <f>'BAR BB| Open rates'!K26*0.75</f>
        <v>44025</v>
      </c>
      <c r="L26" s="19">
        <f>'BAR BB| Open rates'!L26*0.75</f>
        <v>44025</v>
      </c>
      <c r="M26" s="19">
        <f>'BAR BB| Open rates'!M26*0.75</f>
        <v>44025</v>
      </c>
      <c r="N26" s="19">
        <f>'BAR BB| Open rates'!N26*0.75</f>
        <v>44025</v>
      </c>
      <c r="O26" s="19">
        <f>'BAR BB| Open rates'!O26*0.75</f>
        <v>44025</v>
      </c>
      <c r="P26" s="19">
        <f>'BAR BB| Open rates'!P26*0.75</f>
        <v>45525</v>
      </c>
      <c r="Q26" s="19">
        <f>'BAR BB| Open rates'!Q26*0.75</f>
        <v>45525</v>
      </c>
      <c r="R26" s="19">
        <f>'BAR BB| Open rates'!R26*0.75</f>
        <v>45525</v>
      </c>
      <c r="S26" s="19">
        <f>'BAR BB| Open rates'!S26*0.75</f>
        <v>45525</v>
      </c>
      <c r="T26" s="19">
        <f>'BAR BB| Open rates'!T26*0.75</f>
        <v>45525</v>
      </c>
      <c r="U26" s="19">
        <f>'BAR BB| Open rates'!U26*0.75</f>
        <v>45525</v>
      </c>
      <c r="V26" s="19">
        <f>'BAR BB| Open rates'!V26*0.75</f>
        <v>45525</v>
      </c>
      <c r="W26" s="19">
        <f>'BAR BB| Open rates'!W26*0.75</f>
        <v>47025</v>
      </c>
      <c r="X26" s="19">
        <f>'BAR BB| Open rates'!X26*0.75</f>
        <v>47025</v>
      </c>
      <c r="Y26" s="19">
        <f>'BAR BB| Open rates'!Y26*0.75</f>
        <v>45525</v>
      </c>
      <c r="Z26" s="19">
        <f>'BAR BB| Open rates'!Z26*0.75</f>
        <v>45525</v>
      </c>
      <c r="AA26" s="19">
        <f>'BAR BB| Open rates'!AA26*0.75</f>
        <v>45525</v>
      </c>
      <c r="AB26" s="19">
        <f>'BAR BB| Open rates'!AB26*0.75</f>
        <v>45525</v>
      </c>
      <c r="AC26" s="19">
        <f>'BAR BB| Open rates'!AC26*0.75</f>
        <v>45525</v>
      </c>
      <c r="AD26" s="19">
        <f>'BAR BB| Open rates'!AD26*0.75</f>
        <v>47025</v>
      </c>
      <c r="AE26" s="19">
        <f>'BAR BB| Open rates'!AE26*0.75</f>
        <v>47025</v>
      </c>
      <c r="AF26" s="19">
        <f>'BAR BB| Open rates'!AF26*0.75</f>
        <v>45525</v>
      </c>
      <c r="AG26" s="19">
        <f>'BAR BB| Open rates'!AG26*0.75</f>
        <v>45525</v>
      </c>
      <c r="AH26" s="19">
        <f>'BAR BB| Open rates'!AH26*0.75</f>
        <v>45525</v>
      </c>
      <c r="AI26" s="19">
        <f>'BAR BB| Open rates'!AI26*0.75</f>
        <v>45525</v>
      </c>
      <c r="AJ26" s="19">
        <f>'BAR BB| Open rates'!AJ26*0.75</f>
        <v>45525</v>
      </c>
      <c r="AK26" s="19">
        <f>'BAR BB| Open rates'!AK26*0.75</f>
        <v>47025</v>
      </c>
      <c r="AL26" s="19">
        <f>'BAR BB| Open rates'!AL26*0.75</f>
        <v>47025</v>
      </c>
      <c r="AM26" s="19">
        <f>'BAR BB| Open rates'!AM26*0.75</f>
        <v>45525</v>
      </c>
      <c r="AN26" s="19">
        <f>'BAR BB| Open rates'!AN26*0.75</f>
        <v>45525</v>
      </c>
      <c r="AO26" s="19">
        <f>'BAR BB| Open rates'!AO26*0.75</f>
        <v>45525</v>
      </c>
      <c r="AP26" s="19">
        <f>'BAR BB| Open rates'!AP26*0.75</f>
        <v>45525</v>
      </c>
      <c r="AQ26" s="19">
        <f>'BAR BB| Open rates'!AQ26*0.75</f>
        <v>45525</v>
      </c>
      <c r="AR26" s="19">
        <f>'BAR BB| Open rates'!AR26*0.75</f>
        <v>47025</v>
      </c>
      <c r="AS26" s="19">
        <f>'BAR BB| Open rates'!AS26*0.75</f>
        <v>47025</v>
      </c>
      <c r="AT26" s="19">
        <f>'BAR BB| Open rates'!AT26*0.75</f>
        <v>45525</v>
      </c>
      <c r="AU26" s="19">
        <f>'BAR BB| Open rates'!AU26*0.75</f>
        <v>45525</v>
      </c>
      <c r="AV26" s="19">
        <f>'BAR BB| Open rates'!AV26*0.75</f>
        <v>45525</v>
      </c>
      <c r="AW26" s="19">
        <f>'BAR BB| Open rates'!AW26*0.75</f>
        <v>45525</v>
      </c>
      <c r="AX26" s="19">
        <f>'BAR BB| Open rates'!AX26*0.75</f>
        <v>45525</v>
      </c>
      <c r="AY26" s="19">
        <f>'BAR BB| Open rates'!AY26*0.75</f>
        <v>47025</v>
      </c>
      <c r="AZ26" s="19">
        <f>'BAR BB| Open rates'!AZ26*0.75</f>
        <v>47025</v>
      </c>
      <c r="BA26" s="19">
        <f>'BAR BB| Open rates'!BA26*0.75</f>
        <v>45525</v>
      </c>
      <c r="BB26" s="19">
        <f>'BAR BB| Open rates'!BB26*0.75</f>
        <v>45525</v>
      </c>
      <c r="BC26" s="19">
        <f>'BAR BB| Open rates'!BC26*0.75</f>
        <v>45525</v>
      </c>
      <c r="BD26" s="19">
        <f>'BAR BB| Open rates'!BD26*0.75</f>
        <v>45525</v>
      </c>
      <c r="BE26" s="19">
        <f>'BAR BB| Open rates'!BE26*0.75</f>
        <v>45525</v>
      </c>
      <c r="BF26" s="19">
        <f>'BAR BB| Open rates'!BF26*0.75</f>
        <v>47025</v>
      </c>
      <c r="BG26" s="19">
        <f>'BAR BB| Open rates'!BG26*0.75</f>
        <v>47025</v>
      </c>
      <c r="BH26" s="19">
        <f>'BAR BB| Open rates'!BH26*0.75</f>
        <v>43125</v>
      </c>
      <c r="BI26" s="19">
        <f>'BAR BB| Open rates'!BI26*0.75</f>
        <v>43125</v>
      </c>
      <c r="BJ26" s="19">
        <f>'BAR BB| Open rates'!BJ26*0.75</f>
        <v>43125</v>
      </c>
      <c r="BK26" s="19">
        <f>'BAR BB| Open rates'!BK26*0.75</f>
        <v>43125</v>
      </c>
      <c r="BL26" s="19">
        <f>'BAR BB| Open rates'!BL26*0.75</f>
        <v>43125</v>
      </c>
      <c r="BM26" s="19">
        <f>'BAR BB| Open rates'!BM26*0.75</f>
        <v>44025</v>
      </c>
      <c r="BN26" s="19">
        <f>'BAR BB| Open rates'!BN26*0.75</f>
        <v>44025</v>
      </c>
      <c r="BO26" s="19">
        <f>'BAR BB| Open rates'!BO26*0.75</f>
        <v>42375</v>
      </c>
      <c r="BP26" s="19">
        <f>'BAR BB| Open rates'!BP26*0.75</f>
        <v>42375</v>
      </c>
      <c r="BQ26" s="19">
        <f>'BAR BB| Open rates'!BQ26*0.75</f>
        <v>39525</v>
      </c>
      <c r="BR26" s="19">
        <f>'BAR BB| Open rates'!BR26*0.75</f>
        <v>39525</v>
      </c>
      <c r="BS26" s="19">
        <f>'BAR BB| Open rates'!BS26*0.75</f>
        <v>39525</v>
      </c>
      <c r="BT26" s="19">
        <f>'BAR BB| Open rates'!BT26*0.75</f>
        <v>39525</v>
      </c>
      <c r="BU26" s="19">
        <f>'BAR BB| Open rates'!BU26*0.75</f>
        <v>39525</v>
      </c>
      <c r="BV26" s="19">
        <f>'BAR BB| Open rates'!BV26*0.75</f>
        <v>37875</v>
      </c>
      <c r="BW26" s="19">
        <f>'BAR BB| Open rates'!BW26*0.75</f>
        <v>37875</v>
      </c>
      <c r="BX26" s="19">
        <f>'BAR BB| Open rates'!BX26*0.75</f>
        <v>37875</v>
      </c>
      <c r="BY26" s="19">
        <f>'BAR BB| Open rates'!BY26*0.75</f>
        <v>37875</v>
      </c>
      <c r="BZ26" s="19">
        <f>'BAR BB| Open rates'!BZ26*0.75</f>
        <v>37875</v>
      </c>
      <c r="CA26" s="19">
        <f>'BAR BB| Open rates'!CA26*0.75</f>
        <v>39525</v>
      </c>
      <c r="CB26" s="19">
        <f>'BAR BB| Open rates'!CB26*0.75</f>
        <v>39525</v>
      </c>
      <c r="CC26" s="19">
        <f>'BAR BB| Open rates'!CC26*0.75</f>
        <v>37875</v>
      </c>
      <c r="CD26" s="19">
        <f>'BAR BB| Open rates'!CD26*0.75</f>
        <v>37875</v>
      </c>
      <c r="CE26" s="19">
        <f>'BAR BB| Open rates'!CE26*0.75</f>
        <v>37875</v>
      </c>
      <c r="CF26" s="19">
        <f>'BAR BB| Open rates'!CF26*0.75</f>
        <v>37875</v>
      </c>
      <c r="CG26" s="19">
        <f>'BAR BB| Open rates'!CG26*0.75</f>
        <v>37875</v>
      </c>
      <c r="CH26" s="19">
        <f>'BAR BB| Open rates'!CH26*0.75</f>
        <v>39525</v>
      </c>
      <c r="CI26" s="19">
        <f>'BAR BB| Open rates'!CI26*0.75</f>
        <v>39525</v>
      </c>
      <c r="CJ26" s="19">
        <f>'BAR BB| Open rates'!CJ26*0.75</f>
        <v>37875</v>
      </c>
      <c r="CK26" s="19">
        <f>'BAR BB| Open rates'!CK26*0.75</f>
        <v>37875</v>
      </c>
      <c r="CL26" s="19">
        <f>'BAR BB| Open rates'!CL26*0.75</f>
        <v>37875</v>
      </c>
      <c r="CM26" s="19">
        <f>'BAR BB| Open rates'!CM26*0.75</f>
        <v>37875</v>
      </c>
      <c r="CN26" s="19">
        <f>'BAR BB| Open rates'!CN26*0.75</f>
        <v>37875</v>
      </c>
      <c r="CO26" s="19">
        <f>'BAR BB| Open rates'!CO26*0.75</f>
        <v>39525</v>
      </c>
      <c r="CP26" s="19">
        <f>'BAR BB| Open rates'!CP26*0.75</f>
        <v>39525</v>
      </c>
      <c r="CQ26" s="19">
        <f>'BAR BB| Open rates'!CQ26*0.75</f>
        <v>37875</v>
      </c>
      <c r="CR26" s="19">
        <f>'BAR BB| Open rates'!CR26*0.75</f>
        <v>37875</v>
      </c>
      <c r="CS26" s="19">
        <f>'BAR BB| Open rates'!CS26*0.75</f>
        <v>37875</v>
      </c>
      <c r="CT26" s="19">
        <f>'BAR BB| Open rates'!CT26*0.75</f>
        <v>37875</v>
      </c>
    </row>
    <row r="27" spans="1:98" s="36" customFormat="1" ht="12" customHeight="1" x14ac:dyDescent="0.2">
      <c r="A27" s="236" t="s">
        <v>181</v>
      </c>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row>
    <row r="28" spans="1:98" s="36" customFormat="1" ht="12" customHeight="1" x14ac:dyDescent="0.2">
      <c r="A28" s="237">
        <v>1</v>
      </c>
      <c r="B28" s="19">
        <f>'BAR BB| Open rates'!B28*0.75</f>
        <v>40800</v>
      </c>
      <c r="C28" s="19">
        <f>'BAR BB| Open rates'!C28*0.75</f>
        <v>40800</v>
      </c>
      <c r="D28" s="19">
        <f>'BAR BB| Open rates'!D28*0.75</f>
        <v>38775</v>
      </c>
      <c r="E28" s="19">
        <f>'BAR BB| Open rates'!E28*0.75</f>
        <v>38775</v>
      </c>
      <c r="F28" s="19">
        <f>'BAR BB| Open rates'!F28*0.75</f>
        <v>37125</v>
      </c>
      <c r="G28" s="19">
        <f>'BAR BB| Open rates'!G28*0.75</f>
        <v>38775</v>
      </c>
      <c r="H28" s="19">
        <f>'BAR BB| Open rates'!H28*0.75</f>
        <v>38775</v>
      </c>
      <c r="I28" s="19">
        <f>'BAR BB| Open rates'!I28*0.75</f>
        <v>40275</v>
      </c>
      <c r="J28" s="19">
        <f>'BAR BB| Open rates'!J28*0.75</f>
        <v>40275</v>
      </c>
      <c r="K28" s="19">
        <f>'BAR BB| Open rates'!K28*0.75</f>
        <v>38775</v>
      </c>
      <c r="L28" s="19">
        <f>'BAR BB| Open rates'!L28*0.75</f>
        <v>38775</v>
      </c>
      <c r="M28" s="19">
        <f>'BAR BB| Open rates'!M28*0.75</f>
        <v>38775</v>
      </c>
      <c r="N28" s="19">
        <f>'BAR BB| Open rates'!N28*0.75</f>
        <v>38775</v>
      </c>
      <c r="O28" s="19">
        <f>'BAR BB| Open rates'!O28*0.75</f>
        <v>38775</v>
      </c>
      <c r="P28" s="19">
        <f>'BAR BB| Open rates'!P28*0.75</f>
        <v>40275</v>
      </c>
      <c r="Q28" s="19">
        <f>'BAR BB| Open rates'!Q28*0.75</f>
        <v>40275</v>
      </c>
      <c r="R28" s="19">
        <f>'BAR BB| Open rates'!R28*0.75</f>
        <v>40275</v>
      </c>
      <c r="S28" s="19">
        <f>'BAR BB| Open rates'!S28*0.75</f>
        <v>40275</v>
      </c>
      <c r="T28" s="19">
        <f>'BAR BB| Open rates'!T28*0.75</f>
        <v>40275</v>
      </c>
      <c r="U28" s="19">
        <f>'BAR BB| Open rates'!U28*0.75</f>
        <v>40275</v>
      </c>
      <c r="V28" s="19">
        <f>'BAR BB| Open rates'!V28*0.75</f>
        <v>40275</v>
      </c>
      <c r="W28" s="19">
        <f>'BAR BB| Open rates'!W28*0.75</f>
        <v>41775</v>
      </c>
      <c r="X28" s="19">
        <f>'BAR BB| Open rates'!X28*0.75</f>
        <v>41775</v>
      </c>
      <c r="Y28" s="19">
        <f>'BAR BB| Open rates'!Y28*0.75</f>
        <v>40275</v>
      </c>
      <c r="Z28" s="19">
        <f>'BAR BB| Open rates'!Z28*0.75</f>
        <v>40275</v>
      </c>
      <c r="AA28" s="19">
        <f>'BAR BB| Open rates'!AA28*0.75</f>
        <v>40275</v>
      </c>
      <c r="AB28" s="19">
        <f>'BAR BB| Open rates'!AB28*0.75</f>
        <v>40275</v>
      </c>
      <c r="AC28" s="19">
        <f>'BAR BB| Open rates'!AC28*0.75</f>
        <v>40275</v>
      </c>
      <c r="AD28" s="19">
        <f>'BAR BB| Open rates'!AD28*0.75</f>
        <v>41775</v>
      </c>
      <c r="AE28" s="19">
        <f>'BAR BB| Open rates'!AE28*0.75</f>
        <v>41775</v>
      </c>
      <c r="AF28" s="19">
        <f>'BAR BB| Open rates'!AF28*0.75</f>
        <v>40275</v>
      </c>
      <c r="AG28" s="19">
        <f>'BAR BB| Open rates'!AG28*0.75</f>
        <v>40275</v>
      </c>
      <c r="AH28" s="19">
        <f>'BAR BB| Open rates'!AH28*0.75</f>
        <v>40275</v>
      </c>
      <c r="AI28" s="19">
        <f>'BAR BB| Open rates'!AI28*0.75</f>
        <v>40275</v>
      </c>
      <c r="AJ28" s="19">
        <f>'BAR BB| Open rates'!AJ28*0.75</f>
        <v>40275</v>
      </c>
      <c r="AK28" s="19">
        <f>'BAR BB| Open rates'!AK28*0.75</f>
        <v>41775</v>
      </c>
      <c r="AL28" s="19">
        <f>'BAR BB| Open rates'!AL28*0.75</f>
        <v>41775</v>
      </c>
      <c r="AM28" s="19">
        <f>'BAR BB| Open rates'!AM28*0.75</f>
        <v>40275</v>
      </c>
      <c r="AN28" s="19">
        <f>'BAR BB| Open rates'!AN28*0.75</f>
        <v>40275</v>
      </c>
      <c r="AO28" s="19">
        <f>'BAR BB| Open rates'!AO28*0.75</f>
        <v>40275</v>
      </c>
      <c r="AP28" s="19">
        <f>'BAR BB| Open rates'!AP28*0.75</f>
        <v>40275</v>
      </c>
      <c r="AQ28" s="19">
        <f>'BAR BB| Open rates'!AQ28*0.75</f>
        <v>40275</v>
      </c>
      <c r="AR28" s="19">
        <f>'BAR BB| Open rates'!AR28*0.75</f>
        <v>41775</v>
      </c>
      <c r="AS28" s="19">
        <f>'BAR BB| Open rates'!AS28*0.75</f>
        <v>41775</v>
      </c>
      <c r="AT28" s="19">
        <f>'BAR BB| Open rates'!AT28*0.75</f>
        <v>40275</v>
      </c>
      <c r="AU28" s="19">
        <f>'BAR BB| Open rates'!AU28*0.75</f>
        <v>40275</v>
      </c>
      <c r="AV28" s="19">
        <f>'BAR BB| Open rates'!AV28*0.75</f>
        <v>40275</v>
      </c>
      <c r="AW28" s="19">
        <f>'BAR BB| Open rates'!AW28*0.75</f>
        <v>40275</v>
      </c>
      <c r="AX28" s="19">
        <f>'BAR BB| Open rates'!AX28*0.75</f>
        <v>40275</v>
      </c>
      <c r="AY28" s="19">
        <f>'BAR BB| Open rates'!AY28*0.75</f>
        <v>41775</v>
      </c>
      <c r="AZ28" s="19">
        <f>'BAR BB| Open rates'!AZ28*0.75</f>
        <v>41775</v>
      </c>
      <c r="BA28" s="19">
        <f>'BAR BB| Open rates'!BA28*0.75</f>
        <v>40275</v>
      </c>
      <c r="BB28" s="19">
        <f>'BAR BB| Open rates'!BB28*0.75</f>
        <v>40275</v>
      </c>
      <c r="BC28" s="19">
        <f>'BAR BB| Open rates'!BC28*0.75</f>
        <v>40275</v>
      </c>
      <c r="BD28" s="19">
        <f>'BAR BB| Open rates'!BD28*0.75</f>
        <v>40275</v>
      </c>
      <c r="BE28" s="19">
        <f>'BAR BB| Open rates'!BE28*0.75</f>
        <v>40275</v>
      </c>
      <c r="BF28" s="19">
        <f>'BAR BB| Open rates'!BF28*0.75</f>
        <v>41775</v>
      </c>
      <c r="BG28" s="19">
        <f>'BAR BB| Open rates'!BG28*0.75</f>
        <v>41775</v>
      </c>
      <c r="BH28" s="19">
        <f>'BAR BB| Open rates'!BH28*0.75</f>
        <v>37875</v>
      </c>
      <c r="BI28" s="19">
        <f>'BAR BB| Open rates'!BI28*0.75</f>
        <v>37875</v>
      </c>
      <c r="BJ28" s="19">
        <f>'BAR BB| Open rates'!BJ28*0.75</f>
        <v>37875</v>
      </c>
      <c r="BK28" s="19">
        <f>'BAR BB| Open rates'!BK28*0.75</f>
        <v>37875</v>
      </c>
      <c r="BL28" s="19">
        <f>'BAR BB| Open rates'!BL28*0.75</f>
        <v>37875</v>
      </c>
      <c r="BM28" s="19">
        <f>'BAR BB| Open rates'!BM28*0.75</f>
        <v>38775</v>
      </c>
      <c r="BN28" s="19">
        <f>'BAR BB| Open rates'!BN28*0.75</f>
        <v>38775</v>
      </c>
      <c r="BO28" s="19">
        <f>'BAR BB| Open rates'!BO28*0.75</f>
        <v>37125</v>
      </c>
      <c r="BP28" s="19">
        <f>'BAR BB| Open rates'!BP28*0.75</f>
        <v>37125</v>
      </c>
      <c r="BQ28" s="19">
        <f>'BAR BB| Open rates'!BQ28*0.75</f>
        <v>35775</v>
      </c>
      <c r="BR28" s="19">
        <f>'BAR BB| Open rates'!BR28*0.75</f>
        <v>35775</v>
      </c>
      <c r="BS28" s="19">
        <f>'BAR BB| Open rates'!BS28*0.75</f>
        <v>35775</v>
      </c>
      <c r="BT28" s="19">
        <f>'BAR BB| Open rates'!BT28*0.75</f>
        <v>35775</v>
      </c>
      <c r="BU28" s="19">
        <f>'BAR BB| Open rates'!BU28*0.75</f>
        <v>35775</v>
      </c>
      <c r="BV28" s="19">
        <f>'BAR BB| Open rates'!BV28*0.75</f>
        <v>34125</v>
      </c>
      <c r="BW28" s="19">
        <f>'BAR BB| Open rates'!BW28*0.75</f>
        <v>34125</v>
      </c>
      <c r="BX28" s="19">
        <f>'BAR BB| Open rates'!BX28*0.75</f>
        <v>34125</v>
      </c>
      <c r="BY28" s="19">
        <f>'BAR BB| Open rates'!BY28*0.75</f>
        <v>34125</v>
      </c>
      <c r="BZ28" s="19">
        <f>'BAR BB| Open rates'!BZ28*0.75</f>
        <v>34125</v>
      </c>
      <c r="CA28" s="19">
        <f>'BAR BB| Open rates'!CA28*0.75</f>
        <v>35775</v>
      </c>
      <c r="CB28" s="19">
        <f>'BAR BB| Open rates'!CB28*0.75</f>
        <v>35775</v>
      </c>
      <c r="CC28" s="19">
        <f>'BAR BB| Open rates'!CC28*0.75</f>
        <v>34125</v>
      </c>
      <c r="CD28" s="19">
        <f>'BAR BB| Open rates'!CD28*0.75</f>
        <v>34125</v>
      </c>
      <c r="CE28" s="19">
        <f>'BAR BB| Open rates'!CE28*0.75</f>
        <v>34125</v>
      </c>
      <c r="CF28" s="19">
        <f>'BAR BB| Open rates'!CF28*0.75</f>
        <v>34125</v>
      </c>
      <c r="CG28" s="19">
        <f>'BAR BB| Open rates'!CG28*0.75</f>
        <v>34125</v>
      </c>
      <c r="CH28" s="19">
        <f>'BAR BB| Open rates'!CH28*0.75</f>
        <v>35775</v>
      </c>
      <c r="CI28" s="19">
        <f>'BAR BB| Open rates'!CI28*0.75</f>
        <v>35775</v>
      </c>
      <c r="CJ28" s="19">
        <f>'BAR BB| Open rates'!CJ28*0.75</f>
        <v>34125</v>
      </c>
      <c r="CK28" s="19">
        <f>'BAR BB| Open rates'!CK28*0.75</f>
        <v>34125</v>
      </c>
      <c r="CL28" s="19">
        <f>'BAR BB| Open rates'!CL28*0.75</f>
        <v>34125</v>
      </c>
      <c r="CM28" s="19">
        <f>'BAR BB| Open rates'!CM28*0.75</f>
        <v>34125</v>
      </c>
      <c r="CN28" s="19">
        <f>'BAR BB| Open rates'!CN28*0.75</f>
        <v>34125</v>
      </c>
      <c r="CO28" s="19">
        <f>'BAR BB| Open rates'!CO28*0.75</f>
        <v>35775</v>
      </c>
      <c r="CP28" s="19">
        <f>'BAR BB| Open rates'!CP28*0.75</f>
        <v>35775</v>
      </c>
      <c r="CQ28" s="19">
        <f>'BAR BB| Open rates'!CQ28*0.75</f>
        <v>34125</v>
      </c>
      <c r="CR28" s="19">
        <f>'BAR BB| Open rates'!CR28*0.75</f>
        <v>34125</v>
      </c>
      <c r="CS28" s="19">
        <f>'BAR BB| Open rates'!CS28*0.75</f>
        <v>34125</v>
      </c>
      <c r="CT28" s="19">
        <f>'BAR BB| Open rates'!CT28*0.75</f>
        <v>34125</v>
      </c>
    </row>
    <row r="29" spans="1:98" s="36" customFormat="1" ht="12" customHeight="1" x14ac:dyDescent="0.2">
      <c r="A29" s="237">
        <v>2</v>
      </c>
      <c r="B29" s="19">
        <f>'BAR BB| Open rates'!B29*0.75</f>
        <v>43050</v>
      </c>
      <c r="C29" s="19">
        <f>'BAR BB| Open rates'!C29*0.75</f>
        <v>43050</v>
      </c>
      <c r="D29" s="19">
        <f>'BAR BB| Open rates'!D29*0.75</f>
        <v>41025</v>
      </c>
      <c r="E29" s="19">
        <f>'BAR BB| Open rates'!E29*0.75</f>
        <v>41025</v>
      </c>
      <c r="F29" s="19">
        <f>'BAR BB| Open rates'!F29*0.75</f>
        <v>39375</v>
      </c>
      <c r="G29" s="19">
        <f>'BAR BB| Open rates'!G29*0.75</f>
        <v>41025</v>
      </c>
      <c r="H29" s="19">
        <f>'BAR BB| Open rates'!H29*0.75</f>
        <v>41025</v>
      </c>
      <c r="I29" s="19">
        <f>'BAR BB| Open rates'!I29*0.75</f>
        <v>42525</v>
      </c>
      <c r="J29" s="19">
        <f>'BAR BB| Open rates'!J29*0.75</f>
        <v>42525</v>
      </c>
      <c r="K29" s="19">
        <f>'BAR BB| Open rates'!K29*0.75</f>
        <v>41025</v>
      </c>
      <c r="L29" s="19">
        <f>'BAR BB| Open rates'!L29*0.75</f>
        <v>41025</v>
      </c>
      <c r="M29" s="19">
        <f>'BAR BB| Open rates'!M29*0.75</f>
        <v>41025</v>
      </c>
      <c r="N29" s="19">
        <f>'BAR BB| Open rates'!N29*0.75</f>
        <v>41025</v>
      </c>
      <c r="O29" s="19">
        <f>'BAR BB| Open rates'!O29*0.75</f>
        <v>41025</v>
      </c>
      <c r="P29" s="19">
        <f>'BAR BB| Open rates'!P29*0.75</f>
        <v>42525</v>
      </c>
      <c r="Q29" s="19">
        <f>'BAR BB| Open rates'!Q29*0.75</f>
        <v>42525</v>
      </c>
      <c r="R29" s="19">
        <f>'BAR BB| Open rates'!R29*0.75</f>
        <v>42525</v>
      </c>
      <c r="S29" s="19">
        <f>'BAR BB| Open rates'!S29*0.75</f>
        <v>42525</v>
      </c>
      <c r="T29" s="19">
        <f>'BAR BB| Open rates'!T29*0.75</f>
        <v>42525</v>
      </c>
      <c r="U29" s="19">
        <f>'BAR BB| Open rates'!U29*0.75</f>
        <v>42525</v>
      </c>
      <c r="V29" s="19">
        <f>'BAR BB| Open rates'!V29*0.75</f>
        <v>42525</v>
      </c>
      <c r="W29" s="19">
        <f>'BAR BB| Open rates'!W29*0.75</f>
        <v>44025</v>
      </c>
      <c r="X29" s="19">
        <f>'BAR BB| Open rates'!X29*0.75</f>
        <v>44025</v>
      </c>
      <c r="Y29" s="19">
        <f>'BAR BB| Open rates'!Y29*0.75</f>
        <v>42525</v>
      </c>
      <c r="Z29" s="19">
        <f>'BAR BB| Open rates'!Z29*0.75</f>
        <v>42525</v>
      </c>
      <c r="AA29" s="19">
        <f>'BAR BB| Open rates'!AA29*0.75</f>
        <v>42525</v>
      </c>
      <c r="AB29" s="19">
        <f>'BAR BB| Open rates'!AB29*0.75</f>
        <v>42525</v>
      </c>
      <c r="AC29" s="19">
        <f>'BAR BB| Open rates'!AC29*0.75</f>
        <v>42525</v>
      </c>
      <c r="AD29" s="19">
        <f>'BAR BB| Open rates'!AD29*0.75</f>
        <v>44025</v>
      </c>
      <c r="AE29" s="19">
        <f>'BAR BB| Open rates'!AE29*0.75</f>
        <v>44025</v>
      </c>
      <c r="AF29" s="19">
        <f>'BAR BB| Open rates'!AF29*0.75</f>
        <v>42525</v>
      </c>
      <c r="AG29" s="19">
        <f>'BAR BB| Open rates'!AG29*0.75</f>
        <v>42525</v>
      </c>
      <c r="AH29" s="19">
        <f>'BAR BB| Open rates'!AH29*0.75</f>
        <v>42525</v>
      </c>
      <c r="AI29" s="19">
        <f>'BAR BB| Open rates'!AI29*0.75</f>
        <v>42525</v>
      </c>
      <c r="AJ29" s="19">
        <f>'BAR BB| Open rates'!AJ29*0.75</f>
        <v>42525</v>
      </c>
      <c r="AK29" s="19">
        <f>'BAR BB| Open rates'!AK29*0.75</f>
        <v>44025</v>
      </c>
      <c r="AL29" s="19">
        <f>'BAR BB| Open rates'!AL29*0.75</f>
        <v>44025</v>
      </c>
      <c r="AM29" s="19">
        <f>'BAR BB| Open rates'!AM29*0.75</f>
        <v>42525</v>
      </c>
      <c r="AN29" s="19">
        <f>'BAR BB| Open rates'!AN29*0.75</f>
        <v>42525</v>
      </c>
      <c r="AO29" s="19">
        <f>'BAR BB| Open rates'!AO29*0.75</f>
        <v>42525</v>
      </c>
      <c r="AP29" s="19">
        <f>'BAR BB| Open rates'!AP29*0.75</f>
        <v>42525</v>
      </c>
      <c r="AQ29" s="19">
        <f>'BAR BB| Open rates'!AQ29*0.75</f>
        <v>42525</v>
      </c>
      <c r="AR29" s="19">
        <f>'BAR BB| Open rates'!AR29*0.75</f>
        <v>44025</v>
      </c>
      <c r="AS29" s="19">
        <f>'BAR BB| Open rates'!AS29*0.75</f>
        <v>44025</v>
      </c>
      <c r="AT29" s="19">
        <f>'BAR BB| Open rates'!AT29*0.75</f>
        <v>42525</v>
      </c>
      <c r="AU29" s="19">
        <f>'BAR BB| Open rates'!AU29*0.75</f>
        <v>42525</v>
      </c>
      <c r="AV29" s="19">
        <f>'BAR BB| Open rates'!AV29*0.75</f>
        <v>42525</v>
      </c>
      <c r="AW29" s="19">
        <f>'BAR BB| Open rates'!AW29*0.75</f>
        <v>42525</v>
      </c>
      <c r="AX29" s="19">
        <f>'BAR BB| Open rates'!AX29*0.75</f>
        <v>42525</v>
      </c>
      <c r="AY29" s="19">
        <f>'BAR BB| Open rates'!AY29*0.75</f>
        <v>44025</v>
      </c>
      <c r="AZ29" s="19">
        <f>'BAR BB| Open rates'!AZ29*0.75</f>
        <v>44025</v>
      </c>
      <c r="BA29" s="19">
        <f>'BAR BB| Open rates'!BA29*0.75</f>
        <v>42525</v>
      </c>
      <c r="BB29" s="19">
        <f>'BAR BB| Open rates'!BB29*0.75</f>
        <v>42525</v>
      </c>
      <c r="BC29" s="19">
        <f>'BAR BB| Open rates'!BC29*0.75</f>
        <v>42525</v>
      </c>
      <c r="BD29" s="19">
        <f>'BAR BB| Open rates'!BD29*0.75</f>
        <v>42525</v>
      </c>
      <c r="BE29" s="19">
        <f>'BAR BB| Open rates'!BE29*0.75</f>
        <v>42525</v>
      </c>
      <c r="BF29" s="19">
        <f>'BAR BB| Open rates'!BF29*0.75</f>
        <v>44025</v>
      </c>
      <c r="BG29" s="19">
        <f>'BAR BB| Open rates'!BG29*0.75</f>
        <v>44025</v>
      </c>
      <c r="BH29" s="19">
        <f>'BAR BB| Open rates'!BH29*0.75</f>
        <v>40125</v>
      </c>
      <c r="BI29" s="19">
        <f>'BAR BB| Open rates'!BI29*0.75</f>
        <v>40125</v>
      </c>
      <c r="BJ29" s="19">
        <f>'BAR BB| Open rates'!BJ29*0.75</f>
        <v>40125</v>
      </c>
      <c r="BK29" s="19">
        <f>'BAR BB| Open rates'!BK29*0.75</f>
        <v>40125</v>
      </c>
      <c r="BL29" s="19">
        <f>'BAR BB| Open rates'!BL29*0.75</f>
        <v>40125</v>
      </c>
      <c r="BM29" s="19">
        <f>'BAR BB| Open rates'!BM29*0.75</f>
        <v>41025</v>
      </c>
      <c r="BN29" s="19">
        <f>'BAR BB| Open rates'!BN29*0.75</f>
        <v>41025</v>
      </c>
      <c r="BO29" s="19">
        <f>'BAR BB| Open rates'!BO29*0.75</f>
        <v>39375</v>
      </c>
      <c r="BP29" s="19">
        <f>'BAR BB| Open rates'!BP29*0.75</f>
        <v>39375</v>
      </c>
      <c r="BQ29" s="19">
        <f>'BAR BB| Open rates'!BQ29*0.75</f>
        <v>38025</v>
      </c>
      <c r="BR29" s="19">
        <f>'BAR BB| Open rates'!BR29*0.75</f>
        <v>38025</v>
      </c>
      <c r="BS29" s="19">
        <f>'BAR BB| Open rates'!BS29*0.75</f>
        <v>38025</v>
      </c>
      <c r="BT29" s="19">
        <f>'BAR BB| Open rates'!BT29*0.75</f>
        <v>38025</v>
      </c>
      <c r="BU29" s="19">
        <f>'BAR BB| Open rates'!BU29*0.75</f>
        <v>38025</v>
      </c>
      <c r="BV29" s="19">
        <f>'BAR BB| Open rates'!BV29*0.75</f>
        <v>36375</v>
      </c>
      <c r="BW29" s="19">
        <f>'BAR BB| Open rates'!BW29*0.75</f>
        <v>36375</v>
      </c>
      <c r="BX29" s="19">
        <f>'BAR BB| Open rates'!BX29*0.75</f>
        <v>36375</v>
      </c>
      <c r="BY29" s="19">
        <f>'BAR BB| Open rates'!BY29*0.75</f>
        <v>36375</v>
      </c>
      <c r="BZ29" s="19">
        <f>'BAR BB| Open rates'!BZ29*0.75</f>
        <v>36375</v>
      </c>
      <c r="CA29" s="19">
        <f>'BAR BB| Open rates'!CA29*0.75</f>
        <v>38025</v>
      </c>
      <c r="CB29" s="19">
        <f>'BAR BB| Open rates'!CB29*0.75</f>
        <v>38025</v>
      </c>
      <c r="CC29" s="19">
        <f>'BAR BB| Open rates'!CC29*0.75</f>
        <v>36375</v>
      </c>
      <c r="CD29" s="19">
        <f>'BAR BB| Open rates'!CD29*0.75</f>
        <v>36375</v>
      </c>
      <c r="CE29" s="19">
        <f>'BAR BB| Open rates'!CE29*0.75</f>
        <v>36375</v>
      </c>
      <c r="CF29" s="19">
        <f>'BAR BB| Open rates'!CF29*0.75</f>
        <v>36375</v>
      </c>
      <c r="CG29" s="19">
        <f>'BAR BB| Open rates'!CG29*0.75</f>
        <v>36375</v>
      </c>
      <c r="CH29" s="19">
        <f>'BAR BB| Open rates'!CH29*0.75</f>
        <v>38025</v>
      </c>
      <c r="CI29" s="19">
        <f>'BAR BB| Open rates'!CI29*0.75</f>
        <v>38025</v>
      </c>
      <c r="CJ29" s="19">
        <f>'BAR BB| Open rates'!CJ29*0.75</f>
        <v>36375</v>
      </c>
      <c r="CK29" s="19">
        <f>'BAR BB| Open rates'!CK29*0.75</f>
        <v>36375</v>
      </c>
      <c r="CL29" s="19">
        <f>'BAR BB| Open rates'!CL29*0.75</f>
        <v>36375</v>
      </c>
      <c r="CM29" s="19">
        <f>'BAR BB| Open rates'!CM29*0.75</f>
        <v>36375</v>
      </c>
      <c r="CN29" s="19">
        <f>'BAR BB| Open rates'!CN29*0.75</f>
        <v>36375</v>
      </c>
      <c r="CO29" s="19">
        <f>'BAR BB| Open rates'!CO29*0.75</f>
        <v>38025</v>
      </c>
      <c r="CP29" s="19">
        <f>'BAR BB| Open rates'!CP29*0.75</f>
        <v>38025</v>
      </c>
      <c r="CQ29" s="19">
        <f>'BAR BB| Open rates'!CQ29*0.75</f>
        <v>36375</v>
      </c>
      <c r="CR29" s="19">
        <f>'BAR BB| Open rates'!CR29*0.75</f>
        <v>36375</v>
      </c>
      <c r="CS29" s="19">
        <f>'BAR BB| Open rates'!CS29*0.75</f>
        <v>36375</v>
      </c>
      <c r="CT29" s="19">
        <f>'BAR BB| Open rates'!CT29*0.75</f>
        <v>36375</v>
      </c>
    </row>
    <row r="30" spans="1:98" s="36" customFormat="1" ht="12" customHeight="1" x14ac:dyDescent="0.2">
      <c r="A30" s="237">
        <v>3</v>
      </c>
      <c r="B30" s="19">
        <f>'BAR BB| Open rates'!B30*0.75</f>
        <v>45300</v>
      </c>
      <c r="C30" s="19">
        <f>'BAR BB| Open rates'!C30*0.75</f>
        <v>45300</v>
      </c>
      <c r="D30" s="19">
        <f>'BAR BB| Open rates'!D30*0.75</f>
        <v>43275</v>
      </c>
      <c r="E30" s="19">
        <f>'BAR BB| Open rates'!E30*0.75</f>
        <v>43275</v>
      </c>
      <c r="F30" s="19">
        <f>'BAR BB| Open rates'!F30*0.75</f>
        <v>41625</v>
      </c>
      <c r="G30" s="19">
        <f>'BAR BB| Open rates'!G30*0.75</f>
        <v>43275</v>
      </c>
      <c r="H30" s="19">
        <f>'BAR BB| Open rates'!H30*0.75</f>
        <v>43275</v>
      </c>
      <c r="I30" s="19">
        <f>'BAR BB| Open rates'!I30*0.75</f>
        <v>44775</v>
      </c>
      <c r="J30" s="19">
        <f>'BAR BB| Open rates'!J30*0.75</f>
        <v>44775</v>
      </c>
      <c r="K30" s="19">
        <f>'BAR BB| Open rates'!K30*0.75</f>
        <v>43275</v>
      </c>
      <c r="L30" s="19">
        <f>'BAR BB| Open rates'!L30*0.75</f>
        <v>43275</v>
      </c>
      <c r="M30" s="19">
        <f>'BAR BB| Open rates'!M30*0.75</f>
        <v>43275</v>
      </c>
      <c r="N30" s="19">
        <f>'BAR BB| Open rates'!N30*0.75</f>
        <v>43275</v>
      </c>
      <c r="O30" s="19">
        <f>'BAR BB| Open rates'!O30*0.75</f>
        <v>43275</v>
      </c>
      <c r="P30" s="19">
        <f>'BAR BB| Open rates'!P30*0.75</f>
        <v>44775</v>
      </c>
      <c r="Q30" s="19">
        <f>'BAR BB| Open rates'!Q30*0.75</f>
        <v>44775</v>
      </c>
      <c r="R30" s="19">
        <f>'BAR BB| Open rates'!R30*0.75</f>
        <v>44775</v>
      </c>
      <c r="S30" s="19">
        <f>'BAR BB| Open rates'!S30*0.75</f>
        <v>44775</v>
      </c>
      <c r="T30" s="19">
        <f>'BAR BB| Open rates'!T30*0.75</f>
        <v>44775</v>
      </c>
      <c r="U30" s="19">
        <f>'BAR BB| Open rates'!U30*0.75</f>
        <v>44775</v>
      </c>
      <c r="V30" s="19">
        <f>'BAR BB| Open rates'!V30*0.75</f>
        <v>44775</v>
      </c>
      <c r="W30" s="19">
        <f>'BAR BB| Open rates'!W30*0.75</f>
        <v>46275</v>
      </c>
      <c r="X30" s="19">
        <f>'BAR BB| Open rates'!X30*0.75</f>
        <v>46275</v>
      </c>
      <c r="Y30" s="19">
        <f>'BAR BB| Open rates'!Y30*0.75</f>
        <v>44775</v>
      </c>
      <c r="Z30" s="19">
        <f>'BAR BB| Open rates'!Z30*0.75</f>
        <v>44775</v>
      </c>
      <c r="AA30" s="19">
        <f>'BAR BB| Open rates'!AA30*0.75</f>
        <v>44775</v>
      </c>
      <c r="AB30" s="19">
        <f>'BAR BB| Open rates'!AB30*0.75</f>
        <v>44775</v>
      </c>
      <c r="AC30" s="19">
        <f>'BAR BB| Open rates'!AC30*0.75</f>
        <v>44775</v>
      </c>
      <c r="AD30" s="19">
        <f>'BAR BB| Open rates'!AD30*0.75</f>
        <v>46275</v>
      </c>
      <c r="AE30" s="19">
        <f>'BAR BB| Open rates'!AE30*0.75</f>
        <v>46275</v>
      </c>
      <c r="AF30" s="19">
        <f>'BAR BB| Open rates'!AF30*0.75</f>
        <v>44775</v>
      </c>
      <c r="AG30" s="19">
        <f>'BAR BB| Open rates'!AG30*0.75</f>
        <v>44775</v>
      </c>
      <c r="AH30" s="19">
        <f>'BAR BB| Open rates'!AH30*0.75</f>
        <v>44775</v>
      </c>
      <c r="AI30" s="19">
        <f>'BAR BB| Open rates'!AI30*0.75</f>
        <v>44775</v>
      </c>
      <c r="AJ30" s="19">
        <f>'BAR BB| Open rates'!AJ30*0.75</f>
        <v>44775</v>
      </c>
      <c r="AK30" s="19">
        <f>'BAR BB| Open rates'!AK30*0.75</f>
        <v>46275</v>
      </c>
      <c r="AL30" s="19">
        <f>'BAR BB| Open rates'!AL30*0.75</f>
        <v>46275</v>
      </c>
      <c r="AM30" s="19">
        <f>'BAR BB| Open rates'!AM30*0.75</f>
        <v>44775</v>
      </c>
      <c r="AN30" s="19">
        <f>'BAR BB| Open rates'!AN30*0.75</f>
        <v>44775</v>
      </c>
      <c r="AO30" s="19">
        <f>'BAR BB| Open rates'!AO30*0.75</f>
        <v>44775</v>
      </c>
      <c r="AP30" s="19">
        <f>'BAR BB| Open rates'!AP30*0.75</f>
        <v>44775</v>
      </c>
      <c r="AQ30" s="19">
        <f>'BAR BB| Open rates'!AQ30*0.75</f>
        <v>44775</v>
      </c>
      <c r="AR30" s="19">
        <f>'BAR BB| Open rates'!AR30*0.75</f>
        <v>46275</v>
      </c>
      <c r="AS30" s="19">
        <f>'BAR BB| Open rates'!AS30*0.75</f>
        <v>46275</v>
      </c>
      <c r="AT30" s="19">
        <f>'BAR BB| Open rates'!AT30*0.75</f>
        <v>44775</v>
      </c>
      <c r="AU30" s="19">
        <f>'BAR BB| Open rates'!AU30*0.75</f>
        <v>44775</v>
      </c>
      <c r="AV30" s="19">
        <f>'BAR BB| Open rates'!AV30*0.75</f>
        <v>44775</v>
      </c>
      <c r="AW30" s="19">
        <f>'BAR BB| Open rates'!AW30*0.75</f>
        <v>44775</v>
      </c>
      <c r="AX30" s="19">
        <f>'BAR BB| Open rates'!AX30*0.75</f>
        <v>44775</v>
      </c>
      <c r="AY30" s="19">
        <f>'BAR BB| Open rates'!AY30*0.75</f>
        <v>46275</v>
      </c>
      <c r="AZ30" s="19">
        <f>'BAR BB| Open rates'!AZ30*0.75</f>
        <v>46275</v>
      </c>
      <c r="BA30" s="19">
        <f>'BAR BB| Open rates'!BA30*0.75</f>
        <v>44775</v>
      </c>
      <c r="BB30" s="19">
        <f>'BAR BB| Open rates'!BB30*0.75</f>
        <v>44775</v>
      </c>
      <c r="BC30" s="19">
        <f>'BAR BB| Open rates'!BC30*0.75</f>
        <v>44775</v>
      </c>
      <c r="BD30" s="19">
        <f>'BAR BB| Open rates'!BD30*0.75</f>
        <v>44775</v>
      </c>
      <c r="BE30" s="19">
        <f>'BAR BB| Open rates'!BE30*0.75</f>
        <v>44775</v>
      </c>
      <c r="BF30" s="19">
        <f>'BAR BB| Open rates'!BF30*0.75</f>
        <v>46275</v>
      </c>
      <c r="BG30" s="19">
        <f>'BAR BB| Open rates'!BG30*0.75</f>
        <v>46275</v>
      </c>
      <c r="BH30" s="19">
        <f>'BAR BB| Open rates'!BH30*0.75</f>
        <v>42375</v>
      </c>
      <c r="BI30" s="19">
        <f>'BAR BB| Open rates'!BI30*0.75</f>
        <v>42375</v>
      </c>
      <c r="BJ30" s="19">
        <f>'BAR BB| Open rates'!BJ30*0.75</f>
        <v>42375</v>
      </c>
      <c r="BK30" s="19">
        <f>'BAR BB| Open rates'!BK30*0.75</f>
        <v>42375</v>
      </c>
      <c r="BL30" s="19">
        <f>'BAR BB| Open rates'!BL30*0.75</f>
        <v>42375</v>
      </c>
      <c r="BM30" s="19">
        <f>'BAR BB| Open rates'!BM30*0.75</f>
        <v>43275</v>
      </c>
      <c r="BN30" s="19">
        <f>'BAR BB| Open rates'!BN30*0.75</f>
        <v>43275</v>
      </c>
      <c r="BO30" s="19">
        <f>'BAR BB| Open rates'!BO30*0.75</f>
        <v>41625</v>
      </c>
      <c r="BP30" s="19">
        <f>'BAR BB| Open rates'!BP30*0.75</f>
        <v>41625</v>
      </c>
      <c r="BQ30" s="19">
        <f>'BAR BB| Open rates'!BQ30*0.75</f>
        <v>40275</v>
      </c>
      <c r="BR30" s="19">
        <f>'BAR BB| Open rates'!BR30*0.75</f>
        <v>40275</v>
      </c>
      <c r="BS30" s="19">
        <f>'BAR BB| Open rates'!BS30*0.75</f>
        <v>40275</v>
      </c>
      <c r="BT30" s="19">
        <f>'BAR BB| Open rates'!BT30*0.75</f>
        <v>40275</v>
      </c>
      <c r="BU30" s="19">
        <f>'BAR BB| Open rates'!BU30*0.75</f>
        <v>40275</v>
      </c>
      <c r="BV30" s="19">
        <f>'BAR BB| Open rates'!BV30*0.75</f>
        <v>38625</v>
      </c>
      <c r="BW30" s="19">
        <f>'BAR BB| Open rates'!BW30*0.75</f>
        <v>38625</v>
      </c>
      <c r="BX30" s="19">
        <f>'BAR BB| Open rates'!BX30*0.75</f>
        <v>38625</v>
      </c>
      <c r="BY30" s="19">
        <f>'BAR BB| Open rates'!BY30*0.75</f>
        <v>38625</v>
      </c>
      <c r="BZ30" s="19">
        <f>'BAR BB| Open rates'!BZ30*0.75</f>
        <v>38625</v>
      </c>
      <c r="CA30" s="19">
        <f>'BAR BB| Open rates'!CA30*0.75</f>
        <v>40275</v>
      </c>
      <c r="CB30" s="19">
        <f>'BAR BB| Open rates'!CB30*0.75</f>
        <v>40275</v>
      </c>
      <c r="CC30" s="19">
        <f>'BAR BB| Open rates'!CC30*0.75</f>
        <v>38625</v>
      </c>
      <c r="CD30" s="19">
        <f>'BAR BB| Open rates'!CD30*0.75</f>
        <v>38625</v>
      </c>
      <c r="CE30" s="19">
        <f>'BAR BB| Open rates'!CE30*0.75</f>
        <v>38625</v>
      </c>
      <c r="CF30" s="19">
        <f>'BAR BB| Open rates'!CF30*0.75</f>
        <v>38625</v>
      </c>
      <c r="CG30" s="19">
        <f>'BAR BB| Open rates'!CG30*0.75</f>
        <v>38625</v>
      </c>
      <c r="CH30" s="19">
        <f>'BAR BB| Open rates'!CH30*0.75</f>
        <v>40275</v>
      </c>
      <c r="CI30" s="19">
        <f>'BAR BB| Open rates'!CI30*0.75</f>
        <v>40275</v>
      </c>
      <c r="CJ30" s="19">
        <f>'BAR BB| Open rates'!CJ30*0.75</f>
        <v>38625</v>
      </c>
      <c r="CK30" s="19">
        <f>'BAR BB| Open rates'!CK30*0.75</f>
        <v>38625</v>
      </c>
      <c r="CL30" s="19">
        <f>'BAR BB| Open rates'!CL30*0.75</f>
        <v>38625</v>
      </c>
      <c r="CM30" s="19">
        <f>'BAR BB| Open rates'!CM30*0.75</f>
        <v>38625</v>
      </c>
      <c r="CN30" s="19">
        <f>'BAR BB| Open rates'!CN30*0.75</f>
        <v>38625</v>
      </c>
      <c r="CO30" s="19">
        <f>'BAR BB| Open rates'!CO30*0.75</f>
        <v>40275</v>
      </c>
      <c r="CP30" s="19">
        <f>'BAR BB| Open rates'!CP30*0.75</f>
        <v>40275</v>
      </c>
      <c r="CQ30" s="19">
        <f>'BAR BB| Open rates'!CQ30*0.75</f>
        <v>38625</v>
      </c>
      <c r="CR30" s="19">
        <f>'BAR BB| Open rates'!CR30*0.75</f>
        <v>38625</v>
      </c>
      <c r="CS30" s="19">
        <f>'BAR BB| Open rates'!CS30*0.75</f>
        <v>38625</v>
      </c>
      <c r="CT30" s="19">
        <f>'BAR BB| Open rates'!CT30*0.75</f>
        <v>38625</v>
      </c>
    </row>
    <row r="31" spans="1:98" s="36" customFormat="1" ht="12" customHeight="1" x14ac:dyDescent="0.2">
      <c r="A31" s="237">
        <v>4</v>
      </c>
      <c r="B31" s="19">
        <f>'BAR BB| Open rates'!B31*0.75</f>
        <v>47550</v>
      </c>
      <c r="C31" s="19">
        <f>'BAR BB| Open rates'!C31*0.75</f>
        <v>47550</v>
      </c>
      <c r="D31" s="19">
        <f>'BAR BB| Open rates'!D31*0.75</f>
        <v>45525</v>
      </c>
      <c r="E31" s="19">
        <f>'BAR BB| Open rates'!E31*0.75</f>
        <v>45525</v>
      </c>
      <c r="F31" s="19">
        <f>'BAR BB| Open rates'!F31*0.75</f>
        <v>43875</v>
      </c>
      <c r="G31" s="19">
        <f>'BAR BB| Open rates'!G31*0.75</f>
        <v>45525</v>
      </c>
      <c r="H31" s="19">
        <f>'BAR BB| Open rates'!H31*0.75</f>
        <v>45525</v>
      </c>
      <c r="I31" s="19">
        <f>'BAR BB| Open rates'!I31*0.75</f>
        <v>47025</v>
      </c>
      <c r="J31" s="19">
        <f>'BAR BB| Open rates'!J31*0.75</f>
        <v>47025</v>
      </c>
      <c r="K31" s="19">
        <f>'BAR BB| Open rates'!K31*0.75</f>
        <v>45525</v>
      </c>
      <c r="L31" s="19">
        <f>'BAR BB| Open rates'!L31*0.75</f>
        <v>45525</v>
      </c>
      <c r="M31" s="19">
        <f>'BAR BB| Open rates'!M31*0.75</f>
        <v>45525</v>
      </c>
      <c r="N31" s="19">
        <f>'BAR BB| Open rates'!N31*0.75</f>
        <v>45525</v>
      </c>
      <c r="O31" s="19">
        <f>'BAR BB| Open rates'!O31*0.75</f>
        <v>45525</v>
      </c>
      <c r="P31" s="19">
        <f>'BAR BB| Open rates'!P31*0.75</f>
        <v>47025</v>
      </c>
      <c r="Q31" s="19">
        <f>'BAR BB| Open rates'!Q31*0.75</f>
        <v>47025</v>
      </c>
      <c r="R31" s="19">
        <f>'BAR BB| Open rates'!R31*0.75</f>
        <v>47025</v>
      </c>
      <c r="S31" s="19">
        <f>'BAR BB| Open rates'!S31*0.75</f>
        <v>47025</v>
      </c>
      <c r="T31" s="19">
        <f>'BAR BB| Open rates'!T31*0.75</f>
        <v>47025</v>
      </c>
      <c r="U31" s="19">
        <f>'BAR BB| Open rates'!U31*0.75</f>
        <v>47025</v>
      </c>
      <c r="V31" s="19">
        <f>'BAR BB| Open rates'!V31*0.75</f>
        <v>47025</v>
      </c>
      <c r="W31" s="19">
        <f>'BAR BB| Open rates'!W31*0.75</f>
        <v>48525</v>
      </c>
      <c r="X31" s="19">
        <f>'BAR BB| Open rates'!X31*0.75</f>
        <v>48525</v>
      </c>
      <c r="Y31" s="19">
        <f>'BAR BB| Open rates'!Y31*0.75</f>
        <v>47025</v>
      </c>
      <c r="Z31" s="19">
        <f>'BAR BB| Open rates'!Z31*0.75</f>
        <v>47025</v>
      </c>
      <c r="AA31" s="19">
        <f>'BAR BB| Open rates'!AA31*0.75</f>
        <v>47025</v>
      </c>
      <c r="AB31" s="19">
        <f>'BAR BB| Open rates'!AB31*0.75</f>
        <v>47025</v>
      </c>
      <c r="AC31" s="19">
        <f>'BAR BB| Open rates'!AC31*0.75</f>
        <v>47025</v>
      </c>
      <c r="AD31" s="19">
        <f>'BAR BB| Open rates'!AD31*0.75</f>
        <v>48525</v>
      </c>
      <c r="AE31" s="19">
        <f>'BAR BB| Open rates'!AE31*0.75</f>
        <v>48525</v>
      </c>
      <c r="AF31" s="19">
        <f>'BAR BB| Open rates'!AF31*0.75</f>
        <v>47025</v>
      </c>
      <c r="AG31" s="19">
        <f>'BAR BB| Open rates'!AG31*0.75</f>
        <v>47025</v>
      </c>
      <c r="AH31" s="19">
        <f>'BAR BB| Open rates'!AH31*0.75</f>
        <v>47025</v>
      </c>
      <c r="AI31" s="19">
        <f>'BAR BB| Open rates'!AI31*0.75</f>
        <v>47025</v>
      </c>
      <c r="AJ31" s="19">
        <f>'BAR BB| Open rates'!AJ31*0.75</f>
        <v>47025</v>
      </c>
      <c r="AK31" s="19">
        <f>'BAR BB| Open rates'!AK31*0.75</f>
        <v>48525</v>
      </c>
      <c r="AL31" s="19">
        <f>'BAR BB| Open rates'!AL31*0.75</f>
        <v>48525</v>
      </c>
      <c r="AM31" s="19">
        <f>'BAR BB| Open rates'!AM31*0.75</f>
        <v>47025</v>
      </c>
      <c r="AN31" s="19">
        <f>'BAR BB| Open rates'!AN31*0.75</f>
        <v>47025</v>
      </c>
      <c r="AO31" s="19">
        <f>'BAR BB| Open rates'!AO31*0.75</f>
        <v>47025</v>
      </c>
      <c r="AP31" s="19">
        <f>'BAR BB| Open rates'!AP31*0.75</f>
        <v>47025</v>
      </c>
      <c r="AQ31" s="19">
        <f>'BAR BB| Open rates'!AQ31*0.75</f>
        <v>47025</v>
      </c>
      <c r="AR31" s="19">
        <f>'BAR BB| Open rates'!AR31*0.75</f>
        <v>48525</v>
      </c>
      <c r="AS31" s="19">
        <f>'BAR BB| Open rates'!AS31*0.75</f>
        <v>48525</v>
      </c>
      <c r="AT31" s="19">
        <f>'BAR BB| Open rates'!AT31*0.75</f>
        <v>47025</v>
      </c>
      <c r="AU31" s="19">
        <f>'BAR BB| Open rates'!AU31*0.75</f>
        <v>47025</v>
      </c>
      <c r="AV31" s="19">
        <f>'BAR BB| Open rates'!AV31*0.75</f>
        <v>47025</v>
      </c>
      <c r="AW31" s="19">
        <f>'BAR BB| Open rates'!AW31*0.75</f>
        <v>47025</v>
      </c>
      <c r="AX31" s="19">
        <f>'BAR BB| Open rates'!AX31*0.75</f>
        <v>47025</v>
      </c>
      <c r="AY31" s="19">
        <f>'BAR BB| Open rates'!AY31*0.75</f>
        <v>48525</v>
      </c>
      <c r="AZ31" s="19">
        <f>'BAR BB| Open rates'!AZ31*0.75</f>
        <v>48525</v>
      </c>
      <c r="BA31" s="19">
        <f>'BAR BB| Open rates'!BA31*0.75</f>
        <v>47025</v>
      </c>
      <c r="BB31" s="19">
        <f>'BAR BB| Open rates'!BB31*0.75</f>
        <v>47025</v>
      </c>
      <c r="BC31" s="19">
        <f>'BAR BB| Open rates'!BC31*0.75</f>
        <v>47025</v>
      </c>
      <c r="BD31" s="19">
        <f>'BAR BB| Open rates'!BD31*0.75</f>
        <v>47025</v>
      </c>
      <c r="BE31" s="19">
        <f>'BAR BB| Open rates'!BE31*0.75</f>
        <v>47025</v>
      </c>
      <c r="BF31" s="19">
        <f>'BAR BB| Open rates'!BF31*0.75</f>
        <v>48525</v>
      </c>
      <c r="BG31" s="19">
        <f>'BAR BB| Open rates'!BG31*0.75</f>
        <v>48525</v>
      </c>
      <c r="BH31" s="19">
        <f>'BAR BB| Open rates'!BH31*0.75</f>
        <v>44625</v>
      </c>
      <c r="BI31" s="19">
        <f>'BAR BB| Open rates'!BI31*0.75</f>
        <v>44625</v>
      </c>
      <c r="BJ31" s="19">
        <f>'BAR BB| Open rates'!BJ31*0.75</f>
        <v>44625</v>
      </c>
      <c r="BK31" s="19">
        <f>'BAR BB| Open rates'!BK31*0.75</f>
        <v>44625</v>
      </c>
      <c r="BL31" s="19">
        <f>'BAR BB| Open rates'!BL31*0.75</f>
        <v>44625</v>
      </c>
      <c r="BM31" s="19">
        <f>'BAR BB| Open rates'!BM31*0.75</f>
        <v>45525</v>
      </c>
      <c r="BN31" s="19">
        <f>'BAR BB| Open rates'!BN31*0.75</f>
        <v>45525</v>
      </c>
      <c r="BO31" s="19">
        <f>'BAR BB| Open rates'!BO31*0.75</f>
        <v>43875</v>
      </c>
      <c r="BP31" s="19">
        <f>'BAR BB| Open rates'!BP31*0.75</f>
        <v>43875</v>
      </c>
      <c r="BQ31" s="19">
        <f>'BAR BB| Open rates'!BQ31*0.75</f>
        <v>42525</v>
      </c>
      <c r="BR31" s="19">
        <f>'BAR BB| Open rates'!BR31*0.75</f>
        <v>42525</v>
      </c>
      <c r="BS31" s="19">
        <f>'BAR BB| Open rates'!BS31*0.75</f>
        <v>42525</v>
      </c>
      <c r="BT31" s="19">
        <f>'BAR BB| Open rates'!BT31*0.75</f>
        <v>42525</v>
      </c>
      <c r="BU31" s="19">
        <f>'BAR BB| Open rates'!BU31*0.75</f>
        <v>42525</v>
      </c>
      <c r="BV31" s="19">
        <f>'BAR BB| Open rates'!BV31*0.75</f>
        <v>40875</v>
      </c>
      <c r="BW31" s="19">
        <f>'BAR BB| Open rates'!BW31*0.75</f>
        <v>40875</v>
      </c>
      <c r="BX31" s="19">
        <f>'BAR BB| Open rates'!BX31*0.75</f>
        <v>40875</v>
      </c>
      <c r="BY31" s="19">
        <f>'BAR BB| Open rates'!BY31*0.75</f>
        <v>40875</v>
      </c>
      <c r="BZ31" s="19">
        <f>'BAR BB| Open rates'!BZ31*0.75</f>
        <v>40875</v>
      </c>
      <c r="CA31" s="19">
        <f>'BAR BB| Open rates'!CA31*0.75</f>
        <v>42525</v>
      </c>
      <c r="CB31" s="19">
        <f>'BAR BB| Open rates'!CB31*0.75</f>
        <v>42525</v>
      </c>
      <c r="CC31" s="19">
        <f>'BAR BB| Open rates'!CC31*0.75</f>
        <v>40875</v>
      </c>
      <c r="CD31" s="19">
        <f>'BAR BB| Open rates'!CD31*0.75</f>
        <v>40875</v>
      </c>
      <c r="CE31" s="19">
        <f>'BAR BB| Open rates'!CE31*0.75</f>
        <v>40875</v>
      </c>
      <c r="CF31" s="19">
        <f>'BAR BB| Open rates'!CF31*0.75</f>
        <v>40875</v>
      </c>
      <c r="CG31" s="19">
        <f>'BAR BB| Open rates'!CG31*0.75</f>
        <v>40875</v>
      </c>
      <c r="CH31" s="19">
        <f>'BAR BB| Open rates'!CH31*0.75</f>
        <v>42525</v>
      </c>
      <c r="CI31" s="19">
        <f>'BAR BB| Open rates'!CI31*0.75</f>
        <v>42525</v>
      </c>
      <c r="CJ31" s="19">
        <f>'BAR BB| Open rates'!CJ31*0.75</f>
        <v>40875</v>
      </c>
      <c r="CK31" s="19">
        <f>'BAR BB| Open rates'!CK31*0.75</f>
        <v>40875</v>
      </c>
      <c r="CL31" s="19">
        <f>'BAR BB| Open rates'!CL31*0.75</f>
        <v>40875</v>
      </c>
      <c r="CM31" s="19">
        <f>'BAR BB| Open rates'!CM31*0.75</f>
        <v>40875</v>
      </c>
      <c r="CN31" s="19">
        <f>'BAR BB| Open rates'!CN31*0.75</f>
        <v>40875</v>
      </c>
      <c r="CO31" s="19">
        <f>'BAR BB| Open rates'!CO31*0.75</f>
        <v>42525</v>
      </c>
      <c r="CP31" s="19">
        <f>'BAR BB| Open rates'!CP31*0.75</f>
        <v>42525</v>
      </c>
      <c r="CQ31" s="19">
        <f>'BAR BB| Open rates'!CQ31*0.75</f>
        <v>40875</v>
      </c>
      <c r="CR31" s="19">
        <f>'BAR BB| Open rates'!CR31*0.75</f>
        <v>40875</v>
      </c>
      <c r="CS31" s="19">
        <f>'BAR BB| Open rates'!CS31*0.75</f>
        <v>40875</v>
      </c>
      <c r="CT31" s="19">
        <f>'BAR BB| Open rates'!CT31*0.75</f>
        <v>40875</v>
      </c>
    </row>
    <row r="32" spans="1:98" s="36" customFormat="1" ht="12" customHeight="1" x14ac:dyDescent="0.2">
      <c r="A32" s="236" t="s">
        <v>182</v>
      </c>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row>
    <row r="33" spans="1:98" s="36" customFormat="1" ht="12" customHeight="1" x14ac:dyDescent="0.2">
      <c r="A33" s="237">
        <v>1</v>
      </c>
      <c r="B33" s="19">
        <f>'BAR BB| Open rates'!B33*0.75</f>
        <v>57375</v>
      </c>
      <c r="C33" s="19">
        <f>'BAR BB| Open rates'!C33*0.75</f>
        <v>57375</v>
      </c>
      <c r="D33" s="19">
        <f>'BAR BB| Open rates'!D33*0.75</f>
        <v>55350</v>
      </c>
      <c r="E33" s="19">
        <f>'BAR BB| Open rates'!E33*0.75</f>
        <v>55350</v>
      </c>
      <c r="F33" s="19">
        <f>'BAR BB| Open rates'!F33*0.75</f>
        <v>53700</v>
      </c>
      <c r="G33" s="19">
        <f>'BAR BB| Open rates'!G33*0.75</f>
        <v>55350</v>
      </c>
      <c r="H33" s="19">
        <f>'BAR BB| Open rates'!H33*0.75</f>
        <v>55350</v>
      </c>
      <c r="I33" s="19">
        <f>'BAR BB| Open rates'!I33*0.75</f>
        <v>56850</v>
      </c>
      <c r="J33" s="19">
        <f>'BAR BB| Open rates'!J33*0.75</f>
        <v>56850</v>
      </c>
      <c r="K33" s="19">
        <f>'BAR BB| Open rates'!K33*0.75</f>
        <v>55350</v>
      </c>
      <c r="L33" s="19">
        <f>'BAR BB| Open rates'!L33*0.75</f>
        <v>55350</v>
      </c>
      <c r="M33" s="19">
        <f>'BAR BB| Open rates'!M33*0.75</f>
        <v>55350</v>
      </c>
      <c r="N33" s="19">
        <f>'BAR BB| Open rates'!N33*0.75</f>
        <v>55350</v>
      </c>
      <c r="O33" s="19">
        <f>'BAR BB| Open rates'!O33*0.75</f>
        <v>55350</v>
      </c>
      <c r="P33" s="19">
        <f>'BAR BB| Open rates'!P33*0.75</f>
        <v>56850</v>
      </c>
      <c r="Q33" s="19">
        <f>'BAR BB| Open rates'!Q33*0.75</f>
        <v>56850</v>
      </c>
      <c r="R33" s="19">
        <f>'BAR BB| Open rates'!R33*0.75</f>
        <v>56850</v>
      </c>
      <c r="S33" s="19">
        <f>'BAR BB| Open rates'!S33*0.75</f>
        <v>56850</v>
      </c>
      <c r="T33" s="19">
        <f>'BAR BB| Open rates'!T33*0.75</f>
        <v>56850</v>
      </c>
      <c r="U33" s="19">
        <f>'BAR BB| Open rates'!U33*0.75</f>
        <v>56850</v>
      </c>
      <c r="V33" s="19">
        <f>'BAR BB| Open rates'!V33*0.75</f>
        <v>56850</v>
      </c>
      <c r="W33" s="19">
        <f>'BAR BB| Open rates'!W33*0.75</f>
        <v>58350</v>
      </c>
      <c r="X33" s="19">
        <f>'BAR BB| Open rates'!X33*0.75</f>
        <v>58350</v>
      </c>
      <c r="Y33" s="19">
        <f>'BAR BB| Open rates'!Y33*0.75</f>
        <v>56850</v>
      </c>
      <c r="Z33" s="19">
        <f>'BAR BB| Open rates'!Z33*0.75</f>
        <v>56850</v>
      </c>
      <c r="AA33" s="19">
        <f>'BAR BB| Open rates'!AA33*0.75</f>
        <v>56850</v>
      </c>
      <c r="AB33" s="19">
        <f>'BAR BB| Open rates'!AB33*0.75</f>
        <v>56850</v>
      </c>
      <c r="AC33" s="19">
        <f>'BAR BB| Open rates'!AC33*0.75</f>
        <v>56850</v>
      </c>
      <c r="AD33" s="19">
        <f>'BAR BB| Open rates'!AD33*0.75</f>
        <v>58350</v>
      </c>
      <c r="AE33" s="19">
        <f>'BAR BB| Open rates'!AE33*0.75</f>
        <v>58350</v>
      </c>
      <c r="AF33" s="19">
        <f>'BAR BB| Open rates'!AF33*0.75</f>
        <v>56850</v>
      </c>
      <c r="AG33" s="19">
        <f>'BAR BB| Open rates'!AG33*0.75</f>
        <v>56850</v>
      </c>
      <c r="AH33" s="19">
        <f>'BAR BB| Open rates'!AH33*0.75</f>
        <v>56850</v>
      </c>
      <c r="AI33" s="19">
        <f>'BAR BB| Open rates'!AI33*0.75</f>
        <v>56850</v>
      </c>
      <c r="AJ33" s="19">
        <f>'BAR BB| Open rates'!AJ33*0.75</f>
        <v>56850</v>
      </c>
      <c r="AK33" s="19">
        <f>'BAR BB| Open rates'!AK33*0.75</f>
        <v>58350</v>
      </c>
      <c r="AL33" s="19">
        <f>'BAR BB| Open rates'!AL33*0.75</f>
        <v>58350</v>
      </c>
      <c r="AM33" s="19">
        <f>'BAR BB| Open rates'!AM33*0.75</f>
        <v>56850</v>
      </c>
      <c r="AN33" s="19">
        <f>'BAR BB| Open rates'!AN33*0.75</f>
        <v>56850</v>
      </c>
      <c r="AO33" s="19">
        <f>'BAR BB| Open rates'!AO33*0.75</f>
        <v>56850</v>
      </c>
      <c r="AP33" s="19">
        <f>'BAR BB| Open rates'!AP33*0.75</f>
        <v>56850</v>
      </c>
      <c r="AQ33" s="19">
        <f>'BAR BB| Open rates'!AQ33*0.75</f>
        <v>56850</v>
      </c>
      <c r="AR33" s="19">
        <f>'BAR BB| Open rates'!AR33*0.75</f>
        <v>58350</v>
      </c>
      <c r="AS33" s="19">
        <f>'BAR BB| Open rates'!AS33*0.75</f>
        <v>58350</v>
      </c>
      <c r="AT33" s="19">
        <f>'BAR BB| Open rates'!AT33*0.75</f>
        <v>56850</v>
      </c>
      <c r="AU33" s="19">
        <f>'BAR BB| Open rates'!AU33*0.75</f>
        <v>56850</v>
      </c>
      <c r="AV33" s="19">
        <f>'BAR BB| Open rates'!AV33*0.75</f>
        <v>56850</v>
      </c>
      <c r="AW33" s="19">
        <f>'BAR BB| Open rates'!AW33*0.75</f>
        <v>56850</v>
      </c>
      <c r="AX33" s="19">
        <f>'BAR BB| Open rates'!AX33*0.75</f>
        <v>56850</v>
      </c>
      <c r="AY33" s="19">
        <f>'BAR BB| Open rates'!AY33*0.75</f>
        <v>58350</v>
      </c>
      <c r="AZ33" s="19">
        <f>'BAR BB| Open rates'!AZ33*0.75</f>
        <v>58350</v>
      </c>
      <c r="BA33" s="19">
        <f>'BAR BB| Open rates'!BA33*0.75</f>
        <v>56850</v>
      </c>
      <c r="BB33" s="19">
        <f>'BAR BB| Open rates'!BB33*0.75</f>
        <v>56850</v>
      </c>
      <c r="BC33" s="19">
        <f>'BAR BB| Open rates'!BC33*0.75</f>
        <v>56850</v>
      </c>
      <c r="BD33" s="19">
        <f>'BAR BB| Open rates'!BD33*0.75</f>
        <v>56850</v>
      </c>
      <c r="BE33" s="19">
        <f>'BAR BB| Open rates'!BE33*0.75</f>
        <v>56850</v>
      </c>
      <c r="BF33" s="19">
        <f>'BAR BB| Open rates'!BF33*0.75</f>
        <v>58350</v>
      </c>
      <c r="BG33" s="19">
        <f>'BAR BB| Open rates'!BG33*0.75</f>
        <v>58350</v>
      </c>
      <c r="BH33" s="19">
        <f>'BAR BB| Open rates'!BH33*0.75</f>
        <v>54450</v>
      </c>
      <c r="BI33" s="19">
        <f>'BAR BB| Open rates'!BI33*0.75</f>
        <v>54450</v>
      </c>
      <c r="BJ33" s="19">
        <f>'BAR BB| Open rates'!BJ33*0.75</f>
        <v>54450</v>
      </c>
      <c r="BK33" s="19">
        <f>'BAR BB| Open rates'!BK33*0.75</f>
        <v>54450</v>
      </c>
      <c r="BL33" s="19">
        <f>'BAR BB| Open rates'!BL33*0.75</f>
        <v>54450</v>
      </c>
      <c r="BM33" s="19">
        <f>'BAR BB| Open rates'!BM33*0.75</f>
        <v>55350</v>
      </c>
      <c r="BN33" s="19">
        <f>'BAR BB| Open rates'!BN33*0.75</f>
        <v>55350</v>
      </c>
      <c r="BO33" s="19">
        <f>'BAR BB| Open rates'!BO33*0.75</f>
        <v>53700</v>
      </c>
      <c r="BP33" s="19">
        <f>'BAR BB| Open rates'!BP33*0.75</f>
        <v>53700</v>
      </c>
      <c r="BQ33" s="19">
        <f>'BAR BB| Open rates'!BQ33*0.75</f>
        <v>41025</v>
      </c>
      <c r="BR33" s="19">
        <f>'BAR BB| Open rates'!BR33*0.75</f>
        <v>41025</v>
      </c>
      <c r="BS33" s="19">
        <f>'BAR BB| Open rates'!BS33*0.75</f>
        <v>41025</v>
      </c>
      <c r="BT33" s="19">
        <f>'BAR BB| Open rates'!BT33*0.75</f>
        <v>41025</v>
      </c>
      <c r="BU33" s="19">
        <f>'BAR BB| Open rates'!BU33*0.75</f>
        <v>41025</v>
      </c>
      <c r="BV33" s="19">
        <f>'BAR BB| Open rates'!BV33*0.75</f>
        <v>39375</v>
      </c>
      <c r="BW33" s="19">
        <f>'BAR BB| Open rates'!BW33*0.75</f>
        <v>39375</v>
      </c>
      <c r="BX33" s="19">
        <f>'BAR BB| Open rates'!BX33*0.75</f>
        <v>39375</v>
      </c>
      <c r="BY33" s="19">
        <f>'BAR BB| Open rates'!BY33*0.75</f>
        <v>39375</v>
      </c>
      <c r="BZ33" s="19">
        <f>'BAR BB| Open rates'!BZ33*0.75</f>
        <v>39375</v>
      </c>
      <c r="CA33" s="19">
        <f>'BAR BB| Open rates'!CA33*0.75</f>
        <v>41025</v>
      </c>
      <c r="CB33" s="19">
        <f>'BAR BB| Open rates'!CB33*0.75</f>
        <v>41025</v>
      </c>
      <c r="CC33" s="19">
        <f>'BAR BB| Open rates'!CC33*0.75</f>
        <v>39375</v>
      </c>
      <c r="CD33" s="19">
        <f>'BAR BB| Open rates'!CD33*0.75</f>
        <v>39375</v>
      </c>
      <c r="CE33" s="19">
        <f>'BAR BB| Open rates'!CE33*0.75</f>
        <v>39375</v>
      </c>
      <c r="CF33" s="19">
        <f>'BAR BB| Open rates'!CF33*0.75</f>
        <v>39375</v>
      </c>
      <c r="CG33" s="19">
        <f>'BAR BB| Open rates'!CG33*0.75</f>
        <v>39375</v>
      </c>
      <c r="CH33" s="19">
        <f>'BAR BB| Open rates'!CH33*0.75</f>
        <v>41025</v>
      </c>
      <c r="CI33" s="19">
        <f>'BAR BB| Open rates'!CI33*0.75</f>
        <v>41025</v>
      </c>
      <c r="CJ33" s="19">
        <f>'BAR BB| Open rates'!CJ33*0.75</f>
        <v>39375</v>
      </c>
      <c r="CK33" s="19">
        <f>'BAR BB| Open rates'!CK33*0.75</f>
        <v>39375</v>
      </c>
      <c r="CL33" s="19">
        <f>'BAR BB| Open rates'!CL33*0.75</f>
        <v>39375</v>
      </c>
      <c r="CM33" s="19">
        <f>'BAR BB| Open rates'!CM33*0.75</f>
        <v>39375</v>
      </c>
      <c r="CN33" s="19">
        <f>'BAR BB| Open rates'!CN33*0.75</f>
        <v>39375</v>
      </c>
      <c r="CO33" s="19">
        <f>'BAR BB| Open rates'!CO33*0.75</f>
        <v>41025</v>
      </c>
      <c r="CP33" s="19">
        <f>'BAR BB| Open rates'!CP33*0.75</f>
        <v>41025</v>
      </c>
      <c r="CQ33" s="19">
        <f>'BAR BB| Open rates'!CQ33*0.75</f>
        <v>39375</v>
      </c>
      <c r="CR33" s="19">
        <f>'BAR BB| Open rates'!CR33*0.75</f>
        <v>39375</v>
      </c>
      <c r="CS33" s="19">
        <f>'BAR BB| Open rates'!CS33*0.75</f>
        <v>39375</v>
      </c>
      <c r="CT33" s="19">
        <f>'BAR BB| Open rates'!CT33*0.75</f>
        <v>39375</v>
      </c>
    </row>
    <row r="34" spans="1:98" s="36" customFormat="1" ht="12" customHeight="1" x14ac:dyDescent="0.2">
      <c r="A34" s="237">
        <v>2</v>
      </c>
      <c r="B34" s="19">
        <f>'BAR BB| Open rates'!B34*0.75</f>
        <v>59625</v>
      </c>
      <c r="C34" s="19">
        <f>'BAR BB| Open rates'!C34*0.75</f>
        <v>59625</v>
      </c>
      <c r="D34" s="19">
        <f>'BAR BB| Open rates'!D34*0.75</f>
        <v>57600</v>
      </c>
      <c r="E34" s="19">
        <f>'BAR BB| Open rates'!E34*0.75</f>
        <v>57600</v>
      </c>
      <c r="F34" s="19">
        <f>'BAR BB| Open rates'!F34*0.75</f>
        <v>55950</v>
      </c>
      <c r="G34" s="19">
        <f>'BAR BB| Open rates'!G34*0.75</f>
        <v>57600</v>
      </c>
      <c r="H34" s="19">
        <f>'BAR BB| Open rates'!H34*0.75</f>
        <v>57600</v>
      </c>
      <c r="I34" s="19">
        <f>'BAR BB| Open rates'!I34*0.75</f>
        <v>59100</v>
      </c>
      <c r="J34" s="19">
        <f>'BAR BB| Open rates'!J34*0.75</f>
        <v>59100</v>
      </c>
      <c r="K34" s="19">
        <f>'BAR BB| Open rates'!K34*0.75</f>
        <v>57600</v>
      </c>
      <c r="L34" s="19">
        <f>'BAR BB| Open rates'!L34*0.75</f>
        <v>57600</v>
      </c>
      <c r="M34" s="19">
        <f>'BAR BB| Open rates'!M34*0.75</f>
        <v>57600</v>
      </c>
      <c r="N34" s="19">
        <f>'BAR BB| Open rates'!N34*0.75</f>
        <v>57600</v>
      </c>
      <c r="O34" s="19">
        <f>'BAR BB| Open rates'!O34*0.75</f>
        <v>57600</v>
      </c>
      <c r="P34" s="19">
        <f>'BAR BB| Open rates'!P34*0.75</f>
        <v>59100</v>
      </c>
      <c r="Q34" s="19">
        <f>'BAR BB| Open rates'!Q34*0.75</f>
        <v>59100</v>
      </c>
      <c r="R34" s="19">
        <f>'BAR BB| Open rates'!R34*0.75</f>
        <v>59100</v>
      </c>
      <c r="S34" s="19">
        <f>'BAR BB| Open rates'!S34*0.75</f>
        <v>59100</v>
      </c>
      <c r="T34" s="19">
        <f>'BAR BB| Open rates'!T34*0.75</f>
        <v>59100</v>
      </c>
      <c r="U34" s="19">
        <f>'BAR BB| Open rates'!U34*0.75</f>
        <v>59100</v>
      </c>
      <c r="V34" s="19">
        <f>'BAR BB| Open rates'!V34*0.75</f>
        <v>59100</v>
      </c>
      <c r="W34" s="19">
        <f>'BAR BB| Open rates'!W34*0.75</f>
        <v>60600</v>
      </c>
      <c r="X34" s="19">
        <f>'BAR BB| Open rates'!X34*0.75</f>
        <v>60600</v>
      </c>
      <c r="Y34" s="19">
        <f>'BAR BB| Open rates'!Y34*0.75</f>
        <v>59100</v>
      </c>
      <c r="Z34" s="19">
        <f>'BAR BB| Open rates'!Z34*0.75</f>
        <v>59100</v>
      </c>
      <c r="AA34" s="19">
        <f>'BAR BB| Open rates'!AA34*0.75</f>
        <v>59100</v>
      </c>
      <c r="AB34" s="19">
        <f>'BAR BB| Open rates'!AB34*0.75</f>
        <v>59100</v>
      </c>
      <c r="AC34" s="19">
        <f>'BAR BB| Open rates'!AC34*0.75</f>
        <v>59100</v>
      </c>
      <c r="AD34" s="19">
        <f>'BAR BB| Open rates'!AD34*0.75</f>
        <v>60600</v>
      </c>
      <c r="AE34" s="19">
        <f>'BAR BB| Open rates'!AE34*0.75</f>
        <v>60600</v>
      </c>
      <c r="AF34" s="19">
        <f>'BAR BB| Open rates'!AF34*0.75</f>
        <v>59100</v>
      </c>
      <c r="AG34" s="19">
        <f>'BAR BB| Open rates'!AG34*0.75</f>
        <v>59100</v>
      </c>
      <c r="AH34" s="19">
        <f>'BAR BB| Open rates'!AH34*0.75</f>
        <v>59100</v>
      </c>
      <c r="AI34" s="19">
        <f>'BAR BB| Open rates'!AI34*0.75</f>
        <v>59100</v>
      </c>
      <c r="AJ34" s="19">
        <f>'BAR BB| Open rates'!AJ34*0.75</f>
        <v>59100</v>
      </c>
      <c r="AK34" s="19">
        <f>'BAR BB| Open rates'!AK34*0.75</f>
        <v>60600</v>
      </c>
      <c r="AL34" s="19">
        <f>'BAR BB| Open rates'!AL34*0.75</f>
        <v>60600</v>
      </c>
      <c r="AM34" s="19">
        <f>'BAR BB| Open rates'!AM34*0.75</f>
        <v>59100</v>
      </c>
      <c r="AN34" s="19">
        <f>'BAR BB| Open rates'!AN34*0.75</f>
        <v>59100</v>
      </c>
      <c r="AO34" s="19">
        <f>'BAR BB| Open rates'!AO34*0.75</f>
        <v>59100</v>
      </c>
      <c r="AP34" s="19">
        <f>'BAR BB| Open rates'!AP34*0.75</f>
        <v>59100</v>
      </c>
      <c r="AQ34" s="19">
        <f>'BAR BB| Open rates'!AQ34*0.75</f>
        <v>59100</v>
      </c>
      <c r="AR34" s="19">
        <f>'BAR BB| Open rates'!AR34*0.75</f>
        <v>60600</v>
      </c>
      <c r="AS34" s="19">
        <f>'BAR BB| Open rates'!AS34*0.75</f>
        <v>60600</v>
      </c>
      <c r="AT34" s="19">
        <f>'BAR BB| Open rates'!AT34*0.75</f>
        <v>59100</v>
      </c>
      <c r="AU34" s="19">
        <f>'BAR BB| Open rates'!AU34*0.75</f>
        <v>59100</v>
      </c>
      <c r="AV34" s="19">
        <f>'BAR BB| Open rates'!AV34*0.75</f>
        <v>59100</v>
      </c>
      <c r="AW34" s="19">
        <f>'BAR BB| Open rates'!AW34*0.75</f>
        <v>59100</v>
      </c>
      <c r="AX34" s="19">
        <f>'BAR BB| Open rates'!AX34*0.75</f>
        <v>59100</v>
      </c>
      <c r="AY34" s="19">
        <f>'BAR BB| Open rates'!AY34*0.75</f>
        <v>60600</v>
      </c>
      <c r="AZ34" s="19">
        <f>'BAR BB| Open rates'!AZ34*0.75</f>
        <v>60600</v>
      </c>
      <c r="BA34" s="19">
        <f>'BAR BB| Open rates'!BA34*0.75</f>
        <v>59100</v>
      </c>
      <c r="BB34" s="19">
        <f>'BAR BB| Open rates'!BB34*0.75</f>
        <v>59100</v>
      </c>
      <c r="BC34" s="19">
        <f>'BAR BB| Open rates'!BC34*0.75</f>
        <v>59100</v>
      </c>
      <c r="BD34" s="19">
        <f>'BAR BB| Open rates'!BD34*0.75</f>
        <v>59100</v>
      </c>
      <c r="BE34" s="19">
        <f>'BAR BB| Open rates'!BE34*0.75</f>
        <v>59100</v>
      </c>
      <c r="BF34" s="19">
        <f>'BAR BB| Open rates'!BF34*0.75</f>
        <v>60600</v>
      </c>
      <c r="BG34" s="19">
        <f>'BAR BB| Open rates'!BG34*0.75</f>
        <v>60600</v>
      </c>
      <c r="BH34" s="19">
        <f>'BAR BB| Open rates'!BH34*0.75</f>
        <v>56700</v>
      </c>
      <c r="BI34" s="19">
        <f>'BAR BB| Open rates'!BI34*0.75</f>
        <v>56700</v>
      </c>
      <c r="BJ34" s="19">
        <f>'BAR BB| Open rates'!BJ34*0.75</f>
        <v>56700</v>
      </c>
      <c r="BK34" s="19">
        <f>'BAR BB| Open rates'!BK34*0.75</f>
        <v>56700</v>
      </c>
      <c r="BL34" s="19">
        <f>'BAR BB| Open rates'!BL34*0.75</f>
        <v>56700</v>
      </c>
      <c r="BM34" s="19">
        <f>'BAR BB| Open rates'!BM34*0.75</f>
        <v>57600</v>
      </c>
      <c r="BN34" s="19">
        <f>'BAR BB| Open rates'!BN34*0.75</f>
        <v>57600</v>
      </c>
      <c r="BO34" s="19">
        <f>'BAR BB| Open rates'!BO34*0.75</f>
        <v>55950</v>
      </c>
      <c r="BP34" s="19">
        <f>'BAR BB| Open rates'!BP34*0.75</f>
        <v>55950</v>
      </c>
      <c r="BQ34" s="19">
        <f>'BAR BB| Open rates'!BQ34*0.75</f>
        <v>43275</v>
      </c>
      <c r="BR34" s="19">
        <f>'BAR BB| Open rates'!BR34*0.75</f>
        <v>43275</v>
      </c>
      <c r="BS34" s="19">
        <f>'BAR BB| Open rates'!BS34*0.75</f>
        <v>43275</v>
      </c>
      <c r="BT34" s="19">
        <f>'BAR BB| Open rates'!BT34*0.75</f>
        <v>43275</v>
      </c>
      <c r="BU34" s="19">
        <f>'BAR BB| Open rates'!BU34*0.75</f>
        <v>43275</v>
      </c>
      <c r="BV34" s="19">
        <f>'BAR BB| Open rates'!BV34*0.75</f>
        <v>41625</v>
      </c>
      <c r="BW34" s="19">
        <f>'BAR BB| Open rates'!BW34*0.75</f>
        <v>41625</v>
      </c>
      <c r="BX34" s="19">
        <f>'BAR BB| Open rates'!BX34*0.75</f>
        <v>41625</v>
      </c>
      <c r="BY34" s="19">
        <f>'BAR BB| Open rates'!BY34*0.75</f>
        <v>41625</v>
      </c>
      <c r="BZ34" s="19">
        <f>'BAR BB| Open rates'!BZ34*0.75</f>
        <v>41625</v>
      </c>
      <c r="CA34" s="19">
        <f>'BAR BB| Open rates'!CA34*0.75</f>
        <v>43275</v>
      </c>
      <c r="CB34" s="19">
        <f>'BAR BB| Open rates'!CB34*0.75</f>
        <v>43275</v>
      </c>
      <c r="CC34" s="19">
        <f>'BAR BB| Open rates'!CC34*0.75</f>
        <v>41625</v>
      </c>
      <c r="CD34" s="19">
        <f>'BAR BB| Open rates'!CD34*0.75</f>
        <v>41625</v>
      </c>
      <c r="CE34" s="19">
        <f>'BAR BB| Open rates'!CE34*0.75</f>
        <v>41625</v>
      </c>
      <c r="CF34" s="19">
        <f>'BAR BB| Open rates'!CF34*0.75</f>
        <v>41625</v>
      </c>
      <c r="CG34" s="19">
        <f>'BAR BB| Open rates'!CG34*0.75</f>
        <v>41625</v>
      </c>
      <c r="CH34" s="19">
        <f>'BAR BB| Open rates'!CH34*0.75</f>
        <v>43275</v>
      </c>
      <c r="CI34" s="19">
        <f>'BAR BB| Open rates'!CI34*0.75</f>
        <v>43275</v>
      </c>
      <c r="CJ34" s="19">
        <f>'BAR BB| Open rates'!CJ34*0.75</f>
        <v>41625</v>
      </c>
      <c r="CK34" s="19">
        <f>'BAR BB| Open rates'!CK34*0.75</f>
        <v>41625</v>
      </c>
      <c r="CL34" s="19">
        <f>'BAR BB| Open rates'!CL34*0.75</f>
        <v>41625</v>
      </c>
      <c r="CM34" s="19">
        <f>'BAR BB| Open rates'!CM34*0.75</f>
        <v>41625</v>
      </c>
      <c r="CN34" s="19">
        <f>'BAR BB| Open rates'!CN34*0.75</f>
        <v>41625</v>
      </c>
      <c r="CO34" s="19">
        <f>'BAR BB| Open rates'!CO34*0.75</f>
        <v>43275</v>
      </c>
      <c r="CP34" s="19">
        <f>'BAR BB| Open rates'!CP34*0.75</f>
        <v>43275</v>
      </c>
      <c r="CQ34" s="19">
        <f>'BAR BB| Open rates'!CQ34*0.75</f>
        <v>41625</v>
      </c>
      <c r="CR34" s="19">
        <f>'BAR BB| Open rates'!CR34*0.75</f>
        <v>41625</v>
      </c>
      <c r="CS34" s="19">
        <f>'BAR BB| Open rates'!CS34*0.75</f>
        <v>41625</v>
      </c>
      <c r="CT34" s="19">
        <f>'BAR BB| Open rates'!CT34*0.75</f>
        <v>41625</v>
      </c>
    </row>
    <row r="35" spans="1:98" s="36" customFormat="1" ht="12" customHeight="1" x14ac:dyDescent="0.2">
      <c r="A35" s="237">
        <v>3</v>
      </c>
      <c r="B35" s="19">
        <f>'BAR BB| Open rates'!B35*0.75</f>
        <v>61875</v>
      </c>
      <c r="C35" s="19">
        <f>'BAR BB| Open rates'!C35*0.75</f>
        <v>61875</v>
      </c>
      <c r="D35" s="19">
        <f>'BAR BB| Open rates'!D35*0.75</f>
        <v>59850</v>
      </c>
      <c r="E35" s="19">
        <f>'BAR BB| Open rates'!E35*0.75</f>
        <v>59850</v>
      </c>
      <c r="F35" s="19">
        <f>'BAR BB| Open rates'!F35*0.75</f>
        <v>58200</v>
      </c>
      <c r="G35" s="19">
        <f>'BAR BB| Open rates'!G35*0.75</f>
        <v>59850</v>
      </c>
      <c r="H35" s="19">
        <f>'BAR BB| Open rates'!H35*0.75</f>
        <v>59850</v>
      </c>
      <c r="I35" s="19">
        <f>'BAR BB| Open rates'!I35*0.75</f>
        <v>61350</v>
      </c>
      <c r="J35" s="19">
        <f>'BAR BB| Open rates'!J35*0.75</f>
        <v>61350</v>
      </c>
      <c r="K35" s="19">
        <f>'BAR BB| Open rates'!K35*0.75</f>
        <v>59850</v>
      </c>
      <c r="L35" s="19">
        <f>'BAR BB| Open rates'!L35*0.75</f>
        <v>59850</v>
      </c>
      <c r="M35" s="19">
        <f>'BAR BB| Open rates'!M35*0.75</f>
        <v>59850</v>
      </c>
      <c r="N35" s="19">
        <f>'BAR BB| Open rates'!N35*0.75</f>
        <v>59850</v>
      </c>
      <c r="O35" s="19">
        <f>'BAR BB| Open rates'!O35*0.75</f>
        <v>59850</v>
      </c>
      <c r="P35" s="19">
        <f>'BAR BB| Open rates'!P35*0.75</f>
        <v>61350</v>
      </c>
      <c r="Q35" s="19">
        <f>'BAR BB| Open rates'!Q35*0.75</f>
        <v>61350</v>
      </c>
      <c r="R35" s="19">
        <f>'BAR BB| Open rates'!R35*0.75</f>
        <v>61350</v>
      </c>
      <c r="S35" s="19">
        <f>'BAR BB| Open rates'!S35*0.75</f>
        <v>61350</v>
      </c>
      <c r="T35" s="19">
        <f>'BAR BB| Open rates'!T35*0.75</f>
        <v>61350</v>
      </c>
      <c r="U35" s="19">
        <f>'BAR BB| Open rates'!U35*0.75</f>
        <v>61350</v>
      </c>
      <c r="V35" s="19">
        <f>'BAR BB| Open rates'!V35*0.75</f>
        <v>61350</v>
      </c>
      <c r="W35" s="19">
        <f>'BAR BB| Open rates'!W35*0.75</f>
        <v>62850</v>
      </c>
      <c r="X35" s="19">
        <f>'BAR BB| Open rates'!X35*0.75</f>
        <v>62850</v>
      </c>
      <c r="Y35" s="19">
        <f>'BAR BB| Open rates'!Y35*0.75</f>
        <v>61350</v>
      </c>
      <c r="Z35" s="19">
        <f>'BAR BB| Open rates'!Z35*0.75</f>
        <v>61350</v>
      </c>
      <c r="AA35" s="19">
        <f>'BAR BB| Open rates'!AA35*0.75</f>
        <v>61350</v>
      </c>
      <c r="AB35" s="19">
        <f>'BAR BB| Open rates'!AB35*0.75</f>
        <v>61350</v>
      </c>
      <c r="AC35" s="19">
        <f>'BAR BB| Open rates'!AC35*0.75</f>
        <v>61350</v>
      </c>
      <c r="AD35" s="19">
        <f>'BAR BB| Open rates'!AD35*0.75</f>
        <v>62850</v>
      </c>
      <c r="AE35" s="19">
        <f>'BAR BB| Open rates'!AE35*0.75</f>
        <v>62850</v>
      </c>
      <c r="AF35" s="19">
        <f>'BAR BB| Open rates'!AF35*0.75</f>
        <v>61350</v>
      </c>
      <c r="AG35" s="19">
        <f>'BAR BB| Open rates'!AG35*0.75</f>
        <v>61350</v>
      </c>
      <c r="AH35" s="19">
        <f>'BAR BB| Open rates'!AH35*0.75</f>
        <v>61350</v>
      </c>
      <c r="AI35" s="19">
        <f>'BAR BB| Open rates'!AI35*0.75</f>
        <v>61350</v>
      </c>
      <c r="AJ35" s="19">
        <f>'BAR BB| Open rates'!AJ35*0.75</f>
        <v>61350</v>
      </c>
      <c r="AK35" s="19">
        <f>'BAR BB| Open rates'!AK35*0.75</f>
        <v>62850</v>
      </c>
      <c r="AL35" s="19">
        <f>'BAR BB| Open rates'!AL35*0.75</f>
        <v>62850</v>
      </c>
      <c r="AM35" s="19">
        <f>'BAR BB| Open rates'!AM35*0.75</f>
        <v>61350</v>
      </c>
      <c r="AN35" s="19">
        <f>'BAR BB| Open rates'!AN35*0.75</f>
        <v>61350</v>
      </c>
      <c r="AO35" s="19">
        <f>'BAR BB| Open rates'!AO35*0.75</f>
        <v>61350</v>
      </c>
      <c r="AP35" s="19">
        <f>'BAR BB| Open rates'!AP35*0.75</f>
        <v>61350</v>
      </c>
      <c r="AQ35" s="19">
        <f>'BAR BB| Open rates'!AQ35*0.75</f>
        <v>61350</v>
      </c>
      <c r="AR35" s="19">
        <f>'BAR BB| Open rates'!AR35*0.75</f>
        <v>62850</v>
      </c>
      <c r="AS35" s="19">
        <f>'BAR BB| Open rates'!AS35*0.75</f>
        <v>62850</v>
      </c>
      <c r="AT35" s="19">
        <f>'BAR BB| Open rates'!AT35*0.75</f>
        <v>61350</v>
      </c>
      <c r="AU35" s="19">
        <f>'BAR BB| Open rates'!AU35*0.75</f>
        <v>61350</v>
      </c>
      <c r="AV35" s="19">
        <f>'BAR BB| Open rates'!AV35*0.75</f>
        <v>61350</v>
      </c>
      <c r="AW35" s="19">
        <f>'BAR BB| Open rates'!AW35*0.75</f>
        <v>61350</v>
      </c>
      <c r="AX35" s="19">
        <f>'BAR BB| Open rates'!AX35*0.75</f>
        <v>61350</v>
      </c>
      <c r="AY35" s="19">
        <f>'BAR BB| Open rates'!AY35*0.75</f>
        <v>62850</v>
      </c>
      <c r="AZ35" s="19">
        <f>'BAR BB| Open rates'!AZ35*0.75</f>
        <v>62850</v>
      </c>
      <c r="BA35" s="19">
        <f>'BAR BB| Open rates'!BA35*0.75</f>
        <v>61350</v>
      </c>
      <c r="BB35" s="19">
        <f>'BAR BB| Open rates'!BB35*0.75</f>
        <v>61350</v>
      </c>
      <c r="BC35" s="19">
        <f>'BAR BB| Open rates'!BC35*0.75</f>
        <v>61350</v>
      </c>
      <c r="BD35" s="19">
        <f>'BAR BB| Open rates'!BD35*0.75</f>
        <v>61350</v>
      </c>
      <c r="BE35" s="19">
        <f>'BAR BB| Open rates'!BE35*0.75</f>
        <v>61350</v>
      </c>
      <c r="BF35" s="19">
        <f>'BAR BB| Open rates'!BF35*0.75</f>
        <v>62850</v>
      </c>
      <c r="BG35" s="19">
        <f>'BAR BB| Open rates'!BG35*0.75</f>
        <v>62850</v>
      </c>
      <c r="BH35" s="19">
        <f>'BAR BB| Open rates'!BH35*0.75</f>
        <v>58950</v>
      </c>
      <c r="BI35" s="19">
        <f>'BAR BB| Open rates'!BI35*0.75</f>
        <v>58950</v>
      </c>
      <c r="BJ35" s="19">
        <f>'BAR BB| Open rates'!BJ35*0.75</f>
        <v>58950</v>
      </c>
      <c r="BK35" s="19">
        <f>'BAR BB| Open rates'!BK35*0.75</f>
        <v>58950</v>
      </c>
      <c r="BL35" s="19">
        <f>'BAR BB| Open rates'!BL35*0.75</f>
        <v>58950</v>
      </c>
      <c r="BM35" s="19">
        <f>'BAR BB| Open rates'!BM35*0.75</f>
        <v>59850</v>
      </c>
      <c r="BN35" s="19">
        <f>'BAR BB| Open rates'!BN35*0.75</f>
        <v>59850</v>
      </c>
      <c r="BO35" s="19">
        <f>'BAR BB| Open rates'!BO35*0.75</f>
        <v>58200</v>
      </c>
      <c r="BP35" s="19">
        <f>'BAR BB| Open rates'!BP35*0.75</f>
        <v>58200</v>
      </c>
      <c r="BQ35" s="19">
        <f>'BAR BB| Open rates'!BQ35*0.75</f>
        <v>45525</v>
      </c>
      <c r="BR35" s="19">
        <f>'BAR BB| Open rates'!BR35*0.75</f>
        <v>45525</v>
      </c>
      <c r="BS35" s="19">
        <f>'BAR BB| Open rates'!BS35*0.75</f>
        <v>45525</v>
      </c>
      <c r="BT35" s="19">
        <f>'BAR BB| Open rates'!BT35*0.75</f>
        <v>45525</v>
      </c>
      <c r="BU35" s="19">
        <f>'BAR BB| Open rates'!BU35*0.75</f>
        <v>45525</v>
      </c>
      <c r="BV35" s="19">
        <f>'BAR BB| Open rates'!BV35*0.75</f>
        <v>43875</v>
      </c>
      <c r="BW35" s="19">
        <f>'BAR BB| Open rates'!BW35*0.75</f>
        <v>43875</v>
      </c>
      <c r="BX35" s="19">
        <f>'BAR BB| Open rates'!BX35*0.75</f>
        <v>43875</v>
      </c>
      <c r="BY35" s="19">
        <f>'BAR BB| Open rates'!BY35*0.75</f>
        <v>43875</v>
      </c>
      <c r="BZ35" s="19">
        <f>'BAR BB| Open rates'!BZ35*0.75</f>
        <v>43875</v>
      </c>
      <c r="CA35" s="19">
        <f>'BAR BB| Open rates'!CA35*0.75</f>
        <v>45525</v>
      </c>
      <c r="CB35" s="19">
        <f>'BAR BB| Open rates'!CB35*0.75</f>
        <v>45525</v>
      </c>
      <c r="CC35" s="19">
        <f>'BAR BB| Open rates'!CC35*0.75</f>
        <v>43875</v>
      </c>
      <c r="CD35" s="19">
        <f>'BAR BB| Open rates'!CD35*0.75</f>
        <v>43875</v>
      </c>
      <c r="CE35" s="19">
        <f>'BAR BB| Open rates'!CE35*0.75</f>
        <v>43875</v>
      </c>
      <c r="CF35" s="19">
        <f>'BAR BB| Open rates'!CF35*0.75</f>
        <v>43875</v>
      </c>
      <c r="CG35" s="19">
        <f>'BAR BB| Open rates'!CG35*0.75</f>
        <v>43875</v>
      </c>
      <c r="CH35" s="19">
        <f>'BAR BB| Open rates'!CH35*0.75</f>
        <v>45525</v>
      </c>
      <c r="CI35" s="19">
        <f>'BAR BB| Open rates'!CI35*0.75</f>
        <v>45525</v>
      </c>
      <c r="CJ35" s="19">
        <f>'BAR BB| Open rates'!CJ35*0.75</f>
        <v>43875</v>
      </c>
      <c r="CK35" s="19">
        <f>'BAR BB| Open rates'!CK35*0.75</f>
        <v>43875</v>
      </c>
      <c r="CL35" s="19">
        <f>'BAR BB| Open rates'!CL35*0.75</f>
        <v>43875</v>
      </c>
      <c r="CM35" s="19">
        <f>'BAR BB| Open rates'!CM35*0.75</f>
        <v>43875</v>
      </c>
      <c r="CN35" s="19">
        <f>'BAR BB| Open rates'!CN35*0.75</f>
        <v>43875</v>
      </c>
      <c r="CO35" s="19">
        <f>'BAR BB| Open rates'!CO35*0.75</f>
        <v>45525</v>
      </c>
      <c r="CP35" s="19">
        <f>'BAR BB| Open rates'!CP35*0.75</f>
        <v>45525</v>
      </c>
      <c r="CQ35" s="19">
        <f>'BAR BB| Open rates'!CQ35*0.75</f>
        <v>43875</v>
      </c>
      <c r="CR35" s="19">
        <f>'BAR BB| Open rates'!CR35*0.75</f>
        <v>43875</v>
      </c>
      <c r="CS35" s="19">
        <f>'BAR BB| Open rates'!CS35*0.75</f>
        <v>43875</v>
      </c>
      <c r="CT35" s="19">
        <f>'BAR BB| Open rates'!CT35*0.75</f>
        <v>43875</v>
      </c>
    </row>
    <row r="36" spans="1:98" s="36" customFormat="1" ht="12" customHeight="1" x14ac:dyDescent="0.2">
      <c r="A36" s="237">
        <v>4</v>
      </c>
      <c r="B36" s="19">
        <f>'BAR BB| Open rates'!B36*0.75</f>
        <v>64125</v>
      </c>
      <c r="C36" s="19">
        <f>'BAR BB| Open rates'!C36*0.75</f>
        <v>64125</v>
      </c>
      <c r="D36" s="19">
        <f>'BAR BB| Open rates'!D36*0.75</f>
        <v>62100</v>
      </c>
      <c r="E36" s="19">
        <f>'BAR BB| Open rates'!E36*0.75</f>
        <v>62100</v>
      </c>
      <c r="F36" s="19">
        <f>'BAR BB| Open rates'!F36*0.75</f>
        <v>60450</v>
      </c>
      <c r="G36" s="19">
        <f>'BAR BB| Open rates'!G36*0.75</f>
        <v>62100</v>
      </c>
      <c r="H36" s="19">
        <f>'BAR BB| Open rates'!H36*0.75</f>
        <v>62100</v>
      </c>
      <c r="I36" s="19">
        <f>'BAR BB| Open rates'!I36*0.75</f>
        <v>63600</v>
      </c>
      <c r="J36" s="19">
        <f>'BAR BB| Open rates'!J36*0.75</f>
        <v>63600</v>
      </c>
      <c r="K36" s="19">
        <f>'BAR BB| Open rates'!K36*0.75</f>
        <v>62100</v>
      </c>
      <c r="L36" s="19">
        <f>'BAR BB| Open rates'!L36*0.75</f>
        <v>62100</v>
      </c>
      <c r="M36" s="19">
        <f>'BAR BB| Open rates'!M36*0.75</f>
        <v>62100</v>
      </c>
      <c r="N36" s="19">
        <f>'BAR BB| Open rates'!N36*0.75</f>
        <v>62100</v>
      </c>
      <c r="O36" s="19">
        <f>'BAR BB| Open rates'!O36*0.75</f>
        <v>62100</v>
      </c>
      <c r="P36" s="19">
        <f>'BAR BB| Open rates'!P36*0.75</f>
        <v>63600</v>
      </c>
      <c r="Q36" s="19">
        <f>'BAR BB| Open rates'!Q36*0.75</f>
        <v>63600</v>
      </c>
      <c r="R36" s="19">
        <f>'BAR BB| Open rates'!R36*0.75</f>
        <v>63600</v>
      </c>
      <c r="S36" s="19">
        <f>'BAR BB| Open rates'!S36*0.75</f>
        <v>63600</v>
      </c>
      <c r="T36" s="19">
        <f>'BAR BB| Open rates'!T36*0.75</f>
        <v>63600</v>
      </c>
      <c r="U36" s="19">
        <f>'BAR BB| Open rates'!U36*0.75</f>
        <v>63600</v>
      </c>
      <c r="V36" s="19">
        <f>'BAR BB| Open rates'!V36*0.75</f>
        <v>63600</v>
      </c>
      <c r="W36" s="19">
        <f>'BAR BB| Open rates'!W36*0.75</f>
        <v>65100</v>
      </c>
      <c r="X36" s="19">
        <f>'BAR BB| Open rates'!X36*0.75</f>
        <v>65100</v>
      </c>
      <c r="Y36" s="19">
        <f>'BAR BB| Open rates'!Y36*0.75</f>
        <v>63600</v>
      </c>
      <c r="Z36" s="19">
        <f>'BAR BB| Open rates'!Z36*0.75</f>
        <v>63600</v>
      </c>
      <c r="AA36" s="19">
        <f>'BAR BB| Open rates'!AA36*0.75</f>
        <v>63600</v>
      </c>
      <c r="AB36" s="19">
        <f>'BAR BB| Open rates'!AB36*0.75</f>
        <v>63600</v>
      </c>
      <c r="AC36" s="19">
        <f>'BAR BB| Open rates'!AC36*0.75</f>
        <v>63600</v>
      </c>
      <c r="AD36" s="19">
        <f>'BAR BB| Open rates'!AD36*0.75</f>
        <v>65100</v>
      </c>
      <c r="AE36" s="19">
        <f>'BAR BB| Open rates'!AE36*0.75</f>
        <v>65100</v>
      </c>
      <c r="AF36" s="19">
        <f>'BAR BB| Open rates'!AF36*0.75</f>
        <v>63600</v>
      </c>
      <c r="AG36" s="19">
        <f>'BAR BB| Open rates'!AG36*0.75</f>
        <v>63600</v>
      </c>
      <c r="AH36" s="19">
        <f>'BAR BB| Open rates'!AH36*0.75</f>
        <v>63600</v>
      </c>
      <c r="AI36" s="19">
        <f>'BAR BB| Open rates'!AI36*0.75</f>
        <v>63600</v>
      </c>
      <c r="AJ36" s="19">
        <f>'BAR BB| Open rates'!AJ36*0.75</f>
        <v>63600</v>
      </c>
      <c r="AK36" s="19">
        <f>'BAR BB| Open rates'!AK36*0.75</f>
        <v>65100</v>
      </c>
      <c r="AL36" s="19">
        <f>'BAR BB| Open rates'!AL36*0.75</f>
        <v>65100</v>
      </c>
      <c r="AM36" s="19">
        <f>'BAR BB| Open rates'!AM36*0.75</f>
        <v>63600</v>
      </c>
      <c r="AN36" s="19">
        <f>'BAR BB| Open rates'!AN36*0.75</f>
        <v>63600</v>
      </c>
      <c r="AO36" s="19">
        <f>'BAR BB| Open rates'!AO36*0.75</f>
        <v>63600</v>
      </c>
      <c r="AP36" s="19">
        <f>'BAR BB| Open rates'!AP36*0.75</f>
        <v>63600</v>
      </c>
      <c r="AQ36" s="19">
        <f>'BAR BB| Open rates'!AQ36*0.75</f>
        <v>63600</v>
      </c>
      <c r="AR36" s="19">
        <f>'BAR BB| Open rates'!AR36*0.75</f>
        <v>65100</v>
      </c>
      <c r="AS36" s="19">
        <f>'BAR BB| Open rates'!AS36*0.75</f>
        <v>65100</v>
      </c>
      <c r="AT36" s="19">
        <f>'BAR BB| Open rates'!AT36*0.75</f>
        <v>63600</v>
      </c>
      <c r="AU36" s="19">
        <f>'BAR BB| Open rates'!AU36*0.75</f>
        <v>63600</v>
      </c>
      <c r="AV36" s="19">
        <f>'BAR BB| Open rates'!AV36*0.75</f>
        <v>63600</v>
      </c>
      <c r="AW36" s="19">
        <f>'BAR BB| Open rates'!AW36*0.75</f>
        <v>63600</v>
      </c>
      <c r="AX36" s="19">
        <f>'BAR BB| Open rates'!AX36*0.75</f>
        <v>63600</v>
      </c>
      <c r="AY36" s="19">
        <f>'BAR BB| Open rates'!AY36*0.75</f>
        <v>65100</v>
      </c>
      <c r="AZ36" s="19">
        <f>'BAR BB| Open rates'!AZ36*0.75</f>
        <v>65100</v>
      </c>
      <c r="BA36" s="19">
        <f>'BAR BB| Open rates'!BA36*0.75</f>
        <v>63600</v>
      </c>
      <c r="BB36" s="19">
        <f>'BAR BB| Open rates'!BB36*0.75</f>
        <v>63600</v>
      </c>
      <c r="BC36" s="19">
        <f>'BAR BB| Open rates'!BC36*0.75</f>
        <v>63600</v>
      </c>
      <c r="BD36" s="19">
        <f>'BAR BB| Open rates'!BD36*0.75</f>
        <v>63600</v>
      </c>
      <c r="BE36" s="19">
        <f>'BAR BB| Open rates'!BE36*0.75</f>
        <v>63600</v>
      </c>
      <c r="BF36" s="19">
        <f>'BAR BB| Open rates'!BF36*0.75</f>
        <v>65100</v>
      </c>
      <c r="BG36" s="19">
        <f>'BAR BB| Open rates'!BG36*0.75</f>
        <v>65100</v>
      </c>
      <c r="BH36" s="19">
        <f>'BAR BB| Open rates'!BH36*0.75</f>
        <v>61200</v>
      </c>
      <c r="BI36" s="19">
        <f>'BAR BB| Open rates'!BI36*0.75</f>
        <v>61200</v>
      </c>
      <c r="BJ36" s="19">
        <f>'BAR BB| Open rates'!BJ36*0.75</f>
        <v>61200</v>
      </c>
      <c r="BK36" s="19">
        <f>'BAR BB| Open rates'!BK36*0.75</f>
        <v>61200</v>
      </c>
      <c r="BL36" s="19">
        <f>'BAR BB| Open rates'!BL36*0.75</f>
        <v>61200</v>
      </c>
      <c r="BM36" s="19">
        <f>'BAR BB| Open rates'!BM36*0.75</f>
        <v>62100</v>
      </c>
      <c r="BN36" s="19">
        <f>'BAR BB| Open rates'!BN36*0.75</f>
        <v>62100</v>
      </c>
      <c r="BO36" s="19">
        <f>'BAR BB| Open rates'!BO36*0.75</f>
        <v>60450</v>
      </c>
      <c r="BP36" s="19">
        <f>'BAR BB| Open rates'!BP36*0.75</f>
        <v>60450</v>
      </c>
      <c r="BQ36" s="19">
        <f>'BAR BB| Open rates'!BQ36*0.75</f>
        <v>47775</v>
      </c>
      <c r="BR36" s="19">
        <f>'BAR BB| Open rates'!BR36*0.75</f>
        <v>47775</v>
      </c>
      <c r="BS36" s="19">
        <f>'BAR BB| Open rates'!BS36*0.75</f>
        <v>47775</v>
      </c>
      <c r="BT36" s="19">
        <f>'BAR BB| Open rates'!BT36*0.75</f>
        <v>47775</v>
      </c>
      <c r="BU36" s="19">
        <f>'BAR BB| Open rates'!BU36*0.75</f>
        <v>47775</v>
      </c>
      <c r="BV36" s="19">
        <f>'BAR BB| Open rates'!BV36*0.75</f>
        <v>46125</v>
      </c>
      <c r="BW36" s="19">
        <f>'BAR BB| Open rates'!BW36*0.75</f>
        <v>46125</v>
      </c>
      <c r="BX36" s="19">
        <f>'BAR BB| Open rates'!BX36*0.75</f>
        <v>46125</v>
      </c>
      <c r="BY36" s="19">
        <f>'BAR BB| Open rates'!BY36*0.75</f>
        <v>46125</v>
      </c>
      <c r="BZ36" s="19">
        <f>'BAR BB| Open rates'!BZ36*0.75</f>
        <v>46125</v>
      </c>
      <c r="CA36" s="19">
        <f>'BAR BB| Open rates'!CA36*0.75</f>
        <v>47775</v>
      </c>
      <c r="CB36" s="19">
        <f>'BAR BB| Open rates'!CB36*0.75</f>
        <v>47775</v>
      </c>
      <c r="CC36" s="19">
        <f>'BAR BB| Open rates'!CC36*0.75</f>
        <v>46125</v>
      </c>
      <c r="CD36" s="19">
        <f>'BAR BB| Open rates'!CD36*0.75</f>
        <v>46125</v>
      </c>
      <c r="CE36" s="19">
        <f>'BAR BB| Open rates'!CE36*0.75</f>
        <v>46125</v>
      </c>
      <c r="CF36" s="19">
        <f>'BAR BB| Open rates'!CF36*0.75</f>
        <v>46125</v>
      </c>
      <c r="CG36" s="19">
        <f>'BAR BB| Open rates'!CG36*0.75</f>
        <v>46125</v>
      </c>
      <c r="CH36" s="19">
        <f>'BAR BB| Open rates'!CH36*0.75</f>
        <v>47775</v>
      </c>
      <c r="CI36" s="19">
        <f>'BAR BB| Open rates'!CI36*0.75</f>
        <v>47775</v>
      </c>
      <c r="CJ36" s="19">
        <f>'BAR BB| Open rates'!CJ36*0.75</f>
        <v>46125</v>
      </c>
      <c r="CK36" s="19">
        <f>'BAR BB| Open rates'!CK36*0.75</f>
        <v>46125</v>
      </c>
      <c r="CL36" s="19">
        <f>'BAR BB| Open rates'!CL36*0.75</f>
        <v>46125</v>
      </c>
      <c r="CM36" s="19">
        <f>'BAR BB| Open rates'!CM36*0.75</f>
        <v>46125</v>
      </c>
      <c r="CN36" s="19">
        <f>'BAR BB| Open rates'!CN36*0.75</f>
        <v>46125</v>
      </c>
      <c r="CO36" s="19">
        <f>'BAR BB| Open rates'!CO36*0.75</f>
        <v>47775</v>
      </c>
      <c r="CP36" s="19">
        <f>'BAR BB| Open rates'!CP36*0.75</f>
        <v>47775</v>
      </c>
      <c r="CQ36" s="19">
        <f>'BAR BB| Open rates'!CQ36*0.75</f>
        <v>46125</v>
      </c>
      <c r="CR36" s="19">
        <f>'BAR BB| Open rates'!CR36*0.75</f>
        <v>46125</v>
      </c>
      <c r="CS36" s="19">
        <f>'BAR BB| Open rates'!CS36*0.75</f>
        <v>46125</v>
      </c>
      <c r="CT36" s="19">
        <f>'BAR BB| Open rates'!CT36*0.75</f>
        <v>46125</v>
      </c>
    </row>
    <row r="37" spans="1:98" s="36" customFormat="1" ht="12" customHeight="1" x14ac:dyDescent="0.2">
      <c r="A37" s="237">
        <v>5</v>
      </c>
      <c r="B37" s="19">
        <f>'BAR BB| Open rates'!B37*0.75</f>
        <v>66375</v>
      </c>
      <c r="C37" s="19">
        <f>'BAR BB| Open rates'!C37*0.75</f>
        <v>66375</v>
      </c>
      <c r="D37" s="19">
        <f>'BAR BB| Open rates'!D37*0.75</f>
        <v>64350</v>
      </c>
      <c r="E37" s="19">
        <f>'BAR BB| Open rates'!E37*0.75</f>
        <v>64350</v>
      </c>
      <c r="F37" s="19">
        <f>'BAR BB| Open rates'!F37*0.75</f>
        <v>62700</v>
      </c>
      <c r="G37" s="19">
        <f>'BAR BB| Open rates'!G37*0.75</f>
        <v>64350</v>
      </c>
      <c r="H37" s="19">
        <f>'BAR BB| Open rates'!H37*0.75</f>
        <v>64350</v>
      </c>
      <c r="I37" s="19">
        <f>'BAR BB| Open rates'!I37*0.75</f>
        <v>65850</v>
      </c>
      <c r="J37" s="19">
        <f>'BAR BB| Open rates'!J37*0.75</f>
        <v>65850</v>
      </c>
      <c r="K37" s="19">
        <f>'BAR BB| Open rates'!K37*0.75</f>
        <v>64350</v>
      </c>
      <c r="L37" s="19">
        <f>'BAR BB| Open rates'!L37*0.75</f>
        <v>64350</v>
      </c>
      <c r="M37" s="19">
        <f>'BAR BB| Open rates'!M37*0.75</f>
        <v>64350</v>
      </c>
      <c r="N37" s="19">
        <f>'BAR BB| Open rates'!N37*0.75</f>
        <v>64350</v>
      </c>
      <c r="O37" s="19">
        <f>'BAR BB| Open rates'!O37*0.75</f>
        <v>64350</v>
      </c>
      <c r="P37" s="19">
        <f>'BAR BB| Open rates'!P37*0.75</f>
        <v>65850</v>
      </c>
      <c r="Q37" s="19">
        <f>'BAR BB| Open rates'!Q37*0.75</f>
        <v>65850</v>
      </c>
      <c r="R37" s="19">
        <f>'BAR BB| Open rates'!R37*0.75</f>
        <v>65850</v>
      </c>
      <c r="S37" s="19">
        <f>'BAR BB| Open rates'!S37*0.75</f>
        <v>65850</v>
      </c>
      <c r="T37" s="19">
        <f>'BAR BB| Open rates'!T37*0.75</f>
        <v>65850</v>
      </c>
      <c r="U37" s="19">
        <f>'BAR BB| Open rates'!U37*0.75</f>
        <v>65850</v>
      </c>
      <c r="V37" s="19">
        <f>'BAR BB| Open rates'!V37*0.75</f>
        <v>65850</v>
      </c>
      <c r="W37" s="19">
        <f>'BAR BB| Open rates'!W37*0.75</f>
        <v>67350</v>
      </c>
      <c r="X37" s="19">
        <f>'BAR BB| Open rates'!X37*0.75</f>
        <v>67350</v>
      </c>
      <c r="Y37" s="19">
        <f>'BAR BB| Open rates'!Y37*0.75</f>
        <v>65850</v>
      </c>
      <c r="Z37" s="19">
        <f>'BAR BB| Open rates'!Z37*0.75</f>
        <v>65850</v>
      </c>
      <c r="AA37" s="19">
        <f>'BAR BB| Open rates'!AA37*0.75</f>
        <v>65850</v>
      </c>
      <c r="AB37" s="19">
        <f>'BAR BB| Open rates'!AB37*0.75</f>
        <v>65850</v>
      </c>
      <c r="AC37" s="19">
        <f>'BAR BB| Open rates'!AC37*0.75</f>
        <v>65850</v>
      </c>
      <c r="AD37" s="19">
        <f>'BAR BB| Open rates'!AD37*0.75</f>
        <v>67350</v>
      </c>
      <c r="AE37" s="19">
        <f>'BAR BB| Open rates'!AE37*0.75</f>
        <v>67350</v>
      </c>
      <c r="AF37" s="19">
        <f>'BAR BB| Open rates'!AF37*0.75</f>
        <v>65850</v>
      </c>
      <c r="AG37" s="19">
        <f>'BAR BB| Open rates'!AG37*0.75</f>
        <v>65850</v>
      </c>
      <c r="AH37" s="19">
        <f>'BAR BB| Open rates'!AH37*0.75</f>
        <v>65850</v>
      </c>
      <c r="AI37" s="19">
        <f>'BAR BB| Open rates'!AI37*0.75</f>
        <v>65850</v>
      </c>
      <c r="AJ37" s="19">
        <f>'BAR BB| Open rates'!AJ37*0.75</f>
        <v>65850</v>
      </c>
      <c r="AK37" s="19">
        <f>'BAR BB| Open rates'!AK37*0.75</f>
        <v>67350</v>
      </c>
      <c r="AL37" s="19">
        <f>'BAR BB| Open rates'!AL37*0.75</f>
        <v>67350</v>
      </c>
      <c r="AM37" s="19">
        <f>'BAR BB| Open rates'!AM37*0.75</f>
        <v>65850</v>
      </c>
      <c r="AN37" s="19">
        <f>'BAR BB| Open rates'!AN37*0.75</f>
        <v>65850</v>
      </c>
      <c r="AO37" s="19">
        <f>'BAR BB| Open rates'!AO37*0.75</f>
        <v>65850</v>
      </c>
      <c r="AP37" s="19">
        <f>'BAR BB| Open rates'!AP37*0.75</f>
        <v>65850</v>
      </c>
      <c r="AQ37" s="19">
        <f>'BAR BB| Open rates'!AQ37*0.75</f>
        <v>65850</v>
      </c>
      <c r="AR37" s="19">
        <f>'BAR BB| Open rates'!AR37*0.75</f>
        <v>67350</v>
      </c>
      <c r="AS37" s="19">
        <f>'BAR BB| Open rates'!AS37*0.75</f>
        <v>67350</v>
      </c>
      <c r="AT37" s="19">
        <f>'BAR BB| Open rates'!AT37*0.75</f>
        <v>65850</v>
      </c>
      <c r="AU37" s="19">
        <f>'BAR BB| Open rates'!AU37*0.75</f>
        <v>65850</v>
      </c>
      <c r="AV37" s="19">
        <f>'BAR BB| Open rates'!AV37*0.75</f>
        <v>65850</v>
      </c>
      <c r="AW37" s="19">
        <f>'BAR BB| Open rates'!AW37*0.75</f>
        <v>65850</v>
      </c>
      <c r="AX37" s="19">
        <f>'BAR BB| Open rates'!AX37*0.75</f>
        <v>65850</v>
      </c>
      <c r="AY37" s="19">
        <f>'BAR BB| Open rates'!AY37*0.75</f>
        <v>67350</v>
      </c>
      <c r="AZ37" s="19">
        <f>'BAR BB| Open rates'!AZ37*0.75</f>
        <v>67350</v>
      </c>
      <c r="BA37" s="19">
        <f>'BAR BB| Open rates'!BA37*0.75</f>
        <v>65850</v>
      </c>
      <c r="BB37" s="19">
        <f>'BAR BB| Open rates'!BB37*0.75</f>
        <v>65850</v>
      </c>
      <c r="BC37" s="19">
        <f>'BAR BB| Open rates'!BC37*0.75</f>
        <v>65850</v>
      </c>
      <c r="BD37" s="19">
        <f>'BAR BB| Open rates'!BD37*0.75</f>
        <v>65850</v>
      </c>
      <c r="BE37" s="19">
        <f>'BAR BB| Open rates'!BE37*0.75</f>
        <v>65850</v>
      </c>
      <c r="BF37" s="19">
        <f>'BAR BB| Open rates'!BF37*0.75</f>
        <v>67350</v>
      </c>
      <c r="BG37" s="19">
        <f>'BAR BB| Open rates'!BG37*0.75</f>
        <v>67350</v>
      </c>
      <c r="BH37" s="19">
        <f>'BAR BB| Open rates'!BH37*0.75</f>
        <v>63450</v>
      </c>
      <c r="BI37" s="19">
        <f>'BAR BB| Open rates'!BI37*0.75</f>
        <v>63450</v>
      </c>
      <c r="BJ37" s="19">
        <f>'BAR BB| Open rates'!BJ37*0.75</f>
        <v>63450</v>
      </c>
      <c r="BK37" s="19">
        <f>'BAR BB| Open rates'!BK37*0.75</f>
        <v>63450</v>
      </c>
      <c r="BL37" s="19">
        <f>'BAR BB| Open rates'!BL37*0.75</f>
        <v>63450</v>
      </c>
      <c r="BM37" s="19">
        <f>'BAR BB| Open rates'!BM37*0.75</f>
        <v>64350</v>
      </c>
      <c r="BN37" s="19">
        <f>'BAR BB| Open rates'!BN37*0.75</f>
        <v>64350</v>
      </c>
      <c r="BO37" s="19">
        <f>'BAR BB| Open rates'!BO37*0.75</f>
        <v>62700</v>
      </c>
      <c r="BP37" s="19">
        <f>'BAR BB| Open rates'!BP37*0.75</f>
        <v>62700</v>
      </c>
      <c r="BQ37" s="19">
        <f>'BAR BB| Open rates'!BQ37*0.75</f>
        <v>50025</v>
      </c>
      <c r="BR37" s="19">
        <f>'BAR BB| Open rates'!BR37*0.75</f>
        <v>50025</v>
      </c>
      <c r="BS37" s="19">
        <f>'BAR BB| Open rates'!BS37*0.75</f>
        <v>50025</v>
      </c>
      <c r="BT37" s="19">
        <f>'BAR BB| Open rates'!BT37*0.75</f>
        <v>50025</v>
      </c>
      <c r="BU37" s="19">
        <f>'BAR BB| Open rates'!BU37*0.75</f>
        <v>50025</v>
      </c>
      <c r="BV37" s="19">
        <f>'BAR BB| Open rates'!BV37*0.75</f>
        <v>48375</v>
      </c>
      <c r="BW37" s="19">
        <f>'BAR BB| Open rates'!BW37*0.75</f>
        <v>48375</v>
      </c>
      <c r="BX37" s="19">
        <f>'BAR BB| Open rates'!BX37*0.75</f>
        <v>48375</v>
      </c>
      <c r="BY37" s="19">
        <f>'BAR BB| Open rates'!BY37*0.75</f>
        <v>48375</v>
      </c>
      <c r="BZ37" s="19">
        <f>'BAR BB| Open rates'!BZ37*0.75</f>
        <v>48375</v>
      </c>
      <c r="CA37" s="19">
        <f>'BAR BB| Open rates'!CA37*0.75</f>
        <v>50025</v>
      </c>
      <c r="CB37" s="19">
        <f>'BAR BB| Open rates'!CB37*0.75</f>
        <v>50025</v>
      </c>
      <c r="CC37" s="19">
        <f>'BAR BB| Open rates'!CC37*0.75</f>
        <v>48375</v>
      </c>
      <c r="CD37" s="19">
        <f>'BAR BB| Open rates'!CD37*0.75</f>
        <v>48375</v>
      </c>
      <c r="CE37" s="19">
        <f>'BAR BB| Open rates'!CE37*0.75</f>
        <v>48375</v>
      </c>
      <c r="CF37" s="19">
        <f>'BAR BB| Open rates'!CF37*0.75</f>
        <v>48375</v>
      </c>
      <c r="CG37" s="19">
        <f>'BAR BB| Open rates'!CG37*0.75</f>
        <v>48375</v>
      </c>
      <c r="CH37" s="19">
        <f>'BAR BB| Open rates'!CH37*0.75</f>
        <v>50025</v>
      </c>
      <c r="CI37" s="19">
        <f>'BAR BB| Open rates'!CI37*0.75</f>
        <v>50025</v>
      </c>
      <c r="CJ37" s="19">
        <f>'BAR BB| Open rates'!CJ37*0.75</f>
        <v>48375</v>
      </c>
      <c r="CK37" s="19">
        <f>'BAR BB| Open rates'!CK37*0.75</f>
        <v>48375</v>
      </c>
      <c r="CL37" s="19">
        <f>'BAR BB| Open rates'!CL37*0.75</f>
        <v>48375</v>
      </c>
      <c r="CM37" s="19">
        <f>'BAR BB| Open rates'!CM37*0.75</f>
        <v>48375</v>
      </c>
      <c r="CN37" s="19">
        <f>'BAR BB| Open rates'!CN37*0.75</f>
        <v>48375</v>
      </c>
      <c r="CO37" s="19">
        <f>'BAR BB| Open rates'!CO37*0.75</f>
        <v>50025</v>
      </c>
      <c r="CP37" s="19">
        <f>'BAR BB| Open rates'!CP37*0.75</f>
        <v>50025</v>
      </c>
      <c r="CQ37" s="19">
        <f>'BAR BB| Open rates'!CQ37*0.75</f>
        <v>48375</v>
      </c>
      <c r="CR37" s="19">
        <f>'BAR BB| Open rates'!CR37*0.75</f>
        <v>48375</v>
      </c>
      <c r="CS37" s="19">
        <f>'BAR BB| Open rates'!CS37*0.75</f>
        <v>48375</v>
      </c>
      <c r="CT37" s="19">
        <f>'BAR BB| Open rates'!CT37*0.75</f>
        <v>48375</v>
      </c>
    </row>
    <row r="38" spans="1:98" s="36" customFormat="1" ht="12" customHeight="1" x14ac:dyDescent="0.2">
      <c r="A38" s="237">
        <v>6</v>
      </c>
      <c r="B38" s="19">
        <f>'BAR BB| Open rates'!B38*0.75</f>
        <v>68625</v>
      </c>
      <c r="C38" s="19">
        <f>'BAR BB| Open rates'!C38*0.75</f>
        <v>68625</v>
      </c>
      <c r="D38" s="19">
        <f>'BAR BB| Open rates'!D38*0.75</f>
        <v>66600</v>
      </c>
      <c r="E38" s="19">
        <f>'BAR BB| Open rates'!E38*0.75</f>
        <v>66600</v>
      </c>
      <c r="F38" s="19">
        <f>'BAR BB| Open rates'!F38*0.75</f>
        <v>64950</v>
      </c>
      <c r="G38" s="19">
        <f>'BAR BB| Open rates'!G38*0.75</f>
        <v>66600</v>
      </c>
      <c r="H38" s="19">
        <f>'BAR BB| Open rates'!H38*0.75</f>
        <v>66600</v>
      </c>
      <c r="I38" s="19">
        <f>'BAR BB| Open rates'!I38*0.75</f>
        <v>68100</v>
      </c>
      <c r="J38" s="19">
        <f>'BAR BB| Open rates'!J38*0.75</f>
        <v>68100</v>
      </c>
      <c r="K38" s="19">
        <f>'BAR BB| Open rates'!K38*0.75</f>
        <v>66600</v>
      </c>
      <c r="L38" s="19">
        <f>'BAR BB| Open rates'!L38*0.75</f>
        <v>66600</v>
      </c>
      <c r="M38" s="19">
        <f>'BAR BB| Open rates'!M38*0.75</f>
        <v>66600</v>
      </c>
      <c r="N38" s="19">
        <f>'BAR BB| Open rates'!N38*0.75</f>
        <v>66600</v>
      </c>
      <c r="O38" s="19">
        <f>'BAR BB| Open rates'!O38*0.75</f>
        <v>66600</v>
      </c>
      <c r="P38" s="19">
        <f>'BAR BB| Open rates'!P38*0.75</f>
        <v>68100</v>
      </c>
      <c r="Q38" s="19">
        <f>'BAR BB| Open rates'!Q38*0.75</f>
        <v>68100</v>
      </c>
      <c r="R38" s="19">
        <f>'BAR BB| Open rates'!R38*0.75</f>
        <v>68100</v>
      </c>
      <c r="S38" s="19">
        <f>'BAR BB| Open rates'!S38*0.75</f>
        <v>68100</v>
      </c>
      <c r="T38" s="19">
        <f>'BAR BB| Open rates'!T38*0.75</f>
        <v>68100</v>
      </c>
      <c r="U38" s="19">
        <f>'BAR BB| Open rates'!U38*0.75</f>
        <v>68100</v>
      </c>
      <c r="V38" s="19">
        <f>'BAR BB| Open rates'!V38*0.75</f>
        <v>68100</v>
      </c>
      <c r="W38" s="19">
        <f>'BAR BB| Open rates'!W38*0.75</f>
        <v>69600</v>
      </c>
      <c r="X38" s="19">
        <f>'BAR BB| Open rates'!X38*0.75</f>
        <v>69600</v>
      </c>
      <c r="Y38" s="19">
        <f>'BAR BB| Open rates'!Y38*0.75</f>
        <v>68100</v>
      </c>
      <c r="Z38" s="19">
        <f>'BAR BB| Open rates'!Z38*0.75</f>
        <v>68100</v>
      </c>
      <c r="AA38" s="19">
        <f>'BAR BB| Open rates'!AA38*0.75</f>
        <v>68100</v>
      </c>
      <c r="AB38" s="19">
        <f>'BAR BB| Open rates'!AB38*0.75</f>
        <v>68100</v>
      </c>
      <c r="AC38" s="19">
        <f>'BAR BB| Open rates'!AC38*0.75</f>
        <v>68100</v>
      </c>
      <c r="AD38" s="19">
        <f>'BAR BB| Open rates'!AD38*0.75</f>
        <v>69600</v>
      </c>
      <c r="AE38" s="19">
        <f>'BAR BB| Open rates'!AE38*0.75</f>
        <v>69600</v>
      </c>
      <c r="AF38" s="19">
        <f>'BAR BB| Open rates'!AF38*0.75</f>
        <v>68100</v>
      </c>
      <c r="AG38" s="19">
        <f>'BAR BB| Open rates'!AG38*0.75</f>
        <v>68100</v>
      </c>
      <c r="AH38" s="19">
        <f>'BAR BB| Open rates'!AH38*0.75</f>
        <v>68100</v>
      </c>
      <c r="AI38" s="19">
        <f>'BAR BB| Open rates'!AI38*0.75</f>
        <v>68100</v>
      </c>
      <c r="AJ38" s="19">
        <f>'BAR BB| Open rates'!AJ38*0.75</f>
        <v>68100</v>
      </c>
      <c r="AK38" s="19">
        <f>'BAR BB| Open rates'!AK38*0.75</f>
        <v>69600</v>
      </c>
      <c r="AL38" s="19">
        <f>'BAR BB| Open rates'!AL38*0.75</f>
        <v>69600</v>
      </c>
      <c r="AM38" s="19">
        <f>'BAR BB| Open rates'!AM38*0.75</f>
        <v>68100</v>
      </c>
      <c r="AN38" s="19">
        <f>'BAR BB| Open rates'!AN38*0.75</f>
        <v>68100</v>
      </c>
      <c r="AO38" s="19">
        <f>'BAR BB| Open rates'!AO38*0.75</f>
        <v>68100</v>
      </c>
      <c r="AP38" s="19">
        <f>'BAR BB| Open rates'!AP38*0.75</f>
        <v>68100</v>
      </c>
      <c r="AQ38" s="19">
        <f>'BAR BB| Open rates'!AQ38*0.75</f>
        <v>68100</v>
      </c>
      <c r="AR38" s="19">
        <f>'BAR BB| Open rates'!AR38*0.75</f>
        <v>69600</v>
      </c>
      <c r="AS38" s="19">
        <f>'BAR BB| Open rates'!AS38*0.75</f>
        <v>69600</v>
      </c>
      <c r="AT38" s="19">
        <f>'BAR BB| Open rates'!AT38*0.75</f>
        <v>68100</v>
      </c>
      <c r="AU38" s="19">
        <f>'BAR BB| Open rates'!AU38*0.75</f>
        <v>68100</v>
      </c>
      <c r="AV38" s="19">
        <f>'BAR BB| Open rates'!AV38*0.75</f>
        <v>68100</v>
      </c>
      <c r="AW38" s="19">
        <f>'BAR BB| Open rates'!AW38*0.75</f>
        <v>68100</v>
      </c>
      <c r="AX38" s="19">
        <f>'BAR BB| Open rates'!AX38*0.75</f>
        <v>68100</v>
      </c>
      <c r="AY38" s="19">
        <f>'BAR BB| Open rates'!AY38*0.75</f>
        <v>69600</v>
      </c>
      <c r="AZ38" s="19">
        <f>'BAR BB| Open rates'!AZ38*0.75</f>
        <v>69600</v>
      </c>
      <c r="BA38" s="19">
        <f>'BAR BB| Open rates'!BA38*0.75</f>
        <v>68100</v>
      </c>
      <c r="BB38" s="19">
        <f>'BAR BB| Open rates'!BB38*0.75</f>
        <v>68100</v>
      </c>
      <c r="BC38" s="19">
        <f>'BAR BB| Open rates'!BC38*0.75</f>
        <v>68100</v>
      </c>
      <c r="BD38" s="19">
        <f>'BAR BB| Open rates'!BD38*0.75</f>
        <v>68100</v>
      </c>
      <c r="BE38" s="19">
        <f>'BAR BB| Open rates'!BE38*0.75</f>
        <v>68100</v>
      </c>
      <c r="BF38" s="19">
        <f>'BAR BB| Open rates'!BF38*0.75</f>
        <v>69600</v>
      </c>
      <c r="BG38" s="19">
        <f>'BAR BB| Open rates'!BG38*0.75</f>
        <v>69600</v>
      </c>
      <c r="BH38" s="19">
        <f>'BAR BB| Open rates'!BH38*0.75</f>
        <v>65700</v>
      </c>
      <c r="BI38" s="19">
        <f>'BAR BB| Open rates'!BI38*0.75</f>
        <v>65700</v>
      </c>
      <c r="BJ38" s="19">
        <f>'BAR BB| Open rates'!BJ38*0.75</f>
        <v>65700</v>
      </c>
      <c r="BK38" s="19">
        <f>'BAR BB| Open rates'!BK38*0.75</f>
        <v>65700</v>
      </c>
      <c r="BL38" s="19">
        <f>'BAR BB| Open rates'!BL38*0.75</f>
        <v>65700</v>
      </c>
      <c r="BM38" s="19">
        <f>'BAR BB| Open rates'!BM38*0.75</f>
        <v>66600</v>
      </c>
      <c r="BN38" s="19">
        <f>'BAR BB| Open rates'!BN38*0.75</f>
        <v>66600</v>
      </c>
      <c r="BO38" s="19">
        <f>'BAR BB| Open rates'!BO38*0.75</f>
        <v>64950</v>
      </c>
      <c r="BP38" s="19">
        <f>'BAR BB| Open rates'!BP38*0.75</f>
        <v>64950</v>
      </c>
      <c r="BQ38" s="19">
        <f>'BAR BB| Open rates'!BQ38*0.75</f>
        <v>52275</v>
      </c>
      <c r="BR38" s="19">
        <f>'BAR BB| Open rates'!BR38*0.75</f>
        <v>52275</v>
      </c>
      <c r="BS38" s="19">
        <f>'BAR BB| Open rates'!BS38*0.75</f>
        <v>52275</v>
      </c>
      <c r="BT38" s="19">
        <f>'BAR BB| Open rates'!BT38*0.75</f>
        <v>52275</v>
      </c>
      <c r="BU38" s="19">
        <f>'BAR BB| Open rates'!BU38*0.75</f>
        <v>52275</v>
      </c>
      <c r="BV38" s="19">
        <f>'BAR BB| Open rates'!BV38*0.75</f>
        <v>50625</v>
      </c>
      <c r="BW38" s="19">
        <f>'BAR BB| Open rates'!BW38*0.75</f>
        <v>50625</v>
      </c>
      <c r="BX38" s="19">
        <f>'BAR BB| Open rates'!BX38*0.75</f>
        <v>50625</v>
      </c>
      <c r="BY38" s="19">
        <f>'BAR BB| Open rates'!BY38*0.75</f>
        <v>50625</v>
      </c>
      <c r="BZ38" s="19">
        <f>'BAR BB| Open rates'!BZ38*0.75</f>
        <v>50625</v>
      </c>
      <c r="CA38" s="19">
        <f>'BAR BB| Open rates'!CA38*0.75</f>
        <v>52275</v>
      </c>
      <c r="CB38" s="19">
        <f>'BAR BB| Open rates'!CB38*0.75</f>
        <v>52275</v>
      </c>
      <c r="CC38" s="19">
        <f>'BAR BB| Open rates'!CC38*0.75</f>
        <v>50625</v>
      </c>
      <c r="CD38" s="19">
        <f>'BAR BB| Open rates'!CD38*0.75</f>
        <v>50625</v>
      </c>
      <c r="CE38" s="19">
        <f>'BAR BB| Open rates'!CE38*0.75</f>
        <v>50625</v>
      </c>
      <c r="CF38" s="19">
        <f>'BAR BB| Open rates'!CF38*0.75</f>
        <v>50625</v>
      </c>
      <c r="CG38" s="19">
        <f>'BAR BB| Open rates'!CG38*0.75</f>
        <v>50625</v>
      </c>
      <c r="CH38" s="19">
        <f>'BAR BB| Open rates'!CH38*0.75</f>
        <v>52275</v>
      </c>
      <c r="CI38" s="19">
        <f>'BAR BB| Open rates'!CI38*0.75</f>
        <v>52275</v>
      </c>
      <c r="CJ38" s="19">
        <f>'BAR BB| Open rates'!CJ38*0.75</f>
        <v>50625</v>
      </c>
      <c r="CK38" s="19">
        <f>'BAR BB| Open rates'!CK38*0.75</f>
        <v>50625</v>
      </c>
      <c r="CL38" s="19">
        <f>'BAR BB| Open rates'!CL38*0.75</f>
        <v>50625</v>
      </c>
      <c r="CM38" s="19">
        <f>'BAR BB| Open rates'!CM38*0.75</f>
        <v>50625</v>
      </c>
      <c r="CN38" s="19">
        <f>'BAR BB| Open rates'!CN38*0.75</f>
        <v>50625</v>
      </c>
      <c r="CO38" s="19">
        <f>'BAR BB| Open rates'!CO38*0.75</f>
        <v>52275</v>
      </c>
      <c r="CP38" s="19">
        <f>'BAR BB| Open rates'!CP38*0.75</f>
        <v>52275</v>
      </c>
      <c r="CQ38" s="19">
        <f>'BAR BB| Open rates'!CQ38*0.75</f>
        <v>50625</v>
      </c>
      <c r="CR38" s="19">
        <f>'BAR BB| Open rates'!CR38*0.75</f>
        <v>50625</v>
      </c>
      <c r="CS38" s="19">
        <f>'BAR BB| Open rates'!CS38*0.75</f>
        <v>50625</v>
      </c>
      <c r="CT38" s="19">
        <f>'BAR BB| Open rates'!CT38*0.75</f>
        <v>50625</v>
      </c>
    </row>
    <row r="39" spans="1:98" s="36" customFormat="1" ht="12" hidden="1" customHeight="1" x14ac:dyDescent="0.2">
      <c r="A39" s="236" t="s">
        <v>183</v>
      </c>
      <c r="B39" s="19">
        <f>'BAR BB| Open rates'!B39*0.75</f>
        <v>0</v>
      </c>
      <c r="C39" s="19">
        <f>'BAR BB| Open rates'!C39*0.75</f>
        <v>0</v>
      </c>
      <c r="D39" s="19">
        <f>'BAR BB| Open rates'!D39*0.75</f>
        <v>0</v>
      </c>
      <c r="E39" s="19">
        <f>'BAR BB| Open rates'!E39*0.75</f>
        <v>0</v>
      </c>
      <c r="F39" s="19">
        <f>'BAR BB| Open rates'!F39*0.75</f>
        <v>0</v>
      </c>
      <c r="G39" s="19">
        <f>'BAR BB| Open rates'!G39*0.75</f>
        <v>0</v>
      </c>
      <c r="H39" s="19">
        <f>'BAR BB| Open rates'!H39*0.75</f>
        <v>0</v>
      </c>
      <c r="I39" s="19">
        <f>'BAR BB| Open rates'!I39*0.75</f>
        <v>0</v>
      </c>
      <c r="J39" s="19">
        <f>'BAR BB| Open rates'!J39*0.75</f>
        <v>0</v>
      </c>
      <c r="K39" s="19">
        <f>'BAR BB| Open rates'!K39*0.75</f>
        <v>0</v>
      </c>
      <c r="L39" s="19">
        <f>'BAR BB| Open rates'!L39*0.75</f>
        <v>0</v>
      </c>
      <c r="M39" s="19">
        <f>'BAR BB| Open rates'!M39*0.75</f>
        <v>0</v>
      </c>
      <c r="N39" s="19">
        <f>'BAR BB| Open rates'!N39*0.75</f>
        <v>0</v>
      </c>
      <c r="O39" s="19">
        <f>'BAR BB| Open rates'!O39*0.75</f>
        <v>0</v>
      </c>
      <c r="P39" s="19">
        <f>'BAR BB| Open rates'!P39*0.75</f>
        <v>0</v>
      </c>
      <c r="Q39" s="19">
        <f>'BAR BB| Open rates'!Q39*0.75</f>
        <v>0</v>
      </c>
      <c r="R39" s="19">
        <f>'BAR BB| Open rates'!R39*0.75</f>
        <v>0</v>
      </c>
      <c r="S39" s="19">
        <f>'BAR BB| Open rates'!S39*0.75</f>
        <v>0</v>
      </c>
      <c r="T39" s="19">
        <f>'BAR BB| Open rates'!T39*0.75</f>
        <v>0</v>
      </c>
      <c r="U39" s="19">
        <f>'BAR BB| Open rates'!U39*0.75</f>
        <v>0</v>
      </c>
      <c r="V39" s="19">
        <f>'BAR BB| Open rates'!V39*0.75</f>
        <v>0</v>
      </c>
      <c r="W39" s="19">
        <f>'BAR BB| Open rates'!W39*0.75</f>
        <v>0</v>
      </c>
      <c r="X39" s="19">
        <f>'BAR BB| Open rates'!X39*0.75</f>
        <v>0</v>
      </c>
      <c r="Y39" s="19">
        <f>'BAR BB| Open rates'!Y39*0.75</f>
        <v>0</v>
      </c>
      <c r="Z39" s="19">
        <f>'BAR BB| Open rates'!Z39*0.75</f>
        <v>0</v>
      </c>
      <c r="AA39" s="19">
        <f>'BAR BB| Open rates'!AA39*0.75</f>
        <v>0</v>
      </c>
      <c r="AB39" s="19">
        <f>'BAR BB| Open rates'!AB39*0.75</f>
        <v>0</v>
      </c>
      <c r="AC39" s="19">
        <f>'BAR BB| Open rates'!AC39*0.75</f>
        <v>0</v>
      </c>
      <c r="AD39" s="19">
        <f>'BAR BB| Open rates'!AD39*0.75</f>
        <v>0</v>
      </c>
      <c r="AE39" s="19">
        <f>'BAR BB| Open rates'!AE39*0.75</f>
        <v>0</v>
      </c>
      <c r="AF39" s="19">
        <f>'BAR BB| Open rates'!AF39*0.75</f>
        <v>0</v>
      </c>
      <c r="AG39" s="19">
        <f>'BAR BB| Open rates'!AG39*0.75</f>
        <v>0</v>
      </c>
      <c r="AH39" s="19">
        <f>'BAR BB| Open rates'!AH39*0.75</f>
        <v>0</v>
      </c>
      <c r="AI39" s="19">
        <f>'BAR BB| Open rates'!AI39*0.75</f>
        <v>0</v>
      </c>
      <c r="AJ39" s="19">
        <f>'BAR BB| Open rates'!AJ39*0.75</f>
        <v>0</v>
      </c>
      <c r="AK39" s="19">
        <f>'BAR BB| Open rates'!AK39*0.75</f>
        <v>0</v>
      </c>
      <c r="AL39" s="19">
        <f>'BAR BB| Open rates'!AL39*0.75</f>
        <v>0</v>
      </c>
      <c r="AM39" s="19">
        <f>'BAR BB| Open rates'!AM39*0.75</f>
        <v>0</v>
      </c>
      <c r="AN39" s="19">
        <f>'BAR BB| Open rates'!AN39*0.75</f>
        <v>0</v>
      </c>
      <c r="AO39" s="19">
        <f>'BAR BB| Open rates'!AO39*0.75</f>
        <v>0</v>
      </c>
      <c r="AP39" s="19">
        <f>'BAR BB| Open rates'!AP39*0.75</f>
        <v>0</v>
      </c>
      <c r="AQ39" s="19">
        <f>'BAR BB| Open rates'!AQ39*0.75</f>
        <v>0</v>
      </c>
      <c r="AR39" s="19">
        <f>'BAR BB| Open rates'!AR39*0.75</f>
        <v>0</v>
      </c>
      <c r="AS39" s="19">
        <f>'BAR BB| Open rates'!AS39*0.75</f>
        <v>0</v>
      </c>
      <c r="AT39" s="19">
        <f>'BAR BB| Open rates'!AT39*0.75</f>
        <v>0</v>
      </c>
      <c r="AU39" s="19">
        <f>'BAR BB| Open rates'!AU39*0.75</f>
        <v>0</v>
      </c>
      <c r="AV39" s="19">
        <f>'BAR BB| Open rates'!AV39*0.75</f>
        <v>0</v>
      </c>
      <c r="AW39" s="19">
        <f>'BAR BB| Open rates'!AW39*0.75</f>
        <v>0</v>
      </c>
      <c r="AX39" s="19">
        <f>'BAR BB| Open rates'!AX39*0.75</f>
        <v>0</v>
      </c>
      <c r="AY39" s="19">
        <f>'BAR BB| Open rates'!AY39*0.75</f>
        <v>0</v>
      </c>
      <c r="AZ39" s="19">
        <f>'BAR BB| Open rates'!AZ39*0.75</f>
        <v>0</v>
      </c>
      <c r="BA39" s="19">
        <f>'BAR BB| Open rates'!BA39*0.75</f>
        <v>0</v>
      </c>
      <c r="BB39" s="19">
        <f>'BAR BB| Open rates'!BB39*0.75</f>
        <v>0</v>
      </c>
      <c r="BC39" s="19">
        <f>'BAR BB| Open rates'!BC39*0.75</f>
        <v>0</v>
      </c>
      <c r="BD39" s="19">
        <f>'BAR BB| Open rates'!BD39*0.75</f>
        <v>0</v>
      </c>
      <c r="BE39" s="19">
        <f>'BAR BB| Open rates'!BE39*0.75</f>
        <v>0</v>
      </c>
      <c r="BF39" s="19">
        <f>'BAR BB| Open rates'!BF39*0.75</f>
        <v>0</v>
      </c>
      <c r="BG39" s="19">
        <f>'BAR BB| Open rates'!BG39*0.75</f>
        <v>0</v>
      </c>
      <c r="BH39" s="19">
        <f>'BAR BB| Open rates'!BH39*0.75</f>
        <v>0</v>
      </c>
      <c r="BI39" s="19">
        <f>'BAR BB| Open rates'!BI39*0.75</f>
        <v>0</v>
      </c>
      <c r="BJ39" s="19">
        <f>'BAR BB| Open rates'!BJ39*0.75</f>
        <v>0</v>
      </c>
      <c r="BK39" s="19">
        <f>'BAR BB| Open rates'!BK39*0.75</f>
        <v>0</v>
      </c>
      <c r="BL39" s="19">
        <f>'BAR BB| Open rates'!BL39*0.75</f>
        <v>0</v>
      </c>
      <c r="BM39" s="19">
        <f>'BAR BB| Open rates'!BM39*0.75</f>
        <v>0</v>
      </c>
      <c r="BN39" s="19">
        <f>'BAR BB| Open rates'!BN39*0.75</f>
        <v>0</v>
      </c>
      <c r="BO39" s="19">
        <f>'BAR BB| Open rates'!BO39*0.75</f>
        <v>0</v>
      </c>
      <c r="BP39" s="19">
        <f>'BAR BB| Open rates'!BP39*0.75</f>
        <v>0</v>
      </c>
      <c r="BQ39" s="19">
        <f>'BAR BB| Open rates'!BQ39*0.75</f>
        <v>0</v>
      </c>
      <c r="BR39" s="19">
        <f>'BAR BB| Open rates'!BR39*0.75</f>
        <v>0</v>
      </c>
      <c r="BS39" s="19">
        <f>'BAR BB| Open rates'!BS39*0.75</f>
        <v>0</v>
      </c>
      <c r="BT39" s="19">
        <f>'BAR BB| Open rates'!BT39*0.75</f>
        <v>0</v>
      </c>
      <c r="BU39" s="19">
        <f>'BAR BB| Open rates'!BU39*0.75</f>
        <v>0</v>
      </c>
      <c r="BV39" s="19">
        <f>'BAR BB| Open rates'!BV39*0.75</f>
        <v>0</v>
      </c>
      <c r="BW39" s="19">
        <f>'BAR BB| Open rates'!BW39*0.75</f>
        <v>0</v>
      </c>
      <c r="BX39" s="19">
        <f>'BAR BB| Open rates'!BX39*0.75</f>
        <v>0</v>
      </c>
      <c r="BY39" s="19">
        <f>'BAR BB| Open rates'!BY39*0.75</f>
        <v>0</v>
      </c>
      <c r="BZ39" s="19">
        <f>'BAR BB| Open rates'!BZ39*0.75</f>
        <v>0</v>
      </c>
      <c r="CA39" s="19">
        <f>'BAR BB| Open rates'!CA39*0.75</f>
        <v>0</v>
      </c>
      <c r="CB39" s="19">
        <f>'BAR BB| Open rates'!CB39*0.75</f>
        <v>0</v>
      </c>
      <c r="CC39" s="19">
        <f>'BAR BB| Open rates'!CC39*0.75</f>
        <v>0</v>
      </c>
      <c r="CD39" s="19">
        <f>'BAR BB| Open rates'!CD39*0.75</f>
        <v>0</v>
      </c>
      <c r="CE39" s="19">
        <f>'BAR BB| Open rates'!CE39*0.75</f>
        <v>0</v>
      </c>
      <c r="CF39" s="19">
        <f>'BAR BB| Open rates'!CF39*0.75</f>
        <v>0</v>
      </c>
      <c r="CG39" s="19">
        <f>'BAR BB| Open rates'!CG39*0.75</f>
        <v>0</v>
      </c>
      <c r="CH39" s="19">
        <f>'BAR BB| Open rates'!CH39*0.75</f>
        <v>0</v>
      </c>
      <c r="CI39" s="19">
        <f>'BAR BB| Open rates'!CI39*0.75</f>
        <v>0</v>
      </c>
      <c r="CJ39" s="19">
        <f>'BAR BB| Open rates'!CJ39*0.75</f>
        <v>0</v>
      </c>
      <c r="CK39" s="19">
        <f>'BAR BB| Open rates'!CK39*0.75</f>
        <v>0</v>
      </c>
      <c r="CL39" s="19">
        <f>'BAR BB| Open rates'!CL39*0.75</f>
        <v>0</v>
      </c>
      <c r="CM39" s="19">
        <f>'BAR BB| Open rates'!CM39*0.75</f>
        <v>0</v>
      </c>
      <c r="CN39" s="19">
        <f>'BAR BB| Open rates'!CN39*0.75</f>
        <v>0</v>
      </c>
      <c r="CO39" s="19">
        <f>'BAR BB| Open rates'!CO39*0.75</f>
        <v>0</v>
      </c>
      <c r="CP39" s="19">
        <f>'BAR BB| Open rates'!CP39*0.75</f>
        <v>0</v>
      </c>
      <c r="CQ39" s="19">
        <f>'BAR BB| Open rates'!CQ39*0.75</f>
        <v>0</v>
      </c>
      <c r="CR39" s="19">
        <f>'BAR BB| Open rates'!CR39*0.75</f>
        <v>0</v>
      </c>
      <c r="CS39" s="19">
        <f>'BAR BB| Open rates'!CS39*0.75</f>
        <v>0</v>
      </c>
      <c r="CT39" s="19">
        <f>'BAR BB| Open rates'!CT39*0.75</f>
        <v>0</v>
      </c>
    </row>
    <row r="40" spans="1:98" s="36" customFormat="1" ht="12" hidden="1" customHeight="1" x14ac:dyDescent="0.2">
      <c r="A40" s="237" t="s">
        <v>15</v>
      </c>
      <c r="B40" s="19">
        <f>'BAR BB| Open rates'!B40*0.75</f>
        <v>64875</v>
      </c>
      <c r="C40" s="19">
        <f>'BAR BB| Open rates'!C40*0.75</f>
        <v>64875</v>
      </c>
      <c r="D40" s="19">
        <f>'BAR BB| Open rates'!D40*0.75</f>
        <v>62850</v>
      </c>
      <c r="E40" s="19">
        <f>'BAR BB| Open rates'!E40*0.75</f>
        <v>62850</v>
      </c>
      <c r="F40" s="19">
        <f>'BAR BB| Open rates'!F40*0.75</f>
        <v>61200</v>
      </c>
      <c r="G40" s="19">
        <f>'BAR BB| Open rates'!G40*0.75</f>
        <v>62850</v>
      </c>
      <c r="H40" s="19">
        <f>'BAR BB| Open rates'!H40*0.75</f>
        <v>62850</v>
      </c>
      <c r="I40" s="19">
        <f>'BAR BB| Open rates'!I40*0.75</f>
        <v>64350</v>
      </c>
      <c r="J40" s="19">
        <f>'BAR BB| Open rates'!J40*0.75</f>
        <v>64350</v>
      </c>
      <c r="K40" s="19">
        <f>'BAR BB| Open rates'!K40*0.75</f>
        <v>62850</v>
      </c>
      <c r="L40" s="19">
        <f>'BAR BB| Open rates'!L40*0.75</f>
        <v>62850</v>
      </c>
      <c r="M40" s="19">
        <f>'BAR BB| Open rates'!M40*0.75</f>
        <v>62850</v>
      </c>
      <c r="N40" s="19">
        <f>'BAR BB| Open rates'!N40*0.75</f>
        <v>62850</v>
      </c>
      <c r="O40" s="19">
        <f>'BAR BB| Open rates'!O40*0.75</f>
        <v>62850</v>
      </c>
      <c r="P40" s="19">
        <f>'BAR BB| Open rates'!P40*0.75</f>
        <v>64350</v>
      </c>
      <c r="Q40" s="19">
        <f>'BAR BB| Open rates'!Q40*0.75</f>
        <v>64350</v>
      </c>
      <c r="R40" s="19">
        <f>'BAR BB| Open rates'!R40*0.75</f>
        <v>64350</v>
      </c>
      <c r="S40" s="19">
        <f>'BAR BB| Open rates'!S40*0.75</f>
        <v>64350</v>
      </c>
      <c r="T40" s="19">
        <f>'BAR BB| Open rates'!T40*0.75</f>
        <v>64350</v>
      </c>
      <c r="U40" s="19">
        <f>'BAR BB| Open rates'!U40*0.75</f>
        <v>64350</v>
      </c>
      <c r="V40" s="19">
        <f>'BAR BB| Open rates'!V40*0.75</f>
        <v>64350</v>
      </c>
      <c r="W40" s="19">
        <f>'BAR BB| Open rates'!W40*0.75</f>
        <v>65850</v>
      </c>
      <c r="X40" s="19">
        <f>'BAR BB| Open rates'!X40*0.75</f>
        <v>65850</v>
      </c>
      <c r="Y40" s="19">
        <f>'BAR BB| Open rates'!Y40*0.75</f>
        <v>64350</v>
      </c>
      <c r="Z40" s="19">
        <f>'BAR BB| Open rates'!Z40*0.75</f>
        <v>64350</v>
      </c>
      <c r="AA40" s="19">
        <f>'BAR BB| Open rates'!AA40*0.75</f>
        <v>64350</v>
      </c>
      <c r="AB40" s="19">
        <f>'BAR BB| Open rates'!AB40*0.75</f>
        <v>64350</v>
      </c>
      <c r="AC40" s="19">
        <f>'BAR BB| Open rates'!AC40*0.75</f>
        <v>64350</v>
      </c>
      <c r="AD40" s="19">
        <f>'BAR BB| Open rates'!AD40*0.75</f>
        <v>65850</v>
      </c>
      <c r="AE40" s="19">
        <f>'BAR BB| Open rates'!AE40*0.75</f>
        <v>65850</v>
      </c>
      <c r="AF40" s="19">
        <f>'BAR BB| Open rates'!AF40*0.75</f>
        <v>64350</v>
      </c>
      <c r="AG40" s="19">
        <f>'BAR BB| Open rates'!AG40*0.75</f>
        <v>64350</v>
      </c>
      <c r="AH40" s="19">
        <f>'BAR BB| Open rates'!AH40*0.75</f>
        <v>64350</v>
      </c>
      <c r="AI40" s="19">
        <f>'BAR BB| Open rates'!AI40*0.75</f>
        <v>64350</v>
      </c>
      <c r="AJ40" s="19">
        <f>'BAR BB| Open rates'!AJ40*0.75</f>
        <v>64350</v>
      </c>
      <c r="AK40" s="19">
        <f>'BAR BB| Open rates'!AK40*0.75</f>
        <v>65850</v>
      </c>
      <c r="AL40" s="19">
        <f>'BAR BB| Open rates'!AL40*0.75</f>
        <v>65850</v>
      </c>
      <c r="AM40" s="19">
        <f>'BAR BB| Open rates'!AM40*0.75</f>
        <v>64350</v>
      </c>
      <c r="AN40" s="19">
        <f>'BAR BB| Open rates'!AN40*0.75</f>
        <v>64350</v>
      </c>
      <c r="AO40" s="19">
        <f>'BAR BB| Open rates'!AO40*0.75</f>
        <v>64350</v>
      </c>
      <c r="AP40" s="19">
        <f>'BAR BB| Open rates'!AP40*0.75</f>
        <v>64350</v>
      </c>
      <c r="AQ40" s="19">
        <f>'BAR BB| Open rates'!AQ40*0.75</f>
        <v>64350</v>
      </c>
      <c r="AR40" s="19">
        <f>'BAR BB| Open rates'!AR40*0.75</f>
        <v>65850</v>
      </c>
      <c r="AS40" s="19">
        <f>'BAR BB| Open rates'!AS40*0.75</f>
        <v>65850</v>
      </c>
      <c r="AT40" s="19">
        <f>'BAR BB| Open rates'!AT40*0.75</f>
        <v>64350</v>
      </c>
      <c r="AU40" s="19">
        <f>'BAR BB| Open rates'!AU40*0.75</f>
        <v>64350</v>
      </c>
      <c r="AV40" s="19">
        <f>'BAR BB| Open rates'!AV40*0.75</f>
        <v>64350</v>
      </c>
      <c r="AW40" s="19">
        <f>'BAR BB| Open rates'!AW40*0.75</f>
        <v>64350</v>
      </c>
      <c r="AX40" s="19">
        <f>'BAR BB| Open rates'!AX40*0.75</f>
        <v>64350</v>
      </c>
      <c r="AY40" s="19">
        <f>'BAR BB| Open rates'!AY40*0.75</f>
        <v>65850</v>
      </c>
      <c r="AZ40" s="19">
        <f>'BAR BB| Open rates'!AZ40*0.75</f>
        <v>65850</v>
      </c>
      <c r="BA40" s="19">
        <f>'BAR BB| Open rates'!BA40*0.75</f>
        <v>64350</v>
      </c>
      <c r="BB40" s="19">
        <f>'BAR BB| Open rates'!BB40*0.75</f>
        <v>64350</v>
      </c>
      <c r="BC40" s="19">
        <f>'BAR BB| Open rates'!BC40*0.75</f>
        <v>64350</v>
      </c>
      <c r="BD40" s="19">
        <f>'BAR BB| Open rates'!BD40*0.75</f>
        <v>64350</v>
      </c>
      <c r="BE40" s="19">
        <f>'BAR BB| Open rates'!BE40*0.75</f>
        <v>64350</v>
      </c>
      <c r="BF40" s="19">
        <f>'BAR BB| Open rates'!BF40*0.75</f>
        <v>65850</v>
      </c>
      <c r="BG40" s="19">
        <f>'BAR BB| Open rates'!BG40*0.75</f>
        <v>65850</v>
      </c>
      <c r="BH40" s="19">
        <f>'BAR BB| Open rates'!BH40*0.75</f>
        <v>61950</v>
      </c>
      <c r="BI40" s="19">
        <f>'BAR BB| Open rates'!BI40*0.75</f>
        <v>61950</v>
      </c>
      <c r="BJ40" s="19">
        <f>'BAR BB| Open rates'!BJ40*0.75</f>
        <v>61950</v>
      </c>
      <c r="BK40" s="19">
        <f>'BAR BB| Open rates'!BK40*0.75</f>
        <v>61950</v>
      </c>
      <c r="BL40" s="19">
        <f>'BAR BB| Open rates'!BL40*0.75</f>
        <v>61950</v>
      </c>
      <c r="BM40" s="19">
        <f>'BAR BB| Open rates'!BM40*0.75</f>
        <v>62850</v>
      </c>
      <c r="BN40" s="19">
        <f>'BAR BB| Open rates'!BN40*0.75</f>
        <v>62850</v>
      </c>
      <c r="BO40" s="19">
        <f>'BAR BB| Open rates'!BO40*0.75</f>
        <v>61200</v>
      </c>
      <c r="BP40" s="19">
        <f>'BAR BB| Open rates'!BP40*0.75</f>
        <v>61200</v>
      </c>
      <c r="BQ40" s="19">
        <f>'BAR BB| Open rates'!BQ40*0.75</f>
        <v>51600</v>
      </c>
      <c r="BR40" s="19">
        <f>'BAR BB| Open rates'!BR40*0.75</f>
        <v>51600</v>
      </c>
      <c r="BS40" s="19">
        <f>'BAR BB| Open rates'!BS40*0.75</f>
        <v>51600</v>
      </c>
      <c r="BT40" s="19">
        <f>'BAR BB| Open rates'!BT40*0.75</f>
        <v>51600</v>
      </c>
      <c r="BU40" s="19">
        <f>'BAR BB| Open rates'!BU40*0.75</f>
        <v>51600</v>
      </c>
      <c r="BV40" s="19">
        <f>'BAR BB| Open rates'!BV40*0.75</f>
        <v>49950</v>
      </c>
      <c r="BW40" s="19">
        <f>'BAR BB| Open rates'!BW40*0.75</f>
        <v>49950</v>
      </c>
      <c r="BX40" s="19">
        <f>'BAR BB| Open rates'!BX40*0.75</f>
        <v>49950</v>
      </c>
      <c r="BY40" s="19">
        <f>'BAR BB| Open rates'!BY40*0.75</f>
        <v>49950</v>
      </c>
      <c r="BZ40" s="19">
        <f>'BAR BB| Open rates'!BZ40*0.75</f>
        <v>49950</v>
      </c>
      <c r="CA40" s="19">
        <f>'BAR BB| Open rates'!CA40*0.75</f>
        <v>51600</v>
      </c>
      <c r="CB40" s="19">
        <f>'BAR BB| Open rates'!CB40*0.75</f>
        <v>51600</v>
      </c>
      <c r="CC40" s="19">
        <f>'BAR BB| Open rates'!CC40*0.75</f>
        <v>49950</v>
      </c>
      <c r="CD40" s="19">
        <f>'BAR BB| Open rates'!CD40*0.75</f>
        <v>49950</v>
      </c>
      <c r="CE40" s="19">
        <f>'BAR BB| Open rates'!CE40*0.75</f>
        <v>49950</v>
      </c>
      <c r="CF40" s="19">
        <f>'BAR BB| Open rates'!CF40*0.75</f>
        <v>49950</v>
      </c>
      <c r="CG40" s="19">
        <f>'BAR BB| Open rates'!CG40*0.75</f>
        <v>49950</v>
      </c>
      <c r="CH40" s="19">
        <f>'BAR BB| Open rates'!CH40*0.75</f>
        <v>51600</v>
      </c>
      <c r="CI40" s="19">
        <f>'BAR BB| Open rates'!CI40*0.75</f>
        <v>51600</v>
      </c>
      <c r="CJ40" s="19">
        <f>'BAR BB| Open rates'!CJ40*0.75</f>
        <v>49950</v>
      </c>
      <c r="CK40" s="19">
        <f>'BAR BB| Open rates'!CK40*0.75</f>
        <v>49950</v>
      </c>
      <c r="CL40" s="19">
        <f>'BAR BB| Open rates'!CL40*0.75</f>
        <v>49950</v>
      </c>
      <c r="CM40" s="19">
        <f>'BAR BB| Open rates'!CM40*0.75</f>
        <v>49950</v>
      </c>
      <c r="CN40" s="19">
        <f>'BAR BB| Open rates'!CN40*0.75</f>
        <v>49950</v>
      </c>
      <c r="CO40" s="19">
        <f>'BAR BB| Open rates'!CO40*0.75</f>
        <v>51600</v>
      </c>
      <c r="CP40" s="19">
        <f>'BAR BB| Open rates'!CP40*0.75</f>
        <v>51600</v>
      </c>
      <c r="CQ40" s="19">
        <f>'BAR BB| Open rates'!CQ40*0.75</f>
        <v>49950</v>
      </c>
      <c r="CR40" s="19">
        <f>'BAR BB| Open rates'!CR40*0.75</f>
        <v>49950</v>
      </c>
      <c r="CS40" s="19">
        <f>'BAR BB| Open rates'!CS40*0.75</f>
        <v>49950</v>
      </c>
      <c r="CT40" s="19">
        <f>'BAR BB| Open rates'!CT40*0.75</f>
        <v>49950</v>
      </c>
    </row>
    <row r="41" spans="1:98" s="36" customFormat="1" ht="12" hidden="1" customHeight="1" x14ac:dyDescent="0.2">
      <c r="A41" s="237" t="s">
        <v>355</v>
      </c>
      <c r="B41" s="19">
        <f>'BAR BB| Open rates'!B41*0.75</f>
        <v>67125</v>
      </c>
      <c r="C41" s="19">
        <f>'BAR BB| Open rates'!C41*0.75</f>
        <v>67125</v>
      </c>
      <c r="D41" s="19">
        <f>'BAR BB| Open rates'!D41*0.75</f>
        <v>65100</v>
      </c>
      <c r="E41" s="19">
        <f>'BAR BB| Open rates'!E41*0.75</f>
        <v>65100</v>
      </c>
      <c r="F41" s="19">
        <f>'BAR BB| Open rates'!F41*0.75</f>
        <v>63450</v>
      </c>
      <c r="G41" s="19">
        <f>'BAR BB| Open rates'!G41*0.75</f>
        <v>65100</v>
      </c>
      <c r="H41" s="19">
        <f>'BAR BB| Open rates'!H41*0.75</f>
        <v>65100</v>
      </c>
      <c r="I41" s="19">
        <f>'BAR BB| Open rates'!I41*0.75</f>
        <v>66600</v>
      </c>
      <c r="J41" s="19">
        <f>'BAR BB| Open rates'!J41*0.75</f>
        <v>66600</v>
      </c>
      <c r="K41" s="19">
        <f>'BAR BB| Open rates'!K41*0.75</f>
        <v>65100</v>
      </c>
      <c r="L41" s="19">
        <f>'BAR BB| Open rates'!L41*0.75</f>
        <v>65100</v>
      </c>
      <c r="M41" s="19">
        <f>'BAR BB| Open rates'!M41*0.75</f>
        <v>65100</v>
      </c>
      <c r="N41" s="19">
        <f>'BAR BB| Open rates'!N41*0.75</f>
        <v>65100</v>
      </c>
      <c r="O41" s="19">
        <f>'BAR BB| Open rates'!O41*0.75</f>
        <v>65100</v>
      </c>
      <c r="P41" s="19">
        <f>'BAR BB| Open rates'!P41*0.75</f>
        <v>66600</v>
      </c>
      <c r="Q41" s="19">
        <f>'BAR BB| Open rates'!Q41*0.75</f>
        <v>66600</v>
      </c>
      <c r="R41" s="19">
        <f>'BAR BB| Open rates'!R41*0.75</f>
        <v>66600</v>
      </c>
      <c r="S41" s="19">
        <f>'BAR BB| Open rates'!S41*0.75</f>
        <v>66600</v>
      </c>
      <c r="T41" s="19">
        <f>'BAR BB| Open rates'!T41*0.75</f>
        <v>66600</v>
      </c>
      <c r="U41" s="19">
        <f>'BAR BB| Open rates'!U41*0.75</f>
        <v>66600</v>
      </c>
      <c r="V41" s="19">
        <f>'BAR BB| Open rates'!V41*0.75</f>
        <v>66600</v>
      </c>
      <c r="W41" s="19">
        <f>'BAR BB| Open rates'!W41*0.75</f>
        <v>68100</v>
      </c>
      <c r="X41" s="19">
        <f>'BAR BB| Open rates'!X41*0.75</f>
        <v>68100</v>
      </c>
      <c r="Y41" s="19">
        <f>'BAR BB| Open rates'!Y41*0.75</f>
        <v>66600</v>
      </c>
      <c r="Z41" s="19">
        <f>'BAR BB| Open rates'!Z41*0.75</f>
        <v>66600</v>
      </c>
      <c r="AA41" s="19">
        <f>'BAR BB| Open rates'!AA41*0.75</f>
        <v>66600</v>
      </c>
      <c r="AB41" s="19">
        <f>'BAR BB| Open rates'!AB41*0.75</f>
        <v>66600</v>
      </c>
      <c r="AC41" s="19">
        <f>'BAR BB| Open rates'!AC41*0.75</f>
        <v>66600</v>
      </c>
      <c r="AD41" s="19">
        <f>'BAR BB| Open rates'!AD41*0.75</f>
        <v>68100</v>
      </c>
      <c r="AE41" s="19">
        <f>'BAR BB| Open rates'!AE41*0.75</f>
        <v>68100</v>
      </c>
      <c r="AF41" s="19">
        <f>'BAR BB| Open rates'!AF41*0.75</f>
        <v>66600</v>
      </c>
      <c r="AG41" s="19">
        <f>'BAR BB| Open rates'!AG41*0.75</f>
        <v>66600</v>
      </c>
      <c r="AH41" s="19">
        <f>'BAR BB| Open rates'!AH41*0.75</f>
        <v>66600</v>
      </c>
      <c r="AI41" s="19">
        <f>'BAR BB| Open rates'!AI41*0.75</f>
        <v>66600</v>
      </c>
      <c r="AJ41" s="19">
        <f>'BAR BB| Open rates'!AJ41*0.75</f>
        <v>66600</v>
      </c>
      <c r="AK41" s="19">
        <f>'BAR BB| Open rates'!AK41*0.75</f>
        <v>68100</v>
      </c>
      <c r="AL41" s="19">
        <f>'BAR BB| Open rates'!AL41*0.75</f>
        <v>68100</v>
      </c>
      <c r="AM41" s="19">
        <f>'BAR BB| Open rates'!AM41*0.75</f>
        <v>66600</v>
      </c>
      <c r="AN41" s="19">
        <f>'BAR BB| Open rates'!AN41*0.75</f>
        <v>66600</v>
      </c>
      <c r="AO41" s="19">
        <f>'BAR BB| Open rates'!AO41*0.75</f>
        <v>66600</v>
      </c>
      <c r="AP41" s="19">
        <f>'BAR BB| Open rates'!AP41*0.75</f>
        <v>66600</v>
      </c>
      <c r="AQ41" s="19">
        <f>'BAR BB| Open rates'!AQ41*0.75</f>
        <v>66600</v>
      </c>
      <c r="AR41" s="19">
        <f>'BAR BB| Open rates'!AR41*0.75</f>
        <v>68100</v>
      </c>
      <c r="AS41" s="19">
        <f>'BAR BB| Open rates'!AS41*0.75</f>
        <v>68100</v>
      </c>
      <c r="AT41" s="19">
        <f>'BAR BB| Open rates'!AT41*0.75</f>
        <v>66600</v>
      </c>
      <c r="AU41" s="19">
        <f>'BAR BB| Open rates'!AU41*0.75</f>
        <v>66600</v>
      </c>
      <c r="AV41" s="19">
        <f>'BAR BB| Open rates'!AV41*0.75</f>
        <v>66600</v>
      </c>
      <c r="AW41" s="19">
        <f>'BAR BB| Open rates'!AW41*0.75</f>
        <v>66600</v>
      </c>
      <c r="AX41" s="19">
        <f>'BAR BB| Open rates'!AX41*0.75</f>
        <v>66600</v>
      </c>
      <c r="AY41" s="19">
        <f>'BAR BB| Open rates'!AY41*0.75</f>
        <v>68100</v>
      </c>
      <c r="AZ41" s="19">
        <f>'BAR BB| Open rates'!AZ41*0.75</f>
        <v>68100</v>
      </c>
      <c r="BA41" s="19">
        <f>'BAR BB| Open rates'!BA41*0.75</f>
        <v>66600</v>
      </c>
      <c r="BB41" s="19">
        <f>'BAR BB| Open rates'!BB41*0.75</f>
        <v>66600</v>
      </c>
      <c r="BC41" s="19">
        <f>'BAR BB| Open rates'!BC41*0.75</f>
        <v>66600</v>
      </c>
      <c r="BD41" s="19">
        <f>'BAR BB| Open rates'!BD41*0.75</f>
        <v>66600</v>
      </c>
      <c r="BE41" s="19">
        <f>'BAR BB| Open rates'!BE41*0.75</f>
        <v>66600</v>
      </c>
      <c r="BF41" s="19">
        <f>'BAR BB| Open rates'!BF41*0.75</f>
        <v>68100</v>
      </c>
      <c r="BG41" s="19">
        <f>'BAR BB| Open rates'!BG41*0.75</f>
        <v>68100</v>
      </c>
      <c r="BH41" s="19">
        <f>'BAR BB| Open rates'!BH41*0.75</f>
        <v>64200</v>
      </c>
      <c r="BI41" s="19">
        <f>'BAR BB| Open rates'!BI41*0.75</f>
        <v>64200</v>
      </c>
      <c r="BJ41" s="19">
        <f>'BAR BB| Open rates'!BJ41*0.75</f>
        <v>64200</v>
      </c>
      <c r="BK41" s="19">
        <f>'BAR BB| Open rates'!BK41*0.75</f>
        <v>64200</v>
      </c>
      <c r="BL41" s="19">
        <f>'BAR BB| Open rates'!BL41*0.75</f>
        <v>64200</v>
      </c>
      <c r="BM41" s="19">
        <f>'BAR BB| Open rates'!BM41*0.75</f>
        <v>65100</v>
      </c>
      <c r="BN41" s="19">
        <f>'BAR BB| Open rates'!BN41*0.75</f>
        <v>65100</v>
      </c>
      <c r="BO41" s="19">
        <f>'BAR BB| Open rates'!BO41*0.75</f>
        <v>63450</v>
      </c>
      <c r="BP41" s="19">
        <f>'BAR BB| Open rates'!BP41*0.75</f>
        <v>63450</v>
      </c>
      <c r="BQ41" s="19">
        <f>'BAR BB| Open rates'!BQ41*0.75</f>
        <v>53850</v>
      </c>
      <c r="BR41" s="19">
        <f>'BAR BB| Open rates'!BR41*0.75</f>
        <v>53850</v>
      </c>
      <c r="BS41" s="19">
        <f>'BAR BB| Open rates'!BS41*0.75</f>
        <v>53850</v>
      </c>
      <c r="BT41" s="19">
        <f>'BAR BB| Open rates'!BT41*0.75</f>
        <v>53850</v>
      </c>
      <c r="BU41" s="19">
        <f>'BAR BB| Open rates'!BU41*0.75</f>
        <v>53850</v>
      </c>
      <c r="BV41" s="19">
        <f>'BAR BB| Open rates'!BV41*0.75</f>
        <v>52200</v>
      </c>
      <c r="BW41" s="19">
        <f>'BAR BB| Open rates'!BW41*0.75</f>
        <v>52200</v>
      </c>
      <c r="BX41" s="19">
        <f>'BAR BB| Open rates'!BX41*0.75</f>
        <v>52200</v>
      </c>
      <c r="BY41" s="19">
        <f>'BAR BB| Open rates'!BY41*0.75</f>
        <v>52200</v>
      </c>
      <c r="BZ41" s="19">
        <f>'BAR BB| Open rates'!BZ41*0.75</f>
        <v>52200</v>
      </c>
      <c r="CA41" s="19">
        <f>'BAR BB| Open rates'!CA41*0.75</f>
        <v>53850</v>
      </c>
      <c r="CB41" s="19">
        <f>'BAR BB| Open rates'!CB41*0.75</f>
        <v>53850</v>
      </c>
      <c r="CC41" s="19">
        <f>'BAR BB| Open rates'!CC41*0.75</f>
        <v>52200</v>
      </c>
      <c r="CD41" s="19">
        <f>'BAR BB| Open rates'!CD41*0.75</f>
        <v>52200</v>
      </c>
      <c r="CE41" s="19">
        <f>'BAR BB| Open rates'!CE41*0.75</f>
        <v>52200</v>
      </c>
      <c r="CF41" s="19">
        <f>'BAR BB| Open rates'!CF41*0.75</f>
        <v>52200</v>
      </c>
      <c r="CG41" s="19">
        <f>'BAR BB| Open rates'!CG41*0.75</f>
        <v>52200</v>
      </c>
      <c r="CH41" s="19">
        <f>'BAR BB| Open rates'!CH41*0.75</f>
        <v>53850</v>
      </c>
      <c r="CI41" s="19">
        <f>'BAR BB| Open rates'!CI41*0.75</f>
        <v>53850</v>
      </c>
      <c r="CJ41" s="19">
        <f>'BAR BB| Open rates'!CJ41*0.75</f>
        <v>52200</v>
      </c>
      <c r="CK41" s="19">
        <f>'BAR BB| Open rates'!CK41*0.75</f>
        <v>52200</v>
      </c>
      <c r="CL41" s="19">
        <f>'BAR BB| Open rates'!CL41*0.75</f>
        <v>52200</v>
      </c>
      <c r="CM41" s="19">
        <f>'BAR BB| Open rates'!CM41*0.75</f>
        <v>52200</v>
      </c>
      <c r="CN41" s="19">
        <f>'BAR BB| Open rates'!CN41*0.75</f>
        <v>52200</v>
      </c>
      <c r="CO41" s="19">
        <f>'BAR BB| Open rates'!CO41*0.75</f>
        <v>53850</v>
      </c>
      <c r="CP41" s="19">
        <f>'BAR BB| Open rates'!CP41*0.75</f>
        <v>53850</v>
      </c>
      <c r="CQ41" s="19">
        <f>'BAR BB| Open rates'!CQ41*0.75</f>
        <v>52200</v>
      </c>
      <c r="CR41" s="19">
        <f>'BAR BB| Open rates'!CR41*0.75</f>
        <v>52200</v>
      </c>
      <c r="CS41" s="19">
        <f>'BAR BB| Open rates'!CS41*0.75</f>
        <v>52200</v>
      </c>
      <c r="CT41" s="19">
        <f>'BAR BB| Open rates'!CT41*0.75</f>
        <v>52200</v>
      </c>
    </row>
    <row r="42" spans="1:98" s="36" customFormat="1" ht="12" hidden="1" customHeight="1" x14ac:dyDescent="0.2">
      <c r="A42" s="237" t="s">
        <v>356</v>
      </c>
      <c r="B42" s="19">
        <f>'BAR BB| Open rates'!B42*0.75</f>
        <v>69375</v>
      </c>
      <c r="C42" s="19">
        <f>'BAR BB| Open rates'!C42*0.75</f>
        <v>69375</v>
      </c>
      <c r="D42" s="19">
        <f>'BAR BB| Open rates'!D42*0.75</f>
        <v>67350</v>
      </c>
      <c r="E42" s="19">
        <f>'BAR BB| Open rates'!E42*0.75</f>
        <v>67350</v>
      </c>
      <c r="F42" s="19">
        <f>'BAR BB| Open rates'!F42*0.75</f>
        <v>65700</v>
      </c>
      <c r="G42" s="19">
        <f>'BAR BB| Open rates'!G42*0.75</f>
        <v>67350</v>
      </c>
      <c r="H42" s="19">
        <f>'BAR BB| Open rates'!H42*0.75</f>
        <v>67350</v>
      </c>
      <c r="I42" s="19">
        <f>'BAR BB| Open rates'!I42*0.75</f>
        <v>68850</v>
      </c>
      <c r="J42" s="19">
        <f>'BAR BB| Open rates'!J42*0.75</f>
        <v>68850</v>
      </c>
      <c r="K42" s="19">
        <f>'BAR BB| Open rates'!K42*0.75</f>
        <v>67350</v>
      </c>
      <c r="L42" s="19">
        <f>'BAR BB| Open rates'!L42*0.75</f>
        <v>67350</v>
      </c>
      <c r="M42" s="19">
        <f>'BAR BB| Open rates'!M42*0.75</f>
        <v>67350</v>
      </c>
      <c r="N42" s="19">
        <f>'BAR BB| Open rates'!N42*0.75</f>
        <v>67350</v>
      </c>
      <c r="O42" s="19">
        <f>'BAR BB| Open rates'!O42*0.75</f>
        <v>67350</v>
      </c>
      <c r="P42" s="19">
        <f>'BAR BB| Open rates'!P42*0.75</f>
        <v>68850</v>
      </c>
      <c r="Q42" s="19">
        <f>'BAR BB| Open rates'!Q42*0.75</f>
        <v>68850</v>
      </c>
      <c r="R42" s="19">
        <f>'BAR BB| Open rates'!R42*0.75</f>
        <v>68850</v>
      </c>
      <c r="S42" s="19">
        <f>'BAR BB| Open rates'!S42*0.75</f>
        <v>68850</v>
      </c>
      <c r="T42" s="19">
        <f>'BAR BB| Open rates'!T42*0.75</f>
        <v>68850</v>
      </c>
      <c r="U42" s="19">
        <f>'BAR BB| Open rates'!U42*0.75</f>
        <v>68850</v>
      </c>
      <c r="V42" s="19">
        <f>'BAR BB| Open rates'!V42*0.75</f>
        <v>68850</v>
      </c>
      <c r="W42" s="19">
        <f>'BAR BB| Open rates'!W42*0.75</f>
        <v>70350</v>
      </c>
      <c r="X42" s="19">
        <f>'BAR BB| Open rates'!X42*0.75</f>
        <v>70350</v>
      </c>
      <c r="Y42" s="19">
        <f>'BAR BB| Open rates'!Y42*0.75</f>
        <v>68850</v>
      </c>
      <c r="Z42" s="19">
        <f>'BAR BB| Open rates'!Z42*0.75</f>
        <v>68850</v>
      </c>
      <c r="AA42" s="19">
        <f>'BAR BB| Open rates'!AA42*0.75</f>
        <v>68850</v>
      </c>
      <c r="AB42" s="19">
        <f>'BAR BB| Open rates'!AB42*0.75</f>
        <v>68850</v>
      </c>
      <c r="AC42" s="19">
        <f>'BAR BB| Open rates'!AC42*0.75</f>
        <v>68850</v>
      </c>
      <c r="AD42" s="19">
        <f>'BAR BB| Open rates'!AD42*0.75</f>
        <v>70350</v>
      </c>
      <c r="AE42" s="19">
        <f>'BAR BB| Open rates'!AE42*0.75</f>
        <v>70350</v>
      </c>
      <c r="AF42" s="19">
        <f>'BAR BB| Open rates'!AF42*0.75</f>
        <v>68850</v>
      </c>
      <c r="AG42" s="19">
        <f>'BAR BB| Open rates'!AG42*0.75</f>
        <v>68850</v>
      </c>
      <c r="AH42" s="19">
        <f>'BAR BB| Open rates'!AH42*0.75</f>
        <v>68850</v>
      </c>
      <c r="AI42" s="19">
        <f>'BAR BB| Open rates'!AI42*0.75</f>
        <v>68850</v>
      </c>
      <c r="AJ42" s="19">
        <f>'BAR BB| Open rates'!AJ42*0.75</f>
        <v>68850</v>
      </c>
      <c r="AK42" s="19">
        <f>'BAR BB| Open rates'!AK42*0.75</f>
        <v>70350</v>
      </c>
      <c r="AL42" s="19">
        <f>'BAR BB| Open rates'!AL42*0.75</f>
        <v>70350</v>
      </c>
      <c r="AM42" s="19">
        <f>'BAR BB| Open rates'!AM42*0.75</f>
        <v>68850</v>
      </c>
      <c r="AN42" s="19">
        <f>'BAR BB| Open rates'!AN42*0.75</f>
        <v>68850</v>
      </c>
      <c r="AO42" s="19">
        <f>'BAR BB| Open rates'!AO42*0.75</f>
        <v>68850</v>
      </c>
      <c r="AP42" s="19">
        <f>'BAR BB| Open rates'!AP42*0.75</f>
        <v>68850</v>
      </c>
      <c r="AQ42" s="19">
        <f>'BAR BB| Open rates'!AQ42*0.75</f>
        <v>68850</v>
      </c>
      <c r="AR42" s="19">
        <f>'BAR BB| Open rates'!AR42*0.75</f>
        <v>70350</v>
      </c>
      <c r="AS42" s="19">
        <f>'BAR BB| Open rates'!AS42*0.75</f>
        <v>70350</v>
      </c>
      <c r="AT42" s="19">
        <f>'BAR BB| Open rates'!AT42*0.75</f>
        <v>68850</v>
      </c>
      <c r="AU42" s="19">
        <f>'BAR BB| Open rates'!AU42*0.75</f>
        <v>68850</v>
      </c>
      <c r="AV42" s="19">
        <f>'BAR BB| Open rates'!AV42*0.75</f>
        <v>68850</v>
      </c>
      <c r="AW42" s="19">
        <f>'BAR BB| Open rates'!AW42*0.75</f>
        <v>68850</v>
      </c>
      <c r="AX42" s="19">
        <f>'BAR BB| Open rates'!AX42*0.75</f>
        <v>68850</v>
      </c>
      <c r="AY42" s="19">
        <f>'BAR BB| Open rates'!AY42*0.75</f>
        <v>70350</v>
      </c>
      <c r="AZ42" s="19">
        <f>'BAR BB| Open rates'!AZ42*0.75</f>
        <v>70350</v>
      </c>
      <c r="BA42" s="19">
        <f>'BAR BB| Open rates'!BA42*0.75</f>
        <v>68850</v>
      </c>
      <c r="BB42" s="19">
        <f>'BAR BB| Open rates'!BB42*0.75</f>
        <v>68850</v>
      </c>
      <c r="BC42" s="19">
        <f>'BAR BB| Open rates'!BC42*0.75</f>
        <v>68850</v>
      </c>
      <c r="BD42" s="19">
        <f>'BAR BB| Open rates'!BD42*0.75</f>
        <v>68850</v>
      </c>
      <c r="BE42" s="19">
        <f>'BAR BB| Open rates'!BE42*0.75</f>
        <v>68850</v>
      </c>
      <c r="BF42" s="19">
        <f>'BAR BB| Open rates'!BF42*0.75</f>
        <v>70350</v>
      </c>
      <c r="BG42" s="19">
        <f>'BAR BB| Open rates'!BG42*0.75</f>
        <v>70350</v>
      </c>
      <c r="BH42" s="19">
        <f>'BAR BB| Open rates'!BH42*0.75</f>
        <v>66450</v>
      </c>
      <c r="BI42" s="19">
        <f>'BAR BB| Open rates'!BI42*0.75</f>
        <v>66450</v>
      </c>
      <c r="BJ42" s="19">
        <f>'BAR BB| Open rates'!BJ42*0.75</f>
        <v>66450</v>
      </c>
      <c r="BK42" s="19">
        <f>'BAR BB| Open rates'!BK42*0.75</f>
        <v>66450</v>
      </c>
      <c r="BL42" s="19">
        <f>'BAR BB| Open rates'!BL42*0.75</f>
        <v>66450</v>
      </c>
      <c r="BM42" s="19">
        <f>'BAR BB| Open rates'!BM42*0.75</f>
        <v>67350</v>
      </c>
      <c r="BN42" s="19">
        <f>'BAR BB| Open rates'!BN42*0.75</f>
        <v>67350</v>
      </c>
      <c r="BO42" s="19">
        <f>'BAR BB| Open rates'!BO42*0.75</f>
        <v>65700</v>
      </c>
      <c r="BP42" s="19">
        <f>'BAR BB| Open rates'!BP42*0.75</f>
        <v>65700</v>
      </c>
      <c r="BQ42" s="19">
        <f>'BAR BB| Open rates'!BQ42*0.75</f>
        <v>56100</v>
      </c>
      <c r="BR42" s="19">
        <f>'BAR BB| Open rates'!BR42*0.75</f>
        <v>56100</v>
      </c>
      <c r="BS42" s="19">
        <f>'BAR BB| Open rates'!BS42*0.75</f>
        <v>56100</v>
      </c>
      <c r="BT42" s="19">
        <f>'BAR BB| Open rates'!BT42*0.75</f>
        <v>56100</v>
      </c>
      <c r="BU42" s="19">
        <f>'BAR BB| Open rates'!BU42*0.75</f>
        <v>56100</v>
      </c>
      <c r="BV42" s="19">
        <f>'BAR BB| Open rates'!BV42*0.75</f>
        <v>54450</v>
      </c>
      <c r="BW42" s="19">
        <f>'BAR BB| Open rates'!BW42*0.75</f>
        <v>54450</v>
      </c>
      <c r="BX42" s="19">
        <f>'BAR BB| Open rates'!BX42*0.75</f>
        <v>54450</v>
      </c>
      <c r="BY42" s="19">
        <f>'BAR BB| Open rates'!BY42*0.75</f>
        <v>54450</v>
      </c>
      <c r="BZ42" s="19">
        <f>'BAR BB| Open rates'!BZ42*0.75</f>
        <v>54450</v>
      </c>
      <c r="CA42" s="19">
        <f>'BAR BB| Open rates'!CA42*0.75</f>
        <v>56100</v>
      </c>
      <c r="CB42" s="19">
        <f>'BAR BB| Open rates'!CB42*0.75</f>
        <v>56100</v>
      </c>
      <c r="CC42" s="19">
        <f>'BAR BB| Open rates'!CC42*0.75</f>
        <v>54450</v>
      </c>
      <c r="CD42" s="19">
        <f>'BAR BB| Open rates'!CD42*0.75</f>
        <v>54450</v>
      </c>
      <c r="CE42" s="19">
        <f>'BAR BB| Open rates'!CE42*0.75</f>
        <v>54450</v>
      </c>
      <c r="CF42" s="19">
        <f>'BAR BB| Open rates'!CF42*0.75</f>
        <v>54450</v>
      </c>
      <c r="CG42" s="19">
        <f>'BAR BB| Open rates'!CG42*0.75</f>
        <v>54450</v>
      </c>
      <c r="CH42" s="19">
        <f>'BAR BB| Open rates'!CH42*0.75</f>
        <v>56100</v>
      </c>
      <c r="CI42" s="19">
        <f>'BAR BB| Open rates'!CI42*0.75</f>
        <v>56100</v>
      </c>
      <c r="CJ42" s="19">
        <f>'BAR BB| Open rates'!CJ42*0.75</f>
        <v>54450</v>
      </c>
      <c r="CK42" s="19">
        <f>'BAR BB| Open rates'!CK42*0.75</f>
        <v>54450</v>
      </c>
      <c r="CL42" s="19">
        <f>'BAR BB| Open rates'!CL42*0.75</f>
        <v>54450</v>
      </c>
      <c r="CM42" s="19">
        <f>'BAR BB| Open rates'!CM42*0.75</f>
        <v>54450</v>
      </c>
      <c r="CN42" s="19">
        <f>'BAR BB| Open rates'!CN42*0.75</f>
        <v>54450</v>
      </c>
      <c r="CO42" s="19">
        <f>'BAR BB| Open rates'!CO42*0.75</f>
        <v>56100</v>
      </c>
      <c r="CP42" s="19">
        <f>'BAR BB| Open rates'!CP42*0.75</f>
        <v>56100</v>
      </c>
      <c r="CQ42" s="19">
        <f>'BAR BB| Open rates'!CQ42*0.75</f>
        <v>54450</v>
      </c>
      <c r="CR42" s="19">
        <f>'BAR BB| Open rates'!CR42*0.75</f>
        <v>54450</v>
      </c>
      <c r="CS42" s="19">
        <f>'BAR BB| Open rates'!CS42*0.75</f>
        <v>54450</v>
      </c>
      <c r="CT42" s="19">
        <f>'BAR BB| Open rates'!CT42*0.75</f>
        <v>54450</v>
      </c>
    </row>
    <row r="43" spans="1:98" s="36" customFormat="1" ht="12" hidden="1" customHeight="1" x14ac:dyDescent="0.2">
      <c r="A43" s="237" t="s">
        <v>357</v>
      </c>
      <c r="B43" s="19">
        <f>'BAR BB| Open rates'!B43*0.75</f>
        <v>71625</v>
      </c>
      <c r="C43" s="19">
        <f>'BAR BB| Open rates'!C43*0.75</f>
        <v>71625</v>
      </c>
      <c r="D43" s="19">
        <f>'BAR BB| Open rates'!D43*0.75</f>
        <v>69600</v>
      </c>
      <c r="E43" s="19">
        <f>'BAR BB| Open rates'!E43*0.75</f>
        <v>69600</v>
      </c>
      <c r="F43" s="19">
        <f>'BAR BB| Open rates'!F43*0.75</f>
        <v>67950</v>
      </c>
      <c r="G43" s="19">
        <f>'BAR BB| Open rates'!G43*0.75</f>
        <v>69600</v>
      </c>
      <c r="H43" s="19">
        <f>'BAR BB| Open rates'!H43*0.75</f>
        <v>69600</v>
      </c>
      <c r="I43" s="19">
        <f>'BAR BB| Open rates'!I43*0.75</f>
        <v>71100</v>
      </c>
      <c r="J43" s="19">
        <f>'BAR BB| Open rates'!J43*0.75</f>
        <v>71100</v>
      </c>
      <c r="K43" s="19">
        <f>'BAR BB| Open rates'!K43*0.75</f>
        <v>69600</v>
      </c>
      <c r="L43" s="19">
        <f>'BAR BB| Open rates'!L43*0.75</f>
        <v>69600</v>
      </c>
      <c r="M43" s="19">
        <f>'BAR BB| Open rates'!M43*0.75</f>
        <v>69600</v>
      </c>
      <c r="N43" s="19">
        <f>'BAR BB| Open rates'!N43*0.75</f>
        <v>69600</v>
      </c>
      <c r="O43" s="19">
        <f>'BAR BB| Open rates'!O43*0.75</f>
        <v>69600</v>
      </c>
      <c r="P43" s="19">
        <f>'BAR BB| Open rates'!P43*0.75</f>
        <v>71100</v>
      </c>
      <c r="Q43" s="19">
        <f>'BAR BB| Open rates'!Q43*0.75</f>
        <v>71100</v>
      </c>
      <c r="R43" s="19">
        <f>'BAR BB| Open rates'!R43*0.75</f>
        <v>71100</v>
      </c>
      <c r="S43" s="19">
        <f>'BAR BB| Open rates'!S43*0.75</f>
        <v>71100</v>
      </c>
      <c r="T43" s="19">
        <f>'BAR BB| Open rates'!T43*0.75</f>
        <v>71100</v>
      </c>
      <c r="U43" s="19">
        <f>'BAR BB| Open rates'!U43*0.75</f>
        <v>71100</v>
      </c>
      <c r="V43" s="19">
        <f>'BAR BB| Open rates'!V43*0.75</f>
        <v>71100</v>
      </c>
      <c r="W43" s="19">
        <f>'BAR BB| Open rates'!W43*0.75</f>
        <v>72600</v>
      </c>
      <c r="X43" s="19">
        <f>'BAR BB| Open rates'!X43*0.75</f>
        <v>72600</v>
      </c>
      <c r="Y43" s="19">
        <f>'BAR BB| Open rates'!Y43*0.75</f>
        <v>71100</v>
      </c>
      <c r="Z43" s="19">
        <f>'BAR BB| Open rates'!Z43*0.75</f>
        <v>71100</v>
      </c>
      <c r="AA43" s="19">
        <f>'BAR BB| Open rates'!AA43*0.75</f>
        <v>71100</v>
      </c>
      <c r="AB43" s="19">
        <f>'BAR BB| Open rates'!AB43*0.75</f>
        <v>71100</v>
      </c>
      <c r="AC43" s="19">
        <f>'BAR BB| Open rates'!AC43*0.75</f>
        <v>71100</v>
      </c>
      <c r="AD43" s="19">
        <f>'BAR BB| Open rates'!AD43*0.75</f>
        <v>72600</v>
      </c>
      <c r="AE43" s="19">
        <f>'BAR BB| Open rates'!AE43*0.75</f>
        <v>72600</v>
      </c>
      <c r="AF43" s="19">
        <f>'BAR BB| Open rates'!AF43*0.75</f>
        <v>71100</v>
      </c>
      <c r="AG43" s="19">
        <f>'BAR BB| Open rates'!AG43*0.75</f>
        <v>71100</v>
      </c>
      <c r="AH43" s="19">
        <f>'BAR BB| Open rates'!AH43*0.75</f>
        <v>71100</v>
      </c>
      <c r="AI43" s="19">
        <f>'BAR BB| Open rates'!AI43*0.75</f>
        <v>71100</v>
      </c>
      <c r="AJ43" s="19">
        <f>'BAR BB| Open rates'!AJ43*0.75</f>
        <v>71100</v>
      </c>
      <c r="AK43" s="19">
        <f>'BAR BB| Open rates'!AK43*0.75</f>
        <v>72600</v>
      </c>
      <c r="AL43" s="19">
        <f>'BAR BB| Open rates'!AL43*0.75</f>
        <v>72600</v>
      </c>
      <c r="AM43" s="19">
        <f>'BAR BB| Open rates'!AM43*0.75</f>
        <v>71100</v>
      </c>
      <c r="AN43" s="19">
        <f>'BAR BB| Open rates'!AN43*0.75</f>
        <v>71100</v>
      </c>
      <c r="AO43" s="19">
        <f>'BAR BB| Open rates'!AO43*0.75</f>
        <v>71100</v>
      </c>
      <c r="AP43" s="19">
        <f>'BAR BB| Open rates'!AP43*0.75</f>
        <v>71100</v>
      </c>
      <c r="AQ43" s="19">
        <f>'BAR BB| Open rates'!AQ43*0.75</f>
        <v>71100</v>
      </c>
      <c r="AR43" s="19">
        <f>'BAR BB| Open rates'!AR43*0.75</f>
        <v>72600</v>
      </c>
      <c r="AS43" s="19">
        <f>'BAR BB| Open rates'!AS43*0.75</f>
        <v>72600</v>
      </c>
      <c r="AT43" s="19">
        <f>'BAR BB| Open rates'!AT43*0.75</f>
        <v>71100</v>
      </c>
      <c r="AU43" s="19">
        <f>'BAR BB| Open rates'!AU43*0.75</f>
        <v>71100</v>
      </c>
      <c r="AV43" s="19">
        <f>'BAR BB| Open rates'!AV43*0.75</f>
        <v>71100</v>
      </c>
      <c r="AW43" s="19">
        <f>'BAR BB| Open rates'!AW43*0.75</f>
        <v>71100</v>
      </c>
      <c r="AX43" s="19">
        <f>'BAR BB| Open rates'!AX43*0.75</f>
        <v>71100</v>
      </c>
      <c r="AY43" s="19">
        <f>'BAR BB| Open rates'!AY43*0.75</f>
        <v>72600</v>
      </c>
      <c r="AZ43" s="19">
        <f>'BAR BB| Open rates'!AZ43*0.75</f>
        <v>72600</v>
      </c>
      <c r="BA43" s="19">
        <f>'BAR BB| Open rates'!BA43*0.75</f>
        <v>71100</v>
      </c>
      <c r="BB43" s="19">
        <f>'BAR BB| Open rates'!BB43*0.75</f>
        <v>71100</v>
      </c>
      <c r="BC43" s="19">
        <f>'BAR BB| Open rates'!BC43*0.75</f>
        <v>71100</v>
      </c>
      <c r="BD43" s="19">
        <f>'BAR BB| Open rates'!BD43*0.75</f>
        <v>71100</v>
      </c>
      <c r="BE43" s="19">
        <f>'BAR BB| Open rates'!BE43*0.75</f>
        <v>71100</v>
      </c>
      <c r="BF43" s="19">
        <f>'BAR BB| Open rates'!BF43*0.75</f>
        <v>72600</v>
      </c>
      <c r="BG43" s="19">
        <f>'BAR BB| Open rates'!BG43*0.75</f>
        <v>72600</v>
      </c>
      <c r="BH43" s="19">
        <f>'BAR BB| Open rates'!BH43*0.75</f>
        <v>68700</v>
      </c>
      <c r="BI43" s="19">
        <f>'BAR BB| Open rates'!BI43*0.75</f>
        <v>68700</v>
      </c>
      <c r="BJ43" s="19">
        <f>'BAR BB| Open rates'!BJ43*0.75</f>
        <v>68700</v>
      </c>
      <c r="BK43" s="19">
        <f>'BAR BB| Open rates'!BK43*0.75</f>
        <v>68700</v>
      </c>
      <c r="BL43" s="19">
        <f>'BAR BB| Open rates'!BL43*0.75</f>
        <v>68700</v>
      </c>
      <c r="BM43" s="19">
        <f>'BAR BB| Open rates'!BM43*0.75</f>
        <v>69600</v>
      </c>
      <c r="BN43" s="19">
        <f>'BAR BB| Open rates'!BN43*0.75</f>
        <v>69600</v>
      </c>
      <c r="BO43" s="19">
        <f>'BAR BB| Open rates'!BO43*0.75</f>
        <v>67950</v>
      </c>
      <c r="BP43" s="19">
        <f>'BAR BB| Open rates'!BP43*0.75</f>
        <v>67950</v>
      </c>
      <c r="BQ43" s="19">
        <f>'BAR BB| Open rates'!BQ43*0.75</f>
        <v>58350</v>
      </c>
      <c r="BR43" s="19">
        <f>'BAR BB| Open rates'!BR43*0.75</f>
        <v>58350</v>
      </c>
      <c r="BS43" s="19">
        <f>'BAR BB| Open rates'!BS43*0.75</f>
        <v>58350</v>
      </c>
      <c r="BT43" s="19">
        <f>'BAR BB| Open rates'!BT43*0.75</f>
        <v>58350</v>
      </c>
      <c r="BU43" s="19">
        <f>'BAR BB| Open rates'!BU43*0.75</f>
        <v>58350</v>
      </c>
      <c r="BV43" s="19">
        <f>'BAR BB| Open rates'!BV43*0.75</f>
        <v>56700</v>
      </c>
      <c r="BW43" s="19">
        <f>'BAR BB| Open rates'!BW43*0.75</f>
        <v>56700</v>
      </c>
      <c r="BX43" s="19">
        <f>'BAR BB| Open rates'!BX43*0.75</f>
        <v>56700</v>
      </c>
      <c r="BY43" s="19">
        <f>'BAR BB| Open rates'!BY43*0.75</f>
        <v>56700</v>
      </c>
      <c r="BZ43" s="19">
        <f>'BAR BB| Open rates'!BZ43*0.75</f>
        <v>56700</v>
      </c>
      <c r="CA43" s="19">
        <f>'BAR BB| Open rates'!CA43*0.75</f>
        <v>58350</v>
      </c>
      <c r="CB43" s="19">
        <f>'BAR BB| Open rates'!CB43*0.75</f>
        <v>58350</v>
      </c>
      <c r="CC43" s="19">
        <f>'BAR BB| Open rates'!CC43*0.75</f>
        <v>56700</v>
      </c>
      <c r="CD43" s="19">
        <f>'BAR BB| Open rates'!CD43*0.75</f>
        <v>56700</v>
      </c>
      <c r="CE43" s="19">
        <f>'BAR BB| Open rates'!CE43*0.75</f>
        <v>56700</v>
      </c>
      <c r="CF43" s="19">
        <f>'BAR BB| Open rates'!CF43*0.75</f>
        <v>56700</v>
      </c>
      <c r="CG43" s="19">
        <f>'BAR BB| Open rates'!CG43*0.75</f>
        <v>56700</v>
      </c>
      <c r="CH43" s="19">
        <f>'BAR BB| Open rates'!CH43*0.75</f>
        <v>58350</v>
      </c>
      <c r="CI43" s="19">
        <f>'BAR BB| Open rates'!CI43*0.75</f>
        <v>58350</v>
      </c>
      <c r="CJ43" s="19">
        <f>'BAR BB| Open rates'!CJ43*0.75</f>
        <v>56700</v>
      </c>
      <c r="CK43" s="19">
        <f>'BAR BB| Open rates'!CK43*0.75</f>
        <v>56700</v>
      </c>
      <c r="CL43" s="19">
        <f>'BAR BB| Open rates'!CL43*0.75</f>
        <v>56700</v>
      </c>
      <c r="CM43" s="19">
        <f>'BAR BB| Open rates'!CM43*0.75</f>
        <v>56700</v>
      </c>
      <c r="CN43" s="19">
        <f>'BAR BB| Open rates'!CN43*0.75</f>
        <v>56700</v>
      </c>
      <c r="CO43" s="19">
        <f>'BAR BB| Open rates'!CO43*0.75</f>
        <v>58350</v>
      </c>
      <c r="CP43" s="19">
        <f>'BAR BB| Open rates'!CP43*0.75</f>
        <v>58350</v>
      </c>
      <c r="CQ43" s="19">
        <f>'BAR BB| Open rates'!CQ43*0.75</f>
        <v>56700</v>
      </c>
      <c r="CR43" s="19">
        <f>'BAR BB| Open rates'!CR43*0.75</f>
        <v>56700</v>
      </c>
      <c r="CS43" s="19">
        <f>'BAR BB| Open rates'!CS43*0.75</f>
        <v>56700</v>
      </c>
      <c r="CT43" s="19">
        <f>'BAR BB| Open rates'!CT43*0.75</f>
        <v>56700</v>
      </c>
    </row>
    <row r="44" spans="1:98" s="36" customFormat="1" ht="12" hidden="1" customHeight="1" x14ac:dyDescent="0.2">
      <c r="A44" s="237" t="s">
        <v>358</v>
      </c>
      <c r="B44" s="19">
        <f>'BAR BB| Open rates'!B44*0.75</f>
        <v>73875</v>
      </c>
      <c r="C44" s="19">
        <f>'BAR BB| Open rates'!C44*0.75</f>
        <v>73875</v>
      </c>
      <c r="D44" s="19">
        <f>'BAR BB| Open rates'!D44*0.75</f>
        <v>71850</v>
      </c>
      <c r="E44" s="19">
        <f>'BAR BB| Open rates'!E44*0.75</f>
        <v>71850</v>
      </c>
      <c r="F44" s="19">
        <f>'BAR BB| Open rates'!F44*0.75</f>
        <v>70200</v>
      </c>
      <c r="G44" s="19">
        <f>'BAR BB| Open rates'!G44*0.75</f>
        <v>71850</v>
      </c>
      <c r="H44" s="19">
        <f>'BAR BB| Open rates'!H44*0.75</f>
        <v>71850</v>
      </c>
      <c r="I44" s="19">
        <f>'BAR BB| Open rates'!I44*0.75</f>
        <v>73350</v>
      </c>
      <c r="J44" s="19">
        <f>'BAR BB| Open rates'!J44*0.75</f>
        <v>73350</v>
      </c>
      <c r="K44" s="19">
        <f>'BAR BB| Open rates'!K44*0.75</f>
        <v>71850</v>
      </c>
      <c r="L44" s="19">
        <f>'BAR BB| Open rates'!L44*0.75</f>
        <v>71850</v>
      </c>
      <c r="M44" s="19">
        <f>'BAR BB| Open rates'!M44*0.75</f>
        <v>71850</v>
      </c>
      <c r="N44" s="19">
        <f>'BAR BB| Open rates'!N44*0.75</f>
        <v>71850</v>
      </c>
      <c r="O44" s="19">
        <f>'BAR BB| Open rates'!O44*0.75</f>
        <v>71850</v>
      </c>
      <c r="P44" s="19">
        <f>'BAR BB| Open rates'!P44*0.75</f>
        <v>73350</v>
      </c>
      <c r="Q44" s="19">
        <f>'BAR BB| Open rates'!Q44*0.75</f>
        <v>73350</v>
      </c>
      <c r="R44" s="19">
        <f>'BAR BB| Open rates'!R44*0.75</f>
        <v>73350</v>
      </c>
      <c r="S44" s="19">
        <f>'BAR BB| Open rates'!S44*0.75</f>
        <v>73350</v>
      </c>
      <c r="T44" s="19">
        <f>'BAR BB| Open rates'!T44*0.75</f>
        <v>73350</v>
      </c>
      <c r="U44" s="19">
        <f>'BAR BB| Open rates'!U44*0.75</f>
        <v>73350</v>
      </c>
      <c r="V44" s="19">
        <f>'BAR BB| Open rates'!V44*0.75</f>
        <v>73350</v>
      </c>
      <c r="W44" s="19">
        <f>'BAR BB| Open rates'!W44*0.75</f>
        <v>74850</v>
      </c>
      <c r="X44" s="19">
        <f>'BAR BB| Open rates'!X44*0.75</f>
        <v>74850</v>
      </c>
      <c r="Y44" s="19">
        <f>'BAR BB| Open rates'!Y44*0.75</f>
        <v>73350</v>
      </c>
      <c r="Z44" s="19">
        <f>'BAR BB| Open rates'!Z44*0.75</f>
        <v>73350</v>
      </c>
      <c r="AA44" s="19">
        <f>'BAR BB| Open rates'!AA44*0.75</f>
        <v>73350</v>
      </c>
      <c r="AB44" s="19">
        <f>'BAR BB| Open rates'!AB44*0.75</f>
        <v>73350</v>
      </c>
      <c r="AC44" s="19">
        <f>'BAR BB| Open rates'!AC44*0.75</f>
        <v>73350</v>
      </c>
      <c r="AD44" s="19">
        <f>'BAR BB| Open rates'!AD44*0.75</f>
        <v>74850</v>
      </c>
      <c r="AE44" s="19">
        <f>'BAR BB| Open rates'!AE44*0.75</f>
        <v>74850</v>
      </c>
      <c r="AF44" s="19">
        <f>'BAR BB| Open rates'!AF44*0.75</f>
        <v>73350</v>
      </c>
      <c r="AG44" s="19">
        <f>'BAR BB| Open rates'!AG44*0.75</f>
        <v>73350</v>
      </c>
      <c r="AH44" s="19">
        <f>'BAR BB| Open rates'!AH44*0.75</f>
        <v>73350</v>
      </c>
      <c r="AI44" s="19">
        <f>'BAR BB| Open rates'!AI44*0.75</f>
        <v>73350</v>
      </c>
      <c r="AJ44" s="19">
        <f>'BAR BB| Open rates'!AJ44*0.75</f>
        <v>73350</v>
      </c>
      <c r="AK44" s="19">
        <f>'BAR BB| Open rates'!AK44*0.75</f>
        <v>74850</v>
      </c>
      <c r="AL44" s="19">
        <f>'BAR BB| Open rates'!AL44*0.75</f>
        <v>74850</v>
      </c>
      <c r="AM44" s="19">
        <f>'BAR BB| Open rates'!AM44*0.75</f>
        <v>73350</v>
      </c>
      <c r="AN44" s="19">
        <f>'BAR BB| Open rates'!AN44*0.75</f>
        <v>73350</v>
      </c>
      <c r="AO44" s="19">
        <f>'BAR BB| Open rates'!AO44*0.75</f>
        <v>73350</v>
      </c>
      <c r="AP44" s="19">
        <f>'BAR BB| Open rates'!AP44*0.75</f>
        <v>73350</v>
      </c>
      <c r="AQ44" s="19">
        <f>'BAR BB| Open rates'!AQ44*0.75</f>
        <v>73350</v>
      </c>
      <c r="AR44" s="19">
        <f>'BAR BB| Open rates'!AR44*0.75</f>
        <v>74850</v>
      </c>
      <c r="AS44" s="19">
        <f>'BAR BB| Open rates'!AS44*0.75</f>
        <v>74850</v>
      </c>
      <c r="AT44" s="19">
        <f>'BAR BB| Open rates'!AT44*0.75</f>
        <v>73350</v>
      </c>
      <c r="AU44" s="19">
        <f>'BAR BB| Open rates'!AU44*0.75</f>
        <v>73350</v>
      </c>
      <c r="AV44" s="19">
        <f>'BAR BB| Open rates'!AV44*0.75</f>
        <v>73350</v>
      </c>
      <c r="AW44" s="19">
        <f>'BAR BB| Open rates'!AW44*0.75</f>
        <v>73350</v>
      </c>
      <c r="AX44" s="19">
        <f>'BAR BB| Open rates'!AX44*0.75</f>
        <v>73350</v>
      </c>
      <c r="AY44" s="19">
        <f>'BAR BB| Open rates'!AY44*0.75</f>
        <v>74850</v>
      </c>
      <c r="AZ44" s="19">
        <f>'BAR BB| Open rates'!AZ44*0.75</f>
        <v>74850</v>
      </c>
      <c r="BA44" s="19">
        <f>'BAR BB| Open rates'!BA44*0.75</f>
        <v>73350</v>
      </c>
      <c r="BB44" s="19">
        <f>'BAR BB| Open rates'!BB44*0.75</f>
        <v>73350</v>
      </c>
      <c r="BC44" s="19">
        <f>'BAR BB| Open rates'!BC44*0.75</f>
        <v>73350</v>
      </c>
      <c r="BD44" s="19">
        <f>'BAR BB| Open rates'!BD44*0.75</f>
        <v>73350</v>
      </c>
      <c r="BE44" s="19">
        <f>'BAR BB| Open rates'!BE44*0.75</f>
        <v>73350</v>
      </c>
      <c r="BF44" s="19">
        <f>'BAR BB| Open rates'!BF44*0.75</f>
        <v>74850</v>
      </c>
      <c r="BG44" s="19">
        <f>'BAR BB| Open rates'!BG44*0.75</f>
        <v>74850</v>
      </c>
      <c r="BH44" s="19">
        <f>'BAR BB| Open rates'!BH44*0.75</f>
        <v>70950</v>
      </c>
      <c r="BI44" s="19">
        <f>'BAR BB| Open rates'!BI44*0.75</f>
        <v>70950</v>
      </c>
      <c r="BJ44" s="19">
        <f>'BAR BB| Open rates'!BJ44*0.75</f>
        <v>70950</v>
      </c>
      <c r="BK44" s="19">
        <f>'BAR BB| Open rates'!BK44*0.75</f>
        <v>70950</v>
      </c>
      <c r="BL44" s="19">
        <f>'BAR BB| Open rates'!BL44*0.75</f>
        <v>70950</v>
      </c>
      <c r="BM44" s="19">
        <f>'BAR BB| Open rates'!BM44*0.75</f>
        <v>71850</v>
      </c>
      <c r="BN44" s="19">
        <f>'BAR BB| Open rates'!BN44*0.75</f>
        <v>71850</v>
      </c>
      <c r="BO44" s="19">
        <f>'BAR BB| Open rates'!BO44*0.75</f>
        <v>70200</v>
      </c>
      <c r="BP44" s="19">
        <f>'BAR BB| Open rates'!BP44*0.75</f>
        <v>70200</v>
      </c>
      <c r="BQ44" s="19">
        <f>'BAR BB| Open rates'!BQ44*0.75</f>
        <v>60600</v>
      </c>
      <c r="BR44" s="19">
        <f>'BAR BB| Open rates'!BR44*0.75</f>
        <v>60600</v>
      </c>
      <c r="BS44" s="19">
        <f>'BAR BB| Open rates'!BS44*0.75</f>
        <v>60600</v>
      </c>
      <c r="BT44" s="19">
        <f>'BAR BB| Open rates'!BT44*0.75</f>
        <v>60600</v>
      </c>
      <c r="BU44" s="19">
        <f>'BAR BB| Open rates'!BU44*0.75</f>
        <v>60600</v>
      </c>
      <c r="BV44" s="19">
        <f>'BAR BB| Open rates'!BV44*0.75</f>
        <v>58950</v>
      </c>
      <c r="BW44" s="19">
        <f>'BAR BB| Open rates'!BW44*0.75</f>
        <v>58950</v>
      </c>
      <c r="BX44" s="19">
        <f>'BAR BB| Open rates'!BX44*0.75</f>
        <v>58950</v>
      </c>
      <c r="BY44" s="19">
        <f>'BAR BB| Open rates'!BY44*0.75</f>
        <v>58950</v>
      </c>
      <c r="BZ44" s="19">
        <f>'BAR BB| Open rates'!BZ44*0.75</f>
        <v>58950</v>
      </c>
      <c r="CA44" s="19">
        <f>'BAR BB| Open rates'!CA44*0.75</f>
        <v>60600</v>
      </c>
      <c r="CB44" s="19">
        <f>'BAR BB| Open rates'!CB44*0.75</f>
        <v>60600</v>
      </c>
      <c r="CC44" s="19">
        <f>'BAR BB| Open rates'!CC44*0.75</f>
        <v>58950</v>
      </c>
      <c r="CD44" s="19">
        <f>'BAR BB| Open rates'!CD44*0.75</f>
        <v>58950</v>
      </c>
      <c r="CE44" s="19">
        <f>'BAR BB| Open rates'!CE44*0.75</f>
        <v>58950</v>
      </c>
      <c r="CF44" s="19">
        <f>'BAR BB| Open rates'!CF44*0.75</f>
        <v>58950</v>
      </c>
      <c r="CG44" s="19">
        <f>'BAR BB| Open rates'!CG44*0.75</f>
        <v>58950</v>
      </c>
      <c r="CH44" s="19">
        <f>'BAR BB| Open rates'!CH44*0.75</f>
        <v>60600</v>
      </c>
      <c r="CI44" s="19">
        <f>'BAR BB| Open rates'!CI44*0.75</f>
        <v>60600</v>
      </c>
      <c r="CJ44" s="19">
        <f>'BAR BB| Open rates'!CJ44*0.75</f>
        <v>58950</v>
      </c>
      <c r="CK44" s="19">
        <f>'BAR BB| Open rates'!CK44*0.75</f>
        <v>58950</v>
      </c>
      <c r="CL44" s="19">
        <f>'BAR BB| Open rates'!CL44*0.75</f>
        <v>58950</v>
      </c>
      <c r="CM44" s="19">
        <f>'BAR BB| Open rates'!CM44*0.75</f>
        <v>58950</v>
      </c>
      <c r="CN44" s="19">
        <f>'BAR BB| Open rates'!CN44*0.75</f>
        <v>58950</v>
      </c>
      <c r="CO44" s="19">
        <f>'BAR BB| Open rates'!CO44*0.75</f>
        <v>60600</v>
      </c>
      <c r="CP44" s="19">
        <f>'BAR BB| Open rates'!CP44*0.75</f>
        <v>60600</v>
      </c>
      <c r="CQ44" s="19">
        <f>'BAR BB| Open rates'!CQ44*0.75</f>
        <v>58950</v>
      </c>
      <c r="CR44" s="19">
        <f>'BAR BB| Open rates'!CR44*0.75</f>
        <v>58950</v>
      </c>
      <c r="CS44" s="19">
        <f>'BAR BB| Open rates'!CS44*0.75</f>
        <v>58950</v>
      </c>
      <c r="CT44" s="19">
        <f>'BAR BB| Open rates'!CT44*0.75</f>
        <v>58950</v>
      </c>
    </row>
    <row r="45" spans="1:98" s="36" customFormat="1" ht="12" hidden="1" customHeight="1" x14ac:dyDescent="0.2">
      <c r="A45" s="237" t="s">
        <v>359</v>
      </c>
      <c r="B45" s="19">
        <f>'BAR BB| Open rates'!B45*0.75</f>
        <v>76125</v>
      </c>
      <c r="C45" s="19">
        <f>'BAR BB| Open rates'!C45*0.75</f>
        <v>76125</v>
      </c>
      <c r="D45" s="19">
        <f>'BAR BB| Open rates'!D45*0.75</f>
        <v>74100</v>
      </c>
      <c r="E45" s="19">
        <f>'BAR BB| Open rates'!E45*0.75</f>
        <v>74100</v>
      </c>
      <c r="F45" s="19">
        <f>'BAR BB| Open rates'!F45*0.75</f>
        <v>72450</v>
      </c>
      <c r="G45" s="19">
        <f>'BAR BB| Open rates'!G45*0.75</f>
        <v>74100</v>
      </c>
      <c r="H45" s="19">
        <f>'BAR BB| Open rates'!H45*0.75</f>
        <v>74100</v>
      </c>
      <c r="I45" s="19">
        <f>'BAR BB| Open rates'!I45*0.75</f>
        <v>75600</v>
      </c>
      <c r="J45" s="19">
        <f>'BAR BB| Open rates'!J45*0.75</f>
        <v>75600</v>
      </c>
      <c r="K45" s="19">
        <f>'BAR BB| Open rates'!K45*0.75</f>
        <v>74100</v>
      </c>
      <c r="L45" s="19">
        <f>'BAR BB| Open rates'!L45*0.75</f>
        <v>74100</v>
      </c>
      <c r="M45" s="19">
        <f>'BAR BB| Open rates'!M45*0.75</f>
        <v>74100</v>
      </c>
      <c r="N45" s="19">
        <f>'BAR BB| Open rates'!N45*0.75</f>
        <v>74100</v>
      </c>
      <c r="O45" s="19">
        <f>'BAR BB| Open rates'!O45*0.75</f>
        <v>74100</v>
      </c>
      <c r="P45" s="19">
        <f>'BAR BB| Open rates'!P45*0.75</f>
        <v>75600</v>
      </c>
      <c r="Q45" s="19">
        <f>'BAR BB| Open rates'!Q45*0.75</f>
        <v>75600</v>
      </c>
      <c r="R45" s="19">
        <f>'BAR BB| Open rates'!R45*0.75</f>
        <v>75600</v>
      </c>
      <c r="S45" s="19">
        <f>'BAR BB| Open rates'!S45*0.75</f>
        <v>75600</v>
      </c>
      <c r="T45" s="19">
        <f>'BAR BB| Open rates'!T45*0.75</f>
        <v>75600</v>
      </c>
      <c r="U45" s="19">
        <f>'BAR BB| Open rates'!U45*0.75</f>
        <v>75600</v>
      </c>
      <c r="V45" s="19">
        <f>'BAR BB| Open rates'!V45*0.75</f>
        <v>75600</v>
      </c>
      <c r="W45" s="19">
        <f>'BAR BB| Open rates'!W45*0.75</f>
        <v>77100</v>
      </c>
      <c r="X45" s="19">
        <f>'BAR BB| Open rates'!X45*0.75</f>
        <v>77100</v>
      </c>
      <c r="Y45" s="19">
        <f>'BAR BB| Open rates'!Y45*0.75</f>
        <v>75600</v>
      </c>
      <c r="Z45" s="19">
        <f>'BAR BB| Open rates'!Z45*0.75</f>
        <v>75600</v>
      </c>
      <c r="AA45" s="19">
        <f>'BAR BB| Open rates'!AA45*0.75</f>
        <v>75600</v>
      </c>
      <c r="AB45" s="19">
        <f>'BAR BB| Open rates'!AB45*0.75</f>
        <v>75600</v>
      </c>
      <c r="AC45" s="19">
        <f>'BAR BB| Open rates'!AC45*0.75</f>
        <v>75600</v>
      </c>
      <c r="AD45" s="19">
        <f>'BAR BB| Open rates'!AD45*0.75</f>
        <v>77100</v>
      </c>
      <c r="AE45" s="19">
        <f>'BAR BB| Open rates'!AE45*0.75</f>
        <v>77100</v>
      </c>
      <c r="AF45" s="19">
        <f>'BAR BB| Open rates'!AF45*0.75</f>
        <v>75600</v>
      </c>
      <c r="AG45" s="19">
        <f>'BAR BB| Open rates'!AG45*0.75</f>
        <v>75600</v>
      </c>
      <c r="AH45" s="19">
        <f>'BAR BB| Open rates'!AH45*0.75</f>
        <v>75600</v>
      </c>
      <c r="AI45" s="19">
        <f>'BAR BB| Open rates'!AI45*0.75</f>
        <v>75600</v>
      </c>
      <c r="AJ45" s="19">
        <f>'BAR BB| Open rates'!AJ45*0.75</f>
        <v>75600</v>
      </c>
      <c r="AK45" s="19">
        <f>'BAR BB| Open rates'!AK45*0.75</f>
        <v>77100</v>
      </c>
      <c r="AL45" s="19">
        <f>'BAR BB| Open rates'!AL45*0.75</f>
        <v>77100</v>
      </c>
      <c r="AM45" s="19">
        <f>'BAR BB| Open rates'!AM45*0.75</f>
        <v>75600</v>
      </c>
      <c r="AN45" s="19">
        <f>'BAR BB| Open rates'!AN45*0.75</f>
        <v>75600</v>
      </c>
      <c r="AO45" s="19">
        <f>'BAR BB| Open rates'!AO45*0.75</f>
        <v>75600</v>
      </c>
      <c r="AP45" s="19">
        <f>'BAR BB| Open rates'!AP45*0.75</f>
        <v>75600</v>
      </c>
      <c r="AQ45" s="19">
        <f>'BAR BB| Open rates'!AQ45*0.75</f>
        <v>75600</v>
      </c>
      <c r="AR45" s="19">
        <f>'BAR BB| Open rates'!AR45*0.75</f>
        <v>77100</v>
      </c>
      <c r="AS45" s="19">
        <f>'BAR BB| Open rates'!AS45*0.75</f>
        <v>77100</v>
      </c>
      <c r="AT45" s="19">
        <f>'BAR BB| Open rates'!AT45*0.75</f>
        <v>75600</v>
      </c>
      <c r="AU45" s="19">
        <f>'BAR BB| Open rates'!AU45*0.75</f>
        <v>75600</v>
      </c>
      <c r="AV45" s="19">
        <f>'BAR BB| Open rates'!AV45*0.75</f>
        <v>75600</v>
      </c>
      <c r="AW45" s="19">
        <f>'BAR BB| Open rates'!AW45*0.75</f>
        <v>75600</v>
      </c>
      <c r="AX45" s="19">
        <f>'BAR BB| Open rates'!AX45*0.75</f>
        <v>75600</v>
      </c>
      <c r="AY45" s="19">
        <f>'BAR BB| Open rates'!AY45*0.75</f>
        <v>77100</v>
      </c>
      <c r="AZ45" s="19">
        <f>'BAR BB| Open rates'!AZ45*0.75</f>
        <v>77100</v>
      </c>
      <c r="BA45" s="19">
        <f>'BAR BB| Open rates'!BA45*0.75</f>
        <v>75600</v>
      </c>
      <c r="BB45" s="19">
        <f>'BAR BB| Open rates'!BB45*0.75</f>
        <v>75600</v>
      </c>
      <c r="BC45" s="19">
        <f>'BAR BB| Open rates'!BC45*0.75</f>
        <v>75600</v>
      </c>
      <c r="BD45" s="19">
        <f>'BAR BB| Open rates'!BD45*0.75</f>
        <v>75600</v>
      </c>
      <c r="BE45" s="19">
        <f>'BAR BB| Open rates'!BE45*0.75</f>
        <v>75600</v>
      </c>
      <c r="BF45" s="19">
        <f>'BAR BB| Open rates'!BF45*0.75</f>
        <v>77100</v>
      </c>
      <c r="BG45" s="19">
        <f>'BAR BB| Open rates'!BG45*0.75</f>
        <v>77100</v>
      </c>
      <c r="BH45" s="19">
        <f>'BAR BB| Open rates'!BH45*0.75</f>
        <v>73200</v>
      </c>
      <c r="BI45" s="19">
        <f>'BAR BB| Open rates'!BI45*0.75</f>
        <v>73200</v>
      </c>
      <c r="BJ45" s="19">
        <f>'BAR BB| Open rates'!BJ45*0.75</f>
        <v>73200</v>
      </c>
      <c r="BK45" s="19">
        <f>'BAR BB| Open rates'!BK45*0.75</f>
        <v>73200</v>
      </c>
      <c r="BL45" s="19">
        <f>'BAR BB| Open rates'!BL45*0.75</f>
        <v>73200</v>
      </c>
      <c r="BM45" s="19">
        <f>'BAR BB| Open rates'!BM45*0.75</f>
        <v>74100</v>
      </c>
      <c r="BN45" s="19">
        <f>'BAR BB| Open rates'!BN45*0.75</f>
        <v>74100</v>
      </c>
      <c r="BO45" s="19">
        <f>'BAR BB| Open rates'!BO45*0.75</f>
        <v>72450</v>
      </c>
      <c r="BP45" s="19">
        <f>'BAR BB| Open rates'!BP45*0.75</f>
        <v>72450</v>
      </c>
      <c r="BQ45" s="19">
        <f>'BAR BB| Open rates'!BQ45*0.75</f>
        <v>62850</v>
      </c>
      <c r="BR45" s="19">
        <f>'BAR BB| Open rates'!BR45*0.75</f>
        <v>62850</v>
      </c>
      <c r="BS45" s="19">
        <f>'BAR BB| Open rates'!BS45*0.75</f>
        <v>62850</v>
      </c>
      <c r="BT45" s="19">
        <f>'BAR BB| Open rates'!BT45*0.75</f>
        <v>62850</v>
      </c>
      <c r="BU45" s="19">
        <f>'BAR BB| Open rates'!BU45*0.75</f>
        <v>62850</v>
      </c>
      <c r="BV45" s="19">
        <f>'BAR BB| Open rates'!BV45*0.75</f>
        <v>61200</v>
      </c>
      <c r="BW45" s="19">
        <f>'BAR BB| Open rates'!BW45*0.75</f>
        <v>61200</v>
      </c>
      <c r="BX45" s="19">
        <f>'BAR BB| Open rates'!BX45*0.75</f>
        <v>61200</v>
      </c>
      <c r="BY45" s="19">
        <f>'BAR BB| Open rates'!BY45*0.75</f>
        <v>61200</v>
      </c>
      <c r="BZ45" s="19">
        <f>'BAR BB| Open rates'!BZ45*0.75</f>
        <v>61200</v>
      </c>
      <c r="CA45" s="19">
        <f>'BAR BB| Open rates'!CA45*0.75</f>
        <v>62850</v>
      </c>
      <c r="CB45" s="19">
        <f>'BAR BB| Open rates'!CB45*0.75</f>
        <v>62850</v>
      </c>
      <c r="CC45" s="19">
        <f>'BAR BB| Open rates'!CC45*0.75</f>
        <v>61200</v>
      </c>
      <c r="CD45" s="19">
        <f>'BAR BB| Open rates'!CD45*0.75</f>
        <v>61200</v>
      </c>
      <c r="CE45" s="19">
        <f>'BAR BB| Open rates'!CE45*0.75</f>
        <v>61200</v>
      </c>
      <c r="CF45" s="19">
        <f>'BAR BB| Open rates'!CF45*0.75</f>
        <v>61200</v>
      </c>
      <c r="CG45" s="19">
        <f>'BAR BB| Open rates'!CG45*0.75</f>
        <v>61200</v>
      </c>
      <c r="CH45" s="19">
        <f>'BAR BB| Open rates'!CH45*0.75</f>
        <v>62850</v>
      </c>
      <c r="CI45" s="19">
        <f>'BAR BB| Open rates'!CI45*0.75</f>
        <v>62850</v>
      </c>
      <c r="CJ45" s="19">
        <f>'BAR BB| Open rates'!CJ45*0.75</f>
        <v>61200</v>
      </c>
      <c r="CK45" s="19">
        <f>'BAR BB| Open rates'!CK45*0.75</f>
        <v>61200</v>
      </c>
      <c r="CL45" s="19">
        <f>'BAR BB| Open rates'!CL45*0.75</f>
        <v>61200</v>
      </c>
      <c r="CM45" s="19">
        <f>'BAR BB| Open rates'!CM45*0.75</f>
        <v>61200</v>
      </c>
      <c r="CN45" s="19">
        <f>'BAR BB| Open rates'!CN45*0.75</f>
        <v>61200</v>
      </c>
      <c r="CO45" s="19">
        <f>'BAR BB| Open rates'!CO45*0.75</f>
        <v>62850</v>
      </c>
      <c r="CP45" s="19">
        <f>'BAR BB| Open rates'!CP45*0.75</f>
        <v>62850</v>
      </c>
      <c r="CQ45" s="19">
        <f>'BAR BB| Open rates'!CQ45*0.75</f>
        <v>61200</v>
      </c>
      <c r="CR45" s="19">
        <f>'BAR BB| Open rates'!CR45*0.75</f>
        <v>61200</v>
      </c>
      <c r="CS45" s="19">
        <f>'BAR BB| Open rates'!CS45*0.75</f>
        <v>61200</v>
      </c>
      <c r="CT45" s="19">
        <f>'BAR BB| Open rates'!CT45*0.75</f>
        <v>61200</v>
      </c>
    </row>
    <row r="46" spans="1:98" s="36" customFormat="1" ht="12" hidden="1" customHeight="1" x14ac:dyDescent="0.2">
      <c r="A46" s="237" t="s">
        <v>360</v>
      </c>
      <c r="B46" s="19">
        <f>'BAR BB| Open rates'!B46*0.75</f>
        <v>78375</v>
      </c>
      <c r="C46" s="19">
        <f>'BAR BB| Open rates'!C46*0.75</f>
        <v>78375</v>
      </c>
      <c r="D46" s="19">
        <f>'BAR BB| Open rates'!D46*0.75</f>
        <v>76350</v>
      </c>
      <c r="E46" s="19">
        <f>'BAR BB| Open rates'!E46*0.75</f>
        <v>76350</v>
      </c>
      <c r="F46" s="19">
        <f>'BAR BB| Open rates'!F46*0.75</f>
        <v>74700</v>
      </c>
      <c r="G46" s="19">
        <f>'BAR BB| Open rates'!G46*0.75</f>
        <v>76350</v>
      </c>
      <c r="H46" s="19">
        <f>'BAR BB| Open rates'!H46*0.75</f>
        <v>76350</v>
      </c>
      <c r="I46" s="19">
        <f>'BAR BB| Open rates'!I46*0.75</f>
        <v>77850</v>
      </c>
      <c r="J46" s="19">
        <f>'BAR BB| Open rates'!J46*0.75</f>
        <v>77850</v>
      </c>
      <c r="K46" s="19">
        <f>'BAR BB| Open rates'!K46*0.75</f>
        <v>76350</v>
      </c>
      <c r="L46" s="19">
        <f>'BAR BB| Open rates'!L46*0.75</f>
        <v>76350</v>
      </c>
      <c r="M46" s="19">
        <f>'BAR BB| Open rates'!M46*0.75</f>
        <v>76350</v>
      </c>
      <c r="N46" s="19">
        <f>'BAR BB| Open rates'!N46*0.75</f>
        <v>76350</v>
      </c>
      <c r="O46" s="19">
        <f>'BAR BB| Open rates'!O46*0.75</f>
        <v>76350</v>
      </c>
      <c r="P46" s="19">
        <f>'BAR BB| Open rates'!P46*0.75</f>
        <v>77850</v>
      </c>
      <c r="Q46" s="19">
        <f>'BAR BB| Open rates'!Q46*0.75</f>
        <v>77850</v>
      </c>
      <c r="R46" s="19">
        <f>'BAR BB| Open rates'!R46*0.75</f>
        <v>77850</v>
      </c>
      <c r="S46" s="19">
        <f>'BAR BB| Open rates'!S46*0.75</f>
        <v>77850</v>
      </c>
      <c r="T46" s="19">
        <f>'BAR BB| Open rates'!T46*0.75</f>
        <v>77850</v>
      </c>
      <c r="U46" s="19">
        <f>'BAR BB| Open rates'!U46*0.75</f>
        <v>77850</v>
      </c>
      <c r="V46" s="19">
        <f>'BAR BB| Open rates'!V46*0.75</f>
        <v>77850</v>
      </c>
      <c r="W46" s="19">
        <f>'BAR BB| Open rates'!W46*0.75</f>
        <v>79350</v>
      </c>
      <c r="X46" s="19">
        <f>'BAR BB| Open rates'!X46*0.75</f>
        <v>79350</v>
      </c>
      <c r="Y46" s="19">
        <f>'BAR BB| Open rates'!Y46*0.75</f>
        <v>77850</v>
      </c>
      <c r="Z46" s="19">
        <f>'BAR BB| Open rates'!Z46*0.75</f>
        <v>77850</v>
      </c>
      <c r="AA46" s="19">
        <f>'BAR BB| Open rates'!AA46*0.75</f>
        <v>77850</v>
      </c>
      <c r="AB46" s="19">
        <f>'BAR BB| Open rates'!AB46*0.75</f>
        <v>77850</v>
      </c>
      <c r="AC46" s="19">
        <f>'BAR BB| Open rates'!AC46*0.75</f>
        <v>77850</v>
      </c>
      <c r="AD46" s="19">
        <f>'BAR BB| Open rates'!AD46*0.75</f>
        <v>79350</v>
      </c>
      <c r="AE46" s="19">
        <f>'BAR BB| Open rates'!AE46*0.75</f>
        <v>79350</v>
      </c>
      <c r="AF46" s="19">
        <f>'BAR BB| Open rates'!AF46*0.75</f>
        <v>77850</v>
      </c>
      <c r="AG46" s="19">
        <f>'BAR BB| Open rates'!AG46*0.75</f>
        <v>77850</v>
      </c>
      <c r="AH46" s="19">
        <f>'BAR BB| Open rates'!AH46*0.75</f>
        <v>77850</v>
      </c>
      <c r="AI46" s="19">
        <f>'BAR BB| Open rates'!AI46*0.75</f>
        <v>77850</v>
      </c>
      <c r="AJ46" s="19">
        <f>'BAR BB| Open rates'!AJ46*0.75</f>
        <v>77850</v>
      </c>
      <c r="AK46" s="19">
        <f>'BAR BB| Open rates'!AK46*0.75</f>
        <v>79350</v>
      </c>
      <c r="AL46" s="19">
        <f>'BAR BB| Open rates'!AL46*0.75</f>
        <v>79350</v>
      </c>
      <c r="AM46" s="19">
        <f>'BAR BB| Open rates'!AM46*0.75</f>
        <v>77850</v>
      </c>
      <c r="AN46" s="19">
        <f>'BAR BB| Open rates'!AN46*0.75</f>
        <v>77850</v>
      </c>
      <c r="AO46" s="19">
        <f>'BAR BB| Open rates'!AO46*0.75</f>
        <v>77850</v>
      </c>
      <c r="AP46" s="19">
        <f>'BAR BB| Open rates'!AP46*0.75</f>
        <v>77850</v>
      </c>
      <c r="AQ46" s="19">
        <f>'BAR BB| Open rates'!AQ46*0.75</f>
        <v>77850</v>
      </c>
      <c r="AR46" s="19">
        <f>'BAR BB| Open rates'!AR46*0.75</f>
        <v>79350</v>
      </c>
      <c r="AS46" s="19">
        <f>'BAR BB| Open rates'!AS46*0.75</f>
        <v>79350</v>
      </c>
      <c r="AT46" s="19">
        <f>'BAR BB| Open rates'!AT46*0.75</f>
        <v>77850</v>
      </c>
      <c r="AU46" s="19">
        <f>'BAR BB| Open rates'!AU46*0.75</f>
        <v>77850</v>
      </c>
      <c r="AV46" s="19">
        <f>'BAR BB| Open rates'!AV46*0.75</f>
        <v>77850</v>
      </c>
      <c r="AW46" s="19">
        <f>'BAR BB| Open rates'!AW46*0.75</f>
        <v>77850</v>
      </c>
      <c r="AX46" s="19">
        <f>'BAR BB| Open rates'!AX46*0.75</f>
        <v>77850</v>
      </c>
      <c r="AY46" s="19">
        <f>'BAR BB| Open rates'!AY46*0.75</f>
        <v>79350</v>
      </c>
      <c r="AZ46" s="19">
        <f>'BAR BB| Open rates'!AZ46*0.75</f>
        <v>79350</v>
      </c>
      <c r="BA46" s="19">
        <f>'BAR BB| Open rates'!BA46*0.75</f>
        <v>77850</v>
      </c>
      <c r="BB46" s="19">
        <f>'BAR BB| Open rates'!BB46*0.75</f>
        <v>77850</v>
      </c>
      <c r="BC46" s="19">
        <f>'BAR BB| Open rates'!BC46*0.75</f>
        <v>77850</v>
      </c>
      <c r="BD46" s="19">
        <f>'BAR BB| Open rates'!BD46*0.75</f>
        <v>77850</v>
      </c>
      <c r="BE46" s="19">
        <f>'BAR BB| Open rates'!BE46*0.75</f>
        <v>77850</v>
      </c>
      <c r="BF46" s="19">
        <f>'BAR BB| Open rates'!BF46*0.75</f>
        <v>79350</v>
      </c>
      <c r="BG46" s="19">
        <f>'BAR BB| Open rates'!BG46*0.75</f>
        <v>79350</v>
      </c>
      <c r="BH46" s="19">
        <f>'BAR BB| Open rates'!BH46*0.75</f>
        <v>75450</v>
      </c>
      <c r="BI46" s="19">
        <f>'BAR BB| Open rates'!BI46*0.75</f>
        <v>75450</v>
      </c>
      <c r="BJ46" s="19">
        <f>'BAR BB| Open rates'!BJ46*0.75</f>
        <v>75450</v>
      </c>
      <c r="BK46" s="19">
        <f>'BAR BB| Open rates'!BK46*0.75</f>
        <v>75450</v>
      </c>
      <c r="BL46" s="19">
        <f>'BAR BB| Open rates'!BL46*0.75</f>
        <v>75450</v>
      </c>
      <c r="BM46" s="19">
        <f>'BAR BB| Open rates'!BM46*0.75</f>
        <v>76350</v>
      </c>
      <c r="BN46" s="19">
        <f>'BAR BB| Open rates'!BN46*0.75</f>
        <v>76350</v>
      </c>
      <c r="BO46" s="19">
        <f>'BAR BB| Open rates'!BO46*0.75</f>
        <v>74700</v>
      </c>
      <c r="BP46" s="19">
        <f>'BAR BB| Open rates'!BP46*0.75</f>
        <v>74700</v>
      </c>
      <c r="BQ46" s="19">
        <f>'BAR BB| Open rates'!BQ46*0.75</f>
        <v>65100</v>
      </c>
      <c r="BR46" s="19">
        <f>'BAR BB| Open rates'!BR46*0.75</f>
        <v>65100</v>
      </c>
      <c r="BS46" s="19">
        <f>'BAR BB| Open rates'!BS46*0.75</f>
        <v>65100</v>
      </c>
      <c r="BT46" s="19">
        <f>'BAR BB| Open rates'!BT46*0.75</f>
        <v>65100</v>
      </c>
      <c r="BU46" s="19">
        <f>'BAR BB| Open rates'!BU46*0.75</f>
        <v>65100</v>
      </c>
      <c r="BV46" s="19">
        <f>'BAR BB| Open rates'!BV46*0.75</f>
        <v>63450</v>
      </c>
      <c r="BW46" s="19">
        <f>'BAR BB| Open rates'!BW46*0.75</f>
        <v>63450</v>
      </c>
      <c r="BX46" s="19">
        <f>'BAR BB| Open rates'!BX46*0.75</f>
        <v>63450</v>
      </c>
      <c r="BY46" s="19">
        <f>'BAR BB| Open rates'!BY46*0.75</f>
        <v>63450</v>
      </c>
      <c r="BZ46" s="19">
        <f>'BAR BB| Open rates'!BZ46*0.75</f>
        <v>63450</v>
      </c>
      <c r="CA46" s="19">
        <f>'BAR BB| Open rates'!CA46*0.75</f>
        <v>65100</v>
      </c>
      <c r="CB46" s="19">
        <f>'BAR BB| Open rates'!CB46*0.75</f>
        <v>65100</v>
      </c>
      <c r="CC46" s="19">
        <f>'BAR BB| Open rates'!CC46*0.75</f>
        <v>63450</v>
      </c>
      <c r="CD46" s="19">
        <f>'BAR BB| Open rates'!CD46*0.75</f>
        <v>63450</v>
      </c>
      <c r="CE46" s="19">
        <f>'BAR BB| Open rates'!CE46*0.75</f>
        <v>63450</v>
      </c>
      <c r="CF46" s="19">
        <f>'BAR BB| Open rates'!CF46*0.75</f>
        <v>63450</v>
      </c>
      <c r="CG46" s="19">
        <f>'BAR BB| Open rates'!CG46*0.75</f>
        <v>63450</v>
      </c>
      <c r="CH46" s="19">
        <f>'BAR BB| Open rates'!CH46*0.75</f>
        <v>65100</v>
      </c>
      <c r="CI46" s="19">
        <f>'BAR BB| Open rates'!CI46*0.75</f>
        <v>65100</v>
      </c>
      <c r="CJ46" s="19">
        <f>'BAR BB| Open rates'!CJ46*0.75</f>
        <v>63450</v>
      </c>
      <c r="CK46" s="19">
        <f>'BAR BB| Open rates'!CK46*0.75</f>
        <v>63450</v>
      </c>
      <c r="CL46" s="19">
        <f>'BAR BB| Open rates'!CL46*0.75</f>
        <v>63450</v>
      </c>
      <c r="CM46" s="19">
        <f>'BAR BB| Open rates'!CM46*0.75</f>
        <v>63450</v>
      </c>
      <c r="CN46" s="19">
        <f>'BAR BB| Open rates'!CN46*0.75</f>
        <v>63450</v>
      </c>
      <c r="CO46" s="19">
        <f>'BAR BB| Open rates'!CO46*0.75</f>
        <v>65100</v>
      </c>
      <c r="CP46" s="19">
        <f>'BAR BB| Open rates'!CP46*0.75</f>
        <v>65100</v>
      </c>
      <c r="CQ46" s="19">
        <f>'BAR BB| Open rates'!CQ46*0.75</f>
        <v>63450</v>
      </c>
      <c r="CR46" s="19">
        <f>'BAR BB| Open rates'!CR46*0.75</f>
        <v>63450</v>
      </c>
      <c r="CS46" s="19">
        <f>'BAR BB| Open rates'!CS46*0.75</f>
        <v>63450</v>
      </c>
      <c r="CT46" s="19">
        <f>'BAR BB| Open rates'!CT46*0.75</f>
        <v>63450</v>
      </c>
    </row>
    <row r="47" spans="1:98" s="36" customFormat="1" ht="12" hidden="1" customHeight="1" x14ac:dyDescent="0.2">
      <c r="A47" s="237" t="s">
        <v>361</v>
      </c>
      <c r="B47" s="19">
        <f>'BAR BB| Open rates'!B47*0.75</f>
        <v>80625</v>
      </c>
      <c r="C47" s="19">
        <f>'BAR BB| Open rates'!C47*0.75</f>
        <v>80625</v>
      </c>
      <c r="D47" s="19">
        <f>'BAR BB| Open rates'!D47*0.75</f>
        <v>78600</v>
      </c>
      <c r="E47" s="19">
        <f>'BAR BB| Open rates'!E47*0.75</f>
        <v>78600</v>
      </c>
      <c r="F47" s="19">
        <f>'BAR BB| Open rates'!F47*0.75</f>
        <v>76950</v>
      </c>
      <c r="G47" s="19">
        <f>'BAR BB| Open rates'!G47*0.75</f>
        <v>78600</v>
      </c>
      <c r="H47" s="19">
        <f>'BAR BB| Open rates'!H47*0.75</f>
        <v>78600</v>
      </c>
      <c r="I47" s="19">
        <f>'BAR BB| Open rates'!I47*0.75</f>
        <v>80100</v>
      </c>
      <c r="J47" s="19">
        <f>'BAR BB| Open rates'!J47*0.75</f>
        <v>80100</v>
      </c>
      <c r="K47" s="19">
        <f>'BAR BB| Open rates'!K47*0.75</f>
        <v>78600</v>
      </c>
      <c r="L47" s="19">
        <f>'BAR BB| Open rates'!L47*0.75</f>
        <v>78600</v>
      </c>
      <c r="M47" s="19">
        <f>'BAR BB| Open rates'!M47*0.75</f>
        <v>78600</v>
      </c>
      <c r="N47" s="19">
        <f>'BAR BB| Open rates'!N47*0.75</f>
        <v>78600</v>
      </c>
      <c r="O47" s="19">
        <f>'BAR BB| Open rates'!O47*0.75</f>
        <v>78600</v>
      </c>
      <c r="P47" s="19">
        <f>'BAR BB| Open rates'!P47*0.75</f>
        <v>80100</v>
      </c>
      <c r="Q47" s="19">
        <f>'BAR BB| Open rates'!Q47*0.75</f>
        <v>80100</v>
      </c>
      <c r="R47" s="19">
        <f>'BAR BB| Open rates'!R47*0.75</f>
        <v>80100</v>
      </c>
      <c r="S47" s="19">
        <f>'BAR BB| Open rates'!S47*0.75</f>
        <v>80100</v>
      </c>
      <c r="T47" s="19">
        <f>'BAR BB| Open rates'!T47*0.75</f>
        <v>80100</v>
      </c>
      <c r="U47" s="19">
        <f>'BAR BB| Open rates'!U47*0.75</f>
        <v>80100</v>
      </c>
      <c r="V47" s="19">
        <f>'BAR BB| Open rates'!V47*0.75</f>
        <v>80100</v>
      </c>
      <c r="W47" s="19">
        <f>'BAR BB| Open rates'!W47*0.75</f>
        <v>81600</v>
      </c>
      <c r="X47" s="19">
        <f>'BAR BB| Open rates'!X47*0.75</f>
        <v>81600</v>
      </c>
      <c r="Y47" s="19">
        <f>'BAR BB| Open rates'!Y47*0.75</f>
        <v>80100</v>
      </c>
      <c r="Z47" s="19">
        <f>'BAR BB| Open rates'!Z47*0.75</f>
        <v>80100</v>
      </c>
      <c r="AA47" s="19">
        <f>'BAR BB| Open rates'!AA47*0.75</f>
        <v>80100</v>
      </c>
      <c r="AB47" s="19">
        <f>'BAR BB| Open rates'!AB47*0.75</f>
        <v>80100</v>
      </c>
      <c r="AC47" s="19">
        <f>'BAR BB| Open rates'!AC47*0.75</f>
        <v>80100</v>
      </c>
      <c r="AD47" s="19">
        <f>'BAR BB| Open rates'!AD47*0.75</f>
        <v>81600</v>
      </c>
      <c r="AE47" s="19">
        <f>'BAR BB| Open rates'!AE47*0.75</f>
        <v>81600</v>
      </c>
      <c r="AF47" s="19">
        <f>'BAR BB| Open rates'!AF47*0.75</f>
        <v>80100</v>
      </c>
      <c r="AG47" s="19">
        <f>'BAR BB| Open rates'!AG47*0.75</f>
        <v>80100</v>
      </c>
      <c r="AH47" s="19">
        <f>'BAR BB| Open rates'!AH47*0.75</f>
        <v>80100</v>
      </c>
      <c r="AI47" s="19">
        <f>'BAR BB| Open rates'!AI47*0.75</f>
        <v>80100</v>
      </c>
      <c r="AJ47" s="19">
        <f>'BAR BB| Open rates'!AJ47*0.75</f>
        <v>80100</v>
      </c>
      <c r="AK47" s="19">
        <f>'BAR BB| Open rates'!AK47*0.75</f>
        <v>81600</v>
      </c>
      <c r="AL47" s="19">
        <f>'BAR BB| Open rates'!AL47*0.75</f>
        <v>81600</v>
      </c>
      <c r="AM47" s="19">
        <f>'BAR BB| Open rates'!AM47*0.75</f>
        <v>80100</v>
      </c>
      <c r="AN47" s="19">
        <f>'BAR BB| Open rates'!AN47*0.75</f>
        <v>80100</v>
      </c>
      <c r="AO47" s="19">
        <f>'BAR BB| Open rates'!AO47*0.75</f>
        <v>80100</v>
      </c>
      <c r="AP47" s="19">
        <f>'BAR BB| Open rates'!AP47*0.75</f>
        <v>80100</v>
      </c>
      <c r="AQ47" s="19">
        <f>'BAR BB| Open rates'!AQ47*0.75</f>
        <v>80100</v>
      </c>
      <c r="AR47" s="19">
        <f>'BAR BB| Open rates'!AR47*0.75</f>
        <v>81600</v>
      </c>
      <c r="AS47" s="19">
        <f>'BAR BB| Open rates'!AS47*0.75</f>
        <v>81600</v>
      </c>
      <c r="AT47" s="19">
        <f>'BAR BB| Open rates'!AT47*0.75</f>
        <v>80100</v>
      </c>
      <c r="AU47" s="19">
        <f>'BAR BB| Open rates'!AU47*0.75</f>
        <v>80100</v>
      </c>
      <c r="AV47" s="19">
        <f>'BAR BB| Open rates'!AV47*0.75</f>
        <v>80100</v>
      </c>
      <c r="AW47" s="19">
        <f>'BAR BB| Open rates'!AW47*0.75</f>
        <v>80100</v>
      </c>
      <c r="AX47" s="19">
        <f>'BAR BB| Open rates'!AX47*0.75</f>
        <v>80100</v>
      </c>
      <c r="AY47" s="19">
        <f>'BAR BB| Open rates'!AY47*0.75</f>
        <v>81600</v>
      </c>
      <c r="AZ47" s="19">
        <f>'BAR BB| Open rates'!AZ47*0.75</f>
        <v>81600</v>
      </c>
      <c r="BA47" s="19">
        <f>'BAR BB| Open rates'!BA47*0.75</f>
        <v>80100</v>
      </c>
      <c r="BB47" s="19">
        <f>'BAR BB| Open rates'!BB47*0.75</f>
        <v>80100</v>
      </c>
      <c r="BC47" s="19">
        <f>'BAR BB| Open rates'!BC47*0.75</f>
        <v>80100</v>
      </c>
      <c r="BD47" s="19">
        <f>'BAR BB| Open rates'!BD47*0.75</f>
        <v>80100</v>
      </c>
      <c r="BE47" s="19">
        <f>'BAR BB| Open rates'!BE47*0.75</f>
        <v>80100</v>
      </c>
      <c r="BF47" s="19">
        <f>'BAR BB| Open rates'!BF47*0.75</f>
        <v>81600</v>
      </c>
      <c r="BG47" s="19">
        <f>'BAR BB| Open rates'!BG47*0.75</f>
        <v>81600</v>
      </c>
      <c r="BH47" s="19">
        <f>'BAR BB| Open rates'!BH47*0.75</f>
        <v>77700</v>
      </c>
      <c r="BI47" s="19">
        <f>'BAR BB| Open rates'!BI47*0.75</f>
        <v>77700</v>
      </c>
      <c r="BJ47" s="19">
        <f>'BAR BB| Open rates'!BJ47*0.75</f>
        <v>77700</v>
      </c>
      <c r="BK47" s="19">
        <f>'BAR BB| Open rates'!BK47*0.75</f>
        <v>77700</v>
      </c>
      <c r="BL47" s="19">
        <f>'BAR BB| Open rates'!BL47*0.75</f>
        <v>77700</v>
      </c>
      <c r="BM47" s="19">
        <f>'BAR BB| Open rates'!BM47*0.75</f>
        <v>78600</v>
      </c>
      <c r="BN47" s="19">
        <f>'BAR BB| Open rates'!BN47*0.75</f>
        <v>78600</v>
      </c>
      <c r="BO47" s="19">
        <f>'BAR BB| Open rates'!BO47*0.75</f>
        <v>76950</v>
      </c>
      <c r="BP47" s="19">
        <f>'BAR BB| Open rates'!BP47*0.75</f>
        <v>76950</v>
      </c>
      <c r="BQ47" s="19">
        <f>'BAR BB| Open rates'!BQ47*0.75</f>
        <v>67350</v>
      </c>
      <c r="BR47" s="19">
        <f>'BAR BB| Open rates'!BR47*0.75</f>
        <v>67350</v>
      </c>
      <c r="BS47" s="19">
        <f>'BAR BB| Open rates'!BS47*0.75</f>
        <v>67350</v>
      </c>
      <c r="BT47" s="19">
        <f>'BAR BB| Open rates'!BT47*0.75</f>
        <v>67350</v>
      </c>
      <c r="BU47" s="19">
        <f>'BAR BB| Open rates'!BU47*0.75</f>
        <v>67350</v>
      </c>
      <c r="BV47" s="19">
        <f>'BAR BB| Open rates'!BV47*0.75</f>
        <v>65700</v>
      </c>
      <c r="BW47" s="19">
        <f>'BAR BB| Open rates'!BW47*0.75</f>
        <v>65700</v>
      </c>
      <c r="BX47" s="19">
        <f>'BAR BB| Open rates'!BX47*0.75</f>
        <v>65700</v>
      </c>
      <c r="BY47" s="19">
        <f>'BAR BB| Open rates'!BY47*0.75</f>
        <v>65700</v>
      </c>
      <c r="BZ47" s="19">
        <f>'BAR BB| Open rates'!BZ47*0.75</f>
        <v>65700</v>
      </c>
      <c r="CA47" s="19">
        <f>'BAR BB| Open rates'!CA47*0.75</f>
        <v>67350</v>
      </c>
      <c r="CB47" s="19">
        <f>'BAR BB| Open rates'!CB47*0.75</f>
        <v>67350</v>
      </c>
      <c r="CC47" s="19">
        <f>'BAR BB| Open rates'!CC47*0.75</f>
        <v>65700</v>
      </c>
      <c r="CD47" s="19">
        <f>'BAR BB| Open rates'!CD47*0.75</f>
        <v>65700</v>
      </c>
      <c r="CE47" s="19">
        <f>'BAR BB| Open rates'!CE47*0.75</f>
        <v>65700</v>
      </c>
      <c r="CF47" s="19">
        <f>'BAR BB| Open rates'!CF47*0.75</f>
        <v>65700</v>
      </c>
      <c r="CG47" s="19">
        <f>'BAR BB| Open rates'!CG47*0.75</f>
        <v>65700</v>
      </c>
      <c r="CH47" s="19">
        <f>'BAR BB| Open rates'!CH47*0.75</f>
        <v>67350</v>
      </c>
      <c r="CI47" s="19">
        <f>'BAR BB| Open rates'!CI47*0.75</f>
        <v>67350</v>
      </c>
      <c r="CJ47" s="19">
        <f>'BAR BB| Open rates'!CJ47*0.75</f>
        <v>65700</v>
      </c>
      <c r="CK47" s="19">
        <f>'BAR BB| Open rates'!CK47*0.75</f>
        <v>65700</v>
      </c>
      <c r="CL47" s="19">
        <f>'BAR BB| Open rates'!CL47*0.75</f>
        <v>65700</v>
      </c>
      <c r="CM47" s="19">
        <f>'BAR BB| Open rates'!CM47*0.75</f>
        <v>65700</v>
      </c>
      <c r="CN47" s="19">
        <f>'BAR BB| Open rates'!CN47*0.75</f>
        <v>65700</v>
      </c>
      <c r="CO47" s="19">
        <f>'BAR BB| Open rates'!CO47*0.75</f>
        <v>67350</v>
      </c>
      <c r="CP47" s="19">
        <f>'BAR BB| Open rates'!CP47*0.75</f>
        <v>67350</v>
      </c>
      <c r="CQ47" s="19">
        <f>'BAR BB| Open rates'!CQ47*0.75</f>
        <v>65700</v>
      </c>
      <c r="CR47" s="19">
        <f>'BAR BB| Open rates'!CR47*0.75</f>
        <v>65700</v>
      </c>
      <c r="CS47" s="19">
        <f>'BAR BB| Open rates'!CS47*0.75</f>
        <v>65700</v>
      </c>
      <c r="CT47" s="19">
        <f>'BAR BB| Open rates'!CT47*0.75</f>
        <v>65700</v>
      </c>
    </row>
    <row r="48" spans="1:98" s="36" customFormat="1" ht="12" customHeight="1" x14ac:dyDescent="0.2">
      <c r="A48" s="236" t="s">
        <v>72</v>
      </c>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row>
    <row r="49" spans="1:98" s="36" customFormat="1" ht="12" customHeight="1" x14ac:dyDescent="0.2">
      <c r="A49" s="237">
        <v>1</v>
      </c>
      <c r="B49" s="19">
        <f>'BAR BB| Open rates'!B49*0.75</f>
        <v>67500</v>
      </c>
      <c r="C49" s="19">
        <f>'BAR BB| Open rates'!C49*0.75</f>
        <v>67500</v>
      </c>
      <c r="D49" s="19">
        <f>'BAR BB| Open rates'!D49*0.75</f>
        <v>67500</v>
      </c>
      <c r="E49" s="19">
        <f>'BAR BB| Open rates'!E49*0.75</f>
        <v>67500</v>
      </c>
      <c r="F49" s="19">
        <f>'BAR BB| Open rates'!F49*0.75</f>
        <v>67500</v>
      </c>
      <c r="G49" s="19">
        <f>'BAR BB| Open rates'!G49*0.75</f>
        <v>67500</v>
      </c>
      <c r="H49" s="19">
        <f>'BAR BB| Open rates'!H49*0.75</f>
        <v>67500</v>
      </c>
      <c r="I49" s="19">
        <f>'BAR BB| Open rates'!I49*0.75</f>
        <v>67500</v>
      </c>
      <c r="J49" s="19">
        <f>'BAR BB| Open rates'!J49*0.75</f>
        <v>67500</v>
      </c>
      <c r="K49" s="19">
        <f>'BAR BB| Open rates'!K49*0.75</f>
        <v>67500</v>
      </c>
      <c r="L49" s="19">
        <f>'BAR BB| Open rates'!L49*0.75</f>
        <v>67500</v>
      </c>
      <c r="M49" s="19">
        <f>'BAR BB| Open rates'!M49*0.75</f>
        <v>67500</v>
      </c>
      <c r="N49" s="19">
        <f>'BAR BB| Open rates'!N49*0.75</f>
        <v>67500</v>
      </c>
      <c r="O49" s="19">
        <f>'BAR BB| Open rates'!O49*0.75</f>
        <v>67500</v>
      </c>
      <c r="P49" s="19">
        <f>'BAR BB| Open rates'!P49*0.75</f>
        <v>67500</v>
      </c>
      <c r="Q49" s="19">
        <f>'BAR BB| Open rates'!Q49*0.75</f>
        <v>67500</v>
      </c>
      <c r="R49" s="19">
        <f>'BAR BB| Open rates'!R49*0.75</f>
        <v>67500</v>
      </c>
      <c r="S49" s="19">
        <f>'BAR BB| Open rates'!S49*0.75</f>
        <v>67500</v>
      </c>
      <c r="T49" s="19">
        <f>'BAR BB| Open rates'!T49*0.75</f>
        <v>67500</v>
      </c>
      <c r="U49" s="19">
        <f>'BAR BB| Open rates'!U49*0.75</f>
        <v>67500</v>
      </c>
      <c r="V49" s="19">
        <f>'BAR BB| Open rates'!V49*0.75</f>
        <v>67500</v>
      </c>
      <c r="W49" s="19">
        <f>'BAR BB| Open rates'!W49*0.75</f>
        <v>67500</v>
      </c>
      <c r="X49" s="19">
        <f>'BAR BB| Open rates'!X49*0.75</f>
        <v>67500</v>
      </c>
      <c r="Y49" s="19">
        <f>'BAR BB| Open rates'!Y49*0.75</f>
        <v>67500</v>
      </c>
      <c r="Z49" s="19">
        <f>'BAR BB| Open rates'!Z49*0.75</f>
        <v>67500</v>
      </c>
      <c r="AA49" s="19">
        <f>'BAR BB| Open rates'!AA49*0.75</f>
        <v>67500</v>
      </c>
      <c r="AB49" s="19">
        <f>'BAR BB| Open rates'!AB49*0.75</f>
        <v>67500</v>
      </c>
      <c r="AC49" s="19">
        <f>'BAR BB| Open rates'!AC49*0.75</f>
        <v>67500</v>
      </c>
      <c r="AD49" s="19">
        <f>'BAR BB| Open rates'!AD49*0.75</f>
        <v>67500</v>
      </c>
      <c r="AE49" s="19">
        <f>'BAR BB| Open rates'!AE49*0.75</f>
        <v>67500</v>
      </c>
      <c r="AF49" s="19">
        <f>'BAR BB| Open rates'!AF49*0.75</f>
        <v>67500</v>
      </c>
      <c r="AG49" s="19">
        <f>'BAR BB| Open rates'!AG49*0.75</f>
        <v>67500</v>
      </c>
      <c r="AH49" s="19">
        <f>'BAR BB| Open rates'!AH49*0.75</f>
        <v>67500</v>
      </c>
      <c r="AI49" s="19">
        <f>'BAR BB| Open rates'!AI49*0.75</f>
        <v>67500</v>
      </c>
      <c r="AJ49" s="19">
        <f>'BAR BB| Open rates'!AJ49*0.75</f>
        <v>67500</v>
      </c>
      <c r="AK49" s="19">
        <f>'BAR BB| Open rates'!AK49*0.75</f>
        <v>67500</v>
      </c>
      <c r="AL49" s="19">
        <f>'BAR BB| Open rates'!AL49*0.75</f>
        <v>67500</v>
      </c>
      <c r="AM49" s="19">
        <f>'BAR BB| Open rates'!AM49*0.75</f>
        <v>67500</v>
      </c>
      <c r="AN49" s="19">
        <f>'BAR BB| Open rates'!AN49*0.75</f>
        <v>67500</v>
      </c>
      <c r="AO49" s="19">
        <f>'BAR BB| Open rates'!AO49*0.75</f>
        <v>67500</v>
      </c>
      <c r="AP49" s="19">
        <f>'BAR BB| Open rates'!AP49*0.75</f>
        <v>67500</v>
      </c>
      <c r="AQ49" s="19">
        <f>'BAR BB| Open rates'!AQ49*0.75</f>
        <v>67500</v>
      </c>
      <c r="AR49" s="19">
        <f>'BAR BB| Open rates'!AR49*0.75</f>
        <v>67500</v>
      </c>
      <c r="AS49" s="19">
        <f>'BAR BB| Open rates'!AS49*0.75</f>
        <v>67500</v>
      </c>
      <c r="AT49" s="19">
        <f>'BAR BB| Open rates'!AT49*0.75</f>
        <v>67500</v>
      </c>
      <c r="AU49" s="19">
        <f>'BAR BB| Open rates'!AU49*0.75</f>
        <v>67500</v>
      </c>
      <c r="AV49" s="19">
        <f>'BAR BB| Open rates'!AV49*0.75</f>
        <v>67500</v>
      </c>
      <c r="AW49" s="19">
        <f>'BAR BB| Open rates'!AW49*0.75</f>
        <v>67500</v>
      </c>
      <c r="AX49" s="19">
        <f>'BAR BB| Open rates'!AX49*0.75</f>
        <v>67500</v>
      </c>
      <c r="AY49" s="19">
        <f>'BAR BB| Open rates'!AY49*0.75</f>
        <v>67500</v>
      </c>
      <c r="AZ49" s="19">
        <f>'BAR BB| Open rates'!AZ49*0.75</f>
        <v>67500</v>
      </c>
      <c r="BA49" s="19">
        <f>'BAR BB| Open rates'!BA49*0.75</f>
        <v>67500</v>
      </c>
      <c r="BB49" s="19">
        <f>'BAR BB| Open rates'!BB49*0.75</f>
        <v>67500</v>
      </c>
      <c r="BC49" s="19">
        <f>'BAR BB| Open rates'!BC49*0.75</f>
        <v>67500</v>
      </c>
      <c r="BD49" s="19">
        <f>'BAR BB| Open rates'!BD49*0.75</f>
        <v>67500</v>
      </c>
      <c r="BE49" s="19">
        <f>'BAR BB| Open rates'!BE49*0.75</f>
        <v>67500</v>
      </c>
      <c r="BF49" s="19">
        <f>'BAR BB| Open rates'!BF49*0.75</f>
        <v>67500</v>
      </c>
      <c r="BG49" s="19">
        <f>'BAR BB| Open rates'!BG49*0.75</f>
        <v>67500</v>
      </c>
      <c r="BH49" s="19">
        <f>'BAR BB| Open rates'!BH49*0.75</f>
        <v>67500</v>
      </c>
      <c r="BI49" s="19">
        <f>'BAR BB| Open rates'!BI49*0.75</f>
        <v>67500</v>
      </c>
      <c r="BJ49" s="19">
        <f>'BAR BB| Open rates'!BJ49*0.75</f>
        <v>67500</v>
      </c>
      <c r="BK49" s="19">
        <f>'BAR BB| Open rates'!BK49*0.75</f>
        <v>67500</v>
      </c>
      <c r="BL49" s="19">
        <f>'BAR BB| Open rates'!BL49*0.75</f>
        <v>67500</v>
      </c>
      <c r="BM49" s="19">
        <f>'BAR BB| Open rates'!BM49*0.75</f>
        <v>67500</v>
      </c>
      <c r="BN49" s="19">
        <f>'BAR BB| Open rates'!BN49*0.75</f>
        <v>67500</v>
      </c>
      <c r="BO49" s="19">
        <f>'BAR BB| Open rates'!BO49*0.75</f>
        <v>67500</v>
      </c>
      <c r="BP49" s="19">
        <f>'BAR BB| Open rates'!BP49*0.75</f>
        <v>67500</v>
      </c>
      <c r="BQ49" s="19">
        <f>'BAR BB| Open rates'!BQ49*0.75</f>
        <v>67500</v>
      </c>
      <c r="BR49" s="19">
        <f>'BAR BB| Open rates'!BR49*0.75</f>
        <v>67500</v>
      </c>
      <c r="BS49" s="19">
        <f>'BAR BB| Open rates'!BS49*0.75</f>
        <v>67500</v>
      </c>
      <c r="BT49" s="19">
        <f>'BAR BB| Open rates'!BT49*0.75</f>
        <v>67500</v>
      </c>
      <c r="BU49" s="19">
        <f>'BAR BB| Open rates'!BU49*0.75</f>
        <v>67500</v>
      </c>
      <c r="BV49" s="19">
        <f>'BAR BB| Open rates'!BV49*0.75</f>
        <v>67500</v>
      </c>
      <c r="BW49" s="19">
        <f>'BAR BB| Open rates'!BW49*0.75</f>
        <v>67500</v>
      </c>
      <c r="BX49" s="19">
        <f>'BAR BB| Open rates'!BX49*0.75</f>
        <v>67500</v>
      </c>
      <c r="BY49" s="19">
        <f>'BAR BB| Open rates'!BY49*0.75</f>
        <v>67500</v>
      </c>
      <c r="BZ49" s="19">
        <f>'BAR BB| Open rates'!BZ49*0.75</f>
        <v>67500</v>
      </c>
      <c r="CA49" s="19">
        <f>'BAR BB| Open rates'!CA49*0.75</f>
        <v>67500</v>
      </c>
      <c r="CB49" s="19">
        <f>'BAR BB| Open rates'!CB49*0.75</f>
        <v>67500</v>
      </c>
      <c r="CC49" s="19">
        <f>'BAR BB| Open rates'!CC49*0.75</f>
        <v>67500</v>
      </c>
      <c r="CD49" s="19">
        <f>'BAR BB| Open rates'!CD49*0.75</f>
        <v>67500</v>
      </c>
      <c r="CE49" s="19">
        <f>'BAR BB| Open rates'!CE49*0.75</f>
        <v>67500</v>
      </c>
      <c r="CF49" s="19">
        <f>'BAR BB| Open rates'!CF49*0.75</f>
        <v>67500</v>
      </c>
      <c r="CG49" s="19">
        <f>'BAR BB| Open rates'!CG49*0.75</f>
        <v>67500</v>
      </c>
      <c r="CH49" s="19">
        <f>'BAR BB| Open rates'!CH49*0.75</f>
        <v>67500</v>
      </c>
      <c r="CI49" s="19">
        <f>'BAR BB| Open rates'!CI49*0.75</f>
        <v>67500</v>
      </c>
      <c r="CJ49" s="19">
        <f>'BAR BB| Open rates'!CJ49*0.75</f>
        <v>67500</v>
      </c>
      <c r="CK49" s="19">
        <f>'BAR BB| Open rates'!CK49*0.75</f>
        <v>67500</v>
      </c>
      <c r="CL49" s="19">
        <f>'BAR BB| Open rates'!CL49*0.75</f>
        <v>67500</v>
      </c>
      <c r="CM49" s="19">
        <f>'BAR BB| Open rates'!CM49*0.75</f>
        <v>67500</v>
      </c>
      <c r="CN49" s="19">
        <f>'BAR BB| Open rates'!CN49*0.75</f>
        <v>67500</v>
      </c>
      <c r="CO49" s="19">
        <f>'BAR BB| Open rates'!CO49*0.75</f>
        <v>67500</v>
      </c>
      <c r="CP49" s="19">
        <f>'BAR BB| Open rates'!CP49*0.75</f>
        <v>67500</v>
      </c>
      <c r="CQ49" s="19">
        <f>'BAR BB| Open rates'!CQ49*0.75</f>
        <v>67500</v>
      </c>
      <c r="CR49" s="19">
        <f>'BAR BB| Open rates'!CR49*0.75</f>
        <v>67500</v>
      </c>
      <c r="CS49" s="19">
        <f>'BAR BB| Open rates'!CS49*0.75</f>
        <v>67500</v>
      </c>
      <c r="CT49" s="19">
        <f>'BAR BB| Open rates'!CT49*0.75</f>
        <v>67500</v>
      </c>
    </row>
    <row r="50" spans="1:98" s="36" customFormat="1" ht="12" customHeight="1" x14ac:dyDescent="0.2">
      <c r="A50" s="237">
        <v>2</v>
      </c>
      <c r="B50" s="19">
        <f>'BAR BB| Open rates'!B50*0.75</f>
        <v>69750</v>
      </c>
      <c r="C50" s="19">
        <f>'BAR BB| Open rates'!C50*0.75</f>
        <v>69750</v>
      </c>
      <c r="D50" s="19">
        <f>'BAR BB| Open rates'!D50*0.75</f>
        <v>69750</v>
      </c>
      <c r="E50" s="19">
        <f>'BAR BB| Open rates'!E50*0.75</f>
        <v>69750</v>
      </c>
      <c r="F50" s="19">
        <f>'BAR BB| Open rates'!F50*0.75</f>
        <v>69750</v>
      </c>
      <c r="G50" s="19">
        <f>'BAR BB| Open rates'!G50*0.75</f>
        <v>69750</v>
      </c>
      <c r="H50" s="19">
        <f>'BAR BB| Open rates'!H50*0.75</f>
        <v>69750</v>
      </c>
      <c r="I50" s="19">
        <f>'BAR BB| Open rates'!I50*0.75</f>
        <v>69750</v>
      </c>
      <c r="J50" s="19">
        <f>'BAR BB| Open rates'!J50*0.75</f>
        <v>69750</v>
      </c>
      <c r="K50" s="19">
        <f>'BAR BB| Open rates'!K50*0.75</f>
        <v>69750</v>
      </c>
      <c r="L50" s="19">
        <f>'BAR BB| Open rates'!L50*0.75</f>
        <v>69750</v>
      </c>
      <c r="M50" s="19">
        <f>'BAR BB| Open rates'!M50*0.75</f>
        <v>69750</v>
      </c>
      <c r="N50" s="19">
        <f>'BAR BB| Open rates'!N50*0.75</f>
        <v>69750</v>
      </c>
      <c r="O50" s="19">
        <f>'BAR BB| Open rates'!O50*0.75</f>
        <v>69750</v>
      </c>
      <c r="P50" s="19">
        <f>'BAR BB| Open rates'!P50*0.75</f>
        <v>69750</v>
      </c>
      <c r="Q50" s="19">
        <f>'BAR BB| Open rates'!Q50*0.75</f>
        <v>69750</v>
      </c>
      <c r="R50" s="19">
        <f>'BAR BB| Open rates'!R50*0.75</f>
        <v>69750</v>
      </c>
      <c r="S50" s="19">
        <f>'BAR BB| Open rates'!S50*0.75</f>
        <v>69750</v>
      </c>
      <c r="T50" s="19">
        <f>'BAR BB| Open rates'!T50*0.75</f>
        <v>69750</v>
      </c>
      <c r="U50" s="19">
        <f>'BAR BB| Open rates'!U50*0.75</f>
        <v>69750</v>
      </c>
      <c r="V50" s="19">
        <f>'BAR BB| Open rates'!V50*0.75</f>
        <v>69750</v>
      </c>
      <c r="W50" s="19">
        <f>'BAR BB| Open rates'!W50*0.75</f>
        <v>69750</v>
      </c>
      <c r="X50" s="19">
        <f>'BAR BB| Open rates'!X50*0.75</f>
        <v>69750</v>
      </c>
      <c r="Y50" s="19">
        <f>'BAR BB| Open rates'!Y50*0.75</f>
        <v>69750</v>
      </c>
      <c r="Z50" s="19">
        <f>'BAR BB| Open rates'!Z50*0.75</f>
        <v>69750</v>
      </c>
      <c r="AA50" s="19">
        <f>'BAR BB| Open rates'!AA50*0.75</f>
        <v>69750</v>
      </c>
      <c r="AB50" s="19">
        <f>'BAR BB| Open rates'!AB50*0.75</f>
        <v>69750</v>
      </c>
      <c r="AC50" s="19">
        <f>'BAR BB| Open rates'!AC50*0.75</f>
        <v>69750</v>
      </c>
      <c r="AD50" s="19">
        <f>'BAR BB| Open rates'!AD50*0.75</f>
        <v>69750</v>
      </c>
      <c r="AE50" s="19">
        <f>'BAR BB| Open rates'!AE50*0.75</f>
        <v>69750</v>
      </c>
      <c r="AF50" s="19">
        <f>'BAR BB| Open rates'!AF50*0.75</f>
        <v>69750</v>
      </c>
      <c r="AG50" s="19">
        <f>'BAR BB| Open rates'!AG50*0.75</f>
        <v>69750</v>
      </c>
      <c r="AH50" s="19">
        <f>'BAR BB| Open rates'!AH50*0.75</f>
        <v>69750</v>
      </c>
      <c r="AI50" s="19">
        <f>'BAR BB| Open rates'!AI50*0.75</f>
        <v>69750</v>
      </c>
      <c r="AJ50" s="19">
        <f>'BAR BB| Open rates'!AJ50*0.75</f>
        <v>69750</v>
      </c>
      <c r="AK50" s="19">
        <f>'BAR BB| Open rates'!AK50*0.75</f>
        <v>69750</v>
      </c>
      <c r="AL50" s="19">
        <f>'BAR BB| Open rates'!AL50*0.75</f>
        <v>69750</v>
      </c>
      <c r="AM50" s="19">
        <f>'BAR BB| Open rates'!AM50*0.75</f>
        <v>69750</v>
      </c>
      <c r="AN50" s="19">
        <f>'BAR BB| Open rates'!AN50*0.75</f>
        <v>69750</v>
      </c>
      <c r="AO50" s="19">
        <f>'BAR BB| Open rates'!AO50*0.75</f>
        <v>69750</v>
      </c>
      <c r="AP50" s="19">
        <f>'BAR BB| Open rates'!AP50*0.75</f>
        <v>69750</v>
      </c>
      <c r="AQ50" s="19">
        <f>'BAR BB| Open rates'!AQ50*0.75</f>
        <v>69750</v>
      </c>
      <c r="AR50" s="19">
        <f>'BAR BB| Open rates'!AR50*0.75</f>
        <v>69750</v>
      </c>
      <c r="AS50" s="19">
        <f>'BAR BB| Open rates'!AS50*0.75</f>
        <v>69750</v>
      </c>
      <c r="AT50" s="19">
        <f>'BAR BB| Open rates'!AT50*0.75</f>
        <v>69750</v>
      </c>
      <c r="AU50" s="19">
        <f>'BAR BB| Open rates'!AU50*0.75</f>
        <v>69750</v>
      </c>
      <c r="AV50" s="19">
        <f>'BAR BB| Open rates'!AV50*0.75</f>
        <v>69750</v>
      </c>
      <c r="AW50" s="19">
        <f>'BAR BB| Open rates'!AW50*0.75</f>
        <v>69750</v>
      </c>
      <c r="AX50" s="19">
        <f>'BAR BB| Open rates'!AX50*0.75</f>
        <v>69750</v>
      </c>
      <c r="AY50" s="19">
        <f>'BAR BB| Open rates'!AY50*0.75</f>
        <v>69750</v>
      </c>
      <c r="AZ50" s="19">
        <f>'BAR BB| Open rates'!AZ50*0.75</f>
        <v>69750</v>
      </c>
      <c r="BA50" s="19">
        <f>'BAR BB| Open rates'!BA50*0.75</f>
        <v>69750</v>
      </c>
      <c r="BB50" s="19">
        <f>'BAR BB| Open rates'!BB50*0.75</f>
        <v>69750</v>
      </c>
      <c r="BC50" s="19">
        <f>'BAR BB| Open rates'!BC50*0.75</f>
        <v>69750</v>
      </c>
      <c r="BD50" s="19">
        <f>'BAR BB| Open rates'!BD50*0.75</f>
        <v>69750</v>
      </c>
      <c r="BE50" s="19">
        <f>'BAR BB| Open rates'!BE50*0.75</f>
        <v>69750</v>
      </c>
      <c r="BF50" s="19">
        <f>'BAR BB| Open rates'!BF50*0.75</f>
        <v>69750</v>
      </c>
      <c r="BG50" s="19">
        <f>'BAR BB| Open rates'!BG50*0.75</f>
        <v>69750</v>
      </c>
      <c r="BH50" s="19">
        <f>'BAR BB| Open rates'!BH50*0.75</f>
        <v>69750</v>
      </c>
      <c r="BI50" s="19">
        <f>'BAR BB| Open rates'!BI50*0.75</f>
        <v>69750</v>
      </c>
      <c r="BJ50" s="19">
        <f>'BAR BB| Open rates'!BJ50*0.75</f>
        <v>69750</v>
      </c>
      <c r="BK50" s="19">
        <f>'BAR BB| Open rates'!BK50*0.75</f>
        <v>69750</v>
      </c>
      <c r="BL50" s="19">
        <f>'BAR BB| Open rates'!BL50*0.75</f>
        <v>69750</v>
      </c>
      <c r="BM50" s="19">
        <f>'BAR BB| Open rates'!BM50*0.75</f>
        <v>69750</v>
      </c>
      <c r="BN50" s="19">
        <f>'BAR BB| Open rates'!BN50*0.75</f>
        <v>69750</v>
      </c>
      <c r="BO50" s="19">
        <f>'BAR BB| Open rates'!BO50*0.75</f>
        <v>69750</v>
      </c>
      <c r="BP50" s="19">
        <f>'BAR BB| Open rates'!BP50*0.75</f>
        <v>69750</v>
      </c>
      <c r="BQ50" s="19">
        <f>'BAR BB| Open rates'!BQ50*0.75</f>
        <v>69750</v>
      </c>
      <c r="BR50" s="19">
        <f>'BAR BB| Open rates'!BR50*0.75</f>
        <v>69750</v>
      </c>
      <c r="BS50" s="19">
        <f>'BAR BB| Open rates'!BS50*0.75</f>
        <v>69750</v>
      </c>
      <c r="BT50" s="19">
        <f>'BAR BB| Open rates'!BT50*0.75</f>
        <v>69750</v>
      </c>
      <c r="BU50" s="19">
        <f>'BAR BB| Open rates'!BU50*0.75</f>
        <v>69750</v>
      </c>
      <c r="BV50" s="19">
        <f>'BAR BB| Open rates'!BV50*0.75</f>
        <v>69750</v>
      </c>
      <c r="BW50" s="19">
        <f>'BAR BB| Open rates'!BW50*0.75</f>
        <v>69750</v>
      </c>
      <c r="BX50" s="19">
        <f>'BAR BB| Open rates'!BX50*0.75</f>
        <v>69750</v>
      </c>
      <c r="BY50" s="19">
        <f>'BAR BB| Open rates'!BY50*0.75</f>
        <v>69750</v>
      </c>
      <c r="BZ50" s="19">
        <f>'BAR BB| Open rates'!BZ50*0.75</f>
        <v>69750</v>
      </c>
      <c r="CA50" s="19">
        <f>'BAR BB| Open rates'!CA50*0.75</f>
        <v>69750</v>
      </c>
      <c r="CB50" s="19">
        <f>'BAR BB| Open rates'!CB50*0.75</f>
        <v>69750</v>
      </c>
      <c r="CC50" s="19">
        <f>'BAR BB| Open rates'!CC50*0.75</f>
        <v>69750</v>
      </c>
      <c r="CD50" s="19">
        <f>'BAR BB| Open rates'!CD50*0.75</f>
        <v>69750</v>
      </c>
      <c r="CE50" s="19">
        <f>'BAR BB| Open rates'!CE50*0.75</f>
        <v>69750</v>
      </c>
      <c r="CF50" s="19">
        <f>'BAR BB| Open rates'!CF50*0.75</f>
        <v>69750</v>
      </c>
      <c r="CG50" s="19">
        <f>'BAR BB| Open rates'!CG50*0.75</f>
        <v>69750</v>
      </c>
      <c r="CH50" s="19">
        <f>'BAR BB| Open rates'!CH50*0.75</f>
        <v>69750</v>
      </c>
      <c r="CI50" s="19">
        <f>'BAR BB| Open rates'!CI50*0.75</f>
        <v>69750</v>
      </c>
      <c r="CJ50" s="19">
        <f>'BAR BB| Open rates'!CJ50*0.75</f>
        <v>69750</v>
      </c>
      <c r="CK50" s="19">
        <f>'BAR BB| Open rates'!CK50*0.75</f>
        <v>69750</v>
      </c>
      <c r="CL50" s="19">
        <f>'BAR BB| Open rates'!CL50*0.75</f>
        <v>69750</v>
      </c>
      <c r="CM50" s="19">
        <f>'BAR BB| Open rates'!CM50*0.75</f>
        <v>69750</v>
      </c>
      <c r="CN50" s="19">
        <f>'BAR BB| Open rates'!CN50*0.75</f>
        <v>69750</v>
      </c>
      <c r="CO50" s="19">
        <f>'BAR BB| Open rates'!CO50*0.75</f>
        <v>69750</v>
      </c>
      <c r="CP50" s="19">
        <f>'BAR BB| Open rates'!CP50*0.75</f>
        <v>69750</v>
      </c>
      <c r="CQ50" s="19">
        <f>'BAR BB| Open rates'!CQ50*0.75</f>
        <v>69750</v>
      </c>
      <c r="CR50" s="19">
        <f>'BAR BB| Open rates'!CR50*0.75</f>
        <v>69750</v>
      </c>
      <c r="CS50" s="19">
        <f>'BAR BB| Open rates'!CS50*0.75</f>
        <v>69750</v>
      </c>
      <c r="CT50" s="19">
        <f>'BAR BB| Open rates'!CT50*0.75</f>
        <v>69750</v>
      </c>
    </row>
    <row r="51" spans="1:98" s="36" customFormat="1" ht="12" customHeight="1" x14ac:dyDescent="0.2">
      <c r="A51" s="236" t="s">
        <v>184</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row>
    <row r="52" spans="1:98" s="36" customFormat="1" ht="12" customHeight="1" x14ac:dyDescent="0.2">
      <c r="A52" s="237">
        <v>1</v>
      </c>
      <c r="B52" s="19">
        <f>'BAR BB| Open rates'!B52*0.75</f>
        <v>75000</v>
      </c>
      <c r="C52" s="19">
        <f>'BAR BB| Open rates'!C52*0.75</f>
        <v>75000</v>
      </c>
      <c r="D52" s="19">
        <f>'BAR BB| Open rates'!D52*0.75</f>
        <v>75000</v>
      </c>
      <c r="E52" s="19">
        <f>'BAR BB| Open rates'!E52*0.75</f>
        <v>75000</v>
      </c>
      <c r="F52" s="19">
        <f>'BAR BB| Open rates'!F52*0.75</f>
        <v>75000</v>
      </c>
      <c r="G52" s="19">
        <f>'BAR BB| Open rates'!G52*0.75</f>
        <v>75000</v>
      </c>
      <c r="H52" s="19">
        <f>'BAR BB| Open rates'!H52*0.75</f>
        <v>75000</v>
      </c>
      <c r="I52" s="19">
        <f>'BAR BB| Open rates'!I52*0.75</f>
        <v>75000</v>
      </c>
      <c r="J52" s="19">
        <f>'BAR BB| Open rates'!J52*0.75</f>
        <v>75000</v>
      </c>
      <c r="K52" s="19">
        <f>'BAR BB| Open rates'!K52*0.75</f>
        <v>75000</v>
      </c>
      <c r="L52" s="19">
        <f>'BAR BB| Open rates'!L52*0.75</f>
        <v>75000</v>
      </c>
      <c r="M52" s="19">
        <f>'BAR BB| Open rates'!M52*0.75</f>
        <v>75000</v>
      </c>
      <c r="N52" s="19">
        <f>'BAR BB| Open rates'!N52*0.75</f>
        <v>75000</v>
      </c>
      <c r="O52" s="19">
        <f>'BAR BB| Open rates'!O52*0.75</f>
        <v>75000</v>
      </c>
      <c r="P52" s="19">
        <f>'BAR BB| Open rates'!P52*0.75</f>
        <v>75000</v>
      </c>
      <c r="Q52" s="19">
        <f>'BAR BB| Open rates'!Q52*0.75</f>
        <v>75000</v>
      </c>
      <c r="R52" s="19">
        <f>'BAR BB| Open rates'!R52*0.75</f>
        <v>75000</v>
      </c>
      <c r="S52" s="19">
        <f>'BAR BB| Open rates'!S52*0.75</f>
        <v>75000</v>
      </c>
      <c r="T52" s="19">
        <f>'BAR BB| Open rates'!T52*0.75</f>
        <v>75000</v>
      </c>
      <c r="U52" s="19">
        <f>'BAR BB| Open rates'!U52*0.75</f>
        <v>75000</v>
      </c>
      <c r="V52" s="19">
        <f>'BAR BB| Open rates'!V52*0.75</f>
        <v>75000</v>
      </c>
      <c r="W52" s="19">
        <f>'BAR BB| Open rates'!W52*0.75</f>
        <v>75000</v>
      </c>
      <c r="X52" s="19">
        <f>'BAR BB| Open rates'!X52*0.75</f>
        <v>75000</v>
      </c>
      <c r="Y52" s="19">
        <f>'BAR BB| Open rates'!Y52*0.75</f>
        <v>75000</v>
      </c>
      <c r="Z52" s="19">
        <f>'BAR BB| Open rates'!Z52*0.75</f>
        <v>75000</v>
      </c>
      <c r="AA52" s="19">
        <f>'BAR BB| Open rates'!AA52*0.75</f>
        <v>75000</v>
      </c>
      <c r="AB52" s="19">
        <f>'BAR BB| Open rates'!AB52*0.75</f>
        <v>75000</v>
      </c>
      <c r="AC52" s="19">
        <f>'BAR BB| Open rates'!AC52*0.75</f>
        <v>75000</v>
      </c>
      <c r="AD52" s="19">
        <f>'BAR BB| Open rates'!AD52*0.75</f>
        <v>75000</v>
      </c>
      <c r="AE52" s="19">
        <f>'BAR BB| Open rates'!AE52*0.75</f>
        <v>75000</v>
      </c>
      <c r="AF52" s="19">
        <f>'BAR BB| Open rates'!AF52*0.75</f>
        <v>75000</v>
      </c>
      <c r="AG52" s="19">
        <f>'BAR BB| Open rates'!AG52*0.75</f>
        <v>75000</v>
      </c>
      <c r="AH52" s="19">
        <f>'BAR BB| Open rates'!AH52*0.75</f>
        <v>75000</v>
      </c>
      <c r="AI52" s="19">
        <f>'BAR BB| Open rates'!AI52*0.75</f>
        <v>75000</v>
      </c>
      <c r="AJ52" s="19">
        <f>'BAR BB| Open rates'!AJ52*0.75</f>
        <v>75000</v>
      </c>
      <c r="AK52" s="19">
        <f>'BAR BB| Open rates'!AK52*0.75</f>
        <v>75000</v>
      </c>
      <c r="AL52" s="19">
        <f>'BAR BB| Open rates'!AL52*0.75</f>
        <v>75000</v>
      </c>
      <c r="AM52" s="19">
        <f>'BAR BB| Open rates'!AM52*0.75</f>
        <v>75000</v>
      </c>
      <c r="AN52" s="19">
        <f>'BAR BB| Open rates'!AN52*0.75</f>
        <v>75000</v>
      </c>
      <c r="AO52" s="19">
        <f>'BAR BB| Open rates'!AO52*0.75</f>
        <v>75000</v>
      </c>
      <c r="AP52" s="19">
        <f>'BAR BB| Open rates'!AP52*0.75</f>
        <v>75000</v>
      </c>
      <c r="AQ52" s="19">
        <f>'BAR BB| Open rates'!AQ52*0.75</f>
        <v>75000</v>
      </c>
      <c r="AR52" s="19">
        <f>'BAR BB| Open rates'!AR52*0.75</f>
        <v>75000</v>
      </c>
      <c r="AS52" s="19">
        <f>'BAR BB| Open rates'!AS52*0.75</f>
        <v>75000</v>
      </c>
      <c r="AT52" s="19">
        <f>'BAR BB| Open rates'!AT52*0.75</f>
        <v>75000</v>
      </c>
      <c r="AU52" s="19">
        <f>'BAR BB| Open rates'!AU52*0.75</f>
        <v>75000</v>
      </c>
      <c r="AV52" s="19">
        <f>'BAR BB| Open rates'!AV52*0.75</f>
        <v>75000</v>
      </c>
      <c r="AW52" s="19">
        <f>'BAR BB| Open rates'!AW52*0.75</f>
        <v>75000</v>
      </c>
      <c r="AX52" s="19">
        <f>'BAR BB| Open rates'!AX52*0.75</f>
        <v>75000</v>
      </c>
      <c r="AY52" s="19">
        <f>'BAR BB| Open rates'!AY52*0.75</f>
        <v>75000</v>
      </c>
      <c r="AZ52" s="19">
        <f>'BAR BB| Open rates'!AZ52*0.75</f>
        <v>75000</v>
      </c>
      <c r="BA52" s="19">
        <f>'BAR BB| Open rates'!BA52*0.75</f>
        <v>75000</v>
      </c>
      <c r="BB52" s="19">
        <f>'BAR BB| Open rates'!BB52*0.75</f>
        <v>75000</v>
      </c>
      <c r="BC52" s="19">
        <f>'BAR BB| Open rates'!BC52*0.75</f>
        <v>75000</v>
      </c>
      <c r="BD52" s="19">
        <f>'BAR BB| Open rates'!BD52*0.75</f>
        <v>75000</v>
      </c>
      <c r="BE52" s="19">
        <f>'BAR BB| Open rates'!BE52*0.75</f>
        <v>75000</v>
      </c>
      <c r="BF52" s="19">
        <f>'BAR BB| Open rates'!BF52*0.75</f>
        <v>75000</v>
      </c>
      <c r="BG52" s="19">
        <f>'BAR BB| Open rates'!BG52*0.75</f>
        <v>75000</v>
      </c>
      <c r="BH52" s="19">
        <f>'BAR BB| Open rates'!BH52*0.75</f>
        <v>75000</v>
      </c>
      <c r="BI52" s="19">
        <f>'BAR BB| Open rates'!BI52*0.75</f>
        <v>75000</v>
      </c>
      <c r="BJ52" s="19">
        <f>'BAR BB| Open rates'!BJ52*0.75</f>
        <v>75000</v>
      </c>
      <c r="BK52" s="19">
        <f>'BAR BB| Open rates'!BK52*0.75</f>
        <v>75000</v>
      </c>
      <c r="BL52" s="19">
        <f>'BAR BB| Open rates'!BL52*0.75</f>
        <v>75000</v>
      </c>
      <c r="BM52" s="19">
        <f>'BAR BB| Open rates'!BM52*0.75</f>
        <v>75000</v>
      </c>
      <c r="BN52" s="19">
        <f>'BAR BB| Open rates'!BN52*0.75</f>
        <v>75000</v>
      </c>
      <c r="BO52" s="19">
        <f>'BAR BB| Open rates'!BO52*0.75</f>
        <v>75000</v>
      </c>
      <c r="BP52" s="19">
        <f>'BAR BB| Open rates'!BP52*0.75</f>
        <v>75000</v>
      </c>
      <c r="BQ52" s="19">
        <f>'BAR BB| Open rates'!BQ52*0.75</f>
        <v>60000</v>
      </c>
      <c r="BR52" s="19">
        <f>'BAR BB| Open rates'!BR52*0.75</f>
        <v>60000</v>
      </c>
      <c r="BS52" s="19">
        <f>'BAR BB| Open rates'!BS52*0.75</f>
        <v>60000</v>
      </c>
      <c r="BT52" s="19">
        <f>'BAR BB| Open rates'!BT52*0.75</f>
        <v>60000</v>
      </c>
      <c r="BU52" s="19">
        <f>'BAR BB| Open rates'!BU52*0.75</f>
        <v>60000</v>
      </c>
      <c r="BV52" s="19">
        <f>'BAR BB| Open rates'!BV52*0.75</f>
        <v>60000</v>
      </c>
      <c r="BW52" s="19">
        <f>'BAR BB| Open rates'!BW52*0.75</f>
        <v>60000</v>
      </c>
      <c r="BX52" s="19">
        <f>'BAR BB| Open rates'!BX52*0.75</f>
        <v>60000</v>
      </c>
      <c r="BY52" s="19">
        <f>'BAR BB| Open rates'!BY52*0.75</f>
        <v>60000</v>
      </c>
      <c r="BZ52" s="19">
        <f>'BAR BB| Open rates'!BZ52*0.75</f>
        <v>60000</v>
      </c>
      <c r="CA52" s="19">
        <f>'BAR BB| Open rates'!CA52*0.75</f>
        <v>60000</v>
      </c>
      <c r="CB52" s="19">
        <f>'BAR BB| Open rates'!CB52*0.75</f>
        <v>60000</v>
      </c>
      <c r="CC52" s="19">
        <f>'BAR BB| Open rates'!CC52*0.75</f>
        <v>60000</v>
      </c>
      <c r="CD52" s="19">
        <f>'BAR BB| Open rates'!CD52*0.75</f>
        <v>60000</v>
      </c>
      <c r="CE52" s="19">
        <f>'BAR BB| Open rates'!CE52*0.75</f>
        <v>60000</v>
      </c>
      <c r="CF52" s="19">
        <f>'BAR BB| Open rates'!CF52*0.75</f>
        <v>60000</v>
      </c>
      <c r="CG52" s="19">
        <f>'BAR BB| Open rates'!CG52*0.75</f>
        <v>60000</v>
      </c>
      <c r="CH52" s="19">
        <f>'BAR BB| Open rates'!CH52*0.75</f>
        <v>60000</v>
      </c>
      <c r="CI52" s="19">
        <f>'BAR BB| Open rates'!CI52*0.75</f>
        <v>60000</v>
      </c>
      <c r="CJ52" s="19">
        <f>'BAR BB| Open rates'!CJ52*0.75</f>
        <v>60000</v>
      </c>
      <c r="CK52" s="19">
        <f>'BAR BB| Open rates'!CK52*0.75</f>
        <v>60000</v>
      </c>
      <c r="CL52" s="19">
        <f>'BAR BB| Open rates'!CL52*0.75</f>
        <v>60000</v>
      </c>
      <c r="CM52" s="19">
        <f>'BAR BB| Open rates'!CM52*0.75</f>
        <v>60000</v>
      </c>
      <c r="CN52" s="19">
        <f>'BAR BB| Open rates'!CN52*0.75</f>
        <v>60000</v>
      </c>
      <c r="CO52" s="19">
        <f>'BAR BB| Open rates'!CO52*0.75</f>
        <v>60000</v>
      </c>
      <c r="CP52" s="19">
        <f>'BAR BB| Open rates'!CP52*0.75</f>
        <v>60000</v>
      </c>
      <c r="CQ52" s="19">
        <f>'BAR BB| Open rates'!CQ52*0.75</f>
        <v>60000</v>
      </c>
      <c r="CR52" s="19">
        <f>'BAR BB| Open rates'!CR52*0.75</f>
        <v>60000</v>
      </c>
      <c r="CS52" s="19">
        <f>'BAR BB| Open rates'!CS52*0.75</f>
        <v>60000</v>
      </c>
      <c r="CT52" s="19">
        <f>'BAR BB| Open rates'!CT52*0.75</f>
        <v>60000</v>
      </c>
    </row>
    <row r="53" spans="1:98" s="36" customFormat="1" ht="12" customHeight="1" x14ac:dyDescent="0.2">
      <c r="A53" s="237">
        <v>2</v>
      </c>
      <c r="B53" s="19">
        <f>'BAR BB| Open rates'!B53*0.75</f>
        <v>77250</v>
      </c>
      <c r="C53" s="19">
        <f>'BAR BB| Open rates'!C53*0.75</f>
        <v>77250</v>
      </c>
      <c r="D53" s="19">
        <f>'BAR BB| Open rates'!D53*0.75</f>
        <v>77250</v>
      </c>
      <c r="E53" s="19">
        <f>'BAR BB| Open rates'!E53*0.75</f>
        <v>77250</v>
      </c>
      <c r="F53" s="19">
        <f>'BAR BB| Open rates'!F53*0.75</f>
        <v>77250</v>
      </c>
      <c r="G53" s="19">
        <f>'BAR BB| Open rates'!G53*0.75</f>
        <v>77250</v>
      </c>
      <c r="H53" s="19">
        <f>'BAR BB| Open rates'!H53*0.75</f>
        <v>77250</v>
      </c>
      <c r="I53" s="19">
        <f>'BAR BB| Open rates'!I53*0.75</f>
        <v>77250</v>
      </c>
      <c r="J53" s="19">
        <f>'BAR BB| Open rates'!J53*0.75</f>
        <v>77250</v>
      </c>
      <c r="K53" s="19">
        <f>'BAR BB| Open rates'!K53*0.75</f>
        <v>77250</v>
      </c>
      <c r="L53" s="19">
        <f>'BAR BB| Open rates'!L53*0.75</f>
        <v>77250</v>
      </c>
      <c r="M53" s="19">
        <f>'BAR BB| Open rates'!M53*0.75</f>
        <v>77250</v>
      </c>
      <c r="N53" s="19">
        <f>'BAR BB| Open rates'!N53*0.75</f>
        <v>77250</v>
      </c>
      <c r="O53" s="19">
        <f>'BAR BB| Open rates'!O53*0.75</f>
        <v>77250</v>
      </c>
      <c r="P53" s="19">
        <f>'BAR BB| Open rates'!P53*0.75</f>
        <v>77250</v>
      </c>
      <c r="Q53" s="19">
        <f>'BAR BB| Open rates'!Q53*0.75</f>
        <v>77250</v>
      </c>
      <c r="R53" s="19">
        <f>'BAR BB| Open rates'!R53*0.75</f>
        <v>77250</v>
      </c>
      <c r="S53" s="19">
        <f>'BAR BB| Open rates'!S53*0.75</f>
        <v>77250</v>
      </c>
      <c r="T53" s="19">
        <f>'BAR BB| Open rates'!T53*0.75</f>
        <v>77250</v>
      </c>
      <c r="U53" s="19">
        <f>'BAR BB| Open rates'!U53*0.75</f>
        <v>77250</v>
      </c>
      <c r="V53" s="19">
        <f>'BAR BB| Open rates'!V53*0.75</f>
        <v>77250</v>
      </c>
      <c r="W53" s="19">
        <f>'BAR BB| Open rates'!W53*0.75</f>
        <v>77250</v>
      </c>
      <c r="X53" s="19">
        <f>'BAR BB| Open rates'!X53*0.75</f>
        <v>77250</v>
      </c>
      <c r="Y53" s="19">
        <f>'BAR BB| Open rates'!Y53*0.75</f>
        <v>77250</v>
      </c>
      <c r="Z53" s="19">
        <f>'BAR BB| Open rates'!Z53*0.75</f>
        <v>77250</v>
      </c>
      <c r="AA53" s="19">
        <f>'BAR BB| Open rates'!AA53*0.75</f>
        <v>77250</v>
      </c>
      <c r="AB53" s="19">
        <f>'BAR BB| Open rates'!AB53*0.75</f>
        <v>77250</v>
      </c>
      <c r="AC53" s="19">
        <f>'BAR BB| Open rates'!AC53*0.75</f>
        <v>77250</v>
      </c>
      <c r="AD53" s="19">
        <f>'BAR BB| Open rates'!AD53*0.75</f>
        <v>77250</v>
      </c>
      <c r="AE53" s="19">
        <f>'BAR BB| Open rates'!AE53*0.75</f>
        <v>77250</v>
      </c>
      <c r="AF53" s="19">
        <f>'BAR BB| Open rates'!AF53*0.75</f>
        <v>77250</v>
      </c>
      <c r="AG53" s="19">
        <f>'BAR BB| Open rates'!AG53*0.75</f>
        <v>77250</v>
      </c>
      <c r="AH53" s="19">
        <f>'BAR BB| Open rates'!AH53*0.75</f>
        <v>77250</v>
      </c>
      <c r="AI53" s="19">
        <f>'BAR BB| Open rates'!AI53*0.75</f>
        <v>77250</v>
      </c>
      <c r="AJ53" s="19">
        <f>'BAR BB| Open rates'!AJ53*0.75</f>
        <v>77250</v>
      </c>
      <c r="AK53" s="19">
        <f>'BAR BB| Open rates'!AK53*0.75</f>
        <v>77250</v>
      </c>
      <c r="AL53" s="19">
        <f>'BAR BB| Open rates'!AL53*0.75</f>
        <v>77250</v>
      </c>
      <c r="AM53" s="19">
        <f>'BAR BB| Open rates'!AM53*0.75</f>
        <v>77250</v>
      </c>
      <c r="AN53" s="19">
        <f>'BAR BB| Open rates'!AN53*0.75</f>
        <v>77250</v>
      </c>
      <c r="AO53" s="19">
        <f>'BAR BB| Open rates'!AO53*0.75</f>
        <v>77250</v>
      </c>
      <c r="AP53" s="19">
        <f>'BAR BB| Open rates'!AP53*0.75</f>
        <v>77250</v>
      </c>
      <c r="AQ53" s="19">
        <f>'BAR BB| Open rates'!AQ53*0.75</f>
        <v>77250</v>
      </c>
      <c r="AR53" s="19">
        <f>'BAR BB| Open rates'!AR53*0.75</f>
        <v>77250</v>
      </c>
      <c r="AS53" s="19">
        <f>'BAR BB| Open rates'!AS53*0.75</f>
        <v>77250</v>
      </c>
      <c r="AT53" s="19">
        <f>'BAR BB| Open rates'!AT53*0.75</f>
        <v>77250</v>
      </c>
      <c r="AU53" s="19">
        <f>'BAR BB| Open rates'!AU53*0.75</f>
        <v>77250</v>
      </c>
      <c r="AV53" s="19">
        <f>'BAR BB| Open rates'!AV53*0.75</f>
        <v>77250</v>
      </c>
      <c r="AW53" s="19">
        <f>'BAR BB| Open rates'!AW53*0.75</f>
        <v>77250</v>
      </c>
      <c r="AX53" s="19">
        <f>'BAR BB| Open rates'!AX53*0.75</f>
        <v>77250</v>
      </c>
      <c r="AY53" s="19">
        <f>'BAR BB| Open rates'!AY53*0.75</f>
        <v>77250</v>
      </c>
      <c r="AZ53" s="19">
        <f>'BAR BB| Open rates'!AZ53*0.75</f>
        <v>77250</v>
      </c>
      <c r="BA53" s="19">
        <f>'BAR BB| Open rates'!BA53*0.75</f>
        <v>77250</v>
      </c>
      <c r="BB53" s="19">
        <f>'BAR BB| Open rates'!BB53*0.75</f>
        <v>77250</v>
      </c>
      <c r="BC53" s="19">
        <f>'BAR BB| Open rates'!BC53*0.75</f>
        <v>77250</v>
      </c>
      <c r="BD53" s="19">
        <f>'BAR BB| Open rates'!BD53*0.75</f>
        <v>77250</v>
      </c>
      <c r="BE53" s="19">
        <f>'BAR BB| Open rates'!BE53*0.75</f>
        <v>77250</v>
      </c>
      <c r="BF53" s="19">
        <f>'BAR BB| Open rates'!BF53*0.75</f>
        <v>77250</v>
      </c>
      <c r="BG53" s="19">
        <f>'BAR BB| Open rates'!BG53*0.75</f>
        <v>77250</v>
      </c>
      <c r="BH53" s="19">
        <f>'BAR BB| Open rates'!BH53*0.75</f>
        <v>77250</v>
      </c>
      <c r="BI53" s="19">
        <f>'BAR BB| Open rates'!BI53*0.75</f>
        <v>77250</v>
      </c>
      <c r="BJ53" s="19">
        <f>'BAR BB| Open rates'!BJ53*0.75</f>
        <v>77250</v>
      </c>
      <c r="BK53" s="19">
        <f>'BAR BB| Open rates'!BK53*0.75</f>
        <v>77250</v>
      </c>
      <c r="BL53" s="19">
        <f>'BAR BB| Open rates'!BL53*0.75</f>
        <v>77250</v>
      </c>
      <c r="BM53" s="19">
        <f>'BAR BB| Open rates'!BM53*0.75</f>
        <v>77250</v>
      </c>
      <c r="BN53" s="19">
        <f>'BAR BB| Open rates'!BN53*0.75</f>
        <v>77250</v>
      </c>
      <c r="BO53" s="19">
        <f>'BAR BB| Open rates'!BO53*0.75</f>
        <v>77250</v>
      </c>
      <c r="BP53" s="19">
        <f>'BAR BB| Open rates'!BP53*0.75</f>
        <v>77250</v>
      </c>
      <c r="BQ53" s="19">
        <f>'BAR BB| Open rates'!BQ53*0.75</f>
        <v>62250</v>
      </c>
      <c r="BR53" s="19">
        <f>'BAR BB| Open rates'!BR53*0.75</f>
        <v>62250</v>
      </c>
      <c r="BS53" s="19">
        <f>'BAR BB| Open rates'!BS53*0.75</f>
        <v>62250</v>
      </c>
      <c r="BT53" s="19">
        <f>'BAR BB| Open rates'!BT53*0.75</f>
        <v>62250</v>
      </c>
      <c r="BU53" s="19">
        <f>'BAR BB| Open rates'!BU53*0.75</f>
        <v>62250</v>
      </c>
      <c r="BV53" s="19">
        <f>'BAR BB| Open rates'!BV53*0.75</f>
        <v>62250</v>
      </c>
      <c r="BW53" s="19">
        <f>'BAR BB| Open rates'!BW53*0.75</f>
        <v>62250</v>
      </c>
      <c r="BX53" s="19">
        <f>'BAR BB| Open rates'!BX53*0.75</f>
        <v>62250</v>
      </c>
      <c r="BY53" s="19">
        <f>'BAR BB| Open rates'!BY53*0.75</f>
        <v>62250</v>
      </c>
      <c r="BZ53" s="19">
        <f>'BAR BB| Open rates'!BZ53*0.75</f>
        <v>62250</v>
      </c>
      <c r="CA53" s="19">
        <f>'BAR BB| Open rates'!CA53*0.75</f>
        <v>62250</v>
      </c>
      <c r="CB53" s="19">
        <f>'BAR BB| Open rates'!CB53*0.75</f>
        <v>62250</v>
      </c>
      <c r="CC53" s="19">
        <f>'BAR BB| Open rates'!CC53*0.75</f>
        <v>62250</v>
      </c>
      <c r="CD53" s="19">
        <f>'BAR BB| Open rates'!CD53*0.75</f>
        <v>62250</v>
      </c>
      <c r="CE53" s="19">
        <f>'BAR BB| Open rates'!CE53*0.75</f>
        <v>62250</v>
      </c>
      <c r="CF53" s="19">
        <f>'BAR BB| Open rates'!CF53*0.75</f>
        <v>62250</v>
      </c>
      <c r="CG53" s="19">
        <f>'BAR BB| Open rates'!CG53*0.75</f>
        <v>62250</v>
      </c>
      <c r="CH53" s="19">
        <f>'BAR BB| Open rates'!CH53*0.75</f>
        <v>62250</v>
      </c>
      <c r="CI53" s="19">
        <f>'BAR BB| Open rates'!CI53*0.75</f>
        <v>62250</v>
      </c>
      <c r="CJ53" s="19">
        <f>'BAR BB| Open rates'!CJ53*0.75</f>
        <v>62250</v>
      </c>
      <c r="CK53" s="19">
        <f>'BAR BB| Open rates'!CK53*0.75</f>
        <v>62250</v>
      </c>
      <c r="CL53" s="19">
        <f>'BAR BB| Open rates'!CL53*0.75</f>
        <v>62250</v>
      </c>
      <c r="CM53" s="19">
        <f>'BAR BB| Open rates'!CM53*0.75</f>
        <v>62250</v>
      </c>
      <c r="CN53" s="19">
        <f>'BAR BB| Open rates'!CN53*0.75</f>
        <v>62250</v>
      </c>
      <c r="CO53" s="19">
        <f>'BAR BB| Open rates'!CO53*0.75</f>
        <v>62250</v>
      </c>
      <c r="CP53" s="19">
        <f>'BAR BB| Open rates'!CP53*0.75</f>
        <v>62250</v>
      </c>
      <c r="CQ53" s="19">
        <f>'BAR BB| Open rates'!CQ53*0.75</f>
        <v>62250</v>
      </c>
      <c r="CR53" s="19">
        <f>'BAR BB| Open rates'!CR53*0.75</f>
        <v>62250</v>
      </c>
      <c r="CS53" s="19">
        <f>'BAR BB| Open rates'!CS53*0.75</f>
        <v>62250</v>
      </c>
      <c r="CT53" s="19">
        <f>'BAR BB| Open rates'!CT53*0.75</f>
        <v>62250</v>
      </c>
    </row>
    <row r="54" spans="1:98" s="36" customFormat="1" ht="12" customHeight="1" x14ac:dyDescent="0.2">
      <c r="A54" s="237">
        <v>3</v>
      </c>
      <c r="B54" s="19">
        <f>'BAR BB| Open rates'!B54*0.75</f>
        <v>79500</v>
      </c>
      <c r="C54" s="19">
        <f>'BAR BB| Open rates'!C54*0.75</f>
        <v>79500</v>
      </c>
      <c r="D54" s="19">
        <f>'BAR BB| Open rates'!D54*0.75</f>
        <v>79500</v>
      </c>
      <c r="E54" s="19">
        <f>'BAR BB| Open rates'!E54*0.75</f>
        <v>79500</v>
      </c>
      <c r="F54" s="19">
        <f>'BAR BB| Open rates'!F54*0.75</f>
        <v>79500</v>
      </c>
      <c r="G54" s="19">
        <f>'BAR BB| Open rates'!G54*0.75</f>
        <v>79500</v>
      </c>
      <c r="H54" s="19">
        <f>'BAR BB| Open rates'!H54*0.75</f>
        <v>79500</v>
      </c>
      <c r="I54" s="19">
        <f>'BAR BB| Open rates'!I54*0.75</f>
        <v>79500</v>
      </c>
      <c r="J54" s="19">
        <f>'BAR BB| Open rates'!J54*0.75</f>
        <v>79500</v>
      </c>
      <c r="K54" s="19">
        <f>'BAR BB| Open rates'!K54*0.75</f>
        <v>79500</v>
      </c>
      <c r="L54" s="19">
        <f>'BAR BB| Open rates'!L54*0.75</f>
        <v>79500</v>
      </c>
      <c r="M54" s="19">
        <f>'BAR BB| Open rates'!M54*0.75</f>
        <v>79500</v>
      </c>
      <c r="N54" s="19">
        <f>'BAR BB| Open rates'!N54*0.75</f>
        <v>79500</v>
      </c>
      <c r="O54" s="19">
        <f>'BAR BB| Open rates'!O54*0.75</f>
        <v>79500</v>
      </c>
      <c r="P54" s="19">
        <f>'BAR BB| Open rates'!P54*0.75</f>
        <v>79500</v>
      </c>
      <c r="Q54" s="19">
        <f>'BAR BB| Open rates'!Q54*0.75</f>
        <v>79500</v>
      </c>
      <c r="R54" s="19">
        <f>'BAR BB| Open rates'!R54*0.75</f>
        <v>79500</v>
      </c>
      <c r="S54" s="19">
        <f>'BAR BB| Open rates'!S54*0.75</f>
        <v>79500</v>
      </c>
      <c r="T54" s="19">
        <f>'BAR BB| Open rates'!T54*0.75</f>
        <v>79500</v>
      </c>
      <c r="U54" s="19">
        <f>'BAR BB| Open rates'!U54*0.75</f>
        <v>79500</v>
      </c>
      <c r="V54" s="19">
        <f>'BAR BB| Open rates'!V54*0.75</f>
        <v>79500</v>
      </c>
      <c r="W54" s="19">
        <f>'BAR BB| Open rates'!W54*0.75</f>
        <v>79500</v>
      </c>
      <c r="X54" s="19">
        <f>'BAR BB| Open rates'!X54*0.75</f>
        <v>79500</v>
      </c>
      <c r="Y54" s="19">
        <f>'BAR BB| Open rates'!Y54*0.75</f>
        <v>79500</v>
      </c>
      <c r="Z54" s="19">
        <f>'BAR BB| Open rates'!Z54*0.75</f>
        <v>79500</v>
      </c>
      <c r="AA54" s="19">
        <f>'BAR BB| Open rates'!AA54*0.75</f>
        <v>79500</v>
      </c>
      <c r="AB54" s="19">
        <f>'BAR BB| Open rates'!AB54*0.75</f>
        <v>79500</v>
      </c>
      <c r="AC54" s="19">
        <f>'BAR BB| Open rates'!AC54*0.75</f>
        <v>79500</v>
      </c>
      <c r="AD54" s="19">
        <f>'BAR BB| Open rates'!AD54*0.75</f>
        <v>79500</v>
      </c>
      <c r="AE54" s="19">
        <f>'BAR BB| Open rates'!AE54*0.75</f>
        <v>79500</v>
      </c>
      <c r="AF54" s="19">
        <f>'BAR BB| Open rates'!AF54*0.75</f>
        <v>79500</v>
      </c>
      <c r="AG54" s="19">
        <f>'BAR BB| Open rates'!AG54*0.75</f>
        <v>79500</v>
      </c>
      <c r="AH54" s="19">
        <f>'BAR BB| Open rates'!AH54*0.75</f>
        <v>79500</v>
      </c>
      <c r="AI54" s="19">
        <f>'BAR BB| Open rates'!AI54*0.75</f>
        <v>79500</v>
      </c>
      <c r="AJ54" s="19">
        <f>'BAR BB| Open rates'!AJ54*0.75</f>
        <v>79500</v>
      </c>
      <c r="AK54" s="19">
        <f>'BAR BB| Open rates'!AK54*0.75</f>
        <v>79500</v>
      </c>
      <c r="AL54" s="19">
        <f>'BAR BB| Open rates'!AL54*0.75</f>
        <v>79500</v>
      </c>
      <c r="AM54" s="19">
        <f>'BAR BB| Open rates'!AM54*0.75</f>
        <v>79500</v>
      </c>
      <c r="AN54" s="19">
        <f>'BAR BB| Open rates'!AN54*0.75</f>
        <v>79500</v>
      </c>
      <c r="AO54" s="19">
        <f>'BAR BB| Open rates'!AO54*0.75</f>
        <v>79500</v>
      </c>
      <c r="AP54" s="19">
        <f>'BAR BB| Open rates'!AP54*0.75</f>
        <v>79500</v>
      </c>
      <c r="AQ54" s="19">
        <f>'BAR BB| Open rates'!AQ54*0.75</f>
        <v>79500</v>
      </c>
      <c r="AR54" s="19">
        <f>'BAR BB| Open rates'!AR54*0.75</f>
        <v>79500</v>
      </c>
      <c r="AS54" s="19">
        <f>'BAR BB| Open rates'!AS54*0.75</f>
        <v>79500</v>
      </c>
      <c r="AT54" s="19">
        <f>'BAR BB| Open rates'!AT54*0.75</f>
        <v>79500</v>
      </c>
      <c r="AU54" s="19">
        <f>'BAR BB| Open rates'!AU54*0.75</f>
        <v>79500</v>
      </c>
      <c r="AV54" s="19">
        <f>'BAR BB| Open rates'!AV54*0.75</f>
        <v>79500</v>
      </c>
      <c r="AW54" s="19">
        <f>'BAR BB| Open rates'!AW54*0.75</f>
        <v>79500</v>
      </c>
      <c r="AX54" s="19">
        <f>'BAR BB| Open rates'!AX54*0.75</f>
        <v>79500</v>
      </c>
      <c r="AY54" s="19">
        <f>'BAR BB| Open rates'!AY54*0.75</f>
        <v>79500</v>
      </c>
      <c r="AZ54" s="19">
        <f>'BAR BB| Open rates'!AZ54*0.75</f>
        <v>79500</v>
      </c>
      <c r="BA54" s="19">
        <f>'BAR BB| Open rates'!BA54*0.75</f>
        <v>79500</v>
      </c>
      <c r="BB54" s="19">
        <f>'BAR BB| Open rates'!BB54*0.75</f>
        <v>79500</v>
      </c>
      <c r="BC54" s="19">
        <f>'BAR BB| Open rates'!BC54*0.75</f>
        <v>79500</v>
      </c>
      <c r="BD54" s="19">
        <f>'BAR BB| Open rates'!BD54*0.75</f>
        <v>79500</v>
      </c>
      <c r="BE54" s="19">
        <f>'BAR BB| Open rates'!BE54*0.75</f>
        <v>79500</v>
      </c>
      <c r="BF54" s="19">
        <f>'BAR BB| Open rates'!BF54*0.75</f>
        <v>79500</v>
      </c>
      <c r="BG54" s="19">
        <f>'BAR BB| Open rates'!BG54*0.75</f>
        <v>79500</v>
      </c>
      <c r="BH54" s="19">
        <f>'BAR BB| Open rates'!BH54*0.75</f>
        <v>79500</v>
      </c>
      <c r="BI54" s="19">
        <f>'BAR BB| Open rates'!BI54*0.75</f>
        <v>79500</v>
      </c>
      <c r="BJ54" s="19">
        <f>'BAR BB| Open rates'!BJ54*0.75</f>
        <v>79500</v>
      </c>
      <c r="BK54" s="19">
        <f>'BAR BB| Open rates'!BK54*0.75</f>
        <v>79500</v>
      </c>
      <c r="BL54" s="19">
        <f>'BAR BB| Open rates'!BL54*0.75</f>
        <v>79500</v>
      </c>
      <c r="BM54" s="19">
        <f>'BAR BB| Open rates'!BM54*0.75</f>
        <v>79500</v>
      </c>
      <c r="BN54" s="19">
        <f>'BAR BB| Open rates'!BN54*0.75</f>
        <v>79500</v>
      </c>
      <c r="BO54" s="19">
        <f>'BAR BB| Open rates'!BO54*0.75</f>
        <v>79500</v>
      </c>
      <c r="BP54" s="19">
        <f>'BAR BB| Open rates'!BP54*0.75</f>
        <v>79500</v>
      </c>
      <c r="BQ54" s="19">
        <f>'BAR BB| Open rates'!BQ54*0.75</f>
        <v>64500</v>
      </c>
      <c r="BR54" s="19">
        <f>'BAR BB| Open rates'!BR54*0.75</f>
        <v>64500</v>
      </c>
      <c r="BS54" s="19">
        <f>'BAR BB| Open rates'!BS54*0.75</f>
        <v>64500</v>
      </c>
      <c r="BT54" s="19">
        <f>'BAR BB| Open rates'!BT54*0.75</f>
        <v>64500</v>
      </c>
      <c r="BU54" s="19">
        <f>'BAR BB| Open rates'!BU54*0.75</f>
        <v>64500</v>
      </c>
      <c r="BV54" s="19">
        <f>'BAR BB| Open rates'!BV54*0.75</f>
        <v>64500</v>
      </c>
      <c r="BW54" s="19">
        <f>'BAR BB| Open rates'!BW54*0.75</f>
        <v>64500</v>
      </c>
      <c r="BX54" s="19">
        <f>'BAR BB| Open rates'!BX54*0.75</f>
        <v>64500</v>
      </c>
      <c r="BY54" s="19">
        <f>'BAR BB| Open rates'!BY54*0.75</f>
        <v>64500</v>
      </c>
      <c r="BZ54" s="19">
        <f>'BAR BB| Open rates'!BZ54*0.75</f>
        <v>64500</v>
      </c>
      <c r="CA54" s="19">
        <f>'BAR BB| Open rates'!CA54*0.75</f>
        <v>64500</v>
      </c>
      <c r="CB54" s="19">
        <f>'BAR BB| Open rates'!CB54*0.75</f>
        <v>64500</v>
      </c>
      <c r="CC54" s="19">
        <f>'BAR BB| Open rates'!CC54*0.75</f>
        <v>64500</v>
      </c>
      <c r="CD54" s="19">
        <f>'BAR BB| Open rates'!CD54*0.75</f>
        <v>64500</v>
      </c>
      <c r="CE54" s="19">
        <f>'BAR BB| Open rates'!CE54*0.75</f>
        <v>64500</v>
      </c>
      <c r="CF54" s="19">
        <f>'BAR BB| Open rates'!CF54*0.75</f>
        <v>64500</v>
      </c>
      <c r="CG54" s="19">
        <f>'BAR BB| Open rates'!CG54*0.75</f>
        <v>64500</v>
      </c>
      <c r="CH54" s="19">
        <f>'BAR BB| Open rates'!CH54*0.75</f>
        <v>64500</v>
      </c>
      <c r="CI54" s="19">
        <f>'BAR BB| Open rates'!CI54*0.75</f>
        <v>64500</v>
      </c>
      <c r="CJ54" s="19">
        <f>'BAR BB| Open rates'!CJ54*0.75</f>
        <v>64500</v>
      </c>
      <c r="CK54" s="19">
        <f>'BAR BB| Open rates'!CK54*0.75</f>
        <v>64500</v>
      </c>
      <c r="CL54" s="19">
        <f>'BAR BB| Open rates'!CL54*0.75</f>
        <v>64500</v>
      </c>
      <c r="CM54" s="19">
        <f>'BAR BB| Open rates'!CM54*0.75</f>
        <v>64500</v>
      </c>
      <c r="CN54" s="19">
        <f>'BAR BB| Open rates'!CN54*0.75</f>
        <v>64500</v>
      </c>
      <c r="CO54" s="19">
        <f>'BAR BB| Open rates'!CO54*0.75</f>
        <v>64500</v>
      </c>
      <c r="CP54" s="19">
        <f>'BAR BB| Open rates'!CP54*0.75</f>
        <v>64500</v>
      </c>
      <c r="CQ54" s="19">
        <f>'BAR BB| Open rates'!CQ54*0.75</f>
        <v>64500</v>
      </c>
      <c r="CR54" s="19">
        <f>'BAR BB| Open rates'!CR54*0.75</f>
        <v>64500</v>
      </c>
      <c r="CS54" s="19">
        <f>'BAR BB| Open rates'!CS54*0.75</f>
        <v>64500</v>
      </c>
      <c r="CT54" s="19">
        <f>'BAR BB| Open rates'!CT54*0.75</f>
        <v>64500</v>
      </c>
    </row>
    <row r="55" spans="1:98" s="36" customFormat="1" ht="12" customHeight="1" x14ac:dyDescent="0.2">
      <c r="A55" s="237">
        <v>4</v>
      </c>
      <c r="B55" s="19">
        <f>'BAR BB| Open rates'!B55*0.75</f>
        <v>81750</v>
      </c>
      <c r="C55" s="19">
        <f>'BAR BB| Open rates'!C55*0.75</f>
        <v>81750</v>
      </c>
      <c r="D55" s="19">
        <f>'BAR BB| Open rates'!D55*0.75</f>
        <v>81750</v>
      </c>
      <c r="E55" s="19">
        <f>'BAR BB| Open rates'!E55*0.75</f>
        <v>81750</v>
      </c>
      <c r="F55" s="19">
        <f>'BAR BB| Open rates'!F55*0.75</f>
        <v>81750</v>
      </c>
      <c r="G55" s="19">
        <f>'BAR BB| Open rates'!G55*0.75</f>
        <v>81750</v>
      </c>
      <c r="H55" s="19">
        <f>'BAR BB| Open rates'!H55*0.75</f>
        <v>81750</v>
      </c>
      <c r="I55" s="19">
        <f>'BAR BB| Open rates'!I55*0.75</f>
        <v>81750</v>
      </c>
      <c r="J55" s="19">
        <f>'BAR BB| Open rates'!J55*0.75</f>
        <v>81750</v>
      </c>
      <c r="K55" s="19">
        <f>'BAR BB| Open rates'!K55*0.75</f>
        <v>81750</v>
      </c>
      <c r="L55" s="19">
        <f>'BAR BB| Open rates'!L55*0.75</f>
        <v>81750</v>
      </c>
      <c r="M55" s="19">
        <f>'BAR BB| Open rates'!M55*0.75</f>
        <v>81750</v>
      </c>
      <c r="N55" s="19">
        <f>'BAR BB| Open rates'!N55*0.75</f>
        <v>81750</v>
      </c>
      <c r="O55" s="19">
        <f>'BAR BB| Open rates'!O55*0.75</f>
        <v>81750</v>
      </c>
      <c r="P55" s="19">
        <f>'BAR BB| Open rates'!P55*0.75</f>
        <v>81750</v>
      </c>
      <c r="Q55" s="19">
        <f>'BAR BB| Open rates'!Q55*0.75</f>
        <v>81750</v>
      </c>
      <c r="R55" s="19">
        <f>'BAR BB| Open rates'!R55*0.75</f>
        <v>81750</v>
      </c>
      <c r="S55" s="19">
        <f>'BAR BB| Open rates'!S55*0.75</f>
        <v>81750</v>
      </c>
      <c r="T55" s="19">
        <f>'BAR BB| Open rates'!T55*0.75</f>
        <v>81750</v>
      </c>
      <c r="U55" s="19">
        <f>'BAR BB| Open rates'!U55*0.75</f>
        <v>81750</v>
      </c>
      <c r="V55" s="19">
        <f>'BAR BB| Open rates'!V55*0.75</f>
        <v>81750</v>
      </c>
      <c r="W55" s="19">
        <f>'BAR BB| Open rates'!W55*0.75</f>
        <v>81750</v>
      </c>
      <c r="X55" s="19">
        <f>'BAR BB| Open rates'!X55*0.75</f>
        <v>81750</v>
      </c>
      <c r="Y55" s="19">
        <f>'BAR BB| Open rates'!Y55*0.75</f>
        <v>81750</v>
      </c>
      <c r="Z55" s="19">
        <f>'BAR BB| Open rates'!Z55*0.75</f>
        <v>81750</v>
      </c>
      <c r="AA55" s="19">
        <f>'BAR BB| Open rates'!AA55*0.75</f>
        <v>81750</v>
      </c>
      <c r="AB55" s="19">
        <f>'BAR BB| Open rates'!AB55*0.75</f>
        <v>81750</v>
      </c>
      <c r="AC55" s="19">
        <f>'BAR BB| Open rates'!AC55*0.75</f>
        <v>81750</v>
      </c>
      <c r="AD55" s="19">
        <f>'BAR BB| Open rates'!AD55*0.75</f>
        <v>81750</v>
      </c>
      <c r="AE55" s="19">
        <f>'BAR BB| Open rates'!AE55*0.75</f>
        <v>81750</v>
      </c>
      <c r="AF55" s="19">
        <f>'BAR BB| Open rates'!AF55*0.75</f>
        <v>81750</v>
      </c>
      <c r="AG55" s="19">
        <f>'BAR BB| Open rates'!AG55*0.75</f>
        <v>81750</v>
      </c>
      <c r="AH55" s="19">
        <f>'BAR BB| Open rates'!AH55*0.75</f>
        <v>81750</v>
      </c>
      <c r="AI55" s="19">
        <f>'BAR BB| Open rates'!AI55*0.75</f>
        <v>81750</v>
      </c>
      <c r="AJ55" s="19">
        <f>'BAR BB| Open rates'!AJ55*0.75</f>
        <v>81750</v>
      </c>
      <c r="AK55" s="19">
        <f>'BAR BB| Open rates'!AK55*0.75</f>
        <v>81750</v>
      </c>
      <c r="AL55" s="19">
        <f>'BAR BB| Open rates'!AL55*0.75</f>
        <v>81750</v>
      </c>
      <c r="AM55" s="19">
        <f>'BAR BB| Open rates'!AM55*0.75</f>
        <v>81750</v>
      </c>
      <c r="AN55" s="19">
        <f>'BAR BB| Open rates'!AN55*0.75</f>
        <v>81750</v>
      </c>
      <c r="AO55" s="19">
        <f>'BAR BB| Open rates'!AO55*0.75</f>
        <v>81750</v>
      </c>
      <c r="AP55" s="19">
        <f>'BAR BB| Open rates'!AP55*0.75</f>
        <v>81750</v>
      </c>
      <c r="AQ55" s="19">
        <f>'BAR BB| Open rates'!AQ55*0.75</f>
        <v>81750</v>
      </c>
      <c r="AR55" s="19">
        <f>'BAR BB| Open rates'!AR55*0.75</f>
        <v>81750</v>
      </c>
      <c r="AS55" s="19">
        <f>'BAR BB| Open rates'!AS55*0.75</f>
        <v>81750</v>
      </c>
      <c r="AT55" s="19">
        <f>'BAR BB| Open rates'!AT55*0.75</f>
        <v>81750</v>
      </c>
      <c r="AU55" s="19">
        <f>'BAR BB| Open rates'!AU55*0.75</f>
        <v>81750</v>
      </c>
      <c r="AV55" s="19">
        <f>'BAR BB| Open rates'!AV55*0.75</f>
        <v>81750</v>
      </c>
      <c r="AW55" s="19">
        <f>'BAR BB| Open rates'!AW55*0.75</f>
        <v>81750</v>
      </c>
      <c r="AX55" s="19">
        <f>'BAR BB| Open rates'!AX55*0.75</f>
        <v>81750</v>
      </c>
      <c r="AY55" s="19">
        <f>'BAR BB| Open rates'!AY55*0.75</f>
        <v>81750</v>
      </c>
      <c r="AZ55" s="19">
        <f>'BAR BB| Open rates'!AZ55*0.75</f>
        <v>81750</v>
      </c>
      <c r="BA55" s="19">
        <f>'BAR BB| Open rates'!BA55*0.75</f>
        <v>81750</v>
      </c>
      <c r="BB55" s="19">
        <f>'BAR BB| Open rates'!BB55*0.75</f>
        <v>81750</v>
      </c>
      <c r="BC55" s="19">
        <f>'BAR BB| Open rates'!BC55*0.75</f>
        <v>81750</v>
      </c>
      <c r="BD55" s="19">
        <f>'BAR BB| Open rates'!BD55*0.75</f>
        <v>81750</v>
      </c>
      <c r="BE55" s="19">
        <f>'BAR BB| Open rates'!BE55*0.75</f>
        <v>81750</v>
      </c>
      <c r="BF55" s="19">
        <f>'BAR BB| Open rates'!BF55*0.75</f>
        <v>81750</v>
      </c>
      <c r="BG55" s="19">
        <f>'BAR BB| Open rates'!BG55*0.75</f>
        <v>81750</v>
      </c>
      <c r="BH55" s="19">
        <f>'BAR BB| Open rates'!BH55*0.75</f>
        <v>81750</v>
      </c>
      <c r="BI55" s="19">
        <f>'BAR BB| Open rates'!BI55*0.75</f>
        <v>81750</v>
      </c>
      <c r="BJ55" s="19">
        <f>'BAR BB| Open rates'!BJ55*0.75</f>
        <v>81750</v>
      </c>
      <c r="BK55" s="19">
        <f>'BAR BB| Open rates'!BK55*0.75</f>
        <v>81750</v>
      </c>
      <c r="BL55" s="19">
        <f>'BAR BB| Open rates'!BL55*0.75</f>
        <v>81750</v>
      </c>
      <c r="BM55" s="19">
        <f>'BAR BB| Open rates'!BM55*0.75</f>
        <v>81750</v>
      </c>
      <c r="BN55" s="19">
        <f>'BAR BB| Open rates'!BN55*0.75</f>
        <v>81750</v>
      </c>
      <c r="BO55" s="19">
        <f>'BAR BB| Open rates'!BO55*0.75</f>
        <v>81750</v>
      </c>
      <c r="BP55" s="19">
        <f>'BAR BB| Open rates'!BP55*0.75</f>
        <v>81750</v>
      </c>
      <c r="BQ55" s="19">
        <f>'BAR BB| Open rates'!BQ55*0.75</f>
        <v>66750</v>
      </c>
      <c r="BR55" s="19">
        <f>'BAR BB| Open rates'!BR55*0.75</f>
        <v>66750</v>
      </c>
      <c r="BS55" s="19">
        <f>'BAR BB| Open rates'!BS55*0.75</f>
        <v>66750</v>
      </c>
      <c r="BT55" s="19">
        <f>'BAR BB| Open rates'!BT55*0.75</f>
        <v>66750</v>
      </c>
      <c r="BU55" s="19">
        <f>'BAR BB| Open rates'!BU55*0.75</f>
        <v>66750</v>
      </c>
      <c r="BV55" s="19">
        <f>'BAR BB| Open rates'!BV55*0.75</f>
        <v>66750</v>
      </c>
      <c r="BW55" s="19">
        <f>'BAR BB| Open rates'!BW55*0.75</f>
        <v>66750</v>
      </c>
      <c r="BX55" s="19">
        <f>'BAR BB| Open rates'!BX55*0.75</f>
        <v>66750</v>
      </c>
      <c r="BY55" s="19">
        <f>'BAR BB| Open rates'!BY55*0.75</f>
        <v>66750</v>
      </c>
      <c r="BZ55" s="19">
        <f>'BAR BB| Open rates'!BZ55*0.75</f>
        <v>66750</v>
      </c>
      <c r="CA55" s="19">
        <f>'BAR BB| Open rates'!CA55*0.75</f>
        <v>66750</v>
      </c>
      <c r="CB55" s="19">
        <f>'BAR BB| Open rates'!CB55*0.75</f>
        <v>66750</v>
      </c>
      <c r="CC55" s="19">
        <f>'BAR BB| Open rates'!CC55*0.75</f>
        <v>66750</v>
      </c>
      <c r="CD55" s="19">
        <f>'BAR BB| Open rates'!CD55*0.75</f>
        <v>66750</v>
      </c>
      <c r="CE55" s="19">
        <f>'BAR BB| Open rates'!CE55*0.75</f>
        <v>66750</v>
      </c>
      <c r="CF55" s="19">
        <f>'BAR BB| Open rates'!CF55*0.75</f>
        <v>66750</v>
      </c>
      <c r="CG55" s="19">
        <f>'BAR BB| Open rates'!CG55*0.75</f>
        <v>66750</v>
      </c>
      <c r="CH55" s="19">
        <f>'BAR BB| Open rates'!CH55*0.75</f>
        <v>66750</v>
      </c>
      <c r="CI55" s="19">
        <f>'BAR BB| Open rates'!CI55*0.75</f>
        <v>66750</v>
      </c>
      <c r="CJ55" s="19">
        <f>'BAR BB| Open rates'!CJ55*0.75</f>
        <v>66750</v>
      </c>
      <c r="CK55" s="19">
        <f>'BAR BB| Open rates'!CK55*0.75</f>
        <v>66750</v>
      </c>
      <c r="CL55" s="19">
        <f>'BAR BB| Open rates'!CL55*0.75</f>
        <v>66750</v>
      </c>
      <c r="CM55" s="19">
        <f>'BAR BB| Open rates'!CM55*0.75</f>
        <v>66750</v>
      </c>
      <c r="CN55" s="19">
        <f>'BAR BB| Open rates'!CN55*0.75</f>
        <v>66750</v>
      </c>
      <c r="CO55" s="19">
        <f>'BAR BB| Open rates'!CO55*0.75</f>
        <v>66750</v>
      </c>
      <c r="CP55" s="19">
        <f>'BAR BB| Open rates'!CP55*0.75</f>
        <v>66750</v>
      </c>
      <c r="CQ55" s="19">
        <f>'BAR BB| Open rates'!CQ55*0.75</f>
        <v>66750</v>
      </c>
      <c r="CR55" s="19">
        <f>'BAR BB| Open rates'!CR55*0.75</f>
        <v>66750</v>
      </c>
      <c r="CS55" s="19">
        <f>'BAR BB| Open rates'!CS55*0.75</f>
        <v>66750</v>
      </c>
      <c r="CT55" s="19">
        <f>'BAR BB| Open rates'!CT55*0.75</f>
        <v>66750</v>
      </c>
    </row>
    <row r="56" spans="1:98" s="36" customFormat="1" ht="12" customHeight="1" x14ac:dyDescent="0.2">
      <c r="A56" s="237">
        <v>5</v>
      </c>
      <c r="B56" s="19">
        <f>'BAR BB| Open rates'!B56*0.75</f>
        <v>84000</v>
      </c>
      <c r="C56" s="19">
        <f>'BAR BB| Open rates'!C56*0.75</f>
        <v>84000</v>
      </c>
      <c r="D56" s="19">
        <f>'BAR BB| Open rates'!D56*0.75</f>
        <v>84000</v>
      </c>
      <c r="E56" s="19">
        <f>'BAR BB| Open rates'!E56*0.75</f>
        <v>84000</v>
      </c>
      <c r="F56" s="19">
        <f>'BAR BB| Open rates'!F56*0.75</f>
        <v>84000</v>
      </c>
      <c r="G56" s="19">
        <f>'BAR BB| Open rates'!G56*0.75</f>
        <v>84000</v>
      </c>
      <c r="H56" s="19">
        <f>'BAR BB| Open rates'!H56*0.75</f>
        <v>84000</v>
      </c>
      <c r="I56" s="19">
        <f>'BAR BB| Open rates'!I56*0.75</f>
        <v>84000</v>
      </c>
      <c r="J56" s="19">
        <f>'BAR BB| Open rates'!J56*0.75</f>
        <v>84000</v>
      </c>
      <c r="K56" s="19">
        <f>'BAR BB| Open rates'!K56*0.75</f>
        <v>84000</v>
      </c>
      <c r="L56" s="19">
        <f>'BAR BB| Open rates'!L56*0.75</f>
        <v>84000</v>
      </c>
      <c r="M56" s="19">
        <f>'BAR BB| Open rates'!M56*0.75</f>
        <v>84000</v>
      </c>
      <c r="N56" s="19">
        <f>'BAR BB| Open rates'!N56*0.75</f>
        <v>84000</v>
      </c>
      <c r="O56" s="19">
        <f>'BAR BB| Open rates'!O56*0.75</f>
        <v>84000</v>
      </c>
      <c r="P56" s="19">
        <f>'BAR BB| Open rates'!P56*0.75</f>
        <v>84000</v>
      </c>
      <c r="Q56" s="19">
        <f>'BAR BB| Open rates'!Q56*0.75</f>
        <v>84000</v>
      </c>
      <c r="R56" s="19">
        <f>'BAR BB| Open rates'!R56*0.75</f>
        <v>84000</v>
      </c>
      <c r="S56" s="19">
        <f>'BAR BB| Open rates'!S56*0.75</f>
        <v>84000</v>
      </c>
      <c r="T56" s="19">
        <f>'BAR BB| Open rates'!T56*0.75</f>
        <v>84000</v>
      </c>
      <c r="U56" s="19">
        <f>'BAR BB| Open rates'!U56*0.75</f>
        <v>84000</v>
      </c>
      <c r="V56" s="19">
        <f>'BAR BB| Open rates'!V56*0.75</f>
        <v>84000</v>
      </c>
      <c r="W56" s="19">
        <f>'BAR BB| Open rates'!W56*0.75</f>
        <v>84000</v>
      </c>
      <c r="X56" s="19">
        <f>'BAR BB| Open rates'!X56*0.75</f>
        <v>84000</v>
      </c>
      <c r="Y56" s="19">
        <f>'BAR BB| Open rates'!Y56*0.75</f>
        <v>84000</v>
      </c>
      <c r="Z56" s="19">
        <f>'BAR BB| Open rates'!Z56*0.75</f>
        <v>84000</v>
      </c>
      <c r="AA56" s="19">
        <f>'BAR BB| Open rates'!AA56*0.75</f>
        <v>84000</v>
      </c>
      <c r="AB56" s="19">
        <f>'BAR BB| Open rates'!AB56*0.75</f>
        <v>84000</v>
      </c>
      <c r="AC56" s="19">
        <f>'BAR BB| Open rates'!AC56*0.75</f>
        <v>84000</v>
      </c>
      <c r="AD56" s="19">
        <f>'BAR BB| Open rates'!AD56*0.75</f>
        <v>84000</v>
      </c>
      <c r="AE56" s="19">
        <f>'BAR BB| Open rates'!AE56*0.75</f>
        <v>84000</v>
      </c>
      <c r="AF56" s="19">
        <f>'BAR BB| Open rates'!AF56*0.75</f>
        <v>84000</v>
      </c>
      <c r="AG56" s="19">
        <f>'BAR BB| Open rates'!AG56*0.75</f>
        <v>84000</v>
      </c>
      <c r="AH56" s="19">
        <f>'BAR BB| Open rates'!AH56*0.75</f>
        <v>84000</v>
      </c>
      <c r="AI56" s="19">
        <f>'BAR BB| Open rates'!AI56*0.75</f>
        <v>84000</v>
      </c>
      <c r="AJ56" s="19">
        <f>'BAR BB| Open rates'!AJ56*0.75</f>
        <v>84000</v>
      </c>
      <c r="AK56" s="19">
        <f>'BAR BB| Open rates'!AK56*0.75</f>
        <v>84000</v>
      </c>
      <c r="AL56" s="19">
        <f>'BAR BB| Open rates'!AL56*0.75</f>
        <v>84000</v>
      </c>
      <c r="AM56" s="19">
        <f>'BAR BB| Open rates'!AM56*0.75</f>
        <v>84000</v>
      </c>
      <c r="AN56" s="19">
        <f>'BAR BB| Open rates'!AN56*0.75</f>
        <v>84000</v>
      </c>
      <c r="AO56" s="19">
        <f>'BAR BB| Open rates'!AO56*0.75</f>
        <v>84000</v>
      </c>
      <c r="AP56" s="19">
        <f>'BAR BB| Open rates'!AP56*0.75</f>
        <v>84000</v>
      </c>
      <c r="AQ56" s="19">
        <f>'BAR BB| Open rates'!AQ56*0.75</f>
        <v>84000</v>
      </c>
      <c r="AR56" s="19">
        <f>'BAR BB| Open rates'!AR56*0.75</f>
        <v>84000</v>
      </c>
      <c r="AS56" s="19">
        <f>'BAR BB| Open rates'!AS56*0.75</f>
        <v>84000</v>
      </c>
      <c r="AT56" s="19">
        <f>'BAR BB| Open rates'!AT56*0.75</f>
        <v>84000</v>
      </c>
      <c r="AU56" s="19">
        <f>'BAR BB| Open rates'!AU56*0.75</f>
        <v>84000</v>
      </c>
      <c r="AV56" s="19">
        <f>'BAR BB| Open rates'!AV56*0.75</f>
        <v>84000</v>
      </c>
      <c r="AW56" s="19">
        <f>'BAR BB| Open rates'!AW56*0.75</f>
        <v>84000</v>
      </c>
      <c r="AX56" s="19">
        <f>'BAR BB| Open rates'!AX56*0.75</f>
        <v>84000</v>
      </c>
      <c r="AY56" s="19">
        <f>'BAR BB| Open rates'!AY56*0.75</f>
        <v>84000</v>
      </c>
      <c r="AZ56" s="19">
        <f>'BAR BB| Open rates'!AZ56*0.75</f>
        <v>84000</v>
      </c>
      <c r="BA56" s="19">
        <f>'BAR BB| Open rates'!BA56*0.75</f>
        <v>84000</v>
      </c>
      <c r="BB56" s="19">
        <f>'BAR BB| Open rates'!BB56*0.75</f>
        <v>84000</v>
      </c>
      <c r="BC56" s="19">
        <f>'BAR BB| Open rates'!BC56*0.75</f>
        <v>84000</v>
      </c>
      <c r="BD56" s="19">
        <f>'BAR BB| Open rates'!BD56*0.75</f>
        <v>84000</v>
      </c>
      <c r="BE56" s="19">
        <f>'BAR BB| Open rates'!BE56*0.75</f>
        <v>84000</v>
      </c>
      <c r="BF56" s="19">
        <f>'BAR BB| Open rates'!BF56*0.75</f>
        <v>84000</v>
      </c>
      <c r="BG56" s="19">
        <f>'BAR BB| Open rates'!BG56*0.75</f>
        <v>84000</v>
      </c>
      <c r="BH56" s="19">
        <f>'BAR BB| Open rates'!BH56*0.75</f>
        <v>84000</v>
      </c>
      <c r="BI56" s="19">
        <f>'BAR BB| Open rates'!BI56*0.75</f>
        <v>84000</v>
      </c>
      <c r="BJ56" s="19">
        <f>'BAR BB| Open rates'!BJ56*0.75</f>
        <v>84000</v>
      </c>
      <c r="BK56" s="19">
        <f>'BAR BB| Open rates'!BK56*0.75</f>
        <v>84000</v>
      </c>
      <c r="BL56" s="19">
        <f>'BAR BB| Open rates'!BL56*0.75</f>
        <v>84000</v>
      </c>
      <c r="BM56" s="19">
        <f>'BAR BB| Open rates'!BM56*0.75</f>
        <v>84000</v>
      </c>
      <c r="BN56" s="19">
        <f>'BAR BB| Open rates'!BN56*0.75</f>
        <v>84000</v>
      </c>
      <c r="BO56" s="19">
        <f>'BAR BB| Open rates'!BO56*0.75</f>
        <v>84000</v>
      </c>
      <c r="BP56" s="19">
        <f>'BAR BB| Open rates'!BP56*0.75</f>
        <v>84000</v>
      </c>
      <c r="BQ56" s="19">
        <f>'BAR BB| Open rates'!BQ56*0.75</f>
        <v>69000</v>
      </c>
      <c r="BR56" s="19">
        <f>'BAR BB| Open rates'!BR56*0.75</f>
        <v>69000</v>
      </c>
      <c r="BS56" s="19">
        <f>'BAR BB| Open rates'!BS56*0.75</f>
        <v>69000</v>
      </c>
      <c r="BT56" s="19">
        <f>'BAR BB| Open rates'!BT56*0.75</f>
        <v>69000</v>
      </c>
      <c r="BU56" s="19">
        <f>'BAR BB| Open rates'!BU56*0.75</f>
        <v>69000</v>
      </c>
      <c r="BV56" s="19">
        <f>'BAR BB| Open rates'!BV56*0.75</f>
        <v>69000</v>
      </c>
      <c r="BW56" s="19">
        <f>'BAR BB| Open rates'!BW56*0.75</f>
        <v>69000</v>
      </c>
      <c r="BX56" s="19">
        <f>'BAR BB| Open rates'!BX56*0.75</f>
        <v>69000</v>
      </c>
      <c r="BY56" s="19">
        <f>'BAR BB| Open rates'!BY56*0.75</f>
        <v>69000</v>
      </c>
      <c r="BZ56" s="19">
        <f>'BAR BB| Open rates'!BZ56*0.75</f>
        <v>69000</v>
      </c>
      <c r="CA56" s="19">
        <f>'BAR BB| Open rates'!CA56*0.75</f>
        <v>69000</v>
      </c>
      <c r="CB56" s="19">
        <f>'BAR BB| Open rates'!CB56*0.75</f>
        <v>69000</v>
      </c>
      <c r="CC56" s="19">
        <f>'BAR BB| Open rates'!CC56*0.75</f>
        <v>69000</v>
      </c>
      <c r="CD56" s="19">
        <f>'BAR BB| Open rates'!CD56*0.75</f>
        <v>69000</v>
      </c>
      <c r="CE56" s="19">
        <f>'BAR BB| Open rates'!CE56*0.75</f>
        <v>69000</v>
      </c>
      <c r="CF56" s="19">
        <f>'BAR BB| Open rates'!CF56*0.75</f>
        <v>69000</v>
      </c>
      <c r="CG56" s="19">
        <f>'BAR BB| Open rates'!CG56*0.75</f>
        <v>69000</v>
      </c>
      <c r="CH56" s="19">
        <f>'BAR BB| Open rates'!CH56*0.75</f>
        <v>69000</v>
      </c>
      <c r="CI56" s="19">
        <f>'BAR BB| Open rates'!CI56*0.75</f>
        <v>69000</v>
      </c>
      <c r="CJ56" s="19">
        <f>'BAR BB| Open rates'!CJ56*0.75</f>
        <v>69000</v>
      </c>
      <c r="CK56" s="19">
        <f>'BAR BB| Open rates'!CK56*0.75</f>
        <v>69000</v>
      </c>
      <c r="CL56" s="19">
        <f>'BAR BB| Open rates'!CL56*0.75</f>
        <v>69000</v>
      </c>
      <c r="CM56" s="19">
        <f>'BAR BB| Open rates'!CM56*0.75</f>
        <v>69000</v>
      </c>
      <c r="CN56" s="19">
        <f>'BAR BB| Open rates'!CN56*0.75</f>
        <v>69000</v>
      </c>
      <c r="CO56" s="19">
        <f>'BAR BB| Open rates'!CO56*0.75</f>
        <v>69000</v>
      </c>
      <c r="CP56" s="19">
        <f>'BAR BB| Open rates'!CP56*0.75</f>
        <v>69000</v>
      </c>
      <c r="CQ56" s="19">
        <f>'BAR BB| Open rates'!CQ56*0.75</f>
        <v>69000</v>
      </c>
      <c r="CR56" s="19">
        <f>'BAR BB| Open rates'!CR56*0.75</f>
        <v>69000</v>
      </c>
      <c r="CS56" s="19">
        <f>'BAR BB| Open rates'!CS56*0.75</f>
        <v>69000</v>
      </c>
      <c r="CT56" s="19">
        <f>'BAR BB| Open rates'!CT56*0.75</f>
        <v>69000</v>
      </c>
    </row>
    <row r="57" spans="1:98" s="36" customFormat="1" ht="12" customHeight="1" x14ac:dyDescent="0.2">
      <c r="A57" s="237">
        <v>6</v>
      </c>
      <c r="B57" s="19">
        <f>'BAR BB| Open rates'!B57*0.75</f>
        <v>86250</v>
      </c>
      <c r="C57" s="19">
        <f>'BAR BB| Open rates'!C57*0.75</f>
        <v>86250</v>
      </c>
      <c r="D57" s="19">
        <f>'BAR BB| Open rates'!D57*0.75</f>
        <v>86250</v>
      </c>
      <c r="E57" s="19">
        <f>'BAR BB| Open rates'!E57*0.75</f>
        <v>86250</v>
      </c>
      <c r="F57" s="19">
        <f>'BAR BB| Open rates'!F57*0.75</f>
        <v>86250</v>
      </c>
      <c r="G57" s="19">
        <f>'BAR BB| Open rates'!G57*0.75</f>
        <v>86250</v>
      </c>
      <c r="H57" s="19">
        <f>'BAR BB| Open rates'!H57*0.75</f>
        <v>86250</v>
      </c>
      <c r="I57" s="19">
        <f>'BAR BB| Open rates'!I57*0.75</f>
        <v>86250</v>
      </c>
      <c r="J57" s="19">
        <f>'BAR BB| Open rates'!J57*0.75</f>
        <v>86250</v>
      </c>
      <c r="K57" s="19">
        <f>'BAR BB| Open rates'!K57*0.75</f>
        <v>86250</v>
      </c>
      <c r="L57" s="19">
        <f>'BAR BB| Open rates'!L57*0.75</f>
        <v>86250</v>
      </c>
      <c r="M57" s="19">
        <f>'BAR BB| Open rates'!M57*0.75</f>
        <v>86250</v>
      </c>
      <c r="N57" s="19">
        <f>'BAR BB| Open rates'!N57*0.75</f>
        <v>86250</v>
      </c>
      <c r="O57" s="19">
        <f>'BAR BB| Open rates'!O57*0.75</f>
        <v>86250</v>
      </c>
      <c r="P57" s="19">
        <f>'BAR BB| Open rates'!P57*0.75</f>
        <v>86250</v>
      </c>
      <c r="Q57" s="19">
        <f>'BAR BB| Open rates'!Q57*0.75</f>
        <v>86250</v>
      </c>
      <c r="R57" s="19">
        <f>'BAR BB| Open rates'!R57*0.75</f>
        <v>86250</v>
      </c>
      <c r="S57" s="19">
        <f>'BAR BB| Open rates'!S57*0.75</f>
        <v>86250</v>
      </c>
      <c r="T57" s="19">
        <f>'BAR BB| Open rates'!T57*0.75</f>
        <v>86250</v>
      </c>
      <c r="U57" s="19">
        <f>'BAR BB| Open rates'!U57*0.75</f>
        <v>86250</v>
      </c>
      <c r="V57" s="19">
        <f>'BAR BB| Open rates'!V57*0.75</f>
        <v>86250</v>
      </c>
      <c r="W57" s="19">
        <f>'BAR BB| Open rates'!W57*0.75</f>
        <v>86250</v>
      </c>
      <c r="X57" s="19">
        <f>'BAR BB| Open rates'!X57*0.75</f>
        <v>86250</v>
      </c>
      <c r="Y57" s="19">
        <f>'BAR BB| Open rates'!Y57*0.75</f>
        <v>86250</v>
      </c>
      <c r="Z57" s="19">
        <f>'BAR BB| Open rates'!Z57*0.75</f>
        <v>86250</v>
      </c>
      <c r="AA57" s="19">
        <f>'BAR BB| Open rates'!AA57*0.75</f>
        <v>86250</v>
      </c>
      <c r="AB57" s="19">
        <f>'BAR BB| Open rates'!AB57*0.75</f>
        <v>86250</v>
      </c>
      <c r="AC57" s="19">
        <f>'BAR BB| Open rates'!AC57*0.75</f>
        <v>86250</v>
      </c>
      <c r="AD57" s="19">
        <f>'BAR BB| Open rates'!AD57*0.75</f>
        <v>86250</v>
      </c>
      <c r="AE57" s="19">
        <f>'BAR BB| Open rates'!AE57*0.75</f>
        <v>86250</v>
      </c>
      <c r="AF57" s="19">
        <f>'BAR BB| Open rates'!AF57*0.75</f>
        <v>86250</v>
      </c>
      <c r="AG57" s="19">
        <f>'BAR BB| Open rates'!AG57*0.75</f>
        <v>86250</v>
      </c>
      <c r="AH57" s="19">
        <f>'BAR BB| Open rates'!AH57*0.75</f>
        <v>86250</v>
      </c>
      <c r="AI57" s="19">
        <f>'BAR BB| Open rates'!AI57*0.75</f>
        <v>86250</v>
      </c>
      <c r="AJ57" s="19">
        <f>'BAR BB| Open rates'!AJ57*0.75</f>
        <v>86250</v>
      </c>
      <c r="AK57" s="19">
        <f>'BAR BB| Open rates'!AK57*0.75</f>
        <v>86250</v>
      </c>
      <c r="AL57" s="19">
        <f>'BAR BB| Open rates'!AL57*0.75</f>
        <v>86250</v>
      </c>
      <c r="AM57" s="19">
        <f>'BAR BB| Open rates'!AM57*0.75</f>
        <v>86250</v>
      </c>
      <c r="AN57" s="19">
        <f>'BAR BB| Open rates'!AN57*0.75</f>
        <v>86250</v>
      </c>
      <c r="AO57" s="19">
        <f>'BAR BB| Open rates'!AO57*0.75</f>
        <v>86250</v>
      </c>
      <c r="AP57" s="19">
        <f>'BAR BB| Open rates'!AP57*0.75</f>
        <v>86250</v>
      </c>
      <c r="AQ57" s="19">
        <f>'BAR BB| Open rates'!AQ57*0.75</f>
        <v>86250</v>
      </c>
      <c r="AR57" s="19">
        <f>'BAR BB| Open rates'!AR57*0.75</f>
        <v>86250</v>
      </c>
      <c r="AS57" s="19">
        <f>'BAR BB| Open rates'!AS57*0.75</f>
        <v>86250</v>
      </c>
      <c r="AT57" s="19">
        <f>'BAR BB| Open rates'!AT57*0.75</f>
        <v>86250</v>
      </c>
      <c r="AU57" s="19">
        <f>'BAR BB| Open rates'!AU57*0.75</f>
        <v>86250</v>
      </c>
      <c r="AV57" s="19">
        <f>'BAR BB| Open rates'!AV57*0.75</f>
        <v>86250</v>
      </c>
      <c r="AW57" s="19">
        <f>'BAR BB| Open rates'!AW57*0.75</f>
        <v>86250</v>
      </c>
      <c r="AX57" s="19">
        <f>'BAR BB| Open rates'!AX57*0.75</f>
        <v>86250</v>
      </c>
      <c r="AY57" s="19">
        <f>'BAR BB| Open rates'!AY57*0.75</f>
        <v>86250</v>
      </c>
      <c r="AZ57" s="19">
        <f>'BAR BB| Open rates'!AZ57*0.75</f>
        <v>86250</v>
      </c>
      <c r="BA57" s="19">
        <f>'BAR BB| Open rates'!BA57*0.75</f>
        <v>86250</v>
      </c>
      <c r="BB57" s="19">
        <f>'BAR BB| Open rates'!BB57*0.75</f>
        <v>86250</v>
      </c>
      <c r="BC57" s="19">
        <f>'BAR BB| Open rates'!BC57*0.75</f>
        <v>86250</v>
      </c>
      <c r="BD57" s="19">
        <f>'BAR BB| Open rates'!BD57*0.75</f>
        <v>86250</v>
      </c>
      <c r="BE57" s="19">
        <f>'BAR BB| Open rates'!BE57*0.75</f>
        <v>86250</v>
      </c>
      <c r="BF57" s="19">
        <f>'BAR BB| Open rates'!BF57*0.75</f>
        <v>86250</v>
      </c>
      <c r="BG57" s="19">
        <f>'BAR BB| Open rates'!BG57*0.75</f>
        <v>86250</v>
      </c>
      <c r="BH57" s="19">
        <f>'BAR BB| Open rates'!BH57*0.75</f>
        <v>86250</v>
      </c>
      <c r="BI57" s="19">
        <f>'BAR BB| Open rates'!BI57*0.75</f>
        <v>86250</v>
      </c>
      <c r="BJ57" s="19">
        <f>'BAR BB| Open rates'!BJ57*0.75</f>
        <v>86250</v>
      </c>
      <c r="BK57" s="19">
        <f>'BAR BB| Open rates'!BK57*0.75</f>
        <v>86250</v>
      </c>
      <c r="BL57" s="19">
        <f>'BAR BB| Open rates'!BL57*0.75</f>
        <v>86250</v>
      </c>
      <c r="BM57" s="19">
        <f>'BAR BB| Open rates'!BM57*0.75</f>
        <v>86250</v>
      </c>
      <c r="BN57" s="19">
        <f>'BAR BB| Open rates'!BN57*0.75</f>
        <v>86250</v>
      </c>
      <c r="BO57" s="19">
        <f>'BAR BB| Open rates'!BO57*0.75</f>
        <v>86250</v>
      </c>
      <c r="BP57" s="19">
        <f>'BAR BB| Open rates'!BP57*0.75</f>
        <v>86250</v>
      </c>
      <c r="BQ57" s="19">
        <f>'BAR BB| Open rates'!BQ57*0.75</f>
        <v>71250</v>
      </c>
      <c r="BR57" s="19">
        <f>'BAR BB| Open rates'!BR57*0.75</f>
        <v>71250</v>
      </c>
      <c r="BS57" s="19">
        <f>'BAR BB| Open rates'!BS57*0.75</f>
        <v>71250</v>
      </c>
      <c r="BT57" s="19">
        <f>'BAR BB| Open rates'!BT57*0.75</f>
        <v>71250</v>
      </c>
      <c r="BU57" s="19">
        <f>'BAR BB| Open rates'!BU57*0.75</f>
        <v>71250</v>
      </c>
      <c r="BV57" s="19">
        <f>'BAR BB| Open rates'!BV57*0.75</f>
        <v>71250</v>
      </c>
      <c r="BW57" s="19">
        <f>'BAR BB| Open rates'!BW57*0.75</f>
        <v>71250</v>
      </c>
      <c r="BX57" s="19">
        <f>'BAR BB| Open rates'!BX57*0.75</f>
        <v>71250</v>
      </c>
      <c r="BY57" s="19">
        <f>'BAR BB| Open rates'!BY57*0.75</f>
        <v>71250</v>
      </c>
      <c r="BZ57" s="19">
        <f>'BAR BB| Open rates'!BZ57*0.75</f>
        <v>71250</v>
      </c>
      <c r="CA57" s="19">
        <f>'BAR BB| Open rates'!CA57*0.75</f>
        <v>71250</v>
      </c>
      <c r="CB57" s="19">
        <f>'BAR BB| Open rates'!CB57*0.75</f>
        <v>71250</v>
      </c>
      <c r="CC57" s="19">
        <f>'BAR BB| Open rates'!CC57*0.75</f>
        <v>71250</v>
      </c>
      <c r="CD57" s="19">
        <f>'BAR BB| Open rates'!CD57*0.75</f>
        <v>71250</v>
      </c>
      <c r="CE57" s="19">
        <f>'BAR BB| Open rates'!CE57*0.75</f>
        <v>71250</v>
      </c>
      <c r="CF57" s="19">
        <f>'BAR BB| Open rates'!CF57*0.75</f>
        <v>71250</v>
      </c>
      <c r="CG57" s="19">
        <f>'BAR BB| Open rates'!CG57*0.75</f>
        <v>71250</v>
      </c>
      <c r="CH57" s="19">
        <f>'BAR BB| Open rates'!CH57*0.75</f>
        <v>71250</v>
      </c>
      <c r="CI57" s="19">
        <f>'BAR BB| Open rates'!CI57*0.75</f>
        <v>71250</v>
      </c>
      <c r="CJ57" s="19">
        <f>'BAR BB| Open rates'!CJ57*0.75</f>
        <v>71250</v>
      </c>
      <c r="CK57" s="19">
        <f>'BAR BB| Open rates'!CK57*0.75</f>
        <v>71250</v>
      </c>
      <c r="CL57" s="19">
        <f>'BAR BB| Open rates'!CL57*0.75</f>
        <v>71250</v>
      </c>
      <c r="CM57" s="19">
        <f>'BAR BB| Open rates'!CM57*0.75</f>
        <v>71250</v>
      </c>
      <c r="CN57" s="19">
        <f>'BAR BB| Open rates'!CN57*0.75</f>
        <v>71250</v>
      </c>
      <c r="CO57" s="19">
        <f>'BAR BB| Open rates'!CO57*0.75</f>
        <v>71250</v>
      </c>
      <c r="CP57" s="19">
        <f>'BAR BB| Open rates'!CP57*0.75</f>
        <v>71250</v>
      </c>
      <c r="CQ57" s="19">
        <f>'BAR BB| Open rates'!CQ57*0.75</f>
        <v>71250</v>
      </c>
      <c r="CR57" s="19">
        <f>'BAR BB| Open rates'!CR57*0.75</f>
        <v>71250</v>
      </c>
      <c r="CS57" s="19">
        <f>'BAR BB| Open rates'!CS57*0.75</f>
        <v>71250</v>
      </c>
      <c r="CT57" s="19">
        <f>'BAR BB| Open rates'!CT57*0.75</f>
        <v>71250</v>
      </c>
    </row>
    <row r="58" spans="1:98" s="36" customFormat="1" ht="12" customHeight="1" x14ac:dyDescent="0.2"/>
    <row r="59" spans="1:98" s="36" customFormat="1" ht="12" customHeight="1" x14ac:dyDescent="0.2">
      <c r="A59" s="371" t="s">
        <v>172</v>
      </c>
    </row>
    <row r="60" spans="1:98" s="36" customFormat="1" ht="12" customHeight="1" x14ac:dyDescent="0.2">
      <c r="A60" s="371"/>
    </row>
    <row r="62" spans="1:98" x14ac:dyDescent="0.2">
      <c r="A62" s="212" t="s">
        <v>83</v>
      </c>
    </row>
    <row r="63" spans="1:98" ht="24.75" customHeight="1" x14ac:dyDescent="0.2">
      <c r="A63" s="325" t="s">
        <v>427</v>
      </c>
    </row>
    <row r="64" spans="1:98" ht="78.75" customHeight="1" x14ac:dyDescent="0.2">
      <c r="A64" s="325" t="s">
        <v>428</v>
      </c>
    </row>
    <row r="65" spans="1:1" x14ac:dyDescent="0.2">
      <c r="A65" s="36"/>
    </row>
    <row r="66" spans="1:1" s="6" customFormat="1" ht="12.75" customHeight="1" x14ac:dyDescent="0.2">
      <c r="A66" s="174" t="s">
        <v>74</v>
      </c>
    </row>
    <row r="67" spans="1:1" s="6" customFormat="1" ht="12.75" customHeight="1" x14ac:dyDescent="0.2">
      <c r="A67" s="172" t="s">
        <v>75</v>
      </c>
    </row>
    <row r="68" spans="1:1" s="6" customFormat="1" ht="21" customHeight="1" x14ac:dyDescent="0.2">
      <c r="A68" s="173" t="s">
        <v>76</v>
      </c>
    </row>
    <row r="69" spans="1:1" s="6" customFormat="1" ht="26.25" customHeight="1" x14ac:dyDescent="0.2">
      <c r="A69" s="173" t="s">
        <v>77</v>
      </c>
    </row>
    <row r="70" spans="1:1" s="6" customFormat="1" ht="15.75" customHeight="1" x14ac:dyDescent="0.2">
      <c r="A70" s="173" t="s">
        <v>78</v>
      </c>
    </row>
    <row r="71" spans="1:1" s="6" customFormat="1" ht="31.5" customHeight="1" x14ac:dyDescent="0.2">
      <c r="A71" s="173" t="s">
        <v>439</v>
      </c>
    </row>
    <row r="72" spans="1:1" s="6" customFormat="1" ht="23.25" customHeight="1" x14ac:dyDescent="0.2">
      <c r="A72" s="173" t="s">
        <v>79</v>
      </c>
    </row>
    <row r="73" spans="1:1" s="6" customFormat="1" ht="22.5" customHeight="1" x14ac:dyDescent="0.2">
      <c r="A73" s="175" t="s">
        <v>187</v>
      </c>
    </row>
    <row r="74" spans="1:1" ht="13.5" thickBot="1" x14ac:dyDescent="0.25">
      <c r="A74" s="320"/>
    </row>
    <row r="75" spans="1:1" ht="144.75" thickBot="1" x14ac:dyDescent="0.25">
      <c r="A75" s="321" t="s">
        <v>467</v>
      </c>
    </row>
    <row r="76" spans="1:1" ht="108" x14ac:dyDescent="0.2">
      <c r="A76" s="176" t="s">
        <v>459</v>
      </c>
    </row>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sheetData>
  <mergeCells count="1">
    <mergeCell ref="A59:A60"/>
  </mergeCells>
  <pageMargins left="0.75" right="0.75" top="1" bottom="1" header="0.5" footer="0.5"/>
  <pageSetup paperSize="9" orientation="portrait" horizontalDpi="4294967295" verticalDpi="4294967295"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CT100"/>
  <sheetViews>
    <sheetView showGridLines="0" zoomScaleNormal="100"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5703125" defaultRowHeight="12.75" x14ac:dyDescent="0.2"/>
  <cols>
    <col min="1" max="1" width="36" style="32" customWidth="1"/>
    <col min="2" max="16384" width="9.5703125" style="32"/>
  </cols>
  <sheetData>
    <row r="1" spans="1:98" ht="19.5" customHeight="1" x14ac:dyDescent="0.2">
      <c r="A1" s="63" t="s">
        <v>61</v>
      </c>
    </row>
    <row r="2" spans="1:98" s="33" customFormat="1" ht="26.25" customHeight="1" x14ac:dyDescent="0.2">
      <c r="A2" s="11" t="s">
        <v>217</v>
      </c>
    </row>
    <row r="3" spans="1:98" s="33" customFormat="1" ht="26.25" customHeight="1" x14ac:dyDescent="0.2">
      <c r="A3" s="211" t="s">
        <v>62</v>
      </c>
      <c r="B3" s="109">
        <f>'AVIA25%'!B3</f>
        <v>46199</v>
      </c>
      <c r="C3" s="109">
        <f>'AVIA25%'!C3</f>
        <v>46200</v>
      </c>
      <c r="D3" s="109">
        <f>'AVIA25%'!D3</f>
        <v>46201</v>
      </c>
      <c r="E3" s="109">
        <f>'AVIA25%'!E3</f>
        <v>46202</v>
      </c>
      <c r="F3" s="109">
        <f>'AVIA25%'!F3</f>
        <v>46203</v>
      </c>
      <c r="G3" s="109">
        <f>'AVIA25%'!G3</f>
        <v>46204</v>
      </c>
      <c r="H3" s="109">
        <f>'AVIA25%'!H3</f>
        <v>46205</v>
      </c>
      <c r="I3" s="109">
        <f>'AVIA25%'!I3</f>
        <v>46206</v>
      </c>
      <c r="J3" s="109">
        <f>'AVIA25%'!J3</f>
        <v>46207</v>
      </c>
      <c r="K3" s="109">
        <f>'AVIA25%'!K3</f>
        <v>46208</v>
      </c>
      <c r="L3" s="109">
        <f>'AVIA25%'!L3</f>
        <v>46209</v>
      </c>
      <c r="M3" s="109">
        <f>'AVIA25%'!M3</f>
        <v>46210</v>
      </c>
      <c r="N3" s="109">
        <f>'AVIA25%'!N3</f>
        <v>46211</v>
      </c>
      <c r="O3" s="109">
        <f>'AVIA25%'!O3</f>
        <v>46212</v>
      </c>
      <c r="P3" s="109">
        <f>'AVIA25%'!P3</f>
        <v>46213</v>
      </c>
      <c r="Q3" s="109">
        <f>'AVIA25%'!Q3</f>
        <v>46214</v>
      </c>
      <c r="R3" s="109">
        <f>'AVIA25%'!R3</f>
        <v>46215</v>
      </c>
      <c r="S3" s="109">
        <f>'AVIA25%'!S3</f>
        <v>46216</v>
      </c>
      <c r="T3" s="109">
        <f>'AVIA25%'!T3</f>
        <v>46217</v>
      </c>
      <c r="U3" s="109">
        <f>'AVIA25%'!U3</f>
        <v>46218</v>
      </c>
      <c r="V3" s="109">
        <f>'AVIA25%'!V3</f>
        <v>46219</v>
      </c>
      <c r="W3" s="109">
        <f>'AVIA25%'!W3</f>
        <v>46220</v>
      </c>
      <c r="X3" s="109">
        <f>'AVIA25%'!X3</f>
        <v>46221</v>
      </c>
      <c r="Y3" s="109">
        <f>'AVIA25%'!Y3</f>
        <v>46222</v>
      </c>
      <c r="Z3" s="109">
        <f>'AVIA25%'!Z3</f>
        <v>46223</v>
      </c>
      <c r="AA3" s="109">
        <f>'AVIA25%'!AA3</f>
        <v>46224</v>
      </c>
      <c r="AB3" s="109">
        <f>'AVIA25%'!AB3</f>
        <v>46225</v>
      </c>
      <c r="AC3" s="109">
        <f>'AVIA25%'!AC3</f>
        <v>46226</v>
      </c>
      <c r="AD3" s="109">
        <f>'AVIA25%'!AD3</f>
        <v>46227</v>
      </c>
      <c r="AE3" s="109">
        <f>'AVIA25%'!AE3</f>
        <v>46228</v>
      </c>
      <c r="AF3" s="109">
        <f>'AVIA25%'!AF3</f>
        <v>46229</v>
      </c>
      <c r="AG3" s="109">
        <f>'AVIA25%'!AG3</f>
        <v>46230</v>
      </c>
      <c r="AH3" s="109">
        <f>'AVIA25%'!AH3</f>
        <v>46231</v>
      </c>
      <c r="AI3" s="109">
        <f>'AVIA25%'!AI3</f>
        <v>46232</v>
      </c>
      <c r="AJ3" s="109">
        <f>'AVIA25%'!AJ3</f>
        <v>46233</v>
      </c>
      <c r="AK3" s="109">
        <f>'AVIA25%'!AK3</f>
        <v>46234</v>
      </c>
      <c r="AL3" s="109">
        <f>'AVIA25%'!AL3</f>
        <v>46235</v>
      </c>
      <c r="AM3" s="109">
        <f>'AVIA25%'!AM3</f>
        <v>46236</v>
      </c>
      <c r="AN3" s="109">
        <f>'AVIA25%'!AN3</f>
        <v>46237</v>
      </c>
      <c r="AO3" s="109">
        <f>'AVIA25%'!AO3</f>
        <v>46238</v>
      </c>
      <c r="AP3" s="109">
        <f>'AVIA25%'!AP3</f>
        <v>46239</v>
      </c>
      <c r="AQ3" s="109">
        <f>'AVIA25%'!AQ3</f>
        <v>46240</v>
      </c>
      <c r="AR3" s="109">
        <f>'AVIA25%'!AR3</f>
        <v>46241</v>
      </c>
      <c r="AS3" s="109">
        <f>'AVIA25%'!AS3</f>
        <v>46242</v>
      </c>
      <c r="AT3" s="109">
        <f>'AVIA25%'!AT3</f>
        <v>46243</v>
      </c>
      <c r="AU3" s="109">
        <f>'AVIA25%'!AU3</f>
        <v>46244</v>
      </c>
      <c r="AV3" s="109">
        <f>'AVIA25%'!AV3</f>
        <v>46245</v>
      </c>
      <c r="AW3" s="109">
        <f>'AVIA25%'!AW3</f>
        <v>46246</v>
      </c>
      <c r="AX3" s="109">
        <f>'AVIA25%'!AX3</f>
        <v>46247</v>
      </c>
      <c r="AY3" s="109">
        <f>'AVIA25%'!AY3</f>
        <v>46248</v>
      </c>
      <c r="AZ3" s="109">
        <f>'AVIA25%'!AZ3</f>
        <v>46249</v>
      </c>
      <c r="BA3" s="109">
        <f>'AVIA25%'!BA3</f>
        <v>46250</v>
      </c>
      <c r="BB3" s="109">
        <f>'AVIA25%'!BB3</f>
        <v>46251</v>
      </c>
      <c r="BC3" s="109">
        <f>'AVIA25%'!BC3</f>
        <v>46252</v>
      </c>
      <c r="BD3" s="109">
        <f>'AVIA25%'!BD3</f>
        <v>46253</v>
      </c>
      <c r="BE3" s="109">
        <f>'AVIA25%'!BE3</f>
        <v>46254</v>
      </c>
      <c r="BF3" s="109">
        <f>'AVIA25%'!BF3</f>
        <v>46255</v>
      </c>
      <c r="BG3" s="109">
        <f>'AVIA25%'!BG3</f>
        <v>46256</v>
      </c>
      <c r="BH3" s="109">
        <f>'AVIA25%'!BH3</f>
        <v>46257</v>
      </c>
      <c r="BI3" s="109">
        <f>'AVIA25%'!BI3</f>
        <v>46258</v>
      </c>
      <c r="BJ3" s="109">
        <f>'AVIA25%'!BJ3</f>
        <v>46259</v>
      </c>
      <c r="BK3" s="109">
        <f>'AVIA25%'!BK3</f>
        <v>46260</v>
      </c>
      <c r="BL3" s="109">
        <f>'AVIA25%'!BL3</f>
        <v>46261</v>
      </c>
      <c r="BM3" s="109">
        <f>'AVIA25%'!BM3</f>
        <v>46262</v>
      </c>
      <c r="BN3" s="109">
        <f>'AVIA25%'!BN3</f>
        <v>46263</v>
      </c>
      <c r="BO3" s="109">
        <f>'AVIA25%'!BO3</f>
        <v>46264</v>
      </c>
      <c r="BP3" s="109">
        <f>'AVIA25%'!BP3</f>
        <v>46265</v>
      </c>
      <c r="BQ3" s="109">
        <f>'AVIA25%'!BQ3</f>
        <v>46266</v>
      </c>
      <c r="BR3" s="109">
        <f>'AVIA25%'!BR3</f>
        <v>46267</v>
      </c>
      <c r="BS3" s="109">
        <f>'AVIA25%'!BS3</f>
        <v>46268</v>
      </c>
      <c r="BT3" s="109">
        <f>'AVIA25%'!BT3</f>
        <v>46269</v>
      </c>
      <c r="BU3" s="109">
        <f>'AVIA25%'!BU3</f>
        <v>46270</v>
      </c>
      <c r="BV3" s="109">
        <f>'AVIA25%'!BV3</f>
        <v>46271</v>
      </c>
      <c r="BW3" s="109">
        <f>'AVIA25%'!BW3</f>
        <v>46272</v>
      </c>
      <c r="BX3" s="109">
        <f>'AVIA25%'!BX3</f>
        <v>46273</v>
      </c>
      <c r="BY3" s="109">
        <f>'AVIA25%'!BY3</f>
        <v>46274</v>
      </c>
      <c r="BZ3" s="109">
        <f>'AVIA25%'!BZ3</f>
        <v>46275</v>
      </c>
      <c r="CA3" s="109">
        <f>'AVIA25%'!CA3</f>
        <v>46276</v>
      </c>
      <c r="CB3" s="109">
        <f>'AVIA25%'!CB3</f>
        <v>46277</v>
      </c>
      <c r="CC3" s="109">
        <f>'AVIA25%'!CC3</f>
        <v>46278</v>
      </c>
      <c r="CD3" s="109">
        <f>'AVIA25%'!CD3</f>
        <v>46279</v>
      </c>
      <c r="CE3" s="109">
        <f>'AVIA25%'!CE3</f>
        <v>46280</v>
      </c>
      <c r="CF3" s="109">
        <f>'AVIA25%'!CF3</f>
        <v>46281</v>
      </c>
      <c r="CG3" s="109">
        <f>'AVIA25%'!CG3</f>
        <v>46282</v>
      </c>
      <c r="CH3" s="109">
        <f>'AVIA25%'!CH3</f>
        <v>46283</v>
      </c>
      <c r="CI3" s="109">
        <f>'AVIA25%'!CI3</f>
        <v>46284</v>
      </c>
      <c r="CJ3" s="109">
        <f>'AVIA25%'!CJ3</f>
        <v>46285</v>
      </c>
      <c r="CK3" s="109">
        <f>'AVIA25%'!CK3</f>
        <v>46286</v>
      </c>
      <c r="CL3" s="109">
        <f>'AVIA25%'!CL3</f>
        <v>46287</v>
      </c>
      <c r="CM3" s="109">
        <f>'AVIA25%'!CM3</f>
        <v>46288</v>
      </c>
      <c r="CN3" s="109">
        <f>'AVIA25%'!CN3</f>
        <v>46289</v>
      </c>
      <c r="CO3" s="109">
        <f>'AVIA25%'!CO3</f>
        <v>46290</v>
      </c>
      <c r="CP3" s="109">
        <f>'AVIA25%'!CP3</f>
        <v>46291</v>
      </c>
      <c r="CQ3" s="109">
        <f>'AVIA25%'!CQ3</f>
        <v>46292</v>
      </c>
      <c r="CR3" s="109">
        <f>'AVIA25%'!CR3</f>
        <v>46293</v>
      </c>
      <c r="CS3" s="109">
        <f>'AVIA25%'!CS3</f>
        <v>46294</v>
      </c>
      <c r="CT3" s="109">
        <f>'AVIA25%'!CT3</f>
        <v>46295</v>
      </c>
    </row>
    <row r="4" spans="1:98" s="36" customFormat="1" ht="12" customHeight="1" x14ac:dyDescent="0.2">
      <c r="A4" s="252" t="s">
        <v>63</v>
      </c>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row>
    <row r="5" spans="1:98" s="36" customFormat="1" ht="12" customHeight="1" x14ac:dyDescent="0.2">
      <c r="A5" s="183">
        <v>1</v>
      </c>
      <c r="B5" s="19">
        <f>('AVIA25%'!B5)+25</f>
        <v>16150</v>
      </c>
      <c r="C5" s="19">
        <f>('AVIA25%'!C5)+25</f>
        <v>16150</v>
      </c>
      <c r="D5" s="19">
        <f>('AVIA25%'!D5)+25</f>
        <v>14125</v>
      </c>
      <c r="E5" s="19">
        <f>('AVIA25%'!E5)+25</f>
        <v>14125</v>
      </c>
      <c r="F5" s="19">
        <f>('AVIA25%'!F5)+25</f>
        <v>12475</v>
      </c>
      <c r="G5" s="19">
        <f>('AVIA25%'!G5)+25</f>
        <v>14125</v>
      </c>
      <c r="H5" s="19">
        <f>('AVIA25%'!H5)+25</f>
        <v>14125</v>
      </c>
      <c r="I5" s="19">
        <f>('AVIA25%'!I5)+25</f>
        <v>15625</v>
      </c>
      <c r="J5" s="19">
        <f>('AVIA25%'!J5)+25</f>
        <v>15625</v>
      </c>
      <c r="K5" s="19">
        <f>('AVIA25%'!K5)+25</f>
        <v>14125</v>
      </c>
      <c r="L5" s="19">
        <f>('AVIA25%'!L5)+25</f>
        <v>14125</v>
      </c>
      <c r="M5" s="19">
        <f>('AVIA25%'!M5)+25</f>
        <v>14125</v>
      </c>
      <c r="N5" s="19">
        <f>('AVIA25%'!N5)+25</f>
        <v>14125</v>
      </c>
      <c r="O5" s="19">
        <f>('AVIA25%'!O5)+25</f>
        <v>14125</v>
      </c>
      <c r="P5" s="19">
        <f>('AVIA25%'!P5)+25</f>
        <v>15625</v>
      </c>
      <c r="Q5" s="19">
        <f>('AVIA25%'!Q5)+25</f>
        <v>15625</v>
      </c>
      <c r="R5" s="19">
        <f>('AVIA25%'!R5)+25</f>
        <v>15625</v>
      </c>
      <c r="S5" s="19">
        <f>('AVIA25%'!S5)+25</f>
        <v>15625</v>
      </c>
      <c r="T5" s="19">
        <f>('AVIA25%'!T5)+25</f>
        <v>15625</v>
      </c>
      <c r="U5" s="19">
        <f>('AVIA25%'!U5)+25</f>
        <v>15625</v>
      </c>
      <c r="V5" s="19">
        <f>('AVIA25%'!V5)+25</f>
        <v>15625</v>
      </c>
      <c r="W5" s="19">
        <f>('AVIA25%'!W5)+25</f>
        <v>17125</v>
      </c>
      <c r="X5" s="19">
        <f>('AVIA25%'!X5)+25</f>
        <v>17125</v>
      </c>
      <c r="Y5" s="19">
        <f>('AVIA25%'!Y5)+25</f>
        <v>15625</v>
      </c>
      <c r="Z5" s="19">
        <f>('AVIA25%'!Z5)+25</f>
        <v>15625</v>
      </c>
      <c r="AA5" s="19">
        <f>('AVIA25%'!AA5)+25</f>
        <v>15625</v>
      </c>
      <c r="AB5" s="19">
        <f>('AVIA25%'!AB5)+25</f>
        <v>15625</v>
      </c>
      <c r="AC5" s="19">
        <f>('AVIA25%'!AC5)+25</f>
        <v>15625</v>
      </c>
      <c r="AD5" s="19">
        <f>('AVIA25%'!AD5)+25</f>
        <v>17125</v>
      </c>
      <c r="AE5" s="19">
        <f>('AVIA25%'!AE5)+25</f>
        <v>17125</v>
      </c>
      <c r="AF5" s="19">
        <f>('AVIA25%'!AF5)+25</f>
        <v>15625</v>
      </c>
      <c r="AG5" s="19">
        <f>('AVIA25%'!AG5)+25</f>
        <v>15625</v>
      </c>
      <c r="AH5" s="19">
        <f>('AVIA25%'!AH5)+25</f>
        <v>15625</v>
      </c>
      <c r="AI5" s="19">
        <f>('AVIA25%'!AI5)+25</f>
        <v>15625</v>
      </c>
      <c r="AJ5" s="19">
        <f>('AVIA25%'!AJ5)+25</f>
        <v>15625</v>
      </c>
      <c r="AK5" s="19">
        <f>('AVIA25%'!AK5)+25</f>
        <v>17125</v>
      </c>
      <c r="AL5" s="19">
        <f>('AVIA25%'!AL5)+25</f>
        <v>17125</v>
      </c>
      <c r="AM5" s="19">
        <f>('AVIA25%'!AM5)+25</f>
        <v>15625</v>
      </c>
      <c r="AN5" s="19">
        <f>('AVIA25%'!AN5)+25</f>
        <v>15625</v>
      </c>
      <c r="AO5" s="19">
        <f>('AVIA25%'!AO5)+25</f>
        <v>15625</v>
      </c>
      <c r="AP5" s="19">
        <f>('AVIA25%'!AP5)+25</f>
        <v>15625</v>
      </c>
      <c r="AQ5" s="19">
        <f>('AVIA25%'!AQ5)+25</f>
        <v>15625</v>
      </c>
      <c r="AR5" s="19">
        <f>('AVIA25%'!AR5)+25</f>
        <v>17125</v>
      </c>
      <c r="AS5" s="19">
        <f>('AVIA25%'!AS5)+25</f>
        <v>17125</v>
      </c>
      <c r="AT5" s="19">
        <f>('AVIA25%'!AT5)+25</f>
        <v>15625</v>
      </c>
      <c r="AU5" s="19">
        <f>('AVIA25%'!AU5)+25</f>
        <v>15625</v>
      </c>
      <c r="AV5" s="19">
        <f>('AVIA25%'!AV5)+25</f>
        <v>15625</v>
      </c>
      <c r="AW5" s="19">
        <f>('AVIA25%'!AW5)+25</f>
        <v>15625</v>
      </c>
      <c r="AX5" s="19">
        <f>('AVIA25%'!AX5)+25</f>
        <v>15625</v>
      </c>
      <c r="AY5" s="19">
        <f>('AVIA25%'!AY5)+25</f>
        <v>17125</v>
      </c>
      <c r="AZ5" s="19">
        <f>('AVIA25%'!AZ5)+25</f>
        <v>17125</v>
      </c>
      <c r="BA5" s="19">
        <f>('AVIA25%'!BA5)+25</f>
        <v>15625</v>
      </c>
      <c r="BB5" s="19">
        <f>('AVIA25%'!BB5)+25</f>
        <v>15625</v>
      </c>
      <c r="BC5" s="19">
        <f>('AVIA25%'!BC5)+25</f>
        <v>15625</v>
      </c>
      <c r="BD5" s="19">
        <f>('AVIA25%'!BD5)+25</f>
        <v>15625</v>
      </c>
      <c r="BE5" s="19">
        <f>('AVIA25%'!BE5)+25</f>
        <v>15625</v>
      </c>
      <c r="BF5" s="19">
        <f>('AVIA25%'!BF5)+25</f>
        <v>17125</v>
      </c>
      <c r="BG5" s="19">
        <f>('AVIA25%'!BG5)+25</f>
        <v>17125</v>
      </c>
      <c r="BH5" s="19">
        <f>('AVIA25%'!BH5)+25</f>
        <v>13225</v>
      </c>
      <c r="BI5" s="19">
        <f>('AVIA25%'!BI5)+25</f>
        <v>13225</v>
      </c>
      <c r="BJ5" s="19">
        <f>('AVIA25%'!BJ5)+25</f>
        <v>13225</v>
      </c>
      <c r="BK5" s="19">
        <f>('AVIA25%'!BK5)+25</f>
        <v>13225</v>
      </c>
      <c r="BL5" s="19">
        <f>('AVIA25%'!BL5)+25</f>
        <v>13225</v>
      </c>
      <c r="BM5" s="19">
        <f>('AVIA25%'!BM5)+25</f>
        <v>14125</v>
      </c>
      <c r="BN5" s="19">
        <f>('AVIA25%'!BN5)+25</f>
        <v>14125</v>
      </c>
      <c r="BO5" s="19">
        <f>('AVIA25%'!BO5)+25</f>
        <v>12475</v>
      </c>
      <c r="BP5" s="19">
        <f>('AVIA25%'!BP5)+25</f>
        <v>12475</v>
      </c>
      <c r="BQ5" s="19">
        <f>('AVIA25%'!BQ5)+25</f>
        <v>14125</v>
      </c>
      <c r="BR5" s="19">
        <f>('AVIA25%'!BR5)+25</f>
        <v>14125</v>
      </c>
      <c r="BS5" s="19">
        <f>('AVIA25%'!BS5)+25</f>
        <v>14125</v>
      </c>
      <c r="BT5" s="19">
        <f>('AVIA25%'!BT5)+25</f>
        <v>14125</v>
      </c>
      <c r="BU5" s="19">
        <f>('AVIA25%'!BU5)+25</f>
        <v>14125</v>
      </c>
      <c r="BV5" s="19">
        <f>('AVIA25%'!BV5)+25</f>
        <v>12475</v>
      </c>
      <c r="BW5" s="19">
        <f>('AVIA25%'!BW5)+25</f>
        <v>12475</v>
      </c>
      <c r="BX5" s="19">
        <f>('AVIA25%'!BX5)+25</f>
        <v>12475</v>
      </c>
      <c r="BY5" s="19">
        <f>('AVIA25%'!BY5)+25</f>
        <v>12475</v>
      </c>
      <c r="BZ5" s="19">
        <f>('AVIA25%'!BZ5)+25</f>
        <v>12475</v>
      </c>
      <c r="CA5" s="19">
        <f>('AVIA25%'!CA5)+25</f>
        <v>14125</v>
      </c>
      <c r="CB5" s="19">
        <f>('AVIA25%'!CB5)+25</f>
        <v>14125</v>
      </c>
      <c r="CC5" s="19">
        <f>('AVIA25%'!CC5)+25</f>
        <v>12475</v>
      </c>
      <c r="CD5" s="19">
        <f>('AVIA25%'!CD5)+25</f>
        <v>12475</v>
      </c>
      <c r="CE5" s="19">
        <f>('AVIA25%'!CE5)+25</f>
        <v>12475</v>
      </c>
      <c r="CF5" s="19">
        <f>('AVIA25%'!CF5)+25</f>
        <v>12475</v>
      </c>
      <c r="CG5" s="19">
        <f>('AVIA25%'!CG5)+25</f>
        <v>12475</v>
      </c>
      <c r="CH5" s="19">
        <f>('AVIA25%'!CH5)+25</f>
        <v>14125</v>
      </c>
      <c r="CI5" s="19">
        <f>('AVIA25%'!CI5)+25</f>
        <v>14125</v>
      </c>
      <c r="CJ5" s="19">
        <f>('AVIA25%'!CJ5)+25</f>
        <v>12475</v>
      </c>
      <c r="CK5" s="19">
        <f>('AVIA25%'!CK5)+25</f>
        <v>12475</v>
      </c>
      <c r="CL5" s="19">
        <f>('AVIA25%'!CL5)+25</f>
        <v>12475</v>
      </c>
      <c r="CM5" s="19">
        <f>('AVIA25%'!CM5)+25</f>
        <v>12475</v>
      </c>
      <c r="CN5" s="19">
        <f>('AVIA25%'!CN5)+25</f>
        <v>12475</v>
      </c>
      <c r="CO5" s="19">
        <f>('AVIA25%'!CO5)+25</f>
        <v>14125</v>
      </c>
      <c r="CP5" s="19">
        <f>('AVIA25%'!CP5)+25</f>
        <v>14125</v>
      </c>
      <c r="CQ5" s="19">
        <f>('AVIA25%'!CQ5)+25</f>
        <v>12475</v>
      </c>
      <c r="CR5" s="19">
        <f>('AVIA25%'!CR5)+25</f>
        <v>12475</v>
      </c>
      <c r="CS5" s="19">
        <f>('AVIA25%'!CS5)+25</f>
        <v>12475</v>
      </c>
      <c r="CT5" s="19">
        <f>('AVIA25%'!CT5)+25</f>
        <v>12475</v>
      </c>
    </row>
    <row r="6" spans="1:98" s="36" customFormat="1" ht="12" customHeight="1" x14ac:dyDescent="0.2">
      <c r="A6" s="183">
        <v>2</v>
      </c>
      <c r="B6" s="19">
        <f>('AVIA25%'!B6)+25</f>
        <v>18400</v>
      </c>
      <c r="C6" s="19">
        <f>('AVIA25%'!C6)+25</f>
        <v>18400</v>
      </c>
      <c r="D6" s="19">
        <f>('AVIA25%'!D6)+25</f>
        <v>16375</v>
      </c>
      <c r="E6" s="19">
        <f>('AVIA25%'!E6)+25</f>
        <v>16375</v>
      </c>
      <c r="F6" s="19">
        <f>('AVIA25%'!F6)+25</f>
        <v>14725</v>
      </c>
      <c r="G6" s="19">
        <f>('AVIA25%'!G6)+25</f>
        <v>16375</v>
      </c>
      <c r="H6" s="19">
        <f>('AVIA25%'!H6)+25</f>
        <v>16375</v>
      </c>
      <c r="I6" s="19">
        <f>('AVIA25%'!I6)+25</f>
        <v>17875</v>
      </c>
      <c r="J6" s="19">
        <f>('AVIA25%'!J6)+25</f>
        <v>17875</v>
      </c>
      <c r="K6" s="19">
        <f>('AVIA25%'!K6)+25</f>
        <v>16375</v>
      </c>
      <c r="L6" s="19">
        <f>('AVIA25%'!L6)+25</f>
        <v>16375</v>
      </c>
      <c r="M6" s="19">
        <f>('AVIA25%'!M6)+25</f>
        <v>16375</v>
      </c>
      <c r="N6" s="19">
        <f>('AVIA25%'!N6)+25</f>
        <v>16375</v>
      </c>
      <c r="O6" s="19">
        <f>('AVIA25%'!O6)+25</f>
        <v>16375</v>
      </c>
      <c r="P6" s="19">
        <f>('AVIA25%'!P6)+25</f>
        <v>17875</v>
      </c>
      <c r="Q6" s="19">
        <f>('AVIA25%'!Q6)+25</f>
        <v>17875</v>
      </c>
      <c r="R6" s="19">
        <f>('AVIA25%'!R6)+25</f>
        <v>17875</v>
      </c>
      <c r="S6" s="19">
        <f>('AVIA25%'!S6)+25</f>
        <v>17875</v>
      </c>
      <c r="T6" s="19">
        <f>('AVIA25%'!T6)+25</f>
        <v>17875</v>
      </c>
      <c r="U6" s="19">
        <f>('AVIA25%'!U6)+25</f>
        <v>17875</v>
      </c>
      <c r="V6" s="19">
        <f>('AVIA25%'!V6)+25</f>
        <v>17875</v>
      </c>
      <c r="W6" s="19">
        <f>('AVIA25%'!W6)+25</f>
        <v>19375</v>
      </c>
      <c r="X6" s="19">
        <f>('AVIA25%'!X6)+25</f>
        <v>19375</v>
      </c>
      <c r="Y6" s="19">
        <f>('AVIA25%'!Y6)+25</f>
        <v>17875</v>
      </c>
      <c r="Z6" s="19">
        <f>('AVIA25%'!Z6)+25</f>
        <v>17875</v>
      </c>
      <c r="AA6" s="19">
        <f>('AVIA25%'!AA6)+25</f>
        <v>17875</v>
      </c>
      <c r="AB6" s="19">
        <f>('AVIA25%'!AB6)+25</f>
        <v>17875</v>
      </c>
      <c r="AC6" s="19">
        <f>('AVIA25%'!AC6)+25</f>
        <v>17875</v>
      </c>
      <c r="AD6" s="19">
        <f>('AVIA25%'!AD6)+25</f>
        <v>19375</v>
      </c>
      <c r="AE6" s="19">
        <f>('AVIA25%'!AE6)+25</f>
        <v>19375</v>
      </c>
      <c r="AF6" s="19">
        <f>('AVIA25%'!AF6)+25</f>
        <v>17875</v>
      </c>
      <c r="AG6" s="19">
        <f>('AVIA25%'!AG6)+25</f>
        <v>17875</v>
      </c>
      <c r="AH6" s="19">
        <f>('AVIA25%'!AH6)+25</f>
        <v>17875</v>
      </c>
      <c r="AI6" s="19">
        <f>('AVIA25%'!AI6)+25</f>
        <v>17875</v>
      </c>
      <c r="AJ6" s="19">
        <f>('AVIA25%'!AJ6)+25</f>
        <v>17875</v>
      </c>
      <c r="AK6" s="19">
        <f>('AVIA25%'!AK6)+25</f>
        <v>19375</v>
      </c>
      <c r="AL6" s="19">
        <f>('AVIA25%'!AL6)+25</f>
        <v>19375</v>
      </c>
      <c r="AM6" s="19">
        <f>('AVIA25%'!AM6)+25</f>
        <v>17875</v>
      </c>
      <c r="AN6" s="19">
        <f>('AVIA25%'!AN6)+25</f>
        <v>17875</v>
      </c>
      <c r="AO6" s="19">
        <f>('AVIA25%'!AO6)+25</f>
        <v>17875</v>
      </c>
      <c r="AP6" s="19">
        <f>('AVIA25%'!AP6)+25</f>
        <v>17875</v>
      </c>
      <c r="AQ6" s="19">
        <f>('AVIA25%'!AQ6)+25</f>
        <v>17875</v>
      </c>
      <c r="AR6" s="19">
        <f>('AVIA25%'!AR6)+25</f>
        <v>19375</v>
      </c>
      <c r="AS6" s="19">
        <f>('AVIA25%'!AS6)+25</f>
        <v>19375</v>
      </c>
      <c r="AT6" s="19">
        <f>('AVIA25%'!AT6)+25</f>
        <v>17875</v>
      </c>
      <c r="AU6" s="19">
        <f>('AVIA25%'!AU6)+25</f>
        <v>17875</v>
      </c>
      <c r="AV6" s="19">
        <f>('AVIA25%'!AV6)+25</f>
        <v>17875</v>
      </c>
      <c r="AW6" s="19">
        <f>('AVIA25%'!AW6)+25</f>
        <v>17875</v>
      </c>
      <c r="AX6" s="19">
        <f>('AVIA25%'!AX6)+25</f>
        <v>17875</v>
      </c>
      <c r="AY6" s="19">
        <f>('AVIA25%'!AY6)+25</f>
        <v>19375</v>
      </c>
      <c r="AZ6" s="19">
        <f>('AVIA25%'!AZ6)+25</f>
        <v>19375</v>
      </c>
      <c r="BA6" s="19">
        <f>('AVIA25%'!BA6)+25</f>
        <v>17875</v>
      </c>
      <c r="BB6" s="19">
        <f>('AVIA25%'!BB6)+25</f>
        <v>17875</v>
      </c>
      <c r="BC6" s="19">
        <f>('AVIA25%'!BC6)+25</f>
        <v>17875</v>
      </c>
      <c r="BD6" s="19">
        <f>('AVIA25%'!BD6)+25</f>
        <v>17875</v>
      </c>
      <c r="BE6" s="19">
        <f>('AVIA25%'!BE6)+25</f>
        <v>17875</v>
      </c>
      <c r="BF6" s="19">
        <f>('AVIA25%'!BF6)+25</f>
        <v>19375</v>
      </c>
      <c r="BG6" s="19">
        <f>('AVIA25%'!BG6)+25</f>
        <v>19375</v>
      </c>
      <c r="BH6" s="19">
        <f>('AVIA25%'!BH6)+25</f>
        <v>15475</v>
      </c>
      <c r="BI6" s="19">
        <f>('AVIA25%'!BI6)+25</f>
        <v>15475</v>
      </c>
      <c r="BJ6" s="19">
        <f>('AVIA25%'!BJ6)+25</f>
        <v>15475</v>
      </c>
      <c r="BK6" s="19">
        <f>('AVIA25%'!BK6)+25</f>
        <v>15475</v>
      </c>
      <c r="BL6" s="19">
        <f>('AVIA25%'!BL6)+25</f>
        <v>15475</v>
      </c>
      <c r="BM6" s="19">
        <f>('AVIA25%'!BM6)+25</f>
        <v>16375</v>
      </c>
      <c r="BN6" s="19">
        <f>('AVIA25%'!BN6)+25</f>
        <v>16375</v>
      </c>
      <c r="BO6" s="19">
        <f>('AVIA25%'!BO6)+25</f>
        <v>14725</v>
      </c>
      <c r="BP6" s="19">
        <f>('AVIA25%'!BP6)+25</f>
        <v>14725</v>
      </c>
      <c r="BQ6" s="19">
        <f>('AVIA25%'!BQ6)+25</f>
        <v>16375</v>
      </c>
      <c r="BR6" s="19">
        <f>('AVIA25%'!BR6)+25</f>
        <v>16375</v>
      </c>
      <c r="BS6" s="19">
        <f>('AVIA25%'!BS6)+25</f>
        <v>16375</v>
      </c>
      <c r="BT6" s="19">
        <f>('AVIA25%'!BT6)+25</f>
        <v>16375</v>
      </c>
      <c r="BU6" s="19">
        <f>('AVIA25%'!BU6)+25</f>
        <v>16375</v>
      </c>
      <c r="BV6" s="19">
        <f>('AVIA25%'!BV6)+25</f>
        <v>14725</v>
      </c>
      <c r="BW6" s="19">
        <f>('AVIA25%'!BW6)+25</f>
        <v>14725</v>
      </c>
      <c r="BX6" s="19">
        <f>('AVIA25%'!BX6)+25</f>
        <v>14725</v>
      </c>
      <c r="BY6" s="19">
        <f>('AVIA25%'!BY6)+25</f>
        <v>14725</v>
      </c>
      <c r="BZ6" s="19">
        <f>('AVIA25%'!BZ6)+25</f>
        <v>14725</v>
      </c>
      <c r="CA6" s="19">
        <f>('AVIA25%'!CA6)+25</f>
        <v>16375</v>
      </c>
      <c r="CB6" s="19">
        <f>('AVIA25%'!CB6)+25</f>
        <v>16375</v>
      </c>
      <c r="CC6" s="19">
        <f>('AVIA25%'!CC6)+25</f>
        <v>14725</v>
      </c>
      <c r="CD6" s="19">
        <f>('AVIA25%'!CD6)+25</f>
        <v>14725</v>
      </c>
      <c r="CE6" s="19">
        <f>('AVIA25%'!CE6)+25</f>
        <v>14725</v>
      </c>
      <c r="CF6" s="19">
        <f>('AVIA25%'!CF6)+25</f>
        <v>14725</v>
      </c>
      <c r="CG6" s="19">
        <f>('AVIA25%'!CG6)+25</f>
        <v>14725</v>
      </c>
      <c r="CH6" s="19">
        <f>('AVIA25%'!CH6)+25</f>
        <v>16375</v>
      </c>
      <c r="CI6" s="19">
        <f>('AVIA25%'!CI6)+25</f>
        <v>16375</v>
      </c>
      <c r="CJ6" s="19">
        <f>('AVIA25%'!CJ6)+25</f>
        <v>14725</v>
      </c>
      <c r="CK6" s="19">
        <f>('AVIA25%'!CK6)+25</f>
        <v>14725</v>
      </c>
      <c r="CL6" s="19">
        <f>('AVIA25%'!CL6)+25</f>
        <v>14725</v>
      </c>
      <c r="CM6" s="19">
        <f>('AVIA25%'!CM6)+25</f>
        <v>14725</v>
      </c>
      <c r="CN6" s="19">
        <f>('AVIA25%'!CN6)+25</f>
        <v>14725</v>
      </c>
      <c r="CO6" s="19">
        <f>('AVIA25%'!CO6)+25</f>
        <v>16375</v>
      </c>
      <c r="CP6" s="19">
        <f>('AVIA25%'!CP6)+25</f>
        <v>16375</v>
      </c>
      <c r="CQ6" s="19">
        <f>('AVIA25%'!CQ6)+25</f>
        <v>14725</v>
      </c>
      <c r="CR6" s="19">
        <f>('AVIA25%'!CR6)+25</f>
        <v>14725</v>
      </c>
      <c r="CS6" s="19">
        <f>('AVIA25%'!CS6)+25</f>
        <v>14725</v>
      </c>
      <c r="CT6" s="19">
        <f>('AVIA25%'!CT6)+25</f>
        <v>14725</v>
      </c>
    </row>
    <row r="7" spans="1:98" s="36" customFormat="1" ht="12" customHeight="1" x14ac:dyDescent="0.2">
      <c r="A7" s="236" t="s">
        <v>175</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row>
    <row r="8" spans="1:98" s="36" customFormat="1" ht="12" customHeight="1" x14ac:dyDescent="0.2">
      <c r="A8" s="237">
        <v>1</v>
      </c>
      <c r="B8" s="19">
        <f>('AVIA25%'!B8)+25</f>
        <v>18400</v>
      </c>
      <c r="C8" s="19">
        <f>('AVIA25%'!C8)+25</f>
        <v>18400</v>
      </c>
      <c r="D8" s="19">
        <f>('AVIA25%'!D8)+25</f>
        <v>16375</v>
      </c>
      <c r="E8" s="19">
        <f>('AVIA25%'!E8)+25</f>
        <v>16375</v>
      </c>
      <c r="F8" s="19">
        <f>('AVIA25%'!F8)+25</f>
        <v>14725</v>
      </c>
      <c r="G8" s="19">
        <f>('AVIA25%'!G8)+25</f>
        <v>16375</v>
      </c>
      <c r="H8" s="19">
        <f>('AVIA25%'!H8)+25</f>
        <v>16375</v>
      </c>
      <c r="I8" s="19">
        <f>('AVIA25%'!I8)+25</f>
        <v>17875</v>
      </c>
      <c r="J8" s="19">
        <f>('AVIA25%'!J8)+25</f>
        <v>17875</v>
      </c>
      <c r="K8" s="19">
        <f>('AVIA25%'!K8)+25</f>
        <v>16375</v>
      </c>
      <c r="L8" s="19">
        <f>('AVIA25%'!L8)+25</f>
        <v>16375</v>
      </c>
      <c r="M8" s="19">
        <f>('AVIA25%'!M8)+25</f>
        <v>16375</v>
      </c>
      <c r="N8" s="19">
        <f>('AVIA25%'!N8)+25</f>
        <v>16375</v>
      </c>
      <c r="O8" s="19">
        <f>('AVIA25%'!O8)+25</f>
        <v>16375</v>
      </c>
      <c r="P8" s="19">
        <f>('AVIA25%'!P8)+25</f>
        <v>17875</v>
      </c>
      <c r="Q8" s="19">
        <f>('AVIA25%'!Q8)+25</f>
        <v>17875</v>
      </c>
      <c r="R8" s="19">
        <f>('AVIA25%'!R8)+25</f>
        <v>17875</v>
      </c>
      <c r="S8" s="19">
        <f>('AVIA25%'!S8)+25</f>
        <v>17875</v>
      </c>
      <c r="T8" s="19">
        <f>('AVIA25%'!T8)+25</f>
        <v>17875</v>
      </c>
      <c r="U8" s="19">
        <f>('AVIA25%'!U8)+25</f>
        <v>17875</v>
      </c>
      <c r="V8" s="19">
        <f>('AVIA25%'!V8)+25</f>
        <v>17875</v>
      </c>
      <c r="W8" s="19">
        <f>('AVIA25%'!W8)+25</f>
        <v>19375</v>
      </c>
      <c r="X8" s="19">
        <f>('AVIA25%'!X8)+25</f>
        <v>19375</v>
      </c>
      <c r="Y8" s="19">
        <f>('AVIA25%'!Y8)+25</f>
        <v>17875</v>
      </c>
      <c r="Z8" s="19">
        <f>('AVIA25%'!Z8)+25</f>
        <v>17875</v>
      </c>
      <c r="AA8" s="19">
        <f>('AVIA25%'!AA8)+25</f>
        <v>17875</v>
      </c>
      <c r="AB8" s="19">
        <f>('AVIA25%'!AB8)+25</f>
        <v>17875</v>
      </c>
      <c r="AC8" s="19">
        <f>('AVIA25%'!AC8)+25</f>
        <v>17875</v>
      </c>
      <c r="AD8" s="19">
        <f>('AVIA25%'!AD8)+25</f>
        <v>19375</v>
      </c>
      <c r="AE8" s="19">
        <f>('AVIA25%'!AE8)+25</f>
        <v>19375</v>
      </c>
      <c r="AF8" s="19">
        <f>('AVIA25%'!AF8)+25</f>
        <v>17875</v>
      </c>
      <c r="AG8" s="19">
        <f>('AVIA25%'!AG8)+25</f>
        <v>17875</v>
      </c>
      <c r="AH8" s="19">
        <f>('AVIA25%'!AH8)+25</f>
        <v>17875</v>
      </c>
      <c r="AI8" s="19">
        <f>('AVIA25%'!AI8)+25</f>
        <v>17875</v>
      </c>
      <c r="AJ8" s="19">
        <f>('AVIA25%'!AJ8)+25</f>
        <v>17875</v>
      </c>
      <c r="AK8" s="19">
        <f>('AVIA25%'!AK8)+25</f>
        <v>19375</v>
      </c>
      <c r="AL8" s="19">
        <f>('AVIA25%'!AL8)+25</f>
        <v>19375</v>
      </c>
      <c r="AM8" s="19">
        <f>('AVIA25%'!AM8)+25</f>
        <v>17875</v>
      </c>
      <c r="AN8" s="19">
        <f>('AVIA25%'!AN8)+25</f>
        <v>17875</v>
      </c>
      <c r="AO8" s="19">
        <f>('AVIA25%'!AO8)+25</f>
        <v>17875</v>
      </c>
      <c r="AP8" s="19">
        <f>('AVIA25%'!AP8)+25</f>
        <v>17875</v>
      </c>
      <c r="AQ8" s="19">
        <f>('AVIA25%'!AQ8)+25</f>
        <v>17875</v>
      </c>
      <c r="AR8" s="19">
        <f>('AVIA25%'!AR8)+25</f>
        <v>19375</v>
      </c>
      <c r="AS8" s="19">
        <f>('AVIA25%'!AS8)+25</f>
        <v>19375</v>
      </c>
      <c r="AT8" s="19">
        <f>('AVIA25%'!AT8)+25</f>
        <v>17875</v>
      </c>
      <c r="AU8" s="19">
        <f>('AVIA25%'!AU8)+25</f>
        <v>17875</v>
      </c>
      <c r="AV8" s="19">
        <f>('AVIA25%'!AV8)+25</f>
        <v>17875</v>
      </c>
      <c r="AW8" s="19">
        <f>('AVIA25%'!AW8)+25</f>
        <v>17875</v>
      </c>
      <c r="AX8" s="19">
        <f>('AVIA25%'!AX8)+25</f>
        <v>17875</v>
      </c>
      <c r="AY8" s="19">
        <f>('AVIA25%'!AY8)+25</f>
        <v>19375</v>
      </c>
      <c r="AZ8" s="19">
        <f>('AVIA25%'!AZ8)+25</f>
        <v>19375</v>
      </c>
      <c r="BA8" s="19">
        <f>('AVIA25%'!BA8)+25</f>
        <v>17875</v>
      </c>
      <c r="BB8" s="19">
        <f>('AVIA25%'!BB8)+25</f>
        <v>17875</v>
      </c>
      <c r="BC8" s="19">
        <f>('AVIA25%'!BC8)+25</f>
        <v>17875</v>
      </c>
      <c r="BD8" s="19">
        <f>('AVIA25%'!BD8)+25</f>
        <v>17875</v>
      </c>
      <c r="BE8" s="19">
        <f>('AVIA25%'!BE8)+25</f>
        <v>17875</v>
      </c>
      <c r="BF8" s="19">
        <f>('AVIA25%'!BF8)+25</f>
        <v>19375</v>
      </c>
      <c r="BG8" s="19">
        <f>('AVIA25%'!BG8)+25</f>
        <v>19375</v>
      </c>
      <c r="BH8" s="19">
        <f>('AVIA25%'!BH8)+25</f>
        <v>15475</v>
      </c>
      <c r="BI8" s="19">
        <f>('AVIA25%'!BI8)+25</f>
        <v>15475</v>
      </c>
      <c r="BJ8" s="19">
        <f>('AVIA25%'!BJ8)+25</f>
        <v>15475</v>
      </c>
      <c r="BK8" s="19">
        <f>('AVIA25%'!BK8)+25</f>
        <v>15475</v>
      </c>
      <c r="BL8" s="19">
        <f>('AVIA25%'!BL8)+25</f>
        <v>15475</v>
      </c>
      <c r="BM8" s="19">
        <f>('AVIA25%'!BM8)+25</f>
        <v>16375</v>
      </c>
      <c r="BN8" s="19">
        <f>('AVIA25%'!BN8)+25</f>
        <v>16375</v>
      </c>
      <c r="BO8" s="19">
        <f>('AVIA25%'!BO8)+25</f>
        <v>14725</v>
      </c>
      <c r="BP8" s="19">
        <f>('AVIA25%'!BP8)+25</f>
        <v>14725</v>
      </c>
      <c r="BQ8" s="19">
        <f>('AVIA25%'!BQ8)+25</f>
        <v>16375</v>
      </c>
      <c r="BR8" s="19">
        <f>('AVIA25%'!BR8)+25</f>
        <v>16375</v>
      </c>
      <c r="BS8" s="19">
        <f>('AVIA25%'!BS8)+25</f>
        <v>16375</v>
      </c>
      <c r="BT8" s="19">
        <f>('AVIA25%'!BT8)+25</f>
        <v>16375</v>
      </c>
      <c r="BU8" s="19">
        <f>('AVIA25%'!BU8)+25</f>
        <v>16375</v>
      </c>
      <c r="BV8" s="19">
        <f>('AVIA25%'!BV8)+25</f>
        <v>14725</v>
      </c>
      <c r="BW8" s="19">
        <f>('AVIA25%'!BW8)+25</f>
        <v>14725</v>
      </c>
      <c r="BX8" s="19">
        <f>('AVIA25%'!BX8)+25</f>
        <v>14725</v>
      </c>
      <c r="BY8" s="19">
        <f>('AVIA25%'!BY8)+25</f>
        <v>14725</v>
      </c>
      <c r="BZ8" s="19">
        <f>('AVIA25%'!BZ8)+25</f>
        <v>14725</v>
      </c>
      <c r="CA8" s="19">
        <f>('AVIA25%'!CA8)+25</f>
        <v>16375</v>
      </c>
      <c r="CB8" s="19">
        <f>('AVIA25%'!CB8)+25</f>
        <v>16375</v>
      </c>
      <c r="CC8" s="19">
        <f>('AVIA25%'!CC8)+25</f>
        <v>14725</v>
      </c>
      <c r="CD8" s="19">
        <f>('AVIA25%'!CD8)+25</f>
        <v>14725</v>
      </c>
      <c r="CE8" s="19">
        <f>('AVIA25%'!CE8)+25</f>
        <v>14725</v>
      </c>
      <c r="CF8" s="19">
        <f>('AVIA25%'!CF8)+25</f>
        <v>14725</v>
      </c>
      <c r="CG8" s="19">
        <f>('AVIA25%'!CG8)+25</f>
        <v>14725</v>
      </c>
      <c r="CH8" s="19">
        <f>('AVIA25%'!CH8)+25</f>
        <v>16375</v>
      </c>
      <c r="CI8" s="19">
        <f>('AVIA25%'!CI8)+25</f>
        <v>16375</v>
      </c>
      <c r="CJ8" s="19">
        <f>('AVIA25%'!CJ8)+25</f>
        <v>14725</v>
      </c>
      <c r="CK8" s="19">
        <f>('AVIA25%'!CK8)+25</f>
        <v>14725</v>
      </c>
      <c r="CL8" s="19">
        <f>('AVIA25%'!CL8)+25</f>
        <v>14725</v>
      </c>
      <c r="CM8" s="19">
        <f>('AVIA25%'!CM8)+25</f>
        <v>14725</v>
      </c>
      <c r="CN8" s="19">
        <f>('AVIA25%'!CN8)+25</f>
        <v>14725</v>
      </c>
      <c r="CO8" s="19">
        <f>('AVIA25%'!CO8)+25</f>
        <v>16375</v>
      </c>
      <c r="CP8" s="19">
        <f>('AVIA25%'!CP8)+25</f>
        <v>16375</v>
      </c>
      <c r="CQ8" s="19">
        <f>('AVIA25%'!CQ8)+25</f>
        <v>14725</v>
      </c>
      <c r="CR8" s="19">
        <f>('AVIA25%'!CR8)+25</f>
        <v>14725</v>
      </c>
      <c r="CS8" s="19">
        <f>('AVIA25%'!CS8)+25</f>
        <v>14725</v>
      </c>
      <c r="CT8" s="19">
        <f>('AVIA25%'!CT8)+25</f>
        <v>14725</v>
      </c>
    </row>
    <row r="9" spans="1:98" s="36" customFormat="1" ht="12" customHeight="1" x14ac:dyDescent="0.2">
      <c r="A9" s="237">
        <v>2</v>
      </c>
      <c r="B9" s="19">
        <f>('AVIA25%'!B9)+25</f>
        <v>20650</v>
      </c>
      <c r="C9" s="19">
        <f>('AVIA25%'!C9)+25</f>
        <v>20650</v>
      </c>
      <c r="D9" s="19">
        <f>('AVIA25%'!D9)+25</f>
        <v>18625</v>
      </c>
      <c r="E9" s="19">
        <f>('AVIA25%'!E9)+25</f>
        <v>18625</v>
      </c>
      <c r="F9" s="19">
        <f>('AVIA25%'!F9)+25</f>
        <v>16975</v>
      </c>
      <c r="G9" s="19">
        <f>('AVIA25%'!G9)+25</f>
        <v>18625</v>
      </c>
      <c r="H9" s="19">
        <f>('AVIA25%'!H9)+25</f>
        <v>18625</v>
      </c>
      <c r="I9" s="19">
        <f>('AVIA25%'!I9)+25</f>
        <v>20125</v>
      </c>
      <c r="J9" s="19">
        <f>('AVIA25%'!J9)+25</f>
        <v>20125</v>
      </c>
      <c r="K9" s="19">
        <f>('AVIA25%'!K9)+25</f>
        <v>18625</v>
      </c>
      <c r="L9" s="19">
        <f>('AVIA25%'!L9)+25</f>
        <v>18625</v>
      </c>
      <c r="M9" s="19">
        <f>('AVIA25%'!M9)+25</f>
        <v>18625</v>
      </c>
      <c r="N9" s="19">
        <f>('AVIA25%'!N9)+25</f>
        <v>18625</v>
      </c>
      <c r="O9" s="19">
        <f>('AVIA25%'!O9)+25</f>
        <v>18625</v>
      </c>
      <c r="P9" s="19">
        <f>('AVIA25%'!P9)+25</f>
        <v>20125</v>
      </c>
      <c r="Q9" s="19">
        <f>('AVIA25%'!Q9)+25</f>
        <v>20125</v>
      </c>
      <c r="R9" s="19">
        <f>('AVIA25%'!R9)+25</f>
        <v>20125</v>
      </c>
      <c r="S9" s="19">
        <f>('AVIA25%'!S9)+25</f>
        <v>20125</v>
      </c>
      <c r="T9" s="19">
        <f>('AVIA25%'!T9)+25</f>
        <v>20125</v>
      </c>
      <c r="U9" s="19">
        <f>('AVIA25%'!U9)+25</f>
        <v>20125</v>
      </c>
      <c r="V9" s="19">
        <f>('AVIA25%'!V9)+25</f>
        <v>20125</v>
      </c>
      <c r="W9" s="19">
        <f>('AVIA25%'!W9)+25</f>
        <v>21625</v>
      </c>
      <c r="X9" s="19">
        <f>('AVIA25%'!X9)+25</f>
        <v>21625</v>
      </c>
      <c r="Y9" s="19">
        <f>('AVIA25%'!Y9)+25</f>
        <v>20125</v>
      </c>
      <c r="Z9" s="19">
        <f>('AVIA25%'!Z9)+25</f>
        <v>20125</v>
      </c>
      <c r="AA9" s="19">
        <f>('AVIA25%'!AA9)+25</f>
        <v>20125</v>
      </c>
      <c r="AB9" s="19">
        <f>('AVIA25%'!AB9)+25</f>
        <v>20125</v>
      </c>
      <c r="AC9" s="19">
        <f>('AVIA25%'!AC9)+25</f>
        <v>20125</v>
      </c>
      <c r="AD9" s="19">
        <f>('AVIA25%'!AD9)+25</f>
        <v>21625</v>
      </c>
      <c r="AE9" s="19">
        <f>('AVIA25%'!AE9)+25</f>
        <v>21625</v>
      </c>
      <c r="AF9" s="19">
        <f>('AVIA25%'!AF9)+25</f>
        <v>20125</v>
      </c>
      <c r="AG9" s="19">
        <f>('AVIA25%'!AG9)+25</f>
        <v>20125</v>
      </c>
      <c r="AH9" s="19">
        <f>('AVIA25%'!AH9)+25</f>
        <v>20125</v>
      </c>
      <c r="AI9" s="19">
        <f>('AVIA25%'!AI9)+25</f>
        <v>20125</v>
      </c>
      <c r="AJ9" s="19">
        <f>('AVIA25%'!AJ9)+25</f>
        <v>20125</v>
      </c>
      <c r="AK9" s="19">
        <f>('AVIA25%'!AK9)+25</f>
        <v>21625</v>
      </c>
      <c r="AL9" s="19">
        <f>('AVIA25%'!AL9)+25</f>
        <v>21625</v>
      </c>
      <c r="AM9" s="19">
        <f>('AVIA25%'!AM9)+25</f>
        <v>20125</v>
      </c>
      <c r="AN9" s="19">
        <f>('AVIA25%'!AN9)+25</f>
        <v>20125</v>
      </c>
      <c r="AO9" s="19">
        <f>('AVIA25%'!AO9)+25</f>
        <v>20125</v>
      </c>
      <c r="AP9" s="19">
        <f>('AVIA25%'!AP9)+25</f>
        <v>20125</v>
      </c>
      <c r="AQ9" s="19">
        <f>('AVIA25%'!AQ9)+25</f>
        <v>20125</v>
      </c>
      <c r="AR9" s="19">
        <f>('AVIA25%'!AR9)+25</f>
        <v>21625</v>
      </c>
      <c r="AS9" s="19">
        <f>('AVIA25%'!AS9)+25</f>
        <v>21625</v>
      </c>
      <c r="AT9" s="19">
        <f>('AVIA25%'!AT9)+25</f>
        <v>20125</v>
      </c>
      <c r="AU9" s="19">
        <f>('AVIA25%'!AU9)+25</f>
        <v>20125</v>
      </c>
      <c r="AV9" s="19">
        <f>('AVIA25%'!AV9)+25</f>
        <v>20125</v>
      </c>
      <c r="AW9" s="19">
        <f>('AVIA25%'!AW9)+25</f>
        <v>20125</v>
      </c>
      <c r="AX9" s="19">
        <f>('AVIA25%'!AX9)+25</f>
        <v>20125</v>
      </c>
      <c r="AY9" s="19">
        <f>('AVIA25%'!AY9)+25</f>
        <v>21625</v>
      </c>
      <c r="AZ9" s="19">
        <f>('AVIA25%'!AZ9)+25</f>
        <v>21625</v>
      </c>
      <c r="BA9" s="19">
        <f>('AVIA25%'!BA9)+25</f>
        <v>20125</v>
      </c>
      <c r="BB9" s="19">
        <f>('AVIA25%'!BB9)+25</f>
        <v>20125</v>
      </c>
      <c r="BC9" s="19">
        <f>('AVIA25%'!BC9)+25</f>
        <v>20125</v>
      </c>
      <c r="BD9" s="19">
        <f>('AVIA25%'!BD9)+25</f>
        <v>20125</v>
      </c>
      <c r="BE9" s="19">
        <f>('AVIA25%'!BE9)+25</f>
        <v>20125</v>
      </c>
      <c r="BF9" s="19">
        <f>('AVIA25%'!BF9)+25</f>
        <v>21625</v>
      </c>
      <c r="BG9" s="19">
        <f>('AVIA25%'!BG9)+25</f>
        <v>21625</v>
      </c>
      <c r="BH9" s="19">
        <f>('AVIA25%'!BH9)+25</f>
        <v>17725</v>
      </c>
      <c r="BI9" s="19">
        <f>('AVIA25%'!BI9)+25</f>
        <v>17725</v>
      </c>
      <c r="BJ9" s="19">
        <f>('AVIA25%'!BJ9)+25</f>
        <v>17725</v>
      </c>
      <c r="BK9" s="19">
        <f>('AVIA25%'!BK9)+25</f>
        <v>17725</v>
      </c>
      <c r="BL9" s="19">
        <f>('AVIA25%'!BL9)+25</f>
        <v>17725</v>
      </c>
      <c r="BM9" s="19">
        <f>('AVIA25%'!BM9)+25</f>
        <v>18625</v>
      </c>
      <c r="BN9" s="19">
        <f>('AVIA25%'!BN9)+25</f>
        <v>18625</v>
      </c>
      <c r="BO9" s="19">
        <f>('AVIA25%'!BO9)+25</f>
        <v>16975</v>
      </c>
      <c r="BP9" s="19">
        <f>('AVIA25%'!BP9)+25</f>
        <v>16975</v>
      </c>
      <c r="BQ9" s="19">
        <f>('AVIA25%'!BQ9)+25</f>
        <v>18625</v>
      </c>
      <c r="BR9" s="19">
        <f>('AVIA25%'!BR9)+25</f>
        <v>18625</v>
      </c>
      <c r="BS9" s="19">
        <f>('AVIA25%'!BS9)+25</f>
        <v>18625</v>
      </c>
      <c r="BT9" s="19">
        <f>('AVIA25%'!BT9)+25</f>
        <v>18625</v>
      </c>
      <c r="BU9" s="19">
        <f>('AVIA25%'!BU9)+25</f>
        <v>18625</v>
      </c>
      <c r="BV9" s="19">
        <f>('AVIA25%'!BV9)+25</f>
        <v>16975</v>
      </c>
      <c r="BW9" s="19">
        <f>('AVIA25%'!BW9)+25</f>
        <v>16975</v>
      </c>
      <c r="BX9" s="19">
        <f>('AVIA25%'!BX9)+25</f>
        <v>16975</v>
      </c>
      <c r="BY9" s="19">
        <f>('AVIA25%'!BY9)+25</f>
        <v>16975</v>
      </c>
      <c r="BZ9" s="19">
        <f>('AVIA25%'!BZ9)+25</f>
        <v>16975</v>
      </c>
      <c r="CA9" s="19">
        <f>('AVIA25%'!CA9)+25</f>
        <v>18625</v>
      </c>
      <c r="CB9" s="19">
        <f>('AVIA25%'!CB9)+25</f>
        <v>18625</v>
      </c>
      <c r="CC9" s="19">
        <f>('AVIA25%'!CC9)+25</f>
        <v>16975</v>
      </c>
      <c r="CD9" s="19">
        <f>('AVIA25%'!CD9)+25</f>
        <v>16975</v>
      </c>
      <c r="CE9" s="19">
        <f>('AVIA25%'!CE9)+25</f>
        <v>16975</v>
      </c>
      <c r="CF9" s="19">
        <f>('AVIA25%'!CF9)+25</f>
        <v>16975</v>
      </c>
      <c r="CG9" s="19">
        <f>('AVIA25%'!CG9)+25</f>
        <v>16975</v>
      </c>
      <c r="CH9" s="19">
        <f>('AVIA25%'!CH9)+25</f>
        <v>18625</v>
      </c>
      <c r="CI9" s="19">
        <f>('AVIA25%'!CI9)+25</f>
        <v>18625</v>
      </c>
      <c r="CJ9" s="19">
        <f>('AVIA25%'!CJ9)+25</f>
        <v>16975</v>
      </c>
      <c r="CK9" s="19">
        <f>('AVIA25%'!CK9)+25</f>
        <v>16975</v>
      </c>
      <c r="CL9" s="19">
        <f>('AVIA25%'!CL9)+25</f>
        <v>16975</v>
      </c>
      <c r="CM9" s="19">
        <f>('AVIA25%'!CM9)+25</f>
        <v>16975</v>
      </c>
      <c r="CN9" s="19">
        <f>('AVIA25%'!CN9)+25</f>
        <v>16975</v>
      </c>
      <c r="CO9" s="19">
        <f>('AVIA25%'!CO9)+25</f>
        <v>18625</v>
      </c>
      <c r="CP9" s="19">
        <f>('AVIA25%'!CP9)+25</f>
        <v>18625</v>
      </c>
      <c r="CQ9" s="19">
        <f>('AVIA25%'!CQ9)+25</f>
        <v>16975</v>
      </c>
      <c r="CR9" s="19">
        <f>('AVIA25%'!CR9)+25</f>
        <v>16975</v>
      </c>
      <c r="CS9" s="19">
        <f>('AVIA25%'!CS9)+25</f>
        <v>16975</v>
      </c>
      <c r="CT9" s="19">
        <f>('AVIA25%'!CT9)+25</f>
        <v>16975</v>
      </c>
    </row>
    <row r="10" spans="1:98" s="36" customFormat="1" ht="12" customHeight="1" x14ac:dyDescent="0.2">
      <c r="A10" s="236" t="s">
        <v>176</v>
      </c>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row>
    <row r="11" spans="1:98" s="36" customFormat="1" ht="12" customHeight="1" x14ac:dyDescent="0.2">
      <c r="A11" s="237">
        <v>1</v>
      </c>
      <c r="B11" s="19">
        <f>('AVIA25%'!B11)+25</f>
        <v>21325</v>
      </c>
      <c r="C11" s="19">
        <f>('AVIA25%'!C11)+25</f>
        <v>21325</v>
      </c>
      <c r="D11" s="19">
        <f>('AVIA25%'!D11)+25</f>
        <v>19300</v>
      </c>
      <c r="E11" s="19">
        <f>('AVIA25%'!E11)+25</f>
        <v>19300</v>
      </c>
      <c r="F11" s="19">
        <f>('AVIA25%'!F11)+25</f>
        <v>17650</v>
      </c>
      <c r="G11" s="19">
        <f>('AVIA25%'!G11)+25</f>
        <v>19300</v>
      </c>
      <c r="H11" s="19">
        <f>('AVIA25%'!H11)+25</f>
        <v>19300</v>
      </c>
      <c r="I11" s="19">
        <f>('AVIA25%'!I11)+25</f>
        <v>20800</v>
      </c>
      <c r="J11" s="19">
        <f>('AVIA25%'!J11)+25</f>
        <v>20800</v>
      </c>
      <c r="K11" s="19">
        <f>('AVIA25%'!K11)+25</f>
        <v>19300</v>
      </c>
      <c r="L11" s="19">
        <f>('AVIA25%'!L11)+25</f>
        <v>19300</v>
      </c>
      <c r="M11" s="19">
        <f>('AVIA25%'!M11)+25</f>
        <v>19300</v>
      </c>
      <c r="N11" s="19">
        <f>('AVIA25%'!N11)+25</f>
        <v>19300</v>
      </c>
      <c r="O11" s="19">
        <f>('AVIA25%'!O11)+25</f>
        <v>19300</v>
      </c>
      <c r="P11" s="19">
        <f>('AVIA25%'!P11)+25</f>
        <v>20800</v>
      </c>
      <c r="Q11" s="19">
        <f>('AVIA25%'!Q11)+25</f>
        <v>20800</v>
      </c>
      <c r="R11" s="19">
        <f>('AVIA25%'!R11)+25</f>
        <v>20800</v>
      </c>
      <c r="S11" s="19">
        <f>('AVIA25%'!S11)+25</f>
        <v>20800</v>
      </c>
      <c r="T11" s="19">
        <f>('AVIA25%'!T11)+25</f>
        <v>20800</v>
      </c>
      <c r="U11" s="19">
        <f>('AVIA25%'!U11)+25</f>
        <v>20800</v>
      </c>
      <c r="V11" s="19">
        <f>('AVIA25%'!V11)+25</f>
        <v>20800</v>
      </c>
      <c r="W11" s="19">
        <f>('AVIA25%'!W11)+25</f>
        <v>22300</v>
      </c>
      <c r="X11" s="19">
        <f>('AVIA25%'!X11)+25</f>
        <v>22300</v>
      </c>
      <c r="Y11" s="19">
        <f>('AVIA25%'!Y11)+25</f>
        <v>20800</v>
      </c>
      <c r="Z11" s="19">
        <f>('AVIA25%'!Z11)+25</f>
        <v>20800</v>
      </c>
      <c r="AA11" s="19">
        <f>('AVIA25%'!AA11)+25</f>
        <v>20800</v>
      </c>
      <c r="AB11" s="19">
        <f>('AVIA25%'!AB11)+25</f>
        <v>20800</v>
      </c>
      <c r="AC11" s="19">
        <f>('AVIA25%'!AC11)+25</f>
        <v>20800</v>
      </c>
      <c r="AD11" s="19">
        <f>('AVIA25%'!AD11)+25</f>
        <v>22300</v>
      </c>
      <c r="AE11" s="19">
        <f>('AVIA25%'!AE11)+25</f>
        <v>22300</v>
      </c>
      <c r="AF11" s="19">
        <f>('AVIA25%'!AF11)+25</f>
        <v>20800</v>
      </c>
      <c r="AG11" s="19">
        <f>('AVIA25%'!AG11)+25</f>
        <v>20800</v>
      </c>
      <c r="AH11" s="19">
        <f>('AVIA25%'!AH11)+25</f>
        <v>20800</v>
      </c>
      <c r="AI11" s="19">
        <f>('AVIA25%'!AI11)+25</f>
        <v>20800</v>
      </c>
      <c r="AJ11" s="19">
        <f>('AVIA25%'!AJ11)+25</f>
        <v>20800</v>
      </c>
      <c r="AK11" s="19">
        <f>('AVIA25%'!AK11)+25</f>
        <v>22300</v>
      </c>
      <c r="AL11" s="19">
        <f>('AVIA25%'!AL11)+25</f>
        <v>22300</v>
      </c>
      <c r="AM11" s="19">
        <f>('AVIA25%'!AM11)+25</f>
        <v>20800</v>
      </c>
      <c r="AN11" s="19">
        <f>('AVIA25%'!AN11)+25</f>
        <v>20800</v>
      </c>
      <c r="AO11" s="19">
        <f>('AVIA25%'!AO11)+25</f>
        <v>20800</v>
      </c>
      <c r="AP11" s="19">
        <f>('AVIA25%'!AP11)+25</f>
        <v>20800</v>
      </c>
      <c r="AQ11" s="19">
        <f>('AVIA25%'!AQ11)+25</f>
        <v>20800</v>
      </c>
      <c r="AR11" s="19">
        <f>('AVIA25%'!AR11)+25</f>
        <v>22300</v>
      </c>
      <c r="AS11" s="19">
        <f>('AVIA25%'!AS11)+25</f>
        <v>22300</v>
      </c>
      <c r="AT11" s="19">
        <f>('AVIA25%'!AT11)+25</f>
        <v>20800</v>
      </c>
      <c r="AU11" s="19">
        <f>('AVIA25%'!AU11)+25</f>
        <v>20800</v>
      </c>
      <c r="AV11" s="19">
        <f>('AVIA25%'!AV11)+25</f>
        <v>20800</v>
      </c>
      <c r="AW11" s="19">
        <f>('AVIA25%'!AW11)+25</f>
        <v>20800</v>
      </c>
      <c r="AX11" s="19">
        <f>('AVIA25%'!AX11)+25</f>
        <v>20800</v>
      </c>
      <c r="AY11" s="19">
        <f>('AVIA25%'!AY11)+25</f>
        <v>22300</v>
      </c>
      <c r="AZ11" s="19">
        <f>('AVIA25%'!AZ11)+25</f>
        <v>22300</v>
      </c>
      <c r="BA11" s="19">
        <f>('AVIA25%'!BA11)+25</f>
        <v>20800</v>
      </c>
      <c r="BB11" s="19">
        <f>('AVIA25%'!BB11)+25</f>
        <v>20800</v>
      </c>
      <c r="BC11" s="19">
        <f>('AVIA25%'!BC11)+25</f>
        <v>20800</v>
      </c>
      <c r="BD11" s="19">
        <f>('AVIA25%'!BD11)+25</f>
        <v>20800</v>
      </c>
      <c r="BE11" s="19">
        <f>('AVIA25%'!BE11)+25</f>
        <v>20800</v>
      </c>
      <c r="BF11" s="19">
        <f>('AVIA25%'!BF11)+25</f>
        <v>22300</v>
      </c>
      <c r="BG11" s="19">
        <f>('AVIA25%'!BG11)+25</f>
        <v>22300</v>
      </c>
      <c r="BH11" s="19">
        <f>('AVIA25%'!BH11)+25</f>
        <v>18400</v>
      </c>
      <c r="BI11" s="19">
        <f>('AVIA25%'!BI11)+25</f>
        <v>18400</v>
      </c>
      <c r="BJ11" s="19">
        <f>('AVIA25%'!BJ11)+25</f>
        <v>18400</v>
      </c>
      <c r="BK11" s="19">
        <f>('AVIA25%'!BK11)+25</f>
        <v>18400</v>
      </c>
      <c r="BL11" s="19">
        <f>('AVIA25%'!BL11)+25</f>
        <v>18400</v>
      </c>
      <c r="BM11" s="19">
        <f>('AVIA25%'!BM11)+25</f>
        <v>19300</v>
      </c>
      <c r="BN11" s="19">
        <f>('AVIA25%'!BN11)+25</f>
        <v>19300</v>
      </c>
      <c r="BO11" s="19">
        <f>('AVIA25%'!BO11)+25</f>
        <v>17650</v>
      </c>
      <c r="BP11" s="19">
        <f>('AVIA25%'!BP11)+25</f>
        <v>17650</v>
      </c>
      <c r="BQ11" s="19">
        <f>('AVIA25%'!BQ11)+25</f>
        <v>19300</v>
      </c>
      <c r="BR11" s="19">
        <f>('AVIA25%'!BR11)+25</f>
        <v>19300</v>
      </c>
      <c r="BS11" s="19">
        <f>('AVIA25%'!BS11)+25</f>
        <v>19300</v>
      </c>
      <c r="BT11" s="19">
        <f>('AVIA25%'!BT11)+25</f>
        <v>19300</v>
      </c>
      <c r="BU11" s="19">
        <f>('AVIA25%'!BU11)+25</f>
        <v>19300</v>
      </c>
      <c r="BV11" s="19">
        <f>('AVIA25%'!BV11)+25</f>
        <v>17650</v>
      </c>
      <c r="BW11" s="19">
        <f>('AVIA25%'!BW11)+25</f>
        <v>17650</v>
      </c>
      <c r="BX11" s="19">
        <f>('AVIA25%'!BX11)+25</f>
        <v>17650</v>
      </c>
      <c r="BY11" s="19">
        <f>('AVIA25%'!BY11)+25</f>
        <v>17650</v>
      </c>
      <c r="BZ11" s="19">
        <f>('AVIA25%'!BZ11)+25</f>
        <v>17650</v>
      </c>
      <c r="CA11" s="19">
        <f>('AVIA25%'!CA11)+25</f>
        <v>19300</v>
      </c>
      <c r="CB11" s="19">
        <f>('AVIA25%'!CB11)+25</f>
        <v>19300</v>
      </c>
      <c r="CC11" s="19">
        <f>('AVIA25%'!CC11)+25</f>
        <v>17650</v>
      </c>
      <c r="CD11" s="19">
        <f>('AVIA25%'!CD11)+25</f>
        <v>17650</v>
      </c>
      <c r="CE11" s="19">
        <f>('AVIA25%'!CE11)+25</f>
        <v>17650</v>
      </c>
      <c r="CF11" s="19">
        <f>('AVIA25%'!CF11)+25</f>
        <v>17650</v>
      </c>
      <c r="CG11" s="19">
        <f>('AVIA25%'!CG11)+25</f>
        <v>17650</v>
      </c>
      <c r="CH11" s="19">
        <f>('AVIA25%'!CH11)+25</f>
        <v>19300</v>
      </c>
      <c r="CI11" s="19">
        <f>('AVIA25%'!CI11)+25</f>
        <v>19300</v>
      </c>
      <c r="CJ11" s="19">
        <f>('AVIA25%'!CJ11)+25</f>
        <v>17650</v>
      </c>
      <c r="CK11" s="19">
        <f>('AVIA25%'!CK11)+25</f>
        <v>17650</v>
      </c>
      <c r="CL11" s="19">
        <f>('AVIA25%'!CL11)+25</f>
        <v>17650</v>
      </c>
      <c r="CM11" s="19">
        <f>('AVIA25%'!CM11)+25</f>
        <v>17650</v>
      </c>
      <c r="CN11" s="19">
        <f>('AVIA25%'!CN11)+25</f>
        <v>17650</v>
      </c>
      <c r="CO11" s="19">
        <f>('AVIA25%'!CO11)+25</f>
        <v>19300</v>
      </c>
      <c r="CP11" s="19">
        <f>('AVIA25%'!CP11)+25</f>
        <v>19300</v>
      </c>
      <c r="CQ11" s="19">
        <f>('AVIA25%'!CQ11)+25</f>
        <v>17650</v>
      </c>
      <c r="CR11" s="19">
        <f>('AVIA25%'!CR11)+25</f>
        <v>17650</v>
      </c>
      <c r="CS11" s="19">
        <f>('AVIA25%'!CS11)+25</f>
        <v>17650</v>
      </c>
      <c r="CT11" s="19">
        <f>('AVIA25%'!CT11)+25</f>
        <v>17650</v>
      </c>
    </row>
    <row r="12" spans="1:98" s="36" customFormat="1" ht="12" customHeight="1" x14ac:dyDescent="0.2">
      <c r="A12" s="237">
        <v>2</v>
      </c>
      <c r="B12" s="19">
        <f>('AVIA25%'!B12)+25</f>
        <v>23575</v>
      </c>
      <c r="C12" s="19">
        <f>('AVIA25%'!C12)+25</f>
        <v>23575</v>
      </c>
      <c r="D12" s="19">
        <f>('AVIA25%'!D12)+25</f>
        <v>21550</v>
      </c>
      <c r="E12" s="19">
        <f>('AVIA25%'!E12)+25</f>
        <v>21550</v>
      </c>
      <c r="F12" s="19">
        <f>('AVIA25%'!F12)+25</f>
        <v>19900</v>
      </c>
      <c r="G12" s="19">
        <f>('AVIA25%'!G12)+25</f>
        <v>21550</v>
      </c>
      <c r="H12" s="19">
        <f>('AVIA25%'!H12)+25</f>
        <v>21550</v>
      </c>
      <c r="I12" s="19">
        <f>('AVIA25%'!I12)+25</f>
        <v>23050</v>
      </c>
      <c r="J12" s="19">
        <f>('AVIA25%'!J12)+25</f>
        <v>23050</v>
      </c>
      <c r="K12" s="19">
        <f>('AVIA25%'!K12)+25</f>
        <v>21550</v>
      </c>
      <c r="L12" s="19">
        <f>('AVIA25%'!L12)+25</f>
        <v>21550</v>
      </c>
      <c r="M12" s="19">
        <f>('AVIA25%'!M12)+25</f>
        <v>21550</v>
      </c>
      <c r="N12" s="19">
        <f>('AVIA25%'!N12)+25</f>
        <v>21550</v>
      </c>
      <c r="O12" s="19">
        <f>('AVIA25%'!O12)+25</f>
        <v>21550</v>
      </c>
      <c r="P12" s="19">
        <f>('AVIA25%'!P12)+25</f>
        <v>23050</v>
      </c>
      <c r="Q12" s="19">
        <f>('AVIA25%'!Q12)+25</f>
        <v>23050</v>
      </c>
      <c r="R12" s="19">
        <f>('AVIA25%'!R12)+25</f>
        <v>23050</v>
      </c>
      <c r="S12" s="19">
        <f>('AVIA25%'!S12)+25</f>
        <v>23050</v>
      </c>
      <c r="T12" s="19">
        <f>('AVIA25%'!T12)+25</f>
        <v>23050</v>
      </c>
      <c r="U12" s="19">
        <f>('AVIA25%'!U12)+25</f>
        <v>23050</v>
      </c>
      <c r="V12" s="19">
        <f>('AVIA25%'!V12)+25</f>
        <v>23050</v>
      </c>
      <c r="W12" s="19">
        <f>('AVIA25%'!W12)+25</f>
        <v>24550</v>
      </c>
      <c r="X12" s="19">
        <f>('AVIA25%'!X12)+25</f>
        <v>24550</v>
      </c>
      <c r="Y12" s="19">
        <f>('AVIA25%'!Y12)+25</f>
        <v>23050</v>
      </c>
      <c r="Z12" s="19">
        <f>('AVIA25%'!Z12)+25</f>
        <v>23050</v>
      </c>
      <c r="AA12" s="19">
        <f>('AVIA25%'!AA12)+25</f>
        <v>23050</v>
      </c>
      <c r="AB12" s="19">
        <f>('AVIA25%'!AB12)+25</f>
        <v>23050</v>
      </c>
      <c r="AC12" s="19">
        <f>('AVIA25%'!AC12)+25</f>
        <v>23050</v>
      </c>
      <c r="AD12" s="19">
        <f>('AVIA25%'!AD12)+25</f>
        <v>24550</v>
      </c>
      <c r="AE12" s="19">
        <f>('AVIA25%'!AE12)+25</f>
        <v>24550</v>
      </c>
      <c r="AF12" s="19">
        <f>('AVIA25%'!AF12)+25</f>
        <v>23050</v>
      </c>
      <c r="AG12" s="19">
        <f>('AVIA25%'!AG12)+25</f>
        <v>23050</v>
      </c>
      <c r="AH12" s="19">
        <f>('AVIA25%'!AH12)+25</f>
        <v>23050</v>
      </c>
      <c r="AI12" s="19">
        <f>('AVIA25%'!AI12)+25</f>
        <v>23050</v>
      </c>
      <c r="AJ12" s="19">
        <f>('AVIA25%'!AJ12)+25</f>
        <v>23050</v>
      </c>
      <c r="AK12" s="19">
        <f>('AVIA25%'!AK12)+25</f>
        <v>24550</v>
      </c>
      <c r="AL12" s="19">
        <f>('AVIA25%'!AL12)+25</f>
        <v>24550</v>
      </c>
      <c r="AM12" s="19">
        <f>('AVIA25%'!AM12)+25</f>
        <v>23050</v>
      </c>
      <c r="AN12" s="19">
        <f>('AVIA25%'!AN12)+25</f>
        <v>23050</v>
      </c>
      <c r="AO12" s="19">
        <f>('AVIA25%'!AO12)+25</f>
        <v>23050</v>
      </c>
      <c r="AP12" s="19">
        <f>('AVIA25%'!AP12)+25</f>
        <v>23050</v>
      </c>
      <c r="AQ12" s="19">
        <f>('AVIA25%'!AQ12)+25</f>
        <v>23050</v>
      </c>
      <c r="AR12" s="19">
        <f>('AVIA25%'!AR12)+25</f>
        <v>24550</v>
      </c>
      <c r="AS12" s="19">
        <f>('AVIA25%'!AS12)+25</f>
        <v>24550</v>
      </c>
      <c r="AT12" s="19">
        <f>('AVIA25%'!AT12)+25</f>
        <v>23050</v>
      </c>
      <c r="AU12" s="19">
        <f>('AVIA25%'!AU12)+25</f>
        <v>23050</v>
      </c>
      <c r="AV12" s="19">
        <f>('AVIA25%'!AV12)+25</f>
        <v>23050</v>
      </c>
      <c r="AW12" s="19">
        <f>('AVIA25%'!AW12)+25</f>
        <v>23050</v>
      </c>
      <c r="AX12" s="19">
        <f>('AVIA25%'!AX12)+25</f>
        <v>23050</v>
      </c>
      <c r="AY12" s="19">
        <f>('AVIA25%'!AY12)+25</f>
        <v>24550</v>
      </c>
      <c r="AZ12" s="19">
        <f>('AVIA25%'!AZ12)+25</f>
        <v>24550</v>
      </c>
      <c r="BA12" s="19">
        <f>('AVIA25%'!BA12)+25</f>
        <v>23050</v>
      </c>
      <c r="BB12" s="19">
        <f>('AVIA25%'!BB12)+25</f>
        <v>23050</v>
      </c>
      <c r="BC12" s="19">
        <f>('AVIA25%'!BC12)+25</f>
        <v>23050</v>
      </c>
      <c r="BD12" s="19">
        <f>('AVIA25%'!BD12)+25</f>
        <v>23050</v>
      </c>
      <c r="BE12" s="19">
        <f>('AVIA25%'!BE12)+25</f>
        <v>23050</v>
      </c>
      <c r="BF12" s="19">
        <f>('AVIA25%'!BF12)+25</f>
        <v>24550</v>
      </c>
      <c r="BG12" s="19">
        <f>('AVIA25%'!BG12)+25</f>
        <v>24550</v>
      </c>
      <c r="BH12" s="19">
        <f>('AVIA25%'!BH12)+25</f>
        <v>20650</v>
      </c>
      <c r="BI12" s="19">
        <f>('AVIA25%'!BI12)+25</f>
        <v>20650</v>
      </c>
      <c r="BJ12" s="19">
        <f>('AVIA25%'!BJ12)+25</f>
        <v>20650</v>
      </c>
      <c r="BK12" s="19">
        <f>('AVIA25%'!BK12)+25</f>
        <v>20650</v>
      </c>
      <c r="BL12" s="19">
        <f>('AVIA25%'!BL12)+25</f>
        <v>20650</v>
      </c>
      <c r="BM12" s="19">
        <f>('AVIA25%'!BM12)+25</f>
        <v>21550</v>
      </c>
      <c r="BN12" s="19">
        <f>('AVIA25%'!BN12)+25</f>
        <v>21550</v>
      </c>
      <c r="BO12" s="19">
        <f>('AVIA25%'!BO12)+25</f>
        <v>19900</v>
      </c>
      <c r="BP12" s="19">
        <f>('AVIA25%'!BP12)+25</f>
        <v>19900</v>
      </c>
      <c r="BQ12" s="19">
        <f>('AVIA25%'!BQ12)+25</f>
        <v>21550</v>
      </c>
      <c r="BR12" s="19">
        <f>('AVIA25%'!BR12)+25</f>
        <v>21550</v>
      </c>
      <c r="BS12" s="19">
        <f>('AVIA25%'!BS12)+25</f>
        <v>21550</v>
      </c>
      <c r="BT12" s="19">
        <f>('AVIA25%'!BT12)+25</f>
        <v>21550</v>
      </c>
      <c r="BU12" s="19">
        <f>('AVIA25%'!BU12)+25</f>
        <v>21550</v>
      </c>
      <c r="BV12" s="19">
        <f>('AVIA25%'!BV12)+25</f>
        <v>19900</v>
      </c>
      <c r="BW12" s="19">
        <f>('AVIA25%'!BW12)+25</f>
        <v>19900</v>
      </c>
      <c r="BX12" s="19">
        <f>('AVIA25%'!BX12)+25</f>
        <v>19900</v>
      </c>
      <c r="BY12" s="19">
        <f>('AVIA25%'!BY12)+25</f>
        <v>19900</v>
      </c>
      <c r="BZ12" s="19">
        <f>('AVIA25%'!BZ12)+25</f>
        <v>19900</v>
      </c>
      <c r="CA12" s="19">
        <f>('AVIA25%'!CA12)+25</f>
        <v>21550</v>
      </c>
      <c r="CB12" s="19">
        <f>('AVIA25%'!CB12)+25</f>
        <v>21550</v>
      </c>
      <c r="CC12" s="19">
        <f>('AVIA25%'!CC12)+25</f>
        <v>19900</v>
      </c>
      <c r="CD12" s="19">
        <f>('AVIA25%'!CD12)+25</f>
        <v>19900</v>
      </c>
      <c r="CE12" s="19">
        <f>('AVIA25%'!CE12)+25</f>
        <v>19900</v>
      </c>
      <c r="CF12" s="19">
        <f>('AVIA25%'!CF12)+25</f>
        <v>19900</v>
      </c>
      <c r="CG12" s="19">
        <f>('AVIA25%'!CG12)+25</f>
        <v>19900</v>
      </c>
      <c r="CH12" s="19">
        <f>('AVIA25%'!CH12)+25</f>
        <v>21550</v>
      </c>
      <c r="CI12" s="19">
        <f>('AVIA25%'!CI12)+25</f>
        <v>21550</v>
      </c>
      <c r="CJ12" s="19">
        <f>('AVIA25%'!CJ12)+25</f>
        <v>19900</v>
      </c>
      <c r="CK12" s="19">
        <f>('AVIA25%'!CK12)+25</f>
        <v>19900</v>
      </c>
      <c r="CL12" s="19">
        <f>('AVIA25%'!CL12)+25</f>
        <v>19900</v>
      </c>
      <c r="CM12" s="19">
        <f>('AVIA25%'!CM12)+25</f>
        <v>19900</v>
      </c>
      <c r="CN12" s="19">
        <f>('AVIA25%'!CN12)+25</f>
        <v>19900</v>
      </c>
      <c r="CO12" s="19">
        <f>('AVIA25%'!CO12)+25</f>
        <v>21550</v>
      </c>
      <c r="CP12" s="19">
        <f>('AVIA25%'!CP12)+25</f>
        <v>21550</v>
      </c>
      <c r="CQ12" s="19">
        <f>('AVIA25%'!CQ12)+25</f>
        <v>19900</v>
      </c>
      <c r="CR12" s="19">
        <f>('AVIA25%'!CR12)+25</f>
        <v>19900</v>
      </c>
      <c r="CS12" s="19">
        <f>('AVIA25%'!CS12)+25</f>
        <v>19900</v>
      </c>
      <c r="CT12" s="19">
        <f>('AVIA25%'!CT12)+25</f>
        <v>19900</v>
      </c>
    </row>
    <row r="13" spans="1:98" s="36" customFormat="1" ht="12" customHeight="1" x14ac:dyDescent="0.2">
      <c r="A13" s="236" t="s">
        <v>177</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row>
    <row r="14" spans="1:98" s="36" customFormat="1" ht="12" customHeight="1" x14ac:dyDescent="0.2">
      <c r="A14" s="237">
        <v>1</v>
      </c>
      <c r="B14" s="19">
        <f>('AVIA25%'!B14)+25</f>
        <v>29575</v>
      </c>
      <c r="C14" s="19">
        <f>('AVIA25%'!C14)+25</f>
        <v>29575</v>
      </c>
      <c r="D14" s="19">
        <f>('AVIA25%'!D14)+25</f>
        <v>27550</v>
      </c>
      <c r="E14" s="19">
        <f>('AVIA25%'!E14)+25</f>
        <v>27550</v>
      </c>
      <c r="F14" s="19">
        <f>('AVIA25%'!F14)+25</f>
        <v>25900</v>
      </c>
      <c r="G14" s="19">
        <f>('AVIA25%'!G14)+25</f>
        <v>27550</v>
      </c>
      <c r="H14" s="19">
        <f>('AVIA25%'!H14)+25</f>
        <v>27550</v>
      </c>
      <c r="I14" s="19">
        <f>('AVIA25%'!I14)+25</f>
        <v>29050</v>
      </c>
      <c r="J14" s="19">
        <f>('AVIA25%'!J14)+25</f>
        <v>29050</v>
      </c>
      <c r="K14" s="19">
        <f>('AVIA25%'!K14)+25</f>
        <v>27550</v>
      </c>
      <c r="L14" s="19">
        <f>('AVIA25%'!L14)+25</f>
        <v>27550</v>
      </c>
      <c r="M14" s="19">
        <f>('AVIA25%'!M14)+25</f>
        <v>27550</v>
      </c>
      <c r="N14" s="19">
        <f>('AVIA25%'!N14)+25</f>
        <v>27550</v>
      </c>
      <c r="O14" s="19">
        <f>('AVIA25%'!O14)+25</f>
        <v>27550</v>
      </c>
      <c r="P14" s="19">
        <f>('AVIA25%'!P14)+25</f>
        <v>29050</v>
      </c>
      <c r="Q14" s="19">
        <f>('AVIA25%'!Q14)+25</f>
        <v>29050</v>
      </c>
      <c r="R14" s="19">
        <f>('AVIA25%'!R14)+25</f>
        <v>29050</v>
      </c>
      <c r="S14" s="19">
        <f>('AVIA25%'!S14)+25</f>
        <v>29050</v>
      </c>
      <c r="T14" s="19">
        <f>('AVIA25%'!T14)+25</f>
        <v>29050</v>
      </c>
      <c r="U14" s="19">
        <f>('AVIA25%'!U14)+25</f>
        <v>29050</v>
      </c>
      <c r="V14" s="19">
        <f>('AVIA25%'!V14)+25</f>
        <v>29050</v>
      </c>
      <c r="W14" s="19">
        <f>('AVIA25%'!W14)+25</f>
        <v>30550</v>
      </c>
      <c r="X14" s="19">
        <f>('AVIA25%'!X14)+25</f>
        <v>30550</v>
      </c>
      <c r="Y14" s="19">
        <f>('AVIA25%'!Y14)+25</f>
        <v>29050</v>
      </c>
      <c r="Z14" s="19">
        <f>('AVIA25%'!Z14)+25</f>
        <v>29050</v>
      </c>
      <c r="AA14" s="19">
        <f>('AVIA25%'!AA14)+25</f>
        <v>29050</v>
      </c>
      <c r="AB14" s="19">
        <f>('AVIA25%'!AB14)+25</f>
        <v>29050</v>
      </c>
      <c r="AC14" s="19">
        <f>('AVIA25%'!AC14)+25</f>
        <v>29050</v>
      </c>
      <c r="AD14" s="19">
        <f>('AVIA25%'!AD14)+25</f>
        <v>30550</v>
      </c>
      <c r="AE14" s="19">
        <f>('AVIA25%'!AE14)+25</f>
        <v>30550</v>
      </c>
      <c r="AF14" s="19">
        <f>('AVIA25%'!AF14)+25</f>
        <v>29050</v>
      </c>
      <c r="AG14" s="19">
        <f>('AVIA25%'!AG14)+25</f>
        <v>29050</v>
      </c>
      <c r="AH14" s="19">
        <f>('AVIA25%'!AH14)+25</f>
        <v>29050</v>
      </c>
      <c r="AI14" s="19">
        <f>('AVIA25%'!AI14)+25</f>
        <v>29050</v>
      </c>
      <c r="AJ14" s="19">
        <f>('AVIA25%'!AJ14)+25</f>
        <v>29050</v>
      </c>
      <c r="AK14" s="19">
        <f>('AVIA25%'!AK14)+25</f>
        <v>30550</v>
      </c>
      <c r="AL14" s="19">
        <f>('AVIA25%'!AL14)+25</f>
        <v>30550</v>
      </c>
      <c r="AM14" s="19">
        <f>('AVIA25%'!AM14)+25</f>
        <v>29050</v>
      </c>
      <c r="AN14" s="19">
        <f>('AVIA25%'!AN14)+25</f>
        <v>29050</v>
      </c>
      <c r="AO14" s="19">
        <f>('AVIA25%'!AO14)+25</f>
        <v>29050</v>
      </c>
      <c r="AP14" s="19">
        <f>('AVIA25%'!AP14)+25</f>
        <v>29050</v>
      </c>
      <c r="AQ14" s="19">
        <f>('AVIA25%'!AQ14)+25</f>
        <v>29050</v>
      </c>
      <c r="AR14" s="19">
        <f>('AVIA25%'!AR14)+25</f>
        <v>30550</v>
      </c>
      <c r="AS14" s="19">
        <f>('AVIA25%'!AS14)+25</f>
        <v>30550</v>
      </c>
      <c r="AT14" s="19">
        <f>('AVIA25%'!AT14)+25</f>
        <v>29050</v>
      </c>
      <c r="AU14" s="19">
        <f>('AVIA25%'!AU14)+25</f>
        <v>29050</v>
      </c>
      <c r="AV14" s="19">
        <f>('AVIA25%'!AV14)+25</f>
        <v>29050</v>
      </c>
      <c r="AW14" s="19">
        <f>('AVIA25%'!AW14)+25</f>
        <v>29050</v>
      </c>
      <c r="AX14" s="19">
        <f>('AVIA25%'!AX14)+25</f>
        <v>29050</v>
      </c>
      <c r="AY14" s="19">
        <f>('AVIA25%'!AY14)+25</f>
        <v>30550</v>
      </c>
      <c r="AZ14" s="19">
        <f>('AVIA25%'!AZ14)+25</f>
        <v>30550</v>
      </c>
      <c r="BA14" s="19">
        <f>('AVIA25%'!BA14)+25</f>
        <v>29050</v>
      </c>
      <c r="BB14" s="19">
        <f>('AVIA25%'!BB14)+25</f>
        <v>29050</v>
      </c>
      <c r="BC14" s="19">
        <f>('AVIA25%'!BC14)+25</f>
        <v>29050</v>
      </c>
      <c r="BD14" s="19">
        <f>('AVIA25%'!BD14)+25</f>
        <v>29050</v>
      </c>
      <c r="BE14" s="19">
        <f>('AVIA25%'!BE14)+25</f>
        <v>29050</v>
      </c>
      <c r="BF14" s="19">
        <f>('AVIA25%'!BF14)+25</f>
        <v>30550</v>
      </c>
      <c r="BG14" s="19">
        <f>('AVIA25%'!BG14)+25</f>
        <v>30550</v>
      </c>
      <c r="BH14" s="19">
        <f>('AVIA25%'!BH14)+25</f>
        <v>26650</v>
      </c>
      <c r="BI14" s="19">
        <f>('AVIA25%'!BI14)+25</f>
        <v>26650</v>
      </c>
      <c r="BJ14" s="19">
        <f>('AVIA25%'!BJ14)+25</f>
        <v>26650</v>
      </c>
      <c r="BK14" s="19">
        <f>('AVIA25%'!BK14)+25</f>
        <v>26650</v>
      </c>
      <c r="BL14" s="19">
        <f>('AVIA25%'!BL14)+25</f>
        <v>26650</v>
      </c>
      <c r="BM14" s="19">
        <f>('AVIA25%'!BM14)+25</f>
        <v>27550</v>
      </c>
      <c r="BN14" s="19">
        <f>('AVIA25%'!BN14)+25</f>
        <v>27550</v>
      </c>
      <c r="BO14" s="19">
        <f>('AVIA25%'!BO14)+25</f>
        <v>25900</v>
      </c>
      <c r="BP14" s="19">
        <f>('AVIA25%'!BP14)+25</f>
        <v>25900</v>
      </c>
      <c r="BQ14" s="19">
        <f>('AVIA25%'!BQ14)+25</f>
        <v>27550</v>
      </c>
      <c r="BR14" s="19">
        <f>('AVIA25%'!BR14)+25</f>
        <v>27550</v>
      </c>
      <c r="BS14" s="19">
        <f>('AVIA25%'!BS14)+25</f>
        <v>27550</v>
      </c>
      <c r="BT14" s="19">
        <f>('AVIA25%'!BT14)+25</f>
        <v>27550</v>
      </c>
      <c r="BU14" s="19">
        <f>('AVIA25%'!BU14)+25</f>
        <v>27550</v>
      </c>
      <c r="BV14" s="19">
        <f>('AVIA25%'!BV14)+25</f>
        <v>25900</v>
      </c>
      <c r="BW14" s="19">
        <f>('AVIA25%'!BW14)+25</f>
        <v>25900</v>
      </c>
      <c r="BX14" s="19">
        <f>('AVIA25%'!BX14)+25</f>
        <v>25900</v>
      </c>
      <c r="BY14" s="19">
        <f>('AVIA25%'!BY14)+25</f>
        <v>25900</v>
      </c>
      <c r="BZ14" s="19">
        <f>('AVIA25%'!BZ14)+25</f>
        <v>25900</v>
      </c>
      <c r="CA14" s="19">
        <f>('AVIA25%'!CA14)+25</f>
        <v>27550</v>
      </c>
      <c r="CB14" s="19">
        <f>('AVIA25%'!CB14)+25</f>
        <v>27550</v>
      </c>
      <c r="CC14" s="19">
        <f>('AVIA25%'!CC14)+25</f>
        <v>25900</v>
      </c>
      <c r="CD14" s="19">
        <f>('AVIA25%'!CD14)+25</f>
        <v>25900</v>
      </c>
      <c r="CE14" s="19">
        <f>('AVIA25%'!CE14)+25</f>
        <v>25900</v>
      </c>
      <c r="CF14" s="19">
        <f>('AVIA25%'!CF14)+25</f>
        <v>25900</v>
      </c>
      <c r="CG14" s="19">
        <f>('AVIA25%'!CG14)+25</f>
        <v>25900</v>
      </c>
      <c r="CH14" s="19">
        <f>('AVIA25%'!CH14)+25</f>
        <v>27550</v>
      </c>
      <c r="CI14" s="19">
        <f>('AVIA25%'!CI14)+25</f>
        <v>27550</v>
      </c>
      <c r="CJ14" s="19">
        <f>('AVIA25%'!CJ14)+25</f>
        <v>25900</v>
      </c>
      <c r="CK14" s="19">
        <f>('AVIA25%'!CK14)+25</f>
        <v>25900</v>
      </c>
      <c r="CL14" s="19">
        <f>('AVIA25%'!CL14)+25</f>
        <v>25900</v>
      </c>
      <c r="CM14" s="19">
        <f>('AVIA25%'!CM14)+25</f>
        <v>25900</v>
      </c>
      <c r="CN14" s="19">
        <f>('AVIA25%'!CN14)+25</f>
        <v>25900</v>
      </c>
      <c r="CO14" s="19">
        <f>('AVIA25%'!CO14)+25</f>
        <v>27550</v>
      </c>
      <c r="CP14" s="19">
        <f>('AVIA25%'!CP14)+25</f>
        <v>27550</v>
      </c>
      <c r="CQ14" s="19">
        <f>('AVIA25%'!CQ14)+25</f>
        <v>25900</v>
      </c>
      <c r="CR14" s="19">
        <f>('AVIA25%'!CR14)+25</f>
        <v>25900</v>
      </c>
      <c r="CS14" s="19">
        <f>('AVIA25%'!CS14)+25</f>
        <v>25900</v>
      </c>
      <c r="CT14" s="19">
        <f>('AVIA25%'!CT14)+25</f>
        <v>25900</v>
      </c>
    </row>
    <row r="15" spans="1:98" s="36" customFormat="1" ht="12" customHeight="1" x14ac:dyDescent="0.2">
      <c r="A15" s="237">
        <v>2</v>
      </c>
      <c r="B15" s="19">
        <f>('AVIA25%'!B15)+25</f>
        <v>31825</v>
      </c>
      <c r="C15" s="19">
        <f>('AVIA25%'!C15)+25</f>
        <v>31825</v>
      </c>
      <c r="D15" s="19">
        <f>('AVIA25%'!D15)+25</f>
        <v>29800</v>
      </c>
      <c r="E15" s="19">
        <f>('AVIA25%'!E15)+25</f>
        <v>29800</v>
      </c>
      <c r="F15" s="19">
        <f>('AVIA25%'!F15)+25</f>
        <v>28150</v>
      </c>
      <c r="G15" s="19">
        <f>('AVIA25%'!G15)+25</f>
        <v>29800</v>
      </c>
      <c r="H15" s="19">
        <f>('AVIA25%'!H15)+25</f>
        <v>29800</v>
      </c>
      <c r="I15" s="19">
        <f>('AVIA25%'!I15)+25</f>
        <v>31300</v>
      </c>
      <c r="J15" s="19">
        <f>('AVIA25%'!J15)+25</f>
        <v>31300</v>
      </c>
      <c r="K15" s="19">
        <f>('AVIA25%'!K15)+25</f>
        <v>29800</v>
      </c>
      <c r="L15" s="19">
        <f>('AVIA25%'!L15)+25</f>
        <v>29800</v>
      </c>
      <c r="M15" s="19">
        <f>('AVIA25%'!M15)+25</f>
        <v>29800</v>
      </c>
      <c r="N15" s="19">
        <f>('AVIA25%'!N15)+25</f>
        <v>29800</v>
      </c>
      <c r="O15" s="19">
        <f>('AVIA25%'!O15)+25</f>
        <v>29800</v>
      </c>
      <c r="P15" s="19">
        <f>('AVIA25%'!P15)+25</f>
        <v>31300</v>
      </c>
      <c r="Q15" s="19">
        <f>('AVIA25%'!Q15)+25</f>
        <v>31300</v>
      </c>
      <c r="R15" s="19">
        <f>('AVIA25%'!R15)+25</f>
        <v>31300</v>
      </c>
      <c r="S15" s="19">
        <f>('AVIA25%'!S15)+25</f>
        <v>31300</v>
      </c>
      <c r="T15" s="19">
        <f>('AVIA25%'!T15)+25</f>
        <v>31300</v>
      </c>
      <c r="U15" s="19">
        <f>('AVIA25%'!U15)+25</f>
        <v>31300</v>
      </c>
      <c r="V15" s="19">
        <f>('AVIA25%'!V15)+25</f>
        <v>31300</v>
      </c>
      <c r="W15" s="19">
        <f>('AVIA25%'!W15)+25</f>
        <v>32800</v>
      </c>
      <c r="X15" s="19">
        <f>('AVIA25%'!X15)+25</f>
        <v>32800</v>
      </c>
      <c r="Y15" s="19">
        <f>('AVIA25%'!Y15)+25</f>
        <v>31300</v>
      </c>
      <c r="Z15" s="19">
        <f>('AVIA25%'!Z15)+25</f>
        <v>31300</v>
      </c>
      <c r="AA15" s="19">
        <f>('AVIA25%'!AA15)+25</f>
        <v>31300</v>
      </c>
      <c r="AB15" s="19">
        <f>('AVIA25%'!AB15)+25</f>
        <v>31300</v>
      </c>
      <c r="AC15" s="19">
        <f>('AVIA25%'!AC15)+25</f>
        <v>31300</v>
      </c>
      <c r="AD15" s="19">
        <f>('AVIA25%'!AD15)+25</f>
        <v>32800</v>
      </c>
      <c r="AE15" s="19">
        <f>('AVIA25%'!AE15)+25</f>
        <v>32800</v>
      </c>
      <c r="AF15" s="19">
        <f>('AVIA25%'!AF15)+25</f>
        <v>31300</v>
      </c>
      <c r="AG15" s="19">
        <f>('AVIA25%'!AG15)+25</f>
        <v>31300</v>
      </c>
      <c r="AH15" s="19">
        <f>('AVIA25%'!AH15)+25</f>
        <v>31300</v>
      </c>
      <c r="AI15" s="19">
        <f>('AVIA25%'!AI15)+25</f>
        <v>31300</v>
      </c>
      <c r="AJ15" s="19">
        <f>('AVIA25%'!AJ15)+25</f>
        <v>31300</v>
      </c>
      <c r="AK15" s="19">
        <f>('AVIA25%'!AK15)+25</f>
        <v>32800</v>
      </c>
      <c r="AL15" s="19">
        <f>('AVIA25%'!AL15)+25</f>
        <v>32800</v>
      </c>
      <c r="AM15" s="19">
        <f>('AVIA25%'!AM15)+25</f>
        <v>31300</v>
      </c>
      <c r="AN15" s="19">
        <f>('AVIA25%'!AN15)+25</f>
        <v>31300</v>
      </c>
      <c r="AO15" s="19">
        <f>('AVIA25%'!AO15)+25</f>
        <v>31300</v>
      </c>
      <c r="AP15" s="19">
        <f>('AVIA25%'!AP15)+25</f>
        <v>31300</v>
      </c>
      <c r="AQ15" s="19">
        <f>('AVIA25%'!AQ15)+25</f>
        <v>31300</v>
      </c>
      <c r="AR15" s="19">
        <f>('AVIA25%'!AR15)+25</f>
        <v>32800</v>
      </c>
      <c r="AS15" s="19">
        <f>('AVIA25%'!AS15)+25</f>
        <v>32800</v>
      </c>
      <c r="AT15" s="19">
        <f>('AVIA25%'!AT15)+25</f>
        <v>31300</v>
      </c>
      <c r="AU15" s="19">
        <f>('AVIA25%'!AU15)+25</f>
        <v>31300</v>
      </c>
      <c r="AV15" s="19">
        <f>('AVIA25%'!AV15)+25</f>
        <v>31300</v>
      </c>
      <c r="AW15" s="19">
        <f>('AVIA25%'!AW15)+25</f>
        <v>31300</v>
      </c>
      <c r="AX15" s="19">
        <f>('AVIA25%'!AX15)+25</f>
        <v>31300</v>
      </c>
      <c r="AY15" s="19">
        <f>('AVIA25%'!AY15)+25</f>
        <v>32800</v>
      </c>
      <c r="AZ15" s="19">
        <f>('AVIA25%'!AZ15)+25</f>
        <v>32800</v>
      </c>
      <c r="BA15" s="19">
        <f>('AVIA25%'!BA15)+25</f>
        <v>31300</v>
      </c>
      <c r="BB15" s="19">
        <f>('AVIA25%'!BB15)+25</f>
        <v>31300</v>
      </c>
      <c r="BC15" s="19">
        <f>('AVIA25%'!BC15)+25</f>
        <v>31300</v>
      </c>
      <c r="BD15" s="19">
        <f>('AVIA25%'!BD15)+25</f>
        <v>31300</v>
      </c>
      <c r="BE15" s="19">
        <f>('AVIA25%'!BE15)+25</f>
        <v>31300</v>
      </c>
      <c r="BF15" s="19">
        <f>('AVIA25%'!BF15)+25</f>
        <v>32800</v>
      </c>
      <c r="BG15" s="19">
        <f>('AVIA25%'!BG15)+25</f>
        <v>32800</v>
      </c>
      <c r="BH15" s="19">
        <f>('AVIA25%'!BH15)+25</f>
        <v>28900</v>
      </c>
      <c r="BI15" s="19">
        <f>('AVIA25%'!BI15)+25</f>
        <v>28900</v>
      </c>
      <c r="BJ15" s="19">
        <f>('AVIA25%'!BJ15)+25</f>
        <v>28900</v>
      </c>
      <c r="BK15" s="19">
        <f>('AVIA25%'!BK15)+25</f>
        <v>28900</v>
      </c>
      <c r="BL15" s="19">
        <f>('AVIA25%'!BL15)+25</f>
        <v>28900</v>
      </c>
      <c r="BM15" s="19">
        <f>('AVIA25%'!BM15)+25</f>
        <v>29800</v>
      </c>
      <c r="BN15" s="19">
        <f>('AVIA25%'!BN15)+25</f>
        <v>29800</v>
      </c>
      <c r="BO15" s="19">
        <f>('AVIA25%'!BO15)+25</f>
        <v>28150</v>
      </c>
      <c r="BP15" s="19">
        <f>('AVIA25%'!BP15)+25</f>
        <v>28150</v>
      </c>
      <c r="BQ15" s="19">
        <f>('AVIA25%'!BQ15)+25</f>
        <v>29800</v>
      </c>
      <c r="BR15" s="19">
        <f>('AVIA25%'!BR15)+25</f>
        <v>29800</v>
      </c>
      <c r="BS15" s="19">
        <f>('AVIA25%'!BS15)+25</f>
        <v>29800</v>
      </c>
      <c r="BT15" s="19">
        <f>('AVIA25%'!BT15)+25</f>
        <v>29800</v>
      </c>
      <c r="BU15" s="19">
        <f>('AVIA25%'!BU15)+25</f>
        <v>29800</v>
      </c>
      <c r="BV15" s="19">
        <f>('AVIA25%'!BV15)+25</f>
        <v>28150</v>
      </c>
      <c r="BW15" s="19">
        <f>('AVIA25%'!BW15)+25</f>
        <v>28150</v>
      </c>
      <c r="BX15" s="19">
        <f>('AVIA25%'!BX15)+25</f>
        <v>28150</v>
      </c>
      <c r="BY15" s="19">
        <f>('AVIA25%'!BY15)+25</f>
        <v>28150</v>
      </c>
      <c r="BZ15" s="19">
        <f>('AVIA25%'!BZ15)+25</f>
        <v>28150</v>
      </c>
      <c r="CA15" s="19">
        <f>('AVIA25%'!CA15)+25</f>
        <v>29800</v>
      </c>
      <c r="CB15" s="19">
        <f>('AVIA25%'!CB15)+25</f>
        <v>29800</v>
      </c>
      <c r="CC15" s="19">
        <f>('AVIA25%'!CC15)+25</f>
        <v>28150</v>
      </c>
      <c r="CD15" s="19">
        <f>('AVIA25%'!CD15)+25</f>
        <v>28150</v>
      </c>
      <c r="CE15" s="19">
        <f>('AVIA25%'!CE15)+25</f>
        <v>28150</v>
      </c>
      <c r="CF15" s="19">
        <f>('AVIA25%'!CF15)+25</f>
        <v>28150</v>
      </c>
      <c r="CG15" s="19">
        <f>('AVIA25%'!CG15)+25</f>
        <v>28150</v>
      </c>
      <c r="CH15" s="19">
        <f>('AVIA25%'!CH15)+25</f>
        <v>29800</v>
      </c>
      <c r="CI15" s="19">
        <f>('AVIA25%'!CI15)+25</f>
        <v>29800</v>
      </c>
      <c r="CJ15" s="19">
        <f>('AVIA25%'!CJ15)+25</f>
        <v>28150</v>
      </c>
      <c r="CK15" s="19">
        <f>('AVIA25%'!CK15)+25</f>
        <v>28150</v>
      </c>
      <c r="CL15" s="19">
        <f>('AVIA25%'!CL15)+25</f>
        <v>28150</v>
      </c>
      <c r="CM15" s="19">
        <f>('AVIA25%'!CM15)+25</f>
        <v>28150</v>
      </c>
      <c r="CN15" s="19">
        <f>('AVIA25%'!CN15)+25</f>
        <v>28150</v>
      </c>
      <c r="CO15" s="19">
        <f>('AVIA25%'!CO15)+25</f>
        <v>29800</v>
      </c>
      <c r="CP15" s="19">
        <f>('AVIA25%'!CP15)+25</f>
        <v>29800</v>
      </c>
      <c r="CQ15" s="19">
        <f>('AVIA25%'!CQ15)+25</f>
        <v>28150</v>
      </c>
      <c r="CR15" s="19">
        <f>('AVIA25%'!CR15)+25</f>
        <v>28150</v>
      </c>
      <c r="CS15" s="19">
        <f>('AVIA25%'!CS15)+25</f>
        <v>28150</v>
      </c>
      <c r="CT15" s="19">
        <f>('AVIA25%'!CT15)+25</f>
        <v>28150</v>
      </c>
    </row>
    <row r="16" spans="1:98" s="36" customFormat="1" ht="12" customHeight="1" x14ac:dyDescent="0.2">
      <c r="A16" s="236" t="s">
        <v>178</v>
      </c>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row>
    <row r="17" spans="1:98" s="36" customFormat="1" ht="12" customHeight="1" x14ac:dyDescent="0.2">
      <c r="A17" s="237">
        <v>1</v>
      </c>
      <c r="B17" s="19">
        <f>('AVIA25%'!B17)+25</f>
        <v>30325</v>
      </c>
      <c r="C17" s="19">
        <f>('AVIA25%'!C17)+25</f>
        <v>30325</v>
      </c>
      <c r="D17" s="19">
        <f>('AVIA25%'!D17)+25</f>
        <v>28300</v>
      </c>
      <c r="E17" s="19">
        <f>('AVIA25%'!E17)+25</f>
        <v>28300</v>
      </c>
      <c r="F17" s="19">
        <f>('AVIA25%'!F17)+25</f>
        <v>26650</v>
      </c>
      <c r="G17" s="19">
        <f>('AVIA25%'!G17)+25</f>
        <v>28300</v>
      </c>
      <c r="H17" s="19">
        <f>('AVIA25%'!H17)+25</f>
        <v>28300</v>
      </c>
      <c r="I17" s="19">
        <f>('AVIA25%'!I17)+25</f>
        <v>29800</v>
      </c>
      <c r="J17" s="19">
        <f>('AVIA25%'!J17)+25</f>
        <v>29800</v>
      </c>
      <c r="K17" s="19">
        <f>('AVIA25%'!K17)+25</f>
        <v>28300</v>
      </c>
      <c r="L17" s="19">
        <f>('AVIA25%'!L17)+25</f>
        <v>28300</v>
      </c>
      <c r="M17" s="19">
        <f>('AVIA25%'!M17)+25</f>
        <v>28300</v>
      </c>
      <c r="N17" s="19">
        <f>('AVIA25%'!N17)+25</f>
        <v>28300</v>
      </c>
      <c r="O17" s="19">
        <f>('AVIA25%'!O17)+25</f>
        <v>28300</v>
      </c>
      <c r="P17" s="19">
        <f>('AVIA25%'!P17)+25</f>
        <v>29800</v>
      </c>
      <c r="Q17" s="19">
        <f>('AVIA25%'!Q17)+25</f>
        <v>29800</v>
      </c>
      <c r="R17" s="19">
        <f>('AVIA25%'!R17)+25</f>
        <v>29800</v>
      </c>
      <c r="S17" s="19">
        <f>('AVIA25%'!S17)+25</f>
        <v>29800</v>
      </c>
      <c r="T17" s="19">
        <f>('AVIA25%'!T17)+25</f>
        <v>29800</v>
      </c>
      <c r="U17" s="19">
        <f>('AVIA25%'!U17)+25</f>
        <v>29800</v>
      </c>
      <c r="V17" s="19">
        <f>('AVIA25%'!V17)+25</f>
        <v>29800</v>
      </c>
      <c r="W17" s="19">
        <f>('AVIA25%'!W17)+25</f>
        <v>31300</v>
      </c>
      <c r="X17" s="19">
        <f>('AVIA25%'!X17)+25</f>
        <v>31300</v>
      </c>
      <c r="Y17" s="19">
        <f>('AVIA25%'!Y17)+25</f>
        <v>29800</v>
      </c>
      <c r="Z17" s="19">
        <f>('AVIA25%'!Z17)+25</f>
        <v>29800</v>
      </c>
      <c r="AA17" s="19">
        <f>('AVIA25%'!AA17)+25</f>
        <v>29800</v>
      </c>
      <c r="AB17" s="19">
        <f>('AVIA25%'!AB17)+25</f>
        <v>29800</v>
      </c>
      <c r="AC17" s="19">
        <f>('AVIA25%'!AC17)+25</f>
        <v>29800</v>
      </c>
      <c r="AD17" s="19">
        <f>('AVIA25%'!AD17)+25</f>
        <v>31300</v>
      </c>
      <c r="AE17" s="19">
        <f>('AVIA25%'!AE17)+25</f>
        <v>31300</v>
      </c>
      <c r="AF17" s="19">
        <f>('AVIA25%'!AF17)+25</f>
        <v>29800</v>
      </c>
      <c r="AG17" s="19">
        <f>('AVIA25%'!AG17)+25</f>
        <v>29800</v>
      </c>
      <c r="AH17" s="19">
        <f>('AVIA25%'!AH17)+25</f>
        <v>29800</v>
      </c>
      <c r="AI17" s="19">
        <f>('AVIA25%'!AI17)+25</f>
        <v>29800</v>
      </c>
      <c r="AJ17" s="19">
        <f>('AVIA25%'!AJ17)+25</f>
        <v>29800</v>
      </c>
      <c r="AK17" s="19">
        <f>('AVIA25%'!AK17)+25</f>
        <v>31300</v>
      </c>
      <c r="AL17" s="19">
        <f>('AVIA25%'!AL17)+25</f>
        <v>31300</v>
      </c>
      <c r="AM17" s="19">
        <f>('AVIA25%'!AM17)+25</f>
        <v>29800</v>
      </c>
      <c r="AN17" s="19">
        <f>('AVIA25%'!AN17)+25</f>
        <v>29800</v>
      </c>
      <c r="AO17" s="19">
        <f>('AVIA25%'!AO17)+25</f>
        <v>29800</v>
      </c>
      <c r="AP17" s="19">
        <f>('AVIA25%'!AP17)+25</f>
        <v>29800</v>
      </c>
      <c r="AQ17" s="19">
        <f>('AVIA25%'!AQ17)+25</f>
        <v>29800</v>
      </c>
      <c r="AR17" s="19">
        <f>('AVIA25%'!AR17)+25</f>
        <v>31300</v>
      </c>
      <c r="AS17" s="19">
        <f>('AVIA25%'!AS17)+25</f>
        <v>31300</v>
      </c>
      <c r="AT17" s="19">
        <f>('AVIA25%'!AT17)+25</f>
        <v>29800</v>
      </c>
      <c r="AU17" s="19">
        <f>('AVIA25%'!AU17)+25</f>
        <v>29800</v>
      </c>
      <c r="AV17" s="19">
        <f>('AVIA25%'!AV17)+25</f>
        <v>29800</v>
      </c>
      <c r="AW17" s="19">
        <f>('AVIA25%'!AW17)+25</f>
        <v>29800</v>
      </c>
      <c r="AX17" s="19">
        <f>('AVIA25%'!AX17)+25</f>
        <v>29800</v>
      </c>
      <c r="AY17" s="19">
        <f>('AVIA25%'!AY17)+25</f>
        <v>31300</v>
      </c>
      <c r="AZ17" s="19">
        <f>('AVIA25%'!AZ17)+25</f>
        <v>31300</v>
      </c>
      <c r="BA17" s="19">
        <f>('AVIA25%'!BA17)+25</f>
        <v>29800</v>
      </c>
      <c r="BB17" s="19">
        <f>('AVIA25%'!BB17)+25</f>
        <v>29800</v>
      </c>
      <c r="BC17" s="19">
        <f>('AVIA25%'!BC17)+25</f>
        <v>29800</v>
      </c>
      <c r="BD17" s="19">
        <f>('AVIA25%'!BD17)+25</f>
        <v>29800</v>
      </c>
      <c r="BE17" s="19">
        <f>('AVIA25%'!BE17)+25</f>
        <v>29800</v>
      </c>
      <c r="BF17" s="19">
        <f>('AVIA25%'!BF17)+25</f>
        <v>31300</v>
      </c>
      <c r="BG17" s="19">
        <f>('AVIA25%'!BG17)+25</f>
        <v>31300</v>
      </c>
      <c r="BH17" s="19">
        <f>('AVIA25%'!BH17)+25</f>
        <v>27400</v>
      </c>
      <c r="BI17" s="19">
        <f>('AVIA25%'!BI17)+25</f>
        <v>27400</v>
      </c>
      <c r="BJ17" s="19">
        <f>('AVIA25%'!BJ17)+25</f>
        <v>27400</v>
      </c>
      <c r="BK17" s="19">
        <f>('AVIA25%'!BK17)+25</f>
        <v>27400</v>
      </c>
      <c r="BL17" s="19">
        <f>('AVIA25%'!BL17)+25</f>
        <v>27400</v>
      </c>
      <c r="BM17" s="19">
        <f>('AVIA25%'!BM17)+25</f>
        <v>28300</v>
      </c>
      <c r="BN17" s="19">
        <f>('AVIA25%'!BN17)+25</f>
        <v>28300</v>
      </c>
      <c r="BO17" s="19">
        <f>('AVIA25%'!BO17)+25</f>
        <v>26650</v>
      </c>
      <c r="BP17" s="19">
        <f>('AVIA25%'!BP17)+25</f>
        <v>26650</v>
      </c>
      <c r="BQ17" s="19">
        <f>('AVIA25%'!BQ17)+25</f>
        <v>28300</v>
      </c>
      <c r="BR17" s="19">
        <f>('AVIA25%'!BR17)+25</f>
        <v>28300</v>
      </c>
      <c r="BS17" s="19">
        <f>('AVIA25%'!BS17)+25</f>
        <v>28300</v>
      </c>
      <c r="BT17" s="19">
        <f>('AVIA25%'!BT17)+25</f>
        <v>28300</v>
      </c>
      <c r="BU17" s="19">
        <f>('AVIA25%'!BU17)+25</f>
        <v>28300</v>
      </c>
      <c r="BV17" s="19">
        <f>('AVIA25%'!BV17)+25</f>
        <v>26650</v>
      </c>
      <c r="BW17" s="19">
        <f>('AVIA25%'!BW17)+25</f>
        <v>26650</v>
      </c>
      <c r="BX17" s="19">
        <f>('AVIA25%'!BX17)+25</f>
        <v>26650</v>
      </c>
      <c r="BY17" s="19">
        <f>('AVIA25%'!BY17)+25</f>
        <v>26650</v>
      </c>
      <c r="BZ17" s="19">
        <f>('AVIA25%'!BZ17)+25</f>
        <v>26650</v>
      </c>
      <c r="CA17" s="19">
        <f>('AVIA25%'!CA17)+25</f>
        <v>28300</v>
      </c>
      <c r="CB17" s="19">
        <f>('AVIA25%'!CB17)+25</f>
        <v>28300</v>
      </c>
      <c r="CC17" s="19">
        <f>('AVIA25%'!CC17)+25</f>
        <v>26650</v>
      </c>
      <c r="CD17" s="19">
        <f>('AVIA25%'!CD17)+25</f>
        <v>26650</v>
      </c>
      <c r="CE17" s="19">
        <f>('AVIA25%'!CE17)+25</f>
        <v>26650</v>
      </c>
      <c r="CF17" s="19">
        <f>('AVIA25%'!CF17)+25</f>
        <v>26650</v>
      </c>
      <c r="CG17" s="19">
        <f>('AVIA25%'!CG17)+25</f>
        <v>26650</v>
      </c>
      <c r="CH17" s="19">
        <f>('AVIA25%'!CH17)+25</f>
        <v>28300</v>
      </c>
      <c r="CI17" s="19">
        <f>('AVIA25%'!CI17)+25</f>
        <v>28300</v>
      </c>
      <c r="CJ17" s="19">
        <f>('AVIA25%'!CJ17)+25</f>
        <v>26650</v>
      </c>
      <c r="CK17" s="19">
        <f>('AVIA25%'!CK17)+25</f>
        <v>26650</v>
      </c>
      <c r="CL17" s="19">
        <f>('AVIA25%'!CL17)+25</f>
        <v>26650</v>
      </c>
      <c r="CM17" s="19">
        <f>('AVIA25%'!CM17)+25</f>
        <v>26650</v>
      </c>
      <c r="CN17" s="19">
        <f>('AVIA25%'!CN17)+25</f>
        <v>26650</v>
      </c>
      <c r="CO17" s="19">
        <f>('AVIA25%'!CO17)+25</f>
        <v>28300</v>
      </c>
      <c r="CP17" s="19">
        <f>('AVIA25%'!CP17)+25</f>
        <v>28300</v>
      </c>
      <c r="CQ17" s="19">
        <f>('AVIA25%'!CQ17)+25</f>
        <v>26650</v>
      </c>
      <c r="CR17" s="19">
        <f>('AVIA25%'!CR17)+25</f>
        <v>26650</v>
      </c>
      <c r="CS17" s="19">
        <f>('AVIA25%'!CS17)+25</f>
        <v>26650</v>
      </c>
      <c r="CT17" s="19">
        <f>('AVIA25%'!CT17)+25</f>
        <v>26650</v>
      </c>
    </row>
    <row r="18" spans="1:98" s="36" customFormat="1" ht="12" customHeight="1" x14ac:dyDescent="0.2">
      <c r="A18" s="237">
        <v>2</v>
      </c>
      <c r="B18" s="19">
        <f>('AVIA25%'!B18)+25</f>
        <v>32575</v>
      </c>
      <c r="C18" s="19">
        <f>('AVIA25%'!C18)+25</f>
        <v>32575</v>
      </c>
      <c r="D18" s="19">
        <f>('AVIA25%'!D18)+25</f>
        <v>30550</v>
      </c>
      <c r="E18" s="19">
        <f>('AVIA25%'!E18)+25</f>
        <v>30550</v>
      </c>
      <c r="F18" s="19">
        <f>('AVIA25%'!F18)+25</f>
        <v>28900</v>
      </c>
      <c r="G18" s="19">
        <f>('AVIA25%'!G18)+25</f>
        <v>30550</v>
      </c>
      <c r="H18" s="19">
        <f>('AVIA25%'!H18)+25</f>
        <v>30550</v>
      </c>
      <c r="I18" s="19">
        <f>('AVIA25%'!I18)+25</f>
        <v>32050</v>
      </c>
      <c r="J18" s="19">
        <f>('AVIA25%'!J18)+25</f>
        <v>32050</v>
      </c>
      <c r="K18" s="19">
        <f>('AVIA25%'!K18)+25</f>
        <v>30550</v>
      </c>
      <c r="L18" s="19">
        <f>('AVIA25%'!L18)+25</f>
        <v>30550</v>
      </c>
      <c r="M18" s="19">
        <f>('AVIA25%'!M18)+25</f>
        <v>30550</v>
      </c>
      <c r="N18" s="19">
        <f>('AVIA25%'!N18)+25</f>
        <v>30550</v>
      </c>
      <c r="O18" s="19">
        <f>('AVIA25%'!O18)+25</f>
        <v>30550</v>
      </c>
      <c r="P18" s="19">
        <f>('AVIA25%'!P18)+25</f>
        <v>32050</v>
      </c>
      <c r="Q18" s="19">
        <f>('AVIA25%'!Q18)+25</f>
        <v>32050</v>
      </c>
      <c r="R18" s="19">
        <f>('AVIA25%'!R18)+25</f>
        <v>32050</v>
      </c>
      <c r="S18" s="19">
        <f>('AVIA25%'!S18)+25</f>
        <v>32050</v>
      </c>
      <c r="T18" s="19">
        <f>('AVIA25%'!T18)+25</f>
        <v>32050</v>
      </c>
      <c r="U18" s="19">
        <f>('AVIA25%'!U18)+25</f>
        <v>32050</v>
      </c>
      <c r="V18" s="19">
        <f>('AVIA25%'!V18)+25</f>
        <v>32050</v>
      </c>
      <c r="W18" s="19">
        <f>('AVIA25%'!W18)+25</f>
        <v>33550</v>
      </c>
      <c r="X18" s="19">
        <f>('AVIA25%'!X18)+25</f>
        <v>33550</v>
      </c>
      <c r="Y18" s="19">
        <f>('AVIA25%'!Y18)+25</f>
        <v>32050</v>
      </c>
      <c r="Z18" s="19">
        <f>('AVIA25%'!Z18)+25</f>
        <v>32050</v>
      </c>
      <c r="AA18" s="19">
        <f>('AVIA25%'!AA18)+25</f>
        <v>32050</v>
      </c>
      <c r="AB18" s="19">
        <f>('AVIA25%'!AB18)+25</f>
        <v>32050</v>
      </c>
      <c r="AC18" s="19">
        <f>('AVIA25%'!AC18)+25</f>
        <v>32050</v>
      </c>
      <c r="AD18" s="19">
        <f>('AVIA25%'!AD18)+25</f>
        <v>33550</v>
      </c>
      <c r="AE18" s="19">
        <f>('AVIA25%'!AE18)+25</f>
        <v>33550</v>
      </c>
      <c r="AF18" s="19">
        <f>('AVIA25%'!AF18)+25</f>
        <v>32050</v>
      </c>
      <c r="AG18" s="19">
        <f>('AVIA25%'!AG18)+25</f>
        <v>32050</v>
      </c>
      <c r="AH18" s="19">
        <f>('AVIA25%'!AH18)+25</f>
        <v>32050</v>
      </c>
      <c r="AI18" s="19">
        <f>('AVIA25%'!AI18)+25</f>
        <v>32050</v>
      </c>
      <c r="AJ18" s="19">
        <f>('AVIA25%'!AJ18)+25</f>
        <v>32050</v>
      </c>
      <c r="AK18" s="19">
        <f>('AVIA25%'!AK18)+25</f>
        <v>33550</v>
      </c>
      <c r="AL18" s="19">
        <f>('AVIA25%'!AL18)+25</f>
        <v>33550</v>
      </c>
      <c r="AM18" s="19">
        <f>('AVIA25%'!AM18)+25</f>
        <v>32050</v>
      </c>
      <c r="AN18" s="19">
        <f>('AVIA25%'!AN18)+25</f>
        <v>32050</v>
      </c>
      <c r="AO18" s="19">
        <f>('AVIA25%'!AO18)+25</f>
        <v>32050</v>
      </c>
      <c r="AP18" s="19">
        <f>('AVIA25%'!AP18)+25</f>
        <v>32050</v>
      </c>
      <c r="AQ18" s="19">
        <f>('AVIA25%'!AQ18)+25</f>
        <v>32050</v>
      </c>
      <c r="AR18" s="19">
        <f>('AVIA25%'!AR18)+25</f>
        <v>33550</v>
      </c>
      <c r="AS18" s="19">
        <f>('AVIA25%'!AS18)+25</f>
        <v>33550</v>
      </c>
      <c r="AT18" s="19">
        <f>('AVIA25%'!AT18)+25</f>
        <v>32050</v>
      </c>
      <c r="AU18" s="19">
        <f>('AVIA25%'!AU18)+25</f>
        <v>32050</v>
      </c>
      <c r="AV18" s="19">
        <f>('AVIA25%'!AV18)+25</f>
        <v>32050</v>
      </c>
      <c r="AW18" s="19">
        <f>('AVIA25%'!AW18)+25</f>
        <v>32050</v>
      </c>
      <c r="AX18" s="19">
        <f>('AVIA25%'!AX18)+25</f>
        <v>32050</v>
      </c>
      <c r="AY18" s="19">
        <f>('AVIA25%'!AY18)+25</f>
        <v>33550</v>
      </c>
      <c r="AZ18" s="19">
        <f>('AVIA25%'!AZ18)+25</f>
        <v>33550</v>
      </c>
      <c r="BA18" s="19">
        <f>('AVIA25%'!BA18)+25</f>
        <v>32050</v>
      </c>
      <c r="BB18" s="19">
        <f>('AVIA25%'!BB18)+25</f>
        <v>32050</v>
      </c>
      <c r="BC18" s="19">
        <f>('AVIA25%'!BC18)+25</f>
        <v>32050</v>
      </c>
      <c r="BD18" s="19">
        <f>('AVIA25%'!BD18)+25</f>
        <v>32050</v>
      </c>
      <c r="BE18" s="19">
        <f>('AVIA25%'!BE18)+25</f>
        <v>32050</v>
      </c>
      <c r="BF18" s="19">
        <f>('AVIA25%'!BF18)+25</f>
        <v>33550</v>
      </c>
      <c r="BG18" s="19">
        <f>('AVIA25%'!BG18)+25</f>
        <v>33550</v>
      </c>
      <c r="BH18" s="19">
        <f>('AVIA25%'!BH18)+25</f>
        <v>29650</v>
      </c>
      <c r="BI18" s="19">
        <f>('AVIA25%'!BI18)+25</f>
        <v>29650</v>
      </c>
      <c r="BJ18" s="19">
        <f>('AVIA25%'!BJ18)+25</f>
        <v>29650</v>
      </c>
      <c r="BK18" s="19">
        <f>('AVIA25%'!BK18)+25</f>
        <v>29650</v>
      </c>
      <c r="BL18" s="19">
        <f>('AVIA25%'!BL18)+25</f>
        <v>29650</v>
      </c>
      <c r="BM18" s="19">
        <f>('AVIA25%'!BM18)+25</f>
        <v>30550</v>
      </c>
      <c r="BN18" s="19">
        <f>('AVIA25%'!BN18)+25</f>
        <v>30550</v>
      </c>
      <c r="BO18" s="19">
        <f>('AVIA25%'!BO18)+25</f>
        <v>28900</v>
      </c>
      <c r="BP18" s="19">
        <f>('AVIA25%'!BP18)+25</f>
        <v>28900</v>
      </c>
      <c r="BQ18" s="19">
        <f>('AVIA25%'!BQ18)+25</f>
        <v>30550</v>
      </c>
      <c r="BR18" s="19">
        <f>('AVIA25%'!BR18)+25</f>
        <v>30550</v>
      </c>
      <c r="BS18" s="19">
        <f>('AVIA25%'!BS18)+25</f>
        <v>30550</v>
      </c>
      <c r="BT18" s="19">
        <f>('AVIA25%'!BT18)+25</f>
        <v>30550</v>
      </c>
      <c r="BU18" s="19">
        <f>('AVIA25%'!BU18)+25</f>
        <v>30550</v>
      </c>
      <c r="BV18" s="19">
        <f>('AVIA25%'!BV18)+25</f>
        <v>28900</v>
      </c>
      <c r="BW18" s="19">
        <f>('AVIA25%'!BW18)+25</f>
        <v>28900</v>
      </c>
      <c r="BX18" s="19">
        <f>('AVIA25%'!BX18)+25</f>
        <v>28900</v>
      </c>
      <c r="BY18" s="19">
        <f>('AVIA25%'!BY18)+25</f>
        <v>28900</v>
      </c>
      <c r="BZ18" s="19">
        <f>('AVIA25%'!BZ18)+25</f>
        <v>28900</v>
      </c>
      <c r="CA18" s="19">
        <f>('AVIA25%'!CA18)+25</f>
        <v>30550</v>
      </c>
      <c r="CB18" s="19">
        <f>('AVIA25%'!CB18)+25</f>
        <v>30550</v>
      </c>
      <c r="CC18" s="19">
        <f>('AVIA25%'!CC18)+25</f>
        <v>28900</v>
      </c>
      <c r="CD18" s="19">
        <f>('AVIA25%'!CD18)+25</f>
        <v>28900</v>
      </c>
      <c r="CE18" s="19">
        <f>('AVIA25%'!CE18)+25</f>
        <v>28900</v>
      </c>
      <c r="CF18" s="19">
        <f>('AVIA25%'!CF18)+25</f>
        <v>28900</v>
      </c>
      <c r="CG18" s="19">
        <f>('AVIA25%'!CG18)+25</f>
        <v>28900</v>
      </c>
      <c r="CH18" s="19">
        <f>('AVIA25%'!CH18)+25</f>
        <v>30550</v>
      </c>
      <c r="CI18" s="19">
        <f>('AVIA25%'!CI18)+25</f>
        <v>30550</v>
      </c>
      <c r="CJ18" s="19">
        <f>('AVIA25%'!CJ18)+25</f>
        <v>28900</v>
      </c>
      <c r="CK18" s="19">
        <f>('AVIA25%'!CK18)+25</f>
        <v>28900</v>
      </c>
      <c r="CL18" s="19">
        <f>('AVIA25%'!CL18)+25</f>
        <v>28900</v>
      </c>
      <c r="CM18" s="19">
        <f>('AVIA25%'!CM18)+25</f>
        <v>28900</v>
      </c>
      <c r="CN18" s="19">
        <f>('AVIA25%'!CN18)+25</f>
        <v>28900</v>
      </c>
      <c r="CO18" s="19">
        <f>('AVIA25%'!CO18)+25</f>
        <v>30550</v>
      </c>
      <c r="CP18" s="19">
        <f>('AVIA25%'!CP18)+25</f>
        <v>30550</v>
      </c>
      <c r="CQ18" s="19">
        <f>('AVIA25%'!CQ18)+25</f>
        <v>28900</v>
      </c>
      <c r="CR18" s="19">
        <f>('AVIA25%'!CR18)+25</f>
        <v>28900</v>
      </c>
      <c r="CS18" s="19">
        <f>('AVIA25%'!CS18)+25</f>
        <v>28900</v>
      </c>
      <c r="CT18" s="19">
        <f>('AVIA25%'!CT18)+25</f>
        <v>28900</v>
      </c>
    </row>
    <row r="19" spans="1:98" s="36" customFormat="1" ht="12" customHeight="1" x14ac:dyDescent="0.2">
      <c r="A19" s="236" t="s">
        <v>179</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row>
    <row r="20" spans="1:98" s="36" customFormat="1" ht="12" customHeight="1" x14ac:dyDescent="0.2">
      <c r="A20" s="237">
        <v>1</v>
      </c>
      <c r="B20" s="19">
        <f>('AVIA25%'!B20)+25</f>
        <v>31075</v>
      </c>
      <c r="C20" s="19">
        <f>('AVIA25%'!C20)+25</f>
        <v>31075</v>
      </c>
      <c r="D20" s="19">
        <f>('AVIA25%'!D20)+25</f>
        <v>29050</v>
      </c>
      <c r="E20" s="19">
        <f>('AVIA25%'!E20)+25</f>
        <v>29050</v>
      </c>
      <c r="F20" s="19">
        <f>('AVIA25%'!F20)+25</f>
        <v>27400</v>
      </c>
      <c r="G20" s="19">
        <f>('AVIA25%'!G20)+25</f>
        <v>29050</v>
      </c>
      <c r="H20" s="19">
        <f>('AVIA25%'!H20)+25</f>
        <v>29050</v>
      </c>
      <c r="I20" s="19">
        <f>('AVIA25%'!I20)+25</f>
        <v>30550</v>
      </c>
      <c r="J20" s="19">
        <f>('AVIA25%'!J20)+25</f>
        <v>30550</v>
      </c>
      <c r="K20" s="19">
        <f>('AVIA25%'!K20)+25</f>
        <v>29050</v>
      </c>
      <c r="L20" s="19">
        <f>('AVIA25%'!L20)+25</f>
        <v>29050</v>
      </c>
      <c r="M20" s="19">
        <f>('AVIA25%'!M20)+25</f>
        <v>29050</v>
      </c>
      <c r="N20" s="19">
        <f>('AVIA25%'!N20)+25</f>
        <v>29050</v>
      </c>
      <c r="O20" s="19">
        <f>('AVIA25%'!O20)+25</f>
        <v>29050</v>
      </c>
      <c r="P20" s="19">
        <f>('AVIA25%'!P20)+25</f>
        <v>30550</v>
      </c>
      <c r="Q20" s="19">
        <f>('AVIA25%'!Q20)+25</f>
        <v>30550</v>
      </c>
      <c r="R20" s="19">
        <f>('AVIA25%'!R20)+25</f>
        <v>30550</v>
      </c>
      <c r="S20" s="19">
        <f>('AVIA25%'!S20)+25</f>
        <v>30550</v>
      </c>
      <c r="T20" s="19">
        <f>('AVIA25%'!T20)+25</f>
        <v>30550</v>
      </c>
      <c r="U20" s="19">
        <f>('AVIA25%'!U20)+25</f>
        <v>30550</v>
      </c>
      <c r="V20" s="19">
        <f>('AVIA25%'!V20)+25</f>
        <v>30550</v>
      </c>
      <c r="W20" s="19">
        <f>('AVIA25%'!W20)+25</f>
        <v>32050</v>
      </c>
      <c r="X20" s="19">
        <f>('AVIA25%'!X20)+25</f>
        <v>32050</v>
      </c>
      <c r="Y20" s="19">
        <f>('AVIA25%'!Y20)+25</f>
        <v>30550</v>
      </c>
      <c r="Z20" s="19">
        <f>('AVIA25%'!Z20)+25</f>
        <v>30550</v>
      </c>
      <c r="AA20" s="19">
        <f>('AVIA25%'!AA20)+25</f>
        <v>30550</v>
      </c>
      <c r="AB20" s="19">
        <f>('AVIA25%'!AB20)+25</f>
        <v>30550</v>
      </c>
      <c r="AC20" s="19">
        <f>('AVIA25%'!AC20)+25</f>
        <v>30550</v>
      </c>
      <c r="AD20" s="19">
        <f>('AVIA25%'!AD20)+25</f>
        <v>32050</v>
      </c>
      <c r="AE20" s="19">
        <f>('AVIA25%'!AE20)+25</f>
        <v>32050</v>
      </c>
      <c r="AF20" s="19">
        <f>('AVIA25%'!AF20)+25</f>
        <v>30550</v>
      </c>
      <c r="AG20" s="19">
        <f>('AVIA25%'!AG20)+25</f>
        <v>30550</v>
      </c>
      <c r="AH20" s="19">
        <f>('AVIA25%'!AH20)+25</f>
        <v>30550</v>
      </c>
      <c r="AI20" s="19">
        <f>('AVIA25%'!AI20)+25</f>
        <v>30550</v>
      </c>
      <c r="AJ20" s="19">
        <f>('AVIA25%'!AJ20)+25</f>
        <v>30550</v>
      </c>
      <c r="AK20" s="19">
        <f>('AVIA25%'!AK20)+25</f>
        <v>32050</v>
      </c>
      <c r="AL20" s="19">
        <f>('AVIA25%'!AL20)+25</f>
        <v>32050</v>
      </c>
      <c r="AM20" s="19">
        <f>('AVIA25%'!AM20)+25</f>
        <v>30550</v>
      </c>
      <c r="AN20" s="19">
        <f>('AVIA25%'!AN20)+25</f>
        <v>30550</v>
      </c>
      <c r="AO20" s="19">
        <f>('AVIA25%'!AO20)+25</f>
        <v>30550</v>
      </c>
      <c r="AP20" s="19">
        <f>('AVIA25%'!AP20)+25</f>
        <v>30550</v>
      </c>
      <c r="AQ20" s="19">
        <f>('AVIA25%'!AQ20)+25</f>
        <v>30550</v>
      </c>
      <c r="AR20" s="19">
        <f>('AVIA25%'!AR20)+25</f>
        <v>32050</v>
      </c>
      <c r="AS20" s="19">
        <f>('AVIA25%'!AS20)+25</f>
        <v>32050</v>
      </c>
      <c r="AT20" s="19">
        <f>('AVIA25%'!AT20)+25</f>
        <v>30550</v>
      </c>
      <c r="AU20" s="19">
        <f>('AVIA25%'!AU20)+25</f>
        <v>30550</v>
      </c>
      <c r="AV20" s="19">
        <f>('AVIA25%'!AV20)+25</f>
        <v>30550</v>
      </c>
      <c r="AW20" s="19">
        <f>('AVIA25%'!AW20)+25</f>
        <v>30550</v>
      </c>
      <c r="AX20" s="19">
        <f>('AVIA25%'!AX20)+25</f>
        <v>30550</v>
      </c>
      <c r="AY20" s="19">
        <f>('AVIA25%'!AY20)+25</f>
        <v>32050</v>
      </c>
      <c r="AZ20" s="19">
        <f>('AVIA25%'!AZ20)+25</f>
        <v>32050</v>
      </c>
      <c r="BA20" s="19">
        <f>('AVIA25%'!BA20)+25</f>
        <v>30550</v>
      </c>
      <c r="BB20" s="19">
        <f>('AVIA25%'!BB20)+25</f>
        <v>30550</v>
      </c>
      <c r="BC20" s="19">
        <f>('AVIA25%'!BC20)+25</f>
        <v>30550</v>
      </c>
      <c r="BD20" s="19">
        <f>('AVIA25%'!BD20)+25</f>
        <v>30550</v>
      </c>
      <c r="BE20" s="19">
        <f>('AVIA25%'!BE20)+25</f>
        <v>30550</v>
      </c>
      <c r="BF20" s="19">
        <f>('AVIA25%'!BF20)+25</f>
        <v>32050</v>
      </c>
      <c r="BG20" s="19">
        <f>('AVIA25%'!BG20)+25</f>
        <v>32050</v>
      </c>
      <c r="BH20" s="19">
        <f>('AVIA25%'!BH20)+25</f>
        <v>28150</v>
      </c>
      <c r="BI20" s="19">
        <f>('AVIA25%'!BI20)+25</f>
        <v>28150</v>
      </c>
      <c r="BJ20" s="19">
        <f>('AVIA25%'!BJ20)+25</f>
        <v>28150</v>
      </c>
      <c r="BK20" s="19">
        <f>('AVIA25%'!BK20)+25</f>
        <v>28150</v>
      </c>
      <c r="BL20" s="19">
        <f>('AVIA25%'!BL20)+25</f>
        <v>28150</v>
      </c>
      <c r="BM20" s="19">
        <f>('AVIA25%'!BM20)+25</f>
        <v>29050</v>
      </c>
      <c r="BN20" s="19">
        <f>('AVIA25%'!BN20)+25</f>
        <v>29050</v>
      </c>
      <c r="BO20" s="19">
        <f>('AVIA25%'!BO20)+25</f>
        <v>27400</v>
      </c>
      <c r="BP20" s="19">
        <f>('AVIA25%'!BP20)+25</f>
        <v>27400</v>
      </c>
      <c r="BQ20" s="19">
        <f>('AVIA25%'!BQ20)+25</f>
        <v>29050</v>
      </c>
      <c r="BR20" s="19">
        <f>('AVIA25%'!BR20)+25</f>
        <v>29050</v>
      </c>
      <c r="BS20" s="19">
        <f>('AVIA25%'!BS20)+25</f>
        <v>29050</v>
      </c>
      <c r="BT20" s="19">
        <f>('AVIA25%'!BT20)+25</f>
        <v>29050</v>
      </c>
      <c r="BU20" s="19">
        <f>('AVIA25%'!BU20)+25</f>
        <v>29050</v>
      </c>
      <c r="BV20" s="19">
        <f>('AVIA25%'!BV20)+25</f>
        <v>27400</v>
      </c>
      <c r="BW20" s="19">
        <f>('AVIA25%'!BW20)+25</f>
        <v>27400</v>
      </c>
      <c r="BX20" s="19">
        <f>('AVIA25%'!BX20)+25</f>
        <v>27400</v>
      </c>
      <c r="BY20" s="19">
        <f>('AVIA25%'!BY20)+25</f>
        <v>27400</v>
      </c>
      <c r="BZ20" s="19">
        <f>('AVIA25%'!BZ20)+25</f>
        <v>27400</v>
      </c>
      <c r="CA20" s="19">
        <f>('AVIA25%'!CA20)+25</f>
        <v>29050</v>
      </c>
      <c r="CB20" s="19">
        <f>('AVIA25%'!CB20)+25</f>
        <v>29050</v>
      </c>
      <c r="CC20" s="19">
        <f>('AVIA25%'!CC20)+25</f>
        <v>27400</v>
      </c>
      <c r="CD20" s="19">
        <f>('AVIA25%'!CD20)+25</f>
        <v>27400</v>
      </c>
      <c r="CE20" s="19">
        <f>('AVIA25%'!CE20)+25</f>
        <v>27400</v>
      </c>
      <c r="CF20" s="19">
        <f>('AVIA25%'!CF20)+25</f>
        <v>27400</v>
      </c>
      <c r="CG20" s="19">
        <f>('AVIA25%'!CG20)+25</f>
        <v>27400</v>
      </c>
      <c r="CH20" s="19">
        <f>('AVIA25%'!CH20)+25</f>
        <v>29050</v>
      </c>
      <c r="CI20" s="19">
        <f>('AVIA25%'!CI20)+25</f>
        <v>29050</v>
      </c>
      <c r="CJ20" s="19">
        <f>('AVIA25%'!CJ20)+25</f>
        <v>27400</v>
      </c>
      <c r="CK20" s="19">
        <f>('AVIA25%'!CK20)+25</f>
        <v>27400</v>
      </c>
      <c r="CL20" s="19">
        <f>('AVIA25%'!CL20)+25</f>
        <v>27400</v>
      </c>
      <c r="CM20" s="19">
        <f>('AVIA25%'!CM20)+25</f>
        <v>27400</v>
      </c>
      <c r="CN20" s="19">
        <f>('AVIA25%'!CN20)+25</f>
        <v>27400</v>
      </c>
      <c r="CO20" s="19">
        <f>('AVIA25%'!CO20)+25</f>
        <v>29050</v>
      </c>
      <c r="CP20" s="19">
        <f>('AVIA25%'!CP20)+25</f>
        <v>29050</v>
      </c>
      <c r="CQ20" s="19">
        <f>('AVIA25%'!CQ20)+25</f>
        <v>27400</v>
      </c>
      <c r="CR20" s="19">
        <f>('AVIA25%'!CR20)+25</f>
        <v>27400</v>
      </c>
      <c r="CS20" s="19">
        <f>('AVIA25%'!CS20)+25</f>
        <v>27400</v>
      </c>
      <c r="CT20" s="19">
        <f>('AVIA25%'!CT20)+25</f>
        <v>27400</v>
      </c>
    </row>
    <row r="21" spans="1:98" s="36" customFormat="1" ht="12" customHeight="1" x14ac:dyDescent="0.2">
      <c r="A21" s="237">
        <v>2</v>
      </c>
      <c r="B21" s="19">
        <f>('AVIA25%'!B21)+25</f>
        <v>33325</v>
      </c>
      <c r="C21" s="19">
        <f>('AVIA25%'!C21)+25</f>
        <v>33325</v>
      </c>
      <c r="D21" s="19">
        <f>('AVIA25%'!D21)+25</f>
        <v>31300</v>
      </c>
      <c r="E21" s="19">
        <f>('AVIA25%'!E21)+25</f>
        <v>31300</v>
      </c>
      <c r="F21" s="19">
        <f>('AVIA25%'!F21)+25</f>
        <v>29650</v>
      </c>
      <c r="G21" s="19">
        <f>('AVIA25%'!G21)+25</f>
        <v>31300</v>
      </c>
      <c r="H21" s="19">
        <f>('AVIA25%'!H21)+25</f>
        <v>31300</v>
      </c>
      <c r="I21" s="19">
        <f>('AVIA25%'!I21)+25</f>
        <v>32800</v>
      </c>
      <c r="J21" s="19">
        <f>('AVIA25%'!J21)+25</f>
        <v>32800</v>
      </c>
      <c r="K21" s="19">
        <f>('AVIA25%'!K21)+25</f>
        <v>31300</v>
      </c>
      <c r="L21" s="19">
        <f>('AVIA25%'!L21)+25</f>
        <v>31300</v>
      </c>
      <c r="M21" s="19">
        <f>('AVIA25%'!M21)+25</f>
        <v>31300</v>
      </c>
      <c r="N21" s="19">
        <f>('AVIA25%'!N21)+25</f>
        <v>31300</v>
      </c>
      <c r="O21" s="19">
        <f>('AVIA25%'!O21)+25</f>
        <v>31300</v>
      </c>
      <c r="P21" s="19">
        <f>('AVIA25%'!P21)+25</f>
        <v>32800</v>
      </c>
      <c r="Q21" s="19">
        <f>('AVIA25%'!Q21)+25</f>
        <v>32800</v>
      </c>
      <c r="R21" s="19">
        <f>('AVIA25%'!R21)+25</f>
        <v>32800</v>
      </c>
      <c r="S21" s="19">
        <f>('AVIA25%'!S21)+25</f>
        <v>32800</v>
      </c>
      <c r="T21" s="19">
        <f>('AVIA25%'!T21)+25</f>
        <v>32800</v>
      </c>
      <c r="U21" s="19">
        <f>('AVIA25%'!U21)+25</f>
        <v>32800</v>
      </c>
      <c r="V21" s="19">
        <f>('AVIA25%'!V21)+25</f>
        <v>32800</v>
      </c>
      <c r="W21" s="19">
        <f>('AVIA25%'!W21)+25</f>
        <v>34300</v>
      </c>
      <c r="X21" s="19">
        <f>('AVIA25%'!X21)+25</f>
        <v>34300</v>
      </c>
      <c r="Y21" s="19">
        <f>('AVIA25%'!Y21)+25</f>
        <v>32800</v>
      </c>
      <c r="Z21" s="19">
        <f>('AVIA25%'!Z21)+25</f>
        <v>32800</v>
      </c>
      <c r="AA21" s="19">
        <f>('AVIA25%'!AA21)+25</f>
        <v>32800</v>
      </c>
      <c r="AB21" s="19">
        <f>('AVIA25%'!AB21)+25</f>
        <v>32800</v>
      </c>
      <c r="AC21" s="19">
        <f>('AVIA25%'!AC21)+25</f>
        <v>32800</v>
      </c>
      <c r="AD21" s="19">
        <f>('AVIA25%'!AD21)+25</f>
        <v>34300</v>
      </c>
      <c r="AE21" s="19">
        <f>('AVIA25%'!AE21)+25</f>
        <v>34300</v>
      </c>
      <c r="AF21" s="19">
        <f>('AVIA25%'!AF21)+25</f>
        <v>32800</v>
      </c>
      <c r="AG21" s="19">
        <f>('AVIA25%'!AG21)+25</f>
        <v>32800</v>
      </c>
      <c r="AH21" s="19">
        <f>('AVIA25%'!AH21)+25</f>
        <v>32800</v>
      </c>
      <c r="AI21" s="19">
        <f>('AVIA25%'!AI21)+25</f>
        <v>32800</v>
      </c>
      <c r="AJ21" s="19">
        <f>('AVIA25%'!AJ21)+25</f>
        <v>32800</v>
      </c>
      <c r="AK21" s="19">
        <f>('AVIA25%'!AK21)+25</f>
        <v>34300</v>
      </c>
      <c r="AL21" s="19">
        <f>('AVIA25%'!AL21)+25</f>
        <v>34300</v>
      </c>
      <c r="AM21" s="19">
        <f>('AVIA25%'!AM21)+25</f>
        <v>32800</v>
      </c>
      <c r="AN21" s="19">
        <f>('AVIA25%'!AN21)+25</f>
        <v>32800</v>
      </c>
      <c r="AO21" s="19">
        <f>('AVIA25%'!AO21)+25</f>
        <v>32800</v>
      </c>
      <c r="AP21" s="19">
        <f>('AVIA25%'!AP21)+25</f>
        <v>32800</v>
      </c>
      <c r="AQ21" s="19">
        <f>('AVIA25%'!AQ21)+25</f>
        <v>32800</v>
      </c>
      <c r="AR21" s="19">
        <f>('AVIA25%'!AR21)+25</f>
        <v>34300</v>
      </c>
      <c r="AS21" s="19">
        <f>('AVIA25%'!AS21)+25</f>
        <v>34300</v>
      </c>
      <c r="AT21" s="19">
        <f>('AVIA25%'!AT21)+25</f>
        <v>32800</v>
      </c>
      <c r="AU21" s="19">
        <f>('AVIA25%'!AU21)+25</f>
        <v>32800</v>
      </c>
      <c r="AV21" s="19">
        <f>('AVIA25%'!AV21)+25</f>
        <v>32800</v>
      </c>
      <c r="AW21" s="19">
        <f>('AVIA25%'!AW21)+25</f>
        <v>32800</v>
      </c>
      <c r="AX21" s="19">
        <f>('AVIA25%'!AX21)+25</f>
        <v>32800</v>
      </c>
      <c r="AY21" s="19">
        <f>('AVIA25%'!AY21)+25</f>
        <v>34300</v>
      </c>
      <c r="AZ21" s="19">
        <f>('AVIA25%'!AZ21)+25</f>
        <v>34300</v>
      </c>
      <c r="BA21" s="19">
        <f>('AVIA25%'!BA21)+25</f>
        <v>32800</v>
      </c>
      <c r="BB21" s="19">
        <f>('AVIA25%'!BB21)+25</f>
        <v>32800</v>
      </c>
      <c r="BC21" s="19">
        <f>('AVIA25%'!BC21)+25</f>
        <v>32800</v>
      </c>
      <c r="BD21" s="19">
        <f>('AVIA25%'!BD21)+25</f>
        <v>32800</v>
      </c>
      <c r="BE21" s="19">
        <f>('AVIA25%'!BE21)+25</f>
        <v>32800</v>
      </c>
      <c r="BF21" s="19">
        <f>('AVIA25%'!BF21)+25</f>
        <v>34300</v>
      </c>
      <c r="BG21" s="19">
        <f>('AVIA25%'!BG21)+25</f>
        <v>34300</v>
      </c>
      <c r="BH21" s="19">
        <f>('AVIA25%'!BH21)+25</f>
        <v>30400</v>
      </c>
      <c r="BI21" s="19">
        <f>('AVIA25%'!BI21)+25</f>
        <v>30400</v>
      </c>
      <c r="BJ21" s="19">
        <f>('AVIA25%'!BJ21)+25</f>
        <v>30400</v>
      </c>
      <c r="BK21" s="19">
        <f>('AVIA25%'!BK21)+25</f>
        <v>30400</v>
      </c>
      <c r="BL21" s="19">
        <f>('AVIA25%'!BL21)+25</f>
        <v>30400</v>
      </c>
      <c r="BM21" s="19">
        <f>('AVIA25%'!BM21)+25</f>
        <v>31300</v>
      </c>
      <c r="BN21" s="19">
        <f>('AVIA25%'!BN21)+25</f>
        <v>31300</v>
      </c>
      <c r="BO21" s="19">
        <f>('AVIA25%'!BO21)+25</f>
        <v>29650</v>
      </c>
      <c r="BP21" s="19">
        <f>('AVIA25%'!BP21)+25</f>
        <v>29650</v>
      </c>
      <c r="BQ21" s="19">
        <f>('AVIA25%'!BQ21)+25</f>
        <v>31300</v>
      </c>
      <c r="BR21" s="19">
        <f>('AVIA25%'!BR21)+25</f>
        <v>31300</v>
      </c>
      <c r="BS21" s="19">
        <f>('AVIA25%'!BS21)+25</f>
        <v>31300</v>
      </c>
      <c r="BT21" s="19">
        <f>('AVIA25%'!BT21)+25</f>
        <v>31300</v>
      </c>
      <c r="BU21" s="19">
        <f>('AVIA25%'!BU21)+25</f>
        <v>31300</v>
      </c>
      <c r="BV21" s="19">
        <f>('AVIA25%'!BV21)+25</f>
        <v>29650</v>
      </c>
      <c r="BW21" s="19">
        <f>('AVIA25%'!BW21)+25</f>
        <v>29650</v>
      </c>
      <c r="BX21" s="19">
        <f>('AVIA25%'!BX21)+25</f>
        <v>29650</v>
      </c>
      <c r="BY21" s="19">
        <f>('AVIA25%'!BY21)+25</f>
        <v>29650</v>
      </c>
      <c r="BZ21" s="19">
        <f>('AVIA25%'!BZ21)+25</f>
        <v>29650</v>
      </c>
      <c r="CA21" s="19">
        <f>('AVIA25%'!CA21)+25</f>
        <v>31300</v>
      </c>
      <c r="CB21" s="19">
        <f>('AVIA25%'!CB21)+25</f>
        <v>31300</v>
      </c>
      <c r="CC21" s="19">
        <f>('AVIA25%'!CC21)+25</f>
        <v>29650</v>
      </c>
      <c r="CD21" s="19">
        <f>('AVIA25%'!CD21)+25</f>
        <v>29650</v>
      </c>
      <c r="CE21" s="19">
        <f>('AVIA25%'!CE21)+25</f>
        <v>29650</v>
      </c>
      <c r="CF21" s="19">
        <f>('AVIA25%'!CF21)+25</f>
        <v>29650</v>
      </c>
      <c r="CG21" s="19">
        <f>('AVIA25%'!CG21)+25</f>
        <v>29650</v>
      </c>
      <c r="CH21" s="19">
        <f>('AVIA25%'!CH21)+25</f>
        <v>31300</v>
      </c>
      <c r="CI21" s="19">
        <f>('AVIA25%'!CI21)+25</f>
        <v>31300</v>
      </c>
      <c r="CJ21" s="19">
        <f>('AVIA25%'!CJ21)+25</f>
        <v>29650</v>
      </c>
      <c r="CK21" s="19">
        <f>('AVIA25%'!CK21)+25</f>
        <v>29650</v>
      </c>
      <c r="CL21" s="19">
        <f>('AVIA25%'!CL21)+25</f>
        <v>29650</v>
      </c>
      <c r="CM21" s="19">
        <f>('AVIA25%'!CM21)+25</f>
        <v>29650</v>
      </c>
      <c r="CN21" s="19">
        <f>('AVIA25%'!CN21)+25</f>
        <v>29650</v>
      </c>
      <c r="CO21" s="19">
        <f>('AVIA25%'!CO21)+25</f>
        <v>31300</v>
      </c>
      <c r="CP21" s="19">
        <f>('AVIA25%'!CP21)+25</f>
        <v>31300</v>
      </c>
      <c r="CQ21" s="19">
        <f>('AVIA25%'!CQ21)+25</f>
        <v>29650</v>
      </c>
      <c r="CR21" s="19">
        <f>('AVIA25%'!CR21)+25</f>
        <v>29650</v>
      </c>
      <c r="CS21" s="19">
        <f>('AVIA25%'!CS21)+25</f>
        <v>29650</v>
      </c>
      <c r="CT21" s="19">
        <f>('AVIA25%'!CT21)+25</f>
        <v>29650</v>
      </c>
    </row>
    <row r="22" spans="1:98" s="36" customFormat="1" ht="12" customHeight="1" x14ac:dyDescent="0.2">
      <c r="A22" s="236" t="s">
        <v>180</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row>
    <row r="23" spans="1:98" s="36" customFormat="1" ht="12" customHeight="1" x14ac:dyDescent="0.2">
      <c r="A23" s="237">
        <v>1</v>
      </c>
      <c r="B23" s="19">
        <f>('AVIA25%'!B23)+25</f>
        <v>39325</v>
      </c>
      <c r="C23" s="19">
        <f>('AVIA25%'!C23)+25</f>
        <v>39325</v>
      </c>
      <c r="D23" s="19">
        <f>('AVIA25%'!D23)+25</f>
        <v>37300</v>
      </c>
      <c r="E23" s="19">
        <f>('AVIA25%'!E23)+25</f>
        <v>37300</v>
      </c>
      <c r="F23" s="19">
        <f>('AVIA25%'!F23)+25</f>
        <v>35650</v>
      </c>
      <c r="G23" s="19">
        <f>('AVIA25%'!G23)+25</f>
        <v>37300</v>
      </c>
      <c r="H23" s="19">
        <f>('AVIA25%'!H23)+25</f>
        <v>37300</v>
      </c>
      <c r="I23" s="19">
        <f>('AVIA25%'!I23)+25</f>
        <v>38800</v>
      </c>
      <c r="J23" s="19">
        <f>('AVIA25%'!J23)+25</f>
        <v>38800</v>
      </c>
      <c r="K23" s="19">
        <f>('AVIA25%'!K23)+25</f>
        <v>37300</v>
      </c>
      <c r="L23" s="19">
        <f>('AVIA25%'!L23)+25</f>
        <v>37300</v>
      </c>
      <c r="M23" s="19">
        <f>('AVIA25%'!M23)+25</f>
        <v>37300</v>
      </c>
      <c r="N23" s="19">
        <f>('AVIA25%'!N23)+25</f>
        <v>37300</v>
      </c>
      <c r="O23" s="19">
        <f>('AVIA25%'!O23)+25</f>
        <v>37300</v>
      </c>
      <c r="P23" s="19">
        <f>('AVIA25%'!P23)+25</f>
        <v>38800</v>
      </c>
      <c r="Q23" s="19">
        <f>('AVIA25%'!Q23)+25</f>
        <v>38800</v>
      </c>
      <c r="R23" s="19">
        <f>('AVIA25%'!R23)+25</f>
        <v>38800</v>
      </c>
      <c r="S23" s="19">
        <f>('AVIA25%'!S23)+25</f>
        <v>38800</v>
      </c>
      <c r="T23" s="19">
        <f>('AVIA25%'!T23)+25</f>
        <v>38800</v>
      </c>
      <c r="U23" s="19">
        <f>('AVIA25%'!U23)+25</f>
        <v>38800</v>
      </c>
      <c r="V23" s="19">
        <f>('AVIA25%'!V23)+25</f>
        <v>38800</v>
      </c>
      <c r="W23" s="19">
        <f>('AVIA25%'!W23)+25</f>
        <v>40300</v>
      </c>
      <c r="X23" s="19">
        <f>('AVIA25%'!X23)+25</f>
        <v>40300</v>
      </c>
      <c r="Y23" s="19">
        <f>('AVIA25%'!Y23)+25</f>
        <v>38800</v>
      </c>
      <c r="Z23" s="19">
        <f>('AVIA25%'!Z23)+25</f>
        <v>38800</v>
      </c>
      <c r="AA23" s="19">
        <f>('AVIA25%'!AA23)+25</f>
        <v>38800</v>
      </c>
      <c r="AB23" s="19">
        <f>('AVIA25%'!AB23)+25</f>
        <v>38800</v>
      </c>
      <c r="AC23" s="19">
        <f>('AVIA25%'!AC23)+25</f>
        <v>38800</v>
      </c>
      <c r="AD23" s="19">
        <f>('AVIA25%'!AD23)+25</f>
        <v>40300</v>
      </c>
      <c r="AE23" s="19">
        <f>('AVIA25%'!AE23)+25</f>
        <v>40300</v>
      </c>
      <c r="AF23" s="19">
        <f>('AVIA25%'!AF23)+25</f>
        <v>38800</v>
      </c>
      <c r="AG23" s="19">
        <f>('AVIA25%'!AG23)+25</f>
        <v>38800</v>
      </c>
      <c r="AH23" s="19">
        <f>('AVIA25%'!AH23)+25</f>
        <v>38800</v>
      </c>
      <c r="AI23" s="19">
        <f>('AVIA25%'!AI23)+25</f>
        <v>38800</v>
      </c>
      <c r="AJ23" s="19">
        <f>('AVIA25%'!AJ23)+25</f>
        <v>38800</v>
      </c>
      <c r="AK23" s="19">
        <f>('AVIA25%'!AK23)+25</f>
        <v>40300</v>
      </c>
      <c r="AL23" s="19">
        <f>('AVIA25%'!AL23)+25</f>
        <v>40300</v>
      </c>
      <c r="AM23" s="19">
        <f>('AVIA25%'!AM23)+25</f>
        <v>38800</v>
      </c>
      <c r="AN23" s="19">
        <f>('AVIA25%'!AN23)+25</f>
        <v>38800</v>
      </c>
      <c r="AO23" s="19">
        <f>('AVIA25%'!AO23)+25</f>
        <v>38800</v>
      </c>
      <c r="AP23" s="19">
        <f>('AVIA25%'!AP23)+25</f>
        <v>38800</v>
      </c>
      <c r="AQ23" s="19">
        <f>('AVIA25%'!AQ23)+25</f>
        <v>38800</v>
      </c>
      <c r="AR23" s="19">
        <f>('AVIA25%'!AR23)+25</f>
        <v>40300</v>
      </c>
      <c r="AS23" s="19">
        <f>('AVIA25%'!AS23)+25</f>
        <v>40300</v>
      </c>
      <c r="AT23" s="19">
        <f>('AVIA25%'!AT23)+25</f>
        <v>38800</v>
      </c>
      <c r="AU23" s="19">
        <f>('AVIA25%'!AU23)+25</f>
        <v>38800</v>
      </c>
      <c r="AV23" s="19">
        <f>('AVIA25%'!AV23)+25</f>
        <v>38800</v>
      </c>
      <c r="AW23" s="19">
        <f>('AVIA25%'!AW23)+25</f>
        <v>38800</v>
      </c>
      <c r="AX23" s="19">
        <f>('AVIA25%'!AX23)+25</f>
        <v>38800</v>
      </c>
      <c r="AY23" s="19">
        <f>('AVIA25%'!AY23)+25</f>
        <v>40300</v>
      </c>
      <c r="AZ23" s="19">
        <f>('AVIA25%'!AZ23)+25</f>
        <v>40300</v>
      </c>
      <c r="BA23" s="19">
        <f>('AVIA25%'!BA23)+25</f>
        <v>38800</v>
      </c>
      <c r="BB23" s="19">
        <f>('AVIA25%'!BB23)+25</f>
        <v>38800</v>
      </c>
      <c r="BC23" s="19">
        <f>('AVIA25%'!BC23)+25</f>
        <v>38800</v>
      </c>
      <c r="BD23" s="19">
        <f>('AVIA25%'!BD23)+25</f>
        <v>38800</v>
      </c>
      <c r="BE23" s="19">
        <f>('AVIA25%'!BE23)+25</f>
        <v>38800</v>
      </c>
      <c r="BF23" s="19">
        <f>('AVIA25%'!BF23)+25</f>
        <v>40300</v>
      </c>
      <c r="BG23" s="19">
        <f>('AVIA25%'!BG23)+25</f>
        <v>40300</v>
      </c>
      <c r="BH23" s="19">
        <f>('AVIA25%'!BH23)+25</f>
        <v>36400</v>
      </c>
      <c r="BI23" s="19">
        <f>('AVIA25%'!BI23)+25</f>
        <v>36400</v>
      </c>
      <c r="BJ23" s="19">
        <f>('AVIA25%'!BJ23)+25</f>
        <v>36400</v>
      </c>
      <c r="BK23" s="19">
        <f>('AVIA25%'!BK23)+25</f>
        <v>36400</v>
      </c>
      <c r="BL23" s="19">
        <f>('AVIA25%'!BL23)+25</f>
        <v>36400</v>
      </c>
      <c r="BM23" s="19">
        <f>('AVIA25%'!BM23)+25</f>
        <v>37300</v>
      </c>
      <c r="BN23" s="19">
        <f>('AVIA25%'!BN23)+25</f>
        <v>37300</v>
      </c>
      <c r="BO23" s="19">
        <f>('AVIA25%'!BO23)+25</f>
        <v>35650</v>
      </c>
      <c r="BP23" s="19">
        <f>('AVIA25%'!BP23)+25</f>
        <v>35650</v>
      </c>
      <c r="BQ23" s="19">
        <f>('AVIA25%'!BQ23)+25</f>
        <v>32800</v>
      </c>
      <c r="BR23" s="19">
        <f>('AVIA25%'!BR23)+25</f>
        <v>32800</v>
      </c>
      <c r="BS23" s="19">
        <f>('AVIA25%'!BS23)+25</f>
        <v>32800</v>
      </c>
      <c r="BT23" s="19">
        <f>('AVIA25%'!BT23)+25</f>
        <v>32800</v>
      </c>
      <c r="BU23" s="19">
        <f>('AVIA25%'!BU23)+25</f>
        <v>32800</v>
      </c>
      <c r="BV23" s="19">
        <f>('AVIA25%'!BV23)+25</f>
        <v>31150</v>
      </c>
      <c r="BW23" s="19">
        <f>('AVIA25%'!BW23)+25</f>
        <v>31150</v>
      </c>
      <c r="BX23" s="19">
        <f>('AVIA25%'!BX23)+25</f>
        <v>31150</v>
      </c>
      <c r="BY23" s="19">
        <f>('AVIA25%'!BY23)+25</f>
        <v>31150</v>
      </c>
      <c r="BZ23" s="19">
        <f>('AVIA25%'!BZ23)+25</f>
        <v>31150</v>
      </c>
      <c r="CA23" s="19">
        <f>('AVIA25%'!CA23)+25</f>
        <v>32800</v>
      </c>
      <c r="CB23" s="19">
        <f>('AVIA25%'!CB23)+25</f>
        <v>32800</v>
      </c>
      <c r="CC23" s="19">
        <f>('AVIA25%'!CC23)+25</f>
        <v>31150</v>
      </c>
      <c r="CD23" s="19">
        <f>('AVIA25%'!CD23)+25</f>
        <v>31150</v>
      </c>
      <c r="CE23" s="19">
        <f>('AVIA25%'!CE23)+25</f>
        <v>31150</v>
      </c>
      <c r="CF23" s="19">
        <f>('AVIA25%'!CF23)+25</f>
        <v>31150</v>
      </c>
      <c r="CG23" s="19">
        <f>('AVIA25%'!CG23)+25</f>
        <v>31150</v>
      </c>
      <c r="CH23" s="19">
        <f>('AVIA25%'!CH23)+25</f>
        <v>32800</v>
      </c>
      <c r="CI23" s="19">
        <f>('AVIA25%'!CI23)+25</f>
        <v>32800</v>
      </c>
      <c r="CJ23" s="19">
        <f>('AVIA25%'!CJ23)+25</f>
        <v>31150</v>
      </c>
      <c r="CK23" s="19">
        <f>('AVIA25%'!CK23)+25</f>
        <v>31150</v>
      </c>
      <c r="CL23" s="19">
        <f>('AVIA25%'!CL23)+25</f>
        <v>31150</v>
      </c>
      <c r="CM23" s="19">
        <f>('AVIA25%'!CM23)+25</f>
        <v>31150</v>
      </c>
      <c r="CN23" s="19">
        <f>('AVIA25%'!CN23)+25</f>
        <v>31150</v>
      </c>
      <c r="CO23" s="19">
        <f>('AVIA25%'!CO23)+25</f>
        <v>32800</v>
      </c>
      <c r="CP23" s="19">
        <f>('AVIA25%'!CP23)+25</f>
        <v>32800</v>
      </c>
      <c r="CQ23" s="19">
        <f>('AVIA25%'!CQ23)+25</f>
        <v>31150</v>
      </c>
      <c r="CR23" s="19">
        <f>('AVIA25%'!CR23)+25</f>
        <v>31150</v>
      </c>
      <c r="CS23" s="19">
        <f>('AVIA25%'!CS23)+25</f>
        <v>31150</v>
      </c>
      <c r="CT23" s="19">
        <f>('AVIA25%'!CT23)+25</f>
        <v>31150</v>
      </c>
    </row>
    <row r="24" spans="1:98" s="36" customFormat="1" ht="12" customHeight="1" x14ac:dyDescent="0.2">
      <c r="A24" s="237">
        <v>2</v>
      </c>
      <c r="B24" s="19">
        <f>('AVIA25%'!B24)+25</f>
        <v>41575</v>
      </c>
      <c r="C24" s="19">
        <f>('AVIA25%'!C24)+25</f>
        <v>41575</v>
      </c>
      <c r="D24" s="19">
        <f>('AVIA25%'!D24)+25</f>
        <v>39550</v>
      </c>
      <c r="E24" s="19">
        <f>('AVIA25%'!E24)+25</f>
        <v>39550</v>
      </c>
      <c r="F24" s="19">
        <f>('AVIA25%'!F24)+25</f>
        <v>37900</v>
      </c>
      <c r="G24" s="19">
        <f>('AVIA25%'!G24)+25</f>
        <v>39550</v>
      </c>
      <c r="H24" s="19">
        <f>('AVIA25%'!H24)+25</f>
        <v>39550</v>
      </c>
      <c r="I24" s="19">
        <f>('AVIA25%'!I24)+25</f>
        <v>41050</v>
      </c>
      <c r="J24" s="19">
        <f>('AVIA25%'!J24)+25</f>
        <v>41050</v>
      </c>
      <c r="K24" s="19">
        <f>('AVIA25%'!K24)+25</f>
        <v>39550</v>
      </c>
      <c r="L24" s="19">
        <f>('AVIA25%'!L24)+25</f>
        <v>39550</v>
      </c>
      <c r="M24" s="19">
        <f>('AVIA25%'!M24)+25</f>
        <v>39550</v>
      </c>
      <c r="N24" s="19">
        <f>('AVIA25%'!N24)+25</f>
        <v>39550</v>
      </c>
      <c r="O24" s="19">
        <f>('AVIA25%'!O24)+25</f>
        <v>39550</v>
      </c>
      <c r="P24" s="19">
        <f>('AVIA25%'!P24)+25</f>
        <v>41050</v>
      </c>
      <c r="Q24" s="19">
        <f>('AVIA25%'!Q24)+25</f>
        <v>41050</v>
      </c>
      <c r="R24" s="19">
        <f>('AVIA25%'!R24)+25</f>
        <v>41050</v>
      </c>
      <c r="S24" s="19">
        <f>('AVIA25%'!S24)+25</f>
        <v>41050</v>
      </c>
      <c r="T24" s="19">
        <f>('AVIA25%'!T24)+25</f>
        <v>41050</v>
      </c>
      <c r="U24" s="19">
        <f>('AVIA25%'!U24)+25</f>
        <v>41050</v>
      </c>
      <c r="V24" s="19">
        <f>('AVIA25%'!V24)+25</f>
        <v>41050</v>
      </c>
      <c r="W24" s="19">
        <f>('AVIA25%'!W24)+25</f>
        <v>42550</v>
      </c>
      <c r="X24" s="19">
        <f>('AVIA25%'!X24)+25</f>
        <v>42550</v>
      </c>
      <c r="Y24" s="19">
        <f>('AVIA25%'!Y24)+25</f>
        <v>41050</v>
      </c>
      <c r="Z24" s="19">
        <f>('AVIA25%'!Z24)+25</f>
        <v>41050</v>
      </c>
      <c r="AA24" s="19">
        <f>('AVIA25%'!AA24)+25</f>
        <v>41050</v>
      </c>
      <c r="AB24" s="19">
        <f>('AVIA25%'!AB24)+25</f>
        <v>41050</v>
      </c>
      <c r="AC24" s="19">
        <f>('AVIA25%'!AC24)+25</f>
        <v>41050</v>
      </c>
      <c r="AD24" s="19">
        <f>('AVIA25%'!AD24)+25</f>
        <v>42550</v>
      </c>
      <c r="AE24" s="19">
        <f>('AVIA25%'!AE24)+25</f>
        <v>42550</v>
      </c>
      <c r="AF24" s="19">
        <f>('AVIA25%'!AF24)+25</f>
        <v>41050</v>
      </c>
      <c r="AG24" s="19">
        <f>('AVIA25%'!AG24)+25</f>
        <v>41050</v>
      </c>
      <c r="AH24" s="19">
        <f>('AVIA25%'!AH24)+25</f>
        <v>41050</v>
      </c>
      <c r="AI24" s="19">
        <f>('AVIA25%'!AI24)+25</f>
        <v>41050</v>
      </c>
      <c r="AJ24" s="19">
        <f>('AVIA25%'!AJ24)+25</f>
        <v>41050</v>
      </c>
      <c r="AK24" s="19">
        <f>('AVIA25%'!AK24)+25</f>
        <v>42550</v>
      </c>
      <c r="AL24" s="19">
        <f>('AVIA25%'!AL24)+25</f>
        <v>42550</v>
      </c>
      <c r="AM24" s="19">
        <f>('AVIA25%'!AM24)+25</f>
        <v>41050</v>
      </c>
      <c r="AN24" s="19">
        <f>('AVIA25%'!AN24)+25</f>
        <v>41050</v>
      </c>
      <c r="AO24" s="19">
        <f>('AVIA25%'!AO24)+25</f>
        <v>41050</v>
      </c>
      <c r="AP24" s="19">
        <f>('AVIA25%'!AP24)+25</f>
        <v>41050</v>
      </c>
      <c r="AQ24" s="19">
        <f>('AVIA25%'!AQ24)+25</f>
        <v>41050</v>
      </c>
      <c r="AR24" s="19">
        <f>('AVIA25%'!AR24)+25</f>
        <v>42550</v>
      </c>
      <c r="AS24" s="19">
        <f>('AVIA25%'!AS24)+25</f>
        <v>42550</v>
      </c>
      <c r="AT24" s="19">
        <f>('AVIA25%'!AT24)+25</f>
        <v>41050</v>
      </c>
      <c r="AU24" s="19">
        <f>('AVIA25%'!AU24)+25</f>
        <v>41050</v>
      </c>
      <c r="AV24" s="19">
        <f>('AVIA25%'!AV24)+25</f>
        <v>41050</v>
      </c>
      <c r="AW24" s="19">
        <f>('AVIA25%'!AW24)+25</f>
        <v>41050</v>
      </c>
      <c r="AX24" s="19">
        <f>('AVIA25%'!AX24)+25</f>
        <v>41050</v>
      </c>
      <c r="AY24" s="19">
        <f>('AVIA25%'!AY24)+25</f>
        <v>42550</v>
      </c>
      <c r="AZ24" s="19">
        <f>('AVIA25%'!AZ24)+25</f>
        <v>42550</v>
      </c>
      <c r="BA24" s="19">
        <f>('AVIA25%'!BA24)+25</f>
        <v>41050</v>
      </c>
      <c r="BB24" s="19">
        <f>('AVIA25%'!BB24)+25</f>
        <v>41050</v>
      </c>
      <c r="BC24" s="19">
        <f>('AVIA25%'!BC24)+25</f>
        <v>41050</v>
      </c>
      <c r="BD24" s="19">
        <f>('AVIA25%'!BD24)+25</f>
        <v>41050</v>
      </c>
      <c r="BE24" s="19">
        <f>('AVIA25%'!BE24)+25</f>
        <v>41050</v>
      </c>
      <c r="BF24" s="19">
        <f>('AVIA25%'!BF24)+25</f>
        <v>42550</v>
      </c>
      <c r="BG24" s="19">
        <f>('AVIA25%'!BG24)+25</f>
        <v>42550</v>
      </c>
      <c r="BH24" s="19">
        <f>('AVIA25%'!BH24)+25</f>
        <v>38650</v>
      </c>
      <c r="BI24" s="19">
        <f>('AVIA25%'!BI24)+25</f>
        <v>38650</v>
      </c>
      <c r="BJ24" s="19">
        <f>('AVIA25%'!BJ24)+25</f>
        <v>38650</v>
      </c>
      <c r="BK24" s="19">
        <f>('AVIA25%'!BK24)+25</f>
        <v>38650</v>
      </c>
      <c r="BL24" s="19">
        <f>('AVIA25%'!BL24)+25</f>
        <v>38650</v>
      </c>
      <c r="BM24" s="19">
        <f>('AVIA25%'!BM24)+25</f>
        <v>39550</v>
      </c>
      <c r="BN24" s="19">
        <f>('AVIA25%'!BN24)+25</f>
        <v>39550</v>
      </c>
      <c r="BO24" s="19">
        <f>('AVIA25%'!BO24)+25</f>
        <v>37900</v>
      </c>
      <c r="BP24" s="19">
        <f>('AVIA25%'!BP24)+25</f>
        <v>37900</v>
      </c>
      <c r="BQ24" s="19">
        <f>('AVIA25%'!BQ24)+25</f>
        <v>35050</v>
      </c>
      <c r="BR24" s="19">
        <f>('AVIA25%'!BR24)+25</f>
        <v>35050</v>
      </c>
      <c r="BS24" s="19">
        <f>('AVIA25%'!BS24)+25</f>
        <v>35050</v>
      </c>
      <c r="BT24" s="19">
        <f>('AVIA25%'!BT24)+25</f>
        <v>35050</v>
      </c>
      <c r="BU24" s="19">
        <f>('AVIA25%'!BU24)+25</f>
        <v>35050</v>
      </c>
      <c r="BV24" s="19">
        <f>('AVIA25%'!BV24)+25</f>
        <v>33400</v>
      </c>
      <c r="BW24" s="19">
        <f>('AVIA25%'!BW24)+25</f>
        <v>33400</v>
      </c>
      <c r="BX24" s="19">
        <f>('AVIA25%'!BX24)+25</f>
        <v>33400</v>
      </c>
      <c r="BY24" s="19">
        <f>('AVIA25%'!BY24)+25</f>
        <v>33400</v>
      </c>
      <c r="BZ24" s="19">
        <f>('AVIA25%'!BZ24)+25</f>
        <v>33400</v>
      </c>
      <c r="CA24" s="19">
        <f>('AVIA25%'!CA24)+25</f>
        <v>35050</v>
      </c>
      <c r="CB24" s="19">
        <f>('AVIA25%'!CB24)+25</f>
        <v>35050</v>
      </c>
      <c r="CC24" s="19">
        <f>('AVIA25%'!CC24)+25</f>
        <v>33400</v>
      </c>
      <c r="CD24" s="19">
        <f>('AVIA25%'!CD24)+25</f>
        <v>33400</v>
      </c>
      <c r="CE24" s="19">
        <f>('AVIA25%'!CE24)+25</f>
        <v>33400</v>
      </c>
      <c r="CF24" s="19">
        <f>('AVIA25%'!CF24)+25</f>
        <v>33400</v>
      </c>
      <c r="CG24" s="19">
        <f>('AVIA25%'!CG24)+25</f>
        <v>33400</v>
      </c>
      <c r="CH24" s="19">
        <f>('AVIA25%'!CH24)+25</f>
        <v>35050</v>
      </c>
      <c r="CI24" s="19">
        <f>('AVIA25%'!CI24)+25</f>
        <v>35050</v>
      </c>
      <c r="CJ24" s="19">
        <f>('AVIA25%'!CJ24)+25</f>
        <v>33400</v>
      </c>
      <c r="CK24" s="19">
        <f>('AVIA25%'!CK24)+25</f>
        <v>33400</v>
      </c>
      <c r="CL24" s="19">
        <f>('AVIA25%'!CL24)+25</f>
        <v>33400</v>
      </c>
      <c r="CM24" s="19">
        <f>('AVIA25%'!CM24)+25</f>
        <v>33400</v>
      </c>
      <c r="CN24" s="19">
        <f>('AVIA25%'!CN24)+25</f>
        <v>33400</v>
      </c>
      <c r="CO24" s="19">
        <f>('AVIA25%'!CO24)+25</f>
        <v>35050</v>
      </c>
      <c r="CP24" s="19">
        <f>('AVIA25%'!CP24)+25</f>
        <v>35050</v>
      </c>
      <c r="CQ24" s="19">
        <f>('AVIA25%'!CQ24)+25</f>
        <v>33400</v>
      </c>
      <c r="CR24" s="19">
        <f>('AVIA25%'!CR24)+25</f>
        <v>33400</v>
      </c>
      <c r="CS24" s="19">
        <f>('AVIA25%'!CS24)+25</f>
        <v>33400</v>
      </c>
      <c r="CT24" s="19">
        <f>('AVIA25%'!CT24)+25</f>
        <v>33400</v>
      </c>
    </row>
    <row r="25" spans="1:98" s="36" customFormat="1" ht="12" customHeight="1" x14ac:dyDescent="0.2">
      <c r="A25" s="237">
        <v>3</v>
      </c>
      <c r="B25" s="19">
        <f>('AVIA25%'!B25)+25</f>
        <v>43825</v>
      </c>
      <c r="C25" s="19">
        <f>('AVIA25%'!C25)+25</f>
        <v>43825</v>
      </c>
      <c r="D25" s="19">
        <f>('AVIA25%'!D25)+25</f>
        <v>41800</v>
      </c>
      <c r="E25" s="19">
        <f>('AVIA25%'!E25)+25</f>
        <v>41800</v>
      </c>
      <c r="F25" s="19">
        <f>('AVIA25%'!F25)+25</f>
        <v>40150</v>
      </c>
      <c r="G25" s="19">
        <f>('AVIA25%'!G25)+25</f>
        <v>41800</v>
      </c>
      <c r="H25" s="19">
        <f>('AVIA25%'!H25)+25</f>
        <v>41800</v>
      </c>
      <c r="I25" s="19">
        <f>('AVIA25%'!I25)+25</f>
        <v>43300</v>
      </c>
      <c r="J25" s="19">
        <f>('AVIA25%'!J25)+25</f>
        <v>43300</v>
      </c>
      <c r="K25" s="19">
        <f>('AVIA25%'!K25)+25</f>
        <v>41800</v>
      </c>
      <c r="L25" s="19">
        <f>('AVIA25%'!L25)+25</f>
        <v>41800</v>
      </c>
      <c r="M25" s="19">
        <f>('AVIA25%'!M25)+25</f>
        <v>41800</v>
      </c>
      <c r="N25" s="19">
        <f>('AVIA25%'!N25)+25</f>
        <v>41800</v>
      </c>
      <c r="O25" s="19">
        <f>('AVIA25%'!O25)+25</f>
        <v>41800</v>
      </c>
      <c r="P25" s="19">
        <f>('AVIA25%'!P25)+25</f>
        <v>43300</v>
      </c>
      <c r="Q25" s="19">
        <f>('AVIA25%'!Q25)+25</f>
        <v>43300</v>
      </c>
      <c r="R25" s="19">
        <f>('AVIA25%'!R25)+25</f>
        <v>43300</v>
      </c>
      <c r="S25" s="19">
        <f>('AVIA25%'!S25)+25</f>
        <v>43300</v>
      </c>
      <c r="T25" s="19">
        <f>('AVIA25%'!T25)+25</f>
        <v>43300</v>
      </c>
      <c r="U25" s="19">
        <f>('AVIA25%'!U25)+25</f>
        <v>43300</v>
      </c>
      <c r="V25" s="19">
        <f>('AVIA25%'!V25)+25</f>
        <v>43300</v>
      </c>
      <c r="W25" s="19">
        <f>('AVIA25%'!W25)+25</f>
        <v>44800</v>
      </c>
      <c r="X25" s="19">
        <f>('AVIA25%'!X25)+25</f>
        <v>44800</v>
      </c>
      <c r="Y25" s="19">
        <f>('AVIA25%'!Y25)+25</f>
        <v>43300</v>
      </c>
      <c r="Z25" s="19">
        <f>('AVIA25%'!Z25)+25</f>
        <v>43300</v>
      </c>
      <c r="AA25" s="19">
        <f>('AVIA25%'!AA25)+25</f>
        <v>43300</v>
      </c>
      <c r="AB25" s="19">
        <f>('AVIA25%'!AB25)+25</f>
        <v>43300</v>
      </c>
      <c r="AC25" s="19">
        <f>('AVIA25%'!AC25)+25</f>
        <v>43300</v>
      </c>
      <c r="AD25" s="19">
        <f>('AVIA25%'!AD25)+25</f>
        <v>44800</v>
      </c>
      <c r="AE25" s="19">
        <f>('AVIA25%'!AE25)+25</f>
        <v>44800</v>
      </c>
      <c r="AF25" s="19">
        <f>('AVIA25%'!AF25)+25</f>
        <v>43300</v>
      </c>
      <c r="AG25" s="19">
        <f>('AVIA25%'!AG25)+25</f>
        <v>43300</v>
      </c>
      <c r="AH25" s="19">
        <f>('AVIA25%'!AH25)+25</f>
        <v>43300</v>
      </c>
      <c r="AI25" s="19">
        <f>('AVIA25%'!AI25)+25</f>
        <v>43300</v>
      </c>
      <c r="AJ25" s="19">
        <f>('AVIA25%'!AJ25)+25</f>
        <v>43300</v>
      </c>
      <c r="AK25" s="19">
        <f>('AVIA25%'!AK25)+25</f>
        <v>44800</v>
      </c>
      <c r="AL25" s="19">
        <f>('AVIA25%'!AL25)+25</f>
        <v>44800</v>
      </c>
      <c r="AM25" s="19">
        <f>('AVIA25%'!AM25)+25</f>
        <v>43300</v>
      </c>
      <c r="AN25" s="19">
        <f>('AVIA25%'!AN25)+25</f>
        <v>43300</v>
      </c>
      <c r="AO25" s="19">
        <f>('AVIA25%'!AO25)+25</f>
        <v>43300</v>
      </c>
      <c r="AP25" s="19">
        <f>('AVIA25%'!AP25)+25</f>
        <v>43300</v>
      </c>
      <c r="AQ25" s="19">
        <f>('AVIA25%'!AQ25)+25</f>
        <v>43300</v>
      </c>
      <c r="AR25" s="19">
        <f>('AVIA25%'!AR25)+25</f>
        <v>44800</v>
      </c>
      <c r="AS25" s="19">
        <f>('AVIA25%'!AS25)+25</f>
        <v>44800</v>
      </c>
      <c r="AT25" s="19">
        <f>('AVIA25%'!AT25)+25</f>
        <v>43300</v>
      </c>
      <c r="AU25" s="19">
        <f>('AVIA25%'!AU25)+25</f>
        <v>43300</v>
      </c>
      <c r="AV25" s="19">
        <f>('AVIA25%'!AV25)+25</f>
        <v>43300</v>
      </c>
      <c r="AW25" s="19">
        <f>('AVIA25%'!AW25)+25</f>
        <v>43300</v>
      </c>
      <c r="AX25" s="19">
        <f>('AVIA25%'!AX25)+25</f>
        <v>43300</v>
      </c>
      <c r="AY25" s="19">
        <f>('AVIA25%'!AY25)+25</f>
        <v>44800</v>
      </c>
      <c r="AZ25" s="19">
        <f>('AVIA25%'!AZ25)+25</f>
        <v>44800</v>
      </c>
      <c r="BA25" s="19">
        <f>('AVIA25%'!BA25)+25</f>
        <v>43300</v>
      </c>
      <c r="BB25" s="19">
        <f>('AVIA25%'!BB25)+25</f>
        <v>43300</v>
      </c>
      <c r="BC25" s="19">
        <f>('AVIA25%'!BC25)+25</f>
        <v>43300</v>
      </c>
      <c r="BD25" s="19">
        <f>('AVIA25%'!BD25)+25</f>
        <v>43300</v>
      </c>
      <c r="BE25" s="19">
        <f>('AVIA25%'!BE25)+25</f>
        <v>43300</v>
      </c>
      <c r="BF25" s="19">
        <f>('AVIA25%'!BF25)+25</f>
        <v>44800</v>
      </c>
      <c r="BG25" s="19">
        <f>('AVIA25%'!BG25)+25</f>
        <v>44800</v>
      </c>
      <c r="BH25" s="19">
        <f>('AVIA25%'!BH25)+25</f>
        <v>40900</v>
      </c>
      <c r="BI25" s="19">
        <f>('AVIA25%'!BI25)+25</f>
        <v>40900</v>
      </c>
      <c r="BJ25" s="19">
        <f>('AVIA25%'!BJ25)+25</f>
        <v>40900</v>
      </c>
      <c r="BK25" s="19">
        <f>('AVIA25%'!BK25)+25</f>
        <v>40900</v>
      </c>
      <c r="BL25" s="19">
        <f>('AVIA25%'!BL25)+25</f>
        <v>40900</v>
      </c>
      <c r="BM25" s="19">
        <f>('AVIA25%'!BM25)+25</f>
        <v>41800</v>
      </c>
      <c r="BN25" s="19">
        <f>('AVIA25%'!BN25)+25</f>
        <v>41800</v>
      </c>
      <c r="BO25" s="19">
        <f>('AVIA25%'!BO25)+25</f>
        <v>40150</v>
      </c>
      <c r="BP25" s="19">
        <f>('AVIA25%'!BP25)+25</f>
        <v>40150</v>
      </c>
      <c r="BQ25" s="19">
        <f>('AVIA25%'!BQ25)+25</f>
        <v>37300</v>
      </c>
      <c r="BR25" s="19">
        <f>('AVIA25%'!BR25)+25</f>
        <v>37300</v>
      </c>
      <c r="BS25" s="19">
        <f>('AVIA25%'!BS25)+25</f>
        <v>37300</v>
      </c>
      <c r="BT25" s="19">
        <f>('AVIA25%'!BT25)+25</f>
        <v>37300</v>
      </c>
      <c r="BU25" s="19">
        <f>('AVIA25%'!BU25)+25</f>
        <v>37300</v>
      </c>
      <c r="BV25" s="19">
        <f>('AVIA25%'!BV25)+25</f>
        <v>35650</v>
      </c>
      <c r="BW25" s="19">
        <f>('AVIA25%'!BW25)+25</f>
        <v>35650</v>
      </c>
      <c r="BX25" s="19">
        <f>('AVIA25%'!BX25)+25</f>
        <v>35650</v>
      </c>
      <c r="BY25" s="19">
        <f>('AVIA25%'!BY25)+25</f>
        <v>35650</v>
      </c>
      <c r="BZ25" s="19">
        <f>('AVIA25%'!BZ25)+25</f>
        <v>35650</v>
      </c>
      <c r="CA25" s="19">
        <f>('AVIA25%'!CA25)+25</f>
        <v>37300</v>
      </c>
      <c r="CB25" s="19">
        <f>('AVIA25%'!CB25)+25</f>
        <v>37300</v>
      </c>
      <c r="CC25" s="19">
        <f>('AVIA25%'!CC25)+25</f>
        <v>35650</v>
      </c>
      <c r="CD25" s="19">
        <f>('AVIA25%'!CD25)+25</f>
        <v>35650</v>
      </c>
      <c r="CE25" s="19">
        <f>('AVIA25%'!CE25)+25</f>
        <v>35650</v>
      </c>
      <c r="CF25" s="19">
        <f>('AVIA25%'!CF25)+25</f>
        <v>35650</v>
      </c>
      <c r="CG25" s="19">
        <f>('AVIA25%'!CG25)+25</f>
        <v>35650</v>
      </c>
      <c r="CH25" s="19">
        <f>('AVIA25%'!CH25)+25</f>
        <v>37300</v>
      </c>
      <c r="CI25" s="19">
        <f>('AVIA25%'!CI25)+25</f>
        <v>37300</v>
      </c>
      <c r="CJ25" s="19">
        <f>('AVIA25%'!CJ25)+25</f>
        <v>35650</v>
      </c>
      <c r="CK25" s="19">
        <f>('AVIA25%'!CK25)+25</f>
        <v>35650</v>
      </c>
      <c r="CL25" s="19">
        <f>('AVIA25%'!CL25)+25</f>
        <v>35650</v>
      </c>
      <c r="CM25" s="19">
        <f>('AVIA25%'!CM25)+25</f>
        <v>35650</v>
      </c>
      <c r="CN25" s="19">
        <f>('AVIA25%'!CN25)+25</f>
        <v>35650</v>
      </c>
      <c r="CO25" s="19">
        <f>('AVIA25%'!CO25)+25</f>
        <v>37300</v>
      </c>
      <c r="CP25" s="19">
        <f>('AVIA25%'!CP25)+25</f>
        <v>37300</v>
      </c>
      <c r="CQ25" s="19">
        <f>('AVIA25%'!CQ25)+25</f>
        <v>35650</v>
      </c>
      <c r="CR25" s="19">
        <f>('AVIA25%'!CR25)+25</f>
        <v>35650</v>
      </c>
      <c r="CS25" s="19">
        <f>('AVIA25%'!CS25)+25</f>
        <v>35650</v>
      </c>
      <c r="CT25" s="19">
        <f>('AVIA25%'!CT25)+25</f>
        <v>35650</v>
      </c>
    </row>
    <row r="26" spans="1:98" s="36" customFormat="1" ht="12" customHeight="1" x14ac:dyDescent="0.2">
      <c r="A26" s="237">
        <v>4</v>
      </c>
      <c r="B26" s="19">
        <f>('AVIA25%'!B26)+25</f>
        <v>46075</v>
      </c>
      <c r="C26" s="19">
        <f>('AVIA25%'!C26)+25</f>
        <v>46075</v>
      </c>
      <c r="D26" s="19">
        <f>('AVIA25%'!D26)+25</f>
        <v>44050</v>
      </c>
      <c r="E26" s="19">
        <f>('AVIA25%'!E26)+25</f>
        <v>44050</v>
      </c>
      <c r="F26" s="19">
        <f>('AVIA25%'!F26)+25</f>
        <v>42400</v>
      </c>
      <c r="G26" s="19">
        <f>('AVIA25%'!G26)+25</f>
        <v>44050</v>
      </c>
      <c r="H26" s="19">
        <f>('AVIA25%'!H26)+25</f>
        <v>44050</v>
      </c>
      <c r="I26" s="19">
        <f>('AVIA25%'!I26)+25</f>
        <v>45550</v>
      </c>
      <c r="J26" s="19">
        <f>('AVIA25%'!J26)+25</f>
        <v>45550</v>
      </c>
      <c r="K26" s="19">
        <f>('AVIA25%'!K26)+25</f>
        <v>44050</v>
      </c>
      <c r="L26" s="19">
        <f>('AVIA25%'!L26)+25</f>
        <v>44050</v>
      </c>
      <c r="M26" s="19">
        <f>('AVIA25%'!M26)+25</f>
        <v>44050</v>
      </c>
      <c r="N26" s="19">
        <f>('AVIA25%'!N26)+25</f>
        <v>44050</v>
      </c>
      <c r="O26" s="19">
        <f>('AVIA25%'!O26)+25</f>
        <v>44050</v>
      </c>
      <c r="P26" s="19">
        <f>('AVIA25%'!P26)+25</f>
        <v>45550</v>
      </c>
      <c r="Q26" s="19">
        <f>('AVIA25%'!Q26)+25</f>
        <v>45550</v>
      </c>
      <c r="R26" s="19">
        <f>('AVIA25%'!R26)+25</f>
        <v>45550</v>
      </c>
      <c r="S26" s="19">
        <f>('AVIA25%'!S26)+25</f>
        <v>45550</v>
      </c>
      <c r="T26" s="19">
        <f>('AVIA25%'!T26)+25</f>
        <v>45550</v>
      </c>
      <c r="U26" s="19">
        <f>('AVIA25%'!U26)+25</f>
        <v>45550</v>
      </c>
      <c r="V26" s="19">
        <f>('AVIA25%'!V26)+25</f>
        <v>45550</v>
      </c>
      <c r="W26" s="19">
        <f>('AVIA25%'!W26)+25</f>
        <v>47050</v>
      </c>
      <c r="X26" s="19">
        <f>('AVIA25%'!X26)+25</f>
        <v>47050</v>
      </c>
      <c r="Y26" s="19">
        <f>('AVIA25%'!Y26)+25</f>
        <v>45550</v>
      </c>
      <c r="Z26" s="19">
        <f>('AVIA25%'!Z26)+25</f>
        <v>45550</v>
      </c>
      <c r="AA26" s="19">
        <f>('AVIA25%'!AA26)+25</f>
        <v>45550</v>
      </c>
      <c r="AB26" s="19">
        <f>('AVIA25%'!AB26)+25</f>
        <v>45550</v>
      </c>
      <c r="AC26" s="19">
        <f>('AVIA25%'!AC26)+25</f>
        <v>45550</v>
      </c>
      <c r="AD26" s="19">
        <f>('AVIA25%'!AD26)+25</f>
        <v>47050</v>
      </c>
      <c r="AE26" s="19">
        <f>('AVIA25%'!AE26)+25</f>
        <v>47050</v>
      </c>
      <c r="AF26" s="19">
        <f>('AVIA25%'!AF26)+25</f>
        <v>45550</v>
      </c>
      <c r="AG26" s="19">
        <f>('AVIA25%'!AG26)+25</f>
        <v>45550</v>
      </c>
      <c r="AH26" s="19">
        <f>('AVIA25%'!AH26)+25</f>
        <v>45550</v>
      </c>
      <c r="AI26" s="19">
        <f>('AVIA25%'!AI26)+25</f>
        <v>45550</v>
      </c>
      <c r="AJ26" s="19">
        <f>('AVIA25%'!AJ26)+25</f>
        <v>45550</v>
      </c>
      <c r="AK26" s="19">
        <f>('AVIA25%'!AK26)+25</f>
        <v>47050</v>
      </c>
      <c r="AL26" s="19">
        <f>('AVIA25%'!AL26)+25</f>
        <v>47050</v>
      </c>
      <c r="AM26" s="19">
        <f>('AVIA25%'!AM26)+25</f>
        <v>45550</v>
      </c>
      <c r="AN26" s="19">
        <f>('AVIA25%'!AN26)+25</f>
        <v>45550</v>
      </c>
      <c r="AO26" s="19">
        <f>('AVIA25%'!AO26)+25</f>
        <v>45550</v>
      </c>
      <c r="AP26" s="19">
        <f>('AVIA25%'!AP26)+25</f>
        <v>45550</v>
      </c>
      <c r="AQ26" s="19">
        <f>('AVIA25%'!AQ26)+25</f>
        <v>45550</v>
      </c>
      <c r="AR26" s="19">
        <f>('AVIA25%'!AR26)+25</f>
        <v>47050</v>
      </c>
      <c r="AS26" s="19">
        <f>('AVIA25%'!AS26)+25</f>
        <v>47050</v>
      </c>
      <c r="AT26" s="19">
        <f>('AVIA25%'!AT26)+25</f>
        <v>45550</v>
      </c>
      <c r="AU26" s="19">
        <f>('AVIA25%'!AU26)+25</f>
        <v>45550</v>
      </c>
      <c r="AV26" s="19">
        <f>('AVIA25%'!AV26)+25</f>
        <v>45550</v>
      </c>
      <c r="AW26" s="19">
        <f>('AVIA25%'!AW26)+25</f>
        <v>45550</v>
      </c>
      <c r="AX26" s="19">
        <f>('AVIA25%'!AX26)+25</f>
        <v>45550</v>
      </c>
      <c r="AY26" s="19">
        <f>('AVIA25%'!AY26)+25</f>
        <v>47050</v>
      </c>
      <c r="AZ26" s="19">
        <f>('AVIA25%'!AZ26)+25</f>
        <v>47050</v>
      </c>
      <c r="BA26" s="19">
        <f>('AVIA25%'!BA26)+25</f>
        <v>45550</v>
      </c>
      <c r="BB26" s="19">
        <f>('AVIA25%'!BB26)+25</f>
        <v>45550</v>
      </c>
      <c r="BC26" s="19">
        <f>('AVIA25%'!BC26)+25</f>
        <v>45550</v>
      </c>
      <c r="BD26" s="19">
        <f>('AVIA25%'!BD26)+25</f>
        <v>45550</v>
      </c>
      <c r="BE26" s="19">
        <f>('AVIA25%'!BE26)+25</f>
        <v>45550</v>
      </c>
      <c r="BF26" s="19">
        <f>('AVIA25%'!BF26)+25</f>
        <v>47050</v>
      </c>
      <c r="BG26" s="19">
        <f>('AVIA25%'!BG26)+25</f>
        <v>47050</v>
      </c>
      <c r="BH26" s="19">
        <f>('AVIA25%'!BH26)+25</f>
        <v>43150</v>
      </c>
      <c r="BI26" s="19">
        <f>('AVIA25%'!BI26)+25</f>
        <v>43150</v>
      </c>
      <c r="BJ26" s="19">
        <f>('AVIA25%'!BJ26)+25</f>
        <v>43150</v>
      </c>
      <c r="BK26" s="19">
        <f>('AVIA25%'!BK26)+25</f>
        <v>43150</v>
      </c>
      <c r="BL26" s="19">
        <f>('AVIA25%'!BL26)+25</f>
        <v>43150</v>
      </c>
      <c r="BM26" s="19">
        <f>('AVIA25%'!BM26)+25</f>
        <v>44050</v>
      </c>
      <c r="BN26" s="19">
        <f>('AVIA25%'!BN26)+25</f>
        <v>44050</v>
      </c>
      <c r="BO26" s="19">
        <f>('AVIA25%'!BO26)+25</f>
        <v>42400</v>
      </c>
      <c r="BP26" s="19">
        <f>('AVIA25%'!BP26)+25</f>
        <v>42400</v>
      </c>
      <c r="BQ26" s="19">
        <f>('AVIA25%'!BQ26)+25</f>
        <v>39550</v>
      </c>
      <c r="BR26" s="19">
        <f>('AVIA25%'!BR26)+25</f>
        <v>39550</v>
      </c>
      <c r="BS26" s="19">
        <f>('AVIA25%'!BS26)+25</f>
        <v>39550</v>
      </c>
      <c r="BT26" s="19">
        <f>('AVIA25%'!BT26)+25</f>
        <v>39550</v>
      </c>
      <c r="BU26" s="19">
        <f>('AVIA25%'!BU26)+25</f>
        <v>39550</v>
      </c>
      <c r="BV26" s="19">
        <f>('AVIA25%'!BV26)+25</f>
        <v>37900</v>
      </c>
      <c r="BW26" s="19">
        <f>('AVIA25%'!BW26)+25</f>
        <v>37900</v>
      </c>
      <c r="BX26" s="19">
        <f>('AVIA25%'!BX26)+25</f>
        <v>37900</v>
      </c>
      <c r="BY26" s="19">
        <f>('AVIA25%'!BY26)+25</f>
        <v>37900</v>
      </c>
      <c r="BZ26" s="19">
        <f>('AVIA25%'!BZ26)+25</f>
        <v>37900</v>
      </c>
      <c r="CA26" s="19">
        <f>('AVIA25%'!CA26)+25</f>
        <v>39550</v>
      </c>
      <c r="CB26" s="19">
        <f>('AVIA25%'!CB26)+25</f>
        <v>39550</v>
      </c>
      <c r="CC26" s="19">
        <f>('AVIA25%'!CC26)+25</f>
        <v>37900</v>
      </c>
      <c r="CD26" s="19">
        <f>('AVIA25%'!CD26)+25</f>
        <v>37900</v>
      </c>
      <c r="CE26" s="19">
        <f>('AVIA25%'!CE26)+25</f>
        <v>37900</v>
      </c>
      <c r="CF26" s="19">
        <f>('AVIA25%'!CF26)+25</f>
        <v>37900</v>
      </c>
      <c r="CG26" s="19">
        <f>('AVIA25%'!CG26)+25</f>
        <v>37900</v>
      </c>
      <c r="CH26" s="19">
        <f>('AVIA25%'!CH26)+25</f>
        <v>39550</v>
      </c>
      <c r="CI26" s="19">
        <f>('AVIA25%'!CI26)+25</f>
        <v>39550</v>
      </c>
      <c r="CJ26" s="19">
        <f>('AVIA25%'!CJ26)+25</f>
        <v>37900</v>
      </c>
      <c r="CK26" s="19">
        <f>('AVIA25%'!CK26)+25</f>
        <v>37900</v>
      </c>
      <c r="CL26" s="19">
        <f>('AVIA25%'!CL26)+25</f>
        <v>37900</v>
      </c>
      <c r="CM26" s="19">
        <f>('AVIA25%'!CM26)+25</f>
        <v>37900</v>
      </c>
      <c r="CN26" s="19">
        <f>('AVIA25%'!CN26)+25</f>
        <v>37900</v>
      </c>
      <c r="CO26" s="19">
        <f>('AVIA25%'!CO26)+25</f>
        <v>39550</v>
      </c>
      <c r="CP26" s="19">
        <f>('AVIA25%'!CP26)+25</f>
        <v>39550</v>
      </c>
      <c r="CQ26" s="19">
        <f>('AVIA25%'!CQ26)+25</f>
        <v>37900</v>
      </c>
      <c r="CR26" s="19">
        <f>('AVIA25%'!CR26)+25</f>
        <v>37900</v>
      </c>
      <c r="CS26" s="19">
        <f>('AVIA25%'!CS26)+25</f>
        <v>37900</v>
      </c>
      <c r="CT26" s="19">
        <f>('AVIA25%'!CT26)+25</f>
        <v>37900</v>
      </c>
    </row>
    <row r="27" spans="1:98" s="36" customFormat="1" ht="12" customHeight="1" x14ac:dyDescent="0.2">
      <c r="A27" s="236" t="s">
        <v>181</v>
      </c>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row>
    <row r="28" spans="1:98" s="36" customFormat="1" ht="12" customHeight="1" x14ac:dyDescent="0.2">
      <c r="A28" s="237">
        <v>1</v>
      </c>
      <c r="B28" s="19">
        <f>('AVIA25%'!B28)+25</f>
        <v>40825</v>
      </c>
      <c r="C28" s="19">
        <f>('AVIA25%'!C28)+25</f>
        <v>40825</v>
      </c>
      <c r="D28" s="19">
        <f>('AVIA25%'!D28)+25</f>
        <v>38800</v>
      </c>
      <c r="E28" s="19">
        <f>('AVIA25%'!E28)+25</f>
        <v>38800</v>
      </c>
      <c r="F28" s="19">
        <f>('AVIA25%'!F28)+25</f>
        <v>37150</v>
      </c>
      <c r="G28" s="19">
        <f>('AVIA25%'!G28)+25</f>
        <v>38800</v>
      </c>
      <c r="H28" s="19">
        <f>('AVIA25%'!H28)+25</f>
        <v>38800</v>
      </c>
      <c r="I28" s="19">
        <f>('AVIA25%'!I28)+25</f>
        <v>40300</v>
      </c>
      <c r="J28" s="19">
        <f>('AVIA25%'!J28)+25</f>
        <v>40300</v>
      </c>
      <c r="K28" s="19">
        <f>('AVIA25%'!K28)+25</f>
        <v>38800</v>
      </c>
      <c r="L28" s="19">
        <f>('AVIA25%'!L28)+25</f>
        <v>38800</v>
      </c>
      <c r="M28" s="19">
        <f>('AVIA25%'!M28)+25</f>
        <v>38800</v>
      </c>
      <c r="N28" s="19">
        <f>('AVIA25%'!N28)+25</f>
        <v>38800</v>
      </c>
      <c r="O28" s="19">
        <f>('AVIA25%'!O28)+25</f>
        <v>38800</v>
      </c>
      <c r="P28" s="19">
        <f>('AVIA25%'!P28)+25</f>
        <v>40300</v>
      </c>
      <c r="Q28" s="19">
        <f>('AVIA25%'!Q28)+25</f>
        <v>40300</v>
      </c>
      <c r="R28" s="19">
        <f>('AVIA25%'!R28)+25</f>
        <v>40300</v>
      </c>
      <c r="S28" s="19">
        <f>('AVIA25%'!S28)+25</f>
        <v>40300</v>
      </c>
      <c r="T28" s="19">
        <f>('AVIA25%'!T28)+25</f>
        <v>40300</v>
      </c>
      <c r="U28" s="19">
        <f>('AVIA25%'!U28)+25</f>
        <v>40300</v>
      </c>
      <c r="V28" s="19">
        <f>('AVIA25%'!V28)+25</f>
        <v>40300</v>
      </c>
      <c r="W28" s="19">
        <f>('AVIA25%'!W28)+25</f>
        <v>41800</v>
      </c>
      <c r="X28" s="19">
        <f>('AVIA25%'!X28)+25</f>
        <v>41800</v>
      </c>
      <c r="Y28" s="19">
        <f>('AVIA25%'!Y28)+25</f>
        <v>40300</v>
      </c>
      <c r="Z28" s="19">
        <f>('AVIA25%'!Z28)+25</f>
        <v>40300</v>
      </c>
      <c r="AA28" s="19">
        <f>('AVIA25%'!AA28)+25</f>
        <v>40300</v>
      </c>
      <c r="AB28" s="19">
        <f>('AVIA25%'!AB28)+25</f>
        <v>40300</v>
      </c>
      <c r="AC28" s="19">
        <f>('AVIA25%'!AC28)+25</f>
        <v>40300</v>
      </c>
      <c r="AD28" s="19">
        <f>('AVIA25%'!AD28)+25</f>
        <v>41800</v>
      </c>
      <c r="AE28" s="19">
        <f>('AVIA25%'!AE28)+25</f>
        <v>41800</v>
      </c>
      <c r="AF28" s="19">
        <f>('AVIA25%'!AF28)+25</f>
        <v>40300</v>
      </c>
      <c r="AG28" s="19">
        <f>('AVIA25%'!AG28)+25</f>
        <v>40300</v>
      </c>
      <c r="AH28" s="19">
        <f>('AVIA25%'!AH28)+25</f>
        <v>40300</v>
      </c>
      <c r="AI28" s="19">
        <f>('AVIA25%'!AI28)+25</f>
        <v>40300</v>
      </c>
      <c r="AJ28" s="19">
        <f>('AVIA25%'!AJ28)+25</f>
        <v>40300</v>
      </c>
      <c r="AK28" s="19">
        <f>('AVIA25%'!AK28)+25</f>
        <v>41800</v>
      </c>
      <c r="AL28" s="19">
        <f>('AVIA25%'!AL28)+25</f>
        <v>41800</v>
      </c>
      <c r="AM28" s="19">
        <f>('AVIA25%'!AM28)+25</f>
        <v>40300</v>
      </c>
      <c r="AN28" s="19">
        <f>('AVIA25%'!AN28)+25</f>
        <v>40300</v>
      </c>
      <c r="AO28" s="19">
        <f>('AVIA25%'!AO28)+25</f>
        <v>40300</v>
      </c>
      <c r="AP28" s="19">
        <f>('AVIA25%'!AP28)+25</f>
        <v>40300</v>
      </c>
      <c r="AQ28" s="19">
        <f>('AVIA25%'!AQ28)+25</f>
        <v>40300</v>
      </c>
      <c r="AR28" s="19">
        <f>('AVIA25%'!AR28)+25</f>
        <v>41800</v>
      </c>
      <c r="AS28" s="19">
        <f>('AVIA25%'!AS28)+25</f>
        <v>41800</v>
      </c>
      <c r="AT28" s="19">
        <f>('AVIA25%'!AT28)+25</f>
        <v>40300</v>
      </c>
      <c r="AU28" s="19">
        <f>('AVIA25%'!AU28)+25</f>
        <v>40300</v>
      </c>
      <c r="AV28" s="19">
        <f>('AVIA25%'!AV28)+25</f>
        <v>40300</v>
      </c>
      <c r="AW28" s="19">
        <f>('AVIA25%'!AW28)+25</f>
        <v>40300</v>
      </c>
      <c r="AX28" s="19">
        <f>('AVIA25%'!AX28)+25</f>
        <v>40300</v>
      </c>
      <c r="AY28" s="19">
        <f>('AVIA25%'!AY28)+25</f>
        <v>41800</v>
      </c>
      <c r="AZ28" s="19">
        <f>('AVIA25%'!AZ28)+25</f>
        <v>41800</v>
      </c>
      <c r="BA28" s="19">
        <f>('AVIA25%'!BA28)+25</f>
        <v>40300</v>
      </c>
      <c r="BB28" s="19">
        <f>('AVIA25%'!BB28)+25</f>
        <v>40300</v>
      </c>
      <c r="BC28" s="19">
        <f>('AVIA25%'!BC28)+25</f>
        <v>40300</v>
      </c>
      <c r="BD28" s="19">
        <f>('AVIA25%'!BD28)+25</f>
        <v>40300</v>
      </c>
      <c r="BE28" s="19">
        <f>('AVIA25%'!BE28)+25</f>
        <v>40300</v>
      </c>
      <c r="BF28" s="19">
        <f>('AVIA25%'!BF28)+25</f>
        <v>41800</v>
      </c>
      <c r="BG28" s="19">
        <f>('AVIA25%'!BG28)+25</f>
        <v>41800</v>
      </c>
      <c r="BH28" s="19">
        <f>('AVIA25%'!BH28)+25</f>
        <v>37900</v>
      </c>
      <c r="BI28" s="19">
        <f>('AVIA25%'!BI28)+25</f>
        <v>37900</v>
      </c>
      <c r="BJ28" s="19">
        <f>('AVIA25%'!BJ28)+25</f>
        <v>37900</v>
      </c>
      <c r="BK28" s="19">
        <f>('AVIA25%'!BK28)+25</f>
        <v>37900</v>
      </c>
      <c r="BL28" s="19">
        <f>('AVIA25%'!BL28)+25</f>
        <v>37900</v>
      </c>
      <c r="BM28" s="19">
        <f>('AVIA25%'!BM28)+25</f>
        <v>38800</v>
      </c>
      <c r="BN28" s="19">
        <f>('AVIA25%'!BN28)+25</f>
        <v>38800</v>
      </c>
      <c r="BO28" s="19">
        <f>('AVIA25%'!BO28)+25</f>
        <v>37150</v>
      </c>
      <c r="BP28" s="19">
        <f>('AVIA25%'!BP28)+25</f>
        <v>37150</v>
      </c>
      <c r="BQ28" s="19">
        <f>('AVIA25%'!BQ28)+25</f>
        <v>35800</v>
      </c>
      <c r="BR28" s="19">
        <f>('AVIA25%'!BR28)+25</f>
        <v>35800</v>
      </c>
      <c r="BS28" s="19">
        <f>('AVIA25%'!BS28)+25</f>
        <v>35800</v>
      </c>
      <c r="BT28" s="19">
        <f>('AVIA25%'!BT28)+25</f>
        <v>35800</v>
      </c>
      <c r="BU28" s="19">
        <f>('AVIA25%'!BU28)+25</f>
        <v>35800</v>
      </c>
      <c r="BV28" s="19">
        <f>('AVIA25%'!BV28)+25</f>
        <v>34150</v>
      </c>
      <c r="BW28" s="19">
        <f>('AVIA25%'!BW28)+25</f>
        <v>34150</v>
      </c>
      <c r="BX28" s="19">
        <f>('AVIA25%'!BX28)+25</f>
        <v>34150</v>
      </c>
      <c r="BY28" s="19">
        <f>('AVIA25%'!BY28)+25</f>
        <v>34150</v>
      </c>
      <c r="BZ28" s="19">
        <f>('AVIA25%'!BZ28)+25</f>
        <v>34150</v>
      </c>
      <c r="CA28" s="19">
        <f>('AVIA25%'!CA28)+25</f>
        <v>35800</v>
      </c>
      <c r="CB28" s="19">
        <f>('AVIA25%'!CB28)+25</f>
        <v>35800</v>
      </c>
      <c r="CC28" s="19">
        <f>('AVIA25%'!CC28)+25</f>
        <v>34150</v>
      </c>
      <c r="CD28" s="19">
        <f>('AVIA25%'!CD28)+25</f>
        <v>34150</v>
      </c>
      <c r="CE28" s="19">
        <f>('AVIA25%'!CE28)+25</f>
        <v>34150</v>
      </c>
      <c r="CF28" s="19">
        <f>('AVIA25%'!CF28)+25</f>
        <v>34150</v>
      </c>
      <c r="CG28" s="19">
        <f>('AVIA25%'!CG28)+25</f>
        <v>34150</v>
      </c>
      <c r="CH28" s="19">
        <f>('AVIA25%'!CH28)+25</f>
        <v>35800</v>
      </c>
      <c r="CI28" s="19">
        <f>('AVIA25%'!CI28)+25</f>
        <v>35800</v>
      </c>
      <c r="CJ28" s="19">
        <f>('AVIA25%'!CJ28)+25</f>
        <v>34150</v>
      </c>
      <c r="CK28" s="19">
        <f>('AVIA25%'!CK28)+25</f>
        <v>34150</v>
      </c>
      <c r="CL28" s="19">
        <f>('AVIA25%'!CL28)+25</f>
        <v>34150</v>
      </c>
      <c r="CM28" s="19">
        <f>('AVIA25%'!CM28)+25</f>
        <v>34150</v>
      </c>
      <c r="CN28" s="19">
        <f>('AVIA25%'!CN28)+25</f>
        <v>34150</v>
      </c>
      <c r="CO28" s="19">
        <f>('AVIA25%'!CO28)+25</f>
        <v>35800</v>
      </c>
      <c r="CP28" s="19">
        <f>('AVIA25%'!CP28)+25</f>
        <v>35800</v>
      </c>
      <c r="CQ28" s="19">
        <f>('AVIA25%'!CQ28)+25</f>
        <v>34150</v>
      </c>
      <c r="CR28" s="19">
        <f>('AVIA25%'!CR28)+25</f>
        <v>34150</v>
      </c>
      <c r="CS28" s="19">
        <f>('AVIA25%'!CS28)+25</f>
        <v>34150</v>
      </c>
      <c r="CT28" s="19">
        <f>('AVIA25%'!CT28)+25</f>
        <v>34150</v>
      </c>
    </row>
    <row r="29" spans="1:98" s="36" customFormat="1" ht="12" customHeight="1" x14ac:dyDescent="0.2">
      <c r="A29" s="237">
        <v>2</v>
      </c>
      <c r="B29" s="19">
        <f>('AVIA25%'!B29)+25</f>
        <v>43075</v>
      </c>
      <c r="C29" s="19">
        <f>('AVIA25%'!C29)+25</f>
        <v>43075</v>
      </c>
      <c r="D29" s="19">
        <f>('AVIA25%'!D29)+25</f>
        <v>41050</v>
      </c>
      <c r="E29" s="19">
        <f>('AVIA25%'!E29)+25</f>
        <v>41050</v>
      </c>
      <c r="F29" s="19">
        <f>('AVIA25%'!F29)+25</f>
        <v>39400</v>
      </c>
      <c r="G29" s="19">
        <f>('AVIA25%'!G29)+25</f>
        <v>41050</v>
      </c>
      <c r="H29" s="19">
        <f>('AVIA25%'!H29)+25</f>
        <v>41050</v>
      </c>
      <c r="I29" s="19">
        <f>('AVIA25%'!I29)+25</f>
        <v>42550</v>
      </c>
      <c r="J29" s="19">
        <f>('AVIA25%'!J29)+25</f>
        <v>42550</v>
      </c>
      <c r="K29" s="19">
        <f>('AVIA25%'!K29)+25</f>
        <v>41050</v>
      </c>
      <c r="L29" s="19">
        <f>('AVIA25%'!L29)+25</f>
        <v>41050</v>
      </c>
      <c r="M29" s="19">
        <f>('AVIA25%'!M29)+25</f>
        <v>41050</v>
      </c>
      <c r="N29" s="19">
        <f>('AVIA25%'!N29)+25</f>
        <v>41050</v>
      </c>
      <c r="O29" s="19">
        <f>('AVIA25%'!O29)+25</f>
        <v>41050</v>
      </c>
      <c r="P29" s="19">
        <f>('AVIA25%'!P29)+25</f>
        <v>42550</v>
      </c>
      <c r="Q29" s="19">
        <f>('AVIA25%'!Q29)+25</f>
        <v>42550</v>
      </c>
      <c r="R29" s="19">
        <f>('AVIA25%'!R29)+25</f>
        <v>42550</v>
      </c>
      <c r="S29" s="19">
        <f>('AVIA25%'!S29)+25</f>
        <v>42550</v>
      </c>
      <c r="T29" s="19">
        <f>('AVIA25%'!T29)+25</f>
        <v>42550</v>
      </c>
      <c r="U29" s="19">
        <f>('AVIA25%'!U29)+25</f>
        <v>42550</v>
      </c>
      <c r="V29" s="19">
        <f>('AVIA25%'!V29)+25</f>
        <v>42550</v>
      </c>
      <c r="W29" s="19">
        <f>('AVIA25%'!W29)+25</f>
        <v>44050</v>
      </c>
      <c r="X29" s="19">
        <f>('AVIA25%'!X29)+25</f>
        <v>44050</v>
      </c>
      <c r="Y29" s="19">
        <f>('AVIA25%'!Y29)+25</f>
        <v>42550</v>
      </c>
      <c r="Z29" s="19">
        <f>('AVIA25%'!Z29)+25</f>
        <v>42550</v>
      </c>
      <c r="AA29" s="19">
        <f>('AVIA25%'!AA29)+25</f>
        <v>42550</v>
      </c>
      <c r="AB29" s="19">
        <f>('AVIA25%'!AB29)+25</f>
        <v>42550</v>
      </c>
      <c r="AC29" s="19">
        <f>('AVIA25%'!AC29)+25</f>
        <v>42550</v>
      </c>
      <c r="AD29" s="19">
        <f>('AVIA25%'!AD29)+25</f>
        <v>44050</v>
      </c>
      <c r="AE29" s="19">
        <f>('AVIA25%'!AE29)+25</f>
        <v>44050</v>
      </c>
      <c r="AF29" s="19">
        <f>('AVIA25%'!AF29)+25</f>
        <v>42550</v>
      </c>
      <c r="AG29" s="19">
        <f>('AVIA25%'!AG29)+25</f>
        <v>42550</v>
      </c>
      <c r="AH29" s="19">
        <f>('AVIA25%'!AH29)+25</f>
        <v>42550</v>
      </c>
      <c r="AI29" s="19">
        <f>('AVIA25%'!AI29)+25</f>
        <v>42550</v>
      </c>
      <c r="AJ29" s="19">
        <f>('AVIA25%'!AJ29)+25</f>
        <v>42550</v>
      </c>
      <c r="AK29" s="19">
        <f>('AVIA25%'!AK29)+25</f>
        <v>44050</v>
      </c>
      <c r="AL29" s="19">
        <f>('AVIA25%'!AL29)+25</f>
        <v>44050</v>
      </c>
      <c r="AM29" s="19">
        <f>('AVIA25%'!AM29)+25</f>
        <v>42550</v>
      </c>
      <c r="AN29" s="19">
        <f>('AVIA25%'!AN29)+25</f>
        <v>42550</v>
      </c>
      <c r="AO29" s="19">
        <f>('AVIA25%'!AO29)+25</f>
        <v>42550</v>
      </c>
      <c r="AP29" s="19">
        <f>('AVIA25%'!AP29)+25</f>
        <v>42550</v>
      </c>
      <c r="AQ29" s="19">
        <f>('AVIA25%'!AQ29)+25</f>
        <v>42550</v>
      </c>
      <c r="AR29" s="19">
        <f>('AVIA25%'!AR29)+25</f>
        <v>44050</v>
      </c>
      <c r="AS29" s="19">
        <f>('AVIA25%'!AS29)+25</f>
        <v>44050</v>
      </c>
      <c r="AT29" s="19">
        <f>('AVIA25%'!AT29)+25</f>
        <v>42550</v>
      </c>
      <c r="AU29" s="19">
        <f>('AVIA25%'!AU29)+25</f>
        <v>42550</v>
      </c>
      <c r="AV29" s="19">
        <f>('AVIA25%'!AV29)+25</f>
        <v>42550</v>
      </c>
      <c r="AW29" s="19">
        <f>('AVIA25%'!AW29)+25</f>
        <v>42550</v>
      </c>
      <c r="AX29" s="19">
        <f>('AVIA25%'!AX29)+25</f>
        <v>42550</v>
      </c>
      <c r="AY29" s="19">
        <f>('AVIA25%'!AY29)+25</f>
        <v>44050</v>
      </c>
      <c r="AZ29" s="19">
        <f>('AVIA25%'!AZ29)+25</f>
        <v>44050</v>
      </c>
      <c r="BA29" s="19">
        <f>('AVIA25%'!BA29)+25</f>
        <v>42550</v>
      </c>
      <c r="BB29" s="19">
        <f>('AVIA25%'!BB29)+25</f>
        <v>42550</v>
      </c>
      <c r="BC29" s="19">
        <f>('AVIA25%'!BC29)+25</f>
        <v>42550</v>
      </c>
      <c r="BD29" s="19">
        <f>('AVIA25%'!BD29)+25</f>
        <v>42550</v>
      </c>
      <c r="BE29" s="19">
        <f>('AVIA25%'!BE29)+25</f>
        <v>42550</v>
      </c>
      <c r="BF29" s="19">
        <f>('AVIA25%'!BF29)+25</f>
        <v>44050</v>
      </c>
      <c r="BG29" s="19">
        <f>('AVIA25%'!BG29)+25</f>
        <v>44050</v>
      </c>
      <c r="BH29" s="19">
        <f>('AVIA25%'!BH29)+25</f>
        <v>40150</v>
      </c>
      <c r="BI29" s="19">
        <f>('AVIA25%'!BI29)+25</f>
        <v>40150</v>
      </c>
      <c r="BJ29" s="19">
        <f>('AVIA25%'!BJ29)+25</f>
        <v>40150</v>
      </c>
      <c r="BK29" s="19">
        <f>('AVIA25%'!BK29)+25</f>
        <v>40150</v>
      </c>
      <c r="BL29" s="19">
        <f>('AVIA25%'!BL29)+25</f>
        <v>40150</v>
      </c>
      <c r="BM29" s="19">
        <f>('AVIA25%'!BM29)+25</f>
        <v>41050</v>
      </c>
      <c r="BN29" s="19">
        <f>('AVIA25%'!BN29)+25</f>
        <v>41050</v>
      </c>
      <c r="BO29" s="19">
        <f>('AVIA25%'!BO29)+25</f>
        <v>39400</v>
      </c>
      <c r="BP29" s="19">
        <f>('AVIA25%'!BP29)+25</f>
        <v>39400</v>
      </c>
      <c r="BQ29" s="19">
        <f>('AVIA25%'!BQ29)+25</f>
        <v>38050</v>
      </c>
      <c r="BR29" s="19">
        <f>('AVIA25%'!BR29)+25</f>
        <v>38050</v>
      </c>
      <c r="BS29" s="19">
        <f>('AVIA25%'!BS29)+25</f>
        <v>38050</v>
      </c>
      <c r="BT29" s="19">
        <f>('AVIA25%'!BT29)+25</f>
        <v>38050</v>
      </c>
      <c r="BU29" s="19">
        <f>('AVIA25%'!BU29)+25</f>
        <v>38050</v>
      </c>
      <c r="BV29" s="19">
        <f>('AVIA25%'!BV29)+25</f>
        <v>36400</v>
      </c>
      <c r="BW29" s="19">
        <f>('AVIA25%'!BW29)+25</f>
        <v>36400</v>
      </c>
      <c r="BX29" s="19">
        <f>('AVIA25%'!BX29)+25</f>
        <v>36400</v>
      </c>
      <c r="BY29" s="19">
        <f>('AVIA25%'!BY29)+25</f>
        <v>36400</v>
      </c>
      <c r="BZ29" s="19">
        <f>('AVIA25%'!BZ29)+25</f>
        <v>36400</v>
      </c>
      <c r="CA29" s="19">
        <f>('AVIA25%'!CA29)+25</f>
        <v>38050</v>
      </c>
      <c r="CB29" s="19">
        <f>('AVIA25%'!CB29)+25</f>
        <v>38050</v>
      </c>
      <c r="CC29" s="19">
        <f>('AVIA25%'!CC29)+25</f>
        <v>36400</v>
      </c>
      <c r="CD29" s="19">
        <f>('AVIA25%'!CD29)+25</f>
        <v>36400</v>
      </c>
      <c r="CE29" s="19">
        <f>('AVIA25%'!CE29)+25</f>
        <v>36400</v>
      </c>
      <c r="CF29" s="19">
        <f>('AVIA25%'!CF29)+25</f>
        <v>36400</v>
      </c>
      <c r="CG29" s="19">
        <f>('AVIA25%'!CG29)+25</f>
        <v>36400</v>
      </c>
      <c r="CH29" s="19">
        <f>('AVIA25%'!CH29)+25</f>
        <v>38050</v>
      </c>
      <c r="CI29" s="19">
        <f>('AVIA25%'!CI29)+25</f>
        <v>38050</v>
      </c>
      <c r="CJ29" s="19">
        <f>('AVIA25%'!CJ29)+25</f>
        <v>36400</v>
      </c>
      <c r="CK29" s="19">
        <f>('AVIA25%'!CK29)+25</f>
        <v>36400</v>
      </c>
      <c r="CL29" s="19">
        <f>('AVIA25%'!CL29)+25</f>
        <v>36400</v>
      </c>
      <c r="CM29" s="19">
        <f>('AVIA25%'!CM29)+25</f>
        <v>36400</v>
      </c>
      <c r="CN29" s="19">
        <f>('AVIA25%'!CN29)+25</f>
        <v>36400</v>
      </c>
      <c r="CO29" s="19">
        <f>('AVIA25%'!CO29)+25</f>
        <v>38050</v>
      </c>
      <c r="CP29" s="19">
        <f>('AVIA25%'!CP29)+25</f>
        <v>38050</v>
      </c>
      <c r="CQ29" s="19">
        <f>('AVIA25%'!CQ29)+25</f>
        <v>36400</v>
      </c>
      <c r="CR29" s="19">
        <f>('AVIA25%'!CR29)+25</f>
        <v>36400</v>
      </c>
      <c r="CS29" s="19">
        <f>('AVIA25%'!CS29)+25</f>
        <v>36400</v>
      </c>
      <c r="CT29" s="19">
        <f>('AVIA25%'!CT29)+25</f>
        <v>36400</v>
      </c>
    </row>
    <row r="30" spans="1:98" s="36" customFormat="1" ht="12" customHeight="1" x14ac:dyDescent="0.2">
      <c r="A30" s="237">
        <v>3</v>
      </c>
      <c r="B30" s="19">
        <f>('AVIA25%'!B30)+25</f>
        <v>45325</v>
      </c>
      <c r="C30" s="19">
        <f>('AVIA25%'!C30)+25</f>
        <v>45325</v>
      </c>
      <c r="D30" s="19">
        <f>('AVIA25%'!D30)+25</f>
        <v>43300</v>
      </c>
      <c r="E30" s="19">
        <f>('AVIA25%'!E30)+25</f>
        <v>43300</v>
      </c>
      <c r="F30" s="19">
        <f>('AVIA25%'!F30)+25</f>
        <v>41650</v>
      </c>
      <c r="G30" s="19">
        <f>('AVIA25%'!G30)+25</f>
        <v>43300</v>
      </c>
      <c r="H30" s="19">
        <f>('AVIA25%'!H30)+25</f>
        <v>43300</v>
      </c>
      <c r="I30" s="19">
        <f>('AVIA25%'!I30)+25</f>
        <v>44800</v>
      </c>
      <c r="J30" s="19">
        <f>('AVIA25%'!J30)+25</f>
        <v>44800</v>
      </c>
      <c r="K30" s="19">
        <f>('AVIA25%'!K30)+25</f>
        <v>43300</v>
      </c>
      <c r="L30" s="19">
        <f>('AVIA25%'!L30)+25</f>
        <v>43300</v>
      </c>
      <c r="M30" s="19">
        <f>('AVIA25%'!M30)+25</f>
        <v>43300</v>
      </c>
      <c r="N30" s="19">
        <f>('AVIA25%'!N30)+25</f>
        <v>43300</v>
      </c>
      <c r="O30" s="19">
        <f>('AVIA25%'!O30)+25</f>
        <v>43300</v>
      </c>
      <c r="P30" s="19">
        <f>('AVIA25%'!P30)+25</f>
        <v>44800</v>
      </c>
      <c r="Q30" s="19">
        <f>('AVIA25%'!Q30)+25</f>
        <v>44800</v>
      </c>
      <c r="R30" s="19">
        <f>('AVIA25%'!R30)+25</f>
        <v>44800</v>
      </c>
      <c r="S30" s="19">
        <f>('AVIA25%'!S30)+25</f>
        <v>44800</v>
      </c>
      <c r="T30" s="19">
        <f>('AVIA25%'!T30)+25</f>
        <v>44800</v>
      </c>
      <c r="U30" s="19">
        <f>('AVIA25%'!U30)+25</f>
        <v>44800</v>
      </c>
      <c r="V30" s="19">
        <f>('AVIA25%'!V30)+25</f>
        <v>44800</v>
      </c>
      <c r="W30" s="19">
        <f>('AVIA25%'!W30)+25</f>
        <v>46300</v>
      </c>
      <c r="X30" s="19">
        <f>('AVIA25%'!X30)+25</f>
        <v>46300</v>
      </c>
      <c r="Y30" s="19">
        <f>('AVIA25%'!Y30)+25</f>
        <v>44800</v>
      </c>
      <c r="Z30" s="19">
        <f>('AVIA25%'!Z30)+25</f>
        <v>44800</v>
      </c>
      <c r="AA30" s="19">
        <f>('AVIA25%'!AA30)+25</f>
        <v>44800</v>
      </c>
      <c r="AB30" s="19">
        <f>('AVIA25%'!AB30)+25</f>
        <v>44800</v>
      </c>
      <c r="AC30" s="19">
        <f>('AVIA25%'!AC30)+25</f>
        <v>44800</v>
      </c>
      <c r="AD30" s="19">
        <f>('AVIA25%'!AD30)+25</f>
        <v>46300</v>
      </c>
      <c r="AE30" s="19">
        <f>('AVIA25%'!AE30)+25</f>
        <v>46300</v>
      </c>
      <c r="AF30" s="19">
        <f>('AVIA25%'!AF30)+25</f>
        <v>44800</v>
      </c>
      <c r="AG30" s="19">
        <f>('AVIA25%'!AG30)+25</f>
        <v>44800</v>
      </c>
      <c r="AH30" s="19">
        <f>('AVIA25%'!AH30)+25</f>
        <v>44800</v>
      </c>
      <c r="AI30" s="19">
        <f>('AVIA25%'!AI30)+25</f>
        <v>44800</v>
      </c>
      <c r="AJ30" s="19">
        <f>('AVIA25%'!AJ30)+25</f>
        <v>44800</v>
      </c>
      <c r="AK30" s="19">
        <f>('AVIA25%'!AK30)+25</f>
        <v>46300</v>
      </c>
      <c r="AL30" s="19">
        <f>('AVIA25%'!AL30)+25</f>
        <v>46300</v>
      </c>
      <c r="AM30" s="19">
        <f>('AVIA25%'!AM30)+25</f>
        <v>44800</v>
      </c>
      <c r="AN30" s="19">
        <f>('AVIA25%'!AN30)+25</f>
        <v>44800</v>
      </c>
      <c r="AO30" s="19">
        <f>('AVIA25%'!AO30)+25</f>
        <v>44800</v>
      </c>
      <c r="AP30" s="19">
        <f>('AVIA25%'!AP30)+25</f>
        <v>44800</v>
      </c>
      <c r="AQ30" s="19">
        <f>('AVIA25%'!AQ30)+25</f>
        <v>44800</v>
      </c>
      <c r="AR30" s="19">
        <f>('AVIA25%'!AR30)+25</f>
        <v>46300</v>
      </c>
      <c r="AS30" s="19">
        <f>('AVIA25%'!AS30)+25</f>
        <v>46300</v>
      </c>
      <c r="AT30" s="19">
        <f>('AVIA25%'!AT30)+25</f>
        <v>44800</v>
      </c>
      <c r="AU30" s="19">
        <f>('AVIA25%'!AU30)+25</f>
        <v>44800</v>
      </c>
      <c r="AV30" s="19">
        <f>('AVIA25%'!AV30)+25</f>
        <v>44800</v>
      </c>
      <c r="AW30" s="19">
        <f>('AVIA25%'!AW30)+25</f>
        <v>44800</v>
      </c>
      <c r="AX30" s="19">
        <f>('AVIA25%'!AX30)+25</f>
        <v>44800</v>
      </c>
      <c r="AY30" s="19">
        <f>('AVIA25%'!AY30)+25</f>
        <v>46300</v>
      </c>
      <c r="AZ30" s="19">
        <f>('AVIA25%'!AZ30)+25</f>
        <v>46300</v>
      </c>
      <c r="BA30" s="19">
        <f>('AVIA25%'!BA30)+25</f>
        <v>44800</v>
      </c>
      <c r="BB30" s="19">
        <f>('AVIA25%'!BB30)+25</f>
        <v>44800</v>
      </c>
      <c r="BC30" s="19">
        <f>('AVIA25%'!BC30)+25</f>
        <v>44800</v>
      </c>
      <c r="BD30" s="19">
        <f>('AVIA25%'!BD30)+25</f>
        <v>44800</v>
      </c>
      <c r="BE30" s="19">
        <f>('AVIA25%'!BE30)+25</f>
        <v>44800</v>
      </c>
      <c r="BF30" s="19">
        <f>('AVIA25%'!BF30)+25</f>
        <v>46300</v>
      </c>
      <c r="BG30" s="19">
        <f>('AVIA25%'!BG30)+25</f>
        <v>46300</v>
      </c>
      <c r="BH30" s="19">
        <f>('AVIA25%'!BH30)+25</f>
        <v>42400</v>
      </c>
      <c r="BI30" s="19">
        <f>('AVIA25%'!BI30)+25</f>
        <v>42400</v>
      </c>
      <c r="BJ30" s="19">
        <f>('AVIA25%'!BJ30)+25</f>
        <v>42400</v>
      </c>
      <c r="BK30" s="19">
        <f>('AVIA25%'!BK30)+25</f>
        <v>42400</v>
      </c>
      <c r="BL30" s="19">
        <f>('AVIA25%'!BL30)+25</f>
        <v>42400</v>
      </c>
      <c r="BM30" s="19">
        <f>('AVIA25%'!BM30)+25</f>
        <v>43300</v>
      </c>
      <c r="BN30" s="19">
        <f>('AVIA25%'!BN30)+25</f>
        <v>43300</v>
      </c>
      <c r="BO30" s="19">
        <f>('AVIA25%'!BO30)+25</f>
        <v>41650</v>
      </c>
      <c r="BP30" s="19">
        <f>('AVIA25%'!BP30)+25</f>
        <v>41650</v>
      </c>
      <c r="BQ30" s="19">
        <f>('AVIA25%'!BQ30)+25</f>
        <v>40300</v>
      </c>
      <c r="BR30" s="19">
        <f>('AVIA25%'!BR30)+25</f>
        <v>40300</v>
      </c>
      <c r="BS30" s="19">
        <f>('AVIA25%'!BS30)+25</f>
        <v>40300</v>
      </c>
      <c r="BT30" s="19">
        <f>('AVIA25%'!BT30)+25</f>
        <v>40300</v>
      </c>
      <c r="BU30" s="19">
        <f>('AVIA25%'!BU30)+25</f>
        <v>40300</v>
      </c>
      <c r="BV30" s="19">
        <f>('AVIA25%'!BV30)+25</f>
        <v>38650</v>
      </c>
      <c r="BW30" s="19">
        <f>('AVIA25%'!BW30)+25</f>
        <v>38650</v>
      </c>
      <c r="BX30" s="19">
        <f>('AVIA25%'!BX30)+25</f>
        <v>38650</v>
      </c>
      <c r="BY30" s="19">
        <f>('AVIA25%'!BY30)+25</f>
        <v>38650</v>
      </c>
      <c r="BZ30" s="19">
        <f>('AVIA25%'!BZ30)+25</f>
        <v>38650</v>
      </c>
      <c r="CA30" s="19">
        <f>('AVIA25%'!CA30)+25</f>
        <v>40300</v>
      </c>
      <c r="CB30" s="19">
        <f>('AVIA25%'!CB30)+25</f>
        <v>40300</v>
      </c>
      <c r="CC30" s="19">
        <f>('AVIA25%'!CC30)+25</f>
        <v>38650</v>
      </c>
      <c r="CD30" s="19">
        <f>('AVIA25%'!CD30)+25</f>
        <v>38650</v>
      </c>
      <c r="CE30" s="19">
        <f>('AVIA25%'!CE30)+25</f>
        <v>38650</v>
      </c>
      <c r="CF30" s="19">
        <f>('AVIA25%'!CF30)+25</f>
        <v>38650</v>
      </c>
      <c r="CG30" s="19">
        <f>('AVIA25%'!CG30)+25</f>
        <v>38650</v>
      </c>
      <c r="CH30" s="19">
        <f>('AVIA25%'!CH30)+25</f>
        <v>40300</v>
      </c>
      <c r="CI30" s="19">
        <f>('AVIA25%'!CI30)+25</f>
        <v>40300</v>
      </c>
      <c r="CJ30" s="19">
        <f>('AVIA25%'!CJ30)+25</f>
        <v>38650</v>
      </c>
      <c r="CK30" s="19">
        <f>('AVIA25%'!CK30)+25</f>
        <v>38650</v>
      </c>
      <c r="CL30" s="19">
        <f>('AVIA25%'!CL30)+25</f>
        <v>38650</v>
      </c>
      <c r="CM30" s="19">
        <f>('AVIA25%'!CM30)+25</f>
        <v>38650</v>
      </c>
      <c r="CN30" s="19">
        <f>('AVIA25%'!CN30)+25</f>
        <v>38650</v>
      </c>
      <c r="CO30" s="19">
        <f>('AVIA25%'!CO30)+25</f>
        <v>40300</v>
      </c>
      <c r="CP30" s="19">
        <f>('AVIA25%'!CP30)+25</f>
        <v>40300</v>
      </c>
      <c r="CQ30" s="19">
        <f>('AVIA25%'!CQ30)+25</f>
        <v>38650</v>
      </c>
      <c r="CR30" s="19">
        <f>('AVIA25%'!CR30)+25</f>
        <v>38650</v>
      </c>
      <c r="CS30" s="19">
        <f>('AVIA25%'!CS30)+25</f>
        <v>38650</v>
      </c>
      <c r="CT30" s="19">
        <f>('AVIA25%'!CT30)+25</f>
        <v>38650</v>
      </c>
    </row>
    <row r="31" spans="1:98" s="36" customFormat="1" ht="12" customHeight="1" x14ac:dyDescent="0.2">
      <c r="A31" s="237">
        <v>4</v>
      </c>
      <c r="B31" s="19">
        <f>('AVIA25%'!B31)+25</f>
        <v>47575</v>
      </c>
      <c r="C31" s="19">
        <f>('AVIA25%'!C31)+25</f>
        <v>47575</v>
      </c>
      <c r="D31" s="19">
        <f>('AVIA25%'!D31)+25</f>
        <v>45550</v>
      </c>
      <c r="E31" s="19">
        <f>('AVIA25%'!E31)+25</f>
        <v>45550</v>
      </c>
      <c r="F31" s="19">
        <f>('AVIA25%'!F31)+25</f>
        <v>43900</v>
      </c>
      <c r="G31" s="19">
        <f>('AVIA25%'!G31)+25</f>
        <v>45550</v>
      </c>
      <c r="H31" s="19">
        <f>('AVIA25%'!H31)+25</f>
        <v>45550</v>
      </c>
      <c r="I31" s="19">
        <f>('AVIA25%'!I31)+25</f>
        <v>47050</v>
      </c>
      <c r="J31" s="19">
        <f>('AVIA25%'!J31)+25</f>
        <v>47050</v>
      </c>
      <c r="K31" s="19">
        <f>('AVIA25%'!K31)+25</f>
        <v>45550</v>
      </c>
      <c r="L31" s="19">
        <f>('AVIA25%'!L31)+25</f>
        <v>45550</v>
      </c>
      <c r="M31" s="19">
        <f>('AVIA25%'!M31)+25</f>
        <v>45550</v>
      </c>
      <c r="N31" s="19">
        <f>('AVIA25%'!N31)+25</f>
        <v>45550</v>
      </c>
      <c r="O31" s="19">
        <f>('AVIA25%'!O31)+25</f>
        <v>45550</v>
      </c>
      <c r="P31" s="19">
        <f>('AVIA25%'!P31)+25</f>
        <v>47050</v>
      </c>
      <c r="Q31" s="19">
        <f>('AVIA25%'!Q31)+25</f>
        <v>47050</v>
      </c>
      <c r="R31" s="19">
        <f>('AVIA25%'!R31)+25</f>
        <v>47050</v>
      </c>
      <c r="S31" s="19">
        <f>('AVIA25%'!S31)+25</f>
        <v>47050</v>
      </c>
      <c r="T31" s="19">
        <f>('AVIA25%'!T31)+25</f>
        <v>47050</v>
      </c>
      <c r="U31" s="19">
        <f>('AVIA25%'!U31)+25</f>
        <v>47050</v>
      </c>
      <c r="V31" s="19">
        <f>('AVIA25%'!V31)+25</f>
        <v>47050</v>
      </c>
      <c r="W31" s="19">
        <f>('AVIA25%'!W31)+25</f>
        <v>48550</v>
      </c>
      <c r="X31" s="19">
        <f>('AVIA25%'!X31)+25</f>
        <v>48550</v>
      </c>
      <c r="Y31" s="19">
        <f>('AVIA25%'!Y31)+25</f>
        <v>47050</v>
      </c>
      <c r="Z31" s="19">
        <f>('AVIA25%'!Z31)+25</f>
        <v>47050</v>
      </c>
      <c r="AA31" s="19">
        <f>('AVIA25%'!AA31)+25</f>
        <v>47050</v>
      </c>
      <c r="AB31" s="19">
        <f>('AVIA25%'!AB31)+25</f>
        <v>47050</v>
      </c>
      <c r="AC31" s="19">
        <f>('AVIA25%'!AC31)+25</f>
        <v>47050</v>
      </c>
      <c r="AD31" s="19">
        <f>('AVIA25%'!AD31)+25</f>
        <v>48550</v>
      </c>
      <c r="AE31" s="19">
        <f>('AVIA25%'!AE31)+25</f>
        <v>48550</v>
      </c>
      <c r="AF31" s="19">
        <f>('AVIA25%'!AF31)+25</f>
        <v>47050</v>
      </c>
      <c r="AG31" s="19">
        <f>('AVIA25%'!AG31)+25</f>
        <v>47050</v>
      </c>
      <c r="AH31" s="19">
        <f>('AVIA25%'!AH31)+25</f>
        <v>47050</v>
      </c>
      <c r="AI31" s="19">
        <f>('AVIA25%'!AI31)+25</f>
        <v>47050</v>
      </c>
      <c r="AJ31" s="19">
        <f>('AVIA25%'!AJ31)+25</f>
        <v>47050</v>
      </c>
      <c r="AK31" s="19">
        <f>('AVIA25%'!AK31)+25</f>
        <v>48550</v>
      </c>
      <c r="AL31" s="19">
        <f>('AVIA25%'!AL31)+25</f>
        <v>48550</v>
      </c>
      <c r="AM31" s="19">
        <f>('AVIA25%'!AM31)+25</f>
        <v>47050</v>
      </c>
      <c r="AN31" s="19">
        <f>('AVIA25%'!AN31)+25</f>
        <v>47050</v>
      </c>
      <c r="AO31" s="19">
        <f>('AVIA25%'!AO31)+25</f>
        <v>47050</v>
      </c>
      <c r="AP31" s="19">
        <f>('AVIA25%'!AP31)+25</f>
        <v>47050</v>
      </c>
      <c r="AQ31" s="19">
        <f>('AVIA25%'!AQ31)+25</f>
        <v>47050</v>
      </c>
      <c r="AR31" s="19">
        <f>('AVIA25%'!AR31)+25</f>
        <v>48550</v>
      </c>
      <c r="AS31" s="19">
        <f>('AVIA25%'!AS31)+25</f>
        <v>48550</v>
      </c>
      <c r="AT31" s="19">
        <f>('AVIA25%'!AT31)+25</f>
        <v>47050</v>
      </c>
      <c r="AU31" s="19">
        <f>('AVIA25%'!AU31)+25</f>
        <v>47050</v>
      </c>
      <c r="AV31" s="19">
        <f>('AVIA25%'!AV31)+25</f>
        <v>47050</v>
      </c>
      <c r="AW31" s="19">
        <f>('AVIA25%'!AW31)+25</f>
        <v>47050</v>
      </c>
      <c r="AX31" s="19">
        <f>('AVIA25%'!AX31)+25</f>
        <v>47050</v>
      </c>
      <c r="AY31" s="19">
        <f>('AVIA25%'!AY31)+25</f>
        <v>48550</v>
      </c>
      <c r="AZ31" s="19">
        <f>('AVIA25%'!AZ31)+25</f>
        <v>48550</v>
      </c>
      <c r="BA31" s="19">
        <f>('AVIA25%'!BA31)+25</f>
        <v>47050</v>
      </c>
      <c r="BB31" s="19">
        <f>('AVIA25%'!BB31)+25</f>
        <v>47050</v>
      </c>
      <c r="BC31" s="19">
        <f>('AVIA25%'!BC31)+25</f>
        <v>47050</v>
      </c>
      <c r="BD31" s="19">
        <f>('AVIA25%'!BD31)+25</f>
        <v>47050</v>
      </c>
      <c r="BE31" s="19">
        <f>('AVIA25%'!BE31)+25</f>
        <v>47050</v>
      </c>
      <c r="BF31" s="19">
        <f>('AVIA25%'!BF31)+25</f>
        <v>48550</v>
      </c>
      <c r="BG31" s="19">
        <f>('AVIA25%'!BG31)+25</f>
        <v>48550</v>
      </c>
      <c r="BH31" s="19">
        <f>('AVIA25%'!BH31)+25</f>
        <v>44650</v>
      </c>
      <c r="BI31" s="19">
        <f>('AVIA25%'!BI31)+25</f>
        <v>44650</v>
      </c>
      <c r="BJ31" s="19">
        <f>('AVIA25%'!BJ31)+25</f>
        <v>44650</v>
      </c>
      <c r="BK31" s="19">
        <f>('AVIA25%'!BK31)+25</f>
        <v>44650</v>
      </c>
      <c r="BL31" s="19">
        <f>('AVIA25%'!BL31)+25</f>
        <v>44650</v>
      </c>
      <c r="BM31" s="19">
        <f>('AVIA25%'!BM31)+25</f>
        <v>45550</v>
      </c>
      <c r="BN31" s="19">
        <f>('AVIA25%'!BN31)+25</f>
        <v>45550</v>
      </c>
      <c r="BO31" s="19">
        <f>('AVIA25%'!BO31)+25</f>
        <v>43900</v>
      </c>
      <c r="BP31" s="19">
        <f>('AVIA25%'!BP31)+25</f>
        <v>43900</v>
      </c>
      <c r="BQ31" s="19">
        <f>('AVIA25%'!BQ31)+25</f>
        <v>42550</v>
      </c>
      <c r="BR31" s="19">
        <f>('AVIA25%'!BR31)+25</f>
        <v>42550</v>
      </c>
      <c r="BS31" s="19">
        <f>('AVIA25%'!BS31)+25</f>
        <v>42550</v>
      </c>
      <c r="BT31" s="19">
        <f>('AVIA25%'!BT31)+25</f>
        <v>42550</v>
      </c>
      <c r="BU31" s="19">
        <f>('AVIA25%'!BU31)+25</f>
        <v>42550</v>
      </c>
      <c r="BV31" s="19">
        <f>('AVIA25%'!BV31)+25</f>
        <v>40900</v>
      </c>
      <c r="BW31" s="19">
        <f>('AVIA25%'!BW31)+25</f>
        <v>40900</v>
      </c>
      <c r="BX31" s="19">
        <f>('AVIA25%'!BX31)+25</f>
        <v>40900</v>
      </c>
      <c r="BY31" s="19">
        <f>('AVIA25%'!BY31)+25</f>
        <v>40900</v>
      </c>
      <c r="BZ31" s="19">
        <f>('AVIA25%'!BZ31)+25</f>
        <v>40900</v>
      </c>
      <c r="CA31" s="19">
        <f>('AVIA25%'!CA31)+25</f>
        <v>42550</v>
      </c>
      <c r="CB31" s="19">
        <f>('AVIA25%'!CB31)+25</f>
        <v>42550</v>
      </c>
      <c r="CC31" s="19">
        <f>('AVIA25%'!CC31)+25</f>
        <v>40900</v>
      </c>
      <c r="CD31" s="19">
        <f>('AVIA25%'!CD31)+25</f>
        <v>40900</v>
      </c>
      <c r="CE31" s="19">
        <f>('AVIA25%'!CE31)+25</f>
        <v>40900</v>
      </c>
      <c r="CF31" s="19">
        <f>('AVIA25%'!CF31)+25</f>
        <v>40900</v>
      </c>
      <c r="CG31" s="19">
        <f>('AVIA25%'!CG31)+25</f>
        <v>40900</v>
      </c>
      <c r="CH31" s="19">
        <f>('AVIA25%'!CH31)+25</f>
        <v>42550</v>
      </c>
      <c r="CI31" s="19">
        <f>('AVIA25%'!CI31)+25</f>
        <v>42550</v>
      </c>
      <c r="CJ31" s="19">
        <f>('AVIA25%'!CJ31)+25</f>
        <v>40900</v>
      </c>
      <c r="CK31" s="19">
        <f>('AVIA25%'!CK31)+25</f>
        <v>40900</v>
      </c>
      <c r="CL31" s="19">
        <f>('AVIA25%'!CL31)+25</f>
        <v>40900</v>
      </c>
      <c r="CM31" s="19">
        <f>('AVIA25%'!CM31)+25</f>
        <v>40900</v>
      </c>
      <c r="CN31" s="19">
        <f>('AVIA25%'!CN31)+25</f>
        <v>40900</v>
      </c>
      <c r="CO31" s="19">
        <f>('AVIA25%'!CO31)+25</f>
        <v>42550</v>
      </c>
      <c r="CP31" s="19">
        <f>('AVIA25%'!CP31)+25</f>
        <v>42550</v>
      </c>
      <c r="CQ31" s="19">
        <f>('AVIA25%'!CQ31)+25</f>
        <v>40900</v>
      </c>
      <c r="CR31" s="19">
        <f>('AVIA25%'!CR31)+25</f>
        <v>40900</v>
      </c>
      <c r="CS31" s="19">
        <f>('AVIA25%'!CS31)+25</f>
        <v>40900</v>
      </c>
      <c r="CT31" s="19">
        <f>('AVIA25%'!CT31)+25</f>
        <v>40900</v>
      </c>
    </row>
    <row r="32" spans="1:98" s="36" customFormat="1" ht="12" customHeight="1" x14ac:dyDescent="0.2">
      <c r="A32" s="236" t="s">
        <v>182</v>
      </c>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row>
    <row r="33" spans="1:98" s="36" customFormat="1" ht="12" customHeight="1" x14ac:dyDescent="0.2">
      <c r="A33" s="237">
        <v>1</v>
      </c>
      <c r="B33" s="19">
        <f>('AVIA25%'!B33)+25</f>
        <v>57400</v>
      </c>
      <c r="C33" s="19">
        <f>('AVIA25%'!C33)+25</f>
        <v>57400</v>
      </c>
      <c r="D33" s="19">
        <f>('AVIA25%'!D33)+25</f>
        <v>55375</v>
      </c>
      <c r="E33" s="19">
        <f>('AVIA25%'!E33)+25</f>
        <v>55375</v>
      </c>
      <c r="F33" s="19">
        <f>('AVIA25%'!F33)+25</f>
        <v>53725</v>
      </c>
      <c r="G33" s="19">
        <f>('AVIA25%'!G33)+25</f>
        <v>55375</v>
      </c>
      <c r="H33" s="19">
        <f>('AVIA25%'!H33)+25</f>
        <v>55375</v>
      </c>
      <c r="I33" s="19">
        <f>('AVIA25%'!I33)+25</f>
        <v>56875</v>
      </c>
      <c r="J33" s="19">
        <f>('AVIA25%'!J33)+25</f>
        <v>56875</v>
      </c>
      <c r="K33" s="19">
        <f>('AVIA25%'!K33)+25</f>
        <v>55375</v>
      </c>
      <c r="L33" s="19">
        <f>('AVIA25%'!L33)+25</f>
        <v>55375</v>
      </c>
      <c r="M33" s="19">
        <f>('AVIA25%'!M33)+25</f>
        <v>55375</v>
      </c>
      <c r="N33" s="19">
        <f>('AVIA25%'!N33)+25</f>
        <v>55375</v>
      </c>
      <c r="O33" s="19">
        <f>('AVIA25%'!O33)+25</f>
        <v>55375</v>
      </c>
      <c r="P33" s="19">
        <f>('AVIA25%'!P33)+25</f>
        <v>56875</v>
      </c>
      <c r="Q33" s="19">
        <f>('AVIA25%'!Q33)+25</f>
        <v>56875</v>
      </c>
      <c r="R33" s="19">
        <f>('AVIA25%'!R33)+25</f>
        <v>56875</v>
      </c>
      <c r="S33" s="19">
        <f>('AVIA25%'!S33)+25</f>
        <v>56875</v>
      </c>
      <c r="T33" s="19">
        <f>('AVIA25%'!T33)+25</f>
        <v>56875</v>
      </c>
      <c r="U33" s="19">
        <f>('AVIA25%'!U33)+25</f>
        <v>56875</v>
      </c>
      <c r="V33" s="19">
        <f>('AVIA25%'!V33)+25</f>
        <v>56875</v>
      </c>
      <c r="W33" s="19">
        <f>('AVIA25%'!W33)+25</f>
        <v>58375</v>
      </c>
      <c r="X33" s="19">
        <f>('AVIA25%'!X33)+25</f>
        <v>58375</v>
      </c>
      <c r="Y33" s="19">
        <f>('AVIA25%'!Y33)+25</f>
        <v>56875</v>
      </c>
      <c r="Z33" s="19">
        <f>('AVIA25%'!Z33)+25</f>
        <v>56875</v>
      </c>
      <c r="AA33" s="19">
        <f>('AVIA25%'!AA33)+25</f>
        <v>56875</v>
      </c>
      <c r="AB33" s="19">
        <f>('AVIA25%'!AB33)+25</f>
        <v>56875</v>
      </c>
      <c r="AC33" s="19">
        <f>('AVIA25%'!AC33)+25</f>
        <v>56875</v>
      </c>
      <c r="AD33" s="19">
        <f>('AVIA25%'!AD33)+25</f>
        <v>58375</v>
      </c>
      <c r="AE33" s="19">
        <f>('AVIA25%'!AE33)+25</f>
        <v>58375</v>
      </c>
      <c r="AF33" s="19">
        <f>('AVIA25%'!AF33)+25</f>
        <v>56875</v>
      </c>
      <c r="AG33" s="19">
        <f>('AVIA25%'!AG33)+25</f>
        <v>56875</v>
      </c>
      <c r="AH33" s="19">
        <f>('AVIA25%'!AH33)+25</f>
        <v>56875</v>
      </c>
      <c r="AI33" s="19">
        <f>('AVIA25%'!AI33)+25</f>
        <v>56875</v>
      </c>
      <c r="AJ33" s="19">
        <f>('AVIA25%'!AJ33)+25</f>
        <v>56875</v>
      </c>
      <c r="AK33" s="19">
        <f>('AVIA25%'!AK33)+25</f>
        <v>58375</v>
      </c>
      <c r="AL33" s="19">
        <f>('AVIA25%'!AL33)+25</f>
        <v>58375</v>
      </c>
      <c r="AM33" s="19">
        <f>('AVIA25%'!AM33)+25</f>
        <v>56875</v>
      </c>
      <c r="AN33" s="19">
        <f>('AVIA25%'!AN33)+25</f>
        <v>56875</v>
      </c>
      <c r="AO33" s="19">
        <f>('AVIA25%'!AO33)+25</f>
        <v>56875</v>
      </c>
      <c r="AP33" s="19">
        <f>('AVIA25%'!AP33)+25</f>
        <v>56875</v>
      </c>
      <c r="AQ33" s="19">
        <f>('AVIA25%'!AQ33)+25</f>
        <v>56875</v>
      </c>
      <c r="AR33" s="19">
        <f>('AVIA25%'!AR33)+25</f>
        <v>58375</v>
      </c>
      <c r="AS33" s="19">
        <f>('AVIA25%'!AS33)+25</f>
        <v>58375</v>
      </c>
      <c r="AT33" s="19">
        <f>('AVIA25%'!AT33)+25</f>
        <v>56875</v>
      </c>
      <c r="AU33" s="19">
        <f>('AVIA25%'!AU33)+25</f>
        <v>56875</v>
      </c>
      <c r="AV33" s="19">
        <f>('AVIA25%'!AV33)+25</f>
        <v>56875</v>
      </c>
      <c r="AW33" s="19">
        <f>('AVIA25%'!AW33)+25</f>
        <v>56875</v>
      </c>
      <c r="AX33" s="19">
        <f>('AVIA25%'!AX33)+25</f>
        <v>56875</v>
      </c>
      <c r="AY33" s="19">
        <f>('AVIA25%'!AY33)+25</f>
        <v>58375</v>
      </c>
      <c r="AZ33" s="19">
        <f>('AVIA25%'!AZ33)+25</f>
        <v>58375</v>
      </c>
      <c r="BA33" s="19">
        <f>('AVIA25%'!BA33)+25</f>
        <v>56875</v>
      </c>
      <c r="BB33" s="19">
        <f>('AVIA25%'!BB33)+25</f>
        <v>56875</v>
      </c>
      <c r="BC33" s="19">
        <f>('AVIA25%'!BC33)+25</f>
        <v>56875</v>
      </c>
      <c r="BD33" s="19">
        <f>('AVIA25%'!BD33)+25</f>
        <v>56875</v>
      </c>
      <c r="BE33" s="19">
        <f>('AVIA25%'!BE33)+25</f>
        <v>56875</v>
      </c>
      <c r="BF33" s="19">
        <f>('AVIA25%'!BF33)+25</f>
        <v>58375</v>
      </c>
      <c r="BG33" s="19">
        <f>('AVIA25%'!BG33)+25</f>
        <v>58375</v>
      </c>
      <c r="BH33" s="19">
        <f>('AVIA25%'!BH33)+25</f>
        <v>54475</v>
      </c>
      <c r="BI33" s="19">
        <f>('AVIA25%'!BI33)+25</f>
        <v>54475</v>
      </c>
      <c r="BJ33" s="19">
        <f>('AVIA25%'!BJ33)+25</f>
        <v>54475</v>
      </c>
      <c r="BK33" s="19">
        <f>('AVIA25%'!BK33)+25</f>
        <v>54475</v>
      </c>
      <c r="BL33" s="19">
        <f>('AVIA25%'!BL33)+25</f>
        <v>54475</v>
      </c>
      <c r="BM33" s="19">
        <f>('AVIA25%'!BM33)+25</f>
        <v>55375</v>
      </c>
      <c r="BN33" s="19">
        <f>('AVIA25%'!BN33)+25</f>
        <v>55375</v>
      </c>
      <c r="BO33" s="19">
        <f>('AVIA25%'!BO33)+25</f>
        <v>53725</v>
      </c>
      <c r="BP33" s="19">
        <f>('AVIA25%'!BP33)+25</f>
        <v>53725</v>
      </c>
      <c r="BQ33" s="19">
        <f>('AVIA25%'!BQ33)+25</f>
        <v>41050</v>
      </c>
      <c r="BR33" s="19">
        <f>('AVIA25%'!BR33)+25</f>
        <v>41050</v>
      </c>
      <c r="BS33" s="19">
        <f>('AVIA25%'!BS33)+25</f>
        <v>41050</v>
      </c>
      <c r="BT33" s="19">
        <f>('AVIA25%'!BT33)+25</f>
        <v>41050</v>
      </c>
      <c r="BU33" s="19">
        <f>('AVIA25%'!BU33)+25</f>
        <v>41050</v>
      </c>
      <c r="BV33" s="19">
        <f>('AVIA25%'!BV33)+25</f>
        <v>39400</v>
      </c>
      <c r="BW33" s="19">
        <f>('AVIA25%'!BW33)+25</f>
        <v>39400</v>
      </c>
      <c r="BX33" s="19">
        <f>('AVIA25%'!BX33)+25</f>
        <v>39400</v>
      </c>
      <c r="BY33" s="19">
        <f>('AVIA25%'!BY33)+25</f>
        <v>39400</v>
      </c>
      <c r="BZ33" s="19">
        <f>('AVIA25%'!BZ33)+25</f>
        <v>39400</v>
      </c>
      <c r="CA33" s="19">
        <f>('AVIA25%'!CA33)+25</f>
        <v>41050</v>
      </c>
      <c r="CB33" s="19">
        <f>('AVIA25%'!CB33)+25</f>
        <v>41050</v>
      </c>
      <c r="CC33" s="19">
        <f>('AVIA25%'!CC33)+25</f>
        <v>39400</v>
      </c>
      <c r="CD33" s="19">
        <f>('AVIA25%'!CD33)+25</f>
        <v>39400</v>
      </c>
      <c r="CE33" s="19">
        <f>('AVIA25%'!CE33)+25</f>
        <v>39400</v>
      </c>
      <c r="CF33" s="19">
        <f>('AVIA25%'!CF33)+25</f>
        <v>39400</v>
      </c>
      <c r="CG33" s="19">
        <f>('AVIA25%'!CG33)+25</f>
        <v>39400</v>
      </c>
      <c r="CH33" s="19">
        <f>('AVIA25%'!CH33)+25</f>
        <v>41050</v>
      </c>
      <c r="CI33" s="19">
        <f>('AVIA25%'!CI33)+25</f>
        <v>41050</v>
      </c>
      <c r="CJ33" s="19">
        <f>('AVIA25%'!CJ33)+25</f>
        <v>39400</v>
      </c>
      <c r="CK33" s="19">
        <f>('AVIA25%'!CK33)+25</f>
        <v>39400</v>
      </c>
      <c r="CL33" s="19">
        <f>('AVIA25%'!CL33)+25</f>
        <v>39400</v>
      </c>
      <c r="CM33" s="19">
        <f>('AVIA25%'!CM33)+25</f>
        <v>39400</v>
      </c>
      <c r="CN33" s="19">
        <f>('AVIA25%'!CN33)+25</f>
        <v>39400</v>
      </c>
      <c r="CO33" s="19">
        <f>('AVIA25%'!CO33)+25</f>
        <v>41050</v>
      </c>
      <c r="CP33" s="19">
        <f>('AVIA25%'!CP33)+25</f>
        <v>41050</v>
      </c>
      <c r="CQ33" s="19">
        <f>('AVIA25%'!CQ33)+25</f>
        <v>39400</v>
      </c>
      <c r="CR33" s="19">
        <f>('AVIA25%'!CR33)+25</f>
        <v>39400</v>
      </c>
      <c r="CS33" s="19">
        <f>('AVIA25%'!CS33)+25</f>
        <v>39400</v>
      </c>
      <c r="CT33" s="19">
        <f>('AVIA25%'!CT33)+25</f>
        <v>39400</v>
      </c>
    </row>
    <row r="34" spans="1:98" s="36" customFormat="1" ht="12" customHeight="1" x14ac:dyDescent="0.2">
      <c r="A34" s="237">
        <v>2</v>
      </c>
      <c r="B34" s="19">
        <f>('AVIA25%'!B34)+25</f>
        <v>59650</v>
      </c>
      <c r="C34" s="19">
        <f>('AVIA25%'!C34)+25</f>
        <v>59650</v>
      </c>
      <c r="D34" s="19">
        <f>('AVIA25%'!D34)+25</f>
        <v>57625</v>
      </c>
      <c r="E34" s="19">
        <f>('AVIA25%'!E34)+25</f>
        <v>57625</v>
      </c>
      <c r="F34" s="19">
        <f>('AVIA25%'!F34)+25</f>
        <v>55975</v>
      </c>
      <c r="G34" s="19">
        <f>('AVIA25%'!G34)+25</f>
        <v>57625</v>
      </c>
      <c r="H34" s="19">
        <f>('AVIA25%'!H34)+25</f>
        <v>57625</v>
      </c>
      <c r="I34" s="19">
        <f>('AVIA25%'!I34)+25</f>
        <v>59125</v>
      </c>
      <c r="J34" s="19">
        <f>('AVIA25%'!J34)+25</f>
        <v>59125</v>
      </c>
      <c r="K34" s="19">
        <f>('AVIA25%'!K34)+25</f>
        <v>57625</v>
      </c>
      <c r="L34" s="19">
        <f>('AVIA25%'!L34)+25</f>
        <v>57625</v>
      </c>
      <c r="M34" s="19">
        <f>('AVIA25%'!M34)+25</f>
        <v>57625</v>
      </c>
      <c r="N34" s="19">
        <f>('AVIA25%'!N34)+25</f>
        <v>57625</v>
      </c>
      <c r="O34" s="19">
        <f>('AVIA25%'!O34)+25</f>
        <v>57625</v>
      </c>
      <c r="P34" s="19">
        <f>('AVIA25%'!P34)+25</f>
        <v>59125</v>
      </c>
      <c r="Q34" s="19">
        <f>('AVIA25%'!Q34)+25</f>
        <v>59125</v>
      </c>
      <c r="R34" s="19">
        <f>('AVIA25%'!R34)+25</f>
        <v>59125</v>
      </c>
      <c r="S34" s="19">
        <f>('AVIA25%'!S34)+25</f>
        <v>59125</v>
      </c>
      <c r="T34" s="19">
        <f>('AVIA25%'!T34)+25</f>
        <v>59125</v>
      </c>
      <c r="U34" s="19">
        <f>('AVIA25%'!U34)+25</f>
        <v>59125</v>
      </c>
      <c r="V34" s="19">
        <f>('AVIA25%'!V34)+25</f>
        <v>59125</v>
      </c>
      <c r="W34" s="19">
        <f>('AVIA25%'!W34)+25</f>
        <v>60625</v>
      </c>
      <c r="X34" s="19">
        <f>('AVIA25%'!X34)+25</f>
        <v>60625</v>
      </c>
      <c r="Y34" s="19">
        <f>('AVIA25%'!Y34)+25</f>
        <v>59125</v>
      </c>
      <c r="Z34" s="19">
        <f>('AVIA25%'!Z34)+25</f>
        <v>59125</v>
      </c>
      <c r="AA34" s="19">
        <f>('AVIA25%'!AA34)+25</f>
        <v>59125</v>
      </c>
      <c r="AB34" s="19">
        <f>('AVIA25%'!AB34)+25</f>
        <v>59125</v>
      </c>
      <c r="AC34" s="19">
        <f>('AVIA25%'!AC34)+25</f>
        <v>59125</v>
      </c>
      <c r="AD34" s="19">
        <f>('AVIA25%'!AD34)+25</f>
        <v>60625</v>
      </c>
      <c r="AE34" s="19">
        <f>('AVIA25%'!AE34)+25</f>
        <v>60625</v>
      </c>
      <c r="AF34" s="19">
        <f>('AVIA25%'!AF34)+25</f>
        <v>59125</v>
      </c>
      <c r="AG34" s="19">
        <f>('AVIA25%'!AG34)+25</f>
        <v>59125</v>
      </c>
      <c r="AH34" s="19">
        <f>('AVIA25%'!AH34)+25</f>
        <v>59125</v>
      </c>
      <c r="AI34" s="19">
        <f>('AVIA25%'!AI34)+25</f>
        <v>59125</v>
      </c>
      <c r="AJ34" s="19">
        <f>('AVIA25%'!AJ34)+25</f>
        <v>59125</v>
      </c>
      <c r="AK34" s="19">
        <f>('AVIA25%'!AK34)+25</f>
        <v>60625</v>
      </c>
      <c r="AL34" s="19">
        <f>('AVIA25%'!AL34)+25</f>
        <v>60625</v>
      </c>
      <c r="AM34" s="19">
        <f>('AVIA25%'!AM34)+25</f>
        <v>59125</v>
      </c>
      <c r="AN34" s="19">
        <f>('AVIA25%'!AN34)+25</f>
        <v>59125</v>
      </c>
      <c r="AO34" s="19">
        <f>('AVIA25%'!AO34)+25</f>
        <v>59125</v>
      </c>
      <c r="AP34" s="19">
        <f>('AVIA25%'!AP34)+25</f>
        <v>59125</v>
      </c>
      <c r="AQ34" s="19">
        <f>('AVIA25%'!AQ34)+25</f>
        <v>59125</v>
      </c>
      <c r="AR34" s="19">
        <f>('AVIA25%'!AR34)+25</f>
        <v>60625</v>
      </c>
      <c r="AS34" s="19">
        <f>('AVIA25%'!AS34)+25</f>
        <v>60625</v>
      </c>
      <c r="AT34" s="19">
        <f>('AVIA25%'!AT34)+25</f>
        <v>59125</v>
      </c>
      <c r="AU34" s="19">
        <f>('AVIA25%'!AU34)+25</f>
        <v>59125</v>
      </c>
      <c r="AV34" s="19">
        <f>('AVIA25%'!AV34)+25</f>
        <v>59125</v>
      </c>
      <c r="AW34" s="19">
        <f>('AVIA25%'!AW34)+25</f>
        <v>59125</v>
      </c>
      <c r="AX34" s="19">
        <f>('AVIA25%'!AX34)+25</f>
        <v>59125</v>
      </c>
      <c r="AY34" s="19">
        <f>('AVIA25%'!AY34)+25</f>
        <v>60625</v>
      </c>
      <c r="AZ34" s="19">
        <f>('AVIA25%'!AZ34)+25</f>
        <v>60625</v>
      </c>
      <c r="BA34" s="19">
        <f>('AVIA25%'!BA34)+25</f>
        <v>59125</v>
      </c>
      <c r="BB34" s="19">
        <f>('AVIA25%'!BB34)+25</f>
        <v>59125</v>
      </c>
      <c r="BC34" s="19">
        <f>('AVIA25%'!BC34)+25</f>
        <v>59125</v>
      </c>
      <c r="BD34" s="19">
        <f>('AVIA25%'!BD34)+25</f>
        <v>59125</v>
      </c>
      <c r="BE34" s="19">
        <f>('AVIA25%'!BE34)+25</f>
        <v>59125</v>
      </c>
      <c r="BF34" s="19">
        <f>('AVIA25%'!BF34)+25</f>
        <v>60625</v>
      </c>
      <c r="BG34" s="19">
        <f>('AVIA25%'!BG34)+25</f>
        <v>60625</v>
      </c>
      <c r="BH34" s="19">
        <f>('AVIA25%'!BH34)+25</f>
        <v>56725</v>
      </c>
      <c r="BI34" s="19">
        <f>('AVIA25%'!BI34)+25</f>
        <v>56725</v>
      </c>
      <c r="BJ34" s="19">
        <f>('AVIA25%'!BJ34)+25</f>
        <v>56725</v>
      </c>
      <c r="BK34" s="19">
        <f>('AVIA25%'!BK34)+25</f>
        <v>56725</v>
      </c>
      <c r="BL34" s="19">
        <f>('AVIA25%'!BL34)+25</f>
        <v>56725</v>
      </c>
      <c r="BM34" s="19">
        <f>('AVIA25%'!BM34)+25</f>
        <v>57625</v>
      </c>
      <c r="BN34" s="19">
        <f>('AVIA25%'!BN34)+25</f>
        <v>57625</v>
      </c>
      <c r="BO34" s="19">
        <f>('AVIA25%'!BO34)+25</f>
        <v>55975</v>
      </c>
      <c r="BP34" s="19">
        <f>('AVIA25%'!BP34)+25</f>
        <v>55975</v>
      </c>
      <c r="BQ34" s="19">
        <f>('AVIA25%'!BQ34)+25</f>
        <v>43300</v>
      </c>
      <c r="BR34" s="19">
        <f>('AVIA25%'!BR34)+25</f>
        <v>43300</v>
      </c>
      <c r="BS34" s="19">
        <f>('AVIA25%'!BS34)+25</f>
        <v>43300</v>
      </c>
      <c r="BT34" s="19">
        <f>('AVIA25%'!BT34)+25</f>
        <v>43300</v>
      </c>
      <c r="BU34" s="19">
        <f>('AVIA25%'!BU34)+25</f>
        <v>43300</v>
      </c>
      <c r="BV34" s="19">
        <f>('AVIA25%'!BV34)+25</f>
        <v>41650</v>
      </c>
      <c r="BW34" s="19">
        <f>('AVIA25%'!BW34)+25</f>
        <v>41650</v>
      </c>
      <c r="BX34" s="19">
        <f>('AVIA25%'!BX34)+25</f>
        <v>41650</v>
      </c>
      <c r="BY34" s="19">
        <f>('AVIA25%'!BY34)+25</f>
        <v>41650</v>
      </c>
      <c r="BZ34" s="19">
        <f>('AVIA25%'!BZ34)+25</f>
        <v>41650</v>
      </c>
      <c r="CA34" s="19">
        <f>('AVIA25%'!CA34)+25</f>
        <v>43300</v>
      </c>
      <c r="CB34" s="19">
        <f>('AVIA25%'!CB34)+25</f>
        <v>43300</v>
      </c>
      <c r="CC34" s="19">
        <f>('AVIA25%'!CC34)+25</f>
        <v>41650</v>
      </c>
      <c r="CD34" s="19">
        <f>('AVIA25%'!CD34)+25</f>
        <v>41650</v>
      </c>
      <c r="CE34" s="19">
        <f>('AVIA25%'!CE34)+25</f>
        <v>41650</v>
      </c>
      <c r="CF34" s="19">
        <f>('AVIA25%'!CF34)+25</f>
        <v>41650</v>
      </c>
      <c r="CG34" s="19">
        <f>('AVIA25%'!CG34)+25</f>
        <v>41650</v>
      </c>
      <c r="CH34" s="19">
        <f>('AVIA25%'!CH34)+25</f>
        <v>43300</v>
      </c>
      <c r="CI34" s="19">
        <f>('AVIA25%'!CI34)+25</f>
        <v>43300</v>
      </c>
      <c r="CJ34" s="19">
        <f>('AVIA25%'!CJ34)+25</f>
        <v>41650</v>
      </c>
      <c r="CK34" s="19">
        <f>('AVIA25%'!CK34)+25</f>
        <v>41650</v>
      </c>
      <c r="CL34" s="19">
        <f>('AVIA25%'!CL34)+25</f>
        <v>41650</v>
      </c>
      <c r="CM34" s="19">
        <f>('AVIA25%'!CM34)+25</f>
        <v>41650</v>
      </c>
      <c r="CN34" s="19">
        <f>('AVIA25%'!CN34)+25</f>
        <v>41650</v>
      </c>
      <c r="CO34" s="19">
        <f>('AVIA25%'!CO34)+25</f>
        <v>43300</v>
      </c>
      <c r="CP34" s="19">
        <f>('AVIA25%'!CP34)+25</f>
        <v>43300</v>
      </c>
      <c r="CQ34" s="19">
        <f>('AVIA25%'!CQ34)+25</f>
        <v>41650</v>
      </c>
      <c r="CR34" s="19">
        <f>('AVIA25%'!CR34)+25</f>
        <v>41650</v>
      </c>
      <c r="CS34" s="19">
        <f>('AVIA25%'!CS34)+25</f>
        <v>41650</v>
      </c>
      <c r="CT34" s="19">
        <f>('AVIA25%'!CT34)+25</f>
        <v>41650</v>
      </c>
    </row>
    <row r="35" spans="1:98" s="36" customFormat="1" ht="12" customHeight="1" x14ac:dyDescent="0.2">
      <c r="A35" s="237">
        <v>3</v>
      </c>
      <c r="B35" s="19">
        <f>('AVIA25%'!B35)+25</f>
        <v>61900</v>
      </c>
      <c r="C35" s="19">
        <f>('AVIA25%'!C35)+25</f>
        <v>61900</v>
      </c>
      <c r="D35" s="19">
        <f>('AVIA25%'!D35)+25</f>
        <v>59875</v>
      </c>
      <c r="E35" s="19">
        <f>('AVIA25%'!E35)+25</f>
        <v>59875</v>
      </c>
      <c r="F35" s="19">
        <f>('AVIA25%'!F35)+25</f>
        <v>58225</v>
      </c>
      <c r="G35" s="19">
        <f>('AVIA25%'!G35)+25</f>
        <v>59875</v>
      </c>
      <c r="H35" s="19">
        <f>('AVIA25%'!H35)+25</f>
        <v>59875</v>
      </c>
      <c r="I35" s="19">
        <f>('AVIA25%'!I35)+25</f>
        <v>61375</v>
      </c>
      <c r="J35" s="19">
        <f>('AVIA25%'!J35)+25</f>
        <v>61375</v>
      </c>
      <c r="K35" s="19">
        <f>('AVIA25%'!K35)+25</f>
        <v>59875</v>
      </c>
      <c r="L35" s="19">
        <f>('AVIA25%'!L35)+25</f>
        <v>59875</v>
      </c>
      <c r="M35" s="19">
        <f>('AVIA25%'!M35)+25</f>
        <v>59875</v>
      </c>
      <c r="N35" s="19">
        <f>('AVIA25%'!N35)+25</f>
        <v>59875</v>
      </c>
      <c r="O35" s="19">
        <f>('AVIA25%'!O35)+25</f>
        <v>59875</v>
      </c>
      <c r="P35" s="19">
        <f>('AVIA25%'!P35)+25</f>
        <v>61375</v>
      </c>
      <c r="Q35" s="19">
        <f>('AVIA25%'!Q35)+25</f>
        <v>61375</v>
      </c>
      <c r="R35" s="19">
        <f>('AVIA25%'!R35)+25</f>
        <v>61375</v>
      </c>
      <c r="S35" s="19">
        <f>('AVIA25%'!S35)+25</f>
        <v>61375</v>
      </c>
      <c r="T35" s="19">
        <f>('AVIA25%'!T35)+25</f>
        <v>61375</v>
      </c>
      <c r="U35" s="19">
        <f>('AVIA25%'!U35)+25</f>
        <v>61375</v>
      </c>
      <c r="V35" s="19">
        <f>('AVIA25%'!V35)+25</f>
        <v>61375</v>
      </c>
      <c r="W35" s="19">
        <f>('AVIA25%'!W35)+25</f>
        <v>62875</v>
      </c>
      <c r="X35" s="19">
        <f>('AVIA25%'!X35)+25</f>
        <v>62875</v>
      </c>
      <c r="Y35" s="19">
        <f>('AVIA25%'!Y35)+25</f>
        <v>61375</v>
      </c>
      <c r="Z35" s="19">
        <f>('AVIA25%'!Z35)+25</f>
        <v>61375</v>
      </c>
      <c r="AA35" s="19">
        <f>('AVIA25%'!AA35)+25</f>
        <v>61375</v>
      </c>
      <c r="AB35" s="19">
        <f>('AVIA25%'!AB35)+25</f>
        <v>61375</v>
      </c>
      <c r="AC35" s="19">
        <f>('AVIA25%'!AC35)+25</f>
        <v>61375</v>
      </c>
      <c r="AD35" s="19">
        <f>('AVIA25%'!AD35)+25</f>
        <v>62875</v>
      </c>
      <c r="AE35" s="19">
        <f>('AVIA25%'!AE35)+25</f>
        <v>62875</v>
      </c>
      <c r="AF35" s="19">
        <f>('AVIA25%'!AF35)+25</f>
        <v>61375</v>
      </c>
      <c r="AG35" s="19">
        <f>('AVIA25%'!AG35)+25</f>
        <v>61375</v>
      </c>
      <c r="AH35" s="19">
        <f>('AVIA25%'!AH35)+25</f>
        <v>61375</v>
      </c>
      <c r="AI35" s="19">
        <f>('AVIA25%'!AI35)+25</f>
        <v>61375</v>
      </c>
      <c r="AJ35" s="19">
        <f>('AVIA25%'!AJ35)+25</f>
        <v>61375</v>
      </c>
      <c r="AK35" s="19">
        <f>('AVIA25%'!AK35)+25</f>
        <v>62875</v>
      </c>
      <c r="AL35" s="19">
        <f>('AVIA25%'!AL35)+25</f>
        <v>62875</v>
      </c>
      <c r="AM35" s="19">
        <f>('AVIA25%'!AM35)+25</f>
        <v>61375</v>
      </c>
      <c r="AN35" s="19">
        <f>('AVIA25%'!AN35)+25</f>
        <v>61375</v>
      </c>
      <c r="AO35" s="19">
        <f>('AVIA25%'!AO35)+25</f>
        <v>61375</v>
      </c>
      <c r="AP35" s="19">
        <f>('AVIA25%'!AP35)+25</f>
        <v>61375</v>
      </c>
      <c r="AQ35" s="19">
        <f>('AVIA25%'!AQ35)+25</f>
        <v>61375</v>
      </c>
      <c r="AR35" s="19">
        <f>('AVIA25%'!AR35)+25</f>
        <v>62875</v>
      </c>
      <c r="AS35" s="19">
        <f>('AVIA25%'!AS35)+25</f>
        <v>62875</v>
      </c>
      <c r="AT35" s="19">
        <f>('AVIA25%'!AT35)+25</f>
        <v>61375</v>
      </c>
      <c r="AU35" s="19">
        <f>('AVIA25%'!AU35)+25</f>
        <v>61375</v>
      </c>
      <c r="AV35" s="19">
        <f>('AVIA25%'!AV35)+25</f>
        <v>61375</v>
      </c>
      <c r="AW35" s="19">
        <f>('AVIA25%'!AW35)+25</f>
        <v>61375</v>
      </c>
      <c r="AX35" s="19">
        <f>('AVIA25%'!AX35)+25</f>
        <v>61375</v>
      </c>
      <c r="AY35" s="19">
        <f>('AVIA25%'!AY35)+25</f>
        <v>62875</v>
      </c>
      <c r="AZ35" s="19">
        <f>('AVIA25%'!AZ35)+25</f>
        <v>62875</v>
      </c>
      <c r="BA35" s="19">
        <f>('AVIA25%'!BA35)+25</f>
        <v>61375</v>
      </c>
      <c r="BB35" s="19">
        <f>('AVIA25%'!BB35)+25</f>
        <v>61375</v>
      </c>
      <c r="BC35" s="19">
        <f>('AVIA25%'!BC35)+25</f>
        <v>61375</v>
      </c>
      <c r="BD35" s="19">
        <f>('AVIA25%'!BD35)+25</f>
        <v>61375</v>
      </c>
      <c r="BE35" s="19">
        <f>('AVIA25%'!BE35)+25</f>
        <v>61375</v>
      </c>
      <c r="BF35" s="19">
        <f>('AVIA25%'!BF35)+25</f>
        <v>62875</v>
      </c>
      <c r="BG35" s="19">
        <f>('AVIA25%'!BG35)+25</f>
        <v>62875</v>
      </c>
      <c r="BH35" s="19">
        <f>('AVIA25%'!BH35)+25</f>
        <v>58975</v>
      </c>
      <c r="BI35" s="19">
        <f>('AVIA25%'!BI35)+25</f>
        <v>58975</v>
      </c>
      <c r="BJ35" s="19">
        <f>('AVIA25%'!BJ35)+25</f>
        <v>58975</v>
      </c>
      <c r="BK35" s="19">
        <f>('AVIA25%'!BK35)+25</f>
        <v>58975</v>
      </c>
      <c r="BL35" s="19">
        <f>('AVIA25%'!BL35)+25</f>
        <v>58975</v>
      </c>
      <c r="BM35" s="19">
        <f>('AVIA25%'!BM35)+25</f>
        <v>59875</v>
      </c>
      <c r="BN35" s="19">
        <f>('AVIA25%'!BN35)+25</f>
        <v>59875</v>
      </c>
      <c r="BO35" s="19">
        <f>('AVIA25%'!BO35)+25</f>
        <v>58225</v>
      </c>
      <c r="BP35" s="19">
        <f>('AVIA25%'!BP35)+25</f>
        <v>58225</v>
      </c>
      <c r="BQ35" s="19">
        <f>('AVIA25%'!BQ35)+25</f>
        <v>45550</v>
      </c>
      <c r="BR35" s="19">
        <f>('AVIA25%'!BR35)+25</f>
        <v>45550</v>
      </c>
      <c r="BS35" s="19">
        <f>('AVIA25%'!BS35)+25</f>
        <v>45550</v>
      </c>
      <c r="BT35" s="19">
        <f>('AVIA25%'!BT35)+25</f>
        <v>45550</v>
      </c>
      <c r="BU35" s="19">
        <f>('AVIA25%'!BU35)+25</f>
        <v>45550</v>
      </c>
      <c r="BV35" s="19">
        <f>('AVIA25%'!BV35)+25</f>
        <v>43900</v>
      </c>
      <c r="BW35" s="19">
        <f>('AVIA25%'!BW35)+25</f>
        <v>43900</v>
      </c>
      <c r="BX35" s="19">
        <f>('AVIA25%'!BX35)+25</f>
        <v>43900</v>
      </c>
      <c r="BY35" s="19">
        <f>('AVIA25%'!BY35)+25</f>
        <v>43900</v>
      </c>
      <c r="BZ35" s="19">
        <f>('AVIA25%'!BZ35)+25</f>
        <v>43900</v>
      </c>
      <c r="CA35" s="19">
        <f>('AVIA25%'!CA35)+25</f>
        <v>45550</v>
      </c>
      <c r="CB35" s="19">
        <f>('AVIA25%'!CB35)+25</f>
        <v>45550</v>
      </c>
      <c r="CC35" s="19">
        <f>('AVIA25%'!CC35)+25</f>
        <v>43900</v>
      </c>
      <c r="CD35" s="19">
        <f>('AVIA25%'!CD35)+25</f>
        <v>43900</v>
      </c>
      <c r="CE35" s="19">
        <f>('AVIA25%'!CE35)+25</f>
        <v>43900</v>
      </c>
      <c r="CF35" s="19">
        <f>('AVIA25%'!CF35)+25</f>
        <v>43900</v>
      </c>
      <c r="CG35" s="19">
        <f>('AVIA25%'!CG35)+25</f>
        <v>43900</v>
      </c>
      <c r="CH35" s="19">
        <f>('AVIA25%'!CH35)+25</f>
        <v>45550</v>
      </c>
      <c r="CI35" s="19">
        <f>('AVIA25%'!CI35)+25</f>
        <v>45550</v>
      </c>
      <c r="CJ35" s="19">
        <f>('AVIA25%'!CJ35)+25</f>
        <v>43900</v>
      </c>
      <c r="CK35" s="19">
        <f>('AVIA25%'!CK35)+25</f>
        <v>43900</v>
      </c>
      <c r="CL35" s="19">
        <f>('AVIA25%'!CL35)+25</f>
        <v>43900</v>
      </c>
      <c r="CM35" s="19">
        <f>('AVIA25%'!CM35)+25</f>
        <v>43900</v>
      </c>
      <c r="CN35" s="19">
        <f>('AVIA25%'!CN35)+25</f>
        <v>43900</v>
      </c>
      <c r="CO35" s="19">
        <f>('AVIA25%'!CO35)+25</f>
        <v>45550</v>
      </c>
      <c r="CP35" s="19">
        <f>('AVIA25%'!CP35)+25</f>
        <v>45550</v>
      </c>
      <c r="CQ35" s="19">
        <f>('AVIA25%'!CQ35)+25</f>
        <v>43900</v>
      </c>
      <c r="CR35" s="19">
        <f>('AVIA25%'!CR35)+25</f>
        <v>43900</v>
      </c>
      <c r="CS35" s="19">
        <f>('AVIA25%'!CS35)+25</f>
        <v>43900</v>
      </c>
      <c r="CT35" s="19">
        <f>('AVIA25%'!CT35)+25</f>
        <v>43900</v>
      </c>
    </row>
    <row r="36" spans="1:98" s="36" customFormat="1" ht="12" customHeight="1" x14ac:dyDescent="0.2">
      <c r="A36" s="237">
        <v>4</v>
      </c>
      <c r="B36" s="19">
        <f>('AVIA25%'!B36)+25</f>
        <v>64150</v>
      </c>
      <c r="C36" s="19">
        <f>('AVIA25%'!C36)+25</f>
        <v>64150</v>
      </c>
      <c r="D36" s="19">
        <f>('AVIA25%'!D36)+25</f>
        <v>62125</v>
      </c>
      <c r="E36" s="19">
        <f>('AVIA25%'!E36)+25</f>
        <v>62125</v>
      </c>
      <c r="F36" s="19">
        <f>('AVIA25%'!F36)+25</f>
        <v>60475</v>
      </c>
      <c r="G36" s="19">
        <f>('AVIA25%'!G36)+25</f>
        <v>62125</v>
      </c>
      <c r="H36" s="19">
        <f>('AVIA25%'!H36)+25</f>
        <v>62125</v>
      </c>
      <c r="I36" s="19">
        <f>('AVIA25%'!I36)+25</f>
        <v>63625</v>
      </c>
      <c r="J36" s="19">
        <f>('AVIA25%'!J36)+25</f>
        <v>63625</v>
      </c>
      <c r="K36" s="19">
        <f>('AVIA25%'!K36)+25</f>
        <v>62125</v>
      </c>
      <c r="L36" s="19">
        <f>('AVIA25%'!L36)+25</f>
        <v>62125</v>
      </c>
      <c r="M36" s="19">
        <f>('AVIA25%'!M36)+25</f>
        <v>62125</v>
      </c>
      <c r="N36" s="19">
        <f>('AVIA25%'!N36)+25</f>
        <v>62125</v>
      </c>
      <c r="O36" s="19">
        <f>('AVIA25%'!O36)+25</f>
        <v>62125</v>
      </c>
      <c r="P36" s="19">
        <f>('AVIA25%'!P36)+25</f>
        <v>63625</v>
      </c>
      <c r="Q36" s="19">
        <f>('AVIA25%'!Q36)+25</f>
        <v>63625</v>
      </c>
      <c r="R36" s="19">
        <f>('AVIA25%'!R36)+25</f>
        <v>63625</v>
      </c>
      <c r="S36" s="19">
        <f>('AVIA25%'!S36)+25</f>
        <v>63625</v>
      </c>
      <c r="T36" s="19">
        <f>('AVIA25%'!T36)+25</f>
        <v>63625</v>
      </c>
      <c r="U36" s="19">
        <f>('AVIA25%'!U36)+25</f>
        <v>63625</v>
      </c>
      <c r="V36" s="19">
        <f>('AVIA25%'!V36)+25</f>
        <v>63625</v>
      </c>
      <c r="W36" s="19">
        <f>('AVIA25%'!W36)+25</f>
        <v>65125</v>
      </c>
      <c r="X36" s="19">
        <f>('AVIA25%'!X36)+25</f>
        <v>65125</v>
      </c>
      <c r="Y36" s="19">
        <f>('AVIA25%'!Y36)+25</f>
        <v>63625</v>
      </c>
      <c r="Z36" s="19">
        <f>('AVIA25%'!Z36)+25</f>
        <v>63625</v>
      </c>
      <c r="AA36" s="19">
        <f>('AVIA25%'!AA36)+25</f>
        <v>63625</v>
      </c>
      <c r="AB36" s="19">
        <f>('AVIA25%'!AB36)+25</f>
        <v>63625</v>
      </c>
      <c r="AC36" s="19">
        <f>('AVIA25%'!AC36)+25</f>
        <v>63625</v>
      </c>
      <c r="AD36" s="19">
        <f>('AVIA25%'!AD36)+25</f>
        <v>65125</v>
      </c>
      <c r="AE36" s="19">
        <f>('AVIA25%'!AE36)+25</f>
        <v>65125</v>
      </c>
      <c r="AF36" s="19">
        <f>('AVIA25%'!AF36)+25</f>
        <v>63625</v>
      </c>
      <c r="AG36" s="19">
        <f>('AVIA25%'!AG36)+25</f>
        <v>63625</v>
      </c>
      <c r="AH36" s="19">
        <f>('AVIA25%'!AH36)+25</f>
        <v>63625</v>
      </c>
      <c r="AI36" s="19">
        <f>('AVIA25%'!AI36)+25</f>
        <v>63625</v>
      </c>
      <c r="AJ36" s="19">
        <f>('AVIA25%'!AJ36)+25</f>
        <v>63625</v>
      </c>
      <c r="AK36" s="19">
        <f>('AVIA25%'!AK36)+25</f>
        <v>65125</v>
      </c>
      <c r="AL36" s="19">
        <f>('AVIA25%'!AL36)+25</f>
        <v>65125</v>
      </c>
      <c r="AM36" s="19">
        <f>('AVIA25%'!AM36)+25</f>
        <v>63625</v>
      </c>
      <c r="AN36" s="19">
        <f>('AVIA25%'!AN36)+25</f>
        <v>63625</v>
      </c>
      <c r="AO36" s="19">
        <f>('AVIA25%'!AO36)+25</f>
        <v>63625</v>
      </c>
      <c r="AP36" s="19">
        <f>('AVIA25%'!AP36)+25</f>
        <v>63625</v>
      </c>
      <c r="AQ36" s="19">
        <f>('AVIA25%'!AQ36)+25</f>
        <v>63625</v>
      </c>
      <c r="AR36" s="19">
        <f>('AVIA25%'!AR36)+25</f>
        <v>65125</v>
      </c>
      <c r="AS36" s="19">
        <f>('AVIA25%'!AS36)+25</f>
        <v>65125</v>
      </c>
      <c r="AT36" s="19">
        <f>('AVIA25%'!AT36)+25</f>
        <v>63625</v>
      </c>
      <c r="AU36" s="19">
        <f>('AVIA25%'!AU36)+25</f>
        <v>63625</v>
      </c>
      <c r="AV36" s="19">
        <f>('AVIA25%'!AV36)+25</f>
        <v>63625</v>
      </c>
      <c r="AW36" s="19">
        <f>('AVIA25%'!AW36)+25</f>
        <v>63625</v>
      </c>
      <c r="AX36" s="19">
        <f>('AVIA25%'!AX36)+25</f>
        <v>63625</v>
      </c>
      <c r="AY36" s="19">
        <f>('AVIA25%'!AY36)+25</f>
        <v>65125</v>
      </c>
      <c r="AZ36" s="19">
        <f>('AVIA25%'!AZ36)+25</f>
        <v>65125</v>
      </c>
      <c r="BA36" s="19">
        <f>('AVIA25%'!BA36)+25</f>
        <v>63625</v>
      </c>
      <c r="BB36" s="19">
        <f>('AVIA25%'!BB36)+25</f>
        <v>63625</v>
      </c>
      <c r="BC36" s="19">
        <f>('AVIA25%'!BC36)+25</f>
        <v>63625</v>
      </c>
      <c r="BD36" s="19">
        <f>('AVIA25%'!BD36)+25</f>
        <v>63625</v>
      </c>
      <c r="BE36" s="19">
        <f>('AVIA25%'!BE36)+25</f>
        <v>63625</v>
      </c>
      <c r="BF36" s="19">
        <f>('AVIA25%'!BF36)+25</f>
        <v>65125</v>
      </c>
      <c r="BG36" s="19">
        <f>('AVIA25%'!BG36)+25</f>
        <v>65125</v>
      </c>
      <c r="BH36" s="19">
        <f>('AVIA25%'!BH36)+25</f>
        <v>61225</v>
      </c>
      <c r="BI36" s="19">
        <f>('AVIA25%'!BI36)+25</f>
        <v>61225</v>
      </c>
      <c r="BJ36" s="19">
        <f>('AVIA25%'!BJ36)+25</f>
        <v>61225</v>
      </c>
      <c r="BK36" s="19">
        <f>('AVIA25%'!BK36)+25</f>
        <v>61225</v>
      </c>
      <c r="BL36" s="19">
        <f>('AVIA25%'!BL36)+25</f>
        <v>61225</v>
      </c>
      <c r="BM36" s="19">
        <f>('AVIA25%'!BM36)+25</f>
        <v>62125</v>
      </c>
      <c r="BN36" s="19">
        <f>('AVIA25%'!BN36)+25</f>
        <v>62125</v>
      </c>
      <c r="BO36" s="19">
        <f>('AVIA25%'!BO36)+25</f>
        <v>60475</v>
      </c>
      <c r="BP36" s="19">
        <f>('AVIA25%'!BP36)+25</f>
        <v>60475</v>
      </c>
      <c r="BQ36" s="19">
        <f>('AVIA25%'!BQ36)+25</f>
        <v>47800</v>
      </c>
      <c r="BR36" s="19">
        <f>('AVIA25%'!BR36)+25</f>
        <v>47800</v>
      </c>
      <c r="BS36" s="19">
        <f>('AVIA25%'!BS36)+25</f>
        <v>47800</v>
      </c>
      <c r="BT36" s="19">
        <f>('AVIA25%'!BT36)+25</f>
        <v>47800</v>
      </c>
      <c r="BU36" s="19">
        <f>('AVIA25%'!BU36)+25</f>
        <v>47800</v>
      </c>
      <c r="BV36" s="19">
        <f>('AVIA25%'!BV36)+25</f>
        <v>46150</v>
      </c>
      <c r="BW36" s="19">
        <f>('AVIA25%'!BW36)+25</f>
        <v>46150</v>
      </c>
      <c r="BX36" s="19">
        <f>('AVIA25%'!BX36)+25</f>
        <v>46150</v>
      </c>
      <c r="BY36" s="19">
        <f>('AVIA25%'!BY36)+25</f>
        <v>46150</v>
      </c>
      <c r="BZ36" s="19">
        <f>('AVIA25%'!BZ36)+25</f>
        <v>46150</v>
      </c>
      <c r="CA36" s="19">
        <f>('AVIA25%'!CA36)+25</f>
        <v>47800</v>
      </c>
      <c r="CB36" s="19">
        <f>('AVIA25%'!CB36)+25</f>
        <v>47800</v>
      </c>
      <c r="CC36" s="19">
        <f>('AVIA25%'!CC36)+25</f>
        <v>46150</v>
      </c>
      <c r="CD36" s="19">
        <f>('AVIA25%'!CD36)+25</f>
        <v>46150</v>
      </c>
      <c r="CE36" s="19">
        <f>('AVIA25%'!CE36)+25</f>
        <v>46150</v>
      </c>
      <c r="CF36" s="19">
        <f>('AVIA25%'!CF36)+25</f>
        <v>46150</v>
      </c>
      <c r="CG36" s="19">
        <f>('AVIA25%'!CG36)+25</f>
        <v>46150</v>
      </c>
      <c r="CH36" s="19">
        <f>('AVIA25%'!CH36)+25</f>
        <v>47800</v>
      </c>
      <c r="CI36" s="19">
        <f>('AVIA25%'!CI36)+25</f>
        <v>47800</v>
      </c>
      <c r="CJ36" s="19">
        <f>('AVIA25%'!CJ36)+25</f>
        <v>46150</v>
      </c>
      <c r="CK36" s="19">
        <f>('AVIA25%'!CK36)+25</f>
        <v>46150</v>
      </c>
      <c r="CL36" s="19">
        <f>('AVIA25%'!CL36)+25</f>
        <v>46150</v>
      </c>
      <c r="CM36" s="19">
        <f>('AVIA25%'!CM36)+25</f>
        <v>46150</v>
      </c>
      <c r="CN36" s="19">
        <f>('AVIA25%'!CN36)+25</f>
        <v>46150</v>
      </c>
      <c r="CO36" s="19">
        <f>('AVIA25%'!CO36)+25</f>
        <v>47800</v>
      </c>
      <c r="CP36" s="19">
        <f>('AVIA25%'!CP36)+25</f>
        <v>47800</v>
      </c>
      <c r="CQ36" s="19">
        <f>('AVIA25%'!CQ36)+25</f>
        <v>46150</v>
      </c>
      <c r="CR36" s="19">
        <f>('AVIA25%'!CR36)+25</f>
        <v>46150</v>
      </c>
      <c r="CS36" s="19">
        <f>('AVIA25%'!CS36)+25</f>
        <v>46150</v>
      </c>
      <c r="CT36" s="19">
        <f>('AVIA25%'!CT36)+25</f>
        <v>46150</v>
      </c>
    </row>
    <row r="37" spans="1:98" s="36" customFormat="1" ht="12" customHeight="1" x14ac:dyDescent="0.2">
      <c r="A37" s="237">
        <v>5</v>
      </c>
      <c r="B37" s="19">
        <f>('AVIA25%'!B37)+25</f>
        <v>66400</v>
      </c>
      <c r="C37" s="19">
        <f>('AVIA25%'!C37)+25</f>
        <v>66400</v>
      </c>
      <c r="D37" s="19">
        <f>('AVIA25%'!D37)+25</f>
        <v>64375</v>
      </c>
      <c r="E37" s="19">
        <f>('AVIA25%'!E37)+25</f>
        <v>64375</v>
      </c>
      <c r="F37" s="19">
        <f>('AVIA25%'!F37)+25</f>
        <v>62725</v>
      </c>
      <c r="G37" s="19">
        <f>('AVIA25%'!G37)+25</f>
        <v>64375</v>
      </c>
      <c r="H37" s="19">
        <f>('AVIA25%'!H37)+25</f>
        <v>64375</v>
      </c>
      <c r="I37" s="19">
        <f>('AVIA25%'!I37)+25</f>
        <v>65875</v>
      </c>
      <c r="J37" s="19">
        <f>('AVIA25%'!J37)+25</f>
        <v>65875</v>
      </c>
      <c r="K37" s="19">
        <f>('AVIA25%'!K37)+25</f>
        <v>64375</v>
      </c>
      <c r="L37" s="19">
        <f>('AVIA25%'!L37)+25</f>
        <v>64375</v>
      </c>
      <c r="M37" s="19">
        <f>('AVIA25%'!M37)+25</f>
        <v>64375</v>
      </c>
      <c r="N37" s="19">
        <f>('AVIA25%'!N37)+25</f>
        <v>64375</v>
      </c>
      <c r="O37" s="19">
        <f>('AVIA25%'!O37)+25</f>
        <v>64375</v>
      </c>
      <c r="P37" s="19">
        <f>('AVIA25%'!P37)+25</f>
        <v>65875</v>
      </c>
      <c r="Q37" s="19">
        <f>('AVIA25%'!Q37)+25</f>
        <v>65875</v>
      </c>
      <c r="R37" s="19">
        <f>('AVIA25%'!R37)+25</f>
        <v>65875</v>
      </c>
      <c r="S37" s="19">
        <f>('AVIA25%'!S37)+25</f>
        <v>65875</v>
      </c>
      <c r="T37" s="19">
        <f>('AVIA25%'!T37)+25</f>
        <v>65875</v>
      </c>
      <c r="U37" s="19">
        <f>('AVIA25%'!U37)+25</f>
        <v>65875</v>
      </c>
      <c r="V37" s="19">
        <f>('AVIA25%'!V37)+25</f>
        <v>65875</v>
      </c>
      <c r="W37" s="19">
        <f>('AVIA25%'!W37)+25</f>
        <v>67375</v>
      </c>
      <c r="X37" s="19">
        <f>('AVIA25%'!X37)+25</f>
        <v>67375</v>
      </c>
      <c r="Y37" s="19">
        <f>('AVIA25%'!Y37)+25</f>
        <v>65875</v>
      </c>
      <c r="Z37" s="19">
        <f>('AVIA25%'!Z37)+25</f>
        <v>65875</v>
      </c>
      <c r="AA37" s="19">
        <f>('AVIA25%'!AA37)+25</f>
        <v>65875</v>
      </c>
      <c r="AB37" s="19">
        <f>('AVIA25%'!AB37)+25</f>
        <v>65875</v>
      </c>
      <c r="AC37" s="19">
        <f>('AVIA25%'!AC37)+25</f>
        <v>65875</v>
      </c>
      <c r="AD37" s="19">
        <f>('AVIA25%'!AD37)+25</f>
        <v>67375</v>
      </c>
      <c r="AE37" s="19">
        <f>('AVIA25%'!AE37)+25</f>
        <v>67375</v>
      </c>
      <c r="AF37" s="19">
        <f>('AVIA25%'!AF37)+25</f>
        <v>65875</v>
      </c>
      <c r="AG37" s="19">
        <f>('AVIA25%'!AG37)+25</f>
        <v>65875</v>
      </c>
      <c r="AH37" s="19">
        <f>('AVIA25%'!AH37)+25</f>
        <v>65875</v>
      </c>
      <c r="AI37" s="19">
        <f>('AVIA25%'!AI37)+25</f>
        <v>65875</v>
      </c>
      <c r="AJ37" s="19">
        <f>('AVIA25%'!AJ37)+25</f>
        <v>65875</v>
      </c>
      <c r="AK37" s="19">
        <f>('AVIA25%'!AK37)+25</f>
        <v>67375</v>
      </c>
      <c r="AL37" s="19">
        <f>('AVIA25%'!AL37)+25</f>
        <v>67375</v>
      </c>
      <c r="AM37" s="19">
        <f>('AVIA25%'!AM37)+25</f>
        <v>65875</v>
      </c>
      <c r="AN37" s="19">
        <f>('AVIA25%'!AN37)+25</f>
        <v>65875</v>
      </c>
      <c r="AO37" s="19">
        <f>('AVIA25%'!AO37)+25</f>
        <v>65875</v>
      </c>
      <c r="AP37" s="19">
        <f>('AVIA25%'!AP37)+25</f>
        <v>65875</v>
      </c>
      <c r="AQ37" s="19">
        <f>('AVIA25%'!AQ37)+25</f>
        <v>65875</v>
      </c>
      <c r="AR37" s="19">
        <f>('AVIA25%'!AR37)+25</f>
        <v>67375</v>
      </c>
      <c r="AS37" s="19">
        <f>('AVIA25%'!AS37)+25</f>
        <v>67375</v>
      </c>
      <c r="AT37" s="19">
        <f>('AVIA25%'!AT37)+25</f>
        <v>65875</v>
      </c>
      <c r="AU37" s="19">
        <f>('AVIA25%'!AU37)+25</f>
        <v>65875</v>
      </c>
      <c r="AV37" s="19">
        <f>('AVIA25%'!AV37)+25</f>
        <v>65875</v>
      </c>
      <c r="AW37" s="19">
        <f>('AVIA25%'!AW37)+25</f>
        <v>65875</v>
      </c>
      <c r="AX37" s="19">
        <f>('AVIA25%'!AX37)+25</f>
        <v>65875</v>
      </c>
      <c r="AY37" s="19">
        <f>('AVIA25%'!AY37)+25</f>
        <v>67375</v>
      </c>
      <c r="AZ37" s="19">
        <f>('AVIA25%'!AZ37)+25</f>
        <v>67375</v>
      </c>
      <c r="BA37" s="19">
        <f>('AVIA25%'!BA37)+25</f>
        <v>65875</v>
      </c>
      <c r="BB37" s="19">
        <f>('AVIA25%'!BB37)+25</f>
        <v>65875</v>
      </c>
      <c r="BC37" s="19">
        <f>('AVIA25%'!BC37)+25</f>
        <v>65875</v>
      </c>
      <c r="BD37" s="19">
        <f>('AVIA25%'!BD37)+25</f>
        <v>65875</v>
      </c>
      <c r="BE37" s="19">
        <f>('AVIA25%'!BE37)+25</f>
        <v>65875</v>
      </c>
      <c r="BF37" s="19">
        <f>('AVIA25%'!BF37)+25</f>
        <v>67375</v>
      </c>
      <c r="BG37" s="19">
        <f>('AVIA25%'!BG37)+25</f>
        <v>67375</v>
      </c>
      <c r="BH37" s="19">
        <f>('AVIA25%'!BH37)+25</f>
        <v>63475</v>
      </c>
      <c r="BI37" s="19">
        <f>('AVIA25%'!BI37)+25</f>
        <v>63475</v>
      </c>
      <c r="BJ37" s="19">
        <f>('AVIA25%'!BJ37)+25</f>
        <v>63475</v>
      </c>
      <c r="BK37" s="19">
        <f>('AVIA25%'!BK37)+25</f>
        <v>63475</v>
      </c>
      <c r="BL37" s="19">
        <f>('AVIA25%'!BL37)+25</f>
        <v>63475</v>
      </c>
      <c r="BM37" s="19">
        <f>('AVIA25%'!BM37)+25</f>
        <v>64375</v>
      </c>
      <c r="BN37" s="19">
        <f>('AVIA25%'!BN37)+25</f>
        <v>64375</v>
      </c>
      <c r="BO37" s="19">
        <f>('AVIA25%'!BO37)+25</f>
        <v>62725</v>
      </c>
      <c r="BP37" s="19">
        <f>('AVIA25%'!BP37)+25</f>
        <v>62725</v>
      </c>
      <c r="BQ37" s="19">
        <f>('AVIA25%'!BQ37)+25</f>
        <v>50050</v>
      </c>
      <c r="BR37" s="19">
        <f>('AVIA25%'!BR37)+25</f>
        <v>50050</v>
      </c>
      <c r="BS37" s="19">
        <f>('AVIA25%'!BS37)+25</f>
        <v>50050</v>
      </c>
      <c r="BT37" s="19">
        <f>('AVIA25%'!BT37)+25</f>
        <v>50050</v>
      </c>
      <c r="BU37" s="19">
        <f>('AVIA25%'!BU37)+25</f>
        <v>50050</v>
      </c>
      <c r="BV37" s="19">
        <f>('AVIA25%'!BV37)+25</f>
        <v>48400</v>
      </c>
      <c r="BW37" s="19">
        <f>('AVIA25%'!BW37)+25</f>
        <v>48400</v>
      </c>
      <c r="BX37" s="19">
        <f>('AVIA25%'!BX37)+25</f>
        <v>48400</v>
      </c>
      <c r="BY37" s="19">
        <f>('AVIA25%'!BY37)+25</f>
        <v>48400</v>
      </c>
      <c r="BZ37" s="19">
        <f>('AVIA25%'!BZ37)+25</f>
        <v>48400</v>
      </c>
      <c r="CA37" s="19">
        <f>('AVIA25%'!CA37)+25</f>
        <v>50050</v>
      </c>
      <c r="CB37" s="19">
        <f>('AVIA25%'!CB37)+25</f>
        <v>50050</v>
      </c>
      <c r="CC37" s="19">
        <f>('AVIA25%'!CC37)+25</f>
        <v>48400</v>
      </c>
      <c r="CD37" s="19">
        <f>('AVIA25%'!CD37)+25</f>
        <v>48400</v>
      </c>
      <c r="CE37" s="19">
        <f>('AVIA25%'!CE37)+25</f>
        <v>48400</v>
      </c>
      <c r="CF37" s="19">
        <f>('AVIA25%'!CF37)+25</f>
        <v>48400</v>
      </c>
      <c r="CG37" s="19">
        <f>('AVIA25%'!CG37)+25</f>
        <v>48400</v>
      </c>
      <c r="CH37" s="19">
        <f>('AVIA25%'!CH37)+25</f>
        <v>50050</v>
      </c>
      <c r="CI37" s="19">
        <f>('AVIA25%'!CI37)+25</f>
        <v>50050</v>
      </c>
      <c r="CJ37" s="19">
        <f>('AVIA25%'!CJ37)+25</f>
        <v>48400</v>
      </c>
      <c r="CK37" s="19">
        <f>('AVIA25%'!CK37)+25</f>
        <v>48400</v>
      </c>
      <c r="CL37" s="19">
        <f>('AVIA25%'!CL37)+25</f>
        <v>48400</v>
      </c>
      <c r="CM37" s="19">
        <f>('AVIA25%'!CM37)+25</f>
        <v>48400</v>
      </c>
      <c r="CN37" s="19">
        <f>('AVIA25%'!CN37)+25</f>
        <v>48400</v>
      </c>
      <c r="CO37" s="19">
        <f>('AVIA25%'!CO37)+25</f>
        <v>50050</v>
      </c>
      <c r="CP37" s="19">
        <f>('AVIA25%'!CP37)+25</f>
        <v>50050</v>
      </c>
      <c r="CQ37" s="19">
        <f>('AVIA25%'!CQ37)+25</f>
        <v>48400</v>
      </c>
      <c r="CR37" s="19">
        <f>('AVIA25%'!CR37)+25</f>
        <v>48400</v>
      </c>
      <c r="CS37" s="19">
        <f>('AVIA25%'!CS37)+25</f>
        <v>48400</v>
      </c>
      <c r="CT37" s="19">
        <f>('AVIA25%'!CT37)+25</f>
        <v>48400</v>
      </c>
    </row>
    <row r="38" spans="1:98" s="36" customFormat="1" ht="12" customHeight="1" x14ac:dyDescent="0.2">
      <c r="A38" s="237">
        <v>6</v>
      </c>
      <c r="B38" s="19">
        <f>('AVIA25%'!B38)+25</f>
        <v>68650</v>
      </c>
      <c r="C38" s="19">
        <f>('AVIA25%'!C38)+25</f>
        <v>68650</v>
      </c>
      <c r="D38" s="19">
        <f>('AVIA25%'!D38)+25</f>
        <v>66625</v>
      </c>
      <c r="E38" s="19">
        <f>('AVIA25%'!E38)+25</f>
        <v>66625</v>
      </c>
      <c r="F38" s="19">
        <f>('AVIA25%'!F38)+25</f>
        <v>64975</v>
      </c>
      <c r="G38" s="19">
        <f>('AVIA25%'!G38)+25</f>
        <v>66625</v>
      </c>
      <c r="H38" s="19">
        <f>('AVIA25%'!H38)+25</f>
        <v>66625</v>
      </c>
      <c r="I38" s="19">
        <f>('AVIA25%'!I38)+25</f>
        <v>68125</v>
      </c>
      <c r="J38" s="19">
        <f>('AVIA25%'!J38)+25</f>
        <v>68125</v>
      </c>
      <c r="K38" s="19">
        <f>('AVIA25%'!K38)+25</f>
        <v>66625</v>
      </c>
      <c r="L38" s="19">
        <f>('AVIA25%'!L38)+25</f>
        <v>66625</v>
      </c>
      <c r="M38" s="19">
        <f>('AVIA25%'!M38)+25</f>
        <v>66625</v>
      </c>
      <c r="N38" s="19">
        <f>('AVIA25%'!N38)+25</f>
        <v>66625</v>
      </c>
      <c r="O38" s="19">
        <f>('AVIA25%'!O38)+25</f>
        <v>66625</v>
      </c>
      <c r="P38" s="19">
        <f>('AVIA25%'!P38)+25</f>
        <v>68125</v>
      </c>
      <c r="Q38" s="19">
        <f>('AVIA25%'!Q38)+25</f>
        <v>68125</v>
      </c>
      <c r="R38" s="19">
        <f>('AVIA25%'!R38)+25</f>
        <v>68125</v>
      </c>
      <c r="S38" s="19">
        <f>('AVIA25%'!S38)+25</f>
        <v>68125</v>
      </c>
      <c r="T38" s="19">
        <f>('AVIA25%'!T38)+25</f>
        <v>68125</v>
      </c>
      <c r="U38" s="19">
        <f>('AVIA25%'!U38)+25</f>
        <v>68125</v>
      </c>
      <c r="V38" s="19">
        <f>('AVIA25%'!V38)+25</f>
        <v>68125</v>
      </c>
      <c r="W38" s="19">
        <f>('AVIA25%'!W38)+25</f>
        <v>69625</v>
      </c>
      <c r="X38" s="19">
        <f>('AVIA25%'!X38)+25</f>
        <v>69625</v>
      </c>
      <c r="Y38" s="19">
        <f>('AVIA25%'!Y38)+25</f>
        <v>68125</v>
      </c>
      <c r="Z38" s="19">
        <f>('AVIA25%'!Z38)+25</f>
        <v>68125</v>
      </c>
      <c r="AA38" s="19">
        <f>('AVIA25%'!AA38)+25</f>
        <v>68125</v>
      </c>
      <c r="AB38" s="19">
        <f>('AVIA25%'!AB38)+25</f>
        <v>68125</v>
      </c>
      <c r="AC38" s="19">
        <f>('AVIA25%'!AC38)+25</f>
        <v>68125</v>
      </c>
      <c r="AD38" s="19">
        <f>('AVIA25%'!AD38)+25</f>
        <v>69625</v>
      </c>
      <c r="AE38" s="19">
        <f>('AVIA25%'!AE38)+25</f>
        <v>69625</v>
      </c>
      <c r="AF38" s="19">
        <f>('AVIA25%'!AF38)+25</f>
        <v>68125</v>
      </c>
      <c r="AG38" s="19">
        <f>('AVIA25%'!AG38)+25</f>
        <v>68125</v>
      </c>
      <c r="AH38" s="19">
        <f>('AVIA25%'!AH38)+25</f>
        <v>68125</v>
      </c>
      <c r="AI38" s="19">
        <f>('AVIA25%'!AI38)+25</f>
        <v>68125</v>
      </c>
      <c r="AJ38" s="19">
        <f>('AVIA25%'!AJ38)+25</f>
        <v>68125</v>
      </c>
      <c r="AK38" s="19">
        <f>('AVIA25%'!AK38)+25</f>
        <v>69625</v>
      </c>
      <c r="AL38" s="19">
        <f>('AVIA25%'!AL38)+25</f>
        <v>69625</v>
      </c>
      <c r="AM38" s="19">
        <f>('AVIA25%'!AM38)+25</f>
        <v>68125</v>
      </c>
      <c r="AN38" s="19">
        <f>('AVIA25%'!AN38)+25</f>
        <v>68125</v>
      </c>
      <c r="AO38" s="19">
        <f>('AVIA25%'!AO38)+25</f>
        <v>68125</v>
      </c>
      <c r="AP38" s="19">
        <f>('AVIA25%'!AP38)+25</f>
        <v>68125</v>
      </c>
      <c r="AQ38" s="19">
        <f>('AVIA25%'!AQ38)+25</f>
        <v>68125</v>
      </c>
      <c r="AR38" s="19">
        <f>('AVIA25%'!AR38)+25</f>
        <v>69625</v>
      </c>
      <c r="AS38" s="19">
        <f>('AVIA25%'!AS38)+25</f>
        <v>69625</v>
      </c>
      <c r="AT38" s="19">
        <f>('AVIA25%'!AT38)+25</f>
        <v>68125</v>
      </c>
      <c r="AU38" s="19">
        <f>('AVIA25%'!AU38)+25</f>
        <v>68125</v>
      </c>
      <c r="AV38" s="19">
        <f>('AVIA25%'!AV38)+25</f>
        <v>68125</v>
      </c>
      <c r="AW38" s="19">
        <f>('AVIA25%'!AW38)+25</f>
        <v>68125</v>
      </c>
      <c r="AX38" s="19">
        <f>('AVIA25%'!AX38)+25</f>
        <v>68125</v>
      </c>
      <c r="AY38" s="19">
        <f>('AVIA25%'!AY38)+25</f>
        <v>69625</v>
      </c>
      <c r="AZ38" s="19">
        <f>('AVIA25%'!AZ38)+25</f>
        <v>69625</v>
      </c>
      <c r="BA38" s="19">
        <f>('AVIA25%'!BA38)+25</f>
        <v>68125</v>
      </c>
      <c r="BB38" s="19">
        <f>('AVIA25%'!BB38)+25</f>
        <v>68125</v>
      </c>
      <c r="BC38" s="19">
        <f>('AVIA25%'!BC38)+25</f>
        <v>68125</v>
      </c>
      <c r="BD38" s="19">
        <f>('AVIA25%'!BD38)+25</f>
        <v>68125</v>
      </c>
      <c r="BE38" s="19">
        <f>('AVIA25%'!BE38)+25</f>
        <v>68125</v>
      </c>
      <c r="BF38" s="19">
        <f>('AVIA25%'!BF38)+25</f>
        <v>69625</v>
      </c>
      <c r="BG38" s="19">
        <f>('AVIA25%'!BG38)+25</f>
        <v>69625</v>
      </c>
      <c r="BH38" s="19">
        <f>('AVIA25%'!BH38)+25</f>
        <v>65725</v>
      </c>
      <c r="BI38" s="19">
        <f>('AVIA25%'!BI38)+25</f>
        <v>65725</v>
      </c>
      <c r="BJ38" s="19">
        <f>('AVIA25%'!BJ38)+25</f>
        <v>65725</v>
      </c>
      <c r="BK38" s="19">
        <f>('AVIA25%'!BK38)+25</f>
        <v>65725</v>
      </c>
      <c r="BL38" s="19">
        <f>('AVIA25%'!BL38)+25</f>
        <v>65725</v>
      </c>
      <c r="BM38" s="19">
        <f>('AVIA25%'!BM38)+25</f>
        <v>66625</v>
      </c>
      <c r="BN38" s="19">
        <f>('AVIA25%'!BN38)+25</f>
        <v>66625</v>
      </c>
      <c r="BO38" s="19">
        <f>('AVIA25%'!BO38)+25</f>
        <v>64975</v>
      </c>
      <c r="BP38" s="19">
        <f>('AVIA25%'!BP38)+25</f>
        <v>64975</v>
      </c>
      <c r="BQ38" s="19">
        <f>('AVIA25%'!BQ38)+25</f>
        <v>52300</v>
      </c>
      <c r="BR38" s="19">
        <f>('AVIA25%'!BR38)+25</f>
        <v>52300</v>
      </c>
      <c r="BS38" s="19">
        <f>('AVIA25%'!BS38)+25</f>
        <v>52300</v>
      </c>
      <c r="BT38" s="19">
        <f>('AVIA25%'!BT38)+25</f>
        <v>52300</v>
      </c>
      <c r="BU38" s="19">
        <f>('AVIA25%'!BU38)+25</f>
        <v>52300</v>
      </c>
      <c r="BV38" s="19">
        <f>('AVIA25%'!BV38)+25</f>
        <v>50650</v>
      </c>
      <c r="BW38" s="19">
        <f>('AVIA25%'!BW38)+25</f>
        <v>50650</v>
      </c>
      <c r="BX38" s="19">
        <f>('AVIA25%'!BX38)+25</f>
        <v>50650</v>
      </c>
      <c r="BY38" s="19">
        <f>('AVIA25%'!BY38)+25</f>
        <v>50650</v>
      </c>
      <c r="BZ38" s="19">
        <f>('AVIA25%'!BZ38)+25</f>
        <v>50650</v>
      </c>
      <c r="CA38" s="19">
        <f>('AVIA25%'!CA38)+25</f>
        <v>52300</v>
      </c>
      <c r="CB38" s="19">
        <f>('AVIA25%'!CB38)+25</f>
        <v>52300</v>
      </c>
      <c r="CC38" s="19">
        <f>('AVIA25%'!CC38)+25</f>
        <v>50650</v>
      </c>
      <c r="CD38" s="19">
        <f>('AVIA25%'!CD38)+25</f>
        <v>50650</v>
      </c>
      <c r="CE38" s="19">
        <f>('AVIA25%'!CE38)+25</f>
        <v>50650</v>
      </c>
      <c r="CF38" s="19">
        <f>('AVIA25%'!CF38)+25</f>
        <v>50650</v>
      </c>
      <c r="CG38" s="19">
        <f>('AVIA25%'!CG38)+25</f>
        <v>50650</v>
      </c>
      <c r="CH38" s="19">
        <f>('AVIA25%'!CH38)+25</f>
        <v>52300</v>
      </c>
      <c r="CI38" s="19">
        <f>('AVIA25%'!CI38)+25</f>
        <v>52300</v>
      </c>
      <c r="CJ38" s="19">
        <f>('AVIA25%'!CJ38)+25</f>
        <v>50650</v>
      </c>
      <c r="CK38" s="19">
        <f>('AVIA25%'!CK38)+25</f>
        <v>50650</v>
      </c>
      <c r="CL38" s="19">
        <f>('AVIA25%'!CL38)+25</f>
        <v>50650</v>
      </c>
      <c r="CM38" s="19">
        <f>('AVIA25%'!CM38)+25</f>
        <v>50650</v>
      </c>
      <c r="CN38" s="19">
        <f>('AVIA25%'!CN38)+25</f>
        <v>50650</v>
      </c>
      <c r="CO38" s="19">
        <f>('AVIA25%'!CO38)+25</f>
        <v>52300</v>
      </c>
      <c r="CP38" s="19">
        <f>('AVIA25%'!CP38)+25</f>
        <v>52300</v>
      </c>
      <c r="CQ38" s="19">
        <f>('AVIA25%'!CQ38)+25</f>
        <v>50650</v>
      </c>
      <c r="CR38" s="19">
        <f>('AVIA25%'!CR38)+25</f>
        <v>50650</v>
      </c>
      <c r="CS38" s="19">
        <f>('AVIA25%'!CS38)+25</f>
        <v>50650</v>
      </c>
      <c r="CT38" s="19">
        <f>('AVIA25%'!CT38)+25</f>
        <v>50650</v>
      </c>
    </row>
    <row r="39" spans="1:98" s="36" customFormat="1" ht="12" hidden="1" customHeight="1" x14ac:dyDescent="0.2">
      <c r="A39" s="236" t="s">
        <v>183</v>
      </c>
      <c r="B39" s="19">
        <f>('AVIA25%'!B39)+25</f>
        <v>25</v>
      </c>
      <c r="C39" s="19">
        <f>('AVIA25%'!C39)+25</f>
        <v>25</v>
      </c>
      <c r="D39" s="19">
        <f>('AVIA25%'!D39)+25</f>
        <v>25</v>
      </c>
      <c r="E39" s="19">
        <f>('AVIA25%'!E39)+25</f>
        <v>25</v>
      </c>
      <c r="F39" s="19">
        <f>('AVIA25%'!F39)+25</f>
        <v>25</v>
      </c>
      <c r="G39" s="19">
        <f>('AVIA25%'!G39)+25</f>
        <v>25</v>
      </c>
      <c r="H39" s="19">
        <f>('AVIA25%'!H39)+25</f>
        <v>25</v>
      </c>
      <c r="I39" s="19">
        <f>('AVIA25%'!I39)+25</f>
        <v>25</v>
      </c>
      <c r="J39" s="19">
        <f>('AVIA25%'!J39)+25</f>
        <v>25</v>
      </c>
      <c r="K39" s="19">
        <f>('AVIA25%'!K39)+25</f>
        <v>25</v>
      </c>
      <c r="L39" s="19">
        <f>('AVIA25%'!L39)+25</f>
        <v>25</v>
      </c>
      <c r="M39" s="19">
        <f>('AVIA25%'!M39)+25</f>
        <v>25</v>
      </c>
      <c r="N39" s="19">
        <f>('AVIA25%'!N39)+25</f>
        <v>25</v>
      </c>
      <c r="O39" s="19">
        <f>('AVIA25%'!O39)+25</f>
        <v>25</v>
      </c>
      <c r="P39" s="19">
        <f>('AVIA25%'!P39)+25</f>
        <v>25</v>
      </c>
      <c r="Q39" s="19">
        <f>('AVIA25%'!Q39)+25</f>
        <v>25</v>
      </c>
      <c r="R39" s="19">
        <f>('AVIA25%'!R39)+25</f>
        <v>25</v>
      </c>
      <c r="S39" s="19">
        <f>('AVIA25%'!S39)+25</f>
        <v>25</v>
      </c>
      <c r="T39" s="19">
        <f>('AVIA25%'!T39)+25</f>
        <v>25</v>
      </c>
      <c r="U39" s="19">
        <f>('AVIA25%'!U39)+25</f>
        <v>25</v>
      </c>
      <c r="V39" s="19">
        <f>('AVIA25%'!V39)+25</f>
        <v>25</v>
      </c>
      <c r="W39" s="19">
        <f>('AVIA25%'!W39)+25</f>
        <v>25</v>
      </c>
      <c r="X39" s="19">
        <f>('AVIA25%'!X39)+25</f>
        <v>25</v>
      </c>
      <c r="Y39" s="19">
        <f>('AVIA25%'!Y39)+25</f>
        <v>25</v>
      </c>
      <c r="Z39" s="19">
        <f>('AVIA25%'!Z39)+25</f>
        <v>25</v>
      </c>
      <c r="AA39" s="19">
        <f>('AVIA25%'!AA39)+25</f>
        <v>25</v>
      </c>
      <c r="AB39" s="19">
        <f>('AVIA25%'!AB39)+25</f>
        <v>25</v>
      </c>
      <c r="AC39" s="19">
        <f>('AVIA25%'!AC39)+25</f>
        <v>25</v>
      </c>
      <c r="AD39" s="19">
        <f>('AVIA25%'!AD39)+25</f>
        <v>25</v>
      </c>
      <c r="AE39" s="19">
        <f>('AVIA25%'!AE39)+25</f>
        <v>25</v>
      </c>
      <c r="AF39" s="19">
        <f>('AVIA25%'!AF39)+25</f>
        <v>25</v>
      </c>
      <c r="AG39" s="19">
        <f>('AVIA25%'!AG39)+25</f>
        <v>25</v>
      </c>
      <c r="AH39" s="19">
        <f>('AVIA25%'!AH39)+25</f>
        <v>25</v>
      </c>
      <c r="AI39" s="19">
        <f>('AVIA25%'!AI39)+25</f>
        <v>25</v>
      </c>
      <c r="AJ39" s="19">
        <f>('AVIA25%'!AJ39)+25</f>
        <v>25</v>
      </c>
      <c r="AK39" s="19">
        <f>('AVIA25%'!AK39)+25</f>
        <v>25</v>
      </c>
      <c r="AL39" s="19">
        <f>('AVIA25%'!AL39)+25</f>
        <v>25</v>
      </c>
      <c r="AM39" s="19">
        <f>('AVIA25%'!AM39)+25</f>
        <v>25</v>
      </c>
      <c r="AN39" s="19">
        <f>('AVIA25%'!AN39)+25</f>
        <v>25</v>
      </c>
      <c r="AO39" s="19">
        <f>('AVIA25%'!AO39)+25</f>
        <v>25</v>
      </c>
      <c r="AP39" s="19">
        <f>('AVIA25%'!AP39)+25</f>
        <v>25</v>
      </c>
      <c r="AQ39" s="19">
        <f>('AVIA25%'!AQ39)+25</f>
        <v>25</v>
      </c>
      <c r="AR39" s="19">
        <f>('AVIA25%'!AR39)+25</f>
        <v>25</v>
      </c>
      <c r="AS39" s="19">
        <f>('AVIA25%'!AS39)+25</f>
        <v>25</v>
      </c>
      <c r="AT39" s="19">
        <f>('AVIA25%'!AT39)+25</f>
        <v>25</v>
      </c>
      <c r="AU39" s="19">
        <f>('AVIA25%'!AU39)+25</f>
        <v>25</v>
      </c>
      <c r="AV39" s="19">
        <f>('AVIA25%'!AV39)+25</f>
        <v>25</v>
      </c>
      <c r="AW39" s="19">
        <f>('AVIA25%'!AW39)+25</f>
        <v>25</v>
      </c>
      <c r="AX39" s="19">
        <f>('AVIA25%'!AX39)+25</f>
        <v>25</v>
      </c>
      <c r="AY39" s="19">
        <f>('AVIA25%'!AY39)+25</f>
        <v>25</v>
      </c>
      <c r="AZ39" s="19">
        <f>('AVIA25%'!AZ39)+25</f>
        <v>25</v>
      </c>
      <c r="BA39" s="19">
        <f>('AVIA25%'!BA39)+25</f>
        <v>25</v>
      </c>
      <c r="BB39" s="19">
        <f>('AVIA25%'!BB39)+25</f>
        <v>25</v>
      </c>
      <c r="BC39" s="19">
        <f>('AVIA25%'!BC39)+25</f>
        <v>25</v>
      </c>
      <c r="BD39" s="19">
        <f>('AVIA25%'!BD39)+25</f>
        <v>25</v>
      </c>
      <c r="BE39" s="19">
        <f>('AVIA25%'!BE39)+25</f>
        <v>25</v>
      </c>
      <c r="BF39" s="19">
        <f>('AVIA25%'!BF39)+25</f>
        <v>25</v>
      </c>
      <c r="BG39" s="19">
        <f>('AVIA25%'!BG39)+25</f>
        <v>25</v>
      </c>
      <c r="BH39" s="19">
        <f>('AVIA25%'!BH39)+25</f>
        <v>25</v>
      </c>
      <c r="BI39" s="19">
        <f>('AVIA25%'!BI39)+25</f>
        <v>25</v>
      </c>
      <c r="BJ39" s="19">
        <f>('AVIA25%'!BJ39)+25</f>
        <v>25</v>
      </c>
      <c r="BK39" s="19">
        <f>('AVIA25%'!BK39)+25</f>
        <v>25</v>
      </c>
      <c r="BL39" s="19">
        <f>('AVIA25%'!BL39)+25</f>
        <v>25</v>
      </c>
      <c r="BM39" s="19">
        <f>('AVIA25%'!BM39)+25</f>
        <v>25</v>
      </c>
      <c r="BN39" s="19">
        <f>('AVIA25%'!BN39)+25</f>
        <v>25</v>
      </c>
      <c r="BO39" s="19">
        <f>('AVIA25%'!BO39)+25</f>
        <v>25</v>
      </c>
      <c r="BP39" s="19">
        <f>('AVIA25%'!BP39)+25</f>
        <v>25</v>
      </c>
      <c r="BQ39" s="19">
        <f>('AVIA25%'!BQ39)+25</f>
        <v>25</v>
      </c>
      <c r="BR39" s="19">
        <f>('AVIA25%'!BR39)+25</f>
        <v>25</v>
      </c>
      <c r="BS39" s="19">
        <f>('AVIA25%'!BS39)+25</f>
        <v>25</v>
      </c>
      <c r="BT39" s="19">
        <f>('AVIA25%'!BT39)+25</f>
        <v>25</v>
      </c>
      <c r="BU39" s="19">
        <f>('AVIA25%'!BU39)+25</f>
        <v>25</v>
      </c>
      <c r="BV39" s="19">
        <f>('AVIA25%'!BV39)+25</f>
        <v>25</v>
      </c>
      <c r="BW39" s="19">
        <f>('AVIA25%'!BW39)+25</f>
        <v>25</v>
      </c>
      <c r="BX39" s="19">
        <f>('AVIA25%'!BX39)+25</f>
        <v>25</v>
      </c>
      <c r="BY39" s="19">
        <f>('AVIA25%'!BY39)+25</f>
        <v>25</v>
      </c>
      <c r="BZ39" s="19">
        <f>('AVIA25%'!BZ39)+25</f>
        <v>25</v>
      </c>
      <c r="CA39" s="19">
        <f>('AVIA25%'!CA39)+25</f>
        <v>25</v>
      </c>
      <c r="CB39" s="19">
        <f>('AVIA25%'!CB39)+25</f>
        <v>25</v>
      </c>
      <c r="CC39" s="19">
        <f>('AVIA25%'!CC39)+25</f>
        <v>25</v>
      </c>
      <c r="CD39" s="19">
        <f>('AVIA25%'!CD39)+25</f>
        <v>25</v>
      </c>
      <c r="CE39" s="19">
        <f>('AVIA25%'!CE39)+25</f>
        <v>25</v>
      </c>
      <c r="CF39" s="19">
        <f>('AVIA25%'!CF39)+25</f>
        <v>25</v>
      </c>
      <c r="CG39" s="19">
        <f>('AVIA25%'!CG39)+25</f>
        <v>25</v>
      </c>
      <c r="CH39" s="19">
        <f>('AVIA25%'!CH39)+25</f>
        <v>25</v>
      </c>
      <c r="CI39" s="19">
        <f>('AVIA25%'!CI39)+25</f>
        <v>25</v>
      </c>
      <c r="CJ39" s="19">
        <f>('AVIA25%'!CJ39)+25</f>
        <v>25</v>
      </c>
      <c r="CK39" s="19">
        <f>('AVIA25%'!CK39)+25</f>
        <v>25</v>
      </c>
      <c r="CL39" s="19">
        <f>('AVIA25%'!CL39)+25</f>
        <v>25</v>
      </c>
      <c r="CM39" s="19">
        <f>('AVIA25%'!CM39)+25</f>
        <v>25</v>
      </c>
      <c r="CN39" s="19">
        <f>('AVIA25%'!CN39)+25</f>
        <v>25</v>
      </c>
      <c r="CO39" s="19">
        <f>('AVIA25%'!CO39)+25</f>
        <v>25</v>
      </c>
      <c r="CP39" s="19">
        <f>('AVIA25%'!CP39)+25</f>
        <v>25</v>
      </c>
      <c r="CQ39" s="19">
        <f>('AVIA25%'!CQ39)+25</f>
        <v>25</v>
      </c>
      <c r="CR39" s="19">
        <f>('AVIA25%'!CR39)+25</f>
        <v>25</v>
      </c>
      <c r="CS39" s="19">
        <f>('AVIA25%'!CS39)+25</f>
        <v>25</v>
      </c>
      <c r="CT39" s="19">
        <f>('AVIA25%'!CT39)+25</f>
        <v>25</v>
      </c>
    </row>
    <row r="40" spans="1:98" s="36" customFormat="1" ht="12" hidden="1" customHeight="1" x14ac:dyDescent="0.2">
      <c r="A40" s="237" t="s">
        <v>15</v>
      </c>
      <c r="B40" s="19">
        <f>('AVIA25%'!B40)+25</f>
        <v>64900</v>
      </c>
      <c r="C40" s="19">
        <f>('AVIA25%'!C40)+25</f>
        <v>64900</v>
      </c>
      <c r="D40" s="19">
        <f>('AVIA25%'!D40)+25</f>
        <v>62875</v>
      </c>
      <c r="E40" s="19">
        <f>('AVIA25%'!E40)+25</f>
        <v>62875</v>
      </c>
      <c r="F40" s="19">
        <f>('AVIA25%'!F40)+25</f>
        <v>61225</v>
      </c>
      <c r="G40" s="19">
        <f>('AVIA25%'!G40)+25</f>
        <v>62875</v>
      </c>
      <c r="H40" s="19">
        <f>('AVIA25%'!H40)+25</f>
        <v>62875</v>
      </c>
      <c r="I40" s="19">
        <f>('AVIA25%'!I40)+25</f>
        <v>64375</v>
      </c>
      <c r="J40" s="19">
        <f>('AVIA25%'!J40)+25</f>
        <v>64375</v>
      </c>
      <c r="K40" s="19">
        <f>('AVIA25%'!K40)+25</f>
        <v>62875</v>
      </c>
      <c r="L40" s="19">
        <f>('AVIA25%'!L40)+25</f>
        <v>62875</v>
      </c>
      <c r="M40" s="19">
        <f>('AVIA25%'!M40)+25</f>
        <v>62875</v>
      </c>
      <c r="N40" s="19">
        <f>('AVIA25%'!N40)+25</f>
        <v>62875</v>
      </c>
      <c r="O40" s="19">
        <f>('AVIA25%'!O40)+25</f>
        <v>62875</v>
      </c>
      <c r="P40" s="19">
        <f>('AVIA25%'!P40)+25</f>
        <v>64375</v>
      </c>
      <c r="Q40" s="19">
        <f>('AVIA25%'!Q40)+25</f>
        <v>64375</v>
      </c>
      <c r="R40" s="19">
        <f>('AVIA25%'!R40)+25</f>
        <v>64375</v>
      </c>
      <c r="S40" s="19">
        <f>('AVIA25%'!S40)+25</f>
        <v>64375</v>
      </c>
      <c r="T40" s="19">
        <f>('AVIA25%'!T40)+25</f>
        <v>64375</v>
      </c>
      <c r="U40" s="19">
        <f>('AVIA25%'!U40)+25</f>
        <v>64375</v>
      </c>
      <c r="V40" s="19">
        <f>('AVIA25%'!V40)+25</f>
        <v>64375</v>
      </c>
      <c r="W40" s="19">
        <f>('AVIA25%'!W40)+25</f>
        <v>65875</v>
      </c>
      <c r="X40" s="19">
        <f>('AVIA25%'!X40)+25</f>
        <v>65875</v>
      </c>
      <c r="Y40" s="19">
        <f>('AVIA25%'!Y40)+25</f>
        <v>64375</v>
      </c>
      <c r="Z40" s="19">
        <f>('AVIA25%'!Z40)+25</f>
        <v>64375</v>
      </c>
      <c r="AA40" s="19">
        <f>('AVIA25%'!AA40)+25</f>
        <v>64375</v>
      </c>
      <c r="AB40" s="19">
        <f>('AVIA25%'!AB40)+25</f>
        <v>64375</v>
      </c>
      <c r="AC40" s="19">
        <f>('AVIA25%'!AC40)+25</f>
        <v>64375</v>
      </c>
      <c r="AD40" s="19">
        <f>('AVIA25%'!AD40)+25</f>
        <v>65875</v>
      </c>
      <c r="AE40" s="19">
        <f>('AVIA25%'!AE40)+25</f>
        <v>65875</v>
      </c>
      <c r="AF40" s="19">
        <f>('AVIA25%'!AF40)+25</f>
        <v>64375</v>
      </c>
      <c r="AG40" s="19">
        <f>('AVIA25%'!AG40)+25</f>
        <v>64375</v>
      </c>
      <c r="AH40" s="19">
        <f>('AVIA25%'!AH40)+25</f>
        <v>64375</v>
      </c>
      <c r="AI40" s="19">
        <f>('AVIA25%'!AI40)+25</f>
        <v>64375</v>
      </c>
      <c r="AJ40" s="19">
        <f>('AVIA25%'!AJ40)+25</f>
        <v>64375</v>
      </c>
      <c r="AK40" s="19">
        <f>('AVIA25%'!AK40)+25</f>
        <v>65875</v>
      </c>
      <c r="AL40" s="19">
        <f>('AVIA25%'!AL40)+25</f>
        <v>65875</v>
      </c>
      <c r="AM40" s="19">
        <f>('AVIA25%'!AM40)+25</f>
        <v>64375</v>
      </c>
      <c r="AN40" s="19">
        <f>('AVIA25%'!AN40)+25</f>
        <v>64375</v>
      </c>
      <c r="AO40" s="19">
        <f>('AVIA25%'!AO40)+25</f>
        <v>64375</v>
      </c>
      <c r="AP40" s="19">
        <f>('AVIA25%'!AP40)+25</f>
        <v>64375</v>
      </c>
      <c r="AQ40" s="19">
        <f>('AVIA25%'!AQ40)+25</f>
        <v>64375</v>
      </c>
      <c r="AR40" s="19">
        <f>('AVIA25%'!AR40)+25</f>
        <v>65875</v>
      </c>
      <c r="AS40" s="19">
        <f>('AVIA25%'!AS40)+25</f>
        <v>65875</v>
      </c>
      <c r="AT40" s="19">
        <f>('AVIA25%'!AT40)+25</f>
        <v>64375</v>
      </c>
      <c r="AU40" s="19">
        <f>('AVIA25%'!AU40)+25</f>
        <v>64375</v>
      </c>
      <c r="AV40" s="19">
        <f>('AVIA25%'!AV40)+25</f>
        <v>64375</v>
      </c>
      <c r="AW40" s="19">
        <f>('AVIA25%'!AW40)+25</f>
        <v>64375</v>
      </c>
      <c r="AX40" s="19">
        <f>('AVIA25%'!AX40)+25</f>
        <v>64375</v>
      </c>
      <c r="AY40" s="19">
        <f>('AVIA25%'!AY40)+25</f>
        <v>65875</v>
      </c>
      <c r="AZ40" s="19">
        <f>('AVIA25%'!AZ40)+25</f>
        <v>65875</v>
      </c>
      <c r="BA40" s="19">
        <f>('AVIA25%'!BA40)+25</f>
        <v>64375</v>
      </c>
      <c r="BB40" s="19">
        <f>('AVIA25%'!BB40)+25</f>
        <v>64375</v>
      </c>
      <c r="BC40" s="19">
        <f>('AVIA25%'!BC40)+25</f>
        <v>64375</v>
      </c>
      <c r="BD40" s="19">
        <f>('AVIA25%'!BD40)+25</f>
        <v>64375</v>
      </c>
      <c r="BE40" s="19">
        <f>('AVIA25%'!BE40)+25</f>
        <v>64375</v>
      </c>
      <c r="BF40" s="19">
        <f>('AVIA25%'!BF40)+25</f>
        <v>65875</v>
      </c>
      <c r="BG40" s="19">
        <f>('AVIA25%'!BG40)+25</f>
        <v>65875</v>
      </c>
      <c r="BH40" s="19">
        <f>('AVIA25%'!BH40)+25</f>
        <v>61975</v>
      </c>
      <c r="BI40" s="19">
        <f>('AVIA25%'!BI40)+25</f>
        <v>61975</v>
      </c>
      <c r="BJ40" s="19">
        <f>('AVIA25%'!BJ40)+25</f>
        <v>61975</v>
      </c>
      <c r="BK40" s="19">
        <f>('AVIA25%'!BK40)+25</f>
        <v>61975</v>
      </c>
      <c r="BL40" s="19">
        <f>('AVIA25%'!BL40)+25</f>
        <v>61975</v>
      </c>
      <c r="BM40" s="19">
        <f>('AVIA25%'!BM40)+25</f>
        <v>62875</v>
      </c>
      <c r="BN40" s="19">
        <f>('AVIA25%'!BN40)+25</f>
        <v>62875</v>
      </c>
      <c r="BO40" s="19">
        <f>('AVIA25%'!BO40)+25</f>
        <v>61225</v>
      </c>
      <c r="BP40" s="19">
        <f>('AVIA25%'!BP40)+25</f>
        <v>61225</v>
      </c>
      <c r="BQ40" s="19">
        <f>('AVIA25%'!BQ40)+25</f>
        <v>51625</v>
      </c>
      <c r="BR40" s="19">
        <f>('AVIA25%'!BR40)+25</f>
        <v>51625</v>
      </c>
      <c r="BS40" s="19">
        <f>('AVIA25%'!BS40)+25</f>
        <v>51625</v>
      </c>
      <c r="BT40" s="19">
        <f>('AVIA25%'!BT40)+25</f>
        <v>51625</v>
      </c>
      <c r="BU40" s="19">
        <f>('AVIA25%'!BU40)+25</f>
        <v>51625</v>
      </c>
      <c r="BV40" s="19">
        <f>('AVIA25%'!BV40)+25</f>
        <v>49975</v>
      </c>
      <c r="BW40" s="19">
        <f>('AVIA25%'!BW40)+25</f>
        <v>49975</v>
      </c>
      <c r="BX40" s="19">
        <f>('AVIA25%'!BX40)+25</f>
        <v>49975</v>
      </c>
      <c r="BY40" s="19">
        <f>('AVIA25%'!BY40)+25</f>
        <v>49975</v>
      </c>
      <c r="BZ40" s="19">
        <f>('AVIA25%'!BZ40)+25</f>
        <v>49975</v>
      </c>
      <c r="CA40" s="19">
        <f>('AVIA25%'!CA40)+25</f>
        <v>51625</v>
      </c>
      <c r="CB40" s="19">
        <f>('AVIA25%'!CB40)+25</f>
        <v>51625</v>
      </c>
      <c r="CC40" s="19">
        <f>('AVIA25%'!CC40)+25</f>
        <v>49975</v>
      </c>
      <c r="CD40" s="19">
        <f>('AVIA25%'!CD40)+25</f>
        <v>49975</v>
      </c>
      <c r="CE40" s="19">
        <f>('AVIA25%'!CE40)+25</f>
        <v>49975</v>
      </c>
      <c r="CF40" s="19">
        <f>('AVIA25%'!CF40)+25</f>
        <v>49975</v>
      </c>
      <c r="CG40" s="19">
        <f>('AVIA25%'!CG40)+25</f>
        <v>49975</v>
      </c>
      <c r="CH40" s="19">
        <f>('AVIA25%'!CH40)+25</f>
        <v>51625</v>
      </c>
      <c r="CI40" s="19">
        <f>('AVIA25%'!CI40)+25</f>
        <v>51625</v>
      </c>
      <c r="CJ40" s="19">
        <f>('AVIA25%'!CJ40)+25</f>
        <v>49975</v>
      </c>
      <c r="CK40" s="19">
        <f>('AVIA25%'!CK40)+25</f>
        <v>49975</v>
      </c>
      <c r="CL40" s="19">
        <f>('AVIA25%'!CL40)+25</f>
        <v>49975</v>
      </c>
      <c r="CM40" s="19">
        <f>('AVIA25%'!CM40)+25</f>
        <v>49975</v>
      </c>
      <c r="CN40" s="19">
        <f>('AVIA25%'!CN40)+25</f>
        <v>49975</v>
      </c>
      <c r="CO40" s="19">
        <f>('AVIA25%'!CO40)+25</f>
        <v>51625</v>
      </c>
      <c r="CP40" s="19">
        <f>('AVIA25%'!CP40)+25</f>
        <v>51625</v>
      </c>
      <c r="CQ40" s="19">
        <f>('AVIA25%'!CQ40)+25</f>
        <v>49975</v>
      </c>
      <c r="CR40" s="19">
        <f>('AVIA25%'!CR40)+25</f>
        <v>49975</v>
      </c>
      <c r="CS40" s="19">
        <f>('AVIA25%'!CS40)+25</f>
        <v>49975</v>
      </c>
      <c r="CT40" s="19">
        <f>('AVIA25%'!CT40)+25</f>
        <v>49975</v>
      </c>
    </row>
    <row r="41" spans="1:98" s="36" customFormat="1" ht="12" hidden="1" customHeight="1" x14ac:dyDescent="0.2">
      <c r="A41" s="237" t="s">
        <v>355</v>
      </c>
      <c r="B41" s="19">
        <f>('AVIA25%'!B41)+25</f>
        <v>67150</v>
      </c>
      <c r="C41" s="19">
        <f>('AVIA25%'!C41)+25</f>
        <v>67150</v>
      </c>
      <c r="D41" s="19">
        <f>('AVIA25%'!D41)+25</f>
        <v>65125</v>
      </c>
      <c r="E41" s="19">
        <f>('AVIA25%'!E41)+25</f>
        <v>65125</v>
      </c>
      <c r="F41" s="19">
        <f>('AVIA25%'!F41)+25</f>
        <v>63475</v>
      </c>
      <c r="G41" s="19">
        <f>('AVIA25%'!G41)+25</f>
        <v>65125</v>
      </c>
      <c r="H41" s="19">
        <f>('AVIA25%'!H41)+25</f>
        <v>65125</v>
      </c>
      <c r="I41" s="19">
        <f>('AVIA25%'!I41)+25</f>
        <v>66625</v>
      </c>
      <c r="J41" s="19">
        <f>('AVIA25%'!J41)+25</f>
        <v>66625</v>
      </c>
      <c r="K41" s="19">
        <f>('AVIA25%'!K41)+25</f>
        <v>65125</v>
      </c>
      <c r="L41" s="19">
        <f>('AVIA25%'!L41)+25</f>
        <v>65125</v>
      </c>
      <c r="M41" s="19">
        <f>('AVIA25%'!M41)+25</f>
        <v>65125</v>
      </c>
      <c r="N41" s="19">
        <f>('AVIA25%'!N41)+25</f>
        <v>65125</v>
      </c>
      <c r="O41" s="19">
        <f>('AVIA25%'!O41)+25</f>
        <v>65125</v>
      </c>
      <c r="P41" s="19">
        <f>('AVIA25%'!P41)+25</f>
        <v>66625</v>
      </c>
      <c r="Q41" s="19">
        <f>('AVIA25%'!Q41)+25</f>
        <v>66625</v>
      </c>
      <c r="R41" s="19">
        <f>('AVIA25%'!R41)+25</f>
        <v>66625</v>
      </c>
      <c r="S41" s="19">
        <f>('AVIA25%'!S41)+25</f>
        <v>66625</v>
      </c>
      <c r="T41" s="19">
        <f>('AVIA25%'!T41)+25</f>
        <v>66625</v>
      </c>
      <c r="U41" s="19">
        <f>('AVIA25%'!U41)+25</f>
        <v>66625</v>
      </c>
      <c r="V41" s="19">
        <f>('AVIA25%'!V41)+25</f>
        <v>66625</v>
      </c>
      <c r="W41" s="19">
        <f>('AVIA25%'!W41)+25</f>
        <v>68125</v>
      </c>
      <c r="X41" s="19">
        <f>('AVIA25%'!X41)+25</f>
        <v>68125</v>
      </c>
      <c r="Y41" s="19">
        <f>('AVIA25%'!Y41)+25</f>
        <v>66625</v>
      </c>
      <c r="Z41" s="19">
        <f>('AVIA25%'!Z41)+25</f>
        <v>66625</v>
      </c>
      <c r="AA41" s="19">
        <f>('AVIA25%'!AA41)+25</f>
        <v>66625</v>
      </c>
      <c r="AB41" s="19">
        <f>('AVIA25%'!AB41)+25</f>
        <v>66625</v>
      </c>
      <c r="AC41" s="19">
        <f>('AVIA25%'!AC41)+25</f>
        <v>66625</v>
      </c>
      <c r="AD41" s="19">
        <f>('AVIA25%'!AD41)+25</f>
        <v>68125</v>
      </c>
      <c r="AE41" s="19">
        <f>('AVIA25%'!AE41)+25</f>
        <v>68125</v>
      </c>
      <c r="AF41" s="19">
        <f>('AVIA25%'!AF41)+25</f>
        <v>66625</v>
      </c>
      <c r="AG41" s="19">
        <f>('AVIA25%'!AG41)+25</f>
        <v>66625</v>
      </c>
      <c r="AH41" s="19">
        <f>('AVIA25%'!AH41)+25</f>
        <v>66625</v>
      </c>
      <c r="AI41" s="19">
        <f>('AVIA25%'!AI41)+25</f>
        <v>66625</v>
      </c>
      <c r="AJ41" s="19">
        <f>('AVIA25%'!AJ41)+25</f>
        <v>66625</v>
      </c>
      <c r="AK41" s="19">
        <f>('AVIA25%'!AK41)+25</f>
        <v>68125</v>
      </c>
      <c r="AL41" s="19">
        <f>('AVIA25%'!AL41)+25</f>
        <v>68125</v>
      </c>
      <c r="AM41" s="19">
        <f>('AVIA25%'!AM41)+25</f>
        <v>66625</v>
      </c>
      <c r="AN41" s="19">
        <f>('AVIA25%'!AN41)+25</f>
        <v>66625</v>
      </c>
      <c r="AO41" s="19">
        <f>('AVIA25%'!AO41)+25</f>
        <v>66625</v>
      </c>
      <c r="AP41" s="19">
        <f>('AVIA25%'!AP41)+25</f>
        <v>66625</v>
      </c>
      <c r="AQ41" s="19">
        <f>('AVIA25%'!AQ41)+25</f>
        <v>66625</v>
      </c>
      <c r="AR41" s="19">
        <f>('AVIA25%'!AR41)+25</f>
        <v>68125</v>
      </c>
      <c r="AS41" s="19">
        <f>('AVIA25%'!AS41)+25</f>
        <v>68125</v>
      </c>
      <c r="AT41" s="19">
        <f>('AVIA25%'!AT41)+25</f>
        <v>66625</v>
      </c>
      <c r="AU41" s="19">
        <f>('AVIA25%'!AU41)+25</f>
        <v>66625</v>
      </c>
      <c r="AV41" s="19">
        <f>('AVIA25%'!AV41)+25</f>
        <v>66625</v>
      </c>
      <c r="AW41" s="19">
        <f>('AVIA25%'!AW41)+25</f>
        <v>66625</v>
      </c>
      <c r="AX41" s="19">
        <f>('AVIA25%'!AX41)+25</f>
        <v>66625</v>
      </c>
      <c r="AY41" s="19">
        <f>('AVIA25%'!AY41)+25</f>
        <v>68125</v>
      </c>
      <c r="AZ41" s="19">
        <f>('AVIA25%'!AZ41)+25</f>
        <v>68125</v>
      </c>
      <c r="BA41" s="19">
        <f>('AVIA25%'!BA41)+25</f>
        <v>66625</v>
      </c>
      <c r="BB41" s="19">
        <f>('AVIA25%'!BB41)+25</f>
        <v>66625</v>
      </c>
      <c r="BC41" s="19">
        <f>('AVIA25%'!BC41)+25</f>
        <v>66625</v>
      </c>
      <c r="BD41" s="19">
        <f>('AVIA25%'!BD41)+25</f>
        <v>66625</v>
      </c>
      <c r="BE41" s="19">
        <f>('AVIA25%'!BE41)+25</f>
        <v>66625</v>
      </c>
      <c r="BF41" s="19">
        <f>('AVIA25%'!BF41)+25</f>
        <v>68125</v>
      </c>
      <c r="BG41" s="19">
        <f>('AVIA25%'!BG41)+25</f>
        <v>68125</v>
      </c>
      <c r="BH41" s="19">
        <f>('AVIA25%'!BH41)+25</f>
        <v>64225</v>
      </c>
      <c r="BI41" s="19">
        <f>('AVIA25%'!BI41)+25</f>
        <v>64225</v>
      </c>
      <c r="BJ41" s="19">
        <f>('AVIA25%'!BJ41)+25</f>
        <v>64225</v>
      </c>
      <c r="BK41" s="19">
        <f>('AVIA25%'!BK41)+25</f>
        <v>64225</v>
      </c>
      <c r="BL41" s="19">
        <f>('AVIA25%'!BL41)+25</f>
        <v>64225</v>
      </c>
      <c r="BM41" s="19">
        <f>('AVIA25%'!BM41)+25</f>
        <v>65125</v>
      </c>
      <c r="BN41" s="19">
        <f>('AVIA25%'!BN41)+25</f>
        <v>65125</v>
      </c>
      <c r="BO41" s="19">
        <f>('AVIA25%'!BO41)+25</f>
        <v>63475</v>
      </c>
      <c r="BP41" s="19">
        <f>('AVIA25%'!BP41)+25</f>
        <v>63475</v>
      </c>
      <c r="BQ41" s="19">
        <f>('AVIA25%'!BQ41)+25</f>
        <v>53875</v>
      </c>
      <c r="BR41" s="19">
        <f>('AVIA25%'!BR41)+25</f>
        <v>53875</v>
      </c>
      <c r="BS41" s="19">
        <f>('AVIA25%'!BS41)+25</f>
        <v>53875</v>
      </c>
      <c r="BT41" s="19">
        <f>('AVIA25%'!BT41)+25</f>
        <v>53875</v>
      </c>
      <c r="BU41" s="19">
        <f>('AVIA25%'!BU41)+25</f>
        <v>53875</v>
      </c>
      <c r="BV41" s="19">
        <f>('AVIA25%'!BV41)+25</f>
        <v>52225</v>
      </c>
      <c r="BW41" s="19">
        <f>('AVIA25%'!BW41)+25</f>
        <v>52225</v>
      </c>
      <c r="BX41" s="19">
        <f>('AVIA25%'!BX41)+25</f>
        <v>52225</v>
      </c>
      <c r="BY41" s="19">
        <f>('AVIA25%'!BY41)+25</f>
        <v>52225</v>
      </c>
      <c r="BZ41" s="19">
        <f>('AVIA25%'!BZ41)+25</f>
        <v>52225</v>
      </c>
      <c r="CA41" s="19">
        <f>('AVIA25%'!CA41)+25</f>
        <v>53875</v>
      </c>
      <c r="CB41" s="19">
        <f>('AVIA25%'!CB41)+25</f>
        <v>53875</v>
      </c>
      <c r="CC41" s="19">
        <f>('AVIA25%'!CC41)+25</f>
        <v>52225</v>
      </c>
      <c r="CD41" s="19">
        <f>('AVIA25%'!CD41)+25</f>
        <v>52225</v>
      </c>
      <c r="CE41" s="19">
        <f>('AVIA25%'!CE41)+25</f>
        <v>52225</v>
      </c>
      <c r="CF41" s="19">
        <f>('AVIA25%'!CF41)+25</f>
        <v>52225</v>
      </c>
      <c r="CG41" s="19">
        <f>('AVIA25%'!CG41)+25</f>
        <v>52225</v>
      </c>
      <c r="CH41" s="19">
        <f>('AVIA25%'!CH41)+25</f>
        <v>53875</v>
      </c>
      <c r="CI41" s="19">
        <f>('AVIA25%'!CI41)+25</f>
        <v>53875</v>
      </c>
      <c r="CJ41" s="19">
        <f>('AVIA25%'!CJ41)+25</f>
        <v>52225</v>
      </c>
      <c r="CK41" s="19">
        <f>('AVIA25%'!CK41)+25</f>
        <v>52225</v>
      </c>
      <c r="CL41" s="19">
        <f>('AVIA25%'!CL41)+25</f>
        <v>52225</v>
      </c>
      <c r="CM41" s="19">
        <f>('AVIA25%'!CM41)+25</f>
        <v>52225</v>
      </c>
      <c r="CN41" s="19">
        <f>('AVIA25%'!CN41)+25</f>
        <v>52225</v>
      </c>
      <c r="CO41" s="19">
        <f>('AVIA25%'!CO41)+25</f>
        <v>53875</v>
      </c>
      <c r="CP41" s="19">
        <f>('AVIA25%'!CP41)+25</f>
        <v>53875</v>
      </c>
      <c r="CQ41" s="19">
        <f>('AVIA25%'!CQ41)+25</f>
        <v>52225</v>
      </c>
      <c r="CR41" s="19">
        <f>('AVIA25%'!CR41)+25</f>
        <v>52225</v>
      </c>
      <c r="CS41" s="19">
        <f>('AVIA25%'!CS41)+25</f>
        <v>52225</v>
      </c>
      <c r="CT41" s="19">
        <f>('AVIA25%'!CT41)+25</f>
        <v>52225</v>
      </c>
    </row>
    <row r="42" spans="1:98" s="36" customFormat="1" ht="12" hidden="1" customHeight="1" x14ac:dyDescent="0.2">
      <c r="A42" s="237" t="s">
        <v>356</v>
      </c>
      <c r="B42" s="19">
        <f>('AVIA25%'!B42)+25</f>
        <v>69400</v>
      </c>
      <c r="C42" s="19">
        <f>('AVIA25%'!C42)+25</f>
        <v>69400</v>
      </c>
      <c r="D42" s="19">
        <f>('AVIA25%'!D42)+25</f>
        <v>67375</v>
      </c>
      <c r="E42" s="19">
        <f>('AVIA25%'!E42)+25</f>
        <v>67375</v>
      </c>
      <c r="F42" s="19">
        <f>('AVIA25%'!F42)+25</f>
        <v>65725</v>
      </c>
      <c r="G42" s="19">
        <f>('AVIA25%'!G42)+25</f>
        <v>67375</v>
      </c>
      <c r="H42" s="19">
        <f>('AVIA25%'!H42)+25</f>
        <v>67375</v>
      </c>
      <c r="I42" s="19">
        <f>('AVIA25%'!I42)+25</f>
        <v>68875</v>
      </c>
      <c r="J42" s="19">
        <f>('AVIA25%'!J42)+25</f>
        <v>68875</v>
      </c>
      <c r="K42" s="19">
        <f>('AVIA25%'!K42)+25</f>
        <v>67375</v>
      </c>
      <c r="L42" s="19">
        <f>('AVIA25%'!L42)+25</f>
        <v>67375</v>
      </c>
      <c r="M42" s="19">
        <f>('AVIA25%'!M42)+25</f>
        <v>67375</v>
      </c>
      <c r="N42" s="19">
        <f>('AVIA25%'!N42)+25</f>
        <v>67375</v>
      </c>
      <c r="O42" s="19">
        <f>('AVIA25%'!O42)+25</f>
        <v>67375</v>
      </c>
      <c r="P42" s="19">
        <f>('AVIA25%'!P42)+25</f>
        <v>68875</v>
      </c>
      <c r="Q42" s="19">
        <f>('AVIA25%'!Q42)+25</f>
        <v>68875</v>
      </c>
      <c r="R42" s="19">
        <f>('AVIA25%'!R42)+25</f>
        <v>68875</v>
      </c>
      <c r="S42" s="19">
        <f>('AVIA25%'!S42)+25</f>
        <v>68875</v>
      </c>
      <c r="T42" s="19">
        <f>('AVIA25%'!T42)+25</f>
        <v>68875</v>
      </c>
      <c r="U42" s="19">
        <f>('AVIA25%'!U42)+25</f>
        <v>68875</v>
      </c>
      <c r="V42" s="19">
        <f>('AVIA25%'!V42)+25</f>
        <v>68875</v>
      </c>
      <c r="W42" s="19">
        <f>('AVIA25%'!W42)+25</f>
        <v>70375</v>
      </c>
      <c r="X42" s="19">
        <f>('AVIA25%'!X42)+25</f>
        <v>70375</v>
      </c>
      <c r="Y42" s="19">
        <f>('AVIA25%'!Y42)+25</f>
        <v>68875</v>
      </c>
      <c r="Z42" s="19">
        <f>('AVIA25%'!Z42)+25</f>
        <v>68875</v>
      </c>
      <c r="AA42" s="19">
        <f>('AVIA25%'!AA42)+25</f>
        <v>68875</v>
      </c>
      <c r="AB42" s="19">
        <f>('AVIA25%'!AB42)+25</f>
        <v>68875</v>
      </c>
      <c r="AC42" s="19">
        <f>('AVIA25%'!AC42)+25</f>
        <v>68875</v>
      </c>
      <c r="AD42" s="19">
        <f>('AVIA25%'!AD42)+25</f>
        <v>70375</v>
      </c>
      <c r="AE42" s="19">
        <f>('AVIA25%'!AE42)+25</f>
        <v>70375</v>
      </c>
      <c r="AF42" s="19">
        <f>('AVIA25%'!AF42)+25</f>
        <v>68875</v>
      </c>
      <c r="AG42" s="19">
        <f>('AVIA25%'!AG42)+25</f>
        <v>68875</v>
      </c>
      <c r="AH42" s="19">
        <f>('AVIA25%'!AH42)+25</f>
        <v>68875</v>
      </c>
      <c r="AI42" s="19">
        <f>('AVIA25%'!AI42)+25</f>
        <v>68875</v>
      </c>
      <c r="AJ42" s="19">
        <f>('AVIA25%'!AJ42)+25</f>
        <v>68875</v>
      </c>
      <c r="AK42" s="19">
        <f>('AVIA25%'!AK42)+25</f>
        <v>70375</v>
      </c>
      <c r="AL42" s="19">
        <f>('AVIA25%'!AL42)+25</f>
        <v>70375</v>
      </c>
      <c r="AM42" s="19">
        <f>('AVIA25%'!AM42)+25</f>
        <v>68875</v>
      </c>
      <c r="AN42" s="19">
        <f>('AVIA25%'!AN42)+25</f>
        <v>68875</v>
      </c>
      <c r="AO42" s="19">
        <f>('AVIA25%'!AO42)+25</f>
        <v>68875</v>
      </c>
      <c r="AP42" s="19">
        <f>('AVIA25%'!AP42)+25</f>
        <v>68875</v>
      </c>
      <c r="AQ42" s="19">
        <f>('AVIA25%'!AQ42)+25</f>
        <v>68875</v>
      </c>
      <c r="AR42" s="19">
        <f>('AVIA25%'!AR42)+25</f>
        <v>70375</v>
      </c>
      <c r="AS42" s="19">
        <f>('AVIA25%'!AS42)+25</f>
        <v>70375</v>
      </c>
      <c r="AT42" s="19">
        <f>('AVIA25%'!AT42)+25</f>
        <v>68875</v>
      </c>
      <c r="AU42" s="19">
        <f>('AVIA25%'!AU42)+25</f>
        <v>68875</v>
      </c>
      <c r="AV42" s="19">
        <f>('AVIA25%'!AV42)+25</f>
        <v>68875</v>
      </c>
      <c r="AW42" s="19">
        <f>('AVIA25%'!AW42)+25</f>
        <v>68875</v>
      </c>
      <c r="AX42" s="19">
        <f>('AVIA25%'!AX42)+25</f>
        <v>68875</v>
      </c>
      <c r="AY42" s="19">
        <f>('AVIA25%'!AY42)+25</f>
        <v>70375</v>
      </c>
      <c r="AZ42" s="19">
        <f>('AVIA25%'!AZ42)+25</f>
        <v>70375</v>
      </c>
      <c r="BA42" s="19">
        <f>('AVIA25%'!BA42)+25</f>
        <v>68875</v>
      </c>
      <c r="BB42" s="19">
        <f>('AVIA25%'!BB42)+25</f>
        <v>68875</v>
      </c>
      <c r="BC42" s="19">
        <f>('AVIA25%'!BC42)+25</f>
        <v>68875</v>
      </c>
      <c r="BD42" s="19">
        <f>('AVIA25%'!BD42)+25</f>
        <v>68875</v>
      </c>
      <c r="BE42" s="19">
        <f>('AVIA25%'!BE42)+25</f>
        <v>68875</v>
      </c>
      <c r="BF42" s="19">
        <f>('AVIA25%'!BF42)+25</f>
        <v>70375</v>
      </c>
      <c r="BG42" s="19">
        <f>('AVIA25%'!BG42)+25</f>
        <v>70375</v>
      </c>
      <c r="BH42" s="19">
        <f>('AVIA25%'!BH42)+25</f>
        <v>66475</v>
      </c>
      <c r="BI42" s="19">
        <f>('AVIA25%'!BI42)+25</f>
        <v>66475</v>
      </c>
      <c r="BJ42" s="19">
        <f>('AVIA25%'!BJ42)+25</f>
        <v>66475</v>
      </c>
      <c r="BK42" s="19">
        <f>('AVIA25%'!BK42)+25</f>
        <v>66475</v>
      </c>
      <c r="BL42" s="19">
        <f>('AVIA25%'!BL42)+25</f>
        <v>66475</v>
      </c>
      <c r="BM42" s="19">
        <f>('AVIA25%'!BM42)+25</f>
        <v>67375</v>
      </c>
      <c r="BN42" s="19">
        <f>('AVIA25%'!BN42)+25</f>
        <v>67375</v>
      </c>
      <c r="BO42" s="19">
        <f>('AVIA25%'!BO42)+25</f>
        <v>65725</v>
      </c>
      <c r="BP42" s="19">
        <f>('AVIA25%'!BP42)+25</f>
        <v>65725</v>
      </c>
      <c r="BQ42" s="19">
        <f>('AVIA25%'!BQ42)+25</f>
        <v>56125</v>
      </c>
      <c r="BR42" s="19">
        <f>('AVIA25%'!BR42)+25</f>
        <v>56125</v>
      </c>
      <c r="BS42" s="19">
        <f>('AVIA25%'!BS42)+25</f>
        <v>56125</v>
      </c>
      <c r="BT42" s="19">
        <f>('AVIA25%'!BT42)+25</f>
        <v>56125</v>
      </c>
      <c r="BU42" s="19">
        <f>('AVIA25%'!BU42)+25</f>
        <v>56125</v>
      </c>
      <c r="BV42" s="19">
        <f>('AVIA25%'!BV42)+25</f>
        <v>54475</v>
      </c>
      <c r="BW42" s="19">
        <f>('AVIA25%'!BW42)+25</f>
        <v>54475</v>
      </c>
      <c r="BX42" s="19">
        <f>('AVIA25%'!BX42)+25</f>
        <v>54475</v>
      </c>
      <c r="BY42" s="19">
        <f>('AVIA25%'!BY42)+25</f>
        <v>54475</v>
      </c>
      <c r="BZ42" s="19">
        <f>('AVIA25%'!BZ42)+25</f>
        <v>54475</v>
      </c>
      <c r="CA42" s="19">
        <f>('AVIA25%'!CA42)+25</f>
        <v>56125</v>
      </c>
      <c r="CB42" s="19">
        <f>('AVIA25%'!CB42)+25</f>
        <v>56125</v>
      </c>
      <c r="CC42" s="19">
        <f>('AVIA25%'!CC42)+25</f>
        <v>54475</v>
      </c>
      <c r="CD42" s="19">
        <f>('AVIA25%'!CD42)+25</f>
        <v>54475</v>
      </c>
      <c r="CE42" s="19">
        <f>('AVIA25%'!CE42)+25</f>
        <v>54475</v>
      </c>
      <c r="CF42" s="19">
        <f>('AVIA25%'!CF42)+25</f>
        <v>54475</v>
      </c>
      <c r="CG42" s="19">
        <f>('AVIA25%'!CG42)+25</f>
        <v>54475</v>
      </c>
      <c r="CH42" s="19">
        <f>('AVIA25%'!CH42)+25</f>
        <v>56125</v>
      </c>
      <c r="CI42" s="19">
        <f>('AVIA25%'!CI42)+25</f>
        <v>56125</v>
      </c>
      <c r="CJ42" s="19">
        <f>('AVIA25%'!CJ42)+25</f>
        <v>54475</v>
      </c>
      <c r="CK42" s="19">
        <f>('AVIA25%'!CK42)+25</f>
        <v>54475</v>
      </c>
      <c r="CL42" s="19">
        <f>('AVIA25%'!CL42)+25</f>
        <v>54475</v>
      </c>
      <c r="CM42" s="19">
        <f>('AVIA25%'!CM42)+25</f>
        <v>54475</v>
      </c>
      <c r="CN42" s="19">
        <f>('AVIA25%'!CN42)+25</f>
        <v>54475</v>
      </c>
      <c r="CO42" s="19">
        <f>('AVIA25%'!CO42)+25</f>
        <v>56125</v>
      </c>
      <c r="CP42" s="19">
        <f>('AVIA25%'!CP42)+25</f>
        <v>56125</v>
      </c>
      <c r="CQ42" s="19">
        <f>('AVIA25%'!CQ42)+25</f>
        <v>54475</v>
      </c>
      <c r="CR42" s="19">
        <f>('AVIA25%'!CR42)+25</f>
        <v>54475</v>
      </c>
      <c r="CS42" s="19">
        <f>('AVIA25%'!CS42)+25</f>
        <v>54475</v>
      </c>
      <c r="CT42" s="19">
        <f>('AVIA25%'!CT42)+25</f>
        <v>54475</v>
      </c>
    </row>
    <row r="43" spans="1:98" s="36" customFormat="1" ht="12" hidden="1" customHeight="1" x14ac:dyDescent="0.2">
      <c r="A43" s="237" t="s">
        <v>357</v>
      </c>
      <c r="B43" s="19">
        <f>('AVIA25%'!B43)+25</f>
        <v>71650</v>
      </c>
      <c r="C43" s="19">
        <f>('AVIA25%'!C43)+25</f>
        <v>71650</v>
      </c>
      <c r="D43" s="19">
        <f>('AVIA25%'!D43)+25</f>
        <v>69625</v>
      </c>
      <c r="E43" s="19">
        <f>('AVIA25%'!E43)+25</f>
        <v>69625</v>
      </c>
      <c r="F43" s="19">
        <f>('AVIA25%'!F43)+25</f>
        <v>67975</v>
      </c>
      <c r="G43" s="19">
        <f>('AVIA25%'!G43)+25</f>
        <v>69625</v>
      </c>
      <c r="H43" s="19">
        <f>('AVIA25%'!H43)+25</f>
        <v>69625</v>
      </c>
      <c r="I43" s="19">
        <f>('AVIA25%'!I43)+25</f>
        <v>71125</v>
      </c>
      <c r="J43" s="19">
        <f>('AVIA25%'!J43)+25</f>
        <v>71125</v>
      </c>
      <c r="K43" s="19">
        <f>('AVIA25%'!K43)+25</f>
        <v>69625</v>
      </c>
      <c r="L43" s="19">
        <f>('AVIA25%'!L43)+25</f>
        <v>69625</v>
      </c>
      <c r="M43" s="19">
        <f>('AVIA25%'!M43)+25</f>
        <v>69625</v>
      </c>
      <c r="N43" s="19">
        <f>('AVIA25%'!N43)+25</f>
        <v>69625</v>
      </c>
      <c r="O43" s="19">
        <f>('AVIA25%'!O43)+25</f>
        <v>69625</v>
      </c>
      <c r="P43" s="19">
        <f>('AVIA25%'!P43)+25</f>
        <v>71125</v>
      </c>
      <c r="Q43" s="19">
        <f>('AVIA25%'!Q43)+25</f>
        <v>71125</v>
      </c>
      <c r="R43" s="19">
        <f>('AVIA25%'!R43)+25</f>
        <v>71125</v>
      </c>
      <c r="S43" s="19">
        <f>('AVIA25%'!S43)+25</f>
        <v>71125</v>
      </c>
      <c r="T43" s="19">
        <f>('AVIA25%'!T43)+25</f>
        <v>71125</v>
      </c>
      <c r="U43" s="19">
        <f>('AVIA25%'!U43)+25</f>
        <v>71125</v>
      </c>
      <c r="V43" s="19">
        <f>('AVIA25%'!V43)+25</f>
        <v>71125</v>
      </c>
      <c r="W43" s="19">
        <f>('AVIA25%'!W43)+25</f>
        <v>72625</v>
      </c>
      <c r="X43" s="19">
        <f>('AVIA25%'!X43)+25</f>
        <v>72625</v>
      </c>
      <c r="Y43" s="19">
        <f>('AVIA25%'!Y43)+25</f>
        <v>71125</v>
      </c>
      <c r="Z43" s="19">
        <f>('AVIA25%'!Z43)+25</f>
        <v>71125</v>
      </c>
      <c r="AA43" s="19">
        <f>('AVIA25%'!AA43)+25</f>
        <v>71125</v>
      </c>
      <c r="AB43" s="19">
        <f>('AVIA25%'!AB43)+25</f>
        <v>71125</v>
      </c>
      <c r="AC43" s="19">
        <f>('AVIA25%'!AC43)+25</f>
        <v>71125</v>
      </c>
      <c r="AD43" s="19">
        <f>('AVIA25%'!AD43)+25</f>
        <v>72625</v>
      </c>
      <c r="AE43" s="19">
        <f>('AVIA25%'!AE43)+25</f>
        <v>72625</v>
      </c>
      <c r="AF43" s="19">
        <f>('AVIA25%'!AF43)+25</f>
        <v>71125</v>
      </c>
      <c r="AG43" s="19">
        <f>('AVIA25%'!AG43)+25</f>
        <v>71125</v>
      </c>
      <c r="AH43" s="19">
        <f>('AVIA25%'!AH43)+25</f>
        <v>71125</v>
      </c>
      <c r="AI43" s="19">
        <f>('AVIA25%'!AI43)+25</f>
        <v>71125</v>
      </c>
      <c r="AJ43" s="19">
        <f>('AVIA25%'!AJ43)+25</f>
        <v>71125</v>
      </c>
      <c r="AK43" s="19">
        <f>('AVIA25%'!AK43)+25</f>
        <v>72625</v>
      </c>
      <c r="AL43" s="19">
        <f>('AVIA25%'!AL43)+25</f>
        <v>72625</v>
      </c>
      <c r="AM43" s="19">
        <f>('AVIA25%'!AM43)+25</f>
        <v>71125</v>
      </c>
      <c r="AN43" s="19">
        <f>('AVIA25%'!AN43)+25</f>
        <v>71125</v>
      </c>
      <c r="AO43" s="19">
        <f>('AVIA25%'!AO43)+25</f>
        <v>71125</v>
      </c>
      <c r="AP43" s="19">
        <f>('AVIA25%'!AP43)+25</f>
        <v>71125</v>
      </c>
      <c r="AQ43" s="19">
        <f>('AVIA25%'!AQ43)+25</f>
        <v>71125</v>
      </c>
      <c r="AR43" s="19">
        <f>('AVIA25%'!AR43)+25</f>
        <v>72625</v>
      </c>
      <c r="AS43" s="19">
        <f>('AVIA25%'!AS43)+25</f>
        <v>72625</v>
      </c>
      <c r="AT43" s="19">
        <f>('AVIA25%'!AT43)+25</f>
        <v>71125</v>
      </c>
      <c r="AU43" s="19">
        <f>('AVIA25%'!AU43)+25</f>
        <v>71125</v>
      </c>
      <c r="AV43" s="19">
        <f>('AVIA25%'!AV43)+25</f>
        <v>71125</v>
      </c>
      <c r="AW43" s="19">
        <f>('AVIA25%'!AW43)+25</f>
        <v>71125</v>
      </c>
      <c r="AX43" s="19">
        <f>('AVIA25%'!AX43)+25</f>
        <v>71125</v>
      </c>
      <c r="AY43" s="19">
        <f>('AVIA25%'!AY43)+25</f>
        <v>72625</v>
      </c>
      <c r="AZ43" s="19">
        <f>('AVIA25%'!AZ43)+25</f>
        <v>72625</v>
      </c>
      <c r="BA43" s="19">
        <f>('AVIA25%'!BA43)+25</f>
        <v>71125</v>
      </c>
      <c r="BB43" s="19">
        <f>('AVIA25%'!BB43)+25</f>
        <v>71125</v>
      </c>
      <c r="BC43" s="19">
        <f>('AVIA25%'!BC43)+25</f>
        <v>71125</v>
      </c>
      <c r="BD43" s="19">
        <f>('AVIA25%'!BD43)+25</f>
        <v>71125</v>
      </c>
      <c r="BE43" s="19">
        <f>('AVIA25%'!BE43)+25</f>
        <v>71125</v>
      </c>
      <c r="BF43" s="19">
        <f>('AVIA25%'!BF43)+25</f>
        <v>72625</v>
      </c>
      <c r="BG43" s="19">
        <f>('AVIA25%'!BG43)+25</f>
        <v>72625</v>
      </c>
      <c r="BH43" s="19">
        <f>('AVIA25%'!BH43)+25</f>
        <v>68725</v>
      </c>
      <c r="BI43" s="19">
        <f>('AVIA25%'!BI43)+25</f>
        <v>68725</v>
      </c>
      <c r="BJ43" s="19">
        <f>('AVIA25%'!BJ43)+25</f>
        <v>68725</v>
      </c>
      <c r="BK43" s="19">
        <f>('AVIA25%'!BK43)+25</f>
        <v>68725</v>
      </c>
      <c r="BL43" s="19">
        <f>('AVIA25%'!BL43)+25</f>
        <v>68725</v>
      </c>
      <c r="BM43" s="19">
        <f>('AVIA25%'!BM43)+25</f>
        <v>69625</v>
      </c>
      <c r="BN43" s="19">
        <f>('AVIA25%'!BN43)+25</f>
        <v>69625</v>
      </c>
      <c r="BO43" s="19">
        <f>('AVIA25%'!BO43)+25</f>
        <v>67975</v>
      </c>
      <c r="BP43" s="19">
        <f>('AVIA25%'!BP43)+25</f>
        <v>67975</v>
      </c>
      <c r="BQ43" s="19">
        <f>('AVIA25%'!BQ43)+25</f>
        <v>58375</v>
      </c>
      <c r="BR43" s="19">
        <f>('AVIA25%'!BR43)+25</f>
        <v>58375</v>
      </c>
      <c r="BS43" s="19">
        <f>('AVIA25%'!BS43)+25</f>
        <v>58375</v>
      </c>
      <c r="BT43" s="19">
        <f>('AVIA25%'!BT43)+25</f>
        <v>58375</v>
      </c>
      <c r="BU43" s="19">
        <f>('AVIA25%'!BU43)+25</f>
        <v>58375</v>
      </c>
      <c r="BV43" s="19">
        <f>('AVIA25%'!BV43)+25</f>
        <v>56725</v>
      </c>
      <c r="BW43" s="19">
        <f>('AVIA25%'!BW43)+25</f>
        <v>56725</v>
      </c>
      <c r="BX43" s="19">
        <f>('AVIA25%'!BX43)+25</f>
        <v>56725</v>
      </c>
      <c r="BY43" s="19">
        <f>('AVIA25%'!BY43)+25</f>
        <v>56725</v>
      </c>
      <c r="BZ43" s="19">
        <f>('AVIA25%'!BZ43)+25</f>
        <v>56725</v>
      </c>
      <c r="CA43" s="19">
        <f>('AVIA25%'!CA43)+25</f>
        <v>58375</v>
      </c>
      <c r="CB43" s="19">
        <f>('AVIA25%'!CB43)+25</f>
        <v>58375</v>
      </c>
      <c r="CC43" s="19">
        <f>('AVIA25%'!CC43)+25</f>
        <v>56725</v>
      </c>
      <c r="CD43" s="19">
        <f>('AVIA25%'!CD43)+25</f>
        <v>56725</v>
      </c>
      <c r="CE43" s="19">
        <f>('AVIA25%'!CE43)+25</f>
        <v>56725</v>
      </c>
      <c r="CF43" s="19">
        <f>('AVIA25%'!CF43)+25</f>
        <v>56725</v>
      </c>
      <c r="CG43" s="19">
        <f>('AVIA25%'!CG43)+25</f>
        <v>56725</v>
      </c>
      <c r="CH43" s="19">
        <f>('AVIA25%'!CH43)+25</f>
        <v>58375</v>
      </c>
      <c r="CI43" s="19">
        <f>('AVIA25%'!CI43)+25</f>
        <v>58375</v>
      </c>
      <c r="CJ43" s="19">
        <f>('AVIA25%'!CJ43)+25</f>
        <v>56725</v>
      </c>
      <c r="CK43" s="19">
        <f>('AVIA25%'!CK43)+25</f>
        <v>56725</v>
      </c>
      <c r="CL43" s="19">
        <f>('AVIA25%'!CL43)+25</f>
        <v>56725</v>
      </c>
      <c r="CM43" s="19">
        <f>('AVIA25%'!CM43)+25</f>
        <v>56725</v>
      </c>
      <c r="CN43" s="19">
        <f>('AVIA25%'!CN43)+25</f>
        <v>56725</v>
      </c>
      <c r="CO43" s="19">
        <f>('AVIA25%'!CO43)+25</f>
        <v>58375</v>
      </c>
      <c r="CP43" s="19">
        <f>('AVIA25%'!CP43)+25</f>
        <v>58375</v>
      </c>
      <c r="CQ43" s="19">
        <f>('AVIA25%'!CQ43)+25</f>
        <v>56725</v>
      </c>
      <c r="CR43" s="19">
        <f>('AVIA25%'!CR43)+25</f>
        <v>56725</v>
      </c>
      <c r="CS43" s="19">
        <f>('AVIA25%'!CS43)+25</f>
        <v>56725</v>
      </c>
      <c r="CT43" s="19">
        <f>('AVIA25%'!CT43)+25</f>
        <v>56725</v>
      </c>
    </row>
    <row r="44" spans="1:98" s="36" customFormat="1" ht="12" hidden="1" customHeight="1" x14ac:dyDescent="0.2">
      <c r="A44" s="237" t="s">
        <v>358</v>
      </c>
      <c r="B44" s="19">
        <f>('AVIA25%'!B44)+25</f>
        <v>73900</v>
      </c>
      <c r="C44" s="19">
        <f>('AVIA25%'!C44)+25</f>
        <v>73900</v>
      </c>
      <c r="D44" s="19">
        <f>('AVIA25%'!D44)+25</f>
        <v>71875</v>
      </c>
      <c r="E44" s="19">
        <f>('AVIA25%'!E44)+25</f>
        <v>71875</v>
      </c>
      <c r="F44" s="19">
        <f>('AVIA25%'!F44)+25</f>
        <v>70225</v>
      </c>
      <c r="G44" s="19">
        <f>('AVIA25%'!G44)+25</f>
        <v>71875</v>
      </c>
      <c r="H44" s="19">
        <f>('AVIA25%'!H44)+25</f>
        <v>71875</v>
      </c>
      <c r="I44" s="19">
        <f>('AVIA25%'!I44)+25</f>
        <v>73375</v>
      </c>
      <c r="J44" s="19">
        <f>('AVIA25%'!J44)+25</f>
        <v>73375</v>
      </c>
      <c r="K44" s="19">
        <f>('AVIA25%'!K44)+25</f>
        <v>71875</v>
      </c>
      <c r="L44" s="19">
        <f>('AVIA25%'!L44)+25</f>
        <v>71875</v>
      </c>
      <c r="M44" s="19">
        <f>('AVIA25%'!M44)+25</f>
        <v>71875</v>
      </c>
      <c r="N44" s="19">
        <f>('AVIA25%'!N44)+25</f>
        <v>71875</v>
      </c>
      <c r="O44" s="19">
        <f>('AVIA25%'!O44)+25</f>
        <v>71875</v>
      </c>
      <c r="P44" s="19">
        <f>('AVIA25%'!P44)+25</f>
        <v>73375</v>
      </c>
      <c r="Q44" s="19">
        <f>('AVIA25%'!Q44)+25</f>
        <v>73375</v>
      </c>
      <c r="R44" s="19">
        <f>('AVIA25%'!R44)+25</f>
        <v>73375</v>
      </c>
      <c r="S44" s="19">
        <f>('AVIA25%'!S44)+25</f>
        <v>73375</v>
      </c>
      <c r="T44" s="19">
        <f>('AVIA25%'!T44)+25</f>
        <v>73375</v>
      </c>
      <c r="U44" s="19">
        <f>('AVIA25%'!U44)+25</f>
        <v>73375</v>
      </c>
      <c r="V44" s="19">
        <f>('AVIA25%'!V44)+25</f>
        <v>73375</v>
      </c>
      <c r="W44" s="19">
        <f>('AVIA25%'!W44)+25</f>
        <v>74875</v>
      </c>
      <c r="X44" s="19">
        <f>('AVIA25%'!X44)+25</f>
        <v>74875</v>
      </c>
      <c r="Y44" s="19">
        <f>('AVIA25%'!Y44)+25</f>
        <v>73375</v>
      </c>
      <c r="Z44" s="19">
        <f>('AVIA25%'!Z44)+25</f>
        <v>73375</v>
      </c>
      <c r="AA44" s="19">
        <f>('AVIA25%'!AA44)+25</f>
        <v>73375</v>
      </c>
      <c r="AB44" s="19">
        <f>('AVIA25%'!AB44)+25</f>
        <v>73375</v>
      </c>
      <c r="AC44" s="19">
        <f>('AVIA25%'!AC44)+25</f>
        <v>73375</v>
      </c>
      <c r="AD44" s="19">
        <f>('AVIA25%'!AD44)+25</f>
        <v>74875</v>
      </c>
      <c r="AE44" s="19">
        <f>('AVIA25%'!AE44)+25</f>
        <v>74875</v>
      </c>
      <c r="AF44" s="19">
        <f>('AVIA25%'!AF44)+25</f>
        <v>73375</v>
      </c>
      <c r="AG44" s="19">
        <f>('AVIA25%'!AG44)+25</f>
        <v>73375</v>
      </c>
      <c r="AH44" s="19">
        <f>('AVIA25%'!AH44)+25</f>
        <v>73375</v>
      </c>
      <c r="AI44" s="19">
        <f>('AVIA25%'!AI44)+25</f>
        <v>73375</v>
      </c>
      <c r="AJ44" s="19">
        <f>('AVIA25%'!AJ44)+25</f>
        <v>73375</v>
      </c>
      <c r="AK44" s="19">
        <f>('AVIA25%'!AK44)+25</f>
        <v>74875</v>
      </c>
      <c r="AL44" s="19">
        <f>('AVIA25%'!AL44)+25</f>
        <v>74875</v>
      </c>
      <c r="AM44" s="19">
        <f>('AVIA25%'!AM44)+25</f>
        <v>73375</v>
      </c>
      <c r="AN44" s="19">
        <f>('AVIA25%'!AN44)+25</f>
        <v>73375</v>
      </c>
      <c r="AO44" s="19">
        <f>('AVIA25%'!AO44)+25</f>
        <v>73375</v>
      </c>
      <c r="AP44" s="19">
        <f>('AVIA25%'!AP44)+25</f>
        <v>73375</v>
      </c>
      <c r="AQ44" s="19">
        <f>('AVIA25%'!AQ44)+25</f>
        <v>73375</v>
      </c>
      <c r="AR44" s="19">
        <f>('AVIA25%'!AR44)+25</f>
        <v>74875</v>
      </c>
      <c r="AS44" s="19">
        <f>('AVIA25%'!AS44)+25</f>
        <v>74875</v>
      </c>
      <c r="AT44" s="19">
        <f>('AVIA25%'!AT44)+25</f>
        <v>73375</v>
      </c>
      <c r="AU44" s="19">
        <f>('AVIA25%'!AU44)+25</f>
        <v>73375</v>
      </c>
      <c r="AV44" s="19">
        <f>('AVIA25%'!AV44)+25</f>
        <v>73375</v>
      </c>
      <c r="AW44" s="19">
        <f>('AVIA25%'!AW44)+25</f>
        <v>73375</v>
      </c>
      <c r="AX44" s="19">
        <f>('AVIA25%'!AX44)+25</f>
        <v>73375</v>
      </c>
      <c r="AY44" s="19">
        <f>('AVIA25%'!AY44)+25</f>
        <v>74875</v>
      </c>
      <c r="AZ44" s="19">
        <f>('AVIA25%'!AZ44)+25</f>
        <v>74875</v>
      </c>
      <c r="BA44" s="19">
        <f>('AVIA25%'!BA44)+25</f>
        <v>73375</v>
      </c>
      <c r="BB44" s="19">
        <f>('AVIA25%'!BB44)+25</f>
        <v>73375</v>
      </c>
      <c r="BC44" s="19">
        <f>('AVIA25%'!BC44)+25</f>
        <v>73375</v>
      </c>
      <c r="BD44" s="19">
        <f>('AVIA25%'!BD44)+25</f>
        <v>73375</v>
      </c>
      <c r="BE44" s="19">
        <f>('AVIA25%'!BE44)+25</f>
        <v>73375</v>
      </c>
      <c r="BF44" s="19">
        <f>('AVIA25%'!BF44)+25</f>
        <v>74875</v>
      </c>
      <c r="BG44" s="19">
        <f>('AVIA25%'!BG44)+25</f>
        <v>74875</v>
      </c>
      <c r="BH44" s="19">
        <f>('AVIA25%'!BH44)+25</f>
        <v>70975</v>
      </c>
      <c r="BI44" s="19">
        <f>('AVIA25%'!BI44)+25</f>
        <v>70975</v>
      </c>
      <c r="BJ44" s="19">
        <f>('AVIA25%'!BJ44)+25</f>
        <v>70975</v>
      </c>
      <c r="BK44" s="19">
        <f>('AVIA25%'!BK44)+25</f>
        <v>70975</v>
      </c>
      <c r="BL44" s="19">
        <f>('AVIA25%'!BL44)+25</f>
        <v>70975</v>
      </c>
      <c r="BM44" s="19">
        <f>('AVIA25%'!BM44)+25</f>
        <v>71875</v>
      </c>
      <c r="BN44" s="19">
        <f>('AVIA25%'!BN44)+25</f>
        <v>71875</v>
      </c>
      <c r="BO44" s="19">
        <f>('AVIA25%'!BO44)+25</f>
        <v>70225</v>
      </c>
      <c r="BP44" s="19">
        <f>('AVIA25%'!BP44)+25</f>
        <v>70225</v>
      </c>
      <c r="BQ44" s="19">
        <f>('AVIA25%'!BQ44)+25</f>
        <v>60625</v>
      </c>
      <c r="BR44" s="19">
        <f>('AVIA25%'!BR44)+25</f>
        <v>60625</v>
      </c>
      <c r="BS44" s="19">
        <f>('AVIA25%'!BS44)+25</f>
        <v>60625</v>
      </c>
      <c r="BT44" s="19">
        <f>('AVIA25%'!BT44)+25</f>
        <v>60625</v>
      </c>
      <c r="BU44" s="19">
        <f>('AVIA25%'!BU44)+25</f>
        <v>60625</v>
      </c>
      <c r="BV44" s="19">
        <f>('AVIA25%'!BV44)+25</f>
        <v>58975</v>
      </c>
      <c r="BW44" s="19">
        <f>('AVIA25%'!BW44)+25</f>
        <v>58975</v>
      </c>
      <c r="BX44" s="19">
        <f>('AVIA25%'!BX44)+25</f>
        <v>58975</v>
      </c>
      <c r="BY44" s="19">
        <f>('AVIA25%'!BY44)+25</f>
        <v>58975</v>
      </c>
      <c r="BZ44" s="19">
        <f>('AVIA25%'!BZ44)+25</f>
        <v>58975</v>
      </c>
      <c r="CA44" s="19">
        <f>('AVIA25%'!CA44)+25</f>
        <v>60625</v>
      </c>
      <c r="CB44" s="19">
        <f>('AVIA25%'!CB44)+25</f>
        <v>60625</v>
      </c>
      <c r="CC44" s="19">
        <f>('AVIA25%'!CC44)+25</f>
        <v>58975</v>
      </c>
      <c r="CD44" s="19">
        <f>('AVIA25%'!CD44)+25</f>
        <v>58975</v>
      </c>
      <c r="CE44" s="19">
        <f>('AVIA25%'!CE44)+25</f>
        <v>58975</v>
      </c>
      <c r="CF44" s="19">
        <f>('AVIA25%'!CF44)+25</f>
        <v>58975</v>
      </c>
      <c r="CG44" s="19">
        <f>('AVIA25%'!CG44)+25</f>
        <v>58975</v>
      </c>
      <c r="CH44" s="19">
        <f>('AVIA25%'!CH44)+25</f>
        <v>60625</v>
      </c>
      <c r="CI44" s="19">
        <f>('AVIA25%'!CI44)+25</f>
        <v>60625</v>
      </c>
      <c r="CJ44" s="19">
        <f>('AVIA25%'!CJ44)+25</f>
        <v>58975</v>
      </c>
      <c r="CK44" s="19">
        <f>('AVIA25%'!CK44)+25</f>
        <v>58975</v>
      </c>
      <c r="CL44" s="19">
        <f>('AVIA25%'!CL44)+25</f>
        <v>58975</v>
      </c>
      <c r="CM44" s="19">
        <f>('AVIA25%'!CM44)+25</f>
        <v>58975</v>
      </c>
      <c r="CN44" s="19">
        <f>('AVIA25%'!CN44)+25</f>
        <v>58975</v>
      </c>
      <c r="CO44" s="19">
        <f>('AVIA25%'!CO44)+25</f>
        <v>60625</v>
      </c>
      <c r="CP44" s="19">
        <f>('AVIA25%'!CP44)+25</f>
        <v>60625</v>
      </c>
      <c r="CQ44" s="19">
        <f>('AVIA25%'!CQ44)+25</f>
        <v>58975</v>
      </c>
      <c r="CR44" s="19">
        <f>('AVIA25%'!CR44)+25</f>
        <v>58975</v>
      </c>
      <c r="CS44" s="19">
        <f>('AVIA25%'!CS44)+25</f>
        <v>58975</v>
      </c>
      <c r="CT44" s="19">
        <f>('AVIA25%'!CT44)+25</f>
        <v>58975</v>
      </c>
    </row>
    <row r="45" spans="1:98" s="36" customFormat="1" ht="12" hidden="1" customHeight="1" x14ac:dyDescent="0.2">
      <c r="A45" s="237" t="s">
        <v>359</v>
      </c>
      <c r="B45" s="19">
        <f>('AVIA25%'!B45)+25</f>
        <v>76150</v>
      </c>
      <c r="C45" s="19">
        <f>('AVIA25%'!C45)+25</f>
        <v>76150</v>
      </c>
      <c r="D45" s="19">
        <f>('AVIA25%'!D45)+25</f>
        <v>74125</v>
      </c>
      <c r="E45" s="19">
        <f>('AVIA25%'!E45)+25</f>
        <v>74125</v>
      </c>
      <c r="F45" s="19">
        <f>('AVIA25%'!F45)+25</f>
        <v>72475</v>
      </c>
      <c r="G45" s="19">
        <f>('AVIA25%'!G45)+25</f>
        <v>74125</v>
      </c>
      <c r="H45" s="19">
        <f>('AVIA25%'!H45)+25</f>
        <v>74125</v>
      </c>
      <c r="I45" s="19">
        <f>('AVIA25%'!I45)+25</f>
        <v>75625</v>
      </c>
      <c r="J45" s="19">
        <f>('AVIA25%'!J45)+25</f>
        <v>75625</v>
      </c>
      <c r="K45" s="19">
        <f>('AVIA25%'!K45)+25</f>
        <v>74125</v>
      </c>
      <c r="L45" s="19">
        <f>('AVIA25%'!L45)+25</f>
        <v>74125</v>
      </c>
      <c r="M45" s="19">
        <f>('AVIA25%'!M45)+25</f>
        <v>74125</v>
      </c>
      <c r="N45" s="19">
        <f>('AVIA25%'!N45)+25</f>
        <v>74125</v>
      </c>
      <c r="O45" s="19">
        <f>('AVIA25%'!O45)+25</f>
        <v>74125</v>
      </c>
      <c r="P45" s="19">
        <f>('AVIA25%'!P45)+25</f>
        <v>75625</v>
      </c>
      <c r="Q45" s="19">
        <f>('AVIA25%'!Q45)+25</f>
        <v>75625</v>
      </c>
      <c r="R45" s="19">
        <f>('AVIA25%'!R45)+25</f>
        <v>75625</v>
      </c>
      <c r="S45" s="19">
        <f>('AVIA25%'!S45)+25</f>
        <v>75625</v>
      </c>
      <c r="T45" s="19">
        <f>('AVIA25%'!T45)+25</f>
        <v>75625</v>
      </c>
      <c r="U45" s="19">
        <f>('AVIA25%'!U45)+25</f>
        <v>75625</v>
      </c>
      <c r="V45" s="19">
        <f>('AVIA25%'!V45)+25</f>
        <v>75625</v>
      </c>
      <c r="W45" s="19">
        <f>('AVIA25%'!W45)+25</f>
        <v>77125</v>
      </c>
      <c r="X45" s="19">
        <f>('AVIA25%'!X45)+25</f>
        <v>77125</v>
      </c>
      <c r="Y45" s="19">
        <f>('AVIA25%'!Y45)+25</f>
        <v>75625</v>
      </c>
      <c r="Z45" s="19">
        <f>('AVIA25%'!Z45)+25</f>
        <v>75625</v>
      </c>
      <c r="AA45" s="19">
        <f>('AVIA25%'!AA45)+25</f>
        <v>75625</v>
      </c>
      <c r="AB45" s="19">
        <f>('AVIA25%'!AB45)+25</f>
        <v>75625</v>
      </c>
      <c r="AC45" s="19">
        <f>('AVIA25%'!AC45)+25</f>
        <v>75625</v>
      </c>
      <c r="AD45" s="19">
        <f>('AVIA25%'!AD45)+25</f>
        <v>77125</v>
      </c>
      <c r="AE45" s="19">
        <f>('AVIA25%'!AE45)+25</f>
        <v>77125</v>
      </c>
      <c r="AF45" s="19">
        <f>('AVIA25%'!AF45)+25</f>
        <v>75625</v>
      </c>
      <c r="AG45" s="19">
        <f>('AVIA25%'!AG45)+25</f>
        <v>75625</v>
      </c>
      <c r="AH45" s="19">
        <f>('AVIA25%'!AH45)+25</f>
        <v>75625</v>
      </c>
      <c r="AI45" s="19">
        <f>('AVIA25%'!AI45)+25</f>
        <v>75625</v>
      </c>
      <c r="AJ45" s="19">
        <f>('AVIA25%'!AJ45)+25</f>
        <v>75625</v>
      </c>
      <c r="AK45" s="19">
        <f>('AVIA25%'!AK45)+25</f>
        <v>77125</v>
      </c>
      <c r="AL45" s="19">
        <f>('AVIA25%'!AL45)+25</f>
        <v>77125</v>
      </c>
      <c r="AM45" s="19">
        <f>('AVIA25%'!AM45)+25</f>
        <v>75625</v>
      </c>
      <c r="AN45" s="19">
        <f>('AVIA25%'!AN45)+25</f>
        <v>75625</v>
      </c>
      <c r="AO45" s="19">
        <f>('AVIA25%'!AO45)+25</f>
        <v>75625</v>
      </c>
      <c r="AP45" s="19">
        <f>('AVIA25%'!AP45)+25</f>
        <v>75625</v>
      </c>
      <c r="AQ45" s="19">
        <f>('AVIA25%'!AQ45)+25</f>
        <v>75625</v>
      </c>
      <c r="AR45" s="19">
        <f>('AVIA25%'!AR45)+25</f>
        <v>77125</v>
      </c>
      <c r="AS45" s="19">
        <f>('AVIA25%'!AS45)+25</f>
        <v>77125</v>
      </c>
      <c r="AT45" s="19">
        <f>('AVIA25%'!AT45)+25</f>
        <v>75625</v>
      </c>
      <c r="AU45" s="19">
        <f>('AVIA25%'!AU45)+25</f>
        <v>75625</v>
      </c>
      <c r="AV45" s="19">
        <f>('AVIA25%'!AV45)+25</f>
        <v>75625</v>
      </c>
      <c r="AW45" s="19">
        <f>('AVIA25%'!AW45)+25</f>
        <v>75625</v>
      </c>
      <c r="AX45" s="19">
        <f>('AVIA25%'!AX45)+25</f>
        <v>75625</v>
      </c>
      <c r="AY45" s="19">
        <f>('AVIA25%'!AY45)+25</f>
        <v>77125</v>
      </c>
      <c r="AZ45" s="19">
        <f>('AVIA25%'!AZ45)+25</f>
        <v>77125</v>
      </c>
      <c r="BA45" s="19">
        <f>('AVIA25%'!BA45)+25</f>
        <v>75625</v>
      </c>
      <c r="BB45" s="19">
        <f>('AVIA25%'!BB45)+25</f>
        <v>75625</v>
      </c>
      <c r="BC45" s="19">
        <f>('AVIA25%'!BC45)+25</f>
        <v>75625</v>
      </c>
      <c r="BD45" s="19">
        <f>('AVIA25%'!BD45)+25</f>
        <v>75625</v>
      </c>
      <c r="BE45" s="19">
        <f>('AVIA25%'!BE45)+25</f>
        <v>75625</v>
      </c>
      <c r="BF45" s="19">
        <f>('AVIA25%'!BF45)+25</f>
        <v>77125</v>
      </c>
      <c r="BG45" s="19">
        <f>('AVIA25%'!BG45)+25</f>
        <v>77125</v>
      </c>
      <c r="BH45" s="19">
        <f>('AVIA25%'!BH45)+25</f>
        <v>73225</v>
      </c>
      <c r="BI45" s="19">
        <f>('AVIA25%'!BI45)+25</f>
        <v>73225</v>
      </c>
      <c r="BJ45" s="19">
        <f>('AVIA25%'!BJ45)+25</f>
        <v>73225</v>
      </c>
      <c r="BK45" s="19">
        <f>('AVIA25%'!BK45)+25</f>
        <v>73225</v>
      </c>
      <c r="BL45" s="19">
        <f>('AVIA25%'!BL45)+25</f>
        <v>73225</v>
      </c>
      <c r="BM45" s="19">
        <f>('AVIA25%'!BM45)+25</f>
        <v>74125</v>
      </c>
      <c r="BN45" s="19">
        <f>('AVIA25%'!BN45)+25</f>
        <v>74125</v>
      </c>
      <c r="BO45" s="19">
        <f>('AVIA25%'!BO45)+25</f>
        <v>72475</v>
      </c>
      <c r="BP45" s="19">
        <f>('AVIA25%'!BP45)+25</f>
        <v>72475</v>
      </c>
      <c r="BQ45" s="19">
        <f>('AVIA25%'!BQ45)+25</f>
        <v>62875</v>
      </c>
      <c r="BR45" s="19">
        <f>('AVIA25%'!BR45)+25</f>
        <v>62875</v>
      </c>
      <c r="BS45" s="19">
        <f>('AVIA25%'!BS45)+25</f>
        <v>62875</v>
      </c>
      <c r="BT45" s="19">
        <f>('AVIA25%'!BT45)+25</f>
        <v>62875</v>
      </c>
      <c r="BU45" s="19">
        <f>('AVIA25%'!BU45)+25</f>
        <v>62875</v>
      </c>
      <c r="BV45" s="19">
        <f>('AVIA25%'!BV45)+25</f>
        <v>61225</v>
      </c>
      <c r="BW45" s="19">
        <f>('AVIA25%'!BW45)+25</f>
        <v>61225</v>
      </c>
      <c r="BX45" s="19">
        <f>('AVIA25%'!BX45)+25</f>
        <v>61225</v>
      </c>
      <c r="BY45" s="19">
        <f>('AVIA25%'!BY45)+25</f>
        <v>61225</v>
      </c>
      <c r="BZ45" s="19">
        <f>('AVIA25%'!BZ45)+25</f>
        <v>61225</v>
      </c>
      <c r="CA45" s="19">
        <f>('AVIA25%'!CA45)+25</f>
        <v>62875</v>
      </c>
      <c r="CB45" s="19">
        <f>('AVIA25%'!CB45)+25</f>
        <v>62875</v>
      </c>
      <c r="CC45" s="19">
        <f>('AVIA25%'!CC45)+25</f>
        <v>61225</v>
      </c>
      <c r="CD45" s="19">
        <f>('AVIA25%'!CD45)+25</f>
        <v>61225</v>
      </c>
      <c r="CE45" s="19">
        <f>('AVIA25%'!CE45)+25</f>
        <v>61225</v>
      </c>
      <c r="CF45" s="19">
        <f>('AVIA25%'!CF45)+25</f>
        <v>61225</v>
      </c>
      <c r="CG45" s="19">
        <f>('AVIA25%'!CG45)+25</f>
        <v>61225</v>
      </c>
      <c r="CH45" s="19">
        <f>('AVIA25%'!CH45)+25</f>
        <v>62875</v>
      </c>
      <c r="CI45" s="19">
        <f>('AVIA25%'!CI45)+25</f>
        <v>62875</v>
      </c>
      <c r="CJ45" s="19">
        <f>('AVIA25%'!CJ45)+25</f>
        <v>61225</v>
      </c>
      <c r="CK45" s="19">
        <f>('AVIA25%'!CK45)+25</f>
        <v>61225</v>
      </c>
      <c r="CL45" s="19">
        <f>('AVIA25%'!CL45)+25</f>
        <v>61225</v>
      </c>
      <c r="CM45" s="19">
        <f>('AVIA25%'!CM45)+25</f>
        <v>61225</v>
      </c>
      <c r="CN45" s="19">
        <f>('AVIA25%'!CN45)+25</f>
        <v>61225</v>
      </c>
      <c r="CO45" s="19">
        <f>('AVIA25%'!CO45)+25</f>
        <v>62875</v>
      </c>
      <c r="CP45" s="19">
        <f>('AVIA25%'!CP45)+25</f>
        <v>62875</v>
      </c>
      <c r="CQ45" s="19">
        <f>('AVIA25%'!CQ45)+25</f>
        <v>61225</v>
      </c>
      <c r="CR45" s="19">
        <f>('AVIA25%'!CR45)+25</f>
        <v>61225</v>
      </c>
      <c r="CS45" s="19">
        <f>('AVIA25%'!CS45)+25</f>
        <v>61225</v>
      </c>
      <c r="CT45" s="19">
        <f>('AVIA25%'!CT45)+25</f>
        <v>61225</v>
      </c>
    </row>
    <row r="46" spans="1:98" s="36" customFormat="1" ht="12" hidden="1" customHeight="1" x14ac:dyDescent="0.2">
      <c r="A46" s="237" t="s">
        <v>360</v>
      </c>
      <c r="B46" s="19">
        <f>('AVIA25%'!B46)+25</f>
        <v>78400</v>
      </c>
      <c r="C46" s="19">
        <f>('AVIA25%'!C46)+25</f>
        <v>78400</v>
      </c>
      <c r="D46" s="19">
        <f>('AVIA25%'!D46)+25</f>
        <v>76375</v>
      </c>
      <c r="E46" s="19">
        <f>('AVIA25%'!E46)+25</f>
        <v>76375</v>
      </c>
      <c r="F46" s="19">
        <f>('AVIA25%'!F46)+25</f>
        <v>74725</v>
      </c>
      <c r="G46" s="19">
        <f>('AVIA25%'!G46)+25</f>
        <v>76375</v>
      </c>
      <c r="H46" s="19">
        <f>('AVIA25%'!H46)+25</f>
        <v>76375</v>
      </c>
      <c r="I46" s="19">
        <f>('AVIA25%'!I46)+25</f>
        <v>77875</v>
      </c>
      <c r="J46" s="19">
        <f>('AVIA25%'!J46)+25</f>
        <v>77875</v>
      </c>
      <c r="K46" s="19">
        <f>('AVIA25%'!K46)+25</f>
        <v>76375</v>
      </c>
      <c r="L46" s="19">
        <f>('AVIA25%'!L46)+25</f>
        <v>76375</v>
      </c>
      <c r="M46" s="19">
        <f>('AVIA25%'!M46)+25</f>
        <v>76375</v>
      </c>
      <c r="N46" s="19">
        <f>('AVIA25%'!N46)+25</f>
        <v>76375</v>
      </c>
      <c r="O46" s="19">
        <f>('AVIA25%'!O46)+25</f>
        <v>76375</v>
      </c>
      <c r="P46" s="19">
        <f>('AVIA25%'!P46)+25</f>
        <v>77875</v>
      </c>
      <c r="Q46" s="19">
        <f>('AVIA25%'!Q46)+25</f>
        <v>77875</v>
      </c>
      <c r="R46" s="19">
        <f>('AVIA25%'!R46)+25</f>
        <v>77875</v>
      </c>
      <c r="S46" s="19">
        <f>('AVIA25%'!S46)+25</f>
        <v>77875</v>
      </c>
      <c r="T46" s="19">
        <f>('AVIA25%'!T46)+25</f>
        <v>77875</v>
      </c>
      <c r="U46" s="19">
        <f>('AVIA25%'!U46)+25</f>
        <v>77875</v>
      </c>
      <c r="V46" s="19">
        <f>('AVIA25%'!V46)+25</f>
        <v>77875</v>
      </c>
      <c r="W46" s="19">
        <f>('AVIA25%'!W46)+25</f>
        <v>79375</v>
      </c>
      <c r="X46" s="19">
        <f>('AVIA25%'!X46)+25</f>
        <v>79375</v>
      </c>
      <c r="Y46" s="19">
        <f>('AVIA25%'!Y46)+25</f>
        <v>77875</v>
      </c>
      <c r="Z46" s="19">
        <f>('AVIA25%'!Z46)+25</f>
        <v>77875</v>
      </c>
      <c r="AA46" s="19">
        <f>('AVIA25%'!AA46)+25</f>
        <v>77875</v>
      </c>
      <c r="AB46" s="19">
        <f>('AVIA25%'!AB46)+25</f>
        <v>77875</v>
      </c>
      <c r="AC46" s="19">
        <f>('AVIA25%'!AC46)+25</f>
        <v>77875</v>
      </c>
      <c r="AD46" s="19">
        <f>('AVIA25%'!AD46)+25</f>
        <v>79375</v>
      </c>
      <c r="AE46" s="19">
        <f>('AVIA25%'!AE46)+25</f>
        <v>79375</v>
      </c>
      <c r="AF46" s="19">
        <f>('AVIA25%'!AF46)+25</f>
        <v>77875</v>
      </c>
      <c r="AG46" s="19">
        <f>('AVIA25%'!AG46)+25</f>
        <v>77875</v>
      </c>
      <c r="AH46" s="19">
        <f>('AVIA25%'!AH46)+25</f>
        <v>77875</v>
      </c>
      <c r="AI46" s="19">
        <f>('AVIA25%'!AI46)+25</f>
        <v>77875</v>
      </c>
      <c r="AJ46" s="19">
        <f>('AVIA25%'!AJ46)+25</f>
        <v>77875</v>
      </c>
      <c r="AK46" s="19">
        <f>('AVIA25%'!AK46)+25</f>
        <v>79375</v>
      </c>
      <c r="AL46" s="19">
        <f>('AVIA25%'!AL46)+25</f>
        <v>79375</v>
      </c>
      <c r="AM46" s="19">
        <f>('AVIA25%'!AM46)+25</f>
        <v>77875</v>
      </c>
      <c r="AN46" s="19">
        <f>('AVIA25%'!AN46)+25</f>
        <v>77875</v>
      </c>
      <c r="AO46" s="19">
        <f>('AVIA25%'!AO46)+25</f>
        <v>77875</v>
      </c>
      <c r="AP46" s="19">
        <f>('AVIA25%'!AP46)+25</f>
        <v>77875</v>
      </c>
      <c r="AQ46" s="19">
        <f>('AVIA25%'!AQ46)+25</f>
        <v>77875</v>
      </c>
      <c r="AR46" s="19">
        <f>('AVIA25%'!AR46)+25</f>
        <v>79375</v>
      </c>
      <c r="AS46" s="19">
        <f>('AVIA25%'!AS46)+25</f>
        <v>79375</v>
      </c>
      <c r="AT46" s="19">
        <f>('AVIA25%'!AT46)+25</f>
        <v>77875</v>
      </c>
      <c r="AU46" s="19">
        <f>('AVIA25%'!AU46)+25</f>
        <v>77875</v>
      </c>
      <c r="AV46" s="19">
        <f>('AVIA25%'!AV46)+25</f>
        <v>77875</v>
      </c>
      <c r="AW46" s="19">
        <f>('AVIA25%'!AW46)+25</f>
        <v>77875</v>
      </c>
      <c r="AX46" s="19">
        <f>('AVIA25%'!AX46)+25</f>
        <v>77875</v>
      </c>
      <c r="AY46" s="19">
        <f>('AVIA25%'!AY46)+25</f>
        <v>79375</v>
      </c>
      <c r="AZ46" s="19">
        <f>('AVIA25%'!AZ46)+25</f>
        <v>79375</v>
      </c>
      <c r="BA46" s="19">
        <f>('AVIA25%'!BA46)+25</f>
        <v>77875</v>
      </c>
      <c r="BB46" s="19">
        <f>('AVIA25%'!BB46)+25</f>
        <v>77875</v>
      </c>
      <c r="BC46" s="19">
        <f>('AVIA25%'!BC46)+25</f>
        <v>77875</v>
      </c>
      <c r="BD46" s="19">
        <f>('AVIA25%'!BD46)+25</f>
        <v>77875</v>
      </c>
      <c r="BE46" s="19">
        <f>('AVIA25%'!BE46)+25</f>
        <v>77875</v>
      </c>
      <c r="BF46" s="19">
        <f>('AVIA25%'!BF46)+25</f>
        <v>79375</v>
      </c>
      <c r="BG46" s="19">
        <f>('AVIA25%'!BG46)+25</f>
        <v>79375</v>
      </c>
      <c r="BH46" s="19">
        <f>('AVIA25%'!BH46)+25</f>
        <v>75475</v>
      </c>
      <c r="BI46" s="19">
        <f>('AVIA25%'!BI46)+25</f>
        <v>75475</v>
      </c>
      <c r="BJ46" s="19">
        <f>('AVIA25%'!BJ46)+25</f>
        <v>75475</v>
      </c>
      <c r="BK46" s="19">
        <f>('AVIA25%'!BK46)+25</f>
        <v>75475</v>
      </c>
      <c r="BL46" s="19">
        <f>('AVIA25%'!BL46)+25</f>
        <v>75475</v>
      </c>
      <c r="BM46" s="19">
        <f>('AVIA25%'!BM46)+25</f>
        <v>76375</v>
      </c>
      <c r="BN46" s="19">
        <f>('AVIA25%'!BN46)+25</f>
        <v>76375</v>
      </c>
      <c r="BO46" s="19">
        <f>('AVIA25%'!BO46)+25</f>
        <v>74725</v>
      </c>
      <c r="BP46" s="19">
        <f>('AVIA25%'!BP46)+25</f>
        <v>74725</v>
      </c>
      <c r="BQ46" s="19">
        <f>('AVIA25%'!BQ46)+25</f>
        <v>65125</v>
      </c>
      <c r="BR46" s="19">
        <f>('AVIA25%'!BR46)+25</f>
        <v>65125</v>
      </c>
      <c r="BS46" s="19">
        <f>('AVIA25%'!BS46)+25</f>
        <v>65125</v>
      </c>
      <c r="BT46" s="19">
        <f>('AVIA25%'!BT46)+25</f>
        <v>65125</v>
      </c>
      <c r="BU46" s="19">
        <f>('AVIA25%'!BU46)+25</f>
        <v>65125</v>
      </c>
      <c r="BV46" s="19">
        <f>('AVIA25%'!BV46)+25</f>
        <v>63475</v>
      </c>
      <c r="BW46" s="19">
        <f>('AVIA25%'!BW46)+25</f>
        <v>63475</v>
      </c>
      <c r="BX46" s="19">
        <f>('AVIA25%'!BX46)+25</f>
        <v>63475</v>
      </c>
      <c r="BY46" s="19">
        <f>('AVIA25%'!BY46)+25</f>
        <v>63475</v>
      </c>
      <c r="BZ46" s="19">
        <f>('AVIA25%'!BZ46)+25</f>
        <v>63475</v>
      </c>
      <c r="CA46" s="19">
        <f>('AVIA25%'!CA46)+25</f>
        <v>65125</v>
      </c>
      <c r="CB46" s="19">
        <f>('AVIA25%'!CB46)+25</f>
        <v>65125</v>
      </c>
      <c r="CC46" s="19">
        <f>('AVIA25%'!CC46)+25</f>
        <v>63475</v>
      </c>
      <c r="CD46" s="19">
        <f>('AVIA25%'!CD46)+25</f>
        <v>63475</v>
      </c>
      <c r="CE46" s="19">
        <f>('AVIA25%'!CE46)+25</f>
        <v>63475</v>
      </c>
      <c r="CF46" s="19">
        <f>('AVIA25%'!CF46)+25</f>
        <v>63475</v>
      </c>
      <c r="CG46" s="19">
        <f>('AVIA25%'!CG46)+25</f>
        <v>63475</v>
      </c>
      <c r="CH46" s="19">
        <f>('AVIA25%'!CH46)+25</f>
        <v>65125</v>
      </c>
      <c r="CI46" s="19">
        <f>('AVIA25%'!CI46)+25</f>
        <v>65125</v>
      </c>
      <c r="CJ46" s="19">
        <f>('AVIA25%'!CJ46)+25</f>
        <v>63475</v>
      </c>
      <c r="CK46" s="19">
        <f>('AVIA25%'!CK46)+25</f>
        <v>63475</v>
      </c>
      <c r="CL46" s="19">
        <f>('AVIA25%'!CL46)+25</f>
        <v>63475</v>
      </c>
      <c r="CM46" s="19">
        <f>('AVIA25%'!CM46)+25</f>
        <v>63475</v>
      </c>
      <c r="CN46" s="19">
        <f>('AVIA25%'!CN46)+25</f>
        <v>63475</v>
      </c>
      <c r="CO46" s="19">
        <f>('AVIA25%'!CO46)+25</f>
        <v>65125</v>
      </c>
      <c r="CP46" s="19">
        <f>('AVIA25%'!CP46)+25</f>
        <v>65125</v>
      </c>
      <c r="CQ46" s="19">
        <f>('AVIA25%'!CQ46)+25</f>
        <v>63475</v>
      </c>
      <c r="CR46" s="19">
        <f>('AVIA25%'!CR46)+25</f>
        <v>63475</v>
      </c>
      <c r="CS46" s="19">
        <f>('AVIA25%'!CS46)+25</f>
        <v>63475</v>
      </c>
      <c r="CT46" s="19">
        <f>('AVIA25%'!CT46)+25</f>
        <v>63475</v>
      </c>
    </row>
    <row r="47" spans="1:98" s="36" customFormat="1" ht="12" hidden="1" customHeight="1" x14ac:dyDescent="0.2">
      <c r="A47" s="237" t="s">
        <v>361</v>
      </c>
      <c r="B47" s="19">
        <f>('AVIA25%'!B47)+25</f>
        <v>80650</v>
      </c>
      <c r="C47" s="19">
        <f>('AVIA25%'!C47)+25</f>
        <v>80650</v>
      </c>
      <c r="D47" s="19">
        <f>('AVIA25%'!D47)+25</f>
        <v>78625</v>
      </c>
      <c r="E47" s="19">
        <f>('AVIA25%'!E47)+25</f>
        <v>78625</v>
      </c>
      <c r="F47" s="19">
        <f>('AVIA25%'!F47)+25</f>
        <v>76975</v>
      </c>
      <c r="G47" s="19">
        <f>('AVIA25%'!G47)+25</f>
        <v>78625</v>
      </c>
      <c r="H47" s="19">
        <f>('AVIA25%'!H47)+25</f>
        <v>78625</v>
      </c>
      <c r="I47" s="19">
        <f>('AVIA25%'!I47)+25</f>
        <v>80125</v>
      </c>
      <c r="J47" s="19">
        <f>('AVIA25%'!J47)+25</f>
        <v>80125</v>
      </c>
      <c r="K47" s="19">
        <f>('AVIA25%'!K47)+25</f>
        <v>78625</v>
      </c>
      <c r="L47" s="19">
        <f>('AVIA25%'!L47)+25</f>
        <v>78625</v>
      </c>
      <c r="M47" s="19">
        <f>('AVIA25%'!M47)+25</f>
        <v>78625</v>
      </c>
      <c r="N47" s="19">
        <f>('AVIA25%'!N47)+25</f>
        <v>78625</v>
      </c>
      <c r="O47" s="19">
        <f>('AVIA25%'!O47)+25</f>
        <v>78625</v>
      </c>
      <c r="P47" s="19">
        <f>('AVIA25%'!P47)+25</f>
        <v>80125</v>
      </c>
      <c r="Q47" s="19">
        <f>('AVIA25%'!Q47)+25</f>
        <v>80125</v>
      </c>
      <c r="R47" s="19">
        <f>('AVIA25%'!R47)+25</f>
        <v>80125</v>
      </c>
      <c r="S47" s="19">
        <f>('AVIA25%'!S47)+25</f>
        <v>80125</v>
      </c>
      <c r="T47" s="19">
        <f>('AVIA25%'!T47)+25</f>
        <v>80125</v>
      </c>
      <c r="U47" s="19">
        <f>('AVIA25%'!U47)+25</f>
        <v>80125</v>
      </c>
      <c r="V47" s="19">
        <f>('AVIA25%'!V47)+25</f>
        <v>80125</v>
      </c>
      <c r="W47" s="19">
        <f>('AVIA25%'!W47)+25</f>
        <v>81625</v>
      </c>
      <c r="X47" s="19">
        <f>('AVIA25%'!X47)+25</f>
        <v>81625</v>
      </c>
      <c r="Y47" s="19">
        <f>('AVIA25%'!Y47)+25</f>
        <v>80125</v>
      </c>
      <c r="Z47" s="19">
        <f>('AVIA25%'!Z47)+25</f>
        <v>80125</v>
      </c>
      <c r="AA47" s="19">
        <f>('AVIA25%'!AA47)+25</f>
        <v>80125</v>
      </c>
      <c r="AB47" s="19">
        <f>('AVIA25%'!AB47)+25</f>
        <v>80125</v>
      </c>
      <c r="AC47" s="19">
        <f>('AVIA25%'!AC47)+25</f>
        <v>80125</v>
      </c>
      <c r="AD47" s="19">
        <f>('AVIA25%'!AD47)+25</f>
        <v>81625</v>
      </c>
      <c r="AE47" s="19">
        <f>('AVIA25%'!AE47)+25</f>
        <v>81625</v>
      </c>
      <c r="AF47" s="19">
        <f>('AVIA25%'!AF47)+25</f>
        <v>80125</v>
      </c>
      <c r="AG47" s="19">
        <f>('AVIA25%'!AG47)+25</f>
        <v>80125</v>
      </c>
      <c r="AH47" s="19">
        <f>('AVIA25%'!AH47)+25</f>
        <v>80125</v>
      </c>
      <c r="AI47" s="19">
        <f>('AVIA25%'!AI47)+25</f>
        <v>80125</v>
      </c>
      <c r="AJ47" s="19">
        <f>('AVIA25%'!AJ47)+25</f>
        <v>80125</v>
      </c>
      <c r="AK47" s="19">
        <f>('AVIA25%'!AK47)+25</f>
        <v>81625</v>
      </c>
      <c r="AL47" s="19">
        <f>('AVIA25%'!AL47)+25</f>
        <v>81625</v>
      </c>
      <c r="AM47" s="19">
        <f>('AVIA25%'!AM47)+25</f>
        <v>80125</v>
      </c>
      <c r="AN47" s="19">
        <f>('AVIA25%'!AN47)+25</f>
        <v>80125</v>
      </c>
      <c r="AO47" s="19">
        <f>('AVIA25%'!AO47)+25</f>
        <v>80125</v>
      </c>
      <c r="AP47" s="19">
        <f>('AVIA25%'!AP47)+25</f>
        <v>80125</v>
      </c>
      <c r="AQ47" s="19">
        <f>('AVIA25%'!AQ47)+25</f>
        <v>80125</v>
      </c>
      <c r="AR47" s="19">
        <f>('AVIA25%'!AR47)+25</f>
        <v>81625</v>
      </c>
      <c r="AS47" s="19">
        <f>('AVIA25%'!AS47)+25</f>
        <v>81625</v>
      </c>
      <c r="AT47" s="19">
        <f>('AVIA25%'!AT47)+25</f>
        <v>80125</v>
      </c>
      <c r="AU47" s="19">
        <f>('AVIA25%'!AU47)+25</f>
        <v>80125</v>
      </c>
      <c r="AV47" s="19">
        <f>('AVIA25%'!AV47)+25</f>
        <v>80125</v>
      </c>
      <c r="AW47" s="19">
        <f>('AVIA25%'!AW47)+25</f>
        <v>80125</v>
      </c>
      <c r="AX47" s="19">
        <f>('AVIA25%'!AX47)+25</f>
        <v>80125</v>
      </c>
      <c r="AY47" s="19">
        <f>('AVIA25%'!AY47)+25</f>
        <v>81625</v>
      </c>
      <c r="AZ47" s="19">
        <f>('AVIA25%'!AZ47)+25</f>
        <v>81625</v>
      </c>
      <c r="BA47" s="19">
        <f>('AVIA25%'!BA47)+25</f>
        <v>80125</v>
      </c>
      <c r="BB47" s="19">
        <f>('AVIA25%'!BB47)+25</f>
        <v>80125</v>
      </c>
      <c r="BC47" s="19">
        <f>('AVIA25%'!BC47)+25</f>
        <v>80125</v>
      </c>
      <c r="BD47" s="19">
        <f>('AVIA25%'!BD47)+25</f>
        <v>80125</v>
      </c>
      <c r="BE47" s="19">
        <f>('AVIA25%'!BE47)+25</f>
        <v>80125</v>
      </c>
      <c r="BF47" s="19">
        <f>('AVIA25%'!BF47)+25</f>
        <v>81625</v>
      </c>
      <c r="BG47" s="19">
        <f>('AVIA25%'!BG47)+25</f>
        <v>81625</v>
      </c>
      <c r="BH47" s="19">
        <f>('AVIA25%'!BH47)+25</f>
        <v>77725</v>
      </c>
      <c r="BI47" s="19">
        <f>('AVIA25%'!BI47)+25</f>
        <v>77725</v>
      </c>
      <c r="BJ47" s="19">
        <f>('AVIA25%'!BJ47)+25</f>
        <v>77725</v>
      </c>
      <c r="BK47" s="19">
        <f>('AVIA25%'!BK47)+25</f>
        <v>77725</v>
      </c>
      <c r="BL47" s="19">
        <f>('AVIA25%'!BL47)+25</f>
        <v>77725</v>
      </c>
      <c r="BM47" s="19">
        <f>('AVIA25%'!BM47)+25</f>
        <v>78625</v>
      </c>
      <c r="BN47" s="19">
        <f>('AVIA25%'!BN47)+25</f>
        <v>78625</v>
      </c>
      <c r="BO47" s="19">
        <f>('AVIA25%'!BO47)+25</f>
        <v>76975</v>
      </c>
      <c r="BP47" s="19">
        <f>('AVIA25%'!BP47)+25</f>
        <v>76975</v>
      </c>
      <c r="BQ47" s="19">
        <f>('AVIA25%'!BQ47)+25</f>
        <v>67375</v>
      </c>
      <c r="BR47" s="19">
        <f>('AVIA25%'!BR47)+25</f>
        <v>67375</v>
      </c>
      <c r="BS47" s="19">
        <f>('AVIA25%'!BS47)+25</f>
        <v>67375</v>
      </c>
      <c r="BT47" s="19">
        <f>('AVIA25%'!BT47)+25</f>
        <v>67375</v>
      </c>
      <c r="BU47" s="19">
        <f>('AVIA25%'!BU47)+25</f>
        <v>67375</v>
      </c>
      <c r="BV47" s="19">
        <f>('AVIA25%'!BV47)+25</f>
        <v>65725</v>
      </c>
      <c r="BW47" s="19">
        <f>('AVIA25%'!BW47)+25</f>
        <v>65725</v>
      </c>
      <c r="BX47" s="19">
        <f>('AVIA25%'!BX47)+25</f>
        <v>65725</v>
      </c>
      <c r="BY47" s="19">
        <f>('AVIA25%'!BY47)+25</f>
        <v>65725</v>
      </c>
      <c r="BZ47" s="19">
        <f>('AVIA25%'!BZ47)+25</f>
        <v>65725</v>
      </c>
      <c r="CA47" s="19">
        <f>('AVIA25%'!CA47)+25</f>
        <v>67375</v>
      </c>
      <c r="CB47" s="19">
        <f>('AVIA25%'!CB47)+25</f>
        <v>67375</v>
      </c>
      <c r="CC47" s="19">
        <f>('AVIA25%'!CC47)+25</f>
        <v>65725</v>
      </c>
      <c r="CD47" s="19">
        <f>('AVIA25%'!CD47)+25</f>
        <v>65725</v>
      </c>
      <c r="CE47" s="19">
        <f>('AVIA25%'!CE47)+25</f>
        <v>65725</v>
      </c>
      <c r="CF47" s="19">
        <f>('AVIA25%'!CF47)+25</f>
        <v>65725</v>
      </c>
      <c r="CG47" s="19">
        <f>('AVIA25%'!CG47)+25</f>
        <v>65725</v>
      </c>
      <c r="CH47" s="19">
        <f>('AVIA25%'!CH47)+25</f>
        <v>67375</v>
      </c>
      <c r="CI47" s="19">
        <f>('AVIA25%'!CI47)+25</f>
        <v>67375</v>
      </c>
      <c r="CJ47" s="19">
        <f>('AVIA25%'!CJ47)+25</f>
        <v>65725</v>
      </c>
      <c r="CK47" s="19">
        <f>('AVIA25%'!CK47)+25</f>
        <v>65725</v>
      </c>
      <c r="CL47" s="19">
        <f>('AVIA25%'!CL47)+25</f>
        <v>65725</v>
      </c>
      <c r="CM47" s="19">
        <f>('AVIA25%'!CM47)+25</f>
        <v>65725</v>
      </c>
      <c r="CN47" s="19">
        <f>('AVIA25%'!CN47)+25</f>
        <v>65725</v>
      </c>
      <c r="CO47" s="19">
        <f>('AVIA25%'!CO47)+25</f>
        <v>67375</v>
      </c>
      <c r="CP47" s="19">
        <f>('AVIA25%'!CP47)+25</f>
        <v>67375</v>
      </c>
      <c r="CQ47" s="19">
        <f>('AVIA25%'!CQ47)+25</f>
        <v>65725</v>
      </c>
      <c r="CR47" s="19">
        <f>('AVIA25%'!CR47)+25</f>
        <v>65725</v>
      </c>
      <c r="CS47" s="19">
        <f>('AVIA25%'!CS47)+25</f>
        <v>65725</v>
      </c>
      <c r="CT47" s="19">
        <f>('AVIA25%'!CT47)+25</f>
        <v>65725</v>
      </c>
    </row>
    <row r="48" spans="1:98" s="36" customFormat="1" ht="12" customHeight="1" x14ac:dyDescent="0.2">
      <c r="A48" s="236" t="s">
        <v>72</v>
      </c>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row>
    <row r="49" spans="1:98" s="36" customFormat="1" ht="12" customHeight="1" x14ac:dyDescent="0.2">
      <c r="A49" s="237">
        <v>1</v>
      </c>
      <c r="B49" s="19">
        <f>('AVIA25%'!B49)+25</f>
        <v>67525</v>
      </c>
      <c r="C49" s="19">
        <f>('AVIA25%'!C49)+25</f>
        <v>67525</v>
      </c>
      <c r="D49" s="19">
        <f>('AVIA25%'!D49)+25</f>
        <v>67525</v>
      </c>
      <c r="E49" s="19">
        <f>('AVIA25%'!E49)+25</f>
        <v>67525</v>
      </c>
      <c r="F49" s="19">
        <f>('AVIA25%'!F49)+25</f>
        <v>67525</v>
      </c>
      <c r="G49" s="19">
        <f>('AVIA25%'!G49)+25</f>
        <v>67525</v>
      </c>
      <c r="H49" s="19">
        <f>('AVIA25%'!H49)+25</f>
        <v>67525</v>
      </c>
      <c r="I49" s="19">
        <f>('AVIA25%'!I49)+25</f>
        <v>67525</v>
      </c>
      <c r="J49" s="19">
        <f>('AVIA25%'!J49)+25</f>
        <v>67525</v>
      </c>
      <c r="K49" s="19">
        <f>('AVIA25%'!K49)+25</f>
        <v>67525</v>
      </c>
      <c r="L49" s="19">
        <f>('AVIA25%'!L49)+25</f>
        <v>67525</v>
      </c>
      <c r="M49" s="19">
        <f>('AVIA25%'!M49)+25</f>
        <v>67525</v>
      </c>
      <c r="N49" s="19">
        <f>('AVIA25%'!N49)+25</f>
        <v>67525</v>
      </c>
      <c r="O49" s="19">
        <f>('AVIA25%'!O49)+25</f>
        <v>67525</v>
      </c>
      <c r="P49" s="19">
        <f>('AVIA25%'!P49)+25</f>
        <v>67525</v>
      </c>
      <c r="Q49" s="19">
        <f>('AVIA25%'!Q49)+25</f>
        <v>67525</v>
      </c>
      <c r="R49" s="19">
        <f>('AVIA25%'!R49)+25</f>
        <v>67525</v>
      </c>
      <c r="S49" s="19">
        <f>('AVIA25%'!S49)+25</f>
        <v>67525</v>
      </c>
      <c r="T49" s="19">
        <f>('AVIA25%'!T49)+25</f>
        <v>67525</v>
      </c>
      <c r="U49" s="19">
        <f>('AVIA25%'!U49)+25</f>
        <v>67525</v>
      </c>
      <c r="V49" s="19">
        <f>('AVIA25%'!V49)+25</f>
        <v>67525</v>
      </c>
      <c r="W49" s="19">
        <f>('AVIA25%'!W49)+25</f>
        <v>67525</v>
      </c>
      <c r="X49" s="19">
        <f>('AVIA25%'!X49)+25</f>
        <v>67525</v>
      </c>
      <c r="Y49" s="19">
        <f>('AVIA25%'!Y49)+25</f>
        <v>67525</v>
      </c>
      <c r="Z49" s="19">
        <f>('AVIA25%'!Z49)+25</f>
        <v>67525</v>
      </c>
      <c r="AA49" s="19">
        <f>('AVIA25%'!AA49)+25</f>
        <v>67525</v>
      </c>
      <c r="AB49" s="19">
        <f>('AVIA25%'!AB49)+25</f>
        <v>67525</v>
      </c>
      <c r="AC49" s="19">
        <f>('AVIA25%'!AC49)+25</f>
        <v>67525</v>
      </c>
      <c r="AD49" s="19">
        <f>('AVIA25%'!AD49)+25</f>
        <v>67525</v>
      </c>
      <c r="AE49" s="19">
        <f>('AVIA25%'!AE49)+25</f>
        <v>67525</v>
      </c>
      <c r="AF49" s="19">
        <f>('AVIA25%'!AF49)+25</f>
        <v>67525</v>
      </c>
      <c r="AG49" s="19">
        <f>('AVIA25%'!AG49)+25</f>
        <v>67525</v>
      </c>
      <c r="AH49" s="19">
        <f>('AVIA25%'!AH49)+25</f>
        <v>67525</v>
      </c>
      <c r="AI49" s="19">
        <f>('AVIA25%'!AI49)+25</f>
        <v>67525</v>
      </c>
      <c r="AJ49" s="19">
        <f>('AVIA25%'!AJ49)+25</f>
        <v>67525</v>
      </c>
      <c r="AK49" s="19">
        <f>('AVIA25%'!AK49)+25</f>
        <v>67525</v>
      </c>
      <c r="AL49" s="19">
        <f>('AVIA25%'!AL49)+25</f>
        <v>67525</v>
      </c>
      <c r="AM49" s="19">
        <f>('AVIA25%'!AM49)+25</f>
        <v>67525</v>
      </c>
      <c r="AN49" s="19">
        <f>('AVIA25%'!AN49)+25</f>
        <v>67525</v>
      </c>
      <c r="AO49" s="19">
        <f>('AVIA25%'!AO49)+25</f>
        <v>67525</v>
      </c>
      <c r="AP49" s="19">
        <f>('AVIA25%'!AP49)+25</f>
        <v>67525</v>
      </c>
      <c r="AQ49" s="19">
        <f>('AVIA25%'!AQ49)+25</f>
        <v>67525</v>
      </c>
      <c r="AR49" s="19">
        <f>('AVIA25%'!AR49)+25</f>
        <v>67525</v>
      </c>
      <c r="AS49" s="19">
        <f>('AVIA25%'!AS49)+25</f>
        <v>67525</v>
      </c>
      <c r="AT49" s="19">
        <f>('AVIA25%'!AT49)+25</f>
        <v>67525</v>
      </c>
      <c r="AU49" s="19">
        <f>('AVIA25%'!AU49)+25</f>
        <v>67525</v>
      </c>
      <c r="AV49" s="19">
        <f>('AVIA25%'!AV49)+25</f>
        <v>67525</v>
      </c>
      <c r="AW49" s="19">
        <f>('AVIA25%'!AW49)+25</f>
        <v>67525</v>
      </c>
      <c r="AX49" s="19">
        <f>('AVIA25%'!AX49)+25</f>
        <v>67525</v>
      </c>
      <c r="AY49" s="19">
        <f>('AVIA25%'!AY49)+25</f>
        <v>67525</v>
      </c>
      <c r="AZ49" s="19">
        <f>('AVIA25%'!AZ49)+25</f>
        <v>67525</v>
      </c>
      <c r="BA49" s="19">
        <f>('AVIA25%'!BA49)+25</f>
        <v>67525</v>
      </c>
      <c r="BB49" s="19">
        <f>('AVIA25%'!BB49)+25</f>
        <v>67525</v>
      </c>
      <c r="BC49" s="19">
        <f>('AVIA25%'!BC49)+25</f>
        <v>67525</v>
      </c>
      <c r="BD49" s="19">
        <f>('AVIA25%'!BD49)+25</f>
        <v>67525</v>
      </c>
      <c r="BE49" s="19">
        <f>('AVIA25%'!BE49)+25</f>
        <v>67525</v>
      </c>
      <c r="BF49" s="19">
        <f>('AVIA25%'!BF49)+25</f>
        <v>67525</v>
      </c>
      <c r="BG49" s="19">
        <f>('AVIA25%'!BG49)+25</f>
        <v>67525</v>
      </c>
      <c r="BH49" s="19">
        <f>('AVIA25%'!BH49)+25</f>
        <v>67525</v>
      </c>
      <c r="BI49" s="19">
        <f>('AVIA25%'!BI49)+25</f>
        <v>67525</v>
      </c>
      <c r="BJ49" s="19">
        <f>('AVIA25%'!BJ49)+25</f>
        <v>67525</v>
      </c>
      <c r="BK49" s="19">
        <f>('AVIA25%'!BK49)+25</f>
        <v>67525</v>
      </c>
      <c r="BL49" s="19">
        <f>('AVIA25%'!BL49)+25</f>
        <v>67525</v>
      </c>
      <c r="BM49" s="19">
        <f>('AVIA25%'!BM49)+25</f>
        <v>67525</v>
      </c>
      <c r="BN49" s="19">
        <f>('AVIA25%'!BN49)+25</f>
        <v>67525</v>
      </c>
      <c r="BO49" s="19">
        <f>('AVIA25%'!BO49)+25</f>
        <v>67525</v>
      </c>
      <c r="BP49" s="19">
        <f>('AVIA25%'!BP49)+25</f>
        <v>67525</v>
      </c>
      <c r="BQ49" s="19">
        <f>('AVIA25%'!BQ49)+25</f>
        <v>67525</v>
      </c>
      <c r="BR49" s="19">
        <f>('AVIA25%'!BR49)+25</f>
        <v>67525</v>
      </c>
      <c r="BS49" s="19">
        <f>('AVIA25%'!BS49)+25</f>
        <v>67525</v>
      </c>
      <c r="BT49" s="19">
        <f>('AVIA25%'!BT49)+25</f>
        <v>67525</v>
      </c>
      <c r="BU49" s="19">
        <f>('AVIA25%'!BU49)+25</f>
        <v>67525</v>
      </c>
      <c r="BV49" s="19">
        <f>('AVIA25%'!BV49)+25</f>
        <v>67525</v>
      </c>
      <c r="BW49" s="19">
        <f>('AVIA25%'!BW49)+25</f>
        <v>67525</v>
      </c>
      <c r="BX49" s="19">
        <f>('AVIA25%'!BX49)+25</f>
        <v>67525</v>
      </c>
      <c r="BY49" s="19">
        <f>('AVIA25%'!BY49)+25</f>
        <v>67525</v>
      </c>
      <c r="BZ49" s="19">
        <f>('AVIA25%'!BZ49)+25</f>
        <v>67525</v>
      </c>
      <c r="CA49" s="19">
        <f>('AVIA25%'!CA49)+25</f>
        <v>67525</v>
      </c>
      <c r="CB49" s="19">
        <f>('AVIA25%'!CB49)+25</f>
        <v>67525</v>
      </c>
      <c r="CC49" s="19">
        <f>('AVIA25%'!CC49)+25</f>
        <v>67525</v>
      </c>
      <c r="CD49" s="19">
        <f>('AVIA25%'!CD49)+25</f>
        <v>67525</v>
      </c>
      <c r="CE49" s="19">
        <f>('AVIA25%'!CE49)+25</f>
        <v>67525</v>
      </c>
      <c r="CF49" s="19">
        <f>('AVIA25%'!CF49)+25</f>
        <v>67525</v>
      </c>
      <c r="CG49" s="19">
        <f>('AVIA25%'!CG49)+25</f>
        <v>67525</v>
      </c>
      <c r="CH49" s="19">
        <f>('AVIA25%'!CH49)+25</f>
        <v>67525</v>
      </c>
      <c r="CI49" s="19">
        <f>('AVIA25%'!CI49)+25</f>
        <v>67525</v>
      </c>
      <c r="CJ49" s="19">
        <f>('AVIA25%'!CJ49)+25</f>
        <v>67525</v>
      </c>
      <c r="CK49" s="19">
        <f>('AVIA25%'!CK49)+25</f>
        <v>67525</v>
      </c>
      <c r="CL49" s="19">
        <f>('AVIA25%'!CL49)+25</f>
        <v>67525</v>
      </c>
      <c r="CM49" s="19">
        <f>('AVIA25%'!CM49)+25</f>
        <v>67525</v>
      </c>
      <c r="CN49" s="19">
        <f>('AVIA25%'!CN49)+25</f>
        <v>67525</v>
      </c>
      <c r="CO49" s="19">
        <f>('AVIA25%'!CO49)+25</f>
        <v>67525</v>
      </c>
      <c r="CP49" s="19">
        <f>('AVIA25%'!CP49)+25</f>
        <v>67525</v>
      </c>
      <c r="CQ49" s="19">
        <f>('AVIA25%'!CQ49)+25</f>
        <v>67525</v>
      </c>
      <c r="CR49" s="19">
        <f>('AVIA25%'!CR49)+25</f>
        <v>67525</v>
      </c>
      <c r="CS49" s="19">
        <f>('AVIA25%'!CS49)+25</f>
        <v>67525</v>
      </c>
      <c r="CT49" s="19">
        <f>('AVIA25%'!CT49)+25</f>
        <v>67525</v>
      </c>
    </row>
    <row r="50" spans="1:98" s="36" customFormat="1" ht="12" customHeight="1" x14ac:dyDescent="0.2">
      <c r="A50" s="237">
        <v>2</v>
      </c>
      <c r="B50" s="19">
        <f>('AVIA25%'!B50)+25</f>
        <v>69775</v>
      </c>
      <c r="C50" s="19">
        <f>('AVIA25%'!C50)+25</f>
        <v>69775</v>
      </c>
      <c r="D50" s="19">
        <f>('AVIA25%'!D50)+25</f>
        <v>69775</v>
      </c>
      <c r="E50" s="19">
        <f>('AVIA25%'!E50)+25</f>
        <v>69775</v>
      </c>
      <c r="F50" s="19">
        <f>('AVIA25%'!F50)+25</f>
        <v>69775</v>
      </c>
      <c r="G50" s="19">
        <f>('AVIA25%'!G50)+25</f>
        <v>69775</v>
      </c>
      <c r="H50" s="19">
        <f>('AVIA25%'!H50)+25</f>
        <v>69775</v>
      </c>
      <c r="I50" s="19">
        <f>('AVIA25%'!I50)+25</f>
        <v>69775</v>
      </c>
      <c r="J50" s="19">
        <f>('AVIA25%'!J50)+25</f>
        <v>69775</v>
      </c>
      <c r="K50" s="19">
        <f>('AVIA25%'!K50)+25</f>
        <v>69775</v>
      </c>
      <c r="L50" s="19">
        <f>('AVIA25%'!L50)+25</f>
        <v>69775</v>
      </c>
      <c r="M50" s="19">
        <f>('AVIA25%'!M50)+25</f>
        <v>69775</v>
      </c>
      <c r="N50" s="19">
        <f>('AVIA25%'!N50)+25</f>
        <v>69775</v>
      </c>
      <c r="O50" s="19">
        <f>('AVIA25%'!O50)+25</f>
        <v>69775</v>
      </c>
      <c r="P50" s="19">
        <f>('AVIA25%'!P50)+25</f>
        <v>69775</v>
      </c>
      <c r="Q50" s="19">
        <f>('AVIA25%'!Q50)+25</f>
        <v>69775</v>
      </c>
      <c r="R50" s="19">
        <f>('AVIA25%'!R50)+25</f>
        <v>69775</v>
      </c>
      <c r="S50" s="19">
        <f>('AVIA25%'!S50)+25</f>
        <v>69775</v>
      </c>
      <c r="T50" s="19">
        <f>('AVIA25%'!T50)+25</f>
        <v>69775</v>
      </c>
      <c r="U50" s="19">
        <f>('AVIA25%'!U50)+25</f>
        <v>69775</v>
      </c>
      <c r="V50" s="19">
        <f>('AVIA25%'!V50)+25</f>
        <v>69775</v>
      </c>
      <c r="W50" s="19">
        <f>('AVIA25%'!W50)+25</f>
        <v>69775</v>
      </c>
      <c r="X50" s="19">
        <f>('AVIA25%'!X50)+25</f>
        <v>69775</v>
      </c>
      <c r="Y50" s="19">
        <f>('AVIA25%'!Y50)+25</f>
        <v>69775</v>
      </c>
      <c r="Z50" s="19">
        <f>('AVIA25%'!Z50)+25</f>
        <v>69775</v>
      </c>
      <c r="AA50" s="19">
        <f>('AVIA25%'!AA50)+25</f>
        <v>69775</v>
      </c>
      <c r="AB50" s="19">
        <f>('AVIA25%'!AB50)+25</f>
        <v>69775</v>
      </c>
      <c r="AC50" s="19">
        <f>('AVIA25%'!AC50)+25</f>
        <v>69775</v>
      </c>
      <c r="AD50" s="19">
        <f>('AVIA25%'!AD50)+25</f>
        <v>69775</v>
      </c>
      <c r="AE50" s="19">
        <f>('AVIA25%'!AE50)+25</f>
        <v>69775</v>
      </c>
      <c r="AF50" s="19">
        <f>('AVIA25%'!AF50)+25</f>
        <v>69775</v>
      </c>
      <c r="AG50" s="19">
        <f>('AVIA25%'!AG50)+25</f>
        <v>69775</v>
      </c>
      <c r="AH50" s="19">
        <f>('AVIA25%'!AH50)+25</f>
        <v>69775</v>
      </c>
      <c r="AI50" s="19">
        <f>('AVIA25%'!AI50)+25</f>
        <v>69775</v>
      </c>
      <c r="AJ50" s="19">
        <f>('AVIA25%'!AJ50)+25</f>
        <v>69775</v>
      </c>
      <c r="AK50" s="19">
        <f>('AVIA25%'!AK50)+25</f>
        <v>69775</v>
      </c>
      <c r="AL50" s="19">
        <f>('AVIA25%'!AL50)+25</f>
        <v>69775</v>
      </c>
      <c r="AM50" s="19">
        <f>('AVIA25%'!AM50)+25</f>
        <v>69775</v>
      </c>
      <c r="AN50" s="19">
        <f>('AVIA25%'!AN50)+25</f>
        <v>69775</v>
      </c>
      <c r="AO50" s="19">
        <f>('AVIA25%'!AO50)+25</f>
        <v>69775</v>
      </c>
      <c r="AP50" s="19">
        <f>('AVIA25%'!AP50)+25</f>
        <v>69775</v>
      </c>
      <c r="AQ50" s="19">
        <f>('AVIA25%'!AQ50)+25</f>
        <v>69775</v>
      </c>
      <c r="AR50" s="19">
        <f>('AVIA25%'!AR50)+25</f>
        <v>69775</v>
      </c>
      <c r="AS50" s="19">
        <f>('AVIA25%'!AS50)+25</f>
        <v>69775</v>
      </c>
      <c r="AT50" s="19">
        <f>('AVIA25%'!AT50)+25</f>
        <v>69775</v>
      </c>
      <c r="AU50" s="19">
        <f>('AVIA25%'!AU50)+25</f>
        <v>69775</v>
      </c>
      <c r="AV50" s="19">
        <f>('AVIA25%'!AV50)+25</f>
        <v>69775</v>
      </c>
      <c r="AW50" s="19">
        <f>('AVIA25%'!AW50)+25</f>
        <v>69775</v>
      </c>
      <c r="AX50" s="19">
        <f>('AVIA25%'!AX50)+25</f>
        <v>69775</v>
      </c>
      <c r="AY50" s="19">
        <f>('AVIA25%'!AY50)+25</f>
        <v>69775</v>
      </c>
      <c r="AZ50" s="19">
        <f>('AVIA25%'!AZ50)+25</f>
        <v>69775</v>
      </c>
      <c r="BA50" s="19">
        <f>('AVIA25%'!BA50)+25</f>
        <v>69775</v>
      </c>
      <c r="BB50" s="19">
        <f>('AVIA25%'!BB50)+25</f>
        <v>69775</v>
      </c>
      <c r="BC50" s="19">
        <f>('AVIA25%'!BC50)+25</f>
        <v>69775</v>
      </c>
      <c r="BD50" s="19">
        <f>('AVIA25%'!BD50)+25</f>
        <v>69775</v>
      </c>
      <c r="BE50" s="19">
        <f>('AVIA25%'!BE50)+25</f>
        <v>69775</v>
      </c>
      <c r="BF50" s="19">
        <f>('AVIA25%'!BF50)+25</f>
        <v>69775</v>
      </c>
      <c r="BG50" s="19">
        <f>('AVIA25%'!BG50)+25</f>
        <v>69775</v>
      </c>
      <c r="BH50" s="19">
        <f>('AVIA25%'!BH50)+25</f>
        <v>69775</v>
      </c>
      <c r="BI50" s="19">
        <f>('AVIA25%'!BI50)+25</f>
        <v>69775</v>
      </c>
      <c r="BJ50" s="19">
        <f>('AVIA25%'!BJ50)+25</f>
        <v>69775</v>
      </c>
      <c r="BK50" s="19">
        <f>('AVIA25%'!BK50)+25</f>
        <v>69775</v>
      </c>
      <c r="BL50" s="19">
        <f>('AVIA25%'!BL50)+25</f>
        <v>69775</v>
      </c>
      <c r="BM50" s="19">
        <f>('AVIA25%'!BM50)+25</f>
        <v>69775</v>
      </c>
      <c r="BN50" s="19">
        <f>('AVIA25%'!BN50)+25</f>
        <v>69775</v>
      </c>
      <c r="BO50" s="19">
        <f>('AVIA25%'!BO50)+25</f>
        <v>69775</v>
      </c>
      <c r="BP50" s="19">
        <f>('AVIA25%'!BP50)+25</f>
        <v>69775</v>
      </c>
      <c r="BQ50" s="19">
        <f>('AVIA25%'!BQ50)+25</f>
        <v>69775</v>
      </c>
      <c r="BR50" s="19">
        <f>('AVIA25%'!BR50)+25</f>
        <v>69775</v>
      </c>
      <c r="BS50" s="19">
        <f>('AVIA25%'!BS50)+25</f>
        <v>69775</v>
      </c>
      <c r="BT50" s="19">
        <f>('AVIA25%'!BT50)+25</f>
        <v>69775</v>
      </c>
      <c r="BU50" s="19">
        <f>('AVIA25%'!BU50)+25</f>
        <v>69775</v>
      </c>
      <c r="BV50" s="19">
        <f>('AVIA25%'!BV50)+25</f>
        <v>69775</v>
      </c>
      <c r="BW50" s="19">
        <f>('AVIA25%'!BW50)+25</f>
        <v>69775</v>
      </c>
      <c r="BX50" s="19">
        <f>('AVIA25%'!BX50)+25</f>
        <v>69775</v>
      </c>
      <c r="BY50" s="19">
        <f>('AVIA25%'!BY50)+25</f>
        <v>69775</v>
      </c>
      <c r="BZ50" s="19">
        <f>('AVIA25%'!BZ50)+25</f>
        <v>69775</v>
      </c>
      <c r="CA50" s="19">
        <f>('AVIA25%'!CA50)+25</f>
        <v>69775</v>
      </c>
      <c r="CB50" s="19">
        <f>('AVIA25%'!CB50)+25</f>
        <v>69775</v>
      </c>
      <c r="CC50" s="19">
        <f>('AVIA25%'!CC50)+25</f>
        <v>69775</v>
      </c>
      <c r="CD50" s="19">
        <f>('AVIA25%'!CD50)+25</f>
        <v>69775</v>
      </c>
      <c r="CE50" s="19">
        <f>('AVIA25%'!CE50)+25</f>
        <v>69775</v>
      </c>
      <c r="CF50" s="19">
        <f>('AVIA25%'!CF50)+25</f>
        <v>69775</v>
      </c>
      <c r="CG50" s="19">
        <f>('AVIA25%'!CG50)+25</f>
        <v>69775</v>
      </c>
      <c r="CH50" s="19">
        <f>('AVIA25%'!CH50)+25</f>
        <v>69775</v>
      </c>
      <c r="CI50" s="19">
        <f>('AVIA25%'!CI50)+25</f>
        <v>69775</v>
      </c>
      <c r="CJ50" s="19">
        <f>('AVIA25%'!CJ50)+25</f>
        <v>69775</v>
      </c>
      <c r="CK50" s="19">
        <f>('AVIA25%'!CK50)+25</f>
        <v>69775</v>
      </c>
      <c r="CL50" s="19">
        <f>('AVIA25%'!CL50)+25</f>
        <v>69775</v>
      </c>
      <c r="CM50" s="19">
        <f>('AVIA25%'!CM50)+25</f>
        <v>69775</v>
      </c>
      <c r="CN50" s="19">
        <f>('AVIA25%'!CN50)+25</f>
        <v>69775</v>
      </c>
      <c r="CO50" s="19">
        <f>('AVIA25%'!CO50)+25</f>
        <v>69775</v>
      </c>
      <c r="CP50" s="19">
        <f>('AVIA25%'!CP50)+25</f>
        <v>69775</v>
      </c>
      <c r="CQ50" s="19">
        <f>('AVIA25%'!CQ50)+25</f>
        <v>69775</v>
      </c>
      <c r="CR50" s="19">
        <f>('AVIA25%'!CR50)+25</f>
        <v>69775</v>
      </c>
      <c r="CS50" s="19">
        <f>('AVIA25%'!CS50)+25</f>
        <v>69775</v>
      </c>
      <c r="CT50" s="19">
        <f>('AVIA25%'!CT50)+25</f>
        <v>69775</v>
      </c>
    </row>
    <row r="51" spans="1:98" s="36" customFormat="1" ht="12" customHeight="1" x14ac:dyDescent="0.2">
      <c r="A51" s="236" t="s">
        <v>184</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row>
    <row r="52" spans="1:98" s="36" customFormat="1" ht="12" customHeight="1" x14ac:dyDescent="0.2">
      <c r="A52" s="237">
        <v>1</v>
      </c>
      <c r="B52" s="19">
        <f>('AVIA25%'!B52)+25</f>
        <v>75025</v>
      </c>
      <c r="C52" s="19">
        <f>('AVIA25%'!C52)+25</f>
        <v>75025</v>
      </c>
      <c r="D52" s="19">
        <f>('AVIA25%'!D52)+25</f>
        <v>75025</v>
      </c>
      <c r="E52" s="19">
        <f>('AVIA25%'!E52)+25</f>
        <v>75025</v>
      </c>
      <c r="F52" s="19">
        <f>('AVIA25%'!F52)+25</f>
        <v>75025</v>
      </c>
      <c r="G52" s="19">
        <f>('AVIA25%'!G52)+25</f>
        <v>75025</v>
      </c>
      <c r="H52" s="19">
        <f>('AVIA25%'!H52)+25</f>
        <v>75025</v>
      </c>
      <c r="I52" s="19">
        <f>('AVIA25%'!I52)+25</f>
        <v>75025</v>
      </c>
      <c r="J52" s="19">
        <f>('AVIA25%'!J52)+25</f>
        <v>75025</v>
      </c>
      <c r="K52" s="19">
        <f>('AVIA25%'!K52)+25</f>
        <v>75025</v>
      </c>
      <c r="L52" s="19">
        <f>('AVIA25%'!L52)+25</f>
        <v>75025</v>
      </c>
      <c r="M52" s="19">
        <f>('AVIA25%'!M52)+25</f>
        <v>75025</v>
      </c>
      <c r="N52" s="19">
        <f>('AVIA25%'!N52)+25</f>
        <v>75025</v>
      </c>
      <c r="O52" s="19">
        <f>('AVIA25%'!O52)+25</f>
        <v>75025</v>
      </c>
      <c r="P52" s="19">
        <f>('AVIA25%'!P52)+25</f>
        <v>75025</v>
      </c>
      <c r="Q52" s="19">
        <f>('AVIA25%'!Q52)+25</f>
        <v>75025</v>
      </c>
      <c r="R52" s="19">
        <f>('AVIA25%'!R52)+25</f>
        <v>75025</v>
      </c>
      <c r="S52" s="19">
        <f>('AVIA25%'!S52)+25</f>
        <v>75025</v>
      </c>
      <c r="T52" s="19">
        <f>('AVIA25%'!T52)+25</f>
        <v>75025</v>
      </c>
      <c r="U52" s="19">
        <f>('AVIA25%'!U52)+25</f>
        <v>75025</v>
      </c>
      <c r="V52" s="19">
        <f>('AVIA25%'!V52)+25</f>
        <v>75025</v>
      </c>
      <c r="W52" s="19">
        <f>('AVIA25%'!W52)+25</f>
        <v>75025</v>
      </c>
      <c r="X52" s="19">
        <f>('AVIA25%'!X52)+25</f>
        <v>75025</v>
      </c>
      <c r="Y52" s="19">
        <f>('AVIA25%'!Y52)+25</f>
        <v>75025</v>
      </c>
      <c r="Z52" s="19">
        <f>('AVIA25%'!Z52)+25</f>
        <v>75025</v>
      </c>
      <c r="AA52" s="19">
        <f>('AVIA25%'!AA52)+25</f>
        <v>75025</v>
      </c>
      <c r="AB52" s="19">
        <f>('AVIA25%'!AB52)+25</f>
        <v>75025</v>
      </c>
      <c r="AC52" s="19">
        <f>('AVIA25%'!AC52)+25</f>
        <v>75025</v>
      </c>
      <c r="AD52" s="19">
        <f>('AVIA25%'!AD52)+25</f>
        <v>75025</v>
      </c>
      <c r="AE52" s="19">
        <f>('AVIA25%'!AE52)+25</f>
        <v>75025</v>
      </c>
      <c r="AF52" s="19">
        <f>('AVIA25%'!AF52)+25</f>
        <v>75025</v>
      </c>
      <c r="AG52" s="19">
        <f>('AVIA25%'!AG52)+25</f>
        <v>75025</v>
      </c>
      <c r="AH52" s="19">
        <f>('AVIA25%'!AH52)+25</f>
        <v>75025</v>
      </c>
      <c r="AI52" s="19">
        <f>('AVIA25%'!AI52)+25</f>
        <v>75025</v>
      </c>
      <c r="AJ52" s="19">
        <f>('AVIA25%'!AJ52)+25</f>
        <v>75025</v>
      </c>
      <c r="AK52" s="19">
        <f>('AVIA25%'!AK52)+25</f>
        <v>75025</v>
      </c>
      <c r="AL52" s="19">
        <f>('AVIA25%'!AL52)+25</f>
        <v>75025</v>
      </c>
      <c r="AM52" s="19">
        <f>('AVIA25%'!AM52)+25</f>
        <v>75025</v>
      </c>
      <c r="AN52" s="19">
        <f>('AVIA25%'!AN52)+25</f>
        <v>75025</v>
      </c>
      <c r="AO52" s="19">
        <f>('AVIA25%'!AO52)+25</f>
        <v>75025</v>
      </c>
      <c r="AP52" s="19">
        <f>('AVIA25%'!AP52)+25</f>
        <v>75025</v>
      </c>
      <c r="AQ52" s="19">
        <f>('AVIA25%'!AQ52)+25</f>
        <v>75025</v>
      </c>
      <c r="AR52" s="19">
        <f>('AVIA25%'!AR52)+25</f>
        <v>75025</v>
      </c>
      <c r="AS52" s="19">
        <f>('AVIA25%'!AS52)+25</f>
        <v>75025</v>
      </c>
      <c r="AT52" s="19">
        <f>('AVIA25%'!AT52)+25</f>
        <v>75025</v>
      </c>
      <c r="AU52" s="19">
        <f>('AVIA25%'!AU52)+25</f>
        <v>75025</v>
      </c>
      <c r="AV52" s="19">
        <f>('AVIA25%'!AV52)+25</f>
        <v>75025</v>
      </c>
      <c r="AW52" s="19">
        <f>('AVIA25%'!AW52)+25</f>
        <v>75025</v>
      </c>
      <c r="AX52" s="19">
        <f>('AVIA25%'!AX52)+25</f>
        <v>75025</v>
      </c>
      <c r="AY52" s="19">
        <f>('AVIA25%'!AY52)+25</f>
        <v>75025</v>
      </c>
      <c r="AZ52" s="19">
        <f>('AVIA25%'!AZ52)+25</f>
        <v>75025</v>
      </c>
      <c r="BA52" s="19">
        <f>('AVIA25%'!BA52)+25</f>
        <v>75025</v>
      </c>
      <c r="BB52" s="19">
        <f>('AVIA25%'!BB52)+25</f>
        <v>75025</v>
      </c>
      <c r="BC52" s="19">
        <f>('AVIA25%'!BC52)+25</f>
        <v>75025</v>
      </c>
      <c r="BD52" s="19">
        <f>('AVIA25%'!BD52)+25</f>
        <v>75025</v>
      </c>
      <c r="BE52" s="19">
        <f>('AVIA25%'!BE52)+25</f>
        <v>75025</v>
      </c>
      <c r="BF52" s="19">
        <f>('AVIA25%'!BF52)+25</f>
        <v>75025</v>
      </c>
      <c r="BG52" s="19">
        <f>('AVIA25%'!BG52)+25</f>
        <v>75025</v>
      </c>
      <c r="BH52" s="19">
        <f>('AVIA25%'!BH52)+25</f>
        <v>75025</v>
      </c>
      <c r="BI52" s="19">
        <f>('AVIA25%'!BI52)+25</f>
        <v>75025</v>
      </c>
      <c r="BJ52" s="19">
        <f>('AVIA25%'!BJ52)+25</f>
        <v>75025</v>
      </c>
      <c r="BK52" s="19">
        <f>('AVIA25%'!BK52)+25</f>
        <v>75025</v>
      </c>
      <c r="BL52" s="19">
        <f>('AVIA25%'!BL52)+25</f>
        <v>75025</v>
      </c>
      <c r="BM52" s="19">
        <f>('AVIA25%'!BM52)+25</f>
        <v>75025</v>
      </c>
      <c r="BN52" s="19">
        <f>('AVIA25%'!BN52)+25</f>
        <v>75025</v>
      </c>
      <c r="BO52" s="19">
        <f>('AVIA25%'!BO52)+25</f>
        <v>75025</v>
      </c>
      <c r="BP52" s="19">
        <f>('AVIA25%'!BP52)+25</f>
        <v>75025</v>
      </c>
      <c r="BQ52" s="19">
        <f>('AVIA25%'!BQ52)+25</f>
        <v>60025</v>
      </c>
      <c r="BR52" s="19">
        <f>('AVIA25%'!BR52)+25</f>
        <v>60025</v>
      </c>
      <c r="BS52" s="19">
        <f>('AVIA25%'!BS52)+25</f>
        <v>60025</v>
      </c>
      <c r="BT52" s="19">
        <f>('AVIA25%'!BT52)+25</f>
        <v>60025</v>
      </c>
      <c r="BU52" s="19">
        <f>('AVIA25%'!BU52)+25</f>
        <v>60025</v>
      </c>
      <c r="BV52" s="19">
        <f>('AVIA25%'!BV52)+25</f>
        <v>60025</v>
      </c>
      <c r="BW52" s="19">
        <f>('AVIA25%'!BW52)+25</f>
        <v>60025</v>
      </c>
      <c r="BX52" s="19">
        <f>('AVIA25%'!BX52)+25</f>
        <v>60025</v>
      </c>
      <c r="BY52" s="19">
        <f>('AVIA25%'!BY52)+25</f>
        <v>60025</v>
      </c>
      <c r="BZ52" s="19">
        <f>('AVIA25%'!BZ52)+25</f>
        <v>60025</v>
      </c>
      <c r="CA52" s="19">
        <f>('AVIA25%'!CA52)+25</f>
        <v>60025</v>
      </c>
      <c r="CB52" s="19">
        <f>('AVIA25%'!CB52)+25</f>
        <v>60025</v>
      </c>
      <c r="CC52" s="19">
        <f>('AVIA25%'!CC52)+25</f>
        <v>60025</v>
      </c>
      <c r="CD52" s="19">
        <f>('AVIA25%'!CD52)+25</f>
        <v>60025</v>
      </c>
      <c r="CE52" s="19">
        <f>('AVIA25%'!CE52)+25</f>
        <v>60025</v>
      </c>
      <c r="CF52" s="19">
        <f>('AVIA25%'!CF52)+25</f>
        <v>60025</v>
      </c>
      <c r="CG52" s="19">
        <f>('AVIA25%'!CG52)+25</f>
        <v>60025</v>
      </c>
      <c r="CH52" s="19">
        <f>('AVIA25%'!CH52)+25</f>
        <v>60025</v>
      </c>
      <c r="CI52" s="19">
        <f>('AVIA25%'!CI52)+25</f>
        <v>60025</v>
      </c>
      <c r="CJ52" s="19">
        <f>('AVIA25%'!CJ52)+25</f>
        <v>60025</v>
      </c>
      <c r="CK52" s="19">
        <f>('AVIA25%'!CK52)+25</f>
        <v>60025</v>
      </c>
      <c r="CL52" s="19">
        <f>('AVIA25%'!CL52)+25</f>
        <v>60025</v>
      </c>
      <c r="CM52" s="19">
        <f>('AVIA25%'!CM52)+25</f>
        <v>60025</v>
      </c>
      <c r="CN52" s="19">
        <f>('AVIA25%'!CN52)+25</f>
        <v>60025</v>
      </c>
      <c r="CO52" s="19">
        <f>('AVIA25%'!CO52)+25</f>
        <v>60025</v>
      </c>
      <c r="CP52" s="19">
        <f>('AVIA25%'!CP52)+25</f>
        <v>60025</v>
      </c>
      <c r="CQ52" s="19">
        <f>('AVIA25%'!CQ52)+25</f>
        <v>60025</v>
      </c>
      <c r="CR52" s="19">
        <f>('AVIA25%'!CR52)+25</f>
        <v>60025</v>
      </c>
      <c r="CS52" s="19">
        <f>('AVIA25%'!CS52)+25</f>
        <v>60025</v>
      </c>
      <c r="CT52" s="19">
        <f>('AVIA25%'!CT52)+25</f>
        <v>60025</v>
      </c>
    </row>
    <row r="53" spans="1:98" s="36" customFormat="1" ht="12" customHeight="1" x14ac:dyDescent="0.2">
      <c r="A53" s="237">
        <v>2</v>
      </c>
      <c r="B53" s="19">
        <f>('AVIA25%'!B53)+25</f>
        <v>77275</v>
      </c>
      <c r="C53" s="19">
        <f>('AVIA25%'!C53)+25</f>
        <v>77275</v>
      </c>
      <c r="D53" s="19">
        <f>('AVIA25%'!D53)+25</f>
        <v>77275</v>
      </c>
      <c r="E53" s="19">
        <f>('AVIA25%'!E53)+25</f>
        <v>77275</v>
      </c>
      <c r="F53" s="19">
        <f>('AVIA25%'!F53)+25</f>
        <v>77275</v>
      </c>
      <c r="G53" s="19">
        <f>('AVIA25%'!G53)+25</f>
        <v>77275</v>
      </c>
      <c r="H53" s="19">
        <f>('AVIA25%'!H53)+25</f>
        <v>77275</v>
      </c>
      <c r="I53" s="19">
        <f>('AVIA25%'!I53)+25</f>
        <v>77275</v>
      </c>
      <c r="J53" s="19">
        <f>('AVIA25%'!J53)+25</f>
        <v>77275</v>
      </c>
      <c r="K53" s="19">
        <f>('AVIA25%'!K53)+25</f>
        <v>77275</v>
      </c>
      <c r="L53" s="19">
        <f>('AVIA25%'!L53)+25</f>
        <v>77275</v>
      </c>
      <c r="M53" s="19">
        <f>('AVIA25%'!M53)+25</f>
        <v>77275</v>
      </c>
      <c r="N53" s="19">
        <f>('AVIA25%'!N53)+25</f>
        <v>77275</v>
      </c>
      <c r="O53" s="19">
        <f>('AVIA25%'!O53)+25</f>
        <v>77275</v>
      </c>
      <c r="P53" s="19">
        <f>('AVIA25%'!P53)+25</f>
        <v>77275</v>
      </c>
      <c r="Q53" s="19">
        <f>('AVIA25%'!Q53)+25</f>
        <v>77275</v>
      </c>
      <c r="R53" s="19">
        <f>('AVIA25%'!R53)+25</f>
        <v>77275</v>
      </c>
      <c r="S53" s="19">
        <f>('AVIA25%'!S53)+25</f>
        <v>77275</v>
      </c>
      <c r="T53" s="19">
        <f>('AVIA25%'!T53)+25</f>
        <v>77275</v>
      </c>
      <c r="U53" s="19">
        <f>('AVIA25%'!U53)+25</f>
        <v>77275</v>
      </c>
      <c r="V53" s="19">
        <f>('AVIA25%'!V53)+25</f>
        <v>77275</v>
      </c>
      <c r="W53" s="19">
        <f>('AVIA25%'!W53)+25</f>
        <v>77275</v>
      </c>
      <c r="X53" s="19">
        <f>('AVIA25%'!X53)+25</f>
        <v>77275</v>
      </c>
      <c r="Y53" s="19">
        <f>('AVIA25%'!Y53)+25</f>
        <v>77275</v>
      </c>
      <c r="Z53" s="19">
        <f>('AVIA25%'!Z53)+25</f>
        <v>77275</v>
      </c>
      <c r="AA53" s="19">
        <f>('AVIA25%'!AA53)+25</f>
        <v>77275</v>
      </c>
      <c r="AB53" s="19">
        <f>('AVIA25%'!AB53)+25</f>
        <v>77275</v>
      </c>
      <c r="AC53" s="19">
        <f>('AVIA25%'!AC53)+25</f>
        <v>77275</v>
      </c>
      <c r="AD53" s="19">
        <f>('AVIA25%'!AD53)+25</f>
        <v>77275</v>
      </c>
      <c r="AE53" s="19">
        <f>('AVIA25%'!AE53)+25</f>
        <v>77275</v>
      </c>
      <c r="AF53" s="19">
        <f>('AVIA25%'!AF53)+25</f>
        <v>77275</v>
      </c>
      <c r="AG53" s="19">
        <f>('AVIA25%'!AG53)+25</f>
        <v>77275</v>
      </c>
      <c r="AH53" s="19">
        <f>('AVIA25%'!AH53)+25</f>
        <v>77275</v>
      </c>
      <c r="AI53" s="19">
        <f>('AVIA25%'!AI53)+25</f>
        <v>77275</v>
      </c>
      <c r="AJ53" s="19">
        <f>('AVIA25%'!AJ53)+25</f>
        <v>77275</v>
      </c>
      <c r="AK53" s="19">
        <f>('AVIA25%'!AK53)+25</f>
        <v>77275</v>
      </c>
      <c r="AL53" s="19">
        <f>('AVIA25%'!AL53)+25</f>
        <v>77275</v>
      </c>
      <c r="AM53" s="19">
        <f>('AVIA25%'!AM53)+25</f>
        <v>77275</v>
      </c>
      <c r="AN53" s="19">
        <f>('AVIA25%'!AN53)+25</f>
        <v>77275</v>
      </c>
      <c r="AO53" s="19">
        <f>('AVIA25%'!AO53)+25</f>
        <v>77275</v>
      </c>
      <c r="AP53" s="19">
        <f>('AVIA25%'!AP53)+25</f>
        <v>77275</v>
      </c>
      <c r="AQ53" s="19">
        <f>('AVIA25%'!AQ53)+25</f>
        <v>77275</v>
      </c>
      <c r="AR53" s="19">
        <f>('AVIA25%'!AR53)+25</f>
        <v>77275</v>
      </c>
      <c r="AS53" s="19">
        <f>('AVIA25%'!AS53)+25</f>
        <v>77275</v>
      </c>
      <c r="AT53" s="19">
        <f>('AVIA25%'!AT53)+25</f>
        <v>77275</v>
      </c>
      <c r="AU53" s="19">
        <f>('AVIA25%'!AU53)+25</f>
        <v>77275</v>
      </c>
      <c r="AV53" s="19">
        <f>('AVIA25%'!AV53)+25</f>
        <v>77275</v>
      </c>
      <c r="AW53" s="19">
        <f>('AVIA25%'!AW53)+25</f>
        <v>77275</v>
      </c>
      <c r="AX53" s="19">
        <f>('AVIA25%'!AX53)+25</f>
        <v>77275</v>
      </c>
      <c r="AY53" s="19">
        <f>('AVIA25%'!AY53)+25</f>
        <v>77275</v>
      </c>
      <c r="AZ53" s="19">
        <f>('AVIA25%'!AZ53)+25</f>
        <v>77275</v>
      </c>
      <c r="BA53" s="19">
        <f>('AVIA25%'!BA53)+25</f>
        <v>77275</v>
      </c>
      <c r="BB53" s="19">
        <f>('AVIA25%'!BB53)+25</f>
        <v>77275</v>
      </c>
      <c r="BC53" s="19">
        <f>('AVIA25%'!BC53)+25</f>
        <v>77275</v>
      </c>
      <c r="BD53" s="19">
        <f>('AVIA25%'!BD53)+25</f>
        <v>77275</v>
      </c>
      <c r="BE53" s="19">
        <f>('AVIA25%'!BE53)+25</f>
        <v>77275</v>
      </c>
      <c r="BF53" s="19">
        <f>('AVIA25%'!BF53)+25</f>
        <v>77275</v>
      </c>
      <c r="BG53" s="19">
        <f>('AVIA25%'!BG53)+25</f>
        <v>77275</v>
      </c>
      <c r="BH53" s="19">
        <f>('AVIA25%'!BH53)+25</f>
        <v>77275</v>
      </c>
      <c r="BI53" s="19">
        <f>('AVIA25%'!BI53)+25</f>
        <v>77275</v>
      </c>
      <c r="BJ53" s="19">
        <f>('AVIA25%'!BJ53)+25</f>
        <v>77275</v>
      </c>
      <c r="BK53" s="19">
        <f>('AVIA25%'!BK53)+25</f>
        <v>77275</v>
      </c>
      <c r="BL53" s="19">
        <f>('AVIA25%'!BL53)+25</f>
        <v>77275</v>
      </c>
      <c r="BM53" s="19">
        <f>('AVIA25%'!BM53)+25</f>
        <v>77275</v>
      </c>
      <c r="BN53" s="19">
        <f>('AVIA25%'!BN53)+25</f>
        <v>77275</v>
      </c>
      <c r="BO53" s="19">
        <f>('AVIA25%'!BO53)+25</f>
        <v>77275</v>
      </c>
      <c r="BP53" s="19">
        <f>('AVIA25%'!BP53)+25</f>
        <v>77275</v>
      </c>
      <c r="BQ53" s="19">
        <f>('AVIA25%'!BQ53)+25</f>
        <v>62275</v>
      </c>
      <c r="BR53" s="19">
        <f>('AVIA25%'!BR53)+25</f>
        <v>62275</v>
      </c>
      <c r="BS53" s="19">
        <f>('AVIA25%'!BS53)+25</f>
        <v>62275</v>
      </c>
      <c r="BT53" s="19">
        <f>('AVIA25%'!BT53)+25</f>
        <v>62275</v>
      </c>
      <c r="BU53" s="19">
        <f>('AVIA25%'!BU53)+25</f>
        <v>62275</v>
      </c>
      <c r="BV53" s="19">
        <f>('AVIA25%'!BV53)+25</f>
        <v>62275</v>
      </c>
      <c r="BW53" s="19">
        <f>('AVIA25%'!BW53)+25</f>
        <v>62275</v>
      </c>
      <c r="BX53" s="19">
        <f>('AVIA25%'!BX53)+25</f>
        <v>62275</v>
      </c>
      <c r="BY53" s="19">
        <f>('AVIA25%'!BY53)+25</f>
        <v>62275</v>
      </c>
      <c r="BZ53" s="19">
        <f>('AVIA25%'!BZ53)+25</f>
        <v>62275</v>
      </c>
      <c r="CA53" s="19">
        <f>('AVIA25%'!CA53)+25</f>
        <v>62275</v>
      </c>
      <c r="CB53" s="19">
        <f>('AVIA25%'!CB53)+25</f>
        <v>62275</v>
      </c>
      <c r="CC53" s="19">
        <f>('AVIA25%'!CC53)+25</f>
        <v>62275</v>
      </c>
      <c r="CD53" s="19">
        <f>('AVIA25%'!CD53)+25</f>
        <v>62275</v>
      </c>
      <c r="CE53" s="19">
        <f>('AVIA25%'!CE53)+25</f>
        <v>62275</v>
      </c>
      <c r="CF53" s="19">
        <f>('AVIA25%'!CF53)+25</f>
        <v>62275</v>
      </c>
      <c r="CG53" s="19">
        <f>('AVIA25%'!CG53)+25</f>
        <v>62275</v>
      </c>
      <c r="CH53" s="19">
        <f>('AVIA25%'!CH53)+25</f>
        <v>62275</v>
      </c>
      <c r="CI53" s="19">
        <f>('AVIA25%'!CI53)+25</f>
        <v>62275</v>
      </c>
      <c r="CJ53" s="19">
        <f>('AVIA25%'!CJ53)+25</f>
        <v>62275</v>
      </c>
      <c r="CK53" s="19">
        <f>('AVIA25%'!CK53)+25</f>
        <v>62275</v>
      </c>
      <c r="CL53" s="19">
        <f>('AVIA25%'!CL53)+25</f>
        <v>62275</v>
      </c>
      <c r="CM53" s="19">
        <f>('AVIA25%'!CM53)+25</f>
        <v>62275</v>
      </c>
      <c r="CN53" s="19">
        <f>('AVIA25%'!CN53)+25</f>
        <v>62275</v>
      </c>
      <c r="CO53" s="19">
        <f>('AVIA25%'!CO53)+25</f>
        <v>62275</v>
      </c>
      <c r="CP53" s="19">
        <f>('AVIA25%'!CP53)+25</f>
        <v>62275</v>
      </c>
      <c r="CQ53" s="19">
        <f>('AVIA25%'!CQ53)+25</f>
        <v>62275</v>
      </c>
      <c r="CR53" s="19">
        <f>('AVIA25%'!CR53)+25</f>
        <v>62275</v>
      </c>
      <c r="CS53" s="19">
        <f>('AVIA25%'!CS53)+25</f>
        <v>62275</v>
      </c>
      <c r="CT53" s="19">
        <f>('AVIA25%'!CT53)+25</f>
        <v>62275</v>
      </c>
    </row>
    <row r="54" spans="1:98" s="36" customFormat="1" ht="12" customHeight="1" x14ac:dyDescent="0.2">
      <c r="A54" s="237">
        <v>3</v>
      </c>
      <c r="B54" s="19">
        <f>('AVIA25%'!B54)+25</f>
        <v>79525</v>
      </c>
      <c r="C54" s="19">
        <f>('AVIA25%'!C54)+25</f>
        <v>79525</v>
      </c>
      <c r="D54" s="19">
        <f>('AVIA25%'!D54)+25</f>
        <v>79525</v>
      </c>
      <c r="E54" s="19">
        <f>('AVIA25%'!E54)+25</f>
        <v>79525</v>
      </c>
      <c r="F54" s="19">
        <f>('AVIA25%'!F54)+25</f>
        <v>79525</v>
      </c>
      <c r="G54" s="19">
        <f>('AVIA25%'!G54)+25</f>
        <v>79525</v>
      </c>
      <c r="H54" s="19">
        <f>('AVIA25%'!H54)+25</f>
        <v>79525</v>
      </c>
      <c r="I54" s="19">
        <f>('AVIA25%'!I54)+25</f>
        <v>79525</v>
      </c>
      <c r="J54" s="19">
        <f>('AVIA25%'!J54)+25</f>
        <v>79525</v>
      </c>
      <c r="K54" s="19">
        <f>('AVIA25%'!K54)+25</f>
        <v>79525</v>
      </c>
      <c r="L54" s="19">
        <f>('AVIA25%'!L54)+25</f>
        <v>79525</v>
      </c>
      <c r="M54" s="19">
        <f>('AVIA25%'!M54)+25</f>
        <v>79525</v>
      </c>
      <c r="N54" s="19">
        <f>('AVIA25%'!N54)+25</f>
        <v>79525</v>
      </c>
      <c r="O54" s="19">
        <f>('AVIA25%'!O54)+25</f>
        <v>79525</v>
      </c>
      <c r="P54" s="19">
        <f>('AVIA25%'!P54)+25</f>
        <v>79525</v>
      </c>
      <c r="Q54" s="19">
        <f>('AVIA25%'!Q54)+25</f>
        <v>79525</v>
      </c>
      <c r="R54" s="19">
        <f>('AVIA25%'!R54)+25</f>
        <v>79525</v>
      </c>
      <c r="S54" s="19">
        <f>('AVIA25%'!S54)+25</f>
        <v>79525</v>
      </c>
      <c r="T54" s="19">
        <f>('AVIA25%'!T54)+25</f>
        <v>79525</v>
      </c>
      <c r="U54" s="19">
        <f>('AVIA25%'!U54)+25</f>
        <v>79525</v>
      </c>
      <c r="V54" s="19">
        <f>('AVIA25%'!V54)+25</f>
        <v>79525</v>
      </c>
      <c r="W54" s="19">
        <f>('AVIA25%'!W54)+25</f>
        <v>79525</v>
      </c>
      <c r="X54" s="19">
        <f>('AVIA25%'!X54)+25</f>
        <v>79525</v>
      </c>
      <c r="Y54" s="19">
        <f>('AVIA25%'!Y54)+25</f>
        <v>79525</v>
      </c>
      <c r="Z54" s="19">
        <f>('AVIA25%'!Z54)+25</f>
        <v>79525</v>
      </c>
      <c r="AA54" s="19">
        <f>('AVIA25%'!AA54)+25</f>
        <v>79525</v>
      </c>
      <c r="AB54" s="19">
        <f>('AVIA25%'!AB54)+25</f>
        <v>79525</v>
      </c>
      <c r="AC54" s="19">
        <f>('AVIA25%'!AC54)+25</f>
        <v>79525</v>
      </c>
      <c r="AD54" s="19">
        <f>('AVIA25%'!AD54)+25</f>
        <v>79525</v>
      </c>
      <c r="AE54" s="19">
        <f>('AVIA25%'!AE54)+25</f>
        <v>79525</v>
      </c>
      <c r="AF54" s="19">
        <f>('AVIA25%'!AF54)+25</f>
        <v>79525</v>
      </c>
      <c r="AG54" s="19">
        <f>('AVIA25%'!AG54)+25</f>
        <v>79525</v>
      </c>
      <c r="AH54" s="19">
        <f>('AVIA25%'!AH54)+25</f>
        <v>79525</v>
      </c>
      <c r="AI54" s="19">
        <f>('AVIA25%'!AI54)+25</f>
        <v>79525</v>
      </c>
      <c r="AJ54" s="19">
        <f>('AVIA25%'!AJ54)+25</f>
        <v>79525</v>
      </c>
      <c r="AK54" s="19">
        <f>('AVIA25%'!AK54)+25</f>
        <v>79525</v>
      </c>
      <c r="AL54" s="19">
        <f>('AVIA25%'!AL54)+25</f>
        <v>79525</v>
      </c>
      <c r="AM54" s="19">
        <f>('AVIA25%'!AM54)+25</f>
        <v>79525</v>
      </c>
      <c r="AN54" s="19">
        <f>('AVIA25%'!AN54)+25</f>
        <v>79525</v>
      </c>
      <c r="AO54" s="19">
        <f>('AVIA25%'!AO54)+25</f>
        <v>79525</v>
      </c>
      <c r="AP54" s="19">
        <f>('AVIA25%'!AP54)+25</f>
        <v>79525</v>
      </c>
      <c r="AQ54" s="19">
        <f>('AVIA25%'!AQ54)+25</f>
        <v>79525</v>
      </c>
      <c r="AR54" s="19">
        <f>('AVIA25%'!AR54)+25</f>
        <v>79525</v>
      </c>
      <c r="AS54" s="19">
        <f>('AVIA25%'!AS54)+25</f>
        <v>79525</v>
      </c>
      <c r="AT54" s="19">
        <f>('AVIA25%'!AT54)+25</f>
        <v>79525</v>
      </c>
      <c r="AU54" s="19">
        <f>('AVIA25%'!AU54)+25</f>
        <v>79525</v>
      </c>
      <c r="AV54" s="19">
        <f>('AVIA25%'!AV54)+25</f>
        <v>79525</v>
      </c>
      <c r="AW54" s="19">
        <f>('AVIA25%'!AW54)+25</f>
        <v>79525</v>
      </c>
      <c r="AX54" s="19">
        <f>('AVIA25%'!AX54)+25</f>
        <v>79525</v>
      </c>
      <c r="AY54" s="19">
        <f>('AVIA25%'!AY54)+25</f>
        <v>79525</v>
      </c>
      <c r="AZ54" s="19">
        <f>('AVIA25%'!AZ54)+25</f>
        <v>79525</v>
      </c>
      <c r="BA54" s="19">
        <f>('AVIA25%'!BA54)+25</f>
        <v>79525</v>
      </c>
      <c r="BB54" s="19">
        <f>('AVIA25%'!BB54)+25</f>
        <v>79525</v>
      </c>
      <c r="BC54" s="19">
        <f>('AVIA25%'!BC54)+25</f>
        <v>79525</v>
      </c>
      <c r="BD54" s="19">
        <f>('AVIA25%'!BD54)+25</f>
        <v>79525</v>
      </c>
      <c r="BE54" s="19">
        <f>('AVIA25%'!BE54)+25</f>
        <v>79525</v>
      </c>
      <c r="BF54" s="19">
        <f>('AVIA25%'!BF54)+25</f>
        <v>79525</v>
      </c>
      <c r="BG54" s="19">
        <f>('AVIA25%'!BG54)+25</f>
        <v>79525</v>
      </c>
      <c r="BH54" s="19">
        <f>('AVIA25%'!BH54)+25</f>
        <v>79525</v>
      </c>
      <c r="BI54" s="19">
        <f>('AVIA25%'!BI54)+25</f>
        <v>79525</v>
      </c>
      <c r="BJ54" s="19">
        <f>('AVIA25%'!BJ54)+25</f>
        <v>79525</v>
      </c>
      <c r="BK54" s="19">
        <f>('AVIA25%'!BK54)+25</f>
        <v>79525</v>
      </c>
      <c r="BL54" s="19">
        <f>('AVIA25%'!BL54)+25</f>
        <v>79525</v>
      </c>
      <c r="BM54" s="19">
        <f>('AVIA25%'!BM54)+25</f>
        <v>79525</v>
      </c>
      <c r="BN54" s="19">
        <f>('AVIA25%'!BN54)+25</f>
        <v>79525</v>
      </c>
      <c r="BO54" s="19">
        <f>('AVIA25%'!BO54)+25</f>
        <v>79525</v>
      </c>
      <c r="BP54" s="19">
        <f>('AVIA25%'!BP54)+25</f>
        <v>79525</v>
      </c>
      <c r="BQ54" s="19">
        <f>('AVIA25%'!BQ54)+25</f>
        <v>64525</v>
      </c>
      <c r="BR54" s="19">
        <f>('AVIA25%'!BR54)+25</f>
        <v>64525</v>
      </c>
      <c r="BS54" s="19">
        <f>('AVIA25%'!BS54)+25</f>
        <v>64525</v>
      </c>
      <c r="BT54" s="19">
        <f>('AVIA25%'!BT54)+25</f>
        <v>64525</v>
      </c>
      <c r="BU54" s="19">
        <f>('AVIA25%'!BU54)+25</f>
        <v>64525</v>
      </c>
      <c r="BV54" s="19">
        <f>('AVIA25%'!BV54)+25</f>
        <v>64525</v>
      </c>
      <c r="BW54" s="19">
        <f>('AVIA25%'!BW54)+25</f>
        <v>64525</v>
      </c>
      <c r="BX54" s="19">
        <f>('AVIA25%'!BX54)+25</f>
        <v>64525</v>
      </c>
      <c r="BY54" s="19">
        <f>('AVIA25%'!BY54)+25</f>
        <v>64525</v>
      </c>
      <c r="BZ54" s="19">
        <f>('AVIA25%'!BZ54)+25</f>
        <v>64525</v>
      </c>
      <c r="CA54" s="19">
        <f>('AVIA25%'!CA54)+25</f>
        <v>64525</v>
      </c>
      <c r="CB54" s="19">
        <f>('AVIA25%'!CB54)+25</f>
        <v>64525</v>
      </c>
      <c r="CC54" s="19">
        <f>('AVIA25%'!CC54)+25</f>
        <v>64525</v>
      </c>
      <c r="CD54" s="19">
        <f>('AVIA25%'!CD54)+25</f>
        <v>64525</v>
      </c>
      <c r="CE54" s="19">
        <f>('AVIA25%'!CE54)+25</f>
        <v>64525</v>
      </c>
      <c r="CF54" s="19">
        <f>('AVIA25%'!CF54)+25</f>
        <v>64525</v>
      </c>
      <c r="CG54" s="19">
        <f>('AVIA25%'!CG54)+25</f>
        <v>64525</v>
      </c>
      <c r="CH54" s="19">
        <f>('AVIA25%'!CH54)+25</f>
        <v>64525</v>
      </c>
      <c r="CI54" s="19">
        <f>('AVIA25%'!CI54)+25</f>
        <v>64525</v>
      </c>
      <c r="CJ54" s="19">
        <f>('AVIA25%'!CJ54)+25</f>
        <v>64525</v>
      </c>
      <c r="CK54" s="19">
        <f>('AVIA25%'!CK54)+25</f>
        <v>64525</v>
      </c>
      <c r="CL54" s="19">
        <f>('AVIA25%'!CL54)+25</f>
        <v>64525</v>
      </c>
      <c r="CM54" s="19">
        <f>('AVIA25%'!CM54)+25</f>
        <v>64525</v>
      </c>
      <c r="CN54" s="19">
        <f>('AVIA25%'!CN54)+25</f>
        <v>64525</v>
      </c>
      <c r="CO54" s="19">
        <f>('AVIA25%'!CO54)+25</f>
        <v>64525</v>
      </c>
      <c r="CP54" s="19">
        <f>('AVIA25%'!CP54)+25</f>
        <v>64525</v>
      </c>
      <c r="CQ54" s="19">
        <f>('AVIA25%'!CQ54)+25</f>
        <v>64525</v>
      </c>
      <c r="CR54" s="19">
        <f>('AVIA25%'!CR54)+25</f>
        <v>64525</v>
      </c>
      <c r="CS54" s="19">
        <f>('AVIA25%'!CS54)+25</f>
        <v>64525</v>
      </c>
      <c r="CT54" s="19">
        <f>('AVIA25%'!CT54)+25</f>
        <v>64525</v>
      </c>
    </row>
    <row r="55" spans="1:98" s="36" customFormat="1" ht="12" customHeight="1" x14ac:dyDescent="0.2">
      <c r="A55" s="237">
        <v>4</v>
      </c>
      <c r="B55" s="19">
        <f>('AVIA25%'!B55)+25</f>
        <v>81775</v>
      </c>
      <c r="C55" s="19">
        <f>('AVIA25%'!C55)+25</f>
        <v>81775</v>
      </c>
      <c r="D55" s="19">
        <f>('AVIA25%'!D55)+25</f>
        <v>81775</v>
      </c>
      <c r="E55" s="19">
        <f>('AVIA25%'!E55)+25</f>
        <v>81775</v>
      </c>
      <c r="F55" s="19">
        <f>('AVIA25%'!F55)+25</f>
        <v>81775</v>
      </c>
      <c r="G55" s="19">
        <f>('AVIA25%'!G55)+25</f>
        <v>81775</v>
      </c>
      <c r="H55" s="19">
        <f>('AVIA25%'!H55)+25</f>
        <v>81775</v>
      </c>
      <c r="I55" s="19">
        <f>('AVIA25%'!I55)+25</f>
        <v>81775</v>
      </c>
      <c r="J55" s="19">
        <f>('AVIA25%'!J55)+25</f>
        <v>81775</v>
      </c>
      <c r="K55" s="19">
        <f>('AVIA25%'!K55)+25</f>
        <v>81775</v>
      </c>
      <c r="L55" s="19">
        <f>('AVIA25%'!L55)+25</f>
        <v>81775</v>
      </c>
      <c r="M55" s="19">
        <f>('AVIA25%'!M55)+25</f>
        <v>81775</v>
      </c>
      <c r="N55" s="19">
        <f>('AVIA25%'!N55)+25</f>
        <v>81775</v>
      </c>
      <c r="O55" s="19">
        <f>('AVIA25%'!O55)+25</f>
        <v>81775</v>
      </c>
      <c r="P55" s="19">
        <f>('AVIA25%'!P55)+25</f>
        <v>81775</v>
      </c>
      <c r="Q55" s="19">
        <f>('AVIA25%'!Q55)+25</f>
        <v>81775</v>
      </c>
      <c r="R55" s="19">
        <f>('AVIA25%'!R55)+25</f>
        <v>81775</v>
      </c>
      <c r="S55" s="19">
        <f>('AVIA25%'!S55)+25</f>
        <v>81775</v>
      </c>
      <c r="T55" s="19">
        <f>('AVIA25%'!T55)+25</f>
        <v>81775</v>
      </c>
      <c r="U55" s="19">
        <f>('AVIA25%'!U55)+25</f>
        <v>81775</v>
      </c>
      <c r="V55" s="19">
        <f>('AVIA25%'!V55)+25</f>
        <v>81775</v>
      </c>
      <c r="W55" s="19">
        <f>('AVIA25%'!W55)+25</f>
        <v>81775</v>
      </c>
      <c r="X55" s="19">
        <f>('AVIA25%'!X55)+25</f>
        <v>81775</v>
      </c>
      <c r="Y55" s="19">
        <f>('AVIA25%'!Y55)+25</f>
        <v>81775</v>
      </c>
      <c r="Z55" s="19">
        <f>('AVIA25%'!Z55)+25</f>
        <v>81775</v>
      </c>
      <c r="AA55" s="19">
        <f>('AVIA25%'!AA55)+25</f>
        <v>81775</v>
      </c>
      <c r="AB55" s="19">
        <f>('AVIA25%'!AB55)+25</f>
        <v>81775</v>
      </c>
      <c r="AC55" s="19">
        <f>('AVIA25%'!AC55)+25</f>
        <v>81775</v>
      </c>
      <c r="AD55" s="19">
        <f>('AVIA25%'!AD55)+25</f>
        <v>81775</v>
      </c>
      <c r="AE55" s="19">
        <f>('AVIA25%'!AE55)+25</f>
        <v>81775</v>
      </c>
      <c r="AF55" s="19">
        <f>('AVIA25%'!AF55)+25</f>
        <v>81775</v>
      </c>
      <c r="AG55" s="19">
        <f>('AVIA25%'!AG55)+25</f>
        <v>81775</v>
      </c>
      <c r="AH55" s="19">
        <f>('AVIA25%'!AH55)+25</f>
        <v>81775</v>
      </c>
      <c r="AI55" s="19">
        <f>('AVIA25%'!AI55)+25</f>
        <v>81775</v>
      </c>
      <c r="AJ55" s="19">
        <f>('AVIA25%'!AJ55)+25</f>
        <v>81775</v>
      </c>
      <c r="AK55" s="19">
        <f>('AVIA25%'!AK55)+25</f>
        <v>81775</v>
      </c>
      <c r="AL55" s="19">
        <f>('AVIA25%'!AL55)+25</f>
        <v>81775</v>
      </c>
      <c r="AM55" s="19">
        <f>('AVIA25%'!AM55)+25</f>
        <v>81775</v>
      </c>
      <c r="AN55" s="19">
        <f>('AVIA25%'!AN55)+25</f>
        <v>81775</v>
      </c>
      <c r="AO55" s="19">
        <f>('AVIA25%'!AO55)+25</f>
        <v>81775</v>
      </c>
      <c r="AP55" s="19">
        <f>('AVIA25%'!AP55)+25</f>
        <v>81775</v>
      </c>
      <c r="AQ55" s="19">
        <f>('AVIA25%'!AQ55)+25</f>
        <v>81775</v>
      </c>
      <c r="AR55" s="19">
        <f>('AVIA25%'!AR55)+25</f>
        <v>81775</v>
      </c>
      <c r="AS55" s="19">
        <f>('AVIA25%'!AS55)+25</f>
        <v>81775</v>
      </c>
      <c r="AT55" s="19">
        <f>('AVIA25%'!AT55)+25</f>
        <v>81775</v>
      </c>
      <c r="AU55" s="19">
        <f>('AVIA25%'!AU55)+25</f>
        <v>81775</v>
      </c>
      <c r="AV55" s="19">
        <f>('AVIA25%'!AV55)+25</f>
        <v>81775</v>
      </c>
      <c r="AW55" s="19">
        <f>('AVIA25%'!AW55)+25</f>
        <v>81775</v>
      </c>
      <c r="AX55" s="19">
        <f>('AVIA25%'!AX55)+25</f>
        <v>81775</v>
      </c>
      <c r="AY55" s="19">
        <f>('AVIA25%'!AY55)+25</f>
        <v>81775</v>
      </c>
      <c r="AZ55" s="19">
        <f>('AVIA25%'!AZ55)+25</f>
        <v>81775</v>
      </c>
      <c r="BA55" s="19">
        <f>('AVIA25%'!BA55)+25</f>
        <v>81775</v>
      </c>
      <c r="BB55" s="19">
        <f>('AVIA25%'!BB55)+25</f>
        <v>81775</v>
      </c>
      <c r="BC55" s="19">
        <f>('AVIA25%'!BC55)+25</f>
        <v>81775</v>
      </c>
      <c r="BD55" s="19">
        <f>('AVIA25%'!BD55)+25</f>
        <v>81775</v>
      </c>
      <c r="BE55" s="19">
        <f>('AVIA25%'!BE55)+25</f>
        <v>81775</v>
      </c>
      <c r="BF55" s="19">
        <f>('AVIA25%'!BF55)+25</f>
        <v>81775</v>
      </c>
      <c r="BG55" s="19">
        <f>('AVIA25%'!BG55)+25</f>
        <v>81775</v>
      </c>
      <c r="BH55" s="19">
        <f>('AVIA25%'!BH55)+25</f>
        <v>81775</v>
      </c>
      <c r="BI55" s="19">
        <f>('AVIA25%'!BI55)+25</f>
        <v>81775</v>
      </c>
      <c r="BJ55" s="19">
        <f>('AVIA25%'!BJ55)+25</f>
        <v>81775</v>
      </c>
      <c r="BK55" s="19">
        <f>('AVIA25%'!BK55)+25</f>
        <v>81775</v>
      </c>
      <c r="BL55" s="19">
        <f>('AVIA25%'!BL55)+25</f>
        <v>81775</v>
      </c>
      <c r="BM55" s="19">
        <f>('AVIA25%'!BM55)+25</f>
        <v>81775</v>
      </c>
      <c r="BN55" s="19">
        <f>('AVIA25%'!BN55)+25</f>
        <v>81775</v>
      </c>
      <c r="BO55" s="19">
        <f>('AVIA25%'!BO55)+25</f>
        <v>81775</v>
      </c>
      <c r="BP55" s="19">
        <f>('AVIA25%'!BP55)+25</f>
        <v>81775</v>
      </c>
      <c r="BQ55" s="19">
        <f>('AVIA25%'!BQ55)+25</f>
        <v>66775</v>
      </c>
      <c r="BR55" s="19">
        <f>('AVIA25%'!BR55)+25</f>
        <v>66775</v>
      </c>
      <c r="BS55" s="19">
        <f>('AVIA25%'!BS55)+25</f>
        <v>66775</v>
      </c>
      <c r="BT55" s="19">
        <f>('AVIA25%'!BT55)+25</f>
        <v>66775</v>
      </c>
      <c r="BU55" s="19">
        <f>('AVIA25%'!BU55)+25</f>
        <v>66775</v>
      </c>
      <c r="BV55" s="19">
        <f>('AVIA25%'!BV55)+25</f>
        <v>66775</v>
      </c>
      <c r="BW55" s="19">
        <f>('AVIA25%'!BW55)+25</f>
        <v>66775</v>
      </c>
      <c r="BX55" s="19">
        <f>('AVIA25%'!BX55)+25</f>
        <v>66775</v>
      </c>
      <c r="BY55" s="19">
        <f>('AVIA25%'!BY55)+25</f>
        <v>66775</v>
      </c>
      <c r="BZ55" s="19">
        <f>('AVIA25%'!BZ55)+25</f>
        <v>66775</v>
      </c>
      <c r="CA55" s="19">
        <f>('AVIA25%'!CA55)+25</f>
        <v>66775</v>
      </c>
      <c r="CB55" s="19">
        <f>('AVIA25%'!CB55)+25</f>
        <v>66775</v>
      </c>
      <c r="CC55" s="19">
        <f>('AVIA25%'!CC55)+25</f>
        <v>66775</v>
      </c>
      <c r="CD55" s="19">
        <f>('AVIA25%'!CD55)+25</f>
        <v>66775</v>
      </c>
      <c r="CE55" s="19">
        <f>('AVIA25%'!CE55)+25</f>
        <v>66775</v>
      </c>
      <c r="CF55" s="19">
        <f>('AVIA25%'!CF55)+25</f>
        <v>66775</v>
      </c>
      <c r="CG55" s="19">
        <f>('AVIA25%'!CG55)+25</f>
        <v>66775</v>
      </c>
      <c r="CH55" s="19">
        <f>('AVIA25%'!CH55)+25</f>
        <v>66775</v>
      </c>
      <c r="CI55" s="19">
        <f>('AVIA25%'!CI55)+25</f>
        <v>66775</v>
      </c>
      <c r="CJ55" s="19">
        <f>('AVIA25%'!CJ55)+25</f>
        <v>66775</v>
      </c>
      <c r="CK55" s="19">
        <f>('AVIA25%'!CK55)+25</f>
        <v>66775</v>
      </c>
      <c r="CL55" s="19">
        <f>('AVIA25%'!CL55)+25</f>
        <v>66775</v>
      </c>
      <c r="CM55" s="19">
        <f>('AVIA25%'!CM55)+25</f>
        <v>66775</v>
      </c>
      <c r="CN55" s="19">
        <f>('AVIA25%'!CN55)+25</f>
        <v>66775</v>
      </c>
      <c r="CO55" s="19">
        <f>('AVIA25%'!CO55)+25</f>
        <v>66775</v>
      </c>
      <c r="CP55" s="19">
        <f>('AVIA25%'!CP55)+25</f>
        <v>66775</v>
      </c>
      <c r="CQ55" s="19">
        <f>('AVIA25%'!CQ55)+25</f>
        <v>66775</v>
      </c>
      <c r="CR55" s="19">
        <f>('AVIA25%'!CR55)+25</f>
        <v>66775</v>
      </c>
      <c r="CS55" s="19">
        <f>('AVIA25%'!CS55)+25</f>
        <v>66775</v>
      </c>
      <c r="CT55" s="19">
        <f>('AVIA25%'!CT55)+25</f>
        <v>66775</v>
      </c>
    </row>
    <row r="56" spans="1:98" s="36" customFormat="1" ht="12" customHeight="1" x14ac:dyDescent="0.2">
      <c r="A56" s="237">
        <v>5</v>
      </c>
      <c r="B56" s="19">
        <f>('AVIA25%'!B56)+25</f>
        <v>84025</v>
      </c>
      <c r="C56" s="19">
        <f>('AVIA25%'!C56)+25</f>
        <v>84025</v>
      </c>
      <c r="D56" s="19">
        <f>('AVIA25%'!D56)+25</f>
        <v>84025</v>
      </c>
      <c r="E56" s="19">
        <f>('AVIA25%'!E56)+25</f>
        <v>84025</v>
      </c>
      <c r="F56" s="19">
        <f>('AVIA25%'!F56)+25</f>
        <v>84025</v>
      </c>
      <c r="G56" s="19">
        <f>('AVIA25%'!G56)+25</f>
        <v>84025</v>
      </c>
      <c r="H56" s="19">
        <f>('AVIA25%'!H56)+25</f>
        <v>84025</v>
      </c>
      <c r="I56" s="19">
        <f>('AVIA25%'!I56)+25</f>
        <v>84025</v>
      </c>
      <c r="J56" s="19">
        <f>('AVIA25%'!J56)+25</f>
        <v>84025</v>
      </c>
      <c r="K56" s="19">
        <f>('AVIA25%'!K56)+25</f>
        <v>84025</v>
      </c>
      <c r="L56" s="19">
        <f>('AVIA25%'!L56)+25</f>
        <v>84025</v>
      </c>
      <c r="M56" s="19">
        <f>('AVIA25%'!M56)+25</f>
        <v>84025</v>
      </c>
      <c r="N56" s="19">
        <f>('AVIA25%'!N56)+25</f>
        <v>84025</v>
      </c>
      <c r="O56" s="19">
        <f>('AVIA25%'!O56)+25</f>
        <v>84025</v>
      </c>
      <c r="P56" s="19">
        <f>('AVIA25%'!P56)+25</f>
        <v>84025</v>
      </c>
      <c r="Q56" s="19">
        <f>('AVIA25%'!Q56)+25</f>
        <v>84025</v>
      </c>
      <c r="R56" s="19">
        <f>('AVIA25%'!R56)+25</f>
        <v>84025</v>
      </c>
      <c r="S56" s="19">
        <f>('AVIA25%'!S56)+25</f>
        <v>84025</v>
      </c>
      <c r="T56" s="19">
        <f>('AVIA25%'!T56)+25</f>
        <v>84025</v>
      </c>
      <c r="U56" s="19">
        <f>('AVIA25%'!U56)+25</f>
        <v>84025</v>
      </c>
      <c r="V56" s="19">
        <f>('AVIA25%'!V56)+25</f>
        <v>84025</v>
      </c>
      <c r="W56" s="19">
        <f>('AVIA25%'!W56)+25</f>
        <v>84025</v>
      </c>
      <c r="X56" s="19">
        <f>('AVIA25%'!X56)+25</f>
        <v>84025</v>
      </c>
      <c r="Y56" s="19">
        <f>('AVIA25%'!Y56)+25</f>
        <v>84025</v>
      </c>
      <c r="Z56" s="19">
        <f>('AVIA25%'!Z56)+25</f>
        <v>84025</v>
      </c>
      <c r="AA56" s="19">
        <f>('AVIA25%'!AA56)+25</f>
        <v>84025</v>
      </c>
      <c r="AB56" s="19">
        <f>('AVIA25%'!AB56)+25</f>
        <v>84025</v>
      </c>
      <c r="AC56" s="19">
        <f>('AVIA25%'!AC56)+25</f>
        <v>84025</v>
      </c>
      <c r="AD56" s="19">
        <f>('AVIA25%'!AD56)+25</f>
        <v>84025</v>
      </c>
      <c r="AE56" s="19">
        <f>('AVIA25%'!AE56)+25</f>
        <v>84025</v>
      </c>
      <c r="AF56" s="19">
        <f>('AVIA25%'!AF56)+25</f>
        <v>84025</v>
      </c>
      <c r="AG56" s="19">
        <f>('AVIA25%'!AG56)+25</f>
        <v>84025</v>
      </c>
      <c r="AH56" s="19">
        <f>('AVIA25%'!AH56)+25</f>
        <v>84025</v>
      </c>
      <c r="AI56" s="19">
        <f>('AVIA25%'!AI56)+25</f>
        <v>84025</v>
      </c>
      <c r="AJ56" s="19">
        <f>('AVIA25%'!AJ56)+25</f>
        <v>84025</v>
      </c>
      <c r="AK56" s="19">
        <f>('AVIA25%'!AK56)+25</f>
        <v>84025</v>
      </c>
      <c r="AL56" s="19">
        <f>('AVIA25%'!AL56)+25</f>
        <v>84025</v>
      </c>
      <c r="AM56" s="19">
        <f>('AVIA25%'!AM56)+25</f>
        <v>84025</v>
      </c>
      <c r="AN56" s="19">
        <f>('AVIA25%'!AN56)+25</f>
        <v>84025</v>
      </c>
      <c r="AO56" s="19">
        <f>('AVIA25%'!AO56)+25</f>
        <v>84025</v>
      </c>
      <c r="AP56" s="19">
        <f>('AVIA25%'!AP56)+25</f>
        <v>84025</v>
      </c>
      <c r="AQ56" s="19">
        <f>('AVIA25%'!AQ56)+25</f>
        <v>84025</v>
      </c>
      <c r="AR56" s="19">
        <f>('AVIA25%'!AR56)+25</f>
        <v>84025</v>
      </c>
      <c r="AS56" s="19">
        <f>('AVIA25%'!AS56)+25</f>
        <v>84025</v>
      </c>
      <c r="AT56" s="19">
        <f>('AVIA25%'!AT56)+25</f>
        <v>84025</v>
      </c>
      <c r="AU56" s="19">
        <f>('AVIA25%'!AU56)+25</f>
        <v>84025</v>
      </c>
      <c r="AV56" s="19">
        <f>('AVIA25%'!AV56)+25</f>
        <v>84025</v>
      </c>
      <c r="AW56" s="19">
        <f>('AVIA25%'!AW56)+25</f>
        <v>84025</v>
      </c>
      <c r="AX56" s="19">
        <f>('AVIA25%'!AX56)+25</f>
        <v>84025</v>
      </c>
      <c r="AY56" s="19">
        <f>('AVIA25%'!AY56)+25</f>
        <v>84025</v>
      </c>
      <c r="AZ56" s="19">
        <f>('AVIA25%'!AZ56)+25</f>
        <v>84025</v>
      </c>
      <c r="BA56" s="19">
        <f>('AVIA25%'!BA56)+25</f>
        <v>84025</v>
      </c>
      <c r="BB56" s="19">
        <f>('AVIA25%'!BB56)+25</f>
        <v>84025</v>
      </c>
      <c r="BC56" s="19">
        <f>('AVIA25%'!BC56)+25</f>
        <v>84025</v>
      </c>
      <c r="BD56" s="19">
        <f>('AVIA25%'!BD56)+25</f>
        <v>84025</v>
      </c>
      <c r="BE56" s="19">
        <f>('AVIA25%'!BE56)+25</f>
        <v>84025</v>
      </c>
      <c r="BF56" s="19">
        <f>('AVIA25%'!BF56)+25</f>
        <v>84025</v>
      </c>
      <c r="BG56" s="19">
        <f>('AVIA25%'!BG56)+25</f>
        <v>84025</v>
      </c>
      <c r="BH56" s="19">
        <f>('AVIA25%'!BH56)+25</f>
        <v>84025</v>
      </c>
      <c r="BI56" s="19">
        <f>('AVIA25%'!BI56)+25</f>
        <v>84025</v>
      </c>
      <c r="BJ56" s="19">
        <f>('AVIA25%'!BJ56)+25</f>
        <v>84025</v>
      </c>
      <c r="BK56" s="19">
        <f>('AVIA25%'!BK56)+25</f>
        <v>84025</v>
      </c>
      <c r="BL56" s="19">
        <f>('AVIA25%'!BL56)+25</f>
        <v>84025</v>
      </c>
      <c r="BM56" s="19">
        <f>('AVIA25%'!BM56)+25</f>
        <v>84025</v>
      </c>
      <c r="BN56" s="19">
        <f>('AVIA25%'!BN56)+25</f>
        <v>84025</v>
      </c>
      <c r="BO56" s="19">
        <f>('AVIA25%'!BO56)+25</f>
        <v>84025</v>
      </c>
      <c r="BP56" s="19">
        <f>('AVIA25%'!BP56)+25</f>
        <v>84025</v>
      </c>
      <c r="BQ56" s="19">
        <f>('AVIA25%'!BQ56)+25</f>
        <v>69025</v>
      </c>
      <c r="BR56" s="19">
        <f>('AVIA25%'!BR56)+25</f>
        <v>69025</v>
      </c>
      <c r="BS56" s="19">
        <f>('AVIA25%'!BS56)+25</f>
        <v>69025</v>
      </c>
      <c r="BT56" s="19">
        <f>('AVIA25%'!BT56)+25</f>
        <v>69025</v>
      </c>
      <c r="BU56" s="19">
        <f>('AVIA25%'!BU56)+25</f>
        <v>69025</v>
      </c>
      <c r="BV56" s="19">
        <f>('AVIA25%'!BV56)+25</f>
        <v>69025</v>
      </c>
      <c r="BW56" s="19">
        <f>('AVIA25%'!BW56)+25</f>
        <v>69025</v>
      </c>
      <c r="BX56" s="19">
        <f>('AVIA25%'!BX56)+25</f>
        <v>69025</v>
      </c>
      <c r="BY56" s="19">
        <f>('AVIA25%'!BY56)+25</f>
        <v>69025</v>
      </c>
      <c r="BZ56" s="19">
        <f>('AVIA25%'!BZ56)+25</f>
        <v>69025</v>
      </c>
      <c r="CA56" s="19">
        <f>('AVIA25%'!CA56)+25</f>
        <v>69025</v>
      </c>
      <c r="CB56" s="19">
        <f>('AVIA25%'!CB56)+25</f>
        <v>69025</v>
      </c>
      <c r="CC56" s="19">
        <f>('AVIA25%'!CC56)+25</f>
        <v>69025</v>
      </c>
      <c r="CD56" s="19">
        <f>('AVIA25%'!CD56)+25</f>
        <v>69025</v>
      </c>
      <c r="CE56" s="19">
        <f>('AVIA25%'!CE56)+25</f>
        <v>69025</v>
      </c>
      <c r="CF56" s="19">
        <f>('AVIA25%'!CF56)+25</f>
        <v>69025</v>
      </c>
      <c r="CG56" s="19">
        <f>('AVIA25%'!CG56)+25</f>
        <v>69025</v>
      </c>
      <c r="CH56" s="19">
        <f>('AVIA25%'!CH56)+25</f>
        <v>69025</v>
      </c>
      <c r="CI56" s="19">
        <f>('AVIA25%'!CI56)+25</f>
        <v>69025</v>
      </c>
      <c r="CJ56" s="19">
        <f>('AVIA25%'!CJ56)+25</f>
        <v>69025</v>
      </c>
      <c r="CK56" s="19">
        <f>('AVIA25%'!CK56)+25</f>
        <v>69025</v>
      </c>
      <c r="CL56" s="19">
        <f>('AVIA25%'!CL56)+25</f>
        <v>69025</v>
      </c>
      <c r="CM56" s="19">
        <f>('AVIA25%'!CM56)+25</f>
        <v>69025</v>
      </c>
      <c r="CN56" s="19">
        <f>('AVIA25%'!CN56)+25</f>
        <v>69025</v>
      </c>
      <c r="CO56" s="19">
        <f>('AVIA25%'!CO56)+25</f>
        <v>69025</v>
      </c>
      <c r="CP56" s="19">
        <f>('AVIA25%'!CP56)+25</f>
        <v>69025</v>
      </c>
      <c r="CQ56" s="19">
        <f>('AVIA25%'!CQ56)+25</f>
        <v>69025</v>
      </c>
      <c r="CR56" s="19">
        <f>('AVIA25%'!CR56)+25</f>
        <v>69025</v>
      </c>
      <c r="CS56" s="19">
        <f>('AVIA25%'!CS56)+25</f>
        <v>69025</v>
      </c>
      <c r="CT56" s="19">
        <f>('AVIA25%'!CT56)+25</f>
        <v>69025</v>
      </c>
    </row>
    <row r="57" spans="1:98" s="36" customFormat="1" ht="12" customHeight="1" x14ac:dyDescent="0.2">
      <c r="A57" s="237">
        <v>6</v>
      </c>
      <c r="B57" s="19">
        <f>('AVIA25%'!B57)+25</f>
        <v>86275</v>
      </c>
      <c r="C57" s="19">
        <f>('AVIA25%'!C57)+25</f>
        <v>86275</v>
      </c>
      <c r="D57" s="19">
        <f>('AVIA25%'!D57)+25</f>
        <v>86275</v>
      </c>
      <c r="E57" s="19">
        <f>('AVIA25%'!E57)+25</f>
        <v>86275</v>
      </c>
      <c r="F57" s="19">
        <f>('AVIA25%'!F57)+25</f>
        <v>86275</v>
      </c>
      <c r="G57" s="19">
        <f>('AVIA25%'!G57)+25</f>
        <v>86275</v>
      </c>
      <c r="H57" s="19">
        <f>('AVIA25%'!H57)+25</f>
        <v>86275</v>
      </c>
      <c r="I57" s="19">
        <f>('AVIA25%'!I57)+25</f>
        <v>86275</v>
      </c>
      <c r="J57" s="19">
        <f>('AVIA25%'!J57)+25</f>
        <v>86275</v>
      </c>
      <c r="K57" s="19">
        <f>('AVIA25%'!K57)+25</f>
        <v>86275</v>
      </c>
      <c r="L57" s="19">
        <f>('AVIA25%'!L57)+25</f>
        <v>86275</v>
      </c>
      <c r="M57" s="19">
        <f>('AVIA25%'!M57)+25</f>
        <v>86275</v>
      </c>
      <c r="N57" s="19">
        <f>('AVIA25%'!N57)+25</f>
        <v>86275</v>
      </c>
      <c r="O57" s="19">
        <f>('AVIA25%'!O57)+25</f>
        <v>86275</v>
      </c>
      <c r="P57" s="19">
        <f>('AVIA25%'!P57)+25</f>
        <v>86275</v>
      </c>
      <c r="Q57" s="19">
        <f>('AVIA25%'!Q57)+25</f>
        <v>86275</v>
      </c>
      <c r="R57" s="19">
        <f>('AVIA25%'!R57)+25</f>
        <v>86275</v>
      </c>
      <c r="S57" s="19">
        <f>('AVIA25%'!S57)+25</f>
        <v>86275</v>
      </c>
      <c r="T57" s="19">
        <f>('AVIA25%'!T57)+25</f>
        <v>86275</v>
      </c>
      <c r="U57" s="19">
        <f>('AVIA25%'!U57)+25</f>
        <v>86275</v>
      </c>
      <c r="V57" s="19">
        <f>('AVIA25%'!V57)+25</f>
        <v>86275</v>
      </c>
      <c r="W57" s="19">
        <f>('AVIA25%'!W57)+25</f>
        <v>86275</v>
      </c>
      <c r="X57" s="19">
        <f>('AVIA25%'!X57)+25</f>
        <v>86275</v>
      </c>
      <c r="Y57" s="19">
        <f>('AVIA25%'!Y57)+25</f>
        <v>86275</v>
      </c>
      <c r="Z57" s="19">
        <f>('AVIA25%'!Z57)+25</f>
        <v>86275</v>
      </c>
      <c r="AA57" s="19">
        <f>('AVIA25%'!AA57)+25</f>
        <v>86275</v>
      </c>
      <c r="AB57" s="19">
        <f>('AVIA25%'!AB57)+25</f>
        <v>86275</v>
      </c>
      <c r="AC57" s="19">
        <f>('AVIA25%'!AC57)+25</f>
        <v>86275</v>
      </c>
      <c r="AD57" s="19">
        <f>('AVIA25%'!AD57)+25</f>
        <v>86275</v>
      </c>
      <c r="AE57" s="19">
        <f>('AVIA25%'!AE57)+25</f>
        <v>86275</v>
      </c>
      <c r="AF57" s="19">
        <f>('AVIA25%'!AF57)+25</f>
        <v>86275</v>
      </c>
      <c r="AG57" s="19">
        <f>('AVIA25%'!AG57)+25</f>
        <v>86275</v>
      </c>
      <c r="AH57" s="19">
        <f>('AVIA25%'!AH57)+25</f>
        <v>86275</v>
      </c>
      <c r="AI57" s="19">
        <f>('AVIA25%'!AI57)+25</f>
        <v>86275</v>
      </c>
      <c r="AJ57" s="19">
        <f>('AVIA25%'!AJ57)+25</f>
        <v>86275</v>
      </c>
      <c r="AK57" s="19">
        <f>('AVIA25%'!AK57)+25</f>
        <v>86275</v>
      </c>
      <c r="AL57" s="19">
        <f>('AVIA25%'!AL57)+25</f>
        <v>86275</v>
      </c>
      <c r="AM57" s="19">
        <f>('AVIA25%'!AM57)+25</f>
        <v>86275</v>
      </c>
      <c r="AN57" s="19">
        <f>('AVIA25%'!AN57)+25</f>
        <v>86275</v>
      </c>
      <c r="AO57" s="19">
        <f>('AVIA25%'!AO57)+25</f>
        <v>86275</v>
      </c>
      <c r="AP57" s="19">
        <f>('AVIA25%'!AP57)+25</f>
        <v>86275</v>
      </c>
      <c r="AQ57" s="19">
        <f>('AVIA25%'!AQ57)+25</f>
        <v>86275</v>
      </c>
      <c r="AR57" s="19">
        <f>('AVIA25%'!AR57)+25</f>
        <v>86275</v>
      </c>
      <c r="AS57" s="19">
        <f>('AVIA25%'!AS57)+25</f>
        <v>86275</v>
      </c>
      <c r="AT57" s="19">
        <f>('AVIA25%'!AT57)+25</f>
        <v>86275</v>
      </c>
      <c r="AU57" s="19">
        <f>('AVIA25%'!AU57)+25</f>
        <v>86275</v>
      </c>
      <c r="AV57" s="19">
        <f>('AVIA25%'!AV57)+25</f>
        <v>86275</v>
      </c>
      <c r="AW57" s="19">
        <f>('AVIA25%'!AW57)+25</f>
        <v>86275</v>
      </c>
      <c r="AX57" s="19">
        <f>('AVIA25%'!AX57)+25</f>
        <v>86275</v>
      </c>
      <c r="AY57" s="19">
        <f>('AVIA25%'!AY57)+25</f>
        <v>86275</v>
      </c>
      <c r="AZ57" s="19">
        <f>('AVIA25%'!AZ57)+25</f>
        <v>86275</v>
      </c>
      <c r="BA57" s="19">
        <f>('AVIA25%'!BA57)+25</f>
        <v>86275</v>
      </c>
      <c r="BB57" s="19">
        <f>('AVIA25%'!BB57)+25</f>
        <v>86275</v>
      </c>
      <c r="BC57" s="19">
        <f>('AVIA25%'!BC57)+25</f>
        <v>86275</v>
      </c>
      <c r="BD57" s="19">
        <f>('AVIA25%'!BD57)+25</f>
        <v>86275</v>
      </c>
      <c r="BE57" s="19">
        <f>('AVIA25%'!BE57)+25</f>
        <v>86275</v>
      </c>
      <c r="BF57" s="19">
        <f>('AVIA25%'!BF57)+25</f>
        <v>86275</v>
      </c>
      <c r="BG57" s="19">
        <f>('AVIA25%'!BG57)+25</f>
        <v>86275</v>
      </c>
      <c r="BH57" s="19">
        <f>('AVIA25%'!BH57)+25</f>
        <v>86275</v>
      </c>
      <c r="BI57" s="19">
        <f>('AVIA25%'!BI57)+25</f>
        <v>86275</v>
      </c>
      <c r="BJ57" s="19">
        <f>('AVIA25%'!BJ57)+25</f>
        <v>86275</v>
      </c>
      <c r="BK57" s="19">
        <f>('AVIA25%'!BK57)+25</f>
        <v>86275</v>
      </c>
      <c r="BL57" s="19">
        <f>('AVIA25%'!BL57)+25</f>
        <v>86275</v>
      </c>
      <c r="BM57" s="19">
        <f>('AVIA25%'!BM57)+25</f>
        <v>86275</v>
      </c>
      <c r="BN57" s="19">
        <f>('AVIA25%'!BN57)+25</f>
        <v>86275</v>
      </c>
      <c r="BO57" s="19">
        <f>('AVIA25%'!BO57)+25</f>
        <v>86275</v>
      </c>
      <c r="BP57" s="19">
        <f>('AVIA25%'!BP57)+25</f>
        <v>86275</v>
      </c>
      <c r="BQ57" s="19">
        <f>('AVIA25%'!BQ57)+25</f>
        <v>71275</v>
      </c>
      <c r="BR57" s="19">
        <f>('AVIA25%'!BR57)+25</f>
        <v>71275</v>
      </c>
      <c r="BS57" s="19">
        <f>('AVIA25%'!BS57)+25</f>
        <v>71275</v>
      </c>
      <c r="BT57" s="19">
        <f>('AVIA25%'!BT57)+25</f>
        <v>71275</v>
      </c>
      <c r="BU57" s="19">
        <f>('AVIA25%'!BU57)+25</f>
        <v>71275</v>
      </c>
      <c r="BV57" s="19">
        <f>('AVIA25%'!BV57)+25</f>
        <v>71275</v>
      </c>
      <c r="BW57" s="19">
        <f>('AVIA25%'!BW57)+25</f>
        <v>71275</v>
      </c>
      <c r="BX57" s="19">
        <f>('AVIA25%'!BX57)+25</f>
        <v>71275</v>
      </c>
      <c r="BY57" s="19">
        <f>('AVIA25%'!BY57)+25</f>
        <v>71275</v>
      </c>
      <c r="BZ57" s="19">
        <f>('AVIA25%'!BZ57)+25</f>
        <v>71275</v>
      </c>
      <c r="CA57" s="19">
        <f>('AVIA25%'!CA57)+25</f>
        <v>71275</v>
      </c>
      <c r="CB57" s="19">
        <f>('AVIA25%'!CB57)+25</f>
        <v>71275</v>
      </c>
      <c r="CC57" s="19">
        <f>('AVIA25%'!CC57)+25</f>
        <v>71275</v>
      </c>
      <c r="CD57" s="19">
        <f>('AVIA25%'!CD57)+25</f>
        <v>71275</v>
      </c>
      <c r="CE57" s="19">
        <f>('AVIA25%'!CE57)+25</f>
        <v>71275</v>
      </c>
      <c r="CF57" s="19">
        <f>('AVIA25%'!CF57)+25</f>
        <v>71275</v>
      </c>
      <c r="CG57" s="19">
        <f>('AVIA25%'!CG57)+25</f>
        <v>71275</v>
      </c>
      <c r="CH57" s="19">
        <f>('AVIA25%'!CH57)+25</f>
        <v>71275</v>
      </c>
      <c r="CI57" s="19">
        <f>('AVIA25%'!CI57)+25</f>
        <v>71275</v>
      </c>
      <c r="CJ57" s="19">
        <f>('AVIA25%'!CJ57)+25</f>
        <v>71275</v>
      </c>
      <c r="CK57" s="19">
        <f>('AVIA25%'!CK57)+25</f>
        <v>71275</v>
      </c>
      <c r="CL57" s="19">
        <f>('AVIA25%'!CL57)+25</f>
        <v>71275</v>
      </c>
      <c r="CM57" s="19">
        <f>('AVIA25%'!CM57)+25</f>
        <v>71275</v>
      </c>
      <c r="CN57" s="19">
        <f>('AVIA25%'!CN57)+25</f>
        <v>71275</v>
      </c>
      <c r="CO57" s="19">
        <f>('AVIA25%'!CO57)+25</f>
        <v>71275</v>
      </c>
      <c r="CP57" s="19">
        <f>('AVIA25%'!CP57)+25</f>
        <v>71275</v>
      </c>
      <c r="CQ57" s="19">
        <f>('AVIA25%'!CQ57)+25</f>
        <v>71275</v>
      </c>
      <c r="CR57" s="19">
        <f>('AVIA25%'!CR57)+25</f>
        <v>71275</v>
      </c>
      <c r="CS57" s="19">
        <f>('AVIA25%'!CS57)+25</f>
        <v>71275</v>
      </c>
      <c r="CT57" s="19">
        <f>('AVIA25%'!CT57)+25</f>
        <v>71275</v>
      </c>
    </row>
    <row r="58" spans="1:98" s="36" customFormat="1" ht="12" hidden="1" customHeight="1" x14ac:dyDescent="0.2">
      <c r="A58" s="89"/>
    </row>
    <row r="59" spans="1:98" s="36" customFormat="1" ht="12" hidden="1" customHeight="1" x14ac:dyDescent="0.2">
      <c r="A59" s="89"/>
    </row>
    <row r="60" spans="1:98" s="36" customFormat="1" ht="12" hidden="1" customHeight="1" x14ac:dyDescent="0.2">
      <c r="A60" s="89"/>
    </row>
    <row r="61" spans="1:98" s="36" customFormat="1" ht="12" hidden="1" customHeight="1" x14ac:dyDescent="0.2">
      <c r="A61" s="89"/>
    </row>
    <row r="62" spans="1:98" s="36" customFormat="1" ht="12" hidden="1" customHeight="1" x14ac:dyDescent="0.2">
      <c r="A62" s="89"/>
    </row>
    <row r="63" spans="1:98" s="36" customFormat="1" ht="12" hidden="1" customHeight="1" x14ac:dyDescent="0.2">
      <c r="A63" s="89"/>
    </row>
    <row r="64" spans="1:98" s="36" customFormat="1" ht="12" hidden="1" customHeight="1" x14ac:dyDescent="0.2">
      <c r="A64" s="89"/>
    </row>
    <row r="65" spans="1:1" s="36" customFormat="1" ht="12" hidden="1" customHeight="1" x14ac:dyDescent="0.2">
      <c r="A65" s="89"/>
    </row>
    <row r="66" spans="1:1" s="36" customFormat="1" ht="12" hidden="1" customHeight="1" x14ac:dyDescent="0.2">
      <c r="A66" s="89"/>
    </row>
    <row r="67" spans="1:1" s="36" customFormat="1" ht="12" hidden="1" customHeight="1" x14ac:dyDescent="0.2">
      <c r="A67" s="89"/>
    </row>
    <row r="68" spans="1:1" s="36" customFormat="1" ht="12" hidden="1" customHeight="1" x14ac:dyDescent="0.2">
      <c r="A68" s="89"/>
    </row>
    <row r="69" spans="1:1" s="36" customFormat="1" ht="12" customHeight="1" x14ac:dyDescent="0.2"/>
    <row r="70" spans="1:1" s="36" customFormat="1" ht="12" customHeight="1" x14ac:dyDescent="0.2">
      <c r="A70" s="371" t="s">
        <v>172</v>
      </c>
    </row>
    <row r="71" spans="1:1" s="36" customFormat="1" ht="12" customHeight="1" x14ac:dyDescent="0.2">
      <c r="A71" s="371"/>
    </row>
    <row r="73" spans="1:1" x14ac:dyDescent="0.2">
      <c r="A73" s="212" t="s">
        <v>83</v>
      </c>
    </row>
    <row r="74" spans="1:1" ht="24.75" customHeight="1" x14ac:dyDescent="0.2">
      <c r="A74" s="220" t="s">
        <v>427</v>
      </c>
    </row>
    <row r="75" spans="1:1" ht="70.5" customHeight="1" x14ac:dyDescent="0.2">
      <c r="A75" s="220" t="s">
        <v>428</v>
      </c>
    </row>
    <row r="76" spans="1:1" x14ac:dyDescent="0.2">
      <c r="A76" s="36"/>
    </row>
    <row r="77" spans="1:1" s="6" customFormat="1" ht="12.75" customHeight="1" x14ac:dyDescent="0.2">
      <c r="A77" s="174" t="s">
        <v>74</v>
      </c>
    </row>
    <row r="78" spans="1:1" s="6" customFormat="1" ht="12.75" customHeight="1" x14ac:dyDescent="0.2">
      <c r="A78" s="172" t="s">
        <v>75</v>
      </c>
    </row>
    <row r="79" spans="1:1" s="6" customFormat="1" ht="24" customHeight="1" x14ac:dyDescent="0.2">
      <c r="A79" s="173" t="s">
        <v>76</v>
      </c>
    </row>
    <row r="80" spans="1:1" s="6" customFormat="1" ht="26.25" customHeight="1" x14ac:dyDescent="0.2">
      <c r="A80" s="173" t="s">
        <v>77</v>
      </c>
    </row>
    <row r="81" spans="1:1" s="6" customFormat="1" ht="26.25" customHeight="1" x14ac:dyDescent="0.2">
      <c r="A81" s="173" t="s">
        <v>78</v>
      </c>
    </row>
    <row r="82" spans="1:1" s="6" customFormat="1" ht="21" customHeight="1" x14ac:dyDescent="0.2">
      <c r="A82" s="173" t="s">
        <v>439</v>
      </c>
    </row>
    <row r="83" spans="1:1" s="6" customFormat="1" ht="23.25" customHeight="1" x14ac:dyDescent="0.2">
      <c r="A83" s="173" t="s">
        <v>79</v>
      </c>
    </row>
    <row r="84" spans="1:1" s="6" customFormat="1" ht="22.5" customHeight="1" x14ac:dyDescent="0.2">
      <c r="A84" s="175" t="s">
        <v>187</v>
      </c>
    </row>
    <row r="85" spans="1:1" ht="13.5" thickBot="1" x14ac:dyDescent="0.25">
      <c r="A85" s="320"/>
    </row>
    <row r="86" spans="1:1" ht="144.75" thickBot="1" x14ac:dyDescent="0.25">
      <c r="A86" s="321" t="s">
        <v>467</v>
      </c>
    </row>
    <row r="87" spans="1:1" ht="108" x14ac:dyDescent="0.2">
      <c r="A87" s="176" t="s">
        <v>459</v>
      </c>
    </row>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sheetData>
  <mergeCells count="1">
    <mergeCell ref="A70:A71"/>
  </mergeCells>
  <pageMargins left="0.75" right="0.75" top="1" bottom="1" header="0.5" footer="0.5"/>
  <pageSetup paperSize="9" orientation="portrait" horizontalDpi="4294967295" verticalDpi="4294967295"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100"/>
  <sheetViews>
    <sheetView workbookViewId="0">
      <pane xSplit="1" topLeftCell="B1" activePane="topRight" state="frozen"/>
      <selection activeCell="A10" sqref="A10"/>
      <selection pane="topRight" activeCell="F22" sqref="F22"/>
    </sheetView>
  </sheetViews>
  <sheetFormatPr defaultColWidth="10" defaultRowHeight="12.75" x14ac:dyDescent="0.2"/>
  <cols>
    <col min="1" max="1" width="37.28515625" style="32" customWidth="1"/>
    <col min="2" max="16384" width="10" style="31"/>
  </cols>
  <sheetData>
    <row r="1" spans="1:3" ht="24" x14ac:dyDescent="0.2">
      <c r="A1" s="180" t="s">
        <v>61</v>
      </c>
    </row>
    <row r="2" spans="1:3" x14ac:dyDescent="0.2">
      <c r="A2" s="89"/>
    </row>
    <row r="3" spans="1:3" ht="24" x14ac:dyDescent="0.2">
      <c r="A3" s="167" t="s">
        <v>214</v>
      </c>
    </row>
    <row r="4" spans="1:3" x14ac:dyDescent="0.2">
      <c r="A4" s="167" t="s">
        <v>304</v>
      </c>
    </row>
    <row r="5" spans="1:3" s="154" customFormat="1" ht="21.75" customHeight="1" x14ac:dyDescent="0.2">
      <c r="A5" s="88" t="s">
        <v>62</v>
      </c>
      <c r="B5" s="115" t="e">
        <f>'Stay&amp;Get 4=3 | FIT18'!#REF!</f>
        <v>#REF!</v>
      </c>
      <c r="C5" s="115" t="e">
        <f>'Stay&amp;Get 4=3 | FIT18'!#REF!</f>
        <v>#REF!</v>
      </c>
    </row>
    <row r="6" spans="1:3" s="154" customFormat="1" ht="21.75" customHeight="1" x14ac:dyDescent="0.2">
      <c r="A6" s="104"/>
      <c r="B6" s="115" t="e">
        <f>'Stay&amp;Get 4=3 | FIT18'!#REF!</f>
        <v>#REF!</v>
      </c>
      <c r="C6" s="115" t="e">
        <f>'Stay&amp;Get 4=3 | FIT18'!#REF!</f>
        <v>#REF!</v>
      </c>
    </row>
    <row r="7" spans="1:3" s="154" customFormat="1" x14ac:dyDescent="0.2">
      <c r="A7" s="163" t="s">
        <v>63</v>
      </c>
    </row>
    <row r="8" spans="1:3" s="154" customFormat="1" x14ac:dyDescent="0.2">
      <c r="A8" s="163">
        <v>1</v>
      </c>
      <c r="B8" s="57" t="e">
        <f>'Stay&amp;Get 4=3 | FIT18+25'!#REF!</f>
        <v>#REF!</v>
      </c>
      <c r="C8" s="57" t="e">
        <f>'Stay&amp;Get 4=3 | FIT18+25'!#REF!</f>
        <v>#REF!</v>
      </c>
    </row>
    <row r="9" spans="1:3" s="154" customFormat="1" x14ac:dyDescent="0.2">
      <c r="A9" s="163">
        <v>2</v>
      </c>
      <c r="B9" s="57" t="e">
        <f>'Stay&amp;Get 4=3 | FIT18+25'!#REF!</f>
        <v>#REF!</v>
      </c>
      <c r="C9" s="57" t="e">
        <f>'Stay&amp;Get 4=3 | FIT18+25'!#REF!</f>
        <v>#REF!</v>
      </c>
    </row>
    <row r="10" spans="1:3" s="154" customFormat="1" x14ac:dyDescent="0.2">
      <c r="A10" s="163" t="s">
        <v>175</v>
      </c>
      <c r="B10" s="57"/>
      <c r="C10" s="57"/>
    </row>
    <row r="11" spans="1:3" s="154" customFormat="1" x14ac:dyDescent="0.2">
      <c r="A11" s="163">
        <v>1</v>
      </c>
      <c r="B11" s="57" t="e">
        <f>'Stay&amp;Get 4=3 | FIT18+25'!#REF!</f>
        <v>#REF!</v>
      </c>
      <c r="C11" s="57" t="e">
        <f>'Stay&amp;Get 4=3 | FIT18+25'!#REF!</f>
        <v>#REF!</v>
      </c>
    </row>
    <row r="12" spans="1:3" s="154" customFormat="1" x14ac:dyDescent="0.2">
      <c r="A12" s="163">
        <v>2</v>
      </c>
      <c r="B12" s="57" t="e">
        <f>'Stay&amp;Get 4=3 | FIT18+25'!#REF!</f>
        <v>#REF!</v>
      </c>
      <c r="C12" s="57" t="e">
        <f>'Stay&amp;Get 4=3 | FIT18+25'!#REF!</f>
        <v>#REF!</v>
      </c>
    </row>
    <row r="13" spans="1:3" s="154" customFormat="1" x14ac:dyDescent="0.2">
      <c r="A13" s="163" t="s">
        <v>176</v>
      </c>
      <c r="B13" s="57"/>
      <c r="C13" s="57"/>
    </row>
    <row r="14" spans="1:3" s="154" customFormat="1" x14ac:dyDescent="0.2">
      <c r="A14" s="163">
        <v>1</v>
      </c>
      <c r="B14" s="57" t="e">
        <f>'Stay&amp;Get 4=3 | FIT18+25'!#REF!</f>
        <v>#REF!</v>
      </c>
      <c r="C14" s="57" t="e">
        <f>'Stay&amp;Get 4=3 | FIT18+25'!#REF!</f>
        <v>#REF!</v>
      </c>
    </row>
    <row r="15" spans="1:3" s="154" customFormat="1" x14ac:dyDescent="0.2">
      <c r="A15" s="163">
        <v>2</v>
      </c>
      <c r="B15" s="57" t="e">
        <f>'Stay&amp;Get 4=3 | FIT18+25'!#REF!</f>
        <v>#REF!</v>
      </c>
      <c r="C15" s="57" t="e">
        <f>'Stay&amp;Get 4=3 | FIT18+25'!#REF!</f>
        <v>#REF!</v>
      </c>
    </row>
    <row r="16" spans="1:3" s="154" customFormat="1" x14ac:dyDescent="0.2">
      <c r="A16" s="193"/>
    </row>
    <row r="17" spans="1:1" x14ac:dyDescent="0.2">
      <c r="A17" s="371" t="s">
        <v>172</v>
      </c>
    </row>
    <row r="18" spans="1:1" x14ac:dyDescent="0.2">
      <c r="A18" s="371"/>
    </row>
    <row r="19" spans="1:1" s="154" customFormat="1" ht="12.75" customHeight="1" x14ac:dyDescent="0.2"/>
    <row r="20" spans="1:1" x14ac:dyDescent="0.2">
      <c r="A20" s="190" t="s">
        <v>83</v>
      </c>
    </row>
    <row r="21" spans="1:1" ht="25.5" customHeight="1" x14ac:dyDescent="0.2">
      <c r="A21" s="185" t="s">
        <v>373</v>
      </c>
    </row>
    <row r="22" spans="1:1" ht="24.75" customHeight="1" x14ac:dyDescent="0.2">
      <c r="A22" s="185" t="s">
        <v>374</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362</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11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8.5703125" style="32" customWidth="1"/>
    <col min="2" max="16384" width="10" style="31"/>
  </cols>
  <sheetData>
    <row r="1" spans="1:7" ht="24" x14ac:dyDescent="0.2">
      <c r="A1" s="180" t="s">
        <v>61</v>
      </c>
    </row>
    <row r="2" spans="1:7" ht="24" x14ac:dyDescent="0.2">
      <c r="A2" s="167" t="s">
        <v>214</v>
      </c>
    </row>
    <row r="3" spans="1:7" x14ac:dyDescent="0.2">
      <c r="A3" s="167" t="s">
        <v>192</v>
      </c>
    </row>
    <row r="4" spans="1:7" s="154" customFormat="1" ht="21.7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row>
    <row r="5" spans="1:7" s="154" customFormat="1" ht="21.7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row>
    <row r="6" spans="1:7" s="154" customFormat="1" x14ac:dyDescent="0.2">
      <c r="A6" s="145" t="s">
        <v>63</v>
      </c>
    </row>
    <row r="7" spans="1:7" s="154" customFormat="1" x14ac:dyDescent="0.2">
      <c r="A7" s="145">
        <v>1</v>
      </c>
      <c r="B7" s="57" t="e">
        <f>'BAR BB| Open rates'!#REF!*0.75</f>
        <v>#REF!</v>
      </c>
      <c r="C7" s="57" t="e">
        <f>'BAR BB| Open rates'!#REF!*0.75</f>
        <v>#REF!</v>
      </c>
      <c r="D7" s="57" t="e">
        <f>'BAR BB| Open rates'!#REF!*0.75</f>
        <v>#REF!</v>
      </c>
      <c r="E7" s="57" t="e">
        <f>'BAR BB| Open rates'!#REF!*0.75</f>
        <v>#REF!</v>
      </c>
      <c r="F7" s="57" t="e">
        <f>'BAR BB| Open rates'!#REF!*0.75</f>
        <v>#REF!</v>
      </c>
      <c r="G7" s="57" t="e">
        <f>'BAR BB| Open rates'!#REF!*0.75</f>
        <v>#REF!</v>
      </c>
    </row>
    <row r="8" spans="1:7" s="154" customFormat="1" x14ac:dyDescent="0.2">
      <c r="A8" s="145">
        <v>2</v>
      </c>
      <c r="B8" s="57" t="e">
        <f>'BAR BB| Open rates'!#REF!*0.75</f>
        <v>#REF!</v>
      </c>
      <c r="C8" s="57" t="e">
        <f>'BAR BB| Open rates'!#REF!*0.75</f>
        <v>#REF!</v>
      </c>
      <c r="D8" s="57" t="e">
        <f>'BAR BB| Open rates'!#REF!*0.75</f>
        <v>#REF!</v>
      </c>
      <c r="E8" s="57" t="e">
        <f>'BAR BB| Open rates'!#REF!*0.75</f>
        <v>#REF!</v>
      </c>
      <c r="F8" s="57" t="e">
        <f>'BAR BB| Open rates'!#REF!*0.75</f>
        <v>#REF!</v>
      </c>
      <c r="G8" s="57" t="e">
        <f>'BAR BB| Open rates'!#REF!*0.75</f>
        <v>#REF!</v>
      </c>
    </row>
    <row r="9" spans="1:7" s="154" customFormat="1" x14ac:dyDescent="0.2">
      <c r="A9" s="145" t="s">
        <v>175</v>
      </c>
      <c r="B9" s="57"/>
      <c r="C9" s="57"/>
      <c r="D9" s="57"/>
      <c r="E9" s="57"/>
      <c r="F9" s="57"/>
      <c r="G9" s="57"/>
    </row>
    <row r="10" spans="1:7" s="154" customFormat="1" x14ac:dyDescent="0.2">
      <c r="A10" s="145">
        <v>1</v>
      </c>
      <c r="B10" s="57" t="e">
        <f>'BAR BB| Open rates'!#REF!*0.75</f>
        <v>#REF!</v>
      </c>
      <c r="C10" s="57" t="e">
        <f>'BAR BB| Open rates'!#REF!*0.75</f>
        <v>#REF!</v>
      </c>
      <c r="D10" s="57" t="e">
        <f>'BAR BB| Open rates'!#REF!*0.75</f>
        <v>#REF!</v>
      </c>
      <c r="E10" s="57" t="e">
        <f>'BAR BB| Open rates'!#REF!*0.75</f>
        <v>#REF!</v>
      </c>
      <c r="F10" s="57" t="e">
        <f>'BAR BB| Open rates'!#REF!*0.75</f>
        <v>#REF!</v>
      </c>
      <c r="G10" s="57" t="e">
        <f>'BAR BB| Open rates'!#REF!*0.75</f>
        <v>#REF!</v>
      </c>
    </row>
    <row r="11" spans="1:7" s="154" customFormat="1" x14ac:dyDescent="0.2">
      <c r="A11" s="145">
        <v>2</v>
      </c>
      <c r="B11" s="57" t="e">
        <f>'BAR BB| Open rates'!#REF!*0.75</f>
        <v>#REF!</v>
      </c>
      <c r="C11" s="57" t="e">
        <f>'BAR BB| Open rates'!#REF!*0.75</f>
        <v>#REF!</v>
      </c>
      <c r="D11" s="57" t="e">
        <f>'BAR BB| Open rates'!#REF!*0.75</f>
        <v>#REF!</v>
      </c>
      <c r="E11" s="57" t="e">
        <f>'BAR BB| Open rates'!#REF!*0.75</f>
        <v>#REF!</v>
      </c>
      <c r="F11" s="57" t="e">
        <f>'BAR BB| Open rates'!#REF!*0.75</f>
        <v>#REF!</v>
      </c>
      <c r="G11" s="57" t="e">
        <f>'BAR BB| Open rates'!#REF!*0.75</f>
        <v>#REF!</v>
      </c>
    </row>
    <row r="12" spans="1:7" s="154" customFormat="1" x14ac:dyDescent="0.2">
      <c r="A12" s="145" t="s">
        <v>176</v>
      </c>
      <c r="B12" s="57"/>
      <c r="C12" s="57"/>
      <c r="D12" s="57"/>
      <c r="E12" s="57"/>
      <c r="F12" s="57"/>
      <c r="G12" s="57"/>
    </row>
    <row r="13" spans="1:7" s="154" customFormat="1" x14ac:dyDescent="0.2">
      <c r="A13" s="145">
        <v>1</v>
      </c>
      <c r="B13" s="57" t="e">
        <f>'BAR BB| Open rates'!#REF!*0.75</f>
        <v>#REF!</v>
      </c>
      <c r="C13" s="57" t="e">
        <f>'BAR BB| Open rates'!#REF!*0.75</f>
        <v>#REF!</v>
      </c>
      <c r="D13" s="57" t="e">
        <f>'BAR BB| Open rates'!#REF!*0.75</f>
        <v>#REF!</v>
      </c>
      <c r="E13" s="57" t="e">
        <f>'BAR BB| Open rates'!#REF!*0.75</f>
        <v>#REF!</v>
      </c>
      <c r="F13" s="57" t="e">
        <f>'BAR BB| Open rates'!#REF!*0.75</f>
        <v>#REF!</v>
      </c>
      <c r="G13" s="57" t="e">
        <f>'BAR BB| Open rates'!#REF!*0.75</f>
        <v>#REF!</v>
      </c>
    </row>
    <row r="14" spans="1:7" s="154" customFormat="1" x14ac:dyDescent="0.2">
      <c r="A14" s="145">
        <v>2</v>
      </c>
      <c r="B14" s="57" t="e">
        <f>'BAR BB| Open rates'!#REF!*0.75</f>
        <v>#REF!</v>
      </c>
      <c r="C14" s="57" t="e">
        <f>'BAR BB| Open rates'!#REF!*0.75</f>
        <v>#REF!</v>
      </c>
      <c r="D14" s="57" t="e">
        <f>'BAR BB| Open rates'!#REF!*0.75</f>
        <v>#REF!</v>
      </c>
      <c r="E14" s="57" t="e">
        <f>'BAR BB| Open rates'!#REF!*0.75</f>
        <v>#REF!</v>
      </c>
      <c r="F14" s="57" t="e">
        <f>'BAR BB| Open rates'!#REF!*0.75</f>
        <v>#REF!</v>
      </c>
      <c r="G14" s="57" t="e">
        <f>'BAR BB| Open rates'!#REF!*0.75</f>
        <v>#REF!</v>
      </c>
    </row>
    <row r="15" spans="1:7" x14ac:dyDescent="0.2">
      <c r="A15" s="89"/>
    </row>
    <row r="16" spans="1:7" x14ac:dyDescent="0.2">
      <c r="A16" s="168"/>
    </row>
    <row r="17" spans="1:1" ht="12.75" customHeight="1" x14ac:dyDescent="0.2">
      <c r="A17" s="371" t="s">
        <v>172</v>
      </c>
    </row>
    <row r="18" spans="1:1" x14ac:dyDescent="0.2">
      <c r="A18" s="371"/>
    </row>
    <row r="19" spans="1:1" s="154" customFormat="1" ht="12.75" customHeight="1" x14ac:dyDescent="0.2"/>
    <row r="20" spans="1:1" x14ac:dyDescent="0.2">
      <c r="A20" s="190" t="s">
        <v>83</v>
      </c>
    </row>
    <row r="21" spans="1:1" ht="25.5" customHeight="1" x14ac:dyDescent="0.2">
      <c r="A21" s="185" t="s">
        <v>405</v>
      </c>
    </row>
    <row r="22" spans="1:1" ht="24.75" customHeight="1" x14ac:dyDescent="0.2">
      <c r="A22" s="185" t="s">
        <v>406</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407</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sheetData>
  <mergeCells count="1">
    <mergeCell ref="A17:A18"/>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132"/>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 style="32" customWidth="1"/>
    <col min="2" max="16384" width="10" style="31"/>
  </cols>
  <sheetData>
    <row r="1" spans="1:7" ht="24" x14ac:dyDescent="0.2">
      <c r="A1" s="180" t="s">
        <v>61</v>
      </c>
    </row>
    <row r="2" spans="1:7" ht="24" x14ac:dyDescent="0.2">
      <c r="A2" s="167" t="s">
        <v>214</v>
      </c>
    </row>
    <row r="3" spans="1:7" x14ac:dyDescent="0.2">
      <c r="A3" s="167" t="s">
        <v>275</v>
      </c>
    </row>
    <row r="4" spans="1:7" s="154" customFormat="1" ht="21.75" customHeight="1" x14ac:dyDescent="0.2">
      <c r="A4" s="88" t="s">
        <v>62</v>
      </c>
      <c r="B4" s="115" t="e">
        <f>'Stay&amp;Get 4=3 | COMISS'!B4</f>
        <v>#REF!</v>
      </c>
      <c r="C4" s="115" t="e">
        <f>'Stay&amp;Get 4=3 | COMISS'!C4</f>
        <v>#REF!</v>
      </c>
      <c r="D4" s="115" t="e">
        <f>'Stay&amp;Get 4=3 | COMISS'!D4</f>
        <v>#REF!</v>
      </c>
      <c r="E4" s="115" t="e">
        <f>'Stay&amp;Get 4=3 | COMISS'!E4</f>
        <v>#REF!</v>
      </c>
      <c r="F4" s="115" t="e">
        <f>'Stay&amp;Get 4=3 | COMISS'!F4</f>
        <v>#REF!</v>
      </c>
      <c r="G4" s="115" t="e">
        <f>'Stay&amp;Get 4=3 | COMISS'!G4</f>
        <v>#REF!</v>
      </c>
    </row>
    <row r="5" spans="1:7" s="154" customFormat="1" ht="21.75" customHeight="1" x14ac:dyDescent="0.2">
      <c r="A5" s="104"/>
      <c r="B5" s="115" t="e">
        <f>'Stay&amp;Get 4=3 | COMISS'!B5</f>
        <v>#REF!</v>
      </c>
      <c r="C5" s="115" t="e">
        <f>'Stay&amp;Get 4=3 | COMISS'!C5</f>
        <v>#REF!</v>
      </c>
      <c r="D5" s="115" t="e">
        <f>'Stay&amp;Get 4=3 | COMISS'!D5</f>
        <v>#REF!</v>
      </c>
      <c r="E5" s="115" t="e">
        <f>'Stay&amp;Get 4=3 | COMISS'!E5</f>
        <v>#REF!</v>
      </c>
      <c r="F5" s="115" t="e">
        <f>'Stay&amp;Get 4=3 | COMISS'!F5</f>
        <v>#REF!</v>
      </c>
      <c r="G5" s="115" t="e">
        <f>'Stay&amp;Get 4=3 | COMISS'!G5</f>
        <v>#REF!</v>
      </c>
    </row>
    <row r="6" spans="1:7" s="154" customFormat="1" x14ac:dyDescent="0.2">
      <c r="A6" s="163" t="s">
        <v>63</v>
      </c>
    </row>
    <row r="7" spans="1:7" s="154" customFormat="1" x14ac:dyDescent="0.2">
      <c r="A7" s="163">
        <v>1</v>
      </c>
      <c r="B7" s="57" t="e">
        <f>'BAR BB| Open rates'!#REF!*0.75*0.87</f>
        <v>#REF!</v>
      </c>
      <c r="C7" s="57" t="e">
        <f>'BAR BB| Open rates'!#REF!*0.75*0.87</f>
        <v>#REF!</v>
      </c>
      <c r="D7" s="57" t="e">
        <f>'BAR BB| Open rates'!#REF!*0.75*0.87</f>
        <v>#REF!</v>
      </c>
      <c r="E7" s="57" t="e">
        <f>'BAR BB| Open rates'!#REF!*0.75*0.87</f>
        <v>#REF!</v>
      </c>
      <c r="F7" s="57" t="e">
        <f>'BAR BB| Open rates'!#REF!*0.75*0.87</f>
        <v>#REF!</v>
      </c>
      <c r="G7" s="57" t="e">
        <f>'BAR BB| Open rates'!#REF!*0.75*0.87</f>
        <v>#REF!</v>
      </c>
    </row>
    <row r="8" spans="1:7" s="154" customFormat="1" x14ac:dyDescent="0.2">
      <c r="A8" s="163">
        <v>2</v>
      </c>
      <c r="B8" s="57" t="e">
        <f>'BAR BB| Open rates'!#REF!*0.75*0.87</f>
        <v>#REF!</v>
      </c>
      <c r="C8" s="57" t="e">
        <f>'BAR BB| Open rates'!#REF!*0.75*0.87</f>
        <v>#REF!</v>
      </c>
      <c r="D8" s="57" t="e">
        <f>'BAR BB| Open rates'!#REF!*0.75*0.87</f>
        <v>#REF!</v>
      </c>
      <c r="E8" s="57" t="e">
        <f>'BAR BB| Open rates'!#REF!*0.75*0.87</f>
        <v>#REF!</v>
      </c>
      <c r="F8" s="57" t="e">
        <f>'BAR BB| Open rates'!#REF!*0.75*0.87</f>
        <v>#REF!</v>
      </c>
      <c r="G8" s="57" t="e">
        <f>'BAR BB| Open rates'!#REF!*0.75*0.87</f>
        <v>#REF!</v>
      </c>
    </row>
    <row r="9" spans="1:7" s="154" customFormat="1" x14ac:dyDescent="0.2">
      <c r="A9" s="163" t="s">
        <v>175</v>
      </c>
      <c r="B9" s="57"/>
      <c r="C9" s="57"/>
      <c r="D9" s="57"/>
      <c r="E9" s="57"/>
      <c r="F9" s="57"/>
      <c r="G9" s="57"/>
    </row>
    <row r="10" spans="1:7" s="154" customFormat="1" x14ac:dyDescent="0.2">
      <c r="A10" s="163">
        <v>1</v>
      </c>
      <c r="B10" s="57" t="e">
        <f>'BAR BB| Open rates'!#REF!*0.75*0.87</f>
        <v>#REF!</v>
      </c>
      <c r="C10" s="57" t="e">
        <f>'BAR BB| Open rates'!#REF!*0.75*0.87</f>
        <v>#REF!</v>
      </c>
      <c r="D10" s="57" t="e">
        <f>'BAR BB| Open rates'!#REF!*0.75*0.87</f>
        <v>#REF!</v>
      </c>
      <c r="E10" s="57" t="e">
        <f>'BAR BB| Open rates'!#REF!*0.75*0.87</f>
        <v>#REF!</v>
      </c>
      <c r="F10" s="57" t="e">
        <f>'BAR BB| Open rates'!#REF!*0.75*0.87</f>
        <v>#REF!</v>
      </c>
      <c r="G10" s="57" t="e">
        <f>'BAR BB| Open rates'!#REF!*0.75*0.87</f>
        <v>#REF!</v>
      </c>
    </row>
    <row r="11" spans="1:7" s="154" customFormat="1" x14ac:dyDescent="0.2">
      <c r="A11" s="163">
        <v>2</v>
      </c>
      <c r="B11" s="57" t="e">
        <f>'BAR BB| Open rates'!#REF!*0.75*0.87</f>
        <v>#REF!</v>
      </c>
      <c r="C11" s="57" t="e">
        <f>'BAR BB| Open rates'!#REF!*0.75*0.87</f>
        <v>#REF!</v>
      </c>
      <c r="D11" s="57" t="e">
        <f>'BAR BB| Open rates'!#REF!*0.75*0.87</f>
        <v>#REF!</v>
      </c>
      <c r="E11" s="57" t="e">
        <f>'BAR BB| Open rates'!#REF!*0.75*0.87</f>
        <v>#REF!</v>
      </c>
      <c r="F11" s="57" t="e">
        <f>'BAR BB| Open rates'!#REF!*0.75*0.87</f>
        <v>#REF!</v>
      </c>
      <c r="G11" s="57" t="e">
        <f>'BAR BB| Open rates'!#REF!*0.75*0.87</f>
        <v>#REF!</v>
      </c>
    </row>
    <row r="12" spans="1:7" s="154" customFormat="1" x14ac:dyDescent="0.2">
      <c r="A12" s="163" t="s">
        <v>176</v>
      </c>
      <c r="B12" s="57"/>
      <c r="C12" s="57"/>
      <c r="D12" s="57"/>
      <c r="E12" s="57"/>
      <c r="F12" s="57"/>
      <c r="G12" s="57"/>
    </row>
    <row r="13" spans="1:7" s="154" customFormat="1" x14ac:dyDescent="0.2">
      <c r="A13" s="163">
        <v>1</v>
      </c>
      <c r="B13" s="57" t="e">
        <f>'BAR BB| Open rates'!#REF!*0.75*0.87</f>
        <v>#REF!</v>
      </c>
      <c r="C13" s="57" t="e">
        <f>'BAR BB| Open rates'!#REF!*0.75*0.87</f>
        <v>#REF!</v>
      </c>
      <c r="D13" s="57" t="e">
        <f>'BAR BB| Open rates'!#REF!*0.75*0.87</f>
        <v>#REF!</v>
      </c>
      <c r="E13" s="57" t="e">
        <f>'BAR BB| Open rates'!#REF!*0.75*0.87</f>
        <v>#REF!</v>
      </c>
      <c r="F13" s="57" t="e">
        <f>'BAR BB| Open rates'!#REF!*0.75*0.87</f>
        <v>#REF!</v>
      </c>
      <c r="G13" s="57" t="e">
        <f>'BAR BB| Open rates'!#REF!*0.75*0.87</f>
        <v>#REF!</v>
      </c>
    </row>
    <row r="14" spans="1:7" s="154" customFormat="1" x14ac:dyDescent="0.2">
      <c r="A14" s="163">
        <v>2</v>
      </c>
      <c r="B14" s="57" t="e">
        <f>'BAR BB| Open rates'!#REF!*0.75*0.87</f>
        <v>#REF!</v>
      </c>
      <c r="C14" s="57" t="e">
        <f>'BAR BB| Open rates'!#REF!*0.75*0.87</f>
        <v>#REF!</v>
      </c>
      <c r="D14" s="57" t="e">
        <f>'BAR BB| Open rates'!#REF!*0.75*0.87</f>
        <v>#REF!</v>
      </c>
      <c r="E14" s="57" t="e">
        <f>'BAR BB| Open rates'!#REF!*0.75*0.87</f>
        <v>#REF!</v>
      </c>
      <c r="F14" s="57" t="e">
        <f>'BAR BB| Open rates'!#REF!*0.75*0.87</f>
        <v>#REF!</v>
      </c>
      <c r="G14" s="57" t="e">
        <f>'BAR BB| Open rates'!#REF!*0.75*0.87</f>
        <v>#REF!</v>
      </c>
    </row>
    <row r="15" spans="1:7" s="154" customFormat="1" x14ac:dyDescent="0.2">
      <c r="A15" s="193"/>
    </row>
    <row r="16" spans="1:7" x14ac:dyDescent="0.2">
      <c r="A16" s="371" t="s">
        <v>172</v>
      </c>
    </row>
    <row r="17" spans="1:1" x14ac:dyDescent="0.2">
      <c r="A17" s="371"/>
    </row>
    <row r="18" spans="1:1" s="154" customFormat="1" ht="12.75" customHeight="1" x14ac:dyDescent="0.2"/>
    <row r="19" spans="1:1" x14ac:dyDescent="0.2">
      <c r="A19" s="190" t="s">
        <v>83</v>
      </c>
    </row>
    <row r="20" spans="1:1" ht="25.5" customHeight="1" x14ac:dyDescent="0.2">
      <c r="A20" s="185" t="s">
        <v>405</v>
      </c>
    </row>
    <row r="21" spans="1:1" ht="24.75" customHeight="1" x14ac:dyDescent="0.2">
      <c r="A21" s="185" t="s">
        <v>406</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5.75" customHeight="1" x14ac:dyDescent="0.2">
      <c r="A33" s="186" t="s">
        <v>407</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sheetData>
  <mergeCells count="1">
    <mergeCell ref="A16:A17"/>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100"/>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6.85546875" style="32" customWidth="1"/>
    <col min="2" max="16384" width="10" style="31"/>
  </cols>
  <sheetData>
    <row r="1" spans="1:7" ht="24" x14ac:dyDescent="0.2">
      <c r="A1" s="180" t="s">
        <v>61</v>
      </c>
    </row>
    <row r="2" spans="1:7" x14ac:dyDescent="0.2">
      <c r="A2" s="89"/>
    </row>
    <row r="3" spans="1:7" ht="24" x14ac:dyDescent="0.2">
      <c r="A3" s="167" t="s">
        <v>214</v>
      </c>
    </row>
    <row r="4" spans="1:7" x14ac:dyDescent="0.2">
      <c r="A4" s="167" t="s">
        <v>304</v>
      </c>
    </row>
    <row r="5" spans="1:7" s="154" customFormat="1" ht="21.75" customHeight="1" x14ac:dyDescent="0.2">
      <c r="A5" s="88" t="s">
        <v>62</v>
      </c>
      <c r="B5" s="115" t="e">
        <f>'Stay&amp;Get 4=3 | FIT18'!B4</f>
        <v>#REF!</v>
      </c>
      <c r="C5" s="115" t="e">
        <f>'Stay&amp;Get 4=3 | FIT18'!C4</f>
        <v>#REF!</v>
      </c>
      <c r="D5" s="115" t="e">
        <f>'Stay&amp;Get 4=3 | FIT18'!D4</f>
        <v>#REF!</v>
      </c>
      <c r="E5" s="115" t="e">
        <f>'Stay&amp;Get 4=3 | FIT18'!E4</f>
        <v>#REF!</v>
      </c>
      <c r="F5" s="115" t="e">
        <f>'Stay&amp;Get 4=3 | FIT18'!F4</f>
        <v>#REF!</v>
      </c>
      <c r="G5" s="115" t="e">
        <f>'Stay&amp;Get 4=3 | FIT18'!G4</f>
        <v>#REF!</v>
      </c>
    </row>
    <row r="6" spans="1:7" s="154" customFormat="1" ht="21.75" customHeight="1" x14ac:dyDescent="0.2">
      <c r="A6" s="104"/>
      <c r="B6" s="115" t="e">
        <f>'Stay&amp;Get 4=3 | FIT18'!B5</f>
        <v>#REF!</v>
      </c>
      <c r="C6" s="115" t="e">
        <f>'Stay&amp;Get 4=3 | FIT18'!C5</f>
        <v>#REF!</v>
      </c>
      <c r="D6" s="115" t="e">
        <f>'Stay&amp;Get 4=3 | FIT18'!D5</f>
        <v>#REF!</v>
      </c>
      <c r="E6" s="115" t="e">
        <f>'Stay&amp;Get 4=3 | FIT18'!E5</f>
        <v>#REF!</v>
      </c>
      <c r="F6" s="115" t="e">
        <f>'Stay&amp;Get 4=3 | FIT18'!F5</f>
        <v>#REF!</v>
      </c>
      <c r="G6" s="115" t="e">
        <f>'Stay&amp;Get 4=3 | FIT18'!G5</f>
        <v>#REF!</v>
      </c>
    </row>
    <row r="7" spans="1:7" s="154" customFormat="1" x14ac:dyDescent="0.2">
      <c r="A7" s="163" t="s">
        <v>63</v>
      </c>
    </row>
    <row r="8" spans="1:7" s="154" customFormat="1" x14ac:dyDescent="0.2">
      <c r="A8" s="163">
        <v>1</v>
      </c>
      <c r="B8" s="57" t="e">
        <f>'Stay&amp;Get 4=3 | FIT18'!B7+25</f>
        <v>#REF!</v>
      </c>
      <c r="C8" s="57" t="e">
        <f>'Stay&amp;Get 4=3 | FIT18'!C7+25</f>
        <v>#REF!</v>
      </c>
      <c r="D8" s="57" t="e">
        <f>'Stay&amp;Get 4=3 | FIT18'!D7+25</f>
        <v>#REF!</v>
      </c>
      <c r="E8" s="57" t="e">
        <f>'Stay&amp;Get 4=3 | FIT18'!E7+25</f>
        <v>#REF!</v>
      </c>
      <c r="F8" s="57" t="e">
        <f>'Stay&amp;Get 4=3 | FIT18'!F7+25</f>
        <v>#REF!</v>
      </c>
      <c r="G8" s="57" t="e">
        <f>'Stay&amp;Get 4=3 | FIT18'!G7+25</f>
        <v>#REF!</v>
      </c>
    </row>
    <row r="9" spans="1:7" s="154" customFormat="1" x14ac:dyDescent="0.2">
      <c r="A9" s="163">
        <v>2</v>
      </c>
      <c r="B9" s="57" t="e">
        <f>'Stay&amp;Get 4=3 | FIT18'!B8+25</f>
        <v>#REF!</v>
      </c>
      <c r="C9" s="57" t="e">
        <f>'Stay&amp;Get 4=3 | FIT18'!C8+25</f>
        <v>#REF!</v>
      </c>
      <c r="D9" s="57" t="e">
        <f>'Stay&amp;Get 4=3 | FIT18'!D8+25</f>
        <v>#REF!</v>
      </c>
      <c r="E9" s="57" t="e">
        <f>'Stay&amp;Get 4=3 | FIT18'!E8+25</f>
        <v>#REF!</v>
      </c>
      <c r="F9" s="57" t="e">
        <f>'Stay&amp;Get 4=3 | FIT18'!F8+25</f>
        <v>#REF!</v>
      </c>
      <c r="G9" s="57" t="e">
        <f>'Stay&amp;Get 4=3 | FIT18'!G8+25</f>
        <v>#REF!</v>
      </c>
    </row>
    <row r="10" spans="1:7" s="154" customFormat="1" x14ac:dyDescent="0.2">
      <c r="A10" s="163" t="s">
        <v>175</v>
      </c>
      <c r="B10" s="57"/>
      <c r="C10" s="57"/>
      <c r="D10" s="57"/>
      <c r="E10" s="57"/>
      <c r="F10" s="57"/>
      <c r="G10" s="57"/>
    </row>
    <row r="11" spans="1:7" s="154" customFormat="1" x14ac:dyDescent="0.2">
      <c r="A11" s="163">
        <v>1</v>
      </c>
      <c r="B11" s="57" t="e">
        <f>'Stay&amp;Get 4=3 | FIT18'!B10+25</f>
        <v>#REF!</v>
      </c>
      <c r="C11" s="57" t="e">
        <f>'Stay&amp;Get 4=3 | FIT18'!C10+25</f>
        <v>#REF!</v>
      </c>
      <c r="D11" s="57" t="e">
        <f>'Stay&amp;Get 4=3 | FIT18'!D10+25</f>
        <v>#REF!</v>
      </c>
      <c r="E11" s="57" t="e">
        <f>'Stay&amp;Get 4=3 | FIT18'!E10+25</f>
        <v>#REF!</v>
      </c>
      <c r="F11" s="57" t="e">
        <f>'Stay&amp;Get 4=3 | FIT18'!F10+25</f>
        <v>#REF!</v>
      </c>
      <c r="G11" s="57" t="e">
        <f>'Stay&amp;Get 4=3 | FIT18'!G10+25</f>
        <v>#REF!</v>
      </c>
    </row>
    <row r="12" spans="1:7" s="154" customFormat="1" x14ac:dyDescent="0.2">
      <c r="A12" s="163">
        <v>2</v>
      </c>
      <c r="B12" s="57" t="e">
        <f>'Stay&amp;Get 4=3 | FIT18'!B11+25</f>
        <v>#REF!</v>
      </c>
      <c r="C12" s="57" t="e">
        <f>'Stay&amp;Get 4=3 | FIT18'!C11+25</f>
        <v>#REF!</v>
      </c>
      <c r="D12" s="57" t="e">
        <f>'Stay&amp;Get 4=3 | FIT18'!D11+25</f>
        <v>#REF!</v>
      </c>
      <c r="E12" s="57" t="e">
        <f>'Stay&amp;Get 4=3 | FIT18'!E11+25</f>
        <v>#REF!</v>
      </c>
      <c r="F12" s="57" t="e">
        <f>'Stay&amp;Get 4=3 | FIT18'!F11+25</f>
        <v>#REF!</v>
      </c>
      <c r="G12" s="57" t="e">
        <f>'Stay&amp;Get 4=3 | FIT18'!G11+25</f>
        <v>#REF!</v>
      </c>
    </row>
    <row r="13" spans="1:7" s="154" customFormat="1" x14ac:dyDescent="0.2">
      <c r="A13" s="163" t="s">
        <v>176</v>
      </c>
      <c r="B13" s="57"/>
      <c r="C13" s="57"/>
      <c r="D13" s="57"/>
      <c r="E13" s="57"/>
      <c r="F13" s="57"/>
      <c r="G13" s="57"/>
    </row>
    <row r="14" spans="1:7" s="154" customFormat="1" x14ac:dyDescent="0.2">
      <c r="A14" s="163">
        <v>1</v>
      </c>
      <c r="B14" s="57" t="e">
        <f>'Stay&amp;Get 4=3 | FIT18'!B13+25</f>
        <v>#REF!</v>
      </c>
      <c r="C14" s="57" t="e">
        <f>'Stay&amp;Get 4=3 | FIT18'!C13+25</f>
        <v>#REF!</v>
      </c>
      <c r="D14" s="57" t="e">
        <f>'Stay&amp;Get 4=3 | FIT18'!D13+25</f>
        <v>#REF!</v>
      </c>
      <c r="E14" s="57" t="e">
        <f>'Stay&amp;Get 4=3 | FIT18'!E13+25</f>
        <v>#REF!</v>
      </c>
      <c r="F14" s="57" t="e">
        <f>'Stay&amp;Get 4=3 | FIT18'!F13+25</f>
        <v>#REF!</v>
      </c>
      <c r="G14" s="57" t="e">
        <f>'Stay&amp;Get 4=3 | FIT18'!G13+25</f>
        <v>#REF!</v>
      </c>
    </row>
    <row r="15" spans="1:7" s="154" customFormat="1" x14ac:dyDescent="0.2">
      <c r="A15" s="163">
        <v>2</v>
      </c>
      <c r="B15" s="57" t="e">
        <f>'Stay&amp;Get 4=3 | FIT18'!B14+25</f>
        <v>#REF!</v>
      </c>
      <c r="C15" s="57" t="e">
        <f>'Stay&amp;Get 4=3 | FIT18'!C14+25</f>
        <v>#REF!</v>
      </c>
      <c r="D15" s="57" t="e">
        <f>'Stay&amp;Get 4=3 | FIT18'!D14+25</f>
        <v>#REF!</v>
      </c>
      <c r="E15" s="57" t="e">
        <f>'Stay&amp;Get 4=3 | FIT18'!E14+25</f>
        <v>#REF!</v>
      </c>
      <c r="F15" s="57" t="e">
        <f>'Stay&amp;Get 4=3 | FIT18'!F14+25</f>
        <v>#REF!</v>
      </c>
      <c r="G15" s="57" t="e">
        <f>'Stay&amp;Get 4=3 | FIT18'!G14+25</f>
        <v>#REF!</v>
      </c>
    </row>
    <row r="16" spans="1:7" s="154" customFormat="1" x14ac:dyDescent="0.2">
      <c r="A16" s="193"/>
    </row>
    <row r="17" spans="1:1" ht="12.75" customHeight="1" x14ac:dyDescent="0.2">
      <c r="A17" s="371" t="s">
        <v>172</v>
      </c>
    </row>
    <row r="18" spans="1:1" x14ac:dyDescent="0.2">
      <c r="A18" s="371"/>
    </row>
    <row r="19" spans="1:1" s="154" customFormat="1" ht="12.75" customHeight="1" x14ac:dyDescent="0.2"/>
    <row r="20" spans="1:1" x14ac:dyDescent="0.2">
      <c r="A20" s="190" t="s">
        <v>83</v>
      </c>
    </row>
    <row r="21" spans="1:1" ht="25.5" customHeight="1" x14ac:dyDescent="0.2">
      <c r="A21" s="185" t="s">
        <v>405</v>
      </c>
    </row>
    <row r="22" spans="1:1" ht="24.75" customHeight="1" x14ac:dyDescent="0.2">
      <c r="A22" s="185" t="s">
        <v>406</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407</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75"/>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42578125" style="32" customWidth="1"/>
    <col min="2" max="16384" width="10" style="31"/>
  </cols>
  <sheetData>
    <row r="1" spans="1:7" ht="24" x14ac:dyDescent="0.2">
      <c r="A1" s="180" t="s">
        <v>61</v>
      </c>
    </row>
    <row r="2" spans="1:7" ht="24" x14ac:dyDescent="0.2">
      <c r="A2" s="167" t="s">
        <v>214</v>
      </c>
    </row>
    <row r="3" spans="1:7" x14ac:dyDescent="0.2">
      <c r="A3" s="167" t="s">
        <v>199</v>
      </c>
    </row>
    <row r="4" spans="1:7" s="154" customFormat="1" ht="21.75" customHeight="1" x14ac:dyDescent="0.2">
      <c r="A4" s="88" t="s">
        <v>62</v>
      </c>
      <c r="B4" s="115" t="e">
        <f>'Stay&amp;Get 4=3 | COMISS'!B4</f>
        <v>#REF!</v>
      </c>
      <c r="C4" s="115" t="e">
        <f>'Stay&amp;Get 4=3 | COMISS'!C4</f>
        <v>#REF!</v>
      </c>
      <c r="D4" s="115" t="e">
        <f>'Stay&amp;Get 4=3 | COMISS'!D4</f>
        <v>#REF!</v>
      </c>
      <c r="E4" s="115" t="e">
        <f>'Stay&amp;Get 4=3 | COMISS'!E4</f>
        <v>#REF!</v>
      </c>
      <c r="F4" s="115" t="e">
        <f>'Stay&amp;Get 4=3 | COMISS'!F4</f>
        <v>#REF!</v>
      </c>
      <c r="G4" s="115" t="e">
        <f>'Stay&amp;Get 4=3 | COMISS'!G4</f>
        <v>#REF!</v>
      </c>
    </row>
    <row r="5" spans="1:7" s="154" customFormat="1" ht="21.75" customHeight="1" x14ac:dyDescent="0.2">
      <c r="A5" s="104"/>
      <c r="B5" s="115" t="e">
        <f>'Stay&amp;Get 4=3 | COMISS'!B5</f>
        <v>#REF!</v>
      </c>
      <c r="C5" s="115" t="e">
        <f>'Stay&amp;Get 4=3 | COMISS'!C5</f>
        <v>#REF!</v>
      </c>
      <c r="D5" s="115" t="e">
        <f>'Stay&amp;Get 4=3 | COMISS'!D5</f>
        <v>#REF!</v>
      </c>
      <c r="E5" s="115" t="e">
        <f>'Stay&amp;Get 4=3 | COMISS'!E5</f>
        <v>#REF!</v>
      </c>
      <c r="F5" s="115" t="e">
        <f>'Stay&amp;Get 4=3 | COMISS'!F5</f>
        <v>#REF!</v>
      </c>
      <c r="G5" s="115" t="e">
        <f>'Stay&amp;Get 4=3 | COMISS'!G5</f>
        <v>#REF!</v>
      </c>
    </row>
    <row r="6" spans="1:7" s="154" customFormat="1" x14ac:dyDescent="0.2">
      <c r="A6" s="163" t="s">
        <v>63</v>
      </c>
    </row>
    <row r="7" spans="1:7" s="154" customFormat="1" x14ac:dyDescent="0.2">
      <c r="A7" s="163">
        <v>1</v>
      </c>
      <c r="B7" s="57" t="e">
        <f>'BAR BB| Open rates'!#REF!*0.75*0.9</f>
        <v>#REF!</v>
      </c>
      <c r="C7" s="57" t="e">
        <f>'BAR BB| Open rates'!#REF!*0.75*0.9</f>
        <v>#REF!</v>
      </c>
      <c r="D7" s="57" t="e">
        <f>'BAR BB| Open rates'!#REF!*0.75*0.9</f>
        <v>#REF!</v>
      </c>
      <c r="E7" s="57" t="e">
        <f>'BAR BB| Open rates'!#REF!*0.75*0.9</f>
        <v>#REF!</v>
      </c>
      <c r="F7" s="57" t="e">
        <f>'BAR BB| Open rates'!#REF!*0.75*0.9</f>
        <v>#REF!</v>
      </c>
      <c r="G7" s="57" t="e">
        <f>'BAR BB| Open rates'!#REF!*0.75*0.9</f>
        <v>#REF!</v>
      </c>
    </row>
    <row r="8" spans="1:7" s="154" customFormat="1" x14ac:dyDescent="0.2">
      <c r="A8" s="163">
        <v>2</v>
      </c>
      <c r="B8" s="57" t="e">
        <f>'BAR BB| Open rates'!#REF!*0.75*0.9</f>
        <v>#REF!</v>
      </c>
      <c r="C8" s="57" t="e">
        <f>'BAR BB| Open rates'!#REF!*0.75*0.9</f>
        <v>#REF!</v>
      </c>
      <c r="D8" s="57" t="e">
        <f>'BAR BB| Open rates'!#REF!*0.75*0.9</f>
        <v>#REF!</v>
      </c>
      <c r="E8" s="57" t="e">
        <f>'BAR BB| Open rates'!#REF!*0.75*0.9</f>
        <v>#REF!</v>
      </c>
      <c r="F8" s="57" t="e">
        <f>'BAR BB| Open rates'!#REF!*0.75*0.9</f>
        <v>#REF!</v>
      </c>
      <c r="G8" s="57" t="e">
        <f>'BAR BB| Open rates'!#REF!*0.75*0.9</f>
        <v>#REF!</v>
      </c>
    </row>
    <row r="9" spans="1:7" s="154" customFormat="1" x14ac:dyDescent="0.2">
      <c r="A9" s="163" t="s">
        <v>175</v>
      </c>
      <c r="B9" s="57"/>
      <c r="C9" s="57"/>
      <c r="D9" s="57"/>
      <c r="E9" s="57"/>
      <c r="F9" s="57"/>
      <c r="G9" s="57"/>
    </row>
    <row r="10" spans="1:7" s="154" customFormat="1" x14ac:dyDescent="0.2">
      <c r="A10" s="163">
        <v>1</v>
      </c>
      <c r="B10" s="57" t="e">
        <f>'BAR BB| Open rates'!#REF!*0.75*0.9</f>
        <v>#REF!</v>
      </c>
      <c r="C10" s="57" t="e">
        <f>'BAR BB| Open rates'!#REF!*0.75*0.9</f>
        <v>#REF!</v>
      </c>
      <c r="D10" s="57" t="e">
        <f>'BAR BB| Open rates'!#REF!*0.75*0.9</f>
        <v>#REF!</v>
      </c>
      <c r="E10" s="57" t="e">
        <f>'BAR BB| Open rates'!#REF!*0.75*0.9</f>
        <v>#REF!</v>
      </c>
      <c r="F10" s="57" t="e">
        <f>'BAR BB| Open rates'!#REF!*0.75*0.9</f>
        <v>#REF!</v>
      </c>
      <c r="G10" s="57" t="e">
        <f>'BAR BB| Open rates'!#REF!*0.75*0.9</f>
        <v>#REF!</v>
      </c>
    </row>
    <row r="11" spans="1:7" s="154" customFormat="1" x14ac:dyDescent="0.2">
      <c r="A11" s="163">
        <v>2</v>
      </c>
      <c r="B11" s="57" t="e">
        <f>'BAR BB| Open rates'!#REF!*0.75*0.9</f>
        <v>#REF!</v>
      </c>
      <c r="C11" s="57" t="e">
        <f>'BAR BB| Open rates'!#REF!*0.75*0.9</f>
        <v>#REF!</v>
      </c>
      <c r="D11" s="57" t="e">
        <f>'BAR BB| Open rates'!#REF!*0.75*0.9</f>
        <v>#REF!</v>
      </c>
      <c r="E11" s="57" t="e">
        <f>'BAR BB| Open rates'!#REF!*0.75*0.9</f>
        <v>#REF!</v>
      </c>
      <c r="F11" s="57" t="e">
        <f>'BAR BB| Open rates'!#REF!*0.75*0.9</f>
        <v>#REF!</v>
      </c>
      <c r="G11" s="57" t="e">
        <f>'BAR BB| Open rates'!#REF!*0.75*0.9</f>
        <v>#REF!</v>
      </c>
    </row>
    <row r="12" spans="1:7" s="154" customFormat="1" x14ac:dyDescent="0.2">
      <c r="A12" s="163" t="s">
        <v>176</v>
      </c>
      <c r="B12" s="57"/>
      <c r="C12" s="57"/>
      <c r="D12" s="57"/>
      <c r="E12" s="57"/>
      <c r="F12" s="57"/>
      <c r="G12" s="57"/>
    </row>
    <row r="13" spans="1:7" s="154" customFormat="1" x14ac:dyDescent="0.2">
      <c r="A13" s="163">
        <v>1</v>
      </c>
      <c r="B13" s="57" t="e">
        <f>'BAR BB| Open rates'!#REF!*0.75*0.9</f>
        <v>#REF!</v>
      </c>
      <c r="C13" s="57" t="e">
        <f>'BAR BB| Open rates'!#REF!*0.75*0.9</f>
        <v>#REF!</v>
      </c>
      <c r="D13" s="57" t="e">
        <f>'BAR BB| Open rates'!#REF!*0.75*0.9</f>
        <v>#REF!</v>
      </c>
      <c r="E13" s="57" t="e">
        <f>'BAR BB| Open rates'!#REF!*0.75*0.9</f>
        <v>#REF!</v>
      </c>
      <c r="F13" s="57" t="e">
        <f>'BAR BB| Open rates'!#REF!*0.75*0.9</f>
        <v>#REF!</v>
      </c>
      <c r="G13" s="57" t="e">
        <f>'BAR BB| Open rates'!#REF!*0.75*0.9</f>
        <v>#REF!</v>
      </c>
    </row>
    <row r="14" spans="1:7" s="154" customFormat="1" x14ac:dyDescent="0.2">
      <c r="A14" s="163">
        <v>2</v>
      </c>
      <c r="B14" s="57" t="e">
        <f>'BAR BB| Open rates'!#REF!*0.75*0.9</f>
        <v>#REF!</v>
      </c>
      <c r="C14" s="57" t="e">
        <f>'BAR BB| Open rates'!#REF!*0.75*0.9</f>
        <v>#REF!</v>
      </c>
      <c r="D14" s="57" t="e">
        <f>'BAR BB| Open rates'!#REF!*0.75*0.9</f>
        <v>#REF!</v>
      </c>
      <c r="E14" s="57" t="e">
        <f>'BAR BB| Open rates'!#REF!*0.75*0.9</f>
        <v>#REF!</v>
      </c>
      <c r="F14" s="57" t="e">
        <f>'BAR BB| Open rates'!#REF!*0.75*0.9</f>
        <v>#REF!</v>
      </c>
      <c r="G14" s="57" t="e">
        <f>'BAR BB| Open rates'!#REF!*0.75*0.9</f>
        <v>#REF!</v>
      </c>
    </row>
    <row r="15" spans="1:7" x14ac:dyDescent="0.2">
      <c r="A15" s="89"/>
    </row>
    <row r="16" spans="1:7" ht="12.75" customHeight="1" x14ac:dyDescent="0.2">
      <c r="A16" s="371" t="s">
        <v>172</v>
      </c>
    </row>
    <row r="17" spans="1:1" x14ac:dyDescent="0.2">
      <c r="A17" s="371"/>
    </row>
    <row r="18" spans="1:1" s="154" customFormat="1" ht="12.75" customHeight="1" x14ac:dyDescent="0.2"/>
    <row r="19" spans="1:1" x14ac:dyDescent="0.2">
      <c r="A19" s="190" t="s">
        <v>83</v>
      </c>
    </row>
    <row r="20" spans="1:1" ht="25.5" customHeight="1" x14ac:dyDescent="0.2">
      <c r="A20" s="185" t="s">
        <v>405</v>
      </c>
    </row>
    <row r="21" spans="1:1" ht="24.75" customHeight="1" x14ac:dyDescent="0.2">
      <c r="A21" s="185" t="s">
        <v>406</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407</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sheetData>
  <mergeCells count="1">
    <mergeCell ref="A16:A17"/>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9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5703125" style="32" customWidth="1"/>
    <col min="2" max="16384" width="10" style="31"/>
  </cols>
  <sheetData>
    <row r="1" spans="1:7" ht="24" x14ac:dyDescent="0.2">
      <c r="A1" s="180" t="s">
        <v>61</v>
      </c>
    </row>
    <row r="2" spans="1:7" x14ac:dyDescent="0.2">
      <c r="A2" s="89"/>
    </row>
    <row r="3" spans="1:7" ht="24" x14ac:dyDescent="0.2">
      <c r="A3" s="167" t="s">
        <v>214</v>
      </c>
    </row>
    <row r="4" spans="1:7" x14ac:dyDescent="0.2">
      <c r="A4" s="167" t="s">
        <v>363</v>
      </c>
    </row>
    <row r="5" spans="1:7" s="154" customFormat="1" ht="21.75" customHeight="1" x14ac:dyDescent="0.2">
      <c r="A5" s="88" t="s">
        <v>62</v>
      </c>
      <c r="B5" s="115" t="e">
        <f>'Stay&amp;Get 4=3 | FIT18+25'!B5</f>
        <v>#REF!</v>
      </c>
      <c r="C5" s="115" t="e">
        <f>'Stay&amp;Get 4=3 | FIT18+25'!C5</f>
        <v>#REF!</v>
      </c>
      <c r="D5" s="115" t="e">
        <f>'Stay&amp;Get 4=3 | FIT18+25'!D5</f>
        <v>#REF!</v>
      </c>
      <c r="E5" s="115" t="e">
        <f>'Stay&amp;Get 4=3 | FIT18+25'!E5</f>
        <v>#REF!</v>
      </c>
      <c r="F5" s="115" t="e">
        <f>'Stay&amp;Get 4=3 | FIT18+25'!F5</f>
        <v>#REF!</v>
      </c>
      <c r="G5" s="115" t="e">
        <f>'Stay&amp;Get 4=3 | FIT18+25'!G5</f>
        <v>#REF!</v>
      </c>
    </row>
    <row r="6" spans="1:7" s="154" customFormat="1" ht="21.75" customHeight="1" x14ac:dyDescent="0.2">
      <c r="A6" s="104"/>
      <c r="B6" s="115" t="e">
        <f>'Stay&amp;Get 4=3 | FIT18+25'!B6</f>
        <v>#REF!</v>
      </c>
      <c r="C6" s="115" t="e">
        <f>'Stay&amp;Get 4=3 | FIT18+25'!C6</f>
        <v>#REF!</v>
      </c>
      <c r="D6" s="115" t="e">
        <f>'Stay&amp;Get 4=3 | FIT18+25'!D6</f>
        <v>#REF!</v>
      </c>
      <c r="E6" s="115" t="e">
        <f>'Stay&amp;Get 4=3 | FIT18+25'!E6</f>
        <v>#REF!</v>
      </c>
      <c r="F6" s="115" t="e">
        <f>'Stay&amp;Get 4=3 | FIT18+25'!F6</f>
        <v>#REF!</v>
      </c>
      <c r="G6" s="115" t="e">
        <f>'Stay&amp;Get 4=3 | FIT18+25'!G6</f>
        <v>#REF!</v>
      </c>
    </row>
    <row r="7" spans="1:7" s="154" customFormat="1" x14ac:dyDescent="0.2">
      <c r="A7" s="163" t="s">
        <v>63</v>
      </c>
    </row>
    <row r="8" spans="1:7" s="154" customFormat="1" x14ac:dyDescent="0.2">
      <c r="A8" s="163">
        <v>1</v>
      </c>
      <c r="B8" s="57" t="e">
        <f>'BAR BB| Open rates'!#REF!*0.75*0.85</f>
        <v>#REF!</v>
      </c>
      <c r="C8" s="57" t="e">
        <f>'BAR BB| Open rates'!#REF!*0.75*0.85</f>
        <v>#REF!</v>
      </c>
      <c r="D8" s="57" t="e">
        <f>'BAR BB| Open rates'!#REF!*0.75*0.85</f>
        <v>#REF!</v>
      </c>
      <c r="E8" s="57" t="e">
        <f>'BAR BB| Open rates'!#REF!*0.75*0.85</f>
        <v>#REF!</v>
      </c>
      <c r="F8" s="57" t="e">
        <f>'BAR BB| Open rates'!#REF!*0.75*0.85</f>
        <v>#REF!</v>
      </c>
      <c r="G8" s="57" t="e">
        <f>'BAR BB| Open rates'!#REF!*0.75*0.85</f>
        <v>#REF!</v>
      </c>
    </row>
    <row r="9" spans="1:7" s="154" customFormat="1" x14ac:dyDescent="0.2">
      <c r="A9" s="163">
        <v>2</v>
      </c>
      <c r="B9" s="57" t="e">
        <f>'BAR BB| Open rates'!#REF!*0.75*0.85</f>
        <v>#REF!</v>
      </c>
      <c r="C9" s="57" t="e">
        <f>'BAR BB| Open rates'!#REF!*0.75*0.85</f>
        <v>#REF!</v>
      </c>
      <c r="D9" s="57" t="e">
        <f>'BAR BB| Open rates'!#REF!*0.75*0.85</f>
        <v>#REF!</v>
      </c>
      <c r="E9" s="57" t="e">
        <f>'BAR BB| Open rates'!#REF!*0.75*0.85</f>
        <v>#REF!</v>
      </c>
      <c r="F9" s="57" t="e">
        <f>'BAR BB| Open rates'!#REF!*0.75*0.85</f>
        <v>#REF!</v>
      </c>
      <c r="G9" s="57" t="e">
        <f>'BAR BB| Open rates'!#REF!*0.75*0.85</f>
        <v>#REF!</v>
      </c>
    </row>
    <row r="10" spans="1:7" s="154" customFormat="1" x14ac:dyDescent="0.2">
      <c r="A10" s="163" t="s">
        <v>175</v>
      </c>
      <c r="B10" s="57"/>
      <c r="C10" s="57"/>
      <c r="D10" s="57"/>
      <c r="E10" s="57"/>
      <c r="F10" s="57"/>
      <c r="G10" s="57"/>
    </row>
    <row r="11" spans="1:7" s="154" customFormat="1" x14ac:dyDescent="0.2">
      <c r="A11" s="163">
        <v>1</v>
      </c>
      <c r="B11" s="57" t="e">
        <f>'BAR BB| Open rates'!#REF!*0.75*0.85</f>
        <v>#REF!</v>
      </c>
      <c r="C11" s="57" t="e">
        <f>'BAR BB| Open rates'!#REF!*0.75*0.85</f>
        <v>#REF!</v>
      </c>
      <c r="D11" s="57" t="e">
        <f>'BAR BB| Open rates'!#REF!*0.75*0.85</f>
        <v>#REF!</v>
      </c>
      <c r="E11" s="57" t="e">
        <f>'BAR BB| Open rates'!#REF!*0.75*0.85</f>
        <v>#REF!</v>
      </c>
      <c r="F11" s="57" t="e">
        <f>'BAR BB| Open rates'!#REF!*0.75*0.85</f>
        <v>#REF!</v>
      </c>
      <c r="G11" s="57" t="e">
        <f>'BAR BB| Open rates'!#REF!*0.75*0.85</f>
        <v>#REF!</v>
      </c>
    </row>
    <row r="12" spans="1:7" s="154" customFormat="1" x14ac:dyDescent="0.2">
      <c r="A12" s="163">
        <v>2</v>
      </c>
      <c r="B12" s="57" t="e">
        <f>'BAR BB| Open rates'!#REF!*0.75*0.85</f>
        <v>#REF!</v>
      </c>
      <c r="C12" s="57" t="e">
        <f>'BAR BB| Open rates'!#REF!*0.75*0.85</f>
        <v>#REF!</v>
      </c>
      <c r="D12" s="57" t="e">
        <f>'BAR BB| Open rates'!#REF!*0.75*0.85</f>
        <v>#REF!</v>
      </c>
      <c r="E12" s="57" t="e">
        <f>'BAR BB| Open rates'!#REF!*0.75*0.85</f>
        <v>#REF!</v>
      </c>
      <c r="F12" s="57" t="e">
        <f>'BAR BB| Open rates'!#REF!*0.75*0.85</f>
        <v>#REF!</v>
      </c>
      <c r="G12" s="57" t="e">
        <f>'BAR BB| Open rates'!#REF!*0.75*0.85</f>
        <v>#REF!</v>
      </c>
    </row>
    <row r="13" spans="1:7" s="154" customFormat="1" x14ac:dyDescent="0.2">
      <c r="A13" s="163" t="s">
        <v>176</v>
      </c>
      <c r="B13" s="57"/>
      <c r="C13" s="57"/>
      <c r="D13" s="57"/>
      <c r="E13" s="57"/>
      <c r="F13" s="57"/>
      <c r="G13" s="57"/>
    </row>
    <row r="14" spans="1:7" s="154" customFormat="1" x14ac:dyDescent="0.2">
      <c r="A14" s="163">
        <v>1</v>
      </c>
      <c r="B14" s="57" t="e">
        <f>'BAR BB| Open rates'!#REF!*0.75*0.85</f>
        <v>#REF!</v>
      </c>
      <c r="C14" s="57" t="e">
        <f>'BAR BB| Open rates'!#REF!*0.75*0.85</f>
        <v>#REF!</v>
      </c>
      <c r="D14" s="57" t="e">
        <f>'BAR BB| Open rates'!#REF!*0.75*0.85</f>
        <v>#REF!</v>
      </c>
      <c r="E14" s="57" t="e">
        <f>'BAR BB| Open rates'!#REF!*0.75*0.85</f>
        <v>#REF!</v>
      </c>
      <c r="F14" s="57" t="e">
        <f>'BAR BB| Open rates'!#REF!*0.75*0.85</f>
        <v>#REF!</v>
      </c>
      <c r="G14" s="57" t="e">
        <f>'BAR BB| Open rates'!#REF!*0.75*0.85</f>
        <v>#REF!</v>
      </c>
    </row>
    <row r="15" spans="1:7" s="154" customFormat="1" x14ac:dyDescent="0.2">
      <c r="A15" s="163">
        <v>2</v>
      </c>
      <c r="B15" s="57" t="e">
        <f>'BAR BB| Open rates'!#REF!*0.75*0.85</f>
        <v>#REF!</v>
      </c>
      <c r="C15" s="57" t="e">
        <f>'BAR BB| Open rates'!#REF!*0.75*0.85</f>
        <v>#REF!</v>
      </c>
      <c r="D15" s="57" t="e">
        <f>'BAR BB| Open rates'!#REF!*0.75*0.85</f>
        <v>#REF!</v>
      </c>
      <c r="E15" s="57" t="e">
        <f>'BAR BB| Open rates'!#REF!*0.75*0.85</f>
        <v>#REF!</v>
      </c>
      <c r="F15" s="57" t="e">
        <f>'BAR BB| Open rates'!#REF!*0.75*0.85</f>
        <v>#REF!</v>
      </c>
      <c r="G15" s="57" t="e">
        <f>'BAR BB| Open rates'!#REF!*0.75*0.85</f>
        <v>#REF!</v>
      </c>
    </row>
    <row r="16" spans="1:7" s="154" customFormat="1" x14ac:dyDescent="0.2">
      <c r="A16" s="193"/>
    </row>
    <row r="17" spans="1:1" ht="12.75" customHeight="1" x14ac:dyDescent="0.2">
      <c r="A17" s="371" t="s">
        <v>172</v>
      </c>
    </row>
    <row r="18" spans="1:1" x14ac:dyDescent="0.2">
      <c r="A18" s="371"/>
    </row>
    <row r="19" spans="1:1" s="154" customFormat="1" ht="12.75" customHeight="1" x14ac:dyDescent="0.2"/>
    <row r="20" spans="1:1" x14ac:dyDescent="0.2">
      <c r="A20" s="190" t="s">
        <v>83</v>
      </c>
    </row>
    <row r="21" spans="1:1" ht="25.5" customHeight="1" x14ac:dyDescent="0.2">
      <c r="A21" s="185" t="s">
        <v>405</v>
      </c>
    </row>
    <row r="22" spans="1:1" ht="24.75" customHeight="1" x14ac:dyDescent="0.2">
      <c r="A22" s="185" t="s">
        <v>406</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407</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sheetData>
  <mergeCells count="1">
    <mergeCell ref="A17:A18"/>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FF"/>
  </sheetPr>
  <dimension ref="A1:BZ53"/>
  <sheetViews>
    <sheetView showGridLines="0" zoomScaleNormal="100" workbookViewId="0">
      <pane xSplit="1" ySplit="3" topLeftCell="B4" activePane="bottomRight" state="frozen"/>
      <selection pane="topRight" activeCell="B1" sqref="B1"/>
      <selection pane="bottomLeft" activeCell="A3" sqref="A3"/>
      <selection pane="bottomRight" activeCell="C14" sqref="C14"/>
    </sheetView>
  </sheetViews>
  <sheetFormatPr defaultColWidth="9.140625" defaultRowHeight="12.75" x14ac:dyDescent="0.2"/>
  <cols>
    <col min="1" max="1" width="58" style="32" customWidth="1"/>
    <col min="2" max="10" width="9.7109375" style="32" customWidth="1"/>
    <col min="11" max="11" width="10" style="32" customWidth="1"/>
    <col min="12" max="12" width="9.85546875" style="32" customWidth="1"/>
    <col min="13" max="13" width="9.7109375" style="32" customWidth="1"/>
    <col min="14" max="16" width="10" style="32" customWidth="1"/>
    <col min="17" max="17" width="10.5703125" style="32" customWidth="1"/>
    <col min="18" max="18" width="10.140625" style="32" customWidth="1"/>
    <col min="19" max="22" width="10" style="32" customWidth="1"/>
    <col min="23" max="78" width="9.7109375" style="32" customWidth="1"/>
    <col min="79" max="16384" width="9.140625" style="32"/>
  </cols>
  <sheetData>
    <row r="1" spans="1:78" ht="27" customHeight="1" x14ac:dyDescent="0.2">
      <c r="A1" s="180" t="str">
        <f>'BAR BB| Open rates'!A1</f>
        <v>Сочи Марриотт Красная Поляна 5*/ Sochi Marriott Krasnaya Polyana 5*</v>
      </c>
    </row>
    <row r="2" spans="1:78" x14ac:dyDescent="0.2">
      <c r="A2" s="11" t="s">
        <v>25</v>
      </c>
    </row>
    <row r="3" spans="1:78" s="33" customFormat="1" ht="26.25"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c r="BR3" s="108" t="e">
        <f>'BAR BB| Open rates'!#REF!</f>
        <v>#REF!</v>
      </c>
      <c r="BS3" s="108" t="e">
        <f>'BAR BB| Open rates'!#REF!</f>
        <v>#REF!</v>
      </c>
      <c r="BT3" s="108" t="e">
        <f>'BAR BB| Open rates'!#REF!</f>
        <v>#REF!</v>
      </c>
      <c r="BU3" s="108" t="e">
        <f>'BAR BB| Open rates'!#REF!</f>
        <v>#REF!</v>
      </c>
      <c r="BV3" s="108" t="e">
        <f>'BAR BB| Open rates'!#REF!</f>
        <v>#REF!</v>
      </c>
      <c r="BW3" s="108" t="e">
        <f>'BAR BB| Open rates'!#REF!</f>
        <v>#REF!</v>
      </c>
      <c r="BX3" s="108" t="e">
        <f>'BAR BB| Open rates'!#REF!</f>
        <v>#REF!</v>
      </c>
      <c r="BY3" s="108" t="e">
        <f>'BAR BB| Open rates'!#REF!</f>
        <v>#REF!</v>
      </c>
      <c r="BZ3" s="108" t="e">
        <f>'BAR BB| Open rates'!#REF!</f>
        <v>#REF!</v>
      </c>
    </row>
    <row r="4" spans="1:78" s="33" customFormat="1" ht="26.25"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c r="BR4" s="108" t="e">
        <f>'BAR BB| Open rates'!#REF!</f>
        <v>#REF!</v>
      </c>
      <c r="BS4" s="108" t="e">
        <f>'BAR BB| Open rates'!#REF!</f>
        <v>#REF!</v>
      </c>
      <c r="BT4" s="108" t="e">
        <f>'BAR BB| Open rates'!#REF!</f>
        <v>#REF!</v>
      </c>
      <c r="BU4" s="108" t="e">
        <f>'BAR BB| Open rates'!#REF!</f>
        <v>#REF!</v>
      </c>
      <c r="BV4" s="108" t="e">
        <f>'BAR BB| Open rates'!#REF!</f>
        <v>#REF!</v>
      </c>
      <c r="BW4" s="108" t="e">
        <f>'BAR BB| Open rates'!#REF!</f>
        <v>#REF!</v>
      </c>
      <c r="BX4" s="108" t="e">
        <f>'BAR BB| Open rates'!#REF!</f>
        <v>#REF!</v>
      </c>
      <c r="BY4" s="108" t="e">
        <f>'BAR BB| Open rates'!#REF!</f>
        <v>#REF!</v>
      </c>
      <c r="BZ4" s="108" t="e">
        <f>'BAR BB| Open rates'!#REF!</f>
        <v>#REF!</v>
      </c>
    </row>
    <row r="5" spans="1:78" s="36" customFormat="1" ht="12" customHeight="1" x14ac:dyDescent="0.2">
      <c r="A5" s="163" t="str">
        <f>'BAR BB| Open rates'!A4</f>
        <v>Делюкс/ Deluxe</v>
      </c>
    </row>
    <row r="6" spans="1:78" s="36" customFormat="1" ht="12" customHeight="1" x14ac:dyDescent="0.2">
      <c r="A6" s="52">
        <f>'BAR BB| Open rates'!A5</f>
        <v>1</v>
      </c>
      <c r="B6" s="43" t="e">
        <f>'BAR BB| Open rates'!#REF!*0.8</f>
        <v>#REF!</v>
      </c>
      <c r="C6" s="43" t="e">
        <f>'BAR BB| Open rates'!#REF!*0.8</f>
        <v>#REF!</v>
      </c>
      <c r="D6" s="43" t="e">
        <f>'BAR BB| Open rates'!#REF!*0.8</f>
        <v>#REF!</v>
      </c>
      <c r="E6" s="43" t="e">
        <f>'BAR BB| Open rates'!#REF!*0.8</f>
        <v>#REF!</v>
      </c>
      <c r="F6" s="43" t="e">
        <f>'BAR BB| Open rates'!#REF!*0.8</f>
        <v>#REF!</v>
      </c>
      <c r="G6" s="43" t="e">
        <f>'BAR BB| Open rates'!#REF!*0.8</f>
        <v>#REF!</v>
      </c>
      <c r="H6" s="43" t="e">
        <f>'BAR BB| Open rates'!#REF!*0.8</f>
        <v>#REF!</v>
      </c>
      <c r="I6" s="43" t="e">
        <f>'BAR BB| Open rates'!#REF!*0.8</f>
        <v>#REF!</v>
      </c>
      <c r="J6" s="43" t="e">
        <f>'BAR BB| Open rates'!#REF!*0.8</f>
        <v>#REF!</v>
      </c>
      <c r="K6" s="43" t="e">
        <f>'BAR BB| Open rates'!#REF!*0.8</f>
        <v>#REF!</v>
      </c>
      <c r="L6" s="43" t="e">
        <f>'BAR BB| Open rates'!#REF!*0.8</f>
        <v>#REF!</v>
      </c>
      <c r="M6" s="43" t="e">
        <f>'BAR BB| Open rates'!#REF!*0.8</f>
        <v>#REF!</v>
      </c>
      <c r="N6" s="43" t="e">
        <f>'BAR BB| Open rates'!#REF!*0.8</f>
        <v>#REF!</v>
      </c>
      <c r="O6" s="43" t="e">
        <f>'BAR BB| Open rates'!#REF!*0.8</f>
        <v>#REF!</v>
      </c>
      <c r="P6" s="43" t="e">
        <f>'BAR BB| Open rates'!#REF!*0.8</f>
        <v>#REF!</v>
      </c>
      <c r="Q6" s="43" t="e">
        <f>'BAR BB| Open rates'!#REF!*0.8</f>
        <v>#REF!</v>
      </c>
      <c r="R6" s="43" t="e">
        <f>'BAR BB| Open rates'!#REF!*0.8</f>
        <v>#REF!</v>
      </c>
      <c r="S6" s="43" t="e">
        <f>'BAR BB| Open rates'!#REF!*0.8</f>
        <v>#REF!</v>
      </c>
      <c r="T6" s="43" t="e">
        <f>'BAR BB| Open rates'!#REF!*0.8</f>
        <v>#REF!</v>
      </c>
      <c r="U6" s="43" t="e">
        <f>'BAR BB| Open rates'!#REF!*0.8</f>
        <v>#REF!</v>
      </c>
      <c r="V6" s="43" t="e">
        <f>'BAR BB| Open rates'!#REF!*0.8</f>
        <v>#REF!</v>
      </c>
      <c r="W6" s="43" t="e">
        <f>'BAR BB| Open rates'!#REF!*0.8</f>
        <v>#REF!</v>
      </c>
      <c r="X6" s="43" t="e">
        <f>'BAR BB| Open rates'!#REF!*0.8</f>
        <v>#REF!</v>
      </c>
      <c r="Y6" s="43" t="e">
        <f>'BAR BB| Open rates'!#REF!*0.8</f>
        <v>#REF!</v>
      </c>
      <c r="Z6" s="43" t="e">
        <f>'BAR BB| Open rates'!#REF!*0.8</f>
        <v>#REF!</v>
      </c>
      <c r="AA6" s="43" t="e">
        <f>'BAR BB| Open rates'!#REF!*0.8</f>
        <v>#REF!</v>
      </c>
      <c r="AB6" s="43" t="e">
        <f>'BAR BB| Open rates'!#REF!*0.8</f>
        <v>#REF!</v>
      </c>
      <c r="AC6" s="43" t="e">
        <f>'BAR BB| Open rates'!#REF!*0.8</f>
        <v>#REF!</v>
      </c>
      <c r="AD6" s="43" t="e">
        <f>'BAR BB| Open rates'!#REF!*0.8</f>
        <v>#REF!</v>
      </c>
      <c r="AE6" s="43" t="e">
        <f>'BAR BB| Open rates'!#REF!*0.8</f>
        <v>#REF!</v>
      </c>
      <c r="AF6" s="43" t="e">
        <f>'BAR BB| Open rates'!#REF!*0.8</f>
        <v>#REF!</v>
      </c>
      <c r="AG6" s="43" t="e">
        <f>'BAR BB| Open rates'!#REF!*0.8</f>
        <v>#REF!</v>
      </c>
      <c r="AH6" s="43" t="e">
        <f>'BAR BB| Open rates'!#REF!*0.8</f>
        <v>#REF!</v>
      </c>
      <c r="AI6" s="43" t="e">
        <f>'BAR BB| Open rates'!#REF!*0.8</f>
        <v>#REF!</v>
      </c>
      <c r="AJ6" s="43" t="e">
        <f>'BAR BB| Open rates'!#REF!*0.8</f>
        <v>#REF!</v>
      </c>
      <c r="AK6" s="43" t="e">
        <f>'BAR BB| Open rates'!#REF!*0.8</f>
        <v>#REF!</v>
      </c>
      <c r="AL6" s="43" t="e">
        <f>'BAR BB| Open rates'!#REF!*0.8</f>
        <v>#REF!</v>
      </c>
      <c r="AM6" s="43" t="e">
        <f>'BAR BB| Open rates'!#REF!*0.8</f>
        <v>#REF!</v>
      </c>
      <c r="AN6" s="43" t="e">
        <f>'BAR BB| Open rates'!#REF!*0.8</f>
        <v>#REF!</v>
      </c>
      <c r="AO6" s="43" t="e">
        <f>'BAR BB| Open rates'!#REF!*0.8</f>
        <v>#REF!</v>
      </c>
      <c r="AP6" s="43" t="e">
        <f>'BAR BB| Open rates'!#REF!*0.8</f>
        <v>#REF!</v>
      </c>
      <c r="AQ6" s="43" t="e">
        <f>'BAR BB| Open rates'!#REF!*0.8</f>
        <v>#REF!</v>
      </c>
      <c r="AR6" s="43" t="e">
        <f>'BAR BB| Open rates'!#REF!*0.8</f>
        <v>#REF!</v>
      </c>
      <c r="AS6" s="43" t="e">
        <f>'BAR BB| Open rates'!#REF!*0.8</f>
        <v>#REF!</v>
      </c>
      <c r="AT6" s="43" t="e">
        <f>'BAR BB| Open rates'!#REF!*0.8</f>
        <v>#REF!</v>
      </c>
      <c r="AU6" s="43" t="e">
        <f>'BAR BB| Open rates'!#REF!*0.8</f>
        <v>#REF!</v>
      </c>
      <c r="AV6" s="43" t="e">
        <f>'BAR BB| Open rates'!#REF!*0.8</f>
        <v>#REF!</v>
      </c>
      <c r="AW6" s="43" t="e">
        <f>'BAR BB| Open rates'!#REF!*0.8</f>
        <v>#REF!</v>
      </c>
      <c r="AX6" s="43" t="e">
        <f>'BAR BB| Open rates'!#REF!*0.8</f>
        <v>#REF!</v>
      </c>
      <c r="AY6" s="43" t="e">
        <f>'BAR BB| Open rates'!#REF!*0.8</f>
        <v>#REF!</v>
      </c>
      <c r="AZ6" s="43" t="e">
        <f>'BAR BB| Open rates'!#REF!*0.8</f>
        <v>#REF!</v>
      </c>
      <c r="BA6" s="43" t="e">
        <f>'BAR BB| Open rates'!#REF!*0.8</f>
        <v>#REF!</v>
      </c>
      <c r="BB6" s="43" t="e">
        <f>'BAR BB| Open rates'!#REF!*0.8</f>
        <v>#REF!</v>
      </c>
      <c r="BC6" s="43" t="e">
        <f>'BAR BB| Open rates'!#REF!*0.8</f>
        <v>#REF!</v>
      </c>
      <c r="BD6" s="43" t="e">
        <f>'BAR BB| Open rates'!#REF!*0.8</f>
        <v>#REF!</v>
      </c>
      <c r="BE6" s="43" t="e">
        <f>'BAR BB| Open rates'!#REF!*0.8</f>
        <v>#REF!</v>
      </c>
      <c r="BF6" s="43" t="e">
        <f>'BAR BB| Open rates'!#REF!*0.8</f>
        <v>#REF!</v>
      </c>
      <c r="BG6" s="43" t="e">
        <f>'BAR BB| Open rates'!#REF!*0.8</f>
        <v>#REF!</v>
      </c>
      <c r="BH6" s="43" t="e">
        <f>'BAR BB| Open rates'!#REF!*0.8</f>
        <v>#REF!</v>
      </c>
      <c r="BI6" s="43" t="e">
        <f>'BAR BB| Open rates'!#REF!*0.8</f>
        <v>#REF!</v>
      </c>
      <c r="BJ6" s="43" t="e">
        <f>'BAR BB| Open rates'!#REF!*0.8</f>
        <v>#REF!</v>
      </c>
      <c r="BK6" s="43" t="e">
        <f>'BAR BB| Open rates'!#REF!*0.8</f>
        <v>#REF!</v>
      </c>
      <c r="BL6" s="43" t="e">
        <f>'BAR BB| Open rates'!#REF!*0.8</f>
        <v>#REF!</v>
      </c>
      <c r="BM6" s="43" t="e">
        <f>'BAR BB| Open rates'!#REF!*0.8</f>
        <v>#REF!</v>
      </c>
      <c r="BN6" s="43" t="e">
        <f>'BAR BB| Open rates'!#REF!*0.8</f>
        <v>#REF!</v>
      </c>
      <c r="BO6" s="43" t="e">
        <f>'BAR BB| Open rates'!#REF!*0.8</f>
        <v>#REF!</v>
      </c>
      <c r="BP6" s="43" t="e">
        <f>'BAR BB| Open rates'!#REF!*0.8</f>
        <v>#REF!</v>
      </c>
      <c r="BQ6" s="43" t="e">
        <f>'BAR BB| Open rates'!#REF!*0.8</f>
        <v>#REF!</v>
      </c>
      <c r="BR6" s="43" t="e">
        <f>'BAR BB| Open rates'!#REF!*0.8</f>
        <v>#REF!</v>
      </c>
      <c r="BS6" s="43" t="e">
        <f>'BAR BB| Open rates'!#REF!*0.8</f>
        <v>#REF!</v>
      </c>
      <c r="BT6" s="43" t="e">
        <f>'BAR BB| Open rates'!#REF!*0.8</f>
        <v>#REF!</v>
      </c>
      <c r="BU6" s="43" t="e">
        <f>'BAR BB| Open rates'!#REF!*0.8</f>
        <v>#REF!</v>
      </c>
      <c r="BV6" s="43" t="e">
        <f>'BAR BB| Open rates'!#REF!*0.8</f>
        <v>#REF!</v>
      </c>
      <c r="BW6" s="43" t="e">
        <f>'BAR BB| Open rates'!#REF!*0.8</f>
        <v>#REF!</v>
      </c>
      <c r="BX6" s="43" t="e">
        <f>'BAR BB| Open rates'!#REF!*0.8</f>
        <v>#REF!</v>
      </c>
      <c r="BY6" s="43" t="e">
        <f>'BAR BB| Open rates'!#REF!*0.8</f>
        <v>#REF!</v>
      </c>
      <c r="BZ6" s="43" t="e">
        <f>'BAR BB| Open rates'!#REF!*0.8</f>
        <v>#REF!</v>
      </c>
    </row>
    <row r="7" spans="1:78" s="36" customFormat="1" ht="12" customHeight="1" x14ac:dyDescent="0.2">
      <c r="A7" s="52">
        <f>'BAR BB| Open rates'!A6</f>
        <v>2</v>
      </c>
      <c r="B7" s="43" t="e">
        <f>'BAR BB| Open rates'!#REF!*0.8</f>
        <v>#REF!</v>
      </c>
      <c r="C7" s="43" t="e">
        <f>'BAR BB| Open rates'!#REF!*0.8</f>
        <v>#REF!</v>
      </c>
      <c r="D7" s="43" t="e">
        <f>'BAR BB| Open rates'!#REF!*0.8</f>
        <v>#REF!</v>
      </c>
      <c r="E7" s="43" t="e">
        <f>'BAR BB| Open rates'!#REF!*0.8</f>
        <v>#REF!</v>
      </c>
      <c r="F7" s="43" t="e">
        <f>'BAR BB| Open rates'!#REF!*0.8</f>
        <v>#REF!</v>
      </c>
      <c r="G7" s="43" t="e">
        <f>'BAR BB| Open rates'!#REF!*0.8</f>
        <v>#REF!</v>
      </c>
      <c r="H7" s="43" t="e">
        <f>'BAR BB| Open rates'!#REF!*0.8</f>
        <v>#REF!</v>
      </c>
      <c r="I7" s="43" t="e">
        <f>'BAR BB| Open rates'!#REF!*0.8</f>
        <v>#REF!</v>
      </c>
      <c r="J7" s="43" t="e">
        <f>'BAR BB| Open rates'!#REF!*0.8</f>
        <v>#REF!</v>
      </c>
      <c r="K7" s="43" t="e">
        <f>'BAR BB| Open rates'!#REF!*0.8</f>
        <v>#REF!</v>
      </c>
      <c r="L7" s="43" t="e">
        <f>'BAR BB| Open rates'!#REF!*0.8</f>
        <v>#REF!</v>
      </c>
      <c r="M7" s="43" t="e">
        <f>'BAR BB| Open rates'!#REF!*0.8</f>
        <v>#REF!</v>
      </c>
      <c r="N7" s="43" t="e">
        <f>'BAR BB| Open rates'!#REF!*0.8</f>
        <v>#REF!</v>
      </c>
      <c r="O7" s="43" t="e">
        <f>'BAR BB| Open rates'!#REF!*0.8</f>
        <v>#REF!</v>
      </c>
      <c r="P7" s="43" t="e">
        <f>'BAR BB| Open rates'!#REF!*0.8</f>
        <v>#REF!</v>
      </c>
      <c r="Q7" s="43" t="e">
        <f>'BAR BB| Open rates'!#REF!*0.8</f>
        <v>#REF!</v>
      </c>
      <c r="R7" s="43" t="e">
        <f>'BAR BB| Open rates'!#REF!*0.8</f>
        <v>#REF!</v>
      </c>
      <c r="S7" s="43" t="e">
        <f>'BAR BB| Open rates'!#REF!*0.8</f>
        <v>#REF!</v>
      </c>
      <c r="T7" s="43" t="e">
        <f>'BAR BB| Open rates'!#REF!*0.8</f>
        <v>#REF!</v>
      </c>
      <c r="U7" s="43" t="e">
        <f>'BAR BB| Open rates'!#REF!*0.8</f>
        <v>#REF!</v>
      </c>
      <c r="V7" s="43" t="e">
        <f>'BAR BB| Open rates'!#REF!*0.8</f>
        <v>#REF!</v>
      </c>
      <c r="W7" s="43" t="e">
        <f>'BAR BB| Open rates'!#REF!*0.8</f>
        <v>#REF!</v>
      </c>
      <c r="X7" s="43" t="e">
        <f>'BAR BB| Open rates'!#REF!*0.8</f>
        <v>#REF!</v>
      </c>
      <c r="Y7" s="43" t="e">
        <f>'BAR BB| Open rates'!#REF!*0.8</f>
        <v>#REF!</v>
      </c>
      <c r="Z7" s="43" t="e">
        <f>'BAR BB| Open rates'!#REF!*0.8</f>
        <v>#REF!</v>
      </c>
      <c r="AA7" s="43" t="e">
        <f>'BAR BB| Open rates'!#REF!*0.8</f>
        <v>#REF!</v>
      </c>
      <c r="AB7" s="43" t="e">
        <f>'BAR BB| Open rates'!#REF!*0.8</f>
        <v>#REF!</v>
      </c>
      <c r="AC7" s="43" t="e">
        <f>'BAR BB| Open rates'!#REF!*0.8</f>
        <v>#REF!</v>
      </c>
      <c r="AD7" s="43" t="e">
        <f>'BAR BB| Open rates'!#REF!*0.8</f>
        <v>#REF!</v>
      </c>
      <c r="AE7" s="43" t="e">
        <f>'BAR BB| Open rates'!#REF!*0.8</f>
        <v>#REF!</v>
      </c>
      <c r="AF7" s="43" t="e">
        <f>'BAR BB| Open rates'!#REF!*0.8</f>
        <v>#REF!</v>
      </c>
      <c r="AG7" s="43" t="e">
        <f>'BAR BB| Open rates'!#REF!*0.8</f>
        <v>#REF!</v>
      </c>
      <c r="AH7" s="43" t="e">
        <f>'BAR BB| Open rates'!#REF!*0.8</f>
        <v>#REF!</v>
      </c>
      <c r="AI7" s="43" t="e">
        <f>'BAR BB| Open rates'!#REF!*0.8</f>
        <v>#REF!</v>
      </c>
      <c r="AJ7" s="43" t="e">
        <f>'BAR BB| Open rates'!#REF!*0.8</f>
        <v>#REF!</v>
      </c>
      <c r="AK7" s="43" t="e">
        <f>'BAR BB| Open rates'!#REF!*0.8</f>
        <v>#REF!</v>
      </c>
      <c r="AL7" s="43" t="e">
        <f>'BAR BB| Open rates'!#REF!*0.8</f>
        <v>#REF!</v>
      </c>
      <c r="AM7" s="43" t="e">
        <f>'BAR BB| Open rates'!#REF!*0.8</f>
        <v>#REF!</v>
      </c>
      <c r="AN7" s="43" t="e">
        <f>'BAR BB| Open rates'!#REF!*0.8</f>
        <v>#REF!</v>
      </c>
      <c r="AO7" s="43" t="e">
        <f>'BAR BB| Open rates'!#REF!*0.8</f>
        <v>#REF!</v>
      </c>
      <c r="AP7" s="43" t="e">
        <f>'BAR BB| Open rates'!#REF!*0.8</f>
        <v>#REF!</v>
      </c>
      <c r="AQ7" s="43" t="e">
        <f>'BAR BB| Open rates'!#REF!*0.8</f>
        <v>#REF!</v>
      </c>
      <c r="AR7" s="43" t="e">
        <f>'BAR BB| Open rates'!#REF!*0.8</f>
        <v>#REF!</v>
      </c>
      <c r="AS7" s="43" t="e">
        <f>'BAR BB| Open rates'!#REF!*0.8</f>
        <v>#REF!</v>
      </c>
      <c r="AT7" s="43" t="e">
        <f>'BAR BB| Open rates'!#REF!*0.8</f>
        <v>#REF!</v>
      </c>
      <c r="AU7" s="43" t="e">
        <f>'BAR BB| Open rates'!#REF!*0.8</f>
        <v>#REF!</v>
      </c>
      <c r="AV7" s="43" t="e">
        <f>'BAR BB| Open rates'!#REF!*0.8</f>
        <v>#REF!</v>
      </c>
      <c r="AW7" s="43" t="e">
        <f>'BAR BB| Open rates'!#REF!*0.8</f>
        <v>#REF!</v>
      </c>
      <c r="AX7" s="43" t="e">
        <f>'BAR BB| Open rates'!#REF!*0.8</f>
        <v>#REF!</v>
      </c>
      <c r="AY7" s="43" t="e">
        <f>'BAR BB| Open rates'!#REF!*0.8</f>
        <v>#REF!</v>
      </c>
      <c r="AZ7" s="43" t="e">
        <f>'BAR BB| Open rates'!#REF!*0.8</f>
        <v>#REF!</v>
      </c>
      <c r="BA7" s="43" t="e">
        <f>'BAR BB| Open rates'!#REF!*0.8</f>
        <v>#REF!</v>
      </c>
      <c r="BB7" s="43" t="e">
        <f>'BAR BB| Open rates'!#REF!*0.8</f>
        <v>#REF!</v>
      </c>
      <c r="BC7" s="43" t="e">
        <f>'BAR BB| Open rates'!#REF!*0.8</f>
        <v>#REF!</v>
      </c>
      <c r="BD7" s="43" t="e">
        <f>'BAR BB| Open rates'!#REF!*0.8</f>
        <v>#REF!</v>
      </c>
      <c r="BE7" s="43" t="e">
        <f>'BAR BB| Open rates'!#REF!*0.8</f>
        <v>#REF!</v>
      </c>
      <c r="BF7" s="43" t="e">
        <f>'BAR BB| Open rates'!#REF!*0.8</f>
        <v>#REF!</v>
      </c>
      <c r="BG7" s="43" t="e">
        <f>'BAR BB| Open rates'!#REF!*0.8</f>
        <v>#REF!</v>
      </c>
      <c r="BH7" s="43" t="e">
        <f>'BAR BB| Open rates'!#REF!*0.8</f>
        <v>#REF!</v>
      </c>
      <c r="BI7" s="43" t="e">
        <f>'BAR BB| Open rates'!#REF!*0.8</f>
        <v>#REF!</v>
      </c>
      <c r="BJ7" s="43" t="e">
        <f>'BAR BB| Open rates'!#REF!*0.8</f>
        <v>#REF!</v>
      </c>
      <c r="BK7" s="43" t="e">
        <f>'BAR BB| Open rates'!#REF!*0.8</f>
        <v>#REF!</v>
      </c>
      <c r="BL7" s="43" t="e">
        <f>'BAR BB| Open rates'!#REF!*0.8</f>
        <v>#REF!</v>
      </c>
      <c r="BM7" s="43" t="e">
        <f>'BAR BB| Open rates'!#REF!*0.8</f>
        <v>#REF!</v>
      </c>
      <c r="BN7" s="43" t="e">
        <f>'BAR BB| Open rates'!#REF!*0.8</f>
        <v>#REF!</v>
      </c>
      <c r="BO7" s="43" t="e">
        <f>'BAR BB| Open rates'!#REF!*0.8</f>
        <v>#REF!</v>
      </c>
      <c r="BP7" s="43" t="e">
        <f>'BAR BB| Open rates'!#REF!*0.8</f>
        <v>#REF!</v>
      </c>
      <c r="BQ7" s="43" t="e">
        <f>'BAR BB| Open rates'!#REF!*0.8</f>
        <v>#REF!</v>
      </c>
      <c r="BR7" s="43" t="e">
        <f>'BAR BB| Open rates'!#REF!*0.8</f>
        <v>#REF!</v>
      </c>
      <c r="BS7" s="43" t="e">
        <f>'BAR BB| Open rates'!#REF!*0.8</f>
        <v>#REF!</v>
      </c>
      <c r="BT7" s="43" t="e">
        <f>'BAR BB| Open rates'!#REF!*0.8</f>
        <v>#REF!</v>
      </c>
      <c r="BU7" s="43" t="e">
        <f>'BAR BB| Open rates'!#REF!*0.8</f>
        <v>#REF!</v>
      </c>
      <c r="BV7" s="43" t="e">
        <f>'BAR BB| Open rates'!#REF!*0.8</f>
        <v>#REF!</v>
      </c>
      <c r="BW7" s="43" t="e">
        <f>'BAR BB| Open rates'!#REF!*0.8</f>
        <v>#REF!</v>
      </c>
      <c r="BX7" s="43" t="e">
        <f>'BAR BB| Open rates'!#REF!*0.8</f>
        <v>#REF!</v>
      </c>
      <c r="BY7" s="43" t="e">
        <f>'BAR BB| Open rates'!#REF!*0.8</f>
        <v>#REF!</v>
      </c>
      <c r="BZ7" s="43" t="e">
        <f>'BAR BB| Open rates'!#REF!*0.8</f>
        <v>#REF!</v>
      </c>
    </row>
    <row r="8" spans="1:78" s="36" customFormat="1" ht="12" customHeight="1" x14ac:dyDescent="0.2">
      <c r="A8" s="145" t="str">
        <f>'BAR BB| Open rates'!A7</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s="36" customFormat="1" ht="12" customHeight="1" x14ac:dyDescent="0.2">
      <c r="A9" s="52">
        <f>'BAR BB| Open rates'!A8</f>
        <v>1</v>
      </c>
      <c r="B9" s="43" t="e">
        <f>'BAR BB| Open rates'!#REF!*0.8</f>
        <v>#REF!</v>
      </c>
      <c r="C9" s="43" t="e">
        <f>'BAR BB| Open rates'!#REF!*0.8</f>
        <v>#REF!</v>
      </c>
      <c r="D9" s="43" t="e">
        <f>'BAR BB| Open rates'!#REF!*0.8</f>
        <v>#REF!</v>
      </c>
      <c r="E9" s="43" t="e">
        <f>'BAR BB| Open rates'!#REF!*0.8</f>
        <v>#REF!</v>
      </c>
      <c r="F9" s="43" t="e">
        <f>'BAR BB| Open rates'!#REF!*0.8</f>
        <v>#REF!</v>
      </c>
      <c r="G9" s="43" t="e">
        <f>'BAR BB| Open rates'!#REF!*0.8</f>
        <v>#REF!</v>
      </c>
      <c r="H9" s="43" t="e">
        <f>'BAR BB| Open rates'!#REF!*0.8</f>
        <v>#REF!</v>
      </c>
      <c r="I9" s="43" t="e">
        <f>'BAR BB| Open rates'!#REF!*0.8</f>
        <v>#REF!</v>
      </c>
      <c r="J9" s="43" t="e">
        <f>'BAR BB| Open rates'!#REF!*0.8</f>
        <v>#REF!</v>
      </c>
      <c r="K9" s="43" t="e">
        <f>'BAR BB| Open rates'!#REF!*0.8</f>
        <v>#REF!</v>
      </c>
      <c r="L9" s="43" t="e">
        <f>'BAR BB| Open rates'!#REF!*0.8</f>
        <v>#REF!</v>
      </c>
      <c r="M9" s="43" t="e">
        <f>'BAR BB| Open rates'!#REF!*0.8</f>
        <v>#REF!</v>
      </c>
      <c r="N9" s="43" t="e">
        <f>'BAR BB| Open rates'!#REF!*0.8</f>
        <v>#REF!</v>
      </c>
      <c r="O9" s="43" t="e">
        <f>'BAR BB| Open rates'!#REF!*0.8</f>
        <v>#REF!</v>
      </c>
      <c r="P9" s="43" t="e">
        <f>'BAR BB| Open rates'!#REF!*0.8</f>
        <v>#REF!</v>
      </c>
      <c r="Q9" s="43" t="e">
        <f>'BAR BB| Open rates'!#REF!*0.8</f>
        <v>#REF!</v>
      </c>
      <c r="R9" s="43" t="e">
        <f>'BAR BB| Open rates'!#REF!*0.8</f>
        <v>#REF!</v>
      </c>
      <c r="S9" s="43" t="e">
        <f>'BAR BB| Open rates'!#REF!*0.8</f>
        <v>#REF!</v>
      </c>
      <c r="T9" s="43" t="e">
        <f>'BAR BB| Open rates'!#REF!*0.8</f>
        <v>#REF!</v>
      </c>
      <c r="U9" s="43" t="e">
        <f>'BAR BB| Open rates'!#REF!*0.8</f>
        <v>#REF!</v>
      </c>
      <c r="V9" s="43" t="e">
        <f>'BAR BB| Open rates'!#REF!*0.8</f>
        <v>#REF!</v>
      </c>
      <c r="W9" s="43" t="e">
        <f>'BAR BB| Open rates'!#REF!*0.8</f>
        <v>#REF!</v>
      </c>
      <c r="X9" s="43" t="e">
        <f>'BAR BB| Open rates'!#REF!*0.8</f>
        <v>#REF!</v>
      </c>
      <c r="Y9" s="43" t="e">
        <f>'BAR BB| Open rates'!#REF!*0.8</f>
        <v>#REF!</v>
      </c>
      <c r="Z9" s="43" t="e">
        <f>'BAR BB| Open rates'!#REF!*0.8</f>
        <v>#REF!</v>
      </c>
      <c r="AA9" s="43" t="e">
        <f>'BAR BB| Open rates'!#REF!*0.8</f>
        <v>#REF!</v>
      </c>
      <c r="AB9" s="43" t="e">
        <f>'BAR BB| Open rates'!#REF!*0.8</f>
        <v>#REF!</v>
      </c>
      <c r="AC9" s="43" t="e">
        <f>'BAR BB| Open rates'!#REF!*0.8</f>
        <v>#REF!</v>
      </c>
      <c r="AD9" s="43" t="e">
        <f>'BAR BB| Open rates'!#REF!*0.8</f>
        <v>#REF!</v>
      </c>
      <c r="AE9" s="43" t="e">
        <f>'BAR BB| Open rates'!#REF!*0.8</f>
        <v>#REF!</v>
      </c>
      <c r="AF9" s="43" t="e">
        <f>'BAR BB| Open rates'!#REF!*0.8</f>
        <v>#REF!</v>
      </c>
      <c r="AG9" s="43" t="e">
        <f>'BAR BB| Open rates'!#REF!*0.8</f>
        <v>#REF!</v>
      </c>
      <c r="AH9" s="43" t="e">
        <f>'BAR BB| Open rates'!#REF!*0.8</f>
        <v>#REF!</v>
      </c>
      <c r="AI9" s="43" t="e">
        <f>'BAR BB| Open rates'!#REF!*0.8</f>
        <v>#REF!</v>
      </c>
      <c r="AJ9" s="43" t="e">
        <f>'BAR BB| Open rates'!#REF!*0.8</f>
        <v>#REF!</v>
      </c>
      <c r="AK9" s="43" t="e">
        <f>'BAR BB| Open rates'!#REF!*0.8</f>
        <v>#REF!</v>
      </c>
      <c r="AL9" s="43" t="e">
        <f>'BAR BB| Open rates'!#REF!*0.8</f>
        <v>#REF!</v>
      </c>
      <c r="AM9" s="43" t="e">
        <f>'BAR BB| Open rates'!#REF!*0.8</f>
        <v>#REF!</v>
      </c>
      <c r="AN9" s="43" t="e">
        <f>'BAR BB| Open rates'!#REF!*0.8</f>
        <v>#REF!</v>
      </c>
      <c r="AO9" s="43" t="e">
        <f>'BAR BB| Open rates'!#REF!*0.8</f>
        <v>#REF!</v>
      </c>
      <c r="AP9" s="43" t="e">
        <f>'BAR BB| Open rates'!#REF!*0.8</f>
        <v>#REF!</v>
      </c>
      <c r="AQ9" s="43" t="e">
        <f>'BAR BB| Open rates'!#REF!*0.8</f>
        <v>#REF!</v>
      </c>
      <c r="AR9" s="43" t="e">
        <f>'BAR BB| Open rates'!#REF!*0.8</f>
        <v>#REF!</v>
      </c>
      <c r="AS9" s="43" t="e">
        <f>'BAR BB| Open rates'!#REF!*0.8</f>
        <v>#REF!</v>
      </c>
      <c r="AT9" s="43" t="e">
        <f>'BAR BB| Open rates'!#REF!*0.8</f>
        <v>#REF!</v>
      </c>
      <c r="AU9" s="43" t="e">
        <f>'BAR BB| Open rates'!#REF!*0.8</f>
        <v>#REF!</v>
      </c>
      <c r="AV9" s="43" t="e">
        <f>'BAR BB| Open rates'!#REF!*0.8</f>
        <v>#REF!</v>
      </c>
      <c r="AW9" s="43" t="e">
        <f>'BAR BB| Open rates'!#REF!*0.8</f>
        <v>#REF!</v>
      </c>
      <c r="AX9" s="43" t="e">
        <f>'BAR BB| Open rates'!#REF!*0.8</f>
        <v>#REF!</v>
      </c>
      <c r="AY9" s="43" t="e">
        <f>'BAR BB| Open rates'!#REF!*0.8</f>
        <v>#REF!</v>
      </c>
      <c r="AZ9" s="43" t="e">
        <f>'BAR BB| Open rates'!#REF!*0.8</f>
        <v>#REF!</v>
      </c>
      <c r="BA9" s="43" t="e">
        <f>'BAR BB| Open rates'!#REF!*0.8</f>
        <v>#REF!</v>
      </c>
      <c r="BB9" s="43" t="e">
        <f>'BAR BB| Open rates'!#REF!*0.8</f>
        <v>#REF!</v>
      </c>
      <c r="BC9" s="43" t="e">
        <f>'BAR BB| Open rates'!#REF!*0.8</f>
        <v>#REF!</v>
      </c>
      <c r="BD9" s="43" t="e">
        <f>'BAR BB| Open rates'!#REF!*0.8</f>
        <v>#REF!</v>
      </c>
      <c r="BE9" s="43" t="e">
        <f>'BAR BB| Open rates'!#REF!*0.8</f>
        <v>#REF!</v>
      </c>
      <c r="BF9" s="43" t="e">
        <f>'BAR BB| Open rates'!#REF!*0.8</f>
        <v>#REF!</v>
      </c>
      <c r="BG9" s="43" t="e">
        <f>'BAR BB| Open rates'!#REF!*0.8</f>
        <v>#REF!</v>
      </c>
      <c r="BH9" s="43" t="e">
        <f>'BAR BB| Open rates'!#REF!*0.8</f>
        <v>#REF!</v>
      </c>
      <c r="BI9" s="43" t="e">
        <f>'BAR BB| Open rates'!#REF!*0.8</f>
        <v>#REF!</v>
      </c>
      <c r="BJ9" s="43" t="e">
        <f>'BAR BB| Open rates'!#REF!*0.8</f>
        <v>#REF!</v>
      </c>
      <c r="BK9" s="43" t="e">
        <f>'BAR BB| Open rates'!#REF!*0.8</f>
        <v>#REF!</v>
      </c>
      <c r="BL9" s="43" t="e">
        <f>'BAR BB| Open rates'!#REF!*0.8</f>
        <v>#REF!</v>
      </c>
      <c r="BM9" s="43" t="e">
        <f>'BAR BB| Open rates'!#REF!*0.8</f>
        <v>#REF!</v>
      </c>
      <c r="BN9" s="43" t="e">
        <f>'BAR BB| Open rates'!#REF!*0.8</f>
        <v>#REF!</v>
      </c>
      <c r="BO9" s="43" t="e">
        <f>'BAR BB| Open rates'!#REF!*0.8</f>
        <v>#REF!</v>
      </c>
      <c r="BP9" s="43" t="e">
        <f>'BAR BB| Open rates'!#REF!*0.8</f>
        <v>#REF!</v>
      </c>
      <c r="BQ9" s="43" t="e">
        <f>'BAR BB| Open rates'!#REF!*0.8</f>
        <v>#REF!</v>
      </c>
      <c r="BR9" s="43" t="e">
        <f>'BAR BB| Open rates'!#REF!*0.8</f>
        <v>#REF!</v>
      </c>
      <c r="BS9" s="43" t="e">
        <f>'BAR BB| Open rates'!#REF!*0.8</f>
        <v>#REF!</v>
      </c>
      <c r="BT9" s="43" t="e">
        <f>'BAR BB| Open rates'!#REF!*0.8</f>
        <v>#REF!</v>
      </c>
      <c r="BU9" s="43" t="e">
        <f>'BAR BB| Open rates'!#REF!*0.8</f>
        <v>#REF!</v>
      </c>
      <c r="BV9" s="43" t="e">
        <f>'BAR BB| Open rates'!#REF!*0.8</f>
        <v>#REF!</v>
      </c>
      <c r="BW9" s="43" t="e">
        <f>'BAR BB| Open rates'!#REF!*0.8</f>
        <v>#REF!</v>
      </c>
      <c r="BX9" s="43" t="e">
        <f>'BAR BB| Open rates'!#REF!*0.8</f>
        <v>#REF!</v>
      </c>
      <c r="BY9" s="43" t="e">
        <f>'BAR BB| Open rates'!#REF!*0.8</f>
        <v>#REF!</v>
      </c>
      <c r="BZ9" s="43" t="e">
        <f>'BAR BB| Open rates'!#REF!*0.8</f>
        <v>#REF!</v>
      </c>
    </row>
    <row r="10" spans="1:78" s="36" customFormat="1" ht="12" customHeight="1" x14ac:dyDescent="0.2">
      <c r="A10" s="52">
        <f>'BAR BB| Open rates'!A9</f>
        <v>2</v>
      </c>
      <c r="B10" s="43" t="e">
        <f>'BAR BB| Open rates'!#REF!*0.8</f>
        <v>#REF!</v>
      </c>
      <c r="C10" s="43" t="e">
        <f>'BAR BB| Open rates'!#REF!*0.8</f>
        <v>#REF!</v>
      </c>
      <c r="D10" s="43" t="e">
        <f>'BAR BB| Open rates'!#REF!*0.8</f>
        <v>#REF!</v>
      </c>
      <c r="E10" s="43" t="e">
        <f>'BAR BB| Open rates'!#REF!*0.8</f>
        <v>#REF!</v>
      </c>
      <c r="F10" s="43" t="e">
        <f>'BAR BB| Open rates'!#REF!*0.8</f>
        <v>#REF!</v>
      </c>
      <c r="G10" s="43" t="e">
        <f>'BAR BB| Open rates'!#REF!*0.8</f>
        <v>#REF!</v>
      </c>
      <c r="H10" s="43" t="e">
        <f>'BAR BB| Open rates'!#REF!*0.8</f>
        <v>#REF!</v>
      </c>
      <c r="I10" s="43" t="e">
        <f>'BAR BB| Open rates'!#REF!*0.8</f>
        <v>#REF!</v>
      </c>
      <c r="J10" s="43" t="e">
        <f>'BAR BB| Open rates'!#REF!*0.8</f>
        <v>#REF!</v>
      </c>
      <c r="K10" s="43" t="e">
        <f>'BAR BB| Open rates'!#REF!*0.8</f>
        <v>#REF!</v>
      </c>
      <c r="L10" s="43" t="e">
        <f>'BAR BB| Open rates'!#REF!*0.8</f>
        <v>#REF!</v>
      </c>
      <c r="M10" s="43" t="e">
        <f>'BAR BB| Open rates'!#REF!*0.8</f>
        <v>#REF!</v>
      </c>
      <c r="N10" s="43" t="e">
        <f>'BAR BB| Open rates'!#REF!*0.8</f>
        <v>#REF!</v>
      </c>
      <c r="O10" s="43" t="e">
        <f>'BAR BB| Open rates'!#REF!*0.8</f>
        <v>#REF!</v>
      </c>
      <c r="P10" s="43" t="e">
        <f>'BAR BB| Open rates'!#REF!*0.8</f>
        <v>#REF!</v>
      </c>
      <c r="Q10" s="43" t="e">
        <f>'BAR BB| Open rates'!#REF!*0.8</f>
        <v>#REF!</v>
      </c>
      <c r="R10" s="43" t="e">
        <f>'BAR BB| Open rates'!#REF!*0.8</f>
        <v>#REF!</v>
      </c>
      <c r="S10" s="43" t="e">
        <f>'BAR BB| Open rates'!#REF!*0.8</f>
        <v>#REF!</v>
      </c>
      <c r="T10" s="43" t="e">
        <f>'BAR BB| Open rates'!#REF!*0.8</f>
        <v>#REF!</v>
      </c>
      <c r="U10" s="43" t="e">
        <f>'BAR BB| Open rates'!#REF!*0.8</f>
        <v>#REF!</v>
      </c>
      <c r="V10" s="43" t="e">
        <f>'BAR BB| Open rates'!#REF!*0.8</f>
        <v>#REF!</v>
      </c>
      <c r="W10" s="43" t="e">
        <f>'BAR BB| Open rates'!#REF!*0.8</f>
        <v>#REF!</v>
      </c>
      <c r="X10" s="43" t="e">
        <f>'BAR BB| Open rates'!#REF!*0.8</f>
        <v>#REF!</v>
      </c>
      <c r="Y10" s="43" t="e">
        <f>'BAR BB| Open rates'!#REF!*0.8</f>
        <v>#REF!</v>
      </c>
      <c r="Z10" s="43" t="e">
        <f>'BAR BB| Open rates'!#REF!*0.8</f>
        <v>#REF!</v>
      </c>
      <c r="AA10" s="43" t="e">
        <f>'BAR BB| Open rates'!#REF!*0.8</f>
        <v>#REF!</v>
      </c>
      <c r="AB10" s="43" t="e">
        <f>'BAR BB| Open rates'!#REF!*0.8</f>
        <v>#REF!</v>
      </c>
      <c r="AC10" s="43" t="e">
        <f>'BAR BB| Open rates'!#REF!*0.8</f>
        <v>#REF!</v>
      </c>
      <c r="AD10" s="43" t="e">
        <f>'BAR BB| Open rates'!#REF!*0.8</f>
        <v>#REF!</v>
      </c>
      <c r="AE10" s="43" t="e">
        <f>'BAR BB| Open rates'!#REF!*0.8</f>
        <v>#REF!</v>
      </c>
      <c r="AF10" s="43" t="e">
        <f>'BAR BB| Open rates'!#REF!*0.8</f>
        <v>#REF!</v>
      </c>
      <c r="AG10" s="43" t="e">
        <f>'BAR BB| Open rates'!#REF!*0.8</f>
        <v>#REF!</v>
      </c>
      <c r="AH10" s="43" t="e">
        <f>'BAR BB| Open rates'!#REF!*0.8</f>
        <v>#REF!</v>
      </c>
      <c r="AI10" s="43" t="e">
        <f>'BAR BB| Open rates'!#REF!*0.8</f>
        <v>#REF!</v>
      </c>
      <c r="AJ10" s="43" t="e">
        <f>'BAR BB| Open rates'!#REF!*0.8</f>
        <v>#REF!</v>
      </c>
      <c r="AK10" s="43" t="e">
        <f>'BAR BB| Open rates'!#REF!*0.8</f>
        <v>#REF!</v>
      </c>
      <c r="AL10" s="43" t="e">
        <f>'BAR BB| Open rates'!#REF!*0.8</f>
        <v>#REF!</v>
      </c>
      <c r="AM10" s="43" t="e">
        <f>'BAR BB| Open rates'!#REF!*0.8</f>
        <v>#REF!</v>
      </c>
      <c r="AN10" s="43" t="e">
        <f>'BAR BB| Open rates'!#REF!*0.8</f>
        <v>#REF!</v>
      </c>
      <c r="AO10" s="43" t="e">
        <f>'BAR BB| Open rates'!#REF!*0.8</f>
        <v>#REF!</v>
      </c>
      <c r="AP10" s="43" t="e">
        <f>'BAR BB| Open rates'!#REF!*0.8</f>
        <v>#REF!</v>
      </c>
      <c r="AQ10" s="43" t="e">
        <f>'BAR BB| Open rates'!#REF!*0.8</f>
        <v>#REF!</v>
      </c>
      <c r="AR10" s="43" t="e">
        <f>'BAR BB| Open rates'!#REF!*0.8</f>
        <v>#REF!</v>
      </c>
      <c r="AS10" s="43" t="e">
        <f>'BAR BB| Open rates'!#REF!*0.8</f>
        <v>#REF!</v>
      </c>
      <c r="AT10" s="43" t="e">
        <f>'BAR BB| Open rates'!#REF!*0.8</f>
        <v>#REF!</v>
      </c>
      <c r="AU10" s="43" t="e">
        <f>'BAR BB| Open rates'!#REF!*0.8</f>
        <v>#REF!</v>
      </c>
      <c r="AV10" s="43" t="e">
        <f>'BAR BB| Open rates'!#REF!*0.8</f>
        <v>#REF!</v>
      </c>
      <c r="AW10" s="43" t="e">
        <f>'BAR BB| Open rates'!#REF!*0.8</f>
        <v>#REF!</v>
      </c>
      <c r="AX10" s="43" t="e">
        <f>'BAR BB| Open rates'!#REF!*0.8</f>
        <v>#REF!</v>
      </c>
      <c r="AY10" s="43" t="e">
        <f>'BAR BB| Open rates'!#REF!*0.8</f>
        <v>#REF!</v>
      </c>
      <c r="AZ10" s="43" t="e">
        <f>'BAR BB| Open rates'!#REF!*0.8</f>
        <v>#REF!</v>
      </c>
      <c r="BA10" s="43" t="e">
        <f>'BAR BB| Open rates'!#REF!*0.8</f>
        <v>#REF!</v>
      </c>
      <c r="BB10" s="43" t="e">
        <f>'BAR BB| Open rates'!#REF!*0.8</f>
        <v>#REF!</v>
      </c>
      <c r="BC10" s="43" t="e">
        <f>'BAR BB| Open rates'!#REF!*0.8</f>
        <v>#REF!</v>
      </c>
      <c r="BD10" s="43" t="e">
        <f>'BAR BB| Open rates'!#REF!*0.8</f>
        <v>#REF!</v>
      </c>
      <c r="BE10" s="43" t="e">
        <f>'BAR BB| Open rates'!#REF!*0.8</f>
        <v>#REF!</v>
      </c>
      <c r="BF10" s="43" t="e">
        <f>'BAR BB| Open rates'!#REF!*0.8</f>
        <v>#REF!</v>
      </c>
      <c r="BG10" s="43" t="e">
        <f>'BAR BB| Open rates'!#REF!*0.8</f>
        <v>#REF!</v>
      </c>
      <c r="BH10" s="43" t="e">
        <f>'BAR BB| Open rates'!#REF!*0.8</f>
        <v>#REF!</v>
      </c>
      <c r="BI10" s="43" t="e">
        <f>'BAR BB| Open rates'!#REF!*0.8</f>
        <v>#REF!</v>
      </c>
      <c r="BJ10" s="43" t="e">
        <f>'BAR BB| Open rates'!#REF!*0.8</f>
        <v>#REF!</v>
      </c>
      <c r="BK10" s="43" t="e">
        <f>'BAR BB| Open rates'!#REF!*0.8</f>
        <v>#REF!</v>
      </c>
      <c r="BL10" s="43" t="e">
        <f>'BAR BB| Open rates'!#REF!*0.8</f>
        <v>#REF!</v>
      </c>
      <c r="BM10" s="43" t="e">
        <f>'BAR BB| Open rates'!#REF!*0.8</f>
        <v>#REF!</v>
      </c>
      <c r="BN10" s="43" t="e">
        <f>'BAR BB| Open rates'!#REF!*0.8</f>
        <v>#REF!</v>
      </c>
      <c r="BO10" s="43" t="e">
        <f>'BAR BB| Open rates'!#REF!*0.8</f>
        <v>#REF!</v>
      </c>
      <c r="BP10" s="43" t="e">
        <f>'BAR BB| Open rates'!#REF!*0.8</f>
        <v>#REF!</v>
      </c>
      <c r="BQ10" s="43" t="e">
        <f>'BAR BB| Open rates'!#REF!*0.8</f>
        <v>#REF!</v>
      </c>
      <c r="BR10" s="43" t="e">
        <f>'BAR BB| Open rates'!#REF!*0.8</f>
        <v>#REF!</v>
      </c>
      <c r="BS10" s="43" t="e">
        <f>'BAR BB| Open rates'!#REF!*0.8</f>
        <v>#REF!</v>
      </c>
      <c r="BT10" s="43" t="e">
        <f>'BAR BB| Open rates'!#REF!*0.8</f>
        <v>#REF!</v>
      </c>
      <c r="BU10" s="43" t="e">
        <f>'BAR BB| Open rates'!#REF!*0.8</f>
        <v>#REF!</v>
      </c>
      <c r="BV10" s="43" t="e">
        <f>'BAR BB| Open rates'!#REF!*0.8</f>
        <v>#REF!</v>
      </c>
      <c r="BW10" s="43" t="e">
        <f>'BAR BB| Open rates'!#REF!*0.8</f>
        <v>#REF!</v>
      </c>
      <c r="BX10" s="43" t="e">
        <f>'BAR BB| Open rates'!#REF!*0.8</f>
        <v>#REF!</v>
      </c>
      <c r="BY10" s="43" t="e">
        <f>'BAR BB| Open rates'!#REF!*0.8</f>
        <v>#REF!</v>
      </c>
      <c r="BZ10" s="43" t="e">
        <f>'BAR BB| Open rates'!#REF!*0.8</f>
        <v>#REF!</v>
      </c>
    </row>
    <row r="11" spans="1:78" s="36" customFormat="1" ht="12" customHeight="1" x14ac:dyDescent="0.2">
      <c r="A11" s="145" t="str">
        <f>'BAR BB| Open rates'!A10</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s="36" customFormat="1" ht="12" customHeight="1" x14ac:dyDescent="0.2">
      <c r="A12" s="52">
        <f>'BAR BB| Open rates'!A11</f>
        <v>1</v>
      </c>
      <c r="B12" s="43" t="e">
        <f>'BAR BB| Open rates'!#REF!*0.8</f>
        <v>#REF!</v>
      </c>
      <c r="C12" s="43" t="e">
        <f>'BAR BB| Open rates'!#REF!*0.8</f>
        <v>#REF!</v>
      </c>
      <c r="D12" s="43" t="e">
        <f>'BAR BB| Open rates'!#REF!*0.8</f>
        <v>#REF!</v>
      </c>
      <c r="E12" s="43" t="e">
        <f>'BAR BB| Open rates'!#REF!*0.8</f>
        <v>#REF!</v>
      </c>
      <c r="F12" s="43" t="e">
        <f>'BAR BB| Open rates'!#REF!*0.8</f>
        <v>#REF!</v>
      </c>
      <c r="G12" s="43" t="e">
        <f>'BAR BB| Open rates'!#REF!*0.8</f>
        <v>#REF!</v>
      </c>
      <c r="H12" s="43" t="e">
        <f>'BAR BB| Open rates'!#REF!*0.8</f>
        <v>#REF!</v>
      </c>
      <c r="I12" s="43" t="e">
        <f>'BAR BB| Open rates'!#REF!*0.8</f>
        <v>#REF!</v>
      </c>
      <c r="J12" s="43" t="e">
        <f>'BAR BB| Open rates'!#REF!*0.8</f>
        <v>#REF!</v>
      </c>
      <c r="K12" s="43" t="e">
        <f>'BAR BB| Open rates'!#REF!*0.8</f>
        <v>#REF!</v>
      </c>
      <c r="L12" s="43" t="e">
        <f>'BAR BB| Open rates'!#REF!*0.8</f>
        <v>#REF!</v>
      </c>
      <c r="M12" s="43" t="e">
        <f>'BAR BB| Open rates'!#REF!*0.8</f>
        <v>#REF!</v>
      </c>
      <c r="N12" s="43" t="e">
        <f>'BAR BB| Open rates'!#REF!*0.8</f>
        <v>#REF!</v>
      </c>
      <c r="O12" s="43" t="e">
        <f>'BAR BB| Open rates'!#REF!*0.8</f>
        <v>#REF!</v>
      </c>
      <c r="P12" s="43" t="e">
        <f>'BAR BB| Open rates'!#REF!*0.8</f>
        <v>#REF!</v>
      </c>
      <c r="Q12" s="43" t="e">
        <f>'BAR BB| Open rates'!#REF!*0.8</f>
        <v>#REF!</v>
      </c>
      <c r="R12" s="43" t="e">
        <f>'BAR BB| Open rates'!#REF!*0.8</f>
        <v>#REF!</v>
      </c>
      <c r="S12" s="43" t="e">
        <f>'BAR BB| Open rates'!#REF!*0.8</f>
        <v>#REF!</v>
      </c>
      <c r="T12" s="43" t="e">
        <f>'BAR BB| Open rates'!#REF!*0.8</f>
        <v>#REF!</v>
      </c>
      <c r="U12" s="43" t="e">
        <f>'BAR BB| Open rates'!#REF!*0.8</f>
        <v>#REF!</v>
      </c>
      <c r="V12" s="43" t="e">
        <f>'BAR BB| Open rates'!#REF!*0.8</f>
        <v>#REF!</v>
      </c>
      <c r="W12" s="43" t="e">
        <f>'BAR BB| Open rates'!#REF!*0.8</f>
        <v>#REF!</v>
      </c>
      <c r="X12" s="43" t="e">
        <f>'BAR BB| Open rates'!#REF!*0.8</f>
        <v>#REF!</v>
      </c>
      <c r="Y12" s="43" t="e">
        <f>'BAR BB| Open rates'!#REF!*0.8</f>
        <v>#REF!</v>
      </c>
      <c r="Z12" s="43" t="e">
        <f>'BAR BB| Open rates'!#REF!*0.8</f>
        <v>#REF!</v>
      </c>
      <c r="AA12" s="43" t="e">
        <f>'BAR BB| Open rates'!#REF!*0.8</f>
        <v>#REF!</v>
      </c>
      <c r="AB12" s="43" t="e">
        <f>'BAR BB| Open rates'!#REF!*0.8</f>
        <v>#REF!</v>
      </c>
      <c r="AC12" s="43" t="e">
        <f>'BAR BB| Open rates'!#REF!*0.8</f>
        <v>#REF!</v>
      </c>
      <c r="AD12" s="43" t="e">
        <f>'BAR BB| Open rates'!#REF!*0.8</f>
        <v>#REF!</v>
      </c>
      <c r="AE12" s="43" t="e">
        <f>'BAR BB| Open rates'!#REF!*0.8</f>
        <v>#REF!</v>
      </c>
      <c r="AF12" s="43" t="e">
        <f>'BAR BB| Open rates'!#REF!*0.8</f>
        <v>#REF!</v>
      </c>
      <c r="AG12" s="43" t="e">
        <f>'BAR BB| Open rates'!#REF!*0.8</f>
        <v>#REF!</v>
      </c>
      <c r="AH12" s="43" t="e">
        <f>'BAR BB| Open rates'!#REF!*0.8</f>
        <v>#REF!</v>
      </c>
      <c r="AI12" s="43" t="e">
        <f>'BAR BB| Open rates'!#REF!*0.8</f>
        <v>#REF!</v>
      </c>
      <c r="AJ12" s="43" t="e">
        <f>'BAR BB| Open rates'!#REF!*0.8</f>
        <v>#REF!</v>
      </c>
      <c r="AK12" s="43" t="e">
        <f>'BAR BB| Open rates'!#REF!*0.8</f>
        <v>#REF!</v>
      </c>
      <c r="AL12" s="43" t="e">
        <f>'BAR BB| Open rates'!#REF!*0.8</f>
        <v>#REF!</v>
      </c>
      <c r="AM12" s="43" t="e">
        <f>'BAR BB| Open rates'!#REF!*0.8</f>
        <v>#REF!</v>
      </c>
      <c r="AN12" s="43" t="e">
        <f>'BAR BB| Open rates'!#REF!*0.8</f>
        <v>#REF!</v>
      </c>
      <c r="AO12" s="43" t="e">
        <f>'BAR BB| Open rates'!#REF!*0.8</f>
        <v>#REF!</v>
      </c>
      <c r="AP12" s="43" t="e">
        <f>'BAR BB| Open rates'!#REF!*0.8</f>
        <v>#REF!</v>
      </c>
      <c r="AQ12" s="43" t="e">
        <f>'BAR BB| Open rates'!#REF!*0.8</f>
        <v>#REF!</v>
      </c>
      <c r="AR12" s="43" t="e">
        <f>'BAR BB| Open rates'!#REF!*0.8</f>
        <v>#REF!</v>
      </c>
      <c r="AS12" s="43" t="e">
        <f>'BAR BB| Open rates'!#REF!*0.8</f>
        <v>#REF!</v>
      </c>
      <c r="AT12" s="43" t="e">
        <f>'BAR BB| Open rates'!#REF!*0.8</f>
        <v>#REF!</v>
      </c>
      <c r="AU12" s="43" t="e">
        <f>'BAR BB| Open rates'!#REF!*0.8</f>
        <v>#REF!</v>
      </c>
      <c r="AV12" s="43" t="e">
        <f>'BAR BB| Open rates'!#REF!*0.8</f>
        <v>#REF!</v>
      </c>
      <c r="AW12" s="43" t="e">
        <f>'BAR BB| Open rates'!#REF!*0.8</f>
        <v>#REF!</v>
      </c>
      <c r="AX12" s="43" t="e">
        <f>'BAR BB| Open rates'!#REF!*0.8</f>
        <v>#REF!</v>
      </c>
      <c r="AY12" s="43" t="e">
        <f>'BAR BB| Open rates'!#REF!*0.8</f>
        <v>#REF!</v>
      </c>
      <c r="AZ12" s="43" t="e">
        <f>'BAR BB| Open rates'!#REF!*0.8</f>
        <v>#REF!</v>
      </c>
      <c r="BA12" s="43" t="e">
        <f>'BAR BB| Open rates'!#REF!*0.8</f>
        <v>#REF!</v>
      </c>
      <c r="BB12" s="43" t="e">
        <f>'BAR BB| Open rates'!#REF!*0.8</f>
        <v>#REF!</v>
      </c>
      <c r="BC12" s="43" t="e">
        <f>'BAR BB| Open rates'!#REF!*0.8</f>
        <v>#REF!</v>
      </c>
      <c r="BD12" s="43" t="e">
        <f>'BAR BB| Open rates'!#REF!*0.8</f>
        <v>#REF!</v>
      </c>
      <c r="BE12" s="43" t="e">
        <f>'BAR BB| Open rates'!#REF!*0.8</f>
        <v>#REF!</v>
      </c>
      <c r="BF12" s="43" t="e">
        <f>'BAR BB| Open rates'!#REF!*0.8</f>
        <v>#REF!</v>
      </c>
      <c r="BG12" s="43" t="e">
        <f>'BAR BB| Open rates'!#REF!*0.8</f>
        <v>#REF!</v>
      </c>
      <c r="BH12" s="43" t="e">
        <f>'BAR BB| Open rates'!#REF!*0.8</f>
        <v>#REF!</v>
      </c>
      <c r="BI12" s="43" t="e">
        <f>'BAR BB| Open rates'!#REF!*0.8</f>
        <v>#REF!</v>
      </c>
      <c r="BJ12" s="43" t="e">
        <f>'BAR BB| Open rates'!#REF!*0.8</f>
        <v>#REF!</v>
      </c>
      <c r="BK12" s="43" t="e">
        <f>'BAR BB| Open rates'!#REF!*0.8</f>
        <v>#REF!</v>
      </c>
      <c r="BL12" s="43" t="e">
        <f>'BAR BB| Open rates'!#REF!*0.8</f>
        <v>#REF!</v>
      </c>
      <c r="BM12" s="43" t="e">
        <f>'BAR BB| Open rates'!#REF!*0.8</f>
        <v>#REF!</v>
      </c>
      <c r="BN12" s="43" t="e">
        <f>'BAR BB| Open rates'!#REF!*0.8</f>
        <v>#REF!</v>
      </c>
      <c r="BO12" s="43" t="e">
        <f>'BAR BB| Open rates'!#REF!*0.8</f>
        <v>#REF!</v>
      </c>
      <c r="BP12" s="43" t="e">
        <f>'BAR BB| Open rates'!#REF!*0.8</f>
        <v>#REF!</v>
      </c>
      <c r="BQ12" s="43" t="e">
        <f>'BAR BB| Open rates'!#REF!*0.8</f>
        <v>#REF!</v>
      </c>
      <c r="BR12" s="43" t="e">
        <f>'BAR BB| Open rates'!#REF!*0.8</f>
        <v>#REF!</v>
      </c>
      <c r="BS12" s="43" t="e">
        <f>'BAR BB| Open rates'!#REF!*0.8</f>
        <v>#REF!</v>
      </c>
      <c r="BT12" s="43" t="e">
        <f>'BAR BB| Open rates'!#REF!*0.8</f>
        <v>#REF!</v>
      </c>
      <c r="BU12" s="43" t="e">
        <f>'BAR BB| Open rates'!#REF!*0.8</f>
        <v>#REF!</v>
      </c>
      <c r="BV12" s="43" t="e">
        <f>'BAR BB| Open rates'!#REF!*0.8</f>
        <v>#REF!</v>
      </c>
      <c r="BW12" s="43" t="e">
        <f>'BAR BB| Open rates'!#REF!*0.8</f>
        <v>#REF!</v>
      </c>
      <c r="BX12" s="43" t="e">
        <f>'BAR BB| Open rates'!#REF!*0.8</f>
        <v>#REF!</v>
      </c>
      <c r="BY12" s="43" t="e">
        <f>'BAR BB| Open rates'!#REF!*0.8</f>
        <v>#REF!</v>
      </c>
      <c r="BZ12" s="43" t="e">
        <f>'BAR BB| Open rates'!#REF!*0.8</f>
        <v>#REF!</v>
      </c>
    </row>
    <row r="13" spans="1:78" s="36" customFormat="1" ht="12" customHeight="1" x14ac:dyDescent="0.2">
      <c r="A13" s="52">
        <f>'BAR BB| Open rates'!A12</f>
        <v>2</v>
      </c>
      <c r="B13" s="43" t="e">
        <f>'BAR BB| Open rates'!#REF!*0.8</f>
        <v>#REF!</v>
      </c>
      <c r="C13" s="43" t="e">
        <f>'BAR BB| Open rates'!#REF!*0.8</f>
        <v>#REF!</v>
      </c>
      <c r="D13" s="43" t="e">
        <f>'BAR BB| Open rates'!#REF!*0.8</f>
        <v>#REF!</v>
      </c>
      <c r="E13" s="43" t="e">
        <f>'BAR BB| Open rates'!#REF!*0.8</f>
        <v>#REF!</v>
      </c>
      <c r="F13" s="43" t="e">
        <f>'BAR BB| Open rates'!#REF!*0.8</f>
        <v>#REF!</v>
      </c>
      <c r="G13" s="43" t="e">
        <f>'BAR BB| Open rates'!#REF!*0.8</f>
        <v>#REF!</v>
      </c>
      <c r="H13" s="43" t="e">
        <f>'BAR BB| Open rates'!#REF!*0.8</f>
        <v>#REF!</v>
      </c>
      <c r="I13" s="43" t="e">
        <f>'BAR BB| Open rates'!#REF!*0.8</f>
        <v>#REF!</v>
      </c>
      <c r="J13" s="43" t="e">
        <f>'BAR BB| Open rates'!#REF!*0.8</f>
        <v>#REF!</v>
      </c>
      <c r="K13" s="43" t="e">
        <f>'BAR BB| Open rates'!#REF!*0.8</f>
        <v>#REF!</v>
      </c>
      <c r="L13" s="43" t="e">
        <f>'BAR BB| Open rates'!#REF!*0.8</f>
        <v>#REF!</v>
      </c>
      <c r="M13" s="43" t="e">
        <f>'BAR BB| Open rates'!#REF!*0.8</f>
        <v>#REF!</v>
      </c>
      <c r="N13" s="43" t="e">
        <f>'BAR BB| Open rates'!#REF!*0.8</f>
        <v>#REF!</v>
      </c>
      <c r="O13" s="43" t="e">
        <f>'BAR BB| Open rates'!#REF!*0.8</f>
        <v>#REF!</v>
      </c>
      <c r="P13" s="43" t="e">
        <f>'BAR BB| Open rates'!#REF!*0.8</f>
        <v>#REF!</v>
      </c>
      <c r="Q13" s="43" t="e">
        <f>'BAR BB| Open rates'!#REF!*0.8</f>
        <v>#REF!</v>
      </c>
      <c r="R13" s="43" t="e">
        <f>'BAR BB| Open rates'!#REF!*0.8</f>
        <v>#REF!</v>
      </c>
      <c r="S13" s="43" t="e">
        <f>'BAR BB| Open rates'!#REF!*0.8</f>
        <v>#REF!</v>
      </c>
      <c r="T13" s="43" t="e">
        <f>'BAR BB| Open rates'!#REF!*0.8</f>
        <v>#REF!</v>
      </c>
      <c r="U13" s="43" t="e">
        <f>'BAR BB| Open rates'!#REF!*0.8</f>
        <v>#REF!</v>
      </c>
      <c r="V13" s="43" t="e">
        <f>'BAR BB| Open rates'!#REF!*0.8</f>
        <v>#REF!</v>
      </c>
      <c r="W13" s="43" t="e">
        <f>'BAR BB| Open rates'!#REF!*0.8</f>
        <v>#REF!</v>
      </c>
      <c r="X13" s="43" t="e">
        <f>'BAR BB| Open rates'!#REF!*0.8</f>
        <v>#REF!</v>
      </c>
      <c r="Y13" s="43" t="e">
        <f>'BAR BB| Open rates'!#REF!*0.8</f>
        <v>#REF!</v>
      </c>
      <c r="Z13" s="43" t="e">
        <f>'BAR BB| Open rates'!#REF!*0.8</f>
        <v>#REF!</v>
      </c>
      <c r="AA13" s="43" t="e">
        <f>'BAR BB| Open rates'!#REF!*0.8</f>
        <v>#REF!</v>
      </c>
      <c r="AB13" s="43" t="e">
        <f>'BAR BB| Open rates'!#REF!*0.8</f>
        <v>#REF!</v>
      </c>
      <c r="AC13" s="43" t="e">
        <f>'BAR BB| Open rates'!#REF!*0.8</f>
        <v>#REF!</v>
      </c>
      <c r="AD13" s="43" t="e">
        <f>'BAR BB| Open rates'!#REF!*0.8</f>
        <v>#REF!</v>
      </c>
      <c r="AE13" s="43" t="e">
        <f>'BAR BB| Open rates'!#REF!*0.8</f>
        <v>#REF!</v>
      </c>
      <c r="AF13" s="43" t="e">
        <f>'BAR BB| Open rates'!#REF!*0.8</f>
        <v>#REF!</v>
      </c>
      <c r="AG13" s="43" t="e">
        <f>'BAR BB| Open rates'!#REF!*0.8</f>
        <v>#REF!</v>
      </c>
      <c r="AH13" s="43" t="e">
        <f>'BAR BB| Open rates'!#REF!*0.8</f>
        <v>#REF!</v>
      </c>
      <c r="AI13" s="43" t="e">
        <f>'BAR BB| Open rates'!#REF!*0.8</f>
        <v>#REF!</v>
      </c>
      <c r="AJ13" s="43" t="e">
        <f>'BAR BB| Open rates'!#REF!*0.8</f>
        <v>#REF!</v>
      </c>
      <c r="AK13" s="43" t="e">
        <f>'BAR BB| Open rates'!#REF!*0.8</f>
        <v>#REF!</v>
      </c>
      <c r="AL13" s="43" t="e">
        <f>'BAR BB| Open rates'!#REF!*0.8</f>
        <v>#REF!</v>
      </c>
      <c r="AM13" s="43" t="e">
        <f>'BAR BB| Open rates'!#REF!*0.8</f>
        <v>#REF!</v>
      </c>
      <c r="AN13" s="43" t="e">
        <f>'BAR BB| Open rates'!#REF!*0.8</f>
        <v>#REF!</v>
      </c>
      <c r="AO13" s="43" t="e">
        <f>'BAR BB| Open rates'!#REF!*0.8</f>
        <v>#REF!</v>
      </c>
      <c r="AP13" s="43" t="e">
        <f>'BAR BB| Open rates'!#REF!*0.8</f>
        <v>#REF!</v>
      </c>
      <c r="AQ13" s="43" t="e">
        <f>'BAR BB| Open rates'!#REF!*0.8</f>
        <v>#REF!</v>
      </c>
      <c r="AR13" s="43" t="e">
        <f>'BAR BB| Open rates'!#REF!*0.8</f>
        <v>#REF!</v>
      </c>
      <c r="AS13" s="43" t="e">
        <f>'BAR BB| Open rates'!#REF!*0.8</f>
        <v>#REF!</v>
      </c>
      <c r="AT13" s="43" t="e">
        <f>'BAR BB| Open rates'!#REF!*0.8</f>
        <v>#REF!</v>
      </c>
      <c r="AU13" s="43" t="e">
        <f>'BAR BB| Open rates'!#REF!*0.8</f>
        <v>#REF!</v>
      </c>
      <c r="AV13" s="43" t="e">
        <f>'BAR BB| Open rates'!#REF!*0.8</f>
        <v>#REF!</v>
      </c>
      <c r="AW13" s="43" t="e">
        <f>'BAR BB| Open rates'!#REF!*0.8</f>
        <v>#REF!</v>
      </c>
      <c r="AX13" s="43" t="e">
        <f>'BAR BB| Open rates'!#REF!*0.8</f>
        <v>#REF!</v>
      </c>
      <c r="AY13" s="43" t="e">
        <f>'BAR BB| Open rates'!#REF!*0.8</f>
        <v>#REF!</v>
      </c>
      <c r="AZ13" s="43" t="e">
        <f>'BAR BB| Open rates'!#REF!*0.8</f>
        <v>#REF!</v>
      </c>
      <c r="BA13" s="43" t="e">
        <f>'BAR BB| Open rates'!#REF!*0.8</f>
        <v>#REF!</v>
      </c>
      <c r="BB13" s="43" t="e">
        <f>'BAR BB| Open rates'!#REF!*0.8</f>
        <v>#REF!</v>
      </c>
      <c r="BC13" s="43" t="e">
        <f>'BAR BB| Open rates'!#REF!*0.8</f>
        <v>#REF!</v>
      </c>
      <c r="BD13" s="43" t="e">
        <f>'BAR BB| Open rates'!#REF!*0.8</f>
        <v>#REF!</v>
      </c>
      <c r="BE13" s="43" t="e">
        <f>'BAR BB| Open rates'!#REF!*0.8</f>
        <v>#REF!</v>
      </c>
      <c r="BF13" s="43" t="e">
        <f>'BAR BB| Open rates'!#REF!*0.8</f>
        <v>#REF!</v>
      </c>
      <c r="BG13" s="43" t="e">
        <f>'BAR BB| Open rates'!#REF!*0.8</f>
        <v>#REF!</v>
      </c>
      <c r="BH13" s="43" t="e">
        <f>'BAR BB| Open rates'!#REF!*0.8</f>
        <v>#REF!</v>
      </c>
      <c r="BI13" s="43" t="e">
        <f>'BAR BB| Open rates'!#REF!*0.8</f>
        <v>#REF!</v>
      </c>
      <c r="BJ13" s="43" t="e">
        <f>'BAR BB| Open rates'!#REF!*0.8</f>
        <v>#REF!</v>
      </c>
      <c r="BK13" s="43" t="e">
        <f>'BAR BB| Open rates'!#REF!*0.8</f>
        <v>#REF!</v>
      </c>
      <c r="BL13" s="43" t="e">
        <f>'BAR BB| Open rates'!#REF!*0.8</f>
        <v>#REF!</v>
      </c>
      <c r="BM13" s="43" t="e">
        <f>'BAR BB| Open rates'!#REF!*0.8</f>
        <v>#REF!</v>
      </c>
      <c r="BN13" s="43" t="e">
        <f>'BAR BB| Open rates'!#REF!*0.8</f>
        <v>#REF!</v>
      </c>
      <c r="BO13" s="43" t="e">
        <f>'BAR BB| Open rates'!#REF!*0.8</f>
        <v>#REF!</v>
      </c>
      <c r="BP13" s="43" t="e">
        <f>'BAR BB| Open rates'!#REF!*0.8</f>
        <v>#REF!</v>
      </c>
      <c r="BQ13" s="43" t="e">
        <f>'BAR BB| Open rates'!#REF!*0.8</f>
        <v>#REF!</v>
      </c>
      <c r="BR13" s="43" t="e">
        <f>'BAR BB| Open rates'!#REF!*0.8</f>
        <v>#REF!</v>
      </c>
      <c r="BS13" s="43" t="e">
        <f>'BAR BB| Open rates'!#REF!*0.8</f>
        <v>#REF!</v>
      </c>
      <c r="BT13" s="43" t="e">
        <f>'BAR BB| Open rates'!#REF!*0.8</f>
        <v>#REF!</v>
      </c>
      <c r="BU13" s="43" t="e">
        <f>'BAR BB| Open rates'!#REF!*0.8</f>
        <v>#REF!</v>
      </c>
      <c r="BV13" s="43" t="e">
        <f>'BAR BB| Open rates'!#REF!*0.8</f>
        <v>#REF!</v>
      </c>
      <c r="BW13" s="43" t="e">
        <f>'BAR BB| Open rates'!#REF!*0.8</f>
        <v>#REF!</v>
      </c>
      <c r="BX13" s="43" t="e">
        <f>'BAR BB| Open rates'!#REF!*0.8</f>
        <v>#REF!</v>
      </c>
      <c r="BY13" s="43" t="e">
        <f>'BAR BB| Open rates'!#REF!*0.8</f>
        <v>#REF!</v>
      </c>
      <c r="BZ13" s="43" t="e">
        <f>'BAR BB| Open rates'!#REF!*0.8</f>
        <v>#REF!</v>
      </c>
    </row>
    <row r="14" spans="1:78" s="36" customFormat="1" ht="12" customHeight="1" x14ac:dyDescent="0.2">
      <c r="A14" s="145" t="str">
        <f>'BAR BB| Open rates'!A13</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36" customFormat="1" ht="12" customHeight="1" x14ac:dyDescent="0.2">
      <c r="A15" s="52">
        <f>'BAR BB| Open rates'!A14</f>
        <v>1</v>
      </c>
      <c r="B15" s="43" t="e">
        <f>'BAR BB| Open rates'!#REF!*0.8</f>
        <v>#REF!</v>
      </c>
      <c r="C15" s="43" t="e">
        <f>'BAR BB| Open rates'!#REF!*0.8</f>
        <v>#REF!</v>
      </c>
      <c r="D15" s="43" t="e">
        <f>'BAR BB| Open rates'!#REF!*0.8</f>
        <v>#REF!</v>
      </c>
      <c r="E15" s="43" t="e">
        <f>'BAR BB| Open rates'!#REF!*0.8</f>
        <v>#REF!</v>
      </c>
      <c r="F15" s="43" t="e">
        <f>'BAR BB| Open rates'!#REF!*0.8</f>
        <v>#REF!</v>
      </c>
      <c r="G15" s="43" t="e">
        <f>'BAR BB| Open rates'!#REF!*0.8</f>
        <v>#REF!</v>
      </c>
      <c r="H15" s="43" t="e">
        <f>'BAR BB| Open rates'!#REF!*0.8</f>
        <v>#REF!</v>
      </c>
      <c r="I15" s="43" t="e">
        <f>'BAR BB| Open rates'!#REF!*0.8</f>
        <v>#REF!</v>
      </c>
      <c r="J15" s="43" t="e">
        <f>'BAR BB| Open rates'!#REF!*0.8</f>
        <v>#REF!</v>
      </c>
      <c r="K15" s="43" t="e">
        <f>'BAR BB| Open rates'!#REF!*0.8</f>
        <v>#REF!</v>
      </c>
      <c r="L15" s="43" t="e">
        <f>'BAR BB| Open rates'!#REF!*0.8</f>
        <v>#REF!</v>
      </c>
      <c r="M15" s="43" t="e">
        <f>'BAR BB| Open rates'!#REF!*0.8</f>
        <v>#REF!</v>
      </c>
      <c r="N15" s="43" t="e">
        <f>'BAR BB| Open rates'!#REF!*0.8</f>
        <v>#REF!</v>
      </c>
      <c r="O15" s="43" t="e">
        <f>'BAR BB| Open rates'!#REF!*0.8</f>
        <v>#REF!</v>
      </c>
      <c r="P15" s="43" t="e">
        <f>'BAR BB| Open rates'!#REF!*0.8</f>
        <v>#REF!</v>
      </c>
      <c r="Q15" s="43" t="e">
        <f>'BAR BB| Open rates'!#REF!*0.8</f>
        <v>#REF!</v>
      </c>
      <c r="R15" s="43" t="e">
        <f>'BAR BB| Open rates'!#REF!*0.8</f>
        <v>#REF!</v>
      </c>
      <c r="S15" s="43" t="e">
        <f>'BAR BB| Open rates'!#REF!*0.8</f>
        <v>#REF!</v>
      </c>
      <c r="T15" s="43" t="e">
        <f>'BAR BB| Open rates'!#REF!*0.8</f>
        <v>#REF!</v>
      </c>
      <c r="U15" s="43" t="e">
        <f>'BAR BB| Open rates'!#REF!*0.8</f>
        <v>#REF!</v>
      </c>
      <c r="V15" s="43" t="e">
        <f>'BAR BB| Open rates'!#REF!*0.8</f>
        <v>#REF!</v>
      </c>
      <c r="W15" s="43" t="e">
        <f>'BAR BB| Open rates'!#REF!*0.8</f>
        <v>#REF!</v>
      </c>
      <c r="X15" s="43" t="e">
        <f>'BAR BB| Open rates'!#REF!*0.8</f>
        <v>#REF!</v>
      </c>
      <c r="Y15" s="43" t="e">
        <f>'BAR BB| Open rates'!#REF!*0.8</f>
        <v>#REF!</v>
      </c>
      <c r="Z15" s="43" t="e">
        <f>'BAR BB| Open rates'!#REF!*0.8</f>
        <v>#REF!</v>
      </c>
      <c r="AA15" s="43" t="e">
        <f>'BAR BB| Open rates'!#REF!*0.8</f>
        <v>#REF!</v>
      </c>
      <c r="AB15" s="43" t="e">
        <f>'BAR BB| Open rates'!#REF!*0.8</f>
        <v>#REF!</v>
      </c>
      <c r="AC15" s="43" t="e">
        <f>'BAR BB| Open rates'!#REF!*0.8</f>
        <v>#REF!</v>
      </c>
      <c r="AD15" s="43" t="e">
        <f>'BAR BB| Open rates'!#REF!*0.8</f>
        <v>#REF!</v>
      </c>
      <c r="AE15" s="43" t="e">
        <f>'BAR BB| Open rates'!#REF!*0.8</f>
        <v>#REF!</v>
      </c>
      <c r="AF15" s="43" t="e">
        <f>'BAR BB| Open rates'!#REF!*0.8</f>
        <v>#REF!</v>
      </c>
      <c r="AG15" s="43" t="e">
        <f>'BAR BB| Open rates'!#REF!*0.8</f>
        <v>#REF!</v>
      </c>
      <c r="AH15" s="43" t="e">
        <f>'BAR BB| Open rates'!#REF!*0.8</f>
        <v>#REF!</v>
      </c>
      <c r="AI15" s="43" t="e">
        <f>'BAR BB| Open rates'!#REF!*0.8</f>
        <v>#REF!</v>
      </c>
      <c r="AJ15" s="43" t="e">
        <f>'BAR BB| Open rates'!#REF!*0.8</f>
        <v>#REF!</v>
      </c>
      <c r="AK15" s="43" t="e">
        <f>'BAR BB| Open rates'!#REF!*0.8</f>
        <v>#REF!</v>
      </c>
      <c r="AL15" s="43" t="e">
        <f>'BAR BB| Open rates'!#REF!*0.8</f>
        <v>#REF!</v>
      </c>
      <c r="AM15" s="43" t="e">
        <f>'BAR BB| Open rates'!#REF!*0.8</f>
        <v>#REF!</v>
      </c>
      <c r="AN15" s="43" t="e">
        <f>'BAR BB| Open rates'!#REF!*0.8</f>
        <v>#REF!</v>
      </c>
      <c r="AO15" s="43" t="e">
        <f>'BAR BB| Open rates'!#REF!*0.8</f>
        <v>#REF!</v>
      </c>
      <c r="AP15" s="43" t="e">
        <f>'BAR BB| Open rates'!#REF!*0.8</f>
        <v>#REF!</v>
      </c>
      <c r="AQ15" s="43" t="e">
        <f>'BAR BB| Open rates'!#REF!*0.8</f>
        <v>#REF!</v>
      </c>
      <c r="AR15" s="43" t="e">
        <f>'BAR BB| Open rates'!#REF!*0.8</f>
        <v>#REF!</v>
      </c>
      <c r="AS15" s="43" t="e">
        <f>'BAR BB| Open rates'!#REF!*0.8</f>
        <v>#REF!</v>
      </c>
      <c r="AT15" s="43" t="e">
        <f>'BAR BB| Open rates'!#REF!*0.8</f>
        <v>#REF!</v>
      </c>
      <c r="AU15" s="43" t="e">
        <f>'BAR BB| Open rates'!#REF!*0.8</f>
        <v>#REF!</v>
      </c>
      <c r="AV15" s="43" t="e">
        <f>'BAR BB| Open rates'!#REF!*0.8</f>
        <v>#REF!</v>
      </c>
      <c r="AW15" s="43" t="e">
        <f>'BAR BB| Open rates'!#REF!*0.8</f>
        <v>#REF!</v>
      </c>
      <c r="AX15" s="43" t="e">
        <f>'BAR BB| Open rates'!#REF!*0.8</f>
        <v>#REF!</v>
      </c>
      <c r="AY15" s="43" t="e">
        <f>'BAR BB| Open rates'!#REF!*0.8</f>
        <v>#REF!</v>
      </c>
      <c r="AZ15" s="43" t="e">
        <f>'BAR BB| Open rates'!#REF!*0.8</f>
        <v>#REF!</v>
      </c>
      <c r="BA15" s="43" t="e">
        <f>'BAR BB| Open rates'!#REF!*0.8</f>
        <v>#REF!</v>
      </c>
      <c r="BB15" s="43" t="e">
        <f>'BAR BB| Open rates'!#REF!*0.8</f>
        <v>#REF!</v>
      </c>
      <c r="BC15" s="43" t="e">
        <f>'BAR BB| Open rates'!#REF!*0.8</f>
        <v>#REF!</v>
      </c>
      <c r="BD15" s="43" t="e">
        <f>'BAR BB| Open rates'!#REF!*0.8</f>
        <v>#REF!</v>
      </c>
      <c r="BE15" s="43" t="e">
        <f>'BAR BB| Open rates'!#REF!*0.8</f>
        <v>#REF!</v>
      </c>
      <c r="BF15" s="43" t="e">
        <f>'BAR BB| Open rates'!#REF!*0.8</f>
        <v>#REF!</v>
      </c>
      <c r="BG15" s="43" t="e">
        <f>'BAR BB| Open rates'!#REF!*0.8</f>
        <v>#REF!</v>
      </c>
      <c r="BH15" s="43" t="e">
        <f>'BAR BB| Open rates'!#REF!*0.8</f>
        <v>#REF!</v>
      </c>
      <c r="BI15" s="43" t="e">
        <f>'BAR BB| Open rates'!#REF!*0.8</f>
        <v>#REF!</v>
      </c>
      <c r="BJ15" s="43" t="e">
        <f>'BAR BB| Open rates'!#REF!*0.8</f>
        <v>#REF!</v>
      </c>
      <c r="BK15" s="43" t="e">
        <f>'BAR BB| Open rates'!#REF!*0.8</f>
        <v>#REF!</v>
      </c>
      <c r="BL15" s="43" t="e">
        <f>'BAR BB| Open rates'!#REF!*0.8</f>
        <v>#REF!</v>
      </c>
      <c r="BM15" s="43" t="e">
        <f>'BAR BB| Open rates'!#REF!*0.8</f>
        <v>#REF!</v>
      </c>
      <c r="BN15" s="43" t="e">
        <f>'BAR BB| Open rates'!#REF!*0.8</f>
        <v>#REF!</v>
      </c>
      <c r="BO15" s="43" t="e">
        <f>'BAR BB| Open rates'!#REF!*0.8</f>
        <v>#REF!</v>
      </c>
      <c r="BP15" s="43" t="e">
        <f>'BAR BB| Open rates'!#REF!*0.8</f>
        <v>#REF!</v>
      </c>
      <c r="BQ15" s="43" t="e">
        <f>'BAR BB| Open rates'!#REF!*0.8</f>
        <v>#REF!</v>
      </c>
      <c r="BR15" s="43" t="e">
        <f>'BAR BB| Open rates'!#REF!*0.8</f>
        <v>#REF!</v>
      </c>
      <c r="BS15" s="43" t="e">
        <f>'BAR BB| Open rates'!#REF!*0.8</f>
        <v>#REF!</v>
      </c>
      <c r="BT15" s="43" t="e">
        <f>'BAR BB| Open rates'!#REF!*0.8</f>
        <v>#REF!</v>
      </c>
      <c r="BU15" s="43" t="e">
        <f>'BAR BB| Open rates'!#REF!*0.8</f>
        <v>#REF!</v>
      </c>
      <c r="BV15" s="43" t="e">
        <f>'BAR BB| Open rates'!#REF!*0.8</f>
        <v>#REF!</v>
      </c>
      <c r="BW15" s="43" t="e">
        <f>'BAR BB| Open rates'!#REF!*0.8</f>
        <v>#REF!</v>
      </c>
      <c r="BX15" s="43" t="e">
        <f>'BAR BB| Open rates'!#REF!*0.8</f>
        <v>#REF!</v>
      </c>
      <c r="BY15" s="43" t="e">
        <f>'BAR BB| Open rates'!#REF!*0.8</f>
        <v>#REF!</v>
      </c>
      <c r="BZ15" s="43" t="e">
        <f>'BAR BB| Open rates'!#REF!*0.8</f>
        <v>#REF!</v>
      </c>
    </row>
    <row r="16" spans="1:78" s="36" customFormat="1" ht="12" customHeight="1" x14ac:dyDescent="0.2">
      <c r="A16" s="52">
        <f>'BAR BB| Open rates'!A15</f>
        <v>2</v>
      </c>
      <c r="B16" s="43" t="e">
        <f>'BAR BB| Open rates'!#REF!*0.8</f>
        <v>#REF!</v>
      </c>
      <c r="C16" s="43" t="e">
        <f>'BAR BB| Open rates'!#REF!*0.8</f>
        <v>#REF!</v>
      </c>
      <c r="D16" s="43" t="e">
        <f>'BAR BB| Open rates'!#REF!*0.8</f>
        <v>#REF!</v>
      </c>
      <c r="E16" s="43" t="e">
        <f>'BAR BB| Open rates'!#REF!*0.8</f>
        <v>#REF!</v>
      </c>
      <c r="F16" s="43" t="e">
        <f>'BAR BB| Open rates'!#REF!*0.8</f>
        <v>#REF!</v>
      </c>
      <c r="G16" s="43" t="e">
        <f>'BAR BB| Open rates'!#REF!*0.8</f>
        <v>#REF!</v>
      </c>
      <c r="H16" s="43" t="e">
        <f>'BAR BB| Open rates'!#REF!*0.8</f>
        <v>#REF!</v>
      </c>
      <c r="I16" s="43" t="e">
        <f>'BAR BB| Open rates'!#REF!*0.8</f>
        <v>#REF!</v>
      </c>
      <c r="J16" s="43" t="e">
        <f>'BAR BB| Open rates'!#REF!*0.8</f>
        <v>#REF!</v>
      </c>
      <c r="K16" s="43" t="e">
        <f>'BAR BB| Open rates'!#REF!*0.8</f>
        <v>#REF!</v>
      </c>
      <c r="L16" s="43" t="e">
        <f>'BAR BB| Open rates'!#REF!*0.8</f>
        <v>#REF!</v>
      </c>
      <c r="M16" s="43" t="e">
        <f>'BAR BB| Open rates'!#REF!*0.8</f>
        <v>#REF!</v>
      </c>
      <c r="N16" s="43" t="e">
        <f>'BAR BB| Open rates'!#REF!*0.8</f>
        <v>#REF!</v>
      </c>
      <c r="O16" s="43" t="e">
        <f>'BAR BB| Open rates'!#REF!*0.8</f>
        <v>#REF!</v>
      </c>
      <c r="P16" s="43" t="e">
        <f>'BAR BB| Open rates'!#REF!*0.8</f>
        <v>#REF!</v>
      </c>
      <c r="Q16" s="43" t="e">
        <f>'BAR BB| Open rates'!#REF!*0.8</f>
        <v>#REF!</v>
      </c>
      <c r="R16" s="43" t="e">
        <f>'BAR BB| Open rates'!#REF!*0.8</f>
        <v>#REF!</v>
      </c>
      <c r="S16" s="43" t="e">
        <f>'BAR BB| Open rates'!#REF!*0.8</f>
        <v>#REF!</v>
      </c>
      <c r="T16" s="43" t="e">
        <f>'BAR BB| Open rates'!#REF!*0.8</f>
        <v>#REF!</v>
      </c>
      <c r="U16" s="43" t="e">
        <f>'BAR BB| Open rates'!#REF!*0.8</f>
        <v>#REF!</v>
      </c>
      <c r="V16" s="43" t="e">
        <f>'BAR BB| Open rates'!#REF!*0.8</f>
        <v>#REF!</v>
      </c>
      <c r="W16" s="43" t="e">
        <f>'BAR BB| Open rates'!#REF!*0.8</f>
        <v>#REF!</v>
      </c>
      <c r="X16" s="43" t="e">
        <f>'BAR BB| Open rates'!#REF!*0.8</f>
        <v>#REF!</v>
      </c>
      <c r="Y16" s="43" t="e">
        <f>'BAR BB| Open rates'!#REF!*0.8</f>
        <v>#REF!</v>
      </c>
      <c r="Z16" s="43" t="e">
        <f>'BAR BB| Open rates'!#REF!*0.8</f>
        <v>#REF!</v>
      </c>
      <c r="AA16" s="43" t="e">
        <f>'BAR BB| Open rates'!#REF!*0.8</f>
        <v>#REF!</v>
      </c>
      <c r="AB16" s="43" t="e">
        <f>'BAR BB| Open rates'!#REF!*0.8</f>
        <v>#REF!</v>
      </c>
      <c r="AC16" s="43" t="e">
        <f>'BAR BB| Open rates'!#REF!*0.8</f>
        <v>#REF!</v>
      </c>
      <c r="AD16" s="43" t="e">
        <f>'BAR BB| Open rates'!#REF!*0.8</f>
        <v>#REF!</v>
      </c>
      <c r="AE16" s="43" t="e">
        <f>'BAR BB| Open rates'!#REF!*0.8</f>
        <v>#REF!</v>
      </c>
      <c r="AF16" s="43" t="e">
        <f>'BAR BB| Open rates'!#REF!*0.8</f>
        <v>#REF!</v>
      </c>
      <c r="AG16" s="43" t="e">
        <f>'BAR BB| Open rates'!#REF!*0.8</f>
        <v>#REF!</v>
      </c>
      <c r="AH16" s="43" t="e">
        <f>'BAR BB| Open rates'!#REF!*0.8</f>
        <v>#REF!</v>
      </c>
      <c r="AI16" s="43" t="e">
        <f>'BAR BB| Open rates'!#REF!*0.8</f>
        <v>#REF!</v>
      </c>
      <c r="AJ16" s="43" t="e">
        <f>'BAR BB| Open rates'!#REF!*0.8</f>
        <v>#REF!</v>
      </c>
      <c r="AK16" s="43" t="e">
        <f>'BAR BB| Open rates'!#REF!*0.8</f>
        <v>#REF!</v>
      </c>
      <c r="AL16" s="43" t="e">
        <f>'BAR BB| Open rates'!#REF!*0.8</f>
        <v>#REF!</v>
      </c>
      <c r="AM16" s="43" t="e">
        <f>'BAR BB| Open rates'!#REF!*0.8</f>
        <v>#REF!</v>
      </c>
      <c r="AN16" s="43" t="e">
        <f>'BAR BB| Open rates'!#REF!*0.8</f>
        <v>#REF!</v>
      </c>
      <c r="AO16" s="43" t="e">
        <f>'BAR BB| Open rates'!#REF!*0.8</f>
        <v>#REF!</v>
      </c>
      <c r="AP16" s="43" t="e">
        <f>'BAR BB| Open rates'!#REF!*0.8</f>
        <v>#REF!</v>
      </c>
      <c r="AQ16" s="43" t="e">
        <f>'BAR BB| Open rates'!#REF!*0.8</f>
        <v>#REF!</v>
      </c>
      <c r="AR16" s="43" t="e">
        <f>'BAR BB| Open rates'!#REF!*0.8</f>
        <v>#REF!</v>
      </c>
      <c r="AS16" s="43" t="e">
        <f>'BAR BB| Open rates'!#REF!*0.8</f>
        <v>#REF!</v>
      </c>
      <c r="AT16" s="43" t="e">
        <f>'BAR BB| Open rates'!#REF!*0.8</f>
        <v>#REF!</v>
      </c>
      <c r="AU16" s="43" t="e">
        <f>'BAR BB| Open rates'!#REF!*0.8</f>
        <v>#REF!</v>
      </c>
      <c r="AV16" s="43" t="e">
        <f>'BAR BB| Open rates'!#REF!*0.8</f>
        <v>#REF!</v>
      </c>
      <c r="AW16" s="43" t="e">
        <f>'BAR BB| Open rates'!#REF!*0.8</f>
        <v>#REF!</v>
      </c>
      <c r="AX16" s="43" t="e">
        <f>'BAR BB| Open rates'!#REF!*0.8</f>
        <v>#REF!</v>
      </c>
      <c r="AY16" s="43" t="e">
        <f>'BAR BB| Open rates'!#REF!*0.8</f>
        <v>#REF!</v>
      </c>
      <c r="AZ16" s="43" t="e">
        <f>'BAR BB| Open rates'!#REF!*0.8</f>
        <v>#REF!</v>
      </c>
      <c r="BA16" s="43" t="e">
        <f>'BAR BB| Open rates'!#REF!*0.8</f>
        <v>#REF!</v>
      </c>
      <c r="BB16" s="43" t="e">
        <f>'BAR BB| Open rates'!#REF!*0.8</f>
        <v>#REF!</v>
      </c>
      <c r="BC16" s="43" t="e">
        <f>'BAR BB| Open rates'!#REF!*0.8</f>
        <v>#REF!</v>
      </c>
      <c r="BD16" s="43" t="e">
        <f>'BAR BB| Open rates'!#REF!*0.8</f>
        <v>#REF!</v>
      </c>
      <c r="BE16" s="43" t="e">
        <f>'BAR BB| Open rates'!#REF!*0.8</f>
        <v>#REF!</v>
      </c>
      <c r="BF16" s="43" t="e">
        <f>'BAR BB| Open rates'!#REF!*0.8</f>
        <v>#REF!</v>
      </c>
      <c r="BG16" s="43" t="e">
        <f>'BAR BB| Open rates'!#REF!*0.8</f>
        <v>#REF!</v>
      </c>
      <c r="BH16" s="43" t="e">
        <f>'BAR BB| Open rates'!#REF!*0.8</f>
        <v>#REF!</v>
      </c>
      <c r="BI16" s="43" t="e">
        <f>'BAR BB| Open rates'!#REF!*0.8</f>
        <v>#REF!</v>
      </c>
      <c r="BJ16" s="43" t="e">
        <f>'BAR BB| Open rates'!#REF!*0.8</f>
        <v>#REF!</v>
      </c>
      <c r="BK16" s="43" t="e">
        <f>'BAR BB| Open rates'!#REF!*0.8</f>
        <v>#REF!</v>
      </c>
      <c r="BL16" s="43" t="e">
        <f>'BAR BB| Open rates'!#REF!*0.8</f>
        <v>#REF!</v>
      </c>
      <c r="BM16" s="43" t="e">
        <f>'BAR BB| Open rates'!#REF!*0.8</f>
        <v>#REF!</v>
      </c>
      <c r="BN16" s="43" t="e">
        <f>'BAR BB| Open rates'!#REF!*0.8</f>
        <v>#REF!</v>
      </c>
      <c r="BO16" s="43" t="e">
        <f>'BAR BB| Open rates'!#REF!*0.8</f>
        <v>#REF!</v>
      </c>
      <c r="BP16" s="43" t="e">
        <f>'BAR BB| Open rates'!#REF!*0.8</f>
        <v>#REF!</v>
      </c>
      <c r="BQ16" s="43" t="e">
        <f>'BAR BB| Open rates'!#REF!*0.8</f>
        <v>#REF!</v>
      </c>
      <c r="BR16" s="43" t="e">
        <f>'BAR BB| Open rates'!#REF!*0.8</f>
        <v>#REF!</v>
      </c>
      <c r="BS16" s="43" t="e">
        <f>'BAR BB| Open rates'!#REF!*0.8</f>
        <v>#REF!</v>
      </c>
      <c r="BT16" s="43" t="e">
        <f>'BAR BB| Open rates'!#REF!*0.8</f>
        <v>#REF!</v>
      </c>
      <c r="BU16" s="43" t="e">
        <f>'BAR BB| Open rates'!#REF!*0.8</f>
        <v>#REF!</v>
      </c>
      <c r="BV16" s="43" t="e">
        <f>'BAR BB| Open rates'!#REF!*0.8</f>
        <v>#REF!</v>
      </c>
      <c r="BW16" s="43" t="e">
        <f>'BAR BB| Open rates'!#REF!*0.8</f>
        <v>#REF!</v>
      </c>
      <c r="BX16" s="43" t="e">
        <f>'BAR BB| Open rates'!#REF!*0.8</f>
        <v>#REF!</v>
      </c>
      <c r="BY16" s="43" t="e">
        <f>'BAR BB| Open rates'!#REF!*0.8</f>
        <v>#REF!</v>
      </c>
      <c r="BZ16" s="43" t="e">
        <f>'BAR BB| Open rates'!#REF!*0.8</f>
        <v>#REF!</v>
      </c>
    </row>
    <row r="17" spans="1:78" s="36" customFormat="1" ht="12" customHeight="1" x14ac:dyDescent="0.2">
      <c r="A17" s="145" t="str">
        <f>'BAR BB| Open rates'!A16</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s="36" customFormat="1" ht="12" customHeight="1" x14ac:dyDescent="0.2">
      <c r="A18" s="52">
        <f>'BAR BB| Open rates'!A17</f>
        <v>1</v>
      </c>
      <c r="B18" s="43" t="e">
        <f>'BAR BB| Open rates'!#REF!*0.8</f>
        <v>#REF!</v>
      </c>
      <c r="C18" s="43" t="e">
        <f>'BAR BB| Open rates'!#REF!*0.8</f>
        <v>#REF!</v>
      </c>
      <c r="D18" s="43" t="e">
        <f>'BAR BB| Open rates'!#REF!*0.8</f>
        <v>#REF!</v>
      </c>
      <c r="E18" s="43" t="e">
        <f>'BAR BB| Open rates'!#REF!*0.8</f>
        <v>#REF!</v>
      </c>
      <c r="F18" s="43" t="e">
        <f>'BAR BB| Open rates'!#REF!*0.8</f>
        <v>#REF!</v>
      </c>
      <c r="G18" s="43" t="e">
        <f>'BAR BB| Open rates'!#REF!*0.8</f>
        <v>#REF!</v>
      </c>
      <c r="H18" s="43" t="e">
        <f>'BAR BB| Open rates'!#REF!*0.8</f>
        <v>#REF!</v>
      </c>
      <c r="I18" s="43" t="e">
        <f>'BAR BB| Open rates'!#REF!*0.8</f>
        <v>#REF!</v>
      </c>
      <c r="J18" s="43" t="e">
        <f>'BAR BB| Open rates'!#REF!*0.8</f>
        <v>#REF!</v>
      </c>
      <c r="K18" s="43" t="e">
        <f>'BAR BB| Open rates'!#REF!*0.8</f>
        <v>#REF!</v>
      </c>
      <c r="L18" s="43" t="e">
        <f>'BAR BB| Open rates'!#REF!*0.8</f>
        <v>#REF!</v>
      </c>
      <c r="M18" s="43" t="e">
        <f>'BAR BB| Open rates'!#REF!*0.8</f>
        <v>#REF!</v>
      </c>
      <c r="N18" s="43" t="e">
        <f>'BAR BB| Open rates'!#REF!*0.8</f>
        <v>#REF!</v>
      </c>
      <c r="O18" s="43" t="e">
        <f>'BAR BB| Open rates'!#REF!*0.8</f>
        <v>#REF!</v>
      </c>
      <c r="P18" s="43" t="e">
        <f>'BAR BB| Open rates'!#REF!*0.8</f>
        <v>#REF!</v>
      </c>
      <c r="Q18" s="43" t="e">
        <f>'BAR BB| Open rates'!#REF!*0.8</f>
        <v>#REF!</v>
      </c>
      <c r="R18" s="43" t="e">
        <f>'BAR BB| Open rates'!#REF!*0.8</f>
        <v>#REF!</v>
      </c>
      <c r="S18" s="43" t="e">
        <f>'BAR BB| Open rates'!#REF!*0.8</f>
        <v>#REF!</v>
      </c>
      <c r="T18" s="43" t="e">
        <f>'BAR BB| Open rates'!#REF!*0.8</f>
        <v>#REF!</v>
      </c>
      <c r="U18" s="43" t="e">
        <f>'BAR BB| Open rates'!#REF!*0.8</f>
        <v>#REF!</v>
      </c>
      <c r="V18" s="43" t="e">
        <f>'BAR BB| Open rates'!#REF!*0.8</f>
        <v>#REF!</v>
      </c>
      <c r="W18" s="43" t="e">
        <f>'BAR BB| Open rates'!#REF!*0.8</f>
        <v>#REF!</v>
      </c>
      <c r="X18" s="43" t="e">
        <f>'BAR BB| Open rates'!#REF!*0.8</f>
        <v>#REF!</v>
      </c>
      <c r="Y18" s="43" t="e">
        <f>'BAR BB| Open rates'!#REF!*0.8</f>
        <v>#REF!</v>
      </c>
      <c r="Z18" s="43" t="e">
        <f>'BAR BB| Open rates'!#REF!*0.8</f>
        <v>#REF!</v>
      </c>
      <c r="AA18" s="43" t="e">
        <f>'BAR BB| Open rates'!#REF!*0.8</f>
        <v>#REF!</v>
      </c>
      <c r="AB18" s="43" t="e">
        <f>'BAR BB| Open rates'!#REF!*0.8</f>
        <v>#REF!</v>
      </c>
      <c r="AC18" s="43" t="e">
        <f>'BAR BB| Open rates'!#REF!*0.8</f>
        <v>#REF!</v>
      </c>
      <c r="AD18" s="43" t="e">
        <f>'BAR BB| Open rates'!#REF!*0.8</f>
        <v>#REF!</v>
      </c>
      <c r="AE18" s="43" t="e">
        <f>'BAR BB| Open rates'!#REF!*0.8</f>
        <v>#REF!</v>
      </c>
      <c r="AF18" s="43" t="e">
        <f>'BAR BB| Open rates'!#REF!*0.8</f>
        <v>#REF!</v>
      </c>
      <c r="AG18" s="43" t="e">
        <f>'BAR BB| Open rates'!#REF!*0.8</f>
        <v>#REF!</v>
      </c>
      <c r="AH18" s="43" t="e">
        <f>'BAR BB| Open rates'!#REF!*0.8</f>
        <v>#REF!</v>
      </c>
      <c r="AI18" s="43" t="e">
        <f>'BAR BB| Open rates'!#REF!*0.8</f>
        <v>#REF!</v>
      </c>
      <c r="AJ18" s="43" t="e">
        <f>'BAR BB| Open rates'!#REF!*0.8</f>
        <v>#REF!</v>
      </c>
      <c r="AK18" s="43" t="e">
        <f>'BAR BB| Open rates'!#REF!*0.8</f>
        <v>#REF!</v>
      </c>
      <c r="AL18" s="43" t="e">
        <f>'BAR BB| Open rates'!#REF!*0.8</f>
        <v>#REF!</v>
      </c>
      <c r="AM18" s="43" t="e">
        <f>'BAR BB| Open rates'!#REF!*0.8</f>
        <v>#REF!</v>
      </c>
      <c r="AN18" s="43" t="e">
        <f>'BAR BB| Open rates'!#REF!*0.8</f>
        <v>#REF!</v>
      </c>
      <c r="AO18" s="43" t="e">
        <f>'BAR BB| Open rates'!#REF!*0.8</f>
        <v>#REF!</v>
      </c>
      <c r="AP18" s="43" t="e">
        <f>'BAR BB| Open rates'!#REF!*0.8</f>
        <v>#REF!</v>
      </c>
      <c r="AQ18" s="43" t="e">
        <f>'BAR BB| Open rates'!#REF!*0.8</f>
        <v>#REF!</v>
      </c>
      <c r="AR18" s="43" t="e">
        <f>'BAR BB| Open rates'!#REF!*0.8</f>
        <v>#REF!</v>
      </c>
      <c r="AS18" s="43" t="e">
        <f>'BAR BB| Open rates'!#REF!*0.8</f>
        <v>#REF!</v>
      </c>
      <c r="AT18" s="43" t="e">
        <f>'BAR BB| Open rates'!#REF!*0.8</f>
        <v>#REF!</v>
      </c>
      <c r="AU18" s="43" t="e">
        <f>'BAR BB| Open rates'!#REF!*0.8</f>
        <v>#REF!</v>
      </c>
      <c r="AV18" s="43" t="e">
        <f>'BAR BB| Open rates'!#REF!*0.8</f>
        <v>#REF!</v>
      </c>
      <c r="AW18" s="43" t="e">
        <f>'BAR BB| Open rates'!#REF!*0.8</f>
        <v>#REF!</v>
      </c>
      <c r="AX18" s="43" t="e">
        <f>'BAR BB| Open rates'!#REF!*0.8</f>
        <v>#REF!</v>
      </c>
      <c r="AY18" s="43" t="e">
        <f>'BAR BB| Open rates'!#REF!*0.8</f>
        <v>#REF!</v>
      </c>
      <c r="AZ18" s="43" t="e">
        <f>'BAR BB| Open rates'!#REF!*0.8</f>
        <v>#REF!</v>
      </c>
      <c r="BA18" s="43" t="e">
        <f>'BAR BB| Open rates'!#REF!*0.8</f>
        <v>#REF!</v>
      </c>
      <c r="BB18" s="43" t="e">
        <f>'BAR BB| Open rates'!#REF!*0.8</f>
        <v>#REF!</v>
      </c>
      <c r="BC18" s="43" t="e">
        <f>'BAR BB| Open rates'!#REF!*0.8</f>
        <v>#REF!</v>
      </c>
      <c r="BD18" s="43" t="e">
        <f>'BAR BB| Open rates'!#REF!*0.8</f>
        <v>#REF!</v>
      </c>
      <c r="BE18" s="43" t="e">
        <f>'BAR BB| Open rates'!#REF!*0.8</f>
        <v>#REF!</v>
      </c>
      <c r="BF18" s="43" t="e">
        <f>'BAR BB| Open rates'!#REF!*0.8</f>
        <v>#REF!</v>
      </c>
      <c r="BG18" s="43" t="e">
        <f>'BAR BB| Open rates'!#REF!*0.8</f>
        <v>#REF!</v>
      </c>
      <c r="BH18" s="43" t="e">
        <f>'BAR BB| Open rates'!#REF!*0.8</f>
        <v>#REF!</v>
      </c>
      <c r="BI18" s="43" t="e">
        <f>'BAR BB| Open rates'!#REF!*0.8</f>
        <v>#REF!</v>
      </c>
      <c r="BJ18" s="43" t="e">
        <f>'BAR BB| Open rates'!#REF!*0.8</f>
        <v>#REF!</v>
      </c>
      <c r="BK18" s="43" t="e">
        <f>'BAR BB| Open rates'!#REF!*0.8</f>
        <v>#REF!</v>
      </c>
      <c r="BL18" s="43" t="e">
        <f>'BAR BB| Open rates'!#REF!*0.8</f>
        <v>#REF!</v>
      </c>
      <c r="BM18" s="43" t="e">
        <f>'BAR BB| Open rates'!#REF!*0.8</f>
        <v>#REF!</v>
      </c>
      <c r="BN18" s="43" t="e">
        <f>'BAR BB| Open rates'!#REF!*0.8</f>
        <v>#REF!</v>
      </c>
      <c r="BO18" s="43" t="e">
        <f>'BAR BB| Open rates'!#REF!*0.8</f>
        <v>#REF!</v>
      </c>
      <c r="BP18" s="43" t="e">
        <f>'BAR BB| Open rates'!#REF!*0.8</f>
        <v>#REF!</v>
      </c>
      <c r="BQ18" s="43" t="e">
        <f>'BAR BB| Open rates'!#REF!*0.8</f>
        <v>#REF!</v>
      </c>
      <c r="BR18" s="43" t="e">
        <f>'BAR BB| Open rates'!#REF!*0.8</f>
        <v>#REF!</v>
      </c>
      <c r="BS18" s="43" t="e">
        <f>'BAR BB| Open rates'!#REF!*0.8</f>
        <v>#REF!</v>
      </c>
      <c r="BT18" s="43" t="e">
        <f>'BAR BB| Open rates'!#REF!*0.8</f>
        <v>#REF!</v>
      </c>
      <c r="BU18" s="43" t="e">
        <f>'BAR BB| Open rates'!#REF!*0.8</f>
        <v>#REF!</v>
      </c>
      <c r="BV18" s="43" t="e">
        <f>'BAR BB| Open rates'!#REF!*0.8</f>
        <v>#REF!</v>
      </c>
      <c r="BW18" s="43" t="e">
        <f>'BAR BB| Open rates'!#REF!*0.8</f>
        <v>#REF!</v>
      </c>
      <c r="BX18" s="43" t="e">
        <f>'BAR BB| Open rates'!#REF!*0.8</f>
        <v>#REF!</v>
      </c>
      <c r="BY18" s="43" t="e">
        <f>'BAR BB| Open rates'!#REF!*0.8</f>
        <v>#REF!</v>
      </c>
      <c r="BZ18" s="43" t="e">
        <f>'BAR BB| Open rates'!#REF!*0.8</f>
        <v>#REF!</v>
      </c>
    </row>
    <row r="19" spans="1:78" s="36" customFormat="1" ht="12" customHeight="1" x14ac:dyDescent="0.2">
      <c r="A19" s="145" t="str">
        <f>'BAR BB| Open rates'!A19</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78" s="36" customFormat="1" ht="12" customHeight="1" x14ac:dyDescent="0.2">
      <c r="A20" s="52">
        <f>'BAR BB| Open rates'!A20</f>
        <v>1</v>
      </c>
      <c r="B20" s="43" t="e">
        <f>'BAR BB| Open rates'!#REF!*0.8</f>
        <v>#REF!</v>
      </c>
      <c r="C20" s="43" t="e">
        <f>'BAR BB| Open rates'!#REF!*0.8</f>
        <v>#REF!</v>
      </c>
      <c r="D20" s="43" t="e">
        <f>'BAR BB| Open rates'!#REF!*0.8</f>
        <v>#REF!</v>
      </c>
      <c r="E20" s="43" t="e">
        <f>'BAR BB| Open rates'!#REF!*0.8</f>
        <v>#REF!</v>
      </c>
      <c r="F20" s="43" t="e">
        <f>'BAR BB| Open rates'!#REF!*0.8</f>
        <v>#REF!</v>
      </c>
      <c r="G20" s="43" t="e">
        <f>'BAR BB| Open rates'!#REF!*0.8</f>
        <v>#REF!</v>
      </c>
      <c r="H20" s="43" t="e">
        <f>'BAR BB| Open rates'!#REF!*0.8</f>
        <v>#REF!</v>
      </c>
      <c r="I20" s="43" t="e">
        <f>'BAR BB| Open rates'!#REF!*0.8</f>
        <v>#REF!</v>
      </c>
      <c r="J20" s="43" t="e">
        <f>'BAR BB| Open rates'!#REF!*0.8</f>
        <v>#REF!</v>
      </c>
      <c r="K20" s="43" t="e">
        <f>'BAR BB| Open rates'!#REF!*0.8</f>
        <v>#REF!</v>
      </c>
      <c r="L20" s="43" t="e">
        <f>'BAR BB| Open rates'!#REF!*0.8</f>
        <v>#REF!</v>
      </c>
      <c r="M20" s="43" t="e">
        <f>'BAR BB| Open rates'!#REF!*0.8</f>
        <v>#REF!</v>
      </c>
      <c r="N20" s="43" t="e">
        <f>'BAR BB| Open rates'!#REF!*0.8</f>
        <v>#REF!</v>
      </c>
      <c r="O20" s="43" t="e">
        <f>'BAR BB| Open rates'!#REF!*0.8</f>
        <v>#REF!</v>
      </c>
      <c r="P20" s="43" t="e">
        <f>'BAR BB| Open rates'!#REF!*0.8</f>
        <v>#REF!</v>
      </c>
      <c r="Q20" s="43" t="e">
        <f>'BAR BB| Open rates'!#REF!*0.8</f>
        <v>#REF!</v>
      </c>
      <c r="R20" s="43" t="e">
        <f>'BAR BB| Open rates'!#REF!*0.8</f>
        <v>#REF!</v>
      </c>
      <c r="S20" s="43" t="e">
        <f>'BAR BB| Open rates'!#REF!*0.8</f>
        <v>#REF!</v>
      </c>
      <c r="T20" s="43" t="e">
        <f>'BAR BB| Open rates'!#REF!*0.8</f>
        <v>#REF!</v>
      </c>
      <c r="U20" s="43" t="e">
        <f>'BAR BB| Open rates'!#REF!*0.8</f>
        <v>#REF!</v>
      </c>
      <c r="V20" s="43" t="e">
        <f>'BAR BB| Open rates'!#REF!*0.8</f>
        <v>#REF!</v>
      </c>
      <c r="W20" s="43" t="e">
        <f>'BAR BB| Open rates'!#REF!*0.8</f>
        <v>#REF!</v>
      </c>
      <c r="X20" s="43" t="e">
        <f>'BAR BB| Open rates'!#REF!*0.8</f>
        <v>#REF!</v>
      </c>
      <c r="Y20" s="43" t="e">
        <f>'BAR BB| Open rates'!#REF!*0.8</f>
        <v>#REF!</v>
      </c>
      <c r="Z20" s="43" t="e">
        <f>'BAR BB| Open rates'!#REF!*0.8</f>
        <v>#REF!</v>
      </c>
      <c r="AA20" s="43" t="e">
        <f>'BAR BB| Open rates'!#REF!*0.8</f>
        <v>#REF!</v>
      </c>
      <c r="AB20" s="43" t="e">
        <f>'BAR BB| Open rates'!#REF!*0.8</f>
        <v>#REF!</v>
      </c>
      <c r="AC20" s="43" t="e">
        <f>'BAR BB| Open rates'!#REF!*0.8</f>
        <v>#REF!</v>
      </c>
      <c r="AD20" s="43" t="e">
        <f>'BAR BB| Open rates'!#REF!*0.8</f>
        <v>#REF!</v>
      </c>
      <c r="AE20" s="43" t="e">
        <f>'BAR BB| Open rates'!#REF!*0.8</f>
        <v>#REF!</v>
      </c>
      <c r="AF20" s="43" t="e">
        <f>'BAR BB| Open rates'!#REF!*0.8</f>
        <v>#REF!</v>
      </c>
      <c r="AG20" s="43" t="e">
        <f>'BAR BB| Open rates'!#REF!*0.8</f>
        <v>#REF!</v>
      </c>
      <c r="AH20" s="43" t="e">
        <f>'BAR BB| Open rates'!#REF!*0.8</f>
        <v>#REF!</v>
      </c>
      <c r="AI20" s="43" t="e">
        <f>'BAR BB| Open rates'!#REF!*0.8</f>
        <v>#REF!</v>
      </c>
      <c r="AJ20" s="43" t="e">
        <f>'BAR BB| Open rates'!#REF!*0.8</f>
        <v>#REF!</v>
      </c>
      <c r="AK20" s="43" t="e">
        <f>'BAR BB| Open rates'!#REF!*0.8</f>
        <v>#REF!</v>
      </c>
      <c r="AL20" s="43" t="e">
        <f>'BAR BB| Open rates'!#REF!*0.8</f>
        <v>#REF!</v>
      </c>
      <c r="AM20" s="43" t="e">
        <f>'BAR BB| Open rates'!#REF!*0.8</f>
        <v>#REF!</v>
      </c>
      <c r="AN20" s="43" t="e">
        <f>'BAR BB| Open rates'!#REF!*0.8</f>
        <v>#REF!</v>
      </c>
      <c r="AO20" s="43" t="e">
        <f>'BAR BB| Open rates'!#REF!*0.8</f>
        <v>#REF!</v>
      </c>
      <c r="AP20" s="43" t="e">
        <f>'BAR BB| Open rates'!#REF!*0.8</f>
        <v>#REF!</v>
      </c>
      <c r="AQ20" s="43" t="e">
        <f>'BAR BB| Open rates'!#REF!*0.8</f>
        <v>#REF!</v>
      </c>
      <c r="AR20" s="43" t="e">
        <f>'BAR BB| Open rates'!#REF!*0.8</f>
        <v>#REF!</v>
      </c>
      <c r="AS20" s="43" t="e">
        <f>'BAR BB| Open rates'!#REF!*0.8</f>
        <v>#REF!</v>
      </c>
      <c r="AT20" s="43" t="e">
        <f>'BAR BB| Open rates'!#REF!*0.8</f>
        <v>#REF!</v>
      </c>
      <c r="AU20" s="43" t="e">
        <f>'BAR BB| Open rates'!#REF!*0.8</f>
        <v>#REF!</v>
      </c>
      <c r="AV20" s="43" t="e">
        <f>'BAR BB| Open rates'!#REF!*0.8</f>
        <v>#REF!</v>
      </c>
      <c r="AW20" s="43" t="e">
        <f>'BAR BB| Open rates'!#REF!*0.8</f>
        <v>#REF!</v>
      </c>
      <c r="AX20" s="43" t="e">
        <f>'BAR BB| Open rates'!#REF!*0.8</f>
        <v>#REF!</v>
      </c>
      <c r="AY20" s="43" t="e">
        <f>'BAR BB| Open rates'!#REF!*0.8</f>
        <v>#REF!</v>
      </c>
      <c r="AZ20" s="43" t="e">
        <f>'BAR BB| Open rates'!#REF!*0.8</f>
        <v>#REF!</v>
      </c>
      <c r="BA20" s="43" t="e">
        <f>'BAR BB| Open rates'!#REF!*0.8</f>
        <v>#REF!</v>
      </c>
      <c r="BB20" s="43" t="e">
        <f>'BAR BB| Open rates'!#REF!*0.8</f>
        <v>#REF!</v>
      </c>
      <c r="BC20" s="43" t="e">
        <f>'BAR BB| Open rates'!#REF!*0.8</f>
        <v>#REF!</v>
      </c>
      <c r="BD20" s="43" t="e">
        <f>'BAR BB| Open rates'!#REF!*0.8</f>
        <v>#REF!</v>
      </c>
      <c r="BE20" s="43" t="e">
        <f>'BAR BB| Open rates'!#REF!*0.8</f>
        <v>#REF!</v>
      </c>
      <c r="BF20" s="43" t="e">
        <f>'BAR BB| Open rates'!#REF!*0.8</f>
        <v>#REF!</v>
      </c>
      <c r="BG20" s="43" t="e">
        <f>'BAR BB| Open rates'!#REF!*0.8</f>
        <v>#REF!</v>
      </c>
      <c r="BH20" s="43" t="e">
        <f>'BAR BB| Open rates'!#REF!*0.8</f>
        <v>#REF!</v>
      </c>
      <c r="BI20" s="43" t="e">
        <f>'BAR BB| Open rates'!#REF!*0.8</f>
        <v>#REF!</v>
      </c>
      <c r="BJ20" s="43" t="e">
        <f>'BAR BB| Open rates'!#REF!*0.8</f>
        <v>#REF!</v>
      </c>
      <c r="BK20" s="43" t="e">
        <f>'BAR BB| Open rates'!#REF!*0.8</f>
        <v>#REF!</v>
      </c>
      <c r="BL20" s="43" t="e">
        <f>'BAR BB| Open rates'!#REF!*0.8</f>
        <v>#REF!</v>
      </c>
      <c r="BM20" s="43" t="e">
        <f>'BAR BB| Open rates'!#REF!*0.8</f>
        <v>#REF!</v>
      </c>
      <c r="BN20" s="43" t="e">
        <f>'BAR BB| Open rates'!#REF!*0.8</f>
        <v>#REF!</v>
      </c>
      <c r="BO20" s="43" t="e">
        <f>'BAR BB| Open rates'!#REF!*0.8</f>
        <v>#REF!</v>
      </c>
      <c r="BP20" s="43" t="e">
        <f>'BAR BB| Open rates'!#REF!*0.8</f>
        <v>#REF!</v>
      </c>
      <c r="BQ20" s="43" t="e">
        <f>'BAR BB| Open rates'!#REF!*0.8</f>
        <v>#REF!</v>
      </c>
      <c r="BR20" s="43" t="e">
        <f>'BAR BB| Open rates'!#REF!*0.8</f>
        <v>#REF!</v>
      </c>
      <c r="BS20" s="43" t="e">
        <f>'BAR BB| Open rates'!#REF!*0.8</f>
        <v>#REF!</v>
      </c>
      <c r="BT20" s="43" t="e">
        <f>'BAR BB| Open rates'!#REF!*0.8</f>
        <v>#REF!</v>
      </c>
      <c r="BU20" s="43" t="e">
        <f>'BAR BB| Open rates'!#REF!*0.8</f>
        <v>#REF!</v>
      </c>
      <c r="BV20" s="43" t="e">
        <f>'BAR BB| Open rates'!#REF!*0.8</f>
        <v>#REF!</v>
      </c>
      <c r="BW20" s="43" t="e">
        <f>'BAR BB| Open rates'!#REF!*0.8</f>
        <v>#REF!</v>
      </c>
      <c r="BX20" s="43" t="e">
        <f>'BAR BB| Open rates'!#REF!*0.8</f>
        <v>#REF!</v>
      </c>
      <c r="BY20" s="43" t="e">
        <f>'BAR BB| Open rates'!#REF!*0.8</f>
        <v>#REF!</v>
      </c>
      <c r="BZ20" s="43" t="e">
        <f>'BAR BB| Open rates'!#REF!*0.8</f>
        <v>#REF!</v>
      </c>
    </row>
    <row r="21" spans="1:78" s="36" customFormat="1" ht="12" customHeight="1" x14ac:dyDescent="0.2">
      <c r="A21" s="145" t="str">
        <f>'BAR BB| Open rates'!A22</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78" s="36" customFormat="1" ht="12" customHeight="1" x14ac:dyDescent="0.2">
      <c r="A22" s="52">
        <f>'BAR BB| Open rates'!A23</f>
        <v>1</v>
      </c>
      <c r="B22" s="43" t="e">
        <f>'BAR BB| Open rates'!#REF!*0.8</f>
        <v>#REF!</v>
      </c>
      <c r="C22" s="43" t="e">
        <f>'BAR BB| Open rates'!#REF!*0.8</f>
        <v>#REF!</v>
      </c>
      <c r="D22" s="43" t="e">
        <f>'BAR BB| Open rates'!#REF!*0.8</f>
        <v>#REF!</v>
      </c>
      <c r="E22" s="43" t="e">
        <f>'BAR BB| Open rates'!#REF!*0.8</f>
        <v>#REF!</v>
      </c>
      <c r="F22" s="43" t="e">
        <f>'BAR BB| Open rates'!#REF!*0.8</f>
        <v>#REF!</v>
      </c>
      <c r="G22" s="43" t="e">
        <f>'BAR BB| Open rates'!#REF!*0.8</f>
        <v>#REF!</v>
      </c>
      <c r="H22" s="43" t="e">
        <f>'BAR BB| Open rates'!#REF!*0.8</f>
        <v>#REF!</v>
      </c>
      <c r="I22" s="43" t="e">
        <f>'BAR BB| Open rates'!#REF!*0.8</f>
        <v>#REF!</v>
      </c>
      <c r="J22" s="43" t="e">
        <f>'BAR BB| Open rates'!#REF!*0.8</f>
        <v>#REF!</v>
      </c>
      <c r="K22" s="43" t="e">
        <f>'BAR BB| Open rates'!#REF!*0.8</f>
        <v>#REF!</v>
      </c>
      <c r="L22" s="43" t="e">
        <f>'BAR BB| Open rates'!#REF!*0.8</f>
        <v>#REF!</v>
      </c>
      <c r="M22" s="43" t="e">
        <f>'BAR BB| Open rates'!#REF!*0.8</f>
        <v>#REF!</v>
      </c>
      <c r="N22" s="43" t="e">
        <f>'BAR BB| Open rates'!#REF!*0.8</f>
        <v>#REF!</v>
      </c>
      <c r="O22" s="43" t="e">
        <f>'BAR BB| Open rates'!#REF!*0.8</f>
        <v>#REF!</v>
      </c>
      <c r="P22" s="43" t="e">
        <f>'BAR BB| Open rates'!#REF!*0.8</f>
        <v>#REF!</v>
      </c>
      <c r="Q22" s="43" t="e">
        <f>'BAR BB| Open rates'!#REF!*0.8</f>
        <v>#REF!</v>
      </c>
      <c r="R22" s="43" t="e">
        <f>'BAR BB| Open rates'!#REF!*0.8</f>
        <v>#REF!</v>
      </c>
      <c r="S22" s="43" t="e">
        <f>'BAR BB| Open rates'!#REF!*0.8</f>
        <v>#REF!</v>
      </c>
      <c r="T22" s="43" t="e">
        <f>'BAR BB| Open rates'!#REF!*0.8</f>
        <v>#REF!</v>
      </c>
      <c r="U22" s="43" t="e">
        <f>'BAR BB| Open rates'!#REF!*0.8</f>
        <v>#REF!</v>
      </c>
      <c r="V22" s="43" t="e">
        <f>'BAR BB| Open rates'!#REF!*0.8</f>
        <v>#REF!</v>
      </c>
      <c r="W22" s="43" t="e">
        <f>'BAR BB| Open rates'!#REF!*0.8</f>
        <v>#REF!</v>
      </c>
      <c r="X22" s="43" t="e">
        <f>'BAR BB| Open rates'!#REF!*0.8</f>
        <v>#REF!</v>
      </c>
      <c r="Y22" s="43" t="e">
        <f>'BAR BB| Open rates'!#REF!*0.8</f>
        <v>#REF!</v>
      </c>
      <c r="Z22" s="43" t="e">
        <f>'BAR BB| Open rates'!#REF!*0.8</f>
        <v>#REF!</v>
      </c>
      <c r="AA22" s="43" t="e">
        <f>'BAR BB| Open rates'!#REF!*0.8</f>
        <v>#REF!</v>
      </c>
      <c r="AB22" s="43" t="e">
        <f>'BAR BB| Open rates'!#REF!*0.8</f>
        <v>#REF!</v>
      </c>
      <c r="AC22" s="43" t="e">
        <f>'BAR BB| Open rates'!#REF!*0.8</f>
        <v>#REF!</v>
      </c>
      <c r="AD22" s="43" t="e">
        <f>'BAR BB| Open rates'!#REF!*0.8</f>
        <v>#REF!</v>
      </c>
      <c r="AE22" s="43" t="e">
        <f>'BAR BB| Open rates'!#REF!*0.8</f>
        <v>#REF!</v>
      </c>
      <c r="AF22" s="43" t="e">
        <f>'BAR BB| Open rates'!#REF!*0.8</f>
        <v>#REF!</v>
      </c>
      <c r="AG22" s="43" t="e">
        <f>'BAR BB| Open rates'!#REF!*0.8</f>
        <v>#REF!</v>
      </c>
      <c r="AH22" s="43" t="e">
        <f>'BAR BB| Open rates'!#REF!*0.8</f>
        <v>#REF!</v>
      </c>
      <c r="AI22" s="43" t="e">
        <f>'BAR BB| Open rates'!#REF!*0.8</f>
        <v>#REF!</v>
      </c>
      <c r="AJ22" s="43" t="e">
        <f>'BAR BB| Open rates'!#REF!*0.8</f>
        <v>#REF!</v>
      </c>
      <c r="AK22" s="43" t="e">
        <f>'BAR BB| Open rates'!#REF!*0.8</f>
        <v>#REF!</v>
      </c>
      <c r="AL22" s="43" t="e">
        <f>'BAR BB| Open rates'!#REF!*0.8</f>
        <v>#REF!</v>
      </c>
      <c r="AM22" s="43" t="e">
        <f>'BAR BB| Open rates'!#REF!*0.8</f>
        <v>#REF!</v>
      </c>
      <c r="AN22" s="43" t="e">
        <f>'BAR BB| Open rates'!#REF!*0.8</f>
        <v>#REF!</v>
      </c>
      <c r="AO22" s="43" t="e">
        <f>'BAR BB| Open rates'!#REF!*0.8</f>
        <v>#REF!</v>
      </c>
      <c r="AP22" s="43" t="e">
        <f>'BAR BB| Open rates'!#REF!*0.8</f>
        <v>#REF!</v>
      </c>
      <c r="AQ22" s="43" t="e">
        <f>'BAR BB| Open rates'!#REF!*0.8</f>
        <v>#REF!</v>
      </c>
      <c r="AR22" s="43" t="e">
        <f>'BAR BB| Open rates'!#REF!*0.8</f>
        <v>#REF!</v>
      </c>
      <c r="AS22" s="43" t="e">
        <f>'BAR BB| Open rates'!#REF!*0.8</f>
        <v>#REF!</v>
      </c>
      <c r="AT22" s="43" t="e">
        <f>'BAR BB| Open rates'!#REF!*0.8</f>
        <v>#REF!</v>
      </c>
      <c r="AU22" s="43" t="e">
        <f>'BAR BB| Open rates'!#REF!*0.8</f>
        <v>#REF!</v>
      </c>
      <c r="AV22" s="43" t="e">
        <f>'BAR BB| Open rates'!#REF!*0.8</f>
        <v>#REF!</v>
      </c>
      <c r="AW22" s="43" t="e">
        <f>'BAR BB| Open rates'!#REF!*0.8</f>
        <v>#REF!</v>
      </c>
      <c r="AX22" s="43" t="e">
        <f>'BAR BB| Open rates'!#REF!*0.8</f>
        <v>#REF!</v>
      </c>
      <c r="AY22" s="43" t="e">
        <f>'BAR BB| Open rates'!#REF!*0.8</f>
        <v>#REF!</v>
      </c>
      <c r="AZ22" s="43" t="e">
        <f>'BAR BB| Open rates'!#REF!*0.8</f>
        <v>#REF!</v>
      </c>
      <c r="BA22" s="43" t="e">
        <f>'BAR BB| Open rates'!#REF!*0.8</f>
        <v>#REF!</v>
      </c>
      <c r="BB22" s="43" t="e">
        <f>'BAR BB| Open rates'!#REF!*0.8</f>
        <v>#REF!</v>
      </c>
      <c r="BC22" s="43" t="e">
        <f>'BAR BB| Open rates'!#REF!*0.8</f>
        <v>#REF!</v>
      </c>
      <c r="BD22" s="43" t="e">
        <f>'BAR BB| Open rates'!#REF!*0.8</f>
        <v>#REF!</v>
      </c>
      <c r="BE22" s="43" t="e">
        <f>'BAR BB| Open rates'!#REF!*0.8</f>
        <v>#REF!</v>
      </c>
      <c r="BF22" s="43" t="e">
        <f>'BAR BB| Open rates'!#REF!*0.8</f>
        <v>#REF!</v>
      </c>
      <c r="BG22" s="43" t="e">
        <f>'BAR BB| Open rates'!#REF!*0.8</f>
        <v>#REF!</v>
      </c>
      <c r="BH22" s="43" t="e">
        <f>'BAR BB| Open rates'!#REF!*0.8</f>
        <v>#REF!</v>
      </c>
      <c r="BI22" s="43" t="e">
        <f>'BAR BB| Open rates'!#REF!*0.8</f>
        <v>#REF!</v>
      </c>
      <c r="BJ22" s="43" t="e">
        <f>'BAR BB| Open rates'!#REF!*0.8</f>
        <v>#REF!</v>
      </c>
      <c r="BK22" s="43" t="e">
        <f>'BAR BB| Open rates'!#REF!*0.8</f>
        <v>#REF!</v>
      </c>
      <c r="BL22" s="43" t="e">
        <f>'BAR BB| Open rates'!#REF!*0.8</f>
        <v>#REF!</v>
      </c>
      <c r="BM22" s="43" t="e">
        <f>'BAR BB| Open rates'!#REF!*0.8</f>
        <v>#REF!</v>
      </c>
      <c r="BN22" s="43" t="e">
        <f>'BAR BB| Open rates'!#REF!*0.8</f>
        <v>#REF!</v>
      </c>
      <c r="BO22" s="43" t="e">
        <f>'BAR BB| Open rates'!#REF!*0.8</f>
        <v>#REF!</v>
      </c>
      <c r="BP22" s="43" t="e">
        <f>'BAR BB| Open rates'!#REF!*0.8</f>
        <v>#REF!</v>
      </c>
      <c r="BQ22" s="43" t="e">
        <f>'BAR BB| Open rates'!#REF!*0.8</f>
        <v>#REF!</v>
      </c>
      <c r="BR22" s="43" t="e">
        <f>'BAR BB| Open rates'!#REF!*0.8</f>
        <v>#REF!</v>
      </c>
      <c r="BS22" s="43" t="e">
        <f>'BAR BB| Open rates'!#REF!*0.8</f>
        <v>#REF!</v>
      </c>
      <c r="BT22" s="43" t="e">
        <f>'BAR BB| Open rates'!#REF!*0.8</f>
        <v>#REF!</v>
      </c>
      <c r="BU22" s="43" t="e">
        <f>'BAR BB| Open rates'!#REF!*0.8</f>
        <v>#REF!</v>
      </c>
      <c r="BV22" s="43" t="e">
        <f>'BAR BB| Open rates'!#REF!*0.8</f>
        <v>#REF!</v>
      </c>
      <c r="BW22" s="43" t="e">
        <f>'BAR BB| Open rates'!#REF!*0.8</f>
        <v>#REF!</v>
      </c>
      <c r="BX22" s="43" t="e">
        <f>'BAR BB| Open rates'!#REF!*0.8</f>
        <v>#REF!</v>
      </c>
      <c r="BY22" s="43" t="e">
        <f>'BAR BB| Open rates'!#REF!*0.8</f>
        <v>#REF!</v>
      </c>
      <c r="BZ22" s="43" t="e">
        <f>'BAR BB| Open rates'!#REF!*0.8</f>
        <v>#REF!</v>
      </c>
    </row>
    <row r="23" spans="1:78" s="36" customFormat="1" ht="12" customHeight="1" x14ac:dyDescent="0.2">
      <c r="A23" s="145" t="str">
        <f>'BAR BB| Open rates'!A27</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78" s="36" customFormat="1" ht="12" customHeight="1" x14ac:dyDescent="0.2">
      <c r="A24" s="52">
        <f>'BAR BB| Open rates'!A28</f>
        <v>1</v>
      </c>
      <c r="B24" s="43" t="e">
        <f>'BAR BB| Open rates'!#REF!*0.8</f>
        <v>#REF!</v>
      </c>
      <c r="C24" s="43" t="e">
        <f>'BAR BB| Open rates'!#REF!*0.8</f>
        <v>#REF!</v>
      </c>
      <c r="D24" s="43" t="e">
        <f>'BAR BB| Open rates'!#REF!*0.8</f>
        <v>#REF!</v>
      </c>
      <c r="E24" s="43" t="e">
        <f>'BAR BB| Open rates'!#REF!*0.8</f>
        <v>#REF!</v>
      </c>
      <c r="F24" s="43" t="e">
        <f>'BAR BB| Open rates'!#REF!*0.8</f>
        <v>#REF!</v>
      </c>
      <c r="G24" s="43" t="e">
        <f>'BAR BB| Open rates'!#REF!*0.8</f>
        <v>#REF!</v>
      </c>
      <c r="H24" s="43" t="e">
        <f>'BAR BB| Open rates'!#REF!*0.8</f>
        <v>#REF!</v>
      </c>
      <c r="I24" s="43" t="e">
        <f>'BAR BB| Open rates'!#REF!*0.8</f>
        <v>#REF!</v>
      </c>
      <c r="J24" s="43" t="e">
        <f>'BAR BB| Open rates'!#REF!*0.8</f>
        <v>#REF!</v>
      </c>
      <c r="K24" s="43" t="e">
        <f>'BAR BB| Open rates'!#REF!*0.8</f>
        <v>#REF!</v>
      </c>
      <c r="L24" s="43" t="e">
        <f>'BAR BB| Open rates'!#REF!*0.8</f>
        <v>#REF!</v>
      </c>
      <c r="M24" s="43" t="e">
        <f>'BAR BB| Open rates'!#REF!*0.8</f>
        <v>#REF!</v>
      </c>
      <c r="N24" s="43" t="e">
        <f>'BAR BB| Open rates'!#REF!*0.8</f>
        <v>#REF!</v>
      </c>
      <c r="O24" s="43" t="e">
        <f>'BAR BB| Open rates'!#REF!*0.8</f>
        <v>#REF!</v>
      </c>
      <c r="P24" s="43" t="e">
        <f>'BAR BB| Open rates'!#REF!*0.8</f>
        <v>#REF!</v>
      </c>
      <c r="Q24" s="43" t="e">
        <f>'BAR BB| Open rates'!#REF!*0.8</f>
        <v>#REF!</v>
      </c>
      <c r="R24" s="43" t="e">
        <f>'BAR BB| Open rates'!#REF!*0.8</f>
        <v>#REF!</v>
      </c>
      <c r="S24" s="43" t="e">
        <f>'BAR BB| Open rates'!#REF!*0.8</f>
        <v>#REF!</v>
      </c>
      <c r="T24" s="43" t="e">
        <f>'BAR BB| Open rates'!#REF!*0.8</f>
        <v>#REF!</v>
      </c>
      <c r="U24" s="43" t="e">
        <f>'BAR BB| Open rates'!#REF!*0.8</f>
        <v>#REF!</v>
      </c>
      <c r="V24" s="43" t="e">
        <f>'BAR BB| Open rates'!#REF!*0.8</f>
        <v>#REF!</v>
      </c>
      <c r="W24" s="43" t="e">
        <f>'BAR BB| Open rates'!#REF!*0.8</f>
        <v>#REF!</v>
      </c>
      <c r="X24" s="43" t="e">
        <f>'BAR BB| Open rates'!#REF!*0.8</f>
        <v>#REF!</v>
      </c>
      <c r="Y24" s="43" t="e">
        <f>'BAR BB| Open rates'!#REF!*0.8</f>
        <v>#REF!</v>
      </c>
      <c r="Z24" s="43" t="e">
        <f>'BAR BB| Open rates'!#REF!*0.8</f>
        <v>#REF!</v>
      </c>
      <c r="AA24" s="43" t="e">
        <f>'BAR BB| Open rates'!#REF!*0.8</f>
        <v>#REF!</v>
      </c>
      <c r="AB24" s="43" t="e">
        <f>'BAR BB| Open rates'!#REF!*0.8</f>
        <v>#REF!</v>
      </c>
      <c r="AC24" s="43" t="e">
        <f>'BAR BB| Open rates'!#REF!*0.8</f>
        <v>#REF!</v>
      </c>
      <c r="AD24" s="43" t="e">
        <f>'BAR BB| Open rates'!#REF!*0.8</f>
        <v>#REF!</v>
      </c>
      <c r="AE24" s="43" t="e">
        <f>'BAR BB| Open rates'!#REF!*0.8</f>
        <v>#REF!</v>
      </c>
      <c r="AF24" s="43" t="e">
        <f>'BAR BB| Open rates'!#REF!*0.8</f>
        <v>#REF!</v>
      </c>
      <c r="AG24" s="43" t="e">
        <f>'BAR BB| Open rates'!#REF!*0.8</f>
        <v>#REF!</v>
      </c>
      <c r="AH24" s="43" t="e">
        <f>'BAR BB| Open rates'!#REF!*0.8</f>
        <v>#REF!</v>
      </c>
      <c r="AI24" s="43" t="e">
        <f>'BAR BB| Open rates'!#REF!*0.8</f>
        <v>#REF!</v>
      </c>
      <c r="AJ24" s="43" t="e">
        <f>'BAR BB| Open rates'!#REF!*0.8</f>
        <v>#REF!</v>
      </c>
      <c r="AK24" s="43" t="e">
        <f>'BAR BB| Open rates'!#REF!*0.8</f>
        <v>#REF!</v>
      </c>
      <c r="AL24" s="43" t="e">
        <f>'BAR BB| Open rates'!#REF!*0.8</f>
        <v>#REF!</v>
      </c>
      <c r="AM24" s="43" t="e">
        <f>'BAR BB| Open rates'!#REF!*0.8</f>
        <v>#REF!</v>
      </c>
      <c r="AN24" s="43" t="e">
        <f>'BAR BB| Open rates'!#REF!*0.8</f>
        <v>#REF!</v>
      </c>
      <c r="AO24" s="43" t="e">
        <f>'BAR BB| Open rates'!#REF!*0.8</f>
        <v>#REF!</v>
      </c>
      <c r="AP24" s="43" t="e">
        <f>'BAR BB| Open rates'!#REF!*0.8</f>
        <v>#REF!</v>
      </c>
      <c r="AQ24" s="43" t="e">
        <f>'BAR BB| Open rates'!#REF!*0.8</f>
        <v>#REF!</v>
      </c>
      <c r="AR24" s="43" t="e">
        <f>'BAR BB| Open rates'!#REF!*0.8</f>
        <v>#REF!</v>
      </c>
      <c r="AS24" s="43" t="e">
        <f>'BAR BB| Open rates'!#REF!*0.8</f>
        <v>#REF!</v>
      </c>
      <c r="AT24" s="43" t="e">
        <f>'BAR BB| Open rates'!#REF!*0.8</f>
        <v>#REF!</v>
      </c>
      <c r="AU24" s="43" t="e">
        <f>'BAR BB| Open rates'!#REF!*0.8</f>
        <v>#REF!</v>
      </c>
      <c r="AV24" s="43" t="e">
        <f>'BAR BB| Open rates'!#REF!*0.8</f>
        <v>#REF!</v>
      </c>
      <c r="AW24" s="43" t="e">
        <f>'BAR BB| Open rates'!#REF!*0.8</f>
        <v>#REF!</v>
      </c>
      <c r="AX24" s="43" t="e">
        <f>'BAR BB| Open rates'!#REF!*0.8</f>
        <v>#REF!</v>
      </c>
      <c r="AY24" s="43" t="e">
        <f>'BAR BB| Open rates'!#REF!*0.8</f>
        <v>#REF!</v>
      </c>
      <c r="AZ24" s="43" t="e">
        <f>'BAR BB| Open rates'!#REF!*0.8</f>
        <v>#REF!</v>
      </c>
      <c r="BA24" s="43" t="e">
        <f>'BAR BB| Open rates'!#REF!*0.8</f>
        <v>#REF!</v>
      </c>
      <c r="BB24" s="43" t="e">
        <f>'BAR BB| Open rates'!#REF!*0.8</f>
        <v>#REF!</v>
      </c>
      <c r="BC24" s="43" t="e">
        <f>'BAR BB| Open rates'!#REF!*0.8</f>
        <v>#REF!</v>
      </c>
      <c r="BD24" s="43" t="e">
        <f>'BAR BB| Open rates'!#REF!*0.8</f>
        <v>#REF!</v>
      </c>
      <c r="BE24" s="43" t="e">
        <f>'BAR BB| Open rates'!#REF!*0.8</f>
        <v>#REF!</v>
      </c>
      <c r="BF24" s="43" t="e">
        <f>'BAR BB| Open rates'!#REF!*0.8</f>
        <v>#REF!</v>
      </c>
      <c r="BG24" s="43" t="e">
        <f>'BAR BB| Open rates'!#REF!*0.8</f>
        <v>#REF!</v>
      </c>
      <c r="BH24" s="43" t="e">
        <f>'BAR BB| Open rates'!#REF!*0.8</f>
        <v>#REF!</v>
      </c>
      <c r="BI24" s="43" t="e">
        <f>'BAR BB| Open rates'!#REF!*0.8</f>
        <v>#REF!</v>
      </c>
      <c r="BJ24" s="43" t="e">
        <f>'BAR BB| Open rates'!#REF!*0.8</f>
        <v>#REF!</v>
      </c>
      <c r="BK24" s="43" t="e">
        <f>'BAR BB| Open rates'!#REF!*0.8</f>
        <v>#REF!</v>
      </c>
      <c r="BL24" s="43" t="e">
        <f>'BAR BB| Open rates'!#REF!*0.8</f>
        <v>#REF!</v>
      </c>
      <c r="BM24" s="43" t="e">
        <f>'BAR BB| Open rates'!#REF!*0.8</f>
        <v>#REF!</v>
      </c>
      <c r="BN24" s="43" t="e">
        <f>'BAR BB| Open rates'!#REF!*0.8</f>
        <v>#REF!</v>
      </c>
      <c r="BO24" s="43" t="e">
        <f>'BAR BB| Open rates'!#REF!*0.8</f>
        <v>#REF!</v>
      </c>
      <c r="BP24" s="43" t="e">
        <f>'BAR BB| Open rates'!#REF!*0.8</f>
        <v>#REF!</v>
      </c>
      <c r="BQ24" s="43" t="e">
        <f>'BAR BB| Open rates'!#REF!*0.8</f>
        <v>#REF!</v>
      </c>
      <c r="BR24" s="43" t="e">
        <f>'BAR BB| Open rates'!#REF!*0.8</f>
        <v>#REF!</v>
      </c>
      <c r="BS24" s="43" t="e">
        <f>'BAR BB| Open rates'!#REF!*0.8</f>
        <v>#REF!</v>
      </c>
      <c r="BT24" s="43" t="e">
        <f>'BAR BB| Open rates'!#REF!*0.8</f>
        <v>#REF!</v>
      </c>
      <c r="BU24" s="43" t="e">
        <f>'BAR BB| Open rates'!#REF!*0.8</f>
        <v>#REF!</v>
      </c>
      <c r="BV24" s="43" t="e">
        <f>'BAR BB| Open rates'!#REF!*0.8</f>
        <v>#REF!</v>
      </c>
      <c r="BW24" s="43" t="e">
        <f>'BAR BB| Open rates'!#REF!*0.8</f>
        <v>#REF!</v>
      </c>
      <c r="BX24" s="43" t="e">
        <f>'BAR BB| Open rates'!#REF!*0.8</f>
        <v>#REF!</v>
      </c>
      <c r="BY24" s="43" t="e">
        <f>'BAR BB| Open rates'!#REF!*0.8</f>
        <v>#REF!</v>
      </c>
      <c r="BZ24" s="43" t="e">
        <f>'BAR BB| Open rates'!#REF!*0.8</f>
        <v>#REF!</v>
      </c>
    </row>
    <row r="25" spans="1:78" s="36" customFormat="1" ht="12" customHeight="1" x14ac:dyDescent="0.2">
      <c r="A25" s="145" t="str">
        <f>'BAR BB| Open rates'!A32</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78" s="36" customFormat="1" ht="12" customHeight="1" x14ac:dyDescent="0.2">
      <c r="A26" s="52">
        <f>'BAR BB| Open rates'!A33</f>
        <v>1</v>
      </c>
      <c r="B26" s="43" t="e">
        <f>'BAR BB| Open rates'!#REF!*0.8</f>
        <v>#REF!</v>
      </c>
      <c r="C26" s="43" t="e">
        <f>'BAR BB| Open rates'!#REF!*0.8</f>
        <v>#REF!</v>
      </c>
      <c r="D26" s="43" t="e">
        <f>'BAR BB| Open rates'!#REF!*0.8</f>
        <v>#REF!</v>
      </c>
      <c r="E26" s="43" t="e">
        <f>'BAR BB| Open rates'!#REF!*0.8</f>
        <v>#REF!</v>
      </c>
      <c r="F26" s="43" t="e">
        <f>'BAR BB| Open rates'!#REF!*0.8</f>
        <v>#REF!</v>
      </c>
      <c r="G26" s="43" t="e">
        <f>'BAR BB| Open rates'!#REF!*0.8</f>
        <v>#REF!</v>
      </c>
      <c r="H26" s="43" t="e">
        <f>'BAR BB| Open rates'!#REF!*0.8</f>
        <v>#REF!</v>
      </c>
      <c r="I26" s="43" t="e">
        <f>'BAR BB| Open rates'!#REF!*0.8</f>
        <v>#REF!</v>
      </c>
      <c r="J26" s="43" t="e">
        <f>'BAR BB| Open rates'!#REF!*0.8</f>
        <v>#REF!</v>
      </c>
      <c r="K26" s="43" t="e">
        <f>'BAR BB| Open rates'!#REF!*0.8</f>
        <v>#REF!</v>
      </c>
      <c r="L26" s="43" t="e">
        <f>'BAR BB| Open rates'!#REF!*0.8</f>
        <v>#REF!</v>
      </c>
      <c r="M26" s="43" t="e">
        <f>'BAR BB| Open rates'!#REF!*0.8</f>
        <v>#REF!</v>
      </c>
      <c r="N26" s="43" t="e">
        <f>'BAR BB| Open rates'!#REF!*0.8</f>
        <v>#REF!</v>
      </c>
      <c r="O26" s="43" t="e">
        <f>'BAR BB| Open rates'!#REF!*0.8</f>
        <v>#REF!</v>
      </c>
      <c r="P26" s="43" t="e">
        <f>'BAR BB| Open rates'!#REF!*0.8</f>
        <v>#REF!</v>
      </c>
      <c r="Q26" s="43" t="e">
        <f>'BAR BB| Open rates'!#REF!*0.8</f>
        <v>#REF!</v>
      </c>
      <c r="R26" s="43" t="e">
        <f>'BAR BB| Open rates'!#REF!*0.8</f>
        <v>#REF!</v>
      </c>
      <c r="S26" s="43" t="e">
        <f>'BAR BB| Open rates'!#REF!*0.8</f>
        <v>#REF!</v>
      </c>
      <c r="T26" s="43" t="e">
        <f>'BAR BB| Open rates'!#REF!*0.8</f>
        <v>#REF!</v>
      </c>
      <c r="U26" s="43" t="e">
        <f>'BAR BB| Open rates'!#REF!*0.8</f>
        <v>#REF!</v>
      </c>
      <c r="V26" s="43" t="e">
        <f>'BAR BB| Open rates'!#REF!*0.8</f>
        <v>#REF!</v>
      </c>
      <c r="W26" s="43" t="e">
        <f>'BAR BB| Open rates'!#REF!*0.8</f>
        <v>#REF!</v>
      </c>
      <c r="X26" s="43" t="e">
        <f>'BAR BB| Open rates'!#REF!*0.8</f>
        <v>#REF!</v>
      </c>
      <c r="Y26" s="43" t="e">
        <f>'BAR BB| Open rates'!#REF!*0.8</f>
        <v>#REF!</v>
      </c>
      <c r="Z26" s="43" t="e">
        <f>'BAR BB| Open rates'!#REF!*0.8</f>
        <v>#REF!</v>
      </c>
      <c r="AA26" s="43" t="e">
        <f>'BAR BB| Open rates'!#REF!*0.8</f>
        <v>#REF!</v>
      </c>
      <c r="AB26" s="43" t="e">
        <f>'BAR BB| Open rates'!#REF!*0.8</f>
        <v>#REF!</v>
      </c>
      <c r="AC26" s="43" t="e">
        <f>'BAR BB| Open rates'!#REF!*0.8</f>
        <v>#REF!</v>
      </c>
      <c r="AD26" s="43" t="e">
        <f>'BAR BB| Open rates'!#REF!*0.8</f>
        <v>#REF!</v>
      </c>
      <c r="AE26" s="43" t="e">
        <f>'BAR BB| Open rates'!#REF!*0.8</f>
        <v>#REF!</v>
      </c>
      <c r="AF26" s="43" t="e">
        <f>'BAR BB| Open rates'!#REF!*0.8</f>
        <v>#REF!</v>
      </c>
      <c r="AG26" s="43" t="e">
        <f>'BAR BB| Open rates'!#REF!*0.8</f>
        <v>#REF!</v>
      </c>
      <c r="AH26" s="43" t="e">
        <f>'BAR BB| Open rates'!#REF!*0.8</f>
        <v>#REF!</v>
      </c>
      <c r="AI26" s="43" t="e">
        <f>'BAR BB| Open rates'!#REF!*0.8</f>
        <v>#REF!</v>
      </c>
      <c r="AJ26" s="43" t="e">
        <f>'BAR BB| Open rates'!#REF!*0.8</f>
        <v>#REF!</v>
      </c>
      <c r="AK26" s="43" t="e">
        <f>'BAR BB| Open rates'!#REF!*0.8</f>
        <v>#REF!</v>
      </c>
      <c r="AL26" s="43" t="e">
        <f>'BAR BB| Open rates'!#REF!*0.8</f>
        <v>#REF!</v>
      </c>
      <c r="AM26" s="43" t="e">
        <f>'BAR BB| Open rates'!#REF!*0.8</f>
        <v>#REF!</v>
      </c>
      <c r="AN26" s="43" t="e">
        <f>'BAR BB| Open rates'!#REF!*0.8</f>
        <v>#REF!</v>
      </c>
      <c r="AO26" s="43" t="e">
        <f>'BAR BB| Open rates'!#REF!*0.8</f>
        <v>#REF!</v>
      </c>
      <c r="AP26" s="43" t="e">
        <f>'BAR BB| Open rates'!#REF!*0.8</f>
        <v>#REF!</v>
      </c>
      <c r="AQ26" s="43" t="e">
        <f>'BAR BB| Open rates'!#REF!*0.8</f>
        <v>#REF!</v>
      </c>
      <c r="AR26" s="43" t="e">
        <f>'BAR BB| Open rates'!#REF!*0.8</f>
        <v>#REF!</v>
      </c>
      <c r="AS26" s="43" t="e">
        <f>'BAR BB| Open rates'!#REF!*0.8</f>
        <v>#REF!</v>
      </c>
      <c r="AT26" s="43" t="e">
        <f>'BAR BB| Open rates'!#REF!*0.8</f>
        <v>#REF!</v>
      </c>
      <c r="AU26" s="43" t="e">
        <f>'BAR BB| Open rates'!#REF!*0.8</f>
        <v>#REF!</v>
      </c>
      <c r="AV26" s="43" t="e">
        <f>'BAR BB| Open rates'!#REF!*0.8</f>
        <v>#REF!</v>
      </c>
      <c r="AW26" s="43" t="e">
        <f>'BAR BB| Open rates'!#REF!*0.8</f>
        <v>#REF!</v>
      </c>
      <c r="AX26" s="43" t="e">
        <f>'BAR BB| Open rates'!#REF!*0.8</f>
        <v>#REF!</v>
      </c>
      <c r="AY26" s="43" t="e">
        <f>'BAR BB| Open rates'!#REF!*0.8</f>
        <v>#REF!</v>
      </c>
      <c r="AZ26" s="43" t="e">
        <f>'BAR BB| Open rates'!#REF!*0.8</f>
        <v>#REF!</v>
      </c>
      <c r="BA26" s="43" t="e">
        <f>'BAR BB| Open rates'!#REF!*0.8</f>
        <v>#REF!</v>
      </c>
      <c r="BB26" s="43" t="e">
        <f>'BAR BB| Open rates'!#REF!*0.8</f>
        <v>#REF!</v>
      </c>
      <c r="BC26" s="43" t="e">
        <f>'BAR BB| Open rates'!#REF!*0.8</f>
        <v>#REF!</v>
      </c>
      <c r="BD26" s="43" t="e">
        <f>'BAR BB| Open rates'!#REF!*0.8</f>
        <v>#REF!</v>
      </c>
      <c r="BE26" s="43" t="e">
        <f>'BAR BB| Open rates'!#REF!*0.8</f>
        <v>#REF!</v>
      </c>
      <c r="BF26" s="43" t="e">
        <f>'BAR BB| Open rates'!#REF!*0.8</f>
        <v>#REF!</v>
      </c>
      <c r="BG26" s="43" t="e">
        <f>'BAR BB| Open rates'!#REF!*0.8</f>
        <v>#REF!</v>
      </c>
      <c r="BH26" s="43" t="e">
        <f>'BAR BB| Open rates'!#REF!*0.8</f>
        <v>#REF!</v>
      </c>
      <c r="BI26" s="43" t="e">
        <f>'BAR BB| Open rates'!#REF!*0.8</f>
        <v>#REF!</v>
      </c>
      <c r="BJ26" s="43" t="e">
        <f>'BAR BB| Open rates'!#REF!*0.8</f>
        <v>#REF!</v>
      </c>
      <c r="BK26" s="43" t="e">
        <f>'BAR BB| Open rates'!#REF!*0.8</f>
        <v>#REF!</v>
      </c>
      <c r="BL26" s="43" t="e">
        <f>'BAR BB| Open rates'!#REF!*0.8</f>
        <v>#REF!</v>
      </c>
      <c r="BM26" s="43" t="e">
        <f>'BAR BB| Open rates'!#REF!*0.8</f>
        <v>#REF!</v>
      </c>
      <c r="BN26" s="43" t="e">
        <f>'BAR BB| Open rates'!#REF!*0.8</f>
        <v>#REF!</v>
      </c>
      <c r="BO26" s="43" t="e">
        <f>'BAR BB| Open rates'!#REF!*0.8</f>
        <v>#REF!</v>
      </c>
      <c r="BP26" s="43" t="e">
        <f>'BAR BB| Open rates'!#REF!*0.8</f>
        <v>#REF!</v>
      </c>
      <c r="BQ26" s="43" t="e">
        <f>'BAR BB| Open rates'!#REF!*0.8</f>
        <v>#REF!</v>
      </c>
      <c r="BR26" s="43" t="e">
        <f>'BAR BB| Open rates'!#REF!*0.8</f>
        <v>#REF!</v>
      </c>
      <c r="BS26" s="43" t="e">
        <f>'BAR BB| Open rates'!#REF!*0.8</f>
        <v>#REF!</v>
      </c>
      <c r="BT26" s="43" t="e">
        <f>'BAR BB| Open rates'!#REF!*0.8</f>
        <v>#REF!</v>
      </c>
      <c r="BU26" s="43" t="e">
        <f>'BAR BB| Open rates'!#REF!*0.8</f>
        <v>#REF!</v>
      </c>
      <c r="BV26" s="43" t="e">
        <f>'BAR BB| Open rates'!#REF!*0.8</f>
        <v>#REF!</v>
      </c>
      <c r="BW26" s="43" t="e">
        <f>'BAR BB| Open rates'!#REF!*0.8</f>
        <v>#REF!</v>
      </c>
      <c r="BX26" s="43" t="e">
        <f>'BAR BB| Open rates'!#REF!*0.8</f>
        <v>#REF!</v>
      </c>
      <c r="BY26" s="43" t="e">
        <f>'BAR BB| Open rates'!#REF!*0.8</f>
        <v>#REF!</v>
      </c>
      <c r="BZ26" s="43" t="e">
        <f>'BAR BB| Open rates'!#REF!*0.8</f>
        <v>#REF!</v>
      </c>
    </row>
    <row r="27" spans="1:78" s="36" customFormat="1" ht="12" customHeight="1" x14ac:dyDescent="0.2">
      <c r="A27" s="145" t="str">
        <f>'BAR BB| Open rates'!A39</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row>
    <row r="28" spans="1:78" s="36" customFormat="1" ht="12" customHeight="1" x14ac:dyDescent="0.2">
      <c r="A28" s="52" t="str">
        <f>'BAR BB| Open rates'!A40</f>
        <v>от 1 до 8</v>
      </c>
      <c r="B28" s="43" t="e">
        <f>'BAR BB| Open rates'!#REF!*0.8</f>
        <v>#REF!</v>
      </c>
      <c r="C28" s="43" t="e">
        <f>'BAR BB| Open rates'!#REF!*0.8</f>
        <v>#REF!</v>
      </c>
      <c r="D28" s="43" t="e">
        <f>'BAR BB| Open rates'!#REF!*0.8</f>
        <v>#REF!</v>
      </c>
      <c r="E28" s="43" t="e">
        <f>'BAR BB| Open rates'!#REF!*0.8</f>
        <v>#REF!</v>
      </c>
      <c r="F28" s="43" t="e">
        <f>'BAR BB| Open rates'!#REF!*0.8</f>
        <v>#REF!</v>
      </c>
      <c r="G28" s="43" t="e">
        <f>'BAR BB| Open rates'!#REF!*0.8</f>
        <v>#REF!</v>
      </c>
      <c r="H28" s="43" t="e">
        <f>'BAR BB| Open rates'!#REF!*0.8</f>
        <v>#REF!</v>
      </c>
      <c r="I28" s="43" t="e">
        <f>'BAR BB| Open rates'!#REF!*0.8</f>
        <v>#REF!</v>
      </c>
      <c r="J28" s="43" t="e">
        <f>'BAR BB| Open rates'!#REF!*0.8</f>
        <v>#REF!</v>
      </c>
      <c r="K28" s="43" t="e">
        <f>'BAR BB| Open rates'!#REF!*0.8</f>
        <v>#REF!</v>
      </c>
      <c r="L28" s="43" t="e">
        <f>'BAR BB| Open rates'!#REF!*0.8</f>
        <v>#REF!</v>
      </c>
      <c r="M28" s="43" t="e">
        <f>'BAR BB| Open rates'!#REF!*0.8</f>
        <v>#REF!</v>
      </c>
      <c r="N28" s="43" t="e">
        <f>'BAR BB| Open rates'!#REF!*0.8</f>
        <v>#REF!</v>
      </c>
      <c r="O28" s="43" t="e">
        <f>'BAR BB| Open rates'!#REF!*0.8</f>
        <v>#REF!</v>
      </c>
      <c r="P28" s="43" t="e">
        <f>'BAR BB| Open rates'!#REF!*0.8</f>
        <v>#REF!</v>
      </c>
      <c r="Q28" s="43" t="e">
        <f>'BAR BB| Open rates'!#REF!*0.8</f>
        <v>#REF!</v>
      </c>
      <c r="R28" s="43" t="e">
        <f>'BAR BB| Open rates'!#REF!*0.8</f>
        <v>#REF!</v>
      </c>
      <c r="S28" s="43" t="e">
        <f>'BAR BB| Open rates'!#REF!*0.8</f>
        <v>#REF!</v>
      </c>
      <c r="T28" s="43" t="e">
        <f>'BAR BB| Open rates'!#REF!*0.8</f>
        <v>#REF!</v>
      </c>
      <c r="U28" s="43" t="e">
        <f>'BAR BB| Open rates'!#REF!*0.8</f>
        <v>#REF!</v>
      </c>
      <c r="V28" s="43" t="e">
        <f>'BAR BB| Open rates'!#REF!*0.8</f>
        <v>#REF!</v>
      </c>
      <c r="W28" s="43" t="e">
        <f>'BAR BB| Open rates'!#REF!*0.8</f>
        <v>#REF!</v>
      </c>
      <c r="X28" s="43" t="e">
        <f>'BAR BB| Open rates'!#REF!*0.8</f>
        <v>#REF!</v>
      </c>
      <c r="Y28" s="43" t="e">
        <f>'BAR BB| Open rates'!#REF!*0.8</f>
        <v>#REF!</v>
      </c>
      <c r="Z28" s="43" t="e">
        <f>'BAR BB| Open rates'!#REF!*0.8</f>
        <v>#REF!</v>
      </c>
      <c r="AA28" s="43" t="e">
        <f>'BAR BB| Open rates'!#REF!*0.8</f>
        <v>#REF!</v>
      </c>
      <c r="AB28" s="43" t="e">
        <f>'BAR BB| Open rates'!#REF!*0.8</f>
        <v>#REF!</v>
      </c>
      <c r="AC28" s="43" t="e">
        <f>'BAR BB| Open rates'!#REF!*0.8</f>
        <v>#REF!</v>
      </c>
      <c r="AD28" s="43" t="e">
        <f>'BAR BB| Open rates'!#REF!*0.8</f>
        <v>#REF!</v>
      </c>
      <c r="AE28" s="43" t="e">
        <f>'BAR BB| Open rates'!#REF!*0.8</f>
        <v>#REF!</v>
      </c>
      <c r="AF28" s="43" t="e">
        <f>'BAR BB| Open rates'!#REF!*0.8</f>
        <v>#REF!</v>
      </c>
      <c r="AG28" s="43" t="e">
        <f>'BAR BB| Open rates'!#REF!*0.8</f>
        <v>#REF!</v>
      </c>
      <c r="AH28" s="43" t="e">
        <f>'BAR BB| Open rates'!#REF!*0.8</f>
        <v>#REF!</v>
      </c>
      <c r="AI28" s="43" t="e">
        <f>'BAR BB| Open rates'!#REF!*0.8</f>
        <v>#REF!</v>
      </c>
      <c r="AJ28" s="43" t="e">
        <f>'BAR BB| Open rates'!#REF!*0.8</f>
        <v>#REF!</v>
      </c>
      <c r="AK28" s="43" t="e">
        <f>'BAR BB| Open rates'!#REF!*0.8</f>
        <v>#REF!</v>
      </c>
      <c r="AL28" s="43" t="e">
        <f>'BAR BB| Open rates'!#REF!*0.8</f>
        <v>#REF!</v>
      </c>
      <c r="AM28" s="43" t="e">
        <f>'BAR BB| Open rates'!#REF!*0.8</f>
        <v>#REF!</v>
      </c>
      <c r="AN28" s="43" t="e">
        <f>'BAR BB| Open rates'!#REF!*0.8</f>
        <v>#REF!</v>
      </c>
      <c r="AO28" s="43" t="e">
        <f>'BAR BB| Open rates'!#REF!*0.8</f>
        <v>#REF!</v>
      </c>
      <c r="AP28" s="43" t="e">
        <f>'BAR BB| Open rates'!#REF!*0.8</f>
        <v>#REF!</v>
      </c>
      <c r="AQ28" s="43" t="e">
        <f>'BAR BB| Open rates'!#REF!*0.8</f>
        <v>#REF!</v>
      </c>
      <c r="AR28" s="43" t="e">
        <f>'BAR BB| Open rates'!#REF!*0.8</f>
        <v>#REF!</v>
      </c>
      <c r="AS28" s="43" t="e">
        <f>'BAR BB| Open rates'!#REF!*0.8</f>
        <v>#REF!</v>
      </c>
      <c r="AT28" s="43" t="e">
        <f>'BAR BB| Open rates'!#REF!*0.8</f>
        <v>#REF!</v>
      </c>
      <c r="AU28" s="43" t="e">
        <f>'BAR BB| Open rates'!#REF!*0.8</f>
        <v>#REF!</v>
      </c>
      <c r="AV28" s="43" t="e">
        <f>'BAR BB| Open rates'!#REF!*0.8</f>
        <v>#REF!</v>
      </c>
      <c r="AW28" s="43" t="e">
        <f>'BAR BB| Open rates'!#REF!*0.8</f>
        <v>#REF!</v>
      </c>
      <c r="AX28" s="43" t="e">
        <f>'BAR BB| Open rates'!#REF!*0.8</f>
        <v>#REF!</v>
      </c>
      <c r="AY28" s="43" t="e">
        <f>'BAR BB| Open rates'!#REF!*0.8</f>
        <v>#REF!</v>
      </c>
      <c r="AZ28" s="43" t="e">
        <f>'BAR BB| Open rates'!#REF!*0.8</f>
        <v>#REF!</v>
      </c>
      <c r="BA28" s="43" t="e">
        <f>'BAR BB| Open rates'!#REF!*0.8</f>
        <v>#REF!</v>
      </c>
      <c r="BB28" s="43" t="e">
        <f>'BAR BB| Open rates'!#REF!*0.8</f>
        <v>#REF!</v>
      </c>
      <c r="BC28" s="43" t="e">
        <f>'BAR BB| Open rates'!#REF!*0.8</f>
        <v>#REF!</v>
      </c>
      <c r="BD28" s="43" t="e">
        <f>'BAR BB| Open rates'!#REF!*0.8</f>
        <v>#REF!</v>
      </c>
      <c r="BE28" s="43" t="e">
        <f>'BAR BB| Open rates'!#REF!*0.8</f>
        <v>#REF!</v>
      </c>
      <c r="BF28" s="43" t="e">
        <f>'BAR BB| Open rates'!#REF!*0.8</f>
        <v>#REF!</v>
      </c>
      <c r="BG28" s="43" t="e">
        <f>'BAR BB| Open rates'!#REF!*0.8</f>
        <v>#REF!</v>
      </c>
      <c r="BH28" s="43" t="e">
        <f>'BAR BB| Open rates'!#REF!*0.8</f>
        <v>#REF!</v>
      </c>
      <c r="BI28" s="43" t="e">
        <f>'BAR BB| Open rates'!#REF!*0.8</f>
        <v>#REF!</v>
      </c>
      <c r="BJ28" s="43" t="e">
        <f>'BAR BB| Open rates'!#REF!*0.8</f>
        <v>#REF!</v>
      </c>
      <c r="BK28" s="43" t="e">
        <f>'BAR BB| Open rates'!#REF!*0.8</f>
        <v>#REF!</v>
      </c>
      <c r="BL28" s="43" t="e">
        <f>'BAR BB| Open rates'!#REF!*0.8</f>
        <v>#REF!</v>
      </c>
      <c r="BM28" s="43" t="e">
        <f>'BAR BB| Open rates'!#REF!*0.8</f>
        <v>#REF!</v>
      </c>
      <c r="BN28" s="43" t="e">
        <f>'BAR BB| Open rates'!#REF!*0.8</f>
        <v>#REF!</v>
      </c>
      <c r="BO28" s="43" t="e">
        <f>'BAR BB| Open rates'!#REF!*0.8</f>
        <v>#REF!</v>
      </c>
      <c r="BP28" s="43" t="e">
        <f>'BAR BB| Open rates'!#REF!*0.8</f>
        <v>#REF!</v>
      </c>
      <c r="BQ28" s="43" t="e">
        <f>'BAR BB| Open rates'!#REF!*0.8</f>
        <v>#REF!</v>
      </c>
      <c r="BR28" s="43" t="e">
        <f>'BAR BB| Open rates'!#REF!*0.8</f>
        <v>#REF!</v>
      </c>
      <c r="BS28" s="43" t="e">
        <f>'BAR BB| Open rates'!#REF!*0.8</f>
        <v>#REF!</v>
      </c>
      <c r="BT28" s="43" t="e">
        <f>'BAR BB| Open rates'!#REF!*0.8</f>
        <v>#REF!</v>
      </c>
      <c r="BU28" s="43" t="e">
        <f>'BAR BB| Open rates'!#REF!*0.8</f>
        <v>#REF!</v>
      </c>
      <c r="BV28" s="43" t="e">
        <f>'BAR BB| Open rates'!#REF!*0.8</f>
        <v>#REF!</v>
      </c>
      <c r="BW28" s="43" t="e">
        <f>'BAR BB| Open rates'!#REF!*0.8</f>
        <v>#REF!</v>
      </c>
      <c r="BX28" s="43" t="e">
        <f>'BAR BB| Open rates'!#REF!*0.8</f>
        <v>#REF!</v>
      </c>
      <c r="BY28" s="43" t="e">
        <f>'BAR BB| Open rates'!#REF!*0.8</f>
        <v>#REF!</v>
      </c>
      <c r="BZ28" s="43" t="e">
        <f>'BAR BB| Open rates'!#REF!*0.8</f>
        <v>#REF!</v>
      </c>
    </row>
    <row r="29" spans="1:78" s="36" customFormat="1" ht="12" customHeight="1" x14ac:dyDescent="0.2">
      <c r="A29" s="43" t="str">
        <f>'BAR BB| Open rates'!A48</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row>
    <row r="30" spans="1:78" s="36" customFormat="1" ht="12" customHeight="1" x14ac:dyDescent="0.2">
      <c r="A30" s="52">
        <f>'BAR BB| Open rates'!A49</f>
        <v>1</v>
      </c>
      <c r="B30" s="43" t="e">
        <f>'BAR BB| Open rates'!#REF!*0.8</f>
        <v>#REF!</v>
      </c>
      <c r="C30" s="43" t="e">
        <f>'BAR BB| Open rates'!#REF!*0.8</f>
        <v>#REF!</v>
      </c>
      <c r="D30" s="43" t="e">
        <f>'BAR BB| Open rates'!#REF!*0.8</f>
        <v>#REF!</v>
      </c>
      <c r="E30" s="43" t="e">
        <f>'BAR BB| Open rates'!#REF!*0.8</f>
        <v>#REF!</v>
      </c>
      <c r="F30" s="43" t="e">
        <f>'BAR BB| Open rates'!#REF!*0.8</f>
        <v>#REF!</v>
      </c>
      <c r="G30" s="43" t="e">
        <f>'BAR BB| Open rates'!#REF!*0.8</f>
        <v>#REF!</v>
      </c>
      <c r="H30" s="43" t="e">
        <f>'BAR BB| Open rates'!#REF!*0.8</f>
        <v>#REF!</v>
      </c>
      <c r="I30" s="43" t="e">
        <f>'BAR BB| Open rates'!#REF!*0.8</f>
        <v>#REF!</v>
      </c>
      <c r="J30" s="43" t="e">
        <f>'BAR BB| Open rates'!#REF!*0.8</f>
        <v>#REF!</v>
      </c>
      <c r="K30" s="43" t="e">
        <f>'BAR BB| Open rates'!#REF!*0.8</f>
        <v>#REF!</v>
      </c>
      <c r="L30" s="43" t="e">
        <f>'BAR BB| Open rates'!#REF!*0.8</f>
        <v>#REF!</v>
      </c>
      <c r="M30" s="43" t="e">
        <f>'BAR BB| Open rates'!#REF!*0.8</f>
        <v>#REF!</v>
      </c>
      <c r="N30" s="43" t="e">
        <f>'BAR BB| Open rates'!#REF!*0.8</f>
        <v>#REF!</v>
      </c>
      <c r="O30" s="43" t="e">
        <f>'BAR BB| Open rates'!#REF!*0.8</f>
        <v>#REF!</v>
      </c>
      <c r="P30" s="43" t="e">
        <f>'BAR BB| Open rates'!#REF!*0.8</f>
        <v>#REF!</v>
      </c>
      <c r="Q30" s="43" t="e">
        <f>'BAR BB| Open rates'!#REF!*0.8</f>
        <v>#REF!</v>
      </c>
      <c r="R30" s="43" t="e">
        <f>'BAR BB| Open rates'!#REF!*0.8</f>
        <v>#REF!</v>
      </c>
      <c r="S30" s="43" t="e">
        <f>'BAR BB| Open rates'!#REF!*0.8</f>
        <v>#REF!</v>
      </c>
      <c r="T30" s="43" t="e">
        <f>'BAR BB| Open rates'!#REF!*0.8</f>
        <v>#REF!</v>
      </c>
      <c r="U30" s="43" t="e">
        <f>'BAR BB| Open rates'!#REF!*0.8</f>
        <v>#REF!</v>
      </c>
      <c r="V30" s="43" t="e">
        <f>'BAR BB| Open rates'!#REF!*0.8</f>
        <v>#REF!</v>
      </c>
      <c r="W30" s="43" t="e">
        <f>'BAR BB| Open rates'!#REF!*0.8</f>
        <v>#REF!</v>
      </c>
      <c r="X30" s="43" t="e">
        <f>'BAR BB| Open rates'!#REF!*0.8</f>
        <v>#REF!</v>
      </c>
      <c r="Y30" s="43" t="e">
        <f>'BAR BB| Open rates'!#REF!*0.8</f>
        <v>#REF!</v>
      </c>
      <c r="Z30" s="43" t="e">
        <f>'BAR BB| Open rates'!#REF!*0.8</f>
        <v>#REF!</v>
      </c>
      <c r="AA30" s="43" t="e">
        <f>'BAR BB| Open rates'!#REF!*0.8</f>
        <v>#REF!</v>
      </c>
      <c r="AB30" s="43" t="e">
        <f>'BAR BB| Open rates'!#REF!*0.8</f>
        <v>#REF!</v>
      </c>
      <c r="AC30" s="43" t="e">
        <f>'BAR BB| Open rates'!#REF!*0.8</f>
        <v>#REF!</v>
      </c>
      <c r="AD30" s="43" t="e">
        <f>'BAR BB| Open rates'!#REF!*0.8</f>
        <v>#REF!</v>
      </c>
      <c r="AE30" s="43" t="e">
        <f>'BAR BB| Open rates'!#REF!*0.8</f>
        <v>#REF!</v>
      </c>
      <c r="AF30" s="43" t="e">
        <f>'BAR BB| Open rates'!#REF!*0.8</f>
        <v>#REF!</v>
      </c>
      <c r="AG30" s="43" t="e">
        <f>'BAR BB| Open rates'!#REF!*0.8</f>
        <v>#REF!</v>
      </c>
      <c r="AH30" s="43" t="e">
        <f>'BAR BB| Open rates'!#REF!*0.8</f>
        <v>#REF!</v>
      </c>
      <c r="AI30" s="43" t="e">
        <f>'BAR BB| Open rates'!#REF!*0.8</f>
        <v>#REF!</v>
      </c>
      <c r="AJ30" s="43" t="e">
        <f>'BAR BB| Open rates'!#REF!*0.8</f>
        <v>#REF!</v>
      </c>
      <c r="AK30" s="43" t="e">
        <f>'BAR BB| Open rates'!#REF!*0.8</f>
        <v>#REF!</v>
      </c>
      <c r="AL30" s="43" t="e">
        <f>'BAR BB| Open rates'!#REF!*0.8</f>
        <v>#REF!</v>
      </c>
      <c r="AM30" s="43" t="e">
        <f>'BAR BB| Open rates'!#REF!*0.8</f>
        <v>#REF!</v>
      </c>
      <c r="AN30" s="43" t="e">
        <f>'BAR BB| Open rates'!#REF!*0.8</f>
        <v>#REF!</v>
      </c>
      <c r="AO30" s="43" t="e">
        <f>'BAR BB| Open rates'!#REF!*0.8</f>
        <v>#REF!</v>
      </c>
      <c r="AP30" s="43" t="e">
        <f>'BAR BB| Open rates'!#REF!*0.8</f>
        <v>#REF!</v>
      </c>
      <c r="AQ30" s="43" t="e">
        <f>'BAR BB| Open rates'!#REF!*0.8</f>
        <v>#REF!</v>
      </c>
      <c r="AR30" s="43" t="e">
        <f>'BAR BB| Open rates'!#REF!*0.8</f>
        <v>#REF!</v>
      </c>
      <c r="AS30" s="43" t="e">
        <f>'BAR BB| Open rates'!#REF!*0.8</f>
        <v>#REF!</v>
      </c>
      <c r="AT30" s="43" t="e">
        <f>'BAR BB| Open rates'!#REF!*0.8</f>
        <v>#REF!</v>
      </c>
      <c r="AU30" s="43" t="e">
        <f>'BAR BB| Open rates'!#REF!*0.8</f>
        <v>#REF!</v>
      </c>
      <c r="AV30" s="43" t="e">
        <f>'BAR BB| Open rates'!#REF!*0.8</f>
        <v>#REF!</v>
      </c>
      <c r="AW30" s="43" t="e">
        <f>'BAR BB| Open rates'!#REF!*0.8</f>
        <v>#REF!</v>
      </c>
      <c r="AX30" s="43" t="e">
        <f>'BAR BB| Open rates'!#REF!*0.8</f>
        <v>#REF!</v>
      </c>
      <c r="AY30" s="43" t="e">
        <f>'BAR BB| Open rates'!#REF!*0.8</f>
        <v>#REF!</v>
      </c>
      <c r="AZ30" s="43" t="e">
        <f>'BAR BB| Open rates'!#REF!*0.8</f>
        <v>#REF!</v>
      </c>
      <c r="BA30" s="43" t="e">
        <f>'BAR BB| Open rates'!#REF!*0.8</f>
        <v>#REF!</v>
      </c>
      <c r="BB30" s="43" t="e">
        <f>'BAR BB| Open rates'!#REF!*0.8</f>
        <v>#REF!</v>
      </c>
      <c r="BC30" s="43" t="e">
        <f>'BAR BB| Open rates'!#REF!*0.8</f>
        <v>#REF!</v>
      </c>
      <c r="BD30" s="43" t="e">
        <f>'BAR BB| Open rates'!#REF!*0.8</f>
        <v>#REF!</v>
      </c>
      <c r="BE30" s="43" t="e">
        <f>'BAR BB| Open rates'!#REF!*0.8</f>
        <v>#REF!</v>
      </c>
      <c r="BF30" s="43" t="e">
        <f>'BAR BB| Open rates'!#REF!*0.8</f>
        <v>#REF!</v>
      </c>
      <c r="BG30" s="43" t="e">
        <f>'BAR BB| Open rates'!#REF!*0.8</f>
        <v>#REF!</v>
      </c>
      <c r="BH30" s="43" t="e">
        <f>'BAR BB| Open rates'!#REF!*0.8</f>
        <v>#REF!</v>
      </c>
      <c r="BI30" s="43" t="e">
        <f>'BAR BB| Open rates'!#REF!*0.8</f>
        <v>#REF!</v>
      </c>
      <c r="BJ30" s="43" t="e">
        <f>'BAR BB| Open rates'!#REF!*0.8</f>
        <v>#REF!</v>
      </c>
      <c r="BK30" s="43" t="e">
        <f>'BAR BB| Open rates'!#REF!*0.8</f>
        <v>#REF!</v>
      </c>
      <c r="BL30" s="43" t="e">
        <f>'BAR BB| Open rates'!#REF!*0.8</f>
        <v>#REF!</v>
      </c>
      <c r="BM30" s="43" t="e">
        <f>'BAR BB| Open rates'!#REF!*0.8</f>
        <v>#REF!</v>
      </c>
      <c r="BN30" s="43" t="e">
        <f>'BAR BB| Open rates'!#REF!*0.8</f>
        <v>#REF!</v>
      </c>
      <c r="BO30" s="43" t="e">
        <f>'BAR BB| Open rates'!#REF!*0.8</f>
        <v>#REF!</v>
      </c>
      <c r="BP30" s="43" t="e">
        <f>'BAR BB| Open rates'!#REF!*0.8</f>
        <v>#REF!</v>
      </c>
      <c r="BQ30" s="43" t="e">
        <f>'BAR BB| Open rates'!#REF!*0.8</f>
        <v>#REF!</v>
      </c>
      <c r="BR30" s="43" t="e">
        <f>'BAR BB| Open rates'!#REF!*0.8</f>
        <v>#REF!</v>
      </c>
      <c r="BS30" s="43" t="e">
        <f>'BAR BB| Open rates'!#REF!*0.8</f>
        <v>#REF!</v>
      </c>
      <c r="BT30" s="43" t="e">
        <f>'BAR BB| Open rates'!#REF!*0.8</f>
        <v>#REF!</v>
      </c>
      <c r="BU30" s="43" t="e">
        <f>'BAR BB| Open rates'!#REF!*0.8</f>
        <v>#REF!</v>
      </c>
      <c r="BV30" s="43" t="e">
        <f>'BAR BB| Open rates'!#REF!*0.8</f>
        <v>#REF!</v>
      </c>
      <c r="BW30" s="43" t="e">
        <f>'BAR BB| Open rates'!#REF!*0.8</f>
        <v>#REF!</v>
      </c>
      <c r="BX30" s="43" t="e">
        <f>'BAR BB| Open rates'!#REF!*0.8</f>
        <v>#REF!</v>
      </c>
      <c r="BY30" s="43" t="e">
        <f>'BAR BB| Open rates'!#REF!*0.8</f>
        <v>#REF!</v>
      </c>
      <c r="BZ30" s="43" t="e">
        <f>'BAR BB| Open rates'!#REF!*0.8</f>
        <v>#REF!</v>
      </c>
    </row>
    <row r="31" spans="1:78" s="36" customFormat="1" ht="12" customHeight="1" x14ac:dyDescent="0.2">
      <c r="A31" s="145" t="str">
        <f>'BAR BB| Open rates'!A51</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row>
    <row r="32" spans="1:78" s="36" customFormat="1" ht="12" customHeight="1" x14ac:dyDescent="0.2">
      <c r="A32" s="52">
        <f>'BAR BB| Open rates'!A52</f>
        <v>1</v>
      </c>
      <c r="B32" s="43" t="e">
        <f>'BAR BB| Open rates'!#REF!*0.8</f>
        <v>#REF!</v>
      </c>
      <c r="C32" s="43" t="e">
        <f>'BAR BB| Open rates'!#REF!*0.8</f>
        <v>#REF!</v>
      </c>
      <c r="D32" s="43" t="e">
        <f>'BAR BB| Open rates'!#REF!*0.8</f>
        <v>#REF!</v>
      </c>
      <c r="E32" s="43" t="e">
        <f>'BAR BB| Open rates'!#REF!*0.8</f>
        <v>#REF!</v>
      </c>
      <c r="F32" s="43" t="e">
        <f>'BAR BB| Open rates'!#REF!*0.8</f>
        <v>#REF!</v>
      </c>
      <c r="G32" s="43" t="e">
        <f>'BAR BB| Open rates'!#REF!*0.8</f>
        <v>#REF!</v>
      </c>
      <c r="H32" s="43" t="e">
        <f>'BAR BB| Open rates'!#REF!*0.8</f>
        <v>#REF!</v>
      </c>
      <c r="I32" s="43" t="e">
        <f>'BAR BB| Open rates'!#REF!*0.8</f>
        <v>#REF!</v>
      </c>
      <c r="J32" s="43" t="e">
        <f>'BAR BB| Open rates'!#REF!*0.8</f>
        <v>#REF!</v>
      </c>
      <c r="K32" s="43" t="e">
        <f>'BAR BB| Open rates'!#REF!*0.8</f>
        <v>#REF!</v>
      </c>
      <c r="L32" s="43" t="e">
        <f>'BAR BB| Open rates'!#REF!*0.8</f>
        <v>#REF!</v>
      </c>
      <c r="M32" s="43" t="e">
        <f>'BAR BB| Open rates'!#REF!*0.8</f>
        <v>#REF!</v>
      </c>
      <c r="N32" s="43" t="e">
        <f>'BAR BB| Open rates'!#REF!*0.8</f>
        <v>#REF!</v>
      </c>
      <c r="O32" s="43" t="e">
        <f>'BAR BB| Open rates'!#REF!*0.8</f>
        <v>#REF!</v>
      </c>
      <c r="P32" s="43" t="e">
        <f>'BAR BB| Open rates'!#REF!*0.8</f>
        <v>#REF!</v>
      </c>
      <c r="Q32" s="43" t="e">
        <f>'BAR BB| Open rates'!#REF!*0.8</f>
        <v>#REF!</v>
      </c>
      <c r="R32" s="43" t="e">
        <f>'BAR BB| Open rates'!#REF!*0.8</f>
        <v>#REF!</v>
      </c>
      <c r="S32" s="43" t="e">
        <f>'BAR BB| Open rates'!#REF!*0.8</f>
        <v>#REF!</v>
      </c>
      <c r="T32" s="43" t="e">
        <f>'BAR BB| Open rates'!#REF!*0.8</f>
        <v>#REF!</v>
      </c>
      <c r="U32" s="43" t="e">
        <f>'BAR BB| Open rates'!#REF!*0.8</f>
        <v>#REF!</v>
      </c>
      <c r="V32" s="43" t="e">
        <f>'BAR BB| Open rates'!#REF!*0.8</f>
        <v>#REF!</v>
      </c>
      <c r="W32" s="43" t="e">
        <f>'BAR BB| Open rates'!#REF!*0.8</f>
        <v>#REF!</v>
      </c>
      <c r="X32" s="43" t="e">
        <f>'BAR BB| Open rates'!#REF!*0.8</f>
        <v>#REF!</v>
      </c>
      <c r="Y32" s="43" t="e">
        <f>'BAR BB| Open rates'!#REF!*0.8</f>
        <v>#REF!</v>
      </c>
      <c r="Z32" s="43" t="e">
        <f>'BAR BB| Open rates'!#REF!*0.8</f>
        <v>#REF!</v>
      </c>
      <c r="AA32" s="43" t="e">
        <f>'BAR BB| Open rates'!#REF!*0.8</f>
        <v>#REF!</v>
      </c>
      <c r="AB32" s="43" t="e">
        <f>'BAR BB| Open rates'!#REF!*0.8</f>
        <v>#REF!</v>
      </c>
      <c r="AC32" s="43" t="e">
        <f>'BAR BB| Open rates'!#REF!*0.8</f>
        <v>#REF!</v>
      </c>
      <c r="AD32" s="43" t="e">
        <f>'BAR BB| Open rates'!#REF!*0.8</f>
        <v>#REF!</v>
      </c>
      <c r="AE32" s="43" t="e">
        <f>'BAR BB| Open rates'!#REF!*0.8</f>
        <v>#REF!</v>
      </c>
      <c r="AF32" s="43" t="e">
        <f>'BAR BB| Open rates'!#REF!*0.8</f>
        <v>#REF!</v>
      </c>
      <c r="AG32" s="43" t="e">
        <f>'BAR BB| Open rates'!#REF!*0.8</f>
        <v>#REF!</v>
      </c>
      <c r="AH32" s="43" t="e">
        <f>'BAR BB| Open rates'!#REF!*0.8</f>
        <v>#REF!</v>
      </c>
      <c r="AI32" s="43" t="e">
        <f>'BAR BB| Open rates'!#REF!*0.8</f>
        <v>#REF!</v>
      </c>
      <c r="AJ32" s="43" t="e">
        <f>'BAR BB| Open rates'!#REF!*0.8</f>
        <v>#REF!</v>
      </c>
      <c r="AK32" s="43" t="e">
        <f>'BAR BB| Open rates'!#REF!*0.8</f>
        <v>#REF!</v>
      </c>
      <c r="AL32" s="43" t="e">
        <f>'BAR BB| Open rates'!#REF!*0.8</f>
        <v>#REF!</v>
      </c>
      <c r="AM32" s="43" t="e">
        <f>'BAR BB| Open rates'!#REF!*0.8</f>
        <v>#REF!</v>
      </c>
      <c r="AN32" s="43" t="e">
        <f>'BAR BB| Open rates'!#REF!*0.8</f>
        <v>#REF!</v>
      </c>
      <c r="AO32" s="43" t="e">
        <f>'BAR BB| Open rates'!#REF!*0.8</f>
        <v>#REF!</v>
      </c>
      <c r="AP32" s="43" t="e">
        <f>'BAR BB| Open rates'!#REF!*0.8</f>
        <v>#REF!</v>
      </c>
      <c r="AQ32" s="43" t="e">
        <f>'BAR BB| Open rates'!#REF!*0.8</f>
        <v>#REF!</v>
      </c>
      <c r="AR32" s="43" t="e">
        <f>'BAR BB| Open rates'!#REF!*0.8</f>
        <v>#REF!</v>
      </c>
      <c r="AS32" s="43" t="e">
        <f>'BAR BB| Open rates'!#REF!*0.8</f>
        <v>#REF!</v>
      </c>
      <c r="AT32" s="43" t="e">
        <f>'BAR BB| Open rates'!#REF!*0.8</f>
        <v>#REF!</v>
      </c>
      <c r="AU32" s="43" t="e">
        <f>'BAR BB| Open rates'!#REF!*0.8</f>
        <v>#REF!</v>
      </c>
      <c r="AV32" s="43" t="e">
        <f>'BAR BB| Open rates'!#REF!*0.8</f>
        <v>#REF!</v>
      </c>
      <c r="AW32" s="43" t="e">
        <f>'BAR BB| Open rates'!#REF!*0.8</f>
        <v>#REF!</v>
      </c>
      <c r="AX32" s="43" t="e">
        <f>'BAR BB| Open rates'!#REF!*0.8</f>
        <v>#REF!</v>
      </c>
      <c r="AY32" s="43" t="e">
        <f>'BAR BB| Open rates'!#REF!*0.8</f>
        <v>#REF!</v>
      </c>
      <c r="AZ32" s="43" t="e">
        <f>'BAR BB| Open rates'!#REF!*0.8</f>
        <v>#REF!</v>
      </c>
      <c r="BA32" s="43" t="e">
        <f>'BAR BB| Open rates'!#REF!*0.8</f>
        <v>#REF!</v>
      </c>
      <c r="BB32" s="43" t="e">
        <f>'BAR BB| Open rates'!#REF!*0.8</f>
        <v>#REF!</v>
      </c>
      <c r="BC32" s="43" t="e">
        <f>'BAR BB| Open rates'!#REF!*0.8</f>
        <v>#REF!</v>
      </c>
      <c r="BD32" s="43" t="e">
        <f>'BAR BB| Open rates'!#REF!*0.8</f>
        <v>#REF!</v>
      </c>
      <c r="BE32" s="43" t="e">
        <f>'BAR BB| Open rates'!#REF!*0.8</f>
        <v>#REF!</v>
      </c>
      <c r="BF32" s="43" t="e">
        <f>'BAR BB| Open rates'!#REF!*0.8</f>
        <v>#REF!</v>
      </c>
      <c r="BG32" s="43" t="e">
        <f>'BAR BB| Open rates'!#REF!*0.8</f>
        <v>#REF!</v>
      </c>
      <c r="BH32" s="43" t="e">
        <f>'BAR BB| Open rates'!#REF!*0.8</f>
        <v>#REF!</v>
      </c>
      <c r="BI32" s="43" t="e">
        <f>'BAR BB| Open rates'!#REF!*0.8</f>
        <v>#REF!</v>
      </c>
      <c r="BJ32" s="43" t="e">
        <f>'BAR BB| Open rates'!#REF!*0.8</f>
        <v>#REF!</v>
      </c>
      <c r="BK32" s="43" t="e">
        <f>'BAR BB| Open rates'!#REF!*0.8</f>
        <v>#REF!</v>
      </c>
      <c r="BL32" s="43" t="e">
        <f>'BAR BB| Open rates'!#REF!*0.8</f>
        <v>#REF!</v>
      </c>
      <c r="BM32" s="43" t="e">
        <f>'BAR BB| Open rates'!#REF!*0.8</f>
        <v>#REF!</v>
      </c>
      <c r="BN32" s="43" t="e">
        <f>'BAR BB| Open rates'!#REF!*0.8</f>
        <v>#REF!</v>
      </c>
      <c r="BO32" s="43" t="e">
        <f>'BAR BB| Open rates'!#REF!*0.8</f>
        <v>#REF!</v>
      </c>
      <c r="BP32" s="43" t="e">
        <f>'BAR BB| Open rates'!#REF!*0.8</f>
        <v>#REF!</v>
      </c>
      <c r="BQ32" s="43" t="e">
        <f>'BAR BB| Open rates'!#REF!*0.8</f>
        <v>#REF!</v>
      </c>
      <c r="BR32" s="43" t="e">
        <f>'BAR BB| Open rates'!#REF!*0.8</f>
        <v>#REF!</v>
      </c>
      <c r="BS32" s="43" t="e">
        <f>'BAR BB| Open rates'!#REF!*0.8</f>
        <v>#REF!</v>
      </c>
      <c r="BT32" s="43" t="e">
        <f>'BAR BB| Open rates'!#REF!*0.8</f>
        <v>#REF!</v>
      </c>
      <c r="BU32" s="43" t="e">
        <f>'BAR BB| Open rates'!#REF!*0.8</f>
        <v>#REF!</v>
      </c>
      <c r="BV32" s="43" t="e">
        <f>'BAR BB| Open rates'!#REF!*0.8</f>
        <v>#REF!</v>
      </c>
      <c r="BW32" s="43" t="e">
        <f>'BAR BB| Open rates'!#REF!*0.8</f>
        <v>#REF!</v>
      </c>
      <c r="BX32" s="43" t="e">
        <f>'BAR BB| Open rates'!#REF!*0.8</f>
        <v>#REF!</v>
      </c>
      <c r="BY32" s="43" t="e">
        <f>'BAR BB| Open rates'!#REF!*0.8</f>
        <v>#REF!</v>
      </c>
      <c r="BZ32" s="43" t="e">
        <f>'BAR BB| Open rates'!#REF!*0.8</f>
        <v>#REF!</v>
      </c>
    </row>
    <row r="33" spans="1:1" s="36" customFormat="1" ht="12" customHeight="1" x14ac:dyDescent="0.2">
      <c r="A33" s="89"/>
    </row>
    <row r="34" spans="1:1" s="36" customFormat="1" ht="12" customHeight="1" x14ac:dyDescent="0.2">
      <c r="A34" s="371" t="s">
        <v>172</v>
      </c>
    </row>
    <row r="35" spans="1:1" s="36" customFormat="1" ht="12" customHeight="1" x14ac:dyDescent="0.2">
      <c r="A35" s="371"/>
    </row>
    <row r="36" spans="1:1" s="36" customFormat="1" ht="12" customHeight="1" x14ac:dyDescent="0.2"/>
    <row r="37" spans="1:1" s="6" customFormat="1" ht="12.75" customHeight="1" x14ac:dyDescent="0.2">
      <c r="A37" s="171" t="s">
        <v>74</v>
      </c>
    </row>
    <row r="38" spans="1:1" s="6" customFormat="1" ht="21.75" customHeight="1" x14ac:dyDescent="0.2">
      <c r="A38" s="172" t="s">
        <v>75</v>
      </c>
    </row>
    <row r="39" spans="1:1" s="6" customFormat="1" ht="21.75" customHeight="1" x14ac:dyDescent="0.2">
      <c r="A39" s="173" t="s">
        <v>76</v>
      </c>
    </row>
    <row r="40" spans="1:1" s="6" customFormat="1" ht="21.75" customHeight="1" x14ac:dyDescent="0.2">
      <c r="A40" s="173" t="s">
        <v>77</v>
      </c>
    </row>
    <row r="41" spans="1:1" s="6" customFormat="1" ht="21.75" customHeight="1" x14ac:dyDescent="0.2">
      <c r="A41" s="173" t="s">
        <v>78</v>
      </c>
    </row>
    <row r="42" spans="1:1" s="6" customFormat="1" ht="21.75" customHeight="1" x14ac:dyDescent="0.2">
      <c r="A42" s="175" t="s">
        <v>79</v>
      </c>
    </row>
    <row r="43" spans="1:1" s="6" customFormat="1" ht="21.75" customHeight="1" x14ac:dyDescent="0.2">
      <c r="A43" s="175" t="s">
        <v>187</v>
      </c>
    </row>
    <row r="45" spans="1:1" x14ac:dyDescent="0.2">
      <c r="A45" s="95" t="s">
        <v>81</v>
      </c>
    </row>
    <row r="46" spans="1:1" ht="93" customHeight="1" x14ac:dyDescent="0.2">
      <c r="A46" s="372" t="s">
        <v>272</v>
      </c>
    </row>
    <row r="47" spans="1:1" x14ac:dyDescent="0.2">
      <c r="A47" s="373"/>
    </row>
    <row r="48" spans="1:1" x14ac:dyDescent="0.2">
      <c r="A48" s="373"/>
    </row>
    <row r="49" spans="1:1" x14ac:dyDescent="0.2">
      <c r="A49" s="373"/>
    </row>
    <row r="50" spans="1:1" x14ac:dyDescent="0.2">
      <c r="A50" s="373"/>
    </row>
    <row r="51" spans="1:1" ht="36" customHeight="1" x14ac:dyDescent="0.2">
      <c r="A51" s="373"/>
    </row>
    <row r="52" spans="1:1" x14ac:dyDescent="0.2">
      <c r="A52" s="373"/>
    </row>
    <row r="53" spans="1:1" x14ac:dyDescent="0.2">
      <c r="A53" s="373"/>
    </row>
  </sheetData>
  <mergeCells count="2">
    <mergeCell ref="A34:A35"/>
    <mergeCell ref="A46:A53"/>
  </mergeCells>
  <pageMargins left="0.75" right="0.75" top="1" bottom="1" header="0.5" footer="0.5"/>
  <pageSetup paperSize="9" orientation="portrait" horizontalDpi="4294967295" verticalDpi="4294967295"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654"/>
  <sheetViews>
    <sheetView workbookViewId="0">
      <pane xSplit="1" ySplit="5" topLeftCell="B6"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399</v>
      </c>
    </row>
    <row r="3" spans="1:2" x14ac:dyDescent="0.2">
      <c r="A3" s="11" t="s">
        <v>192</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2" customHeight="1" x14ac:dyDescent="0.2">
      <c r="A6" s="236" t="s">
        <v>63</v>
      </c>
      <c r="B6" s="115"/>
    </row>
    <row r="7" spans="1:2" s="33" customFormat="1" ht="12.75" customHeight="1" x14ac:dyDescent="0.2">
      <c r="A7" s="237">
        <v>1</v>
      </c>
      <c r="B7" s="43" t="e">
        <f>'BAR BB| Open rates'!#REF!*0.8</f>
        <v>#REF!</v>
      </c>
    </row>
    <row r="8" spans="1:2" s="33" customFormat="1" ht="15.75" customHeight="1" x14ac:dyDescent="0.2">
      <c r="A8" s="237">
        <v>2</v>
      </c>
      <c r="B8" s="43" t="e">
        <f>'BAR BB| Open rates'!#REF!*0.8</f>
        <v>#REF!</v>
      </c>
    </row>
    <row r="9" spans="1:2" s="33" customFormat="1" ht="12.75" customHeight="1" x14ac:dyDescent="0.2">
      <c r="A9" s="236" t="s">
        <v>175</v>
      </c>
      <c r="B9" s="43"/>
    </row>
    <row r="10" spans="1:2" s="33" customFormat="1" ht="16.5" customHeight="1" x14ac:dyDescent="0.2">
      <c r="A10" s="237">
        <v>1</v>
      </c>
      <c r="B10" s="43" t="e">
        <f>'BAR BB| Open rates'!#REF!*0.8</f>
        <v>#REF!</v>
      </c>
    </row>
    <row r="11" spans="1:2" s="33" customFormat="1" ht="11.25" customHeight="1" x14ac:dyDescent="0.2">
      <c r="A11" s="237">
        <v>2</v>
      </c>
      <c r="B11" s="43" t="e">
        <f>'BAR BB| Open rates'!#REF!*0.8</f>
        <v>#REF!</v>
      </c>
    </row>
    <row r="12" spans="1:2" s="36" customFormat="1" ht="12" customHeight="1" x14ac:dyDescent="0.2">
      <c r="A12" s="236" t="s">
        <v>178</v>
      </c>
      <c r="B12" s="43"/>
    </row>
    <row r="13" spans="1:2" s="36" customFormat="1" ht="12" customHeight="1" x14ac:dyDescent="0.2">
      <c r="A13" s="237">
        <v>1</v>
      </c>
      <c r="B13" s="43" t="e">
        <f>'BAR BB| Open rates'!#REF!*0.8</f>
        <v>#REF!</v>
      </c>
    </row>
    <row r="14" spans="1:2" s="36" customFormat="1" ht="12" customHeight="1" x14ac:dyDescent="0.2">
      <c r="A14" s="237">
        <v>2</v>
      </c>
      <c r="B14" s="43" t="e">
        <f>'BAR BB| Open rates'!#REF!*0.8</f>
        <v>#REF!</v>
      </c>
    </row>
    <row r="15" spans="1:2" s="36" customFormat="1" ht="12" customHeight="1" x14ac:dyDescent="0.2">
      <c r="A15" s="236" t="s">
        <v>179</v>
      </c>
      <c r="B15" s="43"/>
    </row>
    <row r="16" spans="1:2" s="36" customFormat="1" ht="12" customHeight="1" x14ac:dyDescent="0.2">
      <c r="A16" s="237">
        <v>1</v>
      </c>
      <c r="B16" s="43" t="e">
        <f>'BAR BB| Open rates'!#REF!*0.8</f>
        <v>#REF!</v>
      </c>
    </row>
    <row r="17" spans="1:2" s="36" customFormat="1" ht="12" customHeight="1" x14ac:dyDescent="0.2">
      <c r="A17" s="237">
        <v>2</v>
      </c>
      <c r="B17" s="43" t="e">
        <f>'BAR BB| Open rates'!#REF!*0.8</f>
        <v>#REF!</v>
      </c>
    </row>
    <row r="18" spans="1:2" s="36" customFormat="1" ht="12" customHeight="1" x14ac:dyDescent="0.2">
      <c r="A18" s="236" t="s">
        <v>180</v>
      </c>
      <c r="B18" s="43"/>
    </row>
    <row r="19" spans="1:2" s="36" customFormat="1" ht="12" customHeight="1" x14ac:dyDescent="0.2">
      <c r="A19" s="237">
        <v>1</v>
      </c>
      <c r="B19" s="43" t="e">
        <f>'BAR BB| Open rates'!#REF!*0.8</f>
        <v>#REF!</v>
      </c>
    </row>
    <row r="20" spans="1:2" s="36" customFormat="1" ht="12" customHeight="1" x14ac:dyDescent="0.2">
      <c r="A20" s="237">
        <v>2</v>
      </c>
      <c r="B20" s="43" t="e">
        <f>'BAR BB| Open rates'!#REF!*0.8</f>
        <v>#REF!</v>
      </c>
    </row>
    <row r="21" spans="1:2" s="36" customFormat="1" ht="12" customHeight="1" x14ac:dyDescent="0.2">
      <c r="A21" s="237">
        <v>3</v>
      </c>
      <c r="B21" s="43" t="e">
        <f>'BAR BB| Open rates'!#REF!*0.8</f>
        <v>#REF!</v>
      </c>
    </row>
    <row r="22" spans="1:2" s="36" customFormat="1" ht="12" customHeight="1" x14ac:dyDescent="0.2">
      <c r="A22" s="237">
        <v>4</v>
      </c>
      <c r="B22" s="43" t="e">
        <f>'BAR BB| Open rates'!#REF!*0.8</f>
        <v>#REF!</v>
      </c>
    </row>
    <row r="23" spans="1:2" s="36" customFormat="1" ht="12" customHeight="1" x14ac:dyDescent="0.2">
      <c r="A23" s="236" t="s">
        <v>181</v>
      </c>
      <c r="B23" s="43"/>
    </row>
    <row r="24" spans="1:2" s="36" customFormat="1" ht="12" customHeight="1" x14ac:dyDescent="0.2">
      <c r="A24" s="237">
        <v>1</v>
      </c>
      <c r="B24" s="43" t="e">
        <f>'BAR BB| Open rates'!#REF!*0.8</f>
        <v>#REF!</v>
      </c>
    </row>
    <row r="25" spans="1:2" s="36" customFormat="1" ht="12" customHeight="1" x14ac:dyDescent="0.2">
      <c r="A25" s="237">
        <v>2</v>
      </c>
      <c r="B25" s="43" t="e">
        <f>'BAR BB| Open rates'!#REF!*0.8</f>
        <v>#REF!</v>
      </c>
    </row>
    <row r="26" spans="1:2" s="36" customFormat="1" ht="12" customHeight="1" x14ac:dyDescent="0.2">
      <c r="A26" s="237">
        <v>3</v>
      </c>
      <c r="B26" s="43" t="e">
        <f>'BAR BB| Open rates'!#REF!*0.8</f>
        <v>#REF!</v>
      </c>
    </row>
    <row r="27" spans="1:2" s="36" customFormat="1" ht="12" customHeight="1" x14ac:dyDescent="0.2">
      <c r="A27" s="237">
        <v>4</v>
      </c>
      <c r="B27" s="43" t="e">
        <f>'BAR BB| Open rates'!#REF!*0.8</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0"/>
    </row>
    <row r="48" spans="1:1" s="33" customFormat="1" x14ac:dyDescent="0.2">
      <c r="A48" s="89"/>
    </row>
    <row r="49" spans="1:1" s="33" customFormat="1" x14ac:dyDescent="0.2">
      <c r="A49" s="371" t="s">
        <v>172</v>
      </c>
    </row>
    <row r="50" spans="1:1" s="33" customFormat="1" x14ac:dyDescent="0.2">
      <c r="A50" s="371"/>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24" customHeight="1" x14ac:dyDescent="0.2">
      <c r="A54" s="172" t="s">
        <v>375</v>
      </c>
    </row>
    <row r="55" spans="1:1" s="6" customFormat="1" ht="24.75" customHeight="1" x14ac:dyDescent="0.2">
      <c r="A55" s="172" t="s">
        <v>76</v>
      </c>
    </row>
    <row r="56" spans="1:1" s="6" customFormat="1" ht="28.5" customHeight="1" x14ac:dyDescent="0.2">
      <c r="A56" s="172" t="s">
        <v>77</v>
      </c>
    </row>
    <row r="57" spans="1:1" s="6" customFormat="1" ht="21.7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4" t="s">
        <v>376</v>
      </c>
    </row>
    <row r="63" spans="1:1" s="33" customFormat="1" x14ac:dyDescent="0.2"/>
    <row r="64" spans="1:1" s="33" customFormat="1" x14ac:dyDescent="0.2">
      <c r="A64" s="171" t="s">
        <v>83</v>
      </c>
    </row>
    <row r="65" spans="1:1" s="33" customFormat="1" ht="30" customHeight="1" x14ac:dyDescent="0.2">
      <c r="A65" s="256" t="s">
        <v>377</v>
      </c>
    </row>
    <row r="66" spans="1:1" s="33" customFormat="1" ht="24" x14ac:dyDescent="0.2">
      <c r="A66" s="213" t="s">
        <v>378</v>
      </c>
    </row>
    <row r="67" spans="1:1" s="33" customFormat="1" x14ac:dyDescent="0.2"/>
    <row r="68" spans="1:1" s="33" customFormat="1" ht="24" x14ac:dyDescent="0.2">
      <c r="A68" s="263" t="s">
        <v>381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654"/>
  <sheetViews>
    <sheetView workbookViewId="0">
      <pane xSplit="1" ySplit="5" topLeftCell="B6"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399</v>
      </c>
    </row>
    <row r="3" spans="1:2" x14ac:dyDescent="0.2">
      <c r="A3" s="11" t="s">
        <v>275</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1.25" customHeight="1" x14ac:dyDescent="0.2">
      <c r="A6" s="236" t="s">
        <v>63</v>
      </c>
      <c r="B6" s="115"/>
    </row>
    <row r="7" spans="1:2" s="33" customFormat="1" ht="12.75" customHeight="1" x14ac:dyDescent="0.2">
      <c r="A7" s="237">
        <v>1</v>
      </c>
      <c r="B7" s="57" t="e">
        <f>'BAR BB| Open rates'!#REF!*0.8*0.87</f>
        <v>#REF!</v>
      </c>
    </row>
    <row r="8" spans="1:2" s="33" customFormat="1" ht="12.75" customHeight="1" x14ac:dyDescent="0.2">
      <c r="A8" s="237">
        <v>2</v>
      </c>
      <c r="B8" s="57" t="e">
        <f>'BAR BB| Open rates'!#REF!*0.8*0.87</f>
        <v>#REF!</v>
      </c>
    </row>
    <row r="9" spans="1:2" s="33" customFormat="1" ht="15.75" customHeight="1" x14ac:dyDescent="0.2">
      <c r="A9" s="236" t="s">
        <v>175</v>
      </c>
      <c r="B9" s="57"/>
    </row>
    <row r="10" spans="1:2" s="33" customFormat="1" ht="16.5" customHeight="1" x14ac:dyDescent="0.2">
      <c r="A10" s="237">
        <v>1</v>
      </c>
      <c r="B10" s="57" t="e">
        <f>'BAR BB| Open rates'!#REF!*0.8*0.87</f>
        <v>#REF!</v>
      </c>
    </row>
    <row r="11" spans="1:2" s="33" customFormat="1" ht="13.5" customHeight="1" x14ac:dyDescent="0.2">
      <c r="A11" s="237">
        <v>2</v>
      </c>
      <c r="B11" s="57" t="e">
        <f>'BAR BB| Open rates'!#REF!*0.8*0.87</f>
        <v>#REF!</v>
      </c>
    </row>
    <row r="12" spans="1:2" s="36" customFormat="1" ht="12" customHeight="1" x14ac:dyDescent="0.2">
      <c r="A12" s="236" t="s">
        <v>178</v>
      </c>
      <c r="B12" s="43"/>
    </row>
    <row r="13" spans="1:2" s="36" customFormat="1" ht="12" customHeight="1" x14ac:dyDescent="0.2">
      <c r="A13" s="237">
        <v>1</v>
      </c>
      <c r="B13" s="57" t="e">
        <f>'BAR BB| Open rates'!#REF!*0.8*0.87</f>
        <v>#REF!</v>
      </c>
    </row>
    <row r="14" spans="1:2" s="36" customFormat="1" ht="12" customHeight="1" x14ac:dyDescent="0.2">
      <c r="A14" s="237">
        <v>2</v>
      </c>
      <c r="B14" s="57" t="e">
        <f>'BAR BB| Open rates'!#REF!*0.8*0.87</f>
        <v>#REF!</v>
      </c>
    </row>
    <row r="15" spans="1:2" s="36" customFormat="1" ht="12" customHeight="1" x14ac:dyDescent="0.2">
      <c r="A15" s="236" t="s">
        <v>179</v>
      </c>
      <c r="B15" s="57"/>
    </row>
    <row r="16" spans="1:2" s="36" customFormat="1" ht="12" customHeight="1" x14ac:dyDescent="0.2">
      <c r="A16" s="237">
        <v>1</v>
      </c>
      <c r="B16" s="57" t="e">
        <f>'BAR BB| Open rates'!#REF!*0.8*0.87</f>
        <v>#REF!</v>
      </c>
    </row>
    <row r="17" spans="1:2" s="36" customFormat="1" ht="12" customHeight="1" x14ac:dyDescent="0.2">
      <c r="A17" s="237">
        <v>2</v>
      </c>
      <c r="B17" s="57" t="e">
        <f>'BAR BB| Open rates'!#REF!*0.8*0.87</f>
        <v>#REF!</v>
      </c>
    </row>
    <row r="18" spans="1:2" s="36" customFormat="1" ht="12" customHeight="1" x14ac:dyDescent="0.2">
      <c r="A18" s="236" t="s">
        <v>180</v>
      </c>
      <c r="B18" s="57"/>
    </row>
    <row r="19" spans="1:2" s="36" customFormat="1" ht="12" customHeight="1" x14ac:dyDescent="0.2">
      <c r="A19" s="237">
        <v>1</v>
      </c>
      <c r="B19" s="57" t="e">
        <f>'BAR BB| Open rates'!#REF!*0.8*0.87</f>
        <v>#REF!</v>
      </c>
    </row>
    <row r="20" spans="1:2" s="36" customFormat="1" ht="12" customHeight="1" x14ac:dyDescent="0.2">
      <c r="A20" s="237">
        <v>2</v>
      </c>
      <c r="B20" s="57" t="e">
        <f>'BAR BB| Open rates'!#REF!*0.8*0.87</f>
        <v>#REF!</v>
      </c>
    </row>
    <row r="21" spans="1:2" s="36" customFormat="1" ht="12" customHeight="1" x14ac:dyDescent="0.2">
      <c r="A21" s="237">
        <v>3</v>
      </c>
      <c r="B21" s="57" t="e">
        <f>'BAR BB| Open rates'!#REF!*0.8*0.87</f>
        <v>#REF!</v>
      </c>
    </row>
    <row r="22" spans="1:2" s="36" customFormat="1" ht="12" customHeight="1" x14ac:dyDescent="0.2">
      <c r="A22" s="237">
        <v>4</v>
      </c>
      <c r="B22" s="57" t="e">
        <f>'BAR BB| Open rates'!#REF!*0.8*0.87</f>
        <v>#REF!</v>
      </c>
    </row>
    <row r="23" spans="1:2" s="36" customFormat="1" ht="12" customHeight="1" x14ac:dyDescent="0.2">
      <c r="A23" s="236" t="s">
        <v>181</v>
      </c>
      <c r="B23" s="57"/>
    </row>
    <row r="24" spans="1:2" s="36" customFormat="1" ht="12" customHeight="1" x14ac:dyDescent="0.2">
      <c r="A24" s="237">
        <v>1</v>
      </c>
      <c r="B24" s="57" t="e">
        <f>'BAR BB| Open rates'!#REF!*0.8*0.87</f>
        <v>#REF!</v>
      </c>
    </row>
    <row r="25" spans="1:2" s="36" customFormat="1" ht="12" customHeight="1" x14ac:dyDescent="0.2">
      <c r="A25" s="237">
        <v>2</v>
      </c>
      <c r="B25" s="57" t="e">
        <f>'BAR BB| Open rates'!#REF!*0.8*0.87</f>
        <v>#REF!</v>
      </c>
    </row>
    <row r="26" spans="1:2" s="36" customFormat="1" ht="12" customHeight="1" x14ac:dyDescent="0.2">
      <c r="A26" s="237">
        <v>3</v>
      </c>
      <c r="B26" s="57" t="e">
        <f>'BAR BB| Open rates'!#REF!*0.8*0.87</f>
        <v>#REF!</v>
      </c>
    </row>
    <row r="27" spans="1:2" s="36" customFormat="1" ht="12" customHeight="1" x14ac:dyDescent="0.2">
      <c r="A27" s="237">
        <v>4</v>
      </c>
      <c r="B27" s="57" t="e">
        <f>'BAR BB| Open rates'!#REF!*0.8*0.87</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0"/>
    </row>
    <row r="48" spans="1:1" s="33" customFormat="1" x14ac:dyDescent="0.2">
      <c r="A48" s="89"/>
    </row>
    <row r="49" spans="1:1" s="33" customFormat="1" ht="12.75" customHeight="1" x14ac:dyDescent="0.2">
      <c r="A49" s="371" t="s">
        <v>172</v>
      </c>
    </row>
    <row r="50" spans="1:1" s="33" customFormat="1" x14ac:dyDescent="0.2">
      <c r="A50" s="371"/>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2.75" customHeight="1" x14ac:dyDescent="0.2">
      <c r="A54" s="172" t="s">
        <v>375</v>
      </c>
    </row>
    <row r="55" spans="1:1" s="6" customFormat="1" ht="26.25" customHeight="1" x14ac:dyDescent="0.2">
      <c r="A55" s="172" t="s">
        <v>76</v>
      </c>
    </row>
    <row r="56" spans="1:1" s="6" customFormat="1" ht="24" customHeight="1" x14ac:dyDescent="0.2">
      <c r="A56" s="172" t="s">
        <v>77</v>
      </c>
    </row>
    <row r="57" spans="1:1" s="6" customFormat="1" ht="27.7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4" t="s">
        <v>376</v>
      </c>
    </row>
    <row r="63" spans="1:1" s="33" customFormat="1" x14ac:dyDescent="0.2"/>
    <row r="64" spans="1:1" s="33" customFormat="1" x14ac:dyDescent="0.2">
      <c r="A64" s="171" t="s">
        <v>83</v>
      </c>
    </row>
    <row r="65" spans="1:1" s="33" customFormat="1" ht="30" customHeight="1" x14ac:dyDescent="0.2">
      <c r="A65" s="256" t="s">
        <v>377</v>
      </c>
    </row>
    <row r="66" spans="1:1" s="33" customFormat="1" ht="24" x14ac:dyDescent="0.2">
      <c r="A66" s="213" t="s">
        <v>378</v>
      </c>
    </row>
    <row r="67" spans="1:1" s="33" customFormat="1" x14ac:dyDescent="0.2"/>
    <row r="68" spans="1:1" s="33" customFormat="1" ht="24" x14ac:dyDescent="0.2">
      <c r="A68" s="263" t="s">
        <v>381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654"/>
  <sheetViews>
    <sheetView workbookViewId="0">
      <pane xSplit="1" ySplit="5" topLeftCell="B6" activePane="bottomRight" state="frozen"/>
      <selection pane="topRight" activeCell="B1" sqref="B1"/>
      <selection pane="bottomLeft" activeCell="A5" sqref="A5"/>
      <selection pane="bottomRight" activeCell="B7" sqref="B7"/>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399</v>
      </c>
    </row>
    <row r="3" spans="1:2" x14ac:dyDescent="0.2">
      <c r="A3" s="11" t="s">
        <v>297</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4.25" customHeight="1" x14ac:dyDescent="0.2">
      <c r="A6" s="236" t="s">
        <v>63</v>
      </c>
      <c r="B6" s="115"/>
    </row>
    <row r="7" spans="1:2" s="33" customFormat="1" ht="14.25" customHeight="1" x14ac:dyDescent="0.2">
      <c r="A7" s="237">
        <v>1</v>
      </c>
      <c r="B7" s="57" t="e">
        <f>'BAR BB| Open rates'!#REF!*0.8*0.87+25</f>
        <v>#REF!</v>
      </c>
    </row>
    <row r="8" spans="1:2" s="33" customFormat="1" ht="13.5" customHeight="1" x14ac:dyDescent="0.2">
      <c r="A8" s="237">
        <v>2</v>
      </c>
      <c r="B8" s="57" t="e">
        <f>'BAR BB| Open rates'!#REF!*0.8*0.87+25</f>
        <v>#REF!</v>
      </c>
    </row>
    <row r="9" spans="1:2" s="33" customFormat="1" ht="13.5" customHeight="1" x14ac:dyDescent="0.2">
      <c r="A9" s="236" t="s">
        <v>175</v>
      </c>
      <c r="B9" s="57"/>
    </row>
    <row r="10" spans="1:2" s="33" customFormat="1" ht="11.25" customHeight="1" x14ac:dyDescent="0.2">
      <c r="A10" s="237">
        <v>1</v>
      </c>
      <c r="B10" s="57" t="e">
        <f>'BAR BB| Open rates'!#REF!*0.8*0.87+25</f>
        <v>#REF!</v>
      </c>
    </row>
    <row r="11" spans="1:2" s="33" customFormat="1" ht="17.25" customHeight="1" x14ac:dyDescent="0.2">
      <c r="A11" s="237">
        <v>2</v>
      </c>
      <c r="B11" s="57" t="e">
        <f>'BAR BB| Open rates'!#REF!*0.8*0.87+25</f>
        <v>#REF!</v>
      </c>
    </row>
    <row r="12" spans="1:2" s="36" customFormat="1" ht="12" customHeight="1" x14ac:dyDescent="0.2">
      <c r="A12" s="236" t="s">
        <v>178</v>
      </c>
      <c r="B12" s="43"/>
    </row>
    <row r="13" spans="1:2" s="36" customFormat="1" ht="12" customHeight="1" x14ac:dyDescent="0.2">
      <c r="A13" s="237">
        <v>1</v>
      </c>
      <c r="B13" s="57" t="e">
        <f>'BAR BB| Open rates'!#REF!*0.8*0.87+25</f>
        <v>#REF!</v>
      </c>
    </row>
    <row r="14" spans="1:2" s="36" customFormat="1" ht="12" customHeight="1" x14ac:dyDescent="0.2">
      <c r="A14" s="237">
        <v>2</v>
      </c>
      <c r="B14" s="57" t="e">
        <f>'BAR BB| Open rates'!#REF!*0.8*0.87+25</f>
        <v>#REF!</v>
      </c>
    </row>
    <row r="15" spans="1:2" s="36" customFormat="1" ht="12" customHeight="1" x14ac:dyDescent="0.2">
      <c r="A15" s="236" t="s">
        <v>179</v>
      </c>
      <c r="B15" s="57"/>
    </row>
    <row r="16" spans="1:2" s="36" customFormat="1" ht="12" customHeight="1" x14ac:dyDescent="0.2">
      <c r="A16" s="237">
        <v>1</v>
      </c>
      <c r="B16" s="57" t="e">
        <f>'BAR BB| Open rates'!#REF!*0.8*0.87+25</f>
        <v>#REF!</v>
      </c>
    </row>
    <row r="17" spans="1:2" s="36" customFormat="1" ht="12" customHeight="1" x14ac:dyDescent="0.2">
      <c r="A17" s="237">
        <v>2</v>
      </c>
      <c r="B17" s="57" t="e">
        <f>'BAR BB| Open rates'!#REF!*0.8*0.87+25</f>
        <v>#REF!</v>
      </c>
    </row>
    <row r="18" spans="1:2" s="36" customFormat="1" ht="12" customHeight="1" x14ac:dyDescent="0.2">
      <c r="A18" s="236" t="s">
        <v>180</v>
      </c>
      <c r="B18" s="57"/>
    </row>
    <row r="19" spans="1:2" s="36" customFormat="1" ht="12" customHeight="1" x14ac:dyDescent="0.2">
      <c r="A19" s="237">
        <v>1</v>
      </c>
      <c r="B19" s="57" t="e">
        <f>'BAR BB| Open rates'!#REF!*0.8*0.87+25</f>
        <v>#REF!</v>
      </c>
    </row>
    <row r="20" spans="1:2" s="36" customFormat="1" ht="12" customHeight="1" x14ac:dyDescent="0.2">
      <c r="A20" s="237">
        <v>2</v>
      </c>
      <c r="B20" s="57" t="e">
        <f>'BAR BB| Open rates'!#REF!*0.8*0.87+25</f>
        <v>#REF!</v>
      </c>
    </row>
    <row r="21" spans="1:2" s="36" customFormat="1" ht="12" customHeight="1" x14ac:dyDescent="0.2">
      <c r="A21" s="237">
        <v>3</v>
      </c>
      <c r="B21" s="57" t="e">
        <f>'BAR BB| Open rates'!#REF!*0.8*0.87+25</f>
        <v>#REF!</v>
      </c>
    </row>
    <row r="22" spans="1:2" s="36" customFormat="1" ht="12" customHeight="1" x14ac:dyDescent="0.2">
      <c r="A22" s="237">
        <v>4</v>
      </c>
      <c r="B22" s="57" t="e">
        <f>'BAR BB| Open rates'!#REF!*0.8*0.87+25</f>
        <v>#REF!</v>
      </c>
    </row>
    <row r="23" spans="1:2" s="36" customFormat="1" ht="12" customHeight="1" x14ac:dyDescent="0.2">
      <c r="A23" s="236" t="s">
        <v>181</v>
      </c>
      <c r="B23" s="57"/>
    </row>
    <row r="24" spans="1:2" s="36" customFormat="1" ht="12" customHeight="1" x14ac:dyDescent="0.2">
      <c r="A24" s="237">
        <v>1</v>
      </c>
      <c r="B24" s="57" t="e">
        <f>'BAR BB| Open rates'!#REF!*0.8*0.87+25</f>
        <v>#REF!</v>
      </c>
    </row>
    <row r="25" spans="1:2" s="36" customFormat="1" ht="12" customHeight="1" x14ac:dyDescent="0.2">
      <c r="A25" s="237">
        <v>2</v>
      </c>
      <c r="B25" s="57" t="e">
        <f>'BAR BB| Open rates'!#REF!*0.8*0.87+25</f>
        <v>#REF!</v>
      </c>
    </row>
    <row r="26" spans="1:2" s="36" customFormat="1" ht="12" customHeight="1" x14ac:dyDescent="0.2">
      <c r="A26" s="237">
        <v>3</v>
      </c>
      <c r="B26" s="57" t="e">
        <f>'BAR BB| Open rates'!#REF!*0.8*0.87+25</f>
        <v>#REF!</v>
      </c>
    </row>
    <row r="27" spans="1:2" s="36" customFormat="1" ht="12" customHeight="1" x14ac:dyDescent="0.2">
      <c r="A27" s="237">
        <v>4</v>
      </c>
      <c r="B27" s="57" t="e">
        <f>'BAR BB| Open rates'!#REF!*0.8*0.87+25</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0.5" customHeight="1" x14ac:dyDescent="0.2">
      <c r="A47" s="250"/>
    </row>
    <row r="48" spans="1:1" s="33" customFormat="1" x14ac:dyDescent="0.2">
      <c r="A48" s="89"/>
    </row>
    <row r="49" spans="1:1" s="33" customFormat="1" ht="12.75" customHeight="1" x14ac:dyDescent="0.2">
      <c r="A49" s="371" t="s">
        <v>172</v>
      </c>
    </row>
    <row r="50" spans="1:1" s="33" customFormat="1" x14ac:dyDescent="0.2">
      <c r="A50" s="371"/>
    </row>
    <row r="51" spans="1:1" s="31" customFormat="1" ht="22.5" customHeight="1" x14ac:dyDescent="0.2"/>
    <row r="52" spans="1:1" s="6" customFormat="1" ht="26.25" customHeight="1" x14ac:dyDescent="0.2">
      <c r="A52" s="174" t="s">
        <v>74</v>
      </c>
    </row>
    <row r="53" spans="1:1" s="6" customFormat="1" ht="21" customHeight="1" x14ac:dyDescent="0.2">
      <c r="A53" s="172" t="s">
        <v>75</v>
      </c>
    </row>
    <row r="54" spans="1:1" s="6" customFormat="1" ht="27" customHeight="1" x14ac:dyDescent="0.2">
      <c r="A54" s="172" t="s">
        <v>375</v>
      </c>
    </row>
    <row r="55" spans="1:1" s="6" customFormat="1" ht="39.75" customHeight="1" x14ac:dyDescent="0.2">
      <c r="A55" s="172" t="s">
        <v>76</v>
      </c>
    </row>
    <row r="56" spans="1:1" s="6" customFormat="1" ht="22.5" customHeight="1" x14ac:dyDescent="0.2">
      <c r="A56" s="172" t="s">
        <v>77</v>
      </c>
    </row>
    <row r="57" spans="1:1" s="6" customFormat="1" ht="12.75" customHeight="1" x14ac:dyDescent="0.2">
      <c r="A57" s="172" t="s">
        <v>78</v>
      </c>
    </row>
    <row r="58" spans="1:1" s="36" customFormat="1" ht="37.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4" t="s">
        <v>376</v>
      </c>
    </row>
    <row r="63" spans="1:1" s="33" customFormat="1" x14ac:dyDescent="0.2"/>
    <row r="64" spans="1:1" s="33" customFormat="1" x14ac:dyDescent="0.2">
      <c r="A64" s="171" t="s">
        <v>83</v>
      </c>
    </row>
    <row r="65" spans="1:1" s="33" customFormat="1" ht="30" customHeight="1" x14ac:dyDescent="0.2">
      <c r="A65" s="256" t="s">
        <v>377</v>
      </c>
    </row>
    <row r="66" spans="1:1" s="33" customFormat="1" ht="24" x14ac:dyDescent="0.2">
      <c r="A66" s="213" t="s">
        <v>378</v>
      </c>
    </row>
    <row r="67" spans="1:1" s="33" customFormat="1" x14ac:dyDescent="0.2"/>
    <row r="68" spans="1:1" s="33" customFormat="1" ht="24" x14ac:dyDescent="0.2">
      <c r="A68" s="263" t="s">
        <v>381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654"/>
  <sheetViews>
    <sheetView workbookViewId="0">
      <pane xSplit="1" ySplit="5" topLeftCell="B6"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399</v>
      </c>
    </row>
    <row r="3" spans="1:2" x14ac:dyDescent="0.2">
      <c r="A3" s="11" t="s">
        <v>173</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6.5" customHeight="1" x14ac:dyDescent="0.2">
      <c r="A6" s="236" t="s">
        <v>63</v>
      </c>
      <c r="B6" s="115"/>
    </row>
    <row r="7" spans="1:2" s="33" customFormat="1" ht="15" customHeight="1" x14ac:dyDescent="0.2">
      <c r="A7" s="237">
        <v>1</v>
      </c>
      <c r="B7" s="57" t="e">
        <f>'BAR BB| Open rates'!#REF!*0.8*0.9</f>
        <v>#REF!</v>
      </c>
    </row>
    <row r="8" spans="1:2" s="33" customFormat="1" ht="15" customHeight="1" x14ac:dyDescent="0.2">
      <c r="A8" s="237">
        <v>2</v>
      </c>
      <c r="B8" s="57" t="e">
        <f>'BAR BB| Open rates'!#REF!*0.8*0.9</f>
        <v>#REF!</v>
      </c>
    </row>
    <row r="9" spans="1:2" s="33" customFormat="1" ht="13.5" customHeight="1" x14ac:dyDescent="0.2">
      <c r="A9" s="236" t="s">
        <v>175</v>
      </c>
      <c r="B9" s="57"/>
    </row>
    <row r="10" spans="1:2" s="33" customFormat="1" ht="13.5" customHeight="1" x14ac:dyDescent="0.2">
      <c r="A10" s="237">
        <v>1</v>
      </c>
      <c r="B10" s="57" t="e">
        <f>'BAR BB| Open rates'!#REF!*0.8*0.9</f>
        <v>#REF!</v>
      </c>
    </row>
    <row r="11" spans="1:2" s="33" customFormat="1" ht="13.5" customHeight="1" x14ac:dyDescent="0.2">
      <c r="A11" s="237">
        <v>2</v>
      </c>
      <c r="B11" s="57" t="e">
        <f>'BAR BB| Open rates'!#REF!*0.8*0.9</f>
        <v>#REF!</v>
      </c>
    </row>
    <row r="12" spans="1:2" s="36" customFormat="1" ht="12" customHeight="1" x14ac:dyDescent="0.2">
      <c r="A12" s="236" t="s">
        <v>178</v>
      </c>
      <c r="B12" s="43"/>
    </row>
    <row r="13" spans="1:2" s="36" customFormat="1" ht="12" customHeight="1" x14ac:dyDescent="0.2">
      <c r="A13" s="237">
        <v>1</v>
      </c>
      <c r="B13" s="57" t="e">
        <f>'BAR BB| Open rates'!#REF!*0.8*0.9</f>
        <v>#REF!</v>
      </c>
    </row>
    <row r="14" spans="1:2" s="36" customFormat="1" ht="12" customHeight="1" x14ac:dyDescent="0.2">
      <c r="A14" s="237">
        <v>2</v>
      </c>
      <c r="B14" s="57" t="e">
        <f>'BAR BB| Open rates'!#REF!*0.8*0.9</f>
        <v>#REF!</v>
      </c>
    </row>
    <row r="15" spans="1:2" s="36" customFormat="1" ht="12" customHeight="1" x14ac:dyDescent="0.2">
      <c r="A15" s="236" t="s">
        <v>179</v>
      </c>
      <c r="B15" s="57"/>
    </row>
    <row r="16" spans="1:2" s="36" customFormat="1" ht="12" customHeight="1" x14ac:dyDescent="0.2">
      <c r="A16" s="237">
        <v>1</v>
      </c>
      <c r="B16" s="57" t="e">
        <f>'BAR BB| Open rates'!#REF!*0.8*0.9</f>
        <v>#REF!</v>
      </c>
    </row>
    <row r="17" spans="1:2" s="36" customFormat="1" ht="12" customHeight="1" x14ac:dyDescent="0.2">
      <c r="A17" s="237">
        <v>2</v>
      </c>
      <c r="B17" s="57" t="e">
        <f>'BAR BB| Open rates'!#REF!*0.8*0.9</f>
        <v>#REF!</v>
      </c>
    </row>
    <row r="18" spans="1:2" s="36" customFormat="1" ht="12" customHeight="1" x14ac:dyDescent="0.2">
      <c r="A18" s="236" t="s">
        <v>180</v>
      </c>
      <c r="B18" s="57"/>
    </row>
    <row r="19" spans="1:2" s="36" customFormat="1" ht="12" customHeight="1" x14ac:dyDescent="0.2">
      <c r="A19" s="237">
        <v>1</v>
      </c>
      <c r="B19" s="57" t="e">
        <f>'BAR BB| Open rates'!#REF!*0.8*0.9</f>
        <v>#REF!</v>
      </c>
    </row>
    <row r="20" spans="1:2" s="36" customFormat="1" ht="12" customHeight="1" x14ac:dyDescent="0.2">
      <c r="A20" s="237">
        <v>2</v>
      </c>
      <c r="B20" s="57" t="e">
        <f>'BAR BB| Open rates'!#REF!*0.8*0.9</f>
        <v>#REF!</v>
      </c>
    </row>
    <row r="21" spans="1:2" s="36" customFormat="1" ht="12" customHeight="1" x14ac:dyDescent="0.2">
      <c r="A21" s="237">
        <v>3</v>
      </c>
      <c r="B21" s="57" t="e">
        <f>'BAR BB| Open rates'!#REF!*0.8*0.9</f>
        <v>#REF!</v>
      </c>
    </row>
    <row r="22" spans="1:2" s="36" customFormat="1" ht="12" customHeight="1" x14ac:dyDescent="0.2">
      <c r="A22" s="237">
        <v>4</v>
      </c>
      <c r="B22" s="57" t="e">
        <f>'BAR BB| Open rates'!#REF!*0.8*0.9</f>
        <v>#REF!</v>
      </c>
    </row>
    <row r="23" spans="1:2" s="36" customFormat="1" ht="12" customHeight="1" x14ac:dyDescent="0.2">
      <c r="A23" s="236" t="s">
        <v>181</v>
      </c>
      <c r="B23" s="57"/>
    </row>
    <row r="24" spans="1:2" s="36" customFormat="1" ht="12" customHeight="1" x14ac:dyDescent="0.2">
      <c r="A24" s="237">
        <v>1</v>
      </c>
      <c r="B24" s="57" t="e">
        <f>'BAR BB| Open rates'!#REF!*0.8*0.9</f>
        <v>#REF!</v>
      </c>
    </row>
    <row r="25" spans="1:2" s="36" customFormat="1" ht="12" customHeight="1" x14ac:dyDescent="0.2">
      <c r="A25" s="237">
        <v>2</v>
      </c>
      <c r="B25" s="57" t="e">
        <f>'BAR BB| Open rates'!#REF!*0.8*0.9</f>
        <v>#REF!</v>
      </c>
    </row>
    <row r="26" spans="1:2" s="36" customFormat="1" ht="12" customHeight="1" x14ac:dyDescent="0.2">
      <c r="A26" s="237">
        <v>3</v>
      </c>
      <c r="B26" s="57" t="e">
        <f>'BAR BB| Open rates'!#REF!*0.8*0.9</f>
        <v>#REF!</v>
      </c>
    </row>
    <row r="27" spans="1:2" s="36" customFormat="1" ht="12" customHeight="1" x14ac:dyDescent="0.2">
      <c r="A27" s="237">
        <v>4</v>
      </c>
      <c r="B27" s="57" t="e">
        <f>'BAR BB| Open rates'!#REF!*0.8*0.9</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0"/>
    </row>
    <row r="48" spans="1:1" s="33" customFormat="1" x14ac:dyDescent="0.2">
      <c r="A48" s="89"/>
    </row>
    <row r="49" spans="1:1" s="33" customFormat="1" ht="12.75" customHeight="1" x14ac:dyDescent="0.2">
      <c r="A49" s="371" t="s">
        <v>172</v>
      </c>
    </row>
    <row r="50" spans="1:1" s="33" customFormat="1" x14ac:dyDescent="0.2">
      <c r="A50" s="371"/>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2.75" customHeight="1" x14ac:dyDescent="0.2">
      <c r="A54" s="172" t="s">
        <v>375</v>
      </c>
    </row>
    <row r="55" spans="1:1" s="6" customFormat="1" ht="22.5" customHeight="1" x14ac:dyDescent="0.2">
      <c r="A55" s="172" t="s">
        <v>76</v>
      </c>
    </row>
    <row r="56" spans="1:1" s="6" customFormat="1" ht="20.25" customHeight="1" x14ac:dyDescent="0.2">
      <c r="A56" s="172" t="s">
        <v>77</v>
      </c>
    </row>
    <row r="57" spans="1:1" s="6" customFormat="1" ht="28.5" customHeight="1" x14ac:dyDescent="0.2">
      <c r="A57" s="172" t="s">
        <v>78</v>
      </c>
    </row>
    <row r="58" spans="1:1" s="36" customFormat="1" ht="33"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4" t="s">
        <v>376</v>
      </c>
    </row>
    <row r="63" spans="1:1" s="33" customFormat="1" x14ac:dyDescent="0.2"/>
    <row r="64" spans="1:1" s="33" customFormat="1" x14ac:dyDescent="0.2">
      <c r="A64" s="171" t="s">
        <v>83</v>
      </c>
    </row>
    <row r="65" spans="1:1" s="33" customFormat="1" ht="30" customHeight="1" x14ac:dyDescent="0.2">
      <c r="A65" s="256" t="s">
        <v>377</v>
      </c>
    </row>
    <row r="66" spans="1:1" s="33" customFormat="1" ht="24" x14ac:dyDescent="0.2">
      <c r="A66" s="213" t="s">
        <v>378</v>
      </c>
    </row>
    <row r="67" spans="1:1" s="33" customFormat="1" x14ac:dyDescent="0.2"/>
    <row r="68" spans="1:1" s="33" customFormat="1" ht="24" x14ac:dyDescent="0.2">
      <c r="A68" s="263" t="s">
        <v>381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654"/>
  <sheetViews>
    <sheetView workbookViewId="0">
      <pane xSplit="1" ySplit="5" topLeftCell="B6" activePane="bottomRight" state="frozen"/>
      <selection pane="topRight" activeCell="B1" sqref="B1"/>
      <selection pane="bottomLeft" activeCell="A5" sqref="A5"/>
      <selection pane="bottomRight" activeCell="B21" sqref="B21"/>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399</v>
      </c>
    </row>
    <row r="3" spans="1:2" x14ac:dyDescent="0.2">
      <c r="A3" s="11" t="s">
        <v>398</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3.5" customHeight="1" x14ac:dyDescent="0.2">
      <c r="A6" s="236" t="s">
        <v>63</v>
      </c>
      <c r="B6" s="115"/>
    </row>
    <row r="7" spans="1:2" s="33" customFormat="1" ht="14.25" customHeight="1" x14ac:dyDescent="0.2">
      <c r="A7" s="237">
        <v>1</v>
      </c>
      <c r="B7" s="57" t="e">
        <f>'BAR BB| Open rates'!#REF!*0.8*0.85</f>
        <v>#REF!</v>
      </c>
    </row>
    <row r="8" spans="1:2" s="33" customFormat="1" ht="14.25" customHeight="1" x14ac:dyDescent="0.2">
      <c r="A8" s="237">
        <v>2</v>
      </c>
      <c r="B8" s="57" t="e">
        <f>'BAR BB| Open rates'!#REF!*0.8*0.85</f>
        <v>#REF!</v>
      </c>
    </row>
    <row r="9" spans="1:2" s="33" customFormat="1" ht="12.75" customHeight="1" x14ac:dyDescent="0.2">
      <c r="A9" s="236" t="s">
        <v>175</v>
      </c>
      <c r="B9" s="57" t="e">
        <f>'BAR BB| Open rates'!#REF!*0.8*0.85</f>
        <v>#REF!</v>
      </c>
    </row>
    <row r="10" spans="1:2" s="33" customFormat="1" ht="12" customHeight="1" x14ac:dyDescent="0.2">
      <c r="A10" s="237">
        <v>1</v>
      </c>
      <c r="B10" s="57" t="e">
        <f>'BAR BB| Open rates'!#REF!*0.8*0.85</f>
        <v>#REF!</v>
      </c>
    </row>
    <row r="11" spans="1:2" s="33" customFormat="1" ht="14.25" customHeight="1" x14ac:dyDescent="0.2">
      <c r="A11" s="237">
        <v>2</v>
      </c>
      <c r="B11" s="57" t="e">
        <f>'BAR BB| Open rates'!#REF!*0.8*0.85</f>
        <v>#REF!</v>
      </c>
    </row>
    <row r="12" spans="1:2" s="36" customFormat="1" ht="12" customHeight="1" x14ac:dyDescent="0.2">
      <c r="A12" s="236" t="s">
        <v>178</v>
      </c>
      <c r="B12" s="57" t="e">
        <f>'BAR BB| Open rates'!#REF!*0.8*0.85</f>
        <v>#REF!</v>
      </c>
    </row>
    <row r="13" spans="1:2" s="36" customFormat="1" ht="12" customHeight="1" x14ac:dyDescent="0.2">
      <c r="A13" s="237">
        <v>1</v>
      </c>
      <c r="B13" s="57" t="e">
        <f>'BAR BB| Open rates'!#REF!*0.8*0.85</f>
        <v>#REF!</v>
      </c>
    </row>
    <row r="14" spans="1:2" s="36" customFormat="1" ht="12" customHeight="1" x14ac:dyDescent="0.2">
      <c r="A14" s="237">
        <v>2</v>
      </c>
      <c r="B14" s="57" t="e">
        <f>'BAR BB| Open rates'!#REF!*0.8*0.85</f>
        <v>#REF!</v>
      </c>
    </row>
    <row r="15" spans="1:2" s="36" customFormat="1" ht="12" customHeight="1" x14ac:dyDescent="0.2">
      <c r="A15" s="236" t="s">
        <v>179</v>
      </c>
      <c r="B15" s="57" t="e">
        <f>'BAR BB| Open rates'!#REF!*0.8*0.85</f>
        <v>#REF!</v>
      </c>
    </row>
    <row r="16" spans="1:2" s="36" customFormat="1" ht="12" customHeight="1" x14ac:dyDescent="0.2">
      <c r="A16" s="237">
        <v>1</v>
      </c>
      <c r="B16" s="57" t="e">
        <f>'BAR BB| Open rates'!#REF!*0.8*0.85</f>
        <v>#REF!</v>
      </c>
    </row>
    <row r="17" spans="1:2" s="36" customFormat="1" ht="12" customHeight="1" x14ac:dyDescent="0.2">
      <c r="A17" s="237">
        <v>2</v>
      </c>
      <c r="B17" s="57" t="e">
        <f>'BAR BB| Open rates'!#REF!*0.8*0.85</f>
        <v>#REF!</v>
      </c>
    </row>
    <row r="18" spans="1:2" s="36" customFormat="1" ht="12" customHeight="1" x14ac:dyDescent="0.2">
      <c r="A18" s="236" t="s">
        <v>180</v>
      </c>
      <c r="B18" s="57" t="e">
        <f>'BAR BB| Open rates'!#REF!*0.8*0.85</f>
        <v>#REF!</v>
      </c>
    </row>
    <row r="19" spans="1:2" s="36" customFormat="1" ht="12" customHeight="1" x14ac:dyDescent="0.2">
      <c r="A19" s="237">
        <v>1</v>
      </c>
      <c r="B19" s="57" t="e">
        <f>'BAR BB| Open rates'!#REF!*0.8*0.85</f>
        <v>#REF!</v>
      </c>
    </row>
    <row r="20" spans="1:2" s="36" customFormat="1" ht="12" customHeight="1" x14ac:dyDescent="0.2">
      <c r="A20" s="237">
        <v>2</v>
      </c>
      <c r="B20" s="57" t="e">
        <f>'BAR BB| Open rates'!#REF!*0.8*0.85</f>
        <v>#REF!</v>
      </c>
    </row>
    <row r="21" spans="1:2" s="36" customFormat="1" ht="12" customHeight="1" x14ac:dyDescent="0.2">
      <c r="A21" s="237">
        <v>3</v>
      </c>
      <c r="B21" s="57" t="e">
        <f>'BAR BB| Open rates'!#REF!*0.8*0.85</f>
        <v>#REF!</v>
      </c>
    </row>
    <row r="22" spans="1:2" s="36" customFormat="1" ht="12" customHeight="1" x14ac:dyDescent="0.2">
      <c r="A22" s="237">
        <v>4</v>
      </c>
      <c r="B22" s="57" t="e">
        <f>'BAR BB| Open rates'!#REF!*0.8*0.85</f>
        <v>#REF!</v>
      </c>
    </row>
    <row r="23" spans="1:2" s="36" customFormat="1" ht="12" customHeight="1" x14ac:dyDescent="0.2">
      <c r="A23" s="236" t="s">
        <v>181</v>
      </c>
      <c r="B23" s="57" t="e">
        <f>'BAR BB| Open rates'!#REF!*0.8*0.85</f>
        <v>#REF!</v>
      </c>
    </row>
    <row r="24" spans="1:2" s="36" customFormat="1" ht="12" customHeight="1" x14ac:dyDescent="0.2">
      <c r="A24" s="237">
        <v>1</v>
      </c>
      <c r="B24" s="57" t="e">
        <f>'BAR BB| Open rates'!#REF!*0.8*0.85</f>
        <v>#REF!</v>
      </c>
    </row>
    <row r="25" spans="1:2" s="36" customFormat="1" ht="12" customHeight="1" x14ac:dyDescent="0.2">
      <c r="A25" s="237">
        <v>2</v>
      </c>
      <c r="B25" s="57" t="e">
        <f>'BAR BB| Open rates'!#REF!*0.8*0.85</f>
        <v>#REF!</v>
      </c>
    </row>
    <row r="26" spans="1:2" s="36" customFormat="1" ht="12" customHeight="1" x14ac:dyDescent="0.2">
      <c r="A26" s="237">
        <v>3</v>
      </c>
      <c r="B26" s="57" t="e">
        <f>'BAR BB| Open rates'!#REF!*0.8*0.85</f>
        <v>#REF!</v>
      </c>
    </row>
    <row r="27" spans="1:2" s="36" customFormat="1" ht="12" customHeight="1" x14ac:dyDescent="0.2">
      <c r="A27" s="237">
        <v>4</v>
      </c>
      <c r="B27" s="57" t="e">
        <f>'BAR BB| Open rates'!#REF!*0.8*0.85</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0"/>
    </row>
    <row r="48" spans="1:1" s="33" customFormat="1" x14ac:dyDescent="0.2">
      <c r="A48" s="89"/>
    </row>
    <row r="49" spans="1:1" s="33" customFormat="1" ht="12.75" customHeight="1" x14ac:dyDescent="0.2">
      <c r="A49" s="371" t="s">
        <v>172</v>
      </c>
    </row>
    <row r="50" spans="1:1" s="33" customFormat="1" x14ac:dyDescent="0.2">
      <c r="A50" s="371"/>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7.25" customHeight="1" x14ac:dyDescent="0.2">
      <c r="A54" s="172" t="s">
        <v>375</v>
      </c>
    </row>
    <row r="55" spans="1:1" s="6" customFormat="1" ht="30.75" customHeight="1" x14ac:dyDescent="0.2">
      <c r="A55" s="172" t="s">
        <v>76</v>
      </c>
    </row>
    <row r="56" spans="1:1" s="6" customFormat="1" ht="25.5" customHeight="1" x14ac:dyDescent="0.2">
      <c r="A56" s="172" t="s">
        <v>77</v>
      </c>
    </row>
    <row r="57" spans="1:1" s="6" customFormat="1" ht="22.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4" t="s">
        <v>376</v>
      </c>
    </row>
    <row r="63" spans="1:1" s="33" customFormat="1" x14ac:dyDescent="0.2"/>
    <row r="64" spans="1:1" s="33" customFormat="1" x14ac:dyDescent="0.2">
      <c r="A64" s="171" t="s">
        <v>83</v>
      </c>
    </row>
    <row r="65" spans="1:1" s="33" customFormat="1" ht="30" customHeight="1" x14ac:dyDescent="0.2">
      <c r="A65" s="256" t="s">
        <v>379</v>
      </c>
    </row>
    <row r="66" spans="1:1" s="33" customFormat="1" ht="24" x14ac:dyDescent="0.2">
      <c r="A66" s="213" t="s">
        <v>378</v>
      </c>
    </row>
    <row r="67" spans="1:1" s="33" customFormat="1" x14ac:dyDescent="0.2"/>
    <row r="68" spans="1:1" s="33" customFormat="1" ht="24" x14ac:dyDescent="0.2">
      <c r="A68" s="262" t="s">
        <v>380</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623"/>
  <sheetViews>
    <sheetView topLeftCell="A28"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396</v>
      </c>
    </row>
    <row r="3" spans="1:4" s="33" customFormat="1" ht="24.75" customHeight="1" x14ac:dyDescent="0.2">
      <c r="A3" s="88" t="s">
        <v>62</v>
      </c>
      <c r="B3" s="115" t="e">
        <f>'BAR BB| Open rates'!#REF!</f>
        <v>#REF!</v>
      </c>
      <c r="C3" s="115" t="e">
        <f>'BAR BB| Open rates'!#REF!</f>
        <v>#REF!</v>
      </c>
      <c r="D3" s="115" t="e">
        <f>'BAR BB| Open rates'!#REF!</f>
        <v>#REF!</v>
      </c>
    </row>
    <row r="4" spans="1:4" s="33" customFormat="1" ht="24.75" customHeight="1" x14ac:dyDescent="0.2">
      <c r="A4" s="104"/>
      <c r="B4" s="115" t="e">
        <f>'BAR BB| Open rates'!#REF!</f>
        <v>#REF!</v>
      </c>
      <c r="C4" s="115" t="e">
        <f>'BAR BB| Open rates'!#REF!</f>
        <v>#REF!</v>
      </c>
      <c r="D4" s="115" t="e">
        <f>'BAR BB| Open rates'!#REF!</f>
        <v>#REF!</v>
      </c>
    </row>
    <row r="5" spans="1:4" s="36" customFormat="1" ht="12" customHeight="1" x14ac:dyDescent="0.2">
      <c r="A5" s="184" t="s">
        <v>63</v>
      </c>
    </row>
    <row r="6" spans="1:4" s="36" customFormat="1" ht="12" customHeight="1" x14ac:dyDescent="0.2">
      <c r="A6" s="183">
        <v>1</v>
      </c>
      <c r="B6" s="43" t="e">
        <f>'BAR BB| Open rates'!#REF!*0.9</f>
        <v>#REF!</v>
      </c>
      <c r="C6" s="43" t="e">
        <f>'BAR BB| Open rates'!#REF!*0.9</f>
        <v>#REF!</v>
      </c>
      <c r="D6" s="43" t="e">
        <f>'BAR BB| Open rates'!#REF!*0.9</f>
        <v>#REF!</v>
      </c>
    </row>
    <row r="7" spans="1:4" s="36" customFormat="1" ht="12" customHeight="1" x14ac:dyDescent="0.2">
      <c r="A7" s="183">
        <v>2</v>
      </c>
      <c r="B7" s="43" t="e">
        <f>'BAR BB| Open rates'!#REF!*0.9</f>
        <v>#REF!</v>
      </c>
      <c r="C7" s="43" t="e">
        <f>'BAR BB| Open rates'!#REF!*0.9</f>
        <v>#REF!</v>
      </c>
      <c r="D7" s="43" t="e">
        <f>'BAR BB| Open rates'!#REF!*0.9</f>
        <v>#REF!</v>
      </c>
    </row>
    <row r="8" spans="1:4" s="36" customFormat="1" ht="12" customHeight="1" x14ac:dyDescent="0.2">
      <c r="A8" s="236" t="s">
        <v>175</v>
      </c>
      <c r="B8" s="43"/>
      <c r="C8" s="43"/>
      <c r="D8" s="43"/>
    </row>
    <row r="9" spans="1:4" s="36" customFormat="1" ht="12" customHeight="1" x14ac:dyDescent="0.2">
      <c r="A9" s="237">
        <v>1</v>
      </c>
      <c r="B9" s="43" t="e">
        <f>'BAR BB| Open rates'!#REF!*0.9</f>
        <v>#REF!</v>
      </c>
      <c r="C9" s="43" t="e">
        <f>'BAR BB| Open rates'!#REF!*0.9</f>
        <v>#REF!</v>
      </c>
      <c r="D9" s="43" t="e">
        <f>'BAR BB| Open rates'!#REF!*0.9</f>
        <v>#REF!</v>
      </c>
    </row>
    <row r="10" spans="1:4" s="36" customFormat="1" ht="12" customHeight="1" x14ac:dyDescent="0.2">
      <c r="A10" s="237">
        <v>2</v>
      </c>
      <c r="B10" s="43" t="e">
        <f>'BAR BB| Open rates'!#REF!*0.9</f>
        <v>#REF!</v>
      </c>
      <c r="C10" s="43" t="e">
        <f>'BAR BB| Open rates'!#REF!*0.9</f>
        <v>#REF!</v>
      </c>
      <c r="D10" s="43" t="e">
        <f>'BAR BB| Open rates'!#REF!*0.9</f>
        <v>#REF!</v>
      </c>
    </row>
    <row r="11" spans="1:4" s="36" customFormat="1" ht="12" customHeight="1" x14ac:dyDescent="0.2">
      <c r="A11" s="236" t="s">
        <v>176</v>
      </c>
      <c r="B11" s="43"/>
      <c r="C11" s="43"/>
      <c r="D11" s="43"/>
    </row>
    <row r="12" spans="1:4" s="36" customFormat="1" ht="12" customHeight="1" x14ac:dyDescent="0.2">
      <c r="A12" s="237">
        <v>1</v>
      </c>
      <c r="B12" s="43" t="e">
        <f>'BAR BB| Open rates'!#REF!*0.9</f>
        <v>#REF!</v>
      </c>
      <c r="C12" s="43" t="e">
        <f>'BAR BB| Open rates'!#REF!*0.9</f>
        <v>#REF!</v>
      </c>
      <c r="D12" s="43" t="e">
        <f>'BAR BB| Open rates'!#REF!*0.9</f>
        <v>#REF!</v>
      </c>
    </row>
    <row r="13" spans="1:4" s="36" customFormat="1" ht="12" customHeight="1" x14ac:dyDescent="0.2">
      <c r="A13" s="237">
        <v>2</v>
      </c>
      <c r="B13" s="43" t="e">
        <f>'BAR BB| Open rates'!#REF!*0.9</f>
        <v>#REF!</v>
      </c>
      <c r="C13" s="43" t="e">
        <f>'BAR BB| Open rates'!#REF!*0.9</f>
        <v>#REF!</v>
      </c>
      <c r="D13" s="43" t="e">
        <f>'BAR BB| Open rates'!#REF!*0.9</f>
        <v>#REF!</v>
      </c>
    </row>
    <row r="14" spans="1:4" s="33" customFormat="1" x14ac:dyDescent="0.2">
      <c r="A14" s="89"/>
    </row>
    <row r="15" spans="1:4" s="33" customFormat="1" x14ac:dyDescent="0.2">
      <c r="A15" s="371" t="s">
        <v>172</v>
      </c>
    </row>
    <row r="16" spans="1:4" s="33" customFormat="1" x14ac:dyDescent="0.2">
      <c r="A16" s="371"/>
    </row>
    <row r="17" spans="1:1" s="33" customFormat="1" x14ac:dyDescent="0.2">
      <c r="A17" s="269"/>
    </row>
    <row r="18" spans="1:1" s="33" customFormat="1" ht="33.75" customHeight="1" x14ac:dyDescent="0.2">
      <c r="A18" s="390" t="s">
        <v>276</v>
      </c>
    </row>
    <row r="19" spans="1:1" s="33" customFormat="1" ht="36" customHeight="1" x14ac:dyDescent="0.2">
      <c r="A19" s="390"/>
    </row>
    <row r="20" spans="1:1" s="33" customFormat="1" ht="36.75" customHeight="1" x14ac:dyDescent="0.2">
      <c r="A20" s="390"/>
    </row>
    <row r="21" spans="1:1" s="33" customFormat="1" ht="91.5" customHeight="1" x14ac:dyDescent="0.2">
      <c r="A21" s="390"/>
    </row>
    <row r="22" spans="1:1" s="33" customFormat="1" x14ac:dyDescent="0.2">
      <c r="A22" s="268"/>
    </row>
    <row r="23" spans="1:1" s="6" customFormat="1" ht="12" x14ac:dyDescent="0.2">
      <c r="A23" s="174" t="s">
        <v>74</v>
      </c>
    </row>
    <row r="24" spans="1:1" s="6" customFormat="1" ht="12" x14ac:dyDescent="0.2">
      <c r="A24" s="172" t="s">
        <v>75</v>
      </c>
    </row>
    <row r="25" spans="1:1" s="6" customFormat="1" ht="12" x14ac:dyDescent="0.2">
      <c r="A25" s="172" t="s">
        <v>372</v>
      </c>
    </row>
    <row r="26" spans="1:1" s="6" customFormat="1" ht="24" x14ac:dyDescent="0.2">
      <c r="A26" s="173" t="s">
        <v>76</v>
      </c>
    </row>
    <row r="27" spans="1:1" s="6" customFormat="1" ht="24" x14ac:dyDescent="0.2">
      <c r="A27" s="173" t="s">
        <v>77</v>
      </c>
    </row>
    <row r="28" spans="1:1" s="6" customFormat="1" ht="24" x14ac:dyDescent="0.2">
      <c r="A28" s="173" t="s">
        <v>78</v>
      </c>
    </row>
    <row r="29" spans="1:1" s="36" customFormat="1" ht="36" x14ac:dyDescent="0.2">
      <c r="A29" s="175" t="s">
        <v>79</v>
      </c>
    </row>
    <row r="30" spans="1:1" s="36" customFormat="1" ht="24" x14ac:dyDescent="0.2">
      <c r="A30" s="175" t="s">
        <v>187</v>
      </c>
    </row>
    <row r="31" spans="1:1" s="33" customFormat="1" ht="26.25" customHeight="1" x14ac:dyDescent="0.2">
      <c r="A31" s="266"/>
    </row>
    <row r="32" spans="1:1" s="33" customFormat="1" x14ac:dyDescent="0.2">
      <c r="A32" s="171" t="s">
        <v>81</v>
      </c>
    </row>
    <row r="33" spans="1:1" s="33" customFormat="1" x14ac:dyDescent="0.2">
      <c r="A33" s="15" t="s">
        <v>382</v>
      </c>
    </row>
    <row r="34" spans="1:1" s="33" customFormat="1" ht="140.25" x14ac:dyDescent="0.2">
      <c r="A34" s="264" t="s">
        <v>392</v>
      </c>
    </row>
    <row r="35" spans="1:1" s="33" customFormat="1" x14ac:dyDescent="0.2">
      <c r="A35" s="171" t="s">
        <v>83</v>
      </c>
    </row>
    <row r="36" spans="1:1" s="33" customFormat="1" ht="24" x14ac:dyDescent="0.2">
      <c r="A36" s="256" t="s">
        <v>393</v>
      </c>
    </row>
    <row r="37" spans="1:1" s="33" customFormat="1" ht="24" x14ac:dyDescent="0.2">
      <c r="A37" s="213" t="s">
        <v>394</v>
      </c>
    </row>
    <row r="38" spans="1:1" s="33" customFormat="1" ht="30" x14ac:dyDescent="0.2">
      <c r="A38" s="273" t="s">
        <v>383</v>
      </c>
    </row>
    <row r="39" spans="1:1" s="33" customFormat="1" ht="45" x14ac:dyDescent="0.2">
      <c r="A39" s="274" t="s">
        <v>384</v>
      </c>
    </row>
    <row r="40" spans="1:1" s="33" customFormat="1" ht="45" x14ac:dyDescent="0.2">
      <c r="A40" s="274" t="s">
        <v>400</v>
      </c>
    </row>
    <row r="41" spans="1:1" s="33" customFormat="1" ht="60" x14ac:dyDescent="0.2">
      <c r="A41" s="274" t="s">
        <v>401</v>
      </c>
    </row>
    <row r="42" spans="1:1" s="33" customFormat="1" ht="45" x14ac:dyDescent="0.2">
      <c r="A42" s="274" t="s">
        <v>402</v>
      </c>
    </row>
    <row r="43" spans="1:1" s="33" customFormat="1" ht="30" x14ac:dyDescent="0.2">
      <c r="A43" s="274" t="s">
        <v>403</v>
      </c>
    </row>
    <row r="44" spans="1:1" s="33" customFormat="1" ht="75" x14ac:dyDescent="0.2">
      <c r="A44" s="274" t="s">
        <v>385</v>
      </c>
    </row>
    <row r="45" spans="1:1" s="33" customFormat="1" ht="75" x14ac:dyDescent="0.2">
      <c r="A45" s="274" t="s">
        <v>386</v>
      </c>
    </row>
    <row r="46" spans="1:1" s="33" customFormat="1" ht="30" x14ac:dyDescent="0.2">
      <c r="A46" s="274" t="s">
        <v>387</v>
      </c>
    </row>
    <row r="47" spans="1:1" s="33" customFormat="1" ht="15" x14ac:dyDescent="0.2">
      <c r="A47" s="274"/>
    </row>
    <row r="48" spans="1:1" s="33" customFormat="1" ht="75" x14ac:dyDescent="0.2">
      <c r="A48" s="274" t="s">
        <v>388</v>
      </c>
    </row>
    <row r="49" spans="1:1" s="33" customFormat="1" ht="30" x14ac:dyDescent="0.2">
      <c r="A49" s="274" t="s">
        <v>389</v>
      </c>
    </row>
    <row r="50" spans="1:1" s="33" customFormat="1" ht="75" x14ac:dyDescent="0.2">
      <c r="A50" s="265" t="s">
        <v>390</v>
      </c>
    </row>
    <row r="51" spans="1:1" s="33" customFormat="1" ht="60" x14ac:dyDescent="0.2">
      <c r="A51" s="265" t="s">
        <v>391</v>
      </c>
    </row>
    <row r="52" spans="1:1" s="33" customFormat="1" ht="75" x14ac:dyDescent="0.2">
      <c r="A52" s="265" t="s">
        <v>395</v>
      </c>
    </row>
    <row r="53" spans="1:1" s="33" customFormat="1" ht="15" x14ac:dyDescent="0.2">
      <c r="A53" s="265"/>
    </row>
    <row r="54" spans="1:1" s="33" customFormat="1" ht="15" x14ac:dyDescent="0.2">
      <c r="A54" s="265"/>
    </row>
    <row r="55" spans="1:1" s="33" customFormat="1" ht="15" x14ac:dyDescent="0.2">
      <c r="A55" s="265"/>
    </row>
    <row r="56" spans="1:1" s="33" customFormat="1" x14ac:dyDescent="0.2"/>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sheetData>
  <mergeCells count="2">
    <mergeCell ref="A15:A16"/>
    <mergeCell ref="A18:A21"/>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626"/>
  <sheetViews>
    <sheetView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397</v>
      </c>
    </row>
    <row r="3" spans="1:4" x14ac:dyDescent="0.2">
      <c r="A3" s="11" t="s">
        <v>173</v>
      </c>
    </row>
    <row r="4" spans="1:4" s="33" customFormat="1" ht="24.75" customHeight="1" x14ac:dyDescent="0.2">
      <c r="A4" s="88" t="s">
        <v>62</v>
      </c>
      <c r="B4" s="115" t="e">
        <f>'BAR BB| Open rates'!#REF!</f>
        <v>#REF!</v>
      </c>
      <c r="C4" s="115" t="e">
        <f>'BAR BB| Open rates'!#REF!</f>
        <v>#REF!</v>
      </c>
      <c r="D4" s="115" t="e">
        <f>'BAR BB| Open rates'!#REF!</f>
        <v>#REF!</v>
      </c>
    </row>
    <row r="5" spans="1:4" s="33" customFormat="1" ht="24.75" customHeight="1" x14ac:dyDescent="0.2">
      <c r="A5" s="104"/>
      <c r="B5" s="115" t="e">
        <f>'BAR BB| Open rates'!#REF!</f>
        <v>#REF!</v>
      </c>
      <c r="C5" s="115" t="e">
        <f>'BAR BB| Open rates'!#REF!</f>
        <v>#REF!</v>
      </c>
      <c r="D5" s="115" t="e">
        <f>'BAR BB| Open rates'!#REF!</f>
        <v>#REF!</v>
      </c>
    </row>
    <row r="6" spans="1:4" s="36" customFormat="1" ht="12" customHeight="1" x14ac:dyDescent="0.2">
      <c r="A6" s="184" t="s">
        <v>63</v>
      </c>
    </row>
    <row r="7" spans="1:4" s="36" customFormat="1" ht="12" customHeight="1" x14ac:dyDescent="0.2">
      <c r="A7" s="183">
        <v>1</v>
      </c>
      <c r="B7" s="43" t="e">
        <f>('BAR BB| Open rates'!#REF!*0.9)*0.9</f>
        <v>#REF!</v>
      </c>
      <c r="C7" s="43" t="e">
        <f>('BAR BB| Open rates'!#REF!*0.9)*0.9</f>
        <v>#REF!</v>
      </c>
      <c r="D7" s="43" t="e">
        <f>('BAR BB| Open rates'!#REF!*0.9)*0.9</f>
        <v>#REF!</v>
      </c>
    </row>
    <row r="8" spans="1:4" s="36" customFormat="1" ht="12" customHeight="1" x14ac:dyDescent="0.2">
      <c r="A8" s="183">
        <v>2</v>
      </c>
      <c r="B8" s="43" t="e">
        <f>('BAR BB| Open rates'!#REF!*0.9)*0.9</f>
        <v>#REF!</v>
      </c>
      <c r="C8" s="43" t="e">
        <f>('BAR BB| Open rates'!#REF!*0.9)*0.9</f>
        <v>#REF!</v>
      </c>
      <c r="D8" s="43" t="e">
        <f>('BAR BB| Open rates'!#REF!*0.9)*0.9</f>
        <v>#REF!</v>
      </c>
    </row>
    <row r="9" spans="1:4" s="36" customFormat="1" ht="12" customHeight="1" x14ac:dyDescent="0.2">
      <c r="A9" s="236" t="s">
        <v>175</v>
      </c>
      <c r="B9" s="43"/>
      <c r="C9" s="43"/>
      <c r="D9" s="43"/>
    </row>
    <row r="10" spans="1:4" s="36" customFormat="1" ht="12" customHeight="1" x14ac:dyDescent="0.2">
      <c r="A10" s="237">
        <v>1</v>
      </c>
      <c r="B10" s="43" t="e">
        <f>('BAR BB| Open rates'!#REF!*0.9)*0.9</f>
        <v>#REF!</v>
      </c>
      <c r="C10" s="43" t="e">
        <f>('BAR BB| Open rates'!#REF!*0.9)*0.9</f>
        <v>#REF!</v>
      </c>
      <c r="D10" s="43" t="e">
        <f>('BAR BB| Open rates'!#REF!*0.9)*0.9</f>
        <v>#REF!</v>
      </c>
    </row>
    <row r="11" spans="1:4" s="36" customFormat="1" ht="12" customHeight="1" x14ac:dyDescent="0.2">
      <c r="A11" s="237">
        <v>2</v>
      </c>
      <c r="B11" s="43" t="e">
        <f>('BAR BB| Open rates'!#REF!*0.9)*0.9</f>
        <v>#REF!</v>
      </c>
      <c r="C11" s="43" t="e">
        <f>('BAR BB| Open rates'!#REF!*0.9)*0.9</f>
        <v>#REF!</v>
      </c>
      <c r="D11" s="43" t="e">
        <f>('BAR BB| Open rates'!#REF!*0.9)*0.9</f>
        <v>#REF!</v>
      </c>
    </row>
    <row r="12" spans="1:4" s="36" customFormat="1" ht="12" customHeight="1" x14ac:dyDescent="0.2">
      <c r="A12" s="236" t="s">
        <v>176</v>
      </c>
      <c r="B12" s="43"/>
      <c r="C12" s="43"/>
      <c r="D12" s="43"/>
    </row>
    <row r="13" spans="1:4" s="36" customFormat="1" ht="12" customHeight="1" x14ac:dyDescent="0.2">
      <c r="A13" s="237">
        <v>1</v>
      </c>
      <c r="B13" s="43" t="e">
        <f>('BAR BB| Open rates'!#REF!*0.9)*0.9</f>
        <v>#REF!</v>
      </c>
      <c r="C13" s="43" t="e">
        <f>('BAR BB| Open rates'!#REF!*0.9)*0.9</f>
        <v>#REF!</v>
      </c>
      <c r="D13" s="43" t="e">
        <f>('BAR BB| Open rates'!#REF!*0.9)*0.9</f>
        <v>#REF!</v>
      </c>
    </row>
    <row r="14" spans="1:4" s="36" customFormat="1" ht="12" customHeight="1" x14ac:dyDescent="0.2">
      <c r="A14" s="237">
        <v>2</v>
      </c>
      <c r="B14" s="43" t="e">
        <f>('BAR BB| Open rates'!#REF!*0.9)*0.9</f>
        <v>#REF!</v>
      </c>
      <c r="C14" s="43" t="e">
        <f>('BAR BB| Open rates'!#REF!*0.9)*0.9</f>
        <v>#REF!</v>
      </c>
      <c r="D14" s="43" t="e">
        <f>('BAR BB| Open rates'!#REF!*0.9)*0.9</f>
        <v>#REF!</v>
      </c>
    </row>
    <row r="15" spans="1:4" s="33" customFormat="1" x14ac:dyDescent="0.2">
      <c r="A15" s="89"/>
    </row>
    <row r="16" spans="1:4" s="33" customFormat="1" ht="12.75" customHeight="1" x14ac:dyDescent="0.2">
      <c r="A16" s="371" t="s">
        <v>172</v>
      </c>
    </row>
    <row r="17" spans="1:1" s="33" customFormat="1" x14ac:dyDescent="0.2">
      <c r="A17" s="371"/>
    </row>
    <row r="18" spans="1:1" s="33" customFormat="1" x14ac:dyDescent="0.2">
      <c r="A18" s="267"/>
    </row>
    <row r="19" spans="1:1" s="33" customFormat="1" ht="51" customHeight="1" x14ac:dyDescent="0.2">
      <c r="A19" s="390" t="s">
        <v>276</v>
      </c>
    </row>
    <row r="20" spans="1:1" s="33" customFormat="1" ht="25.5" customHeight="1" x14ac:dyDescent="0.2">
      <c r="A20" s="390"/>
    </row>
    <row r="21" spans="1:1" s="33" customFormat="1" ht="31.5" customHeight="1" x14ac:dyDescent="0.2">
      <c r="A21" s="390"/>
    </row>
    <row r="22" spans="1:1" s="33" customFormat="1" ht="87.75" customHeight="1" x14ac:dyDescent="0.2">
      <c r="A22" s="390"/>
    </row>
    <row r="23" spans="1:1" s="31" customFormat="1" x14ac:dyDescent="0.2"/>
    <row r="24" spans="1:1" s="6" customFormat="1" ht="12" x14ac:dyDescent="0.2">
      <c r="A24" s="174" t="s">
        <v>74</v>
      </c>
    </row>
    <row r="25" spans="1:1" s="6" customFormat="1" ht="12" x14ac:dyDescent="0.2">
      <c r="A25" s="172" t="s">
        <v>75</v>
      </c>
    </row>
    <row r="26" spans="1:1" s="6" customFormat="1" ht="12" x14ac:dyDescent="0.2">
      <c r="A26" s="172" t="s">
        <v>372</v>
      </c>
    </row>
    <row r="27" spans="1:1" s="6" customFormat="1" ht="24" x14ac:dyDescent="0.2">
      <c r="A27" s="173" t="s">
        <v>76</v>
      </c>
    </row>
    <row r="28" spans="1:1" s="6" customFormat="1" ht="24" x14ac:dyDescent="0.2">
      <c r="A28" s="173" t="s">
        <v>77</v>
      </c>
    </row>
    <row r="29" spans="1:1" s="6" customFormat="1" ht="24" x14ac:dyDescent="0.2">
      <c r="A29" s="173" t="s">
        <v>78</v>
      </c>
    </row>
    <row r="30" spans="1:1" s="36" customFormat="1" ht="36" x14ac:dyDescent="0.2">
      <c r="A30" s="175" t="s">
        <v>79</v>
      </c>
    </row>
    <row r="31" spans="1:1" s="36" customFormat="1" ht="24" x14ac:dyDescent="0.2">
      <c r="A31" s="175" t="s">
        <v>187</v>
      </c>
    </row>
    <row r="32" spans="1:1" s="33" customFormat="1" ht="26.25" customHeight="1" x14ac:dyDescent="0.2">
      <c r="A32" s="266"/>
    </row>
    <row r="33" spans="1:1" s="33" customFormat="1" x14ac:dyDescent="0.2">
      <c r="A33" s="171" t="s">
        <v>81</v>
      </c>
    </row>
    <row r="34" spans="1:1" s="33" customFormat="1" x14ac:dyDescent="0.2">
      <c r="A34" s="15" t="s">
        <v>382</v>
      </c>
    </row>
    <row r="35" spans="1:1" s="33" customFormat="1" ht="140.25" x14ac:dyDescent="0.2">
      <c r="A35" s="264" t="s">
        <v>392</v>
      </c>
    </row>
    <row r="36" spans="1:1" s="33" customFormat="1" x14ac:dyDescent="0.2">
      <c r="A36" s="171" t="s">
        <v>83</v>
      </c>
    </row>
    <row r="37" spans="1:1" s="33" customFormat="1" ht="24" x14ac:dyDescent="0.2">
      <c r="A37" s="256" t="s">
        <v>393</v>
      </c>
    </row>
    <row r="38" spans="1:1" s="33" customFormat="1" ht="24" x14ac:dyDescent="0.2">
      <c r="A38" s="213" t="s">
        <v>394</v>
      </c>
    </row>
    <row r="39" spans="1:1" s="33" customFormat="1" ht="30" x14ac:dyDescent="0.2">
      <c r="A39" s="273" t="s">
        <v>383</v>
      </c>
    </row>
    <row r="40" spans="1:1" s="33" customFormat="1" ht="45" x14ac:dyDescent="0.2">
      <c r="A40" s="274" t="s">
        <v>384</v>
      </c>
    </row>
    <row r="41" spans="1:1" s="33" customFormat="1" ht="45" x14ac:dyDescent="0.2">
      <c r="A41" s="274" t="s">
        <v>400</v>
      </c>
    </row>
    <row r="42" spans="1:1" s="33" customFormat="1" ht="60" x14ac:dyDescent="0.2">
      <c r="A42" s="274" t="s">
        <v>401</v>
      </c>
    </row>
    <row r="43" spans="1:1" s="33" customFormat="1" ht="45" x14ac:dyDescent="0.2">
      <c r="A43" s="274" t="s">
        <v>402</v>
      </c>
    </row>
    <row r="44" spans="1:1" s="33" customFormat="1" ht="30" x14ac:dyDescent="0.2">
      <c r="A44" s="274" t="s">
        <v>403</v>
      </c>
    </row>
    <row r="45" spans="1:1" s="33" customFormat="1" ht="75" x14ac:dyDescent="0.2">
      <c r="A45" s="274" t="s">
        <v>385</v>
      </c>
    </row>
    <row r="46" spans="1:1" s="33" customFormat="1" ht="75" x14ac:dyDescent="0.2">
      <c r="A46" s="274" t="s">
        <v>386</v>
      </c>
    </row>
    <row r="47" spans="1:1" s="33" customFormat="1" ht="30" x14ac:dyDescent="0.2">
      <c r="A47" s="274" t="s">
        <v>387</v>
      </c>
    </row>
    <row r="48" spans="1:1" s="33" customFormat="1" ht="15" x14ac:dyDescent="0.2">
      <c r="A48" s="274"/>
    </row>
    <row r="49" spans="1:1" s="33" customFormat="1" ht="75" x14ac:dyDescent="0.2">
      <c r="A49" s="274" t="s">
        <v>388</v>
      </c>
    </row>
    <row r="50" spans="1:1" s="33" customFormat="1" ht="30" x14ac:dyDescent="0.2">
      <c r="A50" s="274" t="s">
        <v>389</v>
      </c>
    </row>
    <row r="51" spans="1:1" s="33" customFormat="1" ht="75" x14ac:dyDescent="0.2">
      <c r="A51" s="265" t="s">
        <v>390</v>
      </c>
    </row>
    <row r="52" spans="1:1" s="33" customFormat="1" ht="60" x14ac:dyDescent="0.2">
      <c r="A52" s="265" t="s">
        <v>391</v>
      </c>
    </row>
    <row r="53" spans="1:1" s="33" customFormat="1" ht="30" x14ac:dyDescent="0.2">
      <c r="A53" s="265" t="s">
        <v>404</v>
      </c>
    </row>
    <row r="54" spans="1:1" s="33" customFormat="1" ht="75" x14ac:dyDescent="0.2">
      <c r="A54" s="265" t="s">
        <v>395</v>
      </c>
    </row>
    <row r="55" spans="1:1" s="33" customFormat="1" ht="15" x14ac:dyDescent="0.2">
      <c r="A55" s="265"/>
    </row>
    <row r="56" spans="1:1" s="33" customFormat="1" ht="15" x14ac:dyDescent="0.2">
      <c r="A56" s="265"/>
    </row>
    <row r="57" spans="1:1" s="33" customFormat="1" ht="15" x14ac:dyDescent="0.2">
      <c r="A57" s="265"/>
    </row>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2">
    <mergeCell ref="A16:A17"/>
    <mergeCell ref="A19:A22"/>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625"/>
  <sheetViews>
    <sheetView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397</v>
      </c>
    </row>
    <row r="3" spans="1:4" x14ac:dyDescent="0.2">
      <c r="A3" s="11" t="s">
        <v>398</v>
      </c>
    </row>
    <row r="4" spans="1:4" s="33" customFormat="1" ht="24.75" customHeight="1" x14ac:dyDescent="0.2">
      <c r="A4" s="88" t="s">
        <v>62</v>
      </c>
      <c r="B4" s="115" t="e">
        <f>'BAR BB| Open rates'!#REF!</f>
        <v>#REF!</v>
      </c>
      <c r="C4" s="115" t="e">
        <f>'BAR BB| Open rates'!#REF!</f>
        <v>#REF!</v>
      </c>
      <c r="D4" s="115" t="e">
        <f>'BAR BB| Open rates'!#REF!</f>
        <v>#REF!</v>
      </c>
    </row>
    <row r="5" spans="1:4" s="33" customFormat="1" ht="24.75" customHeight="1" x14ac:dyDescent="0.2">
      <c r="A5" s="104"/>
      <c r="B5" s="115" t="e">
        <f>'BAR BB| Open rates'!#REF!</f>
        <v>#REF!</v>
      </c>
      <c r="C5" s="115" t="e">
        <f>'BAR BB| Open rates'!#REF!</f>
        <v>#REF!</v>
      </c>
      <c r="D5" s="115" t="e">
        <f>'BAR BB| Open rates'!#REF!</f>
        <v>#REF!</v>
      </c>
    </row>
    <row r="6" spans="1:4" s="36" customFormat="1" ht="12" customHeight="1" x14ac:dyDescent="0.2">
      <c r="A6" s="184" t="s">
        <v>63</v>
      </c>
    </row>
    <row r="7" spans="1:4" s="36" customFormat="1" ht="12" customHeight="1" x14ac:dyDescent="0.2">
      <c r="A7" s="183">
        <v>1</v>
      </c>
      <c r="B7" s="57" t="e">
        <f>('BAR BB| Open rates'!#REF!*0.9)*0.85</f>
        <v>#REF!</v>
      </c>
      <c r="C7" s="57" t="e">
        <f>('BAR BB| Open rates'!#REF!*0.9)*0.85</f>
        <v>#REF!</v>
      </c>
      <c r="D7" s="57" t="e">
        <f>('BAR BB| Open rates'!#REF!*0.9)*0.85</f>
        <v>#REF!</v>
      </c>
    </row>
    <row r="8" spans="1:4" s="36" customFormat="1" ht="12" customHeight="1" x14ac:dyDescent="0.2">
      <c r="A8" s="183">
        <v>2</v>
      </c>
      <c r="B8" s="57" t="e">
        <f>('BAR BB| Open rates'!#REF!*0.9)*0.85</f>
        <v>#REF!</v>
      </c>
      <c r="C8" s="57" t="e">
        <f>('BAR BB| Open rates'!#REF!*0.9)*0.85</f>
        <v>#REF!</v>
      </c>
      <c r="D8" s="57" t="e">
        <f>('BAR BB| Open rates'!#REF!*0.9)*0.85</f>
        <v>#REF!</v>
      </c>
    </row>
    <row r="9" spans="1:4" s="36" customFormat="1" ht="12" customHeight="1" x14ac:dyDescent="0.2">
      <c r="A9" s="236" t="s">
        <v>175</v>
      </c>
      <c r="B9" s="43"/>
      <c r="C9" s="43"/>
      <c r="D9" s="43"/>
    </row>
    <row r="10" spans="1:4" s="36" customFormat="1" ht="12" customHeight="1" x14ac:dyDescent="0.2">
      <c r="A10" s="237">
        <v>1</v>
      </c>
      <c r="B10" s="57" t="e">
        <f>('BAR BB| Open rates'!#REF!*0.9)*0.85</f>
        <v>#REF!</v>
      </c>
      <c r="C10" s="57" t="e">
        <f>('BAR BB| Open rates'!#REF!*0.9)*0.85</f>
        <v>#REF!</v>
      </c>
      <c r="D10" s="57" t="e">
        <f>('BAR BB| Open rates'!#REF!*0.9)*0.85</f>
        <v>#REF!</v>
      </c>
    </row>
    <row r="11" spans="1:4" s="36" customFormat="1" ht="12" customHeight="1" x14ac:dyDescent="0.2">
      <c r="A11" s="237">
        <v>2</v>
      </c>
      <c r="B11" s="57" t="e">
        <f>('BAR BB| Open rates'!#REF!*0.9)*0.85</f>
        <v>#REF!</v>
      </c>
      <c r="C11" s="57" t="e">
        <f>('BAR BB| Open rates'!#REF!*0.9)*0.85</f>
        <v>#REF!</v>
      </c>
      <c r="D11" s="57" t="e">
        <f>('BAR BB| Open rates'!#REF!*0.9)*0.85</f>
        <v>#REF!</v>
      </c>
    </row>
    <row r="12" spans="1:4" s="36" customFormat="1" ht="12" customHeight="1" x14ac:dyDescent="0.2">
      <c r="A12" s="236" t="s">
        <v>176</v>
      </c>
      <c r="B12" s="43"/>
      <c r="C12" s="43"/>
      <c r="D12" s="43"/>
    </row>
    <row r="13" spans="1:4" s="36" customFormat="1" ht="12" customHeight="1" x14ac:dyDescent="0.2">
      <c r="A13" s="237">
        <v>1</v>
      </c>
      <c r="B13" s="57" t="e">
        <f>('BAR BB| Open rates'!#REF!*0.9)*0.85</f>
        <v>#REF!</v>
      </c>
      <c r="C13" s="57" t="e">
        <f>('BAR BB| Open rates'!#REF!*0.9)*0.85</f>
        <v>#REF!</v>
      </c>
      <c r="D13" s="57" t="e">
        <f>('BAR BB| Open rates'!#REF!*0.9)*0.85</f>
        <v>#REF!</v>
      </c>
    </row>
    <row r="14" spans="1:4" s="36" customFormat="1" ht="12" customHeight="1" x14ac:dyDescent="0.2">
      <c r="A14" s="237">
        <v>2</v>
      </c>
      <c r="B14" s="57" t="e">
        <f>('BAR BB| Open rates'!#REF!*0.9)*0.85</f>
        <v>#REF!</v>
      </c>
      <c r="C14" s="57" t="e">
        <f>('BAR BB| Open rates'!#REF!*0.9)*0.85</f>
        <v>#REF!</v>
      </c>
      <c r="D14" s="57" t="e">
        <f>('BAR BB| Open rates'!#REF!*0.9)*0.85</f>
        <v>#REF!</v>
      </c>
    </row>
    <row r="15" spans="1:4" s="33" customFormat="1" x14ac:dyDescent="0.2">
      <c r="A15" s="89"/>
    </row>
    <row r="16" spans="1:4" s="33" customFormat="1" ht="12.75" customHeight="1" x14ac:dyDescent="0.2">
      <c r="A16" s="371" t="s">
        <v>172</v>
      </c>
    </row>
    <row r="17" spans="1:1" s="33" customFormat="1" x14ac:dyDescent="0.2">
      <c r="A17" s="371"/>
    </row>
    <row r="18" spans="1:1" s="33" customFormat="1" ht="13.5" customHeight="1" x14ac:dyDescent="0.2">
      <c r="A18" s="267"/>
    </row>
    <row r="19" spans="1:1" s="33" customFormat="1" ht="59.25" customHeight="1" x14ac:dyDescent="0.2">
      <c r="A19" s="390" t="s">
        <v>276</v>
      </c>
    </row>
    <row r="20" spans="1:1" s="33" customFormat="1" ht="41.25" customHeight="1" x14ac:dyDescent="0.2">
      <c r="A20" s="390"/>
    </row>
    <row r="21" spans="1:1" s="33" customFormat="1" ht="42" customHeight="1" x14ac:dyDescent="0.2">
      <c r="A21" s="390"/>
    </row>
    <row r="22" spans="1:1" s="33" customFormat="1" ht="61.5" customHeight="1" x14ac:dyDescent="0.2">
      <c r="A22" s="390"/>
    </row>
    <row r="23" spans="1:1" s="33" customFormat="1" x14ac:dyDescent="0.2">
      <c r="A23" s="269"/>
    </row>
    <row r="24" spans="1:1" s="33" customFormat="1" x14ac:dyDescent="0.2">
      <c r="A24" s="267"/>
    </row>
    <row r="25" spans="1:1" s="6" customFormat="1" ht="12" x14ac:dyDescent="0.2">
      <c r="A25" s="174" t="s">
        <v>74</v>
      </c>
    </row>
    <row r="26" spans="1:1" s="6" customFormat="1" ht="12" x14ac:dyDescent="0.2">
      <c r="A26" s="172" t="s">
        <v>75</v>
      </c>
    </row>
    <row r="27" spans="1:1" s="6" customFormat="1" ht="12" x14ac:dyDescent="0.2">
      <c r="A27" s="172" t="s">
        <v>372</v>
      </c>
    </row>
    <row r="28" spans="1:1" s="6" customFormat="1" ht="24" x14ac:dyDescent="0.2">
      <c r="A28" s="173" t="s">
        <v>76</v>
      </c>
    </row>
    <row r="29" spans="1:1" s="6" customFormat="1" ht="24" x14ac:dyDescent="0.2">
      <c r="A29" s="173" t="s">
        <v>77</v>
      </c>
    </row>
    <row r="30" spans="1:1" s="6" customFormat="1" ht="24" x14ac:dyDescent="0.2">
      <c r="A30" s="173" t="s">
        <v>78</v>
      </c>
    </row>
    <row r="31" spans="1:1" s="36" customFormat="1" ht="36" x14ac:dyDescent="0.2">
      <c r="A31" s="175" t="s">
        <v>79</v>
      </c>
    </row>
    <row r="32" spans="1:1" s="36" customFormat="1" ht="24" x14ac:dyDescent="0.2">
      <c r="A32" s="175" t="s">
        <v>187</v>
      </c>
    </row>
    <row r="33" spans="1:1" s="33" customFormat="1" ht="26.25" customHeight="1" x14ac:dyDescent="0.2">
      <c r="A33" s="266"/>
    </row>
    <row r="34" spans="1:1" s="33" customFormat="1" x14ac:dyDescent="0.2">
      <c r="A34" s="171" t="s">
        <v>81</v>
      </c>
    </row>
    <row r="35" spans="1:1" s="33" customFormat="1" x14ac:dyDescent="0.2">
      <c r="A35" s="15" t="s">
        <v>382</v>
      </c>
    </row>
    <row r="36" spans="1:1" s="33" customFormat="1" ht="140.25" x14ac:dyDescent="0.2">
      <c r="A36" s="264" t="s">
        <v>392</v>
      </c>
    </row>
    <row r="37" spans="1:1" s="33" customFormat="1" x14ac:dyDescent="0.2">
      <c r="A37" s="171" t="s">
        <v>83</v>
      </c>
    </row>
    <row r="38" spans="1:1" s="33" customFormat="1" ht="24" x14ac:dyDescent="0.2">
      <c r="A38" s="271" t="s">
        <v>393</v>
      </c>
    </row>
    <row r="39" spans="1:1" s="33" customFormat="1" ht="24" x14ac:dyDescent="0.2">
      <c r="A39" s="272" t="s">
        <v>394</v>
      </c>
    </row>
    <row r="40" spans="1:1" s="33" customFormat="1" ht="30" x14ac:dyDescent="0.2">
      <c r="A40" s="273" t="s">
        <v>383</v>
      </c>
    </row>
    <row r="41" spans="1:1" s="33" customFormat="1" ht="45" x14ac:dyDescent="0.2">
      <c r="A41" s="274" t="s">
        <v>384</v>
      </c>
    </row>
    <row r="42" spans="1:1" s="33" customFormat="1" ht="45" x14ac:dyDescent="0.2">
      <c r="A42" s="274" t="s">
        <v>400</v>
      </c>
    </row>
    <row r="43" spans="1:1" s="33" customFormat="1" ht="60" x14ac:dyDescent="0.2">
      <c r="A43" s="274" t="s">
        <v>401</v>
      </c>
    </row>
    <row r="44" spans="1:1" s="33" customFormat="1" ht="45" x14ac:dyDescent="0.2">
      <c r="A44" s="274" t="s">
        <v>402</v>
      </c>
    </row>
    <row r="45" spans="1:1" s="33" customFormat="1" ht="30" x14ac:dyDescent="0.2">
      <c r="A45" s="274" t="s">
        <v>403</v>
      </c>
    </row>
    <row r="46" spans="1:1" s="33" customFormat="1" ht="75" x14ac:dyDescent="0.2">
      <c r="A46" s="274" t="s">
        <v>385</v>
      </c>
    </row>
    <row r="47" spans="1:1" s="33" customFormat="1" ht="75" x14ac:dyDescent="0.2">
      <c r="A47" s="274" t="s">
        <v>386</v>
      </c>
    </row>
    <row r="48" spans="1:1" s="33" customFormat="1" ht="30" x14ac:dyDescent="0.2">
      <c r="A48" s="274" t="s">
        <v>387</v>
      </c>
    </row>
    <row r="49" spans="1:1" s="33" customFormat="1" ht="15" x14ac:dyDescent="0.2">
      <c r="A49" s="274"/>
    </row>
    <row r="50" spans="1:1" s="33" customFormat="1" ht="75" x14ac:dyDescent="0.2">
      <c r="A50" s="274" t="s">
        <v>388</v>
      </c>
    </row>
    <row r="51" spans="1:1" s="33" customFormat="1" ht="30" x14ac:dyDescent="0.2">
      <c r="A51" s="274" t="s">
        <v>389</v>
      </c>
    </row>
    <row r="52" spans="1:1" s="33" customFormat="1" ht="75" x14ac:dyDescent="0.2">
      <c r="A52" s="265" t="s">
        <v>390</v>
      </c>
    </row>
    <row r="53" spans="1:1" s="33" customFormat="1" ht="60" x14ac:dyDescent="0.2">
      <c r="A53" s="265" t="s">
        <v>391</v>
      </c>
    </row>
    <row r="54" spans="1:1" s="33" customFormat="1" ht="30" x14ac:dyDescent="0.2">
      <c r="A54" s="265" t="s">
        <v>404</v>
      </c>
    </row>
    <row r="55" spans="1:1" s="33" customFormat="1" ht="75" x14ac:dyDescent="0.2">
      <c r="A55" s="265" t="s">
        <v>395</v>
      </c>
    </row>
    <row r="56" spans="1:1" s="33" customFormat="1" ht="15" x14ac:dyDescent="0.2">
      <c r="A56" s="265"/>
    </row>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sheetData>
  <mergeCells count="2">
    <mergeCell ref="A16:A17"/>
    <mergeCell ref="A19:A2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
  <sheetViews>
    <sheetView workbookViewId="0"/>
  </sheetViews>
  <sheetFormatPr defaultRowHeight="12.75" x14ac:dyDescent="0.2"/>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sheetPr>
  <dimension ref="A1:B343"/>
  <sheetViews>
    <sheetView workbookViewId="0">
      <pane xSplit="1" topLeftCell="B1" activePane="topRight" state="frozen"/>
      <selection activeCell="A10" sqref="A10"/>
      <selection pane="topRight" activeCell="C5" sqref="C5"/>
    </sheetView>
  </sheetViews>
  <sheetFormatPr defaultColWidth="10" defaultRowHeight="12.75" x14ac:dyDescent="0.2"/>
  <cols>
    <col min="1" max="1" width="46.5703125" style="32" customWidth="1"/>
    <col min="2" max="16384" width="10" style="31"/>
  </cols>
  <sheetData>
    <row r="1" spans="1:2" x14ac:dyDescent="0.2">
      <c r="A1" s="63" t="s">
        <v>61</v>
      </c>
    </row>
    <row r="2" spans="1:2" ht="33" customHeight="1" x14ac:dyDescent="0.2">
      <c r="A2" s="177" t="s">
        <v>300</v>
      </c>
    </row>
    <row r="3" spans="1:2" x14ac:dyDescent="0.2">
      <c r="A3" s="167" t="s">
        <v>297</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71" t="s">
        <v>172</v>
      </c>
    </row>
    <row r="17" spans="1:1" x14ac:dyDescent="0.2">
      <c r="A17" s="371"/>
    </row>
    <row r="18" spans="1:1" x14ac:dyDescent="0.2">
      <c r="A18" s="89"/>
    </row>
    <row r="19" spans="1:1" x14ac:dyDescent="0.2">
      <c r="A19" s="89"/>
    </row>
    <row r="20" spans="1:1" s="154" customFormat="1" ht="164.25" customHeight="1" x14ac:dyDescent="0.2">
      <c r="A20" s="241"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5" t="s">
        <v>344</v>
      </c>
    </row>
    <row r="48" spans="1:1" s="154" customFormat="1" ht="13.5" thickBot="1" x14ac:dyDescent="0.25">
      <c r="A48" s="246" t="s">
        <v>205</v>
      </c>
    </row>
    <row r="49" spans="1:1" s="154" customFormat="1" ht="12.75" customHeight="1" x14ac:dyDescent="0.2">
      <c r="A49" s="205"/>
    </row>
    <row r="50" spans="1:1" s="154" customFormat="1" x14ac:dyDescent="0.2">
      <c r="A50" s="247" t="s">
        <v>345</v>
      </c>
    </row>
    <row r="51" spans="1:1" s="154" customFormat="1" ht="13.5" thickBot="1" x14ac:dyDescent="0.25">
      <c r="A51" s="246" t="s">
        <v>331</v>
      </c>
    </row>
    <row r="52" spans="1:1" s="154" customFormat="1" ht="12.75" customHeight="1" x14ac:dyDescent="0.2">
      <c r="A52" s="176"/>
    </row>
    <row r="53" spans="1:1" s="154" customFormat="1" x14ac:dyDescent="0.2">
      <c r="A53" s="247" t="s">
        <v>346</v>
      </c>
    </row>
    <row r="54" spans="1:1" s="154" customFormat="1" ht="42.75" customHeight="1" thickBot="1" x14ac:dyDescent="0.25">
      <c r="A54" s="246" t="s">
        <v>347</v>
      </c>
    </row>
    <row r="55" spans="1:1" s="154" customFormat="1" ht="13.5" thickBot="1" x14ac:dyDescent="0.25">
      <c r="A55" s="215"/>
    </row>
    <row r="56" spans="1:1" s="154" customFormat="1" ht="23.25" customHeight="1" x14ac:dyDescent="0.2">
      <c r="A56" s="245" t="s">
        <v>348</v>
      </c>
    </row>
    <row r="57" spans="1:1" s="154" customFormat="1" ht="13.5" thickBot="1" x14ac:dyDescent="0.25">
      <c r="A57" s="246" t="s">
        <v>286</v>
      </c>
    </row>
    <row r="58" spans="1:1" s="154" customFormat="1" x14ac:dyDescent="0.2">
      <c r="A58" s="208"/>
    </row>
    <row r="59" spans="1:1" s="154" customFormat="1" x14ac:dyDescent="0.2">
      <c r="A59" s="247" t="s">
        <v>349</v>
      </c>
    </row>
    <row r="60" spans="1:1" s="154" customFormat="1" ht="13.5" thickBot="1" x14ac:dyDescent="0.25">
      <c r="A60" s="246"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206</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20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sheetData>
  <mergeCells count="1">
    <mergeCell ref="A16:A17"/>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FF"/>
  </sheetPr>
  <dimension ref="A1:GE316"/>
  <sheetViews>
    <sheetView showGridLines="0" tabSelected="1" zoomScaleNormal="100" workbookViewId="0">
      <pane xSplit="1" ySplit="3" topLeftCell="B22" activePane="bottomRight" state="frozen"/>
      <selection pane="topRight" activeCell="B1" sqref="B1"/>
      <selection pane="bottomLeft" activeCell="A3" sqref="A3"/>
      <selection pane="bottomRight" activeCell="A73" sqref="A73:A77"/>
    </sheetView>
  </sheetViews>
  <sheetFormatPr defaultColWidth="10.28515625" defaultRowHeight="12.75" x14ac:dyDescent="0.2"/>
  <cols>
    <col min="1" max="1" width="53.5703125" style="32" customWidth="1"/>
    <col min="2" max="68" width="10.28515625" style="32" customWidth="1"/>
    <col min="69" max="69" width="10.28515625" style="300" customWidth="1"/>
    <col min="70" max="94" width="10.28515625" style="136" customWidth="1"/>
    <col min="95" max="95" width="10.28515625" style="133"/>
    <col min="96" max="96" width="10.28515625" style="133" customWidth="1"/>
    <col min="97" max="97" width="10.28515625" style="136" customWidth="1"/>
    <col min="98" max="99" width="10.28515625" style="319"/>
    <col min="100" max="136" width="10.28515625" style="136"/>
    <col min="137" max="137" width="10.28515625" style="299"/>
    <col min="138" max="138" width="10.28515625" style="300"/>
    <col min="139" max="183" width="10.28515625" style="136"/>
    <col min="184" max="184" width="10.28515625" style="133"/>
    <col min="185" max="186" width="10.28515625" style="136"/>
    <col min="187" max="187" width="10.28515625" style="299"/>
    <col min="188" max="16384" width="10.28515625" style="32"/>
  </cols>
  <sheetData>
    <row r="1" spans="1:187" ht="25.5" customHeight="1" x14ac:dyDescent="0.2">
      <c r="A1" s="295" t="s">
        <v>61</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CQ1" s="136"/>
      <c r="CR1" s="136"/>
      <c r="CT1" s="136"/>
      <c r="CU1" s="136"/>
      <c r="DW1" s="296"/>
      <c r="DX1" s="296"/>
      <c r="DY1" s="296"/>
      <c r="DZ1" s="296"/>
      <c r="EA1" s="296"/>
      <c r="EB1" s="296"/>
      <c r="EC1" s="296"/>
      <c r="ED1" s="296"/>
      <c r="EE1" s="296"/>
      <c r="EF1" s="296"/>
      <c r="EG1" s="297"/>
      <c r="EH1" s="298"/>
      <c r="EI1" s="296"/>
      <c r="EJ1" s="296"/>
      <c r="EK1" s="296"/>
      <c r="EL1" s="296"/>
      <c r="EM1" s="296"/>
      <c r="EN1" s="296"/>
      <c r="EO1" s="296"/>
      <c r="EP1" s="296"/>
      <c r="EQ1" s="296"/>
      <c r="ER1" s="296"/>
      <c r="ES1" s="296"/>
      <c r="ET1" s="296"/>
      <c r="EU1" s="296"/>
      <c r="EV1" s="296"/>
      <c r="EW1" s="296"/>
      <c r="EX1" s="296"/>
      <c r="EY1" s="296"/>
      <c r="EZ1" s="296"/>
      <c r="FA1" s="296"/>
      <c r="FB1" s="296"/>
      <c r="FC1" s="296"/>
      <c r="FD1" s="296"/>
      <c r="FE1" s="296"/>
      <c r="FF1" s="296"/>
      <c r="FG1" s="296"/>
      <c r="FH1" s="296"/>
      <c r="FI1" s="296"/>
      <c r="FJ1" s="296"/>
      <c r="FK1" s="296"/>
      <c r="FL1" s="296"/>
      <c r="FM1" s="296"/>
      <c r="FN1" s="296"/>
      <c r="FO1" s="296"/>
      <c r="FP1" s="296"/>
      <c r="FQ1" s="296"/>
      <c r="FR1" s="296"/>
      <c r="FS1" s="296"/>
      <c r="FT1" s="296"/>
      <c r="FU1" s="296"/>
      <c r="FV1" s="296"/>
      <c r="FW1" s="296"/>
      <c r="FX1" s="296"/>
      <c r="FY1" s="296"/>
      <c r="FZ1" s="296"/>
      <c r="GA1" s="296"/>
      <c r="GB1" s="136"/>
      <c r="GD1" s="296"/>
      <c r="GE1" s="297"/>
    </row>
    <row r="2" spans="1:187" ht="13.5" thickBot="1" x14ac:dyDescent="0.25">
      <c r="A2" s="331" t="s">
        <v>16</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2"/>
      <c r="CZ2" s="332"/>
      <c r="DA2" s="332"/>
      <c r="DB2" s="332"/>
      <c r="DC2" s="332"/>
      <c r="DD2" s="332"/>
      <c r="DE2" s="332"/>
      <c r="DF2" s="332"/>
      <c r="DG2" s="332"/>
      <c r="DH2" s="332"/>
      <c r="DI2" s="332"/>
      <c r="DJ2" s="332"/>
      <c r="DK2" s="332"/>
      <c r="DL2" s="332"/>
      <c r="DM2" s="332"/>
      <c r="DN2" s="332"/>
      <c r="DO2" s="332"/>
      <c r="DP2" s="332"/>
      <c r="DQ2" s="332"/>
      <c r="DR2" s="332"/>
      <c r="DS2" s="332"/>
      <c r="DT2" s="332"/>
      <c r="DU2" s="332"/>
      <c r="DV2" s="332"/>
      <c r="GB2" s="136"/>
    </row>
    <row r="3" spans="1:187" ht="26.25" customHeight="1" x14ac:dyDescent="0.2">
      <c r="A3" s="339" t="s">
        <v>62</v>
      </c>
      <c r="B3" s="338">
        <v>46199</v>
      </c>
      <c r="C3" s="338">
        <v>46200</v>
      </c>
      <c r="D3" s="338">
        <v>46201</v>
      </c>
      <c r="E3" s="338">
        <v>46202</v>
      </c>
      <c r="F3" s="338">
        <v>46203</v>
      </c>
      <c r="G3" s="340">
        <v>46204</v>
      </c>
      <c r="H3" s="340">
        <v>46205</v>
      </c>
      <c r="I3" s="340">
        <v>46206</v>
      </c>
      <c r="J3" s="340">
        <v>46207</v>
      </c>
      <c r="K3" s="340">
        <v>46208</v>
      </c>
      <c r="L3" s="340">
        <v>46209</v>
      </c>
      <c r="M3" s="340">
        <v>46210</v>
      </c>
      <c r="N3" s="340">
        <v>46211</v>
      </c>
      <c r="O3" s="340">
        <v>46212</v>
      </c>
      <c r="P3" s="340">
        <v>46213</v>
      </c>
      <c r="Q3" s="340">
        <v>46214</v>
      </c>
      <c r="R3" s="340">
        <v>46215</v>
      </c>
      <c r="S3" s="340">
        <v>46216</v>
      </c>
      <c r="T3" s="340">
        <v>46217</v>
      </c>
      <c r="U3" s="340">
        <v>46218</v>
      </c>
      <c r="V3" s="340">
        <v>46219</v>
      </c>
      <c r="W3" s="340">
        <v>46220</v>
      </c>
      <c r="X3" s="340">
        <v>46221</v>
      </c>
      <c r="Y3" s="340">
        <v>46222</v>
      </c>
      <c r="Z3" s="340">
        <v>46223</v>
      </c>
      <c r="AA3" s="340">
        <v>46224</v>
      </c>
      <c r="AB3" s="340">
        <v>46225</v>
      </c>
      <c r="AC3" s="340">
        <v>46226</v>
      </c>
      <c r="AD3" s="340">
        <v>46227</v>
      </c>
      <c r="AE3" s="340">
        <v>46228</v>
      </c>
      <c r="AF3" s="340">
        <v>46229</v>
      </c>
      <c r="AG3" s="340">
        <v>46230</v>
      </c>
      <c r="AH3" s="340">
        <v>46231</v>
      </c>
      <c r="AI3" s="340">
        <v>46232</v>
      </c>
      <c r="AJ3" s="340">
        <v>46233</v>
      </c>
      <c r="AK3" s="340">
        <v>46234</v>
      </c>
      <c r="AL3" s="340">
        <v>46235</v>
      </c>
      <c r="AM3" s="340">
        <v>46236</v>
      </c>
      <c r="AN3" s="340">
        <v>46237</v>
      </c>
      <c r="AO3" s="340">
        <v>46238</v>
      </c>
      <c r="AP3" s="340">
        <v>46239</v>
      </c>
      <c r="AQ3" s="340">
        <v>46240</v>
      </c>
      <c r="AR3" s="340">
        <v>46241</v>
      </c>
      <c r="AS3" s="340">
        <v>46242</v>
      </c>
      <c r="AT3" s="340">
        <v>46243</v>
      </c>
      <c r="AU3" s="340">
        <v>46244</v>
      </c>
      <c r="AV3" s="340">
        <v>46245</v>
      </c>
      <c r="AW3" s="340">
        <v>46246</v>
      </c>
      <c r="AX3" s="340">
        <v>46247</v>
      </c>
      <c r="AY3" s="340">
        <v>46248</v>
      </c>
      <c r="AZ3" s="340">
        <v>46249</v>
      </c>
      <c r="BA3" s="340">
        <v>46250</v>
      </c>
      <c r="BB3" s="340">
        <v>46251</v>
      </c>
      <c r="BC3" s="340">
        <v>46252</v>
      </c>
      <c r="BD3" s="340">
        <v>46253</v>
      </c>
      <c r="BE3" s="340">
        <v>46254</v>
      </c>
      <c r="BF3" s="340">
        <v>46255</v>
      </c>
      <c r="BG3" s="340">
        <v>46256</v>
      </c>
      <c r="BH3" s="340">
        <v>46257</v>
      </c>
      <c r="BI3" s="340">
        <v>46258</v>
      </c>
      <c r="BJ3" s="340">
        <v>46259</v>
      </c>
      <c r="BK3" s="340">
        <v>46260</v>
      </c>
      <c r="BL3" s="340">
        <v>46261</v>
      </c>
      <c r="BM3" s="340">
        <v>46262</v>
      </c>
      <c r="BN3" s="340">
        <v>46263</v>
      </c>
      <c r="BO3" s="341">
        <v>46264</v>
      </c>
      <c r="BP3" s="342">
        <v>46265</v>
      </c>
      <c r="BQ3" s="343">
        <v>46266</v>
      </c>
      <c r="BR3" s="340">
        <v>46267</v>
      </c>
      <c r="BS3" s="340">
        <v>46268</v>
      </c>
      <c r="BT3" s="340">
        <v>46269</v>
      </c>
      <c r="BU3" s="340">
        <v>46270</v>
      </c>
      <c r="BV3" s="340">
        <v>46271</v>
      </c>
      <c r="BW3" s="340">
        <v>46272</v>
      </c>
      <c r="BX3" s="340">
        <v>46273</v>
      </c>
      <c r="BY3" s="340">
        <v>46274</v>
      </c>
      <c r="BZ3" s="340">
        <v>46275</v>
      </c>
      <c r="CA3" s="340">
        <v>46276</v>
      </c>
      <c r="CB3" s="340">
        <v>46277</v>
      </c>
      <c r="CC3" s="340">
        <v>46278</v>
      </c>
      <c r="CD3" s="340">
        <v>46279</v>
      </c>
      <c r="CE3" s="340">
        <v>46280</v>
      </c>
      <c r="CF3" s="340">
        <v>46281</v>
      </c>
      <c r="CG3" s="340">
        <v>46282</v>
      </c>
      <c r="CH3" s="340">
        <v>46283</v>
      </c>
      <c r="CI3" s="340">
        <v>46284</v>
      </c>
      <c r="CJ3" s="340">
        <v>46285</v>
      </c>
      <c r="CK3" s="340">
        <v>46286</v>
      </c>
      <c r="CL3" s="340">
        <v>46287</v>
      </c>
      <c r="CM3" s="340">
        <v>46288</v>
      </c>
      <c r="CN3" s="340">
        <v>46289</v>
      </c>
      <c r="CO3" s="340">
        <v>46290</v>
      </c>
      <c r="CP3" s="341">
        <v>46291</v>
      </c>
      <c r="CQ3" s="340">
        <v>46292</v>
      </c>
      <c r="CR3" s="340">
        <v>46293</v>
      </c>
      <c r="CS3" s="344">
        <v>46294</v>
      </c>
      <c r="CT3" s="341">
        <v>46295</v>
      </c>
      <c r="CU3" s="340">
        <v>46296</v>
      </c>
      <c r="CV3" s="340">
        <v>46297</v>
      </c>
      <c r="CW3" s="340">
        <v>46298</v>
      </c>
      <c r="CX3" s="340">
        <v>46299</v>
      </c>
      <c r="CY3" s="340">
        <v>46300</v>
      </c>
      <c r="CZ3" s="340">
        <v>46301</v>
      </c>
      <c r="DA3" s="340">
        <v>46302</v>
      </c>
      <c r="DB3" s="340">
        <v>46303</v>
      </c>
      <c r="DC3" s="340">
        <v>46304</v>
      </c>
      <c r="DD3" s="340">
        <v>46305</v>
      </c>
      <c r="DE3" s="340">
        <v>46306</v>
      </c>
      <c r="DF3" s="340">
        <v>46307</v>
      </c>
      <c r="DG3" s="340">
        <v>46308</v>
      </c>
      <c r="DH3" s="340">
        <v>46309</v>
      </c>
      <c r="DI3" s="340">
        <v>46310</v>
      </c>
      <c r="DJ3" s="340">
        <v>46311</v>
      </c>
      <c r="DK3" s="340">
        <v>46312</v>
      </c>
      <c r="DL3" s="340">
        <v>46313</v>
      </c>
      <c r="DM3" s="340">
        <v>46314</v>
      </c>
      <c r="DN3" s="340">
        <v>46315</v>
      </c>
      <c r="DO3" s="340">
        <v>46316</v>
      </c>
      <c r="DP3" s="340">
        <v>46317</v>
      </c>
      <c r="DQ3" s="340">
        <v>46318</v>
      </c>
      <c r="DR3" s="340">
        <v>46319</v>
      </c>
      <c r="DS3" s="340">
        <v>46320</v>
      </c>
      <c r="DT3" s="340">
        <v>46321</v>
      </c>
      <c r="DU3" s="340">
        <v>46322</v>
      </c>
      <c r="DV3" s="340">
        <v>46323</v>
      </c>
      <c r="DW3" s="345">
        <v>46324</v>
      </c>
      <c r="DX3" s="345">
        <v>46325</v>
      </c>
      <c r="DY3" s="345">
        <v>46326</v>
      </c>
      <c r="DZ3" s="345">
        <v>46327</v>
      </c>
      <c r="EA3" s="345">
        <v>46328</v>
      </c>
      <c r="EB3" s="345">
        <v>46329</v>
      </c>
      <c r="EC3" s="345">
        <v>46330</v>
      </c>
      <c r="ED3" s="345">
        <v>46331</v>
      </c>
      <c r="EE3" s="345">
        <v>46332</v>
      </c>
      <c r="EF3" s="345">
        <v>46333</v>
      </c>
      <c r="EG3" s="346">
        <v>46334</v>
      </c>
      <c r="EH3" s="347">
        <v>46335</v>
      </c>
      <c r="EI3" s="113">
        <v>46336</v>
      </c>
      <c r="EJ3" s="113">
        <v>46337</v>
      </c>
      <c r="EK3" s="113">
        <v>46338</v>
      </c>
      <c r="EL3" s="348">
        <v>46339</v>
      </c>
      <c r="EM3" s="345">
        <v>46340</v>
      </c>
      <c r="EN3" s="345">
        <v>46341</v>
      </c>
      <c r="EO3" s="345">
        <v>46342</v>
      </c>
      <c r="EP3" s="345">
        <v>46343</v>
      </c>
      <c r="EQ3" s="345">
        <v>46344</v>
      </c>
      <c r="ER3" s="345">
        <v>46345</v>
      </c>
      <c r="ES3" s="345">
        <v>46346</v>
      </c>
      <c r="ET3" s="345">
        <v>46347</v>
      </c>
      <c r="EU3" s="345">
        <v>46348</v>
      </c>
      <c r="EV3" s="345">
        <v>46349</v>
      </c>
      <c r="EW3" s="345">
        <v>46350</v>
      </c>
      <c r="EX3" s="345">
        <v>46351</v>
      </c>
      <c r="EY3" s="345">
        <v>46352</v>
      </c>
      <c r="EZ3" s="345">
        <v>46353</v>
      </c>
      <c r="FA3" s="345">
        <v>46354</v>
      </c>
      <c r="FB3" s="345">
        <v>46355</v>
      </c>
      <c r="FC3" s="345">
        <v>46356</v>
      </c>
      <c r="FD3" s="345">
        <v>46357</v>
      </c>
      <c r="FE3" s="345">
        <v>46358</v>
      </c>
      <c r="FF3" s="345">
        <v>46359</v>
      </c>
      <c r="FG3" s="345">
        <v>46360</v>
      </c>
      <c r="FH3" s="345">
        <v>46361</v>
      </c>
      <c r="FI3" s="345">
        <v>46362</v>
      </c>
      <c r="FJ3" s="345">
        <v>46363</v>
      </c>
      <c r="FK3" s="345">
        <v>46364</v>
      </c>
      <c r="FL3" s="345">
        <v>46365</v>
      </c>
      <c r="FM3" s="345">
        <v>46366</v>
      </c>
      <c r="FN3" s="345">
        <v>46367</v>
      </c>
      <c r="FO3" s="345">
        <v>46368</v>
      </c>
      <c r="FP3" s="345">
        <v>46369</v>
      </c>
      <c r="FQ3" s="345">
        <v>46370</v>
      </c>
      <c r="FR3" s="345">
        <v>46371</v>
      </c>
      <c r="FS3" s="345">
        <v>46372</v>
      </c>
      <c r="FT3" s="345">
        <v>46373</v>
      </c>
      <c r="FU3" s="345">
        <v>46374</v>
      </c>
      <c r="FV3" s="345">
        <v>46375</v>
      </c>
      <c r="FW3" s="345">
        <v>46376</v>
      </c>
      <c r="FX3" s="345">
        <v>46377</v>
      </c>
      <c r="FY3" s="345">
        <v>46378</v>
      </c>
      <c r="FZ3" s="345">
        <v>46379</v>
      </c>
      <c r="GA3" s="345">
        <v>46380</v>
      </c>
      <c r="GB3" s="345">
        <v>46381</v>
      </c>
      <c r="GC3" s="345">
        <v>46382</v>
      </c>
      <c r="GD3" s="345">
        <v>46383</v>
      </c>
      <c r="GE3" s="345">
        <v>46384</v>
      </c>
    </row>
    <row r="4" spans="1:187" s="35" customFormat="1" ht="12" customHeight="1" x14ac:dyDescent="0.2">
      <c r="A4" s="301" t="s">
        <v>63</v>
      </c>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03"/>
      <c r="BO4" s="303"/>
      <c r="BP4" s="303"/>
      <c r="BQ4" s="304"/>
      <c r="BR4" s="283"/>
      <c r="BS4" s="283"/>
      <c r="BT4" s="283"/>
      <c r="BU4" s="283"/>
      <c r="BV4" s="34"/>
      <c r="BW4" s="34"/>
      <c r="BX4" s="34"/>
      <c r="BY4" s="34"/>
      <c r="BZ4" s="34"/>
      <c r="CA4" s="34"/>
      <c r="CB4" s="34"/>
      <c r="CC4" s="34"/>
      <c r="CD4" s="34"/>
      <c r="CE4" s="34"/>
      <c r="CF4" s="34"/>
      <c r="CG4" s="34"/>
      <c r="CH4" s="34"/>
      <c r="CI4" s="34"/>
      <c r="CJ4" s="34"/>
      <c r="CK4" s="34"/>
      <c r="CL4" s="34"/>
      <c r="CM4" s="34"/>
      <c r="CN4" s="34"/>
      <c r="CO4" s="34"/>
      <c r="CP4" s="303"/>
      <c r="CQ4" s="34"/>
      <c r="CR4" s="34"/>
      <c r="CS4" s="305"/>
      <c r="CT4" s="302"/>
      <c r="CU4" s="304"/>
      <c r="CV4" s="283"/>
      <c r="CW4" s="283"/>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03"/>
      <c r="EE4" s="303"/>
      <c r="EF4" s="303"/>
      <c r="EG4" s="302"/>
      <c r="EH4" s="304"/>
      <c r="EI4" s="333"/>
      <c r="EJ4" s="333"/>
      <c r="EK4" s="333"/>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03"/>
      <c r="FY4" s="303"/>
      <c r="FZ4" s="303"/>
      <c r="GA4" s="303"/>
      <c r="GB4" s="34"/>
      <c r="GC4" s="305"/>
      <c r="GD4" s="305"/>
      <c r="GE4" s="302"/>
    </row>
    <row r="5" spans="1:187" s="35" customFormat="1" ht="12" customHeight="1" x14ac:dyDescent="0.2">
      <c r="A5" s="259">
        <v>1</v>
      </c>
      <c r="B5" s="34">
        <v>21500</v>
      </c>
      <c r="C5" s="34">
        <v>21500</v>
      </c>
      <c r="D5" s="34">
        <v>18800</v>
      </c>
      <c r="E5" s="34">
        <v>18800</v>
      </c>
      <c r="F5" s="34">
        <v>16600</v>
      </c>
      <c r="G5" s="34">
        <v>18800</v>
      </c>
      <c r="H5" s="34">
        <v>18800</v>
      </c>
      <c r="I5" s="34">
        <v>20800</v>
      </c>
      <c r="J5" s="34">
        <v>20800</v>
      </c>
      <c r="K5" s="34">
        <v>18800</v>
      </c>
      <c r="L5" s="34">
        <v>18800</v>
      </c>
      <c r="M5" s="34">
        <v>18800</v>
      </c>
      <c r="N5" s="34">
        <v>18800</v>
      </c>
      <c r="O5" s="34">
        <v>18800</v>
      </c>
      <c r="P5" s="34">
        <v>20800</v>
      </c>
      <c r="Q5" s="34">
        <v>20800</v>
      </c>
      <c r="R5" s="34">
        <v>20800</v>
      </c>
      <c r="S5" s="34">
        <v>20800</v>
      </c>
      <c r="T5" s="34">
        <v>20800</v>
      </c>
      <c r="U5" s="34">
        <v>20800</v>
      </c>
      <c r="V5" s="34">
        <v>20800</v>
      </c>
      <c r="W5" s="34">
        <v>22800</v>
      </c>
      <c r="X5" s="34">
        <v>22800</v>
      </c>
      <c r="Y5" s="34">
        <v>20800</v>
      </c>
      <c r="Z5" s="34">
        <v>20800</v>
      </c>
      <c r="AA5" s="34">
        <v>20800</v>
      </c>
      <c r="AB5" s="34">
        <v>20800</v>
      </c>
      <c r="AC5" s="34">
        <v>20800</v>
      </c>
      <c r="AD5" s="34">
        <v>22800</v>
      </c>
      <c r="AE5" s="34">
        <v>22800</v>
      </c>
      <c r="AF5" s="34">
        <v>20800</v>
      </c>
      <c r="AG5" s="34">
        <v>20800</v>
      </c>
      <c r="AH5" s="34">
        <v>20800</v>
      </c>
      <c r="AI5" s="34">
        <v>20800</v>
      </c>
      <c r="AJ5" s="34">
        <v>20800</v>
      </c>
      <c r="AK5" s="34">
        <v>22800</v>
      </c>
      <c r="AL5" s="34">
        <v>22800</v>
      </c>
      <c r="AM5" s="34">
        <v>20800</v>
      </c>
      <c r="AN5" s="34">
        <v>20800</v>
      </c>
      <c r="AO5" s="34">
        <v>20800</v>
      </c>
      <c r="AP5" s="34">
        <v>20800</v>
      </c>
      <c r="AQ5" s="34">
        <v>20800</v>
      </c>
      <c r="AR5" s="34">
        <v>22800</v>
      </c>
      <c r="AS5" s="34">
        <v>22800</v>
      </c>
      <c r="AT5" s="34">
        <v>20800</v>
      </c>
      <c r="AU5" s="34">
        <v>20800</v>
      </c>
      <c r="AV5" s="34">
        <v>20800</v>
      </c>
      <c r="AW5" s="34">
        <v>20800</v>
      </c>
      <c r="AX5" s="34">
        <v>20800</v>
      </c>
      <c r="AY5" s="34">
        <v>22800</v>
      </c>
      <c r="AZ5" s="34">
        <v>22800</v>
      </c>
      <c r="BA5" s="34">
        <v>20800</v>
      </c>
      <c r="BB5" s="34">
        <v>20800</v>
      </c>
      <c r="BC5" s="34">
        <v>20800</v>
      </c>
      <c r="BD5" s="34">
        <v>20800</v>
      </c>
      <c r="BE5" s="34">
        <v>20800</v>
      </c>
      <c r="BF5" s="34">
        <v>22800</v>
      </c>
      <c r="BG5" s="34">
        <v>22800</v>
      </c>
      <c r="BH5" s="34">
        <v>17600</v>
      </c>
      <c r="BI5" s="34">
        <v>17600</v>
      </c>
      <c r="BJ5" s="34">
        <v>17600</v>
      </c>
      <c r="BK5" s="34">
        <v>17600</v>
      </c>
      <c r="BL5" s="34">
        <v>17600</v>
      </c>
      <c r="BM5" s="34">
        <v>18800</v>
      </c>
      <c r="BN5" s="34">
        <v>18800</v>
      </c>
      <c r="BO5" s="303">
        <v>16600</v>
      </c>
      <c r="BP5" s="303">
        <v>16600</v>
      </c>
      <c r="BQ5" s="304">
        <v>18800</v>
      </c>
      <c r="BR5" s="283">
        <v>18800</v>
      </c>
      <c r="BS5" s="283">
        <v>18800</v>
      </c>
      <c r="BT5" s="283">
        <v>18800</v>
      </c>
      <c r="BU5" s="283">
        <v>18800</v>
      </c>
      <c r="BV5" s="34">
        <v>16600</v>
      </c>
      <c r="BW5" s="34">
        <v>16600</v>
      </c>
      <c r="BX5" s="34">
        <v>16600</v>
      </c>
      <c r="BY5" s="34">
        <v>16600</v>
      </c>
      <c r="BZ5" s="34">
        <v>16600</v>
      </c>
      <c r="CA5" s="34">
        <v>18800</v>
      </c>
      <c r="CB5" s="283">
        <v>18800</v>
      </c>
      <c r="CC5" s="34">
        <v>16600</v>
      </c>
      <c r="CD5" s="34">
        <v>16600</v>
      </c>
      <c r="CE5" s="34">
        <v>16600</v>
      </c>
      <c r="CF5" s="34">
        <v>16600</v>
      </c>
      <c r="CG5" s="34">
        <v>16600</v>
      </c>
      <c r="CH5" s="34">
        <v>18800</v>
      </c>
      <c r="CI5" s="283">
        <v>18800</v>
      </c>
      <c r="CJ5" s="34">
        <v>16600</v>
      </c>
      <c r="CK5" s="34">
        <v>16600</v>
      </c>
      <c r="CL5" s="34">
        <v>16600</v>
      </c>
      <c r="CM5" s="34">
        <v>16600</v>
      </c>
      <c r="CN5" s="34">
        <v>16600</v>
      </c>
      <c r="CO5" s="34">
        <v>18800</v>
      </c>
      <c r="CP5" s="283">
        <v>18800</v>
      </c>
      <c r="CQ5" s="34">
        <v>16600</v>
      </c>
      <c r="CR5" s="34">
        <v>16600</v>
      </c>
      <c r="CS5" s="34">
        <v>16600</v>
      </c>
      <c r="CT5" s="34">
        <v>16600</v>
      </c>
      <c r="CU5" s="304">
        <v>14900</v>
      </c>
      <c r="CV5" s="34">
        <v>14900</v>
      </c>
      <c r="CW5" s="34">
        <v>14900</v>
      </c>
      <c r="CX5" s="34">
        <v>12900</v>
      </c>
      <c r="CY5" s="34">
        <v>12900</v>
      </c>
      <c r="CZ5" s="34">
        <v>12900</v>
      </c>
      <c r="DA5" s="34">
        <v>12900</v>
      </c>
      <c r="DB5" s="34">
        <v>12900</v>
      </c>
      <c r="DC5" s="34">
        <v>14900</v>
      </c>
      <c r="DD5" s="34">
        <v>14900</v>
      </c>
      <c r="DE5" s="34">
        <v>12900</v>
      </c>
      <c r="DF5" s="34">
        <v>12900</v>
      </c>
      <c r="DG5" s="34">
        <v>12900</v>
      </c>
      <c r="DH5" s="34">
        <v>12900</v>
      </c>
      <c r="DI5" s="34">
        <v>12900</v>
      </c>
      <c r="DJ5" s="34">
        <v>14900</v>
      </c>
      <c r="DK5" s="34">
        <v>14900</v>
      </c>
      <c r="DL5" s="34">
        <v>12900</v>
      </c>
      <c r="DM5" s="34">
        <v>12900</v>
      </c>
      <c r="DN5" s="34">
        <v>12900</v>
      </c>
      <c r="DO5" s="34">
        <v>12900</v>
      </c>
      <c r="DP5" s="34">
        <v>12900</v>
      </c>
      <c r="DQ5" s="34">
        <v>14900</v>
      </c>
      <c r="DR5" s="34">
        <v>14900</v>
      </c>
      <c r="DS5" s="34">
        <v>12900</v>
      </c>
      <c r="DT5" s="34">
        <v>12900</v>
      </c>
      <c r="DU5" s="34">
        <v>12900</v>
      </c>
      <c r="DV5" s="34">
        <v>12900</v>
      </c>
      <c r="DW5" s="34">
        <v>12900</v>
      </c>
      <c r="DX5" s="34">
        <v>14900</v>
      </c>
      <c r="DY5" s="34">
        <v>14900</v>
      </c>
      <c r="DZ5" s="34">
        <v>16600</v>
      </c>
      <c r="EA5" s="34">
        <v>16600</v>
      </c>
      <c r="EB5" s="34">
        <v>16600</v>
      </c>
      <c r="EC5" s="34">
        <v>18800</v>
      </c>
      <c r="ED5" s="34">
        <v>18800</v>
      </c>
      <c r="EE5" s="34">
        <v>18800</v>
      </c>
      <c r="EF5" s="34">
        <v>18800</v>
      </c>
      <c r="EG5" s="302">
        <v>11900</v>
      </c>
      <c r="EH5" s="304">
        <v>11900</v>
      </c>
      <c r="EI5" s="34">
        <v>11900</v>
      </c>
      <c r="EJ5" s="34">
        <v>11900</v>
      </c>
      <c r="EK5" s="34">
        <v>11900</v>
      </c>
      <c r="EL5" s="34">
        <v>12900</v>
      </c>
      <c r="EM5" s="34">
        <v>12900</v>
      </c>
      <c r="EN5" s="34">
        <v>11900</v>
      </c>
      <c r="EO5" s="34">
        <v>11900</v>
      </c>
      <c r="EP5" s="34">
        <v>11900</v>
      </c>
      <c r="EQ5" s="34">
        <v>11900</v>
      </c>
      <c r="ER5" s="34">
        <v>11900</v>
      </c>
      <c r="ES5" s="34">
        <v>12900</v>
      </c>
      <c r="ET5" s="34">
        <v>12900</v>
      </c>
      <c r="EU5" s="34">
        <v>11900</v>
      </c>
      <c r="EV5" s="34">
        <v>11900</v>
      </c>
      <c r="EW5" s="34">
        <v>11900</v>
      </c>
      <c r="EX5" s="34">
        <v>11900</v>
      </c>
      <c r="EY5" s="34">
        <v>11900</v>
      </c>
      <c r="EZ5" s="34">
        <v>12900</v>
      </c>
      <c r="FA5" s="34">
        <v>12900</v>
      </c>
      <c r="FB5" s="34">
        <v>11900</v>
      </c>
      <c r="FC5" s="34">
        <v>11900</v>
      </c>
      <c r="FD5" s="34">
        <v>11900</v>
      </c>
      <c r="FE5" s="34">
        <v>11900</v>
      </c>
      <c r="FF5" s="34">
        <v>11900</v>
      </c>
      <c r="FG5" s="34">
        <v>12900</v>
      </c>
      <c r="FH5" s="34">
        <v>12900</v>
      </c>
      <c r="FI5" s="34">
        <v>11900</v>
      </c>
      <c r="FJ5" s="34">
        <v>11900</v>
      </c>
      <c r="FK5" s="34">
        <v>11900</v>
      </c>
      <c r="FL5" s="34">
        <v>11900</v>
      </c>
      <c r="FM5" s="34">
        <v>11900</v>
      </c>
      <c r="FN5" s="34">
        <v>12900</v>
      </c>
      <c r="FO5" s="34">
        <v>12900</v>
      </c>
      <c r="FP5" s="34">
        <v>11900</v>
      </c>
      <c r="FQ5" s="34">
        <v>11900</v>
      </c>
      <c r="FR5" s="34">
        <v>11900</v>
      </c>
      <c r="FS5" s="34">
        <v>11900</v>
      </c>
      <c r="FT5" s="34">
        <v>11900</v>
      </c>
      <c r="FU5" s="34">
        <v>12900</v>
      </c>
      <c r="FV5" s="34">
        <v>12900</v>
      </c>
      <c r="FW5" s="34">
        <v>16600</v>
      </c>
      <c r="FX5" s="34">
        <v>16600</v>
      </c>
      <c r="FY5" s="34">
        <v>16600</v>
      </c>
      <c r="FZ5" s="34">
        <v>16600</v>
      </c>
      <c r="GA5" s="34">
        <v>16600</v>
      </c>
      <c r="GB5" s="34">
        <v>18800</v>
      </c>
      <c r="GC5" s="34">
        <v>18800</v>
      </c>
      <c r="GD5" s="34">
        <v>18800</v>
      </c>
      <c r="GE5" s="34">
        <v>18800</v>
      </c>
    </row>
    <row r="6" spans="1:187" s="35" customFormat="1" ht="12" customHeight="1" x14ac:dyDescent="0.2">
      <c r="A6" s="259">
        <v>2</v>
      </c>
      <c r="B6" s="34">
        <f t="shared" ref="B6:CO6" si="0">B5+3000</f>
        <v>24500</v>
      </c>
      <c r="C6" s="34">
        <f t="shared" ref="C6" si="1">C5+3000</f>
        <v>24500</v>
      </c>
      <c r="D6" s="34">
        <f t="shared" si="0"/>
        <v>21800</v>
      </c>
      <c r="E6" s="34">
        <f t="shared" ref="E6:F6" si="2">E5+3000</f>
        <v>21800</v>
      </c>
      <c r="F6" s="34">
        <f t="shared" si="2"/>
        <v>19600</v>
      </c>
      <c r="G6" s="34">
        <f t="shared" si="0"/>
        <v>21800</v>
      </c>
      <c r="H6" s="34">
        <f t="shared" ref="H6" si="3">H5+3000</f>
        <v>21800</v>
      </c>
      <c r="I6" s="34">
        <f t="shared" si="0"/>
        <v>23800</v>
      </c>
      <c r="J6" s="34">
        <f t="shared" ref="J6" si="4">J5+3000</f>
        <v>23800</v>
      </c>
      <c r="K6" s="34">
        <f t="shared" si="0"/>
        <v>21800</v>
      </c>
      <c r="L6" s="34">
        <f t="shared" ref="L6:O6" si="5">L5+3000</f>
        <v>21800</v>
      </c>
      <c r="M6" s="34">
        <f t="shared" si="5"/>
        <v>21800</v>
      </c>
      <c r="N6" s="34">
        <f t="shared" si="5"/>
        <v>21800</v>
      </c>
      <c r="O6" s="34">
        <f t="shared" si="5"/>
        <v>21800</v>
      </c>
      <c r="P6" s="34">
        <f t="shared" si="0"/>
        <v>23800</v>
      </c>
      <c r="Q6" s="34">
        <f t="shared" ref="Q6" si="6">Q5+3000</f>
        <v>23800</v>
      </c>
      <c r="R6" s="34">
        <f t="shared" si="0"/>
        <v>23800</v>
      </c>
      <c r="S6" s="34">
        <f t="shared" ref="S6:V6" si="7">S5+3000</f>
        <v>23800</v>
      </c>
      <c r="T6" s="34">
        <f t="shared" si="7"/>
        <v>23800</v>
      </c>
      <c r="U6" s="34">
        <f t="shared" si="7"/>
        <v>23800</v>
      </c>
      <c r="V6" s="34">
        <f t="shared" si="7"/>
        <v>23800</v>
      </c>
      <c r="W6" s="34">
        <f t="shared" si="0"/>
        <v>25800</v>
      </c>
      <c r="X6" s="34">
        <f t="shared" ref="X6" si="8">X5+3000</f>
        <v>25800</v>
      </c>
      <c r="Y6" s="34">
        <f t="shared" si="0"/>
        <v>23800</v>
      </c>
      <c r="Z6" s="34">
        <f t="shared" ref="Z6:AC6" si="9">Z5+3000</f>
        <v>23800</v>
      </c>
      <c r="AA6" s="34">
        <f t="shared" si="9"/>
        <v>23800</v>
      </c>
      <c r="AB6" s="34">
        <f t="shared" si="9"/>
        <v>23800</v>
      </c>
      <c r="AC6" s="34">
        <f t="shared" si="9"/>
        <v>23800</v>
      </c>
      <c r="AD6" s="34">
        <f t="shared" si="0"/>
        <v>25800</v>
      </c>
      <c r="AE6" s="34">
        <f t="shared" ref="AE6" si="10">AE5+3000</f>
        <v>25800</v>
      </c>
      <c r="AF6" s="34">
        <f t="shared" si="0"/>
        <v>23800</v>
      </c>
      <c r="AG6" s="34">
        <f t="shared" ref="AG6:AJ6" si="11">AG5+3000</f>
        <v>23800</v>
      </c>
      <c r="AH6" s="34">
        <f t="shared" si="11"/>
        <v>23800</v>
      </c>
      <c r="AI6" s="34">
        <f t="shared" si="11"/>
        <v>23800</v>
      </c>
      <c r="AJ6" s="34">
        <f t="shared" si="11"/>
        <v>23800</v>
      </c>
      <c r="AK6" s="34">
        <f t="shared" si="0"/>
        <v>25800</v>
      </c>
      <c r="AL6" s="34">
        <f t="shared" ref="AL6" si="12">AL5+3000</f>
        <v>25800</v>
      </c>
      <c r="AM6" s="34">
        <f t="shared" si="0"/>
        <v>23800</v>
      </c>
      <c r="AN6" s="34">
        <f t="shared" ref="AN6:AQ6" si="13">AN5+3000</f>
        <v>23800</v>
      </c>
      <c r="AO6" s="34">
        <f t="shared" si="13"/>
        <v>23800</v>
      </c>
      <c r="AP6" s="34">
        <f t="shared" si="13"/>
        <v>23800</v>
      </c>
      <c r="AQ6" s="34">
        <f t="shared" si="13"/>
        <v>23800</v>
      </c>
      <c r="AR6" s="34">
        <f t="shared" si="0"/>
        <v>25800</v>
      </c>
      <c r="AS6" s="34">
        <f t="shared" ref="AS6" si="14">AS5+3000</f>
        <v>25800</v>
      </c>
      <c r="AT6" s="34">
        <f t="shared" si="0"/>
        <v>23800</v>
      </c>
      <c r="AU6" s="34">
        <f t="shared" ref="AU6:AX6" si="15">AU5+3000</f>
        <v>23800</v>
      </c>
      <c r="AV6" s="34">
        <f t="shared" si="15"/>
        <v>23800</v>
      </c>
      <c r="AW6" s="34">
        <f t="shared" si="15"/>
        <v>23800</v>
      </c>
      <c r="AX6" s="34">
        <f t="shared" si="15"/>
        <v>23800</v>
      </c>
      <c r="AY6" s="34">
        <f t="shared" si="0"/>
        <v>25800</v>
      </c>
      <c r="AZ6" s="34">
        <f t="shared" ref="AZ6" si="16">AZ5+3000</f>
        <v>25800</v>
      </c>
      <c r="BA6" s="34">
        <f t="shared" si="0"/>
        <v>23800</v>
      </c>
      <c r="BB6" s="34">
        <f t="shared" ref="BB6:BE6" si="17">BB5+3000</f>
        <v>23800</v>
      </c>
      <c r="BC6" s="34">
        <f t="shared" si="17"/>
        <v>23800</v>
      </c>
      <c r="BD6" s="34">
        <f t="shared" si="17"/>
        <v>23800</v>
      </c>
      <c r="BE6" s="34">
        <f t="shared" si="17"/>
        <v>23800</v>
      </c>
      <c r="BF6" s="34">
        <f t="shared" si="0"/>
        <v>25800</v>
      </c>
      <c r="BG6" s="34">
        <f t="shared" ref="BG6" si="18">BG5+3000</f>
        <v>25800</v>
      </c>
      <c r="BH6" s="34">
        <f t="shared" si="0"/>
        <v>20600</v>
      </c>
      <c r="BI6" s="34">
        <f t="shared" ref="BI6:BL6" si="19">BI5+3000</f>
        <v>20600</v>
      </c>
      <c r="BJ6" s="34">
        <f t="shared" si="19"/>
        <v>20600</v>
      </c>
      <c r="BK6" s="34">
        <f t="shared" si="19"/>
        <v>20600</v>
      </c>
      <c r="BL6" s="34">
        <f t="shared" si="19"/>
        <v>20600</v>
      </c>
      <c r="BM6" s="34">
        <f t="shared" si="0"/>
        <v>21800</v>
      </c>
      <c r="BN6" s="34">
        <f t="shared" ref="BN6" si="20">BN5+3000</f>
        <v>21800</v>
      </c>
      <c r="BO6" s="303">
        <f t="shared" ref="BO6" si="21">BO5+3000</f>
        <v>19600</v>
      </c>
      <c r="BP6" s="303">
        <f t="shared" si="0"/>
        <v>19600</v>
      </c>
      <c r="BQ6" s="304">
        <f t="shared" ref="BQ6:BS6" si="22">BQ5+3000</f>
        <v>21800</v>
      </c>
      <c r="BR6" s="283">
        <f t="shared" si="22"/>
        <v>21800</v>
      </c>
      <c r="BS6" s="283">
        <f t="shared" si="22"/>
        <v>21800</v>
      </c>
      <c r="BT6" s="283">
        <f t="shared" si="0"/>
        <v>21800</v>
      </c>
      <c r="BU6" s="283">
        <f t="shared" ref="BU6" si="23">BU5+3000</f>
        <v>21800</v>
      </c>
      <c r="BV6" s="34">
        <f t="shared" si="0"/>
        <v>19600</v>
      </c>
      <c r="BW6" s="34">
        <f t="shared" ref="BW6:BZ6" si="24">BW5+3000</f>
        <v>19600</v>
      </c>
      <c r="BX6" s="34">
        <f t="shared" si="24"/>
        <v>19600</v>
      </c>
      <c r="BY6" s="34">
        <f t="shared" si="24"/>
        <v>19600</v>
      </c>
      <c r="BZ6" s="34">
        <f t="shared" si="24"/>
        <v>19600</v>
      </c>
      <c r="CA6" s="34">
        <f t="shared" si="0"/>
        <v>21800</v>
      </c>
      <c r="CB6" s="283">
        <f t="shared" ref="CB6" si="25">CB5+3000</f>
        <v>21800</v>
      </c>
      <c r="CC6" s="34">
        <f t="shared" si="0"/>
        <v>19600</v>
      </c>
      <c r="CD6" s="34">
        <f t="shared" ref="CD6:CG6" si="26">CD5+3000</f>
        <v>19600</v>
      </c>
      <c r="CE6" s="34">
        <f t="shared" si="26"/>
        <v>19600</v>
      </c>
      <c r="CF6" s="34">
        <f t="shared" si="26"/>
        <v>19600</v>
      </c>
      <c r="CG6" s="34">
        <f t="shared" si="26"/>
        <v>19600</v>
      </c>
      <c r="CH6" s="34">
        <f t="shared" si="0"/>
        <v>21800</v>
      </c>
      <c r="CI6" s="283">
        <f t="shared" ref="CI6" si="27">CI5+3000</f>
        <v>21800</v>
      </c>
      <c r="CJ6" s="34">
        <f t="shared" si="0"/>
        <v>19600</v>
      </c>
      <c r="CK6" s="34">
        <f t="shared" ref="CK6:CN6" si="28">CK5+3000</f>
        <v>19600</v>
      </c>
      <c r="CL6" s="34">
        <f t="shared" si="28"/>
        <v>19600</v>
      </c>
      <c r="CM6" s="34">
        <f t="shared" si="28"/>
        <v>19600</v>
      </c>
      <c r="CN6" s="34">
        <f t="shared" si="28"/>
        <v>19600</v>
      </c>
      <c r="CO6" s="34">
        <f t="shared" si="0"/>
        <v>21800</v>
      </c>
      <c r="CP6" s="283">
        <f t="shared" ref="CP6" si="29">CP5+3000</f>
        <v>21800</v>
      </c>
      <c r="CQ6" s="34">
        <f t="shared" ref="CQ6:CT6" si="30">CQ5+3000</f>
        <v>19600</v>
      </c>
      <c r="CR6" s="34">
        <f t="shared" si="30"/>
        <v>19600</v>
      </c>
      <c r="CS6" s="34">
        <f t="shared" si="30"/>
        <v>19600</v>
      </c>
      <c r="CT6" s="34">
        <f t="shared" si="30"/>
        <v>19600</v>
      </c>
      <c r="CU6" s="304">
        <f t="shared" ref="CU6:EK6" si="31">CU5+3000</f>
        <v>17900</v>
      </c>
      <c r="CV6" s="34">
        <f t="shared" ref="CV6:CW6" si="32">CV5+3000</f>
        <v>17900</v>
      </c>
      <c r="CW6" s="34">
        <f t="shared" si="32"/>
        <v>17900</v>
      </c>
      <c r="CX6" s="34">
        <f t="shared" si="31"/>
        <v>15900</v>
      </c>
      <c r="CY6" s="34">
        <f t="shared" ref="CY6:DB6" si="33">CY5+3000</f>
        <v>15900</v>
      </c>
      <c r="CZ6" s="34">
        <f t="shared" si="33"/>
        <v>15900</v>
      </c>
      <c r="DA6" s="34">
        <f t="shared" si="33"/>
        <v>15900</v>
      </c>
      <c r="DB6" s="34">
        <f t="shared" si="33"/>
        <v>15900</v>
      </c>
      <c r="DC6" s="34">
        <f t="shared" si="31"/>
        <v>17900</v>
      </c>
      <c r="DD6" s="34">
        <f t="shared" ref="DD6" si="34">DD5+3000</f>
        <v>17900</v>
      </c>
      <c r="DE6" s="34">
        <f t="shared" si="31"/>
        <v>15900</v>
      </c>
      <c r="DF6" s="34">
        <f t="shared" ref="DF6:DI6" si="35">DF5+3000</f>
        <v>15900</v>
      </c>
      <c r="DG6" s="34">
        <f t="shared" si="35"/>
        <v>15900</v>
      </c>
      <c r="DH6" s="34">
        <f t="shared" si="35"/>
        <v>15900</v>
      </c>
      <c r="DI6" s="34">
        <f t="shared" si="35"/>
        <v>15900</v>
      </c>
      <c r="DJ6" s="34">
        <f t="shared" si="31"/>
        <v>17900</v>
      </c>
      <c r="DK6" s="34">
        <f t="shared" ref="DK6" si="36">DK5+3000</f>
        <v>17900</v>
      </c>
      <c r="DL6" s="34">
        <f t="shared" si="31"/>
        <v>15900</v>
      </c>
      <c r="DM6" s="34">
        <f t="shared" ref="DM6:DP6" si="37">DM5+3000</f>
        <v>15900</v>
      </c>
      <c r="DN6" s="34">
        <f t="shared" si="37"/>
        <v>15900</v>
      </c>
      <c r="DO6" s="34">
        <f t="shared" si="37"/>
        <v>15900</v>
      </c>
      <c r="DP6" s="34">
        <f t="shared" si="37"/>
        <v>15900</v>
      </c>
      <c r="DQ6" s="34">
        <f t="shared" si="31"/>
        <v>17900</v>
      </c>
      <c r="DR6" s="34">
        <f t="shared" ref="DR6" si="38">DR5+3000</f>
        <v>17900</v>
      </c>
      <c r="DS6" s="34">
        <f t="shared" si="31"/>
        <v>15900</v>
      </c>
      <c r="DT6" s="34">
        <f t="shared" ref="DT6:DW6" si="39">DT5+3000</f>
        <v>15900</v>
      </c>
      <c r="DU6" s="34">
        <f t="shared" si="39"/>
        <v>15900</v>
      </c>
      <c r="DV6" s="34">
        <f t="shared" si="39"/>
        <v>15900</v>
      </c>
      <c r="DW6" s="34">
        <f t="shared" si="39"/>
        <v>15900</v>
      </c>
      <c r="DX6" s="34">
        <f t="shared" si="31"/>
        <v>17900</v>
      </c>
      <c r="DY6" s="34">
        <f t="shared" ref="DY6" si="40">DY5+3000</f>
        <v>17900</v>
      </c>
      <c r="DZ6" s="34">
        <f t="shared" si="31"/>
        <v>19600</v>
      </c>
      <c r="EA6" s="34">
        <f t="shared" ref="EA6:EB6" si="41">EA5+3000</f>
        <v>19600</v>
      </c>
      <c r="EB6" s="34">
        <f t="shared" si="41"/>
        <v>19600</v>
      </c>
      <c r="EC6" s="34">
        <f t="shared" si="31"/>
        <v>21800</v>
      </c>
      <c r="ED6" s="34">
        <f t="shared" ref="ED6:EF6" si="42">ED5+3000</f>
        <v>21800</v>
      </c>
      <c r="EE6" s="34">
        <f t="shared" si="42"/>
        <v>21800</v>
      </c>
      <c r="EF6" s="34">
        <f t="shared" si="42"/>
        <v>21800</v>
      </c>
      <c r="EG6" s="302">
        <f t="shared" si="31"/>
        <v>14900</v>
      </c>
      <c r="EH6" s="304">
        <f t="shared" si="31"/>
        <v>14900</v>
      </c>
      <c r="EI6" s="34">
        <f t="shared" si="31"/>
        <v>14900</v>
      </c>
      <c r="EJ6" s="34">
        <f t="shared" si="31"/>
        <v>14900</v>
      </c>
      <c r="EK6" s="34">
        <f t="shared" si="31"/>
        <v>14900</v>
      </c>
      <c r="EL6" s="34">
        <f t="shared" ref="EL6:FW6" si="43">EL5+3000</f>
        <v>15900</v>
      </c>
      <c r="EM6" s="34">
        <f t="shared" ref="EM6" si="44">EM5+3000</f>
        <v>15900</v>
      </c>
      <c r="EN6" s="34">
        <f t="shared" si="43"/>
        <v>14900</v>
      </c>
      <c r="EO6" s="34">
        <f t="shared" ref="EO6:ER6" si="45">EO5+3000</f>
        <v>14900</v>
      </c>
      <c r="EP6" s="34">
        <f t="shared" si="45"/>
        <v>14900</v>
      </c>
      <c r="EQ6" s="34">
        <f t="shared" si="45"/>
        <v>14900</v>
      </c>
      <c r="ER6" s="34">
        <f t="shared" si="45"/>
        <v>14900</v>
      </c>
      <c r="ES6" s="34">
        <f t="shared" si="43"/>
        <v>15900</v>
      </c>
      <c r="ET6" s="34">
        <f t="shared" ref="ET6" si="46">ET5+3000</f>
        <v>15900</v>
      </c>
      <c r="EU6" s="34">
        <f t="shared" si="43"/>
        <v>14900</v>
      </c>
      <c r="EV6" s="34">
        <f t="shared" ref="EV6:EY6" si="47">EV5+3000</f>
        <v>14900</v>
      </c>
      <c r="EW6" s="34">
        <f t="shared" si="47"/>
        <v>14900</v>
      </c>
      <c r="EX6" s="34">
        <f t="shared" si="47"/>
        <v>14900</v>
      </c>
      <c r="EY6" s="34">
        <f t="shared" si="47"/>
        <v>14900</v>
      </c>
      <c r="EZ6" s="34">
        <f t="shared" si="43"/>
        <v>15900</v>
      </c>
      <c r="FA6" s="34">
        <f t="shared" ref="FA6" si="48">FA5+3000</f>
        <v>15900</v>
      </c>
      <c r="FB6" s="34">
        <f t="shared" si="43"/>
        <v>14900</v>
      </c>
      <c r="FC6" s="34">
        <f t="shared" ref="FC6" si="49">FC5+3000</f>
        <v>14900</v>
      </c>
      <c r="FD6" s="34">
        <f t="shared" si="43"/>
        <v>14900</v>
      </c>
      <c r="FE6" s="34">
        <f t="shared" ref="FE6:FF6" si="50">FE5+3000</f>
        <v>14900</v>
      </c>
      <c r="FF6" s="34">
        <f t="shared" si="50"/>
        <v>14900</v>
      </c>
      <c r="FG6" s="34">
        <f t="shared" si="43"/>
        <v>15900</v>
      </c>
      <c r="FH6" s="34">
        <f t="shared" ref="FH6" si="51">FH5+3000</f>
        <v>15900</v>
      </c>
      <c r="FI6" s="34">
        <f t="shared" si="43"/>
        <v>14900</v>
      </c>
      <c r="FJ6" s="34">
        <f t="shared" ref="FJ6:FM6" si="52">FJ5+3000</f>
        <v>14900</v>
      </c>
      <c r="FK6" s="34">
        <f t="shared" si="52"/>
        <v>14900</v>
      </c>
      <c r="FL6" s="34">
        <f t="shared" si="52"/>
        <v>14900</v>
      </c>
      <c r="FM6" s="34">
        <f t="shared" si="52"/>
        <v>14900</v>
      </c>
      <c r="FN6" s="34">
        <f t="shared" si="43"/>
        <v>15900</v>
      </c>
      <c r="FO6" s="34">
        <f t="shared" ref="FO6" si="53">FO5+3000</f>
        <v>15900</v>
      </c>
      <c r="FP6" s="34">
        <f t="shared" si="43"/>
        <v>14900</v>
      </c>
      <c r="FQ6" s="34">
        <f t="shared" ref="FQ6:FT6" si="54">FQ5+3000</f>
        <v>14900</v>
      </c>
      <c r="FR6" s="34">
        <f t="shared" si="54"/>
        <v>14900</v>
      </c>
      <c r="FS6" s="34">
        <f t="shared" si="54"/>
        <v>14900</v>
      </c>
      <c r="FT6" s="34">
        <f t="shared" si="54"/>
        <v>14900</v>
      </c>
      <c r="FU6" s="34">
        <f t="shared" si="43"/>
        <v>15900</v>
      </c>
      <c r="FV6" s="34">
        <f t="shared" ref="FV6" si="55">FV5+3000</f>
        <v>15900</v>
      </c>
      <c r="FW6" s="34">
        <f t="shared" si="43"/>
        <v>19600</v>
      </c>
      <c r="FX6" s="34">
        <f t="shared" ref="FX6:GA6" si="56">FX5+3000</f>
        <v>19600</v>
      </c>
      <c r="FY6" s="34">
        <f t="shared" si="56"/>
        <v>19600</v>
      </c>
      <c r="FZ6" s="34">
        <f t="shared" si="56"/>
        <v>19600</v>
      </c>
      <c r="GA6" s="34">
        <f t="shared" si="56"/>
        <v>19600</v>
      </c>
      <c r="GB6" s="34">
        <f t="shared" ref="GB6" si="57">GB5+3000</f>
        <v>21800</v>
      </c>
      <c r="GC6" s="34">
        <f t="shared" ref="GC6:GE6" si="58">GC5+3000</f>
        <v>21800</v>
      </c>
      <c r="GD6" s="34">
        <f t="shared" si="58"/>
        <v>21800</v>
      </c>
      <c r="GE6" s="34">
        <f t="shared" si="58"/>
        <v>21800</v>
      </c>
    </row>
    <row r="7" spans="1:187" s="35" customFormat="1" ht="12" customHeight="1" x14ac:dyDescent="0.2">
      <c r="A7" s="260" t="s">
        <v>175</v>
      </c>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03"/>
      <c r="BP7" s="303"/>
      <c r="BQ7" s="304"/>
      <c r="BR7" s="283"/>
      <c r="BS7" s="283"/>
      <c r="BT7" s="283"/>
      <c r="BU7" s="283"/>
      <c r="BV7" s="34"/>
      <c r="BW7" s="34"/>
      <c r="BX7" s="34"/>
      <c r="BY7" s="34"/>
      <c r="BZ7" s="34"/>
      <c r="CA7" s="34"/>
      <c r="CB7" s="283"/>
      <c r="CC7" s="34"/>
      <c r="CD7" s="34"/>
      <c r="CE7" s="34"/>
      <c r="CF7" s="34"/>
      <c r="CG7" s="34"/>
      <c r="CH7" s="34"/>
      <c r="CI7" s="283"/>
      <c r="CJ7" s="34"/>
      <c r="CK7" s="34"/>
      <c r="CL7" s="34"/>
      <c r="CM7" s="34"/>
      <c r="CN7" s="34"/>
      <c r="CO7" s="34"/>
      <c r="CP7" s="283"/>
      <c r="CQ7" s="34"/>
      <c r="CR7" s="34"/>
      <c r="CS7" s="34"/>
      <c r="CT7" s="34"/>
      <c r="CU7" s="30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02"/>
      <c r="EH7" s="30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row>
    <row r="8" spans="1:187" s="35" customFormat="1" ht="12" customHeight="1" x14ac:dyDescent="0.2">
      <c r="A8" s="261">
        <v>1</v>
      </c>
      <c r="B8" s="34">
        <f t="shared" ref="B8:CO8" si="59">B5+3000</f>
        <v>24500</v>
      </c>
      <c r="C8" s="34">
        <f t="shared" ref="C8" si="60">C5+3000</f>
        <v>24500</v>
      </c>
      <c r="D8" s="34">
        <f t="shared" si="59"/>
        <v>21800</v>
      </c>
      <c r="E8" s="34">
        <f t="shared" ref="E8:F8" si="61">E5+3000</f>
        <v>21800</v>
      </c>
      <c r="F8" s="34">
        <f t="shared" si="61"/>
        <v>19600</v>
      </c>
      <c r="G8" s="34">
        <f t="shared" si="59"/>
        <v>21800</v>
      </c>
      <c r="H8" s="34">
        <f t="shared" ref="H8" si="62">H5+3000</f>
        <v>21800</v>
      </c>
      <c r="I8" s="34">
        <f t="shared" si="59"/>
        <v>23800</v>
      </c>
      <c r="J8" s="34">
        <f t="shared" ref="J8" si="63">J5+3000</f>
        <v>23800</v>
      </c>
      <c r="K8" s="34">
        <f t="shared" si="59"/>
        <v>21800</v>
      </c>
      <c r="L8" s="34">
        <f t="shared" ref="L8:O8" si="64">L5+3000</f>
        <v>21800</v>
      </c>
      <c r="M8" s="34">
        <f t="shared" si="64"/>
        <v>21800</v>
      </c>
      <c r="N8" s="34">
        <f t="shared" si="64"/>
        <v>21800</v>
      </c>
      <c r="O8" s="34">
        <f t="shared" si="64"/>
        <v>21800</v>
      </c>
      <c r="P8" s="34">
        <f t="shared" si="59"/>
        <v>23800</v>
      </c>
      <c r="Q8" s="34">
        <f t="shared" ref="Q8" si="65">Q5+3000</f>
        <v>23800</v>
      </c>
      <c r="R8" s="34">
        <f t="shared" si="59"/>
        <v>23800</v>
      </c>
      <c r="S8" s="34">
        <f t="shared" ref="S8:V8" si="66">S5+3000</f>
        <v>23800</v>
      </c>
      <c r="T8" s="34">
        <f t="shared" si="66"/>
        <v>23800</v>
      </c>
      <c r="U8" s="34">
        <f t="shared" si="66"/>
        <v>23800</v>
      </c>
      <c r="V8" s="34">
        <f t="shared" si="66"/>
        <v>23800</v>
      </c>
      <c r="W8" s="34">
        <f t="shared" si="59"/>
        <v>25800</v>
      </c>
      <c r="X8" s="34">
        <f t="shared" ref="X8" si="67">X5+3000</f>
        <v>25800</v>
      </c>
      <c r="Y8" s="34">
        <f t="shared" si="59"/>
        <v>23800</v>
      </c>
      <c r="Z8" s="34">
        <f t="shared" ref="Z8:AC8" si="68">Z5+3000</f>
        <v>23800</v>
      </c>
      <c r="AA8" s="34">
        <f t="shared" si="68"/>
        <v>23800</v>
      </c>
      <c r="AB8" s="34">
        <f t="shared" si="68"/>
        <v>23800</v>
      </c>
      <c r="AC8" s="34">
        <f t="shared" si="68"/>
        <v>23800</v>
      </c>
      <c r="AD8" s="34">
        <f t="shared" si="59"/>
        <v>25800</v>
      </c>
      <c r="AE8" s="34">
        <f t="shared" ref="AE8" si="69">AE5+3000</f>
        <v>25800</v>
      </c>
      <c r="AF8" s="34">
        <f t="shared" si="59"/>
        <v>23800</v>
      </c>
      <c r="AG8" s="34">
        <f t="shared" ref="AG8:AJ8" si="70">AG5+3000</f>
        <v>23800</v>
      </c>
      <c r="AH8" s="34">
        <f t="shared" si="70"/>
        <v>23800</v>
      </c>
      <c r="AI8" s="34">
        <f t="shared" si="70"/>
        <v>23800</v>
      </c>
      <c r="AJ8" s="34">
        <f t="shared" si="70"/>
        <v>23800</v>
      </c>
      <c r="AK8" s="34">
        <f t="shared" si="59"/>
        <v>25800</v>
      </c>
      <c r="AL8" s="34">
        <f t="shared" ref="AL8" si="71">AL5+3000</f>
        <v>25800</v>
      </c>
      <c r="AM8" s="34">
        <f t="shared" si="59"/>
        <v>23800</v>
      </c>
      <c r="AN8" s="34">
        <f t="shared" ref="AN8:AQ8" si="72">AN5+3000</f>
        <v>23800</v>
      </c>
      <c r="AO8" s="34">
        <f t="shared" si="72"/>
        <v>23800</v>
      </c>
      <c r="AP8" s="34">
        <f t="shared" si="72"/>
        <v>23800</v>
      </c>
      <c r="AQ8" s="34">
        <f t="shared" si="72"/>
        <v>23800</v>
      </c>
      <c r="AR8" s="34">
        <f t="shared" si="59"/>
        <v>25800</v>
      </c>
      <c r="AS8" s="34">
        <f t="shared" ref="AS8" si="73">AS5+3000</f>
        <v>25800</v>
      </c>
      <c r="AT8" s="34">
        <f t="shared" si="59"/>
        <v>23800</v>
      </c>
      <c r="AU8" s="34">
        <f t="shared" ref="AU8:AX8" si="74">AU5+3000</f>
        <v>23800</v>
      </c>
      <c r="AV8" s="34">
        <f t="shared" si="74"/>
        <v>23800</v>
      </c>
      <c r="AW8" s="34">
        <f t="shared" si="74"/>
        <v>23800</v>
      </c>
      <c r="AX8" s="34">
        <f t="shared" si="74"/>
        <v>23800</v>
      </c>
      <c r="AY8" s="34">
        <f t="shared" si="59"/>
        <v>25800</v>
      </c>
      <c r="AZ8" s="34">
        <f t="shared" ref="AZ8" si="75">AZ5+3000</f>
        <v>25800</v>
      </c>
      <c r="BA8" s="34">
        <f t="shared" si="59"/>
        <v>23800</v>
      </c>
      <c r="BB8" s="34">
        <f t="shared" ref="BB8:BE8" si="76">BB5+3000</f>
        <v>23800</v>
      </c>
      <c r="BC8" s="34">
        <f t="shared" si="76"/>
        <v>23800</v>
      </c>
      <c r="BD8" s="34">
        <f t="shared" si="76"/>
        <v>23800</v>
      </c>
      <c r="BE8" s="34">
        <f t="shared" si="76"/>
        <v>23800</v>
      </c>
      <c r="BF8" s="34">
        <f t="shared" si="59"/>
        <v>25800</v>
      </c>
      <c r="BG8" s="34">
        <f t="shared" ref="BG8" si="77">BG5+3000</f>
        <v>25800</v>
      </c>
      <c r="BH8" s="34">
        <f t="shared" si="59"/>
        <v>20600</v>
      </c>
      <c r="BI8" s="34">
        <f t="shared" ref="BI8:BL8" si="78">BI5+3000</f>
        <v>20600</v>
      </c>
      <c r="BJ8" s="34">
        <f t="shared" si="78"/>
        <v>20600</v>
      </c>
      <c r="BK8" s="34">
        <f t="shared" si="78"/>
        <v>20600</v>
      </c>
      <c r="BL8" s="34">
        <f t="shared" si="78"/>
        <v>20600</v>
      </c>
      <c r="BM8" s="34">
        <f t="shared" si="59"/>
        <v>21800</v>
      </c>
      <c r="BN8" s="34">
        <f t="shared" ref="BN8" si="79">BN5+3000</f>
        <v>21800</v>
      </c>
      <c r="BO8" s="303">
        <f t="shared" ref="BO8" si="80">BO5+3000</f>
        <v>19600</v>
      </c>
      <c r="BP8" s="303">
        <f t="shared" si="59"/>
        <v>19600</v>
      </c>
      <c r="BQ8" s="304">
        <f t="shared" ref="BQ8:BS8" si="81">BQ5+3000</f>
        <v>21800</v>
      </c>
      <c r="BR8" s="283">
        <f t="shared" si="81"/>
        <v>21800</v>
      </c>
      <c r="BS8" s="283">
        <f t="shared" si="81"/>
        <v>21800</v>
      </c>
      <c r="BT8" s="283">
        <f t="shared" si="59"/>
        <v>21800</v>
      </c>
      <c r="BU8" s="283">
        <f t="shared" ref="BU8" si="82">BU5+3000</f>
        <v>21800</v>
      </c>
      <c r="BV8" s="34">
        <f t="shared" si="59"/>
        <v>19600</v>
      </c>
      <c r="BW8" s="34">
        <f t="shared" ref="BW8:BZ8" si="83">BW5+3000</f>
        <v>19600</v>
      </c>
      <c r="BX8" s="34">
        <f t="shared" si="83"/>
        <v>19600</v>
      </c>
      <c r="BY8" s="34">
        <f t="shared" si="83"/>
        <v>19600</v>
      </c>
      <c r="BZ8" s="34">
        <f t="shared" si="83"/>
        <v>19600</v>
      </c>
      <c r="CA8" s="34">
        <f t="shared" si="59"/>
        <v>21800</v>
      </c>
      <c r="CB8" s="283">
        <f t="shared" ref="CB8" si="84">CB5+3000</f>
        <v>21800</v>
      </c>
      <c r="CC8" s="34">
        <f t="shared" si="59"/>
        <v>19600</v>
      </c>
      <c r="CD8" s="34">
        <f t="shared" ref="CD8:CG8" si="85">CD5+3000</f>
        <v>19600</v>
      </c>
      <c r="CE8" s="34">
        <f t="shared" si="85"/>
        <v>19600</v>
      </c>
      <c r="CF8" s="34">
        <f t="shared" si="85"/>
        <v>19600</v>
      </c>
      <c r="CG8" s="34">
        <f t="shared" si="85"/>
        <v>19600</v>
      </c>
      <c r="CH8" s="34">
        <f t="shared" si="59"/>
        <v>21800</v>
      </c>
      <c r="CI8" s="283">
        <f t="shared" ref="CI8" si="86">CI5+3000</f>
        <v>21800</v>
      </c>
      <c r="CJ8" s="34">
        <f t="shared" si="59"/>
        <v>19600</v>
      </c>
      <c r="CK8" s="34">
        <f t="shared" ref="CK8:CN8" si="87">CK5+3000</f>
        <v>19600</v>
      </c>
      <c r="CL8" s="34">
        <f t="shared" si="87"/>
        <v>19600</v>
      </c>
      <c r="CM8" s="34">
        <f t="shared" si="87"/>
        <v>19600</v>
      </c>
      <c r="CN8" s="34">
        <f t="shared" si="87"/>
        <v>19600</v>
      </c>
      <c r="CO8" s="34">
        <f t="shared" si="59"/>
        <v>21800</v>
      </c>
      <c r="CP8" s="283">
        <f t="shared" ref="CP8" si="88">CP5+3000</f>
        <v>21800</v>
      </c>
      <c r="CQ8" s="34">
        <f t="shared" ref="CQ8:CT8" si="89">CQ5+3000</f>
        <v>19600</v>
      </c>
      <c r="CR8" s="34">
        <f t="shared" si="89"/>
        <v>19600</v>
      </c>
      <c r="CS8" s="34">
        <f t="shared" si="89"/>
        <v>19600</v>
      </c>
      <c r="CT8" s="34">
        <f t="shared" si="89"/>
        <v>19600</v>
      </c>
      <c r="CU8" s="304">
        <f t="shared" ref="CU8:EG8" si="90">CU5+3000</f>
        <v>17900</v>
      </c>
      <c r="CV8" s="34">
        <f t="shared" ref="CV8:CW8" si="91">CV5+3000</f>
        <v>17900</v>
      </c>
      <c r="CW8" s="34">
        <f t="shared" si="91"/>
        <v>17900</v>
      </c>
      <c r="CX8" s="34">
        <f t="shared" si="90"/>
        <v>15900</v>
      </c>
      <c r="CY8" s="34">
        <f t="shared" ref="CY8:DB8" si="92">CY5+3000</f>
        <v>15900</v>
      </c>
      <c r="CZ8" s="34">
        <f t="shared" si="92"/>
        <v>15900</v>
      </c>
      <c r="DA8" s="34">
        <f t="shared" si="92"/>
        <v>15900</v>
      </c>
      <c r="DB8" s="34">
        <f t="shared" si="92"/>
        <v>15900</v>
      </c>
      <c r="DC8" s="34">
        <f t="shared" si="90"/>
        <v>17900</v>
      </c>
      <c r="DD8" s="34">
        <f t="shared" ref="DD8" si="93">DD5+3000</f>
        <v>17900</v>
      </c>
      <c r="DE8" s="34">
        <f t="shared" si="90"/>
        <v>15900</v>
      </c>
      <c r="DF8" s="34">
        <f t="shared" ref="DF8:DI8" si="94">DF5+3000</f>
        <v>15900</v>
      </c>
      <c r="DG8" s="34">
        <f t="shared" si="94"/>
        <v>15900</v>
      </c>
      <c r="DH8" s="34">
        <f t="shared" si="94"/>
        <v>15900</v>
      </c>
      <c r="DI8" s="34">
        <f t="shared" si="94"/>
        <v>15900</v>
      </c>
      <c r="DJ8" s="34">
        <f t="shared" si="90"/>
        <v>17900</v>
      </c>
      <c r="DK8" s="34">
        <f t="shared" ref="DK8" si="95">DK5+3000</f>
        <v>17900</v>
      </c>
      <c r="DL8" s="34">
        <f t="shared" si="90"/>
        <v>15900</v>
      </c>
      <c r="DM8" s="34">
        <f t="shared" ref="DM8:DP8" si="96">DM5+3000</f>
        <v>15900</v>
      </c>
      <c r="DN8" s="34">
        <f t="shared" si="96"/>
        <v>15900</v>
      </c>
      <c r="DO8" s="34">
        <f t="shared" si="96"/>
        <v>15900</v>
      </c>
      <c r="DP8" s="34">
        <f t="shared" si="96"/>
        <v>15900</v>
      </c>
      <c r="DQ8" s="34">
        <f t="shared" si="90"/>
        <v>17900</v>
      </c>
      <c r="DR8" s="34">
        <f t="shared" ref="DR8" si="97">DR5+3000</f>
        <v>17900</v>
      </c>
      <c r="DS8" s="34">
        <f t="shared" si="90"/>
        <v>15900</v>
      </c>
      <c r="DT8" s="34">
        <f t="shared" ref="DT8:DW8" si="98">DT5+3000</f>
        <v>15900</v>
      </c>
      <c r="DU8" s="34">
        <f t="shared" si="98"/>
        <v>15900</v>
      </c>
      <c r="DV8" s="34">
        <f t="shared" si="98"/>
        <v>15900</v>
      </c>
      <c r="DW8" s="34">
        <f t="shared" si="98"/>
        <v>15900</v>
      </c>
      <c r="DX8" s="34">
        <f t="shared" si="90"/>
        <v>17900</v>
      </c>
      <c r="DY8" s="34">
        <f t="shared" ref="DY8" si="99">DY5+3000</f>
        <v>17900</v>
      </c>
      <c r="DZ8" s="34">
        <f t="shared" si="90"/>
        <v>19600</v>
      </c>
      <c r="EA8" s="34">
        <f t="shared" ref="EA8:EB8" si="100">EA5+3000</f>
        <v>19600</v>
      </c>
      <c r="EB8" s="34">
        <f t="shared" si="100"/>
        <v>19600</v>
      </c>
      <c r="EC8" s="34">
        <f t="shared" si="90"/>
        <v>21800</v>
      </c>
      <c r="ED8" s="34">
        <f t="shared" ref="ED8:EF8" si="101">ED5+3000</f>
        <v>21800</v>
      </c>
      <c r="EE8" s="34">
        <f t="shared" si="101"/>
        <v>21800</v>
      </c>
      <c r="EF8" s="34">
        <f t="shared" si="101"/>
        <v>21800</v>
      </c>
      <c r="EG8" s="302">
        <f t="shared" si="90"/>
        <v>14900</v>
      </c>
      <c r="EH8" s="304">
        <f>EH5+2000</f>
        <v>13900</v>
      </c>
      <c r="EI8" s="34">
        <f t="shared" ref="EI8:EK8" si="102">EI5+2000</f>
        <v>13900</v>
      </c>
      <c r="EJ8" s="34">
        <f t="shared" si="102"/>
        <v>13900</v>
      </c>
      <c r="EK8" s="34">
        <f t="shared" si="102"/>
        <v>13900</v>
      </c>
      <c r="EL8" s="34">
        <f t="shared" ref="EL8:FW8" si="103">EL5+2000</f>
        <v>14900</v>
      </c>
      <c r="EM8" s="34">
        <f t="shared" ref="EM8" si="104">EM5+2000</f>
        <v>14900</v>
      </c>
      <c r="EN8" s="34">
        <f t="shared" si="103"/>
        <v>13900</v>
      </c>
      <c r="EO8" s="34">
        <f t="shared" ref="EO8:ER8" si="105">EO5+2000</f>
        <v>13900</v>
      </c>
      <c r="EP8" s="34">
        <f t="shared" si="105"/>
        <v>13900</v>
      </c>
      <c r="EQ8" s="34">
        <f t="shared" si="105"/>
        <v>13900</v>
      </c>
      <c r="ER8" s="34">
        <f t="shared" si="105"/>
        <v>13900</v>
      </c>
      <c r="ES8" s="34">
        <f t="shared" si="103"/>
        <v>14900</v>
      </c>
      <c r="ET8" s="34">
        <f t="shared" ref="ET8" si="106">ET5+2000</f>
        <v>14900</v>
      </c>
      <c r="EU8" s="34">
        <f t="shared" si="103"/>
        <v>13900</v>
      </c>
      <c r="EV8" s="34">
        <f t="shared" ref="EV8:EY8" si="107">EV5+2000</f>
        <v>13900</v>
      </c>
      <c r="EW8" s="34">
        <f t="shared" si="107"/>
        <v>13900</v>
      </c>
      <c r="EX8" s="34">
        <f t="shared" si="107"/>
        <v>13900</v>
      </c>
      <c r="EY8" s="34">
        <f t="shared" si="107"/>
        <v>13900</v>
      </c>
      <c r="EZ8" s="34">
        <f t="shared" si="103"/>
        <v>14900</v>
      </c>
      <c r="FA8" s="34">
        <f t="shared" ref="FA8" si="108">FA5+2000</f>
        <v>14900</v>
      </c>
      <c r="FB8" s="34">
        <f t="shared" si="103"/>
        <v>13900</v>
      </c>
      <c r="FC8" s="34">
        <f t="shared" ref="FC8" si="109">FC5+2000</f>
        <v>13900</v>
      </c>
      <c r="FD8" s="34">
        <f t="shared" si="103"/>
        <v>13900</v>
      </c>
      <c r="FE8" s="34">
        <f t="shared" ref="FE8:FF8" si="110">FE5+2000</f>
        <v>13900</v>
      </c>
      <c r="FF8" s="34">
        <f t="shared" si="110"/>
        <v>13900</v>
      </c>
      <c r="FG8" s="34">
        <f t="shared" si="103"/>
        <v>14900</v>
      </c>
      <c r="FH8" s="34">
        <f t="shared" ref="FH8" si="111">FH5+2000</f>
        <v>14900</v>
      </c>
      <c r="FI8" s="34">
        <f t="shared" si="103"/>
        <v>13900</v>
      </c>
      <c r="FJ8" s="34">
        <f t="shared" ref="FJ8:FM8" si="112">FJ5+2000</f>
        <v>13900</v>
      </c>
      <c r="FK8" s="34">
        <f t="shared" si="112"/>
        <v>13900</v>
      </c>
      <c r="FL8" s="34">
        <f t="shared" si="112"/>
        <v>13900</v>
      </c>
      <c r="FM8" s="34">
        <f t="shared" si="112"/>
        <v>13900</v>
      </c>
      <c r="FN8" s="34">
        <f t="shared" si="103"/>
        <v>14900</v>
      </c>
      <c r="FO8" s="34">
        <f t="shared" ref="FO8" si="113">FO5+2000</f>
        <v>14900</v>
      </c>
      <c r="FP8" s="34">
        <f t="shared" si="103"/>
        <v>13900</v>
      </c>
      <c r="FQ8" s="34">
        <f t="shared" ref="FQ8:FT8" si="114">FQ5+2000</f>
        <v>13900</v>
      </c>
      <c r="FR8" s="34">
        <f t="shared" si="114"/>
        <v>13900</v>
      </c>
      <c r="FS8" s="34">
        <f t="shared" si="114"/>
        <v>13900</v>
      </c>
      <c r="FT8" s="34">
        <f t="shared" si="114"/>
        <v>13900</v>
      </c>
      <c r="FU8" s="34">
        <f t="shared" si="103"/>
        <v>14900</v>
      </c>
      <c r="FV8" s="34">
        <f t="shared" ref="FV8" si="115">FV5+2000</f>
        <v>14900</v>
      </c>
      <c r="FW8" s="34">
        <f t="shared" si="103"/>
        <v>18600</v>
      </c>
      <c r="FX8" s="34">
        <f t="shared" ref="FX8:GA8" si="116">FX5+2000</f>
        <v>18600</v>
      </c>
      <c r="FY8" s="34">
        <f t="shared" si="116"/>
        <v>18600</v>
      </c>
      <c r="FZ8" s="34">
        <f t="shared" si="116"/>
        <v>18600</v>
      </c>
      <c r="GA8" s="34">
        <f t="shared" si="116"/>
        <v>18600</v>
      </c>
      <c r="GB8" s="34">
        <f t="shared" ref="GB8" si="117">GB5+2000</f>
        <v>20800</v>
      </c>
      <c r="GC8" s="34">
        <f t="shared" ref="GC8:GE8" si="118">GC5+2000</f>
        <v>20800</v>
      </c>
      <c r="GD8" s="34">
        <f t="shared" si="118"/>
        <v>20800</v>
      </c>
      <c r="GE8" s="34">
        <f t="shared" si="118"/>
        <v>20800</v>
      </c>
    </row>
    <row r="9" spans="1:187" s="35" customFormat="1" ht="12" customHeight="1" x14ac:dyDescent="0.2">
      <c r="A9" s="261">
        <v>2</v>
      </c>
      <c r="B9" s="34">
        <f t="shared" ref="B9:CO9" si="119">B8+3000</f>
        <v>27500</v>
      </c>
      <c r="C9" s="34">
        <f t="shared" ref="C9" si="120">C8+3000</f>
        <v>27500</v>
      </c>
      <c r="D9" s="34">
        <f t="shared" si="119"/>
        <v>24800</v>
      </c>
      <c r="E9" s="34">
        <f t="shared" ref="E9:F9" si="121">E8+3000</f>
        <v>24800</v>
      </c>
      <c r="F9" s="34">
        <f t="shared" si="121"/>
        <v>22600</v>
      </c>
      <c r="G9" s="34">
        <f t="shared" si="119"/>
        <v>24800</v>
      </c>
      <c r="H9" s="34">
        <f t="shared" ref="H9" si="122">H8+3000</f>
        <v>24800</v>
      </c>
      <c r="I9" s="34">
        <f t="shared" si="119"/>
        <v>26800</v>
      </c>
      <c r="J9" s="34">
        <f t="shared" ref="J9" si="123">J8+3000</f>
        <v>26800</v>
      </c>
      <c r="K9" s="34">
        <f t="shared" si="119"/>
        <v>24800</v>
      </c>
      <c r="L9" s="34">
        <f t="shared" ref="L9:O9" si="124">L8+3000</f>
        <v>24800</v>
      </c>
      <c r="M9" s="34">
        <f t="shared" si="124"/>
        <v>24800</v>
      </c>
      <c r="N9" s="34">
        <f t="shared" si="124"/>
        <v>24800</v>
      </c>
      <c r="O9" s="34">
        <f t="shared" si="124"/>
        <v>24800</v>
      </c>
      <c r="P9" s="34">
        <f t="shared" si="119"/>
        <v>26800</v>
      </c>
      <c r="Q9" s="34">
        <f t="shared" ref="Q9" si="125">Q8+3000</f>
        <v>26800</v>
      </c>
      <c r="R9" s="34">
        <f t="shared" si="119"/>
        <v>26800</v>
      </c>
      <c r="S9" s="34">
        <f t="shared" ref="S9:V9" si="126">S8+3000</f>
        <v>26800</v>
      </c>
      <c r="T9" s="34">
        <f t="shared" si="126"/>
        <v>26800</v>
      </c>
      <c r="U9" s="34">
        <f t="shared" si="126"/>
        <v>26800</v>
      </c>
      <c r="V9" s="34">
        <f t="shared" si="126"/>
        <v>26800</v>
      </c>
      <c r="W9" s="34">
        <f t="shared" si="119"/>
        <v>28800</v>
      </c>
      <c r="X9" s="34">
        <f t="shared" ref="X9" si="127">X8+3000</f>
        <v>28800</v>
      </c>
      <c r="Y9" s="34">
        <f t="shared" si="119"/>
        <v>26800</v>
      </c>
      <c r="Z9" s="34">
        <f t="shared" ref="Z9:AC9" si="128">Z8+3000</f>
        <v>26800</v>
      </c>
      <c r="AA9" s="34">
        <f t="shared" si="128"/>
        <v>26800</v>
      </c>
      <c r="AB9" s="34">
        <f t="shared" si="128"/>
        <v>26800</v>
      </c>
      <c r="AC9" s="34">
        <f t="shared" si="128"/>
        <v>26800</v>
      </c>
      <c r="AD9" s="34">
        <f t="shared" si="119"/>
        <v>28800</v>
      </c>
      <c r="AE9" s="34">
        <f t="shared" ref="AE9" si="129">AE8+3000</f>
        <v>28800</v>
      </c>
      <c r="AF9" s="34">
        <f t="shared" si="119"/>
        <v>26800</v>
      </c>
      <c r="AG9" s="34">
        <f t="shared" ref="AG9:AJ9" si="130">AG8+3000</f>
        <v>26800</v>
      </c>
      <c r="AH9" s="34">
        <f t="shared" si="130"/>
        <v>26800</v>
      </c>
      <c r="AI9" s="34">
        <f t="shared" si="130"/>
        <v>26800</v>
      </c>
      <c r="AJ9" s="34">
        <f t="shared" si="130"/>
        <v>26800</v>
      </c>
      <c r="AK9" s="34">
        <f t="shared" si="119"/>
        <v>28800</v>
      </c>
      <c r="AL9" s="34">
        <f t="shared" ref="AL9" si="131">AL8+3000</f>
        <v>28800</v>
      </c>
      <c r="AM9" s="34">
        <f t="shared" si="119"/>
        <v>26800</v>
      </c>
      <c r="AN9" s="34">
        <f t="shared" ref="AN9:AQ9" si="132">AN8+3000</f>
        <v>26800</v>
      </c>
      <c r="AO9" s="34">
        <f t="shared" si="132"/>
        <v>26800</v>
      </c>
      <c r="AP9" s="34">
        <f t="shared" si="132"/>
        <v>26800</v>
      </c>
      <c r="AQ9" s="34">
        <f t="shared" si="132"/>
        <v>26800</v>
      </c>
      <c r="AR9" s="34">
        <f t="shared" si="119"/>
        <v>28800</v>
      </c>
      <c r="AS9" s="34">
        <f t="shared" ref="AS9" si="133">AS8+3000</f>
        <v>28800</v>
      </c>
      <c r="AT9" s="34">
        <f t="shared" si="119"/>
        <v>26800</v>
      </c>
      <c r="AU9" s="34">
        <f t="shared" ref="AU9:AX9" si="134">AU8+3000</f>
        <v>26800</v>
      </c>
      <c r="AV9" s="34">
        <f t="shared" si="134"/>
        <v>26800</v>
      </c>
      <c r="AW9" s="34">
        <f t="shared" si="134"/>
        <v>26800</v>
      </c>
      <c r="AX9" s="34">
        <f t="shared" si="134"/>
        <v>26800</v>
      </c>
      <c r="AY9" s="34">
        <f t="shared" si="119"/>
        <v>28800</v>
      </c>
      <c r="AZ9" s="34">
        <f t="shared" ref="AZ9" si="135">AZ8+3000</f>
        <v>28800</v>
      </c>
      <c r="BA9" s="34">
        <f t="shared" si="119"/>
        <v>26800</v>
      </c>
      <c r="BB9" s="34">
        <f t="shared" ref="BB9:BE9" si="136">BB8+3000</f>
        <v>26800</v>
      </c>
      <c r="BC9" s="34">
        <f t="shared" si="136"/>
        <v>26800</v>
      </c>
      <c r="BD9" s="34">
        <f t="shared" si="136"/>
        <v>26800</v>
      </c>
      <c r="BE9" s="34">
        <f t="shared" si="136"/>
        <v>26800</v>
      </c>
      <c r="BF9" s="34">
        <f t="shared" si="119"/>
        <v>28800</v>
      </c>
      <c r="BG9" s="34">
        <f t="shared" ref="BG9" si="137">BG8+3000</f>
        <v>28800</v>
      </c>
      <c r="BH9" s="34">
        <f t="shared" si="119"/>
        <v>23600</v>
      </c>
      <c r="BI9" s="34">
        <f t="shared" ref="BI9:BL9" si="138">BI8+3000</f>
        <v>23600</v>
      </c>
      <c r="BJ9" s="34">
        <f t="shared" si="138"/>
        <v>23600</v>
      </c>
      <c r="BK9" s="34">
        <f t="shared" si="138"/>
        <v>23600</v>
      </c>
      <c r="BL9" s="34">
        <f t="shared" si="138"/>
        <v>23600</v>
      </c>
      <c r="BM9" s="34">
        <f t="shared" si="119"/>
        <v>24800</v>
      </c>
      <c r="BN9" s="34">
        <f t="shared" ref="BN9" si="139">BN8+3000</f>
        <v>24800</v>
      </c>
      <c r="BO9" s="303">
        <f t="shared" ref="BO9" si="140">BO8+3000</f>
        <v>22600</v>
      </c>
      <c r="BP9" s="303">
        <f t="shared" si="119"/>
        <v>22600</v>
      </c>
      <c r="BQ9" s="304">
        <f t="shared" ref="BQ9:BS9" si="141">BQ8+3000</f>
        <v>24800</v>
      </c>
      <c r="BR9" s="283">
        <f t="shared" si="141"/>
        <v>24800</v>
      </c>
      <c r="BS9" s="283">
        <f t="shared" si="141"/>
        <v>24800</v>
      </c>
      <c r="BT9" s="283">
        <f t="shared" si="119"/>
        <v>24800</v>
      </c>
      <c r="BU9" s="283">
        <f t="shared" ref="BU9" si="142">BU8+3000</f>
        <v>24800</v>
      </c>
      <c r="BV9" s="34">
        <f t="shared" si="119"/>
        <v>22600</v>
      </c>
      <c r="BW9" s="34">
        <f t="shared" ref="BW9:BZ9" si="143">BW8+3000</f>
        <v>22600</v>
      </c>
      <c r="BX9" s="34">
        <f t="shared" si="143"/>
        <v>22600</v>
      </c>
      <c r="BY9" s="34">
        <f t="shared" si="143"/>
        <v>22600</v>
      </c>
      <c r="BZ9" s="34">
        <f t="shared" si="143"/>
        <v>22600</v>
      </c>
      <c r="CA9" s="34">
        <f t="shared" si="119"/>
        <v>24800</v>
      </c>
      <c r="CB9" s="283">
        <f t="shared" ref="CB9" si="144">CB8+3000</f>
        <v>24800</v>
      </c>
      <c r="CC9" s="34">
        <f t="shared" si="119"/>
        <v>22600</v>
      </c>
      <c r="CD9" s="34">
        <f t="shared" ref="CD9:CG9" si="145">CD8+3000</f>
        <v>22600</v>
      </c>
      <c r="CE9" s="34">
        <f t="shared" si="145"/>
        <v>22600</v>
      </c>
      <c r="CF9" s="34">
        <f t="shared" si="145"/>
        <v>22600</v>
      </c>
      <c r="CG9" s="34">
        <f t="shared" si="145"/>
        <v>22600</v>
      </c>
      <c r="CH9" s="34">
        <f t="shared" si="119"/>
        <v>24800</v>
      </c>
      <c r="CI9" s="283">
        <f t="shared" ref="CI9" si="146">CI8+3000</f>
        <v>24800</v>
      </c>
      <c r="CJ9" s="34">
        <f t="shared" si="119"/>
        <v>22600</v>
      </c>
      <c r="CK9" s="34">
        <f t="shared" ref="CK9:CN9" si="147">CK8+3000</f>
        <v>22600</v>
      </c>
      <c r="CL9" s="34">
        <f t="shared" si="147"/>
        <v>22600</v>
      </c>
      <c r="CM9" s="34">
        <f t="shared" si="147"/>
        <v>22600</v>
      </c>
      <c r="CN9" s="34">
        <f t="shared" si="147"/>
        <v>22600</v>
      </c>
      <c r="CO9" s="34">
        <f t="shared" si="119"/>
        <v>24800</v>
      </c>
      <c r="CP9" s="283">
        <f t="shared" ref="CP9" si="148">CP8+3000</f>
        <v>24800</v>
      </c>
      <c r="CQ9" s="34">
        <f t="shared" ref="CQ9:CT9" si="149">CQ8+3000</f>
        <v>22600</v>
      </c>
      <c r="CR9" s="34">
        <f t="shared" si="149"/>
        <v>22600</v>
      </c>
      <c r="CS9" s="34">
        <f t="shared" si="149"/>
        <v>22600</v>
      </c>
      <c r="CT9" s="34">
        <f t="shared" si="149"/>
        <v>22600</v>
      </c>
      <c r="CU9" s="304">
        <f t="shared" ref="CU9:EG9" si="150">CU8+3000</f>
        <v>20900</v>
      </c>
      <c r="CV9" s="34">
        <f t="shared" ref="CV9:CW9" si="151">CV8+3000</f>
        <v>20900</v>
      </c>
      <c r="CW9" s="34">
        <f t="shared" si="151"/>
        <v>20900</v>
      </c>
      <c r="CX9" s="34">
        <f t="shared" si="150"/>
        <v>18900</v>
      </c>
      <c r="CY9" s="34">
        <f t="shared" ref="CY9:DB9" si="152">CY8+3000</f>
        <v>18900</v>
      </c>
      <c r="CZ9" s="34">
        <f t="shared" si="152"/>
        <v>18900</v>
      </c>
      <c r="DA9" s="34">
        <f t="shared" si="152"/>
        <v>18900</v>
      </c>
      <c r="DB9" s="34">
        <f t="shared" si="152"/>
        <v>18900</v>
      </c>
      <c r="DC9" s="34">
        <f t="shared" si="150"/>
        <v>20900</v>
      </c>
      <c r="DD9" s="34">
        <f t="shared" ref="DD9" si="153">DD8+3000</f>
        <v>20900</v>
      </c>
      <c r="DE9" s="34">
        <f t="shared" si="150"/>
        <v>18900</v>
      </c>
      <c r="DF9" s="34">
        <f t="shared" ref="DF9:DI9" si="154">DF8+3000</f>
        <v>18900</v>
      </c>
      <c r="DG9" s="34">
        <f t="shared" si="154"/>
        <v>18900</v>
      </c>
      <c r="DH9" s="34">
        <f t="shared" si="154"/>
        <v>18900</v>
      </c>
      <c r="DI9" s="34">
        <f t="shared" si="154"/>
        <v>18900</v>
      </c>
      <c r="DJ9" s="34">
        <f t="shared" si="150"/>
        <v>20900</v>
      </c>
      <c r="DK9" s="34">
        <f t="shared" ref="DK9" si="155">DK8+3000</f>
        <v>20900</v>
      </c>
      <c r="DL9" s="34">
        <f t="shared" si="150"/>
        <v>18900</v>
      </c>
      <c r="DM9" s="34">
        <f t="shared" ref="DM9:DP9" si="156">DM8+3000</f>
        <v>18900</v>
      </c>
      <c r="DN9" s="34">
        <f t="shared" si="156"/>
        <v>18900</v>
      </c>
      <c r="DO9" s="34">
        <f t="shared" si="156"/>
        <v>18900</v>
      </c>
      <c r="DP9" s="34">
        <f t="shared" si="156"/>
        <v>18900</v>
      </c>
      <c r="DQ9" s="34">
        <f t="shared" si="150"/>
        <v>20900</v>
      </c>
      <c r="DR9" s="34">
        <f t="shared" ref="DR9" si="157">DR8+3000</f>
        <v>20900</v>
      </c>
      <c r="DS9" s="34">
        <f t="shared" si="150"/>
        <v>18900</v>
      </c>
      <c r="DT9" s="34">
        <f t="shared" ref="DT9:DW9" si="158">DT8+3000</f>
        <v>18900</v>
      </c>
      <c r="DU9" s="34">
        <f t="shared" si="158"/>
        <v>18900</v>
      </c>
      <c r="DV9" s="34">
        <f t="shared" si="158"/>
        <v>18900</v>
      </c>
      <c r="DW9" s="34">
        <f t="shared" si="158"/>
        <v>18900</v>
      </c>
      <c r="DX9" s="34">
        <f t="shared" si="150"/>
        <v>20900</v>
      </c>
      <c r="DY9" s="34">
        <f t="shared" ref="DY9" si="159">DY8+3000</f>
        <v>20900</v>
      </c>
      <c r="DZ9" s="34">
        <f t="shared" si="150"/>
        <v>22600</v>
      </c>
      <c r="EA9" s="34">
        <f t="shared" ref="EA9:EB9" si="160">EA8+3000</f>
        <v>22600</v>
      </c>
      <c r="EB9" s="34">
        <f t="shared" si="160"/>
        <v>22600</v>
      </c>
      <c r="EC9" s="34">
        <f t="shared" si="150"/>
        <v>24800</v>
      </c>
      <c r="ED9" s="34">
        <f t="shared" ref="ED9:EF9" si="161">ED8+3000</f>
        <v>24800</v>
      </c>
      <c r="EE9" s="34">
        <f t="shared" si="161"/>
        <v>24800</v>
      </c>
      <c r="EF9" s="34">
        <f t="shared" si="161"/>
        <v>24800</v>
      </c>
      <c r="EG9" s="302">
        <f t="shared" si="150"/>
        <v>17900</v>
      </c>
      <c r="EH9" s="304">
        <f t="shared" ref="EH9:FW9" si="162">EH8+3000</f>
        <v>16900</v>
      </c>
      <c r="EI9" s="34">
        <f t="shared" ref="EI9:EK9" si="163">EI8+3000</f>
        <v>16900</v>
      </c>
      <c r="EJ9" s="34">
        <f t="shared" si="163"/>
        <v>16900</v>
      </c>
      <c r="EK9" s="34">
        <f t="shared" si="163"/>
        <v>16900</v>
      </c>
      <c r="EL9" s="34">
        <f t="shared" si="162"/>
        <v>17900</v>
      </c>
      <c r="EM9" s="34">
        <f t="shared" ref="EM9" si="164">EM8+3000</f>
        <v>17900</v>
      </c>
      <c r="EN9" s="34">
        <f t="shared" si="162"/>
        <v>16900</v>
      </c>
      <c r="EO9" s="34">
        <f t="shared" ref="EO9:ER9" si="165">EO8+3000</f>
        <v>16900</v>
      </c>
      <c r="EP9" s="34">
        <f t="shared" si="165"/>
        <v>16900</v>
      </c>
      <c r="EQ9" s="34">
        <f t="shared" si="165"/>
        <v>16900</v>
      </c>
      <c r="ER9" s="34">
        <f t="shared" si="165"/>
        <v>16900</v>
      </c>
      <c r="ES9" s="34">
        <f t="shared" si="162"/>
        <v>17900</v>
      </c>
      <c r="ET9" s="34">
        <f t="shared" ref="ET9" si="166">ET8+3000</f>
        <v>17900</v>
      </c>
      <c r="EU9" s="34">
        <f t="shared" si="162"/>
        <v>16900</v>
      </c>
      <c r="EV9" s="34">
        <f t="shared" ref="EV9:EY9" si="167">EV8+3000</f>
        <v>16900</v>
      </c>
      <c r="EW9" s="34">
        <f t="shared" si="167"/>
        <v>16900</v>
      </c>
      <c r="EX9" s="34">
        <f t="shared" si="167"/>
        <v>16900</v>
      </c>
      <c r="EY9" s="34">
        <f t="shared" si="167"/>
        <v>16900</v>
      </c>
      <c r="EZ9" s="34">
        <f t="shared" si="162"/>
        <v>17900</v>
      </c>
      <c r="FA9" s="34">
        <f t="shared" ref="FA9" si="168">FA8+3000</f>
        <v>17900</v>
      </c>
      <c r="FB9" s="34">
        <f t="shared" si="162"/>
        <v>16900</v>
      </c>
      <c r="FC9" s="34">
        <f t="shared" ref="FC9" si="169">FC8+3000</f>
        <v>16900</v>
      </c>
      <c r="FD9" s="34">
        <f t="shared" si="162"/>
        <v>16900</v>
      </c>
      <c r="FE9" s="34">
        <f t="shared" ref="FE9:FF9" si="170">FE8+3000</f>
        <v>16900</v>
      </c>
      <c r="FF9" s="34">
        <f t="shared" si="170"/>
        <v>16900</v>
      </c>
      <c r="FG9" s="34">
        <f t="shared" si="162"/>
        <v>17900</v>
      </c>
      <c r="FH9" s="34">
        <f t="shared" ref="FH9" si="171">FH8+3000</f>
        <v>17900</v>
      </c>
      <c r="FI9" s="34">
        <f t="shared" si="162"/>
        <v>16900</v>
      </c>
      <c r="FJ9" s="34">
        <f t="shared" ref="FJ9:FM9" si="172">FJ8+3000</f>
        <v>16900</v>
      </c>
      <c r="FK9" s="34">
        <f t="shared" si="172"/>
        <v>16900</v>
      </c>
      <c r="FL9" s="34">
        <f t="shared" si="172"/>
        <v>16900</v>
      </c>
      <c r="FM9" s="34">
        <f t="shared" si="172"/>
        <v>16900</v>
      </c>
      <c r="FN9" s="34">
        <f t="shared" si="162"/>
        <v>17900</v>
      </c>
      <c r="FO9" s="34">
        <f t="shared" ref="FO9" si="173">FO8+3000</f>
        <v>17900</v>
      </c>
      <c r="FP9" s="34">
        <f t="shared" si="162"/>
        <v>16900</v>
      </c>
      <c r="FQ9" s="34">
        <f t="shared" ref="FQ9:FT9" si="174">FQ8+3000</f>
        <v>16900</v>
      </c>
      <c r="FR9" s="34">
        <f t="shared" si="174"/>
        <v>16900</v>
      </c>
      <c r="FS9" s="34">
        <f t="shared" si="174"/>
        <v>16900</v>
      </c>
      <c r="FT9" s="34">
        <f t="shared" si="174"/>
        <v>16900</v>
      </c>
      <c r="FU9" s="34">
        <f t="shared" si="162"/>
        <v>17900</v>
      </c>
      <c r="FV9" s="34">
        <f t="shared" ref="FV9" si="175">FV8+3000</f>
        <v>17900</v>
      </c>
      <c r="FW9" s="34">
        <f t="shared" si="162"/>
        <v>21600</v>
      </c>
      <c r="FX9" s="34">
        <f t="shared" ref="FX9:GA9" si="176">FX8+3000</f>
        <v>21600</v>
      </c>
      <c r="FY9" s="34">
        <f t="shared" si="176"/>
        <v>21600</v>
      </c>
      <c r="FZ9" s="34">
        <f t="shared" si="176"/>
        <v>21600</v>
      </c>
      <c r="GA9" s="34">
        <f t="shared" si="176"/>
        <v>21600</v>
      </c>
      <c r="GB9" s="34">
        <f t="shared" ref="GB9" si="177">GB8+3000</f>
        <v>23800</v>
      </c>
      <c r="GC9" s="34">
        <f t="shared" ref="GC9:GE9" si="178">GC8+3000</f>
        <v>23800</v>
      </c>
      <c r="GD9" s="34">
        <f t="shared" si="178"/>
        <v>23800</v>
      </c>
      <c r="GE9" s="34">
        <f t="shared" si="178"/>
        <v>23800</v>
      </c>
    </row>
    <row r="10" spans="1:187" s="35" customFormat="1" ht="12" customHeight="1" x14ac:dyDescent="0.2">
      <c r="A10" s="260" t="s">
        <v>176</v>
      </c>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03"/>
      <c r="BP10" s="303"/>
      <c r="BQ10" s="304"/>
      <c r="BR10" s="283"/>
      <c r="BS10" s="283"/>
      <c r="BT10" s="283"/>
      <c r="BU10" s="283"/>
      <c r="BV10" s="34"/>
      <c r="BW10" s="34"/>
      <c r="BX10" s="34"/>
      <c r="BY10" s="34"/>
      <c r="BZ10" s="34"/>
      <c r="CA10" s="34"/>
      <c r="CB10" s="283"/>
      <c r="CC10" s="34"/>
      <c r="CD10" s="34"/>
      <c r="CE10" s="34"/>
      <c r="CF10" s="34"/>
      <c r="CG10" s="34"/>
      <c r="CH10" s="34"/>
      <c r="CI10" s="283"/>
      <c r="CJ10" s="34"/>
      <c r="CK10" s="34"/>
      <c r="CL10" s="34"/>
      <c r="CM10" s="34"/>
      <c r="CN10" s="34"/>
      <c r="CO10" s="34"/>
      <c r="CP10" s="283"/>
      <c r="CQ10" s="34"/>
      <c r="CR10" s="34"/>
      <c r="CS10" s="34"/>
      <c r="CT10" s="34"/>
      <c r="CU10" s="30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02"/>
      <c r="EH10" s="30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row>
    <row r="11" spans="1:187" s="35" customFormat="1" ht="12" customHeight="1" x14ac:dyDescent="0.2">
      <c r="A11" s="261">
        <v>1</v>
      </c>
      <c r="B11" s="34">
        <f t="shared" ref="B11:CO11" si="179">B5+6900</f>
        <v>28400</v>
      </c>
      <c r="C11" s="34">
        <f t="shared" ref="C11" si="180">C5+6900</f>
        <v>28400</v>
      </c>
      <c r="D11" s="34">
        <f t="shared" si="179"/>
        <v>25700</v>
      </c>
      <c r="E11" s="34">
        <f t="shared" ref="E11:F11" si="181">E5+6900</f>
        <v>25700</v>
      </c>
      <c r="F11" s="34">
        <f t="shared" si="181"/>
        <v>23500</v>
      </c>
      <c r="G11" s="34">
        <f t="shared" si="179"/>
        <v>25700</v>
      </c>
      <c r="H11" s="34">
        <f t="shared" ref="H11" si="182">H5+6900</f>
        <v>25700</v>
      </c>
      <c r="I11" s="34">
        <f t="shared" si="179"/>
        <v>27700</v>
      </c>
      <c r="J11" s="34">
        <f t="shared" ref="J11" si="183">J5+6900</f>
        <v>27700</v>
      </c>
      <c r="K11" s="34">
        <f t="shared" si="179"/>
        <v>25700</v>
      </c>
      <c r="L11" s="34">
        <f t="shared" ref="L11:O11" si="184">L5+6900</f>
        <v>25700</v>
      </c>
      <c r="M11" s="34">
        <f t="shared" si="184"/>
        <v>25700</v>
      </c>
      <c r="N11" s="34">
        <f t="shared" si="184"/>
        <v>25700</v>
      </c>
      <c r="O11" s="34">
        <f t="shared" si="184"/>
        <v>25700</v>
      </c>
      <c r="P11" s="34">
        <f t="shared" si="179"/>
        <v>27700</v>
      </c>
      <c r="Q11" s="34">
        <f t="shared" ref="Q11" si="185">Q5+6900</f>
        <v>27700</v>
      </c>
      <c r="R11" s="34">
        <f t="shared" si="179"/>
        <v>27700</v>
      </c>
      <c r="S11" s="34">
        <f t="shared" ref="S11:V11" si="186">S5+6900</f>
        <v>27700</v>
      </c>
      <c r="T11" s="34">
        <f t="shared" si="186"/>
        <v>27700</v>
      </c>
      <c r="U11" s="34">
        <f t="shared" si="186"/>
        <v>27700</v>
      </c>
      <c r="V11" s="34">
        <f t="shared" si="186"/>
        <v>27700</v>
      </c>
      <c r="W11" s="34">
        <f t="shared" si="179"/>
        <v>29700</v>
      </c>
      <c r="X11" s="34">
        <f t="shared" ref="X11" si="187">X5+6900</f>
        <v>29700</v>
      </c>
      <c r="Y11" s="34">
        <f t="shared" si="179"/>
        <v>27700</v>
      </c>
      <c r="Z11" s="34">
        <f t="shared" ref="Z11:AC11" si="188">Z5+6900</f>
        <v>27700</v>
      </c>
      <c r="AA11" s="34">
        <f t="shared" si="188"/>
        <v>27700</v>
      </c>
      <c r="AB11" s="34">
        <f t="shared" si="188"/>
        <v>27700</v>
      </c>
      <c r="AC11" s="34">
        <f t="shared" si="188"/>
        <v>27700</v>
      </c>
      <c r="AD11" s="34">
        <f t="shared" si="179"/>
        <v>29700</v>
      </c>
      <c r="AE11" s="34">
        <f t="shared" ref="AE11" si="189">AE5+6900</f>
        <v>29700</v>
      </c>
      <c r="AF11" s="34">
        <f t="shared" si="179"/>
        <v>27700</v>
      </c>
      <c r="AG11" s="34">
        <f t="shared" ref="AG11:AJ11" si="190">AG5+6900</f>
        <v>27700</v>
      </c>
      <c r="AH11" s="34">
        <f t="shared" si="190"/>
        <v>27700</v>
      </c>
      <c r="AI11" s="34">
        <f t="shared" si="190"/>
        <v>27700</v>
      </c>
      <c r="AJ11" s="34">
        <f t="shared" si="190"/>
        <v>27700</v>
      </c>
      <c r="AK11" s="34">
        <f t="shared" si="179"/>
        <v>29700</v>
      </c>
      <c r="AL11" s="34">
        <f t="shared" ref="AL11" si="191">AL5+6900</f>
        <v>29700</v>
      </c>
      <c r="AM11" s="34">
        <f t="shared" si="179"/>
        <v>27700</v>
      </c>
      <c r="AN11" s="34">
        <f t="shared" ref="AN11:AQ11" si="192">AN5+6900</f>
        <v>27700</v>
      </c>
      <c r="AO11" s="34">
        <f t="shared" si="192"/>
        <v>27700</v>
      </c>
      <c r="AP11" s="34">
        <f t="shared" si="192"/>
        <v>27700</v>
      </c>
      <c r="AQ11" s="34">
        <f t="shared" si="192"/>
        <v>27700</v>
      </c>
      <c r="AR11" s="34">
        <f t="shared" si="179"/>
        <v>29700</v>
      </c>
      <c r="AS11" s="34">
        <f t="shared" ref="AS11" si="193">AS5+6900</f>
        <v>29700</v>
      </c>
      <c r="AT11" s="34">
        <f t="shared" si="179"/>
        <v>27700</v>
      </c>
      <c r="AU11" s="34">
        <f t="shared" ref="AU11:AX11" si="194">AU5+6900</f>
        <v>27700</v>
      </c>
      <c r="AV11" s="34">
        <f t="shared" si="194"/>
        <v>27700</v>
      </c>
      <c r="AW11" s="34">
        <f t="shared" si="194"/>
        <v>27700</v>
      </c>
      <c r="AX11" s="34">
        <f t="shared" si="194"/>
        <v>27700</v>
      </c>
      <c r="AY11" s="34">
        <f t="shared" si="179"/>
        <v>29700</v>
      </c>
      <c r="AZ11" s="34">
        <f t="shared" ref="AZ11" si="195">AZ5+6900</f>
        <v>29700</v>
      </c>
      <c r="BA11" s="34">
        <f t="shared" si="179"/>
        <v>27700</v>
      </c>
      <c r="BB11" s="34">
        <f t="shared" ref="BB11:BE11" si="196">BB5+6900</f>
        <v>27700</v>
      </c>
      <c r="BC11" s="34">
        <f t="shared" si="196"/>
        <v>27700</v>
      </c>
      <c r="BD11" s="34">
        <f t="shared" si="196"/>
        <v>27700</v>
      </c>
      <c r="BE11" s="34">
        <f t="shared" si="196"/>
        <v>27700</v>
      </c>
      <c r="BF11" s="34">
        <f t="shared" si="179"/>
        <v>29700</v>
      </c>
      <c r="BG11" s="34">
        <f t="shared" ref="BG11" si="197">BG5+6900</f>
        <v>29700</v>
      </c>
      <c r="BH11" s="34">
        <f t="shared" si="179"/>
        <v>24500</v>
      </c>
      <c r="BI11" s="34">
        <f t="shared" ref="BI11:BL11" si="198">BI5+6900</f>
        <v>24500</v>
      </c>
      <c r="BJ11" s="34">
        <f t="shared" si="198"/>
        <v>24500</v>
      </c>
      <c r="BK11" s="34">
        <f t="shared" si="198"/>
        <v>24500</v>
      </c>
      <c r="BL11" s="34">
        <f t="shared" si="198"/>
        <v>24500</v>
      </c>
      <c r="BM11" s="34">
        <f t="shared" si="179"/>
        <v>25700</v>
      </c>
      <c r="BN11" s="34">
        <f t="shared" ref="BN11" si="199">BN5+6900</f>
        <v>25700</v>
      </c>
      <c r="BO11" s="303">
        <f t="shared" ref="BO11" si="200">BO5+6900</f>
        <v>23500</v>
      </c>
      <c r="BP11" s="303">
        <f t="shared" si="179"/>
        <v>23500</v>
      </c>
      <c r="BQ11" s="304">
        <f t="shared" ref="BQ11:BS11" si="201">BQ5+6900</f>
        <v>25700</v>
      </c>
      <c r="BR11" s="283">
        <f t="shared" si="201"/>
        <v>25700</v>
      </c>
      <c r="BS11" s="283">
        <f t="shared" si="201"/>
        <v>25700</v>
      </c>
      <c r="BT11" s="283">
        <f t="shared" si="179"/>
        <v>25700</v>
      </c>
      <c r="BU11" s="283">
        <f t="shared" ref="BU11" si="202">BU5+6900</f>
        <v>25700</v>
      </c>
      <c r="BV11" s="34">
        <f t="shared" si="179"/>
        <v>23500</v>
      </c>
      <c r="BW11" s="34">
        <f t="shared" ref="BW11:BZ11" si="203">BW5+6900</f>
        <v>23500</v>
      </c>
      <c r="BX11" s="34">
        <f t="shared" si="203"/>
        <v>23500</v>
      </c>
      <c r="BY11" s="34">
        <f t="shared" si="203"/>
        <v>23500</v>
      </c>
      <c r="BZ11" s="34">
        <f t="shared" si="203"/>
        <v>23500</v>
      </c>
      <c r="CA11" s="34">
        <f t="shared" si="179"/>
        <v>25700</v>
      </c>
      <c r="CB11" s="283">
        <f t="shared" ref="CB11" si="204">CB5+6900</f>
        <v>25700</v>
      </c>
      <c r="CC11" s="34">
        <f t="shared" si="179"/>
        <v>23500</v>
      </c>
      <c r="CD11" s="34">
        <f t="shared" ref="CD11:CG11" si="205">CD5+6900</f>
        <v>23500</v>
      </c>
      <c r="CE11" s="34">
        <f t="shared" si="205"/>
        <v>23500</v>
      </c>
      <c r="CF11" s="34">
        <f t="shared" si="205"/>
        <v>23500</v>
      </c>
      <c r="CG11" s="34">
        <f t="shared" si="205"/>
        <v>23500</v>
      </c>
      <c r="CH11" s="34">
        <f t="shared" si="179"/>
        <v>25700</v>
      </c>
      <c r="CI11" s="283">
        <f t="shared" ref="CI11" si="206">CI5+6900</f>
        <v>25700</v>
      </c>
      <c r="CJ11" s="34">
        <f t="shared" si="179"/>
        <v>23500</v>
      </c>
      <c r="CK11" s="34">
        <f t="shared" ref="CK11:CN11" si="207">CK5+6900</f>
        <v>23500</v>
      </c>
      <c r="CL11" s="34">
        <f t="shared" si="207"/>
        <v>23500</v>
      </c>
      <c r="CM11" s="34">
        <f t="shared" si="207"/>
        <v>23500</v>
      </c>
      <c r="CN11" s="34">
        <f t="shared" si="207"/>
        <v>23500</v>
      </c>
      <c r="CO11" s="34">
        <f t="shared" si="179"/>
        <v>25700</v>
      </c>
      <c r="CP11" s="283">
        <f t="shared" ref="CP11" si="208">CP5+6900</f>
        <v>25700</v>
      </c>
      <c r="CQ11" s="34">
        <f t="shared" ref="CQ11:CT11" si="209">CQ5+6900</f>
        <v>23500</v>
      </c>
      <c r="CR11" s="34">
        <f t="shared" si="209"/>
        <v>23500</v>
      </c>
      <c r="CS11" s="34">
        <f t="shared" si="209"/>
        <v>23500</v>
      </c>
      <c r="CT11" s="34">
        <f t="shared" si="209"/>
        <v>23500</v>
      </c>
      <c r="CU11" s="304">
        <f t="shared" ref="CU11:EG11" si="210">CU5+6900</f>
        <v>21800</v>
      </c>
      <c r="CV11" s="34">
        <f t="shared" ref="CV11:CW11" si="211">CV5+6900</f>
        <v>21800</v>
      </c>
      <c r="CW11" s="34">
        <f t="shared" si="211"/>
        <v>21800</v>
      </c>
      <c r="CX11" s="34">
        <f t="shared" si="210"/>
        <v>19800</v>
      </c>
      <c r="CY11" s="34">
        <f t="shared" ref="CY11:DB11" si="212">CY5+6900</f>
        <v>19800</v>
      </c>
      <c r="CZ11" s="34">
        <f t="shared" si="212"/>
        <v>19800</v>
      </c>
      <c r="DA11" s="34">
        <f t="shared" si="212"/>
        <v>19800</v>
      </c>
      <c r="DB11" s="34">
        <f t="shared" si="212"/>
        <v>19800</v>
      </c>
      <c r="DC11" s="34">
        <f t="shared" si="210"/>
        <v>21800</v>
      </c>
      <c r="DD11" s="34">
        <f t="shared" ref="DD11" si="213">DD5+6900</f>
        <v>21800</v>
      </c>
      <c r="DE11" s="34">
        <f t="shared" si="210"/>
        <v>19800</v>
      </c>
      <c r="DF11" s="34">
        <f t="shared" ref="DF11:DI11" si="214">DF5+6900</f>
        <v>19800</v>
      </c>
      <c r="DG11" s="34">
        <f t="shared" si="214"/>
        <v>19800</v>
      </c>
      <c r="DH11" s="34">
        <f t="shared" si="214"/>
        <v>19800</v>
      </c>
      <c r="DI11" s="34">
        <f t="shared" si="214"/>
        <v>19800</v>
      </c>
      <c r="DJ11" s="34">
        <f t="shared" si="210"/>
        <v>21800</v>
      </c>
      <c r="DK11" s="34">
        <f t="shared" ref="DK11" si="215">DK5+6900</f>
        <v>21800</v>
      </c>
      <c r="DL11" s="34">
        <f t="shared" si="210"/>
        <v>19800</v>
      </c>
      <c r="DM11" s="34">
        <f t="shared" ref="DM11:DP11" si="216">DM5+6900</f>
        <v>19800</v>
      </c>
      <c r="DN11" s="34">
        <f t="shared" si="216"/>
        <v>19800</v>
      </c>
      <c r="DO11" s="34">
        <f t="shared" si="216"/>
        <v>19800</v>
      </c>
      <c r="DP11" s="34">
        <f t="shared" si="216"/>
        <v>19800</v>
      </c>
      <c r="DQ11" s="34">
        <f t="shared" si="210"/>
        <v>21800</v>
      </c>
      <c r="DR11" s="34">
        <f t="shared" ref="DR11" si="217">DR5+6900</f>
        <v>21800</v>
      </c>
      <c r="DS11" s="34">
        <f t="shared" si="210"/>
        <v>19800</v>
      </c>
      <c r="DT11" s="34">
        <f t="shared" ref="DT11:DW11" si="218">DT5+6900</f>
        <v>19800</v>
      </c>
      <c r="DU11" s="34">
        <f t="shared" si="218"/>
        <v>19800</v>
      </c>
      <c r="DV11" s="34">
        <f t="shared" si="218"/>
        <v>19800</v>
      </c>
      <c r="DW11" s="34">
        <f t="shared" si="218"/>
        <v>19800</v>
      </c>
      <c r="DX11" s="34">
        <f t="shared" si="210"/>
        <v>21800</v>
      </c>
      <c r="DY11" s="34">
        <f t="shared" ref="DY11" si="219">DY5+6900</f>
        <v>21800</v>
      </c>
      <c r="DZ11" s="34">
        <f t="shared" si="210"/>
        <v>23500</v>
      </c>
      <c r="EA11" s="34">
        <f t="shared" ref="EA11:EB11" si="220">EA5+6900</f>
        <v>23500</v>
      </c>
      <c r="EB11" s="34">
        <f t="shared" si="220"/>
        <v>23500</v>
      </c>
      <c r="EC11" s="34">
        <f t="shared" si="210"/>
        <v>25700</v>
      </c>
      <c r="ED11" s="34">
        <f t="shared" ref="ED11:EF11" si="221">ED5+6900</f>
        <v>25700</v>
      </c>
      <c r="EE11" s="34">
        <f t="shared" si="221"/>
        <v>25700</v>
      </c>
      <c r="EF11" s="34">
        <f t="shared" si="221"/>
        <v>25700</v>
      </c>
      <c r="EG11" s="302">
        <f t="shared" si="210"/>
        <v>18800</v>
      </c>
      <c r="EH11" s="304">
        <f>EH5+5900</f>
        <v>17800</v>
      </c>
      <c r="EI11" s="34">
        <f t="shared" ref="EI11:EK11" si="222">EI5+5900</f>
        <v>17800</v>
      </c>
      <c r="EJ11" s="34">
        <f t="shared" si="222"/>
        <v>17800</v>
      </c>
      <c r="EK11" s="34">
        <f t="shared" si="222"/>
        <v>17800</v>
      </c>
      <c r="EL11" s="34">
        <f t="shared" ref="EL11:FW11" si="223">EL5+5900</f>
        <v>18800</v>
      </c>
      <c r="EM11" s="34">
        <f t="shared" ref="EM11" si="224">EM5+5900</f>
        <v>18800</v>
      </c>
      <c r="EN11" s="34">
        <f t="shared" si="223"/>
        <v>17800</v>
      </c>
      <c r="EO11" s="34">
        <f t="shared" ref="EO11:ER11" si="225">EO5+5900</f>
        <v>17800</v>
      </c>
      <c r="EP11" s="34">
        <f t="shared" si="225"/>
        <v>17800</v>
      </c>
      <c r="EQ11" s="34">
        <f t="shared" si="225"/>
        <v>17800</v>
      </c>
      <c r="ER11" s="34">
        <f t="shared" si="225"/>
        <v>17800</v>
      </c>
      <c r="ES11" s="34">
        <f t="shared" si="223"/>
        <v>18800</v>
      </c>
      <c r="ET11" s="34">
        <f t="shared" ref="ET11" si="226">ET5+5900</f>
        <v>18800</v>
      </c>
      <c r="EU11" s="34">
        <f t="shared" si="223"/>
        <v>17800</v>
      </c>
      <c r="EV11" s="34">
        <f t="shared" ref="EV11:EY11" si="227">EV5+5900</f>
        <v>17800</v>
      </c>
      <c r="EW11" s="34">
        <f t="shared" si="227"/>
        <v>17800</v>
      </c>
      <c r="EX11" s="34">
        <f t="shared" si="227"/>
        <v>17800</v>
      </c>
      <c r="EY11" s="34">
        <f t="shared" si="227"/>
        <v>17800</v>
      </c>
      <c r="EZ11" s="34">
        <f t="shared" si="223"/>
        <v>18800</v>
      </c>
      <c r="FA11" s="34">
        <f t="shared" ref="FA11" si="228">FA5+5900</f>
        <v>18800</v>
      </c>
      <c r="FB11" s="34">
        <f t="shared" si="223"/>
        <v>17800</v>
      </c>
      <c r="FC11" s="34">
        <f t="shared" ref="FC11" si="229">FC5+5900</f>
        <v>17800</v>
      </c>
      <c r="FD11" s="34">
        <f t="shared" si="223"/>
        <v>17800</v>
      </c>
      <c r="FE11" s="34">
        <f t="shared" ref="FE11:FF11" si="230">FE5+5900</f>
        <v>17800</v>
      </c>
      <c r="FF11" s="34">
        <f t="shared" si="230"/>
        <v>17800</v>
      </c>
      <c r="FG11" s="34">
        <f t="shared" si="223"/>
        <v>18800</v>
      </c>
      <c r="FH11" s="34">
        <f t="shared" ref="FH11" si="231">FH5+5900</f>
        <v>18800</v>
      </c>
      <c r="FI11" s="34">
        <f t="shared" si="223"/>
        <v>17800</v>
      </c>
      <c r="FJ11" s="34">
        <f t="shared" ref="FJ11:FM11" si="232">FJ5+5900</f>
        <v>17800</v>
      </c>
      <c r="FK11" s="34">
        <f t="shared" si="232"/>
        <v>17800</v>
      </c>
      <c r="FL11" s="34">
        <f t="shared" si="232"/>
        <v>17800</v>
      </c>
      <c r="FM11" s="34">
        <f t="shared" si="232"/>
        <v>17800</v>
      </c>
      <c r="FN11" s="34">
        <f t="shared" si="223"/>
        <v>18800</v>
      </c>
      <c r="FO11" s="34">
        <f t="shared" ref="FO11" si="233">FO5+5900</f>
        <v>18800</v>
      </c>
      <c r="FP11" s="34">
        <f t="shared" si="223"/>
        <v>17800</v>
      </c>
      <c r="FQ11" s="34">
        <f t="shared" ref="FQ11:FT11" si="234">FQ5+5900</f>
        <v>17800</v>
      </c>
      <c r="FR11" s="34">
        <f t="shared" si="234"/>
        <v>17800</v>
      </c>
      <c r="FS11" s="34">
        <f t="shared" si="234"/>
        <v>17800</v>
      </c>
      <c r="FT11" s="34">
        <f t="shared" si="234"/>
        <v>17800</v>
      </c>
      <c r="FU11" s="34">
        <f t="shared" si="223"/>
        <v>18800</v>
      </c>
      <c r="FV11" s="34">
        <f t="shared" ref="FV11" si="235">FV5+5900</f>
        <v>18800</v>
      </c>
      <c r="FW11" s="34">
        <f t="shared" si="223"/>
        <v>22500</v>
      </c>
      <c r="FX11" s="34">
        <f t="shared" ref="FX11:GA11" si="236">FX5+5900</f>
        <v>22500</v>
      </c>
      <c r="FY11" s="34">
        <f t="shared" si="236"/>
        <v>22500</v>
      </c>
      <c r="FZ11" s="34">
        <f t="shared" si="236"/>
        <v>22500</v>
      </c>
      <c r="GA11" s="34">
        <f t="shared" si="236"/>
        <v>22500</v>
      </c>
      <c r="GB11" s="34">
        <f t="shared" ref="GB11" si="237">GB5+5900</f>
        <v>24700</v>
      </c>
      <c r="GC11" s="34">
        <f t="shared" ref="GC11:GE11" si="238">GC5+5900</f>
        <v>24700</v>
      </c>
      <c r="GD11" s="34">
        <f t="shared" si="238"/>
        <v>24700</v>
      </c>
      <c r="GE11" s="34">
        <f t="shared" si="238"/>
        <v>24700</v>
      </c>
    </row>
    <row r="12" spans="1:187" s="35" customFormat="1" ht="12" customHeight="1" x14ac:dyDescent="0.2">
      <c r="A12" s="261">
        <v>2</v>
      </c>
      <c r="B12" s="34">
        <f t="shared" ref="B12:CO12" si="239">B11+3000</f>
        <v>31400</v>
      </c>
      <c r="C12" s="34">
        <f t="shared" ref="C12" si="240">C11+3000</f>
        <v>31400</v>
      </c>
      <c r="D12" s="34">
        <f t="shared" si="239"/>
        <v>28700</v>
      </c>
      <c r="E12" s="34">
        <f t="shared" ref="E12:F12" si="241">E11+3000</f>
        <v>28700</v>
      </c>
      <c r="F12" s="34">
        <f t="shared" si="241"/>
        <v>26500</v>
      </c>
      <c r="G12" s="34">
        <f t="shared" si="239"/>
        <v>28700</v>
      </c>
      <c r="H12" s="34">
        <f t="shared" ref="H12" si="242">H11+3000</f>
        <v>28700</v>
      </c>
      <c r="I12" s="34">
        <f t="shared" si="239"/>
        <v>30700</v>
      </c>
      <c r="J12" s="34">
        <f t="shared" ref="J12" si="243">J11+3000</f>
        <v>30700</v>
      </c>
      <c r="K12" s="34">
        <f t="shared" si="239"/>
        <v>28700</v>
      </c>
      <c r="L12" s="34">
        <f t="shared" ref="L12:O12" si="244">L11+3000</f>
        <v>28700</v>
      </c>
      <c r="M12" s="34">
        <f t="shared" si="244"/>
        <v>28700</v>
      </c>
      <c r="N12" s="34">
        <f t="shared" si="244"/>
        <v>28700</v>
      </c>
      <c r="O12" s="34">
        <f t="shared" si="244"/>
        <v>28700</v>
      </c>
      <c r="P12" s="34">
        <f t="shared" si="239"/>
        <v>30700</v>
      </c>
      <c r="Q12" s="34">
        <f t="shared" ref="Q12" si="245">Q11+3000</f>
        <v>30700</v>
      </c>
      <c r="R12" s="34">
        <f t="shared" si="239"/>
        <v>30700</v>
      </c>
      <c r="S12" s="34">
        <f t="shared" ref="S12:V12" si="246">S11+3000</f>
        <v>30700</v>
      </c>
      <c r="T12" s="34">
        <f t="shared" si="246"/>
        <v>30700</v>
      </c>
      <c r="U12" s="34">
        <f t="shared" si="246"/>
        <v>30700</v>
      </c>
      <c r="V12" s="34">
        <f t="shared" si="246"/>
        <v>30700</v>
      </c>
      <c r="W12" s="34">
        <f t="shared" si="239"/>
        <v>32700</v>
      </c>
      <c r="X12" s="34">
        <f t="shared" ref="X12" si="247">X11+3000</f>
        <v>32700</v>
      </c>
      <c r="Y12" s="34">
        <f t="shared" si="239"/>
        <v>30700</v>
      </c>
      <c r="Z12" s="34">
        <f t="shared" ref="Z12:AC12" si="248">Z11+3000</f>
        <v>30700</v>
      </c>
      <c r="AA12" s="34">
        <f t="shared" si="248"/>
        <v>30700</v>
      </c>
      <c r="AB12" s="34">
        <f t="shared" si="248"/>
        <v>30700</v>
      </c>
      <c r="AC12" s="34">
        <f t="shared" si="248"/>
        <v>30700</v>
      </c>
      <c r="AD12" s="34">
        <f t="shared" si="239"/>
        <v>32700</v>
      </c>
      <c r="AE12" s="34">
        <f t="shared" ref="AE12" si="249">AE11+3000</f>
        <v>32700</v>
      </c>
      <c r="AF12" s="34">
        <f t="shared" si="239"/>
        <v>30700</v>
      </c>
      <c r="AG12" s="34">
        <f t="shared" ref="AG12:AJ12" si="250">AG11+3000</f>
        <v>30700</v>
      </c>
      <c r="AH12" s="34">
        <f t="shared" si="250"/>
        <v>30700</v>
      </c>
      <c r="AI12" s="34">
        <f t="shared" si="250"/>
        <v>30700</v>
      </c>
      <c r="AJ12" s="34">
        <f t="shared" si="250"/>
        <v>30700</v>
      </c>
      <c r="AK12" s="34">
        <f t="shared" si="239"/>
        <v>32700</v>
      </c>
      <c r="AL12" s="34">
        <f t="shared" ref="AL12" si="251">AL11+3000</f>
        <v>32700</v>
      </c>
      <c r="AM12" s="34">
        <f t="shared" si="239"/>
        <v>30700</v>
      </c>
      <c r="AN12" s="34">
        <f t="shared" ref="AN12:AQ12" si="252">AN11+3000</f>
        <v>30700</v>
      </c>
      <c r="AO12" s="34">
        <f t="shared" si="252"/>
        <v>30700</v>
      </c>
      <c r="AP12" s="34">
        <f t="shared" si="252"/>
        <v>30700</v>
      </c>
      <c r="AQ12" s="34">
        <f t="shared" si="252"/>
        <v>30700</v>
      </c>
      <c r="AR12" s="34">
        <f t="shared" si="239"/>
        <v>32700</v>
      </c>
      <c r="AS12" s="34">
        <f t="shared" ref="AS12" si="253">AS11+3000</f>
        <v>32700</v>
      </c>
      <c r="AT12" s="34">
        <f t="shared" si="239"/>
        <v>30700</v>
      </c>
      <c r="AU12" s="34">
        <f t="shared" ref="AU12:AX12" si="254">AU11+3000</f>
        <v>30700</v>
      </c>
      <c r="AV12" s="34">
        <f t="shared" si="254"/>
        <v>30700</v>
      </c>
      <c r="AW12" s="34">
        <f t="shared" si="254"/>
        <v>30700</v>
      </c>
      <c r="AX12" s="34">
        <f t="shared" si="254"/>
        <v>30700</v>
      </c>
      <c r="AY12" s="34">
        <f t="shared" si="239"/>
        <v>32700</v>
      </c>
      <c r="AZ12" s="34">
        <f t="shared" ref="AZ12" si="255">AZ11+3000</f>
        <v>32700</v>
      </c>
      <c r="BA12" s="34">
        <f t="shared" si="239"/>
        <v>30700</v>
      </c>
      <c r="BB12" s="34">
        <f t="shared" ref="BB12:BE12" si="256">BB11+3000</f>
        <v>30700</v>
      </c>
      <c r="BC12" s="34">
        <f t="shared" si="256"/>
        <v>30700</v>
      </c>
      <c r="BD12" s="34">
        <f t="shared" si="256"/>
        <v>30700</v>
      </c>
      <c r="BE12" s="34">
        <f t="shared" si="256"/>
        <v>30700</v>
      </c>
      <c r="BF12" s="34">
        <f t="shared" si="239"/>
        <v>32700</v>
      </c>
      <c r="BG12" s="34">
        <f t="shared" ref="BG12" si="257">BG11+3000</f>
        <v>32700</v>
      </c>
      <c r="BH12" s="34">
        <f t="shared" si="239"/>
        <v>27500</v>
      </c>
      <c r="BI12" s="34">
        <f t="shared" ref="BI12:BL12" si="258">BI11+3000</f>
        <v>27500</v>
      </c>
      <c r="BJ12" s="34">
        <f t="shared" si="258"/>
        <v>27500</v>
      </c>
      <c r="BK12" s="34">
        <f t="shared" si="258"/>
        <v>27500</v>
      </c>
      <c r="BL12" s="34">
        <f t="shared" si="258"/>
        <v>27500</v>
      </c>
      <c r="BM12" s="34">
        <f t="shared" si="239"/>
        <v>28700</v>
      </c>
      <c r="BN12" s="34">
        <f t="shared" ref="BN12" si="259">BN11+3000</f>
        <v>28700</v>
      </c>
      <c r="BO12" s="303">
        <f t="shared" ref="BO12" si="260">BO11+3000</f>
        <v>26500</v>
      </c>
      <c r="BP12" s="303">
        <f t="shared" si="239"/>
        <v>26500</v>
      </c>
      <c r="BQ12" s="304">
        <f t="shared" ref="BQ12:BS12" si="261">BQ11+3000</f>
        <v>28700</v>
      </c>
      <c r="BR12" s="283">
        <f t="shared" si="261"/>
        <v>28700</v>
      </c>
      <c r="BS12" s="283">
        <f t="shared" si="261"/>
        <v>28700</v>
      </c>
      <c r="BT12" s="283">
        <f t="shared" si="239"/>
        <v>28700</v>
      </c>
      <c r="BU12" s="283">
        <f t="shared" ref="BU12" si="262">BU11+3000</f>
        <v>28700</v>
      </c>
      <c r="BV12" s="34">
        <f t="shared" si="239"/>
        <v>26500</v>
      </c>
      <c r="BW12" s="34">
        <f t="shared" ref="BW12:BZ12" si="263">BW11+3000</f>
        <v>26500</v>
      </c>
      <c r="BX12" s="34">
        <f t="shared" si="263"/>
        <v>26500</v>
      </c>
      <c r="BY12" s="34">
        <f t="shared" si="263"/>
        <v>26500</v>
      </c>
      <c r="BZ12" s="34">
        <f t="shared" si="263"/>
        <v>26500</v>
      </c>
      <c r="CA12" s="34">
        <f t="shared" si="239"/>
        <v>28700</v>
      </c>
      <c r="CB12" s="283">
        <f t="shared" ref="CB12" si="264">CB11+3000</f>
        <v>28700</v>
      </c>
      <c r="CC12" s="34">
        <f t="shared" si="239"/>
        <v>26500</v>
      </c>
      <c r="CD12" s="34">
        <f t="shared" ref="CD12:CG12" si="265">CD11+3000</f>
        <v>26500</v>
      </c>
      <c r="CE12" s="34">
        <f t="shared" si="265"/>
        <v>26500</v>
      </c>
      <c r="CF12" s="34">
        <f t="shared" si="265"/>
        <v>26500</v>
      </c>
      <c r="CG12" s="34">
        <f t="shared" si="265"/>
        <v>26500</v>
      </c>
      <c r="CH12" s="34">
        <f t="shared" si="239"/>
        <v>28700</v>
      </c>
      <c r="CI12" s="283">
        <f t="shared" ref="CI12" si="266">CI11+3000</f>
        <v>28700</v>
      </c>
      <c r="CJ12" s="34">
        <f t="shared" si="239"/>
        <v>26500</v>
      </c>
      <c r="CK12" s="34">
        <f t="shared" ref="CK12:CN12" si="267">CK11+3000</f>
        <v>26500</v>
      </c>
      <c r="CL12" s="34">
        <f t="shared" si="267"/>
        <v>26500</v>
      </c>
      <c r="CM12" s="34">
        <f t="shared" si="267"/>
        <v>26500</v>
      </c>
      <c r="CN12" s="34">
        <f t="shared" si="267"/>
        <v>26500</v>
      </c>
      <c r="CO12" s="34">
        <f t="shared" si="239"/>
        <v>28700</v>
      </c>
      <c r="CP12" s="283">
        <f t="shared" ref="CP12" si="268">CP11+3000</f>
        <v>28700</v>
      </c>
      <c r="CQ12" s="34">
        <f t="shared" ref="CQ12:CT12" si="269">CQ11+3000</f>
        <v>26500</v>
      </c>
      <c r="CR12" s="34">
        <f t="shared" si="269"/>
        <v>26500</v>
      </c>
      <c r="CS12" s="34">
        <f t="shared" si="269"/>
        <v>26500</v>
      </c>
      <c r="CT12" s="34">
        <f t="shared" si="269"/>
        <v>26500</v>
      </c>
      <c r="CU12" s="304">
        <f t="shared" ref="CU12:EG12" si="270">CU11+3000</f>
        <v>24800</v>
      </c>
      <c r="CV12" s="34">
        <f t="shared" ref="CV12:CW12" si="271">CV11+3000</f>
        <v>24800</v>
      </c>
      <c r="CW12" s="34">
        <f t="shared" si="271"/>
        <v>24800</v>
      </c>
      <c r="CX12" s="34">
        <f t="shared" si="270"/>
        <v>22800</v>
      </c>
      <c r="CY12" s="34">
        <f t="shared" ref="CY12:DB12" si="272">CY11+3000</f>
        <v>22800</v>
      </c>
      <c r="CZ12" s="34">
        <f t="shared" si="272"/>
        <v>22800</v>
      </c>
      <c r="DA12" s="34">
        <f t="shared" si="272"/>
        <v>22800</v>
      </c>
      <c r="DB12" s="34">
        <f t="shared" si="272"/>
        <v>22800</v>
      </c>
      <c r="DC12" s="34">
        <f t="shared" si="270"/>
        <v>24800</v>
      </c>
      <c r="DD12" s="34">
        <f t="shared" ref="DD12" si="273">DD11+3000</f>
        <v>24800</v>
      </c>
      <c r="DE12" s="34">
        <f t="shared" si="270"/>
        <v>22800</v>
      </c>
      <c r="DF12" s="34">
        <f t="shared" ref="DF12:DI12" si="274">DF11+3000</f>
        <v>22800</v>
      </c>
      <c r="DG12" s="34">
        <f t="shared" si="274"/>
        <v>22800</v>
      </c>
      <c r="DH12" s="34">
        <f t="shared" si="274"/>
        <v>22800</v>
      </c>
      <c r="DI12" s="34">
        <f t="shared" si="274"/>
        <v>22800</v>
      </c>
      <c r="DJ12" s="34">
        <f t="shared" si="270"/>
        <v>24800</v>
      </c>
      <c r="DK12" s="34">
        <f t="shared" ref="DK12" si="275">DK11+3000</f>
        <v>24800</v>
      </c>
      <c r="DL12" s="34">
        <f t="shared" si="270"/>
        <v>22800</v>
      </c>
      <c r="DM12" s="34">
        <f t="shared" ref="DM12:DP12" si="276">DM11+3000</f>
        <v>22800</v>
      </c>
      <c r="DN12" s="34">
        <f t="shared" si="276"/>
        <v>22800</v>
      </c>
      <c r="DO12" s="34">
        <f t="shared" si="276"/>
        <v>22800</v>
      </c>
      <c r="DP12" s="34">
        <f t="shared" si="276"/>
        <v>22800</v>
      </c>
      <c r="DQ12" s="34">
        <f t="shared" si="270"/>
        <v>24800</v>
      </c>
      <c r="DR12" s="34">
        <f t="shared" ref="DR12" si="277">DR11+3000</f>
        <v>24800</v>
      </c>
      <c r="DS12" s="34">
        <f t="shared" si="270"/>
        <v>22800</v>
      </c>
      <c r="DT12" s="34">
        <f t="shared" ref="DT12:DW12" si="278">DT11+3000</f>
        <v>22800</v>
      </c>
      <c r="DU12" s="34">
        <f t="shared" si="278"/>
        <v>22800</v>
      </c>
      <c r="DV12" s="34">
        <f t="shared" si="278"/>
        <v>22800</v>
      </c>
      <c r="DW12" s="34">
        <f t="shared" si="278"/>
        <v>22800</v>
      </c>
      <c r="DX12" s="34">
        <f t="shared" si="270"/>
        <v>24800</v>
      </c>
      <c r="DY12" s="34">
        <f t="shared" ref="DY12" si="279">DY11+3000</f>
        <v>24800</v>
      </c>
      <c r="DZ12" s="34">
        <f t="shared" si="270"/>
        <v>26500</v>
      </c>
      <c r="EA12" s="34">
        <f t="shared" ref="EA12:EB12" si="280">EA11+3000</f>
        <v>26500</v>
      </c>
      <c r="EB12" s="34">
        <f t="shared" si="280"/>
        <v>26500</v>
      </c>
      <c r="EC12" s="34">
        <f t="shared" si="270"/>
        <v>28700</v>
      </c>
      <c r="ED12" s="34">
        <f t="shared" ref="ED12:EF12" si="281">ED11+3000</f>
        <v>28700</v>
      </c>
      <c r="EE12" s="34">
        <f t="shared" si="281"/>
        <v>28700</v>
      </c>
      <c r="EF12" s="34">
        <f t="shared" si="281"/>
        <v>28700</v>
      </c>
      <c r="EG12" s="302">
        <f t="shared" si="270"/>
        <v>21800</v>
      </c>
      <c r="EH12" s="304">
        <f t="shared" ref="EH12:FW12" si="282">EH11+3000</f>
        <v>20800</v>
      </c>
      <c r="EI12" s="34">
        <f t="shared" ref="EI12:EK12" si="283">EI11+3000</f>
        <v>20800</v>
      </c>
      <c r="EJ12" s="34">
        <f t="shared" si="283"/>
        <v>20800</v>
      </c>
      <c r="EK12" s="34">
        <f t="shared" si="283"/>
        <v>20800</v>
      </c>
      <c r="EL12" s="34">
        <f t="shared" si="282"/>
        <v>21800</v>
      </c>
      <c r="EM12" s="34">
        <f t="shared" ref="EM12" si="284">EM11+3000</f>
        <v>21800</v>
      </c>
      <c r="EN12" s="34">
        <f t="shared" si="282"/>
        <v>20800</v>
      </c>
      <c r="EO12" s="34">
        <f t="shared" ref="EO12:ER12" si="285">EO11+3000</f>
        <v>20800</v>
      </c>
      <c r="EP12" s="34">
        <f t="shared" si="285"/>
        <v>20800</v>
      </c>
      <c r="EQ12" s="34">
        <f t="shared" si="285"/>
        <v>20800</v>
      </c>
      <c r="ER12" s="34">
        <f t="shared" si="285"/>
        <v>20800</v>
      </c>
      <c r="ES12" s="34">
        <f t="shared" si="282"/>
        <v>21800</v>
      </c>
      <c r="ET12" s="34">
        <f t="shared" ref="ET12" si="286">ET11+3000</f>
        <v>21800</v>
      </c>
      <c r="EU12" s="34">
        <f t="shared" si="282"/>
        <v>20800</v>
      </c>
      <c r="EV12" s="34">
        <f t="shared" ref="EV12:EY12" si="287">EV11+3000</f>
        <v>20800</v>
      </c>
      <c r="EW12" s="34">
        <f t="shared" si="287"/>
        <v>20800</v>
      </c>
      <c r="EX12" s="34">
        <f t="shared" si="287"/>
        <v>20800</v>
      </c>
      <c r="EY12" s="34">
        <f t="shared" si="287"/>
        <v>20800</v>
      </c>
      <c r="EZ12" s="34">
        <f t="shared" si="282"/>
        <v>21800</v>
      </c>
      <c r="FA12" s="34">
        <f t="shared" ref="FA12" si="288">FA11+3000</f>
        <v>21800</v>
      </c>
      <c r="FB12" s="34">
        <f t="shared" si="282"/>
        <v>20800</v>
      </c>
      <c r="FC12" s="34">
        <f t="shared" ref="FC12" si="289">FC11+3000</f>
        <v>20800</v>
      </c>
      <c r="FD12" s="34">
        <f t="shared" si="282"/>
        <v>20800</v>
      </c>
      <c r="FE12" s="34">
        <f t="shared" ref="FE12:FF12" si="290">FE11+3000</f>
        <v>20800</v>
      </c>
      <c r="FF12" s="34">
        <f t="shared" si="290"/>
        <v>20800</v>
      </c>
      <c r="FG12" s="34">
        <f t="shared" si="282"/>
        <v>21800</v>
      </c>
      <c r="FH12" s="34">
        <f t="shared" ref="FH12" si="291">FH11+3000</f>
        <v>21800</v>
      </c>
      <c r="FI12" s="34">
        <f t="shared" si="282"/>
        <v>20800</v>
      </c>
      <c r="FJ12" s="34">
        <f t="shared" ref="FJ12:FM12" si="292">FJ11+3000</f>
        <v>20800</v>
      </c>
      <c r="FK12" s="34">
        <f t="shared" si="292"/>
        <v>20800</v>
      </c>
      <c r="FL12" s="34">
        <f t="shared" si="292"/>
        <v>20800</v>
      </c>
      <c r="FM12" s="34">
        <f t="shared" si="292"/>
        <v>20800</v>
      </c>
      <c r="FN12" s="34">
        <f t="shared" si="282"/>
        <v>21800</v>
      </c>
      <c r="FO12" s="34">
        <f t="shared" ref="FO12" si="293">FO11+3000</f>
        <v>21800</v>
      </c>
      <c r="FP12" s="34">
        <f t="shared" si="282"/>
        <v>20800</v>
      </c>
      <c r="FQ12" s="34">
        <f t="shared" ref="FQ12:FT12" si="294">FQ11+3000</f>
        <v>20800</v>
      </c>
      <c r="FR12" s="34">
        <f t="shared" si="294"/>
        <v>20800</v>
      </c>
      <c r="FS12" s="34">
        <f t="shared" si="294"/>
        <v>20800</v>
      </c>
      <c r="FT12" s="34">
        <f t="shared" si="294"/>
        <v>20800</v>
      </c>
      <c r="FU12" s="34">
        <f t="shared" si="282"/>
        <v>21800</v>
      </c>
      <c r="FV12" s="34">
        <f t="shared" ref="FV12" si="295">FV11+3000</f>
        <v>21800</v>
      </c>
      <c r="FW12" s="34">
        <f t="shared" si="282"/>
        <v>25500</v>
      </c>
      <c r="FX12" s="34">
        <f t="shared" ref="FX12:GA12" si="296">FX11+3000</f>
        <v>25500</v>
      </c>
      <c r="FY12" s="34">
        <f t="shared" si="296"/>
        <v>25500</v>
      </c>
      <c r="FZ12" s="34">
        <f t="shared" si="296"/>
        <v>25500</v>
      </c>
      <c r="GA12" s="34">
        <f t="shared" si="296"/>
        <v>25500</v>
      </c>
      <c r="GB12" s="34">
        <f t="shared" ref="GB12" si="297">GB11+3000</f>
        <v>27700</v>
      </c>
      <c r="GC12" s="34">
        <f t="shared" ref="GC12:GE12" si="298">GC11+3000</f>
        <v>27700</v>
      </c>
      <c r="GD12" s="34">
        <f t="shared" si="298"/>
        <v>27700</v>
      </c>
      <c r="GE12" s="34">
        <f t="shared" si="298"/>
        <v>27700</v>
      </c>
    </row>
    <row r="13" spans="1:187" s="35" customFormat="1" ht="12" customHeight="1" x14ac:dyDescent="0.2">
      <c r="A13" s="260" t="s">
        <v>177</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03"/>
      <c r="BP13" s="303"/>
      <c r="BQ13" s="304"/>
      <c r="BR13" s="283"/>
      <c r="BS13" s="283"/>
      <c r="BT13" s="283"/>
      <c r="BU13" s="283"/>
      <c r="BV13" s="34"/>
      <c r="BW13" s="34"/>
      <c r="BX13" s="34"/>
      <c r="BY13" s="34"/>
      <c r="BZ13" s="34"/>
      <c r="CA13" s="34"/>
      <c r="CB13" s="283"/>
      <c r="CC13" s="34"/>
      <c r="CD13" s="34"/>
      <c r="CE13" s="34"/>
      <c r="CF13" s="34"/>
      <c r="CG13" s="34"/>
      <c r="CH13" s="34"/>
      <c r="CI13" s="283"/>
      <c r="CJ13" s="34"/>
      <c r="CK13" s="34"/>
      <c r="CL13" s="34"/>
      <c r="CM13" s="34"/>
      <c r="CN13" s="34"/>
      <c r="CO13" s="34"/>
      <c r="CP13" s="283"/>
      <c r="CQ13" s="34"/>
      <c r="CR13" s="34"/>
      <c r="CS13" s="34"/>
      <c r="CT13" s="34"/>
      <c r="CU13" s="30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02"/>
      <c r="EH13" s="30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row>
    <row r="14" spans="1:187" s="35" customFormat="1" ht="12" customHeight="1" x14ac:dyDescent="0.2">
      <c r="A14" s="261">
        <v>1</v>
      </c>
      <c r="B14" s="34">
        <f t="shared" ref="B14:CO14" si="299">B5+17900</f>
        <v>39400</v>
      </c>
      <c r="C14" s="34">
        <f t="shared" ref="C14" si="300">C5+17900</f>
        <v>39400</v>
      </c>
      <c r="D14" s="34">
        <f t="shared" si="299"/>
        <v>36700</v>
      </c>
      <c r="E14" s="34">
        <f t="shared" ref="E14:F14" si="301">E5+17900</f>
        <v>36700</v>
      </c>
      <c r="F14" s="34">
        <f t="shared" si="301"/>
        <v>34500</v>
      </c>
      <c r="G14" s="34">
        <f t="shared" si="299"/>
        <v>36700</v>
      </c>
      <c r="H14" s="34">
        <f t="shared" ref="H14" si="302">H5+17900</f>
        <v>36700</v>
      </c>
      <c r="I14" s="34">
        <f t="shared" si="299"/>
        <v>38700</v>
      </c>
      <c r="J14" s="34">
        <f t="shared" ref="J14" si="303">J5+17900</f>
        <v>38700</v>
      </c>
      <c r="K14" s="34">
        <f t="shared" si="299"/>
        <v>36700</v>
      </c>
      <c r="L14" s="34">
        <f t="shared" ref="L14:O14" si="304">L5+17900</f>
        <v>36700</v>
      </c>
      <c r="M14" s="34">
        <f t="shared" si="304"/>
        <v>36700</v>
      </c>
      <c r="N14" s="34">
        <f t="shared" si="304"/>
        <v>36700</v>
      </c>
      <c r="O14" s="34">
        <f t="shared" si="304"/>
        <v>36700</v>
      </c>
      <c r="P14" s="34">
        <f t="shared" si="299"/>
        <v>38700</v>
      </c>
      <c r="Q14" s="34">
        <f t="shared" ref="Q14" si="305">Q5+17900</f>
        <v>38700</v>
      </c>
      <c r="R14" s="34">
        <f t="shared" si="299"/>
        <v>38700</v>
      </c>
      <c r="S14" s="34">
        <f t="shared" ref="S14:V14" si="306">S5+17900</f>
        <v>38700</v>
      </c>
      <c r="T14" s="34">
        <f t="shared" si="306"/>
        <v>38700</v>
      </c>
      <c r="U14" s="34">
        <f t="shared" si="306"/>
        <v>38700</v>
      </c>
      <c r="V14" s="34">
        <f t="shared" si="306"/>
        <v>38700</v>
      </c>
      <c r="W14" s="34">
        <f t="shared" si="299"/>
        <v>40700</v>
      </c>
      <c r="X14" s="34">
        <f t="shared" ref="X14" si="307">X5+17900</f>
        <v>40700</v>
      </c>
      <c r="Y14" s="34">
        <f t="shared" si="299"/>
        <v>38700</v>
      </c>
      <c r="Z14" s="34">
        <f t="shared" ref="Z14:AC14" si="308">Z5+17900</f>
        <v>38700</v>
      </c>
      <c r="AA14" s="34">
        <f t="shared" si="308"/>
        <v>38700</v>
      </c>
      <c r="AB14" s="34">
        <f t="shared" si="308"/>
        <v>38700</v>
      </c>
      <c r="AC14" s="34">
        <f t="shared" si="308"/>
        <v>38700</v>
      </c>
      <c r="AD14" s="34">
        <f t="shared" si="299"/>
        <v>40700</v>
      </c>
      <c r="AE14" s="34">
        <f t="shared" ref="AE14" si="309">AE5+17900</f>
        <v>40700</v>
      </c>
      <c r="AF14" s="34">
        <f t="shared" si="299"/>
        <v>38700</v>
      </c>
      <c r="AG14" s="34">
        <f t="shared" ref="AG14:AJ14" si="310">AG5+17900</f>
        <v>38700</v>
      </c>
      <c r="AH14" s="34">
        <f t="shared" si="310"/>
        <v>38700</v>
      </c>
      <c r="AI14" s="34">
        <f t="shared" si="310"/>
        <v>38700</v>
      </c>
      <c r="AJ14" s="34">
        <f t="shared" si="310"/>
        <v>38700</v>
      </c>
      <c r="AK14" s="34">
        <f t="shared" si="299"/>
        <v>40700</v>
      </c>
      <c r="AL14" s="34">
        <f t="shared" ref="AL14" si="311">AL5+17900</f>
        <v>40700</v>
      </c>
      <c r="AM14" s="34">
        <f t="shared" si="299"/>
        <v>38700</v>
      </c>
      <c r="AN14" s="34">
        <f t="shared" ref="AN14:AQ14" si="312">AN5+17900</f>
        <v>38700</v>
      </c>
      <c r="AO14" s="34">
        <f t="shared" si="312"/>
        <v>38700</v>
      </c>
      <c r="AP14" s="34">
        <f t="shared" si="312"/>
        <v>38700</v>
      </c>
      <c r="AQ14" s="34">
        <f t="shared" si="312"/>
        <v>38700</v>
      </c>
      <c r="AR14" s="34">
        <f t="shared" si="299"/>
        <v>40700</v>
      </c>
      <c r="AS14" s="34">
        <f t="shared" ref="AS14" si="313">AS5+17900</f>
        <v>40700</v>
      </c>
      <c r="AT14" s="34">
        <f t="shared" si="299"/>
        <v>38700</v>
      </c>
      <c r="AU14" s="34">
        <f t="shared" ref="AU14:AX14" si="314">AU5+17900</f>
        <v>38700</v>
      </c>
      <c r="AV14" s="34">
        <f t="shared" si="314"/>
        <v>38700</v>
      </c>
      <c r="AW14" s="34">
        <f t="shared" si="314"/>
        <v>38700</v>
      </c>
      <c r="AX14" s="34">
        <f t="shared" si="314"/>
        <v>38700</v>
      </c>
      <c r="AY14" s="34">
        <f t="shared" si="299"/>
        <v>40700</v>
      </c>
      <c r="AZ14" s="34">
        <f t="shared" ref="AZ14" si="315">AZ5+17900</f>
        <v>40700</v>
      </c>
      <c r="BA14" s="34">
        <f t="shared" si="299"/>
        <v>38700</v>
      </c>
      <c r="BB14" s="34">
        <f t="shared" ref="BB14:BE14" si="316">BB5+17900</f>
        <v>38700</v>
      </c>
      <c r="BC14" s="34">
        <f t="shared" si="316"/>
        <v>38700</v>
      </c>
      <c r="BD14" s="34">
        <f t="shared" si="316"/>
        <v>38700</v>
      </c>
      <c r="BE14" s="34">
        <f t="shared" si="316"/>
        <v>38700</v>
      </c>
      <c r="BF14" s="34">
        <f t="shared" si="299"/>
        <v>40700</v>
      </c>
      <c r="BG14" s="34">
        <f t="shared" ref="BG14" si="317">BG5+17900</f>
        <v>40700</v>
      </c>
      <c r="BH14" s="34">
        <f t="shared" si="299"/>
        <v>35500</v>
      </c>
      <c r="BI14" s="34">
        <f t="shared" ref="BI14:BL14" si="318">BI5+17900</f>
        <v>35500</v>
      </c>
      <c r="BJ14" s="34">
        <f t="shared" si="318"/>
        <v>35500</v>
      </c>
      <c r="BK14" s="34">
        <f t="shared" si="318"/>
        <v>35500</v>
      </c>
      <c r="BL14" s="34">
        <f t="shared" si="318"/>
        <v>35500</v>
      </c>
      <c r="BM14" s="34">
        <f t="shared" si="299"/>
        <v>36700</v>
      </c>
      <c r="BN14" s="34">
        <f t="shared" ref="BN14" si="319">BN5+17900</f>
        <v>36700</v>
      </c>
      <c r="BO14" s="303">
        <f t="shared" ref="BO14" si="320">BO5+17900</f>
        <v>34500</v>
      </c>
      <c r="BP14" s="303">
        <f t="shared" si="299"/>
        <v>34500</v>
      </c>
      <c r="BQ14" s="304">
        <f t="shared" ref="BQ14:BS14" si="321">BQ5+17900</f>
        <v>36700</v>
      </c>
      <c r="BR14" s="283">
        <f t="shared" si="321"/>
        <v>36700</v>
      </c>
      <c r="BS14" s="283">
        <f t="shared" si="321"/>
        <v>36700</v>
      </c>
      <c r="BT14" s="283">
        <f t="shared" si="299"/>
        <v>36700</v>
      </c>
      <c r="BU14" s="283">
        <f t="shared" ref="BU14" si="322">BU5+17900</f>
        <v>36700</v>
      </c>
      <c r="BV14" s="34">
        <f t="shared" si="299"/>
        <v>34500</v>
      </c>
      <c r="BW14" s="34">
        <f t="shared" ref="BW14:BZ14" si="323">BW5+17900</f>
        <v>34500</v>
      </c>
      <c r="BX14" s="34">
        <f t="shared" si="323"/>
        <v>34500</v>
      </c>
      <c r="BY14" s="34">
        <f t="shared" si="323"/>
        <v>34500</v>
      </c>
      <c r="BZ14" s="34">
        <f t="shared" si="323"/>
        <v>34500</v>
      </c>
      <c r="CA14" s="34">
        <f t="shared" si="299"/>
        <v>36700</v>
      </c>
      <c r="CB14" s="283">
        <f t="shared" ref="CB14" si="324">CB5+17900</f>
        <v>36700</v>
      </c>
      <c r="CC14" s="34">
        <f t="shared" si="299"/>
        <v>34500</v>
      </c>
      <c r="CD14" s="34">
        <f t="shared" ref="CD14:CG14" si="325">CD5+17900</f>
        <v>34500</v>
      </c>
      <c r="CE14" s="34">
        <f t="shared" si="325"/>
        <v>34500</v>
      </c>
      <c r="CF14" s="34">
        <f t="shared" si="325"/>
        <v>34500</v>
      </c>
      <c r="CG14" s="34">
        <f t="shared" si="325"/>
        <v>34500</v>
      </c>
      <c r="CH14" s="34">
        <f t="shared" si="299"/>
        <v>36700</v>
      </c>
      <c r="CI14" s="283">
        <f t="shared" ref="CI14" si="326">CI5+17900</f>
        <v>36700</v>
      </c>
      <c r="CJ14" s="34">
        <f t="shared" si="299"/>
        <v>34500</v>
      </c>
      <c r="CK14" s="34">
        <f t="shared" ref="CK14:CN14" si="327">CK5+17900</f>
        <v>34500</v>
      </c>
      <c r="CL14" s="34">
        <f t="shared" si="327"/>
        <v>34500</v>
      </c>
      <c r="CM14" s="34">
        <f t="shared" si="327"/>
        <v>34500</v>
      </c>
      <c r="CN14" s="34">
        <f t="shared" si="327"/>
        <v>34500</v>
      </c>
      <c r="CO14" s="34">
        <f t="shared" si="299"/>
        <v>36700</v>
      </c>
      <c r="CP14" s="283">
        <f t="shared" ref="CP14" si="328">CP5+17900</f>
        <v>36700</v>
      </c>
      <c r="CQ14" s="34">
        <f t="shared" ref="CQ14:CT14" si="329">CQ5+17900</f>
        <v>34500</v>
      </c>
      <c r="CR14" s="34">
        <f t="shared" si="329"/>
        <v>34500</v>
      </c>
      <c r="CS14" s="34">
        <f t="shared" si="329"/>
        <v>34500</v>
      </c>
      <c r="CT14" s="34">
        <f t="shared" si="329"/>
        <v>34500</v>
      </c>
      <c r="CU14" s="304">
        <f>CU5+16900</f>
        <v>31800</v>
      </c>
      <c r="CV14" s="34">
        <f t="shared" ref="CV14:CW14" si="330">CV5+16900</f>
        <v>31800</v>
      </c>
      <c r="CW14" s="34">
        <f t="shared" si="330"/>
        <v>31800</v>
      </c>
      <c r="CX14" s="34">
        <f t="shared" ref="CX14:EG14" si="331">CX5+16900</f>
        <v>29800</v>
      </c>
      <c r="CY14" s="34">
        <f t="shared" ref="CY14:DB14" si="332">CY5+16900</f>
        <v>29800</v>
      </c>
      <c r="CZ14" s="34">
        <f t="shared" si="332"/>
        <v>29800</v>
      </c>
      <c r="DA14" s="34">
        <f t="shared" si="332"/>
        <v>29800</v>
      </c>
      <c r="DB14" s="34">
        <f t="shared" si="332"/>
        <v>29800</v>
      </c>
      <c r="DC14" s="34">
        <f t="shared" si="331"/>
        <v>31800</v>
      </c>
      <c r="DD14" s="34">
        <f t="shared" ref="DD14" si="333">DD5+16900</f>
        <v>31800</v>
      </c>
      <c r="DE14" s="34">
        <f t="shared" si="331"/>
        <v>29800</v>
      </c>
      <c r="DF14" s="34">
        <f t="shared" ref="DF14:DI14" si="334">DF5+16900</f>
        <v>29800</v>
      </c>
      <c r="DG14" s="34">
        <f t="shared" si="334"/>
        <v>29800</v>
      </c>
      <c r="DH14" s="34">
        <f t="shared" si="334"/>
        <v>29800</v>
      </c>
      <c r="DI14" s="34">
        <f t="shared" si="334"/>
        <v>29800</v>
      </c>
      <c r="DJ14" s="34">
        <f t="shared" si="331"/>
        <v>31800</v>
      </c>
      <c r="DK14" s="34">
        <f t="shared" ref="DK14" si="335">DK5+16900</f>
        <v>31800</v>
      </c>
      <c r="DL14" s="34">
        <f t="shared" si="331"/>
        <v>29800</v>
      </c>
      <c r="DM14" s="34">
        <f t="shared" ref="DM14:DP14" si="336">DM5+16900</f>
        <v>29800</v>
      </c>
      <c r="DN14" s="34">
        <f t="shared" si="336"/>
        <v>29800</v>
      </c>
      <c r="DO14" s="34">
        <f t="shared" si="336"/>
        <v>29800</v>
      </c>
      <c r="DP14" s="34">
        <f t="shared" si="336"/>
        <v>29800</v>
      </c>
      <c r="DQ14" s="34">
        <f t="shared" si="331"/>
        <v>31800</v>
      </c>
      <c r="DR14" s="34">
        <f t="shared" ref="DR14" si="337">DR5+16900</f>
        <v>31800</v>
      </c>
      <c r="DS14" s="34">
        <f t="shared" si="331"/>
        <v>29800</v>
      </c>
      <c r="DT14" s="34">
        <f t="shared" ref="DT14:DW14" si="338">DT5+16900</f>
        <v>29800</v>
      </c>
      <c r="DU14" s="34">
        <f t="shared" si="338"/>
        <v>29800</v>
      </c>
      <c r="DV14" s="34">
        <f t="shared" si="338"/>
        <v>29800</v>
      </c>
      <c r="DW14" s="34">
        <f t="shared" si="338"/>
        <v>29800</v>
      </c>
      <c r="DX14" s="34">
        <f t="shared" si="331"/>
        <v>31800</v>
      </c>
      <c r="DY14" s="34">
        <f t="shared" ref="DY14" si="339">DY5+16900</f>
        <v>31800</v>
      </c>
      <c r="DZ14" s="34">
        <f t="shared" si="331"/>
        <v>33500</v>
      </c>
      <c r="EA14" s="34">
        <f t="shared" ref="EA14:EB14" si="340">EA5+16900</f>
        <v>33500</v>
      </c>
      <c r="EB14" s="34">
        <f t="shared" si="340"/>
        <v>33500</v>
      </c>
      <c r="EC14" s="34">
        <f t="shared" si="331"/>
        <v>35700</v>
      </c>
      <c r="ED14" s="34">
        <f t="shared" ref="ED14:EF14" si="341">ED5+16900</f>
        <v>35700</v>
      </c>
      <c r="EE14" s="34">
        <f t="shared" si="341"/>
        <v>35700</v>
      </c>
      <c r="EF14" s="34">
        <f t="shared" si="341"/>
        <v>35700</v>
      </c>
      <c r="EG14" s="302">
        <f t="shared" si="331"/>
        <v>28800</v>
      </c>
      <c r="EH14" s="304">
        <f>EH5+14900</f>
        <v>26800</v>
      </c>
      <c r="EI14" s="34">
        <f t="shared" ref="EI14:EK14" si="342">EI5+14900</f>
        <v>26800</v>
      </c>
      <c r="EJ14" s="34">
        <f t="shared" si="342"/>
        <v>26800</v>
      </c>
      <c r="EK14" s="34">
        <f t="shared" si="342"/>
        <v>26800</v>
      </c>
      <c r="EL14" s="34">
        <f t="shared" ref="EL14:FW14" si="343">EL5+14900</f>
        <v>27800</v>
      </c>
      <c r="EM14" s="34">
        <f t="shared" ref="EM14" si="344">EM5+14900</f>
        <v>27800</v>
      </c>
      <c r="EN14" s="34">
        <f t="shared" si="343"/>
        <v>26800</v>
      </c>
      <c r="EO14" s="34">
        <f t="shared" ref="EO14:ER14" si="345">EO5+14900</f>
        <v>26800</v>
      </c>
      <c r="EP14" s="34">
        <f t="shared" si="345"/>
        <v>26800</v>
      </c>
      <c r="EQ14" s="34">
        <f t="shared" si="345"/>
        <v>26800</v>
      </c>
      <c r="ER14" s="34">
        <f t="shared" si="345"/>
        <v>26800</v>
      </c>
      <c r="ES14" s="34">
        <f t="shared" si="343"/>
        <v>27800</v>
      </c>
      <c r="ET14" s="34">
        <f t="shared" ref="ET14" si="346">ET5+14900</f>
        <v>27800</v>
      </c>
      <c r="EU14" s="34">
        <f t="shared" si="343"/>
        <v>26800</v>
      </c>
      <c r="EV14" s="34">
        <f t="shared" ref="EV14:EY14" si="347">EV5+14900</f>
        <v>26800</v>
      </c>
      <c r="EW14" s="34">
        <f t="shared" si="347"/>
        <v>26800</v>
      </c>
      <c r="EX14" s="34">
        <f t="shared" si="347"/>
        <v>26800</v>
      </c>
      <c r="EY14" s="34">
        <f t="shared" si="347"/>
        <v>26800</v>
      </c>
      <c r="EZ14" s="34">
        <f t="shared" si="343"/>
        <v>27800</v>
      </c>
      <c r="FA14" s="34">
        <f t="shared" ref="FA14" si="348">FA5+14900</f>
        <v>27800</v>
      </c>
      <c r="FB14" s="34">
        <f t="shared" si="343"/>
        <v>26800</v>
      </c>
      <c r="FC14" s="34">
        <f t="shared" ref="FC14" si="349">FC5+14900</f>
        <v>26800</v>
      </c>
      <c r="FD14" s="34">
        <f t="shared" si="343"/>
        <v>26800</v>
      </c>
      <c r="FE14" s="34">
        <f t="shared" ref="FE14:FF14" si="350">FE5+14900</f>
        <v>26800</v>
      </c>
      <c r="FF14" s="34">
        <f t="shared" si="350"/>
        <v>26800</v>
      </c>
      <c r="FG14" s="34">
        <f t="shared" si="343"/>
        <v>27800</v>
      </c>
      <c r="FH14" s="34">
        <f t="shared" ref="FH14" si="351">FH5+14900</f>
        <v>27800</v>
      </c>
      <c r="FI14" s="34">
        <f t="shared" si="343"/>
        <v>26800</v>
      </c>
      <c r="FJ14" s="34">
        <f t="shared" ref="FJ14:FM14" si="352">FJ5+14900</f>
        <v>26800</v>
      </c>
      <c r="FK14" s="34">
        <f t="shared" si="352"/>
        <v>26800</v>
      </c>
      <c r="FL14" s="34">
        <f t="shared" si="352"/>
        <v>26800</v>
      </c>
      <c r="FM14" s="34">
        <f t="shared" si="352"/>
        <v>26800</v>
      </c>
      <c r="FN14" s="34">
        <f t="shared" si="343"/>
        <v>27800</v>
      </c>
      <c r="FO14" s="34">
        <f t="shared" ref="FO14" si="353">FO5+14900</f>
        <v>27800</v>
      </c>
      <c r="FP14" s="34">
        <f t="shared" si="343"/>
        <v>26800</v>
      </c>
      <c r="FQ14" s="34">
        <f t="shared" ref="FQ14:FT14" si="354">FQ5+14900</f>
        <v>26800</v>
      </c>
      <c r="FR14" s="34">
        <f t="shared" si="354"/>
        <v>26800</v>
      </c>
      <c r="FS14" s="34">
        <f t="shared" si="354"/>
        <v>26800</v>
      </c>
      <c r="FT14" s="34">
        <f t="shared" si="354"/>
        <v>26800</v>
      </c>
      <c r="FU14" s="34">
        <f t="shared" si="343"/>
        <v>27800</v>
      </c>
      <c r="FV14" s="34">
        <f t="shared" ref="FV14" si="355">FV5+14900</f>
        <v>27800</v>
      </c>
      <c r="FW14" s="34">
        <f t="shared" si="343"/>
        <v>31500</v>
      </c>
      <c r="FX14" s="34">
        <f t="shared" ref="FX14:GA14" si="356">FX5+14900</f>
        <v>31500</v>
      </c>
      <c r="FY14" s="34">
        <f t="shared" si="356"/>
        <v>31500</v>
      </c>
      <c r="FZ14" s="34">
        <f t="shared" si="356"/>
        <v>31500</v>
      </c>
      <c r="GA14" s="34">
        <f t="shared" si="356"/>
        <v>31500</v>
      </c>
      <c r="GB14" s="34">
        <f t="shared" ref="GB14" si="357">GB5+14900</f>
        <v>33700</v>
      </c>
      <c r="GC14" s="34">
        <f t="shared" ref="GC14:GE14" si="358">GC5+14900</f>
        <v>33700</v>
      </c>
      <c r="GD14" s="34">
        <f t="shared" si="358"/>
        <v>33700</v>
      </c>
      <c r="GE14" s="34">
        <f t="shared" si="358"/>
        <v>33700</v>
      </c>
    </row>
    <row r="15" spans="1:187" s="35" customFormat="1" ht="12" customHeight="1" x14ac:dyDescent="0.2">
      <c r="A15" s="261">
        <v>2</v>
      </c>
      <c r="B15" s="34">
        <f t="shared" ref="B15:CO15" si="359">B14+3000</f>
        <v>42400</v>
      </c>
      <c r="C15" s="34">
        <f t="shared" ref="C15" si="360">C14+3000</f>
        <v>42400</v>
      </c>
      <c r="D15" s="34">
        <f t="shared" si="359"/>
        <v>39700</v>
      </c>
      <c r="E15" s="34">
        <f t="shared" ref="E15:F15" si="361">E14+3000</f>
        <v>39700</v>
      </c>
      <c r="F15" s="34">
        <f t="shared" si="361"/>
        <v>37500</v>
      </c>
      <c r="G15" s="34">
        <f t="shared" si="359"/>
        <v>39700</v>
      </c>
      <c r="H15" s="34">
        <f t="shared" ref="H15" si="362">H14+3000</f>
        <v>39700</v>
      </c>
      <c r="I15" s="34">
        <f t="shared" si="359"/>
        <v>41700</v>
      </c>
      <c r="J15" s="34">
        <f t="shared" ref="J15" si="363">J14+3000</f>
        <v>41700</v>
      </c>
      <c r="K15" s="34">
        <f t="shared" si="359"/>
        <v>39700</v>
      </c>
      <c r="L15" s="34">
        <f t="shared" ref="L15:O15" si="364">L14+3000</f>
        <v>39700</v>
      </c>
      <c r="M15" s="34">
        <f t="shared" si="364"/>
        <v>39700</v>
      </c>
      <c r="N15" s="34">
        <f t="shared" si="364"/>
        <v>39700</v>
      </c>
      <c r="O15" s="34">
        <f t="shared" si="364"/>
        <v>39700</v>
      </c>
      <c r="P15" s="34">
        <f t="shared" si="359"/>
        <v>41700</v>
      </c>
      <c r="Q15" s="34">
        <f t="shared" ref="Q15" si="365">Q14+3000</f>
        <v>41700</v>
      </c>
      <c r="R15" s="34">
        <f t="shared" si="359"/>
        <v>41700</v>
      </c>
      <c r="S15" s="34">
        <f t="shared" ref="S15:V15" si="366">S14+3000</f>
        <v>41700</v>
      </c>
      <c r="T15" s="34">
        <f t="shared" si="366"/>
        <v>41700</v>
      </c>
      <c r="U15" s="34">
        <f t="shared" si="366"/>
        <v>41700</v>
      </c>
      <c r="V15" s="34">
        <f t="shared" si="366"/>
        <v>41700</v>
      </c>
      <c r="W15" s="34">
        <f t="shared" si="359"/>
        <v>43700</v>
      </c>
      <c r="X15" s="34">
        <f t="shared" ref="X15" si="367">X14+3000</f>
        <v>43700</v>
      </c>
      <c r="Y15" s="34">
        <f t="shared" si="359"/>
        <v>41700</v>
      </c>
      <c r="Z15" s="34">
        <f t="shared" ref="Z15:AC15" si="368">Z14+3000</f>
        <v>41700</v>
      </c>
      <c r="AA15" s="34">
        <f t="shared" si="368"/>
        <v>41700</v>
      </c>
      <c r="AB15" s="34">
        <f t="shared" si="368"/>
        <v>41700</v>
      </c>
      <c r="AC15" s="34">
        <f t="shared" si="368"/>
        <v>41700</v>
      </c>
      <c r="AD15" s="34">
        <f t="shared" si="359"/>
        <v>43700</v>
      </c>
      <c r="AE15" s="34">
        <f t="shared" ref="AE15" si="369">AE14+3000</f>
        <v>43700</v>
      </c>
      <c r="AF15" s="34">
        <f t="shared" si="359"/>
        <v>41700</v>
      </c>
      <c r="AG15" s="34">
        <f t="shared" ref="AG15:AJ15" si="370">AG14+3000</f>
        <v>41700</v>
      </c>
      <c r="AH15" s="34">
        <f t="shared" si="370"/>
        <v>41700</v>
      </c>
      <c r="AI15" s="34">
        <f t="shared" si="370"/>
        <v>41700</v>
      </c>
      <c r="AJ15" s="34">
        <f t="shared" si="370"/>
        <v>41700</v>
      </c>
      <c r="AK15" s="34">
        <f t="shared" si="359"/>
        <v>43700</v>
      </c>
      <c r="AL15" s="34">
        <f t="shared" ref="AL15" si="371">AL14+3000</f>
        <v>43700</v>
      </c>
      <c r="AM15" s="34">
        <f t="shared" si="359"/>
        <v>41700</v>
      </c>
      <c r="AN15" s="34">
        <f t="shared" ref="AN15:AQ15" si="372">AN14+3000</f>
        <v>41700</v>
      </c>
      <c r="AO15" s="34">
        <f t="shared" si="372"/>
        <v>41700</v>
      </c>
      <c r="AP15" s="34">
        <f t="shared" si="372"/>
        <v>41700</v>
      </c>
      <c r="AQ15" s="34">
        <f t="shared" si="372"/>
        <v>41700</v>
      </c>
      <c r="AR15" s="34">
        <f t="shared" si="359"/>
        <v>43700</v>
      </c>
      <c r="AS15" s="34">
        <f t="shared" ref="AS15" si="373">AS14+3000</f>
        <v>43700</v>
      </c>
      <c r="AT15" s="34">
        <f t="shared" si="359"/>
        <v>41700</v>
      </c>
      <c r="AU15" s="34">
        <f t="shared" ref="AU15:AX15" si="374">AU14+3000</f>
        <v>41700</v>
      </c>
      <c r="AV15" s="34">
        <f t="shared" si="374"/>
        <v>41700</v>
      </c>
      <c r="AW15" s="34">
        <f t="shared" si="374"/>
        <v>41700</v>
      </c>
      <c r="AX15" s="34">
        <f t="shared" si="374"/>
        <v>41700</v>
      </c>
      <c r="AY15" s="34">
        <f t="shared" si="359"/>
        <v>43700</v>
      </c>
      <c r="AZ15" s="34">
        <f t="shared" ref="AZ15" si="375">AZ14+3000</f>
        <v>43700</v>
      </c>
      <c r="BA15" s="34">
        <f t="shared" si="359"/>
        <v>41700</v>
      </c>
      <c r="BB15" s="34">
        <f t="shared" ref="BB15:BE15" si="376">BB14+3000</f>
        <v>41700</v>
      </c>
      <c r="BC15" s="34">
        <f t="shared" si="376"/>
        <v>41700</v>
      </c>
      <c r="BD15" s="34">
        <f t="shared" si="376"/>
        <v>41700</v>
      </c>
      <c r="BE15" s="34">
        <f t="shared" si="376"/>
        <v>41700</v>
      </c>
      <c r="BF15" s="34">
        <f t="shared" si="359"/>
        <v>43700</v>
      </c>
      <c r="BG15" s="34">
        <f t="shared" ref="BG15" si="377">BG14+3000</f>
        <v>43700</v>
      </c>
      <c r="BH15" s="34">
        <f t="shared" si="359"/>
        <v>38500</v>
      </c>
      <c r="BI15" s="34">
        <f t="shared" ref="BI15:BL15" si="378">BI14+3000</f>
        <v>38500</v>
      </c>
      <c r="BJ15" s="34">
        <f t="shared" si="378"/>
        <v>38500</v>
      </c>
      <c r="BK15" s="34">
        <f t="shared" si="378"/>
        <v>38500</v>
      </c>
      <c r="BL15" s="34">
        <f t="shared" si="378"/>
        <v>38500</v>
      </c>
      <c r="BM15" s="34">
        <f t="shared" si="359"/>
        <v>39700</v>
      </c>
      <c r="BN15" s="34">
        <f t="shared" ref="BN15" si="379">BN14+3000</f>
        <v>39700</v>
      </c>
      <c r="BO15" s="303">
        <f t="shared" ref="BO15" si="380">BO14+3000</f>
        <v>37500</v>
      </c>
      <c r="BP15" s="303">
        <f t="shared" si="359"/>
        <v>37500</v>
      </c>
      <c r="BQ15" s="304">
        <f t="shared" ref="BQ15:BS15" si="381">BQ14+3000</f>
        <v>39700</v>
      </c>
      <c r="BR15" s="283">
        <f t="shared" si="381"/>
        <v>39700</v>
      </c>
      <c r="BS15" s="283">
        <f t="shared" si="381"/>
        <v>39700</v>
      </c>
      <c r="BT15" s="283">
        <f t="shared" si="359"/>
        <v>39700</v>
      </c>
      <c r="BU15" s="283">
        <f t="shared" ref="BU15" si="382">BU14+3000</f>
        <v>39700</v>
      </c>
      <c r="BV15" s="34">
        <f t="shared" si="359"/>
        <v>37500</v>
      </c>
      <c r="BW15" s="34">
        <f t="shared" ref="BW15:BZ15" si="383">BW14+3000</f>
        <v>37500</v>
      </c>
      <c r="BX15" s="34">
        <f t="shared" si="383"/>
        <v>37500</v>
      </c>
      <c r="BY15" s="34">
        <f t="shared" si="383"/>
        <v>37500</v>
      </c>
      <c r="BZ15" s="34">
        <f t="shared" si="383"/>
        <v>37500</v>
      </c>
      <c r="CA15" s="34">
        <f t="shared" si="359"/>
        <v>39700</v>
      </c>
      <c r="CB15" s="283">
        <f t="shared" ref="CB15" si="384">CB14+3000</f>
        <v>39700</v>
      </c>
      <c r="CC15" s="34">
        <f t="shared" si="359"/>
        <v>37500</v>
      </c>
      <c r="CD15" s="34">
        <f t="shared" ref="CD15:CG15" si="385">CD14+3000</f>
        <v>37500</v>
      </c>
      <c r="CE15" s="34">
        <f t="shared" si="385"/>
        <v>37500</v>
      </c>
      <c r="CF15" s="34">
        <f t="shared" si="385"/>
        <v>37500</v>
      </c>
      <c r="CG15" s="34">
        <f t="shared" si="385"/>
        <v>37500</v>
      </c>
      <c r="CH15" s="34">
        <f t="shared" si="359"/>
        <v>39700</v>
      </c>
      <c r="CI15" s="283">
        <f t="shared" ref="CI15" si="386">CI14+3000</f>
        <v>39700</v>
      </c>
      <c r="CJ15" s="34">
        <f t="shared" si="359"/>
        <v>37500</v>
      </c>
      <c r="CK15" s="34">
        <f t="shared" ref="CK15:CN15" si="387">CK14+3000</f>
        <v>37500</v>
      </c>
      <c r="CL15" s="34">
        <f t="shared" si="387"/>
        <v>37500</v>
      </c>
      <c r="CM15" s="34">
        <f t="shared" si="387"/>
        <v>37500</v>
      </c>
      <c r="CN15" s="34">
        <f t="shared" si="387"/>
        <v>37500</v>
      </c>
      <c r="CO15" s="34">
        <f t="shared" si="359"/>
        <v>39700</v>
      </c>
      <c r="CP15" s="283">
        <f t="shared" ref="CP15" si="388">CP14+3000</f>
        <v>39700</v>
      </c>
      <c r="CQ15" s="34">
        <f t="shared" ref="CQ15:CT15" si="389">CQ14+3000</f>
        <v>37500</v>
      </c>
      <c r="CR15" s="34">
        <f t="shared" si="389"/>
        <v>37500</v>
      </c>
      <c r="CS15" s="34">
        <f t="shared" si="389"/>
        <v>37500</v>
      </c>
      <c r="CT15" s="34">
        <f t="shared" si="389"/>
        <v>37500</v>
      </c>
      <c r="CU15" s="304">
        <f t="shared" ref="CU15:EG15" si="390">CU14+3000</f>
        <v>34800</v>
      </c>
      <c r="CV15" s="34">
        <f t="shared" ref="CV15:CW15" si="391">CV14+3000</f>
        <v>34800</v>
      </c>
      <c r="CW15" s="34">
        <f t="shared" si="391"/>
        <v>34800</v>
      </c>
      <c r="CX15" s="34">
        <f t="shared" si="390"/>
        <v>32800</v>
      </c>
      <c r="CY15" s="34">
        <f t="shared" ref="CY15:DB15" si="392">CY14+3000</f>
        <v>32800</v>
      </c>
      <c r="CZ15" s="34">
        <f t="shared" si="392"/>
        <v>32800</v>
      </c>
      <c r="DA15" s="34">
        <f t="shared" si="392"/>
        <v>32800</v>
      </c>
      <c r="DB15" s="34">
        <f t="shared" si="392"/>
        <v>32800</v>
      </c>
      <c r="DC15" s="34">
        <f t="shared" si="390"/>
        <v>34800</v>
      </c>
      <c r="DD15" s="34">
        <f t="shared" ref="DD15" si="393">DD14+3000</f>
        <v>34800</v>
      </c>
      <c r="DE15" s="34">
        <f t="shared" si="390"/>
        <v>32800</v>
      </c>
      <c r="DF15" s="34">
        <f t="shared" ref="DF15:DI15" si="394">DF14+3000</f>
        <v>32800</v>
      </c>
      <c r="DG15" s="34">
        <f t="shared" si="394"/>
        <v>32800</v>
      </c>
      <c r="DH15" s="34">
        <f t="shared" si="394"/>
        <v>32800</v>
      </c>
      <c r="DI15" s="34">
        <f t="shared" si="394"/>
        <v>32800</v>
      </c>
      <c r="DJ15" s="34">
        <f t="shared" si="390"/>
        <v>34800</v>
      </c>
      <c r="DK15" s="34">
        <f t="shared" ref="DK15" si="395">DK14+3000</f>
        <v>34800</v>
      </c>
      <c r="DL15" s="34">
        <f t="shared" si="390"/>
        <v>32800</v>
      </c>
      <c r="DM15" s="34">
        <f t="shared" ref="DM15:DP15" si="396">DM14+3000</f>
        <v>32800</v>
      </c>
      <c r="DN15" s="34">
        <f t="shared" si="396"/>
        <v>32800</v>
      </c>
      <c r="DO15" s="34">
        <f t="shared" si="396"/>
        <v>32800</v>
      </c>
      <c r="DP15" s="34">
        <f t="shared" si="396"/>
        <v>32800</v>
      </c>
      <c r="DQ15" s="34">
        <f t="shared" si="390"/>
        <v>34800</v>
      </c>
      <c r="DR15" s="34">
        <f t="shared" ref="DR15" si="397">DR14+3000</f>
        <v>34800</v>
      </c>
      <c r="DS15" s="34">
        <f t="shared" si="390"/>
        <v>32800</v>
      </c>
      <c r="DT15" s="34">
        <f t="shared" ref="DT15:DW15" si="398">DT14+3000</f>
        <v>32800</v>
      </c>
      <c r="DU15" s="34">
        <f t="shared" si="398"/>
        <v>32800</v>
      </c>
      <c r="DV15" s="34">
        <f t="shared" si="398"/>
        <v>32800</v>
      </c>
      <c r="DW15" s="34">
        <f t="shared" si="398"/>
        <v>32800</v>
      </c>
      <c r="DX15" s="34">
        <f t="shared" si="390"/>
        <v>34800</v>
      </c>
      <c r="DY15" s="34">
        <f t="shared" ref="DY15" si="399">DY14+3000</f>
        <v>34800</v>
      </c>
      <c r="DZ15" s="34">
        <f t="shared" si="390"/>
        <v>36500</v>
      </c>
      <c r="EA15" s="34">
        <f t="shared" ref="EA15:EB15" si="400">EA14+3000</f>
        <v>36500</v>
      </c>
      <c r="EB15" s="34">
        <f t="shared" si="400"/>
        <v>36500</v>
      </c>
      <c r="EC15" s="34">
        <f t="shared" si="390"/>
        <v>38700</v>
      </c>
      <c r="ED15" s="34">
        <f t="shared" ref="ED15:EF15" si="401">ED14+3000</f>
        <v>38700</v>
      </c>
      <c r="EE15" s="34">
        <f t="shared" si="401"/>
        <v>38700</v>
      </c>
      <c r="EF15" s="34">
        <f t="shared" si="401"/>
        <v>38700</v>
      </c>
      <c r="EG15" s="302">
        <f t="shared" si="390"/>
        <v>31800</v>
      </c>
      <c r="EH15" s="304">
        <f t="shared" ref="EH15:FW15" si="402">EH14+3000</f>
        <v>29800</v>
      </c>
      <c r="EI15" s="34">
        <f t="shared" ref="EI15:EK15" si="403">EI14+3000</f>
        <v>29800</v>
      </c>
      <c r="EJ15" s="34">
        <f t="shared" si="403"/>
        <v>29800</v>
      </c>
      <c r="EK15" s="34">
        <f t="shared" si="403"/>
        <v>29800</v>
      </c>
      <c r="EL15" s="34">
        <f t="shared" si="402"/>
        <v>30800</v>
      </c>
      <c r="EM15" s="34">
        <f t="shared" ref="EM15" si="404">EM14+3000</f>
        <v>30800</v>
      </c>
      <c r="EN15" s="34">
        <f t="shared" si="402"/>
        <v>29800</v>
      </c>
      <c r="EO15" s="34">
        <f t="shared" ref="EO15:ER15" si="405">EO14+3000</f>
        <v>29800</v>
      </c>
      <c r="EP15" s="34">
        <f t="shared" si="405"/>
        <v>29800</v>
      </c>
      <c r="EQ15" s="34">
        <f t="shared" si="405"/>
        <v>29800</v>
      </c>
      <c r="ER15" s="34">
        <f t="shared" si="405"/>
        <v>29800</v>
      </c>
      <c r="ES15" s="34">
        <f t="shared" si="402"/>
        <v>30800</v>
      </c>
      <c r="ET15" s="34">
        <f t="shared" ref="ET15" si="406">ET14+3000</f>
        <v>30800</v>
      </c>
      <c r="EU15" s="34">
        <f t="shared" si="402"/>
        <v>29800</v>
      </c>
      <c r="EV15" s="34">
        <f t="shared" ref="EV15:EY15" si="407">EV14+3000</f>
        <v>29800</v>
      </c>
      <c r="EW15" s="34">
        <f t="shared" si="407"/>
        <v>29800</v>
      </c>
      <c r="EX15" s="34">
        <f t="shared" si="407"/>
        <v>29800</v>
      </c>
      <c r="EY15" s="34">
        <f t="shared" si="407"/>
        <v>29800</v>
      </c>
      <c r="EZ15" s="34">
        <f t="shared" si="402"/>
        <v>30800</v>
      </c>
      <c r="FA15" s="34">
        <f t="shared" ref="FA15" si="408">FA14+3000</f>
        <v>30800</v>
      </c>
      <c r="FB15" s="34">
        <f t="shared" si="402"/>
        <v>29800</v>
      </c>
      <c r="FC15" s="34">
        <f t="shared" ref="FC15" si="409">FC14+3000</f>
        <v>29800</v>
      </c>
      <c r="FD15" s="34">
        <f t="shared" si="402"/>
        <v>29800</v>
      </c>
      <c r="FE15" s="34">
        <f t="shared" ref="FE15:FF15" si="410">FE14+3000</f>
        <v>29800</v>
      </c>
      <c r="FF15" s="34">
        <f t="shared" si="410"/>
        <v>29800</v>
      </c>
      <c r="FG15" s="34">
        <f t="shared" si="402"/>
        <v>30800</v>
      </c>
      <c r="FH15" s="34">
        <f t="shared" ref="FH15" si="411">FH14+3000</f>
        <v>30800</v>
      </c>
      <c r="FI15" s="34">
        <f t="shared" si="402"/>
        <v>29800</v>
      </c>
      <c r="FJ15" s="34">
        <f t="shared" ref="FJ15:FM15" si="412">FJ14+3000</f>
        <v>29800</v>
      </c>
      <c r="FK15" s="34">
        <f t="shared" si="412"/>
        <v>29800</v>
      </c>
      <c r="FL15" s="34">
        <f t="shared" si="412"/>
        <v>29800</v>
      </c>
      <c r="FM15" s="34">
        <f t="shared" si="412"/>
        <v>29800</v>
      </c>
      <c r="FN15" s="34">
        <f t="shared" si="402"/>
        <v>30800</v>
      </c>
      <c r="FO15" s="34">
        <f t="shared" ref="FO15" si="413">FO14+3000</f>
        <v>30800</v>
      </c>
      <c r="FP15" s="34">
        <f t="shared" si="402"/>
        <v>29800</v>
      </c>
      <c r="FQ15" s="34">
        <f t="shared" ref="FQ15:FT15" si="414">FQ14+3000</f>
        <v>29800</v>
      </c>
      <c r="FR15" s="34">
        <f t="shared" si="414"/>
        <v>29800</v>
      </c>
      <c r="FS15" s="34">
        <f t="shared" si="414"/>
        <v>29800</v>
      </c>
      <c r="FT15" s="34">
        <f t="shared" si="414"/>
        <v>29800</v>
      </c>
      <c r="FU15" s="34">
        <f t="shared" si="402"/>
        <v>30800</v>
      </c>
      <c r="FV15" s="34">
        <f t="shared" ref="FV15" si="415">FV14+3000</f>
        <v>30800</v>
      </c>
      <c r="FW15" s="34">
        <f t="shared" si="402"/>
        <v>34500</v>
      </c>
      <c r="FX15" s="34">
        <f t="shared" ref="FX15:GA15" si="416">FX14+3000</f>
        <v>34500</v>
      </c>
      <c r="FY15" s="34">
        <f t="shared" si="416"/>
        <v>34500</v>
      </c>
      <c r="FZ15" s="34">
        <f t="shared" si="416"/>
        <v>34500</v>
      </c>
      <c r="GA15" s="34">
        <f t="shared" si="416"/>
        <v>34500</v>
      </c>
      <c r="GB15" s="34">
        <f t="shared" ref="GB15" si="417">GB14+3000</f>
        <v>36700</v>
      </c>
      <c r="GC15" s="34">
        <f t="shared" ref="GC15:GE15" si="418">GC14+3000</f>
        <v>36700</v>
      </c>
      <c r="GD15" s="34">
        <f t="shared" si="418"/>
        <v>36700</v>
      </c>
      <c r="GE15" s="34">
        <f t="shared" si="418"/>
        <v>36700</v>
      </c>
    </row>
    <row r="16" spans="1:187" s="35" customFormat="1" ht="12" customHeight="1" x14ac:dyDescent="0.2">
      <c r="A16" s="260" t="s">
        <v>178</v>
      </c>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03"/>
      <c r="BP16" s="303"/>
      <c r="BQ16" s="304"/>
      <c r="BR16" s="283"/>
      <c r="BS16" s="283"/>
      <c r="BT16" s="283"/>
      <c r="BU16" s="283"/>
      <c r="BV16" s="34"/>
      <c r="BW16" s="34"/>
      <c r="BX16" s="34"/>
      <c r="BY16" s="34"/>
      <c r="BZ16" s="34"/>
      <c r="CA16" s="34"/>
      <c r="CB16" s="283"/>
      <c r="CC16" s="34"/>
      <c r="CD16" s="34"/>
      <c r="CE16" s="34"/>
      <c r="CF16" s="34"/>
      <c r="CG16" s="34"/>
      <c r="CH16" s="34"/>
      <c r="CI16" s="283"/>
      <c r="CJ16" s="34"/>
      <c r="CK16" s="34"/>
      <c r="CL16" s="34"/>
      <c r="CM16" s="34"/>
      <c r="CN16" s="34"/>
      <c r="CO16" s="34"/>
      <c r="CP16" s="283"/>
      <c r="CQ16" s="34"/>
      <c r="CR16" s="34"/>
      <c r="CS16" s="34"/>
      <c r="CT16" s="34"/>
      <c r="CU16" s="30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02"/>
      <c r="EH16" s="30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row>
    <row r="17" spans="1:187" s="35" customFormat="1" ht="12" customHeight="1" x14ac:dyDescent="0.2">
      <c r="A17" s="261">
        <v>1</v>
      </c>
      <c r="B17" s="283">
        <f t="shared" ref="B17:CO17" si="419">B5+18900</f>
        <v>40400</v>
      </c>
      <c r="C17" s="283">
        <f t="shared" ref="C17" si="420">C5+18900</f>
        <v>40400</v>
      </c>
      <c r="D17" s="283">
        <f t="shared" si="419"/>
        <v>37700</v>
      </c>
      <c r="E17" s="283">
        <f t="shared" ref="E17:F17" si="421">E5+18900</f>
        <v>37700</v>
      </c>
      <c r="F17" s="283">
        <f t="shared" si="421"/>
        <v>35500</v>
      </c>
      <c r="G17" s="283">
        <f t="shared" si="419"/>
        <v>37700</v>
      </c>
      <c r="H17" s="283">
        <f t="shared" ref="H17" si="422">H5+18900</f>
        <v>37700</v>
      </c>
      <c r="I17" s="283">
        <f t="shared" si="419"/>
        <v>39700</v>
      </c>
      <c r="J17" s="283">
        <f t="shared" ref="J17" si="423">J5+18900</f>
        <v>39700</v>
      </c>
      <c r="K17" s="283">
        <f t="shared" si="419"/>
        <v>37700</v>
      </c>
      <c r="L17" s="283">
        <f t="shared" ref="L17:O17" si="424">L5+18900</f>
        <v>37700</v>
      </c>
      <c r="M17" s="283">
        <f t="shared" si="424"/>
        <v>37700</v>
      </c>
      <c r="N17" s="283">
        <f t="shared" si="424"/>
        <v>37700</v>
      </c>
      <c r="O17" s="283">
        <f t="shared" si="424"/>
        <v>37700</v>
      </c>
      <c r="P17" s="283">
        <f t="shared" si="419"/>
        <v>39700</v>
      </c>
      <c r="Q17" s="283">
        <f t="shared" ref="Q17" si="425">Q5+18900</f>
        <v>39700</v>
      </c>
      <c r="R17" s="283">
        <f t="shared" si="419"/>
        <v>39700</v>
      </c>
      <c r="S17" s="283">
        <f t="shared" ref="S17:V17" si="426">S5+18900</f>
        <v>39700</v>
      </c>
      <c r="T17" s="283">
        <f t="shared" si="426"/>
        <v>39700</v>
      </c>
      <c r="U17" s="283">
        <f t="shared" si="426"/>
        <v>39700</v>
      </c>
      <c r="V17" s="283">
        <f t="shared" si="426"/>
        <v>39700</v>
      </c>
      <c r="W17" s="283">
        <f t="shared" si="419"/>
        <v>41700</v>
      </c>
      <c r="X17" s="283">
        <f t="shared" ref="X17" si="427">X5+18900</f>
        <v>41700</v>
      </c>
      <c r="Y17" s="283">
        <f t="shared" si="419"/>
        <v>39700</v>
      </c>
      <c r="Z17" s="283">
        <f t="shared" ref="Z17:AC17" si="428">Z5+18900</f>
        <v>39700</v>
      </c>
      <c r="AA17" s="283">
        <f t="shared" si="428"/>
        <v>39700</v>
      </c>
      <c r="AB17" s="283">
        <f t="shared" si="428"/>
        <v>39700</v>
      </c>
      <c r="AC17" s="283">
        <f t="shared" si="428"/>
        <v>39700</v>
      </c>
      <c r="AD17" s="283">
        <f t="shared" si="419"/>
        <v>41700</v>
      </c>
      <c r="AE17" s="283">
        <f t="shared" ref="AE17" si="429">AE5+18900</f>
        <v>41700</v>
      </c>
      <c r="AF17" s="283">
        <f t="shared" si="419"/>
        <v>39700</v>
      </c>
      <c r="AG17" s="283">
        <f t="shared" ref="AG17:AJ17" si="430">AG5+18900</f>
        <v>39700</v>
      </c>
      <c r="AH17" s="283">
        <f t="shared" si="430"/>
        <v>39700</v>
      </c>
      <c r="AI17" s="283">
        <f t="shared" si="430"/>
        <v>39700</v>
      </c>
      <c r="AJ17" s="283">
        <f t="shared" si="430"/>
        <v>39700</v>
      </c>
      <c r="AK17" s="283">
        <f t="shared" si="419"/>
        <v>41700</v>
      </c>
      <c r="AL17" s="283">
        <f t="shared" ref="AL17" si="431">AL5+18900</f>
        <v>41700</v>
      </c>
      <c r="AM17" s="283">
        <f t="shared" si="419"/>
        <v>39700</v>
      </c>
      <c r="AN17" s="283">
        <f t="shared" ref="AN17:AQ17" si="432">AN5+18900</f>
        <v>39700</v>
      </c>
      <c r="AO17" s="283">
        <f t="shared" si="432"/>
        <v>39700</v>
      </c>
      <c r="AP17" s="283">
        <f t="shared" si="432"/>
        <v>39700</v>
      </c>
      <c r="AQ17" s="283">
        <f t="shared" si="432"/>
        <v>39700</v>
      </c>
      <c r="AR17" s="283">
        <f t="shared" si="419"/>
        <v>41700</v>
      </c>
      <c r="AS17" s="283">
        <f t="shared" ref="AS17" si="433">AS5+18900</f>
        <v>41700</v>
      </c>
      <c r="AT17" s="283">
        <f t="shared" si="419"/>
        <v>39700</v>
      </c>
      <c r="AU17" s="283">
        <f t="shared" ref="AU17:AX17" si="434">AU5+18900</f>
        <v>39700</v>
      </c>
      <c r="AV17" s="283">
        <f t="shared" si="434"/>
        <v>39700</v>
      </c>
      <c r="AW17" s="283">
        <f t="shared" si="434"/>
        <v>39700</v>
      </c>
      <c r="AX17" s="283">
        <f t="shared" si="434"/>
        <v>39700</v>
      </c>
      <c r="AY17" s="283">
        <f t="shared" si="419"/>
        <v>41700</v>
      </c>
      <c r="AZ17" s="283">
        <f t="shared" ref="AZ17" si="435">AZ5+18900</f>
        <v>41700</v>
      </c>
      <c r="BA17" s="283">
        <f t="shared" si="419"/>
        <v>39700</v>
      </c>
      <c r="BB17" s="283">
        <f t="shared" ref="BB17:BE17" si="436">BB5+18900</f>
        <v>39700</v>
      </c>
      <c r="BC17" s="283">
        <f t="shared" si="436"/>
        <v>39700</v>
      </c>
      <c r="BD17" s="283">
        <f t="shared" si="436"/>
        <v>39700</v>
      </c>
      <c r="BE17" s="283">
        <f t="shared" si="436"/>
        <v>39700</v>
      </c>
      <c r="BF17" s="283">
        <f t="shared" si="419"/>
        <v>41700</v>
      </c>
      <c r="BG17" s="283">
        <f t="shared" ref="BG17" si="437">BG5+18900</f>
        <v>41700</v>
      </c>
      <c r="BH17" s="283">
        <f t="shared" si="419"/>
        <v>36500</v>
      </c>
      <c r="BI17" s="283">
        <f t="shared" ref="BI17:BL17" si="438">BI5+18900</f>
        <v>36500</v>
      </c>
      <c r="BJ17" s="283">
        <f t="shared" si="438"/>
        <v>36500</v>
      </c>
      <c r="BK17" s="283">
        <f t="shared" si="438"/>
        <v>36500</v>
      </c>
      <c r="BL17" s="283">
        <f t="shared" si="438"/>
        <v>36500</v>
      </c>
      <c r="BM17" s="283">
        <f t="shared" si="419"/>
        <v>37700</v>
      </c>
      <c r="BN17" s="283">
        <f t="shared" ref="BN17" si="439">BN5+18900</f>
        <v>37700</v>
      </c>
      <c r="BO17" s="305">
        <f t="shared" ref="BO17" si="440">BO5+18900</f>
        <v>35500</v>
      </c>
      <c r="BP17" s="305">
        <f t="shared" si="419"/>
        <v>35500</v>
      </c>
      <c r="BQ17" s="304">
        <f t="shared" si="419"/>
        <v>37700</v>
      </c>
      <c r="BR17" s="283">
        <f t="shared" ref="BR17:BS17" si="441">BR5+18900</f>
        <v>37700</v>
      </c>
      <c r="BS17" s="283">
        <f t="shared" si="441"/>
        <v>37700</v>
      </c>
      <c r="BT17" s="283">
        <f t="shared" si="419"/>
        <v>37700</v>
      </c>
      <c r="BU17" s="283">
        <f t="shared" ref="BU17" si="442">BU5+18900</f>
        <v>37700</v>
      </c>
      <c r="BV17" s="283">
        <f t="shared" si="419"/>
        <v>35500</v>
      </c>
      <c r="BW17" s="283">
        <f t="shared" ref="BW17:BZ17" si="443">BW5+18900</f>
        <v>35500</v>
      </c>
      <c r="BX17" s="283">
        <f t="shared" si="443"/>
        <v>35500</v>
      </c>
      <c r="BY17" s="283">
        <f t="shared" si="443"/>
        <v>35500</v>
      </c>
      <c r="BZ17" s="283">
        <f t="shared" si="443"/>
        <v>35500</v>
      </c>
      <c r="CA17" s="283">
        <f t="shared" si="419"/>
        <v>37700</v>
      </c>
      <c r="CB17" s="283">
        <f t="shared" ref="CB17" si="444">CB5+18900</f>
        <v>37700</v>
      </c>
      <c r="CC17" s="283">
        <f t="shared" si="419"/>
        <v>35500</v>
      </c>
      <c r="CD17" s="283">
        <f t="shared" ref="CD17:CG17" si="445">CD5+18900</f>
        <v>35500</v>
      </c>
      <c r="CE17" s="283">
        <f t="shared" si="445"/>
        <v>35500</v>
      </c>
      <c r="CF17" s="283">
        <f t="shared" si="445"/>
        <v>35500</v>
      </c>
      <c r="CG17" s="283">
        <f t="shared" si="445"/>
        <v>35500</v>
      </c>
      <c r="CH17" s="283">
        <f t="shared" si="419"/>
        <v>37700</v>
      </c>
      <c r="CI17" s="283">
        <f t="shared" ref="CI17" si="446">CI5+18900</f>
        <v>37700</v>
      </c>
      <c r="CJ17" s="283">
        <f t="shared" si="419"/>
        <v>35500</v>
      </c>
      <c r="CK17" s="283">
        <f t="shared" ref="CK17:CN17" si="447">CK5+18900</f>
        <v>35500</v>
      </c>
      <c r="CL17" s="283">
        <f t="shared" si="447"/>
        <v>35500</v>
      </c>
      <c r="CM17" s="283">
        <f t="shared" si="447"/>
        <v>35500</v>
      </c>
      <c r="CN17" s="283">
        <f t="shared" si="447"/>
        <v>35500</v>
      </c>
      <c r="CO17" s="34">
        <f t="shared" si="419"/>
        <v>37700</v>
      </c>
      <c r="CP17" s="283">
        <f t="shared" ref="CP17" si="448">CP5+18900</f>
        <v>37700</v>
      </c>
      <c r="CQ17" s="34">
        <f t="shared" ref="CQ17:CT17" si="449">CQ5+18900</f>
        <v>35500</v>
      </c>
      <c r="CR17" s="283">
        <f t="shared" si="449"/>
        <v>35500</v>
      </c>
      <c r="CS17" s="283">
        <f t="shared" si="449"/>
        <v>35500</v>
      </c>
      <c r="CT17" s="283">
        <f t="shared" si="449"/>
        <v>35500</v>
      </c>
      <c r="CU17" s="304">
        <f>CU5+17000</f>
        <v>31900</v>
      </c>
      <c r="CV17" s="34">
        <f t="shared" ref="CV17:CW17" si="450">CV5+17000</f>
        <v>31900</v>
      </c>
      <c r="CW17" s="34">
        <f t="shared" si="450"/>
        <v>31900</v>
      </c>
      <c r="CX17" s="34">
        <f t="shared" ref="CX17:EG17" si="451">CX5+17000</f>
        <v>29900</v>
      </c>
      <c r="CY17" s="34">
        <f t="shared" ref="CY17:DB17" si="452">CY5+17000</f>
        <v>29900</v>
      </c>
      <c r="CZ17" s="34">
        <f t="shared" si="452"/>
        <v>29900</v>
      </c>
      <c r="DA17" s="34">
        <f t="shared" si="452"/>
        <v>29900</v>
      </c>
      <c r="DB17" s="34">
        <f t="shared" si="452"/>
        <v>29900</v>
      </c>
      <c r="DC17" s="34">
        <f t="shared" si="451"/>
        <v>31900</v>
      </c>
      <c r="DD17" s="34">
        <f t="shared" ref="DD17" si="453">DD5+17000</f>
        <v>31900</v>
      </c>
      <c r="DE17" s="34">
        <f t="shared" si="451"/>
        <v>29900</v>
      </c>
      <c r="DF17" s="34">
        <f t="shared" ref="DF17:DI17" si="454">DF5+17000</f>
        <v>29900</v>
      </c>
      <c r="DG17" s="34">
        <f t="shared" si="454"/>
        <v>29900</v>
      </c>
      <c r="DH17" s="34">
        <f t="shared" si="454"/>
        <v>29900</v>
      </c>
      <c r="DI17" s="34">
        <f t="shared" si="454"/>
        <v>29900</v>
      </c>
      <c r="DJ17" s="34">
        <f t="shared" si="451"/>
        <v>31900</v>
      </c>
      <c r="DK17" s="34">
        <f t="shared" ref="DK17" si="455">DK5+17000</f>
        <v>31900</v>
      </c>
      <c r="DL17" s="34">
        <f t="shared" si="451"/>
        <v>29900</v>
      </c>
      <c r="DM17" s="34">
        <f t="shared" ref="DM17:DP17" si="456">DM5+17000</f>
        <v>29900</v>
      </c>
      <c r="DN17" s="34">
        <f t="shared" si="456"/>
        <v>29900</v>
      </c>
      <c r="DO17" s="34">
        <f t="shared" si="456"/>
        <v>29900</v>
      </c>
      <c r="DP17" s="34">
        <f t="shared" si="456"/>
        <v>29900</v>
      </c>
      <c r="DQ17" s="34">
        <f t="shared" si="451"/>
        <v>31900</v>
      </c>
      <c r="DR17" s="34">
        <f t="shared" ref="DR17" si="457">DR5+17000</f>
        <v>31900</v>
      </c>
      <c r="DS17" s="34">
        <f t="shared" si="451"/>
        <v>29900</v>
      </c>
      <c r="DT17" s="34">
        <f t="shared" ref="DT17:DW17" si="458">DT5+17000</f>
        <v>29900</v>
      </c>
      <c r="DU17" s="34">
        <f t="shared" si="458"/>
        <v>29900</v>
      </c>
      <c r="DV17" s="34">
        <f t="shared" si="458"/>
        <v>29900</v>
      </c>
      <c r="DW17" s="34">
        <f t="shared" si="458"/>
        <v>29900</v>
      </c>
      <c r="DX17" s="34">
        <f t="shared" si="451"/>
        <v>31900</v>
      </c>
      <c r="DY17" s="34">
        <f t="shared" ref="DY17" si="459">DY5+17000</f>
        <v>31900</v>
      </c>
      <c r="DZ17" s="34">
        <f t="shared" si="451"/>
        <v>33600</v>
      </c>
      <c r="EA17" s="34">
        <f t="shared" ref="EA17:EB17" si="460">EA5+17000</f>
        <v>33600</v>
      </c>
      <c r="EB17" s="34">
        <f t="shared" si="460"/>
        <v>33600</v>
      </c>
      <c r="EC17" s="34">
        <f t="shared" si="451"/>
        <v>35800</v>
      </c>
      <c r="ED17" s="34">
        <f t="shared" ref="ED17:EF17" si="461">ED5+17000</f>
        <v>35800</v>
      </c>
      <c r="EE17" s="34">
        <f t="shared" si="461"/>
        <v>35800</v>
      </c>
      <c r="EF17" s="34">
        <f t="shared" si="461"/>
        <v>35800</v>
      </c>
      <c r="EG17" s="302">
        <f t="shared" si="451"/>
        <v>28900</v>
      </c>
      <c r="EH17" s="304">
        <f>EH5+15000</f>
        <v>26900</v>
      </c>
      <c r="EI17" s="34">
        <f t="shared" ref="EI17:EK17" si="462">EI5+15000</f>
        <v>26900</v>
      </c>
      <c r="EJ17" s="34">
        <f t="shared" si="462"/>
        <v>26900</v>
      </c>
      <c r="EK17" s="34">
        <f t="shared" si="462"/>
        <v>26900</v>
      </c>
      <c r="EL17" s="34">
        <f t="shared" ref="EL17:FW17" si="463">EL5+15000</f>
        <v>27900</v>
      </c>
      <c r="EM17" s="34">
        <f t="shared" ref="EM17" si="464">EM5+15000</f>
        <v>27900</v>
      </c>
      <c r="EN17" s="34">
        <f t="shared" si="463"/>
        <v>26900</v>
      </c>
      <c r="EO17" s="34">
        <f t="shared" ref="EO17:ER17" si="465">EO5+15000</f>
        <v>26900</v>
      </c>
      <c r="EP17" s="34">
        <f t="shared" si="465"/>
        <v>26900</v>
      </c>
      <c r="EQ17" s="34">
        <f t="shared" si="465"/>
        <v>26900</v>
      </c>
      <c r="ER17" s="34">
        <f t="shared" si="465"/>
        <v>26900</v>
      </c>
      <c r="ES17" s="34">
        <f t="shared" si="463"/>
        <v>27900</v>
      </c>
      <c r="ET17" s="34">
        <f t="shared" ref="ET17" si="466">ET5+15000</f>
        <v>27900</v>
      </c>
      <c r="EU17" s="34">
        <f t="shared" si="463"/>
        <v>26900</v>
      </c>
      <c r="EV17" s="34">
        <f t="shared" ref="EV17:EY17" si="467">EV5+15000</f>
        <v>26900</v>
      </c>
      <c r="EW17" s="34">
        <f t="shared" si="467"/>
        <v>26900</v>
      </c>
      <c r="EX17" s="34">
        <f t="shared" si="467"/>
        <v>26900</v>
      </c>
      <c r="EY17" s="34">
        <f t="shared" si="467"/>
        <v>26900</v>
      </c>
      <c r="EZ17" s="34">
        <f t="shared" si="463"/>
        <v>27900</v>
      </c>
      <c r="FA17" s="34">
        <f t="shared" ref="FA17" si="468">FA5+15000</f>
        <v>27900</v>
      </c>
      <c r="FB17" s="34">
        <f t="shared" si="463"/>
        <v>26900</v>
      </c>
      <c r="FC17" s="34">
        <f t="shared" ref="FC17" si="469">FC5+15000</f>
        <v>26900</v>
      </c>
      <c r="FD17" s="34">
        <f t="shared" si="463"/>
        <v>26900</v>
      </c>
      <c r="FE17" s="34">
        <f t="shared" ref="FE17:FF17" si="470">FE5+15000</f>
        <v>26900</v>
      </c>
      <c r="FF17" s="34">
        <f t="shared" si="470"/>
        <v>26900</v>
      </c>
      <c r="FG17" s="34">
        <f t="shared" si="463"/>
        <v>27900</v>
      </c>
      <c r="FH17" s="34">
        <f t="shared" ref="FH17" si="471">FH5+15000</f>
        <v>27900</v>
      </c>
      <c r="FI17" s="34">
        <f t="shared" si="463"/>
        <v>26900</v>
      </c>
      <c r="FJ17" s="34">
        <f t="shared" ref="FJ17:FM17" si="472">FJ5+15000</f>
        <v>26900</v>
      </c>
      <c r="FK17" s="34">
        <f t="shared" si="472"/>
        <v>26900</v>
      </c>
      <c r="FL17" s="34">
        <f t="shared" si="472"/>
        <v>26900</v>
      </c>
      <c r="FM17" s="34">
        <f t="shared" si="472"/>
        <v>26900</v>
      </c>
      <c r="FN17" s="34">
        <f t="shared" si="463"/>
        <v>27900</v>
      </c>
      <c r="FO17" s="34">
        <f t="shared" ref="FO17" si="473">FO5+15000</f>
        <v>27900</v>
      </c>
      <c r="FP17" s="34">
        <f t="shared" si="463"/>
        <v>26900</v>
      </c>
      <c r="FQ17" s="34">
        <f t="shared" ref="FQ17:FT17" si="474">FQ5+15000</f>
        <v>26900</v>
      </c>
      <c r="FR17" s="34">
        <f t="shared" si="474"/>
        <v>26900</v>
      </c>
      <c r="FS17" s="34">
        <f t="shared" si="474"/>
        <v>26900</v>
      </c>
      <c r="FT17" s="34">
        <f t="shared" si="474"/>
        <v>26900</v>
      </c>
      <c r="FU17" s="34">
        <f t="shared" si="463"/>
        <v>27900</v>
      </c>
      <c r="FV17" s="34">
        <f t="shared" ref="FV17" si="475">FV5+15000</f>
        <v>27900</v>
      </c>
      <c r="FW17" s="34">
        <f t="shared" si="463"/>
        <v>31600</v>
      </c>
      <c r="FX17" s="34">
        <f t="shared" ref="FX17:GA17" si="476">FX5+15000</f>
        <v>31600</v>
      </c>
      <c r="FY17" s="34">
        <f t="shared" si="476"/>
        <v>31600</v>
      </c>
      <c r="FZ17" s="34">
        <f t="shared" si="476"/>
        <v>31600</v>
      </c>
      <c r="GA17" s="34">
        <f t="shared" si="476"/>
        <v>31600</v>
      </c>
      <c r="GB17" s="34">
        <f t="shared" ref="GB17" si="477">GB5+15000</f>
        <v>33800</v>
      </c>
      <c r="GC17" s="34">
        <f t="shared" ref="GC17:GE17" si="478">GC5+15000</f>
        <v>33800</v>
      </c>
      <c r="GD17" s="34">
        <f t="shared" si="478"/>
        <v>33800</v>
      </c>
      <c r="GE17" s="34">
        <f t="shared" si="478"/>
        <v>33800</v>
      </c>
    </row>
    <row r="18" spans="1:187" s="35" customFormat="1" ht="12" customHeight="1" x14ac:dyDescent="0.2">
      <c r="A18" s="261">
        <v>2</v>
      </c>
      <c r="B18" s="34">
        <f t="shared" ref="B18:CO18" si="479">B17+3000</f>
        <v>43400</v>
      </c>
      <c r="C18" s="34">
        <f t="shared" ref="C18" si="480">C17+3000</f>
        <v>43400</v>
      </c>
      <c r="D18" s="34">
        <f t="shared" si="479"/>
        <v>40700</v>
      </c>
      <c r="E18" s="34">
        <f t="shared" ref="E18:F18" si="481">E17+3000</f>
        <v>40700</v>
      </c>
      <c r="F18" s="34">
        <f t="shared" si="481"/>
        <v>38500</v>
      </c>
      <c r="G18" s="34">
        <f t="shared" si="479"/>
        <v>40700</v>
      </c>
      <c r="H18" s="34">
        <f t="shared" ref="H18" si="482">H17+3000</f>
        <v>40700</v>
      </c>
      <c r="I18" s="34">
        <f t="shared" si="479"/>
        <v>42700</v>
      </c>
      <c r="J18" s="34">
        <f t="shared" ref="J18" si="483">J17+3000</f>
        <v>42700</v>
      </c>
      <c r="K18" s="34">
        <f t="shared" si="479"/>
        <v>40700</v>
      </c>
      <c r="L18" s="34">
        <f t="shared" ref="L18:O18" si="484">L17+3000</f>
        <v>40700</v>
      </c>
      <c r="M18" s="34">
        <f t="shared" si="484"/>
        <v>40700</v>
      </c>
      <c r="N18" s="34">
        <f t="shared" si="484"/>
        <v>40700</v>
      </c>
      <c r="O18" s="34">
        <f t="shared" si="484"/>
        <v>40700</v>
      </c>
      <c r="P18" s="34">
        <f t="shared" si="479"/>
        <v>42700</v>
      </c>
      <c r="Q18" s="34">
        <f t="shared" ref="Q18" si="485">Q17+3000</f>
        <v>42700</v>
      </c>
      <c r="R18" s="34">
        <f t="shared" si="479"/>
        <v>42700</v>
      </c>
      <c r="S18" s="34">
        <f t="shared" ref="S18:V18" si="486">S17+3000</f>
        <v>42700</v>
      </c>
      <c r="T18" s="34">
        <f t="shared" si="486"/>
        <v>42700</v>
      </c>
      <c r="U18" s="34">
        <f t="shared" si="486"/>
        <v>42700</v>
      </c>
      <c r="V18" s="34">
        <f t="shared" si="486"/>
        <v>42700</v>
      </c>
      <c r="W18" s="34">
        <f t="shared" si="479"/>
        <v>44700</v>
      </c>
      <c r="X18" s="34">
        <f t="shared" ref="X18" si="487">X17+3000</f>
        <v>44700</v>
      </c>
      <c r="Y18" s="34">
        <f t="shared" si="479"/>
        <v>42700</v>
      </c>
      <c r="Z18" s="34">
        <f t="shared" ref="Z18:AC18" si="488">Z17+3000</f>
        <v>42700</v>
      </c>
      <c r="AA18" s="34">
        <f t="shared" si="488"/>
        <v>42700</v>
      </c>
      <c r="AB18" s="34">
        <f t="shared" si="488"/>
        <v>42700</v>
      </c>
      <c r="AC18" s="34">
        <f t="shared" si="488"/>
        <v>42700</v>
      </c>
      <c r="AD18" s="34">
        <f t="shared" si="479"/>
        <v>44700</v>
      </c>
      <c r="AE18" s="34">
        <f t="shared" ref="AE18" si="489">AE17+3000</f>
        <v>44700</v>
      </c>
      <c r="AF18" s="34">
        <f t="shared" si="479"/>
        <v>42700</v>
      </c>
      <c r="AG18" s="34">
        <f t="shared" ref="AG18:AJ18" si="490">AG17+3000</f>
        <v>42700</v>
      </c>
      <c r="AH18" s="34">
        <f t="shared" si="490"/>
        <v>42700</v>
      </c>
      <c r="AI18" s="34">
        <f t="shared" si="490"/>
        <v>42700</v>
      </c>
      <c r="AJ18" s="34">
        <f t="shared" si="490"/>
        <v>42700</v>
      </c>
      <c r="AK18" s="34">
        <f t="shared" si="479"/>
        <v>44700</v>
      </c>
      <c r="AL18" s="34">
        <f t="shared" ref="AL18" si="491">AL17+3000</f>
        <v>44700</v>
      </c>
      <c r="AM18" s="34">
        <f t="shared" si="479"/>
        <v>42700</v>
      </c>
      <c r="AN18" s="34">
        <f t="shared" ref="AN18:AQ18" si="492">AN17+3000</f>
        <v>42700</v>
      </c>
      <c r="AO18" s="34">
        <f t="shared" si="492"/>
        <v>42700</v>
      </c>
      <c r="AP18" s="34">
        <f t="shared" si="492"/>
        <v>42700</v>
      </c>
      <c r="AQ18" s="34">
        <f t="shared" si="492"/>
        <v>42700</v>
      </c>
      <c r="AR18" s="34">
        <f t="shared" si="479"/>
        <v>44700</v>
      </c>
      <c r="AS18" s="34">
        <f t="shared" ref="AS18" si="493">AS17+3000</f>
        <v>44700</v>
      </c>
      <c r="AT18" s="34">
        <f t="shared" si="479"/>
        <v>42700</v>
      </c>
      <c r="AU18" s="34">
        <f t="shared" ref="AU18:AX18" si="494">AU17+3000</f>
        <v>42700</v>
      </c>
      <c r="AV18" s="34">
        <f t="shared" si="494"/>
        <v>42700</v>
      </c>
      <c r="AW18" s="34">
        <f t="shared" si="494"/>
        <v>42700</v>
      </c>
      <c r="AX18" s="34">
        <f t="shared" si="494"/>
        <v>42700</v>
      </c>
      <c r="AY18" s="34">
        <f t="shared" si="479"/>
        <v>44700</v>
      </c>
      <c r="AZ18" s="34">
        <f t="shared" ref="AZ18" si="495">AZ17+3000</f>
        <v>44700</v>
      </c>
      <c r="BA18" s="34">
        <f t="shared" si="479"/>
        <v>42700</v>
      </c>
      <c r="BB18" s="34">
        <f t="shared" ref="BB18:BE18" si="496">BB17+3000</f>
        <v>42700</v>
      </c>
      <c r="BC18" s="34">
        <f t="shared" si="496"/>
        <v>42700</v>
      </c>
      <c r="BD18" s="34">
        <f t="shared" si="496"/>
        <v>42700</v>
      </c>
      <c r="BE18" s="34">
        <f t="shared" si="496"/>
        <v>42700</v>
      </c>
      <c r="BF18" s="34">
        <f t="shared" si="479"/>
        <v>44700</v>
      </c>
      <c r="BG18" s="34">
        <f t="shared" ref="BG18" si="497">BG17+3000</f>
        <v>44700</v>
      </c>
      <c r="BH18" s="34">
        <f t="shared" si="479"/>
        <v>39500</v>
      </c>
      <c r="BI18" s="34">
        <f t="shared" ref="BI18:BL18" si="498">BI17+3000</f>
        <v>39500</v>
      </c>
      <c r="BJ18" s="34">
        <f t="shared" si="498"/>
        <v>39500</v>
      </c>
      <c r="BK18" s="34">
        <f t="shared" si="498"/>
        <v>39500</v>
      </c>
      <c r="BL18" s="34">
        <f t="shared" si="498"/>
        <v>39500</v>
      </c>
      <c r="BM18" s="34">
        <f t="shared" si="479"/>
        <v>40700</v>
      </c>
      <c r="BN18" s="34">
        <f t="shared" ref="BN18" si="499">BN17+3000</f>
        <v>40700</v>
      </c>
      <c r="BO18" s="303">
        <f t="shared" ref="BO18" si="500">BO17+3000</f>
        <v>38500</v>
      </c>
      <c r="BP18" s="303">
        <f t="shared" si="479"/>
        <v>38500</v>
      </c>
      <c r="BQ18" s="304">
        <f t="shared" ref="BQ18:BS18" si="501">BQ17+3000</f>
        <v>40700</v>
      </c>
      <c r="BR18" s="283">
        <f t="shared" si="501"/>
        <v>40700</v>
      </c>
      <c r="BS18" s="283">
        <f t="shared" si="501"/>
        <v>40700</v>
      </c>
      <c r="BT18" s="283">
        <f t="shared" si="479"/>
        <v>40700</v>
      </c>
      <c r="BU18" s="283">
        <f t="shared" ref="BU18" si="502">BU17+3000</f>
        <v>40700</v>
      </c>
      <c r="BV18" s="34">
        <f t="shared" si="479"/>
        <v>38500</v>
      </c>
      <c r="BW18" s="34">
        <f t="shared" ref="BW18:BZ18" si="503">BW17+3000</f>
        <v>38500</v>
      </c>
      <c r="BX18" s="34">
        <f t="shared" si="503"/>
        <v>38500</v>
      </c>
      <c r="BY18" s="34">
        <f t="shared" si="503"/>
        <v>38500</v>
      </c>
      <c r="BZ18" s="34">
        <f t="shared" si="503"/>
        <v>38500</v>
      </c>
      <c r="CA18" s="34">
        <f t="shared" si="479"/>
        <v>40700</v>
      </c>
      <c r="CB18" s="283">
        <f t="shared" ref="CB18" si="504">CB17+3000</f>
        <v>40700</v>
      </c>
      <c r="CC18" s="34">
        <f t="shared" si="479"/>
        <v>38500</v>
      </c>
      <c r="CD18" s="34">
        <f t="shared" ref="CD18:CG18" si="505">CD17+3000</f>
        <v>38500</v>
      </c>
      <c r="CE18" s="34">
        <f t="shared" si="505"/>
        <v>38500</v>
      </c>
      <c r="CF18" s="34">
        <f t="shared" si="505"/>
        <v>38500</v>
      </c>
      <c r="CG18" s="34">
        <f t="shared" si="505"/>
        <v>38500</v>
      </c>
      <c r="CH18" s="34">
        <f t="shared" si="479"/>
        <v>40700</v>
      </c>
      <c r="CI18" s="283">
        <f t="shared" ref="CI18" si="506">CI17+3000</f>
        <v>40700</v>
      </c>
      <c r="CJ18" s="34">
        <f t="shared" si="479"/>
        <v>38500</v>
      </c>
      <c r="CK18" s="34">
        <f t="shared" ref="CK18:CN18" si="507">CK17+3000</f>
        <v>38500</v>
      </c>
      <c r="CL18" s="34">
        <f t="shared" si="507"/>
        <v>38500</v>
      </c>
      <c r="CM18" s="34">
        <f t="shared" si="507"/>
        <v>38500</v>
      </c>
      <c r="CN18" s="34">
        <f t="shared" si="507"/>
        <v>38500</v>
      </c>
      <c r="CO18" s="34">
        <f t="shared" si="479"/>
        <v>40700</v>
      </c>
      <c r="CP18" s="283">
        <f t="shared" ref="CP18" si="508">CP17+3000</f>
        <v>40700</v>
      </c>
      <c r="CQ18" s="34">
        <f t="shared" ref="CQ18:CT18" si="509">CQ17+3000</f>
        <v>38500</v>
      </c>
      <c r="CR18" s="34">
        <f t="shared" si="509"/>
        <v>38500</v>
      </c>
      <c r="CS18" s="34">
        <f t="shared" si="509"/>
        <v>38500</v>
      </c>
      <c r="CT18" s="34">
        <f t="shared" si="509"/>
        <v>38500</v>
      </c>
      <c r="CU18" s="304">
        <f t="shared" ref="CU18:EG18" si="510">CU17+3000</f>
        <v>34900</v>
      </c>
      <c r="CV18" s="34">
        <f t="shared" ref="CV18:CW18" si="511">CV17+3000</f>
        <v>34900</v>
      </c>
      <c r="CW18" s="34">
        <f t="shared" si="511"/>
        <v>34900</v>
      </c>
      <c r="CX18" s="34">
        <f t="shared" si="510"/>
        <v>32900</v>
      </c>
      <c r="CY18" s="34">
        <f t="shared" ref="CY18:DB18" si="512">CY17+3000</f>
        <v>32900</v>
      </c>
      <c r="CZ18" s="34">
        <f t="shared" si="512"/>
        <v>32900</v>
      </c>
      <c r="DA18" s="34">
        <f t="shared" si="512"/>
        <v>32900</v>
      </c>
      <c r="DB18" s="34">
        <f t="shared" si="512"/>
        <v>32900</v>
      </c>
      <c r="DC18" s="34">
        <f t="shared" si="510"/>
        <v>34900</v>
      </c>
      <c r="DD18" s="34">
        <f t="shared" ref="DD18" si="513">DD17+3000</f>
        <v>34900</v>
      </c>
      <c r="DE18" s="34">
        <f t="shared" si="510"/>
        <v>32900</v>
      </c>
      <c r="DF18" s="34">
        <f t="shared" ref="DF18:DI18" si="514">DF17+3000</f>
        <v>32900</v>
      </c>
      <c r="DG18" s="34">
        <f t="shared" si="514"/>
        <v>32900</v>
      </c>
      <c r="DH18" s="34">
        <f t="shared" si="514"/>
        <v>32900</v>
      </c>
      <c r="DI18" s="34">
        <f t="shared" si="514"/>
        <v>32900</v>
      </c>
      <c r="DJ18" s="34">
        <f t="shared" si="510"/>
        <v>34900</v>
      </c>
      <c r="DK18" s="34">
        <f t="shared" ref="DK18" si="515">DK17+3000</f>
        <v>34900</v>
      </c>
      <c r="DL18" s="34">
        <f t="shared" si="510"/>
        <v>32900</v>
      </c>
      <c r="DM18" s="34">
        <f t="shared" ref="DM18:DP18" si="516">DM17+3000</f>
        <v>32900</v>
      </c>
      <c r="DN18" s="34">
        <f t="shared" si="516"/>
        <v>32900</v>
      </c>
      <c r="DO18" s="34">
        <f t="shared" si="516"/>
        <v>32900</v>
      </c>
      <c r="DP18" s="34">
        <f t="shared" si="516"/>
        <v>32900</v>
      </c>
      <c r="DQ18" s="34">
        <f t="shared" si="510"/>
        <v>34900</v>
      </c>
      <c r="DR18" s="34">
        <f t="shared" ref="DR18" si="517">DR17+3000</f>
        <v>34900</v>
      </c>
      <c r="DS18" s="34">
        <f t="shared" si="510"/>
        <v>32900</v>
      </c>
      <c r="DT18" s="34">
        <f t="shared" ref="DT18:DW18" si="518">DT17+3000</f>
        <v>32900</v>
      </c>
      <c r="DU18" s="34">
        <f t="shared" si="518"/>
        <v>32900</v>
      </c>
      <c r="DV18" s="34">
        <f t="shared" si="518"/>
        <v>32900</v>
      </c>
      <c r="DW18" s="34">
        <f t="shared" si="518"/>
        <v>32900</v>
      </c>
      <c r="DX18" s="34">
        <f t="shared" si="510"/>
        <v>34900</v>
      </c>
      <c r="DY18" s="34">
        <f t="shared" ref="DY18" si="519">DY17+3000</f>
        <v>34900</v>
      </c>
      <c r="DZ18" s="34">
        <f t="shared" si="510"/>
        <v>36600</v>
      </c>
      <c r="EA18" s="34">
        <f t="shared" ref="EA18:EB18" si="520">EA17+3000</f>
        <v>36600</v>
      </c>
      <c r="EB18" s="34">
        <f t="shared" si="520"/>
        <v>36600</v>
      </c>
      <c r="EC18" s="34">
        <f t="shared" si="510"/>
        <v>38800</v>
      </c>
      <c r="ED18" s="34">
        <f t="shared" ref="ED18:EF18" si="521">ED17+3000</f>
        <v>38800</v>
      </c>
      <c r="EE18" s="34">
        <f t="shared" si="521"/>
        <v>38800</v>
      </c>
      <c r="EF18" s="34">
        <f t="shared" si="521"/>
        <v>38800</v>
      </c>
      <c r="EG18" s="302">
        <f t="shared" si="510"/>
        <v>31900</v>
      </c>
      <c r="EH18" s="304">
        <f t="shared" ref="EH18:FW18" si="522">EH17+3000</f>
        <v>29900</v>
      </c>
      <c r="EI18" s="34">
        <f t="shared" ref="EI18:EK18" si="523">EI17+3000</f>
        <v>29900</v>
      </c>
      <c r="EJ18" s="34">
        <f t="shared" si="523"/>
        <v>29900</v>
      </c>
      <c r="EK18" s="34">
        <f t="shared" si="523"/>
        <v>29900</v>
      </c>
      <c r="EL18" s="34">
        <f t="shared" si="522"/>
        <v>30900</v>
      </c>
      <c r="EM18" s="34">
        <f t="shared" ref="EM18" si="524">EM17+3000</f>
        <v>30900</v>
      </c>
      <c r="EN18" s="34">
        <f t="shared" si="522"/>
        <v>29900</v>
      </c>
      <c r="EO18" s="34">
        <f t="shared" ref="EO18:ER18" si="525">EO17+3000</f>
        <v>29900</v>
      </c>
      <c r="EP18" s="34">
        <f t="shared" si="525"/>
        <v>29900</v>
      </c>
      <c r="EQ18" s="34">
        <f t="shared" si="525"/>
        <v>29900</v>
      </c>
      <c r="ER18" s="34">
        <f t="shared" si="525"/>
        <v>29900</v>
      </c>
      <c r="ES18" s="34">
        <f t="shared" si="522"/>
        <v>30900</v>
      </c>
      <c r="ET18" s="34">
        <f t="shared" ref="ET18" si="526">ET17+3000</f>
        <v>30900</v>
      </c>
      <c r="EU18" s="34">
        <f t="shared" si="522"/>
        <v>29900</v>
      </c>
      <c r="EV18" s="34">
        <f t="shared" ref="EV18:EY18" si="527">EV17+3000</f>
        <v>29900</v>
      </c>
      <c r="EW18" s="34">
        <f t="shared" si="527"/>
        <v>29900</v>
      </c>
      <c r="EX18" s="34">
        <f t="shared" si="527"/>
        <v>29900</v>
      </c>
      <c r="EY18" s="34">
        <f t="shared" si="527"/>
        <v>29900</v>
      </c>
      <c r="EZ18" s="34">
        <f t="shared" si="522"/>
        <v>30900</v>
      </c>
      <c r="FA18" s="34">
        <f t="shared" ref="FA18" si="528">FA17+3000</f>
        <v>30900</v>
      </c>
      <c r="FB18" s="34">
        <f t="shared" si="522"/>
        <v>29900</v>
      </c>
      <c r="FC18" s="34">
        <f t="shared" ref="FC18" si="529">FC17+3000</f>
        <v>29900</v>
      </c>
      <c r="FD18" s="34">
        <f t="shared" si="522"/>
        <v>29900</v>
      </c>
      <c r="FE18" s="34">
        <f t="shared" ref="FE18:FF18" si="530">FE17+3000</f>
        <v>29900</v>
      </c>
      <c r="FF18" s="34">
        <f t="shared" si="530"/>
        <v>29900</v>
      </c>
      <c r="FG18" s="34">
        <f t="shared" si="522"/>
        <v>30900</v>
      </c>
      <c r="FH18" s="34">
        <f t="shared" ref="FH18" si="531">FH17+3000</f>
        <v>30900</v>
      </c>
      <c r="FI18" s="34">
        <f t="shared" si="522"/>
        <v>29900</v>
      </c>
      <c r="FJ18" s="34">
        <f t="shared" ref="FJ18:FM18" si="532">FJ17+3000</f>
        <v>29900</v>
      </c>
      <c r="FK18" s="34">
        <f t="shared" si="532"/>
        <v>29900</v>
      </c>
      <c r="FL18" s="34">
        <f t="shared" si="532"/>
        <v>29900</v>
      </c>
      <c r="FM18" s="34">
        <f t="shared" si="532"/>
        <v>29900</v>
      </c>
      <c r="FN18" s="34">
        <f t="shared" si="522"/>
        <v>30900</v>
      </c>
      <c r="FO18" s="34">
        <f t="shared" ref="FO18" si="533">FO17+3000</f>
        <v>30900</v>
      </c>
      <c r="FP18" s="34">
        <f t="shared" si="522"/>
        <v>29900</v>
      </c>
      <c r="FQ18" s="34">
        <f t="shared" ref="FQ18:FT18" si="534">FQ17+3000</f>
        <v>29900</v>
      </c>
      <c r="FR18" s="34">
        <f t="shared" si="534"/>
        <v>29900</v>
      </c>
      <c r="FS18" s="34">
        <f t="shared" si="534"/>
        <v>29900</v>
      </c>
      <c r="FT18" s="34">
        <f t="shared" si="534"/>
        <v>29900</v>
      </c>
      <c r="FU18" s="34">
        <f t="shared" si="522"/>
        <v>30900</v>
      </c>
      <c r="FV18" s="34">
        <f t="shared" ref="FV18" si="535">FV17+3000</f>
        <v>30900</v>
      </c>
      <c r="FW18" s="34">
        <f t="shared" si="522"/>
        <v>34600</v>
      </c>
      <c r="FX18" s="34">
        <f t="shared" ref="FX18:GA18" si="536">FX17+3000</f>
        <v>34600</v>
      </c>
      <c r="FY18" s="34">
        <f t="shared" si="536"/>
        <v>34600</v>
      </c>
      <c r="FZ18" s="34">
        <f t="shared" si="536"/>
        <v>34600</v>
      </c>
      <c r="GA18" s="34">
        <f t="shared" si="536"/>
        <v>34600</v>
      </c>
      <c r="GB18" s="34">
        <f t="shared" ref="GB18" si="537">GB17+3000</f>
        <v>36800</v>
      </c>
      <c r="GC18" s="34">
        <f t="shared" ref="GC18:GE18" si="538">GC17+3000</f>
        <v>36800</v>
      </c>
      <c r="GD18" s="34">
        <f t="shared" si="538"/>
        <v>36800</v>
      </c>
      <c r="GE18" s="34">
        <f t="shared" si="538"/>
        <v>36800</v>
      </c>
    </row>
    <row r="19" spans="1:187" s="35" customFormat="1" ht="12" customHeight="1" x14ac:dyDescent="0.2">
      <c r="A19" s="260" t="s">
        <v>179</v>
      </c>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03"/>
      <c r="BP19" s="303"/>
      <c r="BQ19" s="304"/>
      <c r="BR19" s="283"/>
      <c r="BS19" s="283"/>
      <c r="BT19" s="283"/>
      <c r="BU19" s="283"/>
      <c r="BV19" s="34"/>
      <c r="BW19" s="34"/>
      <c r="BX19" s="34"/>
      <c r="BY19" s="34"/>
      <c r="BZ19" s="34"/>
      <c r="CA19" s="34"/>
      <c r="CB19" s="283"/>
      <c r="CC19" s="34"/>
      <c r="CD19" s="34"/>
      <c r="CE19" s="34"/>
      <c r="CF19" s="34"/>
      <c r="CG19" s="34"/>
      <c r="CH19" s="34"/>
      <c r="CI19" s="283"/>
      <c r="CJ19" s="34"/>
      <c r="CK19" s="34"/>
      <c r="CL19" s="34"/>
      <c r="CM19" s="34"/>
      <c r="CN19" s="34"/>
      <c r="CO19" s="34"/>
      <c r="CP19" s="283"/>
      <c r="CQ19" s="34"/>
      <c r="CR19" s="34"/>
      <c r="CS19" s="34"/>
      <c r="CT19" s="34"/>
      <c r="CU19" s="30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02"/>
      <c r="EH19" s="30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row>
    <row r="20" spans="1:187" s="35" customFormat="1" ht="12" customHeight="1" x14ac:dyDescent="0.2">
      <c r="A20" s="261">
        <v>1</v>
      </c>
      <c r="B20" s="34">
        <f t="shared" ref="B20:CO20" si="539">B5+19900</f>
        <v>41400</v>
      </c>
      <c r="C20" s="34">
        <f t="shared" ref="C20" si="540">C5+19900</f>
        <v>41400</v>
      </c>
      <c r="D20" s="34">
        <f t="shared" si="539"/>
        <v>38700</v>
      </c>
      <c r="E20" s="34">
        <f t="shared" ref="E20:F20" si="541">E5+19900</f>
        <v>38700</v>
      </c>
      <c r="F20" s="34">
        <f t="shared" si="541"/>
        <v>36500</v>
      </c>
      <c r="G20" s="34">
        <f t="shared" si="539"/>
        <v>38700</v>
      </c>
      <c r="H20" s="34">
        <f t="shared" ref="H20" si="542">H5+19900</f>
        <v>38700</v>
      </c>
      <c r="I20" s="34">
        <f t="shared" si="539"/>
        <v>40700</v>
      </c>
      <c r="J20" s="34">
        <f t="shared" ref="J20" si="543">J5+19900</f>
        <v>40700</v>
      </c>
      <c r="K20" s="34">
        <f t="shared" si="539"/>
        <v>38700</v>
      </c>
      <c r="L20" s="34">
        <f t="shared" ref="L20:O20" si="544">L5+19900</f>
        <v>38700</v>
      </c>
      <c r="M20" s="34">
        <f t="shared" si="544"/>
        <v>38700</v>
      </c>
      <c r="N20" s="34">
        <f t="shared" si="544"/>
        <v>38700</v>
      </c>
      <c r="O20" s="34">
        <f t="shared" si="544"/>
        <v>38700</v>
      </c>
      <c r="P20" s="34">
        <f t="shared" si="539"/>
        <v>40700</v>
      </c>
      <c r="Q20" s="34">
        <f t="shared" ref="Q20" si="545">Q5+19900</f>
        <v>40700</v>
      </c>
      <c r="R20" s="34">
        <f t="shared" si="539"/>
        <v>40700</v>
      </c>
      <c r="S20" s="34">
        <f t="shared" ref="S20:V20" si="546">S5+19900</f>
        <v>40700</v>
      </c>
      <c r="T20" s="34">
        <f t="shared" si="546"/>
        <v>40700</v>
      </c>
      <c r="U20" s="34">
        <f t="shared" si="546"/>
        <v>40700</v>
      </c>
      <c r="V20" s="34">
        <f t="shared" si="546"/>
        <v>40700</v>
      </c>
      <c r="W20" s="34">
        <f t="shared" si="539"/>
        <v>42700</v>
      </c>
      <c r="X20" s="34">
        <f t="shared" ref="X20" si="547">X5+19900</f>
        <v>42700</v>
      </c>
      <c r="Y20" s="34">
        <f t="shared" si="539"/>
        <v>40700</v>
      </c>
      <c r="Z20" s="34">
        <f t="shared" ref="Z20:AC20" si="548">Z5+19900</f>
        <v>40700</v>
      </c>
      <c r="AA20" s="34">
        <f t="shared" si="548"/>
        <v>40700</v>
      </c>
      <c r="AB20" s="34">
        <f t="shared" si="548"/>
        <v>40700</v>
      </c>
      <c r="AC20" s="34">
        <f t="shared" si="548"/>
        <v>40700</v>
      </c>
      <c r="AD20" s="34">
        <f t="shared" si="539"/>
        <v>42700</v>
      </c>
      <c r="AE20" s="34">
        <f t="shared" ref="AE20" si="549">AE5+19900</f>
        <v>42700</v>
      </c>
      <c r="AF20" s="34">
        <f t="shared" si="539"/>
        <v>40700</v>
      </c>
      <c r="AG20" s="34">
        <f t="shared" ref="AG20:AJ20" si="550">AG5+19900</f>
        <v>40700</v>
      </c>
      <c r="AH20" s="34">
        <f t="shared" si="550"/>
        <v>40700</v>
      </c>
      <c r="AI20" s="34">
        <f t="shared" si="550"/>
        <v>40700</v>
      </c>
      <c r="AJ20" s="34">
        <f t="shared" si="550"/>
        <v>40700</v>
      </c>
      <c r="AK20" s="34">
        <f t="shared" si="539"/>
        <v>42700</v>
      </c>
      <c r="AL20" s="34">
        <f t="shared" ref="AL20" si="551">AL5+19900</f>
        <v>42700</v>
      </c>
      <c r="AM20" s="34">
        <f t="shared" si="539"/>
        <v>40700</v>
      </c>
      <c r="AN20" s="34">
        <f t="shared" ref="AN20:AQ20" si="552">AN5+19900</f>
        <v>40700</v>
      </c>
      <c r="AO20" s="34">
        <f t="shared" si="552"/>
        <v>40700</v>
      </c>
      <c r="AP20" s="34">
        <f t="shared" si="552"/>
        <v>40700</v>
      </c>
      <c r="AQ20" s="34">
        <f t="shared" si="552"/>
        <v>40700</v>
      </c>
      <c r="AR20" s="34">
        <f t="shared" si="539"/>
        <v>42700</v>
      </c>
      <c r="AS20" s="34">
        <f t="shared" ref="AS20" si="553">AS5+19900</f>
        <v>42700</v>
      </c>
      <c r="AT20" s="34">
        <f t="shared" si="539"/>
        <v>40700</v>
      </c>
      <c r="AU20" s="34">
        <f t="shared" ref="AU20:AX20" si="554">AU5+19900</f>
        <v>40700</v>
      </c>
      <c r="AV20" s="34">
        <f t="shared" si="554"/>
        <v>40700</v>
      </c>
      <c r="AW20" s="34">
        <f t="shared" si="554"/>
        <v>40700</v>
      </c>
      <c r="AX20" s="34">
        <f t="shared" si="554"/>
        <v>40700</v>
      </c>
      <c r="AY20" s="34">
        <f t="shared" si="539"/>
        <v>42700</v>
      </c>
      <c r="AZ20" s="34">
        <f t="shared" ref="AZ20" si="555">AZ5+19900</f>
        <v>42700</v>
      </c>
      <c r="BA20" s="34">
        <f t="shared" si="539"/>
        <v>40700</v>
      </c>
      <c r="BB20" s="34">
        <f t="shared" ref="BB20:BE20" si="556">BB5+19900</f>
        <v>40700</v>
      </c>
      <c r="BC20" s="34">
        <f t="shared" si="556"/>
        <v>40700</v>
      </c>
      <c r="BD20" s="34">
        <f t="shared" si="556"/>
        <v>40700</v>
      </c>
      <c r="BE20" s="34">
        <f t="shared" si="556"/>
        <v>40700</v>
      </c>
      <c r="BF20" s="34">
        <f t="shared" si="539"/>
        <v>42700</v>
      </c>
      <c r="BG20" s="34">
        <f t="shared" ref="BG20" si="557">BG5+19900</f>
        <v>42700</v>
      </c>
      <c r="BH20" s="34">
        <f t="shared" si="539"/>
        <v>37500</v>
      </c>
      <c r="BI20" s="34">
        <f t="shared" ref="BI20:BL20" si="558">BI5+19900</f>
        <v>37500</v>
      </c>
      <c r="BJ20" s="34">
        <f t="shared" si="558"/>
        <v>37500</v>
      </c>
      <c r="BK20" s="34">
        <f t="shared" si="558"/>
        <v>37500</v>
      </c>
      <c r="BL20" s="34">
        <f t="shared" si="558"/>
        <v>37500</v>
      </c>
      <c r="BM20" s="34">
        <f t="shared" si="539"/>
        <v>38700</v>
      </c>
      <c r="BN20" s="34">
        <f t="shared" ref="BN20" si="559">BN5+19900</f>
        <v>38700</v>
      </c>
      <c r="BO20" s="303">
        <f t="shared" ref="BO20" si="560">BO5+19900</f>
        <v>36500</v>
      </c>
      <c r="BP20" s="303">
        <f t="shared" si="539"/>
        <v>36500</v>
      </c>
      <c r="BQ20" s="304">
        <f t="shared" ref="BQ20:BS20" si="561">BQ5+19900</f>
        <v>38700</v>
      </c>
      <c r="BR20" s="283">
        <f t="shared" si="561"/>
        <v>38700</v>
      </c>
      <c r="BS20" s="283">
        <f t="shared" si="561"/>
        <v>38700</v>
      </c>
      <c r="BT20" s="283">
        <f t="shared" si="539"/>
        <v>38700</v>
      </c>
      <c r="BU20" s="283">
        <f t="shared" ref="BU20" si="562">BU5+19900</f>
        <v>38700</v>
      </c>
      <c r="BV20" s="34">
        <f t="shared" si="539"/>
        <v>36500</v>
      </c>
      <c r="BW20" s="34">
        <f t="shared" ref="BW20:BZ20" si="563">BW5+19900</f>
        <v>36500</v>
      </c>
      <c r="BX20" s="34">
        <f t="shared" si="563"/>
        <v>36500</v>
      </c>
      <c r="BY20" s="34">
        <f t="shared" si="563"/>
        <v>36500</v>
      </c>
      <c r="BZ20" s="34">
        <f t="shared" si="563"/>
        <v>36500</v>
      </c>
      <c r="CA20" s="34">
        <f t="shared" si="539"/>
        <v>38700</v>
      </c>
      <c r="CB20" s="283">
        <f t="shared" ref="CB20" si="564">CB5+19900</f>
        <v>38700</v>
      </c>
      <c r="CC20" s="34">
        <f t="shared" si="539"/>
        <v>36500</v>
      </c>
      <c r="CD20" s="34">
        <f t="shared" ref="CD20:CG20" si="565">CD5+19900</f>
        <v>36500</v>
      </c>
      <c r="CE20" s="34">
        <f t="shared" si="565"/>
        <v>36500</v>
      </c>
      <c r="CF20" s="34">
        <f t="shared" si="565"/>
        <v>36500</v>
      </c>
      <c r="CG20" s="34">
        <f t="shared" si="565"/>
        <v>36500</v>
      </c>
      <c r="CH20" s="34">
        <f t="shared" si="539"/>
        <v>38700</v>
      </c>
      <c r="CI20" s="283">
        <f t="shared" ref="CI20" si="566">CI5+19900</f>
        <v>38700</v>
      </c>
      <c r="CJ20" s="34">
        <f t="shared" si="539"/>
        <v>36500</v>
      </c>
      <c r="CK20" s="34">
        <f t="shared" ref="CK20:CN20" si="567">CK5+19900</f>
        <v>36500</v>
      </c>
      <c r="CL20" s="34">
        <f t="shared" si="567"/>
        <v>36500</v>
      </c>
      <c r="CM20" s="34">
        <f t="shared" si="567"/>
        <v>36500</v>
      </c>
      <c r="CN20" s="34">
        <f t="shared" si="567"/>
        <v>36500</v>
      </c>
      <c r="CO20" s="34">
        <f t="shared" si="539"/>
        <v>38700</v>
      </c>
      <c r="CP20" s="283">
        <f t="shared" ref="CP20" si="568">CP5+19900</f>
        <v>38700</v>
      </c>
      <c r="CQ20" s="34">
        <f t="shared" ref="CQ20:CT20" si="569">CQ5+19900</f>
        <v>36500</v>
      </c>
      <c r="CR20" s="34">
        <f t="shared" si="569"/>
        <v>36500</v>
      </c>
      <c r="CS20" s="34">
        <f t="shared" si="569"/>
        <v>36500</v>
      </c>
      <c r="CT20" s="34">
        <f t="shared" si="569"/>
        <v>36500</v>
      </c>
      <c r="CU20" s="304">
        <f>CU5+17500</f>
        <v>32400</v>
      </c>
      <c r="CV20" s="34">
        <f t="shared" ref="CV20:CW20" si="570">CV5+17500</f>
        <v>32400</v>
      </c>
      <c r="CW20" s="34">
        <f t="shared" si="570"/>
        <v>32400</v>
      </c>
      <c r="CX20" s="34">
        <f t="shared" ref="CX20:EG20" si="571">CX5+17500</f>
        <v>30400</v>
      </c>
      <c r="CY20" s="34">
        <f t="shared" ref="CY20:DB20" si="572">CY5+17500</f>
        <v>30400</v>
      </c>
      <c r="CZ20" s="34">
        <f t="shared" si="572"/>
        <v>30400</v>
      </c>
      <c r="DA20" s="34">
        <f t="shared" si="572"/>
        <v>30400</v>
      </c>
      <c r="DB20" s="34">
        <f t="shared" si="572"/>
        <v>30400</v>
      </c>
      <c r="DC20" s="34">
        <f t="shared" si="571"/>
        <v>32400</v>
      </c>
      <c r="DD20" s="34">
        <f t="shared" ref="DD20" si="573">DD5+17500</f>
        <v>32400</v>
      </c>
      <c r="DE20" s="34">
        <f t="shared" si="571"/>
        <v>30400</v>
      </c>
      <c r="DF20" s="34">
        <f t="shared" ref="DF20:DI20" si="574">DF5+17500</f>
        <v>30400</v>
      </c>
      <c r="DG20" s="34">
        <f t="shared" si="574"/>
        <v>30400</v>
      </c>
      <c r="DH20" s="34">
        <f t="shared" si="574"/>
        <v>30400</v>
      </c>
      <c r="DI20" s="34">
        <f t="shared" si="574"/>
        <v>30400</v>
      </c>
      <c r="DJ20" s="34">
        <f t="shared" si="571"/>
        <v>32400</v>
      </c>
      <c r="DK20" s="34">
        <f t="shared" ref="DK20" si="575">DK5+17500</f>
        <v>32400</v>
      </c>
      <c r="DL20" s="34">
        <f t="shared" si="571"/>
        <v>30400</v>
      </c>
      <c r="DM20" s="34">
        <f t="shared" ref="DM20:DP20" si="576">DM5+17500</f>
        <v>30400</v>
      </c>
      <c r="DN20" s="34">
        <f t="shared" si="576"/>
        <v>30400</v>
      </c>
      <c r="DO20" s="34">
        <f t="shared" si="576"/>
        <v>30400</v>
      </c>
      <c r="DP20" s="34">
        <f t="shared" si="576"/>
        <v>30400</v>
      </c>
      <c r="DQ20" s="34">
        <f t="shared" si="571"/>
        <v>32400</v>
      </c>
      <c r="DR20" s="34">
        <f t="shared" ref="DR20" si="577">DR5+17500</f>
        <v>32400</v>
      </c>
      <c r="DS20" s="34">
        <f t="shared" si="571"/>
        <v>30400</v>
      </c>
      <c r="DT20" s="34">
        <f t="shared" ref="DT20:DW20" si="578">DT5+17500</f>
        <v>30400</v>
      </c>
      <c r="DU20" s="34">
        <f t="shared" si="578"/>
        <v>30400</v>
      </c>
      <c r="DV20" s="34">
        <f t="shared" si="578"/>
        <v>30400</v>
      </c>
      <c r="DW20" s="34">
        <f t="shared" si="578"/>
        <v>30400</v>
      </c>
      <c r="DX20" s="34">
        <f t="shared" si="571"/>
        <v>32400</v>
      </c>
      <c r="DY20" s="34">
        <f t="shared" ref="DY20" si="579">DY5+17500</f>
        <v>32400</v>
      </c>
      <c r="DZ20" s="34">
        <f t="shared" si="571"/>
        <v>34100</v>
      </c>
      <c r="EA20" s="34">
        <f t="shared" ref="EA20:EB20" si="580">EA5+17500</f>
        <v>34100</v>
      </c>
      <c r="EB20" s="34">
        <f t="shared" si="580"/>
        <v>34100</v>
      </c>
      <c r="EC20" s="34">
        <f t="shared" si="571"/>
        <v>36300</v>
      </c>
      <c r="ED20" s="34">
        <f t="shared" ref="ED20:EF20" si="581">ED5+17500</f>
        <v>36300</v>
      </c>
      <c r="EE20" s="34">
        <f t="shared" si="581"/>
        <v>36300</v>
      </c>
      <c r="EF20" s="34">
        <f t="shared" si="581"/>
        <v>36300</v>
      </c>
      <c r="EG20" s="302">
        <f t="shared" si="571"/>
        <v>29400</v>
      </c>
      <c r="EH20" s="304">
        <f>EH5+15500</f>
        <v>27400</v>
      </c>
      <c r="EI20" s="34">
        <f t="shared" ref="EI20:EK20" si="582">EI5+15500</f>
        <v>27400</v>
      </c>
      <c r="EJ20" s="34">
        <f t="shared" si="582"/>
        <v>27400</v>
      </c>
      <c r="EK20" s="34">
        <f t="shared" si="582"/>
        <v>27400</v>
      </c>
      <c r="EL20" s="34">
        <f t="shared" ref="EL20:FW20" si="583">EL5+15500</f>
        <v>28400</v>
      </c>
      <c r="EM20" s="34">
        <f t="shared" ref="EM20" si="584">EM5+15500</f>
        <v>28400</v>
      </c>
      <c r="EN20" s="34">
        <f t="shared" si="583"/>
        <v>27400</v>
      </c>
      <c r="EO20" s="34">
        <f t="shared" ref="EO20:ER20" si="585">EO5+15500</f>
        <v>27400</v>
      </c>
      <c r="EP20" s="34">
        <f t="shared" si="585"/>
        <v>27400</v>
      </c>
      <c r="EQ20" s="34">
        <f t="shared" si="585"/>
        <v>27400</v>
      </c>
      <c r="ER20" s="34">
        <f t="shared" si="585"/>
        <v>27400</v>
      </c>
      <c r="ES20" s="34">
        <f t="shared" si="583"/>
        <v>28400</v>
      </c>
      <c r="ET20" s="34">
        <f t="shared" ref="ET20" si="586">ET5+15500</f>
        <v>28400</v>
      </c>
      <c r="EU20" s="34">
        <f t="shared" si="583"/>
        <v>27400</v>
      </c>
      <c r="EV20" s="34">
        <f t="shared" ref="EV20:EY20" si="587">EV5+15500</f>
        <v>27400</v>
      </c>
      <c r="EW20" s="34">
        <f t="shared" si="587"/>
        <v>27400</v>
      </c>
      <c r="EX20" s="34">
        <f t="shared" si="587"/>
        <v>27400</v>
      </c>
      <c r="EY20" s="34">
        <f t="shared" si="587"/>
        <v>27400</v>
      </c>
      <c r="EZ20" s="34">
        <f t="shared" si="583"/>
        <v>28400</v>
      </c>
      <c r="FA20" s="34">
        <f t="shared" ref="FA20" si="588">FA5+15500</f>
        <v>28400</v>
      </c>
      <c r="FB20" s="34">
        <f t="shared" si="583"/>
        <v>27400</v>
      </c>
      <c r="FC20" s="34">
        <f t="shared" ref="FC20" si="589">FC5+15500</f>
        <v>27400</v>
      </c>
      <c r="FD20" s="34">
        <f t="shared" si="583"/>
        <v>27400</v>
      </c>
      <c r="FE20" s="34">
        <f t="shared" ref="FE20:FF20" si="590">FE5+15500</f>
        <v>27400</v>
      </c>
      <c r="FF20" s="34">
        <f t="shared" si="590"/>
        <v>27400</v>
      </c>
      <c r="FG20" s="34">
        <f t="shared" si="583"/>
        <v>28400</v>
      </c>
      <c r="FH20" s="34">
        <f t="shared" ref="FH20" si="591">FH5+15500</f>
        <v>28400</v>
      </c>
      <c r="FI20" s="34">
        <f t="shared" si="583"/>
        <v>27400</v>
      </c>
      <c r="FJ20" s="34">
        <f t="shared" ref="FJ20:FM20" si="592">FJ5+15500</f>
        <v>27400</v>
      </c>
      <c r="FK20" s="34">
        <f t="shared" si="592"/>
        <v>27400</v>
      </c>
      <c r="FL20" s="34">
        <f t="shared" si="592"/>
        <v>27400</v>
      </c>
      <c r="FM20" s="34">
        <f t="shared" si="592"/>
        <v>27400</v>
      </c>
      <c r="FN20" s="34">
        <f t="shared" si="583"/>
        <v>28400</v>
      </c>
      <c r="FO20" s="34">
        <f t="shared" ref="FO20" si="593">FO5+15500</f>
        <v>28400</v>
      </c>
      <c r="FP20" s="34">
        <f t="shared" si="583"/>
        <v>27400</v>
      </c>
      <c r="FQ20" s="34">
        <f t="shared" ref="FQ20:FT20" si="594">FQ5+15500</f>
        <v>27400</v>
      </c>
      <c r="FR20" s="34">
        <f t="shared" si="594"/>
        <v>27400</v>
      </c>
      <c r="FS20" s="34">
        <f t="shared" si="594"/>
        <v>27400</v>
      </c>
      <c r="FT20" s="34">
        <f t="shared" si="594"/>
        <v>27400</v>
      </c>
      <c r="FU20" s="34">
        <f t="shared" si="583"/>
        <v>28400</v>
      </c>
      <c r="FV20" s="34">
        <f t="shared" ref="FV20" si="595">FV5+15500</f>
        <v>28400</v>
      </c>
      <c r="FW20" s="34">
        <f t="shared" si="583"/>
        <v>32100</v>
      </c>
      <c r="FX20" s="34">
        <f t="shared" ref="FX20:GA20" si="596">FX5+15500</f>
        <v>32100</v>
      </c>
      <c r="FY20" s="34">
        <f t="shared" si="596"/>
        <v>32100</v>
      </c>
      <c r="FZ20" s="34">
        <f t="shared" si="596"/>
        <v>32100</v>
      </c>
      <c r="GA20" s="34">
        <f t="shared" si="596"/>
        <v>32100</v>
      </c>
      <c r="GB20" s="34">
        <f t="shared" ref="GB20" si="597">GB5+15500</f>
        <v>34300</v>
      </c>
      <c r="GC20" s="34">
        <f t="shared" ref="GC20:GE20" si="598">GC5+15500</f>
        <v>34300</v>
      </c>
      <c r="GD20" s="34">
        <f t="shared" si="598"/>
        <v>34300</v>
      </c>
      <c r="GE20" s="34">
        <f t="shared" si="598"/>
        <v>34300</v>
      </c>
    </row>
    <row r="21" spans="1:187" s="35" customFormat="1" ht="12" customHeight="1" x14ac:dyDescent="0.2">
      <c r="A21" s="261">
        <v>2</v>
      </c>
      <c r="B21" s="34">
        <f t="shared" ref="B21:CO21" si="599">B20+3000</f>
        <v>44400</v>
      </c>
      <c r="C21" s="34">
        <f t="shared" ref="C21" si="600">C20+3000</f>
        <v>44400</v>
      </c>
      <c r="D21" s="34">
        <f t="shared" si="599"/>
        <v>41700</v>
      </c>
      <c r="E21" s="34">
        <f t="shared" ref="E21:F21" si="601">E20+3000</f>
        <v>41700</v>
      </c>
      <c r="F21" s="34">
        <f t="shared" si="601"/>
        <v>39500</v>
      </c>
      <c r="G21" s="34">
        <f t="shared" si="599"/>
        <v>41700</v>
      </c>
      <c r="H21" s="34">
        <f t="shared" ref="H21" si="602">H20+3000</f>
        <v>41700</v>
      </c>
      <c r="I21" s="34">
        <f t="shared" si="599"/>
        <v>43700</v>
      </c>
      <c r="J21" s="34">
        <f t="shared" ref="J21" si="603">J20+3000</f>
        <v>43700</v>
      </c>
      <c r="K21" s="34">
        <f t="shared" si="599"/>
        <v>41700</v>
      </c>
      <c r="L21" s="34">
        <f t="shared" ref="L21:O21" si="604">L20+3000</f>
        <v>41700</v>
      </c>
      <c r="M21" s="34">
        <f t="shared" si="604"/>
        <v>41700</v>
      </c>
      <c r="N21" s="34">
        <f t="shared" si="604"/>
        <v>41700</v>
      </c>
      <c r="O21" s="34">
        <f t="shared" si="604"/>
        <v>41700</v>
      </c>
      <c r="P21" s="34">
        <f t="shared" si="599"/>
        <v>43700</v>
      </c>
      <c r="Q21" s="34">
        <f t="shared" ref="Q21" si="605">Q20+3000</f>
        <v>43700</v>
      </c>
      <c r="R21" s="34">
        <f t="shared" si="599"/>
        <v>43700</v>
      </c>
      <c r="S21" s="34">
        <f t="shared" ref="S21:V21" si="606">S20+3000</f>
        <v>43700</v>
      </c>
      <c r="T21" s="34">
        <f t="shared" si="606"/>
        <v>43700</v>
      </c>
      <c r="U21" s="34">
        <f t="shared" si="606"/>
        <v>43700</v>
      </c>
      <c r="V21" s="34">
        <f t="shared" si="606"/>
        <v>43700</v>
      </c>
      <c r="W21" s="34">
        <f t="shared" si="599"/>
        <v>45700</v>
      </c>
      <c r="X21" s="34">
        <f t="shared" ref="X21" si="607">X20+3000</f>
        <v>45700</v>
      </c>
      <c r="Y21" s="34">
        <f t="shared" si="599"/>
        <v>43700</v>
      </c>
      <c r="Z21" s="34">
        <f t="shared" ref="Z21:AC21" si="608">Z20+3000</f>
        <v>43700</v>
      </c>
      <c r="AA21" s="34">
        <f t="shared" si="608"/>
        <v>43700</v>
      </c>
      <c r="AB21" s="34">
        <f t="shared" si="608"/>
        <v>43700</v>
      </c>
      <c r="AC21" s="34">
        <f t="shared" si="608"/>
        <v>43700</v>
      </c>
      <c r="AD21" s="34">
        <f t="shared" si="599"/>
        <v>45700</v>
      </c>
      <c r="AE21" s="34">
        <f t="shared" ref="AE21" si="609">AE20+3000</f>
        <v>45700</v>
      </c>
      <c r="AF21" s="34">
        <f t="shared" si="599"/>
        <v>43700</v>
      </c>
      <c r="AG21" s="34">
        <f t="shared" ref="AG21:AJ21" si="610">AG20+3000</f>
        <v>43700</v>
      </c>
      <c r="AH21" s="34">
        <f t="shared" si="610"/>
        <v>43700</v>
      </c>
      <c r="AI21" s="34">
        <f t="shared" si="610"/>
        <v>43700</v>
      </c>
      <c r="AJ21" s="34">
        <f t="shared" si="610"/>
        <v>43700</v>
      </c>
      <c r="AK21" s="34">
        <f t="shared" si="599"/>
        <v>45700</v>
      </c>
      <c r="AL21" s="34">
        <f t="shared" ref="AL21" si="611">AL20+3000</f>
        <v>45700</v>
      </c>
      <c r="AM21" s="34">
        <f t="shared" si="599"/>
        <v>43700</v>
      </c>
      <c r="AN21" s="34">
        <f t="shared" ref="AN21:AQ21" si="612">AN20+3000</f>
        <v>43700</v>
      </c>
      <c r="AO21" s="34">
        <f t="shared" si="612"/>
        <v>43700</v>
      </c>
      <c r="AP21" s="34">
        <f t="shared" si="612"/>
        <v>43700</v>
      </c>
      <c r="AQ21" s="34">
        <f t="shared" si="612"/>
        <v>43700</v>
      </c>
      <c r="AR21" s="34">
        <f t="shared" si="599"/>
        <v>45700</v>
      </c>
      <c r="AS21" s="34">
        <f t="shared" ref="AS21" si="613">AS20+3000</f>
        <v>45700</v>
      </c>
      <c r="AT21" s="34">
        <f t="shared" si="599"/>
        <v>43700</v>
      </c>
      <c r="AU21" s="34">
        <f t="shared" ref="AU21:AX21" si="614">AU20+3000</f>
        <v>43700</v>
      </c>
      <c r="AV21" s="34">
        <f t="shared" si="614"/>
        <v>43700</v>
      </c>
      <c r="AW21" s="34">
        <f t="shared" si="614"/>
        <v>43700</v>
      </c>
      <c r="AX21" s="34">
        <f t="shared" si="614"/>
        <v>43700</v>
      </c>
      <c r="AY21" s="34">
        <f t="shared" si="599"/>
        <v>45700</v>
      </c>
      <c r="AZ21" s="34">
        <f t="shared" ref="AZ21" si="615">AZ20+3000</f>
        <v>45700</v>
      </c>
      <c r="BA21" s="34">
        <f t="shared" si="599"/>
        <v>43700</v>
      </c>
      <c r="BB21" s="34">
        <f t="shared" ref="BB21:BE21" si="616">BB20+3000</f>
        <v>43700</v>
      </c>
      <c r="BC21" s="34">
        <f t="shared" si="616"/>
        <v>43700</v>
      </c>
      <c r="BD21" s="34">
        <f t="shared" si="616"/>
        <v>43700</v>
      </c>
      <c r="BE21" s="34">
        <f t="shared" si="616"/>
        <v>43700</v>
      </c>
      <c r="BF21" s="34">
        <f t="shared" si="599"/>
        <v>45700</v>
      </c>
      <c r="BG21" s="34">
        <f t="shared" ref="BG21" si="617">BG20+3000</f>
        <v>45700</v>
      </c>
      <c r="BH21" s="34">
        <f t="shared" si="599"/>
        <v>40500</v>
      </c>
      <c r="BI21" s="34">
        <f t="shared" ref="BI21:BL21" si="618">BI20+3000</f>
        <v>40500</v>
      </c>
      <c r="BJ21" s="34">
        <f t="shared" si="618"/>
        <v>40500</v>
      </c>
      <c r="BK21" s="34">
        <f t="shared" si="618"/>
        <v>40500</v>
      </c>
      <c r="BL21" s="34">
        <f t="shared" si="618"/>
        <v>40500</v>
      </c>
      <c r="BM21" s="34">
        <f t="shared" si="599"/>
        <v>41700</v>
      </c>
      <c r="BN21" s="34">
        <f t="shared" ref="BN21" si="619">BN20+3000</f>
        <v>41700</v>
      </c>
      <c r="BO21" s="303">
        <f t="shared" ref="BO21" si="620">BO20+3000</f>
        <v>39500</v>
      </c>
      <c r="BP21" s="303">
        <f t="shared" si="599"/>
        <v>39500</v>
      </c>
      <c r="BQ21" s="304">
        <f t="shared" ref="BQ21:BS21" si="621">BQ20+3000</f>
        <v>41700</v>
      </c>
      <c r="BR21" s="283">
        <f t="shared" si="621"/>
        <v>41700</v>
      </c>
      <c r="BS21" s="283">
        <f t="shared" si="621"/>
        <v>41700</v>
      </c>
      <c r="BT21" s="283">
        <f t="shared" si="599"/>
        <v>41700</v>
      </c>
      <c r="BU21" s="283">
        <f t="shared" ref="BU21" si="622">BU20+3000</f>
        <v>41700</v>
      </c>
      <c r="BV21" s="34">
        <f t="shared" si="599"/>
        <v>39500</v>
      </c>
      <c r="BW21" s="34">
        <f t="shared" ref="BW21:BZ21" si="623">BW20+3000</f>
        <v>39500</v>
      </c>
      <c r="BX21" s="34">
        <f t="shared" si="623"/>
        <v>39500</v>
      </c>
      <c r="BY21" s="34">
        <f t="shared" si="623"/>
        <v>39500</v>
      </c>
      <c r="BZ21" s="34">
        <f t="shared" si="623"/>
        <v>39500</v>
      </c>
      <c r="CA21" s="34">
        <f t="shared" si="599"/>
        <v>41700</v>
      </c>
      <c r="CB21" s="283">
        <f t="shared" ref="CB21" si="624">CB20+3000</f>
        <v>41700</v>
      </c>
      <c r="CC21" s="34">
        <f t="shared" si="599"/>
        <v>39500</v>
      </c>
      <c r="CD21" s="34">
        <f t="shared" ref="CD21:CG21" si="625">CD20+3000</f>
        <v>39500</v>
      </c>
      <c r="CE21" s="34">
        <f t="shared" si="625"/>
        <v>39500</v>
      </c>
      <c r="CF21" s="34">
        <f t="shared" si="625"/>
        <v>39500</v>
      </c>
      <c r="CG21" s="34">
        <f t="shared" si="625"/>
        <v>39500</v>
      </c>
      <c r="CH21" s="34">
        <f t="shared" si="599"/>
        <v>41700</v>
      </c>
      <c r="CI21" s="283">
        <f t="shared" ref="CI21" si="626">CI20+3000</f>
        <v>41700</v>
      </c>
      <c r="CJ21" s="34">
        <f t="shared" si="599"/>
        <v>39500</v>
      </c>
      <c r="CK21" s="34">
        <f t="shared" ref="CK21:CN21" si="627">CK20+3000</f>
        <v>39500</v>
      </c>
      <c r="CL21" s="34">
        <f t="shared" si="627"/>
        <v>39500</v>
      </c>
      <c r="CM21" s="34">
        <f t="shared" si="627"/>
        <v>39500</v>
      </c>
      <c r="CN21" s="34">
        <f t="shared" si="627"/>
        <v>39500</v>
      </c>
      <c r="CO21" s="34">
        <f t="shared" si="599"/>
        <v>41700</v>
      </c>
      <c r="CP21" s="283">
        <f t="shared" ref="CP21" si="628">CP20+3000</f>
        <v>41700</v>
      </c>
      <c r="CQ21" s="34">
        <f t="shared" ref="CQ21:CT21" si="629">CQ20+3000</f>
        <v>39500</v>
      </c>
      <c r="CR21" s="34">
        <f t="shared" si="629"/>
        <v>39500</v>
      </c>
      <c r="CS21" s="34">
        <f t="shared" si="629"/>
        <v>39500</v>
      </c>
      <c r="CT21" s="34">
        <f t="shared" si="629"/>
        <v>39500</v>
      </c>
      <c r="CU21" s="304">
        <f t="shared" ref="CU21:EG21" si="630">CU20+3000</f>
        <v>35400</v>
      </c>
      <c r="CV21" s="34">
        <f t="shared" ref="CV21:CW21" si="631">CV20+3000</f>
        <v>35400</v>
      </c>
      <c r="CW21" s="34">
        <f t="shared" si="631"/>
        <v>35400</v>
      </c>
      <c r="CX21" s="34">
        <f t="shared" si="630"/>
        <v>33400</v>
      </c>
      <c r="CY21" s="34">
        <f t="shared" ref="CY21:DB21" si="632">CY20+3000</f>
        <v>33400</v>
      </c>
      <c r="CZ21" s="34">
        <f t="shared" si="632"/>
        <v>33400</v>
      </c>
      <c r="DA21" s="34">
        <f t="shared" si="632"/>
        <v>33400</v>
      </c>
      <c r="DB21" s="34">
        <f t="shared" si="632"/>
        <v>33400</v>
      </c>
      <c r="DC21" s="34">
        <f t="shared" si="630"/>
        <v>35400</v>
      </c>
      <c r="DD21" s="34">
        <f t="shared" ref="DD21" si="633">DD20+3000</f>
        <v>35400</v>
      </c>
      <c r="DE21" s="34">
        <f t="shared" si="630"/>
        <v>33400</v>
      </c>
      <c r="DF21" s="34">
        <f t="shared" ref="DF21:DI21" si="634">DF20+3000</f>
        <v>33400</v>
      </c>
      <c r="DG21" s="34">
        <f t="shared" si="634"/>
        <v>33400</v>
      </c>
      <c r="DH21" s="34">
        <f t="shared" si="634"/>
        <v>33400</v>
      </c>
      <c r="DI21" s="34">
        <f t="shared" si="634"/>
        <v>33400</v>
      </c>
      <c r="DJ21" s="34">
        <f t="shared" si="630"/>
        <v>35400</v>
      </c>
      <c r="DK21" s="34">
        <f t="shared" ref="DK21" si="635">DK20+3000</f>
        <v>35400</v>
      </c>
      <c r="DL21" s="34">
        <f t="shared" si="630"/>
        <v>33400</v>
      </c>
      <c r="DM21" s="34">
        <f t="shared" ref="DM21:DP21" si="636">DM20+3000</f>
        <v>33400</v>
      </c>
      <c r="DN21" s="34">
        <f t="shared" si="636"/>
        <v>33400</v>
      </c>
      <c r="DO21" s="34">
        <f t="shared" si="636"/>
        <v>33400</v>
      </c>
      <c r="DP21" s="34">
        <f t="shared" si="636"/>
        <v>33400</v>
      </c>
      <c r="DQ21" s="34">
        <f t="shared" si="630"/>
        <v>35400</v>
      </c>
      <c r="DR21" s="34">
        <f t="shared" ref="DR21" si="637">DR20+3000</f>
        <v>35400</v>
      </c>
      <c r="DS21" s="34">
        <f t="shared" si="630"/>
        <v>33400</v>
      </c>
      <c r="DT21" s="34">
        <f t="shared" ref="DT21:DW21" si="638">DT20+3000</f>
        <v>33400</v>
      </c>
      <c r="DU21" s="34">
        <f t="shared" si="638"/>
        <v>33400</v>
      </c>
      <c r="DV21" s="34">
        <f t="shared" si="638"/>
        <v>33400</v>
      </c>
      <c r="DW21" s="34">
        <f t="shared" si="638"/>
        <v>33400</v>
      </c>
      <c r="DX21" s="34">
        <f t="shared" si="630"/>
        <v>35400</v>
      </c>
      <c r="DY21" s="34">
        <f t="shared" ref="DY21" si="639">DY20+3000</f>
        <v>35400</v>
      </c>
      <c r="DZ21" s="34">
        <f t="shared" si="630"/>
        <v>37100</v>
      </c>
      <c r="EA21" s="34">
        <f t="shared" ref="EA21:EB21" si="640">EA20+3000</f>
        <v>37100</v>
      </c>
      <c r="EB21" s="34">
        <f t="shared" si="640"/>
        <v>37100</v>
      </c>
      <c r="EC21" s="34">
        <f t="shared" si="630"/>
        <v>39300</v>
      </c>
      <c r="ED21" s="34">
        <f t="shared" ref="ED21:EF21" si="641">ED20+3000</f>
        <v>39300</v>
      </c>
      <c r="EE21" s="34">
        <f t="shared" si="641"/>
        <v>39300</v>
      </c>
      <c r="EF21" s="34">
        <f t="shared" si="641"/>
        <v>39300</v>
      </c>
      <c r="EG21" s="302">
        <f t="shared" si="630"/>
        <v>32400</v>
      </c>
      <c r="EH21" s="304">
        <f t="shared" ref="EH21:FW21" si="642">EH20+3000</f>
        <v>30400</v>
      </c>
      <c r="EI21" s="34">
        <f t="shared" ref="EI21:EK21" si="643">EI20+3000</f>
        <v>30400</v>
      </c>
      <c r="EJ21" s="34">
        <f t="shared" si="643"/>
        <v>30400</v>
      </c>
      <c r="EK21" s="34">
        <f t="shared" si="643"/>
        <v>30400</v>
      </c>
      <c r="EL21" s="34">
        <f t="shared" si="642"/>
        <v>31400</v>
      </c>
      <c r="EM21" s="34">
        <f t="shared" ref="EM21" si="644">EM20+3000</f>
        <v>31400</v>
      </c>
      <c r="EN21" s="34">
        <f t="shared" si="642"/>
        <v>30400</v>
      </c>
      <c r="EO21" s="34">
        <f t="shared" ref="EO21:ER21" si="645">EO20+3000</f>
        <v>30400</v>
      </c>
      <c r="EP21" s="34">
        <f t="shared" si="645"/>
        <v>30400</v>
      </c>
      <c r="EQ21" s="34">
        <f t="shared" si="645"/>
        <v>30400</v>
      </c>
      <c r="ER21" s="34">
        <f t="shared" si="645"/>
        <v>30400</v>
      </c>
      <c r="ES21" s="34">
        <f t="shared" si="642"/>
        <v>31400</v>
      </c>
      <c r="ET21" s="34">
        <f t="shared" ref="ET21" si="646">ET20+3000</f>
        <v>31400</v>
      </c>
      <c r="EU21" s="34">
        <f t="shared" si="642"/>
        <v>30400</v>
      </c>
      <c r="EV21" s="34">
        <f t="shared" ref="EV21:EY21" si="647">EV20+3000</f>
        <v>30400</v>
      </c>
      <c r="EW21" s="34">
        <f t="shared" si="647"/>
        <v>30400</v>
      </c>
      <c r="EX21" s="34">
        <f t="shared" si="647"/>
        <v>30400</v>
      </c>
      <c r="EY21" s="34">
        <f t="shared" si="647"/>
        <v>30400</v>
      </c>
      <c r="EZ21" s="34">
        <f t="shared" si="642"/>
        <v>31400</v>
      </c>
      <c r="FA21" s="34">
        <f t="shared" ref="FA21" si="648">FA20+3000</f>
        <v>31400</v>
      </c>
      <c r="FB21" s="34">
        <f t="shared" si="642"/>
        <v>30400</v>
      </c>
      <c r="FC21" s="34">
        <f t="shared" ref="FC21" si="649">FC20+3000</f>
        <v>30400</v>
      </c>
      <c r="FD21" s="34">
        <f t="shared" si="642"/>
        <v>30400</v>
      </c>
      <c r="FE21" s="34">
        <f t="shared" ref="FE21:FF21" si="650">FE20+3000</f>
        <v>30400</v>
      </c>
      <c r="FF21" s="34">
        <f t="shared" si="650"/>
        <v>30400</v>
      </c>
      <c r="FG21" s="34">
        <f t="shared" si="642"/>
        <v>31400</v>
      </c>
      <c r="FH21" s="34">
        <f t="shared" ref="FH21" si="651">FH20+3000</f>
        <v>31400</v>
      </c>
      <c r="FI21" s="34">
        <f t="shared" si="642"/>
        <v>30400</v>
      </c>
      <c r="FJ21" s="34">
        <f t="shared" ref="FJ21:FM21" si="652">FJ20+3000</f>
        <v>30400</v>
      </c>
      <c r="FK21" s="34">
        <f t="shared" si="652"/>
        <v>30400</v>
      </c>
      <c r="FL21" s="34">
        <f t="shared" si="652"/>
        <v>30400</v>
      </c>
      <c r="FM21" s="34">
        <f t="shared" si="652"/>
        <v>30400</v>
      </c>
      <c r="FN21" s="34">
        <f t="shared" si="642"/>
        <v>31400</v>
      </c>
      <c r="FO21" s="34">
        <f t="shared" ref="FO21" si="653">FO20+3000</f>
        <v>31400</v>
      </c>
      <c r="FP21" s="34">
        <f t="shared" si="642"/>
        <v>30400</v>
      </c>
      <c r="FQ21" s="34">
        <f t="shared" ref="FQ21:FT21" si="654">FQ20+3000</f>
        <v>30400</v>
      </c>
      <c r="FR21" s="34">
        <f t="shared" si="654"/>
        <v>30400</v>
      </c>
      <c r="FS21" s="34">
        <f t="shared" si="654"/>
        <v>30400</v>
      </c>
      <c r="FT21" s="34">
        <f t="shared" si="654"/>
        <v>30400</v>
      </c>
      <c r="FU21" s="34">
        <f t="shared" si="642"/>
        <v>31400</v>
      </c>
      <c r="FV21" s="34">
        <f t="shared" ref="FV21" si="655">FV20+3000</f>
        <v>31400</v>
      </c>
      <c r="FW21" s="34">
        <f t="shared" si="642"/>
        <v>35100</v>
      </c>
      <c r="FX21" s="34">
        <f t="shared" ref="FX21:GA21" si="656">FX20+3000</f>
        <v>35100</v>
      </c>
      <c r="FY21" s="34">
        <f t="shared" si="656"/>
        <v>35100</v>
      </c>
      <c r="FZ21" s="34">
        <f t="shared" si="656"/>
        <v>35100</v>
      </c>
      <c r="GA21" s="34">
        <f t="shared" si="656"/>
        <v>35100</v>
      </c>
      <c r="GB21" s="34">
        <f t="shared" ref="GB21" si="657">GB20+3000</f>
        <v>37300</v>
      </c>
      <c r="GC21" s="34">
        <f t="shared" ref="GC21:GE21" si="658">GC20+3000</f>
        <v>37300</v>
      </c>
      <c r="GD21" s="34">
        <f t="shared" si="658"/>
        <v>37300</v>
      </c>
      <c r="GE21" s="34">
        <f t="shared" si="658"/>
        <v>37300</v>
      </c>
    </row>
    <row r="22" spans="1:187" s="35" customFormat="1" ht="12" customHeight="1" x14ac:dyDescent="0.2">
      <c r="A22" s="260" t="s">
        <v>180</v>
      </c>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03"/>
      <c r="BP22" s="303"/>
      <c r="BQ22" s="304"/>
      <c r="BR22" s="283"/>
      <c r="BS22" s="283"/>
      <c r="BT22" s="283"/>
      <c r="BU22" s="283"/>
      <c r="BV22" s="34"/>
      <c r="BW22" s="34"/>
      <c r="BX22" s="34"/>
      <c r="BY22" s="34"/>
      <c r="BZ22" s="34"/>
      <c r="CA22" s="34"/>
      <c r="CB22" s="283"/>
      <c r="CC22" s="34"/>
      <c r="CD22" s="34"/>
      <c r="CE22" s="34"/>
      <c r="CF22" s="34"/>
      <c r="CG22" s="34"/>
      <c r="CH22" s="34"/>
      <c r="CI22" s="283"/>
      <c r="CJ22" s="34"/>
      <c r="CK22" s="34"/>
      <c r="CL22" s="34"/>
      <c r="CM22" s="34"/>
      <c r="CN22" s="34"/>
      <c r="CO22" s="34"/>
      <c r="CP22" s="283"/>
      <c r="CQ22" s="34"/>
      <c r="CR22" s="34"/>
      <c r="CS22" s="34"/>
      <c r="CT22" s="34"/>
      <c r="CU22" s="30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02"/>
      <c r="EH22" s="30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row>
    <row r="23" spans="1:187" s="35" customFormat="1" ht="11.25" customHeight="1" x14ac:dyDescent="0.2">
      <c r="A23" s="261">
        <v>1</v>
      </c>
      <c r="B23" s="34">
        <f t="shared" ref="B23:BP23" si="659">B5+30900</f>
        <v>52400</v>
      </c>
      <c r="C23" s="34">
        <f t="shared" ref="C23" si="660">C5+30900</f>
        <v>52400</v>
      </c>
      <c r="D23" s="34">
        <f t="shared" si="659"/>
        <v>49700</v>
      </c>
      <c r="E23" s="34">
        <f t="shared" ref="E23:F23" si="661">E5+30900</f>
        <v>49700</v>
      </c>
      <c r="F23" s="34">
        <f t="shared" si="661"/>
        <v>47500</v>
      </c>
      <c r="G23" s="34">
        <f t="shared" si="659"/>
        <v>49700</v>
      </c>
      <c r="H23" s="34">
        <f t="shared" ref="H23" si="662">H5+30900</f>
        <v>49700</v>
      </c>
      <c r="I23" s="34">
        <f t="shared" si="659"/>
        <v>51700</v>
      </c>
      <c r="J23" s="34">
        <f t="shared" ref="J23" si="663">J5+30900</f>
        <v>51700</v>
      </c>
      <c r="K23" s="34">
        <f t="shared" si="659"/>
        <v>49700</v>
      </c>
      <c r="L23" s="34">
        <f t="shared" ref="L23:O23" si="664">L5+30900</f>
        <v>49700</v>
      </c>
      <c r="M23" s="34">
        <f t="shared" si="664"/>
        <v>49700</v>
      </c>
      <c r="N23" s="34">
        <f t="shared" si="664"/>
        <v>49700</v>
      </c>
      <c r="O23" s="34">
        <f t="shared" si="664"/>
        <v>49700</v>
      </c>
      <c r="P23" s="34">
        <f t="shared" si="659"/>
        <v>51700</v>
      </c>
      <c r="Q23" s="34">
        <f t="shared" ref="Q23" si="665">Q5+30900</f>
        <v>51700</v>
      </c>
      <c r="R23" s="34">
        <f t="shared" si="659"/>
        <v>51700</v>
      </c>
      <c r="S23" s="34">
        <f t="shared" ref="S23:V23" si="666">S5+30900</f>
        <v>51700</v>
      </c>
      <c r="T23" s="34">
        <f t="shared" si="666"/>
        <v>51700</v>
      </c>
      <c r="U23" s="34">
        <f t="shared" si="666"/>
        <v>51700</v>
      </c>
      <c r="V23" s="34">
        <f t="shared" si="666"/>
        <v>51700</v>
      </c>
      <c r="W23" s="34">
        <f t="shared" si="659"/>
        <v>53700</v>
      </c>
      <c r="X23" s="34">
        <f t="shared" ref="X23" si="667">X5+30900</f>
        <v>53700</v>
      </c>
      <c r="Y23" s="34">
        <f t="shared" si="659"/>
        <v>51700</v>
      </c>
      <c r="Z23" s="34">
        <f t="shared" ref="Z23:AC23" si="668">Z5+30900</f>
        <v>51700</v>
      </c>
      <c r="AA23" s="34">
        <f t="shared" si="668"/>
        <v>51700</v>
      </c>
      <c r="AB23" s="34">
        <f t="shared" si="668"/>
        <v>51700</v>
      </c>
      <c r="AC23" s="34">
        <f t="shared" si="668"/>
        <v>51700</v>
      </c>
      <c r="AD23" s="34">
        <f t="shared" si="659"/>
        <v>53700</v>
      </c>
      <c r="AE23" s="34">
        <f t="shared" ref="AE23" si="669">AE5+30900</f>
        <v>53700</v>
      </c>
      <c r="AF23" s="34">
        <f t="shared" si="659"/>
        <v>51700</v>
      </c>
      <c r="AG23" s="34">
        <f t="shared" ref="AG23:AJ23" si="670">AG5+30900</f>
        <v>51700</v>
      </c>
      <c r="AH23" s="34">
        <f t="shared" si="670"/>
        <v>51700</v>
      </c>
      <c r="AI23" s="34">
        <f t="shared" si="670"/>
        <v>51700</v>
      </c>
      <c r="AJ23" s="34">
        <f t="shared" si="670"/>
        <v>51700</v>
      </c>
      <c r="AK23" s="34">
        <f t="shared" si="659"/>
        <v>53700</v>
      </c>
      <c r="AL23" s="34">
        <f t="shared" ref="AL23" si="671">AL5+30900</f>
        <v>53700</v>
      </c>
      <c r="AM23" s="34">
        <f t="shared" si="659"/>
        <v>51700</v>
      </c>
      <c r="AN23" s="34">
        <f t="shared" ref="AN23:AQ23" si="672">AN5+30900</f>
        <v>51700</v>
      </c>
      <c r="AO23" s="34">
        <f t="shared" si="672"/>
        <v>51700</v>
      </c>
      <c r="AP23" s="34">
        <f t="shared" si="672"/>
        <v>51700</v>
      </c>
      <c r="AQ23" s="34">
        <f t="shared" si="672"/>
        <v>51700</v>
      </c>
      <c r="AR23" s="34">
        <f t="shared" si="659"/>
        <v>53700</v>
      </c>
      <c r="AS23" s="34">
        <f t="shared" ref="AS23" si="673">AS5+30900</f>
        <v>53700</v>
      </c>
      <c r="AT23" s="34">
        <f t="shared" si="659"/>
        <v>51700</v>
      </c>
      <c r="AU23" s="34">
        <f t="shared" ref="AU23:AX23" si="674">AU5+30900</f>
        <v>51700</v>
      </c>
      <c r="AV23" s="34">
        <f t="shared" si="674"/>
        <v>51700</v>
      </c>
      <c r="AW23" s="34">
        <f t="shared" si="674"/>
        <v>51700</v>
      </c>
      <c r="AX23" s="34">
        <f t="shared" si="674"/>
        <v>51700</v>
      </c>
      <c r="AY23" s="34">
        <f t="shared" si="659"/>
        <v>53700</v>
      </c>
      <c r="AZ23" s="34">
        <f t="shared" ref="AZ23" si="675">AZ5+30900</f>
        <v>53700</v>
      </c>
      <c r="BA23" s="34">
        <f t="shared" si="659"/>
        <v>51700</v>
      </c>
      <c r="BB23" s="34">
        <f t="shared" ref="BB23:BE23" si="676">BB5+30900</f>
        <v>51700</v>
      </c>
      <c r="BC23" s="34">
        <f t="shared" si="676"/>
        <v>51700</v>
      </c>
      <c r="BD23" s="34">
        <f t="shared" si="676"/>
        <v>51700</v>
      </c>
      <c r="BE23" s="34">
        <f t="shared" si="676"/>
        <v>51700</v>
      </c>
      <c r="BF23" s="34">
        <f t="shared" si="659"/>
        <v>53700</v>
      </c>
      <c r="BG23" s="34">
        <f t="shared" ref="BG23" si="677">BG5+30900</f>
        <v>53700</v>
      </c>
      <c r="BH23" s="34">
        <f t="shared" si="659"/>
        <v>48500</v>
      </c>
      <c r="BI23" s="34">
        <f t="shared" ref="BI23:BL23" si="678">BI5+30900</f>
        <v>48500</v>
      </c>
      <c r="BJ23" s="34">
        <f t="shared" si="678"/>
        <v>48500</v>
      </c>
      <c r="BK23" s="34">
        <f t="shared" si="678"/>
        <v>48500</v>
      </c>
      <c r="BL23" s="34">
        <f t="shared" si="678"/>
        <v>48500</v>
      </c>
      <c r="BM23" s="34">
        <f t="shared" si="659"/>
        <v>49700</v>
      </c>
      <c r="BN23" s="34">
        <f t="shared" ref="BN23" si="679">BN5+30900</f>
        <v>49700</v>
      </c>
      <c r="BO23" s="303">
        <f t="shared" ref="BO23" si="680">BO5+30900</f>
        <v>47500</v>
      </c>
      <c r="BP23" s="303">
        <f t="shared" si="659"/>
        <v>47500</v>
      </c>
      <c r="BQ23" s="304">
        <f t="shared" ref="BQ23:CO23" si="681">BQ5+24900</f>
        <v>43700</v>
      </c>
      <c r="BR23" s="34">
        <f t="shared" ref="BR23:BS23" si="682">BR5+24900</f>
        <v>43700</v>
      </c>
      <c r="BS23" s="34">
        <f t="shared" si="682"/>
        <v>43700</v>
      </c>
      <c r="BT23" s="34">
        <f t="shared" si="681"/>
        <v>43700</v>
      </c>
      <c r="BU23" s="34">
        <f t="shared" ref="BU23" si="683">BU5+24900</f>
        <v>43700</v>
      </c>
      <c r="BV23" s="34">
        <f t="shared" si="681"/>
        <v>41500</v>
      </c>
      <c r="BW23" s="34">
        <f t="shared" ref="BW23:BZ23" si="684">BW5+24900</f>
        <v>41500</v>
      </c>
      <c r="BX23" s="34">
        <f t="shared" si="684"/>
        <v>41500</v>
      </c>
      <c r="BY23" s="34">
        <f t="shared" si="684"/>
        <v>41500</v>
      </c>
      <c r="BZ23" s="34">
        <f t="shared" si="684"/>
        <v>41500</v>
      </c>
      <c r="CA23" s="34">
        <f t="shared" si="681"/>
        <v>43700</v>
      </c>
      <c r="CB23" s="34">
        <f t="shared" ref="CB23" si="685">CB5+24900</f>
        <v>43700</v>
      </c>
      <c r="CC23" s="34">
        <f t="shared" si="681"/>
        <v>41500</v>
      </c>
      <c r="CD23" s="34">
        <f t="shared" ref="CD23:CG23" si="686">CD5+24900</f>
        <v>41500</v>
      </c>
      <c r="CE23" s="34">
        <f t="shared" si="686"/>
        <v>41500</v>
      </c>
      <c r="CF23" s="34">
        <f t="shared" si="686"/>
        <v>41500</v>
      </c>
      <c r="CG23" s="34">
        <f t="shared" si="686"/>
        <v>41500</v>
      </c>
      <c r="CH23" s="34">
        <f t="shared" si="681"/>
        <v>43700</v>
      </c>
      <c r="CI23" s="34">
        <f t="shared" ref="CI23" si="687">CI5+24900</f>
        <v>43700</v>
      </c>
      <c r="CJ23" s="34">
        <f t="shared" si="681"/>
        <v>41500</v>
      </c>
      <c r="CK23" s="34">
        <f t="shared" ref="CK23:CN23" si="688">CK5+24900</f>
        <v>41500</v>
      </c>
      <c r="CL23" s="34">
        <f t="shared" si="688"/>
        <v>41500</v>
      </c>
      <c r="CM23" s="34">
        <f t="shared" si="688"/>
        <v>41500</v>
      </c>
      <c r="CN23" s="34">
        <f t="shared" si="688"/>
        <v>41500</v>
      </c>
      <c r="CO23" s="34">
        <f t="shared" si="681"/>
        <v>43700</v>
      </c>
      <c r="CP23" s="34">
        <f t="shared" ref="CP23" si="689">CP5+24900</f>
        <v>43700</v>
      </c>
      <c r="CQ23" s="34">
        <f t="shared" ref="CQ23:CT23" si="690">CQ5+24900</f>
        <v>41500</v>
      </c>
      <c r="CR23" s="34">
        <f t="shared" si="690"/>
        <v>41500</v>
      </c>
      <c r="CS23" s="34">
        <f t="shared" si="690"/>
        <v>41500</v>
      </c>
      <c r="CT23" s="34">
        <f t="shared" si="690"/>
        <v>41500</v>
      </c>
      <c r="CU23" s="304">
        <f t="shared" ref="CU23:EG23" si="691">CU5+24900</f>
        <v>39800</v>
      </c>
      <c r="CV23" s="34">
        <f t="shared" ref="CV23:CW23" si="692">CV5+24900</f>
        <v>39800</v>
      </c>
      <c r="CW23" s="34">
        <f t="shared" si="692"/>
        <v>39800</v>
      </c>
      <c r="CX23" s="34">
        <f t="shared" si="691"/>
        <v>37800</v>
      </c>
      <c r="CY23" s="34">
        <f t="shared" ref="CY23:DB23" si="693">CY5+24900</f>
        <v>37800</v>
      </c>
      <c r="CZ23" s="34">
        <f t="shared" si="693"/>
        <v>37800</v>
      </c>
      <c r="DA23" s="34">
        <f t="shared" si="693"/>
        <v>37800</v>
      </c>
      <c r="DB23" s="34">
        <f t="shared" si="693"/>
        <v>37800</v>
      </c>
      <c r="DC23" s="34">
        <f t="shared" si="691"/>
        <v>39800</v>
      </c>
      <c r="DD23" s="34">
        <f t="shared" ref="DD23" si="694">DD5+24900</f>
        <v>39800</v>
      </c>
      <c r="DE23" s="34">
        <f t="shared" si="691"/>
        <v>37800</v>
      </c>
      <c r="DF23" s="34">
        <f t="shared" ref="DF23:DI23" si="695">DF5+24900</f>
        <v>37800</v>
      </c>
      <c r="DG23" s="34">
        <f t="shared" si="695"/>
        <v>37800</v>
      </c>
      <c r="DH23" s="34">
        <f t="shared" si="695"/>
        <v>37800</v>
      </c>
      <c r="DI23" s="34">
        <f t="shared" si="695"/>
        <v>37800</v>
      </c>
      <c r="DJ23" s="34">
        <f t="shared" si="691"/>
        <v>39800</v>
      </c>
      <c r="DK23" s="34">
        <f t="shared" ref="DK23" si="696">DK5+24900</f>
        <v>39800</v>
      </c>
      <c r="DL23" s="34">
        <f t="shared" si="691"/>
        <v>37800</v>
      </c>
      <c r="DM23" s="34">
        <f t="shared" ref="DM23:DP23" si="697">DM5+24900</f>
        <v>37800</v>
      </c>
      <c r="DN23" s="34">
        <f t="shared" si="697"/>
        <v>37800</v>
      </c>
      <c r="DO23" s="34">
        <f t="shared" si="697"/>
        <v>37800</v>
      </c>
      <c r="DP23" s="34">
        <f t="shared" si="697"/>
        <v>37800</v>
      </c>
      <c r="DQ23" s="34">
        <f t="shared" si="691"/>
        <v>39800</v>
      </c>
      <c r="DR23" s="34">
        <f t="shared" ref="DR23" si="698">DR5+24900</f>
        <v>39800</v>
      </c>
      <c r="DS23" s="34">
        <f t="shared" si="691"/>
        <v>37800</v>
      </c>
      <c r="DT23" s="34">
        <f t="shared" ref="DT23:DW23" si="699">DT5+24900</f>
        <v>37800</v>
      </c>
      <c r="DU23" s="34">
        <f t="shared" si="699"/>
        <v>37800</v>
      </c>
      <c r="DV23" s="34">
        <f t="shared" si="699"/>
        <v>37800</v>
      </c>
      <c r="DW23" s="34">
        <f t="shared" si="699"/>
        <v>37800</v>
      </c>
      <c r="DX23" s="34">
        <f t="shared" si="691"/>
        <v>39800</v>
      </c>
      <c r="DY23" s="34">
        <f t="shared" ref="DY23" si="700">DY5+24900</f>
        <v>39800</v>
      </c>
      <c r="DZ23" s="34">
        <f t="shared" si="691"/>
        <v>41500</v>
      </c>
      <c r="EA23" s="34">
        <f t="shared" ref="EA23:EB23" si="701">EA5+24900</f>
        <v>41500</v>
      </c>
      <c r="EB23" s="34">
        <f t="shared" si="701"/>
        <v>41500</v>
      </c>
      <c r="EC23" s="34">
        <f t="shared" si="691"/>
        <v>43700</v>
      </c>
      <c r="ED23" s="34">
        <f t="shared" ref="ED23:EF23" si="702">ED5+24900</f>
        <v>43700</v>
      </c>
      <c r="EE23" s="34">
        <f t="shared" si="702"/>
        <v>43700</v>
      </c>
      <c r="EF23" s="34">
        <f t="shared" si="702"/>
        <v>43700</v>
      </c>
      <c r="EG23" s="302">
        <f t="shared" si="691"/>
        <v>36800</v>
      </c>
      <c r="EH23" s="304">
        <f>EH5+22900</f>
        <v>34800</v>
      </c>
      <c r="EI23" s="34">
        <f t="shared" ref="EI23:EK23" si="703">EI5+22900</f>
        <v>34800</v>
      </c>
      <c r="EJ23" s="34">
        <f t="shared" si="703"/>
        <v>34800</v>
      </c>
      <c r="EK23" s="34">
        <f t="shared" si="703"/>
        <v>34800</v>
      </c>
      <c r="EL23" s="34">
        <f t="shared" ref="EL23:FW23" si="704">EL5+22900</f>
        <v>35800</v>
      </c>
      <c r="EM23" s="34">
        <f t="shared" ref="EM23" si="705">EM5+22900</f>
        <v>35800</v>
      </c>
      <c r="EN23" s="34">
        <f t="shared" si="704"/>
        <v>34800</v>
      </c>
      <c r="EO23" s="34">
        <f t="shared" ref="EO23:ER23" si="706">EO5+22900</f>
        <v>34800</v>
      </c>
      <c r="EP23" s="34">
        <f t="shared" si="706"/>
        <v>34800</v>
      </c>
      <c r="EQ23" s="34">
        <f t="shared" si="706"/>
        <v>34800</v>
      </c>
      <c r="ER23" s="34">
        <f t="shared" si="706"/>
        <v>34800</v>
      </c>
      <c r="ES23" s="34">
        <f t="shared" si="704"/>
        <v>35800</v>
      </c>
      <c r="ET23" s="34">
        <f t="shared" ref="ET23" si="707">ET5+22900</f>
        <v>35800</v>
      </c>
      <c r="EU23" s="34">
        <f t="shared" si="704"/>
        <v>34800</v>
      </c>
      <c r="EV23" s="34">
        <f t="shared" ref="EV23:EY23" si="708">EV5+22900</f>
        <v>34800</v>
      </c>
      <c r="EW23" s="34">
        <f t="shared" si="708"/>
        <v>34800</v>
      </c>
      <c r="EX23" s="34">
        <f t="shared" si="708"/>
        <v>34800</v>
      </c>
      <c r="EY23" s="34">
        <f t="shared" si="708"/>
        <v>34800</v>
      </c>
      <c r="EZ23" s="34">
        <f t="shared" si="704"/>
        <v>35800</v>
      </c>
      <c r="FA23" s="34">
        <f t="shared" ref="FA23" si="709">FA5+22900</f>
        <v>35800</v>
      </c>
      <c r="FB23" s="34">
        <f t="shared" si="704"/>
        <v>34800</v>
      </c>
      <c r="FC23" s="34">
        <f t="shared" ref="FC23" si="710">FC5+22900</f>
        <v>34800</v>
      </c>
      <c r="FD23" s="34">
        <f t="shared" si="704"/>
        <v>34800</v>
      </c>
      <c r="FE23" s="34">
        <f t="shared" ref="FE23:FF23" si="711">FE5+22900</f>
        <v>34800</v>
      </c>
      <c r="FF23" s="34">
        <f t="shared" si="711"/>
        <v>34800</v>
      </c>
      <c r="FG23" s="34">
        <f t="shared" si="704"/>
        <v>35800</v>
      </c>
      <c r="FH23" s="34">
        <f t="shared" ref="FH23" si="712">FH5+22900</f>
        <v>35800</v>
      </c>
      <c r="FI23" s="34">
        <f t="shared" si="704"/>
        <v>34800</v>
      </c>
      <c r="FJ23" s="34">
        <f t="shared" ref="FJ23:FM23" si="713">FJ5+22900</f>
        <v>34800</v>
      </c>
      <c r="FK23" s="34">
        <f t="shared" si="713"/>
        <v>34800</v>
      </c>
      <c r="FL23" s="34">
        <f t="shared" si="713"/>
        <v>34800</v>
      </c>
      <c r="FM23" s="34">
        <f t="shared" si="713"/>
        <v>34800</v>
      </c>
      <c r="FN23" s="34">
        <f t="shared" si="704"/>
        <v>35800</v>
      </c>
      <c r="FO23" s="34">
        <f t="shared" ref="FO23" si="714">FO5+22900</f>
        <v>35800</v>
      </c>
      <c r="FP23" s="34">
        <f t="shared" si="704"/>
        <v>34800</v>
      </c>
      <c r="FQ23" s="34">
        <f t="shared" ref="FQ23:FT23" si="715">FQ5+22900</f>
        <v>34800</v>
      </c>
      <c r="FR23" s="34">
        <f t="shared" si="715"/>
        <v>34800</v>
      </c>
      <c r="FS23" s="34">
        <f t="shared" si="715"/>
        <v>34800</v>
      </c>
      <c r="FT23" s="34">
        <f t="shared" si="715"/>
        <v>34800</v>
      </c>
      <c r="FU23" s="34">
        <f t="shared" si="704"/>
        <v>35800</v>
      </c>
      <c r="FV23" s="34">
        <f t="shared" ref="FV23" si="716">FV5+22900</f>
        <v>35800</v>
      </c>
      <c r="FW23" s="34">
        <f t="shared" si="704"/>
        <v>39500</v>
      </c>
      <c r="FX23" s="34">
        <f t="shared" ref="FX23:GA23" si="717">FX5+22900</f>
        <v>39500</v>
      </c>
      <c r="FY23" s="34">
        <f t="shared" si="717"/>
        <v>39500</v>
      </c>
      <c r="FZ23" s="34">
        <f t="shared" si="717"/>
        <v>39500</v>
      </c>
      <c r="GA23" s="34">
        <f t="shared" si="717"/>
        <v>39500</v>
      </c>
      <c r="GB23" s="34">
        <f t="shared" ref="GB23" si="718">GB5+22900</f>
        <v>41700</v>
      </c>
      <c r="GC23" s="34">
        <f t="shared" ref="GC23:GE23" si="719">GC5+22900</f>
        <v>41700</v>
      </c>
      <c r="GD23" s="34">
        <f t="shared" si="719"/>
        <v>41700</v>
      </c>
      <c r="GE23" s="34">
        <f t="shared" si="719"/>
        <v>41700</v>
      </c>
    </row>
    <row r="24" spans="1:187" s="35" customFormat="1" ht="11.25" customHeight="1" x14ac:dyDescent="0.2">
      <c r="A24" s="261">
        <v>2</v>
      </c>
      <c r="B24" s="34">
        <f t="shared" ref="B24:CO24" si="720">B23+3000</f>
        <v>55400</v>
      </c>
      <c r="C24" s="34">
        <f t="shared" ref="C24" si="721">C23+3000</f>
        <v>55400</v>
      </c>
      <c r="D24" s="34">
        <f t="shared" si="720"/>
        <v>52700</v>
      </c>
      <c r="E24" s="34">
        <f t="shared" ref="E24:F24" si="722">E23+3000</f>
        <v>52700</v>
      </c>
      <c r="F24" s="34">
        <f t="shared" si="722"/>
        <v>50500</v>
      </c>
      <c r="G24" s="34">
        <f t="shared" si="720"/>
        <v>52700</v>
      </c>
      <c r="H24" s="34">
        <f t="shared" ref="H24" si="723">H23+3000</f>
        <v>52700</v>
      </c>
      <c r="I24" s="34">
        <f t="shared" si="720"/>
        <v>54700</v>
      </c>
      <c r="J24" s="34">
        <f t="shared" ref="J24" si="724">J23+3000</f>
        <v>54700</v>
      </c>
      <c r="K24" s="34">
        <f t="shared" si="720"/>
        <v>52700</v>
      </c>
      <c r="L24" s="34">
        <f t="shared" ref="L24:O24" si="725">L23+3000</f>
        <v>52700</v>
      </c>
      <c r="M24" s="34">
        <f t="shared" si="725"/>
        <v>52700</v>
      </c>
      <c r="N24" s="34">
        <f t="shared" si="725"/>
        <v>52700</v>
      </c>
      <c r="O24" s="34">
        <f t="shared" si="725"/>
        <v>52700</v>
      </c>
      <c r="P24" s="34">
        <f t="shared" si="720"/>
        <v>54700</v>
      </c>
      <c r="Q24" s="34">
        <f t="shared" ref="Q24" si="726">Q23+3000</f>
        <v>54700</v>
      </c>
      <c r="R24" s="34">
        <f t="shared" si="720"/>
        <v>54700</v>
      </c>
      <c r="S24" s="34">
        <f t="shared" ref="S24:V24" si="727">S23+3000</f>
        <v>54700</v>
      </c>
      <c r="T24" s="34">
        <f t="shared" si="727"/>
        <v>54700</v>
      </c>
      <c r="U24" s="34">
        <f t="shared" si="727"/>
        <v>54700</v>
      </c>
      <c r="V24" s="34">
        <f t="shared" si="727"/>
        <v>54700</v>
      </c>
      <c r="W24" s="34">
        <f t="shared" si="720"/>
        <v>56700</v>
      </c>
      <c r="X24" s="34">
        <f t="shared" ref="X24" si="728">X23+3000</f>
        <v>56700</v>
      </c>
      <c r="Y24" s="34">
        <f t="shared" si="720"/>
        <v>54700</v>
      </c>
      <c r="Z24" s="34">
        <f t="shared" ref="Z24:AC24" si="729">Z23+3000</f>
        <v>54700</v>
      </c>
      <c r="AA24" s="34">
        <f t="shared" si="729"/>
        <v>54700</v>
      </c>
      <c r="AB24" s="34">
        <f t="shared" si="729"/>
        <v>54700</v>
      </c>
      <c r="AC24" s="34">
        <f t="shared" si="729"/>
        <v>54700</v>
      </c>
      <c r="AD24" s="34">
        <f t="shared" si="720"/>
        <v>56700</v>
      </c>
      <c r="AE24" s="34">
        <f t="shared" ref="AE24" si="730">AE23+3000</f>
        <v>56700</v>
      </c>
      <c r="AF24" s="34">
        <f t="shared" si="720"/>
        <v>54700</v>
      </c>
      <c r="AG24" s="34">
        <f t="shared" ref="AG24:AJ24" si="731">AG23+3000</f>
        <v>54700</v>
      </c>
      <c r="AH24" s="34">
        <f t="shared" si="731"/>
        <v>54700</v>
      </c>
      <c r="AI24" s="34">
        <f t="shared" si="731"/>
        <v>54700</v>
      </c>
      <c r="AJ24" s="34">
        <f t="shared" si="731"/>
        <v>54700</v>
      </c>
      <c r="AK24" s="34">
        <f t="shared" si="720"/>
        <v>56700</v>
      </c>
      <c r="AL24" s="34">
        <f t="shared" ref="AL24" si="732">AL23+3000</f>
        <v>56700</v>
      </c>
      <c r="AM24" s="34">
        <f t="shared" si="720"/>
        <v>54700</v>
      </c>
      <c r="AN24" s="34">
        <f t="shared" ref="AN24:AQ24" si="733">AN23+3000</f>
        <v>54700</v>
      </c>
      <c r="AO24" s="34">
        <f t="shared" si="733"/>
        <v>54700</v>
      </c>
      <c r="AP24" s="34">
        <f t="shared" si="733"/>
        <v>54700</v>
      </c>
      <c r="AQ24" s="34">
        <f t="shared" si="733"/>
        <v>54700</v>
      </c>
      <c r="AR24" s="34">
        <f t="shared" si="720"/>
        <v>56700</v>
      </c>
      <c r="AS24" s="34">
        <f t="shared" ref="AS24" si="734">AS23+3000</f>
        <v>56700</v>
      </c>
      <c r="AT24" s="34">
        <f t="shared" si="720"/>
        <v>54700</v>
      </c>
      <c r="AU24" s="34">
        <f t="shared" ref="AU24:AX24" si="735">AU23+3000</f>
        <v>54700</v>
      </c>
      <c r="AV24" s="34">
        <f t="shared" si="735"/>
        <v>54700</v>
      </c>
      <c r="AW24" s="34">
        <f t="shared" si="735"/>
        <v>54700</v>
      </c>
      <c r="AX24" s="34">
        <f t="shared" si="735"/>
        <v>54700</v>
      </c>
      <c r="AY24" s="34">
        <f t="shared" si="720"/>
        <v>56700</v>
      </c>
      <c r="AZ24" s="34">
        <f t="shared" ref="AZ24" si="736">AZ23+3000</f>
        <v>56700</v>
      </c>
      <c r="BA24" s="34">
        <f t="shared" si="720"/>
        <v>54700</v>
      </c>
      <c r="BB24" s="34">
        <f t="shared" ref="BB24:BE24" si="737">BB23+3000</f>
        <v>54700</v>
      </c>
      <c r="BC24" s="34">
        <f t="shared" si="737"/>
        <v>54700</v>
      </c>
      <c r="BD24" s="34">
        <f t="shared" si="737"/>
        <v>54700</v>
      </c>
      <c r="BE24" s="34">
        <f t="shared" si="737"/>
        <v>54700</v>
      </c>
      <c r="BF24" s="34">
        <f t="shared" si="720"/>
        <v>56700</v>
      </c>
      <c r="BG24" s="34">
        <f t="shared" ref="BG24" si="738">BG23+3000</f>
        <v>56700</v>
      </c>
      <c r="BH24" s="34">
        <f t="shared" si="720"/>
        <v>51500</v>
      </c>
      <c r="BI24" s="34">
        <f t="shared" ref="BI24:BL24" si="739">BI23+3000</f>
        <v>51500</v>
      </c>
      <c r="BJ24" s="34">
        <f t="shared" si="739"/>
        <v>51500</v>
      </c>
      <c r="BK24" s="34">
        <f t="shared" si="739"/>
        <v>51500</v>
      </c>
      <c r="BL24" s="34">
        <f t="shared" si="739"/>
        <v>51500</v>
      </c>
      <c r="BM24" s="34">
        <f t="shared" si="720"/>
        <v>52700</v>
      </c>
      <c r="BN24" s="34">
        <f t="shared" ref="BN24" si="740">BN23+3000</f>
        <v>52700</v>
      </c>
      <c r="BO24" s="303">
        <f t="shared" ref="BO24" si="741">BO23+3000</f>
        <v>50500</v>
      </c>
      <c r="BP24" s="303">
        <f t="shared" si="720"/>
        <v>50500</v>
      </c>
      <c r="BQ24" s="304">
        <f t="shared" si="720"/>
        <v>46700</v>
      </c>
      <c r="BR24" s="34">
        <f t="shared" ref="BR24:BS24" si="742">BR23+3000</f>
        <v>46700</v>
      </c>
      <c r="BS24" s="34">
        <f t="shared" si="742"/>
        <v>46700</v>
      </c>
      <c r="BT24" s="34">
        <f t="shared" si="720"/>
        <v>46700</v>
      </c>
      <c r="BU24" s="34">
        <f t="shared" ref="BU24" si="743">BU23+3000</f>
        <v>46700</v>
      </c>
      <c r="BV24" s="34">
        <f t="shared" si="720"/>
        <v>44500</v>
      </c>
      <c r="BW24" s="34">
        <f t="shared" ref="BW24:BZ24" si="744">BW23+3000</f>
        <v>44500</v>
      </c>
      <c r="BX24" s="34">
        <f t="shared" si="744"/>
        <v>44500</v>
      </c>
      <c r="BY24" s="34">
        <f t="shared" si="744"/>
        <v>44500</v>
      </c>
      <c r="BZ24" s="34">
        <f t="shared" si="744"/>
        <v>44500</v>
      </c>
      <c r="CA24" s="34">
        <f t="shared" si="720"/>
        <v>46700</v>
      </c>
      <c r="CB24" s="34">
        <f t="shared" ref="CB24" si="745">CB23+3000</f>
        <v>46700</v>
      </c>
      <c r="CC24" s="34">
        <f t="shared" si="720"/>
        <v>44500</v>
      </c>
      <c r="CD24" s="34">
        <f t="shared" ref="CD24:CG24" si="746">CD23+3000</f>
        <v>44500</v>
      </c>
      <c r="CE24" s="34">
        <f t="shared" si="746"/>
        <v>44500</v>
      </c>
      <c r="CF24" s="34">
        <f t="shared" si="746"/>
        <v>44500</v>
      </c>
      <c r="CG24" s="34">
        <f t="shared" si="746"/>
        <v>44500</v>
      </c>
      <c r="CH24" s="34">
        <f t="shared" si="720"/>
        <v>46700</v>
      </c>
      <c r="CI24" s="34">
        <f t="shared" ref="CI24" si="747">CI23+3000</f>
        <v>46700</v>
      </c>
      <c r="CJ24" s="34">
        <f t="shared" si="720"/>
        <v>44500</v>
      </c>
      <c r="CK24" s="34">
        <f t="shared" ref="CK24:CN24" si="748">CK23+3000</f>
        <v>44500</v>
      </c>
      <c r="CL24" s="34">
        <f t="shared" si="748"/>
        <v>44500</v>
      </c>
      <c r="CM24" s="34">
        <f t="shared" si="748"/>
        <v>44500</v>
      </c>
      <c r="CN24" s="34">
        <f t="shared" si="748"/>
        <v>44500</v>
      </c>
      <c r="CO24" s="34">
        <f t="shared" si="720"/>
        <v>46700</v>
      </c>
      <c r="CP24" s="34">
        <f t="shared" ref="CP24" si="749">CP23+3000</f>
        <v>46700</v>
      </c>
      <c r="CQ24" s="34">
        <f t="shared" ref="CQ24:CT24" si="750">CQ23+3000</f>
        <v>44500</v>
      </c>
      <c r="CR24" s="34">
        <f t="shared" si="750"/>
        <v>44500</v>
      </c>
      <c r="CS24" s="34">
        <f t="shared" si="750"/>
        <v>44500</v>
      </c>
      <c r="CT24" s="34">
        <f t="shared" si="750"/>
        <v>44500</v>
      </c>
      <c r="CU24" s="304">
        <f t="shared" ref="CU24:EG24" si="751">CU23+3000</f>
        <v>42800</v>
      </c>
      <c r="CV24" s="34">
        <f t="shared" ref="CV24:CW24" si="752">CV23+3000</f>
        <v>42800</v>
      </c>
      <c r="CW24" s="34">
        <f t="shared" si="752"/>
        <v>42800</v>
      </c>
      <c r="CX24" s="34">
        <f t="shared" si="751"/>
        <v>40800</v>
      </c>
      <c r="CY24" s="34">
        <f t="shared" ref="CY24:DB24" si="753">CY23+3000</f>
        <v>40800</v>
      </c>
      <c r="CZ24" s="34">
        <f t="shared" si="753"/>
        <v>40800</v>
      </c>
      <c r="DA24" s="34">
        <f t="shared" si="753"/>
        <v>40800</v>
      </c>
      <c r="DB24" s="34">
        <f t="shared" si="753"/>
        <v>40800</v>
      </c>
      <c r="DC24" s="34">
        <f t="shared" si="751"/>
        <v>42800</v>
      </c>
      <c r="DD24" s="34">
        <f t="shared" ref="DD24" si="754">DD23+3000</f>
        <v>42800</v>
      </c>
      <c r="DE24" s="34">
        <f t="shared" si="751"/>
        <v>40800</v>
      </c>
      <c r="DF24" s="34">
        <f t="shared" ref="DF24:DI24" si="755">DF23+3000</f>
        <v>40800</v>
      </c>
      <c r="DG24" s="34">
        <f t="shared" si="755"/>
        <v>40800</v>
      </c>
      <c r="DH24" s="34">
        <f t="shared" si="755"/>
        <v>40800</v>
      </c>
      <c r="DI24" s="34">
        <f t="shared" si="755"/>
        <v>40800</v>
      </c>
      <c r="DJ24" s="34">
        <f t="shared" si="751"/>
        <v>42800</v>
      </c>
      <c r="DK24" s="34">
        <f t="shared" ref="DK24" si="756">DK23+3000</f>
        <v>42800</v>
      </c>
      <c r="DL24" s="34">
        <f t="shared" si="751"/>
        <v>40800</v>
      </c>
      <c r="DM24" s="34">
        <f t="shared" ref="DM24:DP24" si="757">DM23+3000</f>
        <v>40800</v>
      </c>
      <c r="DN24" s="34">
        <f t="shared" si="757"/>
        <v>40800</v>
      </c>
      <c r="DO24" s="34">
        <f t="shared" si="757"/>
        <v>40800</v>
      </c>
      <c r="DP24" s="34">
        <f t="shared" si="757"/>
        <v>40800</v>
      </c>
      <c r="DQ24" s="34">
        <f t="shared" si="751"/>
        <v>42800</v>
      </c>
      <c r="DR24" s="34">
        <f t="shared" ref="DR24" si="758">DR23+3000</f>
        <v>42800</v>
      </c>
      <c r="DS24" s="34">
        <f t="shared" si="751"/>
        <v>40800</v>
      </c>
      <c r="DT24" s="34">
        <f t="shared" ref="DT24:DW24" si="759">DT23+3000</f>
        <v>40800</v>
      </c>
      <c r="DU24" s="34">
        <f t="shared" si="759"/>
        <v>40800</v>
      </c>
      <c r="DV24" s="34">
        <f t="shared" si="759"/>
        <v>40800</v>
      </c>
      <c r="DW24" s="34">
        <f t="shared" si="759"/>
        <v>40800</v>
      </c>
      <c r="DX24" s="34">
        <f t="shared" si="751"/>
        <v>42800</v>
      </c>
      <c r="DY24" s="34">
        <f t="shared" ref="DY24" si="760">DY23+3000</f>
        <v>42800</v>
      </c>
      <c r="DZ24" s="34">
        <f t="shared" si="751"/>
        <v>44500</v>
      </c>
      <c r="EA24" s="34">
        <f t="shared" ref="EA24:EB24" si="761">EA23+3000</f>
        <v>44500</v>
      </c>
      <c r="EB24" s="34">
        <f t="shared" si="761"/>
        <v>44500</v>
      </c>
      <c r="EC24" s="34">
        <f t="shared" si="751"/>
        <v>46700</v>
      </c>
      <c r="ED24" s="34">
        <f t="shared" ref="ED24:EF24" si="762">ED23+3000</f>
        <v>46700</v>
      </c>
      <c r="EE24" s="34">
        <f t="shared" si="762"/>
        <v>46700</v>
      </c>
      <c r="EF24" s="34">
        <f t="shared" si="762"/>
        <v>46700</v>
      </c>
      <c r="EG24" s="302">
        <f t="shared" si="751"/>
        <v>39800</v>
      </c>
      <c r="EH24" s="304">
        <f t="shared" ref="EH24:FW24" si="763">EH23+3000</f>
        <v>37800</v>
      </c>
      <c r="EI24" s="34">
        <f t="shared" ref="EI24:EK24" si="764">EI23+3000</f>
        <v>37800</v>
      </c>
      <c r="EJ24" s="34">
        <f t="shared" si="764"/>
        <v>37800</v>
      </c>
      <c r="EK24" s="34">
        <f t="shared" si="764"/>
        <v>37800</v>
      </c>
      <c r="EL24" s="34">
        <f t="shared" si="763"/>
        <v>38800</v>
      </c>
      <c r="EM24" s="34">
        <f t="shared" ref="EM24" si="765">EM23+3000</f>
        <v>38800</v>
      </c>
      <c r="EN24" s="34">
        <f t="shared" si="763"/>
        <v>37800</v>
      </c>
      <c r="EO24" s="34">
        <f t="shared" ref="EO24:ER24" si="766">EO23+3000</f>
        <v>37800</v>
      </c>
      <c r="EP24" s="34">
        <f t="shared" si="766"/>
        <v>37800</v>
      </c>
      <c r="EQ24" s="34">
        <f t="shared" si="766"/>
        <v>37800</v>
      </c>
      <c r="ER24" s="34">
        <f t="shared" si="766"/>
        <v>37800</v>
      </c>
      <c r="ES24" s="34">
        <f t="shared" si="763"/>
        <v>38800</v>
      </c>
      <c r="ET24" s="34">
        <f t="shared" ref="ET24" si="767">ET23+3000</f>
        <v>38800</v>
      </c>
      <c r="EU24" s="34">
        <f t="shared" si="763"/>
        <v>37800</v>
      </c>
      <c r="EV24" s="34">
        <f t="shared" ref="EV24:EY24" si="768">EV23+3000</f>
        <v>37800</v>
      </c>
      <c r="EW24" s="34">
        <f t="shared" si="768"/>
        <v>37800</v>
      </c>
      <c r="EX24" s="34">
        <f t="shared" si="768"/>
        <v>37800</v>
      </c>
      <c r="EY24" s="34">
        <f t="shared" si="768"/>
        <v>37800</v>
      </c>
      <c r="EZ24" s="34">
        <f t="shared" si="763"/>
        <v>38800</v>
      </c>
      <c r="FA24" s="34">
        <f t="shared" ref="FA24" si="769">FA23+3000</f>
        <v>38800</v>
      </c>
      <c r="FB24" s="34">
        <f t="shared" si="763"/>
        <v>37800</v>
      </c>
      <c r="FC24" s="34">
        <f t="shared" ref="FC24" si="770">FC23+3000</f>
        <v>37800</v>
      </c>
      <c r="FD24" s="34">
        <f t="shared" si="763"/>
        <v>37800</v>
      </c>
      <c r="FE24" s="34">
        <f t="shared" ref="FE24:FF24" si="771">FE23+3000</f>
        <v>37800</v>
      </c>
      <c r="FF24" s="34">
        <f t="shared" si="771"/>
        <v>37800</v>
      </c>
      <c r="FG24" s="34">
        <f t="shared" si="763"/>
        <v>38800</v>
      </c>
      <c r="FH24" s="34">
        <f t="shared" ref="FH24" si="772">FH23+3000</f>
        <v>38800</v>
      </c>
      <c r="FI24" s="34">
        <f t="shared" si="763"/>
        <v>37800</v>
      </c>
      <c r="FJ24" s="34">
        <f t="shared" ref="FJ24:FM24" si="773">FJ23+3000</f>
        <v>37800</v>
      </c>
      <c r="FK24" s="34">
        <f t="shared" si="773"/>
        <v>37800</v>
      </c>
      <c r="FL24" s="34">
        <f t="shared" si="773"/>
        <v>37800</v>
      </c>
      <c r="FM24" s="34">
        <f t="shared" si="773"/>
        <v>37800</v>
      </c>
      <c r="FN24" s="34">
        <f t="shared" si="763"/>
        <v>38800</v>
      </c>
      <c r="FO24" s="34">
        <f t="shared" ref="FO24" si="774">FO23+3000</f>
        <v>38800</v>
      </c>
      <c r="FP24" s="34">
        <f t="shared" si="763"/>
        <v>37800</v>
      </c>
      <c r="FQ24" s="34">
        <f t="shared" ref="FQ24:FT24" si="775">FQ23+3000</f>
        <v>37800</v>
      </c>
      <c r="FR24" s="34">
        <f t="shared" si="775"/>
        <v>37800</v>
      </c>
      <c r="FS24" s="34">
        <f t="shared" si="775"/>
        <v>37800</v>
      </c>
      <c r="FT24" s="34">
        <f t="shared" si="775"/>
        <v>37800</v>
      </c>
      <c r="FU24" s="34">
        <f t="shared" si="763"/>
        <v>38800</v>
      </c>
      <c r="FV24" s="34">
        <f t="shared" ref="FV24" si="776">FV23+3000</f>
        <v>38800</v>
      </c>
      <c r="FW24" s="34">
        <f t="shared" si="763"/>
        <v>42500</v>
      </c>
      <c r="FX24" s="34">
        <f t="shared" ref="FX24:GA24" si="777">FX23+3000</f>
        <v>42500</v>
      </c>
      <c r="FY24" s="34">
        <f t="shared" si="777"/>
        <v>42500</v>
      </c>
      <c r="FZ24" s="34">
        <f t="shared" si="777"/>
        <v>42500</v>
      </c>
      <c r="GA24" s="34">
        <f t="shared" si="777"/>
        <v>42500</v>
      </c>
      <c r="GB24" s="34">
        <f t="shared" ref="GB24" si="778">GB23+3000</f>
        <v>44700</v>
      </c>
      <c r="GC24" s="34">
        <f t="shared" ref="GC24:GE24" si="779">GC23+3000</f>
        <v>44700</v>
      </c>
      <c r="GD24" s="34">
        <f t="shared" si="779"/>
        <v>44700</v>
      </c>
      <c r="GE24" s="34">
        <f t="shared" si="779"/>
        <v>44700</v>
      </c>
    </row>
    <row r="25" spans="1:187" s="35" customFormat="1" ht="11.25" customHeight="1" x14ac:dyDescent="0.2">
      <c r="A25" s="261">
        <v>3</v>
      </c>
      <c r="B25" s="34">
        <f t="shared" ref="B25:CO25" si="780">B24+3000</f>
        <v>58400</v>
      </c>
      <c r="C25" s="34">
        <f t="shared" ref="C25" si="781">C24+3000</f>
        <v>58400</v>
      </c>
      <c r="D25" s="34">
        <f t="shared" si="780"/>
        <v>55700</v>
      </c>
      <c r="E25" s="34">
        <f t="shared" ref="E25:F25" si="782">E24+3000</f>
        <v>55700</v>
      </c>
      <c r="F25" s="34">
        <f t="shared" si="782"/>
        <v>53500</v>
      </c>
      <c r="G25" s="34">
        <f t="shared" si="780"/>
        <v>55700</v>
      </c>
      <c r="H25" s="34">
        <f t="shared" ref="H25" si="783">H24+3000</f>
        <v>55700</v>
      </c>
      <c r="I25" s="34">
        <f t="shared" si="780"/>
        <v>57700</v>
      </c>
      <c r="J25" s="34">
        <f t="shared" ref="J25" si="784">J24+3000</f>
        <v>57700</v>
      </c>
      <c r="K25" s="34">
        <f t="shared" si="780"/>
        <v>55700</v>
      </c>
      <c r="L25" s="34">
        <f t="shared" ref="L25:O25" si="785">L24+3000</f>
        <v>55700</v>
      </c>
      <c r="M25" s="34">
        <f t="shared" si="785"/>
        <v>55700</v>
      </c>
      <c r="N25" s="34">
        <f t="shared" si="785"/>
        <v>55700</v>
      </c>
      <c r="O25" s="34">
        <f t="shared" si="785"/>
        <v>55700</v>
      </c>
      <c r="P25" s="34">
        <f t="shared" si="780"/>
        <v>57700</v>
      </c>
      <c r="Q25" s="34">
        <f t="shared" ref="Q25" si="786">Q24+3000</f>
        <v>57700</v>
      </c>
      <c r="R25" s="34">
        <f t="shared" si="780"/>
        <v>57700</v>
      </c>
      <c r="S25" s="34">
        <f t="shared" ref="S25:V25" si="787">S24+3000</f>
        <v>57700</v>
      </c>
      <c r="T25" s="34">
        <f t="shared" si="787"/>
        <v>57700</v>
      </c>
      <c r="U25" s="34">
        <f t="shared" si="787"/>
        <v>57700</v>
      </c>
      <c r="V25" s="34">
        <f t="shared" si="787"/>
        <v>57700</v>
      </c>
      <c r="W25" s="34">
        <f t="shared" si="780"/>
        <v>59700</v>
      </c>
      <c r="X25" s="34">
        <f t="shared" ref="X25" si="788">X24+3000</f>
        <v>59700</v>
      </c>
      <c r="Y25" s="34">
        <f t="shared" si="780"/>
        <v>57700</v>
      </c>
      <c r="Z25" s="34">
        <f t="shared" ref="Z25:AC25" si="789">Z24+3000</f>
        <v>57700</v>
      </c>
      <c r="AA25" s="34">
        <f t="shared" si="789"/>
        <v>57700</v>
      </c>
      <c r="AB25" s="34">
        <f t="shared" si="789"/>
        <v>57700</v>
      </c>
      <c r="AC25" s="34">
        <f t="shared" si="789"/>
        <v>57700</v>
      </c>
      <c r="AD25" s="34">
        <f t="shared" si="780"/>
        <v>59700</v>
      </c>
      <c r="AE25" s="34">
        <f t="shared" ref="AE25" si="790">AE24+3000</f>
        <v>59700</v>
      </c>
      <c r="AF25" s="34">
        <f t="shared" si="780"/>
        <v>57700</v>
      </c>
      <c r="AG25" s="34">
        <f t="shared" ref="AG25:AJ25" si="791">AG24+3000</f>
        <v>57700</v>
      </c>
      <c r="AH25" s="34">
        <f t="shared" si="791"/>
        <v>57700</v>
      </c>
      <c r="AI25" s="34">
        <f t="shared" si="791"/>
        <v>57700</v>
      </c>
      <c r="AJ25" s="34">
        <f t="shared" si="791"/>
        <v>57700</v>
      </c>
      <c r="AK25" s="34">
        <f t="shared" si="780"/>
        <v>59700</v>
      </c>
      <c r="AL25" s="34">
        <f t="shared" ref="AL25" si="792">AL24+3000</f>
        <v>59700</v>
      </c>
      <c r="AM25" s="34">
        <f t="shared" si="780"/>
        <v>57700</v>
      </c>
      <c r="AN25" s="34">
        <f t="shared" ref="AN25:AQ25" si="793">AN24+3000</f>
        <v>57700</v>
      </c>
      <c r="AO25" s="34">
        <f t="shared" si="793"/>
        <v>57700</v>
      </c>
      <c r="AP25" s="34">
        <f t="shared" si="793"/>
        <v>57700</v>
      </c>
      <c r="AQ25" s="34">
        <f t="shared" si="793"/>
        <v>57700</v>
      </c>
      <c r="AR25" s="34">
        <f t="shared" si="780"/>
        <v>59700</v>
      </c>
      <c r="AS25" s="34">
        <f t="shared" ref="AS25" si="794">AS24+3000</f>
        <v>59700</v>
      </c>
      <c r="AT25" s="34">
        <f t="shared" si="780"/>
        <v>57700</v>
      </c>
      <c r="AU25" s="34">
        <f t="shared" ref="AU25:AX25" si="795">AU24+3000</f>
        <v>57700</v>
      </c>
      <c r="AV25" s="34">
        <f t="shared" si="795"/>
        <v>57700</v>
      </c>
      <c r="AW25" s="34">
        <f t="shared" si="795"/>
        <v>57700</v>
      </c>
      <c r="AX25" s="34">
        <f t="shared" si="795"/>
        <v>57700</v>
      </c>
      <c r="AY25" s="34">
        <f t="shared" si="780"/>
        <v>59700</v>
      </c>
      <c r="AZ25" s="34">
        <f t="shared" ref="AZ25" si="796">AZ24+3000</f>
        <v>59700</v>
      </c>
      <c r="BA25" s="34">
        <f t="shared" si="780"/>
        <v>57700</v>
      </c>
      <c r="BB25" s="34">
        <f t="shared" ref="BB25:BE25" si="797">BB24+3000</f>
        <v>57700</v>
      </c>
      <c r="BC25" s="34">
        <f t="shared" si="797"/>
        <v>57700</v>
      </c>
      <c r="BD25" s="34">
        <f t="shared" si="797"/>
        <v>57700</v>
      </c>
      <c r="BE25" s="34">
        <f t="shared" si="797"/>
        <v>57700</v>
      </c>
      <c r="BF25" s="34">
        <f t="shared" si="780"/>
        <v>59700</v>
      </c>
      <c r="BG25" s="34">
        <f t="shared" ref="BG25" si="798">BG24+3000</f>
        <v>59700</v>
      </c>
      <c r="BH25" s="34">
        <f t="shared" si="780"/>
        <v>54500</v>
      </c>
      <c r="BI25" s="34">
        <f t="shared" ref="BI25:BL25" si="799">BI24+3000</f>
        <v>54500</v>
      </c>
      <c r="BJ25" s="34">
        <f t="shared" si="799"/>
        <v>54500</v>
      </c>
      <c r="BK25" s="34">
        <f t="shared" si="799"/>
        <v>54500</v>
      </c>
      <c r="BL25" s="34">
        <f t="shared" si="799"/>
        <v>54500</v>
      </c>
      <c r="BM25" s="34">
        <f t="shared" si="780"/>
        <v>55700</v>
      </c>
      <c r="BN25" s="34">
        <f t="shared" ref="BN25" si="800">BN24+3000</f>
        <v>55700</v>
      </c>
      <c r="BO25" s="303">
        <f t="shared" ref="BO25" si="801">BO24+3000</f>
        <v>53500</v>
      </c>
      <c r="BP25" s="303">
        <f t="shared" si="780"/>
        <v>53500</v>
      </c>
      <c r="BQ25" s="304">
        <f t="shared" si="780"/>
        <v>49700</v>
      </c>
      <c r="BR25" s="34">
        <f t="shared" ref="BR25:BS25" si="802">BR24+3000</f>
        <v>49700</v>
      </c>
      <c r="BS25" s="34">
        <f t="shared" si="802"/>
        <v>49700</v>
      </c>
      <c r="BT25" s="34">
        <f t="shared" si="780"/>
        <v>49700</v>
      </c>
      <c r="BU25" s="34">
        <f t="shared" ref="BU25" si="803">BU24+3000</f>
        <v>49700</v>
      </c>
      <c r="BV25" s="34">
        <f t="shared" si="780"/>
        <v>47500</v>
      </c>
      <c r="BW25" s="34">
        <f t="shared" ref="BW25:BZ25" si="804">BW24+3000</f>
        <v>47500</v>
      </c>
      <c r="BX25" s="34">
        <f t="shared" si="804"/>
        <v>47500</v>
      </c>
      <c r="BY25" s="34">
        <f t="shared" si="804"/>
        <v>47500</v>
      </c>
      <c r="BZ25" s="34">
        <f t="shared" si="804"/>
        <v>47500</v>
      </c>
      <c r="CA25" s="34">
        <f t="shared" si="780"/>
        <v>49700</v>
      </c>
      <c r="CB25" s="34">
        <f t="shared" ref="CB25" si="805">CB24+3000</f>
        <v>49700</v>
      </c>
      <c r="CC25" s="34">
        <f t="shared" si="780"/>
        <v>47500</v>
      </c>
      <c r="CD25" s="34">
        <f t="shared" ref="CD25:CG25" si="806">CD24+3000</f>
        <v>47500</v>
      </c>
      <c r="CE25" s="34">
        <f t="shared" si="806"/>
        <v>47500</v>
      </c>
      <c r="CF25" s="34">
        <f t="shared" si="806"/>
        <v>47500</v>
      </c>
      <c r="CG25" s="34">
        <f t="shared" si="806"/>
        <v>47500</v>
      </c>
      <c r="CH25" s="34">
        <f t="shared" si="780"/>
        <v>49700</v>
      </c>
      <c r="CI25" s="34">
        <f t="shared" ref="CI25" si="807">CI24+3000</f>
        <v>49700</v>
      </c>
      <c r="CJ25" s="34">
        <f t="shared" si="780"/>
        <v>47500</v>
      </c>
      <c r="CK25" s="34">
        <f t="shared" ref="CK25:CN25" si="808">CK24+3000</f>
        <v>47500</v>
      </c>
      <c r="CL25" s="34">
        <f t="shared" si="808"/>
        <v>47500</v>
      </c>
      <c r="CM25" s="34">
        <f t="shared" si="808"/>
        <v>47500</v>
      </c>
      <c r="CN25" s="34">
        <f t="shared" si="808"/>
        <v>47500</v>
      </c>
      <c r="CO25" s="34">
        <f t="shared" si="780"/>
        <v>49700</v>
      </c>
      <c r="CP25" s="34">
        <f t="shared" ref="CP25" si="809">CP24+3000</f>
        <v>49700</v>
      </c>
      <c r="CQ25" s="34">
        <f t="shared" ref="CQ25:CT25" si="810">CQ24+3000</f>
        <v>47500</v>
      </c>
      <c r="CR25" s="34">
        <f t="shared" si="810"/>
        <v>47500</v>
      </c>
      <c r="CS25" s="34">
        <f t="shared" si="810"/>
        <v>47500</v>
      </c>
      <c r="CT25" s="34">
        <f t="shared" si="810"/>
        <v>47500</v>
      </c>
      <c r="CU25" s="304">
        <f t="shared" ref="CU25:EG25" si="811">CU24+3000</f>
        <v>45800</v>
      </c>
      <c r="CV25" s="34">
        <f t="shared" ref="CV25:CW25" si="812">CV24+3000</f>
        <v>45800</v>
      </c>
      <c r="CW25" s="34">
        <f t="shared" si="812"/>
        <v>45800</v>
      </c>
      <c r="CX25" s="34">
        <f t="shared" si="811"/>
        <v>43800</v>
      </c>
      <c r="CY25" s="34">
        <f t="shared" ref="CY25:DB25" si="813">CY24+3000</f>
        <v>43800</v>
      </c>
      <c r="CZ25" s="34">
        <f t="shared" si="813"/>
        <v>43800</v>
      </c>
      <c r="DA25" s="34">
        <f t="shared" si="813"/>
        <v>43800</v>
      </c>
      <c r="DB25" s="34">
        <f t="shared" si="813"/>
        <v>43800</v>
      </c>
      <c r="DC25" s="34">
        <f t="shared" si="811"/>
        <v>45800</v>
      </c>
      <c r="DD25" s="34">
        <f t="shared" ref="DD25" si="814">DD24+3000</f>
        <v>45800</v>
      </c>
      <c r="DE25" s="34">
        <f t="shared" si="811"/>
        <v>43800</v>
      </c>
      <c r="DF25" s="34">
        <f t="shared" ref="DF25:DI25" si="815">DF24+3000</f>
        <v>43800</v>
      </c>
      <c r="DG25" s="34">
        <f t="shared" si="815"/>
        <v>43800</v>
      </c>
      <c r="DH25" s="34">
        <f t="shared" si="815"/>
        <v>43800</v>
      </c>
      <c r="DI25" s="34">
        <f t="shared" si="815"/>
        <v>43800</v>
      </c>
      <c r="DJ25" s="34">
        <f t="shared" si="811"/>
        <v>45800</v>
      </c>
      <c r="DK25" s="34">
        <f t="shared" ref="DK25" si="816">DK24+3000</f>
        <v>45800</v>
      </c>
      <c r="DL25" s="34">
        <f t="shared" si="811"/>
        <v>43800</v>
      </c>
      <c r="DM25" s="34">
        <f t="shared" ref="DM25:DP25" si="817">DM24+3000</f>
        <v>43800</v>
      </c>
      <c r="DN25" s="34">
        <f t="shared" si="817"/>
        <v>43800</v>
      </c>
      <c r="DO25" s="34">
        <f t="shared" si="817"/>
        <v>43800</v>
      </c>
      <c r="DP25" s="34">
        <f t="shared" si="817"/>
        <v>43800</v>
      </c>
      <c r="DQ25" s="34">
        <f t="shared" si="811"/>
        <v>45800</v>
      </c>
      <c r="DR25" s="34">
        <f t="shared" ref="DR25" si="818">DR24+3000</f>
        <v>45800</v>
      </c>
      <c r="DS25" s="34">
        <f t="shared" si="811"/>
        <v>43800</v>
      </c>
      <c r="DT25" s="34">
        <f t="shared" ref="DT25:DW25" si="819">DT24+3000</f>
        <v>43800</v>
      </c>
      <c r="DU25" s="34">
        <f t="shared" si="819"/>
        <v>43800</v>
      </c>
      <c r="DV25" s="34">
        <f t="shared" si="819"/>
        <v>43800</v>
      </c>
      <c r="DW25" s="34">
        <f t="shared" si="819"/>
        <v>43800</v>
      </c>
      <c r="DX25" s="34">
        <f t="shared" si="811"/>
        <v>45800</v>
      </c>
      <c r="DY25" s="34">
        <f t="shared" ref="DY25" si="820">DY24+3000</f>
        <v>45800</v>
      </c>
      <c r="DZ25" s="34">
        <f t="shared" si="811"/>
        <v>47500</v>
      </c>
      <c r="EA25" s="34">
        <f t="shared" ref="EA25:EB25" si="821">EA24+3000</f>
        <v>47500</v>
      </c>
      <c r="EB25" s="34">
        <f t="shared" si="821"/>
        <v>47500</v>
      </c>
      <c r="EC25" s="34">
        <f t="shared" si="811"/>
        <v>49700</v>
      </c>
      <c r="ED25" s="34">
        <f t="shared" ref="ED25:EF25" si="822">ED24+3000</f>
        <v>49700</v>
      </c>
      <c r="EE25" s="34">
        <f t="shared" si="822"/>
        <v>49700</v>
      </c>
      <c r="EF25" s="34">
        <f t="shared" si="822"/>
        <v>49700</v>
      </c>
      <c r="EG25" s="302">
        <f t="shared" si="811"/>
        <v>42800</v>
      </c>
      <c r="EH25" s="304">
        <f t="shared" ref="EH25:FW25" si="823">EH24+3000</f>
        <v>40800</v>
      </c>
      <c r="EI25" s="34">
        <f t="shared" ref="EI25:EK25" si="824">EI24+3000</f>
        <v>40800</v>
      </c>
      <c r="EJ25" s="34">
        <f t="shared" si="824"/>
        <v>40800</v>
      </c>
      <c r="EK25" s="34">
        <f t="shared" si="824"/>
        <v>40800</v>
      </c>
      <c r="EL25" s="34">
        <f t="shared" si="823"/>
        <v>41800</v>
      </c>
      <c r="EM25" s="34">
        <f t="shared" ref="EM25" si="825">EM24+3000</f>
        <v>41800</v>
      </c>
      <c r="EN25" s="34">
        <f t="shared" si="823"/>
        <v>40800</v>
      </c>
      <c r="EO25" s="34">
        <f t="shared" ref="EO25:ER25" si="826">EO24+3000</f>
        <v>40800</v>
      </c>
      <c r="EP25" s="34">
        <f t="shared" si="826"/>
        <v>40800</v>
      </c>
      <c r="EQ25" s="34">
        <f t="shared" si="826"/>
        <v>40800</v>
      </c>
      <c r="ER25" s="34">
        <f t="shared" si="826"/>
        <v>40800</v>
      </c>
      <c r="ES25" s="34">
        <f t="shared" si="823"/>
        <v>41800</v>
      </c>
      <c r="ET25" s="34">
        <f t="shared" ref="ET25" si="827">ET24+3000</f>
        <v>41800</v>
      </c>
      <c r="EU25" s="34">
        <f t="shared" si="823"/>
        <v>40800</v>
      </c>
      <c r="EV25" s="34">
        <f t="shared" ref="EV25:EY25" si="828">EV24+3000</f>
        <v>40800</v>
      </c>
      <c r="EW25" s="34">
        <f t="shared" si="828"/>
        <v>40800</v>
      </c>
      <c r="EX25" s="34">
        <f t="shared" si="828"/>
        <v>40800</v>
      </c>
      <c r="EY25" s="34">
        <f t="shared" si="828"/>
        <v>40800</v>
      </c>
      <c r="EZ25" s="34">
        <f t="shared" si="823"/>
        <v>41800</v>
      </c>
      <c r="FA25" s="34">
        <f t="shared" ref="FA25" si="829">FA24+3000</f>
        <v>41800</v>
      </c>
      <c r="FB25" s="34">
        <f t="shared" si="823"/>
        <v>40800</v>
      </c>
      <c r="FC25" s="34">
        <f t="shared" ref="FC25" si="830">FC24+3000</f>
        <v>40800</v>
      </c>
      <c r="FD25" s="34">
        <f t="shared" si="823"/>
        <v>40800</v>
      </c>
      <c r="FE25" s="34">
        <f t="shared" ref="FE25:FF25" si="831">FE24+3000</f>
        <v>40800</v>
      </c>
      <c r="FF25" s="34">
        <f t="shared" si="831"/>
        <v>40800</v>
      </c>
      <c r="FG25" s="34">
        <f t="shared" si="823"/>
        <v>41800</v>
      </c>
      <c r="FH25" s="34">
        <f t="shared" ref="FH25" si="832">FH24+3000</f>
        <v>41800</v>
      </c>
      <c r="FI25" s="34">
        <f t="shared" si="823"/>
        <v>40800</v>
      </c>
      <c r="FJ25" s="34">
        <f t="shared" ref="FJ25:FM25" si="833">FJ24+3000</f>
        <v>40800</v>
      </c>
      <c r="FK25" s="34">
        <f t="shared" si="833"/>
        <v>40800</v>
      </c>
      <c r="FL25" s="34">
        <f t="shared" si="833"/>
        <v>40800</v>
      </c>
      <c r="FM25" s="34">
        <f t="shared" si="833"/>
        <v>40800</v>
      </c>
      <c r="FN25" s="34">
        <f t="shared" si="823"/>
        <v>41800</v>
      </c>
      <c r="FO25" s="34">
        <f t="shared" ref="FO25" si="834">FO24+3000</f>
        <v>41800</v>
      </c>
      <c r="FP25" s="34">
        <f t="shared" si="823"/>
        <v>40800</v>
      </c>
      <c r="FQ25" s="34">
        <f t="shared" ref="FQ25:FT25" si="835">FQ24+3000</f>
        <v>40800</v>
      </c>
      <c r="FR25" s="34">
        <f t="shared" si="835"/>
        <v>40800</v>
      </c>
      <c r="FS25" s="34">
        <f t="shared" si="835"/>
        <v>40800</v>
      </c>
      <c r="FT25" s="34">
        <f t="shared" si="835"/>
        <v>40800</v>
      </c>
      <c r="FU25" s="34">
        <f t="shared" si="823"/>
        <v>41800</v>
      </c>
      <c r="FV25" s="34">
        <f t="shared" ref="FV25" si="836">FV24+3000</f>
        <v>41800</v>
      </c>
      <c r="FW25" s="34">
        <f t="shared" si="823"/>
        <v>45500</v>
      </c>
      <c r="FX25" s="34">
        <f t="shared" ref="FX25:GA25" si="837">FX24+3000</f>
        <v>45500</v>
      </c>
      <c r="FY25" s="34">
        <f t="shared" si="837"/>
        <v>45500</v>
      </c>
      <c r="FZ25" s="34">
        <f t="shared" si="837"/>
        <v>45500</v>
      </c>
      <c r="GA25" s="34">
        <f t="shared" si="837"/>
        <v>45500</v>
      </c>
      <c r="GB25" s="34">
        <f t="shared" ref="GB25" si="838">GB24+3000</f>
        <v>47700</v>
      </c>
      <c r="GC25" s="34">
        <f t="shared" ref="GC25:GE25" si="839">GC24+3000</f>
        <v>47700</v>
      </c>
      <c r="GD25" s="34">
        <f t="shared" si="839"/>
        <v>47700</v>
      </c>
      <c r="GE25" s="34">
        <f t="shared" si="839"/>
        <v>47700</v>
      </c>
    </row>
    <row r="26" spans="1:187" s="35" customFormat="1" ht="11.25" customHeight="1" x14ac:dyDescent="0.2">
      <c r="A26" s="261">
        <v>4</v>
      </c>
      <c r="B26" s="34">
        <f t="shared" ref="B26:CO26" si="840">B25+3000</f>
        <v>61400</v>
      </c>
      <c r="C26" s="34">
        <f t="shared" ref="C26" si="841">C25+3000</f>
        <v>61400</v>
      </c>
      <c r="D26" s="34">
        <f t="shared" si="840"/>
        <v>58700</v>
      </c>
      <c r="E26" s="34">
        <f t="shared" ref="E26:F26" si="842">E25+3000</f>
        <v>58700</v>
      </c>
      <c r="F26" s="34">
        <f t="shared" si="842"/>
        <v>56500</v>
      </c>
      <c r="G26" s="34">
        <f t="shared" si="840"/>
        <v>58700</v>
      </c>
      <c r="H26" s="34">
        <f t="shared" ref="H26" si="843">H25+3000</f>
        <v>58700</v>
      </c>
      <c r="I26" s="34">
        <f t="shared" si="840"/>
        <v>60700</v>
      </c>
      <c r="J26" s="34">
        <f t="shared" ref="J26" si="844">J25+3000</f>
        <v>60700</v>
      </c>
      <c r="K26" s="34">
        <f t="shared" si="840"/>
        <v>58700</v>
      </c>
      <c r="L26" s="34">
        <f t="shared" ref="L26:O26" si="845">L25+3000</f>
        <v>58700</v>
      </c>
      <c r="M26" s="34">
        <f t="shared" si="845"/>
        <v>58700</v>
      </c>
      <c r="N26" s="34">
        <f t="shared" si="845"/>
        <v>58700</v>
      </c>
      <c r="O26" s="34">
        <f t="shared" si="845"/>
        <v>58700</v>
      </c>
      <c r="P26" s="34">
        <f t="shared" si="840"/>
        <v>60700</v>
      </c>
      <c r="Q26" s="34">
        <f t="shared" ref="Q26" si="846">Q25+3000</f>
        <v>60700</v>
      </c>
      <c r="R26" s="34">
        <f t="shared" si="840"/>
        <v>60700</v>
      </c>
      <c r="S26" s="34">
        <f t="shared" ref="S26:V26" si="847">S25+3000</f>
        <v>60700</v>
      </c>
      <c r="T26" s="34">
        <f t="shared" si="847"/>
        <v>60700</v>
      </c>
      <c r="U26" s="34">
        <f t="shared" si="847"/>
        <v>60700</v>
      </c>
      <c r="V26" s="34">
        <f t="shared" si="847"/>
        <v>60700</v>
      </c>
      <c r="W26" s="34">
        <f t="shared" si="840"/>
        <v>62700</v>
      </c>
      <c r="X26" s="34">
        <f t="shared" ref="X26" si="848">X25+3000</f>
        <v>62700</v>
      </c>
      <c r="Y26" s="34">
        <f t="shared" si="840"/>
        <v>60700</v>
      </c>
      <c r="Z26" s="34">
        <f t="shared" ref="Z26:AC26" si="849">Z25+3000</f>
        <v>60700</v>
      </c>
      <c r="AA26" s="34">
        <f t="shared" si="849"/>
        <v>60700</v>
      </c>
      <c r="AB26" s="34">
        <f t="shared" si="849"/>
        <v>60700</v>
      </c>
      <c r="AC26" s="34">
        <f t="shared" si="849"/>
        <v>60700</v>
      </c>
      <c r="AD26" s="34">
        <f t="shared" si="840"/>
        <v>62700</v>
      </c>
      <c r="AE26" s="34">
        <f t="shared" ref="AE26" si="850">AE25+3000</f>
        <v>62700</v>
      </c>
      <c r="AF26" s="34">
        <f t="shared" si="840"/>
        <v>60700</v>
      </c>
      <c r="AG26" s="34">
        <f t="shared" ref="AG26:AJ26" si="851">AG25+3000</f>
        <v>60700</v>
      </c>
      <c r="AH26" s="34">
        <f t="shared" si="851"/>
        <v>60700</v>
      </c>
      <c r="AI26" s="34">
        <f t="shared" si="851"/>
        <v>60700</v>
      </c>
      <c r="AJ26" s="34">
        <f t="shared" si="851"/>
        <v>60700</v>
      </c>
      <c r="AK26" s="34">
        <f t="shared" si="840"/>
        <v>62700</v>
      </c>
      <c r="AL26" s="34">
        <f t="shared" ref="AL26" si="852">AL25+3000</f>
        <v>62700</v>
      </c>
      <c r="AM26" s="34">
        <f t="shared" si="840"/>
        <v>60700</v>
      </c>
      <c r="AN26" s="34">
        <f t="shared" ref="AN26:AQ26" si="853">AN25+3000</f>
        <v>60700</v>
      </c>
      <c r="AO26" s="34">
        <f t="shared" si="853"/>
        <v>60700</v>
      </c>
      <c r="AP26" s="34">
        <f t="shared" si="853"/>
        <v>60700</v>
      </c>
      <c r="AQ26" s="34">
        <f t="shared" si="853"/>
        <v>60700</v>
      </c>
      <c r="AR26" s="34">
        <f t="shared" si="840"/>
        <v>62700</v>
      </c>
      <c r="AS26" s="34">
        <f t="shared" ref="AS26" si="854">AS25+3000</f>
        <v>62700</v>
      </c>
      <c r="AT26" s="34">
        <f t="shared" si="840"/>
        <v>60700</v>
      </c>
      <c r="AU26" s="34">
        <f t="shared" ref="AU26:AX26" si="855">AU25+3000</f>
        <v>60700</v>
      </c>
      <c r="AV26" s="34">
        <f t="shared" si="855"/>
        <v>60700</v>
      </c>
      <c r="AW26" s="34">
        <f t="shared" si="855"/>
        <v>60700</v>
      </c>
      <c r="AX26" s="34">
        <f t="shared" si="855"/>
        <v>60700</v>
      </c>
      <c r="AY26" s="34">
        <f t="shared" si="840"/>
        <v>62700</v>
      </c>
      <c r="AZ26" s="34">
        <f t="shared" ref="AZ26" si="856">AZ25+3000</f>
        <v>62700</v>
      </c>
      <c r="BA26" s="34">
        <f t="shared" si="840"/>
        <v>60700</v>
      </c>
      <c r="BB26" s="34">
        <f t="shared" ref="BB26:BE26" si="857">BB25+3000</f>
        <v>60700</v>
      </c>
      <c r="BC26" s="34">
        <f t="shared" si="857"/>
        <v>60700</v>
      </c>
      <c r="BD26" s="34">
        <f t="shared" si="857"/>
        <v>60700</v>
      </c>
      <c r="BE26" s="34">
        <f t="shared" si="857"/>
        <v>60700</v>
      </c>
      <c r="BF26" s="34">
        <f t="shared" si="840"/>
        <v>62700</v>
      </c>
      <c r="BG26" s="34">
        <f t="shared" ref="BG26" si="858">BG25+3000</f>
        <v>62700</v>
      </c>
      <c r="BH26" s="34">
        <f t="shared" si="840"/>
        <v>57500</v>
      </c>
      <c r="BI26" s="34">
        <f t="shared" ref="BI26:BL26" si="859">BI25+3000</f>
        <v>57500</v>
      </c>
      <c r="BJ26" s="34">
        <f t="shared" si="859"/>
        <v>57500</v>
      </c>
      <c r="BK26" s="34">
        <f t="shared" si="859"/>
        <v>57500</v>
      </c>
      <c r="BL26" s="34">
        <f t="shared" si="859"/>
        <v>57500</v>
      </c>
      <c r="BM26" s="34">
        <f t="shared" si="840"/>
        <v>58700</v>
      </c>
      <c r="BN26" s="34">
        <f t="shared" ref="BN26" si="860">BN25+3000</f>
        <v>58700</v>
      </c>
      <c r="BO26" s="303">
        <f t="shared" ref="BO26" si="861">BO25+3000</f>
        <v>56500</v>
      </c>
      <c r="BP26" s="303">
        <f t="shared" si="840"/>
        <v>56500</v>
      </c>
      <c r="BQ26" s="304">
        <f t="shared" si="840"/>
        <v>52700</v>
      </c>
      <c r="BR26" s="34">
        <f t="shared" ref="BR26:BS26" si="862">BR25+3000</f>
        <v>52700</v>
      </c>
      <c r="BS26" s="34">
        <f t="shared" si="862"/>
        <v>52700</v>
      </c>
      <c r="BT26" s="34">
        <f t="shared" si="840"/>
        <v>52700</v>
      </c>
      <c r="BU26" s="34">
        <f t="shared" ref="BU26" si="863">BU25+3000</f>
        <v>52700</v>
      </c>
      <c r="BV26" s="34">
        <f t="shared" si="840"/>
        <v>50500</v>
      </c>
      <c r="BW26" s="34">
        <f t="shared" ref="BW26:BZ26" si="864">BW25+3000</f>
        <v>50500</v>
      </c>
      <c r="BX26" s="34">
        <f t="shared" si="864"/>
        <v>50500</v>
      </c>
      <c r="BY26" s="34">
        <f t="shared" si="864"/>
        <v>50500</v>
      </c>
      <c r="BZ26" s="34">
        <f t="shared" si="864"/>
        <v>50500</v>
      </c>
      <c r="CA26" s="34">
        <f t="shared" si="840"/>
        <v>52700</v>
      </c>
      <c r="CB26" s="34">
        <f t="shared" ref="CB26" si="865">CB25+3000</f>
        <v>52700</v>
      </c>
      <c r="CC26" s="34">
        <f t="shared" si="840"/>
        <v>50500</v>
      </c>
      <c r="CD26" s="34">
        <f t="shared" ref="CD26:CG26" si="866">CD25+3000</f>
        <v>50500</v>
      </c>
      <c r="CE26" s="34">
        <f t="shared" si="866"/>
        <v>50500</v>
      </c>
      <c r="CF26" s="34">
        <f t="shared" si="866"/>
        <v>50500</v>
      </c>
      <c r="CG26" s="34">
        <f t="shared" si="866"/>
        <v>50500</v>
      </c>
      <c r="CH26" s="34">
        <f t="shared" si="840"/>
        <v>52700</v>
      </c>
      <c r="CI26" s="34">
        <f t="shared" ref="CI26" si="867">CI25+3000</f>
        <v>52700</v>
      </c>
      <c r="CJ26" s="34">
        <f t="shared" si="840"/>
        <v>50500</v>
      </c>
      <c r="CK26" s="34">
        <f t="shared" ref="CK26:CN26" si="868">CK25+3000</f>
        <v>50500</v>
      </c>
      <c r="CL26" s="34">
        <f t="shared" si="868"/>
        <v>50500</v>
      </c>
      <c r="CM26" s="34">
        <f t="shared" si="868"/>
        <v>50500</v>
      </c>
      <c r="CN26" s="34">
        <f t="shared" si="868"/>
        <v>50500</v>
      </c>
      <c r="CO26" s="34">
        <f t="shared" si="840"/>
        <v>52700</v>
      </c>
      <c r="CP26" s="34">
        <f t="shared" ref="CP26" si="869">CP25+3000</f>
        <v>52700</v>
      </c>
      <c r="CQ26" s="34">
        <f t="shared" ref="CQ26:CT26" si="870">CQ25+3000</f>
        <v>50500</v>
      </c>
      <c r="CR26" s="34">
        <f t="shared" si="870"/>
        <v>50500</v>
      </c>
      <c r="CS26" s="34">
        <f t="shared" si="870"/>
        <v>50500</v>
      </c>
      <c r="CT26" s="34">
        <f t="shared" si="870"/>
        <v>50500</v>
      </c>
      <c r="CU26" s="304">
        <f t="shared" ref="CU26:EG26" si="871">CU25+3000</f>
        <v>48800</v>
      </c>
      <c r="CV26" s="34">
        <f t="shared" ref="CV26:CW26" si="872">CV25+3000</f>
        <v>48800</v>
      </c>
      <c r="CW26" s="34">
        <f t="shared" si="872"/>
        <v>48800</v>
      </c>
      <c r="CX26" s="34">
        <f t="shared" si="871"/>
        <v>46800</v>
      </c>
      <c r="CY26" s="34">
        <f t="shared" ref="CY26:DB26" si="873">CY25+3000</f>
        <v>46800</v>
      </c>
      <c r="CZ26" s="34">
        <f t="shared" si="873"/>
        <v>46800</v>
      </c>
      <c r="DA26" s="34">
        <f t="shared" si="873"/>
        <v>46800</v>
      </c>
      <c r="DB26" s="34">
        <f t="shared" si="873"/>
        <v>46800</v>
      </c>
      <c r="DC26" s="34">
        <f t="shared" si="871"/>
        <v>48800</v>
      </c>
      <c r="DD26" s="34">
        <f t="shared" ref="DD26" si="874">DD25+3000</f>
        <v>48800</v>
      </c>
      <c r="DE26" s="34">
        <f t="shared" si="871"/>
        <v>46800</v>
      </c>
      <c r="DF26" s="34">
        <f t="shared" ref="DF26:DI26" si="875">DF25+3000</f>
        <v>46800</v>
      </c>
      <c r="DG26" s="34">
        <f t="shared" si="875"/>
        <v>46800</v>
      </c>
      <c r="DH26" s="34">
        <f t="shared" si="875"/>
        <v>46800</v>
      </c>
      <c r="DI26" s="34">
        <f t="shared" si="875"/>
        <v>46800</v>
      </c>
      <c r="DJ26" s="34">
        <f t="shared" si="871"/>
        <v>48800</v>
      </c>
      <c r="DK26" s="34">
        <f t="shared" ref="DK26" si="876">DK25+3000</f>
        <v>48800</v>
      </c>
      <c r="DL26" s="34">
        <f t="shared" si="871"/>
        <v>46800</v>
      </c>
      <c r="DM26" s="34">
        <f t="shared" ref="DM26:DP26" si="877">DM25+3000</f>
        <v>46800</v>
      </c>
      <c r="DN26" s="34">
        <f t="shared" si="877"/>
        <v>46800</v>
      </c>
      <c r="DO26" s="34">
        <f t="shared" si="877"/>
        <v>46800</v>
      </c>
      <c r="DP26" s="34">
        <f t="shared" si="877"/>
        <v>46800</v>
      </c>
      <c r="DQ26" s="34">
        <f t="shared" si="871"/>
        <v>48800</v>
      </c>
      <c r="DR26" s="34">
        <f t="shared" ref="DR26" si="878">DR25+3000</f>
        <v>48800</v>
      </c>
      <c r="DS26" s="34">
        <f t="shared" si="871"/>
        <v>46800</v>
      </c>
      <c r="DT26" s="34">
        <f t="shared" ref="DT26:DW26" si="879">DT25+3000</f>
        <v>46800</v>
      </c>
      <c r="DU26" s="34">
        <f t="shared" si="879"/>
        <v>46800</v>
      </c>
      <c r="DV26" s="34">
        <f t="shared" si="879"/>
        <v>46800</v>
      </c>
      <c r="DW26" s="34">
        <f t="shared" si="879"/>
        <v>46800</v>
      </c>
      <c r="DX26" s="34">
        <f t="shared" si="871"/>
        <v>48800</v>
      </c>
      <c r="DY26" s="34">
        <f t="shared" ref="DY26" si="880">DY25+3000</f>
        <v>48800</v>
      </c>
      <c r="DZ26" s="34">
        <f t="shared" si="871"/>
        <v>50500</v>
      </c>
      <c r="EA26" s="34">
        <f t="shared" ref="EA26:EB26" si="881">EA25+3000</f>
        <v>50500</v>
      </c>
      <c r="EB26" s="34">
        <f t="shared" si="881"/>
        <v>50500</v>
      </c>
      <c r="EC26" s="34">
        <f t="shared" si="871"/>
        <v>52700</v>
      </c>
      <c r="ED26" s="34">
        <f t="shared" ref="ED26:EF26" si="882">ED25+3000</f>
        <v>52700</v>
      </c>
      <c r="EE26" s="34">
        <f t="shared" si="882"/>
        <v>52700</v>
      </c>
      <c r="EF26" s="34">
        <f t="shared" si="882"/>
        <v>52700</v>
      </c>
      <c r="EG26" s="302">
        <f t="shared" si="871"/>
        <v>45800</v>
      </c>
      <c r="EH26" s="304">
        <f t="shared" ref="EH26:FW26" si="883">EH25+3000</f>
        <v>43800</v>
      </c>
      <c r="EI26" s="34">
        <f t="shared" ref="EI26:EK26" si="884">EI25+3000</f>
        <v>43800</v>
      </c>
      <c r="EJ26" s="34">
        <f t="shared" si="884"/>
        <v>43800</v>
      </c>
      <c r="EK26" s="34">
        <f t="shared" si="884"/>
        <v>43800</v>
      </c>
      <c r="EL26" s="34">
        <f t="shared" si="883"/>
        <v>44800</v>
      </c>
      <c r="EM26" s="34">
        <f t="shared" ref="EM26" si="885">EM25+3000</f>
        <v>44800</v>
      </c>
      <c r="EN26" s="34">
        <f t="shared" si="883"/>
        <v>43800</v>
      </c>
      <c r="EO26" s="34">
        <f t="shared" ref="EO26:ER26" si="886">EO25+3000</f>
        <v>43800</v>
      </c>
      <c r="EP26" s="34">
        <f t="shared" si="886"/>
        <v>43800</v>
      </c>
      <c r="EQ26" s="34">
        <f t="shared" si="886"/>
        <v>43800</v>
      </c>
      <c r="ER26" s="34">
        <f t="shared" si="886"/>
        <v>43800</v>
      </c>
      <c r="ES26" s="34">
        <f t="shared" si="883"/>
        <v>44800</v>
      </c>
      <c r="ET26" s="34">
        <f t="shared" ref="ET26" si="887">ET25+3000</f>
        <v>44800</v>
      </c>
      <c r="EU26" s="34">
        <f t="shared" si="883"/>
        <v>43800</v>
      </c>
      <c r="EV26" s="34">
        <f t="shared" ref="EV26:EY26" si="888">EV25+3000</f>
        <v>43800</v>
      </c>
      <c r="EW26" s="34">
        <f t="shared" si="888"/>
        <v>43800</v>
      </c>
      <c r="EX26" s="34">
        <f t="shared" si="888"/>
        <v>43800</v>
      </c>
      <c r="EY26" s="34">
        <f t="shared" si="888"/>
        <v>43800</v>
      </c>
      <c r="EZ26" s="34">
        <f t="shared" si="883"/>
        <v>44800</v>
      </c>
      <c r="FA26" s="34">
        <f t="shared" ref="FA26" si="889">FA25+3000</f>
        <v>44800</v>
      </c>
      <c r="FB26" s="34">
        <f t="shared" si="883"/>
        <v>43800</v>
      </c>
      <c r="FC26" s="34">
        <f t="shared" ref="FC26" si="890">FC25+3000</f>
        <v>43800</v>
      </c>
      <c r="FD26" s="34">
        <f t="shared" si="883"/>
        <v>43800</v>
      </c>
      <c r="FE26" s="34">
        <f t="shared" ref="FE26:FF26" si="891">FE25+3000</f>
        <v>43800</v>
      </c>
      <c r="FF26" s="34">
        <f t="shared" si="891"/>
        <v>43800</v>
      </c>
      <c r="FG26" s="34">
        <f t="shared" si="883"/>
        <v>44800</v>
      </c>
      <c r="FH26" s="34">
        <f t="shared" ref="FH26" si="892">FH25+3000</f>
        <v>44800</v>
      </c>
      <c r="FI26" s="34">
        <f t="shared" si="883"/>
        <v>43800</v>
      </c>
      <c r="FJ26" s="34">
        <f t="shared" ref="FJ26:FM26" si="893">FJ25+3000</f>
        <v>43800</v>
      </c>
      <c r="FK26" s="34">
        <f t="shared" si="893"/>
        <v>43800</v>
      </c>
      <c r="FL26" s="34">
        <f t="shared" si="893"/>
        <v>43800</v>
      </c>
      <c r="FM26" s="34">
        <f t="shared" si="893"/>
        <v>43800</v>
      </c>
      <c r="FN26" s="34">
        <f t="shared" si="883"/>
        <v>44800</v>
      </c>
      <c r="FO26" s="34">
        <f t="shared" ref="FO26" si="894">FO25+3000</f>
        <v>44800</v>
      </c>
      <c r="FP26" s="34">
        <f t="shared" si="883"/>
        <v>43800</v>
      </c>
      <c r="FQ26" s="34">
        <f t="shared" ref="FQ26:FT26" si="895">FQ25+3000</f>
        <v>43800</v>
      </c>
      <c r="FR26" s="34">
        <f t="shared" si="895"/>
        <v>43800</v>
      </c>
      <c r="FS26" s="34">
        <f t="shared" si="895"/>
        <v>43800</v>
      </c>
      <c r="FT26" s="34">
        <f t="shared" si="895"/>
        <v>43800</v>
      </c>
      <c r="FU26" s="34">
        <f t="shared" si="883"/>
        <v>44800</v>
      </c>
      <c r="FV26" s="34">
        <f t="shared" ref="FV26" si="896">FV25+3000</f>
        <v>44800</v>
      </c>
      <c r="FW26" s="34">
        <f t="shared" si="883"/>
        <v>48500</v>
      </c>
      <c r="FX26" s="34">
        <f t="shared" ref="FX26:GA26" si="897">FX25+3000</f>
        <v>48500</v>
      </c>
      <c r="FY26" s="34">
        <f t="shared" si="897"/>
        <v>48500</v>
      </c>
      <c r="FZ26" s="34">
        <f t="shared" si="897"/>
        <v>48500</v>
      </c>
      <c r="GA26" s="34">
        <f t="shared" si="897"/>
        <v>48500</v>
      </c>
      <c r="GB26" s="34">
        <f t="shared" ref="GB26" si="898">GB25+3000</f>
        <v>50700</v>
      </c>
      <c r="GC26" s="34">
        <f t="shared" ref="GC26:GE26" si="899">GC25+3000</f>
        <v>50700</v>
      </c>
      <c r="GD26" s="34">
        <f t="shared" si="899"/>
        <v>50700</v>
      </c>
      <c r="GE26" s="34">
        <f t="shared" si="899"/>
        <v>50700</v>
      </c>
    </row>
    <row r="27" spans="1:187" s="35" customFormat="1" ht="12" customHeight="1" x14ac:dyDescent="0.2">
      <c r="A27" s="260" t="s">
        <v>181</v>
      </c>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03"/>
      <c r="BP27" s="303"/>
      <c r="BQ27" s="30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0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02"/>
      <c r="EH27" s="30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row>
    <row r="28" spans="1:187" s="35" customFormat="1" ht="12" customHeight="1" x14ac:dyDescent="0.2">
      <c r="A28" s="261">
        <v>1</v>
      </c>
      <c r="B28" s="34">
        <f t="shared" ref="B28:BP28" si="900">B5+32900</f>
        <v>54400</v>
      </c>
      <c r="C28" s="34">
        <f t="shared" ref="C28" si="901">C5+32900</f>
        <v>54400</v>
      </c>
      <c r="D28" s="34">
        <f t="shared" si="900"/>
        <v>51700</v>
      </c>
      <c r="E28" s="34">
        <f t="shared" ref="E28:F28" si="902">E5+32900</f>
        <v>51700</v>
      </c>
      <c r="F28" s="34">
        <f t="shared" si="902"/>
        <v>49500</v>
      </c>
      <c r="G28" s="34">
        <f t="shared" si="900"/>
        <v>51700</v>
      </c>
      <c r="H28" s="34">
        <f t="shared" ref="H28" si="903">H5+32900</f>
        <v>51700</v>
      </c>
      <c r="I28" s="34">
        <f t="shared" si="900"/>
        <v>53700</v>
      </c>
      <c r="J28" s="34">
        <f t="shared" ref="J28" si="904">J5+32900</f>
        <v>53700</v>
      </c>
      <c r="K28" s="34">
        <f t="shared" si="900"/>
        <v>51700</v>
      </c>
      <c r="L28" s="34">
        <f t="shared" ref="L28:O28" si="905">L5+32900</f>
        <v>51700</v>
      </c>
      <c r="M28" s="34">
        <f t="shared" si="905"/>
        <v>51700</v>
      </c>
      <c r="N28" s="34">
        <f t="shared" si="905"/>
        <v>51700</v>
      </c>
      <c r="O28" s="34">
        <f t="shared" si="905"/>
        <v>51700</v>
      </c>
      <c r="P28" s="34">
        <f t="shared" si="900"/>
        <v>53700</v>
      </c>
      <c r="Q28" s="34">
        <f t="shared" ref="Q28" si="906">Q5+32900</f>
        <v>53700</v>
      </c>
      <c r="R28" s="34">
        <f t="shared" si="900"/>
        <v>53700</v>
      </c>
      <c r="S28" s="34">
        <f t="shared" ref="S28:V28" si="907">S5+32900</f>
        <v>53700</v>
      </c>
      <c r="T28" s="34">
        <f t="shared" si="907"/>
        <v>53700</v>
      </c>
      <c r="U28" s="34">
        <f t="shared" si="907"/>
        <v>53700</v>
      </c>
      <c r="V28" s="34">
        <f t="shared" si="907"/>
        <v>53700</v>
      </c>
      <c r="W28" s="34">
        <f t="shared" si="900"/>
        <v>55700</v>
      </c>
      <c r="X28" s="34">
        <f t="shared" ref="X28" si="908">X5+32900</f>
        <v>55700</v>
      </c>
      <c r="Y28" s="34">
        <f t="shared" si="900"/>
        <v>53700</v>
      </c>
      <c r="Z28" s="34">
        <f t="shared" ref="Z28:AC28" si="909">Z5+32900</f>
        <v>53700</v>
      </c>
      <c r="AA28" s="34">
        <f t="shared" si="909"/>
        <v>53700</v>
      </c>
      <c r="AB28" s="34">
        <f t="shared" si="909"/>
        <v>53700</v>
      </c>
      <c r="AC28" s="34">
        <f t="shared" si="909"/>
        <v>53700</v>
      </c>
      <c r="AD28" s="34">
        <f t="shared" si="900"/>
        <v>55700</v>
      </c>
      <c r="AE28" s="34">
        <f t="shared" ref="AE28" si="910">AE5+32900</f>
        <v>55700</v>
      </c>
      <c r="AF28" s="34">
        <f t="shared" si="900"/>
        <v>53700</v>
      </c>
      <c r="AG28" s="34">
        <f t="shared" ref="AG28:AJ28" si="911">AG5+32900</f>
        <v>53700</v>
      </c>
      <c r="AH28" s="34">
        <f t="shared" si="911"/>
        <v>53700</v>
      </c>
      <c r="AI28" s="34">
        <f t="shared" si="911"/>
        <v>53700</v>
      </c>
      <c r="AJ28" s="34">
        <f t="shared" si="911"/>
        <v>53700</v>
      </c>
      <c r="AK28" s="34">
        <f t="shared" si="900"/>
        <v>55700</v>
      </c>
      <c r="AL28" s="34">
        <f t="shared" ref="AL28" si="912">AL5+32900</f>
        <v>55700</v>
      </c>
      <c r="AM28" s="34">
        <f t="shared" si="900"/>
        <v>53700</v>
      </c>
      <c r="AN28" s="34">
        <f t="shared" ref="AN28:AQ28" si="913">AN5+32900</f>
        <v>53700</v>
      </c>
      <c r="AO28" s="34">
        <f t="shared" si="913"/>
        <v>53700</v>
      </c>
      <c r="AP28" s="34">
        <f t="shared" si="913"/>
        <v>53700</v>
      </c>
      <c r="AQ28" s="34">
        <f t="shared" si="913"/>
        <v>53700</v>
      </c>
      <c r="AR28" s="34">
        <f t="shared" si="900"/>
        <v>55700</v>
      </c>
      <c r="AS28" s="34">
        <f t="shared" ref="AS28" si="914">AS5+32900</f>
        <v>55700</v>
      </c>
      <c r="AT28" s="34">
        <f t="shared" si="900"/>
        <v>53700</v>
      </c>
      <c r="AU28" s="34">
        <f t="shared" ref="AU28:AX28" si="915">AU5+32900</f>
        <v>53700</v>
      </c>
      <c r="AV28" s="34">
        <f t="shared" si="915"/>
        <v>53700</v>
      </c>
      <c r="AW28" s="34">
        <f t="shared" si="915"/>
        <v>53700</v>
      </c>
      <c r="AX28" s="34">
        <f t="shared" si="915"/>
        <v>53700</v>
      </c>
      <c r="AY28" s="34">
        <f t="shared" si="900"/>
        <v>55700</v>
      </c>
      <c r="AZ28" s="34">
        <f t="shared" ref="AZ28" si="916">AZ5+32900</f>
        <v>55700</v>
      </c>
      <c r="BA28" s="34">
        <f t="shared" si="900"/>
        <v>53700</v>
      </c>
      <c r="BB28" s="34">
        <f t="shared" ref="BB28:BE28" si="917">BB5+32900</f>
        <v>53700</v>
      </c>
      <c r="BC28" s="34">
        <f t="shared" si="917"/>
        <v>53700</v>
      </c>
      <c r="BD28" s="34">
        <f t="shared" si="917"/>
        <v>53700</v>
      </c>
      <c r="BE28" s="34">
        <f t="shared" si="917"/>
        <v>53700</v>
      </c>
      <c r="BF28" s="34">
        <f t="shared" si="900"/>
        <v>55700</v>
      </c>
      <c r="BG28" s="34">
        <f t="shared" ref="BG28" si="918">BG5+32900</f>
        <v>55700</v>
      </c>
      <c r="BH28" s="34">
        <f t="shared" si="900"/>
        <v>50500</v>
      </c>
      <c r="BI28" s="34">
        <f t="shared" ref="BI28:BL28" si="919">BI5+32900</f>
        <v>50500</v>
      </c>
      <c r="BJ28" s="34">
        <f t="shared" si="919"/>
        <v>50500</v>
      </c>
      <c r="BK28" s="34">
        <f t="shared" si="919"/>
        <v>50500</v>
      </c>
      <c r="BL28" s="34">
        <f t="shared" si="919"/>
        <v>50500</v>
      </c>
      <c r="BM28" s="34">
        <f t="shared" si="900"/>
        <v>51700</v>
      </c>
      <c r="BN28" s="34">
        <f t="shared" ref="BN28" si="920">BN5+32900</f>
        <v>51700</v>
      </c>
      <c r="BO28" s="303">
        <f t="shared" ref="BO28" si="921">BO5+32900</f>
        <v>49500</v>
      </c>
      <c r="BP28" s="303">
        <f t="shared" si="900"/>
        <v>49500</v>
      </c>
      <c r="BQ28" s="304">
        <f t="shared" ref="BQ28:CO28" si="922">BQ5+28900</f>
        <v>47700</v>
      </c>
      <c r="BR28" s="34">
        <f t="shared" ref="BR28:BS28" si="923">BR5+28900</f>
        <v>47700</v>
      </c>
      <c r="BS28" s="34">
        <f t="shared" si="923"/>
        <v>47700</v>
      </c>
      <c r="BT28" s="34">
        <f t="shared" si="922"/>
        <v>47700</v>
      </c>
      <c r="BU28" s="34">
        <f t="shared" ref="BU28" si="924">BU5+28900</f>
        <v>47700</v>
      </c>
      <c r="BV28" s="34">
        <f t="shared" si="922"/>
        <v>45500</v>
      </c>
      <c r="BW28" s="34">
        <f t="shared" ref="BW28:BZ28" si="925">BW5+28900</f>
        <v>45500</v>
      </c>
      <c r="BX28" s="34">
        <f t="shared" si="925"/>
        <v>45500</v>
      </c>
      <c r="BY28" s="34">
        <f t="shared" si="925"/>
        <v>45500</v>
      </c>
      <c r="BZ28" s="34">
        <f t="shared" si="925"/>
        <v>45500</v>
      </c>
      <c r="CA28" s="34">
        <f t="shared" si="922"/>
        <v>47700</v>
      </c>
      <c r="CB28" s="34">
        <f t="shared" ref="CB28" si="926">CB5+28900</f>
        <v>47700</v>
      </c>
      <c r="CC28" s="34">
        <f t="shared" si="922"/>
        <v>45500</v>
      </c>
      <c r="CD28" s="34">
        <f t="shared" ref="CD28:CG28" si="927">CD5+28900</f>
        <v>45500</v>
      </c>
      <c r="CE28" s="34">
        <f t="shared" si="927"/>
        <v>45500</v>
      </c>
      <c r="CF28" s="34">
        <f t="shared" si="927"/>
        <v>45500</v>
      </c>
      <c r="CG28" s="34">
        <f t="shared" si="927"/>
        <v>45500</v>
      </c>
      <c r="CH28" s="34">
        <f t="shared" si="922"/>
        <v>47700</v>
      </c>
      <c r="CI28" s="34">
        <f t="shared" ref="CI28" si="928">CI5+28900</f>
        <v>47700</v>
      </c>
      <c r="CJ28" s="34">
        <f t="shared" si="922"/>
        <v>45500</v>
      </c>
      <c r="CK28" s="34">
        <f t="shared" ref="CK28:CN28" si="929">CK5+28900</f>
        <v>45500</v>
      </c>
      <c r="CL28" s="34">
        <f t="shared" si="929"/>
        <v>45500</v>
      </c>
      <c r="CM28" s="34">
        <f t="shared" si="929"/>
        <v>45500</v>
      </c>
      <c r="CN28" s="34">
        <f t="shared" si="929"/>
        <v>45500</v>
      </c>
      <c r="CO28" s="34">
        <f t="shared" si="922"/>
        <v>47700</v>
      </c>
      <c r="CP28" s="34">
        <f t="shared" ref="CP28" si="930">CP5+28900</f>
        <v>47700</v>
      </c>
      <c r="CQ28" s="34">
        <f t="shared" ref="CQ28:CT28" si="931">CQ5+28900</f>
        <v>45500</v>
      </c>
      <c r="CR28" s="34">
        <f t="shared" si="931"/>
        <v>45500</v>
      </c>
      <c r="CS28" s="34">
        <f t="shared" si="931"/>
        <v>45500</v>
      </c>
      <c r="CT28" s="34">
        <f t="shared" si="931"/>
        <v>45500</v>
      </c>
      <c r="CU28" s="304">
        <f>CU5+26900</f>
        <v>41800</v>
      </c>
      <c r="CV28" s="34">
        <f t="shared" ref="CV28:CW28" si="932">CV5+26900</f>
        <v>41800</v>
      </c>
      <c r="CW28" s="34">
        <f t="shared" si="932"/>
        <v>41800</v>
      </c>
      <c r="CX28" s="34">
        <f t="shared" ref="CX28:EG28" si="933">CX5+26900</f>
        <v>39800</v>
      </c>
      <c r="CY28" s="34">
        <f t="shared" ref="CY28:DB28" si="934">CY5+26900</f>
        <v>39800</v>
      </c>
      <c r="CZ28" s="34">
        <f t="shared" si="934"/>
        <v>39800</v>
      </c>
      <c r="DA28" s="34">
        <f t="shared" si="934"/>
        <v>39800</v>
      </c>
      <c r="DB28" s="34">
        <f t="shared" si="934"/>
        <v>39800</v>
      </c>
      <c r="DC28" s="34">
        <f t="shared" si="933"/>
        <v>41800</v>
      </c>
      <c r="DD28" s="34">
        <f t="shared" ref="DD28" si="935">DD5+26900</f>
        <v>41800</v>
      </c>
      <c r="DE28" s="34">
        <f t="shared" si="933"/>
        <v>39800</v>
      </c>
      <c r="DF28" s="34">
        <f t="shared" ref="DF28:DI28" si="936">DF5+26900</f>
        <v>39800</v>
      </c>
      <c r="DG28" s="34">
        <f t="shared" si="936"/>
        <v>39800</v>
      </c>
      <c r="DH28" s="34">
        <f t="shared" si="936"/>
        <v>39800</v>
      </c>
      <c r="DI28" s="34">
        <f t="shared" si="936"/>
        <v>39800</v>
      </c>
      <c r="DJ28" s="34">
        <f t="shared" si="933"/>
        <v>41800</v>
      </c>
      <c r="DK28" s="34">
        <f t="shared" ref="DK28" si="937">DK5+26900</f>
        <v>41800</v>
      </c>
      <c r="DL28" s="34">
        <f t="shared" si="933"/>
        <v>39800</v>
      </c>
      <c r="DM28" s="34">
        <f t="shared" ref="DM28:DP28" si="938">DM5+26900</f>
        <v>39800</v>
      </c>
      <c r="DN28" s="34">
        <f t="shared" si="938"/>
        <v>39800</v>
      </c>
      <c r="DO28" s="34">
        <f t="shared" si="938"/>
        <v>39800</v>
      </c>
      <c r="DP28" s="34">
        <f t="shared" si="938"/>
        <v>39800</v>
      </c>
      <c r="DQ28" s="34">
        <f t="shared" si="933"/>
        <v>41800</v>
      </c>
      <c r="DR28" s="34">
        <f t="shared" ref="DR28" si="939">DR5+26900</f>
        <v>41800</v>
      </c>
      <c r="DS28" s="34">
        <f t="shared" si="933"/>
        <v>39800</v>
      </c>
      <c r="DT28" s="34">
        <f t="shared" ref="DT28:DW28" si="940">DT5+26900</f>
        <v>39800</v>
      </c>
      <c r="DU28" s="34">
        <f t="shared" si="940"/>
        <v>39800</v>
      </c>
      <c r="DV28" s="34">
        <f t="shared" si="940"/>
        <v>39800</v>
      </c>
      <c r="DW28" s="34">
        <f t="shared" si="940"/>
        <v>39800</v>
      </c>
      <c r="DX28" s="34">
        <f t="shared" si="933"/>
        <v>41800</v>
      </c>
      <c r="DY28" s="34">
        <f t="shared" ref="DY28" si="941">DY5+26900</f>
        <v>41800</v>
      </c>
      <c r="DZ28" s="34">
        <f t="shared" si="933"/>
        <v>43500</v>
      </c>
      <c r="EA28" s="34">
        <f t="shared" ref="EA28:EB28" si="942">EA5+26900</f>
        <v>43500</v>
      </c>
      <c r="EB28" s="34">
        <f t="shared" si="942"/>
        <v>43500</v>
      </c>
      <c r="EC28" s="34">
        <f t="shared" si="933"/>
        <v>45700</v>
      </c>
      <c r="ED28" s="34">
        <f t="shared" ref="ED28:EF28" si="943">ED5+26900</f>
        <v>45700</v>
      </c>
      <c r="EE28" s="34">
        <f t="shared" si="943"/>
        <v>45700</v>
      </c>
      <c r="EF28" s="34">
        <f t="shared" si="943"/>
        <v>45700</v>
      </c>
      <c r="EG28" s="302">
        <f t="shared" si="933"/>
        <v>38800</v>
      </c>
      <c r="EH28" s="304">
        <f>EH5+25900</f>
        <v>37800</v>
      </c>
      <c r="EI28" s="34">
        <f t="shared" ref="EI28:EK28" si="944">EI5+25900</f>
        <v>37800</v>
      </c>
      <c r="EJ28" s="34">
        <f t="shared" si="944"/>
        <v>37800</v>
      </c>
      <c r="EK28" s="34">
        <f t="shared" si="944"/>
        <v>37800</v>
      </c>
      <c r="EL28" s="34">
        <f t="shared" ref="EL28:FW28" si="945">EL5+25900</f>
        <v>38800</v>
      </c>
      <c r="EM28" s="34">
        <f t="shared" ref="EM28" si="946">EM5+25900</f>
        <v>38800</v>
      </c>
      <c r="EN28" s="34">
        <f t="shared" si="945"/>
        <v>37800</v>
      </c>
      <c r="EO28" s="34">
        <f t="shared" ref="EO28:ER28" si="947">EO5+25900</f>
        <v>37800</v>
      </c>
      <c r="EP28" s="34">
        <f t="shared" si="947"/>
        <v>37800</v>
      </c>
      <c r="EQ28" s="34">
        <f t="shared" si="947"/>
        <v>37800</v>
      </c>
      <c r="ER28" s="34">
        <f t="shared" si="947"/>
        <v>37800</v>
      </c>
      <c r="ES28" s="34">
        <f t="shared" si="945"/>
        <v>38800</v>
      </c>
      <c r="ET28" s="34">
        <f t="shared" ref="ET28" si="948">ET5+25900</f>
        <v>38800</v>
      </c>
      <c r="EU28" s="34">
        <f t="shared" si="945"/>
        <v>37800</v>
      </c>
      <c r="EV28" s="34">
        <f t="shared" ref="EV28:EY28" si="949">EV5+25900</f>
        <v>37800</v>
      </c>
      <c r="EW28" s="34">
        <f t="shared" si="949"/>
        <v>37800</v>
      </c>
      <c r="EX28" s="34">
        <f t="shared" si="949"/>
        <v>37800</v>
      </c>
      <c r="EY28" s="34">
        <f t="shared" si="949"/>
        <v>37800</v>
      </c>
      <c r="EZ28" s="34">
        <f t="shared" si="945"/>
        <v>38800</v>
      </c>
      <c r="FA28" s="34">
        <f t="shared" ref="FA28" si="950">FA5+25900</f>
        <v>38800</v>
      </c>
      <c r="FB28" s="34">
        <f t="shared" si="945"/>
        <v>37800</v>
      </c>
      <c r="FC28" s="34">
        <f t="shared" ref="FC28" si="951">FC5+25900</f>
        <v>37800</v>
      </c>
      <c r="FD28" s="34">
        <f t="shared" si="945"/>
        <v>37800</v>
      </c>
      <c r="FE28" s="34">
        <f t="shared" ref="FE28:FF28" si="952">FE5+25900</f>
        <v>37800</v>
      </c>
      <c r="FF28" s="34">
        <f t="shared" si="952"/>
        <v>37800</v>
      </c>
      <c r="FG28" s="34">
        <f t="shared" si="945"/>
        <v>38800</v>
      </c>
      <c r="FH28" s="34">
        <f t="shared" ref="FH28" si="953">FH5+25900</f>
        <v>38800</v>
      </c>
      <c r="FI28" s="34">
        <f t="shared" si="945"/>
        <v>37800</v>
      </c>
      <c r="FJ28" s="34">
        <f t="shared" ref="FJ28:FM28" si="954">FJ5+25900</f>
        <v>37800</v>
      </c>
      <c r="FK28" s="34">
        <f t="shared" si="954"/>
        <v>37800</v>
      </c>
      <c r="FL28" s="34">
        <f t="shared" si="954"/>
        <v>37800</v>
      </c>
      <c r="FM28" s="34">
        <f t="shared" si="954"/>
        <v>37800</v>
      </c>
      <c r="FN28" s="34">
        <f t="shared" si="945"/>
        <v>38800</v>
      </c>
      <c r="FO28" s="34">
        <f t="shared" ref="FO28" si="955">FO5+25900</f>
        <v>38800</v>
      </c>
      <c r="FP28" s="34">
        <f t="shared" si="945"/>
        <v>37800</v>
      </c>
      <c r="FQ28" s="34">
        <f t="shared" ref="FQ28:FT28" si="956">FQ5+25900</f>
        <v>37800</v>
      </c>
      <c r="FR28" s="34">
        <f t="shared" si="956"/>
        <v>37800</v>
      </c>
      <c r="FS28" s="34">
        <f t="shared" si="956"/>
        <v>37800</v>
      </c>
      <c r="FT28" s="34">
        <f t="shared" si="956"/>
        <v>37800</v>
      </c>
      <c r="FU28" s="34">
        <f t="shared" si="945"/>
        <v>38800</v>
      </c>
      <c r="FV28" s="34">
        <f t="shared" ref="FV28" si="957">FV5+25900</f>
        <v>38800</v>
      </c>
      <c r="FW28" s="34">
        <f t="shared" si="945"/>
        <v>42500</v>
      </c>
      <c r="FX28" s="34">
        <f t="shared" ref="FX28:GA28" si="958">FX5+25900</f>
        <v>42500</v>
      </c>
      <c r="FY28" s="34">
        <f t="shared" si="958"/>
        <v>42500</v>
      </c>
      <c r="FZ28" s="34">
        <f t="shared" si="958"/>
        <v>42500</v>
      </c>
      <c r="GA28" s="34">
        <f t="shared" si="958"/>
        <v>42500</v>
      </c>
      <c r="GB28" s="34">
        <f t="shared" ref="GB28" si="959">GB5+25900</f>
        <v>44700</v>
      </c>
      <c r="GC28" s="34">
        <f t="shared" ref="GC28:GE28" si="960">GC5+25900</f>
        <v>44700</v>
      </c>
      <c r="GD28" s="34">
        <f t="shared" si="960"/>
        <v>44700</v>
      </c>
      <c r="GE28" s="34">
        <f t="shared" si="960"/>
        <v>44700</v>
      </c>
    </row>
    <row r="29" spans="1:187" s="35" customFormat="1" ht="12" customHeight="1" x14ac:dyDescent="0.2">
      <c r="A29" s="261">
        <v>2</v>
      </c>
      <c r="B29" s="34">
        <f t="shared" ref="B29:CO29" si="961">B28+3000</f>
        <v>57400</v>
      </c>
      <c r="C29" s="34">
        <f t="shared" ref="C29" si="962">C28+3000</f>
        <v>57400</v>
      </c>
      <c r="D29" s="34">
        <f t="shared" si="961"/>
        <v>54700</v>
      </c>
      <c r="E29" s="34">
        <f t="shared" ref="E29:F29" si="963">E28+3000</f>
        <v>54700</v>
      </c>
      <c r="F29" s="34">
        <f t="shared" si="963"/>
        <v>52500</v>
      </c>
      <c r="G29" s="34">
        <f t="shared" si="961"/>
        <v>54700</v>
      </c>
      <c r="H29" s="34">
        <f t="shared" ref="H29" si="964">H28+3000</f>
        <v>54700</v>
      </c>
      <c r="I29" s="34">
        <f t="shared" si="961"/>
        <v>56700</v>
      </c>
      <c r="J29" s="34">
        <f t="shared" ref="J29" si="965">J28+3000</f>
        <v>56700</v>
      </c>
      <c r="K29" s="34">
        <f t="shared" si="961"/>
        <v>54700</v>
      </c>
      <c r="L29" s="34">
        <f t="shared" ref="L29:O29" si="966">L28+3000</f>
        <v>54700</v>
      </c>
      <c r="M29" s="34">
        <f t="shared" si="966"/>
        <v>54700</v>
      </c>
      <c r="N29" s="34">
        <f t="shared" si="966"/>
        <v>54700</v>
      </c>
      <c r="O29" s="34">
        <f t="shared" si="966"/>
        <v>54700</v>
      </c>
      <c r="P29" s="34">
        <f t="shared" si="961"/>
        <v>56700</v>
      </c>
      <c r="Q29" s="34">
        <f t="shared" ref="Q29" si="967">Q28+3000</f>
        <v>56700</v>
      </c>
      <c r="R29" s="34">
        <f t="shared" si="961"/>
        <v>56700</v>
      </c>
      <c r="S29" s="34">
        <f t="shared" ref="S29:V29" si="968">S28+3000</f>
        <v>56700</v>
      </c>
      <c r="T29" s="34">
        <f t="shared" si="968"/>
        <v>56700</v>
      </c>
      <c r="U29" s="34">
        <f t="shared" si="968"/>
        <v>56700</v>
      </c>
      <c r="V29" s="34">
        <f t="shared" si="968"/>
        <v>56700</v>
      </c>
      <c r="W29" s="34">
        <f t="shared" si="961"/>
        <v>58700</v>
      </c>
      <c r="X29" s="34">
        <f t="shared" ref="X29" si="969">X28+3000</f>
        <v>58700</v>
      </c>
      <c r="Y29" s="34">
        <f t="shared" si="961"/>
        <v>56700</v>
      </c>
      <c r="Z29" s="34">
        <f t="shared" ref="Z29:AC29" si="970">Z28+3000</f>
        <v>56700</v>
      </c>
      <c r="AA29" s="34">
        <f t="shared" si="970"/>
        <v>56700</v>
      </c>
      <c r="AB29" s="34">
        <f t="shared" si="970"/>
        <v>56700</v>
      </c>
      <c r="AC29" s="34">
        <f t="shared" si="970"/>
        <v>56700</v>
      </c>
      <c r="AD29" s="34">
        <f t="shared" si="961"/>
        <v>58700</v>
      </c>
      <c r="AE29" s="34">
        <f t="shared" ref="AE29" si="971">AE28+3000</f>
        <v>58700</v>
      </c>
      <c r="AF29" s="34">
        <f t="shared" si="961"/>
        <v>56700</v>
      </c>
      <c r="AG29" s="34">
        <f t="shared" ref="AG29:AJ29" si="972">AG28+3000</f>
        <v>56700</v>
      </c>
      <c r="AH29" s="34">
        <f t="shared" si="972"/>
        <v>56700</v>
      </c>
      <c r="AI29" s="34">
        <f t="shared" si="972"/>
        <v>56700</v>
      </c>
      <c r="AJ29" s="34">
        <f t="shared" si="972"/>
        <v>56700</v>
      </c>
      <c r="AK29" s="34">
        <f t="shared" si="961"/>
        <v>58700</v>
      </c>
      <c r="AL29" s="34">
        <f t="shared" ref="AL29" si="973">AL28+3000</f>
        <v>58700</v>
      </c>
      <c r="AM29" s="34">
        <f t="shared" si="961"/>
        <v>56700</v>
      </c>
      <c r="AN29" s="34">
        <f t="shared" ref="AN29:AQ29" si="974">AN28+3000</f>
        <v>56700</v>
      </c>
      <c r="AO29" s="34">
        <f t="shared" si="974"/>
        <v>56700</v>
      </c>
      <c r="AP29" s="34">
        <f t="shared" si="974"/>
        <v>56700</v>
      </c>
      <c r="AQ29" s="34">
        <f t="shared" si="974"/>
        <v>56700</v>
      </c>
      <c r="AR29" s="34">
        <f t="shared" si="961"/>
        <v>58700</v>
      </c>
      <c r="AS29" s="34">
        <f t="shared" ref="AS29" si="975">AS28+3000</f>
        <v>58700</v>
      </c>
      <c r="AT29" s="34">
        <f t="shared" si="961"/>
        <v>56700</v>
      </c>
      <c r="AU29" s="34">
        <f t="shared" ref="AU29:AX29" si="976">AU28+3000</f>
        <v>56700</v>
      </c>
      <c r="AV29" s="34">
        <f t="shared" si="976"/>
        <v>56700</v>
      </c>
      <c r="AW29" s="34">
        <f t="shared" si="976"/>
        <v>56700</v>
      </c>
      <c r="AX29" s="34">
        <f t="shared" si="976"/>
        <v>56700</v>
      </c>
      <c r="AY29" s="34">
        <f t="shared" si="961"/>
        <v>58700</v>
      </c>
      <c r="AZ29" s="34">
        <f t="shared" ref="AZ29" si="977">AZ28+3000</f>
        <v>58700</v>
      </c>
      <c r="BA29" s="34">
        <f t="shared" si="961"/>
        <v>56700</v>
      </c>
      <c r="BB29" s="34">
        <f t="shared" ref="BB29:BE29" si="978">BB28+3000</f>
        <v>56700</v>
      </c>
      <c r="BC29" s="34">
        <f t="shared" si="978"/>
        <v>56700</v>
      </c>
      <c r="BD29" s="34">
        <f t="shared" si="978"/>
        <v>56700</v>
      </c>
      <c r="BE29" s="34">
        <f t="shared" si="978"/>
        <v>56700</v>
      </c>
      <c r="BF29" s="34">
        <f t="shared" si="961"/>
        <v>58700</v>
      </c>
      <c r="BG29" s="34">
        <f t="shared" ref="BG29" si="979">BG28+3000</f>
        <v>58700</v>
      </c>
      <c r="BH29" s="34">
        <f t="shared" si="961"/>
        <v>53500</v>
      </c>
      <c r="BI29" s="34">
        <f t="shared" ref="BI29:BL29" si="980">BI28+3000</f>
        <v>53500</v>
      </c>
      <c r="BJ29" s="34">
        <f t="shared" si="980"/>
        <v>53500</v>
      </c>
      <c r="BK29" s="34">
        <f t="shared" si="980"/>
        <v>53500</v>
      </c>
      <c r="BL29" s="34">
        <f t="shared" si="980"/>
        <v>53500</v>
      </c>
      <c r="BM29" s="34">
        <f t="shared" si="961"/>
        <v>54700</v>
      </c>
      <c r="BN29" s="34">
        <f t="shared" ref="BN29" si="981">BN28+3000</f>
        <v>54700</v>
      </c>
      <c r="BO29" s="303">
        <f t="shared" ref="BO29" si="982">BO28+3000</f>
        <v>52500</v>
      </c>
      <c r="BP29" s="303">
        <f t="shared" si="961"/>
        <v>52500</v>
      </c>
      <c r="BQ29" s="304">
        <f t="shared" si="961"/>
        <v>50700</v>
      </c>
      <c r="BR29" s="34">
        <f t="shared" ref="BR29:BS29" si="983">BR28+3000</f>
        <v>50700</v>
      </c>
      <c r="BS29" s="34">
        <f t="shared" si="983"/>
        <v>50700</v>
      </c>
      <c r="BT29" s="34">
        <f t="shared" si="961"/>
        <v>50700</v>
      </c>
      <c r="BU29" s="34">
        <f t="shared" ref="BU29" si="984">BU28+3000</f>
        <v>50700</v>
      </c>
      <c r="BV29" s="34">
        <f t="shared" si="961"/>
        <v>48500</v>
      </c>
      <c r="BW29" s="34">
        <f t="shared" ref="BW29:BZ29" si="985">BW28+3000</f>
        <v>48500</v>
      </c>
      <c r="BX29" s="34">
        <f t="shared" si="985"/>
        <v>48500</v>
      </c>
      <c r="BY29" s="34">
        <f t="shared" si="985"/>
        <v>48500</v>
      </c>
      <c r="BZ29" s="34">
        <f t="shared" si="985"/>
        <v>48500</v>
      </c>
      <c r="CA29" s="34">
        <f t="shared" si="961"/>
        <v>50700</v>
      </c>
      <c r="CB29" s="34">
        <f t="shared" ref="CB29" si="986">CB28+3000</f>
        <v>50700</v>
      </c>
      <c r="CC29" s="34">
        <f t="shared" si="961"/>
        <v>48500</v>
      </c>
      <c r="CD29" s="34">
        <f t="shared" ref="CD29:CG29" si="987">CD28+3000</f>
        <v>48500</v>
      </c>
      <c r="CE29" s="34">
        <f t="shared" si="987"/>
        <v>48500</v>
      </c>
      <c r="CF29" s="34">
        <f t="shared" si="987"/>
        <v>48500</v>
      </c>
      <c r="CG29" s="34">
        <f t="shared" si="987"/>
        <v>48500</v>
      </c>
      <c r="CH29" s="34">
        <f t="shared" si="961"/>
        <v>50700</v>
      </c>
      <c r="CI29" s="34">
        <f t="shared" ref="CI29" si="988">CI28+3000</f>
        <v>50700</v>
      </c>
      <c r="CJ29" s="34">
        <f t="shared" si="961"/>
        <v>48500</v>
      </c>
      <c r="CK29" s="34">
        <f t="shared" ref="CK29:CN29" si="989">CK28+3000</f>
        <v>48500</v>
      </c>
      <c r="CL29" s="34">
        <f t="shared" si="989"/>
        <v>48500</v>
      </c>
      <c r="CM29" s="34">
        <f t="shared" si="989"/>
        <v>48500</v>
      </c>
      <c r="CN29" s="34">
        <f t="shared" si="989"/>
        <v>48500</v>
      </c>
      <c r="CO29" s="34">
        <f t="shared" si="961"/>
        <v>50700</v>
      </c>
      <c r="CP29" s="34">
        <f t="shared" ref="CP29" si="990">CP28+3000</f>
        <v>50700</v>
      </c>
      <c r="CQ29" s="34">
        <f t="shared" ref="CQ29:CT29" si="991">CQ28+3000</f>
        <v>48500</v>
      </c>
      <c r="CR29" s="34">
        <f t="shared" si="991"/>
        <v>48500</v>
      </c>
      <c r="CS29" s="34">
        <f t="shared" si="991"/>
        <v>48500</v>
      </c>
      <c r="CT29" s="34">
        <f t="shared" si="991"/>
        <v>48500</v>
      </c>
      <c r="CU29" s="304">
        <f t="shared" ref="CU29:EG29" si="992">CU28+3000</f>
        <v>44800</v>
      </c>
      <c r="CV29" s="34">
        <f t="shared" ref="CV29:CW29" si="993">CV28+3000</f>
        <v>44800</v>
      </c>
      <c r="CW29" s="34">
        <f t="shared" si="993"/>
        <v>44800</v>
      </c>
      <c r="CX29" s="34">
        <f t="shared" si="992"/>
        <v>42800</v>
      </c>
      <c r="CY29" s="34">
        <f t="shared" ref="CY29:DB29" si="994">CY28+3000</f>
        <v>42800</v>
      </c>
      <c r="CZ29" s="34">
        <f t="shared" si="994"/>
        <v>42800</v>
      </c>
      <c r="DA29" s="34">
        <f t="shared" si="994"/>
        <v>42800</v>
      </c>
      <c r="DB29" s="34">
        <f t="shared" si="994"/>
        <v>42800</v>
      </c>
      <c r="DC29" s="34">
        <f t="shared" si="992"/>
        <v>44800</v>
      </c>
      <c r="DD29" s="34">
        <f t="shared" ref="DD29" si="995">DD28+3000</f>
        <v>44800</v>
      </c>
      <c r="DE29" s="34">
        <f t="shared" si="992"/>
        <v>42800</v>
      </c>
      <c r="DF29" s="34">
        <f t="shared" ref="DF29:DI29" si="996">DF28+3000</f>
        <v>42800</v>
      </c>
      <c r="DG29" s="34">
        <f t="shared" si="996"/>
        <v>42800</v>
      </c>
      <c r="DH29" s="34">
        <f t="shared" si="996"/>
        <v>42800</v>
      </c>
      <c r="DI29" s="34">
        <f t="shared" si="996"/>
        <v>42800</v>
      </c>
      <c r="DJ29" s="34">
        <f t="shared" si="992"/>
        <v>44800</v>
      </c>
      <c r="DK29" s="34">
        <f t="shared" ref="DK29" si="997">DK28+3000</f>
        <v>44800</v>
      </c>
      <c r="DL29" s="34">
        <f t="shared" si="992"/>
        <v>42800</v>
      </c>
      <c r="DM29" s="34">
        <f t="shared" ref="DM29:DP29" si="998">DM28+3000</f>
        <v>42800</v>
      </c>
      <c r="DN29" s="34">
        <f t="shared" si="998"/>
        <v>42800</v>
      </c>
      <c r="DO29" s="34">
        <f t="shared" si="998"/>
        <v>42800</v>
      </c>
      <c r="DP29" s="34">
        <f t="shared" si="998"/>
        <v>42800</v>
      </c>
      <c r="DQ29" s="34">
        <f t="shared" si="992"/>
        <v>44800</v>
      </c>
      <c r="DR29" s="34">
        <f t="shared" ref="DR29" si="999">DR28+3000</f>
        <v>44800</v>
      </c>
      <c r="DS29" s="34">
        <f t="shared" si="992"/>
        <v>42800</v>
      </c>
      <c r="DT29" s="34">
        <f t="shared" ref="DT29:DW29" si="1000">DT28+3000</f>
        <v>42800</v>
      </c>
      <c r="DU29" s="34">
        <f t="shared" si="1000"/>
        <v>42800</v>
      </c>
      <c r="DV29" s="34">
        <f t="shared" si="1000"/>
        <v>42800</v>
      </c>
      <c r="DW29" s="34">
        <f t="shared" si="1000"/>
        <v>42800</v>
      </c>
      <c r="DX29" s="34">
        <f t="shared" si="992"/>
        <v>44800</v>
      </c>
      <c r="DY29" s="34">
        <f t="shared" ref="DY29" si="1001">DY28+3000</f>
        <v>44800</v>
      </c>
      <c r="DZ29" s="34">
        <f t="shared" si="992"/>
        <v>46500</v>
      </c>
      <c r="EA29" s="34">
        <f t="shared" ref="EA29:EB29" si="1002">EA28+3000</f>
        <v>46500</v>
      </c>
      <c r="EB29" s="34">
        <f t="shared" si="1002"/>
        <v>46500</v>
      </c>
      <c r="EC29" s="34">
        <f t="shared" si="992"/>
        <v>48700</v>
      </c>
      <c r="ED29" s="34">
        <f t="shared" ref="ED29:EF29" si="1003">ED28+3000</f>
        <v>48700</v>
      </c>
      <c r="EE29" s="34">
        <f t="shared" si="1003"/>
        <v>48700</v>
      </c>
      <c r="EF29" s="34">
        <f t="shared" si="1003"/>
        <v>48700</v>
      </c>
      <c r="EG29" s="302">
        <f t="shared" si="992"/>
        <v>41800</v>
      </c>
      <c r="EH29" s="304">
        <f t="shared" ref="EH29:FW29" si="1004">EH28+3000</f>
        <v>40800</v>
      </c>
      <c r="EI29" s="34">
        <f t="shared" ref="EI29:EK29" si="1005">EI28+3000</f>
        <v>40800</v>
      </c>
      <c r="EJ29" s="34">
        <f t="shared" si="1005"/>
        <v>40800</v>
      </c>
      <c r="EK29" s="34">
        <f t="shared" si="1005"/>
        <v>40800</v>
      </c>
      <c r="EL29" s="34">
        <f t="shared" si="1004"/>
        <v>41800</v>
      </c>
      <c r="EM29" s="34">
        <f t="shared" ref="EM29" si="1006">EM28+3000</f>
        <v>41800</v>
      </c>
      <c r="EN29" s="34">
        <f t="shared" si="1004"/>
        <v>40800</v>
      </c>
      <c r="EO29" s="34">
        <f t="shared" ref="EO29:ER29" si="1007">EO28+3000</f>
        <v>40800</v>
      </c>
      <c r="EP29" s="34">
        <f t="shared" si="1007"/>
        <v>40800</v>
      </c>
      <c r="EQ29" s="34">
        <f t="shared" si="1007"/>
        <v>40800</v>
      </c>
      <c r="ER29" s="34">
        <f t="shared" si="1007"/>
        <v>40800</v>
      </c>
      <c r="ES29" s="34">
        <f t="shared" si="1004"/>
        <v>41800</v>
      </c>
      <c r="ET29" s="34">
        <f t="shared" ref="ET29" si="1008">ET28+3000</f>
        <v>41800</v>
      </c>
      <c r="EU29" s="34">
        <f t="shared" si="1004"/>
        <v>40800</v>
      </c>
      <c r="EV29" s="34">
        <f t="shared" ref="EV29:EY29" si="1009">EV28+3000</f>
        <v>40800</v>
      </c>
      <c r="EW29" s="34">
        <f t="shared" si="1009"/>
        <v>40800</v>
      </c>
      <c r="EX29" s="34">
        <f t="shared" si="1009"/>
        <v>40800</v>
      </c>
      <c r="EY29" s="34">
        <f t="shared" si="1009"/>
        <v>40800</v>
      </c>
      <c r="EZ29" s="34">
        <f t="shared" si="1004"/>
        <v>41800</v>
      </c>
      <c r="FA29" s="34">
        <f t="shared" ref="FA29" si="1010">FA28+3000</f>
        <v>41800</v>
      </c>
      <c r="FB29" s="34">
        <f t="shared" si="1004"/>
        <v>40800</v>
      </c>
      <c r="FC29" s="34">
        <f t="shared" ref="FC29" si="1011">FC28+3000</f>
        <v>40800</v>
      </c>
      <c r="FD29" s="34">
        <f t="shared" si="1004"/>
        <v>40800</v>
      </c>
      <c r="FE29" s="34">
        <f t="shared" ref="FE29:FF29" si="1012">FE28+3000</f>
        <v>40800</v>
      </c>
      <c r="FF29" s="34">
        <f t="shared" si="1012"/>
        <v>40800</v>
      </c>
      <c r="FG29" s="34">
        <f t="shared" si="1004"/>
        <v>41800</v>
      </c>
      <c r="FH29" s="34">
        <f t="shared" ref="FH29" si="1013">FH28+3000</f>
        <v>41800</v>
      </c>
      <c r="FI29" s="34">
        <f t="shared" si="1004"/>
        <v>40800</v>
      </c>
      <c r="FJ29" s="34">
        <f t="shared" ref="FJ29:FM29" si="1014">FJ28+3000</f>
        <v>40800</v>
      </c>
      <c r="FK29" s="34">
        <f t="shared" si="1014"/>
        <v>40800</v>
      </c>
      <c r="FL29" s="34">
        <f t="shared" si="1014"/>
        <v>40800</v>
      </c>
      <c r="FM29" s="34">
        <f t="shared" si="1014"/>
        <v>40800</v>
      </c>
      <c r="FN29" s="34">
        <f t="shared" si="1004"/>
        <v>41800</v>
      </c>
      <c r="FO29" s="34">
        <f t="shared" ref="FO29" si="1015">FO28+3000</f>
        <v>41800</v>
      </c>
      <c r="FP29" s="34">
        <f t="shared" si="1004"/>
        <v>40800</v>
      </c>
      <c r="FQ29" s="34">
        <f t="shared" ref="FQ29:FT29" si="1016">FQ28+3000</f>
        <v>40800</v>
      </c>
      <c r="FR29" s="34">
        <f t="shared" si="1016"/>
        <v>40800</v>
      </c>
      <c r="FS29" s="34">
        <f t="shared" si="1016"/>
        <v>40800</v>
      </c>
      <c r="FT29" s="34">
        <f t="shared" si="1016"/>
        <v>40800</v>
      </c>
      <c r="FU29" s="34">
        <f t="shared" si="1004"/>
        <v>41800</v>
      </c>
      <c r="FV29" s="34">
        <f t="shared" ref="FV29" si="1017">FV28+3000</f>
        <v>41800</v>
      </c>
      <c r="FW29" s="34">
        <f t="shared" si="1004"/>
        <v>45500</v>
      </c>
      <c r="FX29" s="34">
        <f t="shared" ref="FX29:GA29" si="1018">FX28+3000</f>
        <v>45500</v>
      </c>
      <c r="FY29" s="34">
        <f t="shared" si="1018"/>
        <v>45500</v>
      </c>
      <c r="FZ29" s="34">
        <f t="shared" si="1018"/>
        <v>45500</v>
      </c>
      <c r="GA29" s="34">
        <f t="shared" si="1018"/>
        <v>45500</v>
      </c>
      <c r="GB29" s="34">
        <f t="shared" ref="GB29" si="1019">GB28+3000</f>
        <v>47700</v>
      </c>
      <c r="GC29" s="34">
        <f t="shared" ref="GC29:GE29" si="1020">GC28+3000</f>
        <v>47700</v>
      </c>
      <c r="GD29" s="34">
        <f t="shared" si="1020"/>
        <v>47700</v>
      </c>
      <c r="GE29" s="34">
        <f t="shared" si="1020"/>
        <v>47700</v>
      </c>
    </row>
    <row r="30" spans="1:187" s="35" customFormat="1" ht="12" customHeight="1" x14ac:dyDescent="0.2">
      <c r="A30" s="261">
        <v>3</v>
      </c>
      <c r="B30" s="34">
        <f t="shared" ref="B30:CO30" si="1021">B29+3000</f>
        <v>60400</v>
      </c>
      <c r="C30" s="34">
        <f t="shared" ref="C30" si="1022">C29+3000</f>
        <v>60400</v>
      </c>
      <c r="D30" s="34">
        <f t="shared" si="1021"/>
        <v>57700</v>
      </c>
      <c r="E30" s="34">
        <f t="shared" ref="E30:F30" si="1023">E29+3000</f>
        <v>57700</v>
      </c>
      <c r="F30" s="34">
        <f t="shared" si="1023"/>
        <v>55500</v>
      </c>
      <c r="G30" s="34">
        <f t="shared" si="1021"/>
        <v>57700</v>
      </c>
      <c r="H30" s="34">
        <f t="shared" ref="H30" si="1024">H29+3000</f>
        <v>57700</v>
      </c>
      <c r="I30" s="34">
        <f t="shared" si="1021"/>
        <v>59700</v>
      </c>
      <c r="J30" s="34">
        <f t="shared" ref="J30" si="1025">J29+3000</f>
        <v>59700</v>
      </c>
      <c r="K30" s="34">
        <f t="shared" si="1021"/>
        <v>57700</v>
      </c>
      <c r="L30" s="34">
        <f t="shared" ref="L30:O30" si="1026">L29+3000</f>
        <v>57700</v>
      </c>
      <c r="M30" s="34">
        <f t="shared" si="1026"/>
        <v>57700</v>
      </c>
      <c r="N30" s="34">
        <f t="shared" si="1026"/>
        <v>57700</v>
      </c>
      <c r="O30" s="34">
        <f t="shared" si="1026"/>
        <v>57700</v>
      </c>
      <c r="P30" s="34">
        <f t="shared" si="1021"/>
        <v>59700</v>
      </c>
      <c r="Q30" s="34">
        <f t="shared" ref="Q30" si="1027">Q29+3000</f>
        <v>59700</v>
      </c>
      <c r="R30" s="34">
        <f t="shared" si="1021"/>
        <v>59700</v>
      </c>
      <c r="S30" s="34">
        <f t="shared" ref="S30:V30" si="1028">S29+3000</f>
        <v>59700</v>
      </c>
      <c r="T30" s="34">
        <f t="shared" si="1028"/>
        <v>59700</v>
      </c>
      <c r="U30" s="34">
        <f t="shared" si="1028"/>
        <v>59700</v>
      </c>
      <c r="V30" s="34">
        <f t="shared" si="1028"/>
        <v>59700</v>
      </c>
      <c r="W30" s="34">
        <f t="shared" si="1021"/>
        <v>61700</v>
      </c>
      <c r="X30" s="34">
        <f t="shared" ref="X30" si="1029">X29+3000</f>
        <v>61700</v>
      </c>
      <c r="Y30" s="34">
        <f t="shared" si="1021"/>
        <v>59700</v>
      </c>
      <c r="Z30" s="34">
        <f t="shared" ref="Z30:AC30" si="1030">Z29+3000</f>
        <v>59700</v>
      </c>
      <c r="AA30" s="34">
        <f t="shared" si="1030"/>
        <v>59700</v>
      </c>
      <c r="AB30" s="34">
        <f t="shared" si="1030"/>
        <v>59700</v>
      </c>
      <c r="AC30" s="34">
        <f t="shared" si="1030"/>
        <v>59700</v>
      </c>
      <c r="AD30" s="34">
        <f t="shared" si="1021"/>
        <v>61700</v>
      </c>
      <c r="AE30" s="34">
        <f t="shared" ref="AE30" si="1031">AE29+3000</f>
        <v>61700</v>
      </c>
      <c r="AF30" s="34">
        <f t="shared" si="1021"/>
        <v>59700</v>
      </c>
      <c r="AG30" s="34">
        <f t="shared" ref="AG30:AJ30" si="1032">AG29+3000</f>
        <v>59700</v>
      </c>
      <c r="AH30" s="34">
        <f t="shared" si="1032"/>
        <v>59700</v>
      </c>
      <c r="AI30" s="34">
        <f t="shared" si="1032"/>
        <v>59700</v>
      </c>
      <c r="AJ30" s="34">
        <f t="shared" si="1032"/>
        <v>59700</v>
      </c>
      <c r="AK30" s="34">
        <f t="shared" si="1021"/>
        <v>61700</v>
      </c>
      <c r="AL30" s="34">
        <f t="shared" ref="AL30" si="1033">AL29+3000</f>
        <v>61700</v>
      </c>
      <c r="AM30" s="34">
        <f t="shared" si="1021"/>
        <v>59700</v>
      </c>
      <c r="AN30" s="34">
        <f t="shared" ref="AN30:AQ30" si="1034">AN29+3000</f>
        <v>59700</v>
      </c>
      <c r="AO30" s="34">
        <f t="shared" si="1034"/>
        <v>59700</v>
      </c>
      <c r="AP30" s="34">
        <f t="shared" si="1034"/>
        <v>59700</v>
      </c>
      <c r="AQ30" s="34">
        <f t="shared" si="1034"/>
        <v>59700</v>
      </c>
      <c r="AR30" s="34">
        <f t="shared" si="1021"/>
        <v>61700</v>
      </c>
      <c r="AS30" s="34">
        <f t="shared" ref="AS30" si="1035">AS29+3000</f>
        <v>61700</v>
      </c>
      <c r="AT30" s="34">
        <f t="shared" si="1021"/>
        <v>59700</v>
      </c>
      <c r="AU30" s="34">
        <f t="shared" ref="AU30:AX30" si="1036">AU29+3000</f>
        <v>59700</v>
      </c>
      <c r="AV30" s="34">
        <f t="shared" si="1036"/>
        <v>59700</v>
      </c>
      <c r="AW30" s="34">
        <f t="shared" si="1036"/>
        <v>59700</v>
      </c>
      <c r="AX30" s="34">
        <f t="shared" si="1036"/>
        <v>59700</v>
      </c>
      <c r="AY30" s="34">
        <f t="shared" si="1021"/>
        <v>61700</v>
      </c>
      <c r="AZ30" s="34">
        <f t="shared" ref="AZ30" si="1037">AZ29+3000</f>
        <v>61700</v>
      </c>
      <c r="BA30" s="34">
        <f t="shared" si="1021"/>
        <v>59700</v>
      </c>
      <c r="BB30" s="34">
        <f t="shared" ref="BB30:BE30" si="1038">BB29+3000</f>
        <v>59700</v>
      </c>
      <c r="BC30" s="34">
        <f t="shared" si="1038"/>
        <v>59700</v>
      </c>
      <c r="BD30" s="34">
        <f t="shared" si="1038"/>
        <v>59700</v>
      </c>
      <c r="BE30" s="34">
        <f t="shared" si="1038"/>
        <v>59700</v>
      </c>
      <c r="BF30" s="34">
        <f t="shared" si="1021"/>
        <v>61700</v>
      </c>
      <c r="BG30" s="34">
        <f t="shared" ref="BG30" si="1039">BG29+3000</f>
        <v>61700</v>
      </c>
      <c r="BH30" s="34">
        <f t="shared" si="1021"/>
        <v>56500</v>
      </c>
      <c r="BI30" s="34">
        <f t="shared" ref="BI30:BL30" si="1040">BI29+3000</f>
        <v>56500</v>
      </c>
      <c r="BJ30" s="34">
        <f t="shared" si="1040"/>
        <v>56500</v>
      </c>
      <c r="BK30" s="34">
        <f t="shared" si="1040"/>
        <v>56500</v>
      </c>
      <c r="BL30" s="34">
        <f t="shared" si="1040"/>
        <v>56500</v>
      </c>
      <c r="BM30" s="34">
        <f t="shared" si="1021"/>
        <v>57700</v>
      </c>
      <c r="BN30" s="34">
        <f t="shared" ref="BN30" si="1041">BN29+3000</f>
        <v>57700</v>
      </c>
      <c r="BO30" s="303">
        <f t="shared" ref="BO30" si="1042">BO29+3000</f>
        <v>55500</v>
      </c>
      <c r="BP30" s="303">
        <f t="shared" si="1021"/>
        <v>55500</v>
      </c>
      <c r="BQ30" s="304">
        <f t="shared" si="1021"/>
        <v>53700</v>
      </c>
      <c r="BR30" s="34">
        <f t="shared" ref="BR30:BS30" si="1043">BR29+3000</f>
        <v>53700</v>
      </c>
      <c r="BS30" s="34">
        <f t="shared" si="1043"/>
        <v>53700</v>
      </c>
      <c r="BT30" s="34">
        <f t="shared" si="1021"/>
        <v>53700</v>
      </c>
      <c r="BU30" s="34">
        <f t="shared" ref="BU30" si="1044">BU29+3000</f>
        <v>53700</v>
      </c>
      <c r="BV30" s="34">
        <f t="shared" si="1021"/>
        <v>51500</v>
      </c>
      <c r="BW30" s="34">
        <f t="shared" ref="BW30:BZ30" si="1045">BW29+3000</f>
        <v>51500</v>
      </c>
      <c r="BX30" s="34">
        <f t="shared" si="1045"/>
        <v>51500</v>
      </c>
      <c r="BY30" s="34">
        <f t="shared" si="1045"/>
        <v>51500</v>
      </c>
      <c r="BZ30" s="34">
        <f t="shared" si="1045"/>
        <v>51500</v>
      </c>
      <c r="CA30" s="34">
        <f t="shared" si="1021"/>
        <v>53700</v>
      </c>
      <c r="CB30" s="34">
        <f t="shared" ref="CB30" si="1046">CB29+3000</f>
        <v>53700</v>
      </c>
      <c r="CC30" s="34">
        <f t="shared" si="1021"/>
        <v>51500</v>
      </c>
      <c r="CD30" s="34">
        <f t="shared" ref="CD30:CG30" si="1047">CD29+3000</f>
        <v>51500</v>
      </c>
      <c r="CE30" s="34">
        <f t="shared" si="1047"/>
        <v>51500</v>
      </c>
      <c r="CF30" s="34">
        <f t="shared" si="1047"/>
        <v>51500</v>
      </c>
      <c r="CG30" s="34">
        <f t="shared" si="1047"/>
        <v>51500</v>
      </c>
      <c r="CH30" s="34">
        <f t="shared" si="1021"/>
        <v>53700</v>
      </c>
      <c r="CI30" s="34">
        <f t="shared" ref="CI30" si="1048">CI29+3000</f>
        <v>53700</v>
      </c>
      <c r="CJ30" s="34">
        <f t="shared" si="1021"/>
        <v>51500</v>
      </c>
      <c r="CK30" s="34">
        <f t="shared" ref="CK30:CN30" si="1049">CK29+3000</f>
        <v>51500</v>
      </c>
      <c r="CL30" s="34">
        <f t="shared" si="1049"/>
        <v>51500</v>
      </c>
      <c r="CM30" s="34">
        <f t="shared" si="1049"/>
        <v>51500</v>
      </c>
      <c r="CN30" s="34">
        <f t="shared" si="1049"/>
        <v>51500</v>
      </c>
      <c r="CO30" s="34">
        <f t="shared" si="1021"/>
        <v>53700</v>
      </c>
      <c r="CP30" s="34">
        <f t="shared" ref="CP30" si="1050">CP29+3000</f>
        <v>53700</v>
      </c>
      <c r="CQ30" s="34">
        <f t="shared" ref="CQ30:CT30" si="1051">CQ29+3000</f>
        <v>51500</v>
      </c>
      <c r="CR30" s="34">
        <f t="shared" si="1051"/>
        <v>51500</v>
      </c>
      <c r="CS30" s="34">
        <f t="shared" si="1051"/>
        <v>51500</v>
      </c>
      <c r="CT30" s="34">
        <f t="shared" si="1051"/>
        <v>51500</v>
      </c>
      <c r="CU30" s="304">
        <f t="shared" ref="CU30:EG30" si="1052">CU29+3000</f>
        <v>47800</v>
      </c>
      <c r="CV30" s="34">
        <f t="shared" ref="CV30:CW30" si="1053">CV29+3000</f>
        <v>47800</v>
      </c>
      <c r="CW30" s="34">
        <f t="shared" si="1053"/>
        <v>47800</v>
      </c>
      <c r="CX30" s="34">
        <f t="shared" si="1052"/>
        <v>45800</v>
      </c>
      <c r="CY30" s="34">
        <f t="shared" ref="CY30:DB30" si="1054">CY29+3000</f>
        <v>45800</v>
      </c>
      <c r="CZ30" s="34">
        <f t="shared" si="1054"/>
        <v>45800</v>
      </c>
      <c r="DA30" s="34">
        <f t="shared" si="1054"/>
        <v>45800</v>
      </c>
      <c r="DB30" s="34">
        <f t="shared" si="1054"/>
        <v>45800</v>
      </c>
      <c r="DC30" s="34">
        <f t="shared" si="1052"/>
        <v>47800</v>
      </c>
      <c r="DD30" s="34">
        <f t="shared" ref="DD30" si="1055">DD29+3000</f>
        <v>47800</v>
      </c>
      <c r="DE30" s="34">
        <f t="shared" si="1052"/>
        <v>45800</v>
      </c>
      <c r="DF30" s="34">
        <f t="shared" ref="DF30:DI30" si="1056">DF29+3000</f>
        <v>45800</v>
      </c>
      <c r="DG30" s="34">
        <f t="shared" si="1056"/>
        <v>45800</v>
      </c>
      <c r="DH30" s="34">
        <f t="shared" si="1056"/>
        <v>45800</v>
      </c>
      <c r="DI30" s="34">
        <f t="shared" si="1056"/>
        <v>45800</v>
      </c>
      <c r="DJ30" s="34">
        <f t="shared" si="1052"/>
        <v>47800</v>
      </c>
      <c r="DK30" s="34">
        <f t="shared" ref="DK30" si="1057">DK29+3000</f>
        <v>47800</v>
      </c>
      <c r="DL30" s="34">
        <f t="shared" si="1052"/>
        <v>45800</v>
      </c>
      <c r="DM30" s="34">
        <f t="shared" ref="DM30:DP30" si="1058">DM29+3000</f>
        <v>45800</v>
      </c>
      <c r="DN30" s="34">
        <f t="shared" si="1058"/>
        <v>45800</v>
      </c>
      <c r="DO30" s="34">
        <f t="shared" si="1058"/>
        <v>45800</v>
      </c>
      <c r="DP30" s="34">
        <f t="shared" si="1058"/>
        <v>45800</v>
      </c>
      <c r="DQ30" s="34">
        <f t="shared" si="1052"/>
        <v>47800</v>
      </c>
      <c r="DR30" s="34">
        <f t="shared" ref="DR30" si="1059">DR29+3000</f>
        <v>47800</v>
      </c>
      <c r="DS30" s="34">
        <f t="shared" si="1052"/>
        <v>45800</v>
      </c>
      <c r="DT30" s="34">
        <f t="shared" ref="DT30:DW30" si="1060">DT29+3000</f>
        <v>45800</v>
      </c>
      <c r="DU30" s="34">
        <f t="shared" si="1060"/>
        <v>45800</v>
      </c>
      <c r="DV30" s="34">
        <f t="shared" si="1060"/>
        <v>45800</v>
      </c>
      <c r="DW30" s="34">
        <f t="shared" si="1060"/>
        <v>45800</v>
      </c>
      <c r="DX30" s="34">
        <f t="shared" si="1052"/>
        <v>47800</v>
      </c>
      <c r="DY30" s="34">
        <f t="shared" ref="DY30" si="1061">DY29+3000</f>
        <v>47800</v>
      </c>
      <c r="DZ30" s="34">
        <f t="shared" si="1052"/>
        <v>49500</v>
      </c>
      <c r="EA30" s="34">
        <f t="shared" ref="EA30:EB30" si="1062">EA29+3000</f>
        <v>49500</v>
      </c>
      <c r="EB30" s="34">
        <f t="shared" si="1062"/>
        <v>49500</v>
      </c>
      <c r="EC30" s="34">
        <f t="shared" si="1052"/>
        <v>51700</v>
      </c>
      <c r="ED30" s="34">
        <f t="shared" ref="ED30:EF30" si="1063">ED29+3000</f>
        <v>51700</v>
      </c>
      <c r="EE30" s="34">
        <f t="shared" si="1063"/>
        <v>51700</v>
      </c>
      <c r="EF30" s="34">
        <f t="shared" si="1063"/>
        <v>51700</v>
      </c>
      <c r="EG30" s="302">
        <f t="shared" si="1052"/>
        <v>44800</v>
      </c>
      <c r="EH30" s="304">
        <f t="shared" ref="EH30:FW30" si="1064">EH29+3000</f>
        <v>43800</v>
      </c>
      <c r="EI30" s="34">
        <f t="shared" ref="EI30:EK30" si="1065">EI29+3000</f>
        <v>43800</v>
      </c>
      <c r="EJ30" s="34">
        <f t="shared" si="1065"/>
        <v>43800</v>
      </c>
      <c r="EK30" s="34">
        <f t="shared" si="1065"/>
        <v>43800</v>
      </c>
      <c r="EL30" s="34">
        <f t="shared" si="1064"/>
        <v>44800</v>
      </c>
      <c r="EM30" s="34">
        <f t="shared" ref="EM30" si="1066">EM29+3000</f>
        <v>44800</v>
      </c>
      <c r="EN30" s="34">
        <f t="shared" si="1064"/>
        <v>43800</v>
      </c>
      <c r="EO30" s="34">
        <f t="shared" ref="EO30:ER30" si="1067">EO29+3000</f>
        <v>43800</v>
      </c>
      <c r="EP30" s="34">
        <f t="shared" si="1067"/>
        <v>43800</v>
      </c>
      <c r="EQ30" s="34">
        <f t="shared" si="1067"/>
        <v>43800</v>
      </c>
      <c r="ER30" s="34">
        <f t="shared" si="1067"/>
        <v>43800</v>
      </c>
      <c r="ES30" s="34">
        <f t="shared" si="1064"/>
        <v>44800</v>
      </c>
      <c r="ET30" s="34">
        <f t="shared" ref="ET30" si="1068">ET29+3000</f>
        <v>44800</v>
      </c>
      <c r="EU30" s="34">
        <f t="shared" si="1064"/>
        <v>43800</v>
      </c>
      <c r="EV30" s="34">
        <f t="shared" ref="EV30:EY30" si="1069">EV29+3000</f>
        <v>43800</v>
      </c>
      <c r="EW30" s="34">
        <f t="shared" si="1069"/>
        <v>43800</v>
      </c>
      <c r="EX30" s="34">
        <f t="shared" si="1069"/>
        <v>43800</v>
      </c>
      <c r="EY30" s="34">
        <f t="shared" si="1069"/>
        <v>43800</v>
      </c>
      <c r="EZ30" s="34">
        <f t="shared" si="1064"/>
        <v>44800</v>
      </c>
      <c r="FA30" s="34">
        <f t="shared" ref="FA30" si="1070">FA29+3000</f>
        <v>44800</v>
      </c>
      <c r="FB30" s="34">
        <f t="shared" si="1064"/>
        <v>43800</v>
      </c>
      <c r="FC30" s="34">
        <f t="shared" ref="FC30" si="1071">FC29+3000</f>
        <v>43800</v>
      </c>
      <c r="FD30" s="34">
        <f t="shared" si="1064"/>
        <v>43800</v>
      </c>
      <c r="FE30" s="34">
        <f t="shared" ref="FE30:FF30" si="1072">FE29+3000</f>
        <v>43800</v>
      </c>
      <c r="FF30" s="34">
        <f t="shared" si="1072"/>
        <v>43800</v>
      </c>
      <c r="FG30" s="34">
        <f t="shared" si="1064"/>
        <v>44800</v>
      </c>
      <c r="FH30" s="34">
        <f t="shared" ref="FH30" si="1073">FH29+3000</f>
        <v>44800</v>
      </c>
      <c r="FI30" s="34">
        <f t="shared" si="1064"/>
        <v>43800</v>
      </c>
      <c r="FJ30" s="34">
        <f t="shared" ref="FJ30:FM30" si="1074">FJ29+3000</f>
        <v>43800</v>
      </c>
      <c r="FK30" s="34">
        <f t="shared" si="1074"/>
        <v>43800</v>
      </c>
      <c r="FL30" s="34">
        <f t="shared" si="1074"/>
        <v>43800</v>
      </c>
      <c r="FM30" s="34">
        <f t="shared" si="1074"/>
        <v>43800</v>
      </c>
      <c r="FN30" s="34">
        <f t="shared" si="1064"/>
        <v>44800</v>
      </c>
      <c r="FO30" s="34">
        <f t="shared" ref="FO30" si="1075">FO29+3000</f>
        <v>44800</v>
      </c>
      <c r="FP30" s="34">
        <f t="shared" si="1064"/>
        <v>43800</v>
      </c>
      <c r="FQ30" s="34">
        <f t="shared" ref="FQ30:FT30" si="1076">FQ29+3000</f>
        <v>43800</v>
      </c>
      <c r="FR30" s="34">
        <f t="shared" si="1076"/>
        <v>43800</v>
      </c>
      <c r="FS30" s="34">
        <f t="shared" si="1076"/>
        <v>43800</v>
      </c>
      <c r="FT30" s="34">
        <f t="shared" si="1076"/>
        <v>43800</v>
      </c>
      <c r="FU30" s="34">
        <f t="shared" si="1064"/>
        <v>44800</v>
      </c>
      <c r="FV30" s="34">
        <f t="shared" ref="FV30" si="1077">FV29+3000</f>
        <v>44800</v>
      </c>
      <c r="FW30" s="34">
        <f t="shared" si="1064"/>
        <v>48500</v>
      </c>
      <c r="FX30" s="34">
        <f t="shared" ref="FX30:GA30" si="1078">FX29+3000</f>
        <v>48500</v>
      </c>
      <c r="FY30" s="34">
        <f t="shared" si="1078"/>
        <v>48500</v>
      </c>
      <c r="FZ30" s="34">
        <f t="shared" si="1078"/>
        <v>48500</v>
      </c>
      <c r="GA30" s="34">
        <f t="shared" si="1078"/>
        <v>48500</v>
      </c>
      <c r="GB30" s="34">
        <f t="shared" ref="GB30" si="1079">GB29+3000</f>
        <v>50700</v>
      </c>
      <c r="GC30" s="34">
        <f t="shared" ref="GC30:GE30" si="1080">GC29+3000</f>
        <v>50700</v>
      </c>
      <c r="GD30" s="34">
        <f t="shared" si="1080"/>
        <v>50700</v>
      </c>
      <c r="GE30" s="34">
        <f t="shared" si="1080"/>
        <v>50700</v>
      </c>
    </row>
    <row r="31" spans="1:187" s="35" customFormat="1" ht="12" customHeight="1" x14ac:dyDescent="0.2">
      <c r="A31" s="261">
        <v>4</v>
      </c>
      <c r="B31" s="34">
        <f t="shared" ref="B31:CO31" si="1081">B30+3000</f>
        <v>63400</v>
      </c>
      <c r="C31" s="34">
        <f t="shared" ref="C31" si="1082">C30+3000</f>
        <v>63400</v>
      </c>
      <c r="D31" s="34">
        <f t="shared" si="1081"/>
        <v>60700</v>
      </c>
      <c r="E31" s="34">
        <f t="shared" ref="E31:F31" si="1083">E30+3000</f>
        <v>60700</v>
      </c>
      <c r="F31" s="34">
        <f t="shared" si="1083"/>
        <v>58500</v>
      </c>
      <c r="G31" s="34">
        <f t="shared" si="1081"/>
        <v>60700</v>
      </c>
      <c r="H31" s="34">
        <f t="shared" ref="H31" si="1084">H30+3000</f>
        <v>60700</v>
      </c>
      <c r="I31" s="34">
        <f t="shared" si="1081"/>
        <v>62700</v>
      </c>
      <c r="J31" s="34">
        <f t="shared" ref="J31" si="1085">J30+3000</f>
        <v>62700</v>
      </c>
      <c r="K31" s="34">
        <f t="shared" si="1081"/>
        <v>60700</v>
      </c>
      <c r="L31" s="34">
        <f t="shared" ref="L31:O31" si="1086">L30+3000</f>
        <v>60700</v>
      </c>
      <c r="M31" s="34">
        <f t="shared" si="1086"/>
        <v>60700</v>
      </c>
      <c r="N31" s="34">
        <f t="shared" si="1086"/>
        <v>60700</v>
      </c>
      <c r="O31" s="34">
        <f t="shared" si="1086"/>
        <v>60700</v>
      </c>
      <c r="P31" s="34">
        <f t="shared" si="1081"/>
        <v>62700</v>
      </c>
      <c r="Q31" s="34">
        <f t="shared" ref="Q31" si="1087">Q30+3000</f>
        <v>62700</v>
      </c>
      <c r="R31" s="34">
        <f t="shared" si="1081"/>
        <v>62700</v>
      </c>
      <c r="S31" s="34">
        <f t="shared" ref="S31:V31" si="1088">S30+3000</f>
        <v>62700</v>
      </c>
      <c r="T31" s="34">
        <f t="shared" si="1088"/>
        <v>62700</v>
      </c>
      <c r="U31" s="34">
        <f t="shared" si="1088"/>
        <v>62700</v>
      </c>
      <c r="V31" s="34">
        <f t="shared" si="1088"/>
        <v>62700</v>
      </c>
      <c r="W31" s="34">
        <f t="shared" si="1081"/>
        <v>64700</v>
      </c>
      <c r="X31" s="34">
        <f t="shared" ref="X31" si="1089">X30+3000</f>
        <v>64700</v>
      </c>
      <c r="Y31" s="34">
        <f t="shared" si="1081"/>
        <v>62700</v>
      </c>
      <c r="Z31" s="34">
        <f t="shared" ref="Z31:AC31" si="1090">Z30+3000</f>
        <v>62700</v>
      </c>
      <c r="AA31" s="34">
        <f t="shared" si="1090"/>
        <v>62700</v>
      </c>
      <c r="AB31" s="34">
        <f t="shared" si="1090"/>
        <v>62700</v>
      </c>
      <c r="AC31" s="34">
        <f t="shared" si="1090"/>
        <v>62700</v>
      </c>
      <c r="AD31" s="34">
        <f t="shared" si="1081"/>
        <v>64700</v>
      </c>
      <c r="AE31" s="34">
        <f t="shared" ref="AE31" si="1091">AE30+3000</f>
        <v>64700</v>
      </c>
      <c r="AF31" s="34">
        <f t="shared" si="1081"/>
        <v>62700</v>
      </c>
      <c r="AG31" s="34">
        <f t="shared" ref="AG31:AJ31" si="1092">AG30+3000</f>
        <v>62700</v>
      </c>
      <c r="AH31" s="34">
        <f t="shared" si="1092"/>
        <v>62700</v>
      </c>
      <c r="AI31" s="34">
        <f t="shared" si="1092"/>
        <v>62700</v>
      </c>
      <c r="AJ31" s="34">
        <f t="shared" si="1092"/>
        <v>62700</v>
      </c>
      <c r="AK31" s="34">
        <f t="shared" si="1081"/>
        <v>64700</v>
      </c>
      <c r="AL31" s="34">
        <f t="shared" ref="AL31" si="1093">AL30+3000</f>
        <v>64700</v>
      </c>
      <c r="AM31" s="34">
        <f t="shared" si="1081"/>
        <v>62700</v>
      </c>
      <c r="AN31" s="34">
        <f t="shared" ref="AN31:AQ31" si="1094">AN30+3000</f>
        <v>62700</v>
      </c>
      <c r="AO31" s="34">
        <f t="shared" si="1094"/>
        <v>62700</v>
      </c>
      <c r="AP31" s="34">
        <f t="shared" si="1094"/>
        <v>62700</v>
      </c>
      <c r="AQ31" s="34">
        <f t="shared" si="1094"/>
        <v>62700</v>
      </c>
      <c r="AR31" s="34">
        <f t="shared" si="1081"/>
        <v>64700</v>
      </c>
      <c r="AS31" s="34">
        <f t="shared" ref="AS31" si="1095">AS30+3000</f>
        <v>64700</v>
      </c>
      <c r="AT31" s="34">
        <f t="shared" si="1081"/>
        <v>62700</v>
      </c>
      <c r="AU31" s="34">
        <f t="shared" ref="AU31:AX31" si="1096">AU30+3000</f>
        <v>62700</v>
      </c>
      <c r="AV31" s="34">
        <f t="shared" si="1096"/>
        <v>62700</v>
      </c>
      <c r="AW31" s="34">
        <f t="shared" si="1096"/>
        <v>62700</v>
      </c>
      <c r="AX31" s="34">
        <f t="shared" si="1096"/>
        <v>62700</v>
      </c>
      <c r="AY31" s="34">
        <f t="shared" si="1081"/>
        <v>64700</v>
      </c>
      <c r="AZ31" s="34">
        <f t="shared" ref="AZ31" si="1097">AZ30+3000</f>
        <v>64700</v>
      </c>
      <c r="BA31" s="34">
        <f t="shared" si="1081"/>
        <v>62700</v>
      </c>
      <c r="BB31" s="34">
        <f t="shared" ref="BB31:BE31" si="1098">BB30+3000</f>
        <v>62700</v>
      </c>
      <c r="BC31" s="34">
        <f t="shared" si="1098"/>
        <v>62700</v>
      </c>
      <c r="BD31" s="34">
        <f t="shared" si="1098"/>
        <v>62700</v>
      </c>
      <c r="BE31" s="34">
        <f t="shared" si="1098"/>
        <v>62700</v>
      </c>
      <c r="BF31" s="34">
        <f t="shared" si="1081"/>
        <v>64700</v>
      </c>
      <c r="BG31" s="34">
        <f t="shared" ref="BG31" si="1099">BG30+3000</f>
        <v>64700</v>
      </c>
      <c r="BH31" s="34">
        <f t="shared" si="1081"/>
        <v>59500</v>
      </c>
      <c r="BI31" s="34">
        <f t="shared" ref="BI31:BL31" si="1100">BI30+3000</f>
        <v>59500</v>
      </c>
      <c r="BJ31" s="34">
        <f t="shared" si="1100"/>
        <v>59500</v>
      </c>
      <c r="BK31" s="34">
        <f t="shared" si="1100"/>
        <v>59500</v>
      </c>
      <c r="BL31" s="34">
        <f t="shared" si="1100"/>
        <v>59500</v>
      </c>
      <c r="BM31" s="34">
        <f t="shared" si="1081"/>
        <v>60700</v>
      </c>
      <c r="BN31" s="34">
        <f t="shared" ref="BN31" si="1101">BN30+3000</f>
        <v>60700</v>
      </c>
      <c r="BO31" s="303">
        <f t="shared" ref="BO31" si="1102">BO30+3000</f>
        <v>58500</v>
      </c>
      <c r="BP31" s="303">
        <f t="shared" si="1081"/>
        <v>58500</v>
      </c>
      <c r="BQ31" s="304">
        <f t="shared" si="1081"/>
        <v>56700</v>
      </c>
      <c r="BR31" s="34">
        <f t="shared" ref="BR31:BS31" si="1103">BR30+3000</f>
        <v>56700</v>
      </c>
      <c r="BS31" s="34">
        <f t="shared" si="1103"/>
        <v>56700</v>
      </c>
      <c r="BT31" s="34">
        <f t="shared" si="1081"/>
        <v>56700</v>
      </c>
      <c r="BU31" s="34">
        <f t="shared" ref="BU31" si="1104">BU30+3000</f>
        <v>56700</v>
      </c>
      <c r="BV31" s="34">
        <f t="shared" si="1081"/>
        <v>54500</v>
      </c>
      <c r="BW31" s="34">
        <f t="shared" ref="BW31:BZ31" si="1105">BW30+3000</f>
        <v>54500</v>
      </c>
      <c r="BX31" s="34">
        <f t="shared" si="1105"/>
        <v>54500</v>
      </c>
      <c r="BY31" s="34">
        <f t="shared" si="1105"/>
        <v>54500</v>
      </c>
      <c r="BZ31" s="34">
        <f t="shared" si="1105"/>
        <v>54500</v>
      </c>
      <c r="CA31" s="34">
        <f t="shared" si="1081"/>
        <v>56700</v>
      </c>
      <c r="CB31" s="34">
        <f t="shared" ref="CB31" si="1106">CB30+3000</f>
        <v>56700</v>
      </c>
      <c r="CC31" s="34">
        <f t="shared" si="1081"/>
        <v>54500</v>
      </c>
      <c r="CD31" s="34">
        <f t="shared" ref="CD31:CG31" si="1107">CD30+3000</f>
        <v>54500</v>
      </c>
      <c r="CE31" s="34">
        <f t="shared" si="1107"/>
        <v>54500</v>
      </c>
      <c r="CF31" s="34">
        <f t="shared" si="1107"/>
        <v>54500</v>
      </c>
      <c r="CG31" s="34">
        <f t="shared" si="1107"/>
        <v>54500</v>
      </c>
      <c r="CH31" s="34">
        <f t="shared" si="1081"/>
        <v>56700</v>
      </c>
      <c r="CI31" s="34">
        <f t="shared" ref="CI31" si="1108">CI30+3000</f>
        <v>56700</v>
      </c>
      <c r="CJ31" s="34">
        <f t="shared" si="1081"/>
        <v>54500</v>
      </c>
      <c r="CK31" s="34">
        <f t="shared" ref="CK31:CN31" si="1109">CK30+3000</f>
        <v>54500</v>
      </c>
      <c r="CL31" s="34">
        <f t="shared" si="1109"/>
        <v>54500</v>
      </c>
      <c r="CM31" s="34">
        <f t="shared" si="1109"/>
        <v>54500</v>
      </c>
      <c r="CN31" s="34">
        <f t="shared" si="1109"/>
        <v>54500</v>
      </c>
      <c r="CO31" s="34">
        <f t="shared" si="1081"/>
        <v>56700</v>
      </c>
      <c r="CP31" s="34">
        <f t="shared" ref="CP31" si="1110">CP30+3000</f>
        <v>56700</v>
      </c>
      <c r="CQ31" s="34">
        <f t="shared" ref="CQ31:CT31" si="1111">CQ30+3000</f>
        <v>54500</v>
      </c>
      <c r="CR31" s="34">
        <f t="shared" si="1111"/>
        <v>54500</v>
      </c>
      <c r="CS31" s="34">
        <f t="shared" si="1111"/>
        <v>54500</v>
      </c>
      <c r="CT31" s="34">
        <f t="shared" si="1111"/>
        <v>54500</v>
      </c>
      <c r="CU31" s="304">
        <f t="shared" ref="CU31:EG31" si="1112">CU30+3000</f>
        <v>50800</v>
      </c>
      <c r="CV31" s="34">
        <f t="shared" ref="CV31:CW31" si="1113">CV30+3000</f>
        <v>50800</v>
      </c>
      <c r="CW31" s="34">
        <f t="shared" si="1113"/>
        <v>50800</v>
      </c>
      <c r="CX31" s="34">
        <f t="shared" si="1112"/>
        <v>48800</v>
      </c>
      <c r="CY31" s="34">
        <f t="shared" ref="CY31:DB31" si="1114">CY30+3000</f>
        <v>48800</v>
      </c>
      <c r="CZ31" s="34">
        <f t="shared" si="1114"/>
        <v>48800</v>
      </c>
      <c r="DA31" s="34">
        <f t="shared" si="1114"/>
        <v>48800</v>
      </c>
      <c r="DB31" s="34">
        <f t="shared" si="1114"/>
        <v>48800</v>
      </c>
      <c r="DC31" s="34">
        <f t="shared" si="1112"/>
        <v>50800</v>
      </c>
      <c r="DD31" s="34">
        <f t="shared" ref="DD31" si="1115">DD30+3000</f>
        <v>50800</v>
      </c>
      <c r="DE31" s="34">
        <f t="shared" si="1112"/>
        <v>48800</v>
      </c>
      <c r="DF31" s="34">
        <f t="shared" ref="DF31:DI31" si="1116">DF30+3000</f>
        <v>48800</v>
      </c>
      <c r="DG31" s="34">
        <f t="shared" si="1116"/>
        <v>48800</v>
      </c>
      <c r="DH31" s="34">
        <f t="shared" si="1116"/>
        <v>48800</v>
      </c>
      <c r="DI31" s="34">
        <f t="shared" si="1116"/>
        <v>48800</v>
      </c>
      <c r="DJ31" s="34">
        <f t="shared" si="1112"/>
        <v>50800</v>
      </c>
      <c r="DK31" s="34">
        <f t="shared" ref="DK31" si="1117">DK30+3000</f>
        <v>50800</v>
      </c>
      <c r="DL31" s="34">
        <f t="shared" si="1112"/>
        <v>48800</v>
      </c>
      <c r="DM31" s="34">
        <f t="shared" ref="DM31:DP31" si="1118">DM30+3000</f>
        <v>48800</v>
      </c>
      <c r="DN31" s="34">
        <f t="shared" si="1118"/>
        <v>48800</v>
      </c>
      <c r="DO31" s="34">
        <f t="shared" si="1118"/>
        <v>48800</v>
      </c>
      <c r="DP31" s="34">
        <f t="shared" si="1118"/>
        <v>48800</v>
      </c>
      <c r="DQ31" s="34">
        <f t="shared" si="1112"/>
        <v>50800</v>
      </c>
      <c r="DR31" s="34">
        <f t="shared" ref="DR31" si="1119">DR30+3000</f>
        <v>50800</v>
      </c>
      <c r="DS31" s="34">
        <f t="shared" si="1112"/>
        <v>48800</v>
      </c>
      <c r="DT31" s="34">
        <f t="shared" ref="DT31:DW31" si="1120">DT30+3000</f>
        <v>48800</v>
      </c>
      <c r="DU31" s="34">
        <f t="shared" si="1120"/>
        <v>48800</v>
      </c>
      <c r="DV31" s="34">
        <f t="shared" si="1120"/>
        <v>48800</v>
      </c>
      <c r="DW31" s="34">
        <f t="shared" si="1120"/>
        <v>48800</v>
      </c>
      <c r="DX31" s="34">
        <f t="shared" si="1112"/>
        <v>50800</v>
      </c>
      <c r="DY31" s="34">
        <f t="shared" ref="DY31" si="1121">DY30+3000</f>
        <v>50800</v>
      </c>
      <c r="DZ31" s="34">
        <f t="shared" si="1112"/>
        <v>52500</v>
      </c>
      <c r="EA31" s="34">
        <f t="shared" ref="EA31:EB31" si="1122">EA30+3000</f>
        <v>52500</v>
      </c>
      <c r="EB31" s="34">
        <f t="shared" si="1122"/>
        <v>52500</v>
      </c>
      <c r="EC31" s="34">
        <f t="shared" si="1112"/>
        <v>54700</v>
      </c>
      <c r="ED31" s="34">
        <f t="shared" ref="ED31:EF31" si="1123">ED30+3000</f>
        <v>54700</v>
      </c>
      <c r="EE31" s="34">
        <f t="shared" si="1123"/>
        <v>54700</v>
      </c>
      <c r="EF31" s="34">
        <f t="shared" si="1123"/>
        <v>54700</v>
      </c>
      <c r="EG31" s="302">
        <f t="shared" si="1112"/>
        <v>47800</v>
      </c>
      <c r="EH31" s="304">
        <f t="shared" ref="EH31:FW31" si="1124">EH30+3000</f>
        <v>46800</v>
      </c>
      <c r="EI31" s="34">
        <f t="shared" ref="EI31:EK31" si="1125">EI30+3000</f>
        <v>46800</v>
      </c>
      <c r="EJ31" s="34">
        <f t="shared" si="1125"/>
        <v>46800</v>
      </c>
      <c r="EK31" s="34">
        <f t="shared" si="1125"/>
        <v>46800</v>
      </c>
      <c r="EL31" s="34">
        <f t="shared" si="1124"/>
        <v>47800</v>
      </c>
      <c r="EM31" s="34">
        <f t="shared" ref="EM31" si="1126">EM30+3000</f>
        <v>47800</v>
      </c>
      <c r="EN31" s="34">
        <f t="shared" si="1124"/>
        <v>46800</v>
      </c>
      <c r="EO31" s="34">
        <f t="shared" ref="EO31:ER31" si="1127">EO30+3000</f>
        <v>46800</v>
      </c>
      <c r="EP31" s="34">
        <f t="shared" si="1127"/>
        <v>46800</v>
      </c>
      <c r="EQ31" s="34">
        <f t="shared" si="1127"/>
        <v>46800</v>
      </c>
      <c r="ER31" s="34">
        <f t="shared" si="1127"/>
        <v>46800</v>
      </c>
      <c r="ES31" s="34">
        <f t="shared" si="1124"/>
        <v>47800</v>
      </c>
      <c r="ET31" s="34">
        <f t="shared" ref="ET31" si="1128">ET30+3000</f>
        <v>47800</v>
      </c>
      <c r="EU31" s="34">
        <f t="shared" si="1124"/>
        <v>46800</v>
      </c>
      <c r="EV31" s="34">
        <f t="shared" ref="EV31:EY31" si="1129">EV30+3000</f>
        <v>46800</v>
      </c>
      <c r="EW31" s="34">
        <f t="shared" si="1129"/>
        <v>46800</v>
      </c>
      <c r="EX31" s="34">
        <f t="shared" si="1129"/>
        <v>46800</v>
      </c>
      <c r="EY31" s="34">
        <f t="shared" si="1129"/>
        <v>46800</v>
      </c>
      <c r="EZ31" s="34">
        <f t="shared" si="1124"/>
        <v>47800</v>
      </c>
      <c r="FA31" s="34">
        <f t="shared" ref="FA31" si="1130">FA30+3000</f>
        <v>47800</v>
      </c>
      <c r="FB31" s="34">
        <f t="shared" si="1124"/>
        <v>46800</v>
      </c>
      <c r="FC31" s="34">
        <f t="shared" ref="FC31" si="1131">FC30+3000</f>
        <v>46800</v>
      </c>
      <c r="FD31" s="34">
        <f t="shared" si="1124"/>
        <v>46800</v>
      </c>
      <c r="FE31" s="34">
        <f t="shared" ref="FE31:FF31" si="1132">FE30+3000</f>
        <v>46800</v>
      </c>
      <c r="FF31" s="34">
        <f t="shared" si="1132"/>
        <v>46800</v>
      </c>
      <c r="FG31" s="34">
        <f t="shared" si="1124"/>
        <v>47800</v>
      </c>
      <c r="FH31" s="34">
        <f t="shared" ref="FH31" si="1133">FH30+3000</f>
        <v>47800</v>
      </c>
      <c r="FI31" s="34">
        <f t="shared" si="1124"/>
        <v>46800</v>
      </c>
      <c r="FJ31" s="34">
        <f t="shared" ref="FJ31:FM31" si="1134">FJ30+3000</f>
        <v>46800</v>
      </c>
      <c r="FK31" s="34">
        <f t="shared" si="1134"/>
        <v>46800</v>
      </c>
      <c r="FL31" s="34">
        <f t="shared" si="1134"/>
        <v>46800</v>
      </c>
      <c r="FM31" s="34">
        <f t="shared" si="1134"/>
        <v>46800</v>
      </c>
      <c r="FN31" s="34">
        <f t="shared" si="1124"/>
        <v>47800</v>
      </c>
      <c r="FO31" s="34">
        <f t="shared" ref="FO31" si="1135">FO30+3000</f>
        <v>47800</v>
      </c>
      <c r="FP31" s="34">
        <f t="shared" si="1124"/>
        <v>46800</v>
      </c>
      <c r="FQ31" s="34">
        <f t="shared" ref="FQ31:FT31" si="1136">FQ30+3000</f>
        <v>46800</v>
      </c>
      <c r="FR31" s="34">
        <f t="shared" si="1136"/>
        <v>46800</v>
      </c>
      <c r="FS31" s="34">
        <f t="shared" si="1136"/>
        <v>46800</v>
      </c>
      <c r="FT31" s="34">
        <f t="shared" si="1136"/>
        <v>46800</v>
      </c>
      <c r="FU31" s="34">
        <f t="shared" si="1124"/>
        <v>47800</v>
      </c>
      <c r="FV31" s="34">
        <f t="shared" ref="FV31" si="1137">FV30+3000</f>
        <v>47800</v>
      </c>
      <c r="FW31" s="34">
        <f t="shared" si="1124"/>
        <v>51500</v>
      </c>
      <c r="FX31" s="34">
        <f t="shared" ref="FX31:GA31" si="1138">FX30+3000</f>
        <v>51500</v>
      </c>
      <c r="FY31" s="34">
        <f t="shared" si="1138"/>
        <v>51500</v>
      </c>
      <c r="FZ31" s="34">
        <f t="shared" si="1138"/>
        <v>51500</v>
      </c>
      <c r="GA31" s="34">
        <f t="shared" si="1138"/>
        <v>51500</v>
      </c>
      <c r="GB31" s="34">
        <f t="shared" ref="GB31" si="1139">GB30+3000</f>
        <v>53700</v>
      </c>
      <c r="GC31" s="34">
        <f t="shared" ref="GC31:GE31" si="1140">GC30+3000</f>
        <v>53700</v>
      </c>
      <c r="GD31" s="34">
        <f t="shared" si="1140"/>
        <v>53700</v>
      </c>
      <c r="GE31" s="34">
        <f t="shared" si="1140"/>
        <v>53700</v>
      </c>
    </row>
    <row r="32" spans="1:187" s="35" customFormat="1" ht="12" customHeight="1" x14ac:dyDescent="0.2">
      <c r="A32" s="260" t="s">
        <v>182</v>
      </c>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03"/>
      <c r="BP32" s="303"/>
      <c r="BQ32" s="30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0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02"/>
      <c r="EH32" s="30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row>
    <row r="33" spans="1:187" s="35" customFormat="1" ht="12" customHeight="1" x14ac:dyDescent="0.2">
      <c r="A33" s="261">
        <v>1</v>
      </c>
      <c r="B33" s="34">
        <f t="shared" ref="B33:BP33" si="1141">B5+55000</f>
        <v>76500</v>
      </c>
      <c r="C33" s="34">
        <f t="shared" ref="C33" si="1142">C5+55000</f>
        <v>76500</v>
      </c>
      <c r="D33" s="34">
        <f t="shared" si="1141"/>
        <v>73800</v>
      </c>
      <c r="E33" s="34">
        <f t="shared" ref="E33:F33" si="1143">E5+55000</f>
        <v>73800</v>
      </c>
      <c r="F33" s="34">
        <f t="shared" si="1143"/>
        <v>71600</v>
      </c>
      <c r="G33" s="34">
        <f t="shared" si="1141"/>
        <v>73800</v>
      </c>
      <c r="H33" s="34">
        <f t="shared" ref="H33" si="1144">H5+55000</f>
        <v>73800</v>
      </c>
      <c r="I33" s="34">
        <f t="shared" si="1141"/>
        <v>75800</v>
      </c>
      <c r="J33" s="34">
        <f t="shared" ref="J33" si="1145">J5+55000</f>
        <v>75800</v>
      </c>
      <c r="K33" s="34">
        <f t="shared" si="1141"/>
        <v>73800</v>
      </c>
      <c r="L33" s="34">
        <f t="shared" ref="L33:O33" si="1146">L5+55000</f>
        <v>73800</v>
      </c>
      <c r="M33" s="34">
        <f t="shared" si="1146"/>
        <v>73800</v>
      </c>
      <c r="N33" s="34">
        <f t="shared" si="1146"/>
        <v>73800</v>
      </c>
      <c r="O33" s="34">
        <f t="shared" si="1146"/>
        <v>73800</v>
      </c>
      <c r="P33" s="34">
        <f t="shared" si="1141"/>
        <v>75800</v>
      </c>
      <c r="Q33" s="34">
        <f t="shared" ref="Q33" si="1147">Q5+55000</f>
        <v>75800</v>
      </c>
      <c r="R33" s="34">
        <f t="shared" si="1141"/>
        <v>75800</v>
      </c>
      <c r="S33" s="34">
        <f t="shared" ref="S33:V33" si="1148">S5+55000</f>
        <v>75800</v>
      </c>
      <c r="T33" s="34">
        <f t="shared" si="1148"/>
        <v>75800</v>
      </c>
      <c r="U33" s="34">
        <f t="shared" si="1148"/>
        <v>75800</v>
      </c>
      <c r="V33" s="34">
        <f t="shared" si="1148"/>
        <v>75800</v>
      </c>
      <c r="W33" s="34">
        <f t="shared" si="1141"/>
        <v>77800</v>
      </c>
      <c r="X33" s="34">
        <f t="shared" ref="X33" si="1149">X5+55000</f>
        <v>77800</v>
      </c>
      <c r="Y33" s="34">
        <f t="shared" si="1141"/>
        <v>75800</v>
      </c>
      <c r="Z33" s="34">
        <f t="shared" ref="Z33:AC33" si="1150">Z5+55000</f>
        <v>75800</v>
      </c>
      <c r="AA33" s="34">
        <f t="shared" si="1150"/>
        <v>75800</v>
      </c>
      <c r="AB33" s="34">
        <f t="shared" si="1150"/>
        <v>75800</v>
      </c>
      <c r="AC33" s="34">
        <f t="shared" si="1150"/>
        <v>75800</v>
      </c>
      <c r="AD33" s="34">
        <f t="shared" si="1141"/>
        <v>77800</v>
      </c>
      <c r="AE33" s="34">
        <f t="shared" ref="AE33" si="1151">AE5+55000</f>
        <v>77800</v>
      </c>
      <c r="AF33" s="34">
        <f t="shared" si="1141"/>
        <v>75800</v>
      </c>
      <c r="AG33" s="34">
        <f t="shared" ref="AG33:AJ33" si="1152">AG5+55000</f>
        <v>75800</v>
      </c>
      <c r="AH33" s="34">
        <f t="shared" si="1152"/>
        <v>75800</v>
      </c>
      <c r="AI33" s="34">
        <f t="shared" si="1152"/>
        <v>75800</v>
      </c>
      <c r="AJ33" s="34">
        <f t="shared" si="1152"/>
        <v>75800</v>
      </c>
      <c r="AK33" s="34">
        <f t="shared" si="1141"/>
        <v>77800</v>
      </c>
      <c r="AL33" s="34">
        <f t="shared" ref="AL33" si="1153">AL5+55000</f>
        <v>77800</v>
      </c>
      <c r="AM33" s="34">
        <f t="shared" si="1141"/>
        <v>75800</v>
      </c>
      <c r="AN33" s="34">
        <f t="shared" ref="AN33:AQ33" si="1154">AN5+55000</f>
        <v>75800</v>
      </c>
      <c r="AO33" s="34">
        <f t="shared" si="1154"/>
        <v>75800</v>
      </c>
      <c r="AP33" s="34">
        <f t="shared" si="1154"/>
        <v>75800</v>
      </c>
      <c r="AQ33" s="34">
        <f t="shared" si="1154"/>
        <v>75800</v>
      </c>
      <c r="AR33" s="34">
        <f t="shared" si="1141"/>
        <v>77800</v>
      </c>
      <c r="AS33" s="34">
        <f t="shared" ref="AS33" si="1155">AS5+55000</f>
        <v>77800</v>
      </c>
      <c r="AT33" s="34">
        <f t="shared" si="1141"/>
        <v>75800</v>
      </c>
      <c r="AU33" s="34">
        <f t="shared" ref="AU33:AX33" si="1156">AU5+55000</f>
        <v>75800</v>
      </c>
      <c r="AV33" s="34">
        <f t="shared" si="1156"/>
        <v>75800</v>
      </c>
      <c r="AW33" s="34">
        <f t="shared" si="1156"/>
        <v>75800</v>
      </c>
      <c r="AX33" s="34">
        <f t="shared" si="1156"/>
        <v>75800</v>
      </c>
      <c r="AY33" s="34">
        <f t="shared" si="1141"/>
        <v>77800</v>
      </c>
      <c r="AZ33" s="34">
        <f t="shared" ref="AZ33" si="1157">AZ5+55000</f>
        <v>77800</v>
      </c>
      <c r="BA33" s="34">
        <f t="shared" si="1141"/>
        <v>75800</v>
      </c>
      <c r="BB33" s="34">
        <f t="shared" ref="BB33:BE33" si="1158">BB5+55000</f>
        <v>75800</v>
      </c>
      <c r="BC33" s="34">
        <f t="shared" si="1158"/>
        <v>75800</v>
      </c>
      <c r="BD33" s="34">
        <f t="shared" si="1158"/>
        <v>75800</v>
      </c>
      <c r="BE33" s="34">
        <f t="shared" si="1158"/>
        <v>75800</v>
      </c>
      <c r="BF33" s="34">
        <f t="shared" si="1141"/>
        <v>77800</v>
      </c>
      <c r="BG33" s="34">
        <f t="shared" ref="BG33" si="1159">BG5+55000</f>
        <v>77800</v>
      </c>
      <c r="BH33" s="34">
        <f t="shared" si="1141"/>
        <v>72600</v>
      </c>
      <c r="BI33" s="34">
        <f t="shared" ref="BI33:BL33" si="1160">BI5+55000</f>
        <v>72600</v>
      </c>
      <c r="BJ33" s="34">
        <f t="shared" si="1160"/>
        <v>72600</v>
      </c>
      <c r="BK33" s="34">
        <f t="shared" si="1160"/>
        <v>72600</v>
      </c>
      <c r="BL33" s="34">
        <f t="shared" si="1160"/>
        <v>72600</v>
      </c>
      <c r="BM33" s="34">
        <f t="shared" si="1141"/>
        <v>73800</v>
      </c>
      <c r="BN33" s="34">
        <f t="shared" ref="BN33" si="1161">BN5+55000</f>
        <v>73800</v>
      </c>
      <c r="BO33" s="303">
        <f t="shared" ref="BO33" si="1162">BO5+55000</f>
        <v>71600</v>
      </c>
      <c r="BP33" s="303">
        <f t="shared" si="1141"/>
        <v>71600</v>
      </c>
      <c r="BQ33" s="304">
        <f t="shared" ref="BQ33:CO33" si="1163">BQ5+35900</f>
        <v>54700</v>
      </c>
      <c r="BR33" s="34">
        <f t="shared" ref="BR33:BS33" si="1164">BR5+35900</f>
        <v>54700</v>
      </c>
      <c r="BS33" s="34">
        <f t="shared" si="1164"/>
        <v>54700</v>
      </c>
      <c r="BT33" s="34">
        <f t="shared" si="1163"/>
        <v>54700</v>
      </c>
      <c r="BU33" s="34">
        <f t="shared" ref="BU33" si="1165">BU5+35900</f>
        <v>54700</v>
      </c>
      <c r="BV33" s="34">
        <f t="shared" si="1163"/>
        <v>52500</v>
      </c>
      <c r="BW33" s="34">
        <f t="shared" ref="BW33:BZ33" si="1166">BW5+35900</f>
        <v>52500</v>
      </c>
      <c r="BX33" s="34">
        <f t="shared" si="1166"/>
        <v>52500</v>
      </c>
      <c r="BY33" s="34">
        <f t="shared" si="1166"/>
        <v>52500</v>
      </c>
      <c r="BZ33" s="34">
        <f t="shared" si="1166"/>
        <v>52500</v>
      </c>
      <c r="CA33" s="34">
        <f t="shared" si="1163"/>
        <v>54700</v>
      </c>
      <c r="CB33" s="34">
        <f t="shared" ref="CB33" si="1167">CB5+35900</f>
        <v>54700</v>
      </c>
      <c r="CC33" s="34">
        <f t="shared" si="1163"/>
        <v>52500</v>
      </c>
      <c r="CD33" s="34">
        <f t="shared" ref="CD33:CG33" si="1168">CD5+35900</f>
        <v>52500</v>
      </c>
      <c r="CE33" s="34">
        <f t="shared" si="1168"/>
        <v>52500</v>
      </c>
      <c r="CF33" s="34">
        <f t="shared" si="1168"/>
        <v>52500</v>
      </c>
      <c r="CG33" s="34">
        <f t="shared" si="1168"/>
        <v>52500</v>
      </c>
      <c r="CH33" s="34">
        <f t="shared" si="1163"/>
        <v>54700</v>
      </c>
      <c r="CI33" s="34">
        <f t="shared" ref="CI33" si="1169">CI5+35900</f>
        <v>54700</v>
      </c>
      <c r="CJ33" s="34">
        <f t="shared" si="1163"/>
        <v>52500</v>
      </c>
      <c r="CK33" s="34">
        <f t="shared" ref="CK33:CN33" si="1170">CK5+35900</f>
        <v>52500</v>
      </c>
      <c r="CL33" s="34">
        <f t="shared" si="1170"/>
        <v>52500</v>
      </c>
      <c r="CM33" s="34">
        <f t="shared" si="1170"/>
        <v>52500</v>
      </c>
      <c r="CN33" s="34">
        <f t="shared" si="1170"/>
        <v>52500</v>
      </c>
      <c r="CO33" s="34">
        <f t="shared" si="1163"/>
        <v>54700</v>
      </c>
      <c r="CP33" s="34">
        <f t="shared" ref="CP33" si="1171">CP5+35900</f>
        <v>54700</v>
      </c>
      <c r="CQ33" s="34">
        <f t="shared" ref="CQ33:CT33" si="1172">CQ5+35900</f>
        <v>52500</v>
      </c>
      <c r="CR33" s="34">
        <f t="shared" si="1172"/>
        <v>52500</v>
      </c>
      <c r="CS33" s="34">
        <f t="shared" si="1172"/>
        <v>52500</v>
      </c>
      <c r="CT33" s="34">
        <f t="shared" si="1172"/>
        <v>52500</v>
      </c>
      <c r="CU33" s="304">
        <f>CU5+35900</f>
        <v>50800</v>
      </c>
      <c r="CV33" s="34">
        <f t="shared" ref="CV33:CW33" si="1173">CV5+35900</f>
        <v>50800</v>
      </c>
      <c r="CW33" s="34">
        <f t="shared" si="1173"/>
        <v>50800</v>
      </c>
      <c r="CX33" s="34">
        <f t="shared" ref="CX33:EG33" si="1174">CX5+35900</f>
        <v>48800</v>
      </c>
      <c r="CY33" s="34">
        <f t="shared" ref="CY33:DB33" si="1175">CY5+35900</f>
        <v>48800</v>
      </c>
      <c r="CZ33" s="34">
        <f t="shared" si="1175"/>
        <v>48800</v>
      </c>
      <c r="DA33" s="34">
        <f t="shared" si="1175"/>
        <v>48800</v>
      </c>
      <c r="DB33" s="34">
        <f t="shared" si="1175"/>
        <v>48800</v>
      </c>
      <c r="DC33" s="34">
        <f t="shared" si="1174"/>
        <v>50800</v>
      </c>
      <c r="DD33" s="34">
        <f t="shared" ref="DD33" si="1176">DD5+35900</f>
        <v>50800</v>
      </c>
      <c r="DE33" s="34">
        <f t="shared" si="1174"/>
        <v>48800</v>
      </c>
      <c r="DF33" s="34">
        <f t="shared" ref="DF33:DI33" si="1177">DF5+35900</f>
        <v>48800</v>
      </c>
      <c r="DG33" s="34">
        <f t="shared" si="1177"/>
        <v>48800</v>
      </c>
      <c r="DH33" s="34">
        <f t="shared" si="1177"/>
        <v>48800</v>
      </c>
      <c r="DI33" s="34">
        <f t="shared" si="1177"/>
        <v>48800</v>
      </c>
      <c r="DJ33" s="34">
        <f t="shared" si="1174"/>
        <v>50800</v>
      </c>
      <c r="DK33" s="34">
        <f t="shared" ref="DK33" si="1178">DK5+35900</f>
        <v>50800</v>
      </c>
      <c r="DL33" s="34">
        <f t="shared" si="1174"/>
        <v>48800</v>
      </c>
      <c r="DM33" s="34">
        <f t="shared" ref="DM33:DP33" si="1179">DM5+35900</f>
        <v>48800</v>
      </c>
      <c r="DN33" s="34">
        <f t="shared" si="1179"/>
        <v>48800</v>
      </c>
      <c r="DO33" s="34">
        <f t="shared" si="1179"/>
        <v>48800</v>
      </c>
      <c r="DP33" s="34">
        <f t="shared" si="1179"/>
        <v>48800</v>
      </c>
      <c r="DQ33" s="34">
        <f t="shared" si="1174"/>
        <v>50800</v>
      </c>
      <c r="DR33" s="34">
        <f t="shared" ref="DR33" si="1180">DR5+35900</f>
        <v>50800</v>
      </c>
      <c r="DS33" s="34">
        <f t="shared" si="1174"/>
        <v>48800</v>
      </c>
      <c r="DT33" s="34">
        <f t="shared" ref="DT33:DW33" si="1181">DT5+35900</f>
        <v>48800</v>
      </c>
      <c r="DU33" s="34">
        <f t="shared" si="1181"/>
        <v>48800</v>
      </c>
      <c r="DV33" s="34">
        <f t="shared" si="1181"/>
        <v>48800</v>
      </c>
      <c r="DW33" s="34">
        <f t="shared" si="1181"/>
        <v>48800</v>
      </c>
      <c r="DX33" s="34">
        <f t="shared" si="1174"/>
        <v>50800</v>
      </c>
      <c r="DY33" s="34">
        <f t="shared" ref="DY33" si="1182">DY5+35900</f>
        <v>50800</v>
      </c>
      <c r="DZ33" s="34">
        <f t="shared" si="1174"/>
        <v>52500</v>
      </c>
      <c r="EA33" s="34">
        <f t="shared" ref="EA33:EB33" si="1183">EA5+35900</f>
        <v>52500</v>
      </c>
      <c r="EB33" s="34">
        <f t="shared" si="1183"/>
        <v>52500</v>
      </c>
      <c r="EC33" s="34">
        <f t="shared" si="1174"/>
        <v>54700</v>
      </c>
      <c r="ED33" s="34">
        <f t="shared" ref="ED33:EF33" si="1184">ED5+35900</f>
        <v>54700</v>
      </c>
      <c r="EE33" s="34">
        <f t="shared" si="1184"/>
        <v>54700</v>
      </c>
      <c r="EF33" s="34">
        <f t="shared" si="1184"/>
        <v>54700</v>
      </c>
      <c r="EG33" s="302">
        <f t="shared" si="1174"/>
        <v>47800</v>
      </c>
      <c r="EH33" s="304">
        <f>EH5+30900</f>
        <v>42800</v>
      </c>
      <c r="EI33" s="34">
        <f t="shared" ref="EI33:EK33" si="1185">EI5+30900</f>
        <v>42800</v>
      </c>
      <c r="EJ33" s="34">
        <f t="shared" si="1185"/>
        <v>42800</v>
      </c>
      <c r="EK33" s="34">
        <f t="shared" si="1185"/>
        <v>42800</v>
      </c>
      <c r="EL33" s="34">
        <f t="shared" ref="EL33:FW33" si="1186">EL5+30900</f>
        <v>43800</v>
      </c>
      <c r="EM33" s="34">
        <f t="shared" ref="EM33" si="1187">EM5+30900</f>
        <v>43800</v>
      </c>
      <c r="EN33" s="34">
        <f t="shared" si="1186"/>
        <v>42800</v>
      </c>
      <c r="EO33" s="34">
        <f t="shared" ref="EO33:ER33" si="1188">EO5+30900</f>
        <v>42800</v>
      </c>
      <c r="EP33" s="34">
        <f t="shared" si="1188"/>
        <v>42800</v>
      </c>
      <c r="EQ33" s="34">
        <f t="shared" si="1188"/>
        <v>42800</v>
      </c>
      <c r="ER33" s="34">
        <f t="shared" si="1188"/>
        <v>42800</v>
      </c>
      <c r="ES33" s="34">
        <f t="shared" si="1186"/>
        <v>43800</v>
      </c>
      <c r="ET33" s="34">
        <f t="shared" ref="ET33" si="1189">ET5+30900</f>
        <v>43800</v>
      </c>
      <c r="EU33" s="34">
        <f t="shared" si="1186"/>
        <v>42800</v>
      </c>
      <c r="EV33" s="34">
        <f t="shared" ref="EV33:EY33" si="1190">EV5+30900</f>
        <v>42800</v>
      </c>
      <c r="EW33" s="34">
        <f t="shared" si="1190"/>
        <v>42800</v>
      </c>
      <c r="EX33" s="34">
        <f t="shared" si="1190"/>
        <v>42800</v>
      </c>
      <c r="EY33" s="34">
        <f t="shared" si="1190"/>
        <v>42800</v>
      </c>
      <c r="EZ33" s="34">
        <f t="shared" si="1186"/>
        <v>43800</v>
      </c>
      <c r="FA33" s="34">
        <f t="shared" ref="FA33" si="1191">FA5+30900</f>
        <v>43800</v>
      </c>
      <c r="FB33" s="34">
        <f t="shared" si="1186"/>
        <v>42800</v>
      </c>
      <c r="FC33" s="34">
        <f t="shared" ref="FC33" si="1192">FC5+30900</f>
        <v>42800</v>
      </c>
      <c r="FD33" s="34">
        <f t="shared" si="1186"/>
        <v>42800</v>
      </c>
      <c r="FE33" s="34">
        <f t="shared" ref="FE33:FF33" si="1193">FE5+30900</f>
        <v>42800</v>
      </c>
      <c r="FF33" s="34">
        <f t="shared" si="1193"/>
        <v>42800</v>
      </c>
      <c r="FG33" s="34">
        <f t="shared" si="1186"/>
        <v>43800</v>
      </c>
      <c r="FH33" s="34">
        <f t="shared" ref="FH33" si="1194">FH5+30900</f>
        <v>43800</v>
      </c>
      <c r="FI33" s="34">
        <f t="shared" si="1186"/>
        <v>42800</v>
      </c>
      <c r="FJ33" s="34">
        <f t="shared" ref="FJ33:FM33" si="1195">FJ5+30900</f>
        <v>42800</v>
      </c>
      <c r="FK33" s="34">
        <f t="shared" si="1195"/>
        <v>42800</v>
      </c>
      <c r="FL33" s="34">
        <f t="shared" si="1195"/>
        <v>42800</v>
      </c>
      <c r="FM33" s="34">
        <f t="shared" si="1195"/>
        <v>42800</v>
      </c>
      <c r="FN33" s="34">
        <f t="shared" si="1186"/>
        <v>43800</v>
      </c>
      <c r="FO33" s="34">
        <f t="shared" ref="FO33" si="1196">FO5+30900</f>
        <v>43800</v>
      </c>
      <c r="FP33" s="34">
        <f t="shared" si="1186"/>
        <v>42800</v>
      </c>
      <c r="FQ33" s="34">
        <f t="shared" ref="FQ33:FT33" si="1197">FQ5+30900</f>
        <v>42800</v>
      </c>
      <c r="FR33" s="34">
        <f t="shared" si="1197"/>
        <v>42800</v>
      </c>
      <c r="FS33" s="34">
        <f t="shared" si="1197"/>
        <v>42800</v>
      </c>
      <c r="FT33" s="34">
        <f t="shared" si="1197"/>
        <v>42800</v>
      </c>
      <c r="FU33" s="34">
        <f t="shared" si="1186"/>
        <v>43800</v>
      </c>
      <c r="FV33" s="34">
        <f t="shared" ref="FV33" si="1198">FV5+30900</f>
        <v>43800</v>
      </c>
      <c r="FW33" s="34">
        <f t="shared" si="1186"/>
        <v>47500</v>
      </c>
      <c r="FX33" s="34">
        <f t="shared" ref="FX33:GA33" si="1199">FX5+30900</f>
        <v>47500</v>
      </c>
      <c r="FY33" s="34">
        <f t="shared" si="1199"/>
        <v>47500</v>
      </c>
      <c r="FZ33" s="34">
        <f t="shared" si="1199"/>
        <v>47500</v>
      </c>
      <c r="GA33" s="34">
        <f t="shared" si="1199"/>
        <v>47500</v>
      </c>
      <c r="GB33" s="34">
        <f t="shared" ref="GB33" si="1200">GB5+30900</f>
        <v>49700</v>
      </c>
      <c r="GC33" s="34">
        <f t="shared" ref="GC33:GE33" si="1201">GC5+30900</f>
        <v>49700</v>
      </c>
      <c r="GD33" s="34">
        <f t="shared" si="1201"/>
        <v>49700</v>
      </c>
      <c r="GE33" s="34">
        <f t="shared" si="1201"/>
        <v>49700</v>
      </c>
    </row>
    <row r="34" spans="1:187" s="35" customFormat="1" ht="12" customHeight="1" x14ac:dyDescent="0.2">
      <c r="A34" s="261">
        <v>2</v>
      </c>
      <c r="B34" s="34">
        <f t="shared" ref="B34:CO34" si="1202">B33+3000</f>
        <v>79500</v>
      </c>
      <c r="C34" s="34">
        <f t="shared" ref="C34" si="1203">C33+3000</f>
        <v>79500</v>
      </c>
      <c r="D34" s="34">
        <f t="shared" si="1202"/>
        <v>76800</v>
      </c>
      <c r="E34" s="34">
        <f t="shared" ref="E34:F34" si="1204">E33+3000</f>
        <v>76800</v>
      </c>
      <c r="F34" s="34">
        <f t="shared" si="1204"/>
        <v>74600</v>
      </c>
      <c r="G34" s="34">
        <f t="shared" si="1202"/>
        <v>76800</v>
      </c>
      <c r="H34" s="34">
        <f t="shared" ref="H34" si="1205">H33+3000</f>
        <v>76800</v>
      </c>
      <c r="I34" s="34">
        <f t="shared" si="1202"/>
        <v>78800</v>
      </c>
      <c r="J34" s="34">
        <f t="shared" ref="J34" si="1206">J33+3000</f>
        <v>78800</v>
      </c>
      <c r="K34" s="34">
        <f t="shared" si="1202"/>
        <v>76800</v>
      </c>
      <c r="L34" s="34">
        <f t="shared" ref="L34:O34" si="1207">L33+3000</f>
        <v>76800</v>
      </c>
      <c r="M34" s="34">
        <f t="shared" si="1207"/>
        <v>76800</v>
      </c>
      <c r="N34" s="34">
        <f t="shared" si="1207"/>
        <v>76800</v>
      </c>
      <c r="O34" s="34">
        <f t="shared" si="1207"/>
        <v>76800</v>
      </c>
      <c r="P34" s="34">
        <f t="shared" si="1202"/>
        <v>78800</v>
      </c>
      <c r="Q34" s="34">
        <f t="shared" ref="Q34" si="1208">Q33+3000</f>
        <v>78800</v>
      </c>
      <c r="R34" s="34">
        <f t="shared" si="1202"/>
        <v>78800</v>
      </c>
      <c r="S34" s="34">
        <f t="shared" ref="S34:V34" si="1209">S33+3000</f>
        <v>78800</v>
      </c>
      <c r="T34" s="34">
        <f t="shared" si="1209"/>
        <v>78800</v>
      </c>
      <c r="U34" s="34">
        <f t="shared" si="1209"/>
        <v>78800</v>
      </c>
      <c r="V34" s="34">
        <f t="shared" si="1209"/>
        <v>78800</v>
      </c>
      <c r="W34" s="34">
        <f t="shared" si="1202"/>
        <v>80800</v>
      </c>
      <c r="X34" s="34">
        <f t="shared" ref="X34" si="1210">X33+3000</f>
        <v>80800</v>
      </c>
      <c r="Y34" s="34">
        <f t="shared" si="1202"/>
        <v>78800</v>
      </c>
      <c r="Z34" s="34">
        <f t="shared" ref="Z34:AC34" si="1211">Z33+3000</f>
        <v>78800</v>
      </c>
      <c r="AA34" s="34">
        <f t="shared" si="1211"/>
        <v>78800</v>
      </c>
      <c r="AB34" s="34">
        <f t="shared" si="1211"/>
        <v>78800</v>
      </c>
      <c r="AC34" s="34">
        <f t="shared" si="1211"/>
        <v>78800</v>
      </c>
      <c r="AD34" s="34">
        <f t="shared" si="1202"/>
        <v>80800</v>
      </c>
      <c r="AE34" s="34">
        <f t="shared" ref="AE34" si="1212">AE33+3000</f>
        <v>80800</v>
      </c>
      <c r="AF34" s="34">
        <f t="shared" si="1202"/>
        <v>78800</v>
      </c>
      <c r="AG34" s="34">
        <f t="shared" ref="AG34:AJ34" si="1213">AG33+3000</f>
        <v>78800</v>
      </c>
      <c r="AH34" s="34">
        <f t="shared" si="1213"/>
        <v>78800</v>
      </c>
      <c r="AI34" s="34">
        <f t="shared" si="1213"/>
        <v>78800</v>
      </c>
      <c r="AJ34" s="34">
        <f t="shared" si="1213"/>
        <v>78800</v>
      </c>
      <c r="AK34" s="34">
        <f t="shared" si="1202"/>
        <v>80800</v>
      </c>
      <c r="AL34" s="34">
        <f t="shared" ref="AL34" si="1214">AL33+3000</f>
        <v>80800</v>
      </c>
      <c r="AM34" s="34">
        <f t="shared" si="1202"/>
        <v>78800</v>
      </c>
      <c r="AN34" s="34">
        <f t="shared" ref="AN34:AQ34" si="1215">AN33+3000</f>
        <v>78800</v>
      </c>
      <c r="AO34" s="34">
        <f t="shared" si="1215"/>
        <v>78800</v>
      </c>
      <c r="AP34" s="34">
        <f t="shared" si="1215"/>
        <v>78800</v>
      </c>
      <c r="AQ34" s="34">
        <f t="shared" si="1215"/>
        <v>78800</v>
      </c>
      <c r="AR34" s="34">
        <f t="shared" si="1202"/>
        <v>80800</v>
      </c>
      <c r="AS34" s="34">
        <f t="shared" ref="AS34" si="1216">AS33+3000</f>
        <v>80800</v>
      </c>
      <c r="AT34" s="34">
        <f t="shared" si="1202"/>
        <v>78800</v>
      </c>
      <c r="AU34" s="34">
        <f t="shared" ref="AU34:AX34" si="1217">AU33+3000</f>
        <v>78800</v>
      </c>
      <c r="AV34" s="34">
        <f t="shared" si="1217"/>
        <v>78800</v>
      </c>
      <c r="AW34" s="34">
        <f t="shared" si="1217"/>
        <v>78800</v>
      </c>
      <c r="AX34" s="34">
        <f t="shared" si="1217"/>
        <v>78800</v>
      </c>
      <c r="AY34" s="34">
        <f t="shared" si="1202"/>
        <v>80800</v>
      </c>
      <c r="AZ34" s="34">
        <f t="shared" ref="AZ34" si="1218">AZ33+3000</f>
        <v>80800</v>
      </c>
      <c r="BA34" s="34">
        <f t="shared" si="1202"/>
        <v>78800</v>
      </c>
      <c r="BB34" s="34">
        <f t="shared" ref="BB34:BE34" si="1219">BB33+3000</f>
        <v>78800</v>
      </c>
      <c r="BC34" s="34">
        <f t="shared" si="1219"/>
        <v>78800</v>
      </c>
      <c r="BD34" s="34">
        <f t="shared" si="1219"/>
        <v>78800</v>
      </c>
      <c r="BE34" s="34">
        <f t="shared" si="1219"/>
        <v>78800</v>
      </c>
      <c r="BF34" s="34">
        <f t="shared" si="1202"/>
        <v>80800</v>
      </c>
      <c r="BG34" s="34">
        <f t="shared" ref="BG34" si="1220">BG33+3000</f>
        <v>80800</v>
      </c>
      <c r="BH34" s="34">
        <f t="shared" si="1202"/>
        <v>75600</v>
      </c>
      <c r="BI34" s="34">
        <f t="shared" ref="BI34:BL34" si="1221">BI33+3000</f>
        <v>75600</v>
      </c>
      <c r="BJ34" s="34">
        <f t="shared" si="1221"/>
        <v>75600</v>
      </c>
      <c r="BK34" s="34">
        <f t="shared" si="1221"/>
        <v>75600</v>
      </c>
      <c r="BL34" s="34">
        <f t="shared" si="1221"/>
        <v>75600</v>
      </c>
      <c r="BM34" s="34">
        <f t="shared" si="1202"/>
        <v>76800</v>
      </c>
      <c r="BN34" s="34">
        <f t="shared" ref="BN34" si="1222">BN33+3000</f>
        <v>76800</v>
      </c>
      <c r="BO34" s="303">
        <f t="shared" ref="BO34" si="1223">BO33+3000</f>
        <v>74600</v>
      </c>
      <c r="BP34" s="303">
        <f t="shared" si="1202"/>
        <v>74600</v>
      </c>
      <c r="BQ34" s="304">
        <f t="shared" si="1202"/>
        <v>57700</v>
      </c>
      <c r="BR34" s="34">
        <f t="shared" ref="BR34:BS34" si="1224">BR33+3000</f>
        <v>57700</v>
      </c>
      <c r="BS34" s="34">
        <f t="shared" si="1224"/>
        <v>57700</v>
      </c>
      <c r="BT34" s="34">
        <f t="shared" si="1202"/>
        <v>57700</v>
      </c>
      <c r="BU34" s="34">
        <f t="shared" ref="BU34" si="1225">BU33+3000</f>
        <v>57700</v>
      </c>
      <c r="BV34" s="34">
        <f t="shared" si="1202"/>
        <v>55500</v>
      </c>
      <c r="BW34" s="34">
        <f t="shared" ref="BW34:BZ34" si="1226">BW33+3000</f>
        <v>55500</v>
      </c>
      <c r="BX34" s="34">
        <f t="shared" si="1226"/>
        <v>55500</v>
      </c>
      <c r="BY34" s="34">
        <f t="shared" si="1226"/>
        <v>55500</v>
      </c>
      <c r="BZ34" s="34">
        <f t="shared" si="1226"/>
        <v>55500</v>
      </c>
      <c r="CA34" s="34">
        <f t="shared" si="1202"/>
        <v>57700</v>
      </c>
      <c r="CB34" s="34">
        <f t="shared" ref="CB34" si="1227">CB33+3000</f>
        <v>57700</v>
      </c>
      <c r="CC34" s="34">
        <f t="shared" si="1202"/>
        <v>55500</v>
      </c>
      <c r="CD34" s="34">
        <f t="shared" ref="CD34:CG34" si="1228">CD33+3000</f>
        <v>55500</v>
      </c>
      <c r="CE34" s="34">
        <f t="shared" si="1228"/>
        <v>55500</v>
      </c>
      <c r="CF34" s="34">
        <f t="shared" si="1228"/>
        <v>55500</v>
      </c>
      <c r="CG34" s="34">
        <f t="shared" si="1228"/>
        <v>55500</v>
      </c>
      <c r="CH34" s="34">
        <f t="shared" si="1202"/>
        <v>57700</v>
      </c>
      <c r="CI34" s="34">
        <f t="shared" ref="CI34" si="1229">CI33+3000</f>
        <v>57700</v>
      </c>
      <c r="CJ34" s="34">
        <f t="shared" si="1202"/>
        <v>55500</v>
      </c>
      <c r="CK34" s="34">
        <f t="shared" ref="CK34:CN34" si="1230">CK33+3000</f>
        <v>55500</v>
      </c>
      <c r="CL34" s="34">
        <f t="shared" si="1230"/>
        <v>55500</v>
      </c>
      <c r="CM34" s="34">
        <f t="shared" si="1230"/>
        <v>55500</v>
      </c>
      <c r="CN34" s="34">
        <f t="shared" si="1230"/>
        <v>55500</v>
      </c>
      <c r="CO34" s="34">
        <f t="shared" si="1202"/>
        <v>57700</v>
      </c>
      <c r="CP34" s="34">
        <f t="shared" ref="CP34" si="1231">CP33+3000</f>
        <v>57700</v>
      </c>
      <c r="CQ34" s="34">
        <f t="shared" ref="CQ34:CT34" si="1232">CQ33+3000</f>
        <v>55500</v>
      </c>
      <c r="CR34" s="34">
        <f t="shared" si="1232"/>
        <v>55500</v>
      </c>
      <c r="CS34" s="34">
        <f t="shared" si="1232"/>
        <v>55500</v>
      </c>
      <c r="CT34" s="34">
        <f t="shared" si="1232"/>
        <v>55500</v>
      </c>
      <c r="CU34" s="304">
        <f t="shared" ref="CU34:EG34" si="1233">CU33+3000</f>
        <v>53800</v>
      </c>
      <c r="CV34" s="34">
        <f t="shared" ref="CV34:CW34" si="1234">CV33+3000</f>
        <v>53800</v>
      </c>
      <c r="CW34" s="34">
        <f t="shared" si="1234"/>
        <v>53800</v>
      </c>
      <c r="CX34" s="34">
        <f t="shared" si="1233"/>
        <v>51800</v>
      </c>
      <c r="CY34" s="34">
        <f t="shared" ref="CY34:DB34" si="1235">CY33+3000</f>
        <v>51800</v>
      </c>
      <c r="CZ34" s="34">
        <f t="shared" si="1235"/>
        <v>51800</v>
      </c>
      <c r="DA34" s="34">
        <f t="shared" si="1235"/>
        <v>51800</v>
      </c>
      <c r="DB34" s="34">
        <f t="shared" si="1235"/>
        <v>51800</v>
      </c>
      <c r="DC34" s="34">
        <f t="shared" si="1233"/>
        <v>53800</v>
      </c>
      <c r="DD34" s="34">
        <f t="shared" ref="DD34" si="1236">DD33+3000</f>
        <v>53800</v>
      </c>
      <c r="DE34" s="34">
        <f t="shared" si="1233"/>
        <v>51800</v>
      </c>
      <c r="DF34" s="34">
        <f t="shared" ref="DF34:DI34" si="1237">DF33+3000</f>
        <v>51800</v>
      </c>
      <c r="DG34" s="34">
        <f t="shared" si="1237"/>
        <v>51800</v>
      </c>
      <c r="DH34" s="34">
        <f t="shared" si="1237"/>
        <v>51800</v>
      </c>
      <c r="DI34" s="34">
        <f t="shared" si="1237"/>
        <v>51800</v>
      </c>
      <c r="DJ34" s="34">
        <f t="shared" si="1233"/>
        <v>53800</v>
      </c>
      <c r="DK34" s="34">
        <f t="shared" ref="DK34" si="1238">DK33+3000</f>
        <v>53800</v>
      </c>
      <c r="DL34" s="34">
        <f t="shared" si="1233"/>
        <v>51800</v>
      </c>
      <c r="DM34" s="34">
        <f t="shared" ref="DM34:DP34" si="1239">DM33+3000</f>
        <v>51800</v>
      </c>
      <c r="DN34" s="34">
        <f t="shared" si="1239"/>
        <v>51800</v>
      </c>
      <c r="DO34" s="34">
        <f t="shared" si="1239"/>
        <v>51800</v>
      </c>
      <c r="DP34" s="34">
        <f t="shared" si="1239"/>
        <v>51800</v>
      </c>
      <c r="DQ34" s="34">
        <f t="shared" si="1233"/>
        <v>53800</v>
      </c>
      <c r="DR34" s="34">
        <f t="shared" ref="DR34" si="1240">DR33+3000</f>
        <v>53800</v>
      </c>
      <c r="DS34" s="34">
        <f t="shared" si="1233"/>
        <v>51800</v>
      </c>
      <c r="DT34" s="34">
        <f t="shared" ref="DT34:DW34" si="1241">DT33+3000</f>
        <v>51800</v>
      </c>
      <c r="DU34" s="34">
        <f t="shared" si="1241"/>
        <v>51800</v>
      </c>
      <c r="DV34" s="34">
        <f t="shared" si="1241"/>
        <v>51800</v>
      </c>
      <c r="DW34" s="34">
        <f t="shared" si="1241"/>
        <v>51800</v>
      </c>
      <c r="DX34" s="34">
        <f t="shared" si="1233"/>
        <v>53800</v>
      </c>
      <c r="DY34" s="34">
        <f t="shared" ref="DY34" si="1242">DY33+3000</f>
        <v>53800</v>
      </c>
      <c r="DZ34" s="34">
        <f t="shared" si="1233"/>
        <v>55500</v>
      </c>
      <c r="EA34" s="34">
        <f t="shared" ref="EA34:EB34" si="1243">EA33+3000</f>
        <v>55500</v>
      </c>
      <c r="EB34" s="34">
        <f t="shared" si="1243"/>
        <v>55500</v>
      </c>
      <c r="EC34" s="34">
        <f t="shared" si="1233"/>
        <v>57700</v>
      </c>
      <c r="ED34" s="34">
        <f t="shared" ref="ED34:EF34" si="1244">ED33+3000</f>
        <v>57700</v>
      </c>
      <c r="EE34" s="34">
        <f t="shared" si="1244"/>
        <v>57700</v>
      </c>
      <c r="EF34" s="34">
        <f t="shared" si="1244"/>
        <v>57700</v>
      </c>
      <c r="EG34" s="302">
        <f t="shared" si="1233"/>
        <v>50800</v>
      </c>
      <c r="EH34" s="304">
        <f t="shared" ref="EH34:FW34" si="1245">EH33+3000</f>
        <v>45800</v>
      </c>
      <c r="EI34" s="34">
        <f t="shared" ref="EI34:EK34" si="1246">EI33+3000</f>
        <v>45800</v>
      </c>
      <c r="EJ34" s="34">
        <f t="shared" si="1246"/>
        <v>45800</v>
      </c>
      <c r="EK34" s="34">
        <f t="shared" si="1246"/>
        <v>45800</v>
      </c>
      <c r="EL34" s="34">
        <f t="shared" si="1245"/>
        <v>46800</v>
      </c>
      <c r="EM34" s="34">
        <f t="shared" ref="EM34" si="1247">EM33+3000</f>
        <v>46800</v>
      </c>
      <c r="EN34" s="34">
        <f t="shared" si="1245"/>
        <v>45800</v>
      </c>
      <c r="EO34" s="34">
        <f t="shared" ref="EO34:ER34" si="1248">EO33+3000</f>
        <v>45800</v>
      </c>
      <c r="EP34" s="34">
        <f t="shared" si="1248"/>
        <v>45800</v>
      </c>
      <c r="EQ34" s="34">
        <f t="shared" si="1248"/>
        <v>45800</v>
      </c>
      <c r="ER34" s="34">
        <f t="shared" si="1248"/>
        <v>45800</v>
      </c>
      <c r="ES34" s="34">
        <f t="shared" si="1245"/>
        <v>46800</v>
      </c>
      <c r="ET34" s="34">
        <f t="shared" ref="ET34" si="1249">ET33+3000</f>
        <v>46800</v>
      </c>
      <c r="EU34" s="34">
        <f t="shared" si="1245"/>
        <v>45800</v>
      </c>
      <c r="EV34" s="34">
        <f t="shared" ref="EV34:EY34" si="1250">EV33+3000</f>
        <v>45800</v>
      </c>
      <c r="EW34" s="34">
        <f t="shared" si="1250"/>
        <v>45800</v>
      </c>
      <c r="EX34" s="34">
        <f t="shared" si="1250"/>
        <v>45800</v>
      </c>
      <c r="EY34" s="34">
        <f t="shared" si="1250"/>
        <v>45800</v>
      </c>
      <c r="EZ34" s="34">
        <f t="shared" si="1245"/>
        <v>46800</v>
      </c>
      <c r="FA34" s="34">
        <f t="shared" ref="FA34" si="1251">FA33+3000</f>
        <v>46800</v>
      </c>
      <c r="FB34" s="34">
        <f t="shared" si="1245"/>
        <v>45800</v>
      </c>
      <c r="FC34" s="34">
        <f t="shared" ref="FC34" si="1252">FC33+3000</f>
        <v>45800</v>
      </c>
      <c r="FD34" s="34">
        <f t="shared" si="1245"/>
        <v>45800</v>
      </c>
      <c r="FE34" s="34">
        <f t="shared" ref="FE34:FF34" si="1253">FE33+3000</f>
        <v>45800</v>
      </c>
      <c r="FF34" s="34">
        <f t="shared" si="1253"/>
        <v>45800</v>
      </c>
      <c r="FG34" s="34">
        <f t="shared" si="1245"/>
        <v>46800</v>
      </c>
      <c r="FH34" s="34">
        <f t="shared" ref="FH34" si="1254">FH33+3000</f>
        <v>46800</v>
      </c>
      <c r="FI34" s="34">
        <f t="shared" si="1245"/>
        <v>45800</v>
      </c>
      <c r="FJ34" s="34">
        <f t="shared" ref="FJ34:FM34" si="1255">FJ33+3000</f>
        <v>45800</v>
      </c>
      <c r="FK34" s="34">
        <f t="shared" si="1255"/>
        <v>45800</v>
      </c>
      <c r="FL34" s="34">
        <f t="shared" si="1255"/>
        <v>45800</v>
      </c>
      <c r="FM34" s="34">
        <f t="shared" si="1255"/>
        <v>45800</v>
      </c>
      <c r="FN34" s="34">
        <f t="shared" si="1245"/>
        <v>46800</v>
      </c>
      <c r="FO34" s="34">
        <f t="shared" ref="FO34" si="1256">FO33+3000</f>
        <v>46800</v>
      </c>
      <c r="FP34" s="34">
        <f t="shared" si="1245"/>
        <v>45800</v>
      </c>
      <c r="FQ34" s="34">
        <f t="shared" ref="FQ34:FT34" si="1257">FQ33+3000</f>
        <v>45800</v>
      </c>
      <c r="FR34" s="34">
        <f t="shared" si="1257"/>
        <v>45800</v>
      </c>
      <c r="FS34" s="34">
        <f t="shared" si="1257"/>
        <v>45800</v>
      </c>
      <c r="FT34" s="34">
        <f t="shared" si="1257"/>
        <v>45800</v>
      </c>
      <c r="FU34" s="34">
        <f t="shared" si="1245"/>
        <v>46800</v>
      </c>
      <c r="FV34" s="34">
        <f t="shared" ref="FV34" si="1258">FV33+3000</f>
        <v>46800</v>
      </c>
      <c r="FW34" s="34">
        <f t="shared" si="1245"/>
        <v>50500</v>
      </c>
      <c r="FX34" s="34">
        <f t="shared" ref="FX34:GA34" si="1259">FX33+3000</f>
        <v>50500</v>
      </c>
      <c r="FY34" s="34">
        <f t="shared" si="1259"/>
        <v>50500</v>
      </c>
      <c r="FZ34" s="34">
        <f t="shared" si="1259"/>
        <v>50500</v>
      </c>
      <c r="GA34" s="34">
        <f t="shared" si="1259"/>
        <v>50500</v>
      </c>
      <c r="GB34" s="34">
        <f t="shared" ref="GB34" si="1260">GB33+3000</f>
        <v>52700</v>
      </c>
      <c r="GC34" s="34">
        <f t="shared" ref="GC34:GE34" si="1261">GC33+3000</f>
        <v>52700</v>
      </c>
      <c r="GD34" s="34">
        <f t="shared" si="1261"/>
        <v>52700</v>
      </c>
      <c r="GE34" s="34">
        <f t="shared" si="1261"/>
        <v>52700</v>
      </c>
    </row>
    <row r="35" spans="1:187" s="35" customFormat="1" ht="12" customHeight="1" x14ac:dyDescent="0.2">
      <c r="A35" s="261">
        <v>3</v>
      </c>
      <c r="B35" s="34">
        <f t="shared" ref="B35:CO35" si="1262">B34+3000</f>
        <v>82500</v>
      </c>
      <c r="C35" s="34">
        <f t="shared" ref="C35" si="1263">C34+3000</f>
        <v>82500</v>
      </c>
      <c r="D35" s="34">
        <f t="shared" si="1262"/>
        <v>79800</v>
      </c>
      <c r="E35" s="34">
        <f t="shared" ref="E35:F35" si="1264">E34+3000</f>
        <v>79800</v>
      </c>
      <c r="F35" s="34">
        <f t="shared" si="1264"/>
        <v>77600</v>
      </c>
      <c r="G35" s="34">
        <f t="shared" si="1262"/>
        <v>79800</v>
      </c>
      <c r="H35" s="34">
        <f t="shared" ref="H35" si="1265">H34+3000</f>
        <v>79800</v>
      </c>
      <c r="I35" s="34">
        <f t="shared" si="1262"/>
        <v>81800</v>
      </c>
      <c r="J35" s="34">
        <f t="shared" ref="J35" si="1266">J34+3000</f>
        <v>81800</v>
      </c>
      <c r="K35" s="34">
        <f t="shared" si="1262"/>
        <v>79800</v>
      </c>
      <c r="L35" s="34">
        <f t="shared" ref="L35:O35" si="1267">L34+3000</f>
        <v>79800</v>
      </c>
      <c r="M35" s="34">
        <f t="shared" si="1267"/>
        <v>79800</v>
      </c>
      <c r="N35" s="34">
        <f t="shared" si="1267"/>
        <v>79800</v>
      </c>
      <c r="O35" s="34">
        <f t="shared" si="1267"/>
        <v>79800</v>
      </c>
      <c r="P35" s="34">
        <f t="shared" si="1262"/>
        <v>81800</v>
      </c>
      <c r="Q35" s="34">
        <f t="shared" ref="Q35" si="1268">Q34+3000</f>
        <v>81800</v>
      </c>
      <c r="R35" s="34">
        <f t="shared" si="1262"/>
        <v>81800</v>
      </c>
      <c r="S35" s="34">
        <f t="shared" ref="S35:V35" si="1269">S34+3000</f>
        <v>81800</v>
      </c>
      <c r="T35" s="34">
        <f t="shared" si="1269"/>
        <v>81800</v>
      </c>
      <c r="U35" s="34">
        <f t="shared" si="1269"/>
        <v>81800</v>
      </c>
      <c r="V35" s="34">
        <f t="shared" si="1269"/>
        <v>81800</v>
      </c>
      <c r="W35" s="34">
        <f t="shared" si="1262"/>
        <v>83800</v>
      </c>
      <c r="X35" s="34">
        <f t="shared" ref="X35" si="1270">X34+3000</f>
        <v>83800</v>
      </c>
      <c r="Y35" s="34">
        <f t="shared" si="1262"/>
        <v>81800</v>
      </c>
      <c r="Z35" s="34">
        <f t="shared" ref="Z35:AC35" si="1271">Z34+3000</f>
        <v>81800</v>
      </c>
      <c r="AA35" s="34">
        <f t="shared" si="1271"/>
        <v>81800</v>
      </c>
      <c r="AB35" s="34">
        <f t="shared" si="1271"/>
        <v>81800</v>
      </c>
      <c r="AC35" s="34">
        <f t="shared" si="1271"/>
        <v>81800</v>
      </c>
      <c r="AD35" s="34">
        <f t="shared" si="1262"/>
        <v>83800</v>
      </c>
      <c r="AE35" s="34">
        <f t="shared" ref="AE35" si="1272">AE34+3000</f>
        <v>83800</v>
      </c>
      <c r="AF35" s="34">
        <f t="shared" si="1262"/>
        <v>81800</v>
      </c>
      <c r="AG35" s="34">
        <f t="shared" ref="AG35:AJ35" si="1273">AG34+3000</f>
        <v>81800</v>
      </c>
      <c r="AH35" s="34">
        <f t="shared" si="1273"/>
        <v>81800</v>
      </c>
      <c r="AI35" s="34">
        <f t="shared" si="1273"/>
        <v>81800</v>
      </c>
      <c r="AJ35" s="34">
        <f t="shared" si="1273"/>
        <v>81800</v>
      </c>
      <c r="AK35" s="34">
        <f t="shared" si="1262"/>
        <v>83800</v>
      </c>
      <c r="AL35" s="34">
        <f t="shared" ref="AL35" si="1274">AL34+3000</f>
        <v>83800</v>
      </c>
      <c r="AM35" s="34">
        <f t="shared" si="1262"/>
        <v>81800</v>
      </c>
      <c r="AN35" s="34">
        <f t="shared" ref="AN35:AQ35" si="1275">AN34+3000</f>
        <v>81800</v>
      </c>
      <c r="AO35" s="34">
        <f t="shared" si="1275"/>
        <v>81800</v>
      </c>
      <c r="AP35" s="34">
        <f t="shared" si="1275"/>
        <v>81800</v>
      </c>
      <c r="AQ35" s="34">
        <f t="shared" si="1275"/>
        <v>81800</v>
      </c>
      <c r="AR35" s="34">
        <f t="shared" si="1262"/>
        <v>83800</v>
      </c>
      <c r="AS35" s="34">
        <f t="shared" ref="AS35" si="1276">AS34+3000</f>
        <v>83800</v>
      </c>
      <c r="AT35" s="34">
        <f t="shared" si="1262"/>
        <v>81800</v>
      </c>
      <c r="AU35" s="34">
        <f t="shared" ref="AU35:AX35" si="1277">AU34+3000</f>
        <v>81800</v>
      </c>
      <c r="AV35" s="34">
        <f t="shared" si="1277"/>
        <v>81800</v>
      </c>
      <c r="AW35" s="34">
        <f t="shared" si="1277"/>
        <v>81800</v>
      </c>
      <c r="AX35" s="34">
        <f t="shared" si="1277"/>
        <v>81800</v>
      </c>
      <c r="AY35" s="34">
        <f t="shared" si="1262"/>
        <v>83800</v>
      </c>
      <c r="AZ35" s="34">
        <f t="shared" ref="AZ35" si="1278">AZ34+3000</f>
        <v>83800</v>
      </c>
      <c r="BA35" s="34">
        <f t="shared" si="1262"/>
        <v>81800</v>
      </c>
      <c r="BB35" s="34">
        <f t="shared" ref="BB35:BE35" si="1279">BB34+3000</f>
        <v>81800</v>
      </c>
      <c r="BC35" s="34">
        <f t="shared" si="1279"/>
        <v>81800</v>
      </c>
      <c r="BD35" s="34">
        <f t="shared" si="1279"/>
        <v>81800</v>
      </c>
      <c r="BE35" s="34">
        <f t="shared" si="1279"/>
        <v>81800</v>
      </c>
      <c r="BF35" s="34">
        <f t="shared" si="1262"/>
        <v>83800</v>
      </c>
      <c r="BG35" s="34">
        <f t="shared" ref="BG35" si="1280">BG34+3000</f>
        <v>83800</v>
      </c>
      <c r="BH35" s="34">
        <f t="shared" si="1262"/>
        <v>78600</v>
      </c>
      <c r="BI35" s="34">
        <f t="shared" ref="BI35:BL35" si="1281">BI34+3000</f>
        <v>78600</v>
      </c>
      <c r="BJ35" s="34">
        <f t="shared" si="1281"/>
        <v>78600</v>
      </c>
      <c r="BK35" s="34">
        <f t="shared" si="1281"/>
        <v>78600</v>
      </c>
      <c r="BL35" s="34">
        <f t="shared" si="1281"/>
        <v>78600</v>
      </c>
      <c r="BM35" s="34">
        <f t="shared" si="1262"/>
        <v>79800</v>
      </c>
      <c r="BN35" s="34">
        <f t="shared" ref="BN35" si="1282">BN34+3000</f>
        <v>79800</v>
      </c>
      <c r="BO35" s="303">
        <f t="shared" ref="BO35" si="1283">BO34+3000</f>
        <v>77600</v>
      </c>
      <c r="BP35" s="303">
        <f t="shared" si="1262"/>
        <v>77600</v>
      </c>
      <c r="BQ35" s="304">
        <f t="shared" si="1262"/>
        <v>60700</v>
      </c>
      <c r="BR35" s="34">
        <f t="shared" ref="BR35:BS35" si="1284">BR34+3000</f>
        <v>60700</v>
      </c>
      <c r="BS35" s="34">
        <f t="shared" si="1284"/>
        <v>60700</v>
      </c>
      <c r="BT35" s="34">
        <f t="shared" si="1262"/>
        <v>60700</v>
      </c>
      <c r="BU35" s="34">
        <f t="shared" ref="BU35" si="1285">BU34+3000</f>
        <v>60700</v>
      </c>
      <c r="BV35" s="34">
        <f t="shared" si="1262"/>
        <v>58500</v>
      </c>
      <c r="BW35" s="34">
        <f t="shared" ref="BW35:BZ35" si="1286">BW34+3000</f>
        <v>58500</v>
      </c>
      <c r="BX35" s="34">
        <f t="shared" si="1286"/>
        <v>58500</v>
      </c>
      <c r="BY35" s="34">
        <f t="shared" si="1286"/>
        <v>58500</v>
      </c>
      <c r="BZ35" s="34">
        <f t="shared" si="1286"/>
        <v>58500</v>
      </c>
      <c r="CA35" s="34">
        <f t="shared" si="1262"/>
        <v>60700</v>
      </c>
      <c r="CB35" s="34">
        <f t="shared" ref="CB35" si="1287">CB34+3000</f>
        <v>60700</v>
      </c>
      <c r="CC35" s="34">
        <f t="shared" si="1262"/>
        <v>58500</v>
      </c>
      <c r="CD35" s="34">
        <f t="shared" ref="CD35:CG35" si="1288">CD34+3000</f>
        <v>58500</v>
      </c>
      <c r="CE35" s="34">
        <f t="shared" si="1288"/>
        <v>58500</v>
      </c>
      <c r="CF35" s="34">
        <f t="shared" si="1288"/>
        <v>58500</v>
      </c>
      <c r="CG35" s="34">
        <f t="shared" si="1288"/>
        <v>58500</v>
      </c>
      <c r="CH35" s="34">
        <f t="shared" si="1262"/>
        <v>60700</v>
      </c>
      <c r="CI35" s="34">
        <f t="shared" ref="CI35" si="1289">CI34+3000</f>
        <v>60700</v>
      </c>
      <c r="CJ35" s="34">
        <f t="shared" si="1262"/>
        <v>58500</v>
      </c>
      <c r="CK35" s="34">
        <f t="shared" ref="CK35:CN35" si="1290">CK34+3000</f>
        <v>58500</v>
      </c>
      <c r="CL35" s="34">
        <f t="shared" si="1290"/>
        <v>58500</v>
      </c>
      <c r="CM35" s="34">
        <f t="shared" si="1290"/>
        <v>58500</v>
      </c>
      <c r="CN35" s="34">
        <f t="shared" si="1290"/>
        <v>58500</v>
      </c>
      <c r="CO35" s="34">
        <f t="shared" si="1262"/>
        <v>60700</v>
      </c>
      <c r="CP35" s="34">
        <f t="shared" ref="CP35" si="1291">CP34+3000</f>
        <v>60700</v>
      </c>
      <c r="CQ35" s="34">
        <f t="shared" ref="CQ35:CT35" si="1292">CQ34+3000</f>
        <v>58500</v>
      </c>
      <c r="CR35" s="34">
        <f t="shared" si="1292"/>
        <v>58500</v>
      </c>
      <c r="CS35" s="34">
        <f t="shared" si="1292"/>
        <v>58500</v>
      </c>
      <c r="CT35" s="34">
        <f t="shared" si="1292"/>
        <v>58500</v>
      </c>
      <c r="CU35" s="304">
        <f t="shared" ref="CU35:EG35" si="1293">CU34+3000</f>
        <v>56800</v>
      </c>
      <c r="CV35" s="34">
        <f t="shared" ref="CV35:CW35" si="1294">CV34+3000</f>
        <v>56800</v>
      </c>
      <c r="CW35" s="34">
        <f t="shared" si="1294"/>
        <v>56800</v>
      </c>
      <c r="CX35" s="34">
        <f t="shared" si="1293"/>
        <v>54800</v>
      </c>
      <c r="CY35" s="34">
        <f t="shared" ref="CY35:DB35" si="1295">CY34+3000</f>
        <v>54800</v>
      </c>
      <c r="CZ35" s="34">
        <f t="shared" si="1295"/>
        <v>54800</v>
      </c>
      <c r="DA35" s="34">
        <f t="shared" si="1295"/>
        <v>54800</v>
      </c>
      <c r="DB35" s="34">
        <f t="shared" si="1295"/>
        <v>54800</v>
      </c>
      <c r="DC35" s="34">
        <f t="shared" si="1293"/>
        <v>56800</v>
      </c>
      <c r="DD35" s="34">
        <f t="shared" ref="DD35" si="1296">DD34+3000</f>
        <v>56800</v>
      </c>
      <c r="DE35" s="34">
        <f t="shared" si="1293"/>
        <v>54800</v>
      </c>
      <c r="DF35" s="34">
        <f t="shared" ref="DF35:DI35" si="1297">DF34+3000</f>
        <v>54800</v>
      </c>
      <c r="DG35" s="34">
        <f t="shared" si="1297"/>
        <v>54800</v>
      </c>
      <c r="DH35" s="34">
        <f t="shared" si="1297"/>
        <v>54800</v>
      </c>
      <c r="DI35" s="34">
        <f t="shared" si="1297"/>
        <v>54800</v>
      </c>
      <c r="DJ35" s="34">
        <f t="shared" si="1293"/>
        <v>56800</v>
      </c>
      <c r="DK35" s="34">
        <f t="shared" ref="DK35" si="1298">DK34+3000</f>
        <v>56800</v>
      </c>
      <c r="DL35" s="34">
        <f t="shared" si="1293"/>
        <v>54800</v>
      </c>
      <c r="DM35" s="34">
        <f t="shared" ref="DM35:DP35" si="1299">DM34+3000</f>
        <v>54800</v>
      </c>
      <c r="DN35" s="34">
        <f t="shared" si="1299"/>
        <v>54800</v>
      </c>
      <c r="DO35" s="34">
        <f t="shared" si="1299"/>
        <v>54800</v>
      </c>
      <c r="DP35" s="34">
        <f t="shared" si="1299"/>
        <v>54800</v>
      </c>
      <c r="DQ35" s="34">
        <f t="shared" si="1293"/>
        <v>56800</v>
      </c>
      <c r="DR35" s="34">
        <f t="shared" ref="DR35" si="1300">DR34+3000</f>
        <v>56800</v>
      </c>
      <c r="DS35" s="34">
        <f t="shared" si="1293"/>
        <v>54800</v>
      </c>
      <c r="DT35" s="34">
        <f t="shared" ref="DT35:DW35" si="1301">DT34+3000</f>
        <v>54800</v>
      </c>
      <c r="DU35" s="34">
        <f t="shared" si="1301"/>
        <v>54800</v>
      </c>
      <c r="DV35" s="34">
        <f t="shared" si="1301"/>
        <v>54800</v>
      </c>
      <c r="DW35" s="34">
        <f t="shared" si="1301"/>
        <v>54800</v>
      </c>
      <c r="DX35" s="34">
        <f t="shared" si="1293"/>
        <v>56800</v>
      </c>
      <c r="DY35" s="34">
        <f t="shared" ref="DY35" si="1302">DY34+3000</f>
        <v>56800</v>
      </c>
      <c r="DZ35" s="34">
        <f t="shared" si="1293"/>
        <v>58500</v>
      </c>
      <c r="EA35" s="34">
        <f t="shared" ref="EA35:EB35" si="1303">EA34+3000</f>
        <v>58500</v>
      </c>
      <c r="EB35" s="34">
        <f t="shared" si="1303"/>
        <v>58500</v>
      </c>
      <c r="EC35" s="34">
        <f t="shared" si="1293"/>
        <v>60700</v>
      </c>
      <c r="ED35" s="34">
        <f t="shared" ref="ED35:EF35" si="1304">ED34+3000</f>
        <v>60700</v>
      </c>
      <c r="EE35" s="34">
        <f t="shared" si="1304"/>
        <v>60700</v>
      </c>
      <c r="EF35" s="34">
        <f t="shared" si="1304"/>
        <v>60700</v>
      </c>
      <c r="EG35" s="302">
        <f t="shared" si="1293"/>
        <v>53800</v>
      </c>
      <c r="EH35" s="304">
        <f t="shared" ref="EH35:FW35" si="1305">EH34+3000</f>
        <v>48800</v>
      </c>
      <c r="EI35" s="34">
        <f t="shared" ref="EI35:EK35" si="1306">EI34+3000</f>
        <v>48800</v>
      </c>
      <c r="EJ35" s="34">
        <f t="shared" si="1306"/>
        <v>48800</v>
      </c>
      <c r="EK35" s="34">
        <f t="shared" si="1306"/>
        <v>48800</v>
      </c>
      <c r="EL35" s="34">
        <f t="shared" si="1305"/>
        <v>49800</v>
      </c>
      <c r="EM35" s="34">
        <f t="shared" ref="EM35" si="1307">EM34+3000</f>
        <v>49800</v>
      </c>
      <c r="EN35" s="34">
        <f t="shared" si="1305"/>
        <v>48800</v>
      </c>
      <c r="EO35" s="34">
        <f t="shared" ref="EO35:ER35" si="1308">EO34+3000</f>
        <v>48800</v>
      </c>
      <c r="EP35" s="34">
        <f t="shared" si="1308"/>
        <v>48800</v>
      </c>
      <c r="EQ35" s="34">
        <f t="shared" si="1308"/>
        <v>48800</v>
      </c>
      <c r="ER35" s="34">
        <f t="shared" si="1308"/>
        <v>48800</v>
      </c>
      <c r="ES35" s="34">
        <f t="shared" si="1305"/>
        <v>49800</v>
      </c>
      <c r="ET35" s="34">
        <f t="shared" ref="ET35" si="1309">ET34+3000</f>
        <v>49800</v>
      </c>
      <c r="EU35" s="34">
        <f t="shared" si="1305"/>
        <v>48800</v>
      </c>
      <c r="EV35" s="34">
        <f t="shared" ref="EV35:EY35" si="1310">EV34+3000</f>
        <v>48800</v>
      </c>
      <c r="EW35" s="34">
        <f t="shared" si="1310"/>
        <v>48800</v>
      </c>
      <c r="EX35" s="34">
        <f t="shared" si="1310"/>
        <v>48800</v>
      </c>
      <c r="EY35" s="34">
        <f t="shared" si="1310"/>
        <v>48800</v>
      </c>
      <c r="EZ35" s="34">
        <f t="shared" si="1305"/>
        <v>49800</v>
      </c>
      <c r="FA35" s="34">
        <f t="shared" ref="FA35" si="1311">FA34+3000</f>
        <v>49800</v>
      </c>
      <c r="FB35" s="34">
        <f t="shared" si="1305"/>
        <v>48800</v>
      </c>
      <c r="FC35" s="34">
        <f t="shared" ref="FC35" si="1312">FC34+3000</f>
        <v>48800</v>
      </c>
      <c r="FD35" s="34">
        <f t="shared" si="1305"/>
        <v>48800</v>
      </c>
      <c r="FE35" s="34">
        <f t="shared" ref="FE35:FF35" si="1313">FE34+3000</f>
        <v>48800</v>
      </c>
      <c r="FF35" s="34">
        <f t="shared" si="1313"/>
        <v>48800</v>
      </c>
      <c r="FG35" s="34">
        <f t="shared" si="1305"/>
        <v>49800</v>
      </c>
      <c r="FH35" s="34">
        <f t="shared" ref="FH35" si="1314">FH34+3000</f>
        <v>49800</v>
      </c>
      <c r="FI35" s="34">
        <f t="shared" si="1305"/>
        <v>48800</v>
      </c>
      <c r="FJ35" s="34">
        <f t="shared" ref="FJ35:FM35" si="1315">FJ34+3000</f>
        <v>48800</v>
      </c>
      <c r="FK35" s="34">
        <f t="shared" si="1315"/>
        <v>48800</v>
      </c>
      <c r="FL35" s="34">
        <f t="shared" si="1315"/>
        <v>48800</v>
      </c>
      <c r="FM35" s="34">
        <f t="shared" si="1315"/>
        <v>48800</v>
      </c>
      <c r="FN35" s="34">
        <f t="shared" si="1305"/>
        <v>49800</v>
      </c>
      <c r="FO35" s="34">
        <f t="shared" ref="FO35" si="1316">FO34+3000</f>
        <v>49800</v>
      </c>
      <c r="FP35" s="34">
        <f t="shared" si="1305"/>
        <v>48800</v>
      </c>
      <c r="FQ35" s="34">
        <f t="shared" ref="FQ35:FT35" si="1317">FQ34+3000</f>
        <v>48800</v>
      </c>
      <c r="FR35" s="34">
        <f t="shared" si="1317"/>
        <v>48800</v>
      </c>
      <c r="FS35" s="34">
        <f t="shared" si="1317"/>
        <v>48800</v>
      </c>
      <c r="FT35" s="34">
        <f t="shared" si="1317"/>
        <v>48800</v>
      </c>
      <c r="FU35" s="34">
        <f t="shared" si="1305"/>
        <v>49800</v>
      </c>
      <c r="FV35" s="34">
        <f t="shared" ref="FV35" si="1318">FV34+3000</f>
        <v>49800</v>
      </c>
      <c r="FW35" s="34">
        <f t="shared" si="1305"/>
        <v>53500</v>
      </c>
      <c r="FX35" s="34">
        <f t="shared" ref="FX35:GA35" si="1319">FX34+3000</f>
        <v>53500</v>
      </c>
      <c r="FY35" s="34">
        <f t="shared" si="1319"/>
        <v>53500</v>
      </c>
      <c r="FZ35" s="34">
        <f t="shared" si="1319"/>
        <v>53500</v>
      </c>
      <c r="GA35" s="34">
        <f t="shared" si="1319"/>
        <v>53500</v>
      </c>
      <c r="GB35" s="34">
        <f t="shared" ref="GB35" si="1320">GB34+3000</f>
        <v>55700</v>
      </c>
      <c r="GC35" s="34">
        <f t="shared" ref="GC35:GE35" si="1321">GC34+3000</f>
        <v>55700</v>
      </c>
      <c r="GD35" s="34">
        <f t="shared" si="1321"/>
        <v>55700</v>
      </c>
      <c r="GE35" s="34">
        <f t="shared" si="1321"/>
        <v>55700</v>
      </c>
    </row>
    <row r="36" spans="1:187" s="35" customFormat="1" ht="12" customHeight="1" x14ac:dyDescent="0.2">
      <c r="A36" s="261">
        <v>4</v>
      </c>
      <c r="B36" s="34">
        <f t="shared" ref="B36:CO36" si="1322">B35+3000</f>
        <v>85500</v>
      </c>
      <c r="C36" s="34">
        <f t="shared" ref="C36" si="1323">C35+3000</f>
        <v>85500</v>
      </c>
      <c r="D36" s="34">
        <f t="shared" si="1322"/>
        <v>82800</v>
      </c>
      <c r="E36" s="34">
        <f t="shared" ref="E36:F36" si="1324">E35+3000</f>
        <v>82800</v>
      </c>
      <c r="F36" s="34">
        <f t="shared" si="1324"/>
        <v>80600</v>
      </c>
      <c r="G36" s="34">
        <f t="shared" si="1322"/>
        <v>82800</v>
      </c>
      <c r="H36" s="34">
        <f t="shared" ref="H36" si="1325">H35+3000</f>
        <v>82800</v>
      </c>
      <c r="I36" s="34">
        <f t="shared" si="1322"/>
        <v>84800</v>
      </c>
      <c r="J36" s="34">
        <f t="shared" ref="J36" si="1326">J35+3000</f>
        <v>84800</v>
      </c>
      <c r="K36" s="34">
        <f t="shared" si="1322"/>
        <v>82800</v>
      </c>
      <c r="L36" s="34">
        <f t="shared" ref="L36:O36" si="1327">L35+3000</f>
        <v>82800</v>
      </c>
      <c r="M36" s="34">
        <f t="shared" si="1327"/>
        <v>82800</v>
      </c>
      <c r="N36" s="34">
        <f t="shared" si="1327"/>
        <v>82800</v>
      </c>
      <c r="O36" s="34">
        <f t="shared" si="1327"/>
        <v>82800</v>
      </c>
      <c r="P36" s="34">
        <f t="shared" si="1322"/>
        <v>84800</v>
      </c>
      <c r="Q36" s="34">
        <f t="shared" ref="Q36" si="1328">Q35+3000</f>
        <v>84800</v>
      </c>
      <c r="R36" s="34">
        <f t="shared" si="1322"/>
        <v>84800</v>
      </c>
      <c r="S36" s="34">
        <f t="shared" ref="S36:V36" si="1329">S35+3000</f>
        <v>84800</v>
      </c>
      <c r="T36" s="34">
        <f t="shared" si="1329"/>
        <v>84800</v>
      </c>
      <c r="U36" s="34">
        <f t="shared" si="1329"/>
        <v>84800</v>
      </c>
      <c r="V36" s="34">
        <f t="shared" si="1329"/>
        <v>84800</v>
      </c>
      <c r="W36" s="34">
        <f t="shared" si="1322"/>
        <v>86800</v>
      </c>
      <c r="X36" s="34">
        <f t="shared" ref="X36" si="1330">X35+3000</f>
        <v>86800</v>
      </c>
      <c r="Y36" s="34">
        <f t="shared" si="1322"/>
        <v>84800</v>
      </c>
      <c r="Z36" s="34">
        <f t="shared" ref="Z36:AC36" si="1331">Z35+3000</f>
        <v>84800</v>
      </c>
      <c r="AA36" s="34">
        <f t="shared" si="1331"/>
        <v>84800</v>
      </c>
      <c r="AB36" s="34">
        <f t="shared" si="1331"/>
        <v>84800</v>
      </c>
      <c r="AC36" s="34">
        <f t="shared" si="1331"/>
        <v>84800</v>
      </c>
      <c r="AD36" s="34">
        <f t="shared" si="1322"/>
        <v>86800</v>
      </c>
      <c r="AE36" s="34">
        <f t="shared" ref="AE36" si="1332">AE35+3000</f>
        <v>86800</v>
      </c>
      <c r="AF36" s="34">
        <f t="shared" si="1322"/>
        <v>84800</v>
      </c>
      <c r="AG36" s="34">
        <f t="shared" ref="AG36:AJ36" si="1333">AG35+3000</f>
        <v>84800</v>
      </c>
      <c r="AH36" s="34">
        <f t="shared" si="1333"/>
        <v>84800</v>
      </c>
      <c r="AI36" s="34">
        <f t="shared" si="1333"/>
        <v>84800</v>
      </c>
      <c r="AJ36" s="34">
        <f t="shared" si="1333"/>
        <v>84800</v>
      </c>
      <c r="AK36" s="34">
        <f t="shared" si="1322"/>
        <v>86800</v>
      </c>
      <c r="AL36" s="34">
        <f t="shared" ref="AL36" si="1334">AL35+3000</f>
        <v>86800</v>
      </c>
      <c r="AM36" s="34">
        <f t="shared" si="1322"/>
        <v>84800</v>
      </c>
      <c r="AN36" s="34">
        <f t="shared" ref="AN36:AQ36" si="1335">AN35+3000</f>
        <v>84800</v>
      </c>
      <c r="AO36" s="34">
        <f t="shared" si="1335"/>
        <v>84800</v>
      </c>
      <c r="AP36" s="34">
        <f t="shared" si="1335"/>
        <v>84800</v>
      </c>
      <c r="AQ36" s="34">
        <f t="shared" si="1335"/>
        <v>84800</v>
      </c>
      <c r="AR36" s="34">
        <f t="shared" si="1322"/>
        <v>86800</v>
      </c>
      <c r="AS36" s="34">
        <f t="shared" ref="AS36" si="1336">AS35+3000</f>
        <v>86800</v>
      </c>
      <c r="AT36" s="34">
        <f t="shared" si="1322"/>
        <v>84800</v>
      </c>
      <c r="AU36" s="34">
        <f t="shared" ref="AU36:AX36" si="1337">AU35+3000</f>
        <v>84800</v>
      </c>
      <c r="AV36" s="34">
        <f t="shared" si="1337"/>
        <v>84800</v>
      </c>
      <c r="AW36" s="34">
        <f t="shared" si="1337"/>
        <v>84800</v>
      </c>
      <c r="AX36" s="34">
        <f t="shared" si="1337"/>
        <v>84800</v>
      </c>
      <c r="AY36" s="34">
        <f t="shared" si="1322"/>
        <v>86800</v>
      </c>
      <c r="AZ36" s="34">
        <f t="shared" ref="AZ36" si="1338">AZ35+3000</f>
        <v>86800</v>
      </c>
      <c r="BA36" s="34">
        <f t="shared" si="1322"/>
        <v>84800</v>
      </c>
      <c r="BB36" s="34">
        <f t="shared" ref="BB36:BE36" si="1339">BB35+3000</f>
        <v>84800</v>
      </c>
      <c r="BC36" s="34">
        <f t="shared" si="1339"/>
        <v>84800</v>
      </c>
      <c r="BD36" s="34">
        <f t="shared" si="1339"/>
        <v>84800</v>
      </c>
      <c r="BE36" s="34">
        <f t="shared" si="1339"/>
        <v>84800</v>
      </c>
      <c r="BF36" s="34">
        <f t="shared" si="1322"/>
        <v>86800</v>
      </c>
      <c r="BG36" s="34">
        <f t="shared" ref="BG36" si="1340">BG35+3000</f>
        <v>86800</v>
      </c>
      <c r="BH36" s="34">
        <f t="shared" si="1322"/>
        <v>81600</v>
      </c>
      <c r="BI36" s="34">
        <f t="shared" ref="BI36:BL36" si="1341">BI35+3000</f>
        <v>81600</v>
      </c>
      <c r="BJ36" s="34">
        <f t="shared" si="1341"/>
        <v>81600</v>
      </c>
      <c r="BK36" s="34">
        <f t="shared" si="1341"/>
        <v>81600</v>
      </c>
      <c r="BL36" s="34">
        <f t="shared" si="1341"/>
        <v>81600</v>
      </c>
      <c r="BM36" s="34">
        <f t="shared" si="1322"/>
        <v>82800</v>
      </c>
      <c r="BN36" s="34">
        <f t="shared" ref="BN36" si="1342">BN35+3000</f>
        <v>82800</v>
      </c>
      <c r="BO36" s="303">
        <f t="shared" ref="BO36" si="1343">BO35+3000</f>
        <v>80600</v>
      </c>
      <c r="BP36" s="303">
        <f t="shared" si="1322"/>
        <v>80600</v>
      </c>
      <c r="BQ36" s="304">
        <f t="shared" si="1322"/>
        <v>63700</v>
      </c>
      <c r="BR36" s="34">
        <f t="shared" ref="BR36:BS36" si="1344">BR35+3000</f>
        <v>63700</v>
      </c>
      <c r="BS36" s="34">
        <f t="shared" si="1344"/>
        <v>63700</v>
      </c>
      <c r="BT36" s="34">
        <f t="shared" si="1322"/>
        <v>63700</v>
      </c>
      <c r="BU36" s="34">
        <f t="shared" ref="BU36" si="1345">BU35+3000</f>
        <v>63700</v>
      </c>
      <c r="BV36" s="34">
        <f t="shared" si="1322"/>
        <v>61500</v>
      </c>
      <c r="BW36" s="34">
        <f t="shared" ref="BW36:BZ36" si="1346">BW35+3000</f>
        <v>61500</v>
      </c>
      <c r="BX36" s="34">
        <f t="shared" si="1346"/>
        <v>61500</v>
      </c>
      <c r="BY36" s="34">
        <f t="shared" si="1346"/>
        <v>61500</v>
      </c>
      <c r="BZ36" s="34">
        <f t="shared" si="1346"/>
        <v>61500</v>
      </c>
      <c r="CA36" s="34">
        <f t="shared" si="1322"/>
        <v>63700</v>
      </c>
      <c r="CB36" s="34">
        <f t="shared" ref="CB36" si="1347">CB35+3000</f>
        <v>63700</v>
      </c>
      <c r="CC36" s="34">
        <f t="shared" si="1322"/>
        <v>61500</v>
      </c>
      <c r="CD36" s="34">
        <f t="shared" ref="CD36:CG36" si="1348">CD35+3000</f>
        <v>61500</v>
      </c>
      <c r="CE36" s="34">
        <f t="shared" si="1348"/>
        <v>61500</v>
      </c>
      <c r="CF36" s="34">
        <f t="shared" si="1348"/>
        <v>61500</v>
      </c>
      <c r="CG36" s="34">
        <f t="shared" si="1348"/>
        <v>61500</v>
      </c>
      <c r="CH36" s="34">
        <f t="shared" si="1322"/>
        <v>63700</v>
      </c>
      <c r="CI36" s="34">
        <f t="shared" ref="CI36" si="1349">CI35+3000</f>
        <v>63700</v>
      </c>
      <c r="CJ36" s="34">
        <f t="shared" si="1322"/>
        <v>61500</v>
      </c>
      <c r="CK36" s="34">
        <f t="shared" ref="CK36:CN36" si="1350">CK35+3000</f>
        <v>61500</v>
      </c>
      <c r="CL36" s="34">
        <f t="shared" si="1350"/>
        <v>61500</v>
      </c>
      <c r="CM36" s="34">
        <f t="shared" si="1350"/>
        <v>61500</v>
      </c>
      <c r="CN36" s="34">
        <f t="shared" si="1350"/>
        <v>61500</v>
      </c>
      <c r="CO36" s="34">
        <f t="shared" si="1322"/>
        <v>63700</v>
      </c>
      <c r="CP36" s="34">
        <f t="shared" ref="CP36" si="1351">CP35+3000</f>
        <v>63700</v>
      </c>
      <c r="CQ36" s="34">
        <f t="shared" ref="CQ36:CT36" si="1352">CQ35+3000</f>
        <v>61500</v>
      </c>
      <c r="CR36" s="34">
        <f t="shared" si="1352"/>
        <v>61500</v>
      </c>
      <c r="CS36" s="34">
        <f t="shared" si="1352"/>
        <v>61500</v>
      </c>
      <c r="CT36" s="34">
        <f t="shared" si="1352"/>
        <v>61500</v>
      </c>
      <c r="CU36" s="304">
        <f t="shared" ref="CU36:EG36" si="1353">CU35+3000</f>
        <v>59800</v>
      </c>
      <c r="CV36" s="34">
        <f t="shared" ref="CV36:CW36" si="1354">CV35+3000</f>
        <v>59800</v>
      </c>
      <c r="CW36" s="34">
        <f t="shared" si="1354"/>
        <v>59800</v>
      </c>
      <c r="CX36" s="34">
        <f t="shared" si="1353"/>
        <v>57800</v>
      </c>
      <c r="CY36" s="34">
        <f t="shared" ref="CY36:DB36" si="1355">CY35+3000</f>
        <v>57800</v>
      </c>
      <c r="CZ36" s="34">
        <f t="shared" si="1355"/>
        <v>57800</v>
      </c>
      <c r="DA36" s="34">
        <f t="shared" si="1355"/>
        <v>57800</v>
      </c>
      <c r="DB36" s="34">
        <f t="shared" si="1355"/>
        <v>57800</v>
      </c>
      <c r="DC36" s="34">
        <f t="shared" si="1353"/>
        <v>59800</v>
      </c>
      <c r="DD36" s="34">
        <f t="shared" ref="DD36" si="1356">DD35+3000</f>
        <v>59800</v>
      </c>
      <c r="DE36" s="34">
        <f t="shared" si="1353"/>
        <v>57800</v>
      </c>
      <c r="DF36" s="34">
        <f t="shared" ref="DF36:DI36" si="1357">DF35+3000</f>
        <v>57800</v>
      </c>
      <c r="DG36" s="34">
        <f t="shared" si="1357"/>
        <v>57800</v>
      </c>
      <c r="DH36" s="34">
        <f t="shared" si="1357"/>
        <v>57800</v>
      </c>
      <c r="DI36" s="34">
        <f t="shared" si="1357"/>
        <v>57800</v>
      </c>
      <c r="DJ36" s="34">
        <f t="shared" si="1353"/>
        <v>59800</v>
      </c>
      <c r="DK36" s="34">
        <f t="shared" ref="DK36" si="1358">DK35+3000</f>
        <v>59800</v>
      </c>
      <c r="DL36" s="34">
        <f t="shared" si="1353"/>
        <v>57800</v>
      </c>
      <c r="DM36" s="34">
        <f t="shared" ref="DM36:DP36" si="1359">DM35+3000</f>
        <v>57800</v>
      </c>
      <c r="DN36" s="34">
        <f t="shared" si="1359"/>
        <v>57800</v>
      </c>
      <c r="DO36" s="34">
        <f t="shared" si="1359"/>
        <v>57800</v>
      </c>
      <c r="DP36" s="34">
        <f t="shared" si="1359"/>
        <v>57800</v>
      </c>
      <c r="DQ36" s="34">
        <f t="shared" si="1353"/>
        <v>59800</v>
      </c>
      <c r="DR36" s="34">
        <f t="shared" ref="DR36" si="1360">DR35+3000</f>
        <v>59800</v>
      </c>
      <c r="DS36" s="34">
        <f t="shared" si="1353"/>
        <v>57800</v>
      </c>
      <c r="DT36" s="34">
        <f t="shared" ref="DT36:DW36" si="1361">DT35+3000</f>
        <v>57800</v>
      </c>
      <c r="DU36" s="34">
        <f t="shared" si="1361"/>
        <v>57800</v>
      </c>
      <c r="DV36" s="34">
        <f t="shared" si="1361"/>
        <v>57800</v>
      </c>
      <c r="DW36" s="34">
        <f t="shared" si="1361"/>
        <v>57800</v>
      </c>
      <c r="DX36" s="34">
        <f t="shared" si="1353"/>
        <v>59800</v>
      </c>
      <c r="DY36" s="34">
        <f t="shared" ref="DY36" si="1362">DY35+3000</f>
        <v>59800</v>
      </c>
      <c r="DZ36" s="34">
        <f t="shared" si="1353"/>
        <v>61500</v>
      </c>
      <c r="EA36" s="34">
        <f t="shared" ref="EA36:EB36" si="1363">EA35+3000</f>
        <v>61500</v>
      </c>
      <c r="EB36" s="34">
        <f t="shared" si="1363"/>
        <v>61500</v>
      </c>
      <c r="EC36" s="34">
        <f t="shared" si="1353"/>
        <v>63700</v>
      </c>
      <c r="ED36" s="34">
        <f t="shared" ref="ED36:EF36" si="1364">ED35+3000</f>
        <v>63700</v>
      </c>
      <c r="EE36" s="34">
        <f t="shared" si="1364"/>
        <v>63700</v>
      </c>
      <c r="EF36" s="34">
        <f t="shared" si="1364"/>
        <v>63700</v>
      </c>
      <c r="EG36" s="302">
        <f t="shared" si="1353"/>
        <v>56800</v>
      </c>
      <c r="EH36" s="304">
        <f t="shared" ref="EH36:FW36" si="1365">EH35+3000</f>
        <v>51800</v>
      </c>
      <c r="EI36" s="34">
        <f t="shared" ref="EI36:EK36" si="1366">EI35+3000</f>
        <v>51800</v>
      </c>
      <c r="EJ36" s="34">
        <f t="shared" si="1366"/>
        <v>51800</v>
      </c>
      <c r="EK36" s="34">
        <f t="shared" si="1366"/>
        <v>51800</v>
      </c>
      <c r="EL36" s="34">
        <f t="shared" si="1365"/>
        <v>52800</v>
      </c>
      <c r="EM36" s="34">
        <f t="shared" ref="EM36" si="1367">EM35+3000</f>
        <v>52800</v>
      </c>
      <c r="EN36" s="34">
        <f t="shared" si="1365"/>
        <v>51800</v>
      </c>
      <c r="EO36" s="34">
        <f t="shared" ref="EO36:ER36" si="1368">EO35+3000</f>
        <v>51800</v>
      </c>
      <c r="EP36" s="34">
        <f t="shared" si="1368"/>
        <v>51800</v>
      </c>
      <c r="EQ36" s="34">
        <f t="shared" si="1368"/>
        <v>51800</v>
      </c>
      <c r="ER36" s="34">
        <f t="shared" si="1368"/>
        <v>51800</v>
      </c>
      <c r="ES36" s="34">
        <f t="shared" si="1365"/>
        <v>52800</v>
      </c>
      <c r="ET36" s="34">
        <f t="shared" ref="ET36" si="1369">ET35+3000</f>
        <v>52800</v>
      </c>
      <c r="EU36" s="34">
        <f t="shared" si="1365"/>
        <v>51800</v>
      </c>
      <c r="EV36" s="34">
        <f t="shared" ref="EV36:EY36" si="1370">EV35+3000</f>
        <v>51800</v>
      </c>
      <c r="EW36" s="34">
        <f t="shared" si="1370"/>
        <v>51800</v>
      </c>
      <c r="EX36" s="34">
        <f t="shared" si="1370"/>
        <v>51800</v>
      </c>
      <c r="EY36" s="34">
        <f t="shared" si="1370"/>
        <v>51800</v>
      </c>
      <c r="EZ36" s="34">
        <f t="shared" si="1365"/>
        <v>52800</v>
      </c>
      <c r="FA36" s="34">
        <f t="shared" ref="FA36" si="1371">FA35+3000</f>
        <v>52800</v>
      </c>
      <c r="FB36" s="34">
        <f t="shared" si="1365"/>
        <v>51800</v>
      </c>
      <c r="FC36" s="34">
        <f t="shared" ref="FC36" si="1372">FC35+3000</f>
        <v>51800</v>
      </c>
      <c r="FD36" s="34">
        <f t="shared" si="1365"/>
        <v>51800</v>
      </c>
      <c r="FE36" s="34">
        <f t="shared" ref="FE36:FF36" si="1373">FE35+3000</f>
        <v>51800</v>
      </c>
      <c r="FF36" s="34">
        <f t="shared" si="1373"/>
        <v>51800</v>
      </c>
      <c r="FG36" s="34">
        <f t="shared" si="1365"/>
        <v>52800</v>
      </c>
      <c r="FH36" s="34">
        <f t="shared" ref="FH36" si="1374">FH35+3000</f>
        <v>52800</v>
      </c>
      <c r="FI36" s="34">
        <f t="shared" si="1365"/>
        <v>51800</v>
      </c>
      <c r="FJ36" s="34">
        <f t="shared" ref="FJ36:FM36" si="1375">FJ35+3000</f>
        <v>51800</v>
      </c>
      <c r="FK36" s="34">
        <f t="shared" si="1375"/>
        <v>51800</v>
      </c>
      <c r="FL36" s="34">
        <f t="shared" si="1375"/>
        <v>51800</v>
      </c>
      <c r="FM36" s="34">
        <f t="shared" si="1375"/>
        <v>51800</v>
      </c>
      <c r="FN36" s="34">
        <f t="shared" si="1365"/>
        <v>52800</v>
      </c>
      <c r="FO36" s="34">
        <f t="shared" ref="FO36" si="1376">FO35+3000</f>
        <v>52800</v>
      </c>
      <c r="FP36" s="34">
        <f t="shared" si="1365"/>
        <v>51800</v>
      </c>
      <c r="FQ36" s="34">
        <f t="shared" ref="FQ36:FT36" si="1377">FQ35+3000</f>
        <v>51800</v>
      </c>
      <c r="FR36" s="34">
        <f t="shared" si="1377"/>
        <v>51800</v>
      </c>
      <c r="FS36" s="34">
        <f t="shared" si="1377"/>
        <v>51800</v>
      </c>
      <c r="FT36" s="34">
        <f t="shared" si="1377"/>
        <v>51800</v>
      </c>
      <c r="FU36" s="34">
        <f t="shared" si="1365"/>
        <v>52800</v>
      </c>
      <c r="FV36" s="34">
        <f t="shared" ref="FV36" si="1378">FV35+3000</f>
        <v>52800</v>
      </c>
      <c r="FW36" s="34">
        <f t="shared" si="1365"/>
        <v>56500</v>
      </c>
      <c r="FX36" s="34">
        <f t="shared" ref="FX36:GA36" si="1379">FX35+3000</f>
        <v>56500</v>
      </c>
      <c r="FY36" s="34">
        <f t="shared" si="1379"/>
        <v>56500</v>
      </c>
      <c r="FZ36" s="34">
        <f t="shared" si="1379"/>
        <v>56500</v>
      </c>
      <c r="GA36" s="34">
        <f t="shared" si="1379"/>
        <v>56500</v>
      </c>
      <c r="GB36" s="34">
        <f t="shared" ref="GB36" si="1380">GB35+3000</f>
        <v>58700</v>
      </c>
      <c r="GC36" s="34">
        <f t="shared" ref="GC36:GE36" si="1381">GC35+3000</f>
        <v>58700</v>
      </c>
      <c r="GD36" s="34">
        <f t="shared" si="1381"/>
        <v>58700</v>
      </c>
      <c r="GE36" s="34">
        <f t="shared" si="1381"/>
        <v>58700</v>
      </c>
    </row>
    <row r="37" spans="1:187" s="35" customFormat="1" ht="12" customHeight="1" x14ac:dyDescent="0.2">
      <c r="A37" s="261">
        <v>5</v>
      </c>
      <c r="B37" s="34">
        <f t="shared" ref="B37:CO37" si="1382">B36+3000</f>
        <v>88500</v>
      </c>
      <c r="C37" s="34">
        <f t="shared" ref="C37" si="1383">C36+3000</f>
        <v>88500</v>
      </c>
      <c r="D37" s="34">
        <f t="shared" si="1382"/>
        <v>85800</v>
      </c>
      <c r="E37" s="34">
        <f t="shared" ref="E37:F37" si="1384">E36+3000</f>
        <v>85800</v>
      </c>
      <c r="F37" s="34">
        <f t="shared" si="1384"/>
        <v>83600</v>
      </c>
      <c r="G37" s="34">
        <f t="shared" si="1382"/>
        <v>85800</v>
      </c>
      <c r="H37" s="34">
        <f t="shared" ref="H37" si="1385">H36+3000</f>
        <v>85800</v>
      </c>
      <c r="I37" s="34">
        <f t="shared" si="1382"/>
        <v>87800</v>
      </c>
      <c r="J37" s="34">
        <f t="shared" ref="J37" si="1386">J36+3000</f>
        <v>87800</v>
      </c>
      <c r="K37" s="34">
        <f t="shared" si="1382"/>
        <v>85800</v>
      </c>
      <c r="L37" s="34">
        <f t="shared" ref="L37:O37" si="1387">L36+3000</f>
        <v>85800</v>
      </c>
      <c r="M37" s="34">
        <f t="shared" si="1387"/>
        <v>85800</v>
      </c>
      <c r="N37" s="34">
        <f t="shared" si="1387"/>
        <v>85800</v>
      </c>
      <c r="O37" s="34">
        <f t="shared" si="1387"/>
        <v>85800</v>
      </c>
      <c r="P37" s="34">
        <f t="shared" si="1382"/>
        <v>87800</v>
      </c>
      <c r="Q37" s="34">
        <f t="shared" ref="Q37" si="1388">Q36+3000</f>
        <v>87800</v>
      </c>
      <c r="R37" s="34">
        <f t="shared" si="1382"/>
        <v>87800</v>
      </c>
      <c r="S37" s="34">
        <f t="shared" ref="S37:V37" si="1389">S36+3000</f>
        <v>87800</v>
      </c>
      <c r="T37" s="34">
        <f t="shared" si="1389"/>
        <v>87800</v>
      </c>
      <c r="U37" s="34">
        <f t="shared" si="1389"/>
        <v>87800</v>
      </c>
      <c r="V37" s="34">
        <f t="shared" si="1389"/>
        <v>87800</v>
      </c>
      <c r="W37" s="34">
        <f t="shared" si="1382"/>
        <v>89800</v>
      </c>
      <c r="X37" s="34">
        <f t="shared" ref="X37" si="1390">X36+3000</f>
        <v>89800</v>
      </c>
      <c r="Y37" s="34">
        <f t="shared" si="1382"/>
        <v>87800</v>
      </c>
      <c r="Z37" s="34">
        <f t="shared" ref="Z37:AC37" si="1391">Z36+3000</f>
        <v>87800</v>
      </c>
      <c r="AA37" s="34">
        <f t="shared" si="1391"/>
        <v>87800</v>
      </c>
      <c r="AB37" s="34">
        <f t="shared" si="1391"/>
        <v>87800</v>
      </c>
      <c r="AC37" s="34">
        <f t="shared" si="1391"/>
        <v>87800</v>
      </c>
      <c r="AD37" s="34">
        <f t="shared" si="1382"/>
        <v>89800</v>
      </c>
      <c r="AE37" s="34">
        <f t="shared" ref="AE37" si="1392">AE36+3000</f>
        <v>89800</v>
      </c>
      <c r="AF37" s="34">
        <f t="shared" si="1382"/>
        <v>87800</v>
      </c>
      <c r="AG37" s="34">
        <f t="shared" ref="AG37:AJ37" si="1393">AG36+3000</f>
        <v>87800</v>
      </c>
      <c r="AH37" s="34">
        <f t="shared" si="1393"/>
        <v>87800</v>
      </c>
      <c r="AI37" s="34">
        <f t="shared" si="1393"/>
        <v>87800</v>
      </c>
      <c r="AJ37" s="34">
        <f t="shared" si="1393"/>
        <v>87800</v>
      </c>
      <c r="AK37" s="34">
        <f t="shared" si="1382"/>
        <v>89800</v>
      </c>
      <c r="AL37" s="34">
        <f t="shared" ref="AL37" si="1394">AL36+3000</f>
        <v>89800</v>
      </c>
      <c r="AM37" s="34">
        <f t="shared" si="1382"/>
        <v>87800</v>
      </c>
      <c r="AN37" s="34">
        <f t="shared" ref="AN37:AQ37" si="1395">AN36+3000</f>
        <v>87800</v>
      </c>
      <c r="AO37" s="34">
        <f t="shared" si="1395"/>
        <v>87800</v>
      </c>
      <c r="AP37" s="34">
        <f t="shared" si="1395"/>
        <v>87800</v>
      </c>
      <c r="AQ37" s="34">
        <f t="shared" si="1395"/>
        <v>87800</v>
      </c>
      <c r="AR37" s="34">
        <f t="shared" si="1382"/>
        <v>89800</v>
      </c>
      <c r="AS37" s="34">
        <f t="shared" ref="AS37" si="1396">AS36+3000</f>
        <v>89800</v>
      </c>
      <c r="AT37" s="34">
        <f t="shared" si="1382"/>
        <v>87800</v>
      </c>
      <c r="AU37" s="34">
        <f t="shared" ref="AU37:AX37" si="1397">AU36+3000</f>
        <v>87800</v>
      </c>
      <c r="AV37" s="34">
        <f t="shared" si="1397"/>
        <v>87800</v>
      </c>
      <c r="AW37" s="34">
        <f t="shared" si="1397"/>
        <v>87800</v>
      </c>
      <c r="AX37" s="34">
        <f t="shared" si="1397"/>
        <v>87800</v>
      </c>
      <c r="AY37" s="34">
        <f t="shared" si="1382"/>
        <v>89800</v>
      </c>
      <c r="AZ37" s="34">
        <f t="shared" ref="AZ37" si="1398">AZ36+3000</f>
        <v>89800</v>
      </c>
      <c r="BA37" s="34">
        <f t="shared" si="1382"/>
        <v>87800</v>
      </c>
      <c r="BB37" s="34">
        <f t="shared" ref="BB37:BE37" si="1399">BB36+3000</f>
        <v>87800</v>
      </c>
      <c r="BC37" s="34">
        <f t="shared" si="1399"/>
        <v>87800</v>
      </c>
      <c r="BD37" s="34">
        <f t="shared" si="1399"/>
        <v>87800</v>
      </c>
      <c r="BE37" s="34">
        <f t="shared" si="1399"/>
        <v>87800</v>
      </c>
      <c r="BF37" s="34">
        <f t="shared" si="1382"/>
        <v>89800</v>
      </c>
      <c r="BG37" s="34">
        <f t="shared" ref="BG37" si="1400">BG36+3000</f>
        <v>89800</v>
      </c>
      <c r="BH37" s="34">
        <f t="shared" si="1382"/>
        <v>84600</v>
      </c>
      <c r="BI37" s="34">
        <f t="shared" ref="BI37:BL37" si="1401">BI36+3000</f>
        <v>84600</v>
      </c>
      <c r="BJ37" s="34">
        <f t="shared" si="1401"/>
        <v>84600</v>
      </c>
      <c r="BK37" s="34">
        <f t="shared" si="1401"/>
        <v>84600</v>
      </c>
      <c r="BL37" s="34">
        <f t="shared" si="1401"/>
        <v>84600</v>
      </c>
      <c r="BM37" s="34">
        <f t="shared" si="1382"/>
        <v>85800</v>
      </c>
      <c r="BN37" s="34">
        <f t="shared" ref="BN37" si="1402">BN36+3000</f>
        <v>85800</v>
      </c>
      <c r="BO37" s="303">
        <f t="shared" ref="BO37" si="1403">BO36+3000</f>
        <v>83600</v>
      </c>
      <c r="BP37" s="303">
        <f t="shared" si="1382"/>
        <v>83600</v>
      </c>
      <c r="BQ37" s="304">
        <f t="shared" si="1382"/>
        <v>66700</v>
      </c>
      <c r="BR37" s="34">
        <f t="shared" ref="BR37:BS37" si="1404">BR36+3000</f>
        <v>66700</v>
      </c>
      <c r="BS37" s="34">
        <f t="shared" si="1404"/>
        <v>66700</v>
      </c>
      <c r="BT37" s="34">
        <f t="shared" si="1382"/>
        <v>66700</v>
      </c>
      <c r="BU37" s="34">
        <f t="shared" ref="BU37" si="1405">BU36+3000</f>
        <v>66700</v>
      </c>
      <c r="BV37" s="34">
        <f t="shared" si="1382"/>
        <v>64500</v>
      </c>
      <c r="BW37" s="34">
        <f t="shared" ref="BW37:BZ37" si="1406">BW36+3000</f>
        <v>64500</v>
      </c>
      <c r="BX37" s="34">
        <f t="shared" si="1406"/>
        <v>64500</v>
      </c>
      <c r="BY37" s="34">
        <f t="shared" si="1406"/>
        <v>64500</v>
      </c>
      <c r="BZ37" s="34">
        <f t="shared" si="1406"/>
        <v>64500</v>
      </c>
      <c r="CA37" s="34">
        <f t="shared" si="1382"/>
        <v>66700</v>
      </c>
      <c r="CB37" s="34">
        <f t="shared" ref="CB37" si="1407">CB36+3000</f>
        <v>66700</v>
      </c>
      <c r="CC37" s="34">
        <f t="shared" si="1382"/>
        <v>64500</v>
      </c>
      <c r="CD37" s="34">
        <f t="shared" ref="CD37:CG37" si="1408">CD36+3000</f>
        <v>64500</v>
      </c>
      <c r="CE37" s="34">
        <f t="shared" si="1408"/>
        <v>64500</v>
      </c>
      <c r="CF37" s="34">
        <f t="shared" si="1408"/>
        <v>64500</v>
      </c>
      <c r="CG37" s="34">
        <f t="shared" si="1408"/>
        <v>64500</v>
      </c>
      <c r="CH37" s="34">
        <f t="shared" si="1382"/>
        <v>66700</v>
      </c>
      <c r="CI37" s="34">
        <f t="shared" ref="CI37" si="1409">CI36+3000</f>
        <v>66700</v>
      </c>
      <c r="CJ37" s="34">
        <f t="shared" si="1382"/>
        <v>64500</v>
      </c>
      <c r="CK37" s="34">
        <f t="shared" ref="CK37:CN37" si="1410">CK36+3000</f>
        <v>64500</v>
      </c>
      <c r="CL37" s="34">
        <f t="shared" si="1410"/>
        <v>64500</v>
      </c>
      <c r="CM37" s="34">
        <f t="shared" si="1410"/>
        <v>64500</v>
      </c>
      <c r="CN37" s="34">
        <f t="shared" si="1410"/>
        <v>64500</v>
      </c>
      <c r="CO37" s="34">
        <f t="shared" si="1382"/>
        <v>66700</v>
      </c>
      <c r="CP37" s="34">
        <f t="shared" ref="CP37" si="1411">CP36+3000</f>
        <v>66700</v>
      </c>
      <c r="CQ37" s="34">
        <f t="shared" ref="CQ37:CT37" si="1412">CQ36+3000</f>
        <v>64500</v>
      </c>
      <c r="CR37" s="34">
        <f t="shared" si="1412"/>
        <v>64500</v>
      </c>
      <c r="CS37" s="34">
        <f t="shared" si="1412"/>
        <v>64500</v>
      </c>
      <c r="CT37" s="34">
        <f t="shared" si="1412"/>
        <v>64500</v>
      </c>
      <c r="CU37" s="304">
        <f t="shared" ref="CU37:EG37" si="1413">CU36+3000</f>
        <v>62800</v>
      </c>
      <c r="CV37" s="34">
        <f t="shared" ref="CV37:CW37" si="1414">CV36+3000</f>
        <v>62800</v>
      </c>
      <c r="CW37" s="34">
        <f t="shared" si="1414"/>
        <v>62800</v>
      </c>
      <c r="CX37" s="34">
        <f t="shared" si="1413"/>
        <v>60800</v>
      </c>
      <c r="CY37" s="34">
        <f t="shared" ref="CY37:DB37" si="1415">CY36+3000</f>
        <v>60800</v>
      </c>
      <c r="CZ37" s="34">
        <f t="shared" si="1415"/>
        <v>60800</v>
      </c>
      <c r="DA37" s="34">
        <f t="shared" si="1415"/>
        <v>60800</v>
      </c>
      <c r="DB37" s="34">
        <f t="shared" si="1415"/>
        <v>60800</v>
      </c>
      <c r="DC37" s="34">
        <f t="shared" si="1413"/>
        <v>62800</v>
      </c>
      <c r="DD37" s="34">
        <f t="shared" ref="DD37" si="1416">DD36+3000</f>
        <v>62800</v>
      </c>
      <c r="DE37" s="34">
        <f t="shared" si="1413"/>
        <v>60800</v>
      </c>
      <c r="DF37" s="34">
        <f t="shared" ref="DF37:DI37" si="1417">DF36+3000</f>
        <v>60800</v>
      </c>
      <c r="DG37" s="34">
        <f t="shared" si="1417"/>
        <v>60800</v>
      </c>
      <c r="DH37" s="34">
        <f t="shared" si="1417"/>
        <v>60800</v>
      </c>
      <c r="DI37" s="34">
        <f t="shared" si="1417"/>
        <v>60800</v>
      </c>
      <c r="DJ37" s="34">
        <f t="shared" si="1413"/>
        <v>62800</v>
      </c>
      <c r="DK37" s="34">
        <f t="shared" ref="DK37" si="1418">DK36+3000</f>
        <v>62800</v>
      </c>
      <c r="DL37" s="34">
        <f t="shared" si="1413"/>
        <v>60800</v>
      </c>
      <c r="DM37" s="34">
        <f t="shared" ref="DM37:DP37" si="1419">DM36+3000</f>
        <v>60800</v>
      </c>
      <c r="DN37" s="34">
        <f t="shared" si="1419"/>
        <v>60800</v>
      </c>
      <c r="DO37" s="34">
        <f t="shared" si="1419"/>
        <v>60800</v>
      </c>
      <c r="DP37" s="34">
        <f t="shared" si="1419"/>
        <v>60800</v>
      </c>
      <c r="DQ37" s="34">
        <f t="shared" si="1413"/>
        <v>62800</v>
      </c>
      <c r="DR37" s="34">
        <f t="shared" ref="DR37" si="1420">DR36+3000</f>
        <v>62800</v>
      </c>
      <c r="DS37" s="34">
        <f t="shared" si="1413"/>
        <v>60800</v>
      </c>
      <c r="DT37" s="34">
        <f t="shared" ref="DT37:DW37" si="1421">DT36+3000</f>
        <v>60800</v>
      </c>
      <c r="DU37" s="34">
        <f t="shared" si="1421"/>
        <v>60800</v>
      </c>
      <c r="DV37" s="34">
        <f t="shared" si="1421"/>
        <v>60800</v>
      </c>
      <c r="DW37" s="34">
        <f t="shared" si="1421"/>
        <v>60800</v>
      </c>
      <c r="DX37" s="34">
        <f t="shared" si="1413"/>
        <v>62800</v>
      </c>
      <c r="DY37" s="34">
        <f t="shared" ref="DY37" si="1422">DY36+3000</f>
        <v>62800</v>
      </c>
      <c r="DZ37" s="34">
        <f t="shared" si="1413"/>
        <v>64500</v>
      </c>
      <c r="EA37" s="34">
        <f t="shared" ref="EA37:EB37" si="1423">EA36+3000</f>
        <v>64500</v>
      </c>
      <c r="EB37" s="34">
        <f t="shared" si="1423"/>
        <v>64500</v>
      </c>
      <c r="EC37" s="34">
        <f t="shared" si="1413"/>
        <v>66700</v>
      </c>
      <c r="ED37" s="34">
        <f t="shared" ref="ED37:EF37" si="1424">ED36+3000</f>
        <v>66700</v>
      </c>
      <c r="EE37" s="34">
        <f t="shared" si="1424"/>
        <v>66700</v>
      </c>
      <c r="EF37" s="34">
        <f t="shared" si="1424"/>
        <v>66700</v>
      </c>
      <c r="EG37" s="302">
        <f t="shared" si="1413"/>
        <v>59800</v>
      </c>
      <c r="EH37" s="304">
        <f t="shared" ref="EH37:FW37" si="1425">EH36+3000</f>
        <v>54800</v>
      </c>
      <c r="EI37" s="34">
        <f t="shared" ref="EI37:EK37" si="1426">EI36+3000</f>
        <v>54800</v>
      </c>
      <c r="EJ37" s="34">
        <f t="shared" si="1426"/>
        <v>54800</v>
      </c>
      <c r="EK37" s="34">
        <f t="shared" si="1426"/>
        <v>54800</v>
      </c>
      <c r="EL37" s="34">
        <f t="shared" si="1425"/>
        <v>55800</v>
      </c>
      <c r="EM37" s="34">
        <f t="shared" ref="EM37" si="1427">EM36+3000</f>
        <v>55800</v>
      </c>
      <c r="EN37" s="34">
        <f t="shared" si="1425"/>
        <v>54800</v>
      </c>
      <c r="EO37" s="34">
        <f t="shared" ref="EO37:ER37" si="1428">EO36+3000</f>
        <v>54800</v>
      </c>
      <c r="EP37" s="34">
        <f t="shared" si="1428"/>
        <v>54800</v>
      </c>
      <c r="EQ37" s="34">
        <f t="shared" si="1428"/>
        <v>54800</v>
      </c>
      <c r="ER37" s="34">
        <f t="shared" si="1428"/>
        <v>54800</v>
      </c>
      <c r="ES37" s="34">
        <f t="shared" si="1425"/>
        <v>55800</v>
      </c>
      <c r="ET37" s="34">
        <f t="shared" ref="ET37" si="1429">ET36+3000</f>
        <v>55800</v>
      </c>
      <c r="EU37" s="34">
        <f t="shared" si="1425"/>
        <v>54800</v>
      </c>
      <c r="EV37" s="34">
        <f t="shared" ref="EV37:EY37" si="1430">EV36+3000</f>
        <v>54800</v>
      </c>
      <c r="EW37" s="34">
        <f t="shared" si="1430"/>
        <v>54800</v>
      </c>
      <c r="EX37" s="34">
        <f t="shared" si="1430"/>
        <v>54800</v>
      </c>
      <c r="EY37" s="34">
        <f t="shared" si="1430"/>
        <v>54800</v>
      </c>
      <c r="EZ37" s="34">
        <f t="shared" si="1425"/>
        <v>55800</v>
      </c>
      <c r="FA37" s="34">
        <f t="shared" ref="FA37" si="1431">FA36+3000</f>
        <v>55800</v>
      </c>
      <c r="FB37" s="34">
        <f t="shared" si="1425"/>
        <v>54800</v>
      </c>
      <c r="FC37" s="34">
        <f t="shared" ref="FC37" si="1432">FC36+3000</f>
        <v>54800</v>
      </c>
      <c r="FD37" s="34">
        <f t="shared" si="1425"/>
        <v>54800</v>
      </c>
      <c r="FE37" s="34">
        <f t="shared" ref="FE37:FF37" si="1433">FE36+3000</f>
        <v>54800</v>
      </c>
      <c r="FF37" s="34">
        <f t="shared" si="1433"/>
        <v>54800</v>
      </c>
      <c r="FG37" s="34">
        <f t="shared" si="1425"/>
        <v>55800</v>
      </c>
      <c r="FH37" s="34">
        <f t="shared" ref="FH37" si="1434">FH36+3000</f>
        <v>55800</v>
      </c>
      <c r="FI37" s="34">
        <f t="shared" si="1425"/>
        <v>54800</v>
      </c>
      <c r="FJ37" s="34">
        <f t="shared" ref="FJ37:FM37" si="1435">FJ36+3000</f>
        <v>54800</v>
      </c>
      <c r="FK37" s="34">
        <f t="shared" si="1435"/>
        <v>54800</v>
      </c>
      <c r="FL37" s="34">
        <f t="shared" si="1435"/>
        <v>54800</v>
      </c>
      <c r="FM37" s="34">
        <f t="shared" si="1435"/>
        <v>54800</v>
      </c>
      <c r="FN37" s="34">
        <f t="shared" si="1425"/>
        <v>55800</v>
      </c>
      <c r="FO37" s="34">
        <f t="shared" ref="FO37" si="1436">FO36+3000</f>
        <v>55800</v>
      </c>
      <c r="FP37" s="34">
        <f t="shared" si="1425"/>
        <v>54800</v>
      </c>
      <c r="FQ37" s="34">
        <f t="shared" ref="FQ37:FT37" si="1437">FQ36+3000</f>
        <v>54800</v>
      </c>
      <c r="FR37" s="34">
        <f t="shared" si="1437"/>
        <v>54800</v>
      </c>
      <c r="FS37" s="34">
        <f t="shared" si="1437"/>
        <v>54800</v>
      </c>
      <c r="FT37" s="34">
        <f t="shared" si="1437"/>
        <v>54800</v>
      </c>
      <c r="FU37" s="34">
        <f t="shared" si="1425"/>
        <v>55800</v>
      </c>
      <c r="FV37" s="34">
        <f t="shared" ref="FV37" si="1438">FV36+3000</f>
        <v>55800</v>
      </c>
      <c r="FW37" s="34">
        <f t="shared" si="1425"/>
        <v>59500</v>
      </c>
      <c r="FX37" s="34">
        <f t="shared" ref="FX37:GA37" si="1439">FX36+3000</f>
        <v>59500</v>
      </c>
      <c r="FY37" s="34">
        <f t="shared" si="1439"/>
        <v>59500</v>
      </c>
      <c r="FZ37" s="34">
        <f t="shared" si="1439"/>
        <v>59500</v>
      </c>
      <c r="GA37" s="34">
        <f t="shared" si="1439"/>
        <v>59500</v>
      </c>
      <c r="GB37" s="34">
        <f t="shared" ref="GB37" si="1440">GB36+3000</f>
        <v>61700</v>
      </c>
      <c r="GC37" s="34">
        <f t="shared" ref="GC37:GE37" si="1441">GC36+3000</f>
        <v>61700</v>
      </c>
      <c r="GD37" s="34">
        <f t="shared" si="1441"/>
        <v>61700</v>
      </c>
      <c r="GE37" s="34">
        <f t="shared" si="1441"/>
        <v>61700</v>
      </c>
    </row>
    <row r="38" spans="1:187" s="35" customFormat="1" ht="12" customHeight="1" x14ac:dyDescent="0.2">
      <c r="A38" s="261">
        <v>6</v>
      </c>
      <c r="B38" s="34">
        <f t="shared" ref="B38:CO38" si="1442">B37+3000</f>
        <v>91500</v>
      </c>
      <c r="C38" s="34">
        <f t="shared" ref="C38" si="1443">C37+3000</f>
        <v>91500</v>
      </c>
      <c r="D38" s="34">
        <f t="shared" si="1442"/>
        <v>88800</v>
      </c>
      <c r="E38" s="34">
        <f t="shared" ref="E38:F38" si="1444">E37+3000</f>
        <v>88800</v>
      </c>
      <c r="F38" s="34">
        <f t="shared" si="1444"/>
        <v>86600</v>
      </c>
      <c r="G38" s="34">
        <f t="shared" si="1442"/>
        <v>88800</v>
      </c>
      <c r="H38" s="34">
        <f t="shared" ref="H38" si="1445">H37+3000</f>
        <v>88800</v>
      </c>
      <c r="I38" s="34">
        <f t="shared" si="1442"/>
        <v>90800</v>
      </c>
      <c r="J38" s="34">
        <f t="shared" ref="J38" si="1446">J37+3000</f>
        <v>90800</v>
      </c>
      <c r="K38" s="34">
        <f t="shared" si="1442"/>
        <v>88800</v>
      </c>
      <c r="L38" s="34">
        <f t="shared" ref="L38:O38" si="1447">L37+3000</f>
        <v>88800</v>
      </c>
      <c r="M38" s="34">
        <f t="shared" si="1447"/>
        <v>88800</v>
      </c>
      <c r="N38" s="34">
        <f t="shared" si="1447"/>
        <v>88800</v>
      </c>
      <c r="O38" s="34">
        <f t="shared" si="1447"/>
        <v>88800</v>
      </c>
      <c r="P38" s="34">
        <f t="shared" si="1442"/>
        <v>90800</v>
      </c>
      <c r="Q38" s="34">
        <f t="shared" ref="Q38" si="1448">Q37+3000</f>
        <v>90800</v>
      </c>
      <c r="R38" s="34">
        <f t="shared" si="1442"/>
        <v>90800</v>
      </c>
      <c r="S38" s="34">
        <f t="shared" ref="S38:V38" si="1449">S37+3000</f>
        <v>90800</v>
      </c>
      <c r="T38" s="34">
        <f t="shared" si="1449"/>
        <v>90800</v>
      </c>
      <c r="U38" s="34">
        <f t="shared" si="1449"/>
        <v>90800</v>
      </c>
      <c r="V38" s="34">
        <f t="shared" si="1449"/>
        <v>90800</v>
      </c>
      <c r="W38" s="34">
        <f t="shared" si="1442"/>
        <v>92800</v>
      </c>
      <c r="X38" s="34">
        <f t="shared" ref="X38" si="1450">X37+3000</f>
        <v>92800</v>
      </c>
      <c r="Y38" s="34">
        <f t="shared" si="1442"/>
        <v>90800</v>
      </c>
      <c r="Z38" s="34">
        <f t="shared" ref="Z38:AC38" si="1451">Z37+3000</f>
        <v>90800</v>
      </c>
      <c r="AA38" s="34">
        <f t="shared" si="1451"/>
        <v>90800</v>
      </c>
      <c r="AB38" s="34">
        <f t="shared" si="1451"/>
        <v>90800</v>
      </c>
      <c r="AC38" s="34">
        <f t="shared" si="1451"/>
        <v>90800</v>
      </c>
      <c r="AD38" s="34">
        <f t="shared" si="1442"/>
        <v>92800</v>
      </c>
      <c r="AE38" s="34">
        <f t="shared" ref="AE38" si="1452">AE37+3000</f>
        <v>92800</v>
      </c>
      <c r="AF38" s="34">
        <f t="shared" si="1442"/>
        <v>90800</v>
      </c>
      <c r="AG38" s="34">
        <f t="shared" ref="AG38:AJ38" si="1453">AG37+3000</f>
        <v>90800</v>
      </c>
      <c r="AH38" s="34">
        <f t="shared" si="1453"/>
        <v>90800</v>
      </c>
      <c r="AI38" s="34">
        <f t="shared" si="1453"/>
        <v>90800</v>
      </c>
      <c r="AJ38" s="34">
        <f t="shared" si="1453"/>
        <v>90800</v>
      </c>
      <c r="AK38" s="34">
        <f t="shared" si="1442"/>
        <v>92800</v>
      </c>
      <c r="AL38" s="34">
        <f t="shared" ref="AL38" si="1454">AL37+3000</f>
        <v>92800</v>
      </c>
      <c r="AM38" s="34">
        <f t="shared" si="1442"/>
        <v>90800</v>
      </c>
      <c r="AN38" s="34">
        <f t="shared" ref="AN38:AQ38" si="1455">AN37+3000</f>
        <v>90800</v>
      </c>
      <c r="AO38" s="34">
        <f t="shared" si="1455"/>
        <v>90800</v>
      </c>
      <c r="AP38" s="34">
        <f t="shared" si="1455"/>
        <v>90800</v>
      </c>
      <c r="AQ38" s="34">
        <f t="shared" si="1455"/>
        <v>90800</v>
      </c>
      <c r="AR38" s="34">
        <f t="shared" si="1442"/>
        <v>92800</v>
      </c>
      <c r="AS38" s="34">
        <f t="shared" ref="AS38" si="1456">AS37+3000</f>
        <v>92800</v>
      </c>
      <c r="AT38" s="34">
        <f t="shared" si="1442"/>
        <v>90800</v>
      </c>
      <c r="AU38" s="34">
        <f t="shared" ref="AU38:AX38" si="1457">AU37+3000</f>
        <v>90800</v>
      </c>
      <c r="AV38" s="34">
        <f t="shared" si="1457"/>
        <v>90800</v>
      </c>
      <c r="AW38" s="34">
        <f t="shared" si="1457"/>
        <v>90800</v>
      </c>
      <c r="AX38" s="34">
        <f t="shared" si="1457"/>
        <v>90800</v>
      </c>
      <c r="AY38" s="34">
        <f t="shared" si="1442"/>
        <v>92800</v>
      </c>
      <c r="AZ38" s="34">
        <f t="shared" ref="AZ38" si="1458">AZ37+3000</f>
        <v>92800</v>
      </c>
      <c r="BA38" s="34">
        <f t="shared" si="1442"/>
        <v>90800</v>
      </c>
      <c r="BB38" s="34">
        <f t="shared" ref="BB38:BE38" si="1459">BB37+3000</f>
        <v>90800</v>
      </c>
      <c r="BC38" s="34">
        <f t="shared" si="1459"/>
        <v>90800</v>
      </c>
      <c r="BD38" s="34">
        <f t="shared" si="1459"/>
        <v>90800</v>
      </c>
      <c r="BE38" s="34">
        <f t="shared" si="1459"/>
        <v>90800</v>
      </c>
      <c r="BF38" s="34">
        <f t="shared" si="1442"/>
        <v>92800</v>
      </c>
      <c r="BG38" s="34">
        <f t="shared" ref="BG38" si="1460">BG37+3000</f>
        <v>92800</v>
      </c>
      <c r="BH38" s="34">
        <f t="shared" si="1442"/>
        <v>87600</v>
      </c>
      <c r="BI38" s="34">
        <f t="shared" ref="BI38:BL38" si="1461">BI37+3000</f>
        <v>87600</v>
      </c>
      <c r="BJ38" s="34">
        <f t="shared" si="1461"/>
        <v>87600</v>
      </c>
      <c r="BK38" s="34">
        <f t="shared" si="1461"/>
        <v>87600</v>
      </c>
      <c r="BL38" s="34">
        <f t="shared" si="1461"/>
        <v>87600</v>
      </c>
      <c r="BM38" s="34">
        <f t="shared" si="1442"/>
        <v>88800</v>
      </c>
      <c r="BN38" s="34">
        <f t="shared" ref="BN38" si="1462">BN37+3000</f>
        <v>88800</v>
      </c>
      <c r="BO38" s="303">
        <f t="shared" ref="BO38" si="1463">BO37+3000</f>
        <v>86600</v>
      </c>
      <c r="BP38" s="303">
        <f t="shared" si="1442"/>
        <v>86600</v>
      </c>
      <c r="BQ38" s="304">
        <f t="shared" si="1442"/>
        <v>69700</v>
      </c>
      <c r="BR38" s="34">
        <f t="shared" ref="BR38:BS38" si="1464">BR37+3000</f>
        <v>69700</v>
      </c>
      <c r="BS38" s="34">
        <f t="shared" si="1464"/>
        <v>69700</v>
      </c>
      <c r="BT38" s="34">
        <f t="shared" si="1442"/>
        <v>69700</v>
      </c>
      <c r="BU38" s="34">
        <f t="shared" ref="BU38" si="1465">BU37+3000</f>
        <v>69700</v>
      </c>
      <c r="BV38" s="34">
        <f t="shared" si="1442"/>
        <v>67500</v>
      </c>
      <c r="BW38" s="34">
        <f t="shared" ref="BW38:BZ38" si="1466">BW37+3000</f>
        <v>67500</v>
      </c>
      <c r="BX38" s="34">
        <f t="shared" si="1466"/>
        <v>67500</v>
      </c>
      <c r="BY38" s="34">
        <f t="shared" si="1466"/>
        <v>67500</v>
      </c>
      <c r="BZ38" s="34">
        <f t="shared" si="1466"/>
        <v>67500</v>
      </c>
      <c r="CA38" s="34">
        <f t="shared" si="1442"/>
        <v>69700</v>
      </c>
      <c r="CB38" s="34">
        <f t="shared" ref="CB38" si="1467">CB37+3000</f>
        <v>69700</v>
      </c>
      <c r="CC38" s="34">
        <f t="shared" si="1442"/>
        <v>67500</v>
      </c>
      <c r="CD38" s="34">
        <f t="shared" ref="CD38:CG38" si="1468">CD37+3000</f>
        <v>67500</v>
      </c>
      <c r="CE38" s="34">
        <f t="shared" si="1468"/>
        <v>67500</v>
      </c>
      <c r="CF38" s="34">
        <f t="shared" si="1468"/>
        <v>67500</v>
      </c>
      <c r="CG38" s="34">
        <f t="shared" si="1468"/>
        <v>67500</v>
      </c>
      <c r="CH38" s="34">
        <f t="shared" si="1442"/>
        <v>69700</v>
      </c>
      <c r="CI38" s="34">
        <f t="shared" ref="CI38" si="1469">CI37+3000</f>
        <v>69700</v>
      </c>
      <c r="CJ38" s="34">
        <f t="shared" si="1442"/>
        <v>67500</v>
      </c>
      <c r="CK38" s="34">
        <f t="shared" ref="CK38:CN38" si="1470">CK37+3000</f>
        <v>67500</v>
      </c>
      <c r="CL38" s="34">
        <f t="shared" si="1470"/>
        <v>67500</v>
      </c>
      <c r="CM38" s="34">
        <f t="shared" si="1470"/>
        <v>67500</v>
      </c>
      <c r="CN38" s="34">
        <f t="shared" si="1470"/>
        <v>67500</v>
      </c>
      <c r="CO38" s="34">
        <f t="shared" si="1442"/>
        <v>69700</v>
      </c>
      <c r="CP38" s="34">
        <f t="shared" ref="CP38" si="1471">CP37+3000</f>
        <v>69700</v>
      </c>
      <c r="CQ38" s="34">
        <f t="shared" ref="CQ38:CT38" si="1472">CQ37+3000</f>
        <v>67500</v>
      </c>
      <c r="CR38" s="34">
        <f t="shared" si="1472"/>
        <v>67500</v>
      </c>
      <c r="CS38" s="34">
        <f t="shared" si="1472"/>
        <v>67500</v>
      </c>
      <c r="CT38" s="34">
        <f t="shared" si="1472"/>
        <v>67500</v>
      </c>
      <c r="CU38" s="304">
        <f t="shared" ref="CU38:EG38" si="1473">CU37+3000</f>
        <v>65800</v>
      </c>
      <c r="CV38" s="34">
        <f t="shared" ref="CV38:CW38" si="1474">CV37+3000</f>
        <v>65800</v>
      </c>
      <c r="CW38" s="34">
        <f t="shared" si="1474"/>
        <v>65800</v>
      </c>
      <c r="CX38" s="34">
        <f t="shared" si="1473"/>
        <v>63800</v>
      </c>
      <c r="CY38" s="34">
        <f t="shared" ref="CY38:DB38" si="1475">CY37+3000</f>
        <v>63800</v>
      </c>
      <c r="CZ38" s="34">
        <f t="shared" si="1475"/>
        <v>63800</v>
      </c>
      <c r="DA38" s="34">
        <f t="shared" si="1475"/>
        <v>63800</v>
      </c>
      <c r="DB38" s="34">
        <f t="shared" si="1475"/>
        <v>63800</v>
      </c>
      <c r="DC38" s="34">
        <f t="shared" si="1473"/>
        <v>65800</v>
      </c>
      <c r="DD38" s="34">
        <f t="shared" ref="DD38" si="1476">DD37+3000</f>
        <v>65800</v>
      </c>
      <c r="DE38" s="34">
        <f t="shared" si="1473"/>
        <v>63800</v>
      </c>
      <c r="DF38" s="34">
        <f t="shared" ref="DF38:DI38" si="1477">DF37+3000</f>
        <v>63800</v>
      </c>
      <c r="DG38" s="34">
        <f t="shared" si="1477"/>
        <v>63800</v>
      </c>
      <c r="DH38" s="34">
        <f t="shared" si="1477"/>
        <v>63800</v>
      </c>
      <c r="DI38" s="34">
        <f t="shared" si="1477"/>
        <v>63800</v>
      </c>
      <c r="DJ38" s="34">
        <f t="shared" si="1473"/>
        <v>65800</v>
      </c>
      <c r="DK38" s="34">
        <f t="shared" ref="DK38" si="1478">DK37+3000</f>
        <v>65800</v>
      </c>
      <c r="DL38" s="34">
        <f t="shared" si="1473"/>
        <v>63800</v>
      </c>
      <c r="DM38" s="34">
        <f t="shared" ref="DM38:DP38" si="1479">DM37+3000</f>
        <v>63800</v>
      </c>
      <c r="DN38" s="34">
        <f t="shared" si="1479"/>
        <v>63800</v>
      </c>
      <c r="DO38" s="34">
        <f t="shared" si="1479"/>
        <v>63800</v>
      </c>
      <c r="DP38" s="34">
        <f t="shared" si="1479"/>
        <v>63800</v>
      </c>
      <c r="DQ38" s="34">
        <f t="shared" si="1473"/>
        <v>65800</v>
      </c>
      <c r="DR38" s="34">
        <f t="shared" ref="DR38" si="1480">DR37+3000</f>
        <v>65800</v>
      </c>
      <c r="DS38" s="34">
        <f t="shared" si="1473"/>
        <v>63800</v>
      </c>
      <c r="DT38" s="34">
        <f t="shared" ref="DT38:DW38" si="1481">DT37+3000</f>
        <v>63800</v>
      </c>
      <c r="DU38" s="34">
        <f t="shared" si="1481"/>
        <v>63800</v>
      </c>
      <c r="DV38" s="34">
        <f t="shared" si="1481"/>
        <v>63800</v>
      </c>
      <c r="DW38" s="34">
        <f t="shared" si="1481"/>
        <v>63800</v>
      </c>
      <c r="DX38" s="34">
        <f t="shared" si="1473"/>
        <v>65800</v>
      </c>
      <c r="DY38" s="34">
        <f t="shared" ref="DY38" si="1482">DY37+3000</f>
        <v>65800</v>
      </c>
      <c r="DZ38" s="34">
        <f t="shared" si="1473"/>
        <v>67500</v>
      </c>
      <c r="EA38" s="34">
        <f t="shared" ref="EA38:EB38" si="1483">EA37+3000</f>
        <v>67500</v>
      </c>
      <c r="EB38" s="34">
        <f t="shared" si="1483"/>
        <v>67500</v>
      </c>
      <c r="EC38" s="34">
        <f t="shared" si="1473"/>
        <v>69700</v>
      </c>
      <c r="ED38" s="34">
        <f t="shared" ref="ED38:EF38" si="1484">ED37+3000</f>
        <v>69700</v>
      </c>
      <c r="EE38" s="34">
        <f t="shared" si="1484"/>
        <v>69700</v>
      </c>
      <c r="EF38" s="34">
        <f t="shared" si="1484"/>
        <v>69700</v>
      </c>
      <c r="EG38" s="302">
        <f t="shared" si="1473"/>
        <v>62800</v>
      </c>
      <c r="EH38" s="304">
        <f t="shared" ref="EH38:FW38" si="1485">EH37+3000</f>
        <v>57800</v>
      </c>
      <c r="EI38" s="34">
        <f t="shared" ref="EI38:EK38" si="1486">EI37+3000</f>
        <v>57800</v>
      </c>
      <c r="EJ38" s="34">
        <f t="shared" si="1486"/>
        <v>57800</v>
      </c>
      <c r="EK38" s="34">
        <f t="shared" si="1486"/>
        <v>57800</v>
      </c>
      <c r="EL38" s="34">
        <f t="shared" si="1485"/>
        <v>58800</v>
      </c>
      <c r="EM38" s="34">
        <f t="shared" ref="EM38" si="1487">EM37+3000</f>
        <v>58800</v>
      </c>
      <c r="EN38" s="34">
        <f t="shared" si="1485"/>
        <v>57800</v>
      </c>
      <c r="EO38" s="34">
        <f t="shared" ref="EO38:ER38" si="1488">EO37+3000</f>
        <v>57800</v>
      </c>
      <c r="EP38" s="34">
        <f t="shared" si="1488"/>
        <v>57800</v>
      </c>
      <c r="EQ38" s="34">
        <f t="shared" si="1488"/>
        <v>57800</v>
      </c>
      <c r="ER38" s="34">
        <f t="shared" si="1488"/>
        <v>57800</v>
      </c>
      <c r="ES38" s="34">
        <f t="shared" si="1485"/>
        <v>58800</v>
      </c>
      <c r="ET38" s="34">
        <f t="shared" ref="ET38" si="1489">ET37+3000</f>
        <v>58800</v>
      </c>
      <c r="EU38" s="34">
        <f t="shared" si="1485"/>
        <v>57800</v>
      </c>
      <c r="EV38" s="34">
        <f t="shared" ref="EV38:EY38" si="1490">EV37+3000</f>
        <v>57800</v>
      </c>
      <c r="EW38" s="34">
        <f t="shared" si="1490"/>
        <v>57800</v>
      </c>
      <c r="EX38" s="34">
        <f t="shared" si="1490"/>
        <v>57800</v>
      </c>
      <c r="EY38" s="34">
        <f t="shared" si="1490"/>
        <v>57800</v>
      </c>
      <c r="EZ38" s="34">
        <f t="shared" si="1485"/>
        <v>58800</v>
      </c>
      <c r="FA38" s="34">
        <f t="shared" ref="FA38" si="1491">FA37+3000</f>
        <v>58800</v>
      </c>
      <c r="FB38" s="34">
        <f t="shared" si="1485"/>
        <v>57800</v>
      </c>
      <c r="FC38" s="34">
        <f t="shared" ref="FC38" si="1492">FC37+3000</f>
        <v>57800</v>
      </c>
      <c r="FD38" s="34">
        <f t="shared" si="1485"/>
        <v>57800</v>
      </c>
      <c r="FE38" s="34">
        <f t="shared" ref="FE38:FF38" si="1493">FE37+3000</f>
        <v>57800</v>
      </c>
      <c r="FF38" s="34">
        <f t="shared" si="1493"/>
        <v>57800</v>
      </c>
      <c r="FG38" s="34">
        <f t="shared" si="1485"/>
        <v>58800</v>
      </c>
      <c r="FH38" s="34">
        <f t="shared" ref="FH38" si="1494">FH37+3000</f>
        <v>58800</v>
      </c>
      <c r="FI38" s="34">
        <f t="shared" si="1485"/>
        <v>57800</v>
      </c>
      <c r="FJ38" s="34">
        <f t="shared" ref="FJ38:FM38" si="1495">FJ37+3000</f>
        <v>57800</v>
      </c>
      <c r="FK38" s="34">
        <f t="shared" si="1495"/>
        <v>57800</v>
      </c>
      <c r="FL38" s="34">
        <f t="shared" si="1495"/>
        <v>57800</v>
      </c>
      <c r="FM38" s="34">
        <f t="shared" si="1495"/>
        <v>57800</v>
      </c>
      <c r="FN38" s="34">
        <f t="shared" si="1485"/>
        <v>58800</v>
      </c>
      <c r="FO38" s="34">
        <f t="shared" ref="FO38" si="1496">FO37+3000</f>
        <v>58800</v>
      </c>
      <c r="FP38" s="34">
        <f t="shared" si="1485"/>
        <v>57800</v>
      </c>
      <c r="FQ38" s="34">
        <f t="shared" ref="FQ38:FT38" si="1497">FQ37+3000</f>
        <v>57800</v>
      </c>
      <c r="FR38" s="34">
        <f t="shared" si="1497"/>
        <v>57800</v>
      </c>
      <c r="FS38" s="34">
        <f t="shared" si="1497"/>
        <v>57800</v>
      </c>
      <c r="FT38" s="34">
        <f t="shared" si="1497"/>
        <v>57800</v>
      </c>
      <c r="FU38" s="34">
        <f t="shared" si="1485"/>
        <v>58800</v>
      </c>
      <c r="FV38" s="34">
        <f t="shared" ref="FV38" si="1498">FV37+3000</f>
        <v>58800</v>
      </c>
      <c r="FW38" s="34">
        <f t="shared" si="1485"/>
        <v>62500</v>
      </c>
      <c r="FX38" s="34">
        <f t="shared" ref="FX38:GA38" si="1499">FX37+3000</f>
        <v>62500</v>
      </c>
      <c r="FY38" s="34">
        <f t="shared" si="1499"/>
        <v>62500</v>
      </c>
      <c r="FZ38" s="34">
        <f t="shared" si="1499"/>
        <v>62500</v>
      </c>
      <c r="GA38" s="34">
        <f t="shared" si="1499"/>
        <v>62500</v>
      </c>
      <c r="GB38" s="34">
        <f t="shared" ref="GB38" si="1500">GB37+3000</f>
        <v>64700</v>
      </c>
      <c r="GC38" s="34">
        <f t="shared" ref="GC38:GE38" si="1501">GC37+3000</f>
        <v>64700</v>
      </c>
      <c r="GD38" s="34">
        <f t="shared" si="1501"/>
        <v>64700</v>
      </c>
      <c r="GE38" s="34">
        <f t="shared" si="1501"/>
        <v>64700</v>
      </c>
    </row>
    <row r="39" spans="1:187" s="35" customFormat="1" ht="12" customHeight="1" x14ac:dyDescent="0.2">
      <c r="A39" s="260" t="s">
        <v>183</v>
      </c>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03"/>
      <c r="BP39" s="303"/>
      <c r="BQ39" s="30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0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02"/>
      <c r="EH39" s="30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row>
    <row r="40" spans="1:187" s="35" customFormat="1" ht="12" customHeight="1" x14ac:dyDescent="0.2">
      <c r="A40" s="261" t="s">
        <v>15</v>
      </c>
      <c r="B40" s="34">
        <f t="shared" ref="B40:BP40" si="1502">B5+65000</f>
        <v>86500</v>
      </c>
      <c r="C40" s="34">
        <f t="shared" ref="C40" si="1503">C5+65000</f>
        <v>86500</v>
      </c>
      <c r="D40" s="34">
        <f t="shared" si="1502"/>
        <v>83800</v>
      </c>
      <c r="E40" s="34">
        <f t="shared" ref="E40:F40" si="1504">E5+65000</f>
        <v>83800</v>
      </c>
      <c r="F40" s="34">
        <f t="shared" si="1504"/>
        <v>81600</v>
      </c>
      <c r="G40" s="34">
        <f t="shared" si="1502"/>
        <v>83800</v>
      </c>
      <c r="H40" s="34">
        <f t="shared" ref="H40" si="1505">H5+65000</f>
        <v>83800</v>
      </c>
      <c r="I40" s="34">
        <f t="shared" si="1502"/>
        <v>85800</v>
      </c>
      <c r="J40" s="34">
        <f t="shared" ref="J40" si="1506">J5+65000</f>
        <v>85800</v>
      </c>
      <c r="K40" s="34">
        <f t="shared" si="1502"/>
        <v>83800</v>
      </c>
      <c r="L40" s="34">
        <f t="shared" ref="L40:O40" si="1507">L5+65000</f>
        <v>83800</v>
      </c>
      <c r="M40" s="34">
        <f t="shared" si="1507"/>
        <v>83800</v>
      </c>
      <c r="N40" s="34">
        <f t="shared" si="1507"/>
        <v>83800</v>
      </c>
      <c r="O40" s="34">
        <f t="shared" si="1507"/>
        <v>83800</v>
      </c>
      <c r="P40" s="34">
        <f t="shared" si="1502"/>
        <v>85800</v>
      </c>
      <c r="Q40" s="34">
        <f t="shared" ref="Q40" si="1508">Q5+65000</f>
        <v>85800</v>
      </c>
      <c r="R40" s="34">
        <f t="shared" si="1502"/>
        <v>85800</v>
      </c>
      <c r="S40" s="34">
        <f t="shared" ref="S40:V40" si="1509">S5+65000</f>
        <v>85800</v>
      </c>
      <c r="T40" s="34">
        <f t="shared" si="1509"/>
        <v>85800</v>
      </c>
      <c r="U40" s="34">
        <f t="shared" si="1509"/>
        <v>85800</v>
      </c>
      <c r="V40" s="34">
        <f t="shared" si="1509"/>
        <v>85800</v>
      </c>
      <c r="W40" s="34">
        <f t="shared" si="1502"/>
        <v>87800</v>
      </c>
      <c r="X40" s="34">
        <f t="shared" ref="X40" si="1510">X5+65000</f>
        <v>87800</v>
      </c>
      <c r="Y40" s="34">
        <f t="shared" si="1502"/>
        <v>85800</v>
      </c>
      <c r="Z40" s="34">
        <f t="shared" ref="Z40:AC40" si="1511">Z5+65000</f>
        <v>85800</v>
      </c>
      <c r="AA40" s="34">
        <f t="shared" si="1511"/>
        <v>85800</v>
      </c>
      <c r="AB40" s="34">
        <f t="shared" si="1511"/>
        <v>85800</v>
      </c>
      <c r="AC40" s="34">
        <f t="shared" si="1511"/>
        <v>85800</v>
      </c>
      <c r="AD40" s="34">
        <f t="shared" si="1502"/>
        <v>87800</v>
      </c>
      <c r="AE40" s="34">
        <f t="shared" ref="AE40" si="1512">AE5+65000</f>
        <v>87800</v>
      </c>
      <c r="AF40" s="34">
        <f t="shared" si="1502"/>
        <v>85800</v>
      </c>
      <c r="AG40" s="34">
        <f t="shared" ref="AG40:AJ40" si="1513">AG5+65000</f>
        <v>85800</v>
      </c>
      <c r="AH40" s="34">
        <f t="shared" si="1513"/>
        <v>85800</v>
      </c>
      <c r="AI40" s="34">
        <f t="shared" si="1513"/>
        <v>85800</v>
      </c>
      <c r="AJ40" s="34">
        <f t="shared" si="1513"/>
        <v>85800</v>
      </c>
      <c r="AK40" s="34">
        <f t="shared" si="1502"/>
        <v>87800</v>
      </c>
      <c r="AL40" s="34">
        <f t="shared" ref="AL40" si="1514">AL5+65000</f>
        <v>87800</v>
      </c>
      <c r="AM40" s="34">
        <f t="shared" si="1502"/>
        <v>85800</v>
      </c>
      <c r="AN40" s="34">
        <f t="shared" ref="AN40:AQ40" si="1515">AN5+65000</f>
        <v>85800</v>
      </c>
      <c r="AO40" s="34">
        <f t="shared" si="1515"/>
        <v>85800</v>
      </c>
      <c r="AP40" s="34">
        <f t="shared" si="1515"/>
        <v>85800</v>
      </c>
      <c r="AQ40" s="34">
        <f t="shared" si="1515"/>
        <v>85800</v>
      </c>
      <c r="AR40" s="34">
        <f t="shared" si="1502"/>
        <v>87800</v>
      </c>
      <c r="AS40" s="34">
        <f t="shared" ref="AS40" si="1516">AS5+65000</f>
        <v>87800</v>
      </c>
      <c r="AT40" s="34">
        <f t="shared" si="1502"/>
        <v>85800</v>
      </c>
      <c r="AU40" s="34">
        <f t="shared" ref="AU40:AX40" si="1517">AU5+65000</f>
        <v>85800</v>
      </c>
      <c r="AV40" s="34">
        <f t="shared" si="1517"/>
        <v>85800</v>
      </c>
      <c r="AW40" s="34">
        <f t="shared" si="1517"/>
        <v>85800</v>
      </c>
      <c r="AX40" s="34">
        <f t="shared" si="1517"/>
        <v>85800</v>
      </c>
      <c r="AY40" s="34">
        <f t="shared" si="1502"/>
        <v>87800</v>
      </c>
      <c r="AZ40" s="34">
        <f t="shared" ref="AZ40" si="1518">AZ5+65000</f>
        <v>87800</v>
      </c>
      <c r="BA40" s="34">
        <f t="shared" si="1502"/>
        <v>85800</v>
      </c>
      <c r="BB40" s="34">
        <f t="shared" ref="BB40:BE40" si="1519">BB5+65000</f>
        <v>85800</v>
      </c>
      <c r="BC40" s="34">
        <f t="shared" si="1519"/>
        <v>85800</v>
      </c>
      <c r="BD40" s="34">
        <f t="shared" si="1519"/>
        <v>85800</v>
      </c>
      <c r="BE40" s="34">
        <f t="shared" si="1519"/>
        <v>85800</v>
      </c>
      <c r="BF40" s="34">
        <f t="shared" si="1502"/>
        <v>87800</v>
      </c>
      <c r="BG40" s="34">
        <f t="shared" ref="BG40" si="1520">BG5+65000</f>
        <v>87800</v>
      </c>
      <c r="BH40" s="34">
        <f t="shared" si="1502"/>
        <v>82600</v>
      </c>
      <c r="BI40" s="34">
        <f t="shared" ref="BI40:BL40" si="1521">BI5+65000</f>
        <v>82600</v>
      </c>
      <c r="BJ40" s="34">
        <f t="shared" si="1521"/>
        <v>82600</v>
      </c>
      <c r="BK40" s="34">
        <f t="shared" si="1521"/>
        <v>82600</v>
      </c>
      <c r="BL40" s="34">
        <f t="shared" si="1521"/>
        <v>82600</v>
      </c>
      <c r="BM40" s="34">
        <f t="shared" si="1502"/>
        <v>83800</v>
      </c>
      <c r="BN40" s="34">
        <f t="shared" ref="BN40" si="1522">BN5+65000</f>
        <v>83800</v>
      </c>
      <c r="BO40" s="303">
        <f t="shared" ref="BO40" si="1523">BO5+65000</f>
        <v>81600</v>
      </c>
      <c r="BP40" s="303">
        <f t="shared" si="1502"/>
        <v>81600</v>
      </c>
      <c r="BQ40" s="304">
        <f t="shared" ref="BQ40:CO40" si="1524">BQ5+50000</f>
        <v>68800</v>
      </c>
      <c r="BR40" s="34">
        <f t="shared" ref="BR40:BS40" si="1525">BR5+50000</f>
        <v>68800</v>
      </c>
      <c r="BS40" s="34">
        <f t="shared" si="1525"/>
        <v>68800</v>
      </c>
      <c r="BT40" s="34">
        <f t="shared" si="1524"/>
        <v>68800</v>
      </c>
      <c r="BU40" s="34">
        <f t="shared" ref="BU40" si="1526">BU5+50000</f>
        <v>68800</v>
      </c>
      <c r="BV40" s="34">
        <f t="shared" si="1524"/>
        <v>66600</v>
      </c>
      <c r="BW40" s="34">
        <f t="shared" ref="BW40:BZ40" si="1527">BW5+50000</f>
        <v>66600</v>
      </c>
      <c r="BX40" s="34">
        <f t="shared" si="1527"/>
        <v>66600</v>
      </c>
      <c r="BY40" s="34">
        <f t="shared" si="1527"/>
        <v>66600</v>
      </c>
      <c r="BZ40" s="34">
        <f t="shared" si="1527"/>
        <v>66600</v>
      </c>
      <c r="CA40" s="34">
        <f t="shared" si="1524"/>
        <v>68800</v>
      </c>
      <c r="CB40" s="34">
        <f t="shared" ref="CB40" si="1528">CB5+50000</f>
        <v>68800</v>
      </c>
      <c r="CC40" s="34">
        <f t="shared" si="1524"/>
        <v>66600</v>
      </c>
      <c r="CD40" s="34">
        <f t="shared" ref="CD40:CG40" si="1529">CD5+50000</f>
        <v>66600</v>
      </c>
      <c r="CE40" s="34">
        <f t="shared" si="1529"/>
        <v>66600</v>
      </c>
      <c r="CF40" s="34">
        <f t="shared" si="1529"/>
        <v>66600</v>
      </c>
      <c r="CG40" s="34">
        <f t="shared" si="1529"/>
        <v>66600</v>
      </c>
      <c r="CH40" s="34">
        <f t="shared" si="1524"/>
        <v>68800</v>
      </c>
      <c r="CI40" s="34">
        <f t="shared" ref="CI40" si="1530">CI5+50000</f>
        <v>68800</v>
      </c>
      <c r="CJ40" s="34">
        <f t="shared" si="1524"/>
        <v>66600</v>
      </c>
      <c r="CK40" s="34">
        <f t="shared" ref="CK40:CN40" si="1531">CK5+50000</f>
        <v>66600</v>
      </c>
      <c r="CL40" s="34">
        <f t="shared" si="1531"/>
        <v>66600</v>
      </c>
      <c r="CM40" s="34">
        <f t="shared" si="1531"/>
        <v>66600</v>
      </c>
      <c r="CN40" s="34">
        <f t="shared" si="1531"/>
        <v>66600</v>
      </c>
      <c r="CO40" s="34">
        <f t="shared" si="1524"/>
        <v>68800</v>
      </c>
      <c r="CP40" s="34">
        <f t="shared" ref="CP40" si="1532">CP5+50000</f>
        <v>68800</v>
      </c>
      <c r="CQ40" s="34">
        <f t="shared" ref="CQ40:CT40" si="1533">CQ5+50000</f>
        <v>66600</v>
      </c>
      <c r="CR40" s="34">
        <f t="shared" si="1533"/>
        <v>66600</v>
      </c>
      <c r="CS40" s="34">
        <f t="shared" si="1533"/>
        <v>66600</v>
      </c>
      <c r="CT40" s="34">
        <f t="shared" si="1533"/>
        <v>66600</v>
      </c>
      <c r="CU40" s="304">
        <f>CU5+43600</f>
        <v>58500</v>
      </c>
      <c r="CV40" s="34">
        <f t="shared" ref="CV40:CW40" si="1534">CV5+43600</f>
        <v>58500</v>
      </c>
      <c r="CW40" s="34">
        <f t="shared" si="1534"/>
        <v>58500</v>
      </c>
      <c r="CX40" s="34">
        <f t="shared" ref="CX40:EG40" si="1535">CX5+43600</f>
        <v>56500</v>
      </c>
      <c r="CY40" s="34">
        <f t="shared" ref="CY40:DB40" si="1536">CY5+43600</f>
        <v>56500</v>
      </c>
      <c r="CZ40" s="34">
        <f t="shared" si="1536"/>
        <v>56500</v>
      </c>
      <c r="DA40" s="34">
        <f t="shared" si="1536"/>
        <v>56500</v>
      </c>
      <c r="DB40" s="34">
        <f t="shared" si="1536"/>
        <v>56500</v>
      </c>
      <c r="DC40" s="34">
        <f t="shared" si="1535"/>
        <v>58500</v>
      </c>
      <c r="DD40" s="34">
        <f t="shared" ref="DD40" si="1537">DD5+43600</f>
        <v>58500</v>
      </c>
      <c r="DE40" s="34">
        <f t="shared" si="1535"/>
        <v>56500</v>
      </c>
      <c r="DF40" s="34">
        <f t="shared" ref="DF40:DI40" si="1538">DF5+43600</f>
        <v>56500</v>
      </c>
      <c r="DG40" s="34">
        <f t="shared" si="1538"/>
        <v>56500</v>
      </c>
      <c r="DH40" s="34">
        <f t="shared" si="1538"/>
        <v>56500</v>
      </c>
      <c r="DI40" s="34">
        <f t="shared" si="1538"/>
        <v>56500</v>
      </c>
      <c r="DJ40" s="34">
        <f t="shared" si="1535"/>
        <v>58500</v>
      </c>
      <c r="DK40" s="34">
        <f t="shared" ref="DK40" si="1539">DK5+43600</f>
        <v>58500</v>
      </c>
      <c r="DL40" s="34">
        <f t="shared" si="1535"/>
        <v>56500</v>
      </c>
      <c r="DM40" s="34">
        <f t="shared" ref="DM40:DP40" si="1540">DM5+43600</f>
        <v>56500</v>
      </c>
      <c r="DN40" s="34">
        <f t="shared" si="1540"/>
        <v>56500</v>
      </c>
      <c r="DO40" s="34">
        <f t="shared" si="1540"/>
        <v>56500</v>
      </c>
      <c r="DP40" s="34">
        <f t="shared" si="1540"/>
        <v>56500</v>
      </c>
      <c r="DQ40" s="34">
        <f t="shared" si="1535"/>
        <v>58500</v>
      </c>
      <c r="DR40" s="34">
        <f t="shared" ref="DR40" si="1541">DR5+43600</f>
        <v>58500</v>
      </c>
      <c r="DS40" s="34">
        <f t="shared" si="1535"/>
        <v>56500</v>
      </c>
      <c r="DT40" s="34">
        <f t="shared" ref="DT40:DW40" si="1542">DT5+43600</f>
        <v>56500</v>
      </c>
      <c r="DU40" s="34">
        <f t="shared" si="1542"/>
        <v>56500</v>
      </c>
      <c r="DV40" s="34">
        <f t="shared" si="1542"/>
        <v>56500</v>
      </c>
      <c r="DW40" s="34">
        <f t="shared" si="1542"/>
        <v>56500</v>
      </c>
      <c r="DX40" s="34">
        <f t="shared" si="1535"/>
        <v>58500</v>
      </c>
      <c r="DY40" s="34">
        <f t="shared" ref="DY40" si="1543">DY5+43600</f>
        <v>58500</v>
      </c>
      <c r="DZ40" s="34">
        <f t="shared" si="1535"/>
        <v>60200</v>
      </c>
      <c r="EA40" s="34">
        <f t="shared" ref="EA40:EB40" si="1544">EA5+43600</f>
        <v>60200</v>
      </c>
      <c r="EB40" s="34">
        <f t="shared" si="1544"/>
        <v>60200</v>
      </c>
      <c r="EC40" s="34">
        <f t="shared" si="1535"/>
        <v>62400</v>
      </c>
      <c r="ED40" s="34">
        <f t="shared" ref="ED40:EF40" si="1545">ED5+43600</f>
        <v>62400</v>
      </c>
      <c r="EE40" s="34">
        <f t="shared" si="1545"/>
        <v>62400</v>
      </c>
      <c r="EF40" s="34">
        <f t="shared" si="1545"/>
        <v>62400</v>
      </c>
      <c r="EG40" s="302">
        <f t="shared" si="1535"/>
        <v>55500</v>
      </c>
      <c r="EH40" s="304">
        <f>EH5+43600</f>
        <v>55500</v>
      </c>
      <c r="EI40" s="34">
        <f t="shared" ref="EI40:EK40" si="1546">EI5+43600</f>
        <v>55500</v>
      </c>
      <c r="EJ40" s="34">
        <f t="shared" si="1546"/>
        <v>55500</v>
      </c>
      <c r="EK40" s="34">
        <f t="shared" si="1546"/>
        <v>55500</v>
      </c>
      <c r="EL40" s="34">
        <f t="shared" ref="EL40:FW40" si="1547">EL5+43600</f>
        <v>56500</v>
      </c>
      <c r="EM40" s="34">
        <f t="shared" ref="EM40" si="1548">EM5+43600</f>
        <v>56500</v>
      </c>
      <c r="EN40" s="34">
        <f t="shared" si="1547"/>
        <v>55500</v>
      </c>
      <c r="EO40" s="34">
        <f t="shared" ref="EO40:ER40" si="1549">EO5+43600</f>
        <v>55500</v>
      </c>
      <c r="EP40" s="34">
        <f t="shared" si="1549"/>
        <v>55500</v>
      </c>
      <c r="EQ40" s="34">
        <f t="shared" si="1549"/>
        <v>55500</v>
      </c>
      <c r="ER40" s="34">
        <f t="shared" si="1549"/>
        <v>55500</v>
      </c>
      <c r="ES40" s="34">
        <f t="shared" si="1547"/>
        <v>56500</v>
      </c>
      <c r="ET40" s="34">
        <f t="shared" ref="ET40" si="1550">ET5+43600</f>
        <v>56500</v>
      </c>
      <c r="EU40" s="34">
        <f t="shared" si="1547"/>
        <v>55500</v>
      </c>
      <c r="EV40" s="34">
        <f t="shared" ref="EV40:EY40" si="1551">EV5+43600</f>
        <v>55500</v>
      </c>
      <c r="EW40" s="34">
        <f t="shared" si="1551"/>
        <v>55500</v>
      </c>
      <c r="EX40" s="34">
        <f t="shared" si="1551"/>
        <v>55500</v>
      </c>
      <c r="EY40" s="34">
        <f t="shared" si="1551"/>
        <v>55500</v>
      </c>
      <c r="EZ40" s="34">
        <f t="shared" si="1547"/>
        <v>56500</v>
      </c>
      <c r="FA40" s="34">
        <f t="shared" ref="FA40" si="1552">FA5+43600</f>
        <v>56500</v>
      </c>
      <c r="FB40" s="34">
        <f t="shared" si="1547"/>
        <v>55500</v>
      </c>
      <c r="FC40" s="34">
        <f t="shared" ref="FC40" si="1553">FC5+43600</f>
        <v>55500</v>
      </c>
      <c r="FD40" s="34">
        <f t="shared" si="1547"/>
        <v>55500</v>
      </c>
      <c r="FE40" s="34">
        <f t="shared" ref="FE40:FF40" si="1554">FE5+43600</f>
        <v>55500</v>
      </c>
      <c r="FF40" s="34">
        <f t="shared" si="1554"/>
        <v>55500</v>
      </c>
      <c r="FG40" s="34">
        <f t="shared" si="1547"/>
        <v>56500</v>
      </c>
      <c r="FH40" s="34">
        <f t="shared" ref="FH40" si="1555">FH5+43600</f>
        <v>56500</v>
      </c>
      <c r="FI40" s="34">
        <f t="shared" si="1547"/>
        <v>55500</v>
      </c>
      <c r="FJ40" s="34">
        <f t="shared" ref="FJ40:FM40" si="1556">FJ5+43600</f>
        <v>55500</v>
      </c>
      <c r="FK40" s="34">
        <f t="shared" si="1556"/>
        <v>55500</v>
      </c>
      <c r="FL40" s="34">
        <f t="shared" si="1556"/>
        <v>55500</v>
      </c>
      <c r="FM40" s="34">
        <f t="shared" si="1556"/>
        <v>55500</v>
      </c>
      <c r="FN40" s="34">
        <f t="shared" si="1547"/>
        <v>56500</v>
      </c>
      <c r="FO40" s="34">
        <f t="shared" ref="FO40" si="1557">FO5+43600</f>
        <v>56500</v>
      </c>
      <c r="FP40" s="34">
        <f t="shared" si="1547"/>
        <v>55500</v>
      </c>
      <c r="FQ40" s="34">
        <f t="shared" ref="FQ40:FT40" si="1558">FQ5+43600</f>
        <v>55500</v>
      </c>
      <c r="FR40" s="34">
        <f t="shared" si="1558"/>
        <v>55500</v>
      </c>
      <c r="FS40" s="34">
        <f t="shared" si="1558"/>
        <v>55500</v>
      </c>
      <c r="FT40" s="34">
        <f t="shared" si="1558"/>
        <v>55500</v>
      </c>
      <c r="FU40" s="34">
        <f t="shared" si="1547"/>
        <v>56500</v>
      </c>
      <c r="FV40" s="34">
        <f t="shared" ref="FV40" si="1559">FV5+43600</f>
        <v>56500</v>
      </c>
      <c r="FW40" s="34">
        <f t="shared" si="1547"/>
        <v>60200</v>
      </c>
      <c r="FX40" s="34">
        <f t="shared" ref="FX40:GA40" si="1560">FX5+43600</f>
        <v>60200</v>
      </c>
      <c r="FY40" s="34">
        <f t="shared" si="1560"/>
        <v>60200</v>
      </c>
      <c r="FZ40" s="34">
        <f t="shared" si="1560"/>
        <v>60200</v>
      </c>
      <c r="GA40" s="34">
        <f t="shared" si="1560"/>
        <v>60200</v>
      </c>
      <c r="GB40" s="34">
        <f t="shared" ref="GB40" si="1561">GB5+43600</f>
        <v>62400</v>
      </c>
      <c r="GC40" s="34">
        <f t="shared" ref="GC40:GE40" si="1562">GC5+43600</f>
        <v>62400</v>
      </c>
      <c r="GD40" s="34">
        <f t="shared" si="1562"/>
        <v>62400</v>
      </c>
      <c r="GE40" s="34">
        <f t="shared" si="1562"/>
        <v>62400</v>
      </c>
    </row>
    <row r="41" spans="1:187" s="35" customFormat="1" ht="12" customHeight="1" x14ac:dyDescent="0.2">
      <c r="A41" s="261">
        <v>2</v>
      </c>
      <c r="B41" s="34">
        <f t="shared" ref="B41:CO41" si="1563">B40+3000</f>
        <v>89500</v>
      </c>
      <c r="C41" s="34">
        <f t="shared" ref="C41" si="1564">C40+3000</f>
        <v>89500</v>
      </c>
      <c r="D41" s="34">
        <f t="shared" si="1563"/>
        <v>86800</v>
      </c>
      <c r="E41" s="34">
        <f t="shared" ref="E41:F41" si="1565">E40+3000</f>
        <v>86800</v>
      </c>
      <c r="F41" s="34">
        <f t="shared" si="1565"/>
        <v>84600</v>
      </c>
      <c r="G41" s="34">
        <f t="shared" si="1563"/>
        <v>86800</v>
      </c>
      <c r="H41" s="34">
        <f t="shared" ref="H41" si="1566">H40+3000</f>
        <v>86800</v>
      </c>
      <c r="I41" s="34">
        <f t="shared" si="1563"/>
        <v>88800</v>
      </c>
      <c r="J41" s="34">
        <f t="shared" ref="J41" si="1567">J40+3000</f>
        <v>88800</v>
      </c>
      <c r="K41" s="34">
        <f t="shared" si="1563"/>
        <v>86800</v>
      </c>
      <c r="L41" s="34">
        <f t="shared" ref="L41:O41" si="1568">L40+3000</f>
        <v>86800</v>
      </c>
      <c r="M41" s="34">
        <f t="shared" si="1568"/>
        <v>86800</v>
      </c>
      <c r="N41" s="34">
        <f t="shared" si="1568"/>
        <v>86800</v>
      </c>
      <c r="O41" s="34">
        <f t="shared" si="1568"/>
        <v>86800</v>
      </c>
      <c r="P41" s="34">
        <f t="shared" si="1563"/>
        <v>88800</v>
      </c>
      <c r="Q41" s="34">
        <f t="shared" ref="Q41" si="1569">Q40+3000</f>
        <v>88800</v>
      </c>
      <c r="R41" s="34">
        <f t="shared" si="1563"/>
        <v>88800</v>
      </c>
      <c r="S41" s="34">
        <f t="shared" ref="S41:V41" si="1570">S40+3000</f>
        <v>88800</v>
      </c>
      <c r="T41" s="34">
        <f t="shared" si="1570"/>
        <v>88800</v>
      </c>
      <c r="U41" s="34">
        <f t="shared" si="1570"/>
        <v>88800</v>
      </c>
      <c r="V41" s="34">
        <f t="shared" si="1570"/>
        <v>88800</v>
      </c>
      <c r="W41" s="34">
        <f t="shared" si="1563"/>
        <v>90800</v>
      </c>
      <c r="X41" s="34">
        <f t="shared" ref="X41" si="1571">X40+3000</f>
        <v>90800</v>
      </c>
      <c r="Y41" s="34">
        <f t="shared" si="1563"/>
        <v>88800</v>
      </c>
      <c r="Z41" s="34">
        <f t="shared" ref="Z41:AC41" si="1572">Z40+3000</f>
        <v>88800</v>
      </c>
      <c r="AA41" s="34">
        <f t="shared" si="1572"/>
        <v>88800</v>
      </c>
      <c r="AB41" s="34">
        <f t="shared" si="1572"/>
        <v>88800</v>
      </c>
      <c r="AC41" s="34">
        <f t="shared" si="1572"/>
        <v>88800</v>
      </c>
      <c r="AD41" s="34">
        <f t="shared" si="1563"/>
        <v>90800</v>
      </c>
      <c r="AE41" s="34">
        <f t="shared" ref="AE41" si="1573">AE40+3000</f>
        <v>90800</v>
      </c>
      <c r="AF41" s="34">
        <f t="shared" si="1563"/>
        <v>88800</v>
      </c>
      <c r="AG41" s="34">
        <f t="shared" ref="AG41:AJ41" si="1574">AG40+3000</f>
        <v>88800</v>
      </c>
      <c r="AH41" s="34">
        <f t="shared" si="1574"/>
        <v>88800</v>
      </c>
      <c r="AI41" s="34">
        <f t="shared" si="1574"/>
        <v>88800</v>
      </c>
      <c r="AJ41" s="34">
        <f t="shared" si="1574"/>
        <v>88800</v>
      </c>
      <c r="AK41" s="34">
        <f t="shared" si="1563"/>
        <v>90800</v>
      </c>
      <c r="AL41" s="34">
        <f t="shared" ref="AL41" si="1575">AL40+3000</f>
        <v>90800</v>
      </c>
      <c r="AM41" s="34">
        <f t="shared" si="1563"/>
        <v>88800</v>
      </c>
      <c r="AN41" s="34">
        <f t="shared" ref="AN41:AQ41" si="1576">AN40+3000</f>
        <v>88800</v>
      </c>
      <c r="AO41" s="34">
        <f t="shared" si="1576"/>
        <v>88800</v>
      </c>
      <c r="AP41" s="34">
        <f t="shared" si="1576"/>
        <v>88800</v>
      </c>
      <c r="AQ41" s="34">
        <f t="shared" si="1576"/>
        <v>88800</v>
      </c>
      <c r="AR41" s="34">
        <f t="shared" si="1563"/>
        <v>90800</v>
      </c>
      <c r="AS41" s="34">
        <f t="shared" ref="AS41" si="1577">AS40+3000</f>
        <v>90800</v>
      </c>
      <c r="AT41" s="34">
        <f t="shared" si="1563"/>
        <v>88800</v>
      </c>
      <c r="AU41" s="34">
        <f t="shared" ref="AU41:AX41" si="1578">AU40+3000</f>
        <v>88800</v>
      </c>
      <c r="AV41" s="34">
        <f t="shared" si="1578"/>
        <v>88800</v>
      </c>
      <c r="AW41" s="34">
        <f t="shared" si="1578"/>
        <v>88800</v>
      </c>
      <c r="AX41" s="34">
        <f t="shared" si="1578"/>
        <v>88800</v>
      </c>
      <c r="AY41" s="34">
        <f t="shared" si="1563"/>
        <v>90800</v>
      </c>
      <c r="AZ41" s="34">
        <f t="shared" ref="AZ41" si="1579">AZ40+3000</f>
        <v>90800</v>
      </c>
      <c r="BA41" s="34">
        <f t="shared" si="1563"/>
        <v>88800</v>
      </c>
      <c r="BB41" s="34">
        <f t="shared" ref="BB41:BE41" si="1580">BB40+3000</f>
        <v>88800</v>
      </c>
      <c r="BC41" s="34">
        <f t="shared" si="1580"/>
        <v>88800</v>
      </c>
      <c r="BD41" s="34">
        <f t="shared" si="1580"/>
        <v>88800</v>
      </c>
      <c r="BE41" s="34">
        <f t="shared" si="1580"/>
        <v>88800</v>
      </c>
      <c r="BF41" s="34">
        <f t="shared" si="1563"/>
        <v>90800</v>
      </c>
      <c r="BG41" s="34">
        <f t="shared" ref="BG41" si="1581">BG40+3000</f>
        <v>90800</v>
      </c>
      <c r="BH41" s="34">
        <f t="shared" si="1563"/>
        <v>85600</v>
      </c>
      <c r="BI41" s="34">
        <f t="shared" ref="BI41:BL41" si="1582">BI40+3000</f>
        <v>85600</v>
      </c>
      <c r="BJ41" s="34">
        <f t="shared" si="1582"/>
        <v>85600</v>
      </c>
      <c r="BK41" s="34">
        <f t="shared" si="1582"/>
        <v>85600</v>
      </c>
      <c r="BL41" s="34">
        <f t="shared" si="1582"/>
        <v>85600</v>
      </c>
      <c r="BM41" s="34">
        <f t="shared" si="1563"/>
        <v>86800</v>
      </c>
      <c r="BN41" s="34">
        <f t="shared" ref="BN41" si="1583">BN40+3000</f>
        <v>86800</v>
      </c>
      <c r="BO41" s="303">
        <f t="shared" ref="BO41" si="1584">BO40+3000</f>
        <v>84600</v>
      </c>
      <c r="BP41" s="303">
        <f t="shared" si="1563"/>
        <v>84600</v>
      </c>
      <c r="BQ41" s="304">
        <f t="shared" si="1563"/>
        <v>71800</v>
      </c>
      <c r="BR41" s="34">
        <f t="shared" ref="BR41:BS41" si="1585">BR40+3000</f>
        <v>71800</v>
      </c>
      <c r="BS41" s="34">
        <f t="shared" si="1585"/>
        <v>71800</v>
      </c>
      <c r="BT41" s="34">
        <f t="shared" si="1563"/>
        <v>71800</v>
      </c>
      <c r="BU41" s="34">
        <f t="shared" ref="BU41" si="1586">BU40+3000</f>
        <v>71800</v>
      </c>
      <c r="BV41" s="34">
        <f t="shared" si="1563"/>
        <v>69600</v>
      </c>
      <c r="BW41" s="34">
        <f t="shared" ref="BW41:BZ41" si="1587">BW40+3000</f>
        <v>69600</v>
      </c>
      <c r="BX41" s="34">
        <f t="shared" si="1587"/>
        <v>69600</v>
      </c>
      <c r="BY41" s="34">
        <f t="shared" si="1587"/>
        <v>69600</v>
      </c>
      <c r="BZ41" s="34">
        <f t="shared" si="1587"/>
        <v>69600</v>
      </c>
      <c r="CA41" s="34">
        <f t="shared" si="1563"/>
        <v>71800</v>
      </c>
      <c r="CB41" s="34">
        <f t="shared" ref="CB41" si="1588">CB40+3000</f>
        <v>71800</v>
      </c>
      <c r="CC41" s="34">
        <f t="shared" si="1563"/>
        <v>69600</v>
      </c>
      <c r="CD41" s="34">
        <f t="shared" ref="CD41:CG41" si="1589">CD40+3000</f>
        <v>69600</v>
      </c>
      <c r="CE41" s="34">
        <f t="shared" si="1589"/>
        <v>69600</v>
      </c>
      <c r="CF41" s="34">
        <f t="shared" si="1589"/>
        <v>69600</v>
      </c>
      <c r="CG41" s="34">
        <f t="shared" si="1589"/>
        <v>69600</v>
      </c>
      <c r="CH41" s="34">
        <f t="shared" si="1563"/>
        <v>71800</v>
      </c>
      <c r="CI41" s="34">
        <f t="shared" ref="CI41" si="1590">CI40+3000</f>
        <v>71800</v>
      </c>
      <c r="CJ41" s="34">
        <f t="shared" si="1563"/>
        <v>69600</v>
      </c>
      <c r="CK41" s="34">
        <f t="shared" ref="CK41:CN41" si="1591">CK40+3000</f>
        <v>69600</v>
      </c>
      <c r="CL41" s="34">
        <f t="shared" si="1591"/>
        <v>69600</v>
      </c>
      <c r="CM41" s="34">
        <f t="shared" si="1591"/>
        <v>69600</v>
      </c>
      <c r="CN41" s="34">
        <f t="shared" si="1591"/>
        <v>69600</v>
      </c>
      <c r="CO41" s="34">
        <f t="shared" si="1563"/>
        <v>71800</v>
      </c>
      <c r="CP41" s="34">
        <f t="shared" ref="CP41" si="1592">CP40+3000</f>
        <v>71800</v>
      </c>
      <c r="CQ41" s="34">
        <f t="shared" ref="CQ41:CT41" si="1593">CQ40+3000</f>
        <v>69600</v>
      </c>
      <c r="CR41" s="34">
        <f t="shared" si="1593"/>
        <v>69600</v>
      </c>
      <c r="CS41" s="34">
        <f t="shared" si="1593"/>
        <v>69600</v>
      </c>
      <c r="CT41" s="34">
        <f t="shared" si="1593"/>
        <v>69600</v>
      </c>
      <c r="CU41" s="304">
        <f t="shared" ref="CU41:EG41" si="1594">CU40+3000</f>
        <v>61500</v>
      </c>
      <c r="CV41" s="34">
        <f t="shared" ref="CV41:CW41" si="1595">CV40+3000</f>
        <v>61500</v>
      </c>
      <c r="CW41" s="34">
        <f t="shared" si="1595"/>
        <v>61500</v>
      </c>
      <c r="CX41" s="34">
        <f t="shared" si="1594"/>
        <v>59500</v>
      </c>
      <c r="CY41" s="34">
        <f t="shared" ref="CY41:DB41" si="1596">CY40+3000</f>
        <v>59500</v>
      </c>
      <c r="CZ41" s="34">
        <f t="shared" si="1596"/>
        <v>59500</v>
      </c>
      <c r="DA41" s="34">
        <f t="shared" si="1596"/>
        <v>59500</v>
      </c>
      <c r="DB41" s="34">
        <f t="shared" si="1596"/>
        <v>59500</v>
      </c>
      <c r="DC41" s="34">
        <f t="shared" si="1594"/>
        <v>61500</v>
      </c>
      <c r="DD41" s="34">
        <f t="shared" ref="DD41" si="1597">DD40+3000</f>
        <v>61500</v>
      </c>
      <c r="DE41" s="34">
        <f t="shared" si="1594"/>
        <v>59500</v>
      </c>
      <c r="DF41" s="34">
        <f t="shared" ref="DF41:DI41" si="1598">DF40+3000</f>
        <v>59500</v>
      </c>
      <c r="DG41" s="34">
        <f t="shared" si="1598"/>
        <v>59500</v>
      </c>
      <c r="DH41" s="34">
        <f t="shared" si="1598"/>
        <v>59500</v>
      </c>
      <c r="DI41" s="34">
        <f t="shared" si="1598"/>
        <v>59500</v>
      </c>
      <c r="DJ41" s="34">
        <f t="shared" si="1594"/>
        <v>61500</v>
      </c>
      <c r="DK41" s="34">
        <f t="shared" ref="DK41" si="1599">DK40+3000</f>
        <v>61500</v>
      </c>
      <c r="DL41" s="34">
        <f t="shared" si="1594"/>
        <v>59500</v>
      </c>
      <c r="DM41" s="34">
        <f t="shared" ref="DM41:DP41" si="1600">DM40+3000</f>
        <v>59500</v>
      </c>
      <c r="DN41" s="34">
        <f t="shared" si="1600"/>
        <v>59500</v>
      </c>
      <c r="DO41" s="34">
        <f t="shared" si="1600"/>
        <v>59500</v>
      </c>
      <c r="DP41" s="34">
        <f t="shared" si="1600"/>
        <v>59500</v>
      </c>
      <c r="DQ41" s="34">
        <f t="shared" si="1594"/>
        <v>61500</v>
      </c>
      <c r="DR41" s="34">
        <f t="shared" ref="DR41" si="1601">DR40+3000</f>
        <v>61500</v>
      </c>
      <c r="DS41" s="34">
        <f t="shared" si="1594"/>
        <v>59500</v>
      </c>
      <c r="DT41" s="34">
        <f t="shared" ref="DT41:DW41" si="1602">DT40+3000</f>
        <v>59500</v>
      </c>
      <c r="DU41" s="34">
        <f t="shared" si="1602"/>
        <v>59500</v>
      </c>
      <c r="DV41" s="34">
        <f t="shared" si="1602"/>
        <v>59500</v>
      </c>
      <c r="DW41" s="34">
        <f t="shared" si="1602"/>
        <v>59500</v>
      </c>
      <c r="DX41" s="34">
        <f t="shared" si="1594"/>
        <v>61500</v>
      </c>
      <c r="DY41" s="34">
        <f t="shared" ref="DY41" si="1603">DY40+3000</f>
        <v>61500</v>
      </c>
      <c r="DZ41" s="34">
        <f t="shared" si="1594"/>
        <v>63200</v>
      </c>
      <c r="EA41" s="34">
        <f t="shared" ref="EA41:EB41" si="1604">EA40+3000</f>
        <v>63200</v>
      </c>
      <c r="EB41" s="34">
        <f t="shared" si="1604"/>
        <v>63200</v>
      </c>
      <c r="EC41" s="34">
        <f t="shared" si="1594"/>
        <v>65400</v>
      </c>
      <c r="ED41" s="34">
        <f t="shared" ref="ED41:EF41" si="1605">ED40+3000</f>
        <v>65400</v>
      </c>
      <c r="EE41" s="34">
        <f t="shared" si="1605"/>
        <v>65400</v>
      </c>
      <c r="EF41" s="34">
        <f t="shared" si="1605"/>
        <v>65400</v>
      </c>
      <c r="EG41" s="302">
        <f t="shared" si="1594"/>
        <v>58500</v>
      </c>
      <c r="EH41" s="304">
        <f t="shared" ref="EH41:FW41" si="1606">EH40+3000</f>
        <v>58500</v>
      </c>
      <c r="EI41" s="34">
        <f t="shared" ref="EI41:EK41" si="1607">EI40+3000</f>
        <v>58500</v>
      </c>
      <c r="EJ41" s="34">
        <f t="shared" si="1607"/>
        <v>58500</v>
      </c>
      <c r="EK41" s="34">
        <f t="shared" si="1607"/>
        <v>58500</v>
      </c>
      <c r="EL41" s="34">
        <f t="shared" si="1606"/>
        <v>59500</v>
      </c>
      <c r="EM41" s="34">
        <f t="shared" ref="EM41" si="1608">EM40+3000</f>
        <v>59500</v>
      </c>
      <c r="EN41" s="34">
        <f t="shared" si="1606"/>
        <v>58500</v>
      </c>
      <c r="EO41" s="34">
        <f t="shared" ref="EO41:ER41" si="1609">EO40+3000</f>
        <v>58500</v>
      </c>
      <c r="EP41" s="34">
        <f t="shared" si="1609"/>
        <v>58500</v>
      </c>
      <c r="EQ41" s="34">
        <f t="shared" si="1609"/>
        <v>58500</v>
      </c>
      <c r="ER41" s="34">
        <f t="shared" si="1609"/>
        <v>58500</v>
      </c>
      <c r="ES41" s="34">
        <f t="shared" si="1606"/>
        <v>59500</v>
      </c>
      <c r="ET41" s="34">
        <f t="shared" ref="ET41" si="1610">ET40+3000</f>
        <v>59500</v>
      </c>
      <c r="EU41" s="34">
        <f t="shared" si="1606"/>
        <v>58500</v>
      </c>
      <c r="EV41" s="34">
        <f t="shared" ref="EV41:EY41" si="1611">EV40+3000</f>
        <v>58500</v>
      </c>
      <c r="EW41" s="34">
        <f t="shared" si="1611"/>
        <v>58500</v>
      </c>
      <c r="EX41" s="34">
        <f t="shared" si="1611"/>
        <v>58500</v>
      </c>
      <c r="EY41" s="34">
        <f t="shared" si="1611"/>
        <v>58500</v>
      </c>
      <c r="EZ41" s="34">
        <f t="shared" si="1606"/>
        <v>59500</v>
      </c>
      <c r="FA41" s="34">
        <f t="shared" ref="FA41" si="1612">FA40+3000</f>
        <v>59500</v>
      </c>
      <c r="FB41" s="34">
        <f t="shared" si="1606"/>
        <v>58500</v>
      </c>
      <c r="FC41" s="34">
        <f t="shared" ref="FC41" si="1613">FC40+3000</f>
        <v>58500</v>
      </c>
      <c r="FD41" s="34">
        <f t="shared" si="1606"/>
        <v>58500</v>
      </c>
      <c r="FE41" s="34">
        <f t="shared" ref="FE41:FF41" si="1614">FE40+3000</f>
        <v>58500</v>
      </c>
      <c r="FF41" s="34">
        <f t="shared" si="1614"/>
        <v>58500</v>
      </c>
      <c r="FG41" s="34">
        <f t="shared" si="1606"/>
        <v>59500</v>
      </c>
      <c r="FH41" s="34">
        <f t="shared" ref="FH41" si="1615">FH40+3000</f>
        <v>59500</v>
      </c>
      <c r="FI41" s="34">
        <f t="shared" si="1606"/>
        <v>58500</v>
      </c>
      <c r="FJ41" s="34">
        <f t="shared" ref="FJ41:FM41" si="1616">FJ40+3000</f>
        <v>58500</v>
      </c>
      <c r="FK41" s="34">
        <f t="shared" si="1616"/>
        <v>58500</v>
      </c>
      <c r="FL41" s="34">
        <f t="shared" si="1616"/>
        <v>58500</v>
      </c>
      <c r="FM41" s="34">
        <f t="shared" si="1616"/>
        <v>58500</v>
      </c>
      <c r="FN41" s="34">
        <f t="shared" si="1606"/>
        <v>59500</v>
      </c>
      <c r="FO41" s="34">
        <f t="shared" ref="FO41" si="1617">FO40+3000</f>
        <v>59500</v>
      </c>
      <c r="FP41" s="34">
        <f t="shared" si="1606"/>
        <v>58500</v>
      </c>
      <c r="FQ41" s="34">
        <f t="shared" ref="FQ41:FT41" si="1618">FQ40+3000</f>
        <v>58500</v>
      </c>
      <c r="FR41" s="34">
        <f t="shared" si="1618"/>
        <v>58500</v>
      </c>
      <c r="FS41" s="34">
        <f t="shared" si="1618"/>
        <v>58500</v>
      </c>
      <c r="FT41" s="34">
        <f t="shared" si="1618"/>
        <v>58500</v>
      </c>
      <c r="FU41" s="34">
        <f t="shared" si="1606"/>
        <v>59500</v>
      </c>
      <c r="FV41" s="34">
        <f t="shared" ref="FV41" si="1619">FV40+3000</f>
        <v>59500</v>
      </c>
      <c r="FW41" s="34">
        <f t="shared" si="1606"/>
        <v>63200</v>
      </c>
      <c r="FX41" s="34">
        <f t="shared" ref="FX41:GA41" si="1620">FX40+3000</f>
        <v>63200</v>
      </c>
      <c r="FY41" s="34">
        <f t="shared" si="1620"/>
        <v>63200</v>
      </c>
      <c r="FZ41" s="34">
        <f t="shared" si="1620"/>
        <v>63200</v>
      </c>
      <c r="GA41" s="34">
        <f t="shared" si="1620"/>
        <v>63200</v>
      </c>
      <c r="GB41" s="34">
        <f t="shared" ref="GB41" si="1621">GB40+3000</f>
        <v>65400</v>
      </c>
      <c r="GC41" s="34">
        <f t="shared" ref="GC41:GE41" si="1622">GC40+3000</f>
        <v>65400</v>
      </c>
      <c r="GD41" s="34">
        <f t="shared" si="1622"/>
        <v>65400</v>
      </c>
      <c r="GE41" s="34">
        <f t="shared" si="1622"/>
        <v>65400</v>
      </c>
    </row>
    <row r="42" spans="1:187" s="35" customFormat="1" ht="12" customHeight="1" x14ac:dyDescent="0.2">
      <c r="A42" s="261">
        <v>3</v>
      </c>
      <c r="B42" s="34">
        <f t="shared" ref="B42:CO42" si="1623">B41+3000</f>
        <v>92500</v>
      </c>
      <c r="C42" s="34">
        <f t="shared" ref="C42" si="1624">C41+3000</f>
        <v>92500</v>
      </c>
      <c r="D42" s="34">
        <f t="shared" si="1623"/>
        <v>89800</v>
      </c>
      <c r="E42" s="34">
        <f t="shared" ref="E42:F42" si="1625">E41+3000</f>
        <v>89800</v>
      </c>
      <c r="F42" s="34">
        <f t="shared" si="1625"/>
        <v>87600</v>
      </c>
      <c r="G42" s="34">
        <f t="shared" si="1623"/>
        <v>89800</v>
      </c>
      <c r="H42" s="34">
        <f t="shared" ref="H42" si="1626">H41+3000</f>
        <v>89800</v>
      </c>
      <c r="I42" s="34">
        <f t="shared" si="1623"/>
        <v>91800</v>
      </c>
      <c r="J42" s="34">
        <f t="shared" ref="J42" si="1627">J41+3000</f>
        <v>91800</v>
      </c>
      <c r="K42" s="34">
        <f t="shared" si="1623"/>
        <v>89800</v>
      </c>
      <c r="L42" s="34">
        <f t="shared" ref="L42:O42" si="1628">L41+3000</f>
        <v>89800</v>
      </c>
      <c r="M42" s="34">
        <f t="shared" si="1628"/>
        <v>89800</v>
      </c>
      <c r="N42" s="34">
        <f t="shared" si="1628"/>
        <v>89800</v>
      </c>
      <c r="O42" s="34">
        <f t="shared" si="1628"/>
        <v>89800</v>
      </c>
      <c r="P42" s="34">
        <f t="shared" si="1623"/>
        <v>91800</v>
      </c>
      <c r="Q42" s="34">
        <f t="shared" ref="Q42" si="1629">Q41+3000</f>
        <v>91800</v>
      </c>
      <c r="R42" s="34">
        <f t="shared" si="1623"/>
        <v>91800</v>
      </c>
      <c r="S42" s="34">
        <f t="shared" ref="S42:V42" si="1630">S41+3000</f>
        <v>91800</v>
      </c>
      <c r="T42" s="34">
        <f t="shared" si="1630"/>
        <v>91800</v>
      </c>
      <c r="U42" s="34">
        <f t="shared" si="1630"/>
        <v>91800</v>
      </c>
      <c r="V42" s="34">
        <f t="shared" si="1630"/>
        <v>91800</v>
      </c>
      <c r="W42" s="34">
        <f t="shared" si="1623"/>
        <v>93800</v>
      </c>
      <c r="X42" s="34">
        <f t="shared" ref="X42" si="1631">X41+3000</f>
        <v>93800</v>
      </c>
      <c r="Y42" s="34">
        <f t="shared" si="1623"/>
        <v>91800</v>
      </c>
      <c r="Z42" s="34">
        <f t="shared" ref="Z42:AC42" si="1632">Z41+3000</f>
        <v>91800</v>
      </c>
      <c r="AA42" s="34">
        <f t="shared" si="1632"/>
        <v>91800</v>
      </c>
      <c r="AB42" s="34">
        <f t="shared" si="1632"/>
        <v>91800</v>
      </c>
      <c r="AC42" s="34">
        <f t="shared" si="1632"/>
        <v>91800</v>
      </c>
      <c r="AD42" s="34">
        <f t="shared" si="1623"/>
        <v>93800</v>
      </c>
      <c r="AE42" s="34">
        <f t="shared" ref="AE42" si="1633">AE41+3000</f>
        <v>93800</v>
      </c>
      <c r="AF42" s="34">
        <f t="shared" si="1623"/>
        <v>91800</v>
      </c>
      <c r="AG42" s="34">
        <f t="shared" ref="AG42:AJ42" si="1634">AG41+3000</f>
        <v>91800</v>
      </c>
      <c r="AH42" s="34">
        <f t="shared" si="1634"/>
        <v>91800</v>
      </c>
      <c r="AI42" s="34">
        <f t="shared" si="1634"/>
        <v>91800</v>
      </c>
      <c r="AJ42" s="34">
        <f t="shared" si="1634"/>
        <v>91800</v>
      </c>
      <c r="AK42" s="34">
        <f t="shared" si="1623"/>
        <v>93800</v>
      </c>
      <c r="AL42" s="34">
        <f t="shared" ref="AL42" si="1635">AL41+3000</f>
        <v>93800</v>
      </c>
      <c r="AM42" s="34">
        <f t="shared" si="1623"/>
        <v>91800</v>
      </c>
      <c r="AN42" s="34">
        <f t="shared" ref="AN42:AQ42" si="1636">AN41+3000</f>
        <v>91800</v>
      </c>
      <c r="AO42" s="34">
        <f t="shared" si="1636"/>
        <v>91800</v>
      </c>
      <c r="AP42" s="34">
        <f t="shared" si="1636"/>
        <v>91800</v>
      </c>
      <c r="AQ42" s="34">
        <f t="shared" si="1636"/>
        <v>91800</v>
      </c>
      <c r="AR42" s="34">
        <f t="shared" si="1623"/>
        <v>93800</v>
      </c>
      <c r="AS42" s="34">
        <f t="shared" ref="AS42" si="1637">AS41+3000</f>
        <v>93800</v>
      </c>
      <c r="AT42" s="34">
        <f t="shared" si="1623"/>
        <v>91800</v>
      </c>
      <c r="AU42" s="34">
        <f t="shared" ref="AU42:AX42" si="1638">AU41+3000</f>
        <v>91800</v>
      </c>
      <c r="AV42" s="34">
        <f t="shared" si="1638"/>
        <v>91800</v>
      </c>
      <c r="AW42" s="34">
        <f t="shared" si="1638"/>
        <v>91800</v>
      </c>
      <c r="AX42" s="34">
        <f t="shared" si="1638"/>
        <v>91800</v>
      </c>
      <c r="AY42" s="34">
        <f t="shared" si="1623"/>
        <v>93800</v>
      </c>
      <c r="AZ42" s="34">
        <f t="shared" ref="AZ42" si="1639">AZ41+3000</f>
        <v>93800</v>
      </c>
      <c r="BA42" s="34">
        <f t="shared" si="1623"/>
        <v>91800</v>
      </c>
      <c r="BB42" s="34">
        <f t="shared" ref="BB42:BE42" si="1640">BB41+3000</f>
        <v>91800</v>
      </c>
      <c r="BC42" s="34">
        <f t="shared" si="1640"/>
        <v>91800</v>
      </c>
      <c r="BD42" s="34">
        <f t="shared" si="1640"/>
        <v>91800</v>
      </c>
      <c r="BE42" s="34">
        <f t="shared" si="1640"/>
        <v>91800</v>
      </c>
      <c r="BF42" s="34">
        <f t="shared" si="1623"/>
        <v>93800</v>
      </c>
      <c r="BG42" s="34">
        <f t="shared" ref="BG42" si="1641">BG41+3000</f>
        <v>93800</v>
      </c>
      <c r="BH42" s="34">
        <f t="shared" si="1623"/>
        <v>88600</v>
      </c>
      <c r="BI42" s="34">
        <f t="shared" ref="BI42:BL42" si="1642">BI41+3000</f>
        <v>88600</v>
      </c>
      <c r="BJ42" s="34">
        <f t="shared" si="1642"/>
        <v>88600</v>
      </c>
      <c r="BK42" s="34">
        <f t="shared" si="1642"/>
        <v>88600</v>
      </c>
      <c r="BL42" s="34">
        <f t="shared" si="1642"/>
        <v>88600</v>
      </c>
      <c r="BM42" s="34">
        <f t="shared" si="1623"/>
        <v>89800</v>
      </c>
      <c r="BN42" s="34">
        <f t="shared" ref="BN42" si="1643">BN41+3000</f>
        <v>89800</v>
      </c>
      <c r="BO42" s="303">
        <f t="shared" ref="BO42" si="1644">BO41+3000</f>
        <v>87600</v>
      </c>
      <c r="BP42" s="303">
        <f t="shared" si="1623"/>
        <v>87600</v>
      </c>
      <c r="BQ42" s="304">
        <f t="shared" si="1623"/>
        <v>74800</v>
      </c>
      <c r="BR42" s="34">
        <f t="shared" ref="BR42:BS42" si="1645">BR41+3000</f>
        <v>74800</v>
      </c>
      <c r="BS42" s="34">
        <f t="shared" si="1645"/>
        <v>74800</v>
      </c>
      <c r="BT42" s="34">
        <f t="shared" si="1623"/>
        <v>74800</v>
      </c>
      <c r="BU42" s="34">
        <f t="shared" ref="BU42" si="1646">BU41+3000</f>
        <v>74800</v>
      </c>
      <c r="BV42" s="34">
        <f t="shared" si="1623"/>
        <v>72600</v>
      </c>
      <c r="BW42" s="34">
        <f t="shared" ref="BW42:BZ42" si="1647">BW41+3000</f>
        <v>72600</v>
      </c>
      <c r="BX42" s="34">
        <f t="shared" si="1647"/>
        <v>72600</v>
      </c>
      <c r="BY42" s="34">
        <f t="shared" si="1647"/>
        <v>72600</v>
      </c>
      <c r="BZ42" s="34">
        <f t="shared" si="1647"/>
        <v>72600</v>
      </c>
      <c r="CA42" s="34">
        <f t="shared" si="1623"/>
        <v>74800</v>
      </c>
      <c r="CB42" s="34">
        <f t="shared" ref="CB42" si="1648">CB41+3000</f>
        <v>74800</v>
      </c>
      <c r="CC42" s="34">
        <f t="shared" si="1623"/>
        <v>72600</v>
      </c>
      <c r="CD42" s="34">
        <f t="shared" ref="CD42:CG42" si="1649">CD41+3000</f>
        <v>72600</v>
      </c>
      <c r="CE42" s="34">
        <f t="shared" si="1649"/>
        <v>72600</v>
      </c>
      <c r="CF42" s="34">
        <f t="shared" si="1649"/>
        <v>72600</v>
      </c>
      <c r="CG42" s="34">
        <f t="shared" si="1649"/>
        <v>72600</v>
      </c>
      <c r="CH42" s="34">
        <f t="shared" si="1623"/>
        <v>74800</v>
      </c>
      <c r="CI42" s="34">
        <f t="shared" ref="CI42" si="1650">CI41+3000</f>
        <v>74800</v>
      </c>
      <c r="CJ42" s="34">
        <f t="shared" si="1623"/>
        <v>72600</v>
      </c>
      <c r="CK42" s="34">
        <f t="shared" ref="CK42:CN42" si="1651">CK41+3000</f>
        <v>72600</v>
      </c>
      <c r="CL42" s="34">
        <f t="shared" si="1651"/>
        <v>72600</v>
      </c>
      <c r="CM42" s="34">
        <f t="shared" si="1651"/>
        <v>72600</v>
      </c>
      <c r="CN42" s="34">
        <f t="shared" si="1651"/>
        <v>72600</v>
      </c>
      <c r="CO42" s="34">
        <f t="shared" si="1623"/>
        <v>74800</v>
      </c>
      <c r="CP42" s="34">
        <f t="shared" ref="CP42" si="1652">CP41+3000</f>
        <v>74800</v>
      </c>
      <c r="CQ42" s="34">
        <f t="shared" ref="CQ42:CT42" si="1653">CQ41+3000</f>
        <v>72600</v>
      </c>
      <c r="CR42" s="34">
        <f t="shared" si="1653"/>
        <v>72600</v>
      </c>
      <c r="CS42" s="34">
        <f t="shared" si="1653"/>
        <v>72600</v>
      </c>
      <c r="CT42" s="34">
        <f t="shared" si="1653"/>
        <v>72600</v>
      </c>
      <c r="CU42" s="304">
        <f t="shared" ref="CU42:EG42" si="1654">CU41+3000</f>
        <v>64500</v>
      </c>
      <c r="CV42" s="34">
        <f t="shared" ref="CV42:CW42" si="1655">CV41+3000</f>
        <v>64500</v>
      </c>
      <c r="CW42" s="34">
        <f t="shared" si="1655"/>
        <v>64500</v>
      </c>
      <c r="CX42" s="34">
        <f t="shared" si="1654"/>
        <v>62500</v>
      </c>
      <c r="CY42" s="34">
        <f t="shared" ref="CY42:DB42" si="1656">CY41+3000</f>
        <v>62500</v>
      </c>
      <c r="CZ42" s="34">
        <f t="shared" si="1656"/>
        <v>62500</v>
      </c>
      <c r="DA42" s="34">
        <f t="shared" si="1656"/>
        <v>62500</v>
      </c>
      <c r="DB42" s="34">
        <f t="shared" si="1656"/>
        <v>62500</v>
      </c>
      <c r="DC42" s="34">
        <f t="shared" si="1654"/>
        <v>64500</v>
      </c>
      <c r="DD42" s="34">
        <f t="shared" ref="DD42" si="1657">DD41+3000</f>
        <v>64500</v>
      </c>
      <c r="DE42" s="34">
        <f t="shared" si="1654"/>
        <v>62500</v>
      </c>
      <c r="DF42" s="34">
        <f t="shared" ref="DF42:DI42" si="1658">DF41+3000</f>
        <v>62500</v>
      </c>
      <c r="DG42" s="34">
        <f t="shared" si="1658"/>
        <v>62500</v>
      </c>
      <c r="DH42" s="34">
        <f t="shared" si="1658"/>
        <v>62500</v>
      </c>
      <c r="DI42" s="34">
        <f t="shared" si="1658"/>
        <v>62500</v>
      </c>
      <c r="DJ42" s="34">
        <f t="shared" si="1654"/>
        <v>64500</v>
      </c>
      <c r="DK42" s="34">
        <f t="shared" ref="DK42" si="1659">DK41+3000</f>
        <v>64500</v>
      </c>
      <c r="DL42" s="34">
        <f t="shared" si="1654"/>
        <v>62500</v>
      </c>
      <c r="DM42" s="34">
        <f t="shared" ref="DM42:DP42" si="1660">DM41+3000</f>
        <v>62500</v>
      </c>
      <c r="DN42" s="34">
        <f t="shared" si="1660"/>
        <v>62500</v>
      </c>
      <c r="DO42" s="34">
        <f t="shared" si="1660"/>
        <v>62500</v>
      </c>
      <c r="DP42" s="34">
        <f t="shared" si="1660"/>
        <v>62500</v>
      </c>
      <c r="DQ42" s="34">
        <f t="shared" si="1654"/>
        <v>64500</v>
      </c>
      <c r="DR42" s="34">
        <f t="shared" ref="DR42" si="1661">DR41+3000</f>
        <v>64500</v>
      </c>
      <c r="DS42" s="34">
        <f t="shared" si="1654"/>
        <v>62500</v>
      </c>
      <c r="DT42" s="34">
        <f t="shared" ref="DT42:DW42" si="1662">DT41+3000</f>
        <v>62500</v>
      </c>
      <c r="DU42" s="34">
        <f t="shared" si="1662"/>
        <v>62500</v>
      </c>
      <c r="DV42" s="34">
        <f t="shared" si="1662"/>
        <v>62500</v>
      </c>
      <c r="DW42" s="34">
        <f t="shared" si="1662"/>
        <v>62500</v>
      </c>
      <c r="DX42" s="34">
        <f t="shared" si="1654"/>
        <v>64500</v>
      </c>
      <c r="DY42" s="34">
        <f t="shared" ref="DY42" si="1663">DY41+3000</f>
        <v>64500</v>
      </c>
      <c r="DZ42" s="34">
        <f t="shared" si="1654"/>
        <v>66200</v>
      </c>
      <c r="EA42" s="34">
        <f t="shared" ref="EA42:EB42" si="1664">EA41+3000</f>
        <v>66200</v>
      </c>
      <c r="EB42" s="34">
        <f t="shared" si="1664"/>
        <v>66200</v>
      </c>
      <c r="EC42" s="34">
        <f t="shared" si="1654"/>
        <v>68400</v>
      </c>
      <c r="ED42" s="34">
        <f t="shared" ref="ED42:EF42" si="1665">ED41+3000</f>
        <v>68400</v>
      </c>
      <c r="EE42" s="34">
        <f t="shared" si="1665"/>
        <v>68400</v>
      </c>
      <c r="EF42" s="34">
        <f t="shared" si="1665"/>
        <v>68400</v>
      </c>
      <c r="EG42" s="302">
        <f t="shared" si="1654"/>
        <v>61500</v>
      </c>
      <c r="EH42" s="304">
        <f t="shared" ref="EH42:FW42" si="1666">EH41+3000</f>
        <v>61500</v>
      </c>
      <c r="EI42" s="34">
        <f t="shared" ref="EI42:EK42" si="1667">EI41+3000</f>
        <v>61500</v>
      </c>
      <c r="EJ42" s="34">
        <f t="shared" si="1667"/>
        <v>61500</v>
      </c>
      <c r="EK42" s="34">
        <f t="shared" si="1667"/>
        <v>61500</v>
      </c>
      <c r="EL42" s="34">
        <f t="shared" si="1666"/>
        <v>62500</v>
      </c>
      <c r="EM42" s="34">
        <f t="shared" ref="EM42" si="1668">EM41+3000</f>
        <v>62500</v>
      </c>
      <c r="EN42" s="34">
        <f t="shared" si="1666"/>
        <v>61500</v>
      </c>
      <c r="EO42" s="34">
        <f t="shared" ref="EO42:ER42" si="1669">EO41+3000</f>
        <v>61500</v>
      </c>
      <c r="EP42" s="34">
        <f t="shared" si="1669"/>
        <v>61500</v>
      </c>
      <c r="EQ42" s="34">
        <f t="shared" si="1669"/>
        <v>61500</v>
      </c>
      <c r="ER42" s="34">
        <f t="shared" si="1669"/>
        <v>61500</v>
      </c>
      <c r="ES42" s="34">
        <f t="shared" si="1666"/>
        <v>62500</v>
      </c>
      <c r="ET42" s="34">
        <f t="shared" ref="ET42" si="1670">ET41+3000</f>
        <v>62500</v>
      </c>
      <c r="EU42" s="34">
        <f t="shared" si="1666"/>
        <v>61500</v>
      </c>
      <c r="EV42" s="34">
        <f t="shared" ref="EV42:EY42" si="1671">EV41+3000</f>
        <v>61500</v>
      </c>
      <c r="EW42" s="34">
        <f t="shared" si="1671"/>
        <v>61500</v>
      </c>
      <c r="EX42" s="34">
        <f t="shared" si="1671"/>
        <v>61500</v>
      </c>
      <c r="EY42" s="34">
        <f t="shared" si="1671"/>
        <v>61500</v>
      </c>
      <c r="EZ42" s="34">
        <f t="shared" si="1666"/>
        <v>62500</v>
      </c>
      <c r="FA42" s="34">
        <f t="shared" ref="FA42" si="1672">FA41+3000</f>
        <v>62500</v>
      </c>
      <c r="FB42" s="34">
        <f t="shared" si="1666"/>
        <v>61500</v>
      </c>
      <c r="FC42" s="34">
        <f t="shared" ref="FC42" si="1673">FC41+3000</f>
        <v>61500</v>
      </c>
      <c r="FD42" s="34">
        <f t="shared" si="1666"/>
        <v>61500</v>
      </c>
      <c r="FE42" s="34">
        <f t="shared" ref="FE42:FF42" si="1674">FE41+3000</f>
        <v>61500</v>
      </c>
      <c r="FF42" s="34">
        <f t="shared" si="1674"/>
        <v>61500</v>
      </c>
      <c r="FG42" s="34">
        <f t="shared" si="1666"/>
        <v>62500</v>
      </c>
      <c r="FH42" s="34">
        <f t="shared" ref="FH42" si="1675">FH41+3000</f>
        <v>62500</v>
      </c>
      <c r="FI42" s="34">
        <f t="shared" si="1666"/>
        <v>61500</v>
      </c>
      <c r="FJ42" s="34">
        <f t="shared" ref="FJ42:FM42" si="1676">FJ41+3000</f>
        <v>61500</v>
      </c>
      <c r="FK42" s="34">
        <f t="shared" si="1676"/>
        <v>61500</v>
      </c>
      <c r="FL42" s="34">
        <f t="shared" si="1676"/>
        <v>61500</v>
      </c>
      <c r="FM42" s="34">
        <f t="shared" si="1676"/>
        <v>61500</v>
      </c>
      <c r="FN42" s="34">
        <f t="shared" si="1666"/>
        <v>62500</v>
      </c>
      <c r="FO42" s="34">
        <f t="shared" ref="FO42" si="1677">FO41+3000</f>
        <v>62500</v>
      </c>
      <c r="FP42" s="34">
        <f t="shared" si="1666"/>
        <v>61500</v>
      </c>
      <c r="FQ42" s="34">
        <f t="shared" ref="FQ42:FT42" si="1678">FQ41+3000</f>
        <v>61500</v>
      </c>
      <c r="FR42" s="34">
        <f t="shared" si="1678"/>
        <v>61500</v>
      </c>
      <c r="FS42" s="34">
        <f t="shared" si="1678"/>
        <v>61500</v>
      </c>
      <c r="FT42" s="34">
        <f t="shared" si="1678"/>
        <v>61500</v>
      </c>
      <c r="FU42" s="34">
        <f t="shared" si="1666"/>
        <v>62500</v>
      </c>
      <c r="FV42" s="34">
        <f t="shared" ref="FV42" si="1679">FV41+3000</f>
        <v>62500</v>
      </c>
      <c r="FW42" s="34">
        <f t="shared" si="1666"/>
        <v>66200</v>
      </c>
      <c r="FX42" s="34">
        <f t="shared" ref="FX42:GA42" si="1680">FX41+3000</f>
        <v>66200</v>
      </c>
      <c r="FY42" s="34">
        <f t="shared" si="1680"/>
        <v>66200</v>
      </c>
      <c r="FZ42" s="34">
        <f t="shared" si="1680"/>
        <v>66200</v>
      </c>
      <c r="GA42" s="34">
        <f t="shared" si="1680"/>
        <v>66200</v>
      </c>
      <c r="GB42" s="34">
        <f t="shared" ref="GB42" si="1681">GB41+3000</f>
        <v>68400</v>
      </c>
      <c r="GC42" s="34">
        <f t="shared" ref="GC42:GE42" si="1682">GC41+3000</f>
        <v>68400</v>
      </c>
      <c r="GD42" s="34">
        <f t="shared" si="1682"/>
        <v>68400</v>
      </c>
      <c r="GE42" s="34">
        <f t="shared" si="1682"/>
        <v>68400</v>
      </c>
    </row>
    <row r="43" spans="1:187" s="35" customFormat="1" ht="12" customHeight="1" x14ac:dyDescent="0.2">
      <c r="A43" s="261">
        <v>4</v>
      </c>
      <c r="B43" s="34">
        <f t="shared" ref="B43:CO43" si="1683">B42+3000</f>
        <v>95500</v>
      </c>
      <c r="C43" s="34">
        <f t="shared" ref="C43" si="1684">C42+3000</f>
        <v>95500</v>
      </c>
      <c r="D43" s="34">
        <f t="shared" si="1683"/>
        <v>92800</v>
      </c>
      <c r="E43" s="34">
        <f t="shared" ref="E43:F43" si="1685">E42+3000</f>
        <v>92800</v>
      </c>
      <c r="F43" s="34">
        <f t="shared" si="1685"/>
        <v>90600</v>
      </c>
      <c r="G43" s="34">
        <f t="shared" si="1683"/>
        <v>92800</v>
      </c>
      <c r="H43" s="34">
        <f t="shared" ref="H43" si="1686">H42+3000</f>
        <v>92800</v>
      </c>
      <c r="I43" s="34">
        <f t="shared" si="1683"/>
        <v>94800</v>
      </c>
      <c r="J43" s="34">
        <f t="shared" ref="J43" si="1687">J42+3000</f>
        <v>94800</v>
      </c>
      <c r="K43" s="34">
        <f t="shared" si="1683"/>
        <v>92800</v>
      </c>
      <c r="L43" s="34">
        <f t="shared" ref="L43:O43" si="1688">L42+3000</f>
        <v>92800</v>
      </c>
      <c r="M43" s="34">
        <f t="shared" si="1688"/>
        <v>92800</v>
      </c>
      <c r="N43" s="34">
        <f t="shared" si="1688"/>
        <v>92800</v>
      </c>
      <c r="O43" s="34">
        <f t="shared" si="1688"/>
        <v>92800</v>
      </c>
      <c r="P43" s="34">
        <f t="shared" si="1683"/>
        <v>94800</v>
      </c>
      <c r="Q43" s="34">
        <f t="shared" ref="Q43" si="1689">Q42+3000</f>
        <v>94800</v>
      </c>
      <c r="R43" s="34">
        <f t="shared" si="1683"/>
        <v>94800</v>
      </c>
      <c r="S43" s="34">
        <f t="shared" ref="S43:V43" si="1690">S42+3000</f>
        <v>94800</v>
      </c>
      <c r="T43" s="34">
        <f t="shared" si="1690"/>
        <v>94800</v>
      </c>
      <c r="U43" s="34">
        <f t="shared" si="1690"/>
        <v>94800</v>
      </c>
      <c r="V43" s="34">
        <f t="shared" si="1690"/>
        <v>94800</v>
      </c>
      <c r="W43" s="34">
        <f t="shared" si="1683"/>
        <v>96800</v>
      </c>
      <c r="X43" s="34">
        <f t="shared" ref="X43" si="1691">X42+3000</f>
        <v>96800</v>
      </c>
      <c r="Y43" s="34">
        <f t="shared" si="1683"/>
        <v>94800</v>
      </c>
      <c r="Z43" s="34">
        <f t="shared" ref="Z43:AC43" si="1692">Z42+3000</f>
        <v>94800</v>
      </c>
      <c r="AA43" s="34">
        <f t="shared" si="1692"/>
        <v>94800</v>
      </c>
      <c r="AB43" s="34">
        <f t="shared" si="1692"/>
        <v>94800</v>
      </c>
      <c r="AC43" s="34">
        <f t="shared" si="1692"/>
        <v>94800</v>
      </c>
      <c r="AD43" s="34">
        <f t="shared" si="1683"/>
        <v>96800</v>
      </c>
      <c r="AE43" s="34">
        <f t="shared" ref="AE43" si="1693">AE42+3000</f>
        <v>96800</v>
      </c>
      <c r="AF43" s="34">
        <f t="shared" si="1683"/>
        <v>94800</v>
      </c>
      <c r="AG43" s="34">
        <f t="shared" ref="AG43:AJ43" si="1694">AG42+3000</f>
        <v>94800</v>
      </c>
      <c r="AH43" s="34">
        <f t="shared" si="1694"/>
        <v>94800</v>
      </c>
      <c r="AI43" s="34">
        <f t="shared" si="1694"/>
        <v>94800</v>
      </c>
      <c r="AJ43" s="34">
        <f t="shared" si="1694"/>
        <v>94800</v>
      </c>
      <c r="AK43" s="34">
        <f t="shared" si="1683"/>
        <v>96800</v>
      </c>
      <c r="AL43" s="34">
        <f t="shared" ref="AL43" si="1695">AL42+3000</f>
        <v>96800</v>
      </c>
      <c r="AM43" s="34">
        <f t="shared" si="1683"/>
        <v>94800</v>
      </c>
      <c r="AN43" s="34">
        <f t="shared" ref="AN43:AQ43" si="1696">AN42+3000</f>
        <v>94800</v>
      </c>
      <c r="AO43" s="34">
        <f t="shared" si="1696"/>
        <v>94800</v>
      </c>
      <c r="AP43" s="34">
        <f t="shared" si="1696"/>
        <v>94800</v>
      </c>
      <c r="AQ43" s="34">
        <f t="shared" si="1696"/>
        <v>94800</v>
      </c>
      <c r="AR43" s="34">
        <f t="shared" si="1683"/>
        <v>96800</v>
      </c>
      <c r="AS43" s="34">
        <f t="shared" ref="AS43" si="1697">AS42+3000</f>
        <v>96800</v>
      </c>
      <c r="AT43" s="34">
        <f t="shared" si="1683"/>
        <v>94800</v>
      </c>
      <c r="AU43" s="34">
        <f t="shared" ref="AU43:AX43" si="1698">AU42+3000</f>
        <v>94800</v>
      </c>
      <c r="AV43" s="34">
        <f t="shared" si="1698"/>
        <v>94800</v>
      </c>
      <c r="AW43" s="34">
        <f t="shared" si="1698"/>
        <v>94800</v>
      </c>
      <c r="AX43" s="34">
        <f t="shared" si="1698"/>
        <v>94800</v>
      </c>
      <c r="AY43" s="34">
        <f t="shared" si="1683"/>
        <v>96800</v>
      </c>
      <c r="AZ43" s="34">
        <f t="shared" ref="AZ43" si="1699">AZ42+3000</f>
        <v>96800</v>
      </c>
      <c r="BA43" s="34">
        <f t="shared" si="1683"/>
        <v>94800</v>
      </c>
      <c r="BB43" s="34">
        <f t="shared" ref="BB43:BE43" si="1700">BB42+3000</f>
        <v>94800</v>
      </c>
      <c r="BC43" s="34">
        <f t="shared" si="1700"/>
        <v>94800</v>
      </c>
      <c r="BD43" s="34">
        <f t="shared" si="1700"/>
        <v>94800</v>
      </c>
      <c r="BE43" s="34">
        <f t="shared" si="1700"/>
        <v>94800</v>
      </c>
      <c r="BF43" s="34">
        <f t="shared" si="1683"/>
        <v>96800</v>
      </c>
      <c r="BG43" s="34">
        <f t="shared" ref="BG43" si="1701">BG42+3000</f>
        <v>96800</v>
      </c>
      <c r="BH43" s="34">
        <f t="shared" si="1683"/>
        <v>91600</v>
      </c>
      <c r="BI43" s="34">
        <f t="shared" ref="BI43:BL43" si="1702">BI42+3000</f>
        <v>91600</v>
      </c>
      <c r="BJ43" s="34">
        <f t="shared" si="1702"/>
        <v>91600</v>
      </c>
      <c r="BK43" s="34">
        <f t="shared" si="1702"/>
        <v>91600</v>
      </c>
      <c r="BL43" s="34">
        <f t="shared" si="1702"/>
        <v>91600</v>
      </c>
      <c r="BM43" s="34">
        <f t="shared" si="1683"/>
        <v>92800</v>
      </c>
      <c r="BN43" s="34">
        <f t="shared" ref="BN43" si="1703">BN42+3000</f>
        <v>92800</v>
      </c>
      <c r="BO43" s="303">
        <f t="shared" ref="BO43" si="1704">BO42+3000</f>
        <v>90600</v>
      </c>
      <c r="BP43" s="303">
        <f t="shared" si="1683"/>
        <v>90600</v>
      </c>
      <c r="BQ43" s="304">
        <f t="shared" si="1683"/>
        <v>77800</v>
      </c>
      <c r="BR43" s="34">
        <f t="shared" ref="BR43:BS43" si="1705">BR42+3000</f>
        <v>77800</v>
      </c>
      <c r="BS43" s="34">
        <f t="shared" si="1705"/>
        <v>77800</v>
      </c>
      <c r="BT43" s="34">
        <f t="shared" si="1683"/>
        <v>77800</v>
      </c>
      <c r="BU43" s="34">
        <f t="shared" ref="BU43" si="1706">BU42+3000</f>
        <v>77800</v>
      </c>
      <c r="BV43" s="34">
        <f t="shared" si="1683"/>
        <v>75600</v>
      </c>
      <c r="BW43" s="34">
        <f t="shared" ref="BW43:BZ43" si="1707">BW42+3000</f>
        <v>75600</v>
      </c>
      <c r="BX43" s="34">
        <f t="shared" si="1707"/>
        <v>75600</v>
      </c>
      <c r="BY43" s="34">
        <f t="shared" si="1707"/>
        <v>75600</v>
      </c>
      <c r="BZ43" s="34">
        <f t="shared" si="1707"/>
        <v>75600</v>
      </c>
      <c r="CA43" s="34">
        <f t="shared" si="1683"/>
        <v>77800</v>
      </c>
      <c r="CB43" s="34">
        <f t="shared" ref="CB43" si="1708">CB42+3000</f>
        <v>77800</v>
      </c>
      <c r="CC43" s="34">
        <f t="shared" si="1683"/>
        <v>75600</v>
      </c>
      <c r="CD43" s="34">
        <f t="shared" ref="CD43:CG43" si="1709">CD42+3000</f>
        <v>75600</v>
      </c>
      <c r="CE43" s="34">
        <f t="shared" si="1709"/>
        <v>75600</v>
      </c>
      <c r="CF43" s="34">
        <f t="shared" si="1709"/>
        <v>75600</v>
      </c>
      <c r="CG43" s="34">
        <f t="shared" si="1709"/>
        <v>75600</v>
      </c>
      <c r="CH43" s="34">
        <f t="shared" si="1683"/>
        <v>77800</v>
      </c>
      <c r="CI43" s="34">
        <f t="shared" ref="CI43" si="1710">CI42+3000</f>
        <v>77800</v>
      </c>
      <c r="CJ43" s="34">
        <f t="shared" si="1683"/>
        <v>75600</v>
      </c>
      <c r="CK43" s="34">
        <f t="shared" ref="CK43:CN43" si="1711">CK42+3000</f>
        <v>75600</v>
      </c>
      <c r="CL43" s="34">
        <f t="shared" si="1711"/>
        <v>75600</v>
      </c>
      <c r="CM43" s="34">
        <f t="shared" si="1711"/>
        <v>75600</v>
      </c>
      <c r="CN43" s="34">
        <f t="shared" si="1711"/>
        <v>75600</v>
      </c>
      <c r="CO43" s="34">
        <f t="shared" si="1683"/>
        <v>77800</v>
      </c>
      <c r="CP43" s="34">
        <f t="shared" ref="CP43" si="1712">CP42+3000</f>
        <v>77800</v>
      </c>
      <c r="CQ43" s="34">
        <f t="shared" ref="CQ43:CT43" si="1713">CQ42+3000</f>
        <v>75600</v>
      </c>
      <c r="CR43" s="34">
        <f t="shared" si="1713"/>
        <v>75600</v>
      </c>
      <c r="CS43" s="34">
        <f t="shared" si="1713"/>
        <v>75600</v>
      </c>
      <c r="CT43" s="34">
        <f t="shared" si="1713"/>
        <v>75600</v>
      </c>
      <c r="CU43" s="304">
        <f t="shared" ref="CU43:EG43" si="1714">CU42+3000</f>
        <v>67500</v>
      </c>
      <c r="CV43" s="34">
        <f t="shared" ref="CV43:CW43" si="1715">CV42+3000</f>
        <v>67500</v>
      </c>
      <c r="CW43" s="34">
        <f t="shared" si="1715"/>
        <v>67500</v>
      </c>
      <c r="CX43" s="34">
        <f t="shared" si="1714"/>
        <v>65500</v>
      </c>
      <c r="CY43" s="34">
        <f t="shared" ref="CY43:DB43" si="1716">CY42+3000</f>
        <v>65500</v>
      </c>
      <c r="CZ43" s="34">
        <f t="shared" si="1716"/>
        <v>65500</v>
      </c>
      <c r="DA43" s="34">
        <f t="shared" si="1716"/>
        <v>65500</v>
      </c>
      <c r="DB43" s="34">
        <f t="shared" si="1716"/>
        <v>65500</v>
      </c>
      <c r="DC43" s="34">
        <f t="shared" si="1714"/>
        <v>67500</v>
      </c>
      <c r="DD43" s="34">
        <f t="shared" ref="DD43" si="1717">DD42+3000</f>
        <v>67500</v>
      </c>
      <c r="DE43" s="34">
        <f t="shared" si="1714"/>
        <v>65500</v>
      </c>
      <c r="DF43" s="34">
        <f t="shared" ref="DF43:DI43" si="1718">DF42+3000</f>
        <v>65500</v>
      </c>
      <c r="DG43" s="34">
        <f t="shared" si="1718"/>
        <v>65500</v>
      </c>
      <c r="DH43" s="34">
        <f t="shared" si="1718"/>
        <v>65500</v>
      </c>
      <c r="DI43" s="34">
        <f t="shared" si="1718"/>
        <v>65500</v>
      </c>
      <c r="DJ43" s="34">
        <f t="shared" si="1714"/>
        <v>67500</v>
      </c>
      <c r="DK43" s="34">
        <f t="shared" ref="DK43" si="1719">DK42+3000</f>
        <v>67500</v>
      </c>
      <c r="DL43" s="34">
        <f t="shared" si="1714"/>
        <v>65500</v>
      </c>
      <c r="DM43" s="34">
        <f t="shared" ref="DM43:DP43" si="1720">DM42+3000</f>
        <v>65500</v>
      </c>
      <c r="DN43" s="34">
        <f t="shared" si="1720"/>
        <v>65500</v>
      </c>
      <c r="DO43" s="34">
        <f t="shared" si="1720"/>
        <v>65500</v>
      </c>
      <c r="DP43" s="34">
        <f t="shared" si="1720"/>
        <v>65500</v>
      </c>
      <c r="DQ43" s="34">
        <f t="shared" si="1714"/>
        <v>67500</v>
      </c>
      <c r="DR43" s="34">
        <f t="shared" ref="DR43" si="1721">DR42+3000</f>
        <v>67500</v>
      </c>
      <c r="DS43" s="34">
        <f t="shared" si="1714"/>
        <v>65500</v>
      </c>
      <c r="DT43" s="34">
        <f t="shared" ref="DT43:DW43" si="1722">DT42+3000</f>
        <v>65500</v>
      </c>
      <c r="DU43" s="34">
        <f t="shared" si="1722"/>
        <v>65500</v>
      </c>
      <c r="DV43" s="34">
        <f t="shared" si="1722"/>
        <v>65500</v>
      </c>
      <c r="DW43" s="34">
        <f t="shared" si="1722"/>
        <v>65500</v>
      </c>
      <c r="DX43" s="34">
        <f t="shared" si="1714"/>
        <v>67500</v>
      </c>
      <c r="DY43" s="34">
        <f t="shared" ref="DY43" si="1723">DY42+3000</f>
        <v>67500</v>
      </c>
      <c r="DZ43" s="34">
        <f t="shared" si="1714"/>
        <v>69200</v>
      </c>
      <c r="EA43" s="34">
        <f t="shared" ref="EA43:EB43" si="1724">EA42+3000</f>
        <v>69200</v>
      </c>
      <c r="EB43" s="34">
        <f t="shared" si="1724"/>
        <v>69200</v>
      </c>
      <c r="EC43" s="34">
        <f t="shared" si="1714"/>
        <v>71400</v>
      </c>
      <c r="ED43" s="34">
        <f t="shared" ref="ED43:EF43" si="1725">ED42+3000</f>
        <v>71400</v>
      </c>
      <c r="EE43" s="34">
        <f t="shared" si="1725"/>
        <v>71400</v>
      </c>
      <c r="EF43" s="34">
        <f t="shared" si="1725"/>
        <v>71400</v>
      </c>
      <c r="EG43" s="302">
        <f t="shared" si="1714"/>
        <v>64500</v>
      </c>
      <c r="EH43" s="304">
        <f t="shared" ref="EH43:FW43" si="1726">EH42+3000</f>
        <v>64500</v>
      </c>
      <c r="EI43" s="34">
        <f t="shared" ref="EI43:EK43" si="1727">EI42+3000</f>
        <v>64500</v>
      </c>
      <c r="EJ43" s="34">
        <f t="shared" si="1727"/>
        <v>64500</v>
      </c>
      <c r="EK43" s="34">
        <f t="shared" si="1727"/>
        <v>64500</v>
      </c>
      <c r="EL43" s="34">
        <f t="shared" si="1726"/>
        <v>65500</v>
      </c>
      <c r="EM43" s="34">
        <f t="shared" ref="EM43" si="1728">EM42+3000</f>
        <v>65500</v>
      </c>
      <c r="EN43" s="34">
        <f t="shared" si="1726"/>
        <v>64500</v>
      </c>
      <c r="EO43" s="34">
        <f t="shared" ref="EO43:ER43" si="1729">EO42+3000</f>
        <v>64500</v>
      </c>
      <c r="EP43" s="34">
        <f t="shared" si="1729"/>
        <v>64500</v>
      </c>
      <c r="EQ43" s="34">
        <f t="shared" si="1729"/>
        <v>64500</v>
      </c>
      <c r="ER43" s="34">
        <f t="shared" si="1729"/>
        <v>64500</v>
      </c>
      <c r="ES43" s="34">
        <f t="shared" si="1726"/>
        <v>65500</v>
      </c>
      <c r="ET43" s="34">
        <f t="shared" ref="ET43" si="1730">ET42+3000</f>
        <v>65500</v>
      </c>
      <c r="EU43" s="34">
        <f t="shared" si="1726"/>
        <v>64500</v>
      </c>
      <c r="EV43" s="34">
        <f t="shared" ref="EV43:EY43" si="1731">EV42+3000</f>
        <v>64500</v>
      </c>
      <c r="EW43" s="34">
        <f t="shared" si="1731"/>
        <v>64500</v>
      </c>
      <c r="EX43" s="34">
        <f t="shared" si="1731"/>
        <v>64500</v>
      </c>
      <c r="EY43" s="34">
        <f t="shared" si="1731"/>
        <v>64500</v>
      </c>
      <c r="EZ43" s="34">
        <f t="shared" si="1726"/>
        <v>65500</v>
      </c>
      <c r="FA43" s="34">
        <f t="shared" ref="FA43" si="1732">FA42+3000</f>
        <v>65500</v>
      </c>
      <c r="FB43" s="34">
        <f t="shared" si="1726"/>
        <v>64500</v>
      </c>
      <c r="FC43" s="34">
        <f t="shared" ref="FC43" si="1733">FC42+3000</f>
        <v>64500</v>
      </c>
      <c r="FD43" s="34">
        <f t="shared" si="1726"/>
        <v>64500</v>
      </c>
      <c r="FE43" s="34">
        <f t="shared" ref="FE43:FF43" si="1734">FE42+3000</f>
        <v>64500</v>
      </c>
      <c r="FF43" s="34">
        <f t="shared" si="1734"/>
        <v>64500</v>
      </c>
      <c r="FG43" s="34">
        <f t="shared" si="1726"/>
        <v>65500</v>
      </c>
      <c r="FH43" s="34">
        <f t="shared" ref="FH43" si="1735">FH42+3000</f>
        <v>65500</v>
      </c>
      <c r="FI43" s="34">
        <f t="shared" si="1726"/>
        <v>64500</v>
      </c>
      <c r="FJ43" s="34">
        <f t="shared" ref="FJ43:FM43" si="1736">FJ42+3000</f>
        <v>64500</v>
      </c>
      <c r="FK43" s="34">
        <f t="shared" si="1736"/>
        <v>64500</v>
      </c>
      <c r="FL43" s="34">
        <f t="shared" si="1736"/>
        <v>64500</v>
      </c>
      <c r="FM43" s="34">
        <f t="shared" si="1736"/>
        <v>64500</v>
      </c>
      <c r="FN43" s="34">
        <f t="shared" si="1726"/>
        <v>65500</v>
      </c>
      <c r="FO43" s="34">
        <f t="shared" ref="FO43" si="1737">FO42+3000</f>
        <v>65500</v>
      </c>
      <c r="FP43" s="34">
        <f t="shared" si="1726"/>
        <v>64500</v>
      </c>
      <c r="FQ43" s="34">
        <f t="shared" ref="FQ43:FT43" si="1738">FQ42+3000</f>
        <v>64500</v>
      </c>
      <c r="FR43" s="34">
        <f t="shared" si="1738"/>
        <v>64500</v>
      </c>
      <c r="FS43" s="34">
        <f t="shared" si="1738"/>
        <v>64500</v>
      </c>
      <c r="FT43" s="34">
        <f t="shared" si="1738"/>
        <v>64500</v>
      </c>
      <c r="FU43" s="34">
        <f t="shared" si="1726"/>
        <v>65500</v>
      </c>
      <c r="FV43" s="34">
        <f t="shared" ref="FV43" si="1739">FV42+3000</f>
        <v>65500</v>
      </c>
      <c r="FW43" s="34">
        <f t="shared" si="1726"/>
        <v>69200</v>
      </c>
      <c r="FX43" s="34">
        <f t="shared" ref="FX43:GA43" si="1740">FX42+3000</f>
        <v>69200</v>
      </c>
      <c r="FY43" s="34">
        <f t="shared" si="1740"/>
        <v>69200</v>
      </c>
      <c r="FZ43" s="34">
        <f t="shared" si="1740"/>
        <v>69200</v>
      </c>
      <c r="GA43" s="34">
        <f t="shared" si="1740"/>
        <v>69200</v>
      </c>
      <c r="GB43" s="34">
        <f t="shared" ref="GB43" si="1741">GB42+3000</f>
        <v>71400</v>
      </c>
      <c r="GC43" s="34">
        <f t="shared" ref="GC43:GE43" si="1742">GC42+3000</f>
        <v>71400</v>
      </c>
      <c r="GD43" s="34">
        <f t="shared" si="1742"/>
        <v>71400</v>
      </c>
      <c r="GE43" s="34">
        <f t="shared" si="1742"/>
        <v>71400</v>
      </c>
    </row>
    <row r="44" spans="1:187" s="35" customFormat="1" ht="12" customHeight="1" x14ac:dyDescent="0.2">
      <c r="A44" s="261">
        <v>5</v>
      </c>
      <c r="B44" s="34">
        <f t="shared" ref="B44:CO44" si="1743">B43+3000</f>
        <v>98500</v>
      </c>
      <c r="C44" s="34">
        <f t="shared" ref="C44" si="1744">C43+3000</f>
        <v>98500</v>
      </c>
      <c r="D44" s="34">
        <f t="shared" si="1743"/>
        <v>95800</v>
      </c>
      <c r="E44" s="34">
        <f t="shared" ref="E44:F44" si="1745">E43+3000</f>
        <v>95800</v>
      </c>
      <c r="F44" s="34">
        <f t="shared" si="1745"/>
        <v>93600</v>
      </c>
      <c r="G44" s="34">
        <f t="shared" si="1743"/>
        <v>95800</v>
      </c>
      <c r="H44" s="34">
        <f t="shared" ref="H44" si="1746">H43+3000</f>
        <v>95800</v>
      </c>
      <c r="I44" s="34">
        <f t="shared" si="1743"/>
        <v>97800</v>
      </c>
      <c r="J44" s="34">
        <f t="shared" ref="J44" si="1747">J43+3000</f>
        <v>97800</v>
      </c>
      <c r="K44" s="34">
        <f t="shared" si="1743"/>
        <v>95800</v>
      </c>
      <c r="L44" s="34">
        <f t="shared" ref="L44:O44" si="1748">L43+3000</f>
        <v>95800</v>
      </c>
      <c r="M44" s="34">
        <f t="shared" si="1748"/>
        <v>95800</v>
      </c>
      <c r="N44" s="34">
        <f t="shared" si="1748"/>
        <v>95800</v>
      </c>
      <c r="O44" s="34">
        <f t="shared" si="1748"/>
        <v>95800</v>
      </c>
      <c r="P44" s="34">
        <f t="shared" si="1743"/>
        <v>97800</v>
      </c>
      <c r="Q44" s="34">
        <f t="shared" ref="Q44" si="1749">Q43+3000</f>
        <v>97800</v>
      </c>
      <c r="R44" s="34">
        <f t="shared" si="1743"/>
        <v>97800</v>
      </c>
      <c r="S44" s="34">
        <f t="shared" ref="S44:V44" si="1750">S43+3000</f>
        <v>97800</v>
      </c>
      <c r="T44" s="34">
        <f t="shared" si="1750"/>
        <v>97800</v>
      </c>
      <c r="U44" s="34">
        <f t="shared" si="1750"/>
        <v>97800</v>
      </c>
      <c r="V44" s="34">
        <f t="shared" si="1750"/>
        <v>97800</v>
      </c>
      <c r="W44" s="34">
        <f t="shared" si="1743"/>
        <v>99800</v>
      </c>
      <c r="X44" s="34">
        <f t="shared" ref="X44" si="1751">X43+3000</f>
        <v>99800</v>
      </c>
      <c r="Y44" s="34">
        <f t="shared" si="1743"/>
        <v>97800</v>
      </c>
      <c r="Z44" s="34">
        <f t="shared" ref="Z44:AC44" si="1752">Z43+3000</f>
        <v>97800</v>
      </c>
      <c r="AA44" s="34">
        <f t="shared" si="1752"/>
        <v>97800</v>
      </c>
      <c r="AB44" s="34">
        <f t="shared" si="1752"/>
        <v>97800</v>
      </c>
      <c r="AC44" s="34">
        <f t="shared" si="1752"/>
        <v>97800</v>
      </c>
      <c r="AD44" s="34">
        <f t="shared" si="1743"/>
        <v>99800</v>
      </c>
      <c r="AE44" s="34">
        <f t="shared" ref="AE44" si="1753">AE43+3000</f>
        <v>99800</v>
      </c>
      <c r="AF44" s="34">
        <f t="shared" si="1743"/>
        <v>97800</v>
      </c>
      <c r="AG44" s="34">
        <f t="shared" ref="AG44:AJ44" si="1754">AG43+3000</f>
        <v>97800</v>
      </c>
      <c r="AH44" s="34">
        <f t="shared" si="1754"/>
        <v>97800</v>
      </c>
      <c r="AI44" s="34">
        <f t="shared" si="1754"/>
        <v>97800</v>
      </c>
      <c r="AJ44" s="34">
        <f t="shared" si="1754"/>
        <v>97800</v>
      </c>
      <c r="AK44" s="34">
        <f t="shared" si="1743"/>
        <v>99800</v>
      </c>
      <c r="AL44" s="34">
        <f t="shared" ref="AL44" si="1755">AL43+3000</f>
        <v>99800</v>
      </c>
      <c r="AM44" s="34">
        <f t="shared" si="1743"/>
        <v>97800</v>
      </c>
      <c r="AN44" s="34">
        <f t="shared" ref="AN44:AQ44" si="1756">AN43+3000</f>
        <v>97800</v>
      </c>
      <c r="AO44" s="34">
        <f t="shared" si="1756"/>
        <v>97800</v>
      </c>
      <c r="AP44" s="34">
        <f t="shared" si="1756"/>
        <v>97800</v>
      </c>
      <c r="AQ44" s="34">
        <f t="shared" si="1756"/>
        <v>97800</v>
      </c>
      <c r="AR44" s="34">
        <f t="shared" si="1743"/>
        <v>99800</v>
      </c>
      <c r="AS44" s="34">
        <f t="shared" ref="AS44" si="1757">AS43+3000</f>
        <v>99800</v>
      </c>
      <c r="AT44" s="34">
        <f t="shared" si="1743"/>
        <v>97800</v>
      </c>
      <c r="AU44" s="34">
        <f t="shared" ref="AU44:AX44" si="1758">AU43+3000</f>
        <v>97800</v>
      </c>
      <c r="AV44" s="34">
        <f t="shared" si="1758"/>
        <v>97800</v>
      </c>
      <c r="AW44" s="34">
        <f t="shared" si="1758"/>
        <v>97800</v>
      </c>
      <c r="AX44" s="34">
        <f t="shared" si="1758"/>
        <v>97800</v>
      </c>
      <c r="AY44" s="34">
        <f t="shared" si="1743"/>
        <v>99800</v>
      </c>
      <c r="AZ44" s="34">
        <f t="shared" ref="AZ44" si="1759">AZ43+3000</f>
        <v>99800</v>
      </c>
      <c r="BA44" s="34">
        <f t="shared" si="1743"/>
        <v>97800</v>
      </c>
      <c r="BB44" s="34">
        <f t="shared" ref="BB44:BE44" si="1760">BB43+3000</f>
        <v>97800</v>
      </c>
      <c r="BC44" s="34">
        <f t="shared" si="1760"/>
        <v>97800</v>
      </c>
      <c r="BD44" s="34">
        <f t="shared" si="1760"/>
        <v>97800</v>
      </c>
      <c r="BE44" s="34">
        <f t="shared" si="1760"/>
        <v>97800</v>
      </c>
      <c r="BF44" s="34">
        <f t="shared" si="1743"/>
        <v>99800</v>
      </c>
      <c r="BG44" s="34">
        <f t="shared" ref="BG44" si="1761">BG43+3000</f>
        <v>99800</v>
      </c>
      <c r="BH44" s="34">
        <f t="shared" si="1743"/>
        <v>94600</v>
      </c>
      <c r="BI44" s="34">
        <f t="shared" ref="BI44:BL44" si="1762">BI43+3000</f>
        <v>94600</v>
      </c>
      <c r="BJ44" s="34">
        <f t="shared" si="1762"/>
        <v>94600</v>
      </c>
      <c r="BK44" s="34">
        <f t="shared" si="1762"/>
        <v>94600</v>
      </c>
      <c r="BL44" s="34">
        <f t="shared" si="1762"/>
        <v>94600</v>
      </c>
      <c r="BM44" s="34">
        <f t="shared" si="1743"/>
        <v>95800</v>
      </c>
      <c r="BN44" s="34">
        <f t="shared" ref="BN44" si="1763">BN43+3000</f>
        <v>95800</v>
      </c>
      <c r="BO44" s="303">
        <f t="shared" ref="BO44" si="1764">BO43+3000</f>
        <v>93600</v>
      </c>
      <c r="BP44" s="303">
        <f t="shared" si="1743"/>
        <v>93600</v>
      </c>
      <c r="BQ44" s="304">
        <f t="shared" si="1743"/>
        <v>80800</v>
      </c>
      <c r="BR44" s="34">
        <f t="shared" ref="BR44:BS44" si="1765">BR43+3000</f>
        <v>80800</v>
      </c>
      <c r="BS44" s="34">
        <f t="shared" si="1765"/>
        <v>80800</v>
      </c>
      <c r="BT44" s="34">
        <f t="shared" si="1743"/>
        <v>80800</v>
      </c>
      <c r="BU44" s="34">
        <f t="shared" ref="BU44" si="1766">BU43+3000</f>
        <v>80800</v>
      </c>
      <c r="BV44" s="34">
        <f t="shared" si="1743"/>
        <v>78600</v>
      </c>
      <c r="BW44" s="34">
        <f t="shared" ref="BW44:BZ44" si="1767">BW43+3000</f>
        <v>78600</v>
      </c>
      <c r="BX44" s="34">
        <f t="shared" si="1767"/>
        <v>78600</v>
      </c>
      <c r="BY44" s="34">
        <f t="shared" si="1767"/>
        <v>78600</v>
      </c>
      <c r="BZ44" s="34">
        <f t="shared" si="1767"/>
        <v>78600</v>
      </c>
      <c r="CA44" s="34">
        <f t="shared" si="1743"/>
        <v>80800</v>
      </c>
      <c r="CB44" s="34">
        <f t="shared" ref="CB44" si="1768">CB43+3000</f>
        <v>80800</v>
      </c>
      <c r="CC44" s="34">
        <f t="shared" si="1743"/>
        <v>78600</v>
      </c>
      <c r="CD44" s="34">
        <f t="shared" ref="CD44:CG44" si="1769">CD43+3000</f>
        <v>78600</v>
      </c>
      <c r="CE44" s="34">
        <f t="shared" si="1769"/>
        <v>78600</v>
      </c>
      <c r="CF44" s="34">
        <f t="shared" si="1769"/>
        <v>78600</v>
      </c>
      <c r="CG44" s="34">
        <f t="shared" si="1769"/>
        <v>78600</v>
      </c>
      <c r="CH44" s="34">
        <f t="shared" si="1743"/>
        <v>80800</v>
      </c>
      <c r="CI44" s="34">
        <f t="shared" ref="CI44" si="1770">CI43+3000</f>
        <v>80800</v>
      </c>
      <c r="CJ44" s="34">
        <f t="shared" si="1743"/>
        <v>78600</v>
      </c>
      <c r="CK44" s="34">
        <f t="shared" ref="CK44:CN44" si="1771">CK43+3000</f>
        <v>78600</v>
      </c>
      <c r="CL44" s="34">
        <f t="shared" si="1771"/>
        <v>78600</v>
      </c>
      <c r="CM44" s="34">
        <f t="shared" si="1771"/>
        <v>78600</v>
      </c>
      <c r="CN44" s="34">
        <f t="shared" si="1771"/>
        <v>78600</v>
      </c>
      <c r="CO44" s="34">
        <f t="shared" si="1743"/>
        <v>80800</v>
      </c>
      <c r="CP44" s="34">
        <f t="shared" ref="CP44" si="1772">CP43+3000</f>
        <v>80800</v>
      </c>
      <c r="CQ44" s="34">
        <f t="shared" ref="CQ44:CT44" si="1773">CQ43+3000</f>
        <v>78600</v>
      </c>
      <c r="CR44" s="34">
        <f t="shared" si="1773"/>
        <v>78600</v>
      </c>
      <c r="CS44" s="34">
        <f t="shared" si="1773"/>
        <v>78600</v>
      </c>
      <c r="CT44" s="34">
        <f t="shared" si="1773"/>
        <v>78600</v>
      </c>
      <c r="CU44" s="304">
        <f t="shared" ref="CU44:EG44" si="1774">CU43+3000</f>
        <v>70500</v>
      </c>
      <c r="CV44" s="34">
        <f t="shared" ref="CV44:CW44" si="1775">CV43+3000</f>
        <v>70500</v>
      </c>
      <c r="CW44" s="34">
        <f t="shared" si="1775"/>
        <v>70500</v>
      </c>
      <c r="CX44" s="34">
        <f t="shared" si="1774"/>
        <v>68500</v>
      </c>
      <c r="CY44" s="34">
        <f t="shared" ref="CY44:DB44" si="1776">CY43+3000</f>
        <v>68500</v>
      </c>
      <c r="CZ44" s="34">
        <f t="shared" si="1776"/>
        <v>68500</v>
      </c>
      <c r="DA44" s="34">
        <f t="shared" si="1776"/>
        <v>68500</v>
      </c>
      <c r="DB44" s="34">
        <f t="shared" si="1776"/>
        <v>68500</v>
      </c>
      <c r="DC44" s="34">
        <f t="shared" si="1774"/>
        <v>70500</v>
      </c>
      <c r="DD44" s="34">
        <f t="shared" ref="DD44" si="1777">DD43+3000</f>
        <v>70500</v>
      </c>
      <c r="DE44" s="34">
        <f t="shared" si="1774"/>
        <v>68500</v>
      </c>
      <c r="DF44" s="34">
        <f t="shared" ref="DF44:DI44" si="1778">DF43+3000</f>
        <v>68500</v>
      </c>
      <c r="DG44" s="34">
        <f t="shared" si="1778"/>
        <v>68500</v>
      </c>
      <c r="DH44" s="34">
        <f t="shared" si="1778"/>
        <v>68500</v>
      </c>
      <c r="DI44" s="34">
        <f t="shared" si="1778"/>
        <v>68500</v>
      </c>
      <c r="DJ44" s="34">
        <f t="shared" si="1774"/>
        <v>70500</v>
      </c>
      <c r="DK44" s="34">
        <f t="shared" ref="DK44" si="1779">DK43+3000</f>
        <v>70500</v>
      </c>
      <c r="DL44" s="34">
        <f t="shared" si="1774"/>
        <v>68500</v>
      </c>
      <c r="DM44" s="34">
        <f t="shared" ref="DM44:DP44" si="1780">DM43+3000</f>
        <v>68500</v>
      </c>
      <c r="DN44" s="34">
        <f t="shared" si="1780"/>
        <v>68500</v>
      </c>
      <c r="DO44" s="34">
        <f t="shared" si="1780"/>
        <v>68500</v>
      </c>
      <c r="DP44" s="34">
        <f t="shared" si="1780"/>
        <v>68500</v>
      </c>
      <c r="DQ44" s="34">
        <f t="shared" si="1774"/>
        <v>70500</v>
      </c>
      <c r="DR44" s="34">
        <f t="shared" ref="DR44" si="1781">DR43+3000</f>
        <v>70500</v>
      </c>
      <c r="DS44" s="34">
        <f t="shared" si="1774"/>
        <v>68500</v>
      </c>
      <c r="DT44" s="34">
        <f t="shared" ref="DT44:DW44" si="1782">DT43+3000</f>
        <v>68500</v>
      </c>
      <c r="DU44" s="34">
        <f t="shared" si="1782"/>
        <v>68500</v>
      </c>
      <c r="DV44" s="34">
        <f t="shared" si="1782"/>
        <v>68500</v>
      </c>
      <c r="DW44" s="34">
        <f t="shared" si="1782"/>
        <v>68500</v>
      </c>
      <c r="DX44" s="34">
        <f t="shared" si="1774"/>
        <v>70500</v>
      </c>
      <c r="DY44" s="34">
        <f t="shared" ref="DY44" si="1783">DY43+3000</f>
        <v>70500</v>
      </c>
      <c r="DZ44" s="34">
        <f t="shared" si="1774"/>
        <v>72200</v>
      </c>
      <c r="EA44" s="34">
        <f t="shared" ref="EA44:EB44" si="1784">EA43+3000</f>
        <v>72200</v>
      </c>
      <c r="EB44" s="34">
        <f t="shared" si="1784"/>
        <v>72200</v>
      </c>
      <c r="EC44" s="34">
        <f t="shared" si="1774"/>
        <v>74400</v>
      </c>
      <c r="ED44" s="34">
        <f t="shared" ref="ED44:EF44" si="1785">ED43+3000</f>
        <v>74400</v>
      </c>
      <c r="EE44" s="34">
        <f t="shared" si="1785"/>
        <v>74400</v>
      </c>
      <c r="EF44" s="34">
        <f t="shared" si="1785"/>
        <v>74400</v>
      </c>
      <c r="EG44" s="302">
        <f t="shared" si="1774"/>
        <v>67500</v>
      </c>
      <c r="EH44" s="304">
        <f t="shared" ref="EH44:FW44" si="1786">EH43+3000</f>
        <v>67500</v>
      </c>
      <c r="EI44" s="34">
        <f t="shared" ref="EI44:EK44" si="1787">EI43+3000</f>
        <v>67500</v>
      </c>
      <c r="EJ44" s="34">
        <f t="shared" si="1787"/>
        <v>67500</v>
      </c>
      <c r="EK44" s="34">
        <f t="shared" si="1787"/>
        <v>67500</v>
      </c>
      <c r="EL44" s="34">
        <f t="shared" si="1786"/>
        <v>68500</v>
      </c>
      <c r="EM44" s="34">
        <f t="shared" ref="EM44" si="1788">EM43+3000</f>
        <v>68500</v>
      </c>
      <c r="EN44" s="34">
        <f t="shared" si="1786"/>
        <v>67500</v>
      </c>
      <c r="EO44" s="34">
        <f t="shared" ref="EO44:ER44" si="1789">EO43+3000</f>
        <v>67500</v>
      </c>
      <c r="EP44" s="34">
        <f t="shared" si="1789"/>
        <v>67500</v>
      </c>
      <c r="EQ44" s="34">
        <f t="shared" si="1789"/>
        <v>67500</v>
      </c>
      <c r="ER44" s="34">
        <f t="shared" si="1789"/>
        <v>67500</v>
      </c>
      <c r="ES44" s="34">
        <f t="shared" si="1786"/>
        <v>68500</v>
      </c>
      <c r="ET44" s="34">
        <f t="shared" ref="ET44" si="1790">ET43+3000</f>
        <v>68500</v>
      </c>
      <c r="EU44" s="34">
        <f t="shared" si="1786"/>
        <v>67500</v>
      </c>
      <c r="EV44" s="34">
        <f t="shared" ref="EV44:EY44" si="1791">EV43+3000</f>
        <v>67500</v>
      </c>
      <c r="EW44" s="34">
        <f t="shared" si="1791"/>
        <v>67500</v>
      </c>
      <c r="EX44" s="34">
        <f t="shared" si="1791"/>
        <v>67500</v>
      </c>
      <c r="EY44" s="34">
        <f t="shared" si="1791"/>
        <v>67500</v>
      </c>
      <c r="EZ44" s="34">
        <f t="shared" si="1786"/>
        <v>68500</v>
      </c>
      <c r="FA44" s="34">
        <f t="shared" ref="FA44" si="1792">FA43+3000</f>
        <v>68500</v>
      </c>
      <c r="FB44" s="34">
        <f t="shared" si="1786"/>
        <v>67500</v>
      </c>
      <c r="FC44" s="34">
        <f t="shared" ref="FC44" si="1793">FC43+3000</f>
        <v>67500</v>
      </c>
      <c r="FD44" s="34">
        <f t="shared" si="1786"/>
        <v>67500</v>
      </c>
      <c r="FE44" s="34">
        <f t="shared" ref="FE44:FF44" si="1794">FE43+3000</f>
        <v>67500</v>
      </c>
      <c r="FF44" s="34">
        <f t="shared" si="1794"/>
        <v>67500</v>
      </c>
      <c r="FG44" s="34">
        <f t="shared" si="1786"/>
        <v>68500</v>
      </c>
      <c r="FH44" s="34">
        <f t="shared" ref="FH44" si="1795">FH43+3000</f>
        <v>68500</v>
      </c>
      <c r="FI44" s="34">
        <f t="shared" si="1786"/>
        <v>67500</v>
      </c>
      <c r="FJ44" s="34">
        <f t="shared" ref="FJ44:FM44" si="1796">FJ43+3000</f>
        <v>67500</v>
      </c>
      <c r="FK44" s="34">
        <f t="shared" si="1796"/>
        <v>67500</v>
      </c>
      <c r="FL44" s="34">
        <f t="shared" si="1796"/>
        <v>67500</v>
      </c>
      <c r="FM44" s="34">
        <f t="shared" si="1796"/>
        <v>67500</v>
      </c>
      <c r="FN44" s="34">
        <f t="shared" si="1786"/>
        <v>68500</v>
      </c>
      <c r="FO44" s="34">
        <f t="shared" ref="FO44" si="1797">FO43+3000</f>
        <v>68500</v>
      </c>
      <c r="FP44" s="34">
        <f t="shared" si="1786"/>
        <v>67500</v>
      </c>
      <c r="FQ44" s="34">
        <f t="shared" ref="FQ44:FT44" si="1798">FQ43+3000</f>
        <v>67500</v>
      </c>
      <c r="FR44" s="34">
        <f t="shared" si="1798"/>
        <v>67500</v>
      </c>
      <c r="FS44" s="34">
        <f t="shared" si="1798"/>
        <v>67500</v>
      </c>
      <c r="FT44" s="34">
        <f t="shared" si="1798"/>
        <v>67500</v>
      </c>
      <c r="FU44" s="34">
        <f t="shared" si="1786"/>
        <v>68500</v>
      </c>
      <c r="FV44" s="34">
        <f t="shared" ref="FV44" si="1799">FV43+3000</f>
        <v>68500</v>
      </c>
      <c r="FW44" s="34">
        <f t="shared" si="1786"/>
        <v>72200</v>
      </c>
      <c r="FX44" s="34">
        <f t="shared" ref="FX44:GA44" si="1800">FX43+3000</f>
        <v>72200</v>
      </c>
      <c r="FY44" s="34">
        <f t="shared" si="1800"/>
        <v>72200</v>
      </c>
      <c r="FZ44" s="34">
        <f t="shared" si="1800"/>
        <v>72200</v>
      </c>
      <c r="GA44" s="34">
        <f t="shared" si="1800"/>
        <v>72200</v>
      </c>
      <c r="GB44" s="34">
        <f t="shared" ref="GB44" si="1801">GB43+3000</f>
        <v>74400</v>
      </c>
      <c r="GC44" s="34">
        <f t="shared" ref="GC44:GE44" si="1802">GC43+3000</f>
        <v>74400</v>
      </c>
      <c r="GD44" s="34">
        <f t="shared" si="1802"/>
        <v>74400</v>
      </c>
      <c r="GE44" s="34">
        <f t="shared" si="1802"/>
        <v>74400</v>
      </c>
    </row>
    <row r="45" spans="1:187" s="35" customFormat="1" ht="12" customHeight="1" x14ac:dyDescent="0.2">
      <c r="A45" s="261">
        <v>6</v>
      </c>
      <c r="B45" s="34">
        <f t="shared" ref="B45:CO45" si="1803">B44+3000</f>
        <v>101500</v>
      </c>
      <c r="C45" s="34">
        <f t="shared" ref="C45" si="1804">C44+3000</f>
        <v>101500</v>
      </c>
      <c r="D45" s="34">
        <f t="shared" si="1803"/>
        <v>98800</v>
      </c>
      <c r="E45" s="34">
        <f t="shared" ref="E45:F45" si="1805">E44+3000</f>
        <v>98800</v>
      </c>
      <c r="F45" s="34">
        <f t="shared" si="1805"/>
        <v>96600</v>
      </c>
      <c r="G45" s="34">
        <f t="shared" si="1803"/>
        <v>98800</v>
      </c>
      <c r="H45" s="34">
        <f t="shared" ref="H45" si="1806">H44+3000</f>
        <v>98800</v>
      </c>
      <c r="I45" s="34">
        <f t="shared" si="1803"/>
        <v>100800</v>
      </c>
      <c r="J45" s="34">
        <f t="shared" ref="J45" si="1807">J44+3000</f>
        <v>100800</v>
      </c>
      <c r="K45" s="34">
        <f t="shared" si="1803"/>
        <v>98800</v>
      </c>
      <c r="L45" s="34">
        <f t="shared" ref="L45:O45" si="1808">L44+3000</f>
        <v>98800</v>
      </c>
      <c r="M45" s="34">
        <f t="shared" si="1808"/>
        <v>98800</v>
      </c>
      <c r="N45" s="34">
        <f t="shared" si="1808"/>
        <v>98800</v>
      </c>
      <c r="O45" s="34">
        <f t="shared" si="1808"/>
        <v>98800</v>
      </c>
      <c r="P45" s="34">
        <f t="shared" si="1803"/>
        <v>100800</v>
      </c>
      <c r="Q45" s="34">
        <f t="shared" ref="Q45" si="1809">Q44+3000</f>
        <v>100800</v>
      </c>
      <c r="R45" s="34">
        <f t="shared" si="1803"/>
        <v>100800</v>
      </c>
      <c r="S45" s="34">
        <f t="shared" ref="S45:V45" si="1810">S44+3000</f>
        <v>100800</v>
      </c>
      <c r="T45" s="34">
        <f t="shared" si="1810"/>
        <v>100800</v>
      </c>
      <c r="U45" s="34">
        <f t="shared" si="1810"/>
        <v>100800</v>
      </c>
      <c r="V45" s="34">
        <f t="shared" si="1810"/>
        <v>100800</v>
      </c>
      <c r="W45" s="34">
        <f t="shared" si="1803"/>
        <v>102800</v>
      </c>
      <c r="X45" s="34">
        <f t="shared" ref="X45" si="1811">X44+3000</f>
        <v>102800</v>
      </c>
      <c r="Y45" s="34">
        <f t="shared" si="1803"/>
        <v>100800</v>
      </c>
      <c r="Z45" s="34">
        <f t="shared" ref="Z45:AC45" si="1812">Z44+3000</f>
        <v>100800</v>
      </c>
      <c r="AA45" s="34">
        <f t="shared" si="1812"/>
        <v>100800</v>
      </c>
      <c r="AB45" s="34">
        <f t="shared" si="1812"/>
        <v>100800</v>
      </c>
      <c r="AC45" s="34">
        <f t="shared" si="1812"/>
        <v>100800</v>
      </c>
      <c r="AD45" s="34">
        <f t="shared" si="1803"/>
        <v>102800</v>
      </c>
      <c r="AE45" s="34">
        <f t="shared" ref="AE45" si="1813">AE44+3000</f>
        <v>102800</v>
      </c>
      <c r="AF45" s="34">
        <f t="shared" si="1803"/>
        <v>100800</v>
      </c>
      <c r="AG45" s="34">
        <f t="shared" ref="AG45:AJ45" si="1814">AG44+3000</f>
        <v>100800</v>
      </c>
      <c r="AH45" s="34">
        <f t="shared" si="1814"/>
        <v>100800</v>
      </c>
      <c r="AI45" s="34">
        <f t="shared" si="1814"/>
        <v>100800</v>
      </c>
      <c r="AJ45" s="34">
        <f t="shared" si="1814"/>
        <v>100800</v>
      </c>
      <c r="AK45" s="34">
        <f t="shared" si="1803"/>
        <v>102800</v>
      </c>
      <c r="AL45" s="34">
        <f t="shared" ref="AL45" si="1815">AL44+3000</f>
        <v>102800</v>
      </c>
      <c r="AM45" s="34">
        <f t="shared" si="1803"/>
        <v>100800</v>
      </c>
      <c r="AN45" s="34">
        <f t="shared" ref="AN45:AQ45" si="1816">AN44+3000</f>
        <v>100800</v>
      </c>
      <c r="AO45" s="34">
        <f t="shared" si="1816"/>
        <v>100800</v>
      </c>
      <c r="AP45" s="34">
        <f t="shared" si="1816"/>
        <v>100800</v>
      </c>
      <c r="AQ45" s="34">
        <f t="shared" si="1816"/>
        <v>100800</v>
      </c>
      <c r="AR45" s="34">
        <f t="shared" si="1803"/>
        <v>102800</v>
      </c>
      <c r="AS45" s="34">
        <f t="shared" ref="AS45" si="1817">AS44+3000</f>
        <v>102800</v>
      </c>
      <c r="AT45" s="34">
        <f t="shared" si="1803"/>
        <v>100800</v>
      </c>
      <c r="AU45" s="34">
        <f t="shared" ref="AU45:AX45" si="1818">AU44+3000</f>
        <v>100800</v>
      </c>
      <c r="AV45" s="34">
        <f t="shared" si="1818"/>
        <v>100800</v>
      </c>
      <c r="AW45" s="34">
        <f t="shared" si="1818"/>
        <v>100800</v>
      </c>
      <c r="AX45" s="34">
        <f t="shared" si="1818"/>
        <v>100800</v>
      </c>
      <c r="AY45" s="34">
        <f t="shared" si="1803"/>
        <v>102800</v>
      </c>
      <c r="AZ45" s="34">
        <f t="shared" ref="AZ45" si="1819">AZ44+3000</f>
        <v>102800</v>
      </c>
      <c r="BA45" s="34">
        <f t="shared" si="1803"/>
        <v>100800</v>
      </c>
      <c r="BB45" s="34">
        <f t="shared" ref="BB45:BE45" si="1820">BB44+3000</f>
        <v>100800</v>
      </c>
      <c r="BC45" s="34">
        <f t="shared" si="1820"/>
        <v>100800</v>
      </c>
      <c r="BD45" s="34">
        <f t="shared" si="1820"/>
        <v>100800</v>
      </c>
      <c r="BE45" s="34">
        <f t="shared" si="1820"/>
        <v>100800</v>
      </c>
      <c r="BF45" s="34">
        <f t="shared" si="1803"/>
        <v>102800</v>
      </c>
      <c r="BG45" s="34">
        <f t="shared" ref="BG45" si="1821">BG44+3000</f>
        <v>102800</v>
      </c>
      <c r="BH45" s="34">
        <f t="shared" si="1803"/>
        <v>97600</v>
      </c>
      <c r="BI45" s="34">
        <f t="shared" ref="BI45:BL45" si="1822">BI44+3000</f>
        <v>97600</v>
      </c>
      <c r="BJ45" s="34">
        <f t="shared" si="1822"/>
        <v>97600</v>
      </c>
      <c r="BK45" s="34">
        <f t="shared" si="1822"/>
        <v>97600</v>
      </c>
      <c r="BL45" s="34">
        <f t="shared" si="1822"/>
        <v>97600</v>
      </c>
      <c r="BM45" s="34">
        <f t="shared" si="1803"/>
        <v>98800</v>
      </c>
      <c r="BN45" s="34">
        <f t="shared" ref="BN45" si="1823">BN44+3000</f>
        <v>98800</v>
      </c>
      <c r="BO45" s="303">
        <f t="shared" ref="BO45" si="1824">BO44+3000</f>
        <v>96600</v>
      </c>
      <c r="BP45" s="303">
        <f t="shared" si="1803"/>
        <v>96600</v>
      </c>
      <c r="BQ45" s="304">
        <f t="shared" si="1803"/>
        <v>83800</v>
      </c>
      <c r="BR45" s="34">
        <f t="shared" ref="BR45:BS45" si="1825">BR44+3000</f>
        <v>83800</v>
      </c>
      <c r="BS45" s="34">
        <f t="shared" si="1825"/>
        <v>83800</v>
      </c>
      <c r="BT45" s="34">
        <f t="shared" si="1803"/>
        <v>83800</v>
      </c>
      <c r="BU45" s="34">
        <f t="shared" ref="BU45" si="1826">BU44+3000</f>
        <v>83800</v>
      </c>
      <c r="BV45" s="34">
        <f t="shared" si="1803"/>
        <v>81600</v>
      </c>
      <c r="BW45" s="34">
        <f t="shared" ref="BW45:BZ45" si="1827">BW44+3000</f>
        <v>81600</v>
      </c>
      <c r="BX45" s="34">
        <f t="shared" si="1827"/>
        <v>81600</v>
      </c>
      <c r="BY45" s="34">
        <f t="shared" si="1827"/>
        <v>81600</v>
      </c>
      <c r="BZ45" s="34">
        <f t="shared" si="1827"/>
        <v>81600</v>
      </c>
      <c r="CA45" s="34">
        <f t="shared" si="1803"/>
        <v>83800</v>
      </c>
      <c r="CB45" s="34">
        <f t="shared" ref="CB45" si="1828">CB44+3000</f>
        <v>83800</v>
      </c>
      <c r="CC45" s="34">
        <f t="shared" si="1803"/>
        <v>81600</v>
      </c>
      <c r="CD45" s="34">
        <f t="shared" ref="CD45:CG45" si="1829">CD44+3000</f>
        <v>81600</v>
      </c>
      <c r="CE45" s="34">
        <f t="shared" si="1829"/>
        <v>81600</v>
      </c>
      <c r="CF45" s="34">
        <f t="shared" si="1829"/>
        <v>81600</v>
      </c>
      <c r="CG45" s="34">
        <f t="shared" si="1829"/>
        <v>81600</v>
      </c>
      <c r="CH45" s="34">
        <f t="shared" si="1803"/>
        <v>83800</v>
      </c>
      <c r="CI45" s="34">
        <f t="shared" ref="CI45" si="1830">CI44+3000</f>
        <v>83800</v>
      </c>
      <c r="CJ45" s="34">
        <f t="shared" si="1803"/>
        <v>81600</v>
      </c>
      <c r="CK45" s="34">
        <f t="shared" ref="CK45:CN45" si="1831">CK44+3000</f>
        <v>81600</v>
      </c>
      <c r="CL45" s="34">
        <f t="shared" si="1831"/>
        <v>81600</v>
      </c>
      <c r="CM45" s="34">
        <f t="shared" si="1831"/>
        <v>81600</v>
      </c>
      <c r="CN45" s="34">
        <f t="shared" si="1831"/>
        <v>81600</v>
      </c>
      <c r="CO45" s="34">
        <f t="shared" si="1803"/>
        <v>83800</v>
      </c>
      <c r="CP45" s="34">
        <f t="shared" ref="CP45" si="1832">CP44+3000</f>
        <v>83800</v>
      </c>
      <c r="CQ45" s="34">
        <f t="shared" ref="CQ45:CT45" si="1833">CQ44+3000</f>
        <v>81600</v>
      </c>
      <c r="CR45" s="34">
        <f t="shared" si="1833"/>
        <v>81600</v>
      </c>
      <c r="CS45" s="34">
        <f t="shared" si="1833"/>
        <v>81600</v>
      </c>
      <c r="CT45" s="34">
        <f t="shared" si="1833"/>
        <v>81600</v>
      </c>
      <c r="CU45" s="304">
        <f t="shared" ref="CU45:EG45" si="1834">CU44+3000</f>
        <v>73500</v>
      </c>
      <c r="CV45" s="34">
        <f t="shared" ref="CV45:CW45" si="1835">CV44+3000</f>
        <v>73500</v>
      </c>
      <c r="CW45" s="34">
        <f t="shared" si="1835"/>
        <v>73500</v>
      </c>
      <c r="CX45" s="34">
        <f t="shared" si="1834"/>
        <v>71500</v>
      </c>
      <c r="CY45" s="34">
        <f t="shared" ref="CY45:DB45" si="1836">CY44+3000</f>
        <v>71500</v>
      </c>
      <c r="CZ45" s="34">
        <f t="shared" si="1836"/>
        <v>71500</v>
      </c>
      <c r="DA45" s="34">
        <f t="shared" si="1836"/>
        <v>71500</v>
      </c>
      <c r="DB45" s="34">
        <f t="shared" si="1836"/>
        <v>71500</v>
      </c>
      <c r="DC45" s="34">
        <f t="shared" si="1834"/>
        <v>73500</v>
      </c>
      <c r="DD45" s="34">
        <f t="shared" ref="DD45" si="1837">DD44+3000</f>
        <v>73500</v>
      </c>
      <c r="DE45" s="34">
        <f t="shared" si="1834"/>
        <v>71500</v>
      </c>
      <c r="DF45" s="34">
        <f t="shared" ref="DF45:DI45" si="1838">DF44+3000</f>
        <v>71500</v>
      </c>
      <c r="DG45" s="34">
        <f t="shared" si="1838"/>
        <v>71500</v>
      </c>
      <c r="DH45" s="34">
        <f t="shared" si="1838"/>
        <v>71500</v>
      </c>
      <c r="DI45" s="34">
        <f t="shared" si="1838"/>
        <v>71500</v>
      </c>
      <c r="DJ45" s="34">
        <f t="shared" si="1834"/>
        <v>73500</v>
      </c>
      <c r="DK45" s="34">
        <f t="shared" ref="DK45" si="1839">DK44+3000</f>
        <v>73500</v>
      </c>
      <c r="DL45" s="34">
        <f t="shared" si="1834"/>
        <v>71500</v>
      </c>
      <c r="DM45" s="34">
        <f t="shared" ref="DM45:DP45" si="1840">DM44+3000</f>
        <v>71500</v>
      </c>
      <c r="DN45" s="34">
        <f t="shared" si="1840"/>
        <v>71500</v>
      </c>
      <c r="DO45" s="34">
        <f t="shared" si="1840"/>
        <v>71500</v>
      </c>
      <c r="DP45" s="34">
        <f t="shared" si="1840"/>
        <v>71500</v>
      </c>
      <c r="DQ45" s="34">
        <f t="shared" si="1834"/>
        <v>73500</v>
      </c>
      <c r="DR45" s="34">
        <f t="shared" ref="DR45" si="1841">DR44+3000</f>
        <v>73500</v>
      </c>
      <c r="DS45" s="34">
        <f t="shared" si="1834"/>
        <v>71500</v>
      </c>
      <c r="DT45" s="34">
        <f t="shared" ref="DT45:DW45" si="1842">DT44+3000</f>
        <v>71500</v>
      </c>
      <c r="DU45" s="34">
        <f t="shared" si="1842"/>
        <v>71500</v>
      </c>
      <c r="DV45" s="34">
        <f t="shared" si="1842"/>
        <v>71500</v>
      </c>
      <c r="DW45" s="34">
        <f t="shared" si="1842"/>
        <v>71500</v>
      </c>
      <c r="DX45" s="34">
        <f t="shared" si="1834"/>
        <v>73500</v>
      </c>
      <c r="DY45" s="34">
        <f t="shared" ref="DY45" si="1843">DY44+3000</f>
        <v>73500</v>
      </c>
      <c r="DZ45" s="34">
        <f t="shared" si="1834"/>
        <v>75200</v>
      </c>
      <c r="EA45" s="34">
        <f t="shared" ref="EA45:EB45" si="1844">EA44+3000</f>
        <v>75200</v>
      </c>
      <c r="EB45" s="34">
        <f t="shared" si="1844"/>
        <v>75200</v>
      </c>
      <c r="EC45" s="34">
        <f t="shared" si="1834"/>
        <v>77400</v>
      </c>
      <c r="ED45" s="34">
        <f t="shared" ref="ED45:EF45" si="1845">ED44+3000</f>
        <v>77400</v>
      </c>
      <c r="EE45" s="34">
        <f t="shared" si="1845"/>
        <v>77400</v>
      </c>
      <c r="EF45" s="34">
        <f t="shared" si="1845"/>
        <v>77400</v>
      </c>
      <c r="EG45" s="302">
        <f t="shared" si="1834"/>
        <v>70500</v>
      </c>
      <c r="EH45" s="304">
        <f t="shared" ref="EH45:FW45" si="1846">EH44+3000</f>
        <v>70500</v>
      </c>
      <c r="EI45" s="34">
        <f t="shared" ref="EI45:EK45" si="1847">EI44+3000</f>
        <v>70500</v>
      </c>
      <c r="EJ45" s="34">
        <f t="shared" si="1847"/>
        <v>70500</v>
      </c>
      <c r="EK45" s="34">
        <f t="shared" si="1847"/>
        <v>70500</v>
      </c>
      <c r="EL45" s="34">
        <f t="shared" si="1846"/>
        <v>71500</v>
      </c>
      <c r="EM45" s="34">
        <f t="shared" ref="EM45" si="1848">EM44+3000</f>
        <v>71500</v>
      </c>
      <c r="EN45" s="34">
        <f t="shared" si="1846"/>
        <v>70500</v>
      </c>
      <c r="EO45" s="34">
        <f t="shared" ref="EO45:ER45" si="1849">EO44+3000</f>
        <v>70500</v>
      </c>
      <c r="EP45" s="34">
        <f t="shared" si="1849"/>
        <v>70500</v>
      </c>
      <c r="EQ45" s="34">
        <f t="shared" si="1849"/>
        <v>70500</v>
      </c>
      <c r="ER45" s="34">
        <f t="shared" si="1849"/>
        <v>70500</v>
      </c>
      <c r="ES45" s="34">
        <f t="shared" si="1846"/>
        <v>71500</v>
      </c>
      <c r="ET45" s="34">
        <f t="shared" ref="ET45" si="1850">ET44+3000</f>
        <v>71500</v>
      </c>
      <c r="EU45" s="34">
        <f t="shared" si="1846"/>
        <v>70500</v>
      </c>
      <c r="EV45" s="34">
        <f t="shared" ref="EV45:EY45" si="1851">EV44+3000</f>
        <v>70500</v>
      </c>
      <c r="EW45" s="34">
        <f t="shared" si="1851"/>
        <v>70500</v>
      </c>
      <c r="EX45" s="34">
        <f t="shared" si="1851"/>
        <v>70500</v>
      </c>
      <c r="EY45" s="34">
        <f t="shared" si="1851"/>
        <v>70500</v>
      </c>
      <c r="EZ45" s="34">
        <f t="shared" si="1846"/>
        <v>71500</v>
      </c>
      <c r="FA45" s="34">
        <f t="shared" ref="FA45" si="1852">FA44+3000</f>
        <v>71500</v>
      </c>
      <c r="FB45" s="34">
        <f t="shared" si="1846"/>
        <v>70500</v>
      </c>
      <c r="FC45" s="34">
        <f t="shared" ref="FC45" si="1853">FC44+3000</f>
        <v>70500</v>
      </c>
      <c r="FD45" s="34">
        <f t="shared" si="1846"/>
        <v>70500</v>
      </c>
      <c r="FE45" s="34">
        <f t="shared" ref="FE45:FF45" si="1854">FE44+3000</f>
        <v>70500</v>
      </c>
      <c r="FF45" s="34">
        <f t="shared" si="1854"/>
        <v>70500</v>
      </c>
      <c r="FG45" s="34">
        <f t="shared" si="1846"/>
        <v>71500</v>
      </c>
      <c r="FH45" s="34">
        <f t="shared" ref="FH45" si="1855">FH44+3000</f>
        <v>71500</v>
      </c>
      <c r="FI45" s="34">
        <f t="shared" si="1846"/>
        <v>70500</v>
      </c>
      <c r="FJ45" s="34">
        <f t="shared" ref="FJ45:FM45" si="1856">FJ44+3000</f>
        <v>70500</v>
      </c>
      <c r="FK45" s="34">
        <f t="shared" si="1856"/>
        <v>70500</v>
      </c>
      <c r="FL45" s="34">
        <f t="shared" si="1856"/>
        <v>70500</v>
      </c>
      <c r="FM45" s="34">
        <f t="shared" si="1856"/>
        <v>70500</v>
      </c>
      <c r="FN45" s="34">
        <f t="shared" si="1846"/>
        <v>71500</v>
      </c>
      <c r="FO45" s="34">
        <f t="shared" ref="FO45" si="1857">FO44+3000</f>
        <v>71500</v>
      </c>
      <c r="FP45" s="34">
        <f t="shared" si="1846"/>
        <v>70500</v>
      </c>
      <c r="FQ45" s="34">
        <f t="shared" ref="FQ45:FT45" si="1858">FQ44+3000</f>
        <v>70500</v>
      </c>
      <c r="FR45" s="34">
        <f t="shared" si="1858"/>
        <v>70500</v>
      </c>
      <c r="FS45" s="34">
        <f t="shared" si="1858"/>
        <v>70500</v>
      </c>
      <c r="FT45" s="34">
        <f t="shared" si="1858"/>
        <v>70500</v>
      </c>
      <c r="FU45" s="34">
        <f t="shared" si="1846"/>
        <v>71500</v>
      </c>
      <c r="FV45" s="34">
        <f t="shared" ref="FV45" si="1859">FV44+3000</f>
        <v>71500</v>
      </c>
      <c r="FW45" s="34">
        <f t="shared" si="1846"/>
        <v>75200</v>
      </c>
      <c r="FX45" s="34">
        <f t="shared" ref="FX45:GA45" si="1860">FX44+3000</f>
        <v>75200</v>
      </c>
      <c r="FY45" s="34">
        <f t="shared" si="1860"/>
        <v>75200</v>
      </c>
      <c r="FZ45" s="34">
        <f t="shared" si="1860"/>
        <v>75200</v>
      </c>
      <c r="GA45" s="34">
        <f t="shared" si="1860"/>
        <v>75200</v>
      </c>
      <c r="GB45" s="34">
        <f t="shared" ref="GB45" si="1861">GB44+3000</f>
        <v>77400</v>
      </c>
      <c r="GC45" s="34">
        <f t="shared" ref="GC45:GE45" si="1862">GC44+3000</f>
        <v>77400</v>
      </c>
      <c r="GD45" s="34">
        <f t="shared" si="1862"/>
        <v>77400</v>
      </c>
      <c r="GE45" s="34">
        <f t="shared" si="1862"/>
        <v>77400</v>
      </c>
    </row>
    <row r="46" spans="1:187" s="35" customFormat="1" ht="12" customHeight="1" x14ac:dyDescent="0.2">
      <c r="A46" s="261">
        <v>7</v>
      </c>
      <c r="B46" s="34">
        <f t="shared" ref="B46:CO46" si="1863">B45+3000</f>
        <v>104500</v>
      </c>
      <c r="C46" s="34">
        <f t="shared" ref="C46" si="1864">C45+3000</f>
        <v>104500</v>
      </c>
      <c r="D46" s="34">
        <f t="shared" si="1863"/>
        <v>101800</v>
      </c>
      <c r="E46" s="34">
        <f t="shared" ref="E46:F46" si="1865">E45+3000</f>
        <v>101800</v>
      </c>
      <c r="F46" s="34">
        <f t="shared" si="1865"/>
        <v>99600</v>
      </c>
      <c r="G46" s="34">
        <f t="shared" si="1863"/>
        <v>101800</v>
      </c>
      <c r="H46" s="34">
        <f t="shared" ref="H46" si="1866">H45+3000</f>
        <v>101800</v>
      </c>
      <c r="I46" s="34">
        <f t="shared" si="1863"/>
        <v>103800</v>
      </c>
      <c r="J46" s="34">
        <f t="shared" ref="J46" si="1867">J45+3000</f>
        <v>103800</v>
      </c>
      <c r="K46" s="34">
        <f t="shared" si="1863"/>
        <v>101800</v>
      </c>
      <c r="L46" s="34">
        <f t="shared" ref="L46:O46" si="1868">L45+3000</f>
        <v>101800</v>
      </c>
      <c r="M46" s="34">
        <f t="shared" si="1868"/>
        <v>101800</v>
      </c>
      <c r="N46" s="34">
        <f t="shared" si="1868"/>
        <v>101800</v>
      </c>
      <c r="O46" s="34">
        <f t="shared" si="1868"/>
        <v>101800</v>
      </c>
      <c r="P46" s="34">
        <f t="shared" si="1863"/>
        <v>103800</v>
      </c>
      <c r="Q46" s="34">
        <f t="shared" ref="Q46" si="1869">Q45+3000</f>
        <v>103800</v>
      </c>
      <c r="R46" s="34">
        <f t="shared" si="1863"/>
        <v>103800</v>
      </c>
      <c r="S46" s="34">
        <f t="shared" ref="S46:V46" si="1870">S45+3000</f>
        <v>103800</v>
      </c>
      <c r="T46" s="34">
        <f t="shared" si="1870"/>
        <v>103800</v>
      </c>
      <c r="U46" s="34">
        <f t="shared" si="1870"/>
        <v>103800</v>
      </c>
      <c r="V46" s="34">
        <f t="shared" si="1870"/>
        <v>103800</v>
      </c>
      <c r="W46" s="34">
        <f t="shared" si="1863"/>
        <v>105800</v>
      </c>
      <c r="X46" s="34">
        <f t="shared" ref="X46" si="1871">X45+3000</f>
        <v>105800</v>
      </c>
      <c r="Y46" s="34">
        <f t="shared" si="1863"/>
        <v>103800</v>
      </c>
      <c r="Z46" s="34">
        <f t="shared" ref="Z46:AC46" si="1872">Z45+3000</f>
        <v>103800</v>
      </c>
      <c r="AA46" s="34">
        <f t="shared" si="1872"/>
        <v>103800</v>
      </c>
      <c r="AB46" s="34">
        <f t="shared" si="1872"/>
        <v>103800</v>
      </c>
      <c r="AC46" s="34">
        <f t="shared" si="1872"/>
        <v>103800</v>
      </c>
      <c r="AD46" s="34">
        <f t="shared" si="1863"/>
        <v>105800</v>
      </c>
      <c r="AE46" s="34">
        <f t="shared" ref="AE46" si="1873">AE45+3000</f>
        <v>105800</v>
      </c>
      <c r="AF46" s="34">
        <f t="shared" si="1863"/>
        <v>103800</v>
      </c>
      <c r="AG46" s="34">
        <f t="shared" ref="AG46:AJ46" si="1874">AG45+3000</f>
        <v>103800</v>
      </c>
      <c r="AH46" s="34">
        <f t="shared" si="1874"/>
        <v>103800</v>
      </c>
      <c r="AI46" s="34">
        <f t="shared" si="1874"/>
        <v>103800</v>
      </c>
      <c r="AJ46" s="34">
        <f t="shared" si="1874"/>
        <v>103800</v>
      </c>
      <c r="AK46" s="34">
        <f t="shared" si="1863"/>
        <v>105800</v>
      </c>
      <c r="AL46" s="34">
        <f t="shared" ref="AL46" si="1875">AL45+3000</f>
        <v>105800</v>
      </c>
      <c r="AM46" s="34">
        <f t="shared" si="1863"/>
        <v>103800</v>
      </c>
      <c r="AN46" s="34">
        <f t="shared" ref="AN46:AQ46" si="1876">AN45+3000</f>
        <v>103800</v>
      </c>
      <c r="AO46" s="34">
        <f t="shared" si="1876"/>
        <v>103800</v>
      </c>
      <c r="AP46" s="34">
        <f t="shared" si="1876"/>
        <v>103800</v>
      </c>
      <c r="AQ46" s="34">
        <f t="shared" si="1876"/>
        <v>103800</v>
      </c>
      <c r="AR46" s="34">
        <f t="shared" si="1863"/>
        <v>105800</v>
      </c>
      <c r="AS46" s="34">
        <f t="shared" ref="AS46" si="1877">AS45+3000</f>
        <v>105800</v>
      </c>
      <c r="AT46" s="34">
        <f t="shared" si="1863"/>
        <v>103800</v>
      </c>
      <c r="AU46" s="34">
        <f t="shared" ref="AU46:AX46" si="1878">AU45+3000</f>
        <v>103800</v>
      </c>
      <c r="AV46" s="34">
        <f t="shared" si="1878"/>
        <v>103800</v>
      </c>
      <c r="AW46" s="34">
        <f t="shared" si="1878"/>
        <v>103800</v>
      </c>
      <c r="AX46" s="34">
        <f t="shared" si="1878"/>
        <v>103800</v>
      </c>
      <c r="AY46" s="34">
        <f t="shared" si="1863"/>
        <v>105800</v>
      </c>
      <c r="AZ46" s="34">
        <f t="shared" ref="AZ46" si="1879">AZ45+3000</f>
        <v>105800</v>
      </c>
      <c r="BA46" s="34">
        <f t="shared" si="1863"/>
        <v>103800</v>
      </c>
      <c r="BB46" s="34">
        <f t="shared" ref="BB46:BE46" si="1880">BB45+3000</f>
        <v>103800</v>
      </c>
      <c r="BC46" s="34">
        <f t="shared" si="1880"/>
        <v>103800</v>
      </c>
      <c r="BD46" s="34">
        <f t="shared" si="1880"/>
        <v>103800</v>
      </c>
      <c r="BE46" s="34">
        <f t="shared" si="1880"/>
        <v>103800</v>
      </c>
      <c r="BF46" s="34">
        <f t="shared" si="1863"/>
        <v>105800</v>
      </c>
      <c r="BG46" s="34">
        <f t="shared" ref="BG46" si="1881">BG45+3000</f>
        <v>105800</v>
      </c>
      <c r="BH46" s="34">
        <f t="shared" si="1863"/>
        <v>100600</v>
      </c>
      <c r="BI46" s="34">
        <f t="shared" ref="BI46:BL46" si="1882">BI45+3000</f>
        <v>100600</v>
      </c>
      <c r="BJ46" s="34">
        <f t="shared" si="1882"/>
        <v>100600</v>
      </c>
      <c r="BK46" s="34">
        <f t="shared" si="1882"/>
        <v>100600</v>
      </c>
      <c r="BL46" s="34">
        <f t="shared" si="1882"/>
        <v>100600</v>
      </c>
      <c r="BM46" s="34">
        <f t="shared" si="1863"/>
        <v>101800</v>
      </c>
      <c r="BN46" s="34">
        <f t="shared" ref="BN46" si="1883">BN45+3000</f>
        <v>101800</v>
      </c>
      <c r="BO46" s="303">
        <f t="shared" ref="BO46" si="1884">BO45+3000</f>
        <v>99600</v>
      </c>
      <c r="BP46" s="303">
        <f t="shared" si="1863"/>
        <v>99600</v>
      </c>
      <c r="BQ46" s="304">
        <f t="shared" si="1863"/>
        <v>86800</v>
      </c>
      <c r="BR46" s="34">
        <f t="shared" ref="BR46:BS46" si="1885">BR45+3000</f>
        <v>86800</v>
      </c>
      <c r="BS46" s="34">
        <f t="shared" si="1885"/>
        <v>86800</v>
      </c>
      <c r="BT46" s="34">
        <f t="shared" si="1863"/>
        <v>86800</v>
      </c>
      <c r="BU46" s="34">
        <f t="shared" ref="BU46" si="1886">BU45+3000</f>
        <v>86800</v>
      </c>
      <c r="BV46" s="34">
        <f t="shared" si="1863"/>
        <v>84600</v>
      </c>
      <c r="BW46" s="34">
        <f t="shared" ref="BW46:BZ46" si="1887">BW45+3000</f>
        <v>84600</v>
      </c>
      <c r="BX46" s="34">
        <f t="shared" si="1887"/>
        <v>84600</v>
      </c>
      <c r="BY46" s="34">
        <f t="shared" si="1887"/>
        <v>84600</v>
      </c>
      <c r="BZ46" s="34">
        <f t="shared" si="1887"/>
        <v>84600</v>
      </c>
      <c r="CA46" s="34">
        <f t="shared" si="1863"/>
        <v>86800</v>
      </c>
      <c r="CB46" s="34">
        <f t="shared" ref="CB46" si="1888">CB45+3000</f>
        <v>86800</v>
      </c>
      <c r="CC46" s="34">
        <f t="shared" si="1863"/>
        <v>84600</v>
      </c>
      <c r="CD46" s="34">
        <f t="shared" ref="CD46:CG46" si="1889">CD45+3000</f>
        <v>84600</v>
      </c>
      <c r="CE46" s="34">
        <f t="shared" si="1889"/>
        <v>84600</v>
      </c>
      <c r="CF46" s="34">
        <f t="shared" si="1889"/>
        <v>84600</v>
      </c>
      <c r="CG46" s="34">
        <f t="shared" si="1889"/>
        <v>84600</v>
      </c>
      <c r="CH46" s="34">
        <f t="shared" si="1863"/>
        <v>86800</v>
      </c>
      <c r="CI46" s="34">
        <f t="shared" ref="CI46" si="1890">CI45+3000</f>
        <v>86800</v>
      </c>
      <c r="CJ46" s="34">
        <f t="shared" si="1863"/>
        <v>84600</v>
      </c>
      <c r="CK46" s="34">
        <f t="shared" ref="CK46:CN46" si="1891">CK45+3000</f>
        <v>84600</v>
      </c>
      <c r="CL46" s="34">
        <f t="shared" si="1891"/>
        <v>84600</v>
      </c>
      <c r="CM46" s="34">
        <f t="shared" si="1891"/>
        <v>84600</v>
      </c>
      <c r="CN46" s="34">
        <f t="shared" si="1891"/>
        <v>84600</v>
      </c>
      <c r="CO46" s="34">
        <f t="shared" si="1863"/>
        <v>86800</v>
      </c>
      <c r="CP46" s="34">
        <f t="shared" ref="CP46" si="1892">CP45+3000</f>
        <v>86800</v>
      </c>
      <c r="CQ46" s="34">
        <f t="shared" ref="CQ46:CT46" si="1893">CQ45+3000</f>
        <v>84600</v>
      </c>
      <c r="CR46" s="34">
        <f t="shared" si="1893"/>
        <v>84600</v>
      </c>
      <c r="CS46" s="34">
        <f t="shared" si="1893"/>
        <v>84600</v>
      </c>
      <c r="CT46" s="34">
        <f t="shared" si="1893"/>
        <v>84600</v>
      </c>
      <c r="CU46" s="304">
        <f t="shared" ref="CU46:EG46" si="1894">CU45+3000</f>
        <v>76500</v>
      </c>
      <c r="CV46" s="34">
        <f t="shared" ref="CV46:CW46" si="1895">CV45+3000</f>
        <v>76500</v>
      </c>
      <c r="CW46" s="34">
        <f t="shared" si="1895"/>
        <v>76500</v>
      </c>
      <c r="CX46" s="34">
        <f t="shared" si="1894"/>
        <v>74500</v>
      </c>
      <c r="CY46" s="34">
        <f t="shared" ref="CY46:DB46" si="1896">CY45+3000</f>
        <v>74500</v>
      </c>
      <c r="CZ46" s="34">
        <f t="shared" si="1896"/>
        <v>74500</v>
      </c>
      <c r="DA46" s="34">
        <f t="shared" si="1896"/>
        <v>74500</v>
      </c>
      <c r="DB46" s="34">
        <f t="shared" si="1896"/>
        <v>74500</v>
      </c>
      <c r="DC46" s="34">
        <f t="shared" si="1894"/>
        <v>76500</v>
      </c>
      <c r="DD46" s="34">
        <f t="shared" ref="DD46" si="1897">DD45+3000</f>
        <v>76500</v>
      </c>
      <c r="DE46" s="34">
        <f t="shared" si="1894"/>
        <v>74500</v>
      </c>
      <c r="DF46" s="34">
        <f t="shared" ref="DF46:DI46" si="1898">DF45+3000</f>
        <v>74500</v>
      </c>
      <c r="DG46" s="34">
        <f t="shared" si="1898"/>
        <v>74500</v>
      </c>
      <c r="DH46" s="34">
        <f t="shared" si="1898"/>
        <v>74500</v>
      </c>
      <c r="DI46" s="34">
        <f t="shared" si="1898"/>
        <v>74500</v>
      </c>
      <c r="DJ46" s="34">
        <f t="shared" si="1894"/>
        <v>76500</v>
      </c>
      <c r="DK46" s="34">
        <f t="shared" ref="DK46" si="1899">DK45+3000</f>
        <v>76500</v>
      </c>
      <c r="DL46" s="34">
        <f t="shared" si="1894"/>
        <v>74500</v>
      </c>
      <c r="DM46" s="34">
        <f t="shared" ref="DM46:DP46" si="1900">DM45+3000</f>
        <v>74500</v>
      </c>
      <c r="DN46" s="34">
        <f t="shared" si="1900"/>
        <v>74500</v>
      </c>
      <c r="DO46" s="34">
        <f t="shared" si="1900"/>
        <v>74500</v>
      </c>
      <c r="DP46" s="34">
        <f t="shared" si="1900"/>
        <v>74500</v>
      </c>
      <c r="DQ46" s="34">
        <f t="shared" si="1894"/>
        <v>76500</v>
      </c>
      <c r="DR46" s="34">
        <f t="shared" ref="DR46" si="1901">DR45+3000</f>
        <v>76500</v>
      </c>
      <c r="DS46" s="34">
        <f t="shared" si="1894"/>
        <v>74500</v>
      </c>
      <c r="DT46" s="34">
        <f t="shared" ref="DT46:DW46" si="1902">DT45+3000</f>
        <v>74500</v>
      </c>
      <c r="DU46" s="34">
        <f t="shared" si="1902"/>
        <v>74500</v>
      </c>
      <c r="DV46" s="34">
        <f t="shared" si="1902"/>
        <v>74500</v>
      </c>
      <c r="DW46" s="34">
        <f t="shared" si="1902"/>
        <v>74500</v>
      </c>
      <c r="DX46" s="34">
        <f t="shared" si="1894"/>
        <v>76500</v>
      </c>
      <c r="DY46" s="34">
        <f t="shared" ref="DY46" si="1903">DY45+3000</f>
        <v>76500</v>
      </c>
      <c r="DZ46" s="34">
        <f t="shared" si="1894"/>
        <v>78200</v>
      </c>
      <c r="EA46" s="34">
        <f t="shared" ref="EA46:EB46" si="1904">EA45+3000</f>
        <v>78200</v>
      </c>
      <c r="EB46" s="34">
        <f t="shared" si="1904"/>
        <v>78200</v>
      </c>
      <c r="EC46" s="34">
        <f t="shared" si="1894"/>
        <v>80400</v>
      </c>
      <c r="ED46" s="34">
        <f t="shared" ref="ED46:EF46" si="1905">ED45+3000</f>
        <v>80400</v>
      </c>
      <c r="EE46" s="34">
        <f t="shared" si="1905"/>
        <v>80400</v>
      </c>
      <c r="EF46" s="34">
        <f t="shared" si="1905"/>
        <v>80400</v>
      </c>
      <c r="EG46" s="302">
        <f t="shared" si="1894"/>
        <v>73500</v>
      </c>
      <c r="EH46" s="304">
        <f t="shared" ref="EH46:FW46" si="1906">EH45+3000</f>
        <v>73500</v>
      </c>
      <c r="EI46" s="34">
        <f t="shared" ref="EI46:EK46" si="1907">EI45+3000</f>
        <v>73500</v>
      </c>
      <c r="EJ46" s="34">
        <f t="shared" si="1907"/>
        <v>73500</v>
      </c>
      <c r="EK46" s="34">
        <f t="shared" si="1907"/>
        <v>73500</v>
      </c>
      <c r="EL46" s="34">
        <f t="shared" si="1906"/>
        <v>74500</v>
      </c>
      <c r="EM46" s="34">
        <f t="shared" ref="EM46" si="1908">EM45+3000</f>
        <v>74500</v>
      </c>
      <c r="EN46" s="34">
        <f t="shared" si="1906"/>
        <v>73500</v>
      </c>
      <c r="EO46" s="34">
        <f t="shared" ref="EO46:ER46" si="1909">EO45+3000</f>
        <v>73500</v>
      </c>
      <c r="EP46" s="34">
        <f t="shared" si="1909"/>
        <v>73500</v>
      </c>
      <c r="EQ46" s="34">
        <f t="shared" si="1909"/>
        <v>73500</v>
      </c>
      <c r="ER46" s="34">
        <f t="shared" si="1909"/>
        <v>73500</v>
      </c>
      <c r="ES46" s="34">
        <f t="shared" si="1906"/>
        <v>74500</v>
      </c>
      <c r="ET46" s="34">
        <f t="shared" ref="ET46" si="1910">ET45+3000</f>
        <v>74500</v>
      </c>
      <c r="EU46" s="34">
        <f t="shared" si="1906"/>
        <v>73500</v>
      </c>
      <c r="EV46" s="34">
        <f t="shared" ref="EV46:EY46" si="1911">EV45+3000</f>
        <v>73500</v>
      </c>
      <c r="EW46" s="34">
        <f t="shared" si="1911"/>
        <v>73500</v>
      </c>
      <c r="EX46" s="34">
        <f t="shared" si="1911"/>
        <v>73500</v>
      </c>
      <c r="EY46" s="34">
        <f t="shared" si="1911"/>
        <v>73500</v>
      </c>
      <c r="EZ46" s="34">
        <f t="shared" si="1906"/>
        <v>74500</v>
      </c>
      <c r="FA46" s="34">
        <f t="shared" ref="FA46" si="1912">FA45+3000</f>
        <v>74500</v>
      </c>
      <c r="FB46" s="34">
        <f t="shared" si="1906"/>
        <v>73500</v>
      </c>
      <c r="FC46" s="34">
        <f t="shared" ref="FC46" si="1913">FC45+3000</f>
        <v>73500</v>
      </c>
      <c r="FD46" s="34">
        <f t="shared" si="1906"/>
        <v>73500</v>
      </c>
      <c r="FE46" s="34">
        <f t="shared" ref="FE46:FF46" si="1914">FE45+3000</f>
        <v>73500</v>
      </c>
      <c r="FF46" s="34">
        <f t="shared" si="1914"/>
        <v>73500</v>
      </c>
      <c r="FG46" s="34">
        <f t="shared" si="1906"/>
        <v>74500</v>
      </c>
      <c r="FH46" s="34">
        <f t="shared" ref="FH46" si="1915">FH45+3000</f>
        <v>74500</v>
      </c>
      <c r="FI46" s="34">
        <f t="shared" si="1906"/>
        <v>73500</v>
      </c>
      <c r="FJ46" s="34">
        <f t="shared" ref="FJ46:FM46" si="1916">FJ45+3000</f>
        <v>73500</v>
      </c>
      <c r="FK46" s="34">
        <f t="shared" si="1916"/>
        <v>73500</v>
      </c>
      <c r="FL46" s="34">
        <f t="shared" si="1916"/>
        <v>73500</v>
      </c>
      <c r="FM46" s="34">
        <f t="shared" si="1916"/>
        <v>73500</v>
      </c>
      <c r="FN46" s="34">
        <f t="shared" si="1906"/>
        <v>74500</v>
      </c>
      <c r="FO46" s="34">
        <f t="shared" ref="FO46" si="1917">FO45+3000</f>
        <v>74500</v>
      </c>
      <c r="FP46" s="34">
        <f t="shared" si="1906"/>
        <v>73500</v>
      </c>
      <c r="FQ46" s="34">
        <f t="shared" ref="FQ46:FT46" si="1918">FQ45+3000</f>
        <v>73500</v>
      </c>
      <c r="FR46" s="34">
        <f t="shared" si="1918"/>
        <v>73500</v>
      </c>
      <c r="FS46" s="34">
        <f t="shared" si="1918"/>
        <v>73500</v>
      </c>
      <c r="FT46" s="34">
        <f t="shared" si="1918"/>
        <v>73500</v>
      </c>
      <c r="FU46" s="34">
        <f t="shared" si="1906"/>
        <v>74500</v>
      </c>
      <c r="FV46" s="34">
        <f t="shared" ref="FV46" si="1919">FV45+3000</f>
        <v>74500</v>
      </c>
      <c r="FW46" s="34">
        <f t="shared" si="1906"/>
        <v>78200</v>
      </c>
      <c r="FX46" s="34">
        <f t="shared" ref="FX46:GA46" si="1920">FX45+3000</f>
        <v>78200</v>
      </c>
      <c r="FY46" s="34">
        <f t="shared" si="1920"/>
        <v>78200</v>
      </c>
      <c r="FZ46" s="34">
        <f t="shared" si="1920"/>
        <v>78200</v>
      </c>
      <c r="GA46" s="34">
        <f t="shared" si="1920"/>
        <v>78200</v>
      </c>
      <c r="GB46" s="34">
        <f t="shared" ref="GB46" si="1921">GB45+3000</f>
        <v>80400</v>
      </c>
      <c r="GC46" s="34">
        <f t="shared" ref="GC46:GE46" si="1922">GC45+3000</f>
        <v>80400</v>
      </c>
      <c r="GD46" s="34">
        <f t="shared" si="1922"/>
        <v>80400</v>
      </c>
      <c r="GE46" s="34">
        <f t="shared" si="1922"/>
        <v>80400</v>
      </c>
    </row>
    <row r="47" spans="1:187" s="35" customFormat="1" ht="12" customHeight="1" x14ac:dyDescent="0.2">
      <c r="A47" s="261">
        <v>8</v>
      </c>
      <c r="B47" s="34">
        <f t="shared" ref="B47:CO47" si="1923">B46+3000</f>
        <v>107500</v>
      </c>
      <c r="C47" s="34">
        <f t="shared" ref="C47" si="1924">C46+3000</f>
        <v>107500</v>
      </c>
      <c r="D47" s="34">
        <f t="shared" si="1923"/>
        <v>104800</v>
      </c>
      <c r="E47" s="34">
        <f t="shared" ref="E47:F47" si="1925">E46+3000</f>
        <v>104800</v>
      </c>
      <c r="F47" s="34">
        <f t="shared" si="1925"/>
        <v>102600</v>
      </c>
      <c r="G47" s="34">
        <f t="shared" si="1923"/>
        <v>104800</v>
      </c>
      <c r="H47" s="34">
        <f t="shared" ref="H47" si="1926">H46+3000</f>
        <v>104800</v>
      </c>
      <c r="I47" s="34">
        <f t="shared" si="1923"/>
        <v>106800</v>
      </c>
      <c r="J47" s="34">
        <f t="shared" ref="J47" si="1927">J46+3000</f>
        <v>106800</v>
      </c>
      <c r="K47" s="34">
        <f t="shared" si="1923"/>
        <v>104800</v>
      </c>
      <c r="L47" s="34">
        <f t="shared" ref="L47:O47" si="1928">L46+3000</f>
        <v>104800</v>
      </c>
      <c r="M47" s="34">
        <f t="shared" si="1928"/>
        <v>104800</v>
      </c>
      <c r="N47" s="34">
        <f t="shared" si="1928"/>
        <v>104800</v>
      </c>
      <c r="O47" s="34">
        <f t="shared" si="1928"/>
        <v>104800</v>
      </c>
      <c r="P47" s="34">
        <f t="shared" si="1923"/>
        <v>106800</v>
      </c>
      <c r="Q47" s="34">
        <f t="shared" ref="Q47" si="1929">Q46+3000</f>
        <v>106800</v>
      </c>
      <c r="R47" s="34">
        <f t="shared" si="1923"/>
        <v>106800</v>
      </c>
      <c r="S47" s="34">
        <f t="shared" ref="S47:V47" si="1930">S46+3000</f>
        <v>106800</v>
      </c>
      <c r="T47" s="34">
        <f t="shared" si="1930"/>
        <v>106800</v>
      </c>
      <c r="U47" s="34">
        <f t="shared" si="1930"/>
        <v>106800</v>
      </c>
      <c r="V47" s="34">
        <f t="shared" si="1930"/>
        <v>106800</v>
      </c>
      <c r="W47" s="34">
        <f t="shared" si="1923"/>
        <v>108800</v>
      </c>
      <c r="X47" s="34">
        <f t="shared" ref="X47" si="1931">X46+3000</f>
        <v>108800</v>
      </c>
      <c r="Y47" s="34">
        <f t="shared" si="1923"/>
        <v>106800</v>
      </c>
      <c r="Z47" s="34">
        <f t="shared" ref="Z47:AC47" si="1932">Z46+3000</f>
        <v>106800</v>
      </c>
      <c r="AA47" s="34">
        <f t="shared" si="1932"/>
        <v>106800</v>
      </c>
      <c r="AB47" s="34">
        <f t="shared" si="1932"/>
        <v>106800</v>
      </c>
      <c r="AC47" s="34">
        <f t="shared" si="1932"/>
        <v>106800</v>
      </c>
      <c r="AD47" s="34">
        <f t="shared" si="1923"/>
        <v>108800</v>
      </c>
      <c r="AE47" s="34">
        <f t="shared" ref="AE47" si="1933">AE46+3000</f>
        <v>108800</v>
      </c>
      <c r="AF47" s="34">
        <f t="shared" si="1923"/>
        <v>106800</v>
      </c>
      <c r="AG47" s="34">
        <f t="shared" ref="AG47:AJ47" si="1934">AG46+3000</f>
        <v>106800</v>
      </c>
      <c r="AH47" s="34">
        <f t="shared" si="1934"/>
        <v>106800</v>
      </c>
      <c r="AI47" s="34">
        <f t="shared" si="1934"/>
        <v>106800</v>
      </c>
      <c r="AJ47" s="34">
        <f t="shared" si="1934"/>
        <v>106800</v>
      </c>
      <c r="AK47" s="34">
        <f t="shared" si="1923"/>
        <v>108800</v>
      </c>
      <c r="AL47" s="34">
        <f t="shared" ref="AL47" si="1935">AL46+3000</f>
        <v>108800</v>
      </c>
      <c r="AM47" s="34">
        <f t="shared" si="1923"/>
        <v>106800</v>
      </c>
      <c r="AN47" s="34">
        <f t="shared" ref="AN47:AQ47" si="1936">AN46+3000</f>
        <v>106800</v>
      </c>
      <c r="AO47" s="34">
        <f t="shared" si="1936"/>
        <v>106800</v>
      </c>
      <c r="AP47" s="34">
        <f t="shared" si="1936"/>
        <v>106800</v>
      </c>
      <c r="AQ47" s="34">
        <f t="shared" si="1936"/>
        <v>106800</v>
      </c>
      <c r="AR47" s="34">
        <f t="shared" si="1923"/>
        <v>108800</v>
      </c>
      <c r="AS47" s="34">
        <f t="shared" ref="AS47" si="1937">AS46+3000</f>
        <v>108800</v>
      </c>
      <c r="AT47" s="34">
        <f t="shared" si="1923"/>
        <v>106800</v>
      </c>
      <c r="AU47" s="34">
        <f t="shared" ref="AU47:AX47" si="1938">AU46+3000</f>
        <v>106800</v>
      </c>
      <c r="AV47" s="34">
        <f t="shared" si="1938"/>
        <v>106800</v>
      </c>
      <c r="AW47" s="34">
        <f t="shared" si="1938"/>
        <v>106800</v>
      </c>
      <c r="AX47" s="34">
        <f t="shared" si="1938"/>
        <v>106800</v>
      </c>
      <c r="AY47" s="34">
        <f t="shared" si="1923"/>
        <v>108800</v>
      </c>
      <c r="AZ47" s="34">
        <f t="shared" ref="AZ47" si="1939">AZ46+3000</f>
        <v>108800</v>
      </c>
      <c r="BA47" s="34">
        <f t="shared" si="1923"/>
        <v>106800</v>
      </c>
      <c r="BB47" s="34">
        <f t="shared" ref="BB47:BE47" si="1940">BB46+3000</f>
        <v>106800</v>
      </c>
      <c r="BC47" s="34">
        <f t="shared" si="1940"/>
        <v>106800</v>
      </c>
      <c r="BD47" s="34">
        <f t="shared" si="1940"/>
        <v>106800</v>
      </c>
      <c r="BE47" s="34">
        <f t="shared" si="1940"/>
        <v>106800</v>
      </c>
      <c r="BF47" s="34">
        <f t="shared" si="1923"/>
        <v>108800</v>
      </c>
      <c r="BG47" s="34">
        <f t="shared" ref="BG47" si="1941">BG46+3000</f>
        <v>108800</v>
      </c>
      <c r="BH47" s="34">
        <f t="shared" si="1923"/>
        <v>103600</v>
      </c>
      <c r="BI47" s="34">
        <f t="shared" ref="BI47:BL47" si="1942">BI46+3000</f>
        <v>103600</v>
      </c>
      <c r="BJ47" s="34">
        <f t="shared" si="1942"/>
        <v>103600</v>
      </c>
      <c r="BK47" s="34">
        <f t="shared" si="1942"/>
        <v>103600</v>
      </c>
      <c r="BL47" s="34">
        <f t="shared" si="1942"/>
        <v>103600</v>
      </c>
      <c r="BM47" s="34">
        <f t="shared" si="1923"/>
        <v>104800</v>
      </c>
      <c r="BN47" s="34">
        <f t="shared" ref="BN47" si="1943">BN46+3000</f>
        <v>104800</v>
      </c>
      <c r="BO47" s="303">
        <f t="shared" ref="BO47" si="1944">BO46+3000</f>
        <v>102600</v>
      </c>
      <c r="BP47" s="303">
        <f t="shared" si="1923"/>
        <v>102600</v>
      </c>
      <c r="BQ47" s="304">
        <f t="shared" si="1923"/>
        <v>89800</v>
      </c>
      <c r="BR47" s="34">
        <f t="shared" ref="BR47:BS47" si="1945">BR46+3000</f>
        <v>89800</v>
      </c>
      <c r="BS47" s="34">
        <f t="shared" si="1945"/>
        <v>89800</v>
      </c>
      <c r="BT47" s="34">
        <f t="shared" si="1923"/>
        <v>89800</v>
      </c>
      <c r="BU47" s="34">
        <f t="shared" ref="BU47" si="1946">BU46+3000</f>
        <v>89800</v>
      </c>
      <c r="BV47" s="34">
        <f t="shared" si="1923"/>
        <v>87600</v>
      </c>
      <c r="BW47" s="34">
        <f t="shared" ref="BW47:BZ47" si="1947">BW46+3000</f>
        <v>87600</v>
      </c>
      <c r="BX47" s="34">
        <f t="shared" si="1947"/>
        <v>87600</v>
      </c>
      <c r="BY47" s="34">
        <f t="shared" si="1947"/>
        <v>87600</v>
      </c>
      <c r="BZ47" s="34">
        <f t="shared" si="1947"/>
        <v>87600</v>
      </c>
      <c r="CA47" s="34">
        <f t="shared" si="1923"/>
        <v>89800</v>
      </c>
      <c r="CB47" s="34">
        <f t="shared" ref="CB47" si="1948">CB46+3000</f>
        <v>89800</v>
      </c>
      <c r="CC47" s="34">
        <f t="shared" si="1923"/>
        <v>87600</v>
      </c>
      <c r="CD47" s="34">
        <f t="shared" ref="CD47:CG47" si="1949">CD46+3000</f>
        <v>87600</v>
      </c>
      <c r="CE47" s="34">
        <f t="shared" si="1949"/>
        <v>87600</v>
      </c>
      <c r="CF47" s="34">
        <f t="shared" si="1949"/>
        <v>87600</v>
      </c>
      <c r="CG47" s="34">
        <f t="shared" si="1949"/>
        <v>87600</v>
      </c>
      <c r="CH47" s="34">
        <f t="shared" si="1923"/>
        <v>89800</v>
      </c>
      <c r="CI47" s="34">
        <f t="shared" ref="CI47" si="1950">CI46+3000</f>
        <v>89800</v>
      </c>
      <c r="CJ47" s="34">
        <f t="shared" si="1923"/>
        <v>87600</v>
      </c>
      <c r="CK47" s="34">
        <f t="shared" ref="CK47:CN47" si="1951">CK46+3000</f>
        <v>87600</v>
      </c>
      <c r="CL47" s="34">
        <f t="shared" si="1951"/>
        <v>87600</v>
      </c>
      <c r="CM47" s="34">
        <f t="shared" si="1951"/>
        <v>87600</v>
      </c>
      <c r="CN47" s="34">
        <f t="shared" si="1951"/>
        <v>87600</v>
      </c>
      <c r="CO47" s="34">
        <f t="shared" si="1923"/>
        <v>89800</v>
      </c>
      <c r="CP47" s="34">
        <f t="shared" ref="CP47" si="1952">CP46+3000</f>
        <v>89800</v>
      </c>
      <c r="CQ47" s="34">
        <f t="shared" ref="CQ47:CT47" si="1953">CQ46+3000</f>
        <v>87600</v>
      </c>
      <c r="CR47" s="34">
        <f t="shared" si="1953"/>
        <v>87600</v>
      </c>
      <c r="CS47" s="34">
        <f t="shared" si="1953"/>
        <v>87600</v>
      </c>
      <c r="CT47" s="34">
        <f t="shared" si="1953"/>
        <v>87600</v>
      </c>
      <c r="CU47" s="304">
        <f t="shared" ref="CU47:EG47" si="1954">CU46+3000</f>
        <v>79500</v>
      </c>
      <c r="CV47" s="34">
        <f t="shared" ref="CV47:CW47" si="1955">CV46+3000</f>
        <v>79500</v>
      </c>
      <c r="CW47" s="34">
        <f t="shared" si="1955"/>
        <v>79500</v>
      </c>
      <c r="CX47" s="34">
        <f t="shared" si="1954"/>
        <v>77500</v>
      </c>
      <c r="CY47" s="34">
        <f t="shared" ref="CY47:DB47" si="1956">CY46+3000</f>
        <v>77500</v>
      </c>
      <c r="CZ47" s="34">
        <f t="shared" si="1956"/>
        <v>77500</v>
      </c>
      <c r="DA47" s="34">
        <f t="shared" si="1956"/>
        <v>77500</v>
      </c>
      <c r="DB47" s="34">
        <f t="shared" si="1956"/>
        <v>77500</v>
      </c>
      <c r="DC47" s="34">
        <f t="shared" si="1954"/>
        <v>79500</v>
      </c>
      <c r="DD47" s="34">
        <f t="shared" ref="DD47" si="1957">DD46+3000</f>
        <v>79500</v>
      </c>
      <c r="DE47" s="34">
        <f t="shared" si="1954"/>
        <v>77500</v>
      </c>
      <c r="DF47" s="34">
        <f t="shared" ref="DF47:DI47" si="1958">DF46+3000</f>
        <v>77500</v>
      </c>
      <c r="DG47" s="34">
        <f t="shared" si="1958"/>
        <v>77500</v>
      </c>
      <c r="DH47" s="34">
        <f t="shared" si="1958"/>
        <v>77500</v>
      </c>
      <c r="DI47" s="34">
        <f t="shared" si="1958"/>
        <v>77500</v>
      </c>
      <c r="DJ47" s="34">
        <f t="shared" si="1954"/>
        <v>79500</v>
      </c>
      <c r="DK47" s="34">
        <f t="shared" ref="DK47" si="1959">DK46+3000</f>
        <v>79500</v>
      </c>
      <c r="DL47" s="34">
        <f t="shared" si="1954"/>
        <v>77500</v>
      </c>
      <c r="DM47" s="34">
        <f t="shared" ref="DM47:DP47" si="1960">DM46+3000</f>
        <v>77500</v>
      </c>
      <c r="DN47" s="34">
        <f t="shared" si="1960"/>
        <v>77500</v>
      </c>
      <c r="DO47" s="34">
        <f t="shared" si="1960"/>
        <v>77500</v>
      </c>
      <c r="DP47" s="34">
        <f t="shared" si="1960"/>
        <v>77500</v>
      </c>
      <c r="DQ47" s="34">
        <f t="shared" si="1954"/>
        <v>79500</v>
      </c>
      <c r="DR47" s="34">
        <f t="shared" ref="DR47" si="1961">DR46+3000</f>
        <v>79500</v>
      </c>
      <c r="DS47" s="34">
        <f t="shared" si="1954"/>
        <v>77500</v>
      </c>
      <c r="DT47" s="34">
        <f t="shared" ref="DT47:DW47" si="1962">DT46+3000</f>
        <v>77500</v>
      </c>
      <c r="DU47" s="34">
        <f t="shared" si="1962"/>
        <v>77500</v>
      </c>
      <c r="DV47" s="34">
        <f t="shared" si="1962"/>
        <v>77500</v>
      </c>
      <c r="DW47" s="34">
        <f t="shared" si="1962"/>
        <v>77500</v>
      </c>
      <c r="DX47" s="34">
        <f t="shared" si="1954"/>
        <v>79500</v>
      </c>
      <c r="DY47" s="34">
        <f t="shared" ref="DY47" si="1963">DY46+3000</f>
        <v>79500</v>
      </c>
      <c r="DZ47" s="34">
        <f t="shared" si="1954"/>
        <v>81200</v>
      </c>
      <c r="EA47" s="34">
        <f t="shared" ref="EA47:EB47" si="1964">EA46+3000</f>
        <v>81200</v>
      </c>
      <c r="EB47" s="34">
        <f t="shared" si="1964"/>
        <v>81200</v>
      </c>
      <c r="EC47" s="34">
        <f t="shared" si="1954"/>
        <v>83400</v>
      </c>
      <c r="ED47" s="34">
        <f t="shared" ref="ED47:EF47" si="1965">ED46+3000</f>
        <v>83400</v>
      </c>
      <c r="EE47" s="34">
        <f t="shared" si="1965"/>
        <v>83400</v>
      </c>
      <c r="EF47" s="34">
        <f t="shared" si="1965"/>
        <v>83400</v>
      </c>
      <c r="EG47" s="302">
        <f t="shared" si="1954"/>
        <v>76500</v>
      </c>
      <c r="EH47" s="304">
        <f t="shared" ref="EH47:FW47" si="1966">EH46+3000</f>
        <v>76500</v>
      </c>
      <c r="EI47" s="34">
        <f t="shared" ref="EI47:EK47" si="1967">EI46+3000</f>
        <v>76500</v>
      </c>
      <c r="EJ47" s="34">
        <f t="shared" si="1967"/>
        <v>76500</v>
      </c>
      <c r="EK47" s="34">
        <f t="shared" si="1967"/>
        <v>76500</v>
      </c>
      <c r="EL47" s="34">
        <f t="shared" si="1966"/>
        <v>77500</v>
      </c>
      <c r="EM47" s="34">
        <f t="shared" ref="EM47" si="1968">EM46+3000</f>
        <v>77500</v>
      </c>
      <c r="EN47" s="34">
        <f t="shared" si="1966"/>
        <v>76500</v>
      </c>
      <c r="EO47" s="34">
        <f t="shared" ref="EO47:ER47" si="1969">EO46+3000</f>
        <v>76500</v>
      </c>
      <c r="EP47" s="34">
        <f t="shared" si="1969"/>
        <v>76500</v>
      </c>
      <c r="EQ47" s="34">
        <f t="shared" si="1969"/>
        <v>76500</v>
      </c>
      <c r="ER47" s="34">
        <f t="shared" si="1969"/>
        <v>76500</v>
      </c>
      <c r="ES47" s="34">
        <f t="shared" si="1966"/>
        <v>77500</v>
      </c>
      <c r="ET47" s="34">
        <f t="shared" ref="ET47" si="1970">ET46+3000</f>
        <v>77500</v>
      </c>
      <c r="EU47" s="34">
        <f t="shared" si="1966"/>
        <v>76500</v>
      </c>
      <c r="EV47" s="34">
        <f t="shared" ref="EV47:EY47" si="1971">EV46+3000</f>
        <v>76500</v>
      </c>
      <c r="EW47" s="34">
        <f t="shared" si="1971"/>
        <v>76500</v>
      </c>
      <c r="EX47" s="34">
        <f t="shared" si="1971"/>
        <v>76500</v>
      </c>
      <c r="EY47" s="34">
        <f t="shared" si="1971"/>
        <v>76500</v>
      </c>
      <c r="EZ47" s="34">
        <f t="shared" si="1966"/>
        <v>77500</v>
      </c>
      <c r="FA47" s="34">
        <f t="shared" ref="FA47" si="1972">FA46+3000</f>
        <v>77500</v>
      </c>
      <c r="FB47" s="34">
        <f t="shared" si="1966"/>
        <v>76500</v>
      </c>
      <c r="FC47" s="34">
        <f t="shared" ref="FC47" si="1973">FC46+3000</f>
        <v>76500</v>
      </c>
      <c r="FD47" s="34">
        <f t="shared" si="1966"/>
        <v>76500</v>
      </c>
      <c r="FE47" s="34">
        <f t="shared" ref="FE47:FF47" si="1974">FE46+3000</f>
        <v>76500</v>
      </c>
      <c r="FF47" s="34">
        <f t="shared" si="1974"/>
        <v>76500</v>
      </c>
      <c r="FG47" s="34">
        <f t="shared" si="1966"/>
        <v>77500</v>
      </c>
      <c r="FH47" s="34">
        <f t="shared" ref="FH47" si="1975">FH46+3000</f>
        <v>77500</v>
      </c>
      <c r="FI47" s="34">
        <f t="shared" si="1966"/>
        <v>76500</v>
      </c>
      <c r="FJ47" s="34">
        <f t="shared" ref="FJ47:FM47" si="1976">FJ46+3000</f>
        <v>76500</v>
      </c>
      <c r="FK47" s="34">
        <f t="shared" si="1976"/>
        <v>76500</v>
      </c>
      <c r="FL47" s="34">
        <f t="shared" si="1976"/>
        <v>76500</v>
      </c>
      <c r="FM47" s="34">
        <f t="shared" si="1976"/>
        <v>76500</v>
      </c>
      <c r="FN47" s="34">
        <f t="shared" si="1966"/>
        <v>77500</v>
      </c>
      <c r="FO47" s="34">
        <f t="shared" ref="FO47" si="1977">FO46+3000</f>
        <v>77500</v>
      </c>
      <c r="FP47" s="34">
        <f t="shared" si="1966"/>
        <v>76500</v>
      </c>
      <c r="FQ47" s="34">
        <f t="shared" ref="FQ47:FT47" si="1978">FQ46+3000</f>
        <v>76500</v>
      </c>
      <c r="FR47" s="34">
        <f t="shared" si="1978"/>
        <v>76500</v>
      </c>
      <c r="FS47" s="34">
        <f t="shared" si="1978"/>
        <v>76500</v>
      </c>
      <c r="FT47" s="34">
        <f t="shared" si="1978"/>
        <v>76500</v>
      </c>
      <c r="FU47" s="34">
        <f t="shared" si="1966"/>
        <v>77500</v>
      </c>
      <c r="FV47" s="34">
        <f t="shared" ref="FV47" si="1979">FV46+3000</f>
        <v>77500</v>
      </c>
      <c r="FW47" s="34">
        <f t="shared" si="1966"/>
        <v>81200</v>
      </c>
      <c r="FX47" s="34">
        <f t="shared" ref="FX47:GA47" si="1980">FX46+3000</f>
        <v>81200</v>
      </c>
      <c r="FY47" s="34">
        <f t="shared" si="1980"/>
        <v>81200</v>
      </c>
      <c r="FZ47" s="34">
        <f t="shared" si="1980"/>
        <v>81200</v>
      </c>
      <c r="GA47" s="34">
        <f t="shared" si="1980"/>
        <v>81200</v>
      </c>
      <c r="GB47" s="34">
        <f t="shared" ref="GB47" si="1981">GB46+3000</f>
        <v>83400</v>
      </c>
      <c r="GC47" s="34">
        <f t="shared" ref="GC47:GE47" si="1982">GC46+3000</f>
        <v>83400</v>
      </c>
      <c r="GD47" s="34">
        <f t="shared" si="1982"/>
        <v>83400</v>
      </c>
      <c r="GE47" s="34">
        <f t="shared" si="1982"/>
        <v>83400</v>
      </c>
    </row>
    <row r="48" spans="1:187" s="35" customFormat="1" ht="12" customHeight="1" x14ac:dyDescent="0.2">
      <c r="A48" s="260" t="s">
        <v>72</v>
      </c>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03"/>
      <c r="BP48" s="303"/>
      <c r="BQ48" s="304"/>
      <c r="BR48" s="283"/>
      <c r="BS48" s="283"/>
      <c r="BT48" s="283"/>
      <c r="BU48" s="283"/>
      <c r="BV48" s="34"/>
      <c r="BW48" s="34"/>
      <c r="BX48" s="34"/>
      <c r="BY48" s="34"/>
      <c r="BZ48" s="34"/>
      <c r="CA48" s="34"/>
      <c r="CB48" s="283"/>
      <c r="CC48" s="34"/>
      <c r="CD48" s="34"/>
      <c r="CE48" s="34"/>
      <c r="CF48" s="34"/>
      <c r="CG48" s="34"/>
      <c r="CH48" s="34"/>
      <c r="CI48" s="283"/>
      <c r="CJ48" s="34"/>
      <c r="CK48" s="34"/>
      <c r="CL48" s="34"/>
      <c r="CM48" s="34"/>
      <c r="CN48" s="34"/>
      <c r="CO48" s="34"/>
      <c r="CP48" s="283"/>
      <c r="CQ48" s="34"/>
      <c r="CR48" s="34"/>
      <c r="CS48" s="34"/>
      <c r="CT48" s="34"/>
      <c r="CU48" s="30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02"/>
      <c r="EH48" s="30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row>
    <row r="49" spans="1:187" s="35" customFormat="1" ht="12" customHeight="1" x14ac:dyDescent="0.2">
      <c r="A49" s="261">
        <v>1</v>
      </c>
      <c r="B49" s="302">
        <v>90000</v>
      </c>
      <c r="C49" s="302">
        <v>90000</v>
      </c>
      <c r="D49" s="302">
        <v>90000</v>
      </c>
      <c r="E49" s="302">
        <v>90000</v>
      </c>
      <c r="F49" s="302">
        <v>90000</v>
      </c>
      <c r="G49" s="302">
        <v>90000</v>
      </c>
      <c r="H49" s="302">
        <v>90000</v>
      </c>
      <c r="I49" s="302">
        <v>90000</v>
      </c>
      <c r="J49" s="302">
        <v>90000</v>
      </c>
      <c r="K49" s="302">
        <v>90000</v>
      </c>
      <c r="L49" s="302">
        <v>90000</v>
      </c>
      <c r="M49" s="302">
        <v>90000</v>
      </c>
      <c r="N49" s="302">
        <v>90000</v>
      </c>
      <c r="O49" s="302">
        <v>90000</v>
      </c>
      <c r="P49" s="302">
        <v>90000</v>
      </c>
      <c r="Q49" s="302">
        <v>90000</v>
      </c>
      <c r="R49" s="302">
        <v>90000</v>
      </c>
      <c r="S49" s="302">
        <v>90000</v>
      </c>
      <c r="T49" s="302">
        <v>90000</v>
      </c>
      <c r="U49" s="302">
        <v>90000</v>
      </c>
      <c r="V49" s="302">
        <v>90000</v>
      </c>
      <c r="W49" s="302">
        <v>90000</v>
      </c>
      <c r="X49" s="302">
        <v>90000</v>
      </c>
      <c r="Y49" s="302">
        <v>90000</v>
      </c>
      <c r="Z49" s="302">
        <v>90000</v>
      </c>
      <c r="AA49" s="302">
        <v>90000</v>
      </c>
      <c r="AB49" s="302">
        <v>90000</v>
      </c>
      <c r="AC49" s="302">
        <v>90000</v>
      </c>
      <c r="AD49" s="302">
        <v>90000</v>
      </c>
      <c r="AE49" s="302">
        <v>90000</v>
      </c>
      <c r="AF49" s="302">
        <v>90000</v>
      </c>
      <c r="AG49" s="302">
        <v>90000</v>
      </c>
      <c r="AH49" s="302">
        <v>90000</v>
      </c>
      <c r="AI49" s="302">
        <v>90000</v>
      </c>
      <c r="AJ49" s="302">
        <v>90000</v>
      </c>
      <c r="AK49" s="302">
        <v>90000</v>
      </c>
      <c r="AL49" s="302">
        <v>90000</v>
      </c>
      <c r="AM49" s="302">
        <v>90000</v>
      </c>
      <c r="AN49" s="302">
        <v>90000</v>
      </c>
      <c r="AO49" s="302">
        <v>90000</v>
      </c>
      <c r="AP49" s="302">
        <v>90000</v>
      </c>
      <c r="AQ49" s="302">
        <v>90000</v>
      </c>
      <c r="AR49" s="302">
        <v>90000</v>
      </c>
      <c r="AS49" s="302">
        <v>90000</v>
      </c>
      <c r="AT49" s="302">
        <v>90000</v>
      </c>
      <c r="AU49" s="302">
        <v>90000</v>
      </c>
      <c r="AV49" s="302">
        <v>90000</v>
      </c>
      <c r="AW49" s="302">
        <v>90000</v>
      </c>
      <c r="AX49" s="302">
        <v>90000</v>
      </c>
      <c r="AY49" s="302">
        <v>90000</v>
      </c>
      <c r="AZ49" s="302">
        <v>90000</v>
      </c>
      <c r="BA49" s="302">
        <v>90000</v>
      </c>
      <c r="BB49" s="302">
        <v>90000</v>
      </c>
      <c r="BC49" s="302">
        <v>90000</v>
      </c>
      <c r="BD49" s="302">
        <v>90000</v>
      </c>
      <c r="BE49" s="302">
        <v>90000</v>
      </c>
      <c r="BF49" s="302">
        <v>90000</v>
      </c>
      <c r="BG49" s="302">
        <v>90000</v>
      </c>
      <c r="BH49" s="302">
        <v>90000</v>
      </c>
      <c r="BI49" s="302">
        <v>90000</v>
      </c>
      <c r="BJ49" s="302">
        <v>90000</v>
      </c>
      <c r="BK49" s="302">
        <v>90000</v>
      </c>
      <c r="BL49" s="302">
        <v>90000</v>
      </c>
      <c r="BM49" s="302">
        <v>90000</v>
      </c>
      <c r="BN49" s="302">
        <v>90000</v>
      </c>
      <c r="BO49" s="303">
        <v>90000</v>
      </c>
      <c r="BP49" s="303">
        <v>90000</v>
      </c>
      <c r="BQ49" s="304">
        <v>90000</v>
      </c>
      <c r="BR49" s="283">
        <v>90000</v>
      </c>
      <c r="BS49" s="283">
        <v>90000</v>
      </c>
      <c r="BT49" s="283">
        <v>90000</v>
      </c>
      <c r="BU49" s="283">
        <v>90000</v>
      </c>
      <c r="BV49" s="283">
        <v>90000</v>
      </c>
      <c r="BW49" s="283">
        <v>90000</v>
      </c>
      <c r="BX49" s="283">
        <v>90000</v>
      </c>
      <c r="BY49" s="283">
        <v>90000</v>
      </c>
      <c r="BZ49" s="283">
        <v>90000</v>
      </c>
      <c r="CA49" s="283">
        <v>90000</v>
      </c>
      <c r="CB49" s="283">
        <v>90000</v>
      </c>
      <c r="CC49" s="283">
        <v>90000</v>
      </c>
      <c r="CD49" s="283">
        <v>90000</v>
      </c>
      <c r="CE49" s="283">
        <v>90000</v>
      </c>
      <c r="CF49" s="283">
        <v>90000</v>
      </c>
      <c r="CG49" s="283">
        <v>90000</v>
      </c>
      <c r="CH49" s="283">
        <v>90000</v>
      </c>
      <c r="CI49" s="283">
        <v>90000</v>
      </c>
      <c r="CJ49" s="283">
        <v>90000</v>
      </c>
      <c r="CK49" s="283">
        <v>90000</v>
      </c>
      <c r="CL49" s="283">
        <v>90000</v>
      </c>
      <c r="CM49" s="283">
        <v>90000</v>
      </c>
      <c r="CN49" s="283">
        <v>90000</v>
      </c>
      <c r="CO49" s="34">
        <v>90000</v>
      </c>
      <c r="CP49" s="283">
        <v>90000</v>
      </c>
      <c r="CQ49" s="34">
        <v>90000</v>
      </c>
      <c r="CR49" s="283">
        <v>90000</v>
      </c>
      <c r="CS49" s="283">
        <v>90000</v>
      </c>
      <c r="CT49" s="283">
        <v>90000</v>
      </c>
      <c r="CU49" s="304">
        <v>90000</v>
      </c>
      <c r="CV49" s="34">
        <v>90000</v>
      </c>
      <c r="CW49" s="34">
        <v>90000</v>
      </c>
      <c r="CX49" s="34">
        <v>90000</v>
      </c>
      <c r="CY49" s="34">
        <v>90000</v>
      </c>
      <c r="CZ49" s="34">
        <v>90000</v>
      </c>
      <c r="DA49" s="34">
        <v>90000</v>
      </c>
      <c r="DB49" s="34">
        <v>90000</v>
      </c>
      <c r="DC49" s="34">
        <v>90000</v>
      </c>
      <c r="DD49" s="34">
        <v>90000</v>
      </c>
      <c r="DE49" s="34">
        <v>90000</v>
      </c>
      <c r="DF49" s="34">
        <v>90000</v>
      </c>
      <c r="DG49" s="34">
        <v>90000</v>
      </c>
      <c r="DH49" s="34">
        <v>90000</v>
      </c>
      <c r="DI49" s="34">
        <v>90000</v>
      </c>
      <c r="DJ49" s="34">
        <v>90000</v>
      </c>
      <c r="DK49" s="34">
        <v>90000</v>
      </c>
      <c r="DL49" s="34">
        <v>90000</v>
      </c>
      <c r="DM49" s="34">
        <v>90000</v>
      </c>
      <c r="DN49" s="34">
        <v>90000</v>
      </c>
      <c r="DO49" s="34">
        <v>90000</v>
      </c>
      <c r="DP49" s="34">
        <v>90000</v>
      </c>
      <c r="DQ49" s="34">
        <v>90000</v>
      </c>
      <c r="DR49" s="34">
        <v>90000</v>
      </c>
      <c r="DS49" s="34">
        <v>90000</v>
      </c>
      <c r="DT49" s="34">
        <v>90000</v>
      </c>
      <c r="DU49" s="34">
        <v>90000</v>
      </c>
      <c r="DV49" s="34">
        <v>90000</v>
      </c>
      <c r="DW49" s="34">
        <v>90000</v>
      </c>
      <c r="DX49" s="34">
        <v>90000</v>
      </c>
      <c r="DY49" s="34">
        <v>90000</v>
      </c>
      <c r="DZ49" s="34">
        <v>90000</v>
      </c>
      <c r="EA49" s="34">
        <v>90000</v>
      </c>
      <c r="EB49" s="34">
        <v>90000</v>
      </c>
      <c r="EC49" s="34">
        <v>90000</v>
      </c>
      <c r="ED49" s="34">
        <v>90000</v>
      </c>
      <c r="EE49" s="34">
        <v>90000</v>
      </c>
      <c r="EF49" s="34">
        <v>90000</v>
      </c>
      <c r="EG49" s="302">
        <v>90000</v>
      </c>
      <c r="EH49" s="304">
        <v>90000</v>
      </c>
      <c r="EI49" s="34">
        <v>90000</v>
      </c>
      <c r="EJ49" s="34">
        <v>90000</v>
      </c>
      <c r="EK49" s="34">
        <v>90000</v>
      </c>
      <c r="EL49" s="34">
        <v>90000</v>
      </c>
      <c r="EM49" s="34">
        <v>90000</v>
      </c>
      <c r="EN49" s="34">
        <v>90000</v>
      </c>
      <c r="EO49" s="34">
        <v>90000</v>
      </c>
      <c r="EP49" s="34">
        <v>90000</v>
      </c>
      <c r="EQ49" s="34">
        <v>90000</v>
      </c>
      <c r="ER49" s="34">
        <v>90000</v>
      </c>
      <c r="ES49" s="34">
        <v>90000</v>
      </c>
      <c r="ET49" s="34">
        <v>90000</v>
      </c>
      <c r="EU49" s="34">
        <v>90000</v>
      </c>
      <c r="EV49" s="34">
        <v>90000</v>
      </c>
      <c r="EW49" s="34">
        <v>90000</v>
      </c>
      <c r="EX49" s="34">
        <v>90000</v>
      </c>
      <c r="EY49" s="34">
        <v>90000</v>
      </c>
      <c r="EZ49" s="34">
        <v>90000</v>
      </c>
      <c r="FA49" s="34">
        <v>90000</v>
      </c>
      <c r="FB49" s="34">
        <v>90000</v>
      </c>
      <c r="FC49" s="34">
        <v>90000</v>
      </c>
      <c r="FD49" s="34">
        <v>90000</v>
      </c>
      <c r="FE49" s="34">
        <v>90000</v>
      </c>
      <c r="FF49" s="34">
        <v>90000</v>
      </c>
      <c r="FG49" s="34">
        <v>90000</v>
      </c>
      <c r="FH49" s="34">
        <v>90000</v>
      </c>
      <c r="FI49" s="34">
        <v>90000</v>
      </c>
      <c r="FJ49" s="34">
        <v>90000</v>
      </c>
      <c r="FK49" s="34">
        <v>90000</v>
      </c>
      <c r="FL49" s="34">
        <v>90000</v>
      </c>
      <c r="FM49" s="34">
        <v>90000</v>
      </c>
      <c r="FN49" s="34">
        <v>90000</v>
      </c>
      <c r="FO49" s="34">
        <v>90000</v>
      </c>
      <c r="FP49" s="34">
        <v>90000</v>
      </c>
      <c r="FQ49" s="34">
        <v>90000</v>
      </c>
      <c r="FR49" s="34">
        <v>90000</v>
      </c>
      <c r="FS49" s="34">
        <v>90000</v>
      </c>
      <c r="FT49" s="34">
        <v>90000</v>
      </c>
      <c r="FU49" s="34">
        <v>90000</v>
      </c>
      <c r="FV49" s="34">
        <v>90000</v>
      </c>
      <c r="FW49" s="34">
        <v>90000</v>
      </c>
      <c r="FX49" s="34">
        <v>90000</v>
      </c>
      <c r="FY49" s="34">
        <v>90000</v>
      </c>
      <c r="FZ49" s="34">
        <v>90000</v>
      </c>
      <c r="GA49" s="34">
        <v>90000</v>
      </c>
      <c r="GB49" s="34">
        <v>90000</v>
      </c>
      <c r="GC49" s="34">
        <v>90000</v>
      </c>
      <c r="GD49" s="34">
        <v>90000</v>
      </c>
      <c r="GE49" s="34">
        <v>90000</v>
      </c>
    </row>
    <row r="50" spans="1:187" s="35" customFormat="1" ht="12" customHeight="1" x14ac:dyDescent="0.2">
      <c r="A50" s="261">
        <v>2</v>
      </c>
      <c r="B50" s="34">
        <f t="shared" ref="B50:CO50" si="1983">B49+3000</f>
        <v>93000</v>
      </c>
      <c r="C50" s="34">
        <f t="shared" ref="C50" si="1984">C49+3000</f>
        <v>93000</v>
      </c>
      <c r="D50" s="34">
        <f t="shared" si="1983"/>
        <v>93000</v>
      </c>
      <c r="E50" s="34">
        <f t="shared" ref="E50:F50" si="1985">E49+3000</f>
        <v>93000</v>
      </c>
      <c r="F50" s="34">
        <f t="shared" si="1985"/>
        <v>93000</v>
      </c>
      <c r="G50" s="34">
        <f t="shared" si="1983"/>
        <v>93000</v>
      </c>
      <c r="H50" s="34">
        <f t="shared" ref="H50" si="1986">H49+3000</f>
        <v>93000</v>
      </c>
      <c r="I50" s="34">
        <f t="shared" si="1983"/>
        <v>93000</v>
      </c>
      <c r="J50" s="34">
        <f t="shared" ref="J50" si="1987">J49+3000</f>
        <v>93000</v>
      </c>
      <c r="K50" s="34">
        <f t="shared" si="1983"/>
        <v>93000</v>
      </c>
      <c r="L50" s="34">
        <f t="shared" ref="L50:O50" si="1988">L49+3000</f>
        <v>93000</v>
      </c>
      <c r="M50" s="34">
        <f t="shared" si="1988"/>
        <v>93000</v>
      </c>
      <c r="N50" s="34">
        <f t="shared" si="1988"/>
        <v>93000</v>
      </c>
      <c r="O50" s="34">
        <f t="shared" si="1988"/>
        <v>93000</v>
      </c>
      <c r="P50" s="34">
        <f t="shared" si="1983"/>
        <v>93000</v>
      </c>
      <c r="Q50" s="34">
        <f t="shared" ref="Q50" si="1989">Q49+3000</f>
        <v>93000</v>
      </c>
      <c r="R50" s="34">
        <f t="shared" si="1983"/>
        <v>93000</v>
      </c>
      <c r="S50" s="34">
        <f t="shared" ref="S50:V50" si="1990">S49+3000</f>
        <v>93000</v>
      </c>
      <c r="T50" s="34">
        <f t="shared" si="1990"/>
        <v>93000</v>
      </c>
      <c r="U50" s="34">
        <f t="shared" si="1990"/>
        <v>93000</v>
      </c>
      <c r="V50" s="34">
        <f t="shared" si="1990"/>
        <v>93000</v>
      </c>
      <c r="W50" s="34">
        <f t="shared" si="1983"/>
        <v>93000</v>
      </c>
      <c r="X50" s="34">
        <f t="shared" ref="X50" si="1991">X49+3000</f>
        <v>93000</v>
      </c>
      <c r="Y50" s="34">
        <f t="shared" si="1983"/>
        <v>93000</v>
      </c>
      <c r="Z50" s="34">
        <f t="shared" ref="Z50:AC50" si="1992">Z49+3000</f>
        <v>93000</v>
      </c>
      <c r="AA50" s="34">
        <f t="shared" si="1992"/>
        <v>93000</v>
      </c>
      <c r="AB50" s="34">
        <f t="shared" si="1992"/>
        <v>93000</v>
      </c>
      <c r="AC50" s="34">
        <f t="shared" si="1992"/>
        <v>93000</v>
      </c>
      <c r="AD50" s="34">
        <f t="shared" si="1983"/>
        <v>93000</v>
      </c>
      <c r="AE50" s="34">
        <f t="shared" ref="AE50" si="1993">AE49+3000</f>
        <v>93000</v>
      </c>
      <c r="AF50" s="34">
        <f t="shared" si="1983"/>
        <v>93000</v>
      </c>
      <c r="AG50" s="34">
        <f t="shared" ref="AG50:AJ50" si="1994">AG49+3000</f>
        <v>93000</v>
      </c>
      <c r="AH50" s="34">
        <f t="shared" si="1994"/>
        <v>93000</v>
      </c>
      <c r="AI50" s="34">
        <f t="shared" si="1994"/>
        <v>93000</v>
      </c>
      <c r="AJ50" s="34">
        <f t="shared" si="1994"/>
        <v>93000</v>
      </c>
      <c r="AK50" s="34">
        <f t="shared" si="1983"/>
        <v>93000</v>
      </c>
      <c r="AL50" s="34">
        <f t="shared" ref="AL50" si="1995">AL49+3000</f>
        <v>93000</v>
      </c>
      <c r="AM50" s="34">
        <f t="shared" si="1983"/>
        <v>93000</v>
      </c>
      <c r="AN50" s="34">
        <f t="shared" ref="AN50:AQ50" si="1996">AN49+3000</f>
        <v>93000</v>
      </c>
      <c r="AO50" s="34">
        <f t="shared" si="1996"/>
        <v>93000</v>
      </c>
      <c r="AP50" s="34">
        <f t="shared" si="1996"/>
        <v>93000</v>
      </c>
      <c r="AQ50" s="34">
        <f t="shared" si="1996"/>
        <v>93000</v>
      </c>
      <c r="AR50" s="34">
        <f t="shared" si="1983"/>
        <v>93000</v>
      </c>
      <c r="AS50" s="34">
        <f t="shared" ref="AS50" si="1997">AS49+3000</f>
        <v>93000</v>
      </c>
      <c r="AT50" s="34">
        <f t="shared" si="1983"/>
        <v>93000</v>
      </c>
      <c r="AU50" s="34">
        <f t="shared" ref="AU50:AX50" si="1998">AU49+3000</f>
        <v>93000</v>
      </c>
      <c r="AV50" s="34">
        <f t="shared" si="1998"/>
        <v>93000</v>
      </c>
      <c r="AW50" s="34">
        <f t="shared" si="1998"/>
        <v>93000</v>
      </c>
      <c r="AX50" s="34">
        <f t="shared" si="1998"/>
        <v>93000</v>
      </c>
      <c r="AY50" s="34">
        <f t="shared" si="1983"/>
        <v>93000</v>
      </c>
      <c r="AZ50" s="34">
        <f t="shared" ref="AZ50" si="1999">AZ49+3000</f>
        <v>93000</v>
      </c>
      <c r="BA50" s="34">
        <f t="shared" si="1983"/>
        <v>93000</v>
      </c>
      <c r="BB50" s="34">
        <f t="shared" ref="BB50:BE50" si="2000">BB49+3000</f>
        <v>93000</v>
      </c>
      <c r="BC50" s="34">
        <f t="shared" si="2000"/>
        <v>93000</v>
      </c>
      <c r="BD50" s="34">
        <f t="shared" si="2000"/>
        <v>93000</v>
      </c>
      <c r="BE50" s="34">
        <f t="shared" si="2000"/>
        <v>93000</v>
      </c>
      <c r="BF50" s="34">
        <f t="shared" si="1983"/>
        <v>93000</v>
      </c>
      <c r="BG50" s="34">
        <f t="shared" ref="BG50" si="2001">BG49+3000</f>
        <v>93000</v>
      </c>
      <c r="BH50" s="34">
        <f t="shared" si="1983"/>
        <v>93000</v>
      </c>
      <c r="BI50" s="34">
        <f t="shared" ref="BI50:BL50" si="2002">BI49+3000</f>
        <v>93000</v>
      </c>
      <c r="BJ50" s="34">
        <f t="shared" si="2002"/>
        <v>93000</v>
      </c>
      <c r="BK50" s="34">
        <f t="shared" si="2002"/>
        <v>93000</v>
      </c>
      <c r="BL50" s="34">
        <f t="shared" si="2002"/>
        <v>93000</v>
      </c>
      <c r="BM50" s="34">
        <f t="shared" si="1983"/>
        <v>93000</v>
      </c>
      <c r="BN50" s="34">
        <f t="shared" ref="BN50" si="2003">BN49+3000</f>
        <v>93000</v>
      </c>
      <c r="BO50" s="303">
        <f t="shared" ref="BO50" si="2004">BO49+3000</f>
        <v>93000</v>
      </c>
      <c r="BP50" s="303">
        <f t="shared" si="1983"/>
        <v>93000</v>
      </c>
      <c r="BQ50" s="304">
        <f t="shared" si="1983"/>
        <v>93000</v>
      </c>
      <c r="BR50" s="34">
        <f t="shared" ref="BR50:BS50" si="2005">BR49+3000</f>
        <v>93000</v>
      </c>
      <c r="BS50" s="34">
        <f t="shared" si="2005"/>
        <v>93000</v>
      </c>
      <c r="BT50" s="34">
        <f t="shared" si="1983"/>
        <v>93000</v>
      </c>
      <c r="BU50" s="34">
        <f t="shared" ref="BU50" si="2006">BU49+3000</f>
        <v>93000</v>
      </c>
      <c r="BV50" s="34">
        <f t="shared" si="1983"/>
        <v>93000</v>
      </c>
      <c r="BW50" s="34">
        <f t="shared" ref="BW50:BZ50" si="2007">BW49+3000</f>
        <v>93000</v>
      </c>
      <c r="BX50" s="34">
        <f t="shared" si="2007"/>
        <v>93000</v>
      </c>
      <c r="BY50" s="34">
        <f t="shared" si="2007"/>
        <v>93000</v>
      </c>
      <c r="BZ50" s="34">
        <f t="shared" si="2007"/>
        <v>93000</v>
      </c>
      <c r="CA50" s="34">
        <f t="shared" si="1983"/>
        <v>93000</v>
      </c>
      <c r="CB50" s="34">
        <f t="shared" ref="CB50" si="2008">CB49+3000</f>
        <v>93000</v>
      </c>
      <c r="CC50" s="34">
        <f t="shared" si="1983"/>
        <v>93000</v>
      </c>
      <c r="CD50" s="34">
        <f t="shared" ref="CD50:CG50" si="2009">CD49+3000</f>
        <v>93000</v>
      </c>
      <c r="CE50" s="34">
        <f t="shared" si="2009"/>
        <v>93000</v>
      </c>
      <c r="CF50" s="34">
        <f t="shared" si="2009"/>
        <v>93000</v>
      </c>
      <c r="CG50" s="34">
        <f t="shared" si="2009"/>
        <v>93000</v>
      </c>
      <c r="CH50" s="34">
        <f t="shared" si="1983"/>
        <v>93000</v>
      </c>
      <c r="CI50" s="34">
        <f t="shared" ref="CI50" si="2010">CI49+3000</f>
        <v>93000</v>
      </c>
      <c r="CJ50" s="34">
        <f t="shared" si="1983"/>
        <v>93000</v>
      </c>
      <c r="CK50" s="34">
        <f t="shared" ref="CK50:CN50" si="2011">CK49+3000</f>
        <v>93000</v>
      </c>
      <c r="CL50" s="34">
        <f t="shared" si="2011"/>
        <v>93000</v>
      </c>
      <c r="CM50" s="34">
        <f t="shared" si="2011"/>
        <v>93000</v>
      </c>
      <c r="CN50" s="34">
        <f t="shared" si="2011"/>
        <v>93000</v>
      </c>
      <c r="CO50" s="34">
        <f t="shared" si="1983"/>
        <v>93000</v>
      </c>
      <c r="CP50" s="34">
        <f t="shared" ref="CP50" si="2012">CP49+3000</f>
        <v>93000</v>
      </c>
      <c r="CQ50" s="34">
        <f t="shared" ref="CQ50:CT50" si="2013">CQ49+3000</f>
        <v>93000</v>
      </c>
      <c r="CR50" s="34">
        <f t="shared" si="2013"/>
        <v>93000</v>
      </c>
      <c r="CS50" s="34">
        <f t="shared" si="2013"/>
        <v>93000</v>
      </c>
      <c r="CT50" s="34">
        <f t="shared" si="2013"/>
        <v>93000</v>
      </c>
      <c r="CU50" s="304">
        <f t="shared" ref="CU50:FW50" si="2014">CU49+3000</f>
        <v>93000</v>
      </c>
      <c r="CV50" s="34">
        <f t="shared" ref="CV50:CW50" si="2015">CV49+3000</f>
        <v>93000</v>
      </c>
      <c r="CW50" s="34">
        <f t="shared" si="2015"/>
        <v>93000</v>
      </c>
      <c r="CX50" s="34">
        <f t="shared" si="2014"/>
        <v>93000</v>
      </c>
      <c r="CY50" s="34">
        <f t="shared" ref="CY50:DB50" si="2016">CY49+3000</f>
        <v>93000</v>
      </c>
      <c r="CZ50" s="34">
        <f t="shared" si="2016"/>
        <v>93000</v>
      </c>
      <c r="DA50" s="34">
        <f t="shared" si="2016"/>
        <v>93000</v>
      </c>
      <c r="DB50" s="34">
        <f t="shared" si="2016"/>
        <v>93000</v>
      </c>
      <c r="DC50" s="34">
        <f t="shared" si="2014"/>
        <v>93000</v>
      </c>
      <c r="DD50" s="34">
        <f t="shared" ref="DD50" si="2017">DD49+3000</f>
        <v>93000</v>
      </c>
      <c r="DE50" s="34">
        <f t="shared" si="2014"/>
        <v>93000</v>
      </c>
      <c r="DF50" s="34">
        <f t="shared" ref="DF50:DI50" si="2018">DF49+3000</f>
        <v>93000</v>
      </c>
      <c r="DG50" s="34">
        <f t="shared" si="2018"/>
        <v>93000</v>
      </c>
      <c r="DH50" s="34">
        <f t="shared" si="2018"/>
        <v>93000</v>
      </c>
      <c r="DI50" s="34">
        <f t="shared" si="2018"/>
        <v>93000</v>
      </c>
      <c r="DJ50" s="34">
        <f t="shared" si="2014"/>
        <v>93000</v>
      </c>
      <c r="DK50" s="34">
        <f t="shared" ref="DK50" si="2019">DK49+3000</f>
        <v>93000</v>
      </c>
      <c r="DL50" s="34">
        <f t="shared" si="2014"/>
        <v>93000</v>
      </c>
      <c r="DM50" s="34">
        <f t="shared" ref="DM50:DP50" si="2020">DM49+3000</f>
        <v>93000</v>
      </c>
      <c r="DN50" s="34">
        <f t="shared" si="2020"/>
        <v>93000</v>
      </c>
      <c r="DO50" s="34">
        <f t="shared" si="2020"/>
        <v>93000</v>
      </c>
      <c r="DP50" s="34">
        <f t="shared" si="2020"/>
        <v>93000</v>
      </c>
      <c r="DQ50" s="34">
        <f t="shared" si="2014"/>
        <v>93000</v>
      </c>
      <c r="DR50" s="34">
        <f t="shared" ref="DR50" si="2021">DR49+3000</f>
        <v>93000</v>
      </c>
      <c r="DS50" s="34">
        <f t="shared" si="2014"/>
        <v>93000</v>
      </c>
      <c r="DT50" s="34">
        <f t="shared" ref="DT50:DW50" si="2022">DT49+3000</f>
        <v>93000</v>
      </c>
      <c r="DU50" s="34">
        <f t="shared" si="2022"/>
        <v>93000</v>
      </c>
      <c r="DV50" s="34">
        <f t="shared" si="2022"/>
        <v>93000</v>
      </c>
      <c r="DW50" s="34">
        <f t="shared" si="2022"/>
        <v>93000</v>
      </c>
      <c r="DX50" s="34">
        <f t="shared" si="2014"/>
        <v>93000</v>
      </c>
      <c r="DY50" s="34">
        <f t="shared" ref="DY50" si="2023">DY49+3000</f>
        <v>93000</v>
      </c>
      <c r="DZ50" s="34">
        <f t="shared" si="2014"/>
        <v>93000</v>
      </c>
      <c r="EA50" s="34">
        <f t="shared" ref="EA50:EB50" si="2024">EA49+3000</f>
        <v>93000</v>
      </c>
      <c r="EB50" s="34">
        <f t="shared" si="2024"/>
        <v>93000</v>
      </c>
      <c r="EC50" s="34">
        <f t="shared" si="2014"/>
        <v>93000</v>
      </c>
      <c r="ED50" s="34">
        <f t="shared" ref="ED50:EF50" si="2025">ED49+3000</f>
        <v>93000</v>
      </c>
      <c r="EE50" s="34">
        <f t="shared" si="2025"/>
        <v>93000</v>
      </c>
      <c r="EF50" s="34">
        <f t="shared" si="2025"/>
        <v>93000</v>
      </c>
      <c r="EG50" s="302">
        <f t="shared" si="2014"/>
        <v>93000</v>
      </c>
      <c r="EH50" s="304">
        <f t="shared" si="2014"/>
        <v>93000</v>
      </c>
      <c r="EI50" s="34">
        <f t="shared" ref="EI50:EK50" si="2026">EI49+3000</f>
        <v>93000</v>
      </c>
      <c r="EJ50" s="34">
        <f t="shared" si="2026"/>
        <v>93000</v>
      </c>
      <c r="EK50" s="34">
        <f t="shared" si="2026"/>
        <v>93000</v>
      </c>
      <c r="EL50" s="34">
        <f t="shared" si="2014"/>
        <v>93000</v>
      </c>
      <c r="EM50" s="34">
        <f t="shared" ref="EM50" si="2027">EM49+3000</f>
        <v>93000</v>
      </c>
      <c r="EN50" s="34">
        <f t="shared" si="2014"/>
        <v>93000</v>
      </c>
      <c r="EO50" s="34">
        <f t="shared" ref="EO50:ER50" si="2028">EO49+3000</f>
        <v>93000</v>
      </c>
      <c r="EP50" s="34">
        <f t="shared" si="2028"/>
        <v>93000</v>
      </c>
      <c r="EQ50" s="34">
        <f t="shared" si="2028"/>
        <v>93000</v>
      </c>
      <c r="ER50" s="34">
        <f t="shared" si="2028"/>
        <v>93000</v>
      </c>
      <c r="ES50" s="34">
        <f t="shared" si="2014"/>
        <v>93000</v>
      </c>
      <c r="ET50" s="34">
        <f t="shared" ref="ET50" si="2029">ET49+3000</f>
        <v>93000</v>
      </c>
      <c r="EU50" s="34">
        <f t="shared" si="2014"/>
        <v>93000</v>
      </c>
      <c r="EV50" s="34">
        <f t="shared" ref="EV50:EY50" si="2030">EV49+3000</f>
        <v>93000</v>
      </c>
      <c r="EW50" s="34">
        <f t="shared" si="2030"/>
        <v>93000</v>
      </c>
      <c r="EX50" s="34">
        <f t="shared" si="2030"/>
        <v>93000</v>
      </c>
      <c r="EY50" s="34">
        <f t="shared" si="2030"/>
        <v>93000</v>
      </c>
      <c r="EZ50" s="34">
        <f t="shared" si="2014"/>
        <v>93000</v>
      </c>
      <c r="FA50" s="34">
        <f t="shared" ref="FA50" si="2031">FA49+3000</f>
        <v>93000</v>
      </c>
      <c r="FB50" s="34">
        <f t="shared" si="2014"/>
        <v>93000</v>
      </c>
      <c r="FC50" s="34">
        <f t="shared" ref="FC50" si="2032">FC49+3000</f>
        <v>93000</v>
      </c>
      <c r="FD50" s="34">
        <f t="shared" si="2014"/>
        <v>93000</v>
      </c>
      <c r="FE50" s="34">
        <f t="shared" ref="FE50:FF50" si="2033">FE49+3000</f>
        <v>93000</v>
      </c>
      <c r="FF50" s="34">
        <f t="shared" si="2033"/>
        <v>93000</v>
      </c>
      <c r="FG50" s="34">
        <f t="shared" si="2014"/>
        <v>93000</v>
      </c>
      <c r="FH50" s="34">
        <f t="shared" ref="FH50" si="2034">FH49+3000</f>
        <v>93000</v>
      </c>
      <c r="FI50" s="34">
        <f t="shared" si="2014"/>
        <v>93000</v>
      </c>
      <c r="FJ50" s="34">
        <f t="shared" ref="FJ50:FM50" si="2035">FJ49+3000</f>
        <v>93000</v>
      </c>
      <c r="FK50" s="34">
        <f t="shared" si="2035"/>
        <v>93000</v>
      </c>
      <c r="FL50" s="34">
        <f t="shared" si="2035"/>
        <v>93000</v>
      </c>
      <c r="FM50" s="34">
        <f t="shared" si="2035"/>
        <v>93000</v>
      </c>
      <c r="FN50" s="34">
        <f t="shared" si="2014"/>
        <v>93000</v>
      </c>
      <c r="FO50" s="34">
        <f t="shared" ref="FO50" si="2036">FO49+3000</f>
        <v>93000</v>
      </c>
      <c r="FP50" s="34">
        <f t="shared" si="2014"/>
        <v>93000</v>
      </c>
      <c r="FQ50" s="34">
        <f t="shared" ref="FQ50:FT50" si="2037">FQ49+3000</f>
        <v>93000</v>
      </c>
      <c r="FR50" s="34">
        <f t="shared" si="2037"/>
        <v>93000</v>
      </c>
      <c r="FS50" s="34">
        <f t="shared" si="2037"/>
        <v>93000</v>
      </c>
      <c r="FT50" s="34">
        <f t="shared" si="2037"/>
        <v>93000</v>
      </c>
      <c r="FU50" s="34">
        <f t="shared" si="2014"/>
        <v>93000</v>
      </c>
      <c r="FV50" s="34">
        <f t="shared" ref="FV50" si="2038">FV49+3000</f>
        <v>93000</v>
      </c>
      <c r="FW50" s="34">
        <f t="shared" si="2014"/>
        <v>93000</v>
      </c>
      <c r="FX50" s="34">
        <f t="shared" ref="FX50:GA50" si="2039">FX49+3000</f>
        <v>93000</v>
      </c>
      <c r="FY50" s="34">
        <f t="shared" si="2039"/>
        <v>93000</v>
      </c>
      <c r="FZ50" s="34">
        <f t="shared" si="2039"/>
        <v>93000</v>
      </c>
      <c r="GA50" s="34">
        <f t="shared" si="2039"/>
        <v>93000</v>
      </c>
      <c r="GB50" s="34">
        <f t="shared" ref="GB50" si="2040">GB49+3000</f>
        <v>93000</v>
      </c>
      <c r="GC50" s="34">
        <f t="shared" ref="GC50:GE50" si="2041">GC49+3000</f>
        <v>93000</v>
      </c>
      <c r="GD50" s="34">
        <f t="shared" si="2041"/>
        <v>93000</v>
      </c>
      <c r="GE50" s="34">
        <f t="shared" si="2041"/>
        <v>93000</v>
      </c>
    </row>
    <row r="51" spans="1:187" s="35" customFormat="1" ht="12" customHeight="1" x14ac:dyDescent="0.2">
      <c r="A51" s="260" t="s">
        <v>184</v>
      </c>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03"/>
      <c r="BP51" s="303"/>
      <c r="BQ51" s="304"/>
      <c r="BR51" s="283"/>
      <c r="BS51" s="283"/>
      <c r="BT51" s="283"/>
      <c r="BU51" s="283"/>
      <c r="BV51" s="34"/>
      <c r="BW51" s="34"/>
      <c r="BX51" s="34"/>
      <c r="BY51" s="34"/>
      <c r="BZ51" s="34"/>
      <c r="CA51" s="34"/>
      <c r="CB51" s="283"/>
      <c r="CC51" s="34"/>
      <c r="CD51" s="34"/>
      <c r="CE51" s="34"/>
      <c r="CF51" s="34"/>
      <c r="CG51" s="34"/>
      <c r="CH51" s="34"/>
      <c r="CI51" s="283"/>
      <c r="CJ51" s="34"/>
      <c r="CK51" s="34"/>
      <c r="CL51" s="34"/>
      <c r="CM51" s="34"/>
      <c r="CN51" s="34"/>
      <c r="CO51" s="34"/>
      <c r="CP51" s="283"/>
      <c r="CQ51" s="34"/>
      <c r="CR51" s="34"/>
      <c r="CS51" s="34"/>
      <c r="CT51" s="34"/>
      <c r="CU51" s="30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02"/>
      <c r="EH51" s="30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row>
    <row r="52" spans="1:187" s="35" customFormat="1" ht="12" customHeight="1" x14ac:dyDescent="0.2">
      <c r="A52" s="261">
        <v>1</v>
      </c>
      <c r="B52" s="304">
        <v>100000</v>
      </c>
      <c r="C52" s="304">
        <v>100000</v>
      </c>
      <c r="D52" s="304">
        <v>100000</v>
      </c>
      <c r="E52" s="304">
        <v>100000</v>
      </c>
      <c r="F52" s="304">
        <v>100000</v>
      </c>
      <c r="G52" s="304">
        <v>100000</v>
      </c>
      <c r="H52" s="304">
        <v>100000</v>
      </c>
      <c r="I52" s="304">
        <v>100000</v>
      </c>
      <c r="J52" s="304">
        <v>100000</v>
      </c>
      <c r="K52" s="304">
        <v>100000</v>
      </c>
      <c r="L52" s="304">
        <v>100000</v>
      </c>
      <c r="M52" s="304">
        <v>100000</v>
      </c>
      <c r="N52" s="304">
        <v>100000</v>
      </c>
      <c r="O52" s="304">
        <v>100000</v>
      </c>
      <c r="P52" s="304">
        <v>100000</v>
      </c>
      <c r="Q52" s="304">
        <v>100000</v>
      </c>
      <c r="R52" s="304">
        <v>100000</v>
      </c>
      <c r="S52" s="304">
        <v>100000</v>
      </c>
      <c r="T52" s="304">
        <v>100000</v>
      </c>
      <c r="U52" s="304">
        <v>100000</v>
      </c>
      <c r="V52" s="304">
        <v>100000</v>
      </c>
      <c r="W52" s="304">
        <v>100000</v>
      </c>
      <c r="X52" s="304">
        <v>100000</v>
      </c>
      <c r="Y52" s="304">
        <v>100000</v>
      </c>
      <c r="Z52" s="304">
        <v>100000</v>
      </c>
      <c r="AA52" s="304">
        <v>100000</v>
      </c>
      <c r="AB52" s="304">
        <v>100000</v>
      </c>
      <c r="AC52" s="304">
        <v>100000</v>
      </c>
      <c r="AD52" s="304">
        <v>100000</v>
      </c>
      <c r="AE52" s="304">
        <v>100000</v>
      </c>
      <c r="AF52" s="304">
        <v>100000</v>
      </c>
      <c r="AG52" s="304">
        <v>100000</v>
      </c>
      <c r="AH52" s="304">
        <v>100000</v>
      </c>
      <c r="AI52" s="304">
        <v>100000</v>
      </c>
      <c r="AJ52" s="304">
        <v>100000</v>
      </c>
      <c r="AK52" s="304">
        <v>100000</v>
      </c>
      <c r="AL52" s="304">
        <v>100000</v>
      </c>
      <c r="AM52" s="304">
        <v>100000</v>
      </c>
      <c r="AN52" s="304">
        <v>100000</v>
      </c>
      <c r="AO52" s="304">
        <v>100000</v>
      </c>
      <c r="AP52" s="304">
        <v>100000</v>
      </c>
      <c r="AQ52" s="304">
        <v>100000</v>
      </c>
      <c r="AR52" s="304">
        <v>100000</v>
      </c>
      <c r="AS52" s="304">
        <v>100000</v>
      </c>
      <c r="AT52" s="304">
        <v>100000</v>
      </c>
      <c r="AU52" s="304">
        <v>100000</v>
      </c>
      <c r="AV52" s="304">
        <v>100000</v>
      </c>
      <c r="AW52" s="304">
        <v>100000</v>
      </c>
      <c r="AX52" s="304">
        <v>100000</v>
      </c>
      <c r="AY52" s="304">
        <v>100000</v>
      </c>
      <c r="AZ52" s="304">
        <v>100000</v>
      </c>
      <c r="BA52" s="304">
        <v>100000</v>
      </c>
      <c r="BB52" s="304">
        <v>100000</v>
      </c>
      <c r="BC52" s="304">
        <v>100000</v>
      </c>
      <c r="BD52" s="304">
        <v>100000</v>
      </c>
      <c r="BE52" s="304">
        <v>100000</v>
      </c>
      <c r="BF52" s="304">
        <v>100000</v>
      </c>
      <c r="BG52" s="304">
        <v>100000</v>
      </c>
      <c r="BH52" s="304">
        <v>100000</v>
      </c>
      <c r="BI52" s="304">
        <v>100000</v>
      </c>
      <c r="BJ52" s="304">
        <v>100000</v>
      </c>
      <c r="BK52" s="304">
        <v>100000</v>
      </c>
      <c r="BL52" s="304">
        <v>100000</v>
      </c>
      <c r="BM52" s="304">
        <v>100000</v>
      </c>
      <c r="BN52" s="304">
        <v>100000</v>
      </c>
      <c r="BO52" s="306">
        <v>100000</v>
      </c>
      <c r="BP52" s="306">
        <v>100000</v>
      </c>
      <c r="BQ52" s="304">
        <v>80000</v>
      </c>
      <c r="BR52" s="283">
        <v>80000</v>
      </c>
      <c r="BS52" s="283">
        <v>80000</v>
      </c>
      <c r="BT52" s="283">
        <v>80000</v>
      </c>
      <c r="BU52" s="283">
        <v>80000</v>
      </c>
      <c r="BV52" s="283">
        <v>80000</v>
      </c>
      <c r="BW52" s="283">
        <v>80000</v>
      </c>
      <c r="BX52" s="283">
        <v>80000</v>
      </c>
      <c r="BY52" s="283">
        <v>80000</v>
      </c>
      <c r="BZ52" s="283">
        <v>80000</v>
      </c>
      <c r="CA52" s="283">
        <v>80000</v>
      </c>
      <c r="CB52" s="283">
        <v>80000</v>
      </c>
      <c r="CC52" s="283">
        <v>80000</v>
      </c>
      <c r="CD52" s="283">
        <v>80000</v>
      </c>
      <c r="CE52" s="283">
        <v>80000</v>
      </c>
      <c r="CF52" s="283">
        <v>80000</v>
      </c>
      <c r="CG52" s="283">
        <v>80000</v>
      </c>
      <c r="CH52" s="283">
        <v>80000</v>
      </c>
      <c r="CI52" s="283">
        <v>80000</v>
      </c>
      <c r="CJ52" s="283">
        <v>80000</v>
      </c>
      <c r="CK52" s="283">
        <v>80000</v>
      </c>
      <c r="CL52" s="283">
        <v>80000</v>
      </c>
      <c r="CM52" s="283">
        <v>80000</v>
      </c>
      <c r="CN52" s="283">
        <v>80000</v>
      </c>
      <c r="CO52" s="34">
        <v>80000</v>
      </c>
      <c r="CP52" s="283">
        <v>80000</v>
      </c>
      <c r="CQ52" s="34">
        <v>80000</v>
      </c>
      <c r="CR52" s="283">
        <v>80000</v>
      </c>
      <c r="CS52" s="283">
        <v>80000</v>
      </c>
      <c r="CT52" s="283">
        <v>80000</v>
      </c>
      <c r="CU52" s="304">
        <v>80000</v>
      </c>
      <c r="CV52" s="34">
        <v>80000</v>
      </c>
      <c r="CW52" s="34">
        <v>80000</v>
      </c>
      <c r="CX52" s="34">
        <v>80000</v>
      </c>
      <c r="CY52" s="34">
        <v>80000</v>
      </c>
      <c r="CZ52" s="34">
        <v>80000</v>
      </c>
      <c r="DA52" s="34">
        <v>80000</v>
      </c>
      <c r="DB52" s="34">
        <v>80000</v>
      </c>
      <c r="DC52" s="34">
        <v>80000</v>
      </c>
      <c r="DD52" s="34">
        <v>80000</v>
      </c>
      <c r="DE52" s="34">
        <v>80000</v>
      </c>
      <c r="DF52" s="34">
        <v>80000</v>
      </c>
      <c r="DG52" s="34">
        <v>80000</v>
      </c>
      <c r="DH52" s="34">
        <v>80000</v>
      </c>
      <c r="DI52" s="34">
        <v>80000</v>
      </c>
      <c r="DJ52" s="34">
        <v>80000</v>
      </c>
      <c r="DK52" s="34">
        <v>80000</v>
      </c>
      <c r="DL52" s="34">
        <v>80000</v>
      </c>
      <c r="DM52" s="34">
        <v>80000</v>
      </c>
      <c r="DN52" s="34">
        <v>80000</v>
      </c>
      <c r="DO52" s="34">
        <v>80000</v>
      </c>
      <c r="DP52" s="34">
        <v>80000</v>
      </c>
      <c r="DQ52" s="34">
        <v>80000</v>
      </c>
      <c r="DR52" s="34">
        <v>80000</v>
      </c>
      <c r="DS52" s="34">
        <v>80000</v>
      </c>
      <c r="DT52" s="34">
        <v>80000</v>
      </c>
      <c r="DU52" s="34">
        <v>80000</v>
      </c>
      <c r="DV52" s="34">
        <v>80000</v>
      </c>
      <c r="DW52" s="34">
        <v>80000</v>
      </c>
      <c r="DX52" s="34">
        <v>80000</v>
      </c>
      <c r="DY52" s="34">
        <v>80000</v>
      </c>
      <c r="DZ52" s="34">
        <v>80000</v>
      </c>
      <c r="EA52" s="34">
        <v>80000</v>
      </c>
      <c r="EB52" s="34">
        <v>80000</v>
      </c>
      <c r="EC52" s="34">
        <v>80000</v>
      </c>
      <c r="ED52" s="34">
        <v>80000</v>
      </c>
      <c r="EE52" s="34">
        <v>80000</v>
      </c>
      <c r="EF52" s="34">
        <v>80000</v>
      </c>
      <c r="EG52" s="302">
        <v>80000</v>
      </c>
      <c r="EH52" s="304">
        <v>80000</v>
      </c>
      <c r="EI52" s="34">
        <v>80000</v>
      </c>
      <c r="EJ52" s="34">
        <v>80000</v>
      </c>
      <c r="EK52" s="34">
        <v>80000</v>
      </c>
      <c r="EL52" s="34">
        <v>80000</v>
      </c>
      <c r="EM52" s="34">
        <v>80000</v>
      </c>
      <c r="EN52" s="34">
        <v>80000</v>
      </c>
      <c r="EO52" s="34">
        <v>80000</v>
      </c>
      <c r="EP52" s="34">
        <v>80000</v>
      </c>
      <c r="EQ52" s="34">
        <v>80000</v>
      </c>
      <c r="ER52" s="34">
        <v>80000</v>
      </c>
      <c r="ES52" s="34">
        <v>80000</v>
      </c>
      <c r="ET52" s="34">
        <v>80000</v>
      </c>
      <c r="EU52" s="34">
        <v>80000</v>
      </c>
      <c r="EV52" s="34">
        <v>80000</v>
      </c>
      <c r="EW52" s="34">
        <v>80000</v>
      </c>
      <c r="EX52" s="34">
        <v>80000</v>
      </c>
      <c r="EY52" s="34">
        <v>80000</v>
      </c>
      <c r="EZ52" s="34">
        <v>80000</v>
      </c>
      <c r="FA52" s="34">
        <v>80000</v>
      </c>
      <c r="FB52" s="34">
        <v>80000</v>
      </c>
      <c r="FC52" s="34">
        <v>80000</v>
      </c>
      <c r="FD52" s="34">
        <v>80000</v>
      </c>
      <c r="FE52" s="34">
        <v>80000</v>
      </c>
      <c r="FF52" s="34">
        <v>80000</v>
      </c>
      <c r="FG52" s="34">
        <v>80000</v>
      </c>
      <c r="FH52" s="34">
        <v>80000</v>
      </c>
      <c r="FI52" s="34">
        <v>80000</v>
      </c>
      <c r="FJ52" s="34">
        <v>80000</v>
      </c>
      <c r="FK52" s="34">
        <v>80000</v>
      </c>
      <c r="FL52" s="34">
        <v>80000</v>
      </c>
      <c r="FM52" s="34">
        <v>80000</v>
      </c>
      <c r="FN52" s="34">
        <v>80000</v>
      </c>
      <c r="FO52" s="34">
        <v>80000</v>
      </c>
      <c r="FP52" s="34">
        <v>80000</v>
      </c>
      <c r="FQ52" s="34">
        <v>80000</v>
      </c>
      <c r="FR52" s="34">
        <v>80000</v>
      </c>
      <c r="FS52" s="34">
        <v>80000</v>
      </c>
      <c r="FT52" s="34">
        <v>80000</v>
      </c>
      <c r="FU52" s="34">
        <v>80000</v>
      </c>
      <c r="FV52" s="34">
        <v>80000</v>
      </c>
      <c r="FW52" s="34">
        <v>80000</v>
      </c>
      <c r="FX52" s="34">
        <v>80000</v>
      </c>
      <c r="FY52" s="34">
        <v>80000</v>
      </c>
      <c r="FZ52" s="34">
        <v>80000</v>
      </c>
      <c r="GA52" s="34">
        <v>80000</v>
      </c>
      <c r="GB52" s="34">
        <v>80000</v>
      </c>
      <c r="GC52" s="34">
        <v>80000</v>
      </c>
      <c r="GD52" s="34">
        <v>80000</v>
      </c>
      <c r="GE52" s="34">
        <v>80000</v>
      </c>
    </row>
    <row r="53" spans="1:187" s="35" customFormat="1" ht="12" customHeight="1" x14ac:dyDescent="0.2">
      <c r="A53" s="261">
        <v>2</v>
      </c>
      <c r="B53" s="34">
        <f t="shared" ref="B53:CO53" si="2042">B52+3000</f>
        <v>103000</v>
      </c>
      <c r="C53" s="34">
        <f t="shared" ref="C53" si="2043">C52+3000</f>
        <v>103000</v>
      </c>
      <c r="D53" s="34">
        <f t="shared" si="2042"/>
        <v>103000</v>
      </c>
      <c r="E53" s="34">
        <f t="shared" ref="E53:F53" si="2044">E52+3000</f>
        <v>103000</v>
      </c>
      <c r="F53" s="34">
        <f t="shared" si="2044"/>
        <v>103000</v>
      </c>
      <c r="G53" s="34">
        <f t="shared" si="2042"/>
        <v>103000</v>
      </c>
      <c r="H53" s="34">
        <f t="shared" ref="H53" si="2045">H52+3000</f>
        <v>103000</v>
      </c>
      <c r="I53" s="34">
        <f t="shared" si="2042"/>
        <v>103000</v>
      </c>
      <c r="J53" s="34">
        <f t="shared" ref="J53" si="2046">J52+3000</f>
        <v>103000</v>
      </c>
      <c r="K53" s="34">
        <f t="shared" si="2042"/>
        <v>103000</v>
      </c>
      <c r="L53" s="34">
        <f t="shared" ref="L53:O53" si="2047">L52+3000</f>
        <v>103000</v>
      </c>
      <c r="M53" s="34">
        <f t="shared" si="2047"/>
        <v>103000</v>
      </c>
      <c r="N53" s="34">
        <f t="shared" si="2047"/>
        <v>103000</v>
      </c>
      <c r="O53" s="34">
        <f t="shared" si="2047"/>
        <v>103000</v>
      </c>
      <c r="P53" s="34">
        <f t="shared" si="2042"/>
        <v>103000</v>
      </c>
      <c r="Q53" s="34">
        <f t="shared" ref="Q53" si="2048">Q52+3000</f>
        <v>103000</v>
      </c>
      <c r="R53" s="34">
        <f t="shared" si="2042"/>
        <v>103000</v>
      </c>
      <c r="S53" s="34">
        <f t="shared" ref="S53:V53" si="2049">S52+3000</f>
        <v>103000</v>
      </c>
      <c r="T53" s="34">
        <f t="shared" si="2049"/>
        <v>103000</v>
      </c>
      <c r="U53" s="34">
        <f t="shared" si="2049"/>
        <v>103000</v>
      </c>
      <c r="V53" s="34">
        <f t="shared" si="2049"/>
        <v>103000</v>
      </c>
      <c r="W53" s="34">
        <f t="shared" si="2042"/>
        <v>103000</v>
      </c>
      <c r="X53" s="34">
        <f t="shared" ref="X53" si="2050">X52+3000</f>
        <v>103000</v>
      </c>
      <c r="Y53" s="34">
        <f t="shared" si="2042"/>
        <v>103000</v>
      </c>
      <c r="Z53" s="34">
        <f t="shared" ref="Z53:AC53" si="2051">Z52+3000</f>
        <v>103000</v>
      </c>
      <c r="AA53" s="34">
        <f t="shared" si="2051"/>
        <v>103000</v>
      </c>
      <c r="AB53" s="34">
        <f t="shared" si="2051"/>
        <v>103000</v>
      </c>
      <c r="AC53" s="34">
        <f t="shared" si="2051"/>
        <v>103000</v>
      </c>
      <c r="AD53" s="34">
        <f t="shared" si="2042"/>
        <v>103000</v>
      </c>
      <c r="AE53" s="34">
        <f t="shared" ref="AE53" si="2052">AE52+3000</f>
        <v>103000</v>
      </c>
      <c r="AF53" s="34">
        <f t="shared" si="2042"/>
        <v>103000</v>
      </c>
      <c r="AG53" s="34">
        <f t="shared" ref="AG53:AJ53" si="2053">AG52+3000</f>
        <v>103000</v>
      </c>
      <c r="AH53" s="34">
        <f t="shared" si="2053"/>
        <v>103000</v>
      </c>
      <c r="AI53" s="34">
        <f t="shared" si="2053"/>
        <v>103000</v>
      </c>
      <c r="AJ53" s="34">
        <f t="shared" si="2053"/>
        <v>103000</v>
      </c>
      <c r="AK53" s="34">
        <f t="shared" si="2042"/>
        <v>103000</v>
      </c>
      <c r="AL53" s="34">
        <f t="shared" ref="AL53" si="2054">AL52+3000</f>
        <v>103000</v>
      </c>
      <c r="AM53" s="34">
        <f t="shared" si="2042"/>
        <v>103000</v>
      </c>
      <c r="AN53" s="34">
        <f t="shared" ref="AN53:AQ53" si="2055">AN52+3000</f>
        <v>103000</v>
      </c>
      <c r="AO53" s="34">
        <f t="shared" si="2055"/>
        <v>103000</v>
      </c>
      <c r="AP53" s="34">
        <f t="shared" si="2055"/>
        <v>103000</v>
      </c>
      <c r="AQ53" s="34">
        <f t="shared" si="2055"/>
        <v>103000</v>
      </c>
      <c r="AR53" s="34">
        <f t="shared" si="2042"/>
        <v>103000</v>
      </c>
      <c r="AS53" s="34">
        <f t="shared" ref="AS53" si="2056">AS52+3000</f>
        <v>103000</v>
      </c>
      <c r="AT53" s="34">
        <f t="shared" si="2042"/>
        <v>103000</v>
      </c>
      <c r="AU53" s="34">
        <f t="shared" ref="AU53:AX53" si="2057">AU52+3000</f>
        <v>103000</v>
      </c>
      <c r="AV53" s="34">
        <f t="shared" si="2057"/>
        <v>103000</v>
      </c>
      <c r="AW53" s="34">
        <f t="shared" si="2057"/>
        <v>103000</v>
      </c>
      <c r="AX53" s="34">
        <f t="shared" si="2057"/>
        <v>103000</v>
      </c>
      <c r="AY53" s="34">
        <f t="shared" si="2042"/>
        <v>103000</v>
      </c>
      <c r="AZ53" s="34">
        <f t="shared" ref="AZ53" si="2058">AZ52+3000</f>
        <v>103000</v>
      </c>
      <c r="BA53" s="34">
        <f t="shared" si="2042"/>
        <v>103000</v>
      </c>
      <c r="BB53" s="34">
        <f t="shared" ref="BB53:BE53" si="2059">BB52+3000</f>
        <v>103000</v>
      </c>
      <c r="BC53" s="34">
        <f t="shared" si="2059"/>
        <v>103000</v>
      </c>
      <c r="BD53" s="34">
        <f t="shared" si="2059"/>
        <v>103000</v>
      </c>
      <c r="BE53" s="34">
        <f t="shared" si="2059"/>
        <v>103000</v>
      </c>
      <c r="BF53" s="34">
        <f t="shared" si="2042"/>
        <v>103000</v>
      </c>
      <c r="BG53" s="34">
        <f t="shared" ref="BG53" si="2060">BG52+3000</f>
        <v>103000</v>
      </c>
      <c r="BH53" s="34">
        <f t="shared" si="2042"/>
        <v>103000</v>
      </c>
      <c r="BI53" s="34">
        <f t="shared" ref="BI53:BL53" si="2061">BI52+3000</f>
        <v>103000</v>
      </c>
      <c r="BJ53" s="34">
        <f t="shared" si="2061"/>
        <v>103000</v>
      </c>
      <c r="BK53" s="34">
        <f t="shared" si="2061"/>
        <v>103000</v>
      </c>
      <c r="BL53" s="34">
        <f t="shared" si="2061"/>
        <v>103000</v>
      </c>
      <c r="BM53" s="34">
        <f t="shared" si="2042"/>
        <v>103000</v>
      </c>
      <c r="BN53" s="34">
        <f t="shared" ref="BN53" si="2062">BN52+3000</f>
        <v>103000</v>
      </c>
      <c r="BO53" s="303">
        <f t="shared" ref="BO53" si="2063">BO52+3000</f>
        <v>103000</v>
      </c>
      <c r="BP53" s="303">
        <f t="shared" si="2042"/>
        <v>103000</v>
      </c>
      <c r="BQ53" s="304">
        <f t="shared" si="2042"/>
        <v>83000</v>
      </c>
      <c r="BR53" s="34">
        <f t="shared" ref="BR53:BS53" si="2064">BR52+3000</f>
        <v>83000</v>
      </c>
      <c r="BS53" s="34">
        <f t="shared" si="2064"/>
        <v>83000</v>
      </c>
      <c r="BT53" s="34">
        <f t="shared" si="2042"/>
        <v>83000</v>
      </c>
      <c r="BU53" s="34">
        <f t="shared" ref="BU53" si="2065">BU52+3000</f>
        <v>83000</v>
      </c>
      <c r="BV53" s="34">
        <f t="shared" si="2042"/>
        <v>83000</v>
      </c>
      <c r="BW53" s="34">
        <f t="shared" ref="BW53:BZ53" si="2066">BW52+3000</f>
        <v>83000</v>
      </c>
      <c r="BX53" s="34">
        <f t="shared" si="2066"/>
        <v>83000</v>
      </c>
      <c r="BY53" s="34">
        <f t="shared" si="2066"/>
        <v>83000</v>
      </c>
      <c r="BZ53" s="34">
        <f t="shared" si="2066"/>
        <v>83000</v>
      </c>
      <c r="CA53" s="34">
        <f t="shared" si="2042"/>
        <v>83000</v>
      </c>
      <c r="CB53" s="34">
        <f t="shared" ref="CB53" si="2067">CB52+3000</f>
        <v>83000</v>
      </c>
      <c r="CC53" s="34">
        <f t="shared" si="2042"/>
        <v>83000</v>
      </c>
      <c r="CD53" s="34">
        <f t="shared" ref="CD53:CG53" si="2068">CD52+3000</f>
        <v>83000</v>
      </c>
      <c r="CE53" s="34">
        <f t="shared" si="2068"/>
        <v>83000</v>
      </c>
      <c r="CF53" s="34">
        <f t="shared" si="2068"/>
        <v>83000</v>
      </c>
      <c r="CG53" s="34">
        <f t="shared" si="2068"/>
        <v>83000</v>
      </c>
      <c r="CH53" s="34">
        <f t="shared" si="2042"/>
        <v>83000</v>
      </c>
      <c r="CI53" s="34">
        <f t="shared" ref="CI53" si="2069">CI52+3000</f>
        <v>83000</v>
      </c>
      <c r="CJ53" s="34">
        <f t="shared" si="2042"/>
        <v>83000</v>
      </c>
      <c r="CK53" s="34">
        <f t="shared" ref="CK53:CN53" si="2070">CK52+3000</f>
        <v>83000</v>
      </c>
      <c r="CL53" s="34">
        <f t="shared" si="2070"/>
        <v>83000</v>
      </c>
      <c r="CM53" s="34">
        <f t="shared" si="2070"/>
        <v>83000</v>
      </c>
      <c r="CN53" s="34">
        <f t="shared" si="2070"/>
        <v>83000</v>
      </c>
      <c r="CO53" s="34">
        <f t="shared" si="2042"/>
        <v>83000</v>
      </c>
      <c r="CP53" s="34">
        <f t="shared" ref="CP53" si="2071">CP52+3000</f>
        <v>83000</v>
      </c>
      <c r="CQ53" s="34">
        <f t="shared" ref="CQ53:CT53" si="2072">CQ52+3000</f>
        <v>83000</v>
      </c>
      <c r="CR53" s="34">
        <f t="shared" si="2072"/>
        <v>83000</v>
      </c>
      <c r="CS53" s="34">
        <f t="shared" si="2072"/>
        <v>83000</v>
      </c>
      <c r="CT53" s="34">
        <f t="shared" si="2072"/>
        <v>83000</v>
      </c>
      <c r="CU53" s="304">
        <f t="shared" ref="CU53:FW53" si="2073">CU52+3000</f>
        <v>83000</v>
      </c>
      <c r="CV53" s="34">
        <f t="shared" ref="CV53:CW53" si="2074">CV52+3000</f>
        <v>83000</v>
      </c>
      <c r="CW53" s="34">
        <f t="shared" si="2074"/>
        <v>83000</v>
      </c>
      <c r="CX53" s="34">
        <f t="shared" si="2073"/>
        <v>83000</v>
      </c>
      <c r="CY53" s="34">
        <f t="shared" ref="CY53:DB53" si="2075">CY52+3000</f>
        <v>83000</v>
      </c>
      <c r="CZ53" s="34">
        <f t="shared" si="2075"/>
        <v>83000</v>
      </c>
      <c r="DA53" s="34">
        <f t="shared" si="2075"/>
        <v>83000</v>
      </c>
      <c r="DB53" s="34">
        <f t="shared" si="2075"/>
        <v>83000</v>
      </c>
      <c r="DC53" s="34">
        <f t="shared" si="2073"/>
        <v>83000</v>
      </c>
      <c r="DD53" s="34">
        <f t="shared" ref="DD53" si="2076">DD52+3000</f>
        <v>83000</v>
      </c>
      <c r="DE53" s="34">
        <f t="shared" si="2073"/>
        <v>83000</v>
      </c>
      <c r="DF53" s="34">
        <f t="shared" ref="DF53:DI53" si="2077">DF52+3000</f>
        <v>83000</v>
      </c>
      <c r="DG53" s="34">
        <f t="shared" si="2077"/>
        <v>83000</v>
      </c>
      <c r="DH53" s="34">
        <f t="shared" si="2077"/>
        <v>83000</v>
      </c>
      <c r="DI53" s="34">
        <f t="shared" si="2077"/>
        <v>83000</v>
      </c>
      <c r="DJ53" s="34">
        <f t="shared" si="2073"/>
        <v>83000</v>
      </c>
      <c r="DK53" s="34">
        <f t="shared" ref="DK53" si="2078">DK52+3000</f>
        <v>83000</v>
      </c>
      <c r="DL53" s="34">
        <f t="shared" si="2073"/>
        <v>83000</v>
      </c>
      <c r="DM53" s="34">
        <f t="shared" ref="DM53:DP53" si="2079">DM52+3000</f>
        <v>83000</v>
      </c>
      <c r="DN53" s="34">
        <f t="shared" si="2079"/>
        <v>83000</v>
      </c>
      <c r="DO53" s="34">
        <f t="shared" si="2079"/>
        <v>83000</v>
      </c>
      <c r="DP53" s="34">
        <f t="shared" si="2079"/>
        <v>83000</v>
      </c>
      <c r="DQ53" s="34">
        <f t="shared" si="2073"/>
        <v>83000</v>
      </c>
      <c r="DR53" s="34">
        <f t="shared" ref="DR53" si="2080">DR52+3000</f>
        <v>83000</v>
      </c>
      <c r="DS53" s="34">
        <f t="shared" si="2073"/>
        <v>83000</v>
      </c>
      <c r="DT53" s="34">
        <f t="shared" ref="DT53:DW53" si="2081">DT52+3000</f>
        <v>83000</v>
      </c>
      <c r="DU53" s="34">
        <f t="shared" si="2081"/>
        <v>83000</v>
      </c>
      <c r="DV53" s="34">
        <f t="shared" si="2081"/>
        <v>83000</v>
      </c>
      <c r="DW53" s="34">
        <f t="shared" si="2081"/>
        <v>83000</v>
      </c>
      <c r="DX53" s="34">
        <f t="shared" si="2073"/>
        <v>83000</v>
      </c>
      <c r="DY53" s="34">
        <f t="shared" ref="DY53" si="2082">DY52+3000</f>
        <v>83000</v>
      </c>
      <c r="DZ53" s="34">
        <f t="shared" si="2073"/>
        <v>83000</v>
      </c>
      <c r="EA53" s="34">
        <f t="shared" ref="EA53:EB53" si="2083">EA52+3000</f>
        <v>83000</v>
      </c>
      <c r="EB53" s="34">
        <f t="shared" si="2083"/>
        <v>83000</v>
      </c>
      <c r="EC53" s="34">
        <f t="shared" si="2073"/>
        <v>83000</v>
      </c>
      <c r="ED53" s="34">
        <f t="shared" ref="ED53:EF53" si="2084">ED52+3000</f>
        <v>83000</v>
      </c>
      <c r="EE53" s="34">
        <f t="shared" si="2084"/>
        <v>83000</v>
      </c>
      <c r="EF53" s="34">
        <f t="shared" si="2084"/>
        <v>83000</v>
      </c>
      <c r="EG53" s="302">
        <f t="shared" si="2073"/>
        <v>83000</v>
      </c>
      <c r="EH53" s="304">
        <f t="shared" si="2073"/>
        <v>83000</v>
      </c>
      <c r="EI53" s="34">
        <f t="shared" ref="EI53:EK53" si="2085">EI52+3000</f>
        <v>83000</v>
      </c>
      <c r="EJ53" s="34">
        <f t="shared" si="2085"/>
        <v>83000</v>
      </c>
      <c r="EK53" s="34">
        <f t="shared" si="2085"/>
        <v>83000</v>
      </c>
      <c r="EL53" s="34">
        <f t="shared" si="2073"/>
        <v>83000</v>
      </c>
      <c r="EM53" s="34">
        <f t="shared" ref="EM53" si="2086">EM52+3000</f>
        <v>83000</v>
      </c>
      <c r="EN53" s="34">
        <f t="shared" si="2073"/>
        <v>83000</v>
      </c>
      <c r="EO53" s="34">
        <f t="shared" ref="EO53:ER53" si="2087">EO52+3000</f>
        <v>83000</v>
      </c>
      <c r="EP53" s="34">
        <f t="shared" si="2087"/>
        <v>83000</v>
      </c>
      <c r="EQ53" s="34">
        <f t="shared" si="2087"/>
        <v>83000</v>
      </c>
      <c r="ER53" s="34">
        <f t="shared" si="2087"/>
        <v>83000</v>
      </c>
      <c r="ES53" s="34">
        <f t="shared" si="2073"/>
        <v>83000</v>
      </c>
      <c r="ET53" s="34">
        <f t="shared" ref="ET53" si="2088">ET52+3000</f>
        <v>83000</v>
      </c>
      <c r="EU53" s="34">
        <f t="shared" si="2073"/>
        <v>83000</v>
      </c>
      <c r="EV53" s="34">
        <f t="shared" ref="EV53:EY53" si="2089">EV52+3000</f>
        <v>83000</v>
      </c>
      <c r="EW53" s="34">
        <f t="shared" si="2089"/>
        <v>83000</v>
      </c>
      <c r="EX53" s="34">
        <f t="shared" si="2089"/>
        <v>83000</v>
      </c>
      <c r="EY53" s="34">
        <f t="shared" si="2089"/>
        <v>83000</v>
      </c>
      <c r="EZ53" s="34">
        <f t="shared" si="2073"/>
        <v>83000</v>
      </c>
      <c r="FA53" s="34">
        <f t="shared" ref="FA53" si="2090">FA52+3000</f>
        <v>83000</v>
      </c>
      <c r="FB53" s="34">
        <f t="shared" si="2073"/>
        <v>83000</v>
      </c>
      <c r="FC53" s="34">
        <f t="shared" ref="FC53" si="2091">FC52+3000</f>
        <v>83000</v>
      </c>
      <c r="FD53" s="34">
        <f t="shared" si="2073"/>
        <v>83000</v>
      </c>
      <c r="FE53" s="34">
        <f t="shared" ref="FE53:FF53" si="2092">FE52+3000</f>
        <v>83000</v>
      </c>
      <c r="FF53" s="34">
        <f t="shared" si="2092"/>
        <v>83000</v>
      </c>
      <c r="FG53" s="34">
        <f t="shared" si="2073"/>
        <v>83000</v>
      </c>
      <c r="FH53" s="34">
        <f t="shared" ref="FH53" si="2093">FH52+3000</f>
        <v>83000</v>
      </c>
      <c r="FI53" s="34">
        <f t="shared" si="2073"/>
        <v>83000</v>
      </c>
      <c r="FJ53" s="34">
        <f t="shared" ref="FJ53:FM53" si="2094">FJ52+3000</f>
        <v>83000</v>
      </c>
      <c r="FK53" s="34">
        <f t="shared" si="2094"/>
        <v>83000</v>
      </c>
      <c r="FL53" s="34">
        <f t="shared" si="2094"/>
        <v>83000</v>
      </c>
      <c r="FM53" s="34">
        <f t="shared" si="2094"/>
        <v>83000</v>
      </c>
      <c r="FN53" s="34">
        <f t="shared" si="2073"/>
        <v>83000</v>
      </c>
      <c r="FO53" s="34">
        <f t="shared" ref="FO53" si="2095">FO52+3000</f>
        <v>83000</v>
      </c>
      <c r="FP53" s="34">
        <f t="shared" si="2073"/>
        <v>83000</v>
      </c>
      <c r="FQ53" s="34">
        <f t="shared" ref="FQ53:FT53" si="2096">FQ52+3000</f>
        <v>83000</v>
      </c>
      <c r="FR53" s="34">
        <f t="shared" si="2096"/>
        <v>83000</v>
      </c>
      <c r="FS53" s="34">
        <f t="shared" si="2096"/>
        <v>83000</v>
      </c>
      <c r="FT53" s="34">
        <f t="shared" si="2096"/>
        <v>83000</v>
      </c>
      <c r="FU53" s="34">
        <f t="shared" si="2073"/>
        <v>83000</v>
      </c>
      <c r="FV53" s="34">
        <f t="shared" ref="FV53" si="2097">FV52+3000</f>
        <v>83000</v>
      </c>
      <c r="FW53" s="34">
        <f t="shared" si="2073"/>
        <v>83000</v>
      </c>
      <c r="FX53" s="34">
        <f t="shared" ref="FX53:GA53" si="2098">FX52+3000</f>
        <v>83000</v>
      </c>
      <c r="FY53" s="34">
        <f t="shared" si="2098"/>
        <v>83000</v>
      </c>
      <c r="FZ53" s="34">
        <f t="shared" si="2098"/>
        <v>83000</v>
      </c>
      <c r="GA53" s="34">
        <f t="shared" si="2098"/>
        <v>83000</v>
      </c>
      <c r="GB53" s="34">
        <f t="shared" ref="GB53" si="2099">GB52+3000</f>
        <v>83000</v>
      </c>
      <c r="GC53" s="34">
        <f t="shared" ref="GC53:GE53" si="2100">GC52+3000</f>
        <v>83000</v>
      </c>
      <c r="GD53" s="34">
        <f t="shared" si="2100"/>
        <v>83000</v>
      </c>
      <c r="GE53" s="34">
        <f t="shared" si="2100"/>
        <v>83000</v>
      </c>
    </row>
    <row r="54" spans="1:187" s="35" customFormat="1" ht="12" customHeight="1" x14ac:dyDescent="0.2">
      <c r="A54" s="261">
        <v>3</v>
      </c>
      <c r="B54" s="34">
        <f t="shared" ref="B54:CO54" si="2101">B53+3000</f>
        <v>106000</v>
      </c>
      <c r="C54" s="34">
        <f t="shared" ref="C54" si="2102">C53+3000</f>
        <v>106000</v>
      </c>
      <c r="D54" s="34">
        <f t="shared" si="2101"/>
        <v>106000</v>
      </c>
      <c r="E54" s="34">
        <f t="shared" ref="E54:F54" si="2103">E53+3000</f>
        <v>106000</v>
      </c>
      <c r="F54" s="34">
        <f t="shared" si="2103"/>
        <v>106000</v>
      </c>
      <c r="G54" s="34">
        <f t="shared" si="2101"/>
        <v>106000</v>
      </c>
      <c r="H54" s="34">
        <f t="shared" ref="H54" si="2104">H53+3000</f>
        <v>106000</v>
      </c>
      <c r="I54" s="34">
        <f t="shared" si="2101"/>
        <v>106000</v>
      </c>
      <c r="J54" s="34">
        <f t="shared" ref="J54" si="2105">J53+3000</f>
        <v>106000</v>
      </c>
      <c r="K54" s="34">
        <f t="shared" si="2101"/>
        <v>106000</v>
      </c>
      <c r="L54" s="34">
        <f t="shared" ref="L54:O54" si="2106">L53+3000</f>
        <v>106000</v>
      </c>
      <c r="M54" s="34">
        <f t="shared" si="2106"/>
        <v>106000</v>
      </c>
      <c r="N54" s="34">
        <f t="shared" si="2106"/>
        <v>106000</v>
      </c>
      <c r="O54" s="34">
        <f t="shared" si="2106"/>
        <v>106000</v>
      </c>
      <c r="P54" s="34">
        <f t="shared" si="2101"/>
        <v>106000</v>
      </c>
      <c r="Q54" s="34">
        <f t="shared" ref="Q54" si="2107">Q53+3000</f>
        <v>106000</v>
      </c>
      <c r="R54" s="34">
        <f t="shared" si="2101"/>
        <v>106000</v>
      </c>
      <c r="S54" s="34">
        <f t="shared" ref="S54:V54" si="2108">S53+3000</f>
        <v>106000</v>
      </c>
      <c r="T54" s="34">
        <f t="shared" si="2108"/>
        <v>106000</v>
      </c>
      <c r="U54" s="34">
        <f t="shared" si="2108"/>
        <v>106000</v>
      </c>
      <c r="V54" s="34">
        <f t="shared" si="2108"/>
        <v>106000</v>
      </c>
      <c r="W54" s="34">
        <f t="shared" si="2101"/>
        <v>106000</v>
      </c>
      <c r="X54" s="34">
        <f t="shared" ref="X54" si="2109">X53+3000</f>
        <v>106000</v>
      </c>
      <c r="Y54" s="34">
        <f t="shared" si="2101"/>
        <v>106000</v>
      </c>
      <c r="Z54" s="34">
        <f t="shared" ref="Z54:AC54" si="2110">Z53+3000</f>
        <v>106000</v>
      </c>
      <c r="AA54" s="34">
        <f t="shared" si="2110"/>
        <v>106000</v>
      </c>
      <c r="AB54" s="34">
        <f t="shared" si="2110"/>
        <v>106000</v>
      </c>
      <c r="AC54" s="34">
        <f t="shared" si="2110"/>
        <v>106000</v>
      </c>
      <c r="AD54" s="34">
        <f t="shared" si="2101"/>
        <v>106000</v>
      </c>
      <c r="AE54" s="34">
        <f t="shared" ref="AE54" si="2111">AE53+3000</f>
        <v>106000</v>
      </c>
      <c r="AF54" s="34">
        <f t="shared" si="2101"/>
        <v>106000</v>
      </c>
      <c r="AG54" s="34">
        <f t="shared" ref="AG54:AJ54" si="2112">AG53+3000</f>
        <v>106000</v>
      </c>
      <c r="AH54" s="34">
        <f t="shared" si="2112"/>
        <v>106000</v>
      </c>
      <c r="AI54" s="34">
        <f t="shared" si="2112"/>
        <v>106000</v>
      </c>
      <c r="AJ54" s="34">
        <f t="shared" si="2112"/>
        <v>106000</v>
      </c>
      <c r="AK54" s="34">
        <f t="shared" si="2101"/>
        <v>106000</v>
      </c>
      <c r="AL54" s="34">
        <f t="shared" ref="AL54" si="2113">AL53+3000</f>
        <v>106000</v>
      </c>
      <c r="AM54" s="34">
        <f t="shared" si="2101"/>
        <v>106000</v>
      </c>
      <c r="AN54" s="34">
        <f t="shared" ref="AN54:AQ54" si="2114">AN53+3000</f>
        <v>106000</v>
      </c>
      <c r="AO54" s="34">
        <f t="shared" si="2114"/>
        <v>106000</v>
      </c>
      <c r="AP54" s="34">
        <f t="shared" si="2114"/>
        <v>106000</v>
      </c>
      <c r="AQ54" s="34">
        <f t="shared" si="2114"/>
        <v>106000</v>
      </c>
      <c r="AR54" s="34">
        <f t="shared" si="2101"/>
        <v>106000</v>
      </c>
      <c r="AS54" s="34">
        <f t="shared" ref="AS54" si="2115">AS53+3000</f>
        <v>106000</v>
      </c>
      <c r="AT54" s="34">
        <f t="shared" si="2101"/>
        <v>106000</v>
      </c>
      <c r="AU54" s="34">
        <f t="shared" ref="AU54:AX54" si="2116">AU53+3000</f>
        <v>106000</v>
      </c>
      <c r="AV54" s="34">
        <f t="shared" si="2116"/>
        <v>106000</v>
      </c>
      <c r="AW54" s="34">
        <f t="shared" si="2116"/>
        <v>106000</v>
      </c>
      <c r="AX54" s="34">
        <f t="shared" si="2116"/>
        <v>106000</v>
      </c>
      <c r="AY54" s="34">
        <f t="shared" si="2101"/>
        <v>106000</v>
      </c>
      <c r="AZ54" s="34">
        <f t="shared" ref="AZ54" si="2117">AZ53+3000</f>
        <v>106000</v>
      </c>
      <c r="BA54" s="34">
        <f t="shared" si="2101"/>
        <v>106000</v>
      </c>
      <c r="BB54" s="34">
        <f t="shared" ref="BB54:BE54" si="2118">BB53+3000</f>
        <v>106000</v>
      </c>
      <c r="BC54" s="34">
        <f t="shared" si="2118"/>
        <v>106000</v>
      </c>
      <c r="BD54" s="34">
        <f t="shared" si="2118"/>
        <v>106000</v>
      </c>
      <c r="BE54" s="34">
        <f t="shared" si="2118"/>
        <v>106000</v>
      </c>
      <c r="BF54" s="34">
        <f t="shared" si="2101"/>
        <v>106000</v>
      </c>
      <c r="BG54" s="34">
        <f t="shared" ref="BG54" si="2119">BG53+3000</f>
        <v>106000</v>
      </c>
      <c r="BH54" s="34">
        <f t="shared" si="2101"/>
        <v>106000</v>
      </c>
      <c r="BI54" s="34">
        <f t="shared" ref="BI54:BL54" si="2120">BI53+3000</f>
        <v>106000</v>
      </c>
      <c r="BJ54" s="34">
        <f t="shared" si="2120"/>
        <v>106000</v>
      </c>
      <c r="BK54" s="34">
        <f t="shared" si="2120"/>
        <v>106000</v>
      </c>
      <c r="BL54" s="34">
        <f t="shared" si="2120"/>
        <v>106000</v>
      </c>
      <c r="BM54" s="34">
        <f t="shared" si="2101"/>
        <v>106000</v>
      </c>
      <c r="BN54" s="34">
        <f t="shared" ref="BN54" si="2121">BN53+3000</f>
        <v>106000</v>
      </c>
      <c r="BO54" s="303">
        <f t="shared" ref="BO54" si="2122">BO53+3000</f>
        <v>106000</v>
      </c>
      <c r="BP54" s="303">
        <f t="shared" si="2101"/>
        <v>106000</v>
      </c>
      <c r="BQ54" s="304">
        <f t="shared" si="2101"/>
        <v>86000</v>
      </c>
      <c r="BR54" s="34">
        <f t="shared" ref="BR54:BS54" si="2123">BR53+3000</f>
        <v>86000</v>
      </c>
      <c r="BS54" s="34">
        <f t="shared" si="2123"/>
        <v>86000</v>
      </c>
      <c r="BT54" s="34">
        <f t="shared" si="2101"/>
        <v>86000</v>
      </c>
      <c r="BU54" s="34">
        <f t="shared" ref="BU54" si="2124">BU53+3000</f>
        <v>86000</v>
      </c>
      <c r="BV54" s="34">
        <f t="shared" si="2101"/>
        <v>86000</v>
      </c>
      <c r="BW54" s="34">
        <f t="shared" ref="BW54:BZ54" si="2125">BW53+3000</f>
        <v>86000</v>
      </c>
      <c r="BX54" s="34">
        <f t="shared" si="2125"/>
        <v>86000</v>
      </c>
      <c r="BY54" s="34">
        <f t="shared" si="2125"/>
        <v>86000</v>
      </c>
      <c r="BZ54" s="34">
        <f t="shared" si="2125"/>
        <v>86000</v>
      </c>
      <c r="CA54" s="34">
        <f t="shared" si="2101"/>
        <v>86000</v>
      </c>
      <c r="CB54" s="34">
        <f t="shared" ref="CB54" si="2126">CB53+3000</f>
        <v>86000</v>
      </c>
      <c r="CC54" s="34">
        <f t="shared" si="2101"/>
        <v>86000</v>
      </c>
      <c r="CD54" s="34">
        <f t="shared" ref="CD54:CG54" si="2127">CD53+3000</f>
        <v>86000</v>
      </c>
      <c r="CE54" s="34">
        <f t="shared" si="2127"/>
        <v>86000</v>
      </c>
      <c r="CF54" s="34">
        <f t="shared" si="2127"/>
        <v>86000</v>
      </c>
      <c r="CG54" s="34">
        <f t="shared" si="2127"/>
        <v>86000</v>
      </c>
      <c r="CH54" s="34">
        <f t="shared" si="2101"/>
        <v>86000</v>
      </c>
      <c r="CI54" s="34">
        <f t="shared" ref="CI54" si="2128">CI53+3000</f>
        <v>86000</v>
      </c>
      <c r="CJ54" s="34">
        <f t="shared" si="2101"/>
        <v>86000</v>
      </c>
      <c r="CK54" s="34">
        <f t="shared" ref="CK54:CN54" si="2129">CK53+3000</f>
        <v>86000</v>
      </c>
      <c r="CL54" s="34">
        <f t="shared" si="2129"/>
        <v>86000</v>
      </c>
      <c r="CM54" s="34">
        <f t="shared" si="2129"/>
        <v>86000</v>
      </c>
      <c r="CN54" s="34">
        <f t="shared" si="2129"/>
        <v>86000</v>
      </c>
      <c r="CO54" s="34">
        <f t="shared" si="2101"/>
        <v>86000</v>
      </c>
      <c r="CP54" s="34">
        <f t="shared" ref="CP54" si="2130">CP53+3000</f>
        <v>86000</v>
      </c>
      <c r="CQ54" s="34">
        <f t="shared" ref="CQ54:CT54" si="2131">CQ53+3000</f>
        <v>86000</v>
      </c>
      <c r="CR54" s="34">
        <f t="shared" si="2131"/>
        <v>86000</v>
      </c>
      <c r="CS54" s="34">
        <f t="shared" si="2131"/>
        <v>86000</v>
      </c>
      <c r="CT54" s="34">
        <f t="shared" si="2131"/>
        <v>86000</v>
      </c>
      <c r="CU54" s="304">
        <f t="shared" ref="CU54:FW54" si="2132">CU53+3000</f>
        <v>86000</v>
      </c>
      <c r="CV54" s="34">
        <f t="shared" ref="CV54:CW54" si="2133">CV53+3000</f>
        <v>86000</v>
      </c>
      <c r="CW54" s="34">
        <f t="shared" si="2133"/>
        <v>86000</v>
      </c>
      <c r="CX54" s="34">
        <f t="shared" si="2132"/>
        <v>86000</v>
      </c>
      <c r="CY54" s="34">
        <f t="shared" ref="CY54:DB54" si="2134">CY53+3000</f>
        <v>86000</v>
      </c>
      <c r="CZ54" s="34">
        <f t="shared" si="2134"/>
        <v>86000</v>
      </c>
      <c r="DA54" s="34">
        <f t="shared" si="2134"/>
        <v>86000</v>
      </c>
      <c r="DB54" s="34">
        <f t="shared" si="2134"/>
        <v>86000</v>
      </c>
      <c r="DC54" s="34">
        <f t="shared" si="2132"/>
        <v>86000</v>
      </c>
      <c r="DD54" s="34">
        <f t="shared" ref="DD54" si="2135">DD53+3000</f>
        <v>86000</v>
      </c>
      <c r="DE54" s="34">
        <f t="shared" si="2132"/>
        <v>86000</v>
      </c>
      <c r="DF54" s="34">
        <f t="shared" ref="DF54:DI54" si="2136">DF53+3000</f>
        <v>86000</v>
      </c>
      <c r="DG54" s="34">
        <f t="shared" si="2136"/>
        <v>86000</v>
      </c>
      <c r="DH54" s="34">
        <f t="shared" si="2136"/>
        <v>86000</v>
      </c>
      <c r="DI54" s="34">
        <f t="shared" si="2136"/>
        <v>86000</v>
      </c>
      <c r="DJ54" s="34">
        <f t="shared" si="2132"/>
        <v>86000</v>
      </c>
      <c r="DK54" s="34">
        <f t="shared" ref="DK54" si="2137">DK53+3000</f>
        <v>86000</v>
      </c>
      <c r="DL54" s="34">
        <f t="shared" si="2132"/>
        <v>86000</v>
      </c>
      <c r="DM54" s="34">
        <f t="shared" ref="DM54:DP54" si="2138">DM53+3000</f>
        <v>86000</v>
      </c>
      <c r="DN54" s="34">
        <f t="shared" si="2138"/>
        <v>86000</v>
      </c>
      <c r="DO54" s="34">
        <f t="shared" si="2138"/>
        <v>86000</v>
      </c>
      <c r="DP54" s="34">
        <f t="shared" si="2138"/>
        <v>86000</v>
      </c>
      <c r="DQ54" s="34">
        <f t="shared" si="2132"/>
        <v>86000</v>
      </c>
      <c r="DR54" s="34">
        <f t="shared" ref="DR54" si="2139">DR53+3000</f>
        <v>86000</v>
      </c>
      <c r="DS54" s="34">
        <f t="shared" si="2132"/>
        <v>86000</v>
      </c>
      <c r="DT54" s="34">
        <f t="shared" ref="DT54:DW54" si="2140">DT53+3000</f>
        <v>86000</v>
      </c>
      <c r="DU54" s="34">
        <f t="shared" si="2140"/>
        <v>86000</v>
      </c>
      <c r="DV54" s="34">
        <f t="shared" si="2140"/>
        <v>86000</v>
      </c>
      <c r="DW54" s="34">
        <f t="shared" si="2140"/>
        <v>86000</v>
      </c>
      <c r="DX54" s="34">
        <f t="shared" si="2132"/>
        <v>86000</v>
      </c>
      <c r="DY54" s="34">
        <f t="shared" ref="DY54" si="2141">DY53+3000</f>
        <v>86000</v>
      </c>
      <c r="DZ54" s="34">
        <f t="shared" si="2132"/>
        <v>86000</v>
      </c>
      <c r="EA54" s="34">
        <f t="shared" ref="EA54:EB54" si="2142">EA53+3000</f>
        <v>86000</v>
      </c>
      <c r="EB54" s="34">
        <f t="shared" si="2142"/>
        <v>86000</v>
      </c>
      <c r="EC54" s="34">
        <f t="shared" si="2132"/>
        <v>86000</v>
      </c>
      <c r="ED54" s="34">
        <f t="shared" ref="ED54:EF54" si="2143">ED53+3000</f>
        <v>86000</v>
      </c>
      <c r="EE54" s="34">
        <f t="shared" si="2143"/>
        <v>86000</v>
      </c>
      <c r="EF54" s="34">
        <f t="shared" si="2143"/>
        <v>86000</v>
      </c>
      <c r="EG54" s="302">
        <f t="shared" si="2132"/>
        <v>86000</v>
      </c>
      <c r="EH54" s="304">
        <f t="shared" si="2132"/>
        <v>86000</v>
      </c>
      <c r="EI54" s="34">
        <f t="shared" ref="EI54:EK54" si="2144">EI53+3000</f>
        <v>86000</v>
      </c>
      <c r="EJ54" s="34">
        <f t="shared" si="2144"/>
        <v>86000</v>
      </c>
      <c r="EK54" s="34">
        <f t="shared" si="2144"/>
        <v>86000</v>
      </c>
      <c r="EL54" s="34">
        <f t="shared" si="2132"/>
        <v>86000</v>
      </c>
      <c r="EM54" s="34">
        <f t="shared" ref="EM54" si="2145">EM53+3000</f>
        <v>86000</v>
      </c>
      <c r="EN54" s="34">
        <f t="shared" si="2132"/>
        <v>86000</v>
      </c>
      <c r="EO54" s="34">
        <f t="shared" ref="EO54:ER54" si="2146">EO53+3000</f>
        <v>86000</v>
      </c>
      <c r="EP54" s="34">
        <f t="shared" si="2146"/>
        <v>86000</v>
      </c>
      <c r="EQ54" s="34">
        <f t="shared" si="2146"/>
        <v>86000</v>
      </c>
      <c r="ER54" s="34">
        <f t="shared" si="2146"/>
        <v>86000</v>
      </c>
      <c r="ES54" s="34">
        <f t="shared" si="2132"/>
        <v>86000</v>
      </c>
      <c r="ET54" s="34">
        <f t="shared" ref="ET54" si="2147">ET53+3000</f>
        <v>86000</v>
      </c>
      <c r="EU54" s="34">
        <f t="shared" si="2132"/>
        <v>86000</v>
      </c>
      <c r="EV54" s="34">
        <f t="shared" ref="EV54:EY54" si="2148">EV53+3000</f>
        <v>86000</v>
      </c>
      <c r="EW54" s="34">
        <f t="shared" si="2148"/>
        <v>86000</v>
      </c>
      <c r="EX54" s="34">
        <f t="shared" si="2148"/>
        <v>86000</v>
      </c>
      <c r="EY54" s="34">
        <f t="shared" si="2148"/>
        <v>86000</v>
      </c>
      <c r="EZ54" s="34">
        <f t="shared" si="2132"/>
        <v>86000</v>
      </c>
      <c r="FA54" s="34">
        <f t="shared" ref="FA54" si="2149">FA53+3000</f>
        <v>86000</v>
      </c>
      <c r="FB54" s="34">
        <f t="shared" si="2132"/>
        <v>86000</v>
      </c>
      <c r="FC54" s="34">
        <f t="shared" ref="FC54" si="2150">FC53+3000</f>
        <v>86000</v>
      </c>
      <c r="FD54" s="34">
        <f t="shared" si="2132"/>
        <v>86000</v>
      </c>
      <c r="FE54" s="34">
        <f t="shared" ref="FE54:FF54" si="2151">FE53+3000</f>
        <v>86000</v>
      </c>
      <c r="FF54" s="34">
        <f t="shared" si="2151"/>
        <v>86000</v>
      </c>
      <c r="FG54" s="34">
        <f t="shared" si="2132"/>
        <v>86000</v>
      </c>
      <c r="FH54" s="34">
        <f t="shared" ref="FH54" si="2152">FH53+3000</f>
        <v>86000</v>
      </c>
      <c r="FI54" s="34">
        <f t="shared" si="2132"/>
        <v>86000</v>
      </c>
      <c r="FJ54" s="34">
        <f t="shared" ref="FJ54:FM54" si="2153">FJ53+3000</f>
        <v>86000</v>
      </c>
      <c r="FK54" s="34">
        <f t="shared" si="2153"/>
        <v>86000</v>
      </c>
      <c r="FL54" s="34">
        <f t="shared" si="2153"/>
        <v>86000</v>
      </c>
      <c r="FM54" s="34">
        <f t="shared" si="2153"/>
        <v>86000</v>
      </c>
      <c r="FN54" s="34">
        <f t="shared" si="2132"/>
        <v>86000</v>
      </c>
      <c r="FO54" s="34">
        <f t="shared" ref="FO54" si="2154">FO53+3000</f>
        <v>86000</v>
      </c>
      <c r="FP54" s="34">
        <f t="shared" si="2132"/>
        <v>86000</v>
      </c>
      <c r="FQ54" s="34">
        <f t="shared" ref="FQ54:FT54" si="2155">FQ53+3000</f>
        <v>86000</v>
      </c>
      <c r="FR54" s="34">
        <f t="shared" si="2155"/>
        <v>86000</v>
      </c>
      <c r="FS54" s="34">
        <f t="shared" si="2155"/>
        <v>86000</v>
      </c>
      <c r="FT54" s="34">
        <f t="shared" si="2155"/>
        <v>86000</v>
      </c>
      <c r="FU54" s="34">
        <f t="shared" si="2132"/>
        <v>86000</v>
      </c>
      <c r="FV54" s="34">
        <f t="shared" ref="FV54" si="2156">FV53+3000</f>
        <v>86000</v>
      </c>
      <c r="FW54" s="34">
        <f t="shared" si="2132"/>
        <v>86000</v>
      </c>
      <c r="FX54" s="34">
        <f t="shared" ref="FX54:GA54" si="2157">FX53+3000</f>
        <v>86000</v>
      </c>
      <c r="FY54" s="34">
        <f t="shared" si="2157"/>
        <v>86000</v>
      </c>
      <c r="FZ54" s="34">
        <f t="shared" si="2157"/>
        <v>86000</v>
      </c>
      <c r="GA54" s="34">
        <f t="shared" si="2157"/>
        <v>86000</v>
      </c>
      <c r="GB54" s="34">
        <f t="shared" ref="GB54" si="2158">GB53+3000</f>
        <v>86000</v>
      </c>
      <c r="GC54" s="34">
        <f t="shared" ref="GC54:GE54" si="2159">GC53+3000</f>
        <v>86000</v>
      </c>
      <c r="GD54" s="34">
        <f t="shared" si="2159"/>
        <v>86000</v>
      </c>
      <c r="GE54" s="34">
        <f t="shared" si="2159"/>
        <v>86000</v>
      </c>
    </row>
    <row r="55" spans="1:187" s="35" customFormat="1" ht="12" customHeight="1" x14ac:dyDescent="0.2">
      <c r="A55" s="261">
        <v>4</v>
      </c>
      <c r="B55" s="34">
        <f t="shared" ref="B55:CO55" si="2160">B54+3000</f>
        <v>109000</v>
      </c>
      <c r="C55" s="34">
        <f t="shared" ref="C55" si="2161">C54+3000</f>
        <v>109000</v>
      </c>
      <c r="D55" s="34">
        <f t="shared" si="2160"/>
        <v>109000</v>
      </c>
      <c r="E55" s="34">
        <f t="shared" ref="E55:F55" si="2162">E54+3000</f>
        <v>109000</v>
      </c>
      <c r="F55" s="34">
        <f t="shared" si="2162"/>
        <v>109000</v>
      </c>
      <c r="G55" s="34">
        <f t="shared" si="2160"/>
        <v>109000</v>
      </c>
      <c r="H55" s="34">
        <f t="shared" ref="H55" si="2163">H54+3000</f>
        <v>109000</v>
      </c>
      <c r="I55" s="34">
        <f t="shared" si="2160"/>
        <v>109000</v>
      </c>
      <c r="J55" s="34">
        <f t="shared" ref="J55" si="2164">J54+3000</f>
        <v>109000</v>
      </c>
      <c r="K55" s="34">
        <f t="shared" si="2160"/>
        <v>109000</v>
      </c>
      <c r="L55" s="34">
        <f t="shared" ref="L55:O55" si="2165">L54+3000</f>
        <v>109000</v>
      </c>
      <c r="M55" s="34">
        <f t="shared" si="2165"/>
        <v>109000</v>
      </c>
      <c r="N55" s="34">
        <f t="shared" si="2165"/>
        <v>109000</v>
      </c>
      <c r="O55" s="34">
        <f t="shared" si="2165"/>
        <v>109000</v>
      </c>
      <c r="P55" s="34">
        <f t="shared" si="2160"/>
        <v>109000</v>
      </c>
      <c r="Q55" s="34">
        <f t="shared" ref="Q55" si="2166">Q54+3000</f>
        <v>109000</v>
      </c>
      <c r="R55" s="34">
        <f t="shared" si="2160"/>
        <v>109000</v>
      </c>
      <c r="S55" s="34">
        <f t="shared" ref="S55:V55" si="2167">S54+3000</f>
        <v>109000</v>
      </c>
      <c r="T55" s="34">
        <f t="shared" si="2167"/>
        <v>109000</v>
      </c>
      <c r="U55" s="34">
        <f t="shared" si="2167"/>
        <v>109000</v>
      </c>
      <c r="V55" s="34">
        <f t="shared" si="2167"/>
        <v>109000</v>
      </c>
      <c r="W55" s="34">
        <f t="shared" si="2160"/>
        <v>109000</v>
      </c>
      <c r="X55" s="34">
        <f t="shared" ref="X55" si="2168">X54+3000</f>
        <v>109000</v>
      </c>
      <c r="Y55" s="34">
        <f t="shared" si="2160"/>
        <v>109000</v>
      </c>
      <c r="Z55" s="34">
        <f t="shared" ref="Z55:AC55" si="2169">Z54+3000</f>
        <v>109000</v>
      </c>
      <c r="AA55" s="34">
        <f t="shared" si="2169"/>
        <v>109000</v>
      </c>
      <c r="AB55" s="34">
        <f t="shared" si="2169"/>
        <v>109000</v>
      </c>
      <c r="AC55" s="34">
        <f t="shared" si="2169"/>
        <v>109000</v>
      </c>
      <c r="AD55" s="34">
        <f t="shared" si="2160"/>
        <v>109000</v>
      </c>
      <c r="AE55" s="34">
        <f t="shared" ref="AE55" si="2170">AE54+3000</f>
        <v>109000</v>
      </c>
      <c r="AF55" s="34">
        <f t="shared" si="2160"/>
        <v>109000</v>
      </c>
      <c r="AG55" s="34">
        <f t="shared" ref="AG55:AJ55" si="2171">AG54+3000</f>
        <v>109000</v>
      </c>
      <c r="AH55" s="34">
        <f t="shared" si="2171"/>
        <v>109000</v>
      </c>
      <c r="AI55" s="34">
        <f t="shared" si="2171"/>
        <v>109000</v>
      </c>
      <c r="AJ55" s="34">
        <f t="shared" si="2171"/>
        <v>109000</v>
      </c>
      <c r="AK55" s="34">
        <f t="shared" si="2160"/>
        <v>109000</v>
      </c>
      <c r="AL55" s="34">
        <f t="shared" ref="AL55" si="2172">AL54+3000</f>
        <v>109000</v>
      </c>
      <c r="AM55" s="34">
        <f t="shared" si="2160"/>
        <v>109000</v>
      </c>
      <c r="AN55" s="34">
        <f t="shared" ref="AN55:AQ55" si="2173">AN54+3000</f>
        <v>109000</v>
      </c>
      <c r="AO55" s="34">
        <f t="shared" si="2173"/>
        <v>109000</v>
      </c>
      <c r="AP55" s="34">
        <f t="shared" si="2173"/>
        <v>109000</v>
      </c>
      <c r="AQ55" s="34">
        <f t="shared" si="2173"/>
        <v>109000</v>
      </c>
      <c r="AR55" s="34">
        <f t="shared" si="2160"/>
        <v>109000</v>
      </c>
      <c r="AS55" s="34">
        <f t="shared" ref="AS55" si="2174">AS54+3000</f>
        <v>109000</v>
      </c>
      <c r="AT55" s="34">
        <f t="shared" si="2160"/>
        <v>109000</v>
      </c>
      <c r="AU55" s="34">
        <f t="shared" ref="AU55:AX55" si="2175">AU54+3000</f>
        <v>109000</v>
      </c>
      <c r="AV55" s="34">
        <f t="shared" si="2175"/>
        <v>109000</v>
      </c>
      <c r="AW55" s="34">
        <f t="shared" si="2175"/>
        <v>109000</v>
      </c>
      <c r="AX55" s="34">
        <f t="shared" si="2175"/>
        <v>109000</v>
      </c>
      <c r="AY55" s="34">
        <f t="shared" si="2160"/>
        <v>109000</v>
      </c>
      <c r="AZ55" s="34">
        <f t="shared" ref="AZ55" si="2176">AZ54+3000</f>
        <v>109000</v>
      </c>
      <c r="BA55" s="34">
        <f t="shared" si="2160"/>
        <v>109000</v>
      </c>
      <c r="BB55" s="34">
        <f t="shared" ref="BB55:BE55" si="2177">BB54+3000</f>
        <v>109000</v>
      </c>
      <c r="BC55" s="34">
        <f t="shared" si="2177"/>
        <v>109000</v>
      </c>
      <c r="BD55" s="34">
        <f t="shared" si="2177"/>
        <v>109000</v>
      </c>
      <c r="BE55" s="34">
        <f t="shared" si="2177"/>
        <v>109000</v>
      </c>
      <c r="BF55" s="34">
        <f t="shared" si="2160"/>
        <v>109000</v>
      </c>
      <c r="BG55" s="34">
        <f t="shared" ref="BG55" si="2178">BG54+3000</f>
        <v>109000</v>
      </c>
      <c r="BH55" s="34">
        <f t="shared" si="2160"/>
        <v>109000</v>
      </c>
      <c r="BI55" s="34">
        <f t="shared" ref="BI55:BL55" si="2179">BI54+3000</f>
        <v>109000</v>
      </c>
      <c r="BJ55" s="34">
        <f t="shared" si="2179"/>
        <v>109000</v>
      </c>
      <c r="BK55" s="34">
        <f t="shared" si="2179"/>
        <v>109000</v>
      </c>
      <c r="BL55" s="34">
        <f t="shared" si="2179"/>
        <v>109000</v>
      </c>
      <c r="BM55" s="34">
        <f t="shared" si="2160"/>
        <v>109000</v>
      </c>
      <c r="BN55" s="34">
        <f t="shared" ref="BN55" si="2180">BN54+3000</f>
        <v>109000</v>
      </c>
      <c r="BO55" s="303">
        <f t="shared" ref="BO55" si="2181">BO54+3000</f>
        <v>109000</v>
      </c>
      <c r="BP55" s="303">
        <f t="shared" si="2160"/>
        <v>109000</v>
      </c>
      <c r="BQ55" s="304">
        <f t="shared" si="2160"/>
        <v>89000</v>
      </c>
      <c r="BR55" s="34">
        <f t="shared" ref="BR55:BS55" si="2182">BR54+3000</f>
        <v>89000</v>
      </c>
      <c r="BS55" s="34">
        <f t="shared" si="2182"/>
        <v>89000</v>
      </c>
      <c r="BT55" s="34">
        <f t="shared" si="2160"/>
        <v>89000</v>
      </c>
      <c r="BU55" s="34">
        <f t="shared" ref="BU55" si="2183">BU54+3000</f>
        <v>89000</v>
      </c>
      <c r="BV55" s="34">
        <f t="shared" si="2160"/>
        <v>89000</v>
      </c>
      <c r="BW55" s="34">
        <f t="shared" ref="BW55:BZ55" si="2184">BW54+3000</f>
        <v>89000</v>
      </c>
      <c r="BX55" s="34">
        <f t="shared" si="2184"/>
        <v>89000</v>
      </c>
      <c r="BY55" s="34">
        <f t="shared" si="2184"/>
        <v>89000</v>
      </c>
      <c r="BZ55" s="34">
        <f t="shared" si="2184"/>
        <v>89000</v>
      </c>
      <c r="CA55" s="34">
        <f t="shared" si="2160"/>
        <v>89000</v>
      </c>
      <c r="CB55" s="34">
        <f t="shared" ref="CB55" si="2185">CB54+3000</f>
        <v>89000</v>
      </c>
      <c r="CC55" s="34">
        <f t="shared" si="2160"/>
        <v>89000</v>
      </c>
      <c r="CD55" s="34">
        <f t="shared" ref="CD55:CG55" si="2186">CD54+3000</f>
        <v>89000</v>
      </c>
      <c r="CE55" s="34">
        <f t="shared" si="2186"/>
        <v>89000</v>
      </c>
      <c r="CF55" s="34">
        <f t="shared" si="2186"/>
        <v>89000</v>
      </c>
      <c r="CG55" s="34">
        <f t="shared" si="2186"/>
        <v>89000</v>
      </c>
      <c r="CH55" s="34">
        <f t="shared" si="2160"/>
        <v>89000</v>
      </c>
      <c r="CI55" s="34">
        <f t="shared" ref="CI55" si="2187">CI54+3000</f>
        <v>89000</v>
      </c>
      <c r="CJ55" s="34">
        <f t="shared" si="2160"/>
        <v>89000</v>
      </c>
      <c r="CK55" s="34">
        <f t="shared" ref="CK55:CN55" si="2188">CK54+3000</f>
        <v>89000</v>
      </c>
      <c r="CL55" s="34">
        <f t="shared" si="2188"/>
        <v>89000</v>
      </c>
      <c r="CM55" s="34">
        <f t="shared" si="2188"/>
        <v>89000</v>
      </c>
      <c r="CN55" s="34">
        <f t="shared" si="2188"/>
        <v>89000</v>
      </c>
      <c r="CO55" s="34">
        <f t="shared" si="2160"/>
        <v>89000</v>
      </c>
      <c r="CP55" s="34">
        <f t="shared" ref="CP55" si="2189">CP54+3000</f>
        <v>89000</v>
      </c>
      <c r="CQ55" s="34">
        <f t="shared" ref="CQ55:CT55" si="2190">CQ54+3000</f>
        <v>89000</v>
      </c>
      <c r="CR55" s="34">
        <f t="shared" si="2190"/>
        <v>89000</v>
      </c>
      <c r="CS55" s="34">
        <f t="shared" si="2190"/>
        <v>89000</v>
      </c>
      <c r="CT55" s="34">
        <f t="shared" si="2190"/>
        <v>89000</v>
      </c>
      <c r="CU55" s="304">
        <f t="shared" ref="CU55:FW55" si="2191">CU54+3000</f>
        <v>89000</v>
      </c>
      <c r="CV55" s="34">
        <f t="shared" ref="CV55:CW55" si="2192">CV54+3000</f>
        <v>89000</v>
      </c>
      <c r="CW55" s="34">
        <f t="shared" si="2192"/>
        <v>89000</v>
      </c>
      <c r="CX55" s="34">
        <f t="shared" si="2191"/>
        <v>89000</v>
      </c>
      <c r="CY55" s="34">
        <f t="shared" ref="CY55:DB55" si="2193">CY54+3000</f>
        <v>89000</v>
      </c>
      <c r="CZ55" s="34">
        <f t="shared" si="2193"/>
        <v>89000</v>
      </c>
      <c r="DA55" s="34">
        <f t="shared" si="2193"/>
        <v>89000</v>
      </c>
      <c r="DB55" s="34">
        <f t="shared" si="2193"/>
        <v>89000</v>
      </c>
      <c r="DC55" s="34">
        <f t="shared" si="2191"/>
        <v>89000</v>
      </c>
      <c r="DD55" s="34">
        <f t="shared" ref="DD55" si="2194">DD54+3000</f>
        <v>89000</v>
      </c>
      <c r="DE55" s="34">
        <f t="shared" si="2191"/>
        <v>89000</v>
      </c>
      <c r="DF55" s="34">
        <f t="shared" ref="DF55:DI55" si="2195">DF54+3000</f>
        <v>89000</v>
      </c>
      <c r="DG55" s="34">
        <f t="shared" si="2195"/>
        <v>89000</v>
      </c>
      <c r="DH55" s="34">
        <f t="shared" si="2195"/>
        <v>89000</v>
      </c>
      <c r="DI55" s="34">
        <f t="shared" si="2195"/>
        <v>89000</v>
      </c>
      <c r="DJ55" s="34">
        <f t="shared" si="2191"/>
        <v>89000</v>
      </c>
      <c r="DK55" s="34">
        <f t="shared" ref="DK55" si="2196">DK54+3000</f>
        <v>89000</v>
      </c>
      <c r="DL55" s="34">
        <f t="shared" si="2191"/>
        <v>89000</v>
      </c>
      <c r="DM55" s="34">
        <f t="shared" ref="DM55:DP55" si="2197">DM54+3000</f>
        <v>89000</v>
      </c>
      <c r="DN55" s="34">
        <f t="shared" si="2197"/>
        <v>89000</v>
      </c>
      <c r="DO55" s="34">
        <f t="shared" si="2197"/>
        <v>89000</v>
      </c>
      <c r="DP55" s="34">
        <f t="shared" si="2197"/>
        <v>89000</v>
      </c>
      <c r="DQ55" s="34">
        <f t="shared" si="2191"/>
        <v>89000</v>
      </c>
      <c r="DR55" s="34">
        <f t="shared" ref="DR55" si="2198">DR54+3000</f>
        <v>89000</v>
      </c>
      <c r="DS55" s="34">
        <f t="shared" si="2191"/>
        <v>89000</v>
      </c>
      <c r="DT55" s="34">
        <f t="shared" ref="DT55:DW55" si="2199">DT54+3000</f>
        <v>89000</v>
      </c>
      <c r="DU55" s="34">
        <f t="shared" si="2199"/>
        <v>89000</v>
      </c>
      <c r="DV55" s="34">
        <f t="shared" si="2199"/>
        <v>89000</v>
      </c>
      <c r="DW55" s="34">
        <f t="shared" si="2199"/>
        <v>89000</v>
      </c>
      <c r="DX55" s="34">
        <f t="shared" si="2191"/>
        <v>89000</v>
      </c>
      <c r="DY55" s="34">
        <f t="shared" ref="DY55" si="2200">DY54+3000</f>
        <v>89000</v>
      </c>
      <c r="DZ55" s="34">
        <f t="shared" si="2191"/>
        <v>89000</v>
      </c>
      <c r="EA55" s="34">
        <f t="shared" ref="EA55:EB55" si="2201">EA54+3000</f>
        <v>89000</v>
      </c>
      <c r="EB55" s="34">
        <f t="shared" si="2201"/>
        <v>89000</v>
      </c>
      <c r="EC55" s="34">
        <f t="shared" si="2191"/>
        <v>89000</v>
      </c>
      <c r="ED55" s="34">
        <f t="shared" ref="ED55:EF55" si="2202">ED54+3000</f>
        <v>89000</v>
      </c>
      <c r="EE55" s="34">
        <f t="shared" si="2202"/>
        <v>89000</v>
      </c>
      <c r="EF55" s="34">
        <f t="shared" si="2202"/>
        <v>89000</v>
      </c>
      <c r="EG55" s="302">
        <f t="shared" si="2191"/>
        <v>89000</v>
      </c>
      <c r="EH55" s="304">
        <f t="shared" si="2191"/>
        <v>89000</v>
      </c>
      <c r="EI55" s="34">
        <f t="shared" ref="EI55:EK55" si="2203">EI54+3000</f>
        <v>89000</v>
      </c>
      <c r="EJ55" s="34">
        <f t="shared" si="2203"/>
        <v>89000</v>
      </c>
      <c r="EK55" s="34">
        <f t="shared" si="2203"/>
        <v>89000</v>
      </c>
      <c r="EL55" s="34">
        <f t="shared" si="2191"/>
        <v>89000</v>
      </c>
      <c r="EM55" s="34">
        <f t="shared" ref="EM55" si="2204">EM54+3000</f>
        <v>89000</v>
      </c>
      <c r="EN55" s="34">
        <f t="shared" si="2191"/>
        <v>89000</v>
      </c>
      <c r="EO55" s="34">
        <f t="shared" ref="EO55:ER55" si="2205">EO54+3000</f>
        <v>89000</v>
      </c>
      <c r="EP55" s="34">
        <f t="shared" si="2205"/>
        <v>89000</v>
      </c>
      <c r="EQ55" s="34">
        <f t="shared" si="2205"/>
        <v>89000</v>
      </c>
      <c r="ER55" s="34">
        <f t="shared" si="2205"/>
        <v>89000</v>
      </c>
      <c r="ES55" s="34">
        <f t="shared" si="2191"/>
        <v>89000</v>
      </c>
      <c r="ET55" s="34">
        <f t="shared" ref="ET55" si="2206">ET54+3000</f>
        <v>89000</v>
      </c>
      <c r="EU55" s="34">
        <f t="shared" si="2191"/>
        <v>89000</v>
      </c>
      <c r="EV55" s="34">
        <f t="shared" ref="EV55:EY55" si="2207">EV54+3000</f>
        <v>89000</v>
      </c>
      <c r="EW55" s="34">
        <f t="shared" si="2207"/>
        <v>89000</v>
      </c>
      <c r="EX55" s="34">
        <f t="shared" si="2207"/>
        <v>89000</v>
      </c>
      <c r="EY55" s="34">
        <f t="shared" si="2207"/>
        <v>89000</v>
      </c>
      <c r="EZ55" s="34">
        <f t="shared" si="2191"/>
        <v>89000</v>
      </c>
      <c r="FA55" s="34">
        <f t="shared" ref="FA55" si="2208">FA54+3000</f>
        <v>89000</v>
      </c>
      <c r="FB55" s="34">
        <f t="shared" si="2191"/>
        <v>89000</v>
      </c>
      <c r="FC55" s="34">
        <f t="shared" ref="FC55" si="2209">FC54+3000</f>
        <v>89000</v>
      </c>
      <c r="FD55" s="34">
        <f t="shared" si="2191"/>
        <v>89000</v>
      </c>
      <c r="FE55" s="34">
        <f t="shared" ref="FE55:FF55" si="2210">FE54+3000</f>
        <v>89000</v>
      </c>
      <c r="FF55" s="34">
        <f t="shared" si="2210"/>
        <v>89000</v>
      </c>
      <c r="FG55" s="34">
        <f t="shared" si="2191"/>
        <v>89000</v>
      </c>
      <c r="FH55" s="34">
        <f t="shared" ref="FH55" si="2211">FH54+3000</f>
        <v>89000</v>
      </c>
      <c r="FI55" s="34">
        <f t="shared" si="2191"/>
        <v>89000</v>
      </c>
      <c r="FJ55" s="34">
        <f t="shared" ref="FJ55:FM55" si="2212">FJ54+3000</f>
        <v>89000</v>
      </c>
      <c r="FK55" s="34">
        <f t="shared" si="2212"/>
        <v>89000</v>
      </c>
      <c r="FL55" s="34">
        <f t="shared" si="2212"/>
        <v>89000</v>
      </c>
      <c r="FM55" s="34">
        <f t="shared" si="2212"/>
        <v>89000</v>
      </c>
      <c r="FN55" s="34">
        <f t="shared" si="2191"/>
        <v>89000</v>
      </c>
      <c r="FO55" s="34">
        <f t="shared" ref="FO55" si="2213">FO54+3000</f>
        <v>89000</v>
      </c>
      <c r="FP55" s="34">
        <f t="shared" si="2191"/>
        <v>89000</v>
      </c>
      <c r="FQ55" s="34">
        <f t="shared" ref="FQ55:FT55" si="2214">FQ54+3000</f>
        <v>89000</v>
      </c>
      <c r="FR55" s="34">
        <f t="shared" si="2214"/>
        <v>89000</v>
      </c>
      <c r="FS55" s="34">
        <f t="shared" si="2214"/>
        <v>89000</v>
      </c>
      <c r="FT55" s="34">
        <f t="shared" si="2214"/>
        <v>89000</v>
      </c>
      <c r="FU55" s="34">
        <f t="shared" si="2191"/>
        <v>89000</v>
      </c>
      <c r="FV55" s="34">
        <f t="shared" ref="FV55" si="2215">FV54+3000</f>
        <v>89000</v>
      </c>
      <c r="FW55" s="34">
        <f t="shared" si="2191"/>
        <v>89000</v>
      </c>
      <c r="FX55" s="34">
        <f t="shared" ref="FX55:GA55" si="2216">FX54+3000</f>
        <v>89000</v>
      </c>
      <c r="FY55" s="34">
        <f t="shared" si="2216"/>
        <v>89000</v>
      </c>
      <c r="FZ55" s="34">
        <f t="shared" si="2216"/>
        <v>89000</v>
      </c>
      <c r="GA55" s="34">
        <f t="shared" si="2216"/>
        <v>89000</v>
      </c>
      <c r="GB55" s="34">
        <f t="shared" ref="GB55" si="2217">GB54+3000</f>
        <v>89000</v>
      </c>
      <c r="GC55" s="34">
        <f t="shared" ref="GC55:GE55" si="2218">GC54+3000</f>
        <v>89000</v>
      </c>
      <c r="GD55" s="34">
        <f t="shared" si="2218"/>
        <v>89000</v>
      </c>
      <c r="GE55" s="34">
        <f t="shared" si="2218"/>
        <v>89000</v>
      </c>
    </row>
    <row r="56" spans="1:187" s="35" customFormat="1" ht="12" customHeight="1" x14ac:dyDescent="0.2">
      <c r="A56" s="261">
        <v>5</v>
      </c>
      <c r="B56" s="34">
        <f t="shared" ref="B56:CO56" si="2219">B55+3000</f>
        <v>112000</v>
      </c>
      <c r="C56" s="34">
        <f t="shared" ref="C56" si="2220">C55+3000</f>
        <v>112000</v>
      </c>
      <c r="D56" s="34">
        <f t="shared" si="2219"/>
        <v>112000</v>
      </c>
      <c r="E56" s="34">
        <f t="shared" ref="E56:F56" si="2221">E55+3000</f>
        <v>112000</v>
      </c>
      <c r="F56" s="34">
        <f t="shared" si="2221"/>
        <v>112000</v>
      </c>
      <c r="G56" s="34">
        <f t="shared" si="2219"/>
        <v>112000</v>
      </c>
      <c r="H56" s="34">
        <f t="shared" ref="H56" si="2222">H55+3000</f>
        <v>112000</v>
      </c>
      <c r="I56" s="34">
        <f t="shared" si="2219"/>
        <v>112000</v>
      </c>
      <c r="J56" s="34">
        <f t="shared" ref="J56" si="2223">J55+3000</f>
        <v>112000</v>
      </c>
      <c r="K56" s="34">
        <f t="shared" si="2219"/>
        <v>112000</v>
      </c>
      <c r="L56" s="34">
        <f t="shared" ref="L56:O56" si="2224">L55+3000</f>
        <v>112000</v>
      </c>
      <c r="M56" s="34">
        <f t="shared" si="2224"/>
        <v>112000</v>
      </c>
      <c r="N56" s="34">
        <f t="shared" si="2224"/>
        <v>112000</v>
      </c>
      <c r="O56" s="34">
        <f t="shared" si="2224"/>
        <v>112000</v>
      </c>
      <c r="P56" s="34">
        <f t="shared" si="2219"/>
        <v>112000</v>
      </c>
      <c r="Q56" s="34">
        <f t="shared" ref="Q56" si="2225">Q55+3000</f>
        <v>112000</v>
      </c>
      <c r="R56" s="34">
        <f t="shared" si="2219"/>
        <v>112000</v>
      </c>
      <c r="S56" s="34">
        <f t="shared" ref="S56:V56" si="2226">S55+3000</f>
        <v>112000</v>
      </c>
      <c r="T56" s="34">
        <f t="shared" si="2226"/>
        <v>112000</v>
      </c>
      <c r="U56" s="34">
        <f t="shared" si="2226"/>
        <v>112000</v>
      </c>
      <c r="V56" s="34">
        <f t="shared" si="2226"/>
        <v>112000</v>
      </c>
      <c r="W56" s="34">
        <f t="shared" si="2219"/>
        <v>112000</v>
      </c>
      <c r="X56" s="34">
        <f t="shared" ref="X56" si="2227">X55+3000</f>
        <v>112000</v>
      </c>
      <c r="Y56" s="34">
        <f t="shared" si="2219"/>
        <v>112000</v>
      </c>
      <c r="Z56" s="34">
        <f t="shared" ref="Z56:AC56" si="2228">Z55+3000</f>
        <v>112000</v>
      </c>
      <c r="AA56" s="34">
        <f t="shared" si="2228"/>
        <v>112000</v>
      </c>
      <c r="AB56" s="34">
        <f t="shared" si="2228"/>
        <v>112000</v>
      </c>
      <c r="AC56" s="34">
        <f t="shared" si="2228"/>
        <v>112000</v>
      </c>
      <c r="AD56" s="34">
        <f t="shared" si="2219"/>
        <v>112000</v>
      </c>
      <c r="AE56" s="34">
        <f t="shared" ref="AE56" si="2229">AE55+3000</f>
        <v>112000</v>
      </c>
      <c r="AF56" s="34">
        <f t="shared" si="2219"/>
        <v>112000</v>
      </c>
      <c r="AG56" s="34">
        <f t="shared" ref="AG56:AJ56" si="2230">AG55+3000</f>
        <v>112000</v>
      </c>
      <c r="AH56" s="34">
        <f t="shared" si="2230"/>
        <v>112000</v>
      </c>
      <c r="AI56" s="34">
        <f t="shared" si="2230"/>
        <v>112000</v>
      </c>
      <c r="AJ56" s="34">
        <f t="shared" si="2230"/>
        <v>112000</v>
      </c>
      <c r="AK56" s="34">
        <f t="shared" si="2219"/>
        <v>112000</v>
      </c>
      <c r="AL56" s="34">
        <f t="shared" ref="AL56" si="2231">AL55+3000</f>
        <v>112000</v>
      </c>
      <c r="AM56" s="34">
        <f t="shared" si="2219"/>
        <v>112000</v>
      </c>
      <c r="AN56" s="34">
        <f t="shared" ref="AN56:AQ56" si="2232">AN55+3000</f>
        <v>112000</v>
      </c>
      <c r="AO56" s="34">
        <f t="shared" si="2232"/>
        <v>112000</v>
      </c>
      <c r="AP56" s="34">
        <f t="shared" si="2232"/>
        <v>112000</v>
      </c>
      <c r="AQ56" s="34">
        <f t="shared" si="2232"/>
        <v>112000</v>
      </c>
      <c r="AR56" s="34">
        <f t="shared" si="2219"/>
        <v>112000</v>
      </c>
      <c r="AS56" s="34">
        <f t="shared" ref="AS56" si="2233">AS55+3000</f>
        <v>112000</v>
      </c>
      <c r="AT56" s="34">
        <f t="shared" si="2219"/>
        <v>112000</v>
      </c>
      <c r="AU56" s="34">
        <f t="shared" ref="AU56:AX56" si="2234">AU55+3000</f>
        <v>112000</v>
      </c>
      <c r="AV56" s="34">
        <f t="shared" si="2234"/>
        <v>112000</v>
      </c>
      <c r="AW56" s="34">
        <f t="shared" si="2234"/>
        <v>112000</v>
      </c>
      <c r="AX56" s="34">
        <f t="shared" si="2234"/>
        <v>112000</v>
      </c>
      <c r="AY56" s="34">
        <f t="shared" si="2219"/>
        <v>112000</v>
      </c>
      <c r="AZ56" s="34">
        <f t="shared" ref="AZ56" si="2235">AZ55+3000</f>
        <v>112000</v>
      </c>
      <c r="BA56" s="34">
        <f t="shared" si="2219"/>
        <v>112000</v>
      </c>
      <c r="BB56" s="34">
        <f t="shared" ref="BB56:BE56" si="2236">BB55+3000</f>
        <v>112000</v>
      </c>
      <c r="BC56" s="34">
        <f t="shared" si="2236"/>
        <v>112000</v>
      </c>
      <c r="BD56" s="34">
        <f t="shared" si="2236"/>
        <v>112000</v>
      </c>
      <c r="BE56" s="34">
        <f t="shared" si="2236"/>
        <v>112000</v>
      </c>
      <c r="BF56" s="34">
        <f t="shared" si="2219"/>
        <v>112000</v>
      </c>
      <c r="BG56" s="34">
        <f t="shared" ref="BG56" si="2237">BG55+3000</f>
        <v>112000</v>
      </c>
      <c r="BH56" s="34">
        <f t="shared" si="2219"/>
        <v>112000</v>
      </c>
      <c r="BI56" s="34">
        <f t="shared" ref="BI56:BL56" si="2238">BI55+3000</f>
        <v>112000</v>
      </c>
      <c r="BJ56" s="34">
        <f t="shared" si="2238"/>
        <v>112000</v>
      </c>
      <c r="BK56" s="34">
        <f t="shared" si="2238"/>
        <v>112000</v>
      </c>
      <c r="BL56" s="34">
        <f t="shared" si="2238"/>
        <v>112000</v>
      </c>
      <c r="BM56" s="34">
        <f t="shared" si="2219"/>
        <v>112000</v>
      </c>
      <c r="BN56" s="34">
        <f t="shared" ref="BN56" si="2239">BN55+3000</f>
        <v>112000</v>
      </c>
      <c r="BO56" s="303">
        <f t="shared" ref="BO56" si="2240">BO55+3000</f>
        <v>112000</v>
      </c>
      <c r="BP56" s="303">
        <f t="shared" si="2219"/>
        <v>112000</v>
      </c>
      <c r="BQ56" s="304">
        <f t="shared" si="2219"/>
        <v>92000</v>
      </c>
      <c r="BR56" s="34">
        <f t="shared" ref="BR56:BS56" si="2241">BR55+3000</f>
        <v>92000</v>
      </c>
      <c r="BS56" s="34">
        <f t="shared" si="2241"/>
        <v>92000</v>
      </c>
      <c r="BT56" s="34">
        <f t="shared" si="2219"/>
        <v>92000</v>
      </c>
      <c r="BU56" s="34">
        <f t="shared" ref="BU56" si="2242">BU55+3000</f>
        <v>92000</v>
      </c>
      <c r="BV56" s="34">
        <f t="shared" si="2219"/>
        <v>92000</v>
      </c>
      <c r="BW56" s="34">
        <f t="shared" ref="BW56:BZ56" si="2243">BW55+3000</f>
        <v>92000</v>
      </c>
      <c r="BX56" s="34">
        <f t="shared" si="2243"/>
        <v>92000</v>
      </c>
      <c r="BY56" s="34">
        <f t="shared" si="2243"/>
        <v>92000</v>
      </c>
      <c r="BZ56" s="34">
        <f t="shared" si="2243"/>
        <v>92000</v>
      </c>
      <c r="CA56" s="34">
        <f t="shared" si="2219"/>
        <v>92000</v>
      </c>
      <c r="CB56" s="34">
        <f t="shared" ref="CB56" si="2244">CB55+3000</f>
        <v>92000</v>
      </c>
      <c r="CC56" s="34">
        <f t="shared" si="2219"/>
        <v>92000</v>
      </c>
      <c r="CD56" s="34">
        <f t="shared" ref="CD56:CG56" si="2245">CD55+3000</f>
        <v>92000</v>
      </c>
      <c r="CE56" s="34">
        <f t="shared" si="2245"/>
        <v>92000</v>
      </c>
      <c r="CF56" s="34">
        <f t="shared" si="2245"/>
        <v>92000</v>
      </c>
      <c r="CG56" s="34">
        <f t="shared" si="2245"/>
        <v>92000</v>
      </c>
      <c r="CH56" s="34">
        <f t="shared" si="2219"/>
        <v>92000</v>
      </c>
      <c r="CI56" s="34">
        <f t="shared" ref="CI56" si="2246">CI55+3000</f>
        <v>92000</v>
      </c>
      <c r="CJ56" s="34">
        <f t="shared" si="2219"/>
        <v>92000</v>
      </c>
      <c r="CK56" s="34">
        <f t="shared" ref="CK56:CN56" si="2247">CK55+3000</f>
        <v>92000</v>
      </c>
      <c r="CL56" s="34">
        <f t="shared" si="2247"/>
        <v>92000</v>
      </c>
      <c r="CM56" s="34">
        <f t="shared" si="2247"/>
        <v>92000</v>
      </c>
      <c r="CN56" s="34">
        <f t="shared" si="2247"/>
        <v>92000</v>
      </c>
      <c r="CO56" s="34">
        <f t="shared" si="2219"/>
        <v>92000</v>
      </c>
      <c r="CP56" s="34">
        <f t="shared" ref="CP56" si="2248">CP55+3000</f>
        <v>92000</v>
      </c>
      <c r="CQ56" s="34">
        <f t="shared" ref="CQ56:CT56" si="2249">CQ55+3000</f>
        <v>92000</v>
      </c>
      <c r="CR56" s="34">
        <f t="shared" si="2249"/>
        <v>92000</v>
      </c>
      <c r="CS56" s="34">
        <f t="shared" si="2249"/>
        <v>92000</v>
      </c>
      <c r="CT56" s="34">
        <f t="shared" si="2249"/>
        <v>92000</v>
      </c>
      <c r="CU56" s="304">
        <f t="shared" ref="CU56:FW56" si="2250">CU55+3000</f>
        <v>92000</v>
      </c>
      <c r="CV56" s="34">
        <f t="shared" ref="CV56:CW56" si="2251">CV55+3000</f>
        <v>92000</v>
      </c>
      <c r="CW56" s="34">
        <f t="shared" si="2251"/>
        <v>92000</v>
      </c>
      <c r="CX56" s="34">
        <f t="shared" si="2250"/>
        <v>92000</v>
      </c>
      <c r="CY56" s="34">
        <f t="shared" ref="CY56:DB56" si="2252">CY55+3000</f>
        <v>92000</v>
      </c>
      <c r="CZ56" s="34">
        <f t="shared" si="2252"/>
        <v>92000</v>
      </c>
      <c r="DA56" s="34">
        <f t="shared" si="2252"/>
        <v>92000</v>
      </c>
      <c r="DB56" s="34">
        <f t="shared" si="2252"/>
        <v>92000</v>
      </c>
      <c r="DC56" s="34">
        <f t="shared" si="2250"/>
        <v>92000</v>
      </c>
      <c r="DD56" s="34">
        <f t="shared" ref="DD56" si="2253">DD55+3000</f>
        <v>92000</v>
      </c>
      <c r="DE56" s="34">
        <f t="shared" si="2250"/>
        <v>92000</v>
      </c>
      <c r="DF56" s="34">
        <f t="shared" ref="DF56:DI56" si="2254">DF55+3000</f>
        <v>92000</v>
      </c>
      <c r="DG56" s="34">
        <f t="shared" si="2254"/>
        <v>92000</v>
      </c>
      <c r="DH56" s="34">
        <f t="shared" si="2254"/>
        <v>92000</v>
      </c>
      <c r="DI56" s="34">
        <f t="shared" si="2254"/>
        <v>92000</v>
      </c>
      <c r="DJ56" s="34">
        <f t="shared" si="2250"/>
        <v>92000</v>
      </c>
      <c r="DK56" s="34">
        <f t="shared" ref="DK56" si="2255">DK55+3000</f>
        <v>92000</v>
      </c>
      <c r="DL56" s="34">
        <f t="shared" si="2250"/>
        <v>92000</v>
      </c>
      <c r="DM56" s="34">
        <f t="shared" ref="DM56:DP56" si="2256">DM55+3000</f>
        <v>92000</v>
      </c>
      <c r="DN56" s="34">
        <f t="shared" si="2256"/>
        <v>92000</v>
      </c>
      <c r="DO56" s="34">
        <f t="shared" si="2256"/>
        <v>92000</v>
      </c>
      <c r="DP56" s="34">
        <f t="shared" si="2256"/>
        <v>92000</v>
      </c>
      <c r="DQ56" s="34">
        <f t="shared" si="2250"/>
        <v>92000</v>
      </c>
      <c r="DR56" s="34">
        <f t="shared" ref="DR56" si="2257">DR55+3000</f>
        <v>92000</v>
      </c>
      <c r="DS56" s="34">
        <f t="shared" si="2250"/>
        <v>92000</v>
      </c>
      <c r="DT56" s="34">
        <f t="shared" ref="DT56:DW56" si="2258">DT55+3000</f>
        <v>92000</v>
      </c>
      <c r="DU56" s="34">
        <f t="shared" si="2258"/>
        <v>92000</v>
      </c>
      <c r="DV56" s="34">
        <f t="shared" si="2258"/>
        <v>92000</v>
      </c>
      <c r="DW56" s="34">
        <f t="shared" si="2258"/>
        <v>92000</v>
      </c>
      <c r="DX56" s="34">
        <f t="shared" si="2250"/>
        <v>92000</v>
      </c>
      <c r="DY56" s="34">
        <f t="shared" ref="DY56" si="2259">DY55+3000</f>
        <v>92000</v>
      </c>
      <c r="DZ56" s="34">
        <f t="shared" si="2250"/>
        <v>92000</v>
      </c>
      <c r="EA56" s="34">
        <f t="shared" ref="EA56:EB56" si="2260">EA55+3000</f>
        <v>92000</v>
      </c>
      <c r="EB56" s="34">
        <f t="shared" si="2260"/>
        <v>92000</v>
      </c>
      <c r="EC56" s="34">
        <f t="shared" si="2250"/>
        <v>92000</v>
      </c>
      <c r="ED56" s="34">
        <f t="shared" ref="ED56:EF56" si="2261">ED55+3000</f>
        <v>92000</v>
      </c>
      <c r="EE56" s="34">
        <f t="shared" si="2261"/>
        <v>92000</v>
      </c>
      <c r="EF56" s="34">
        <f t="shared" si="2261"/>
        <v>92000</v>
      </c>
      <c r="EG56" s="302">
        <f t="shared" si="2250"/>
        <v>92000</v>
      </c>
      <c r="EH56" s="304">
        <f t="shared" si="2250"/>
        <v>92000</v>
      </c>
      <c r="EI56" s="34">
        <f t="shared" ref="EI56:EK56" si="2262">EI55+3000</f>
        <v>92000</v>
      </c>
      <c r="EJ56" s="34">
        <f t="shared" si="2262"/>
        <v>92000</v>
      </c>
      <c r="EK56" s="34">
        <f t="shared" si="2262"/>
        <v>92000</v>
      </c>
      <c r="EL56" s="34">
        <f t="shared" si="2250"/>
        <v>92000</v>
      </c>
      <c r="EM56" s="34">
        <f t="shared" ref="EM56" si="2263">EM55+3000</f>
        <v>92000</v>
      </c>
      <c r="EN56" s="34">
        <f t="shared" si="2250"/>
        <v>92000</v>
      </c>
      <c r="EO56" s="34">
        <f t="shared" ref="EO56:ER56" si="2264">EO55+3000</f>
        <v>92000</v>
      </c>
      <c r="EP56" s="34">
        <f t="shared" si="2264"/>
        <v>92000</v>
      </c>
      <c r="EQ56" s="34">
        <f t="shared" si="2264"/>
        <v>92000</v>
      </c>
      <c r="ER56" s="34">
        <f t="shared" si="2264"/>
        <v>92000</v>
      </c>
      <c r="ES56" s="34">
        <f t="shared" si="2250"/>
        <v>92000</v>
      </c>
      <c r="ET56" s="34">
        <f t="shared" ref="ET56" si="2265">ET55+3000</f>
        <v>92000</v>
      </c>
      <c r="EU56" s="34">
        <f t="shared" si="2250"/>
        <v>92000</v>
      </c>
      <c r="EV56" s="34">
        <f t="shared" ref="EV56:EY56" si="2266">EV55+3000</f>
        <v>92000</v>
      </c>
      <c r="EW56" s="34">
        <f t="shared" si="2266"/>
        <v>92000</v>
      </c>
      <c r="EX56" s="34">
        <f t="shared" si="2266"/>
        <v>92000</v>
      </c>
      <c r="EY56" s="34">
        <f t="shared" si="2266"/>
        <v>92000</v>
      </c>
      <c r="EZ56" s="34">
        <f t="shared" si="2250"/>
        <v>92000</v>
      </c>
      <c r="FA56" s="34">
        <f t="shared" ref="FA56" si="2267">FA55+3000</f>
        <v>92000</v>
      </c>
      <c r="FB56" s="34">
        <f t="shared" si="2250"/>
        <v>92000</v>
      </c>
      <c r="FC56" s="34">
        <f t="shared" ref="FC56" si="2268">FC55+3000</f>
        <v>92000</v>
      </c>
      <c r="FD56" s="34">
        <f t="shared" si="2250"/>
        <v>92000</v>
      </c>
      <c r="FE56" s="34">
        <f t="shared" ref="FE56:FF56" si="2269">FE55+3000</f>
        <v>92000</v>
      </c>
      <c r="FF56" s="34">
        <f t="shared" si="2269"/>
        <v>92000</v>
      </c>
      <c r="FG56" s="34">
        <f t="shared" si="2250"/>
        <v>92000</v>
      </c>
      <c r="FH56" s="34">
        <f t="shared" ref="FH56" si="2270">FH55+3000</f>
        <v>92000</v>
      </c>
      <c r="FI56" s="34">
        <f t="shared" si="2250"/>
        <v>92000</v>
      </c>
      <c r="FJ56" s="34">
        <f t="shared" ref="FJ56:FM56" si="2271">FJ55+3000</f>
        <v>92000</v>
      </c>
      <c r="FK56" s="34">
        <f t="shared" si="2271"/>
        <v>92000</v>
      </c>
      <c r="FL56" s="34">
        <f t="shared" si="2271"/>
        <v>92000</v>
      </c>
      <c r="FM56" s="34">
        <f t="shared" si="2271"/>
        <v>92000</v>
      </c>
      <c r="FN56" s="34">
        <f t="shared" si="2250"/>
        <v>92000</v>
      </c>
      <c r="FO56" s="34">
        <f t="shared" ref="FO56" si="2272">FO55+3000</f>
        <v>92000</v>
      </c>
      <c r="FP56" s="34">
        <f t="shared" si="2250"/>
        <v>92000</v>
      </c>
      <c r="FQ56" s="34">
        <f t="shared" ref="FQ56:FT56" si="2273">FQ55+3000</f>
        <v>92000</v>
      </c>
      <c r="FR56" s="34">
        <f t="shared" si="2273"/>
        <v>92000</v>
      </c>
      <c r="FS56" s="34">
        <f t="shared" si="2273"/>
        <v>92000</v>
      </c>
      <c r="FT56" s="34">
        <f t="shared" si="2273"/>
        <v>92000</v>
      </c>
      <c r="FU56" s="34">
        <f t="shared" si="2250"/>
        <v>92000</v>
      </c>
      <c r="FV56" s="34">
        <f t="shared" ref="FV56" si="2274">FV55+3000</f>
        <v>92000</v>
      </c>
      <c r="FW56" s="34">
        <f t="shared" si="2250"/>
        <v>92000</v>
      </c>
      <c r="FX56" s="34">
        <f t="shared" ref="FX56:GA56" si="2275">FX55+3000</f>
        <v>92000</v>
      </c>
      <c r="FY56" s="34">
        <f t="shared" si="2275"/>
        <v>92000</v>
      </c>
      <c r="FZ56" s="34">
        <f t="shared" si="2275"/>
        <v>92000</v>
      </c>
      <c r="GA56" s="34">
        <f t="shared" si="2275"/>
        <v>92000</v>
      </c>
      <c r="GB56" s="34">
        <f t="shared" ref="GB56" si="2276">GB55+3000</f>
        <v>92000</v>
      </c>
      <c r="GC56" s="34">
        <f t="shared" ref="GC56:GE56" si="2277">GC55+3000</f>
        <v>92000</v>
      </c>
      <c r="GD56" s="34">
        <f t="shared" si="2277"/>
        <v>92000</v>
      </c>
      <c r="GE56" s="34">
        <f t="shared" si="2277"/>
        <v>92000</v>
      </c>
    </row>
    <row r="57" spans="1:187" s="35" customFormat="1" ht="12" customHeight="1" thickBot="1" x14ac:dyDescent="0.25">
      <c r="A57" s="261">
        <v>6</v>
      </c>
      <c r="B57" s="307">
        <f t="shared" ref="B57:CO57" si="2278">B56+3000</f>
        <v>115000</v>
      </c>
      <c r="C57" s="307">
        <f t="shared" ref="C57" si="2279">C56+3000</f>
        <v>115000</v>
      </c>
      <c r="D57" s="307">
        <f t="shared" si="2278"/>
        <v>115000</v>
      </c>
      <c r="E57" s="307">
        <f t="shared" ref="E57:F57" si="2280">E56+3000</f>
        <v>115000</v>
      </c>
      <c r="F57" s="307">
        <f t="shared" si="2280"/>
        <v>115000</v>
      </c>
      <c r="G57" s="307">
        <f t="shared" si="2278"/>
        <v>115000</v>
      </c>
      <c r="H57" s="307">
        <f t="shared" ref="H57" si="2281">H56+3000</f>
        <v>115000</v>
      </c>
      <c r="I57" s="307">
        <f t="shared" si="2278"/>
        <v>115000</v>
      </c>
      <c r="J57" s="307">
        <f t="shared" ref="J57" si="2282">J56+3000</f>
        <v>115000</v>
      </c>
      <c r="K57" s="307">
        <f t="shared" si="2278"/>
        <v>115000</v>
      </c>
      <c r="L57" s="307">
        <f t="shared" ref="L57:O57" si="2283">L56+3000</f>
        <v>115000</v>
      </c>
      <c r="M57" s="307">
        <f t="shared" si="2283"/>
        <v>115000</v>
      </c>
      <c r="N57" s="307">
        <f t="shared" si="2283"/>
        <v>115000</v>
      </c>
      <c r="O57" s="307">
        <f t="shared" si="2283"/>
        <v>115000</v>
      </c>
      <c r="P57" s="307">
        <f t="shared" si="2278"/>
        <v>115000</v>
      </c>
      <c r="Q57" s="307">
        <f t="shared" ref="Q57" si="2284">Q56+3000</f>
        <v>115000</v>
      </c>
      <c r="R57" s="307">
        <f t="shared" si="2278"/>
        <v>115000</v>
      </c>
      <c r="S57" s="307">
        <f t="shared" ref="S57:V57" si="2285">S56+3000</f>
        <v>115000</v>
      </c>
      <c r="T57" s="307">
        <f t="shared" si="2285"/>
        <v>115000</v>
      </c>
      <c r="U57" s="307">
        <f t="shared" si="2285"/>
        <v>115000</v>
      </c>
      <c r="V57" s="307">
        <f t="shared" si="2285"/>
        <v>115000</v>
      </c>
      <c r="W57" s="307">
        <f t="shared" si="2278"/>
        <v>115000</v>
      </c>
      <c r="X57" s="307">
        <f t="shared" ref="X57" si="2286">X56+3000</f>
        <v>115000</v>
      </c>
      <c r="Y57" s="307">
        <f t="shared" si="2278"/>
        <v>115000</v>
      </c>
      <c r="Z57" s="307">
        <f t="shared" ref="Z57:AC57" si="2287">Z56+3000</f>
        <v>115000</v>
      </c>
      <c r="AA57" s="307">
        <f t="shared" si="2287"/>
        <v>115000</v>
      </c>
      <c r="AB57" s="307">
        <f t="shared" si="2287"/>
        <v>115000</v>
      </c>
      <c r="AC57" s="307">
        <f t="shared" si="2287"/>
        <v>115000</v>
      </c>
      <c r="AD57" s="307">
        <f t="shared" si="2278"/>
        <v>115000</v>
      </c>
      <c r="AE57" s="307">
        <f t="shared" ref="AE57" si="2288">AE56+3000</f>
        <v>115000</v>
      </c>
      <c r="AF57" s="307">
        <f t="shared" si="2278"/>
        <v>115000</v>
      </c>
      <c r="AG57" s="307">
        <f t="shared" ref="AG57:AJ57" si="2289">AG56+3000</f>
        <v>115000</v>
      </c>
      <c r="AH57" s="307">
        <f t="shared" si="2289"/>
        <v>115000</v>
      </c>
      <c r="AI57" s="307">
        <f t="shared" si="2289"/>
        <v>115000</v>
      </c>
      <c r="AJ57" s="307">
        <f t="shared" si="2289"/>
        <v>115000</v>
      </c>
      <c r="AK57" s="307">
        <f t="shared" si="2278"/>
        <v>115000</v>
      </c>
      <c r="AL57" s="307">
        <f t="shared" ref="AL57" si="2290">AL56+3000</f>
        <v>115000</v>
      </c>
      <c r="AM57" s="307">
        <f t="shared" si="2278"/>
        <v>115000</v>
      </c>
      <c r="AN57" s="307">
        <f t="shared" ref="AN57:AQ57" si="2291">AN56+3000</f>
        <v>115000</v>
      </c>
      <c r="AO57" s="307">
        <f t="shared" si="2291"/>
        <v>115000</v>
      </c>
      <c r="AP57" s="307">
        <f t="shared" si="2291"/>
        <v>115000</v>
      </c>
      <c r="AQ57" s="307">
        <f t="shared" si="2291"/>
        <v>115000</v>
      </c>
      <c r="AR57" s="307">
        <f t="shared" si="2278"/>
        <v>115000</v>
      </c>
      <c r="AS57" s="307">
        <f t="shared" ref="AS57" si="2292">AS56+3000</f>
        <v>115000</v>
      </c>
      <c r="AT57" s="307">
        <f t="shared" si="2278"/>
        <v>115000</v>
      </c>
      <c r="AU57" s="307">
        <f t="shared" ref="AU57:AX57" si="2293">AU56+3000</f>
        <v>115000</v>
      </c>
      <c r="AV57" s="307">
        <f t="shared" si="2293"/>
        <v>115000</v>
      </c>
      <c r="AW57" s="307">
        <f t="shared" si="2293"/>
        <v>115000</v>
      </c>
      <c r="AX57" s="307">
        <f t="shared" si="2293"/>
        <v>115000</v>
      </c>
      <c r="AY57" s="307">
        <f t="shared" si="2278"/>
        <v>115000</v>
      </c>
      <c r="AZ57" s="307">
        <f t="shared" ref="AZ57" si="2294">AZ56+3000</f>
        <v>115000</v>
      </c>
      <c r="BA57" s="307">
        <f t="shared" si="2278"/>
        <v>115000</v>
      </c>
      <c r="BB57" s="307">
        <f t="shared" ref="BB57:BE57" si="2295">BB56+3000</f>
        <v>115000</v>
      </c>
      <c r="BC57" s="307">
        <f t="shared" si="2295"/>
        <v>115000</v>
      </c>
      <c r="BD57" s="307">
        <f t="shared" si="2295"/>
        <v>115000</v>
      </c>
      <c r="BE57" s="307">
        <f t="shared" si="2295"/>
        <v>115000</v>
      </c>
      <c r="BF57" s="307">
        <f t="shared" si="2278"/>
        <v>115000</v>
      </c>
      <c r="BG57" s="307">
        <f t="shared" ref="BG57" si="2296">BG56+3000</f>
        <v>115000</v>
      </c>
      <c r="BH57" s="307">
        <f t="shared" si="2278"/>
        <v>115000</v>
      </c>
      <c r="BI57" s="307">
        <f t="shared" ref="BI57:BL57" si="2297">BI56+3000</f>
        <v>115000</v>
      </c>
      <c r="BJ57" s="307">
        <f t="shared" si="2297"/>
        <v>115000</v>
      </c>
      <c r="BK57" s="307">
        <f t="shared" si="2297"/>
        <v>115000</v>
      </c>
      <c r="BL57" s="307">
        <f t="shared" si="2297"/>
        <v>115000</v>
      </c>
      <c r="BM57" s="307">
        <f t="shared" si="2278"/>
        <v>115000</v>
      </c>
      <c r="BN57" s="307">
        <f t="shared" ref="BN57" si="2298">BN56+3000</f>
        <v>115000</v>
      </c>
      <c r="BO57" s="309">
        <f t="shared" ref="BO57" si="2299">BO56+3000</f>
        <v>115000</v>
      </c>
      <c r="BP57" s="309">
        <f t="shared" si="2278"/>
        <v>115000</v>
      </c>
      <c r="BQ57" s="310">
        <f t="shared" si="2278"/>
        <v>95000</v>
      </c>
      <c r="BR57" s="307">
        <f t="shared" ref="BR57:BS57" si="2300">BR56+3000</f>
        <v>95000</v>
      </c>
      <c r="BS57" s="307">
        <f t="shared" si="2300"/>
        <v>95000</v>
      </c>
      <c r="BT57" s="307">
        <f t="shared" si="2278"/>
        <v>95000</v>
      </c>
      <c r="BU57" s="307">
        <f t="shared" ref="BU57" si="2301">BU56+3000</f>
        <v>95000</v>
      </c>
      <c r="BV57" s="307">
        <f t="shared" si="2278"/>
        <v>95000</v>
      </c>
      <c r="BW57" s="307">
        <f t="shared" ref="BW57:BZ57" si="2302">BW56+3000</f>
        <v>95000</v>
      </c>
      <c r="BX57" s="307">
        <f t="shared" si="2302"/>
        <v>95000</v>
      </c>
      <c r="BY57" s="307">
        <f t="shared" si="2302"/>
        <v>95000</v>
      </c>
      <c r="BZ57" s="307">
        <f t="shared" si="2302"/>
        <v>95000</v>
      </c>
      <c r="CA57" s="307">
        <f t="shared" si="2278"/>
        <v>95000</v>
      </c>
      <c r="CB57" s="307">
        <f t="shared" ref="CB57" si="2303">CB56+3000</f>
        <v>95000</v>
      </c>
      <c r="CC57" s="307">
        <f t="shared" si="2278"/>
        <v>95000</v>
      </c>
      <c r="CD57" s="307">
        <f t="shared" ref="CD57:CG57" si="2304">CD56+3000</f>
        <v>95000</v>
      </c>
      <c r="CE57" s="307">
        <f t="shared" si="2304"/>
        <v>95000</v>
      </c>
      <c r="CF57" s="307">
        <f t="shared" si="2304"/>
        <v>95000</v>
      </c>
      <c r="CG57" s="307">
        <f t="shared" si="2304"/>
        <v>95000</v>
      </c>
      <c r="CH57" s="307">
        <f t="shared" si="2278"/>
        <v>95000</v>
      </c>
      <c r="CI57" s="307">
        <f t="shared" ref="CI57" si="2305">CI56+3000</f>
        <v>95000</v>
      </c>
      <c r="CJ57" s="307">
        <f t="shared" si="2278"/>
        <v>95000</v>
      </c>
      <c r="CK57" s="307">
        <f t="shared" ref="CK57:CN57" si="2306">CK56+3000</f>
        <v>95000</v>
      </c>
      <c r="CL57" s="307">
        <f t="shared" si="2306"/>
        <v>95000</v>
      </c>
      <c r="CM57" s="307">
        <f t="shared" si="2306"/>
        <v>95000</v>
      </c>
      <c r="CN57" s="307">
        <f t="shared" si="2306"/>
        <v>95000</v>
      </c>
      <c r="CO57" s="307">
        <f t="shared" si="2278"/>
        <v>95000</v>
      </c>
      <c r="CP57" s="307">
        <f t="shared" ref="CP57" si="2307">CP56+3000</f>
        <v>95000</v>
      </c>
      <c r="CQ57" s="34">
        <f t="shared" ref="CQ57:CT57" si="2308">CQ56+3000</f>
        <v>95000</v>
      </c>
      <c r="CR57" s="307">
        <f t="shared" si="2308"/>
        <v>95000</v>
      </c>
      <c r="CS57" s="307">
        <f t="shared" si="2308"/>
        <v>95000</v>
      </c>
      <c r="CT57" s="307">
        <f t="shared" si="2308"/>
        <v>95000</v>
      </c>
      <c r="CU57" s="310">
        <f t="shared" ref="CU57:FW57" si="2309">CU56+3000</f>
        <v>95000</v>
      </c>
      <c r="CV57" s="307">
        <f t="shared" ref="CV57:CW57" si="2310">CV56+3000</f>
        <v>95000</v>
      </c>
      <c r="CW57" s="307">
        <f t="shared" si="2310"/>
        <v>95000</v>
      </c>
      <c r="CX57" s="307">
        <f t="shared" si="2309"/>
        <v>95000</v>
      </c>
      <c r="CY57" s="307">
        <f t="shared" ref="CY57:DB57" si="2311">CY56+3000</f>
        <v>95000</v>
      </c>
      <c r="CZ57" s="307">
        <f t="shared" si="2311"/>
        <v>95000</v>
      </c>
      <c r="DA57" s="307">
        <f t="shared" si="2311"/>
        <v>95000</v>
      </c>
      <c r="DB57" s="307">
        <f t="shared" si="2311"/>
        <v>95000</v>
      </c>
      <c r="DC57" s="307">
        <f t="shared" si="2309"/>
        <v>95000</v>
      </c>
      <c r="DD57" s="307">
        <f t="shared" ref="DD57" si="2312">DD56+3000</f>
        <v>95000</v>
      </c>
      <c r="DE57" s="307">
        <f t="shared" si="2309"/>
        <v>95000</v>
      </c>
      <c r="DF57" s="307">
        <f t="shared" ref="DF57:DI57" si="2313">DF56+3000</f>
        <v>95000</v>
      </c>
      <c r="DG57" s="307">
        <f t="shared" si="2313"/>
        <v>95000</v>
      </c>
      <c r="DH57" s="307">
        <f t="shared" si="2313"/>
        <v>95000</v>
      </c>
      <c r="DI57" s="307">
        <f t="shared" si="2313"/>
        <v>95000</v>
      </c>
      <c r="DJ57" s="307">
        <f t="shared" si="2309"/>
        <v>95000</v>
      </c>
      <c r="DK57" s="307">
        <f t="shared" ref="DK57" si="2314">DK56+3000</f>
        <v>95000</v>
      </c>
      <c r="DL57" s="307">
        <f t="shared" si="2309"/>
        <v>95000</v>
      </c>
      <c r="DM57" s="307">
        <f t="shared" ref="DM57:DP57" si="2315">DM56+3000</f>
        <v>95000</v>
      </c>
      <c r="DN57" s="307">
        <f t="shared" si="2315"/>
        <v>95000</v>
      </c>
      <c r="DO57" s="307">
        <f t="shared" si="2315"/>
        <v>95000</v>
      </c>
      <c r="DP57" s="307">
        <f t="shared" si="2315"/>
        <v>95000</v>
      </c>
      <c r="DQ57" s="307">
        <f t="shared" si="2309"/>
        <v>95000</v>
      </c>
      <c r="DR57" s="307">
        <f t="shared" ref="DR57" si="2316">DR56+3000</f>
        <v>95000</v>
      </c>
      <c r="DS57" s="307">
        <f t="shared" si="2309"/>
        <v>95000</v>
      </c>
      <c r="DT57" s="307">
        <f t="shared" ref="DT57:DW57" si="2317">DT56+3000</f>
        <v>95000</v>
      </c>
      <c r="DU57" s="307">
        <f t="shared" si="2317"/>
        <v>95000</v>
      </c>
      <c r="DV57" s="307">
        <f t="shared" si="2317"/>
        <v>95000</v>
      </c>
      <c r="DW57" s="307">
        <f t="shared" si="2317"/>
        <v>95000</v>
      </c>
      <c r="DX57" s="307">
        <f t="shared" si="2309"/>
        <v>95000</v>
      </c>
      <c r="DY57" s="307">
        <f t="shared" ref="DY57" si="2318">DY56+3000</f>
        <v>95000</v>
      </c>
      <c r="DZ57" s="307">
        <f t="shared" si="2309"/>
        <v>95000</v>
      </c>
      <c r="EA57" s="307">
        <f t="shared" ref="EA57:EB57" si="2319">EA56+3000</f>
        <v>95000</v>
      </c>
      <c r="EB57" s="307">
        <f t="shared" si="2319"/>
        <v>95000</v>
      </c>
      <c r="EC57" s="307">
        <f t="shared" si="2309"/>
        <v>95000</v>
      </c>
      <c r="ED57" s="307">
        <f t="shared" ref="ED57:EF57" si="2320">ED56+3000</f>
        <v>95000</v>
      </c>
      <c r="EE57" s="307">
        <f t="shared" si="2320"/>
        <v>95000</v>
      </c>
      <c r="EF57" s="307">
        <f t="shared" si="2320"/>
        <v>95000</v>
      </c>
      <c r="EG57" s="308">
        <f t="shared" si="2309"/>
        <v>95000</v>
      </c>
      <c r="EH57" s="310">
        <f t="shared" si="2309"/>
        <v>95000</v>
      </c>
      <c r="EI57" s="307">
        <f t="shared" ref="EI57:EK57" si="2321">EI56+3000</f>
        <v>95000</v>
      </c>
      <c r="EJ57" s="307">
        <f t="shared" si="2321"/>
        <v>95000</v>
      </c>
      <c r="EK57" s="307">
        <f t="shared" si="2321"/>
        <v>95000</v>
      </c>
      <c r="EL57" s="307">
        <f t="shared" si="2309"/>
        <v>95000</v>
      </c>
      <c r="EM57" s="307">
        <f t="shared" ref="EM57" si="2322">EM56+3000</f>
        <v>95000</v>
      </c>
      <c r="EN57" s="307">
        <f t="shared" si="2309"/>
        <v>95000</v>
      </c>
      <c r="EO57" s="307">
        <f t="shared" ref="EO57:ER57" si="2323">EO56+3000</f>
        <v>95000</v>
      </c>
      <c r="EP57" s="307">
        <f t="shared" si="2323"/>
        <v>95000</v>
      </c>
      <c r="EQ57" s="307">
        <f t="shared" si="2323"/>
        <v>95000</v>
      </c>
      <c r="ER57" s="307">
        <f t="shared" si="2323"/>
        <v>95000</v>
      </c>
      <c r="ES57" s="307">
        <f t="shared" si="2309"/>
        <v>95000</v>
      </c>
      <c r="ET57" s="307">
        <f t="shared" ref="ET57" si="2324">ET56+3000</f>
        <v>95000</v>
      </c>
      <c r="EU57" s="307">
        <f t="shared" si="2309"/>
        <v>95000</v>
      </c>
      <c r="EV57" s="307">
        <f t="shared" ref="EV57:EY57" si="2325">EV56+3000</f>
        <v>95000</v>
      </c>
      <c r="EW57" s="307">
        <f t="shared" si="2325"/>
        <v>95000</v>
      </c>
      <c r="EX57" s="307">
        <f t="shared" si="2325"/>
        <v>95000</v>
      </c>
      <c r="EY57" s="307">
        <f t="shared" si="2325"/>
        <v>95000</v>
      </c>
      <c r="EZ57" s="307">
        <f t="shared" si="2309"/>
        <v>95000</v>
      </c>
      <c r="FA57" s="307">
        <f t="shared" ref="FA57" si="2326">FA56+3000</f>
        <v>95000</v>
      </c>
      <c r="FB57" s="307">
        <f t="shared" si="2309"/>
        <v>95000</v>
      </c>
      <c r="FC57" s="307">
        <f t="shared" ref="FC57" si="2327">FC56+3000</f>
        <v>95000</v>
      </c>
      <c r="FD57" s="307">
        <f t="shared" si="2309"/>
        <v>95000</v>
      </c>
      <c r="FE57" s="307">
        <f t="shared" ref="FE57:FF57" si="2328">FE56+3000</f>
        <v>95000</v>
      </c>
      <c r="FF57" s="307">
        <f t="shared" si="2328"/>
        <v>95000</v>
      </c>
      <c r="FG57" s="307">
        <f t="shared" si="2309"/>
        <v>95000</v>
      </c>
      <c r="FH57" s="307">
        <f t="shared" ref="FH57" si="2329">FH56+3000</f>
        <v>95000</v>
      </c>
      <c r="FI57" s="307">
        <f t="shared" si="2309"/>
        <v>95000</v>
      </c>
      <c r="FJ57" s="307">
        <f t="shared" ref="FJ57:FM57" si="2330">FJ56+3000</f>
        <v>95000</v>
      </c>
      <c r="FK57" s="307">
        <f t="shared" si="2330"/>
        <v>95000</v>
      </c>
      <c r="FL57" s="307">
        <f t="shared" si="2330"/>
        <v>95000</v>
      </c>
      <c r="FM57" s="307">
        <f t="shared" si="2330"/>
        <v>95000</v>
      </c>
      <c r="FN57" s="307">
        <f t="shared" si="2309"/>
        <v>95000</v>
      </c>
      <c r="FO57" s="307">
        <f t="shared" ref="FO57" si="2331">FO56+3000</f>
        <v>95000</v>
      </c>
      <c r="FP57" s="307">
        <f t="shared" si="2309"/>
        <v>95000</v>
      </c>
      <c r="FQ57" s="307">
        <f t="shared" ref="FQ57:FT57" si="2332">FQ56+3000</f>
        <v>95000</v>
      </c>
      <c r="FR57" s="307">
        <f t="shared" si="2332"/>
        <v>95000</v>
      </c>
      <c r="FS57" s="307">
        <f t="shared" si="2332"/>
        <v>95000</v>
      </c>
      <c r="FT57" s="307">
        <f t="shared" si="2332"/>
        <v>95000</v>
      </c>
      <c r="FU57" s="307">
        <f t="shared" si="2309"/>
        <v>95000</v>
      </c>
      <c r="FV57" s="307">
        <f t="shared" ref="FV57" si="2333">FV56+3000</f>
        <v>95000</v>
      </c>
      <c r="FW57" s="307">
        <f t="shared" si="2309"/>
        <v>95000</v>
      </c>
      <c r="FX57" s="307">
        <f t="shared" ref="FX57:GA57" si="2334">FX56+3000</f>
        <v>95000</v>
      </c>
      <c r="FY57" s="307">
        <f t="shared" si="2334"/>
        <v>95000</v>
      </c>
      <c r="FZ57" s="307">
        <f t="shared" si="2334"/>
        <v>95000</v>
      </c>
      <c r="GA57" s="307">
        <f t="shared" si="2334"/>
        <v>95000</v>
      </c>
      <c r="GB57" s="34">
        <f t="shared" ref="GB57" si="2335">GB56+3000</f>
        <v>95000</v>
      </c>
      <c r="GC57" s="34">
        <f t="shared" ref="GC57:GE57" si="2336">GC56+3000</f>
        <v>95000</v>
      </c>
      <c r="GD57" s="34">
        <f t="shared" si="2336"/>
        <v>95000</v>
      </c>
      <c r="GE57" s="34">
        <f t="shared" si="2336"/>
        <v>95000</v>
      </c>
    </row>
    <row r="58" spans="1:187" x14ac:dyDescent="0.2">
      <c r="CT58" s="136"/>
      <c r="CU58" s="136"/>
    </row>
    <row r="59" spans="1:187" s="311" customFormat="1" ht="12.75" customHeight="1" x14ac:dyDescent="0.2">
      <c r="A59" s="374" t="s">
        <v>172</v>
      </c>
      <c r="BQ59" s="312"/>
      <c r="CQ59" s="330"/>
      <c r="CR59" s="330"/>
      <c r="EG59" s="313"/>
      <c r="EH59" s="312"/>
      <c r="GB59" s="330"/>
      <c r="GE59" s="313"/>
    </row>
    <row r="60" spans="1:187" s="136" customFormat="1" x14ac:dyDescent="0.2">
      <c r="A60" s="374"/>
      <c r="BQ60" s="300"/>
      <c r="CQ60" s="133"/>
      <c r="CR60" s="133"/>
      <c r="EG60" s="299"/>
      <c r="EH60" s="300"/>
      <c r="GB60" s="133"/>
      <c r="GE60" s="299"/>
    </row>
    <row r="61" spans="1:187" s="136" customFormat="1" x14ac:dyDescent="0.2">
      <c r="BQ61" s="300"/>
      <c r="CQ61" s="133"/>
      <c r="CR61" s="133"/>
      <c r="EG61" s="299"/>
      <c r="EH61" s="300"/>
      <c r="GB61" s="133"/>
      <c r="GE61" s="299"/>
    </row>
    <row r="62" spans="1:187" s="85" customFormat="1" ht="12.75" customHeight="1" x14ac:dyDescent="0.2">
      <c r="A62" s="349" t="s">
        <v>74</v>
      </c>
      <c r="BQ62" s="314"/>
      <c r="CQ62" s="34"/>
      <c r="CR62" s="34"/>
      <c r="EG62" s="315"/>
      <c r="EH62" s="314"/>
      <c r="GB62" s="34"/>
      <c r="GE62" s="315"/>
    </row>
    <row r="63" spans="1:187" s="85" customFormat="1" ht="17.25" customHeight="1" x14ac:dyDescent="0.2">
      <c r="A63" s="316" t="s">
        <v>75</v>
      </c>
      <c r="BQ63" s="314"/>
      <c r="CQ63" s="34"/>
      <c r="CR63" s="34"/>
      <c r="EG63" s="315"/>
      <c r="EH63" s="314"/>
      <c r="GB63" s="34"/>
      <c r="GE63" s="315"/>
    </row>
    <row r="64" spans="1:187" s="85" customFormat="1" ht="17.25" customHeight="1" x14ac:dyDescent="0.2">
      <c r="A64" s="317" t="s">
        <v>76</v>
      </c>
      <c r="BQ64" s="314"/>
      <c r="CQ64" s="34"/>
      <c r="CR64" s="34"/>
      <c r="EG64" s="315"/>
      <c r="EH64" s="314"/>
      <c r="GB64" s="34"/>
      <c r="GE64" s="315"/>
    </row>
    <row r="65" spans="1:187" s="85" customFormat="1" ht="22.5" customHeight="1" x14ac:dyDescent="0.2">
      <c r="A65" s="317" t="s">
        <v>77</v>
      </c>
      <c r="BQ65" s="314"/>
      <c r="CQ65" s="34"/>
      <c r="CR65" s="34"/>
      <c r="EG65" s="315"/>
      <c r="EH65" s="314"/>
      <c r="GB65" s="34"/>
      <c r="GE65" s="315"/>
    </row>
    <row r="66" spans="1:187" s="85" customFormat="1" ht="17.25" customHeight="1" x14ac:dyDescent="0.2">
      <c r="A66" s="317" t="s">
        <v>78</v>
      </c>
      <c r="BQ66" s="314"/>
      <c r="CQ66" s="34"/>
      <c r="CR66" s="34"/>
      <c r="EG66" s="315"/>
      <c r="EH66" s="314"/>
      <c r="GB66" s="34"/>
      <c r="GE66" s="315"/>
    </row>
    <row r="67" spans="1:187" s="85" customFormat="1" ht="17.25" customHeight="1" x14ac:dyDescent="0.2">
      <c r="A67" s="317" t="s">
        <v>439</v>
      </c>
      <c r="BQ67" s="314"/>
      <c r="CQ67" s="34"/>
      <c r="CR67" s="34"/>
      <c r="EG67" s="315"/>
      <c r="EH67" s="314"/>
      <c r="GB67" s="34"/>
      <c r="GE67" s="315"/>
    </row>
    <row r="68" spans="1:187" s="85" customFormat="1" ht="22.5" customHeight="1" x14ac:dyDescent="0.2">
      <c r="A68" s="317" t="s">
        <v>79</v>
      </c>
      <c r="BQ68" s="314"/>
      <c r="CQ68" s="34"/>
      <c r="CR68" s="34"/>
      <c r="EG68" s="315"/>
      <c r="EH68" s="314"/>
      <c r="GB68" s="34"/>
      <c r="GE68" s="315"/>
    </row>
    <row r="69" spans="1:187" s="85" customFormat="1" ht="22.5" customHeight="1" x14ac:dyDescent="0.2">
      <c r="A69" s="317" t="s">
        <v>187</v>
      </c>
      <c r="BQ69" s="314"/>
      <c r="CQ69" s="34"/>
      <c r="CR69" s="34"/>
      <c r="EG69" s="315"/>
      <c r="EH69" s="314"/>
      <c r="GB69" s="34"/>
      <c r="GE69" s="315"/>
    </row>
    <row r="70" spans="1:187" s="85" customFormat="1" ht="17.25" customHeight="1" thickBot="1" x14ac:dyDescent="0.25">
      <c r="A70" s="320"/>
      <c r="BQ70" s="314"/>
      <c r="CQ70" s="34"/>
      <c r="CR70" s="34"/>
      <c r="EG70" s="315"/>
      <c r="EH70" s="314"/>
      <c r="GB70" s="34"/>
      <c r="GE70" s="315"/>
    </row>
    <row r="71" spans="1:187" s="35" customFormat="1" ht="117" customHeight="1" thickBot="1" x14ac:dyDescent="0.25">
      <c r="A71" s="350" t="s">
        <v>467</v>
      </c>
      <c r="BQ71" s="314"/>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34"/>
      <c r="CR71" s="34"/>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315"/>
      <c r="EH71" s="314"/>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34"/>
      <c r="GC71" s="85"/>
      <c r="GD71" s="85"/>
      <c r="GE71" s="315"/>
    </row>
    <row r="72" spans="1:187" s="35" customFormat="1" ht="12" customHeight="1" thickBot="1" x14ac:dyDescent="0.25">
      <c r="A72" s="351" t="s">
        <v>81</v>
      </c>
      <c r="BQ72" s="314"/>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34"/>
      <c r="CR72" s="34"/>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315"/>
      <c r="EH72" s="314"/>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34"/>
      <c r="GC72" s="85"/>
      <c r="GD72" s="85"/>
      <c r="GE72" s="315"/>
    </row>
    <row r="73" spans="1:187" s="35" customFormat="1" ht="97.5" customHeight="1" x14ac:dyDescent="0.2">
      <c r="A73" s="400" t="s">
        <v>480</v>
      </c>
      <c r="BQ73" s="314"/>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34"/>
      <c r="CR73" s="34"/>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315"/>
      <c r="EH73" s="314"/>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34"/>
      <c r="GC73" s="85"/>
      <c r="GD73" s="85"/>
      <c r="GE73" s="315"/>
    </row>
    <row r="74" spans="1:187" hidden="1" x14ac:dyDescent="0.2">
      <c r="A74" s="376"/>
      <c r="CT74" s="136"/>
      <c r="CU74" s="136"/>
    </row>
    <row r="75" spans="1:187" hidden="1" x14ac:dyDescent="0.2">
      <c r="A75" s="376"/>
      <c r="CT75" s="136"/>
      <c r="CU75" s="136"/>
    </row>
    <row r="76" spans="1:187" ht="73.5" hidden="1" customHeight="1" x14ac:dyDescent="0.2">
      <c r="A76" s="376"/>
      <c r="CT76" s="136"/>
      <c r="CU76" s="136"/>
    </row>
    <row r="77" spans="1:187" ht="78" hidden="1" customHeight="1" thickBot="1" x14ac:dyDescent="0.25">
      <c r="A77" s="377"/>
      <c r="CT77" s="136"/>
      <c r="CU77" s="136"/>
    </row>
    <row r="78" spans="1:187" x14ac:dyDescent="0.2">
      <c r="CT78" s="136"/>
      <c r="CU78" s="136"/>
    </row>
    <row r="79" spans="1:187" x14ac:dyDescent="0.2">
      <c r="CT79" s="136"/>
      <c r="CU79" s="136"/>
    </row>
    <row r="80" spans="1:187" x14ac:dyDescent="0.2">
      <c r="CT80" s="136"/>
      <c r="CU80" s="136"/>
    </row>
    <row r="81" spans="98:99" x14ac:dyDescent="0.2">
      <c r="CT81" s="136"/>
      <c r="CU81" s="136"/>
    </row>
    <row r="82" spans="98:99" x14ac:dyDescent="0.2">
      <c r="CT82" s="136"/>
      <c r="CU82" s="136"/>
    </row>
    <row r="83" spans="98:99" x14ac:dyDescent="0.2">
      <c r="CT83" s="136"/>
      <c r="CU83" s="136"/>
    </row>
    <row r="84" spans="98:99" x14ac:dyDescent="0.2">
      <c r="CT84" s="136"/>
      <c r="CU84" s="136"/>
    </row>
    <row r="85" spans="98:99" x14ac:dyDescent="0.2">
      <c r="CT85" s="136"/>
      <c r="CU85" s="136"/>
    </row>
    <row r="86" spans="98:99" x14ac:dyDescent="0.2">
      <c r="CT86" s="136"/>
      <c r="CU86" s="136"/>
    </row>
    <row r="87" spans="98:99" x14ac:dyDescent="0.2">
      <c r="CT87" s="136"/>
      <c r="CU87" s="136"/>
    </row>
    <row r="88" spans="98:99" x14ac:dyDescent="0.2">
      <c r="CT88" s="136"/>
      <c r="CU88" s="136"/>
    </row>
    <row r="89" spans="98:99" x14ac:dyDescent="0.2">
      <c r="CT89" s="136"/>
      <c r="CU89" s="136"/>
    </row>
    <row r="90" spans="98:99" x14ac:dyDescent="0.2">
      <c r="CT90" s="136"/>
      <c r="CU90" s="136"/>
    </row>
    <row r="91" spans="98:99" x14ac:dyDescent="0.2">
      <c r="CT91" s="136"/>
      <c r="CU91" s="136"/>
    </row>
    <row r="92" spans="98:99" x14ac:dyDescent="0.2">
      <c r="CT92" s="136"/>
      <c r="CU92" s="136"/>
    </row>
    <row r="93" spans="98:99" x14ac:dyDescent="0.2">
      <c r="CT93" s="136"/>
      <c r="CU93" s="136"/>
    </row>
    <row r="94" spans="98:99" x14ac:dyDescent="0.2">
      <c r="CT94" s="136"/>
      <c r="CU94" s="136"/>
    </row>
    <row r="95" spans="98:99" x14ac:dyDescent="0.2">
      <c r="CT95" s="136"/>
      <c r="CU95" s="136"/>
    </row>
    <row r="96" spans="98:99" x14ac:dyDescent="0.2">
      <c r="CT96" s="136"/>
      <c r="CU96" s="136"/>
    </row>
    <row r="97" spans="1:99" x14ac:dyDescent="0.2">
      <c r="CT97" s="136"/>
      <c r="CU97" s="136"/>
    </row>
    <row r="98" spans="1:99" x14ac:dyDescent="0.2">
      <c r="CT98" s="136"/>
      <c r="CU98" s="136"/>
    </row>
    <row r="99" spans="1:99" x14ac:dyDescent="0.2">
      <c r="CT99" s="136"/>
      <c r="CU99" s="136"/>
    </row>
    <row r="100" spans="1:99" x14ac:dyDescent="0.2">
      <c r="CT100" s="136"/>
      <c r="CU100" s="136"/>
    </row>
    <row r="101" spans="1:99" x14ac:dyDescent="0.2">
      <c r="CT101" s="136"/>
      <c r="CU101" s="136"/>
    </row>
    <row r="102" spans="1:99" x14ac:dyDescent="0.2">
      <c r="CT102" s="136"/>
      <c r="CU102" s="136"/>
    </row>
    <row r="103" spans="1:99" x14ac:dyDescent="0.2">
      <c r="CT103" s="136"/>
      <c r="CU103" s="136"/>
    </row>
    <row r="104" spans="1:99" x14ac:dyDescent="0.2">
      <c r="CT104" s="136"/>
      <c r="CU104" s="136"/>
    </row>
    <row r="105" spans="1:99" x14ac:dyDescent="0.2">
      <c r="CT105" s="136"/>
      <c r="CU105" s="136"/>
    </row>
    <row r="106" spans="1:99" x14ac:dyDescent="0.2">
      <c r="CT106" s="136"/>
      <c r="CU106" s="136"/>
    </row>
    <row r="107" spans="1:99" x14ac:dyDescent="0.2">
      <c r="CT107" s="136"/>
      <c r="CU107" s="136"/>
    </row>
    <row r="108" spans="1:99" x14ac:dyDescent="0.2">
      <c r="CT108" s="136"/>
      <c r="CU108" s="136"/>
    </row>
    <row r="109" spans="1:99" x14ac:dyDescent="0.2">
      <c r="CT109" s="136"/>
      <c r="CU109" s="136"/>
    </row>
    <row r="110" spans="1:99" x14ac:dyDescent="0.2">
      <c r="CT110" s="136"/>
      <c r="CU110" s="136"/>
    </row>
    <row r="111" spans="1:99" x14ac:dyDescent="0.2">
      <c r="A111" s="318"/>
      <c r="CT111" s="136"/>
      <c r="CU111" s="136"/>
    </row>
    <row r="112" spans="1:99" x14ac:dyDescent="0.2">
      <c r="CT112" s="136"/>
      <c r="CU112" s="136"/>
    </row>
    <row r="113" spans="98:99" x14ac:dyDescent="0.2">
      <c r="CT113" s="136"/>
      <c r="CU113" s="136"/>
    </row>
    <row r="114" spans="98:99" x14ac:dyDescent="0.2">
      <c r="CT114" s="136"/>
      <c r="CU114" s="136"/>
    </row>
    <row r="115" spans="98:99" x14ac:dyDescent="0.2">
      <c r="CT115" s="136"/>
      <c r="CU115" s="136"/>
    </row>
    <row r="116" spans="98:99" x14ac:dyDescent="0.2">
      <c r="CT116" s="136"/>
      <c r="CU116" s="136"/>
    </row>
    <row r="117" spans="98:99" x14ac:dyDescent="0.2">
      <c r="CT117" s="136"/>
      <c r="CU117" s="136"/>
    </row>
    <row r="118" spans="98:99" x14ac:dyDescent="0.2">
      <c r="CT118" s="136"/>
      <c r="CU118" s="136"/>
    </row>
    <row r="119" spans="98:99" x14ac:dyDescent="0.2">
      <c r="CT119" s="136"/>
      <c r="CU119" s="136"/>
    </row>
    <row r="120" spans="98:99" x14ac:dyDescent="0.2">
      <c r="CT120" s="136"/>
      <c r="CU120" s="136"/>
    </row>
    <row r="121" spans="98:99" x14ac:dyDescent="0.2">
      <c r="CT121" s="136"/>
      <c r="CU121" s="136"/>
    </row>
    <row r="122" spans="98:99" x14ac:dyDescent="0.2">
      <c r="CT122" s="136"/>
      <c r="CU122" s="136"/>
    </row>
    <row r="123" spans="98:99" x14ac:dyDescent="0.2">
      <c r="CT123" s="136"/>
      <c r="CU123" s="136"/>
    </row>
    <row r="124" spans="98:99" x14ac:dyDescent="0.2">
      <c r="CT124" s="136"/>
      <c r="CU124" s="136"/>
    </row>
    <row r="125" spans="98:99" x14ac:dyDescent="0.2">
      <c r="CT125" s="136"/>
      <c r="CU125" s="136"/>
    </row>
    <row r="126" spans="98:99" x14ac:dyDescent="0.2">
      <c r="CT126" s="136"/>
      <c r="CU126" s="136"/>
    </row>
    <row r="127" spans="98:99" x14ac:dyDescent="0.2">
      <c r="CT127" s="136"/>
      <c r="CU127" s="136"/>
    </row>
    <row r="128" spans="98:99" x14ac:dyDescent="0.2">
      <c r="CT128" s="136"/>
      <c r="CU128" s="136"/>
    </row>
    <row r="129" spans="98:99" x14ac:dyDescent="0.2">
      <c r="CT129" s="136"/>
      <c r="CU129" s="136"/>
    </row>
    <row r="130" spans="98:99" x14ac:dyDescent="0.2">
      <c r="CT130" s="136"/>
      <c r="CU130" s="136"/>
    </row>
    <row r="131" spans="98:99" x14ac:dyDescent="0.2">
      <c r="CT131" s="136"/>
      <c r="CU131" s="136"/>
    </row>
    <row r="132" spans="98:99" x14ac:dyDescent="0.2">
      <c r="CT132" s="136"/>
      <c r="CU132" s="136"/>
    </row>
    <row r="133" spans="98:99" x14ac:dyDescent="0.2">
      <c r="CT133" s="136"/>
      <c r="CU133" s="136"/>
    </row>
    <row r="134" spans="98:99" x14ac:dyDescent="0.2">
      <c r="CT134" s="136"/>
      <c r="CU134" s="136"/>
    </row>
    <row r="135" spans="98:99" x14ac:dyDescent="0.2">
      <c r="CT135" s="136"/>
      <c r="CU135" s="136"/>
    </row>
    <row r="136" spans="98:99" x14ac:dyDescent="0.2">
      <c r="CT136" s="136"/>
      <c r="CU136" s="136"/>
    </row>
    <row r="137" spans="98:99" x14ac:dyDescent="0.2">
      <c r="CT137" s="136"/>
      <c r="CU137" s="136"/>
    </row>
    <row r="138" spans="98:99" x14ac:dyDescent="0.2">
      <c r="CT138" s="136"/>
      <c r="CU138" s="136"/>
    </row>
    <row r="139" spans="98:99" x14ac:dyDescent="0.2">
      <c r="CT139" s="136"/>
      <c r="CU139" s="136"/>
    </row>
    <row r="140" spans="98:99" x14ac:dyDescent="0.2">
      <c r="CT140" s="136"/>
      <c r="CU140" s="136"/>
    </row>
    <row r="141" spans="98:99" x14ac:dyDescent="0.2">
      <c r="CT141" s="136"/>
      <c r="CU141" s="136"/>
    </row>
    <row r="142" spans="98:99" x14ac:dyDescent="0.2">
      <c r="CT142" s="136"/>
      <c r="CU142" s="136"/>
    </row>
    <row r="143" spans="98:99" x14ac:dyDescent="0.2">
      <c r="CT143" s="136"/>
      <c r="CU143" s="136"/>
    </row>
    <row r="144" spans="98:99" x14ac:dyDescent="0.2">
      <c r="CT144" s="136"/>
      <c r="CU144" s="136"/>
    </row>
    <row r="145" spans="98:99" x14ac:dyDescent="0.2">
      <c r="CT145" s="136"/>
      <c r="CU145" s="136"/>
    </row>
    <row r="146" spans="98:99" x14ac:dyDescent="0.2">
      <c r="CT146" s="136"/>
      <c r="CU146" s="136"/>
    </row>
    <row r="147" spans="98:99" x14ac:dyDescent="0.2">
      <c r="CT147" s="136"/>
      <c r="CU147" s="136"/>
    </row>
    <row r="148" spans="98:99" x14ac:dyDescent="0.2">
      <c r="CT148" s="136"/>
      <c r="CU148" s="136"/>
    </row>
    <row r="149" spans="98:99" x14ac:dyDescent="0.2">
      <c r="CT149" s="136"/>
      <c r="CU149" s="136"/>
    </row>
    <row r="150" spans="98:99" x14ac:dyDescent="0.2">
      <c r="CT150" s="136"/>
      <c r="CU150" s="136"/>
    </row>
    <row r="151" spans="98:99" x14ac:dyDescent="0.2">
      <c r="CT151" s="136"/>
      <c r="CU151" s="136"/>
    </row>
    <row r="152" spans="98:99" x14ac:dyDescent="0.2">
      <c r="CT152" s="136"/>
      <c r="CU152" s="136"/>
    </row>
    <row r="153" spans="98:99" x14ac:dyDescent="0.2">
      <c r="CT153" s="136"/>
      <c r="CU153" s="136"/>
    </row>
    <row r="154" spans="98:99" x14ac:dyDescent="0.2">
      <c r="CT154" s="136"/>
      <c r="CU154" s="136"/>
    </row>
    <row r="155" spans="98:99" x14ac:dyDescent="0.2">
      <c r="CT155" s="136"/>
      <c r="CU155" s="136"/>
    </row>
    <row r="156" spans="98:99" x14ac:dyDescent="0.2">
      <c r="CT156" s="136"/>
      <c r="CU156" s="136"/>
    </row>
    <row r="157" spans="98:99" x14ac:dyDescent="0.2">
      <c r="CT157" s="136"/>
      <c r="CU157" s="136"/>
    </row>
    <row r="158" spans="98:99" x14ac:dyDescent="0.2">
      <c r="CT158" s="136"/>
      <c r="CU158" s="136"/>
    </row>
    <row r="159" spans="98:99" x14ac:dyDescent="0.2">
      <c r="CT159" s="136"/>
      <c r="CU159" s="136"/>
    </row>
    <row r="160" spans="98:99" x14ac:dyDescent="0.2">
      <c r="CT160" s="136"/>
      <c r="CU160" s="136"/>
    </row>
    <row r="161" spans="98:99" x14ac:dyDescent="0.2">
      <c r="CT161" s="136"/>
      <c r="CU161" s="136"/>
    </row>
    <row r="162" spans="98:99" x14ac:dyDescent="0.2">
      <c r="CT162" s="136"/>
      <c r="CU162" s="136"/>
    </row>
    <row r="163" spans="98:99" x14ac:dyDescent="0.2">
      <c r="CT163" s="136"/>
      <c r="CU163" s="136"/>
    </row>
    <row r="164" spans="98:99" x14ac:dyDescent="0.2">
      <c r="CT164" s="136"/>
      <c r="CU164" s="136"/>
    </row>
    <row r="165" spans="98:99" x14ac:dyDescent="0.2">
      <c r="CT165" s="136"/>
      <c r="CU165" s="136"/>
    </row>
    <row r="166" spans="98:99" x14ac:dyDescent="0.2">
      <c r="CT166" s="136"/>
      <c r="CU166" s="136"/>
    </row>
    <row r="167" spans="98:99" x14ac:dyDescent="0.2">
      <c r="CT167" s="136"/>
      <c r="CU167" s="136"/>
    </row>
    <row r="168" spans="98:99" x14ac:dyDescent="0.2">
      <c r="CT168" s="136"/>
      <c r="CU168" s="136"/>
    </row>
    <row r="169" spans="98:99" x14ac:dyDescent="0.2">
      <c r="CT169" s="136"/>
      <c r="CU169" s="136"/>
    </row>
    <row r="170" spans="98:99" x14ac:dyDescent="0.2">
      <c r="CT170" s="136"/>
      <c r="CU170" s="136"/>
    </row>
    <row r="171" spans="98:99" x14ac:dyDescent="0.2">
      <c r="CT171" s="136"/>
      <c r="CU171" s="136"/>
    </row>
    <row r="172" spans="98:99" x14ac:dyDescent="0.2">
      <c r="CT172" s="136"/>
      <c r="CU172" s="136"/>
    </row>
    <row r="173" spans="98:99" x14ac:dyDescent="0.2">
      <c r="CT173" s="136"/>
      <c r="CU173" s="136"/>
    </row>
    <row r="174" spans="98:99" x14ac:dyDescent="0.2">
      <c r="CT174" s="136"/>
      <c r="CU174" s="136"/>
    </row>
    <row r="175" spans="98:99" x14ac:dyDescent="0.2">
      <c r="CT175" s="136"/>
      <c r="CU175" s="136"/>
    </row>
    <row r="176" spans="98:99" x14ac:dyDescent="0.2">
      <c r="CT176" s="136"/>
      <c r="CU176" s="136"/>
    </row>
    <row r="177" spans="98:99" x14ac:dyDescent="0.2">
      <c r="CT177" s="136"/>
      <c r="CU177" s="136"/>
    </row>
    <row r="178" spans="98:99" x14ac:dyDescent="0.2">
      <c r="CT178" s="136"/>
      <c r="CU178" s="136"/>
    </row>
    <row r="179" spans="98:99" x14ac:dyDescent="0.2">
      <c r="CT179" s="136"/>
      <c r="CU179" s="136"/>
    </row>
    <row r="180" spans="98:99" x14ac:dyDescent="0.2">
      <c r="CT180" s="136"/>
      <c r="CU180" s="136"/>
    </row>
    <row r="181" spans="98:99" x14ac:dyDescent="0.2">
      <c r="CT181" s="136"/>
      <c r="CU181" s="136"/>
    </row>
    <row r="182" spans="98:99" x14ac:dyDescent="0.2">
      <c r="CT182" s="136"/>
      <c r="CU182" s="136"/>
    </row>
    <row r="183" spans="98:99" x14ac:dyDescent="0.2">
      <c r="CT183" s="136"/>
      <c r="CU183" s="136"/>
    </row>
    <row r="184" spans="98:99" x14ac:dyDescent="0.2">
      <c r="CT184" s="136"/>
      <c r="CU184" s="136"/>
    </row>
    <row r="185" spans="98:99" x14ac:dyDescent="0.2">
      <c r="CT185" s="136"/>
      <c r="CU185" s="136"/>
    </row>
    <row r="186" spans="98:99" x14ac:dyDescent="0.2">
      <c r="CT186" s="136"/>
      <c r="CU186" s="136"/>
    </row>
    <row r="187" spans="98:99" x14ac:dyDescent="0.2">
      <c r="CT187" s="136"/>
      <c r="CU187" s="136"/>
    </row>
    <row r="188" spans="98:99" x14ac:dyDescent="0.2">
      <c r="CT188" s="136"/>
      <c r="CU188" s="136"/>
    </row>
    <row r="189" spans="98:99" x14ac:dyDescent="0.2">
      <c r="CT189" s="136"/>
      <c r="CU189" s="136"/>
    </row>
    <row r="190" spans="98:99" x14ac:dyDescent="0.2">
      <c r="CT190" s="136"/>
      <c r="CU190" s="136"/>
    </row>
    <row r="191" spans="98:99" x14ac:dyDescent="0.2">
      <c r="CT191" s="136"/>
      <c r="CU191" s="136"/>
    </row>
    <row r="192" spans="98:99" x14ac:dyDescent="0.2">
      <c r="CT192" s="136"/>
      <c r="CU192" s="136"/>
    </row>
    <row r="193" spans="98:99" x14ac:dyDescent="0.2">
      <c r="CT193" s="136"/>
      <c r="CU193" s="136"/>
    </row>
    <row r="194" spans="98:99" x14ac:dyDescent="0.2">
      <c r="CT194" s="136"/>
      <c r="CU194" s="136"/>
    </row>
    <row r="195" spans="98:99" x14ac:dyDescent="0.2">
      <c r="CT195" s="136"/>
      <c r="CU195" s="136"/>
    </row>
    <row r="196" spans="98:99" x14ac:dyDescent="0.2">
      <c r="CT196" s="136"/>
      <c r="CU196" s="136"/>
    </row>
    <row r="197" spans="98:99" x14ac:dyDescent="0.2">
      <c r="CT197" s="136"/>
      <c r="CU197" s="136"/>
    </row>
    <row r="198" spans="98:99" x14ac:dyDescent="0.2">
      <c r="CT198" s="136"/>
      <c r="CU198" s="136"/>
    </row>
    <row r="199" spans="98:99" x14ac:dyDescent="0.2">
      <c r="CT199" s="136"/>
      <c r="CU199" s="136"/>
    </row>
    <row r="200" spans="98:99" x14ac:dyDescent="0.2">
      <c r="CT200" s="136"/>
      <c r="CU200" s="136"/>
    </row>
    <row r="201" spans="98:99" x14ac:dyDescent="0.2">
      <c r="CT201" s="136"/>
      <c r="CU201" s="136"/>
    </row>
    <row r="202" spans="98:99" x14ac:dyDescent="0.2">
      <c r="CT202" s="136"/>
      <c r="CU202" s="136"/>
    </row>
    <row r="203" spans="98:99" x14ac:dyDescent="0.2">
      <c r="CT203" s="136"/>
      <c r="CU203" s="136"/>
    </row>
    <row r="204" spans="98:99" x14ac:dyDescent="0.2">
      <c r="CT204" s="136"/>
      <c r="CU204" s="136"/>
    </row>
    <row r="205" spans="98:99" x14ac:dyDescent="0.2">
      <c r="CT205" s="136"/>
      <c r="CU205" s="136"/>
    </row>
    <row r="206" spans="98:99" x14ac:dyDescent="0.2">
      <c r="CT206" s="136"/>
      <c r="CU206" s="136"/>
    </row>
    <row r="207" spans="98:99" x14ac:dyDescent="0.2">
      <c r="CT207" s="136"/>
      <c r="CU207" s="136"/>
    </row>
    <row r="208" spans="98:99" x14ac:dyDescent="0.2">
      <c r="CT208" s="136"/>
      <c r="CU208" s="136"/>
    </row>
    <row r="209" spans="98:99" x14ac:dyDescent="0.2">
      <c r="CT209" s="136"/>
      <c r="CU209" s="136"/>
    </row>
    <row r="210" spans="98:99" x14ac:dyDescent="0.2">
      <c r="CT210" s="136"/>
      <c r="CU210" s="136"/>
    </row>
    <row r="211" spans="98:99" x14ac:dyDescent="0.2">
      <c r="CT211" s="136"/>
      <c r="CU211" s="136"/>
    </row>
    <row r="212" spans="98:99" x14ac:dyDescent="0.2">
      <c r="CT212" s="136"/>
      <c r="CU212" s="136"/>
    </row>
    <row r="213" spans="98:99" x14ac:dyDescent="0.2">
      <c r="CT213" s="136"/>
      <c r="CU213" s="136"/>
    </row>
    <row r="214" spans="98:99" x14ac:dyDescent="0.2">
      <c r="CT214" s="136"/>
      <c r="CU214" s="136"/>
    </row>
    <row r="215" spans="98:99" x14ac:dyDescent="0.2">
      <c r="CT215" s="136"/>
      <c r="CU215" s="136"/>
    </row>
    <row r="216" spans="98:99" x14ac:dyDescent="0.2">
      <c r="CT216" s="136"/>
      <c r="CU216" s="136"/>
    </row>
    <row r="217" spans="98:99" x14ac:dyDescent="0.2">
      <c r="CT217" s="136"/>
      <c r="CU217" s="136"/>
    </row>
    <row r="218" spans="98:99" x14ac:dyDescent="0.2">
      <c r="CT218" s="136"/>
      <c r="CU218" s="136"/>
    </row>
    <row r="219" spans="98:99" x14ac:dyDescent="0.2">
      <c r="CT219" s="136"/>
      <c r="CU219" s="136"/>
    </row>
    <row r="220" spans="98:99" x14ac:dyDescent="0.2">
      <c r="CT220" s="136"/>
      <c r="CU220" s="136"/>
    </row>
    <row r="221" spans="98:99" x14ac:dyDescent="0.2">
      <c r="CT221" s="136"/>
      <c r="CU221" s="136"/>
    </row>
    <row r="222" spans="98:99" x14ac:dyDescent="0.2">
      <c r="CT222" s="136"/>
      <c r="CU222" s="136"/>
    </row>
    <row r="223" spans="98:99" x14ac:dyDescent="0.2">
      <c r="CT223" s="136"/>
      <c r="CU223" s="136"/>
    </row>
    <row r="224" spans="98:99" x14ac:dyDescent="0.2">
      <c r="CT224" s="136"/>
      <c r="CU224" s="136"/>
    </row>
    <row r="225" spans="98:99" x14ac:dyDescent="0.2">
      <c r="CT225" s="136"/>
      <c r="CU225" s="136"/>
    </row>
    <row r="226" spans="98:99" x14ac:dyDescent="0.2">
      <c r="CT226" s="136"/>
      <c r="CU226" s="136"/>
    </row>
    <row r="227" spans="98:99" x14ac:dyDescent="0.2">
      <c r="CT227" s="136"/>
      <c r="CU227" s="136"/>
    </row>
    <row r="228" spans="98:99" x14ac:dyDescent="0.2">
      <c r="CT228" s="136"/>
      <c r="CU228" s="136"/>
    </row>
    <row r="229" spans="98:99" x14ac:dyDescent="0.2">
      <c r="CT229" s="136"/>
      <c r="CU229" s="136"/>
    </row>
    <row r="230" spans="98:99" x14ac:dyDescent="0.2">
      <c r="CT230" s="136"/>
      <c r="CU230" s="136"/>
    </row>
    <row r="231" spans="98:99" x14ac:dyDescent="0.2">
      <c r="CT231" s="136"/>
      <c r="CU231" s="136"/>
    </row>
    <row r="232" spans="98:99" x14ac:dyDescent="0.2">
      <c r="CT232" s="136"/>
      <c r="CU232" s="136"/>
    </row>
    <row r="233" spans="98:99" x14ac:dyDescent="0.2">
      <c r="CT233" s="136"/>
      <c r="CU233" s="136"/>
    </row>
    <row r="234" spans="98:99" x14ac:dyDescent="0.2">
      <c r="CT234" s="136"/>
      <c r="CU234" s="136"/>
    </row>
    <row r="235" spans="98:99" x14ac:dyDescent="0.2">
      <c r="CT235" s="136"/>
      <c r="CU235" s="136"/>
    </row>
    <row r="236" spans="98:99" x14ac:dyDescent="0.2">
      <c r="CT236" s="136"/>
      <c r="CU236" s="136"/>
    </row>
    <row r="237" spans="98:99" x14ac:dyDescent="0.2">
      <c r="CT237" s="136"/>
      <c r="CU237" s="136"/>
    </row>
    <row r="238" spans="98:99" x14ac:dyDescent="0.2">
      <c r="CT238" s="136"/>
      <c r="CU238" s="136"/>
    </row>
    <row r="239" spans="98:99" x14ac:dyDescent="0.2">
      <c r="CT239" s="136"/>
      <c r="CU239" s="136"/>
    </row>
    <row r="240" spans="98:99" x14ac:dyDescent="0.2">
      <c r="CT240" s="136"/>
      <c r="CU240" s="136"/>
    </row>
    <row r="241" spans="98:99" x14ac:dyDescent="0.2">
      <c r="CT241" s="136"/>
      <c r="CU241" s="136"/>
    </row>
    <row r="242" spans="98:99" x14ac:dyDescent="0.2">
      <c r="CT242" s="136"/>
      <c r="CU242" s="136"/>
    </row>
    <row r="243" spans="98:99" x14ac:dyDescent="0.2">
      <c r="CT243" s="136"/>
      <c r="CU243" s="136"/>
    </row>
    <row r="244" spans="98:99" x14ac:dyDescent="0.2">
      <c r="CT244" s="136"/>
      <c r="CU244" s="136"/>
    </row>
    <row r="245" spans="98:99" x14ac:dyDescent="0.2">
      <c r="CT245" s="136"/>
      <c r="CU245" s="136"/>
    </row>
    <row r="246" spans="98:99" x14ac:dyDescent="0.2">
      <c r="CT246" s="136"/>
      <c r="CU246" s="136"/>
    </row>
    <row r="247" spans="98:99" x14ac:dyDescent="0.2">
      <c r="CT247" s="136"/>
      <c r="CU247" s="136"/>
    </row>
    <row r="248" spans="98:99" x14ac:dyDescent="0.2">
      <c r="CT248" s="136"/>
      <c r="CU248" s="136"/>
    </row>
    <row r="249" spans="98:99" x14ac:dyDescent="0.2">
      <c r="CT249" s="136"/>
      <c r="CU249" s="136"/>
    </row>
    <row r="250" spans="98:99" x14ac:dyDescent="0.2">
      <c r="CT250" s="136"/>
      <c r="CU250" s="136"/>
    </row>
    <row r="251" spans="98:99" x14ac:dyDescent="0.2">
      <c r="CT251" s="136"/>
      <c r="CU251" s="136"/>
    </row>
    <row r="252" spans="98:99" x14ac:dyDescent="0.2">
      <c r="CT252" s="136"/>
      <c r="CU252" s="136"/>
    </row>
    <row r="253" spans="98:99" x14ac:dyDescent="0.2">
      <c r="CT253" s="136"/>
      <c r="CU253" s="136"/>
    </row>
    <row r="254" spans="98:99" x14ac:dyDescent="0.2">
      <c r="CT254" s="136"/>
      <c r="CU254" s="136"/>
    </row>
    <row r="255" spans="98:99" x14ac:dyDescent="0.2">
      <c r="CT255" s="136"/>
      <c r="CU255" s="136"/>
    </row>
    <row r="256" spans="98:99" x14ac:dyDescent="0.2">
      <c r="CT256" s="136"/>
      <c r="CU256" s="136"/>
    </row>
    <row r="257" spans="98:99" x14ac:dyDescent="0.2">
      <c r="CT257" s="136"/>
      <c r="CU257" s="136"/>
    </row>
    <row r="258" spans="98:99" x14ac:dyDescent="0.2">
      <c r="CT258" s="136"/>
      <c r="CU258" s="136"/>
    </row>
    <row r="259" spans="98:99" x14ac:dyDescent="0.2">
      <c r="CT259" s="136"/>
      <c r="CU259" s="136"/>
    </row>
    <row r="260" spans="98:99" x14ac:dyDescent="0.2">
      <c r="CT260" s="136"/>
      <c r="CU260" s="136"/>
    </row>
    <row r="261" spans="98:99" x14ac:dyDescent="0.2">
      <c r="CT261" s="136"/>
      <c r="CU261" s="136"/>
    </row>
    <row r="262" spans="98:99" x14ac:dyDescent="0.2">
      <c r="CT262" s="136"/>
      <c r="CU262" s="136"/>
    </row>
    <row r="263" spans="98:99" x14ac:dyDescent="0.2">
      <c r="CT263" s="136"/>
      <c r="CU263" s="136"/>
    </row>
    <row r="264" spans="98:99" x14ac:dyDescent="0.2">
      <c r="CT264" s="136"/>
      <c r="CU264" s="136"/>
    </row>
    <row r="265" spans="98:99" x14ac:dyDescent="0.2">
      <c r="CT265" s="136"/>
      <c r="CU265" s="136"/>
    </row>
    <row r="266" spans="98:99" x14ac:dyDescent="0.2">
      <c r="CT266" s="136"/>
      <c r="CU266" s="136"/>
    </row>
    <row r="267" spans="98:99" x14ac:dyDescent="0.2">
      <c r="CT267" s="136"/>
      <c r="CU267" s="136"/>
    </row>
    <row r="268" spans="98:99" x14ac:dyDescent="0.2">
      <c r="CT268" s="136"/>
      <c r="CU268" s="136"/>
    </row>
    <row r="269" spans="98:99" x14ac:dyDescent="0.2">
      <c r="CT269" s="136"/>
      <c r="CU269" s="136"/>
    </row>
    <row r="270" spans="98:99" x14ac:dyDescent="0.2">
      <c r="CT270" s="136"/>
      <c r="CU270" s="136"/>
    </row>
    <row r="271" spans="98:99" x14ac:dyDescent="0.2">
      <c r="CT271" s="136"/>
      <c r="CU271" s="136"/>
    </row>
    <row r="272" spans="98:99" x14ac:dyDescent="0.2">
      <c r="CT272" s="136"/>
      <c r="CU272" s="136"/>
    </row>
    <row r="273" spans="98:99" x14ac:dyDescent="0.2">
      <c r="CT273" s="136"/>
      <c r="CU273" s="136"/>
    </row>
    <row r="274" spans="98:99" x14ac:dyDescent="0.2">
      <c r="CT274" s="136"/>
      <c r="CU274" s="136"/>
    </row>
    <row r="275" spans="98:99" x14ac:dyDescent="0.2">
      <c r="CT275" s="136"/>
      <c r="CU275" s="136"/>
    </row>
    <row r="276" spans="98:99" x14ac:dyDescent="0.2">
      <c r="CT276" s="136"/>
      <c r="CU276" s="136"/>
    </row>
    <row r="277" spans="98:99" x14ac:dyDescent="0.2">
      <c r="CT277" s="136"/>
      <c r="CU277" s="136"/>
    </row>
    <row r="278" spans="98:99" x14ac:dyDescent="0.2">
      <c r="CT278" s="136"/>
      <c r="CU278" s="136"/>
    </row>
    <row r="279" spans="98:99" x14ac:dyDescent="0.2">
      <c r="CT279" s="136"/>
      <c r="CU279" s="136"/>
    </row>
    <row r="280" spans="98:99" x14ac:dyDescent="0.2">
      <c r="CT280" s="136"/>
      <c r="CU280" s="136"/>
    </row>
    <row r="281" spans="98:99" x14ac:dyDescent="0.2">
      <c r="CT281" s="136"/>
      <c r="CU281" s="136"/>
    </row>
    <row r="282" spans="98:99" x14ac:dyDescent="0.2">
      <c r="CT282" s="136"/>
      <c r="CU282" s="136"/>
    </row>
    <row r="283" spans="98:99" x14ac:dyDescent="0.2">
      <c r="CT283" s="136"/>
      <c r="CU283" s="136"/>
    </row>
    <row r="284" spans="98:99" x14ac:dyDescent="0.2">
      <c r="CT284" s="136"/>
      <c r="CU284" s="136"/>
    </row>
    <row r="285" spans="98:99" x14ac:dyDescent="0.2">
      <c r="CT285" s="136"/>
      <c r="CU285" s="136"/>
    </row>
    <row r="286" spans="98:99" x14ac:dyDescent="0.2">
      <c r="CT286" s="136"/>
      <c r="CU286" s="136"/>
    </row>
    <row r="287" spans="98:99" x14ac:dyDescent="0.2">
      <c r="CT287" s="136"/>
      <c r="CU287" s="136"/>
    </row>
    <row r="288" spans="98:99" x14ac:dyDescent="0.2">
      <c r="CT288" s="136"/>
      <c r="CU288" s="136"/>
    </row>
    <row r="289" spans="98:99" x14ac:dyDescent="0.2">
      <c r="CT289" s="136"/>
      <c r="CU289" s="136"/>
    </row>
    <row r="290" spans="98:99" x14ac:dyDescent="0.2">
      <c r="CT290" s="136"/>
      <c r="CU290" s="136"/>
    </row>
    <row r="291" spans="98:99" x14ac:dyDescent="0.2">
      <c r="CT291" s="136"/>
      <c r="CU291" s="136"/>
    </row>
    <row r="292" spans="98:99" x14ac:dyDescent="0.2">
      <c r="CT292" s="136"/>
      <c r="CU292" s="136"/>
    </row>
    <row r="293" spans="98:99" x14ac:dyDescent="0.2">
      <c r="CT293" s="136"/>
      <c r="CU293" s="136"/>
    </row>
    <row r="294" spans="98:99" x14ac:dyDescent="0.2">
      <c r="CT294" s="136"/>
      <c r="CU294" s="136"/>
    </row>
    <row r="295" spans="98:99" x14ac:dyDescent="0.2">
      <c r="CT295" s="136"/>
      <c r="CU295" s="136"/>
    </row>
    <row r="296" spans="98:99" x14ac:dyDescent="0.2">
      <c r="CT296" s="136"/>
      <c r="CU296" s="136"/>
    </row>
    <row r="297" spans="98:99" x14ac:dyDescent="0.2">
      <c r="CT297" s="136"/>
      <c r="CU297" s="136"/>
    </row>
    <row r="298" spans="98:99" x14ac:dyDescent="0.2">
      <c r="CT298" s="136"/>
      <c r="CU298" s="136"/>
    </row>
    <row r="299" spans="98:99" x14ac:dyDescent="0.2">
      <c r="CT299" s="136"/>
      <c r="CU299" s="136"/>
    </row>
    <row r="300" spans="98:99" x14ac:dyDescent="0.2">
      <c r="CT300" s="136"/>
      <c r="CU300" s="136"/>
    </row>
    <row r="301" spans="98:99" x14ac:dyDescent="0.2">
      <c r="CT301" s="136"/>
      <c r="CU301" s="136"/>
    </row>
    <row r="302" spans="98:99" x14ac:dyDescent="0.2">
      <c r="CT302" s="136"/>
      <c r="CU302" s="136"/>
    </row>
    <row r="303" spans="98:99" x14ac:dyDescent="0.2">
      <c r="CT303" s="136"/>
      <c r="CU303" s="136"/>
    </row>
    <row r="304" spans="98:99" x14ac:dyDescent="0.2">
      <c r="CT304" s="136"/>
      <c r="CU304" s="136"/>
    </row>
    <row r="305" spans="98:99" x14ac:dyDescent="0.2">
      <c r="CT305" s="136"/>
      <c r="CU305" s="136"/>
    </row>
    <row r="306" spans="98:99" x14ac:dyDescent="0.2">
      <c r="CT306" s="136"/>
      <c r="CU306" s="136"/>
    </row>
    <row r="307" spans="98:99" x14ac:dyDescent="0.2">
      <c r="CT307" s="136"/>
      <c r="CU307" s="136"/>
    </row>
    <row r="308" spans="98:99" x14ac:dyDescent="0.2">
      <c r="CT308" s="136"/>
      <c r="CU308" s="136"/>
    </row>
    <row r="309" spans="98:99" x14ac:dyDescent="0.2">
      <c r="CT309" s="136"/>
      <c r="CU309" s="136"/>
    </row>
    <row r="310" spans="98:99" x14ac:dyDescent="0.2">
      <c r="CT310" s="136"/>
      <c r="CU310" s="136"/>
    </row>
    <row r="311" spans="98:99" x14ac:dyDescent="0.2">
      <c r="CT311" s="136"/>
      <c r="CU311" s="136"/>
    </row>
    <row r="312" spans="98:99" x14ac:dyDescent="0.2">
      <c r="CT312" s="136"/>
      <c r="CU312" s="136"/>
    </row>
    <row r="313" spans="98:99" x14ac:dyDescent="0.2">
      <c r="CT313" s="136"/>
      <c r="CU313" s="136"/>
    </row>
    <row r="314" spans="98:99" x14ac:dyDescent="0.2">
      <c r="CT314" s="136"/>
      <c r="CU314" s="136"/>
    </row>
    <row r="315" spans="98:99" x14ac:dyDescent="0.2">
      <c r="CT315" s="136"/>
      <c r="CU315" s="136"/>
    </row>
    <row r="316" spans="98:99" x14ac:dyDescent="0.2">
      <c r="CT316" s="136"/>
      <c r="CU316" s="136"/>
    </row>
  </sheetData>
  <mergeCells count="2">
    <mergeCell ref="A59:A60"/>
    <mergeCell ref="A73:A77"/>
  </mergeCells>
  <phoneticPr fontId="0" type="noConversion"/>
  <pageMargins left="0.75" right="0.75" top="1" bottom="1" header="0.5" footer="0.5"/>
  <pageSetup paperSize="9" orientation="portrait" horizontalDpi="4294967295" verticalDpi="4294967295"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B335"/>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4" customHeight="1" x14ac:dyDescent="0.2">
      <c r="A2" s="177" t="s">
        <v>300</v>
      </c>
    </row>
    <row r="3" spans="1:2" x14ac:dyDescent="0.2">
      <c r="A3" s="167" t="s">
        <v>297</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71" t="s">
        <v>172</v>
      </c>
    </row>
    <row r="17" spans="1:1" x14ac:dyDescent="0.2">
      <c r="A17" s="371"/>
    </row>
    <row r="18" spans="1:1" x14ac:dyDescent="0.2">
      <c r="A18" s="89"/>
    </row>
    <row r="19" spans="1:1" x14ac:dyDescent="0.2">
      <c r="A19" s="89"/>
    </row>
    <row r="20" spans="1:1" s="154" customFormat="1" ht="164.25" customHeight="1" x14ac:dyDescent="0.2">
      <c r="A20" s="241"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5" t="s">
        <v>344</v>
      </c>
    </row>
    <row r="48" spans="1:1" s="154" customFormat="1" ht="13.5" thickBot="1" x14ac:dyDescent="0.25">
      <c r="A48" s="246" t="s">
        <v>205</v>
      </c>
    </row>
    <row r="49" spans="1:1" s="154" customFormat="1" ht="12.75" customHeight="1" x14ac:dyDescent="0.2">
      <c r="A49" s="205"/>
    </row>
    <row r="50" spans="1:1" s="154" customFormat="1" x14ac:dyDescent="0.2">
      <c r="A50" s="247" t="s">
        <v>345</v>
      </c>
    </row>
    <row r="51" spans="1:1" s="154" customFormat="1" ht="13.5" thickBot="1" x14ac:dyDescent="0.25">
      <c r="A51" s="246" t="s">
        <v>331</v>
      </c>
    </row>
    <row r="52" spans="1:1" s="154" customFormat="1" ht="12.75" customHeight="1" x14ac:dyDescent="0.2">
      <c r="A52" s="176"/>
    </row>
    <row r="53" spans="1:1" s="154" customFormat="1" x14ac:dyDescent="0.2">
      <c r="A53" s="247" t="s">
        <v>346</v>
      </c>
    </row>
    <row r="54" spans="1:1" s="154" customFormat="1" ht="42.75" customHeight="1" thickBot="1" x14ac:dyDescent="0.25">
      <c r="A54" s="246" t="s">
        <v>347</v>
      </c>
    </row>
    <row r="55" spans="1:1" s="154" customFormat="1" ht="13.5" thickBot="1" x14ac:dyDescent="0.25">
      <c r="A55" s="215"/>
    </row>
    <row r="56" spans="1:1" s="154" customFormat="1" ht="23.25" customHeight="1" x14ac:dyDescent="0.2">
      <c r="A56" s="245" t="s">
        <v>348</v>
      </c>
    </row>
    <row r="57" spans="1:1" s="154" customFormat="1" ht="13.5" thickBot="1" x14ac:dyDescent="0.25">
      <c r="A57" s="246" t="s">
        <v>286</v>
      </c>
    </row>
    <row r="58" spans="1:1" s="154" customFormat="1" x14ac:dyDescent="0.2">
      <c r="A58" s="208"/>
    </row>
    <row r="59" spans="1:1" s="154" customFormat="1" x14ac:dyDescent="0.2">
      <c r="A59" s="247" t="s">
        <v>349</v>
      </c>
    </row>
    <row r="60" spans="1:1" s="154" customFormat="1" ht="13.5" thickBot="1" x14ac:dyDescent="0.25">
      <c r="A60" s="246"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206</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sheetData>
  <mergeCells count="1">
    <mergeCell ref="A16:A17"/>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B33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2" x14ac:dyDescent="0.2">
      <c r="A1" s="63" t="s">
        <v>61</v>
      </c>
    </row>
    <row r="2" spans="1:2" ht="28.5" customHeight="1" x14ac:dyDescent="0.2">
      <c r="A2" s="177" t="s">
        <v>300</v>
      </c>
    </row>
    <row r="3" spans="1:2" x14ac:dyDescent="0.2">
      <c r="A3" s="167" t="s">
        <v>298</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rates'!#REF!*0.9*0.85+35</f>
        <v>#REF!</v>
      </c>
    </row>
    <row r="8" spans="1:2" x14ac:dyDescent="0.2">
      <c r="A8" s="163">
        <v>2</v>
      </c>
      <c r="B8" s="57" t="e">
        <f>'BAR BB| Open rates'!#REF!*0.9*0.85+35</f>
        <v>#REF!</v>
      </c>
    </row>
    <row r="9" spans="1:2" x14ac:dyDescent="0.2">
      <c r="A9" s="163" t="s">
        <v>175</v>
      </c>
      <c r="B9" s="57"/>
    </row>
    <row r="10" spans="1:2" x14ac:dyDescent="0.2">
      <c r="A10" s="163">
        <v>1</v>
      </c>
      <c r="B10" s="57" t="e">
        <f>'BAR BB| Open rates'!#REF!*0.9*0.85+35</f>
        <v>#REF!</v>
      </c>
    </row>
    <row r="11" spans="1:2" x14ac:dyDescent="0.2">
      <c r="A11" s="163">
        <v>2</v>
      </c>
      <c r="B11" s="57" t="e">
        <f>'BAR BB| Open rates'!#REF!*0.9*0.85+35</f>
        <v>#REF!</v>
      </c>
    </row>
    <row r="12" spans="1:2" x14ac:dyDescent="0.2">
      <c r="A12" s="163" t="s">
        <v>176</v>
      </c>
      <c r="B12" s="57"/>
    </row>
    <row r="13" spans="1:2" x14ac:dyDescent="0.2">
      <c r="A13" s="163">
        <v>1</v>
      </c>
      <c r="B13" s="57" t="e">
        <f>'BAR BB| Open rates'!#REF!*0.9*0.85+35</f>
        <v>#REF!</v>
      </c>
    </row>
    <row r="14" spans="1:2" x14ac:dyDescent="0.2">
      <c r="A14" s="163">
        <v>2</v>
      </c>
      <c r="B14" s="57" t="e">
        <f>'BAR BB| Open rates'!#REF!*0.9*0.85+35</f>
        <v>#REF!</v>
      </c>
    </row>
    <row r="15" spans="1:2" x14ac:dyDescent="0.2">
      <c r="A15" s="89"/>
    </row>
    <row r="16" spans="1:2" x14ac:dyDescent="0.2">
      <c r="A16" s="371" t="s">
        <v>172</v>
      </c>
    </row>
    <row r="17" spans="1:1" x14ac:dyDescent="0.2">
      <c r="A17" s="371"/>
    </row>
    <row r="18" spans="1:1" x14ac:dyDescent="0.2">
      <c r="A18" s="89"/>
    </row>
    <row r="19" spans="1:1" x14ac:dyDescent="0.2">
      <c r="A19" s="89"/>
    </row>
    <row r="20" spans="1:1" s="154" customFormat="1" ht="164.25" customHeight="1" x14ac:dyDescent="0.2">
      <c r="A20" s="241"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5" t="s">
        <v>344</v>
      </c>
    </row>
    <row r="48" spans="1:1" s="154" customFormat="1" ht="13.5" thickBot="1" x14ac:dyDescent="0.25">
      <c r="A48" s="246" t="s">
        <v>205</v>
      </c>
    </row>
    <row r="49" spans="1:1" s="154" customFormat="1" ht="12.75" customHeight="1" x14ac:dyDescent="0.2">
      <c r="A49" s="205"/>
    </row>
    <row r="50" spans="1:1" s="154" customFormat="1" x14ac:dyDescent="0.2">
      <c r="A50" s="247" t="s">
        <v>345</v>
      </c>
    </row>
    <row r="51" spans="1:1" s="154" customFormat="1" ht="13.5" thickBot="1" x14ac:dyDescent="0.25">
      <c r="A51" s="246" t="s">
        <v>331</v>
      </c>
    </row>
    <row r="52" spans="1:1" s="154" customFormat="1" ht="12.75" customHeight="1" x14ac:dyDescent="0.2">
      <c r="A52" s="176"/>
    </row>
    <row r="53" spans="1:1" s="154" customFormat="1" x14ac:dyDescent="0.2">
      <c r="A53" s="247" t="s">
        <v>346</v>
      </c>
    </row>
    <row r="54" spans="1:1" s="154" customFormat="1" ht="42.75" customHeight="1" thickBot="1" x14ac:dyDescent="0.25">
      <c r="A54" s="246" t="s">
        <v>347</v>
      </c>
    </row>
    <row r="55" spans="1:1" s="154" customFormat="1" ht="13.5" thickBot="1" x14ac:dyDescent="0.25">
      <c r="A55" s="215"/>
    </row>
    <row r="56" spans="1:1" s="154" customFormat="1" ht="23.25" customHeight="1" x14ac:dyDescent="0.2">
      <c r="A56" s="245" t="s">
        <v>348</v>
      </c>
    </row>
    <row r="57" spans="1:1" s="154" customFormat="1" ht="13.5" thickBot="1" x14ac:dyDescent="0.25">
      <c r="A57" s="246" t="s">
        <v>286</v>
      </c>
    </row>
    <row r="58" spans="1:1" s="154" customFormat="1" x14ac:dyDescent="0.2">
      <c r="A58" s="208"/>
    </row>
    <row r="59" spans="1:1" s="154" customFormat="1" x14ac:dyDescent="0.2">
      <c r="A59" s="247" t="s">
        <v>349</v>
      </c>
    </row>
    <row r="60" spans="1:1" s="154" customFormat="1" ht="13.5" thickBot="1" x14ac:dyDescent="0.25">
      <c r="A60" s="246"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206</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sheetData>
  <mergeCells count="1">
    <mergeCell ref="A16:A17"/>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sheetPr>
  <dimension ref="A1:B340"/>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300</v>
      </c>
    </row>
    <row r="3" spans="1:2" x14ac:dyDescent="0.2">
      <c r="A3" s="167" t="s">
        <v>173</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rates'!#REF!*0.9*0.9</f>
        <v>#REF!</v>
      </c>
    </row>
    <row r="8" spans="1:2" x14ac:dyDescent="0.2">
      <c r="A8" s="163">
        <v>2</v>
      </c>
      <c r="B8" s="57" t="e">
        <f>'BAR BB| Open rates'!#REF!*0.9*0.9</f>
        <v>#REF!</v>
      </c>
    </row>
    <row r="9" spans="1:2" x14ac:dyDescent="0.2">
      <c r="A9" s="163" t="s">
        <v>175</v>
      </c>
      <c r="B9" s="57"/>
    </row>
    <row r="10" spans="1:2" x14ac:dyDescent="0.2">
      <c r="A10" s="163">
        <v>1</v>
      </c>
      <c r="B10" s="57" t="e">
        <f>'BAR BB| Open rates'!#REF!*0.9*0.9</f>
        <v>#REF!</v>
      </c>
    </row>
    <row r="11" spans="1:2" x14ac:dyDescent="0.2">
      <c r="A11" s="163">
        <v>2</v>
      </c>
      <c r="B11" s="57" t="e">
        <f>'BAR BB| Open rates'!#REF!*0.9*0.9</f>
        <v>#REF!</v>
      </c>
    </row>
    <row r="12" spans="1:2" x14ac:dyDescent="0.2">
      <c r="A12" s="163" t="s">
        <v>176</v>
      </c>
      <c r="B12" s="57"/>
    </row>
    <row r="13" spans="1:2" x14ac:dyDescent="0.2">
      <c r="A13" s="163">
        <v>1</v>
      </c>
      <c r="B13" s="57" t="e">
        <f>'BAR BB| Open rates'!#REF!*0.9*0.9</f>
        <v>#REF!</v>
      </c>
    </row>
    <row r="14" spans="1:2" x14ac:dyDescent="0.2">
      <c r="A14" s="163">
        <v>2</v>
      </c>
      <c r="B14" s="57" t="e">
        <f>'BAR BB| Open rates'!#REF!*0.9*0.9</f>
        <v>#REF!</v>
      </c>
    </row>
    <row r="15" spans="1:2" x14ac:dyDescent="0.2">
      <c r="A15" s="89"/>
    </row>
    <row r="16" spans="1:2" x14ac:dyDescent="0.2">
      <c r="A16" s="371" t="s">
        <v>172</v>
      </c>
    </row>
    <row r="17" spans="1:1" x14ac:dyDescent="0.2">
      <c r="A17" s="371"/>
    </row>
    <row r="18" spans="1:1" x14ac:dyDescent="0.2">
      <c r="A18" s="89"/>
    </row>
    <row r="19" spans="1:1" x14ac:dyDescent="0.2">
      <c r="A19" s="89"/>
    </row>
    <row r="20" spans="1:1" s="154" customFormat="1" ht="164.25" customHeight="1" x14ac:dyDescent="0.2">
      <c r="A20" s="241"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5" t="s">
        <v>344</v>
      </c>
    </row>
    <row r="48" spans="1:1" s="154" customFormat="1" ht="13.5" thickBot="1" x14ac:dyDescent="0.25">
      <c r="A48" s="246" t="s">
        <v>205</v>
      </c>
    </row>
    <row r="49" spans="1:1" s="154" customFormat="1" ht="12.75" customHeight="1" x14ac:dyDescent="0.2">
      <c r="A49" s="205"/>
    </row>
    <row r="50" spans="1:1" s="154" customFormat="1" x14ac:dyDescent="0.2">
      <c r="A50" s="247" t="s">
        <v>345</v>
      </c>
    </row>
    <row r="51" spans="1:1" s="154" customFormat="1" ht="13.5" thickBot="1" x14ac:dyDescent="0.25">
      <c r="A51" s="246" t="s">
        <v>331</v>
      </c>
    </row>
    <row r="52" spans="1:1" s="154" customFormat="1" ht="12.75" customHeight="1" x14ac:dyDescent="0.2">
      <c r="A52" s="176"/>
    </row>
    <row r="53" spans="1:1" s="154" customFormat="1" x14ac:dyDescent="0.2">
      <c r="A53" s="247" t="s">
        <v>346</v>
      </c>
    </row>
    <row r="54" spans="1:1" s="154" customFormat="1" ht="42.75" customHeight="1" thickBot="1" x14ac:dyDescent="0.25">
      <c r="A54" s="246" t="s">
        <v>347</v>
      </c>
    </row>
    <row r="55" spans="1:1" s="154" customFormat="1" ht="13.5" thickBot="1" x14ac:dyDescent="0.25">
      <c r="A55" s="215"/>
    </row>
    <row r="56" spans="1:1" s="154" customFormat="1" ht="23.25" customHeight="1" x14ac:dyDescent="0.2">
      <c r="A56" s="245" t="s">
        <v>348</v>
      </c>
    </row>
    <row r="57" spans="1:1" s="154" customFormat="1" ht="13.5" thickBot="1" x14ac:dyDescent="0.25">
      <c r="A57" s="246" t="s">
        <v>286</v>
      </c>
    </row>
    <row r="58" spans="1:1" s="154" customFormat="1" x14ac:dyDescent="0.2">
      <c r="A58" s="208"/>
    </row>
    <row r="59" spans="1:1" s="154" customFormat="1" x14ac:dyDescent="0.2">
      <c r="A59" s="247" t="s">
        <v>349</v>
      </c>
    </row>
    <row r="60" spans="1:1" s="154" customFormat="1" ht="13.5" thickBot="1" x14ac:dyDescent="0.25">
      <c r="A60" s="246"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206</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sheetData>
  <mergeCells count="1">
    <mergeCell ref="A16:A17"/>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B342"/>
  <sheetViews>
    <sheetView workbookViewId="0">
      <pane xSplit="1" topLeftCell="B1" activePane="topRight" state="frozen"/>
      <selection activeCell="A10" sqref="A10"/>
      <selection pane="topRight" activeCell="D17" sqref="D17"/>
    </sheetView>
  </sheetViews>
  <sheetFormatPr defaultColWidth="10" defaultRowHeight="12.75" x14ac:dyDescent="0.2"/>
  <cols>
    <col min="1" max="1" width="46.5703125" style="32" customWidth="1"/>
    <col min="2" max="16384" width="10" style="31"/>
  </cols>
  <sheetData>
    <row r="1" spans="1:2" x14ac:dyDescent="0.2">
      <c r="A1" s="63" t="s">
        <v>61</v>
      </c>
    </row>
    <row r="2" spans="1:2" ht="24" x14ac:dyDescent="0.2">
      <c r="A2" s="177" t="s">
        <v>300</v>
      </c>
    </row>
    <row r="3" spans="1:2" x14ac:dyDescent="0.2">
      <c r="A3" s="167" t="s">
        <v>299</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f>
        <v>#REF!</v>
      </c>
    </row>
    <row r="8" spans="1:2" x14ac:dyDescent="0.2">
      <c r="A8" s="163">
        <v>2</v>
      </c>
      <c r="B8" s="57" t="e">
        <f>'BAR BB| Open rates'!#REF!*0.9</f>
        <v>#REF!</v>
      </c>
    </row>
    <row r="9" spans="1:2" x14ac:dyDescent="0.2">
      <c r="A9" s="163" t="s">
        <v>175</v>
      </c>
      <c r="B9" s="57"/>
    </row>
    <row r="10" spans="1:2" x14ac:dyDescent="0.2">
      <c r="A10" s="163">
        <v>1</v>
      </c>
      <c r="B10" s="57" t="e">
        <f>'BAR BB| Open rates'!#REF!*0.9</f>
        <v>#REF!</v>
      </c>
    </row>
    <row r="11" spans="1:2" x14ac:dyDescent="0.2">
      <c r="A11" s="163">
        <v>2</v>
      </c>
      <c r="B11" s="57" t="e">
        <f>'BAR BB| Open rates'!#REF!*0.9</f>
        <v>#REF!</v>
      </c>
    </row>
    <row r="12" spans="1:2" x14ac:dyDescent="0.2">
      <c r="A12" s="163" t="s">
        <v>176</v>
      </c>
      <c r="B12" s="57"/>
    </row>
    <row r="13" spans="1:2" x14ac:dyDescent="0.2">
      <c r="A13" s="163">
        <v>1</v>
      </c>
      <c r="B13" s="57" t="e">
        <f>'BAR BB| Open rates'!#REF!*0.9</f>
        <v>#REF!</v>
      </c>
    </row>
    <row r="14" spans="1:2" x14ac:dyDescent="0.2">
      <c r="A14" s="163">
        <v>2</v>
      </c>
      <c r="B14" s="57" t="e">
        <f>'BAR BB| Open rates'!#REF!*0.9</f>
        <v>#REF!</v>
      </c>
    </row>
    <row r="15" spans="1:2" x14ac:dyDescent="0.2">
      <c r="A15" s="89"/>
    </row>
    <row r="16" spans="1:2" x14ac:dyDescent="0.2">
      <c r="A16" s="371" t="s">
        <v>172</v>
      </c>
    </row>
    <row r="17" spans="1:1" x14ac:dyDescent="0.2">
      <c r="A17" s="371"/>
    </row>
    <row r="18" spans="1:1" x14ac:dyDescent="0.2">
      <c r="A18" s="89"/>
    </row>
    <row r="19" spans="1:1" s="154" customFormat="1" ht="164.25" customHeight="1" x14ac:dyDescent="0.2">
      <c r="A19" s="241" t="s">
        <v>276</v>
      </c>
    </row>
    <row r="20" spans="1:1" ht="12.75" customHeight="1" x14ac:dyDescent="0.2">
      <c r="A20" s="31"/>
    </row>
    <row r="21" spans="1:1" x14ac:dyDescent="0.2">
      <c r="A21" s="177" t="s">
        <v>83</v>
      </c>
    </row>
    <row r="22" spans="1:1" ht="25.5" customHeight="1" x14ac:dyDescent="0.2">
      <c r="A22" s="157" t="s">
        <v>336</v>
      </c>
    </row>
    <row r="23" spans="1:1" ht="24" x14ac:dyDescent="0.2">
      <c r="A23" s="157" t="s">
        <v>337</v>
      </c>
    </row>
    <row r="24" spans="1:1" x14ac:dyDescent="0.2">
      <c r="A24" s="33"/>
    </row>
    <row r="25" spans="1:1" x14ac:dyDescent="0.2">
      <c r="A25" s="174" t="s">
        <v>74</v>
      </c>
    </row>
    <row r="26" spans="1:1" ht="24" x14ac:dyDescent="0.2">
      <c r="A26" s="179" t="s">
        <v>202</v>
      </c>
    </row>
    <row r="27" spans="1:1" x14ac:dyDescent="0.2">
      <c r="A27" s="178" t="s">
        <v>75</v>
      </c>
    </row>
    <row r="28" spans="1:1" ht="24" x14ac:dyDescent="0.2">
      <c r="A28" s="175" t="s">
        <v>76</v>
      </c>
    </row>
    <row r="29" spans="1:1" ht="24" x14ac:dyDescent="0.2">
      <c r="A29" s="175" t="s">
        <v>89</v>
      </c>
    </row>
    <row r="30" spans="1:1" x14ac:dyDescent="0.2">
      <c r="A30" s="175" t="s">
        <v>78</v>
      </c>
    </row>
    <row r="31" spans="1:1" ht="24" x14ac:dyDescent="0.2">
      <c r="A31" s="175" t="s">
        <v>79</v>
      </c>
    </row>
    <row r="32" spans="1:1" ht="24" x14ac:dyDescent="0.2">
      <c r="A32" s="175" t="s">
        <v>187</v>
      </c>
    </row>
    <row r="33" spans="1:1" x14ac:dyDescent="0.2">
      <c r="A33" s="175" t="s">
        <v>105</v>
      </c>
    </row>
    <row r="34" spans="1:1" ht="24" x14ac:dyDescent="0.2">
      <c r="A34" s="175" t="s">
        <v>203</v>
      </c>
    </row>
    <row r="35" spans="1:1" ht="72" customHeight="1" x14ac:dyDescent="0.2">
      <c r="A35" s="203" t="s">
        <v>101</v>
      </c>
    </row>
    <row r="36" spans="1:1" x14ac:dyDescent="0.2">
      <c r="A36" s="69"/>
    </row>
    <row r="37" spans="1:1" ht="36" x14ac:dyDescent="0.2">
      <c r="A37" s="206" t="s">
        <v>204</v>
      </c>
    </row>
    <row r="38" spans="1:1" s="154" customFormat="1" ht="27.75" customHeight="1" x14ac:dyDescent="0.2">
      <c r="A38" s="204" t="s">
        <v>279</v>
      </c>
    </row>
    <row r="39" spans="1:1" x14ac:dyDescent="0.2">
      <c r="A39" s="6"/>
    </row>
    <row r="40" spans="1:1" x14ac:dyDescent="0.2">
      <c r="A40" s="171" t="s">
        <v>81</v>
      </c>
    </row>
    <row r="41" spans="1:1" ht="36" x14ac:dyDescent="0.2">
      <c r="A41" s="176" t="s">
        <v>102</v>
      </c>
    </row>
    <row r="42" spans="1:1" ht="36" x14ac:dyDescent="0.2">
      <c r="A42" s="176" t="s">
        <v>104</v>
      </c>
    </row>
    <row r="43" spans="1:1" x14ac:dyDescent="0.2">
      <c r="A43" s="168"/>
    </row>
    <row r="44" spans="1:1" ht="26.25" x14ac:dyDescent="0.2">
      <c r="A44" s="174" t="s">
        <v>301</v>
      </c>
    </row>
    <row r="45" spans="1:1" ht="13.5" thickBot="1" x14ac:dyDescent="0.25">
      <c r="A45" s="170"/>
    </row>
    <row r="46" spans="1:1" s="154" customFormat="1" ht="24" x14ac:dyDescent="0.2">
      <c r="A46" s="245" t="s">
        <v>344</v>
      </c>
    </row>
    <row r="47" spans="1:1" s="154" customFormat="1" ht="13.5" thickBot="1" x14ac:dyDescent="0.25">
      <c r="A47" s="246" t="s">
        <v>205</v>
      </c>
    </row>
    <row r="48" spans="1:1" s="154" customFormat="1" ht="12.75" customHeight="1" x14ac:dyDescent="0.2">
      <c r="A48" s="205"/>
    </row>
    <row r="49" spans="1:1" s="154" customFormat="1" x14ac:dyDescent="0.2">
      <c r="A49" s="247" t="s">
        <v>345</v>
      </c>
    </row>
    <row r="50" spans="1:1" s="154" customFormat="1" ht="13.5" thickBot="1" x14ac:dyDescent="0.25">
      <c r="A50" s="246" t="s">
        <v>331</v>
      </c>
    </row>
    <row r="51" spans="1:1" s="154" customFormat="1" ht="12.75" customHeight="1" x14ac:dyDescent="0.2">
      <c r="A51" s="176"/>
    </row>
    <row r="52" spans="1:1" s="154" customFormat="1" x14ac:dyDescent="0.2">
      <c r="A52" s="247" t="s">
        <v>346</v>
      </c>
    </row>
    <row r="53" spans="1:1" s="154" customFormat="1" ht="42.75" customHeight="1" thickBot="1" x14ac:dyDescent="0.25">
      <c r="A53" s="246" t="s">
        <v>347</v>
      </c>
    </row>
    <row r="54" spans="1:1" s="154" customFormat="1" ht="13.5" thickBot="1" x14ac:dyDescent="0.25">
      <c r="A54" s="215"/>
    </row>
    <row r="55" spans="1:1" s="154" customFormat="1" ht="23.25" customHeight="1" x14ac:dyDescent="0.2">
      <c r="A55" s="245" t="s">
        <v>348</v>
      </c>
    </row>
    <row r="56" spans="1:1" s="154" customFormat="1" ht="13.5" thickBot="1" x14ac:dyDescent="0.25">
      <c r="A56" s="246" t="s">
        <v>286</v>
      </c>
    </row>
    <row r="57" spans="1:1" s="154" customFormat="1" x14ac:dyDescent="0.2">
      <c r="A57" s="208"/>
    </row>
    <row r="58" spans="1:1" s="154" customFormat="1" x14ac:dyDescent="0.2">
      <c r="A58" s="247" t="s">
        <v>349</v>
      </c>
    </row>
    <row r="59" spans="1:1" s="154" customFormat="1" ht="13.5" thickBot="1" x14ac:dyDescent="0.25">
      <c r="A59" s="246" t="s">
        <v>288</v>
      </c>
    </row>
    <row r="60" spans="1:1" s="154" customFormat="1" x14ac:dyDescent="0.2">
      <c r="A60" s="205"/>
    </row>
    <row r="61" spans="1:1" ht="24" x14ac:dyDescent="0.2">
      <c r="A61" s="177" t="s">
        <v>302</v>
      </c>
    </row>
    <row r="62" spans="1:1" s="154" customFormat="1" ht="24" x14ac:dyDescent="0.2">
      <c r="A62" s="207" t="s">
        <v>350</v>
      </c>
    </row>
    <row r="63" spans="1:1" s="154" customFormat="1" x14ac:dyDescent="0.2">
      <c r="A63" s="205" t="s">
        <v>206</v>
      </c>
    </row>
    <row r="64" spans="1:1" s="154" customFormat="1" x14ac:dyDescent="0.2">
      <c r="A64" s="176"/>
    </row>
    <row r="65" spans="1:1" s="154" customFormat="1" ht="24" x14ac:dyDescent="0.2">
      <c r="A65" s="207" t="s">
        <v>351</v>
      </c>
    </row>
    <row r="66" spans="1:1" s="154" customFormat="1" x14ac:dyDescent="0.2">
      <c r="A66" s="205" t="s">
        <v>332</v>
      </c>
    </row>
    <row r="67" spans="1:1" s="154" customFormat="1" x14ac:dyDescent="0.2">
      <c r="A67" s="176"/>
    </row>
    <row r="68" spans="1:1" s="154" customFormat="1" x14ac:dyDescent="0.2">
      <c r="A68" s="207" t="s">
        <v>352</v>
      </c>
    </row>
    <row r="69" spans="1:1" s="154" customFormat="1" ht="36" x14ac:dyDescent="0.2">
      <c r="A69" s="205" t="s">
        <v>333</v>
      </c>
    </row>
    <row r="70" spans="1:1" s="154" customFormat="1" x14ac:dyDescent="0.2">
      <c r="A70" s="176"/>
    </row>
    <row r="71" spans="1:1" s="154" customFormat="1" ht="24" x14ac:dyDescent="0.2">
      <c r="A71" s="207" t="s">
        <v>353</v>
      </c>
    </row>
    <row r="72" spans="1:1" s="154" customFormat="1" x14ac:dyDescent="0.2">
      <c r="A72" s="205" t="s">
        <v>295</v>
      </c>
    </row>
    <row r="73" spans="1:1" s="154" customFormat="1" x14ac:dyDescent="0.2">
      <c r="A73" s="170"/>
    </row>
    <row r="74" spans="1:1" s="154" customFormat="1" x14ac:dyDescent="0.2">
      <c r="A74" s="207" t="s">
        <v>354</v>
      </c>
    </row>
    <row r="75" spans="1:1" x14ac:dyDescent="0.2">
      <c r="A75" s="205" t="s">
        <v>288</v>
      </c>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sheetData>
  <mergeCells count="1">
    <mergeCell ref="A16:A17"/>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96"/>
  <sheetViews>
    <sheetView workbookViewId="0">
      <pane xSplit="1" topLeftCell="B1" activePane="topRight" state="frozen"/>
      <selection activeCell="A10" sqref="A10"/>
      <selection pane="topRight" activeCell="E14" sqref="E14"/>
    </sheetView>
  </sheetViews>
  <sheetFormatPr defaultColWidth="10" defaultRowHeight="12.75" x14ac:dyDescent="0.2"/>
  <cols>
    <col min="1" max="1" width="46.5703125" style="32" customWidth="1"/>
    <col min="2" max="16384" width="10" style="31"/>
  </cols>
  <sheetData>
    <row r="1" spans="1:3" x14ac:dyDescent="0.2">
      <c r="A1" s="63" t="s">
        <v>61</v>
      </c>
    </row>
    <row r="2" spans="1:3" ht="24" x14ac:dyDescent="0.2">
      <c r="A2" s="177" t="s">
        <v>222</v>
      </c>
    </row>
    <row r="3" spans="1:3" x14ac:dyDescent="0.2">
      <c r="A3" s="167" t="s">
        <v>201</v>
      </c>
    </row>
    <row r="4" spans="1:3" s="154" customFormat="1" ht="21.75" customHeight="1" x14ac:dyDescent="0.2">
      <c r="A4" s="201" t="s">
        <v>62</v>
      </c>
      <c r="B4" s="115" t="e">
        <f>'BAR BB| Open rates'!#REF!</f>
        <v>#REF!</v>
      </c>
      <c r="C4" s="115" t="e">
        <f>'BAR BB| Open rates'!#REF!</f>
        <v>#REF!</v>
      </c>
    </row>
    <row r="5" spans="1:3" s="154" customFormat="1" ht="21.75" customHeight="1" x14ac:dyDescent="0.2">
      <c r="A5" s="202"/>
      <c r="B5" s="115" t="e">
        <f>'BAR BB| Open rates'!#REF!</f>
        <v>#REF!</v>
      </c>
      <c r="C5" s="115" t="e">
        <f>'BAR BB| Open rates'!#REF!</f>
        <v>#REF!</v>
      </c>
    </row>
    <row r="6" spans="1:3" s="154" customFormat="1" x14ac:dyDescent="0.2">
      <c r="A6" s="163" t="s">
        <v>63</v>
      </c>
      <c r="B6" s="115"/>
      <c r="C6" s="115"/>
    </row>
    <row r="7" spans="1:3" s="154" customFormat="1" x14ac:dyDescent="0.2">
      <c r="A7" s="163">
        <v>1</v>
      </c>
      <c r="B7" s="57" t="e">
        <f>'BAR BB| Open rates'!#REF!*0.9*0.87</f>
        <v>#REF!</v>
      </c>
      <c r="C7" s="57" t="e">
        <f>'BAR BB| Open rates'!#REF!*0.9*0.87</f>
        <v>#REF!</v>
      </c>
    </row>
    <row r="8" spans="1:3" s="154" customFormat="1" x14ac:dyDescent="0.2">
      <c r="A8" s="163">
        <v>2</v>
      </c>
      <c r="B8" s="57" t="e">
        <f>'BAR BB| Open rates'!#REF!*0.9*0.87</f>
        <v>#REF!</v>
      </c>
      <c r="C8" s="57" t="e">
        <f>'BAR BB| Open rates'!#REF!*0.9*0.87</f>
        <v>#REF!</v>
      </c>
    </row>
    <row r="9" spans="1:3" s="154" customFormat="1" x14ac:dyDescent="0.2">
      <c r="A9" s="163" t="s">
        <v>175</v>
      </c>
      <c r="B9" s="57"/>
      <c r="C9" s="57"/>
    </row>
    <row r="10" spans="1:3" s="154" customFormat="1" x14ac:dyDescent="0.2">
      <c r="A10" s="163">
        <v>1</v>
      </c>
      <c r="B10" s="57" t="e">
        <f>'BAR BB| Open rates'!#REF!*0.9*0.87</f>
        <v>#REF!</v>
      </c>
      <c r="C10" s="57" t="e">
        <f>'BAR BB| Open rates'!#REF!*0.9*0.87</f>
        <v>#REF!</v>
      </c>
    </row>
    <row r="11" spans="1:3" s="154" customFormat="1" x14ac:dyDescent="0.2">
      <c r="A11" s="163">
        <v>2</v>
      </c>
      <c r="B11" s="57" t="e">
        <f>'BAR BB| Open rates'!#REF!*0.9*0.87</f>
        <v>#REF!</v>
      </c>
      <c r="C11" s="57" t="e">
        <f>'BAR BB| Open rates'!#REF!*0.9*0.87</f>
        <v>#REF!</v>
      </c>
    </row>
    <row r="12" spans="1:3" s="154" customFormat="1" x14ac:dyDescent="0.2">
      <c r="A12" s="163" t="s">
        <v>176</v>
      </c>
      <c r="B12" s="57"/>
      <c r="C12" s="57"/>
    </row>
    <row r="13" spans="1:3" s="154" customFormat="1" x14ac:dyDescent="0.2">
      <c r="A13" s="163">
        <v>1</v>
      </c>
      <c r="B13" s="57" t="e">
        <f>'BAR BB| Open rates'!#REF!*0.9*0.87</f>
        <v>#REF!</v>
      </c>
      <c r="C13" s="57" t="e">
        <f>'BAR BB| Open rates'!#REF!*0.9*0.87</f>
        <v>#REF!</v>
      </c>
    </row>
    <row r="14" spans="1:3" s="154" customFormat="1" x14ac:dyDescent="0.2">
      <c r="A14" s="163">
        <v>2</v>
      </c>
      <c r="B14" s="57" t="e">
        <f>'BAR BB| Open rates'!#REF!*0.9*0.87</f>
        <v>#REF!</v>
      </c>
      <c r="C14" s="57" t="e">
        <f>'BAR BB| Open rates'!#REF!*0.9*0.87</f>
        <v>#REF!</v>
      </c>
    </row>
    <row r="15" spans="1:3" x14ac:dyDescent="0.2">
      <c r="A15" s="89"/>
    </row>
    <row r="16" spans="1:3" x14ac:dyDescent="0.2">
      <c r="A16" s="371" t="s">
        <v>172</v>
      </c>
    </row>
    <row r="17" spans="1:9" x14ac:dyDescent="0.2">
      <c r="A17" s="371"/>
    </row>
    <row r="18" spans="1:9" x14ac:dyDescent="0.2">
      <c r="A18" s="89"/>
    </row>
    <row r="19" spans="1:9" s="154" customFormat="1" ht="12.75" customHeight="1" x14ac:dyDescent="0.2">
      <c r="A19" s="391" t="s">
        <v>223</v>
      </c>
      <c r="B19" s="392"/>
      <c r="C19" s="392"/>
      <c r="D19" s="392"/>
      <c r="E19" s="392"/>
      <c r="F19" s="392"/>
      <c r="G19" s="392"/>
      <c r="H19" s="392"/>
      <c r="I19" s="392"/>
    </row>
    <row r="20" spans="1:9" s="154" customFormat="1" ht="19.5" customHeight="1" x14ac:dyDescent="0.2">
      <c r="A20" s="391"/>
      <c r="B20" s="392"/>
      <c r="C20" s="392"/>
      <c r="D20" s="392"/>
      <c r="E20" s="392"/>
      <c r="F20" s="392"/>
      <c r="G20" s="392"/>
      <c r="H20" s="392"/>
      <c r="I20" s="392"/>
    </row>
    <row r="21" spans="1:9" s="154" customFormat="1" ht="18" customHeight="1" x14ac:dyDescent="0.2">
      <c r="A21" s="391"/>
      <c r="B21" s="392"/>
      <c r="C21" s="392"/>
      <c r="D21" s="392"/>
      <c r="E21" s="392"/>
      <c r="F21" s="392"/>
      <c r="G21" s="392"/>
      <c r="H21" s="392"/>
      <c r="I21" s="392"/>
    </row>
    <row r="22" spans="1:9" s="154" customFormat="1" ht="12.75" customHeight="1" x14ac:dyDescent="0.2">
      <c r="A22" s="391"/>
      <c r="B22" s="392"/>
      <c r="C22" s="392"/>
      <c r="D22" s="392"/>
      <c r="E22" s="392"/>
      <c r="F22" s="392"/>
      <c r="G22" s="392"/>
      <c r="H22" s="392"/>
      <c r="I22" s="392"/>
    </row>
    <row r="23" spans="1:9" ht="12.75" customHeight="1" x14ac:dyDescent="0.2">
      <c r="A23" s="31"/>
    </row>
    <row r="24" spans="1:9" ht="12.75" customHeight="1" x14ac:dyDescent="0.2">
      <c r="A24" s="31"/>
    </row>
    <row r="25" spans="1:9" x14ac:dyDescent="0.2">
      <c r="A25" s="177" t="s">
        <v>83</v>
      </c>
    </row>
    <row r="26" spans="1:9" ht="24" x14ac:dyDescent="0.2">
      <c r="A26" s="157" t="s">
        <v>224</v>
      </c>
    </row>
    <row r="27" spans="1:9" ht="26.25" customHeight="1" x14ac:dyDescent="0.2">
      <c r="A27" s="157" t="s">
        <v>225</v>
      </c>
    </row>
    <row r="28" spans="1:9" x14ac:dyDescent="0.2">
      <c r="A28" s="33"/>
    </row>
    <row r="29" spans="1:9" x14ac:dyDescent="0.2">
      <c r="A29" s="174" t="s">
        <v>74</v>
      </c>
    </row>
    <row r="30" spans="1:9" x14ac:dyDescent="0.2">
      <c r="A30" s="178" t="s">
        <v>75</v>
      </c>
    </row>
    <row r="31" spans="1:9" ht="24" x14ac:dyDescent="0.2">
      <c r="A31" s="175" t="s">
        <v>76</v>
      </c>
    </row>
    <row r="32" spans="1:9"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row r="358" spans="1:1" x14ac:dyDescent="0.2">
      <c r="A358" s="137"/>
    </row>
    <row r="359" spans="1:1" x14ac:dyDescent="0.2">
      <c r="A359" s="137"/>
    </row>
    <row r="360" spans="1:1" x14ac:dyDescent="0.2">
      <c r="A360" s="137"/>
    </row>
    <row r="361" spans="1:1" x14ac:dyDescent="0.2">
      <c r="A361" s="137"/>
    </row>
    <row r="362" spans="1:1" x14ac:dyDescent="0.2">
      <c r="A362" s="137"/>
    </row>
    <row r="363" spans="1:1" x14ac:dyDescent="0.2">
      <c r="A363" s="137"/>
    </row>
    <row r="364" spans="1:1" x14ac:dyDescent="0.2">
      <c r="A364" s="137"/>
    </row>
    <row r="365" spans="1:1" x14ac:dyDescent="0.2">
      <c r="A365" s="137"/>
    </row>
    <row r="366" spans="1:1" x14ac:dyDescent="0.2">
      <c r="A366" s="137"/>
    </row>
    <row r="367" spans="1:1" x14ac:dyDescent="0.2">
      <c r="A367" s="137"/>
    </row>
    <row r="368" spans="1:1" x14ac:dyDescent="0.2">
      <c r="A368" s="137"/>
    </row>
    <row r="369" spans="1:1" x14ac:dyDescent="0.2">
      <c r="A369" s="137"/>
    </row>
    <row r="370" spans="1:1" x14ac:dyDescent="0.2">
      <c r="A370" s="137"/>
    </row>
    <row r="371" spans="1:1" x14ac:dyDescent="0.2">
      <c r="A371" s="137"/>
    </row>
    <row r="372" spans="1:1" x14ac:dyDescent="0.2">
      <c r="A372" s="137"/>
    </row>
    <row r="373" spans="1:1" x14ac:dyDescent="0.2">
      <c r="A373" s="137"/>
    </row>
    <row r="374" spans="1:1" x14ac:dyDescent="0.2">
      <c r="A374" s="137"/>
    </row>
    <row r="375" spans="1:1" x14ac:dyDescent="0.2">
      <c r="A375" s="137"/>
    </row>
    <row r="376" spans="1:1" x14ac:dyDescent="0.2">
      <c r="A376" s="137"/>
    </row>
    <row r="377" spans="1:1" x14ac:dyDescent="0.2">
      <c r="A377" s="137"/>
    </row>
    <row r="378" spans="1:1" x14ac:dyDescent="0.2">
      <c r="A378" s="137"/>
    </row>
    <row r="379" spans="1:1" x14ac:dyDescent="0.2">
      <c r="A379" s="137"/>
    </row>
    <row r="380" spans="1:1" x14ac:dyDescent="0.2">
      <c r="A380" s="137"/>
    </row>
    <row r="381" spans="1:1" x14ac:dyDescent="0.2">
      <c r="A381" s="137"/>
    </row>
    <row r="382" spans="1:1" x14ac:dyDescent="0.2">
      <c r="A382" s="137"/>
    </row>
    <row r="383" spans="1:1" x14ac:dyDescent="0.2">
      <c r="A383" s="137"/>
    </row>
    <row r="384" spans="1:1" x14ac:dyDescent="0.2">
      <c r="A384" s="137"/>
    </row>
    <row r="385" spans="1:1" x14ac:dyDescent="0.2">
      <c r="A385" s="137"/>
    </row>
    <row r="386" spans="1:1" x14ac:dyDescent="0.2">
      <c r="A386" s="137"/>
    </row>
    <row r="387" spans="1:1" x14ac:dyDescent="0.2">
      <c r="A387" s="137"/>
    </row>
    <row r="388" spans="1:1" x14ac:dyDescent="0.2">
      <c r="A388" s="137"/>
    </row>
    <row r="389" spans="1:1" x14ac:dyDescent="0.2">
      <c r="A389" s="137"/>
    </row>
    <row r="390" spans="1:1" x14ac:dyDescent="0.2">
      <c r="A390" s="137"/>
    </row>
    <row r="391" spans="1:1" x14ac:dyDescent="0.2">
      <c r="A391" s="137"/>
    </row>
    <row r="392" spans="1:1" x14ac:dyDescent="0.2">
      <c r="A392" s="137"/>
    </row>
    <row r="393" spans="1:1" x14ac:dyDescent="0.2">
      <c r="A393" s="137"/>
    </row>
    <row r="394" spans="1:1" x14ac:dyDescent="0.2">
      <c r="A394" s="137"/>
    </row>
    <row r="395" spans="1:1" x14ac:dyDescent="0.2">
      <c r="A395" s="137"/>
    </row>
    <row r="396" spans="1:1" x14ac:dyDescent="0.2">
      <c r="A396" s="137"/>
    </row>
  </sheetData>
  <mergeCells count="2">
    <mergeCell ref="A16:A17"/>
    <mergeCell ref="A19:I22"/>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169"/>
  <sheetViews>
    <sheetView workbookViewId="0">
      <pane xSplit="1" topLeftCell="B1" activePane="topRight" state="frozen"/>
      <selection activeCell="A10" sqref="A10"/>
      <selection pane="topRight" activeCell="E9" sqref="E9"/>
    </sheetView>
  </sheetViews>
  <sheetFormatPr defaultColWidth="9.85546875" defaultRowHeight="12.75" x14ac:dyDescent="0.2"/>
  <cols>
    <col min="1" max="1" width="47.28515625" style="32" customWidth="1"/>
    <col min="2" max="16384" width="9.85546875" style="31"/>
  </cols>
  <sheetData>
    <row r="1" spans="1:3" x14ac:dyDescent="0.2">
      <c r="A1" s="63" t="s">
        <v>61</v>
      </c>
    </row>
    <row r="2" spans="1:3" ht="24" x14ac:dyDescent="0.2">
      <c r="A2" s="177" t="s">
        <v>222</v>
      </c>
    </row>
    <row r="3" spans="1:3" x14ac:dyDescent="0.2">
      <c r="A3" s="167" t="s">
        <v>207</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rates'!#REF!*0.9*0.87+25</f>
        <v>#REF!</v>
      </c>
      <c r="C7" s="57" t="e">
        <f>'BAR BB| Open rates'!#REF!*0.9*0.87+25</f>
        <v>#REF!</v>
      </c>
    </row>
    <row r="8" spans="1:3" s="154" customFormat="1" x14ac:dyDescent="0.2">
      <c r="A8" s="163">
        <v>2</v>
      </c>
      <c r="B8" s="57" t="e">
        <f>'BAR BB| Open rates'!#REF!*0.9*0.87+25</f>
        <v>#REF!</v>
      </c>
      <c r="C8" s="57" t="e">
        <f>'BAR BB| Open rates'!#REF!*0.9*0.87+25</f>
        <v>#REF!</v>
      </c>
    </row>
    <row r="9" spans="1:3" s="154" customFormat="1" x14ac:dyDescent="0.2">
      <c r="A9" s="163" t="s">
        <v>175</v>
      </c>
      <c r="B9" s="57"/>
      <c r="C9" s="57"/>
    </row>
    <row r="10" spans="1:3" s="154" customFormat="1" x14ac:dyDescent="0.2">
      <c r="A10" s="163">
        <v>1</v>
      </c>
      <c r="B10" s="57" t="e">
        <f>'BAR BB| Open rates'!#REF!*0.9*0.87+25</f>
        <v>#REF!</v>
      </c>
      <c r="C10" s="57" t="e">
        <f>'BAR BB| Open rates'!#REF!*0.9*0.87+25</f>
        <v>#REF!</v>
      </c>
    </row>
    <row r="11" spans="1:3" s="154" customFormat="1" x14ac:dyDescent="0.2">
      <c r="A11" s="163">
        <v>2</v>
      </c>
      <c r="B11" s="57" t="e">
        <f>'BAR BB| Open rates'!#REF!*0.9*0.87+25</f>
        <v>#REF!</v>
      </c>
      <c r="C11" s="57" t="e">
        <f>'BAR BB| Open rates'!#REF!*0.9*0.87+25</f>
        <v>#REF!</v>
      </c>
    </row>
    <row r="12" spans="1:3" s="154" customFormat="1" x14ac:dyDescent="0.2">
      <c r="A12" s="163" t="s">
        <v>176</v>
      </c>
      <c r="B12" s="57"/>
      <c r="C12" s="57"/>
    </row>
    <row r="13" spans="1:3" s="154" customFormat="1" x14ac:dyDescent="0.2">
      <c r="A13" s="163">
        <v>1</v>
      </c>
      <c r="B13" s="57" t="e">
        <f>'BAR BB| Open rates'!#REF!*0.9*0.87+25</f>
        <v>#REF!</v>
      </c>
      <c r="C13" s="57" t="e">
        <f>'BAR BB| Open rates'!#REF!*0.9*0.87+25</f>
        <v>#REF!</v>
      </c>
    </row>
    <row r="14" spans="1:3" s="154" customFormat="1" x14ac:dyDescent="0.2">
      <c r="A14" s="163">
        <v>2</v>
      </c>
      <c r="B14" s="57" t="e">
        <f>'BAR BB| Open rates'!#REF!*0.9*0.87+25</f>
        <v>#REF!</v>
      </c>
      <c r="C14" s="57" t="e">
        <f>'BAR BB| Open rates'!#REF!*0.9*0.87+25</f>
        <v>#REF!</v>
      </c>
    </row>
    <row r="15" spans="1:3" x14ac:dyDescent="0.2">
      <c r="A15" s="31"/>
    </row>
    <row r="16" spans="1:3" x14ac:dyDescent="0.2">
      <c r="A16" s="371" t="s">
        <v>172</v>
      </c>
    </row>
    <row r="17" spans="1:8" x14ac:dyDescent="0.2">
      <c r="A17" s="371"/>
    </row>
    <row r="18" spans="1:8" x14ac:dyDescent="0.2">
      <c r="A18" s="89"/>
    </row>
    <row r="19" spans="1:8" s="154" customFormat="1" ht="12.75" customHeight="1" x14ac:dyDescent="0.2">
      <c r="A19" s="391" t="s">
        <v>223</v>
      </c>
      <c r="B19" s="392"/>
      <c r="C19" s="392"/>
      <c r="D19" s="392"/>
      <c r="E19" s="392"/>
      <c r="F19" s="392"/>
      <c r="G19" s="392"/>
      <c r="H19" s="392"/>
    </row>
    <row r="20" spans="1:8" s="154" customFormat="1" ht="19.5" customHeight="1" x14ac:dyDescent="0.2">
      <c r="A20" s="391"/>
      <c r="B20" s="392"/>
      <c r="C20" s="392"/>
      <c r="D20" s="392"/>
      <c r="E20" s="392"/>
      <c r="F20" s="392"/>
      <c r="G20" s="392"/>
      <c r="H20" s="392"/>
    </row>
    <row r="21" spans="1:8" s="154" customFormat="1" ht="18" customHeight="1" x14ac:dyDescent="0.2">
      <c r="A21" s="391"/>
      <c r="B21" s="392"/>
      <c r="C21" s="392"/>
      <c r="D21" s="392"/>
      <c r="E21" s="392"/>
      <c r="F21" s="392"/>
      <c r="G21" s="392"/>
      <c r="H21" s="392"/>
    </row>
    <row r="22" spans="1:8" s="154" customFormat="1" ht="12.75" customHeight="1" x14ac:dyDescent="0.2">
      <c r="A22" s="391"/>
      <c r="B22" s="392"/>
      <c r="C22" s="392"/>
      <c r="D22" s="392"/>
      <c r="E22" s="392"/>
      <c r="F22" s="392"/>
      <c r="G22" s="392"/>
      <c r="H22" s="392"/>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s="154" customFormat="1" x14ac:dyDescent="0.2">
      <c r="A119" s="170"/>
    </row>
    <row r="120" spans="1:1" s="154" customFormat="1" x14ac:dyDescent="0.2">
      <c r="A120" s="170"/>
    </row>
    <row r="121" spans="1:1" s="154" customFormat="1" x14ac:dyDescent="0.2">
      <c r="A121" s="170"/>
    </row>
    <row r="122" spans="1:1" s="154" customFormat="1" x14ac:dyDescent="0.2">
      <c r="A122" s="170"/>
    </row>
    <row r="123" spans="1:1" s="154" customFormat="1" x14ac:dyDescent="0.2">
      <c r="A123" s="170"/>
    </row>
    <row r="124" spans="1:1" s="154" customFormat="1" x14ac:dyDescent="0.2">
      <c r="A124" s="170"/>
    </row>
    <row r="125" spans="1:1" s="154" customFormat="1" x14ac:dyDescent="0.2">
      <c r="A125" s="170"/>
    </row>
    <row r="126" spans="1:1" s="154" customFormat="1" x14ac:dyDescent="0.2">
      <c r="A126" s="170"/>
    </row>
    <row r="127" spans="1:1" s="154" customFormat="1" x14ac:dyDescent="0.2">
      <c r="A127" s="170"/>
    </row>
    <row r="128" spans="1:1" s="154" customFormat="1" x14ac:dyDescent="0.2">
      <c r="A128" s="170"/>
    </row>
    <row r="129" spans="1:1" s="154" customFormat="1" x14ac:dyDescent="0.2">
      <c r="A129" s="170"/>
    </row>
    <row r="130" spans="1:1" s="154" customFormat="1" x14ac:dyDescent="0.2">
      <c r="A130" s="170"/>
    </row>
    <row r="131" spans="1:1" s="154" customFormat="1" x14ac:dyDescent="0.2">
      <c r="A131" s="170"/>
    </row>
    <row r="132" spans="1:1" s="154" customFormat="1" x14ac:dyDescent="0.2">
      <c r="A132" s="170"/>
    </row>
    <row r="133" spans="1:1" s="154" customFormat="1" x14ac:dyDescent="0.2">
      <c r="A133" s="170"/>
    </row>
    <row r="134" spans="1:1" s="154" customFormat="1" x14ac:dyDescent="0.2">
      <c r="A134" s="170"/>
    </row>
    <row r="135" spans="1:1" s="154" customFormat="1" x14ac:dyDescent="0.2">
      <c r="A135" s="170"/>
    </row>
    <row r="136" spans="1:1" s="154" customFormat="1" x14ac:dyDescent="0.2">
      <c r="A136" s="170"/>
    </row>
    <row r="137" spans="1:1" s="154" customFormat="1" x14ac:dyDescent="0.2">
      <c r="A137" s="170"/>
    </row>
    <row r="138" spans="1:1" s="154" customFormat="1" x14ac:dyDescent="0.2">
      <c r="A138" s="170"/>
    </row>
    <row r="139" spans="1:1" s="154" customFormat="1" x14ac:dyDescent="0.2">
      <c r="A139" s="170"/>
    </row>
    <row r="140" spans="1:1" s="154" customFormat="1" x14ac:dyDescent="0.2">
      <c r="A140" s="170"/>
    </row>
    <row r="141" spans="1:1" s="154" customFormat="1" x14ac:dyDescent="0.2">
      <c r="A141" s="170"/>
    </row>
    <row r="142" spans="1:1" s="154" customFormat="1" x14ac:dyDescent="0.2">
      <c r="A142" s="170"/>
    </row>
    <row r="143" spans="1:1" s="154" customFormat="1" x14ac:dyDescent="0.2">
      <c r="A143" s="170"/>
    </row>
    <row r="144" spans="1:1" s="154" customFormat="1" x14ac:dyDescent="0.2">
      <c r="A144" s="170"/>
    </row>
    <row r="145" spans="1:1" s="154" customFormat="1" x14ac:dyDescent="0.2">
      <c r="A145" s="170"/>
    </row>
    <row r="146" spans="1:1" s="154" customFormat="1" x14ac:dyDescent="0.2">
      <c r="A146" s="170"/>
    </row>
    <row r="147" spans="1:1" s="154" customFormat="1" x14ac:dyDescent="0.2">
      <c r="A147" s="170"/>
    </row>
    <row r="148" spans="1:1" s="154" customFormat="1" x14ac:dyDescent="0.2">
      <c r="A148" s="170"/>
    </row>
    <row r="149" spans="1:1" s="154" customFormat="1" x14ac:dyDescent="0.2">
      <c r="A149" s="170"/>
    </row>
    <row r="150" spans="1:1" s="154" customFormat="1" x14ac:dyDescent="0.2">
      <c r="A150" s="170"/>
    </row>
    <row r="151" spans="1:1" s="154" customFormat="1" x14ac:dyDescent="0.2">
      <c r="A151" s="170"/>
    </row>
    <row r="152" spans="1:1" s="154" customFormat="1" x14ac:dyDescent="0.2">
      <c r="A152" s="170"/>
    </row>
    <row r="153" spans="1:1" s="154" customFormat="1" x14ac:dyDescent="0.2">
      <c r="A153" s="170"/>
    </row>
    <row r="154" spans="1:1" s="154" customFormat="1" x14ac:dyDescent="0.2">
      <c r="A154" s="170"/>
    </row>
    <row r="155" spans="1:1" s="154" customFormat="1" x14ac:dyDescent="0.2">
      <c r="A155" s="170"/>
    </row>
    <row r="156" spans="1:1" s="154" customFormat="1" x14ac:dyDescent="0.2">
      <c r="A156" s="170"/>
    </row>
    <row r="157" spans="1:1" s="154" customFormat="1" x14ac:dyDescent="0.2">
      <c r="A157" s="170"/>
    </row>
    <row r="158" spans="1:1" s="154" customFormat="1" x14ac:dyDescent="0.2">
      <c r="A158" s="170"/>
    </row>
    <row r="159" spans="1:1" s="154" customFormat="1" x14ac:dyDescent="0.2">
      <c r="A159" s="170"/>
    </row>
    <row r="160" spans="1:1" s="154" customFormat="1" x14ac:dyDescent="0.2">
      <c r="A160" s="170"/>
    </row>
    <row r="161" spans="1:1" s="154" customFormat="1" x14ac:dyDescent="0.2">
      <c r="A161" s="170"/>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119"/>
  <sheetViews>
    <sheetView workbookViewId="0">
      <pane xSplit="1" topLeftCell="B1" activePane="topRight" state="frozen"/>
      <selection activeCell="A10" sqref="A10"/>
      <selection pane="topRight" activeCell="E12" sqref="E12"/>
    </sheetView>
  </sheetViews>
  <sheetFormatPr defaultColWidth="9.7109375" defaultRowHeight="12.75" x14ac:dyDescent="0.2"/>
  <cols>
    <col min="1" max="1" width="46.28515625" style="32" customWidth="1"/>
    <col min="2" max="16384" width="9.7109375" style="31"/>
  </cols>
  <sheetData>
    <row r="1" spans="1:3" x14ac:dyDescent="0.2">
      <c r="A1" s="63" t="s">
        <v>61</v>
      </c>
    </row>
    <row r="2" spans="1:3" ht="24" x14ac:dyDescent="0.2">
      <c r="A2" s="177" t="s">
        <v>222</v>
      </c>
    </row>
    <row r="3" spans="1:3" x14ac:dyDescent="0.2">
      <c r="A3" s="167" t="s">
        <v>173</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66"/>
      <c r="C6" s="166"/>
    </row>
    <row r="7" spans="1:3" s="154" customFormat="1" x14ac:dyDescent="0.2">
      <c r="A7" s="163">
        <v>1</v>
      </c>
      <c r="B7" s="57" t="e">
        <f>'BAR BB| Open rates'!#REF!*0.9*0.9</f>
        <v>#REF!</v>
      </c>
      <c r="C7" s="57" t="e">
        <f>'BAR BB| Open rates'!#REF!*0.9*0.9</f>
        <v>#REF!</v>
      </c>
    </row>
    <row r="8" spans="1:3" s="154" customFormat="1" x14ac:dyDescent="0.2">
      <c r="A8" s="163">
        <v>2</v>
      </c>
      <c r="B8" s="57" t="e">
        <f>'BAR BB| Open rates'!#REF!*0.9*0.9</f>
        <v>#REF!</v>
      </c>
      <c r="C8" s="57" t="e">
        <f>'BAR BB| Open rates'!#REF!*0.9*0.9</f>
        <v>#REF!</v>
      </c>
    </row>
    <row r="9" spans="1:3" s="154" customFormat="1" x14ac:dyDescent="0.2">
      <c r="A9" s="163" t="s">
        <v>175</v>
      </c>
      <c r="B9" s="57"/>
      <c r="C9" s="57"/>
    </row>
    <row r="10" spans="1:3" s="154" customFormat="1" x14ac:dyDescent="0.2">
      <c r="A10" s="163">
        <v>1</v>
      </c>
      <c r="B10" s="57" t="e">
        <f>'BAR BB| Open rates'!#REF!*0.9*0.9</f>
        <v>#REF!</v>
      </c>
      <c r="C10" s="57" t="e">
        <f>'BAR BB| Open rates'!#REF!*0.9*0.9</f>
        <v>#REF!</v>
      </c>
    </row>
    <row r="11" spans="1:3" s="154" customFormat="1" x14ac:dyDescent="0.2">
      <c r="A11" s="163">
        <v>2</v>
      </c>
      <c r="B11" s="57" t="e">
        <f>'BAR BB| Open rates'!#REF!*0.9*0.9</f>
        <v>#REF!</v>
      </c>
      <c r="C11" s="57" t="e">
        <f>'BAR BB| Open rates'!#REF!*0.9*0.9</f>
        <v>#REF!</v>
      </c>
    </row>
    <row r="12" spans="1:3" s="154" customFormat="1" x14ac:dyDescent="0.2">
      <c r="A12" s="163" t="s">
        <v>176</v>
      </c>
      <c r="B12" s="57"/>
      <c r="C12" s="57"/>
    </row>
    <row r="13" spans="1:3" s="154" customFormat="1" x14ac:dyDescent="0.2">
      <c r="A13" s="163">
        <v>1</v>
      </c>
      <c r="B13" s="57" t="e">
        <f>'BAR BB| Open rates'!#REF!*0.9*0.9</f>
        <v>#REF!</v>
      </c>
      <c r="C13" s="57" t="e">
        <f>'BAR BB| Open rates'!#REF!*0.9*0.9</f>
        <v>#REF!</v>
      </c>
    </row>
    <row r="14" spans="1:3" s="154" customFormat="1" x14ac:dyDescent="0.2">
      <c r="A14" s="163">
        <v>2</v>
      </c>
      <c r="B14" s="57" t="e">
        <f>'BAR BB| Open rates'!#REF!*0.9*0.9</f>
        <v>#REF!</v>
      </c>
      <c r="C14" s="57" t="e">
        <f>'BAR BB| Open rates'!#REF!*0.9*0.9</f>
        <v>#REF!</v>
      </c>
    </row>
    <row r="15" spans="1:3" x14ac:dyDescent="0.2">
      <c r="A15" s="89"/>
    </row>
    <row r="16" spans="1:3" x14ac:dyDescent="0.2">
      <c r="A16" s="371" t="s">
        <v>172</v>
      </c>
    </row>
    <row r="17" spans="1:8" x14ac:dyDescent="0.2">
      <c r="A17" s="371"/>
    </row>
    <row r="18" spans="1:8" x14ac:dyDescent="0.2">
      <c r="A18" s="89"/>
    </row>
    <row r="19" spans="1:8" s="154" customFormat="1" ht="12.75" customHeight="1" x14ac:dyDescent="0.2">
      <c r="A19" s="391" t="s">
        <v>223</v>
      </c>
      <c r="B19" s="392"/>
      <c r="C19" s="392"/>
      <c r="D19" s="392"/>
      <c r="E19" s="392"/>
      <c r="F19" s="392"/>
      <c r="G19" s="392"/>
      <c r="H19" s="392"/>
    </row>
    <row r="20" spans="1:8" s="154" customFormat="1" ht="19.5" customHeight="1" x14ac:dyDescent="0.2">
      <c r="A20" s="391"/>
      <c r="B20" s="392"/>
      <c r="C20" s="392"/>
      <c r="D20" s="392"/>
      <c r="E20" s="392"/>
      <c r="F20" s="392"/>
      <c r="G20" s="392"/>
      <c r="H20" s="392"/>
    </row>
    <row r="21" spans="1:8" s="154" customFormat="1" ht="18" customHeight="1" x14ac:dyDescent="0.2">
      <c r="A21" s="391"/>
      <c r="B21" s="392"/>
      <c r="C21" s="392"/>
      <c r="D21" s="392"/>
      <c r="E21" s="392"/>
      <c r="F21" s="392"/>
      <c r="G21" s="392"/>
      <c r="H21" s="392"/>
    </row>
    <row r="22" spans="1:8" s="154" customFormat="1" ht="12.75" customHeight="1" x14ac:dyDescent="0.2">
      <c r="A22" s="391"/>
      <c r="B22" s="392"/>
      <c r="C22" s="392"/>
      <c r="D22" s="392"/>
      <c r="E22" s="392"/>
      <c r="F22" s="392"/>
      <c r="G22" s="392"/>
      <c r="H22" s="392"/>
    </row>
    <row r="23" spans="1:8" ht="12.75" customHeight="1" x14ac:dyDescent="0.2">
      <c r="A23" s="31"/>
    </row>
    <row r="24" spans="1:8" x14ac:dyDescent="0.2">
      <c r="A24" s="177" t="s">
        <v>83</v>
      </c>
    </row>
    <row r="25" spans="1:8" ht="24" x14ac:dyDescent="0.2">
      <c r="A25" s="157" t="s">
        <v>224</v>
      </c>
    </row>
    <row r="26" spans="1:8" ht="26.25" customHeight="1" x14ac:dyDescent="0.2">
      <c r="A26" s="157" t="s">
        <v>225</v>
      </c>
    </row>
    <row r="27" spans="1:8" x14ac:dyDescent="0.2">
      <c r="A27" s="33"/>
    </row>
    <row r="28" spans="1:8" x14ac:dyDescent="0.2">
      <c r="A28" s="174" t="s">
        <v>74</v>
      </c>
    </row>
    <row r="29" spans="1:8" x14ac:dyDescent="0.2">
      <c r="A29" s="178" t="s">
        <v>75</v>
      </c>
    </row>
    <row r="30" spans="1:8" ht="24" x14ac:dyDescent="0.2">
      <c r="A30" s="175" t="s">
        <v>76</v>
      </c>
    </row>
    <row r="31" spans="1:8" ht="24" x14ac:dyDescent="0.2">
      <c r="A31" s="175" t="s">
        <v>89</v>
      </c>
    </row>
    <row r="32" spans="1:8" x14ac:dyDescent="0.2">
      <c r="A32" s="175" t="s">
        <v>78</v>
      </c>
    </row>
    <row r="33" spans="1:1" ht="24" x14ac:dyDescent="0.2">
      <c r="A33" s="175" t="s">
        <v>79</v>
      </c>
    </row>
    <row r="34" spans="1:1" ht="24" x14ac:dyDescent="0.2">
      <c r="A34" s="175" t="s">
        <v>187</v>
      </c>
    </row>
    <row r="35" spans="1:1" x14ac:dyDescent="0.2">
      <c r="A35" s="175" t="s">
        <v>105</v>
      </c>
    </row>
    <row r="36" spans="1:1" ht="24" x14ac:dyDescent="0.2">
      <c r="A36" s="175" t="s">
        <v>203</v>
      </c>
    </row>
    <row r="37" spans="1:1" ht="72" customHeight="1" x14ac:dyDescent="0.2">
      <c r="A37" s="203" t="s">
        <v>101</v>
      </c>
    </row>
    <row r="38" spans="1:1" x14ac:dyDescent="0.2">
      <c r="A38" s="69"/>
    </row>
    <row r="39" spans="1:1" ht="36" x14ac:dyDescent="0.2">
      <c r="A39" s="206" t="s">
        <v>204</v>
      </c>
    </row>
    <row r="40" spans="1:1" s="154" customFormat="1" ht="27.75" customHeight="1" x14ac:dyDescent="0.2">
      <c r="A40" s="204" t="s">
        <v>226</v>
      </c>
    </row>
    <row r="41" spans="1:1" x14ac:dyDescent="0.2">
      <c r="A41" s="6"/>
    </row>
    <row r="42" spans="1:1" x14ac:dyDescent="0.2">
      <c r="A42" s="171" t="s">
        <v>81</v>
      </c>
    </row>
    <row r="43" spans="1:1" ht="36" x14ac:dyDescent="0.2">
      <c r="A43" s="176" t="s">
        <v>102</v>
      </c>
    </row>
    <row r="44" spans="1:1" ht="36" x14ac:dyDescent="0.2">
      <c r="A44" s="176" t="s">
        <v>104</v>
      </c>
    </row>
    <row r="45" spans="1:1" x14ac:dyDescent="0.2">
      <c r="A45" s="168"/>
    </row>
    <row r="46" spans="1:1" ht="26.25" x14ac:dyDescent="0.2">
      <c r="A46" s="174" t="s">
        <v>227</v>
      </c>
    </row>
    <row r="47" spans="1:1" s="154" customFormat="1" x14ac:dyDescent="0.2">
      <c r="A47" s="170"/>
    </row>
    <row r="48" spans="1:1" s="154" customFormat="1" ht="24" x14ac:dyDescent="0.2">
      <c r="A48" s="207" t="s">
        <v>228</v>
      </c>
    </row>
    <row r="49" spans="1:1" s="154" customFormat="1" x14ac:dyDescent="0.2">
      <c r="A49" s="205" t="s">
        <v>229</v>
      </c>
    </row>
    <row r="50" spans="1:1" s="154" customFormat="1" ht="12.75" customHeight="1" x14ac:dyDescent="0.2">
      <c r="A50" s="205"/>
    </row>
    <row r="51" spans="1:1" s="154" customFormat="1" x14ac:dyDescent="0.2">
      <c r="A51" s="207" t="s">
        <v>230</v>
      </c>
    </row>
    <row r="52" spans="1:1" s="154" customFormat="1" x14ac:dyDescent="0.2">
      <c r="A52" s="205" t="s">
        <v>209</v>
      </c>
    </row>
    <row r="53" spans="1:1" s="154" customFormat="1" ht="12.75" customHeight="1" x14ac:dyDescent="0.2">
      <c r="A53" s="176"/>
    </row>
    <row r="54" spans="1:1" s="154" customFormat="1" x14ac:dyDescent="0.2">
      <c r="A54" s="207" t="s">
        <v>231</v>
      </c>
    </row>
    <row r="55" spans="1:1" s="154" customFormat="1" ht="17.25" customHeight="1" x14ac:dyDescent="0.2">
      <c r="A55" s="205" t="s">
        <v>232</v>
      </c>
    </row>
    <row r="56" spans="1:1" s="154" customFormat="1" ht="12" customHeight="1" x14ac:dyDescent="0.2">
      <c r="A56" s="176"/>
    </row>
    <row r="57" spans="1:1" s="154" customFormat="1" x14ac:dyDescent="0.2">
      <c r="A57" s="207" t="s">
        <v>233</v>
      </c>
    </row>
    <row r="58" spans="1:1" s="154" customFormat="1" x14ac:dyDescent="0.2">
      <c r="A58" s="208" t="s">
        <v>234</v>
      </c>
    </row>
    <row r="59" spans="1:1" s="154" customFormat="1" ht="13.5" customHeight="1" x14ac:dyDescent="0.2">
      <c r="A59" s="176"/>
    </row>
    <row r="60" spans="1:1" s="154" customFormat="1" ht="24" x14ac:dyDescent="0.2">
      <c r="A60" s="207" t="s">
        <v>235</v>
      </c>
    </row>
    <row r="61" spans="1:1" s="154" customFormat="1" x14ac:dyDescent="0.2">
      <c r="A61" s="208" t="s">
        <v>236</v>
      </c>
    </row>
    <row r="62" spans="1:1" s="154" customFormat="1" ht="13.5" customHeight="1" x14ac:dyDescent="0.2">
      <c r="A62" s="176"/>
    </row>
    <row r="63" spans="1:1" s="154" customFormat="1" x14ac:dyDescent="0.2">
      <c r="A63" s="207" t="s">
        <v>237</v>
      </c>
    </row>
    <row r="64" spans="1:1" s="154" customFormat="1" x14ac:dyDescent="0.2">
      <c r="A64" s="208" t="s">
        <v>238</v>
      </c>
    </row>
    <row r="65" spans="1:1" s="154" customFormat="1" ht="12.75" customHeight="1" x14ac:dyDescent="0.2">
      <c r="A65" s="176"/>
    </row>
    <row r="66" spans="1:1" s="154" customFormat="1" x14ac:dyDescent="0.2">
      <c r="A66" s="207" t="s">
        <v>239</v>
      </c>
    </row>
    <row r="67" spans="1:1" s="154" customFormat="1" x14ac:dyDescent="0.2">
      <c r="A67" s="205" t="s">
        <v>240</v>
      </c>
    </row>
    <row r="68" spans="1:1" s="154" customFormat="1" ht="13.5" customHeight="1" x14ac:dyDescent="0.2">
      <c r="A68" s="176"/>
    </row>
    <row r="69" spans="1:1" s="154" customFormat="1" x14ac:dyDescent="0.2">
      <c r="A69" s="207" t="s">
        <v>241</v>
      </c>
    </row>
    <row r="70" spans="1:1" s="154" customFormat="1" x14ac:dyDescent="0.2">
      <c r="A70" s="205" t="s">
        <v>242</v>
      </c>
    </row>
    <row r="71" spans="1:1" s="154" customFormat="1" x14ac:dyDescent="0.2">
      <c r="A71" s="176"/>
    </row>
    <row r="72" spans="1:1" s="154" customFormat="1" ht="20.25" customHeight="1" x14ac:dyDescent="0.2">
      <c r="A72" s="207" t="s">
        <v>243</v>
      </c>
    </row>
    <row r="73" spans="1:1" s="154" customFormat="1" x14ac:dyDescent="0.2">
      <c r="A73" s="205" t="s">
        <v>211</v>
      </c>
    </row>
    <row r="74" spans="1:1" s="154" customFormat="1" x14ac:dyDescent="0.2">
      <c r="A74" s="176"/>
    </row>
    <row r="75" spans="1:1" s="154" customFormat="1" x14ac:dyDescent="0.2">
      <c r="A75" s="207" t="s">
        <v>244</v>
      </c>
    </row>
    <row r="76" spans="1:1" s="154" customFormat="1" x14ac:dyDescent="0.2">
      <c r="A76" s="205" t="s">
        <v>245</v>
      </c>
    </row>
    <row r="77" spans="1:1" s="154" customFormat="1" x14ac:dyDescent="0.2">
      <c r="A77" s="205"/>
    </row>
    <row r="78" spans="1:1" s="154" customFormat="1" x14ac:dyDescent="0.2">
      <c r="A78" s="176"/>
    </row>
    <row r="79" spans="1:1" s="154" customFormat="1" ht="24" x14ac:dyDescent="0.2">
      <c r="A79" s="214" t="s">
        <v>246</v>
      </c>
    </row>
    <row r="80" spans="1:1" s="154" customFormat="1" x14ac:dyDescent="0.2"/>
    <row r="81" spans="1:1" s="154" customFormat="1" x14ac:dyDescent="0.2">
      <c r="A81" s="207" t="s">
        <v>247</v>
      </c>
    </row>
    <row r="82" spans="1:1" s="154" customFormat="1" x14ac:dyDescent="0.2">
      <c r="A82" s="205" t="s">
        <v>248</v>
      </c>
    </row>
    <row r="83" spans="1:1" s="154" customFormat="1" x14ac:dyDescent="0.2">
      <c r="A83" s="205"/>
    </row>
    <row r="84" spans="1:1" s="154" customFormat="1" x14ac:dyDescent="0.2">
      <c r="A84" s="207" t="s">
        <v>249</v>
      </c>
    </row>
    <row r="85" spans="1:1" s="154" customFormat="1" x14ac:dyDescent="0.2">
      <c r="A85" s="205" t="s">
        <v>210</v>
      </c>
    </row>
    <row r="86" spans="1:1" s="154" customFormat="1" x14ac:dyDescent="0.2">
      <c r="A86" s="176"/>
    </row>
    <row r="87" spans="1:1" s="154" customFormat="1" x14ac:dyDescent="0.2">
      <c r="A87" s="207" t="s">
        <v>250</v>
      </c>
    </row>
    <row r="88" spans="1:1" s="154" customFormat="1" x14ac:dyDescent="0.2">
      <c r="A88" s="205" t="s">
        <v>251</v>
      </c>
    </row>
    <row r="89" spans="1:1" s="154" customFormat="1" x14ac:dyDescent="0.2">
      <c r="A89" s="176"/>
    </row>
    <row r="90" spans="1:1" s="154" customFormat="1" x14ac:dyDescent="0.2">
      <c r="A90" s="207" t="s">
        <v>252</v>
      </c>
    </row>
    <row r="91" spans="1:1" s="154" customFormat="1" x14ac:dyDescent="0.2">
      <c r="A91" s="205" t="s">
        <v>253</v>
      </c>
    </row>
    <row r="92" spans="1:1" s="154" customFormat="1" x14ac:dyDescent="0.2">
      <c r="A92" s="176"/>
    </row>
    <row r="93" spans="1:1" s="154" customFormat="1" ht="30" customHeight="1" x14ac:dyDescent="0.2">
      <c r="A93" s="207" t="s">
        <v>254</v>
      </c>
    </row>
    <row r="94" spans="1:1" s="154" customFormat="1" x14ac:dyDescent="0.2">
      <c r="A94" s="205" t="s">
        <v>255</v>
      </c>
    </row>
    <row r="95" spans="1:1" s="154" customFormat="1" x14ac:dyDescent="0.2">
      <c r="A95" s="176"/>
    </row>
    <row r="96" spans="1:1" s="154" customFormat="1" x14ac:dyDescent="0.2">
      <c r="A96" s="207" t="s">
        <v>256</v>
      </c>
    </row>
    <row r="97" spans="1:1" s="154" customFormat="1" x14ac:dyDescent="0.2">
      <c r="A97" s="205" t="s">
        <v>257</v>
      </c>
    </row>
    <row r="98" spans="1:1" s="154" customFormat="1" x14ac:dyDescent="0.2">
      <c r="A98" s="176"/>
    </row>
    <row r="99" spans="1:1" s="154" customFormat="1" x14ac:dyDescent="0.2">
      <c r="A99" s="207" t="s">
        <v>258</v>
      </c>
    </row>
    <row r="100" spans="1:1" s="154" customFormat="1" x14ac:dyDescent="0.2">
      <c r="A100" s="205" t="s">
        <v>259</v>
      </c>
    </row>
    <row r="101" spans="1:1" s="154" customFormat="1" x14ac:dyDescent="0.2">
      <c r="A101" s="176"/>
    </row>
    <row r="102" spans="1:1" s="154" customFormat="1" x14ac:dyDescent="0.2">
      <c r="A102" s="207" t="s">
        <v>263</v>
      </c>
    </row>
    <row r="103" spans="1:1" s="154" customFormat="1" x14ac:dyDescent="0.2">
      <c r="A103" s="205" t="s">
        <v>210</v>
      </c>
    </row>
    <row r="104" spans="1:1" s="154" customFormat="1" x14ac:dyDescent="0.2">
      <c r="A104" s="176"/>
    </row>
    <row r="105" spans="1:1" s="154" customFormat="1" x14ac:dyDescent="0.2">
      <c r="A105" s="207" t="s">
        <v>260</v>
      </c>
    </row>
    <row r="106" spans="1:1" s="154" customFormat="1" x14ac:dyDescent="0.2">
      <c r="A106" s="205" t="s">
        <v>212</v>
      </c>
    </row>
    <row r="107" spans="1:1" s="154" customFormat="1" x14ac:dyDescent="0.2">
      <c r="A107" s="176"/>
    </row>
    <row r="108" spans="1:1" s="154" customFormat="1" x14ac:dyDescent="0.2">
      <c r="A108" s="207" t="s">
        <v>261</v>
      </c>
    </row>
    <row r="109" spans="1:1" s="154" customFormat="1" x14ac:dyDescent="0.2">
      <c r="A109" s="205" t="s">
        <v>262</v>
      </c>
    </row>
    <row r="110" spans="1:1" s="154" customFormat="1" x14ac:dyDescent="0.2">
      <c r="A110" s="170"/>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x14ac:dyDescent="0.2">
      <c r="A116" s="170"/>
    </row>
    <row r="117" spans="1:1" x14ac:dyDescent="0.2">
      <c r="A117" s="137"/>
    </row>
    <row r="118" spans="1:1" x14ac:dyDescent="0.2">
      <c r="A118" s="137"/>
    </row>
    <row r="119" spans="1:1" x14ac:dyDescent="0.2">
      <c r="A11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H120"/>
  <sheetViews>
    <sheetView workbookViewId="0">
      <pane xSplit="1" topLeftCell="B1" activePane="topRight" state="frozen"/>
      <selection activeCell="A10" sqref="A10"/>
      <selection pane="topRight" activeCell="D5" sqref="D5"/>
    </sheetView>
  </sheetViews>
  <sheetFormatPr defaultColWidth="9.85546875" defaultRowHeight="12.75" x14ac:dyDescent="0.2"/>
  <cols>
    <col min="1" max="1" width="47" style="32" customWidth="1"/>
    <col min="2" max="16384" width="9.85546875" style="31"/>
  </cols>
  <sheetData>
    <row r="1" spans="1:3" x14ac:dyDescent="0.2">
      <c r="A1" s="63" t="s">
        <v>61</v>
      </c>
    </row>
    <row r="2" spans="1:3" ht="24" x14ac:dyDescent="0.2">
      <c r="A2" s="177" t="s">
        <v>222</v>
      </c>
    </row>
    <row r="3" spans="1:3" x14ac:dyDescent="0.2">
      <c r="A3" s="167" t="s">
        <v>208</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f>
        <v>#REF!</v>
      </c>
      <c r="C7" s="57" t="e">
        <f>'BAR BB| Open rates'!#REF!*0.9</f>
        <v>#REF!</v>
      </c>
    </row>
    <row r="8" spans="1:3" s="154" customFormat="1" x14ac:dyDescent="0.2">
      <c r="A8" s="163">
        <v>2</v>
      </c>
      <c r="B8" s="57" t="e">
        <f>'BAR BB| Open rates'!#REF!*0.9</f>
        <v>#REF!</v>
      </c>
      <c r="C8" s="57" t="e">
        <f>'BAR BB| Open rates'!#REF!*0.9</f>
        <v>#REF!</v>
      </c>
    </row>
    <row r="9" spans="1:3" s="154" customFormat="1" x14ac:dyDescent="0.2">
      <c r="A9" s="163" t="s">
        <v>175</v>
      </c>
      <c r="B9" s="57"/>
      <c r="C9" s="57"/>
    </row>
    <row r="10" spans="1:3" s="154" customFormat="1" x14ac:dyDescent="0.2">
      <c r="A10" s="163">
        <v>1</v>
      </c>
      <c r="B10" s="57" t="e">
        <f>'BAR BB| Open rates'!#REF!*0.9</f>
        <v>#REF!</v>
      </c>
      <c r="C10" s="57" t="e">
        <f>'BAR BB| Open rates'!#REF!*0.9</f>
        <v>#REF!</v>
      </c>
    </row>
    <row r="11" spans="1:3" s="154" customFormat="1" x14ac:dyDescent="0.2">
      <c r="A11" s="163">
        <v>2</v>
      </c>
      <c r="B11" s="57" t="e">
        <f>'BAR BB| Open rates'!#REF!*0.9</f>
        <v>#REF!</v>
      </c>
      <c r="C11" s="57" t="e">
        <f>'BAR BB| Open rates'!#REF!*0.9</f>
        <v>#REF!</v>
      </c>
    </row>
    <row r="12" spans="1:3" s="154" customFormat="1" x14ac:dyDescent="0.2">
      <c r="A12" s="163" t="s">
        <v>176</v>
      </c>
      <c r="B12" s="57"/>
      <c r="C12" s="57"/>
    </row>
    <row r="13" spans="1:3" s="154" customFormat="1" x14ac:dyDescent="0.2">
      <c r="A13" s="163">
        <v>1</v>
      </c>
      <c r="B13" s="57" t="e">
        <f>'BAR BB| Open rates'!#REF!*0.9</f>
        <v>#REF!</v>
      </c>
      <c r="C13" s="57" t="e">
        <f>'BAR BB| Open rates'!#REF!*0.9</f>
        <v>#REF!</v>
      </c>
    </row>
    <row r="14" spans="1:3" s="154" customFormat="1" x14ac:dyDescent="0.2">
      <c r="A14" s="163">
        <v>2</v>
      </c>
      <c r="B14" s="57" t="e">
        <f>'BAR BB| Open rates'!#REF!*0.9</f>
        <v>#REF!</v>
      </c>
      <c r="C14" s="57" t="e">
        <f>'BAR BB| Open rates'!#REF!*0.9</f>
        <v>#REF!</v>
      </c>
    </row>
    <row r="15" spans="1:3" s="154" customFormat="1" x14ac:dyDescent="0.2">
      <c r="A15" s="89"/>
    </row>
    <row r="16" spans="1:3" x14ac:dyDescent="0.2">
      <c r="A16" s="371" t="s">
        <v>172</v>
      </c>
    </row>
    <row r="17" spans="1:8" x14ac:dyDescent="0.2">
      <c r="A17" s="371"/>
    </row>
    <row r="18" spans="1:8" x14ac:dyDescent="0.2">
      <c r="A18" s="89"/>
    </row>
    <row r="19" spans="1:8" s="154" customFormat="1" ht="12.75" customHeight="1" x14ac:dyDescent="0.2">
      <c r="A19" s="391" t="s">
        <v>223</v>
      </c>
      <c r="B19" s="392"/>
      <c r="C19" s="392"/>
      <c r="D19" s="392"/>
      <c r="E19" s="392"/>
      <c r="F19" s="392"/>
      <c r="G19" s="392"/>
      <c r="H19" s="392"/>
    </row>
    <row r="20" spans="1:8" s="154" customFormat="1" ht="19.5" customHeight="1" x14ac:dyDescent="0.2">
      <c r="A20" s="391"/>
      <c r="B20" s="392"/>
      <c r="C20" s="392"/>
      <c r="D20" s="392"/>
      <c r="E20" s="392"/>
      <c r="F20" s="392"/>
      <c r="G20" s="392"/>
      <c r="H20" s="392"/>
    </row>
    <row r="21" spans="1:8" s="154" customFormat="1" ht="18" customHeight="1" x14ac:dyDescent="0.2">
      <c r="A21" s="391"/>
      <c r="B21" s="392"/>
      <c r="C21" s="392"/>
      <c r="D21" s="392"/>
      <c r="E21" s="392"/>
      <c r="F21" s="392"/>
      <c r="G21" s="392"/>
      <c r="H21" s="392"/>
    </row>
    <row r="22" spans="1:8" s="154" customFormat="1" ht="12.75" customHeight="1" x14ac:dyDescent="0.2">
      <c r="A22" s="391"/>
      <c r="B22" s="392"/>
      <c r="C22" s="392"/>
      <c r="D22" s="392"/>
      <c r="E22" s="392"/>
      <c r="F22" s="392"/>
      <c r="G22" s="392"/>
      <c r="H22" s="392"/>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x14ac:dyDescent="0.2">
      <c r="A112" s="170"/>
    </row>
    <row r="113" spans="1:1" x14ac:dyDescent="0.2">
      <c r="A113" s="170"/>
    </row>
    <row r="114" spans="1:1" x14ac:dyDescent="0.2">
      <c r="A114" s="170"/>
    </row>
    <row r="115" spans="1:1" x14ac:dyDescent="0.2">
      <c r="A115" s="170"/>
    </row>
    <row r="116" spans="1:1" x14ac:dyDescent="0.2">
      <c r="A116" s="170"/>
    </row>
    <row r="117" spans="1:1" x14ac:dyDescent="0.2">
      <c r="A117" s="170"/>
    </row>
    <row r="118" spans="1:1" x14ac:dyDescent="0.2">
      <c r="A118" s="137"/>
    </row>
    <row r="119" spans="1:1" x14ac:dyDescent="0.2">
      <c r="A119" s="137"/>
    </row>
    <row r="120" spans="1:1" x14ac:dyDescent="0.2">
      <c r="A120"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C146"/>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3" ht="24" x14ac:dyDescent="0.2">
      <c r="A1" s="180" t="s">
        <v>61</v>
      </c>
    </row>
    <row r="2" spans="1:3" ht="24" x14ac:dyDescent="0.2">
      <c r="A2" s="177" t="s">
        <v>191</v>
      </c>
    </row>
    <row r="3" spans="1:3" x14ac:dyDescent="0.2">
      <c r="A3" s="167" t="s">
        <v>343</v>
      </c>
    </row>
    <row r="4" spans="1:3" ht="21.75" customHeight="1" x14ac:dyDescent="0.2">
      <c r="A4" s="88" t="s">
        <v>62</v>
      </c>
      <c r="B4" s="113" t="e">
        <f>'BAR BB| Open rates'!#REF!</f>
        <v>#REF!</v>
      </c>
      <c r="C4" s="113" t="e">
        <f>'BAR BB| Open rates'!#REF!</f>
        <v>#REF!</v>
      </c>
    </row>
    <row r="5" spans="1:3" ht="21.75" customHeight="1" x14ac:dyDescent="0.2">
      <c r="A5" s="104"/>
      <c r="B5" s="113" t="e">
        <f>'BAR BB| Open rates'!#REF!</f>
        <v>#REF!</v>
      </c>
      <c r="C5" s="113" t="e">
        <f>'BAR BB| Open rates'!#REF!</f>
        <v>#REF!</v>
      </c>
    </row>
    <row r="6" spans="1:3" x14ac:dyDescent="0.2">
      <c r="A6" s="145" t="s">
        <v>63</v>
      </c>
      <c r="B6" s="270"/>
      <c r="C6" s="270"/>
    </row>
    <row r="7" spans="1:3" x14ac:dyDescent="0.2">
      <c r="A7" s="145">
        <v>1</v>
      </c>
      <c r="B7" s="283" t="e">
        <f>'BAR BB| Open rates'!#REF!*0.9</f>
        <v>#REF!</v>
      </c>
      <c r="C7" s="283" t="e">
        <f>'BAR BB| Open rates'!#REF!*0.9</f>
        <v>#REF!</v>
      </c>
    </row>
    <row r="8" spans="1:3" x14ac:dyDescent="0.2">
      <c r="A8" s="145">
        <v>2</v>
      </c>
      <c r="B8" s="283" t="e">
        <f>'BAR BB| Open rates'!#REF!*0.9</f>
        <v>#REF!</v>
      </c>
      <c r="C8" s="283" t="e">
        <f>'BAR BB| Open rates'!#REF!*0.9</f>
        <v>#REF!</v>
      </c>
    </row>
    <row r="9" spans="1:3" x14ac:dyDescent="0.2">
      <c r="A9" s="145" t="s">
        <v>175</v>
      </c>
      <c r="B9" s="283"/>
      <c r="C9" s="283"/>
    </row>
    <row r="10" spans="1:3" x14ac:dyDescent="0.2">
      <c r="A10" s="145">
        <v>1</v>
      </c>
      <c r="B10" s="283" t="e">
        <f>'BAR BB| Open rates'!#REF!*0.9</f>
        <v>#REF!</v>
      </c>
      <c r="C10" s="283" t="e">
        <f>'BAR BB| Open rates'!#REF!*0.9</f>
        <v>#REF!</v>
      </c>
    </row>
    <row r="11" spans="1:3" x14ac:dyDescent="0.2">
      <c r="A11" s="145">
        <v>2</v>
      </c>
      <c r="B11" s="181" t="e">
        <f>'BAR BB| Open rates'!#REF!*0.9</f>
        <v>#REF!</v>
      </c>
      <c r="C11" s="181" t="e">
        <f>'BAR BB| Open rates'!#REF!*0.9</f>
        <v>#REF!</v>
      </c>
    </row>
    <row r="12" spans="1:3" x14ac:dyDescent="0.2">
      <c r="A12" s="145" t="s">
        <v>176</v>
      </c>
      <c r="B12" s="181"/>
      <c r="C12" s="181"/>
    </row>
    <row r="13" spans="1:3" x14ac:dyDescent="0.2">
      <c r="A13" s="145">
        <v>1</v>
      </c>
      <c r="B13" s="181" t="e">
        <f>'BAR BB| Open rates'!#REF!*0.9</f>
        <v>#REF!</v>
      </c>
      <c r="C13" s="181" t="e">
        <f>'BAR BB| Open rates'!#REF!*0.9</f>
        <v>#REF!</v>
      </c>
    </row>
    <row r="14" spans="1:3" x14ac:dyDescent="0.2">
      <c r="A14" s="145">
        <v>2</v>
      </c>
      <c r="B14" s="181" t="e">
        <f>'BAR BB| Open rates'!#REF!*0.9</f>
        <v>#REF!</v>
      </c>
      <c r="C14" s="181" t="e">
        <f>'BAR BB| Open rates'!#REF!*0.9</f>
        <v>#REF!</v>
      </c>
    </row>
    <row r="15" spans="1:3" x14ac:dyDescent="0.2">
      <c r="A15" s="89"/>
    </row>
    <row r="16" spans="1:3" ht="12.75" customHeight="1" x14ac:dyDescent="0.2">
      <c r="A16" s="371" t="s">
        <v>172</v>
      </c>
    </row>
    <row r="17" spans="1:1" ht="24" customHeight="1" x14ac:dyDescent="0.2">
      <c r="A17" s="371"/>
    </row>
    <row r="18" spans="1:1" ht="13.5" thickBot="1" x14ac:dyDescent="0.25">
      <c r="A18" s="89"/>
    </row>
    <row r="19" spans="1:1" s="154" customFormat="1" ht="278.25" customHeight="1" thickBot="1" x14ac:dyDescent="0.25">
      <c r="A19" s="292" t="s">
        <v>438</v>
      </c>
    </row>
    <row r="20" spans="1:1" s="154" customFormat="1" ht="12.75" customHeight="1" x14ac:dyDescent="0.2"/>
    <row r="21" spans="1:1" x14ac:dyDescent="0.2">
      <c r="A21" s="190" t="s">
        <v>83</v>
      </c>
    </row>
    <row r="22" spans="1:1" s="154" customFormat="1" ht="34.5" customHeight="1" x14ac:dyDescent="0.2">
      <c r="A22" s="272" t="s">
        <v>436</v>
      </c>
    </row>
    <row r="23" spans="1:1" s="154" customFormat="1" ht="51.75" customHeight="1" x14ac:dyDescent="0.2">
      <c r="A23" s="272" t="s">
        <v>437</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439</v>
      </c>
    </row>
    <row r="31" spans="1:1" ht="24" x14ac:dyDescent="0.2">
      <c r="A31" s="175" t="s">
        <v>79</v>
      </c>
    </row>
    <row r="32" spans="1:1" ht="24" x14ac:dyDescent="0.2">
      <c r="A32" s="175" t="s">
        <v>187</v>
      </c>
    </row>
    <row r="33" spans="1:1" ht="324" x14ac:dyDescent="0.2">
      <c r="A33" s="293" t="s">
        <v>440</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54" t="s">
        <v>435</v>
      </c>
    </row>
    <row r="40" spans="1:1" x14ac:dyDescent="0.2">
      <c r="A40" s="6"/>
    </row>
    <row r="41" spans="1:1" x14ac:dyDescent="0.2">
      <c r="A41" s="171" t="s">
        <v>81</v>
      </c>
    </row>
    <row r="42" spans="1:1" ht="87.75" customHeight="1" x14ac:dyDescent="0.2">
      <c r="A42" s="186" t="s">
        <v>461</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C133"/>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3" ht="24" x14ac:dyDescent="0.2">
      <c r="A1" s="180" t="s">
        <v>61</v>
      </c>
    </row>
    <row r="2" spans="1:3" ht="24" x14ac:dyDescent="0.2">
      <c r="A2" s="177" t="s">
        <v>191</v>
      </c>
    </row>
    <row r="3" spans="1:3" x14ac:dyDescent="0.2">
      <c r="A3" s="167" t="s">
        <v>340</v>
      </c>
    </row>
    <row r="4" spans="1:3" ht="21.75" customHeight="1" x14ac:dyDescent="0.2">
      <c r="A4" s="88" t="s">
        <v>62</v>
      </c>
      <c r="B4" s="113" t="e">
        <f>'BAR BB| Open rates'!#REF!</f>
        <v>#REF!</v>
      </c>
      <c r="C4" s="113" t="e">
        <f>'BAR BB| Open rates'!#REF!</f>
        <v>#REF!</v>
      </c>
    </row>
    <row r="5" spans="1:3" ht="21.75" customHeight="1" x14ac:dyDescent="0.2">
      <c r="A5" s="104"/>
      <c r="B5" s="113" t="e">
        <f>'BAR BB| Open rates'!#REF!</f>
        <v>#REF!</v>
      </c>
      <c r="C5" s="113" t="e">
        <f>'BAR BB| Open rates'!#REF!</f>
        <v>#REF!</v>
      </c>
    </row>
    <row r="6" spans="1:3" x14ac:dyDescent="0.2">
      <c r="A6" s="163" t="s">
        <v>63</v>
      </c>
      <c r="B6" s="270"/>
      <c r="C6" s="270"/>
    </row>
    <row r="7" spans="1:3" x14ac:dyDescent="0.2">
      <c r="A7" s="163">
        <v>1</v>
      </c>
      <c r="B7" s="19" t="e">
        <f>'BAR BB| Open rates'!#REF!*0.9*0.87</f>
        <v>#REF!</v>
      </c>
      <c r="C7" s="19" t="e">
        <f>'BAR BB| Open rates'!#REF!*0.9*0.87</f>
        <v>#REF!</v>
      </c>
    </row>
    <row r="8" spans="1:3" x14ac:dyDescent="0.2">
      <c r="A8" s="163">
        <v>2</v>
      </c>
      <c r="B8" s="19" t="e">
        <f>'BAR BB| Open rates'!#REF!*0.9*0.87</f>
        <v>#REF!</v>
      </c>
      <c r="C8" s="19" t="e">
        <f>'BAR BB| Open rates'!#REF!*0.9*0.87</f>
        <v>#REF!</v>
      </c>
    </row>
    <row r="9" spans="1:3" x14ac:dyDescent="0.2">
      <c r="A9" s="163" t="s">
        <v>175</v>
      </c>
      <c r="B9" s="19"/>
      <c r="C9" s="19"/>
    </row>
    <row r="10" spans="1:3" x14ac:dyDescent="0.2">
      <c r="A10" s="163">
        <v>1</v>
      </c>
      <c r="B10" s="19" t="e">
        <f>'BAR BB| Open rates'!#REF!*0.9*0.87</f>
        <v>#REF!</v>
      </c>
      <c r="C10" s="19" t="e">
        <f>'BAR BB| Open rates'!#REF!*0.9*0.87</f>
        <v>#REF!</v>
      </c>
    </row>
    <row r="11" spans="1:3" x14ac:dyDescent="0.2">
      <c r="A11" s="163">
        <v>2</v>
      </c>
      <c r="B11" s="57" t="e">
        <f>'BAR BB| Open rates'!#REF!*0.9*0.87</f>
        <v>#REF!</v>
      </c>
      <c r="C11" s="57" t="e">
        <f>'BAR BB| Open rates'!#REF!*0.9*0.87</f>
        <v>#REF!</v>
      </c>
    </row>
    <row r="12" spans="1:3" x14ac:dyDescent="0.2">
      <c r="A12" s="163" t="s">
        <v>176</v>
      </c>
      <c r="B12" s="57"/>
      <c r="C12" s="57"/>
    </row>
    <row r="13" spans="1:3" x14ac:dyDescent="0.2">
      <c r="A13" s="163">
        <v>1</v>
      </c>
      <c r="B13" s="57" t="e">
        <f>'BAR BB| Open rates'!#REF!*0.9*0.87</f>
        <v>#REF!</v>
      </c>
      <c r="C13" s="57" t="e">
        <f>'BAR BB| Open rates'!#REF!*0.9*0.87</f>
        <v>#REF!</v>
      </c>
    </row>
    <row r="14" spans="1:3" x14ac:dyDescent="0.2">
      <c r="A14" s="163">
        <v>2</v>
      </c>
      <c r="B14" s="57" t="e">
        <f>'BAR BB| Open rates'!#REF!*0.9*0.87</f>
        <v>#REF!</v>
      </c>
      <c r="C14" s="57" t="e">
        <f>'BAR BB| Open rates'!#REF!*0.9*0.87</f>
        <v>#REF!</v>
      </c>
    </row>
    <row r="15" spans="1:3" s="154" customFormat="1" x14ac:dyDescent="0.2">
      <c r="A15" s="193"/>
    </row>
    <row r="16" spans="1:3" ht="12.75" customHeight="1" x14ac:dyDescent="0.2">
      <c r="A16" s="371" t="s">
        <v>172</v>
      </c>
    </row>
    <row r="17" spans="1:1" x14ac:dyDescent="0.2">
      <c r="A17" s="371"/>
    </row>
    <row r="18" spans="1:1" ht="13.5" thickBot="1" x14ac:dyDescent="0.25">
      <c r="A18" s="89"/>
    </row>
    <row r="19" spans="1:1" s="154" customFormat="1" ht="278.25" customHeight="1" thickBot="1" x14ac:dyDescent="0.25">
      <c r="A19" s="292" t="s">
        <v>438</v>
      </c>
    </row>
    <row r="20" spans="1:1" s="154" customFormat="1" ht="12.75" customHeight="1" x14ac:dyDescent="0.2"/>
    <row r="21" spans="1:1" x14ac:dyDescent="0.2">
      <c r="A21" s="190" t="s">
        <v>83</v>
      </c>
    </row>
    <row r="22" spans="1:1" s="154" customFormat="1" ht="34.5" customHeight="1" x14ac:dyDescent="0.2">
      <c r="A22" s="272" t="s">
        <v>436</v>
      </c>
    </row>
    <row r="23" spans="1:1" s="154" customFormat="1" ht="51.75" customHeight="1" x14ac:dyDescent="0.2">
      <c r="A23" s="272" t="s">
        <v>437</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439</v>
      </c>
    </row>
    <row r="31" spans="1:1" ht="24" x14ac:dyDescent="0.2">
      <c r="A31" s="175" t="s">
        <v>79</v>
      </c>
    </row>
    <row r="32" spans="1:1" ht="24" x14ac:dyDescent="0.2">
      <c r="A32" s="175" t="s">
        <v>187</v>
      </c>
    </row>
    <row r="33" spans="1:1" ht="324" x14ac:dyDescent="0.2">
      <c r="A33" s="293" t="s">
        <v>440</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54" t="s">
        <v>435</v>
      </c>
    </row>
    <row r="40" spans="1:1" x14ac:dyDescent="0.2">
      <c r="A40" s="6"/>
    </row>
    <row r="41" spans="1:1" x14ac:dyDescent="0.2">
      <c r="A41" s="171" t="s">
        <v>81</v>
      </c>
    </row>
    <row r="42" spans="1:1" ht="87.75" customHeight="1" x14ac:dyDescent="0.2">
      <c r="A42" s="186" t="s">
        <v>461</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sheetData>
  <mergeCells count="1">
    <mergeCell ref="A16:A17"/>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E80"/>
  <sheetViews>
    <sheetView showGridLines="0" zoomScaleNormal="100"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10" defaultRowHeight="12.75" x14ac:dyDescent="0.2"/>
  <cols>
    <col min="1" max="1" width="36.7109375" style="32" customWidth="1"/>
    <col min="2" max="16384" width="10" style="32"/>
  </cols>
  <sheetData>
    <row r="1" spans="1:187" ht="27" customHeight="1" x14ac:dyDescent="0.2">
      <c r="A1" s="275" t="str">
        <f>'BAR BB| Open rates'!A1</f>
        <v>Сочи Марриотт Красная Поляна 5*/ Sochi Marriott Krasnaya Polyana 5*</v>
      </c>
    </row>
    <row r="2" spans="1:187" x14ac:dyDescent="0.2">
      <c r="A2" s="251" t="s">
        <v>200</v>
      </c>
    </row>
    <row r="3" spans="1:187" ht="26.25" customHeight="1" x14ac:dyDescent="0.2">
      <c r="A3" s="276" t="s">
        <v>62</v>
      </c>
      <c r="B3" s="109">
        <f>'BAR BB| Open rates'!B3</f>
        <v>46199</v>
      </c>
      <c r="C3" s="109">
        <f>'BAR BB| Open rates'!C3</f>
        <v>46200</v>
      </c>
      <c r="D3" s="109">
        <f>'BAR BB| Open rates'!D3</f>
        <v>46201</v>
      </c>
      <c r="E3" s="109">
        <f>'BAR BB| Open rates'!E3</f>
        <v>46202</v>
      </c>
      <c r="F3" s="109">
        <f>'BAR BB| Open rates'!F3</f>
        <v>46203</v>
      </c>
      <c r="G3" s="109">
        <f>'BAR BB| Open rates'!G3</f>
        <v>46204</v>
      </c>
      <c r="H3" s="109">
        <f>'BAR BB| Open rates'!H3</f>
        <v>46205</v>
      </c>
      <c r="I3" s="109">
        <f>'BAR BB| Open rates'!I3</f>
        <v>46206</v>
      </c>
      <c r="J3" s="109">
        <f>'BAR BB| Open rates'!J3</f>
        <v>46207</v>
      </c>
      <c r="K3" s="109">
        <f>'BAR BB| Open rates'!K3</f>
        <v>46208</v>
      </c>
      <c r="L3" s="109">
        <f>'BAR BB| Open rates'!L3</f>
        <v>46209</v>
      </c>
      <c r="M3" s="109">
        <f>'BAR BB| Open rates'!M3</f>
        <v>46210</v>
      </c>
      <c r="N3" s="109">
        <f>'BAR BB| Open rates'!N3</f>
        <v>46211</v>
      </c>
      <c r="O3" s="109">
        <f>'BAR BB| Open rates'!O3</f>
        <v>46212</v>
      </c>
      <c r="P3" s="109">
        <f>'BAR BB| Open rates'!P3</f>
        <v>46213</v>
      </c>
      <c r="Q3" s="109">
        <f>'BAR BB| Open rates'!Q3</f>
        <v>46214</v>
      </c>
      <c r="R3" s="109">
        <f>'BAR BB| Open rates'!R3</f>
        <v>46215</v>
      </c>
      <c r="S3" s="109">
        <f>'BAR BB| Open rates'!S3</f>
        <v>46216</v>
      </c>
      <c r="T3" s="109">
        <f>'BAR BB| Open rates'!T3</f>
        <v>46217</v>
      </c>
      <c r="U3" s="109">
        <f>'BAR BB| Open rates'!U3</f>
        <v>46218</v>
      </c>
      <c r="V3" s="109">
        <f>'BAR BB| Open rates'!V3</f>
        <v>46219</v>
      </c>
      <c r="W3" s="109">
        <f>'BAR BB| Open rates'!W3</f>
        <v>46220</v>
      </c>
      <c r="X3" s="109">
        <f>'BAR BB| Open rates'!X3</f>
        <v>46221</v>
      </c>
      <c r="Y3" s="109">
        <f>'BAR BB| Open rates'!Y3</f>
        <v>46222</v>
      </c>
      <c r="Z3" s="109">
        <f>'BAR BB| Open rates'!Z3</f>
        <v>46223</v>
      </c>
      <c r="AA3" s="109">
        <f>'BAR BB| Open rates'!AA3</f>
        <v>46224</v>
      </c>
      <c r="AB3" s="109">
        <f>'BAR BB| Open rates'!AB3</f>
        <v>46225</v>
      </c>
      <c r="AC3" s="109">
        <f>'BAR BB| Open rates'!AC3</f>
        <v>46226</v>
      </c>
      <c r="AD3" s="109">
        <f>'BAR BB| Open rates'!AD3</f>
        <v>46227</v>
      </c>
      <c r="AE3" s="109">
        <f>'BAR BB| Open rates'!AE3</f>
        <v>46228</v>
      </c>
      <c r="AF3" s="109">
        <f>'BAR BB| Open rates'!AF3</f>
        <v>46229</v>
      </c>
      <c r="AG3" s="109">
        <f>'BAR BB| Open rates'!AG3</f>
        <v>46230</v>
      </c>
      <c r="AH3" s="109">
        <f>'BAR BB| Open rates'!AH3</f>
        <v>46231</v>
      </c>
      <c r="AI3" s="109">
        <f>'BAR BB| Open rates'!AI3</f>
        <v>46232</v>
      </c>
      <c r="AJ3" s="109">
        <f>'BAR BB| Open rates'!AJ3</f>
        <v>46233</v>
      </c>
      <c r="AK3" s="109">
        <f>'BAR BB| Open rates'!AK3</f>
        <v>46234</v>
      </c>
      <c r="AL3" s="109">
        <f>'BAR BB| Open rates'!AL3</f>
        <v>46235</v>
      </c>
      <c r="AM3" s="109">
        <f>'BAR BB| Open rates'!AM3</f>
        <v>46236</v>
      </c>
      <c r="AN3" s="109">
        <f>'BAR BB| Open rates'!AN3</f>
        <v>46237</v>
      </c>
      <c r="AO3" s="109">
        <f>'BAR BB| Open rates'!AO3</f>
        <v>46238</v>
      </c>
      <c r="AP3" s="109">
        <f>'BAR BB| Open rates'!AP3</f>
        <v>46239</v>
      </c>
      <c r="AQ3" s="109">
        <f>'BAR BB| Open rates'!AQ3</f>
        <v>46240</v>
      </c>
      <c r="AR3" s="109">
        <f>'BAR BB| Open rates'!AR3</f>
        <v>46241</v>
      </c>
      <c r="AS3" s="109">
        <f>'BAR BB| Open rates'!AS3</f>
        <v>46242</v>
      </c>
      <c r="AT3" s="109">
        <f>'BAR BB| Open rates'!AT3</f>
        <v>46243</v>
      </c>
      <c r="AU3" s="109">
        <f>'BAR BB| Open rates'!AU3</f>
        <v>46244</v>
      </c>
      <c r="AV3" s="109">
        <f>'BAR BB| Open rates'!AV3</f>
        <v>46245</v>
      </c>
      <c r="AW3" s="109">
        <f>'BAR BB| Open rates'!AW3</f>
        <v>46246</v>
      </c>
      <c r="AX3" s="109">
        <f>'BAR BB| Open rates'!AX3</f>
        <v>46247</v>
      </c>
      <c r="AY3" s="109">
        <f>'BAR BB| Open rates'!AY3</f>
        <v>46248</v>
      </c>
      <c r="AZ3" s="109">
        <f>'BAR BB| Open rates'!AZ3</f>
        <v>46249</v>
      </c>
      <c r="BA3" s="109">
        <f>'BAR BB| Open rates'!BA3</f>
        <v>46250</v>
      </c>
      <c r="BB3" s="109">
        <f>'BAR BB| Open rates'!BB3</f>
        <v>46251</v>
      </c>
      <c r="BC3" s="109">
        <f>'BAR BB| Open rates'!BC3</f>
        <v>46252</v>
      </c>
      <c r="BD3" s="109">
        <f>'BAR BB| Open rates'!BD3</f>
        <v>46253</v>
      </c>
      <c r="BE3" s="109">
        <f>'BAR BB| Open rates'!BE3</f>
        <v>46254</v>
      </c>
      <c r="BF3" s="109">
        <f>'BAR BB| Open rates'!BF3</f>
        <v>46255</v>
      </c>
      <c r="BG3" s="109">
        <f>'BAR BB| Open rates'!BG3</f>
        <v>46256</v>
      </c>
      <c r="BH3" s="109">
        <f>'BAR BB| Open rates'!BH3</f>
        <v>46257</v>
      </c>
      <c r="BI3" s="109">
        <f>'BAR BB| Open rates'!BI3</f>
        <v>46258</v>
      </c>
      <c r="BJ3" s="109">
        <f>'BAR BB| Open rates'!BJ3</f>
        <v>46259</v>
      </c>
      <c r="BK3" s="109">
        <f>'BAR BB| Open rates'!BK3</f>
        <v>46260</v>
      </c>
      <c r="BL3" s="109">
        <f>'BAR BB| Open rates'!BL3</f>
        <v>46261</v>
      </c>
      <c r="BM3" s="109">
        <f>'BAR BB| Open rates'!BM3</f>
        <v>46262</v>
      </c>
      <c r="BN3" s="109">
        <f>'BAR BB| Open rates'!BN3</f>
        <v>46263</v>
      </c>
      <c r="BO3" s="109">
        <f>'BAR BB| Open rates'!BO3</f>
        <v>46264</v>
      </c>
      <c r="BP3" s="109">
        <f>'BAR BB| Open rates'!BP3</f>
        <v>46265</v>
      </c>
      <c r="BQ3" s="109">
        <f>'BAR BB| Open rates'!BQ3</f>
        <v>46266</v>
      </c>
      <c r="BR3" s="109">
        <f>'BAR BB| Open rates'!BR3</f>
        <v>46267</v>
      </c>
      <c r="BS3" s="109">
        <f>'BAR BB| Open rates'!BS3</f>
        <v>46268</v>
      </c>
      <c r="BT3" s="109">
        <f>'BAR BB| Open rates'!BT3</f>
        <v>46269</v>
      </c>
      <c r="BU3" s="109">
        <f>'BAR BB| Open rates'!BU3</f>
        <v>46270</v>
      </c>
      <c r="BV3" s="109">
        <f>'BAR BB| Open rates'!BV3</f>
        <v>46271</v>
      </c>
      <c r="BW3" s="109">
        <f>'BAR BB| Open rates'!BW3</f>
        <v>46272</v>
      </c>
      <c r="BX3" s="109">
        <f>'BAR BB| Open rates'!BX3</f>
        <v>46273</v>
      </c>
      <c r="BY3" s="109">
        <f>'BAR BB| Open rates'!BY3</f>
        <v>46274</v>
      </c>
      <c r="BZ3" s="109">
        <f>'BAR BB| Open rates'!BZ3</f>
        <v>46275</v>
      </c>
      <c r="CA3" s="109">
        <f>'BAR BB| Open rates'!CA3</f>
        <v>46276</v>
      </c>
      <c r="CB3" s="109">
        <f>'BAR BB| Open rates'!CB3</f>
        <v>46277</v>
      </c>
      <c r="CC3" s="109">
        <f>'BAR BB| Open rates'!CC3</f>
        <v>46278</v>
      </c>
      <c r="CD3" s="109">
        <f>'BAR BB| Open rates'!CD3</f>
        <v>46279</v>
      </c>
      <c r="CE3" s="109">
        <f>'BAR BB| Open rates'!CE3</f>
        <v>46280</v>
      </c>
      <c r="CF3" s="109">
        <f>'BAR BB| Open rates'!CF3</f>
        <v>46281</v>
      </c>
      <c r="CG3" s="109">
        <f>'BAR BB| Open rates'!CG3</f>
        <v>46282</v>
      </c>
      <c r="CH3" s="109">
        <f>'BAR BB| Open rates'!CH3</f>
        <v>46283</v>
      </c>
      <c r="CI3" s="109">
        <f>'BAR BB| Open rates'!CI3</f>
        <v>46284</v>
      </c>
      <c r="CJ3" s="109">
        <f>'BAR BB| Open rates'!CJ3</f>
        <v>46285</v>
      </c>
      <c r="CK3" s="109">
        <f>'BAR BB| Open rates'!CK3</f>
        <v>46286</v>
      </c>
      <c r="CL3" s="109">
        <f>'BAR BB| Open rates'!CL3</f>
        <v>46287</v>
      </c>
      <c r="CM3" s="109">
        <f>'BAR BB| Open rates'!CM3</f>
        <v>46288</v>
      </c>
      <c r="CN3" s="109">
        <f>'BAR BB| Open rates'!CN3</f>
        <v>46289</v>
      </c>
      <c r="CO3" s="109">
        <f>'BAR BB| Open rates'!CO3</f>
        <v>46290</v>
      </c>
      <c r="CP3" s="109">
        <f>'BAR BB| Open rates'!CP3</f>
        <v>46291</v>
      </c>
      <c r="CQ3" s="109">
        <f>'BAR BB| Open rates'!CQ3</f>
        <v>46292</v>
      </c>
      <c r="CR3" s="109">
        <f>'BAR BB| Open rates'!CR3</f>
        <v>46293</v>
      </c>
      <c r="CS3" s="109">
        <f>'BAR BB| Open rates'!CS3</f>
        <v>46294</v>
      </c>
      <c r="CT3" s="109">
        <f>'BAR BB| Open rates'!CT3</f>
        <v>46295</v>
      </c>
      <c r="CU3" s="109">
        <f>'BAR BB| Open rates'!CU3</f>
        <v>46296</v>
      </c>
      <c r="CV3" s="109">
        <f>'BAR BB| Open rates'!CV3</f>
        <v>46297</v>
      </c>
      <c r="CW3" s="109">
        <f>'BAR BB| Open rates'!CW3</f>
        <v>46298</v>
      </c>
      <c r="CX3" s="109">
        <f>'BAR BB| Open rates'!CX3</f>
        <v>46299</v>
      </c>
      <c r="CY3" s="109">
        <f>'BAR BB| Open rates'!CY3</f>
        <v>46300</v>
      </c>
      <c r="CZ3" s="109">
        <f>'BAR BB| Open rates'!CZ3</f>
        <v>46301</v>
      </c>
      <c r="DA3" s="109">
        <f>'BAR BB| Open rates'!DA3</f>
        <v>46302</v>
      </c>
      <c r="DB3" s="109">
        <f>'BAR BB| Open rates'!DB3</f>
        <v>46303</v>
      </c>
      <c r="DC3" s="109">
        <f>'BAR BB| Open rates'!DC3</f>
        <v>46304</v>
      </c>
      <c r="DD3" s="109">
        <f>'BAR BB| Open rates'!DD3</f>
        <v>46305</v>
      </c>
      <c r="DE3" s="109">
        <f>'BAR BB| Open rates'!DE3</f>
        <v>46306</v>
      </c>
      <c r="DF3" s="109">
        <f>'BAR BB| Open rates'!DF3</f>
        <v>46307</v>
      </c>
      <c r="DG3" s="109">
        <f>'BAR BB| Open rates'!DG3</f>
        <v>46308</v>
      </c>
      <c r="DH3" s="109">
        <f>'BAR BB| Open rates'!DH3</f>
        <v>46309</v>
      </c>
      <c r="DI3" s="109">
        <f>'BAR BB| Open rates'!DI3</f>
        <v>46310</v>
      </c>
      <c r="DJ3" s="109">
        <f>'BAR BB| Open rates'!DJ3</f>
        <v>46311</v>
      </c>
      <c r="DK3" s="109">
        <f>'BAR BB| Open rates'!DK3</f>
        <v>46312</v>
      </c>
      <c r="DL3" s="109">
        <f>'BAR BB| Open rates'!DL3</f>
        <v>46313</v>
      </c>
      <c r="DM3" s="109">
        <f>'BAR BB| Open rates'!DM3</f>
        <v>46314</v>
      </c>
      <c r="DN3" s="109">
        <f>'BAR BB| Open rates'!DN3</f>
        <v>46315</v>
      </c>
      <c r="DO3" s="109">
        <f>'BAR BB| Open rates'!DO3</f>
        <v>46316</v>
      </c>
      <c r="DP3" s="109">
        <f>'BAR BB| Open rates'!DP3</f>
        <v>46317</v>
      </c>
      <c r="DQ3" s="109">
        <f>'BAR BB| Open rates'!DQ3</f>
        <v>46318</v>
      </c>
      <c r="DR3" s="109">
        <f>'BAR BB| Open rates'!DR3</f>
        <v>46319</v>
      </c>
      <c r="DS3" s="109">
        <f>'BAR BB| Open rates'!DS3</f>
        <v>46320</v>
      </c>
      <c r="DT3" s="109">
        <f>'BAR BB| Open rates'!DT3</f>
        <v>46321</v>
      </c>
      <c r="DU3" s="109">
        <f>'BAR BB| Open rates'!DU3</f>
        <v>46322</v>
      </c>
      <c r="DV3" s="109">
        <f>'BAR BB| Open rates'!DV3</f>
        <v>46323</v>
      </c>
      <c r="DW3" s="109">
        <f>'BAR BB| Open rates'!DW3</f>
        <v>46324</v>
      </c>
      <c r="DX3" s="109">
        <f>'BAR BB| Open rates'!DX3</f>
        <v>46325</v>
      </c>
      <c r="DY3" s="109">
        <f>'BAR BB| Open rates'!DY3</f>
        <v>46326</v>
      </c>
      <c r="DZ3" s="109">
        <f>'BAR BB| Open rates'!DZ3</f>
        <v>46327</v>
      </c>
      <c r="EA3" s="109">
        <f>'BAR BB| Open rates'!EA3</f>
        <v>46328</v>
      </c>
      <c r="EB3" s="109">
        <f>'BAR BB| Open rates'!EB3</f>
        <v>46329</v>
      </c>
      <c r="EC3" s="109">
        <f>'BAR BB| Open rates'!EC3</f>
        <v>46330</v>
      </c>
      <c r="ED3" s="109">
        <f>'BAR BB| Open rates'!ED3</f>
        <v>46331</v>
      </c>
      <c r="EE3" s="109">
        <f>'BAR BB| Open rates'!EE3</f>
        <v>46332</v>
      </c>
      <c r="EF3" s="109">
        <f>'BAR BB| Open rates'!EF3</f>
        <v>46333</v>
      </c>
      <c r="EG3" s="109">
        <f>'BAR BB| Open rates'!EG3</f>
        <v>46334</v>
      </c>
      <c r="EH3" s="109">
        <f>'BAR BB| Open rates'!EH3</f>
        <v>46335</v>
      </c>
      <c r="EI3" s="109">
        <f>'BAR BB| Open rates'!EI3</f>
        <v>46336</v>
      </c>
      <c r="EJ3" s="109">
        <f>'BAR BB| Open rates'!EJ3</f>
        <v>46337</v>
      </c>
      <c r="EK3" s="109">
        <f>'BAR BB| Open rates'!EK3</f>
        <v>46338</v>
      </c>
      <c r="EL3" s="109">
        <f>'BAR BB| Open rates'!EL3</f>
        <v>46339</v>
      </c>
      <c r="EM3" s="109">
        <f>'BAR BB| Open rates'!EM3</f>
        <v>46340</v>
      </c>
      <c r="EN3" s="109">
        <f>'BAR BB| Open rates'!EN3</f>
        <v>46341</v>
      </c>
      <c r="EO3" s="109">
        <f>'BAR BB| Open rates'!EO3</f>
        <v>46342</v>
      </c>
      <c r="EP3" s="109">
        <f>'BAR BB| Open rates'!EP3</f>
        <v>46343</v>
      </c>
      <c r="EQ3" s="109">
        <f>'BAR BB| Open rates'!EQ3</f>
        <v>46344</v>
      </c>
      <c r="ER3" s="109">
        <f>'BAR BB| Open rates'!ER3</f>
        <v>46345</v>
      </c>
      <c r="ES3" s="109">
        <f>'BAR BB| Open rates'!ES3</f>
        <v>46346</v>
      </c>
      <c r="ET3" s="109">
        <f>'BAR BB| Open rates'!ET3</f>
        <v>46347</v>
      </c>
      <c r="EU3" s="109">
        <f>'BAR BB| Open rates'!EU3</f>
        <v>46348</v>
      </c>
      <c r="EV3" s="109">
        <f>'BAR BB| Open rates'!EV3</f>
        <v>46349</v>
      </c>
      <c r="EW3" s="109">
        <f>'BAR BB| Open rates'!EW3</f>
        <v>46350</v>
      </c>
      <c r="EX3" s="109">
        <f>'BAR BB| Open rates'!EX3</f>
        <v>46351</v>
      </c>
      <c r="EY3" s="109">
        <f>'BAR BB| Open rates'!EY3</f>
        <v>46352</v>
      </c>
      <c r="EZ3" s="109">
        <f>'BAR BB| Open rates'!EZ3</f>
        <v>46353</v>
      </c>
      <c r="FA3" s="109">
        <f>'BAR BB| Open rates'!FA3</f>
        <v>46354</v>
      </c>
      <c r="FB3" s="109">
        <f>'BAR BB| Open rates'!FB3</f>
        <v>46355</v>
      </c>
      <c r="FC3" s="109">
        <f>'BAR BB| Open rates'!FC3</f>
        <v>46356</v>
      </c>
      <c r="FD3" s="109">
        <f>'BAR BB| Open rates'!FD3</f>
        <v>46357</v>
      </c>
      <c r="FE3" s="109">
        <f>'BAR BB| Open rates'!FE3</f>
        <v>46358</v>
      </c>
      <c r="FF3" s="109">
        <f>'BAR BB| Open rates'!FF3</f>
        <v>46359</v>
      </c>
      <c r="FG3" s="109">
        <f>'BAR BB| Open rates'!FG3</f>
        <v>46360</v>
      </c>
      <c r="FH3" s="109">
        <f>'BAR BB| Open rates'!FH3</f>
        <v>46361</v>
      </c>
      <c r="FI3" s="109">
        <f>'BAR BB| Open rates'!FI3</f>
        <v>46362</v>
      </c>
      <c r="FJ3" s="109">
        <f>'BAR BB| Open rates'!FJ3</f>
        <v>46363</v>
      </c>
      <c r="FK3" s="109">
        <f>'BAR BB| Open rates'!FK3</f>
        <v>46364</v>
      </c>
      <c r="FL3" s="109">
        <f>'BAR BB| Open rates'!FL3</f>
        <v>46365</v>
      </c>
      <c r="FM3" s="109">
        <f>'BAR BB| Open rates'!FM3</f>
        <v>46366</v>
      </c>
      <c r="FN3" s="109">
        <f>'BAR BB| Open rates'!FN3</f>
        <v>46367</v>
      </c>
      <c r="FO3" s="109">
        <f>'BAR BB| Open rates'!FO3</f>
        <v>46368</v>
      </c>
      <c r="FP3" s="109">
        <f>'BAR BB| Open rates'!FP3</f>
        <v>46369</v>
      </c>
      <c r="FQ3" s="109">
        <f>'BAR BB| Open rates'!FQ3</f>
        <v>46370</v>
      </c>
      <c r="FR3" s="109">
        <f>'BAR BB| Open rates'!FR3</f>
        <v>46371</v>
      </c>
      <c r="FS3" s="109">
        <f>'BAR BB| Open rates'!FS3</f>
        <v>46372</v>
      </c>
      <c r="FT3" s="109">
        <f>'BAR BB| Open rates'!FT3</f>
        <v>46373</v>
      </c>
      <c r="FU3" s="109">
        <f>'BAR BB| Open rates'!FU3</f>
        <v>46374</v>
      </c>
      <c r="FV3" s="109">
        <f>'BAR BB| Open rates'!FV3</f>
        <v>46375</v>
      </c>
      <c r="FW3" s="109">
        <f>'BAR BB| Open rates'!FW3</f>
        <v>46376</v>
      </c>
      <c r="FX3" s="109">
        <f>'BAR BB| Open rates'!FX3</f>
        <v>46377</v>
      </c>
      <c r="FY3" s="109">
        <f>'BAR BB| Open rates'!FY3</f>
        <v>46378</v>
      </c>
      <c r="FZ3" s="109">
        <f>'BAR BB| Open rates'!FZ3</f>
        <v>46379</v>
      </c>
      <c r="GA3" s="109">
        <f>'BAR BB| Open rates'!GA3</f>
        <v>46380</v>
      </c>
      <c r="GB3" s="109">
        <f>'BAR BB| Open rates'!GB3</f>
        <v>46381</v>
      </c>
      <c r="GC3" s="109">
        <f>'BAR BB| Open rates'!GC3</f>
        <v>46382</v>
      </c>
      <c r="GD3" s="109">
        <f>'BAR BB| Open rates'!GD3</f>
        <v>46383</v>
      </c>
      <c r="GE3" s="109">
        <f>'BAR BB| Open rates'!GE3</f>
        <v>46384</v>
      </c>
    </row>
    <row r="4" spans="1:187" s="35" customFormat="1" ht="12" customHeight="1" x14ac:dyDescent="0.2">
      <c r="A4" s="277" t="s">
        <v>63</v>
      </c>
    </row>
    <row r="5" spans="1:187" s="35" customFormat="1" ht="12" customHeight="1" x14ac:dyDescent="0.2">
      <c r="A5" s="259">
        <v>1</v>
      </c>
      <c r="B5" s="34">
        <f>'BAR BB| Open rates'!B5*0.82</f>
        <v>17630</v>
      </c>
      <c r="C5" s="34">
        <f>'BAR BB| Open rates'!C5*0.82</f>
        <v>17630</v>
      </c>
      <c r="D5" s="34">
        <f>'BAR BB| Open rates'!D5*0.82</f>
        <v>15415.999999999998</v>
      </c>
      <c r="E5" s="34">
        <f>'BAR BB| Open rates'!E5*0.82</f>
        <v>15415.999999999998</v>
      </c>
      <c r="F5" s="34">
        <f>'BAR BB| Open rates'!F5*0.82</f>
        <v>13612</v>
      </c>
      <c r="G5" s="34">
        <f>'BAR BB| Open rates'!G5*0.82</f>
        <v>15415.999999999998</v>
      </c>
      <c r="H5" s="34">
        <f>'BAR BB| Open rates'!H5*0.82</f>
        <v>15415.999999999998</v>
      </c>
      <c r="I5" s="34">
        <f>'BAR BB| Open rates'!I5*0.82</f>
        <v>17056</v>
      </c>
      <c r="J5" s="34">
        <f>'BAR BB| Open rates'!J5*0.82</f>
        <v>17056</v>
      </c>
      <c r="K5" s="34">
        <f>'BAR BB| Open rates'!K5*0.82</f>
        <v>15415.999999999998</v>
      </c>
      <c r="L5" s="34">
        <f>'BAR BB| Open rates'!L5*0.82</f>
        <v>15415.999999999998</v>
      </c>
      <c r="M5" s="34">
        <f>'BAR BB| Open rates'!M5*0.82</f>
        <v>15415.999999999998</v>
      </c>
      <c r="N5" s="34">
        <f>'BAR BB| Open rates'!N5*0.82</f>
        <v>15415.999999999998</v>
      </c>
      <c r="O5" s="34">
        <f>'BAR BB| Open rates'!O5*0.82</f>
        <v>15415.999999999998</v>
      </c>
      <c r="P5" s="34">
        <f>'BAR BB| Open rates'!P5*0.82</f>
        <v>17056</v>
      </c>
      <c r="Q5" s="34">
        <f>'BAR BB| Open rates'!Q5*0.82</f>
        <v>17056</v>
      </c>
      <c r="R5" s="34">
        <f>'BAR BB| Open rates'!R5*0.82</f>
        <v>17056</v>
      </c>
      <c r="S5" s="34">
        <f>'BAR BB| Open rates'!S5*0.82</f>
        <v>17056</v>
      </c>
      <c r="T5" s="34">
        <f>'BAR BB| Open rates'!T5*0.82</f>
        <v>17056</v>
      </c>
      <c r="U5" s="34">
        <f>'BAR BB| Open rates'!U5*0.82</f>
        <v>17056</v>
      </c>
      <c r="V5" s="34">
        <f>'BAR BB| Open rates'!V5*0.82</f>
        <v>17056</v>
      </c>
      <c r="W5" s="34">
        <f>'BAR BB| Open rates'!W5*0.82</f>
        <v>18696</v>
      </c>
      <c r="X5" s="34">
        <f>'BAR BB| Open rates'!X5*0.82</f>
        <v>18696</v>
      </c>
      <c r="Y5" s="34">
        <f>'BAR BB| Open rates'!Y5*0.82</f>
        <v>17056</v>
      </c>
      <c r="Z5" s="34">
        <f>'BAR BB| Open rates'!Z5*0.82</f>
        <v>17056</v>
      </c>
      <c r="AA5" s="34">
        <f>'BAR BB| Open rates'!AA5*0.82</f>
        <v>17056</v>
      </c>
      <c r="AB5" s="34">
        <f>'BAR BB| Open rates'!AB5*0.82</f>
        <v>17056</v>
      </c>
      <c r="AC5" s="34">
        <f>'BAR BB| Open rates'!AC5*0.82</f>
        <v>17056</v>
      </c>
      <c r="AD5" s="34">
        <f>'BAR BB| Open rates'!AD5*0.82</f>
        <v>18696</v>
      </c>
      <c r="AE5" s="34">
        <f>'BAR BB| Open rates'!AE5*0.82</f>
        <v>18696</v>
      </c>
      <c r="AF5" s="34">
        <f>'BAR BB| Open rates'!AF5*0.82</f>
        <v>17056</v>
      </c>
      <c r="AG5" s="34">
        <f>'BAR BB| Open rates'!AG5*0.82</f>
        <v>17056</v>
      </c>
      <c r="AH5" s="34">
        <f>'BAR BB| Open rates'!AH5*0.82</f>
        <v>17056</v>
      </c>
      <c r="AI5" s="34">
        <f>'BAR BB| Open rates'!AI5*0.82</f>
        <v>17056</v>
      </c>
      <c r="AJ5" s="34">
        <f>'BAR BB| Open rates'!AJ5*0.82</f>
        <v>17056</v>
      </c>
      <c r="AK5" s="34">
        <f>'BAR BB| Open rates'!AK5*0.82</f>
        <v>18696</v>
      </c>
      <c r="AL5" s="34">
        <f>'BAR BB| Open rates'!AL5*0.82</f>
        <v>18696</v>
      </c>
      <c r="AM5" s="34">
        <f>'BAR BB| Open rates'!AM5*0.82</f>
        <v>17056</v>
      </c>
      <c r="AN5" s="34">
        <f>'BAR BB| Open rates'!AN5*0.82</f>
        <v>17056</v>
      </c>
      <c r="AO5" s="34">
        <f>'BAR BB| Open rates'!AO5*0.82</f>
        <v>17056</v>
      </c>
      <c r="AP5" s="34">
        <f>'BAR BB| Open rates'!AP5*0.82</f>
        <v>17056</v>
      </c>
      <c r="AQ5" s="34">
        <f>'BAR BB| Open rates'!AQ5*0.82</f>
        <v>17056</v>
      </c>
      <c r="AR5" s="34">
        <f>'BAR BB| Open rates'!AR5*0.82</f>
        <v>18696</v>
      </c>
      <c r="AS5" s="34">
        <f>'BAR BB| Open rates'!AS5*0.82</f>
        <v>18696</v>
      </c>
      <c r="AT5" s="34">
        <f>'BAR BB| Open rates'!AT5*0.82</f>
        <v>17056</v>
      </c>
      <c r="AU5" s="34">
        <f>'BAR BB| Open rates'!AU5*0.82</f>
        <v>17056</v>
      </c>
      <c r="AV5" s="34">
        <f>'BAR BB| Open rates'!AV5*0.82</f>
        <v>17056</v>
      </c>
      <c r="AW5" s="34">
        <f>'BAR BB| Open rates'!AW5*0.82</f>
        <v>17056</v>
      </c>
      <c r="AX5" s="34">
        <f>'BAR BB| Open rates'!AX5*0.82</f>
        <v>17056</v>
      </c>
      <c r="AY5" s="34">
        <f>'BAR BB| Open rates'!AY5*0.82</f>
        <v>18696</v>
      </c>
      <c r="AZ5" s="34">
        <f>'BAR BB| Open rates'!AZ5*0.82</f>
        <v>18696</v>
      </c>
      <c r="BA5" s="34">
        <f>'BAR BB| Open rates'!BA5*0.82</f>
        <v>17056</v>
      </c>
      <c r="BB5" s="34">
        <f>'BAR BB| Open rates'!BB5*0.82</f>
        <v>17056</v>
      </c>
      <c r="BC5" s="34">
        <f>'BAR BB| Open rates'!BC5*0.82</f>
        <v>17056</v>
      </c>
      <c r="BD5" s="34">
        <f>'BAR BB| Open rates'!BD5*0.82</f>
        <v>17056</v>
      </c>
      <c r="BE5" s="34">
        <f>'BAR BB| Open rates'!BE5*0.82</f>
        <v>17056</v>
      </c>
      <c r="BF5" s="34">
        <f>'BAR BB| Open rates'!BF5*0.82</f>
        <v>18696</v>
      </c>
      <c r="BG5" s="34">
        <f>'BAR BB| Open rates'!BG5*0.82</f>
        <v>18696</v>
      </c>
      <c r="BH5" s="34">
        <f>'BAR BB| Open rates'!BH5*0.82</f>
        <v>14432</v>
      </c>
      <c r="BI5" s="34">
        <f>'BAR BB| Open rates'!BI5*0.82</f>
        <v>14432</v>
      </c>
      <c r="BJ5" s="34">
        <f>'BAR BB| Open rates'!BJ5*0.82</f>
        <v>14432</v>
      </c>
      <c r="BK5" s="34">
        <f>'BAR BB| Open rates'!BK5*0.82</f>
        <v>14432</v>
      </c>
      <c r="BL5" s="34">
        <f>'BAR BB| Open rates'!BL5*0.82</f>
        <v>14432</v>
      </c>
      <c r="BM5" s="34">
        <f>'BAR BB| Open rates'!BM5*0.82</f>
        <v>15415.999999999998</v>
      </c>
      <c r="BN5" s="34">
        <f>'BAR BB| Open rates'!BN5*0.82</f>
        <v>15415.999999999998</v>
      </c>
      <c r="BO5" s="34">
        <f>'BAR BB| Open rates'!BO5*0.82</f>
        <v>13612</v>
      </c>
      <c r="BP5" s="34">
        <f>'BAR BB| Open rates'!BP5*0.82</f>
        <v>13612</v>
      </c>
      <c r="BQ5" s="34">
        <f>'BAR BB| Open rates'!BQ5*0.82</f>
        <v>15415.999999999998</v>
      </c>
      <c r="BR5" s="34">
        <f>'BAR BB| Open rates'!BR5*0.82</f>
        <v>15415.999999999998</v>
      </c>
      <c r="BS5" s="34">
        <f>'BAR BB| Open rates'!BS5*0.82</f>
        <v>15415.999999999998</v>
      </c>
      <c r="BT5" s="34">
        <f>'BAR BB| Open rates'!BT5*0.82</f>
        <v>15415.999999999998</v>
      </c>
      <c r="BU5" s="34">
        <f>'BAR BB| Open rates'!BU5*0.82</f>
        <v>15415.999999999998</v>
      </c>
      <c r="BV5" s="34">
        <f>'BAR BB| Open rates'!BV5*0.82</f>
        <v>13612</v>
      </c>
      <c r="BW5" s="34">
        <f>'BAR BB| Open rates'!BW5*0.82</f>
        <v>13612</v>
      </c>
      <c r="BX5" s="34">
        <f>'BAR BB| Open rates'!BX5*0.82</f>
        <v>13612</v>
      </c>
      <c r="BY5" s="34">
        <f>'BAR BB| Open rates'!BY5*0.82</f>
        <v>13612</v>
      </c>
      <c r="BZ5" s="34">
        <f>'BAR BB| Open rates'!BZ5*0.82</f>
        <v>13612</v>
      </c>
      <c r="CA5" s="34">
        <f>'BAR BB| Open rates'!CA5*0.82</f>
        <v>15415.999999999998</v>
      </c>
      <c r="CB5" s="34">
        <f>'BAR BB| Open rates'!CB5*0.82</f>
        <v>15415.999999999998</v>
      </c>
      <c r="CC5" s="34">
        <f>'BAR BB| Open rates'!CC5*0.82</f>
        <v>13612</v>
      </c>
      <c r="CD5" s="34">
        <f>'BAR BB| Open rates'!CD5*0.82</f>
        <v>13612</v>
      </c>
      <c r="CE5" s="34">
        <f>'BAR BB| Open rates'!CE5*0.82</f>
        <v>13612</v>
      </c>
      <c r="CF5" s="34">
        <f>'BAR BB| Open rates'!CF5*0.82</f>
        <v>13612</v>
      </c>
      <c r="CG5" s="34">
        <f>'BAR BB| Open rates'!CG5*0.82</f>
        <v>13612</v>
      </c>
      <c r="CH5" s="34">
        <f>'BAR BB| Open rates'!CH5*0.82</f>
        <v>15415.999999999998</v>
      </c>
      <c r="CI5" s="34">
        <f>'BAR BB| Open rates'!CI5*0.82</f>
        <v>15415.999999999998</v>
      </c>
      <c r="CJ5" s="34">
        <f>'BAR BB| Open rates'!CJ5*0.82</f>
        <v>13612</v>
      </c>
      <c r="CK5" s="34">
        <f>'BAR BB| Open rates'!CK5*0.82</f>
        <v>13612</v>
      </c>
      <c r="CL5" s="34">
        <f>'BAR BB| Open rates'!CL5*0.82</f>
        <v>13612</v>
      </c>
      <c r="CM5" s="34">
        <f>'BAR BB| Open rates'!CM5*0.82</f>
        <v>13612</v>
      </c>
      <c r="CN5" s="34">
        <f>'BAR BB| Open rates'!CN5*0.82</f>
        <v>13612</v>
      </c>
      <c r="CO5" s="34">
        <f>'BAR BB| Open rates'!CO5*0.82</f>
        <v>15415.999999999998</v>
      </c>
      <c r="CP5" s="34">
        <f>'BAR BB| Open rates'!CP5*0.82</f>
        <v>15415.999999999998</v>
      </c>
      <c r="CQ5" s="34">
        <f>'BAR BB| Open rates'!CQ5*0.82</f>
        <v>13612</v>
      </c>
      <c r="CR5" s="34">
        <f>'BAR BB| Open rates'!CR5*0.82</f>
        <v>13612</v>
      </c>
      <c r="CS5" s="34">
        <f>'BAR BB| Open rates'!CS5*0.82</f>
        <v>13612</v>
      </c>
      <c r="CT5" s="34">
        <f>'BAR BB| Open rates'!CT5*0.82</f>
        <v>13612</v>
      </c>
      <c r="CU5" s="34">
        <f>'BAR BB| Open rates'!CU5*0.82</f>
        <v>12218</v>
      </c>
      <c r="CV5" s="34">
        <f>'BAR BB| Open rates'!CV5*0.82</f>
        <v>12218</v>
      </c>
      <c r="CW5" s="34">
        <f>'BAR BB| Open rates'!CW5*0.82</f>
        <v>12218</v>
      </c>
      <c r="CX5" s="34">
        <f>'BAR BB| Open rates'!CX5*0.82</f>
        <v>10578</v>
      </c>
      <c r="CY5" s="34">
        <f>'BAR BB| Open rates'!CY5*0.82</f>
        <v>10578</v>
      </c>
      <c r="CZ5" s="34">
        <f>'BAR BB| Open rates'!CZ5*0.82</f>
        <v>10578</v>
      </c>
      <c r="DA5" s="34">
        <f>'BAR BB| Open rates'!DA5*0.82</f>
        <v>10578</v>
      </c>
      <c r="DB5" s="34">
        <f>'BAR BB| Open rates'!DB5*0.82</f>
        <v>10578</v>
      </c>
      <c r="DC5" s="34">
        <f>'BAR BB| Open rates'!DC5*0.82</f>
        <v>12218</v>
      </c>
      <c r="DD5" s="34">
        <f>'BAR BB| Open rates'!DD5*0.82</f>
        <v>12218</v>
      </c>
      <c r="DE5" s="34">
        <f>'BAR BB| Open rates'!DE5*0.82</f>
        <v>10578</v>
      </c>
      <c r="DF5" s="34">
        <f>'BAR BB| Open rates'!DF5*0.82</f>
        <v>10578</v>
      </c>
      <c r="DG5" s="34">
        <f>'BAR BB| Open rates'!DG5*0.82</f>
        <v>10578</v>
      </c>
      <c r="DH5" s="34">
        <f>'BAR BB| Open rates'!DH5*0.82</f>
        <v>10578</v>
      </c>
      <c r="DI5" s="34">
        <f>'BAR BB| Open rates'!DI5*0.82</f>
        <v>10578</v>
      </c>
      <c r="DJ5" s="34">
        <f>'BAR BB| Open rates'!DJ5*0.82</f>
        <v>12218</v>
      </c>
      <c r="DK5" s="34">
        <f>'BAR BB| Open rates'!DK5*0.82</f>
        <v>12218</v>
      </c>
      <c r="DL5" s="34">
        <f>'BAR BB| Open rates'!DL5*0.82</f>
        <v>10578</v>
      </c>
      <c r="DM5" s="34">
        <f>'BAR BB| Open rates'!DM5*0.82</f>
        <v>10578</v>
      </c>
      <c r="DN5" s="34">
        <f>'BAR BB| Open rates'!DN5*0.82</f>
        <v>10578</v>
      </c>
      <c r="DO5" s="34">
        <f>'BAR BB| Open rates'!DO5*0.82</f>
        <v>10578</v>
      </c>
      <c r="DP5" s="34">
        <f>'BAR BB| Open rates'!DP5*0.82</f>
        <v>10578</v>
      </c>
      <c r="DQ5" s="34">
        <f>'BAR BB| Open rates'!DQ5*0.82</f>
        <v>12218</v>
      </c>
      <c r="DR5" s="34">
        <f>'BAR BB| Open rates'!DR5*0.82</f>
        <v>12218</v>
      </c>
      <c r="DS5" s="34">
        <f>'BAR BB| Open rates'!DS5*0.82</f>
        <v>10578</v>
      </c>
      <c r="DT5" s="34">
        <f>'BAR BB| Open rates'!DT5*0.82</f>
        <v>10578</v>
      </c>
      <c r="DU5" s="34">
        <f>'BAR BB| Open rates'!DU5*0.82</f>
        <v>10578</v>
      </c>
      <c r="DV5" s="34">
        <f>'BAR BB| Open rates'!DV5*0.82</f>
        <v>10578</v>
      </c>
      <c r="DW5" s="34">
        <f>'BAR BB| Open rates'!DW5*0.82</f>
        <v>10578</v>
      </c>
      <c r="DX5" s="34">
        <f>'BAR BB| Open rates'!DX5*0.82</f>
        <v>12218</v>
      </c>
      <c r="DY5" s="34">
        <f>'BAR BB| Open rates'!DY5*0.82</f>
        <v>12218</v>
      </c>
      <c r="DZ5" s="34">
        <f>'BAR BB| Open rates'!DZ5*0.82</f>
        <v>13612</v>
      </c>
      <c r="EA5" s="34">
        <f>'BAR BB| Open rates'!EA5*0.82</f>
        <v>13612</v>
      </c>
      <c r="EB5" s="34">
        <f>'BAR BB| Open rates'!EB5*0.82</f>
        <v>13612</v>
      </c>
      <c r="EC5" s="34">
        <f>'BAR BB| Open rates'!EC5*0.82</f>
        <v>15415.999999999998</v>
      </c>
      <c r="ED5" s="34">
        <f>'BAR BB| Open rates'!ED5*0.82</f>
        <v>15415.999999999998</v>
      </c>
      <c r="EE5" s="34">
        <f>'BAR BB| Open rates'!EE5*0.82</f>
        <v>15415.999999999998</v>
      </c>
      <c r="EF5" s="34">
        <f>'BAR BB| Open rates'!EF5*0.82</f>
        <v>15415.999999999998</v>
      </c>
      <c r="EG5" s="34">
        <f>'BAR BB| Open rates'!EG5*0.82</f>
        <v>9758</v>
      </c>
      <c r="EH5" s="34">
        <f>'BAR BB| Open rates'!EH5*0.82</f>
        <v>9758</v>
      </c>
      <c r="EI5" s="34">
        <f>'BAR BB| Open rates'!EI5*0.82</f>
        <v>9758</v>
      </c>
      <c r="EJ5" s="34">
        <f>'BAR BB| Open rates'!EJ5*0.82</f>
        <v>9758</v>
      </c>
      <c r="EK5" s="34">
        <f>'BAR BB| Open rates'!EK5*0.82</f>
        <v>9758</v>
      </c>
      <c r="EL5" s="34">
        <f>'BAR BB| Open rates'!EL5*0.82</f>
        <v>10578</v>
      </c>
      <c r="EM5" s="34">
        <f>'BAR BB| Open rates'!EM5*0.82</f>
        <v>10578</v>
      </c>
      <c r="EN5" s="34">
        <f>'BAR BB| Open rates'!EN5*0.82</f>
        <v>9758</v>
      </c>
      <c r="EO5" s="34">
        <f>'BAR BB| Open rates'!EO5*0.82</f>
        <v>9758</v>
      </c>
      <c r="EP5" s="34">
        <f>'BAR BB| Open rates'!EP5*0.82</f>
        <v>9758</v>
      </c>
      <c r="EQ5" s="34">
        <f>'BAR BB| Open rates'!EQ5*0.82</f>
        <v>9758</v>
      </c>
      <c r="ER5" s="34">
        <f>'BAR BB| Open rates'!ER5*0.82</f>
        <v>9758</v>
      </c>
      <c r="ES5" s="34">
        <f>'BAR BB| Open rates'!ES5*0.82</f>
        <v>10578</v>
      </c>
      <c r="ET5" s="34">
        <f>'BAR BB| Open rates'!ET5*0.82</f>
        <v>10578</v>
      </c>
      <c r="EU5" s="34">
        <f>'BAR BB| Open rates'!EU5*0.82</f>
        <v>9758</v>
      </c>
      <c r="EV5" s="34">
        <f>'BAR BB| Open rates'!EV5*0.82</f>
        <v>9758</v>
      </c>
      <c r="EW5" s="34">
        <f>'BAR BB| Open rates'!EW5*0.82</f>
        <v>9758</v>
      </c>
      <c r="EX5" s="34">
        <f>'BAR BB| Open rates'!EX5*0.82</f>
        <v>9758</v>
      </c>
      <c r="EY5" s="34">
        <f>'BAR BB| Open rates'!EY5*0.82</f>
        <v>9758</v>
      </c>
      <c r="EZ5" s="34">
        <f>'BAR BB| Open rates'!EZ5*0.82</f>
        <v>10578</v>
      </c>
      <c r="FA5" s="34">
        <f>'BAR BB| Open rates'!FA5*0.82</f>
        <v>10578</v>
      </c>
      <c r="FB5" s="34">
        <f>'BAR BB| Open rates'!FB5*0.82</f>
        <v>9758</v>
      </c>
      <c r="FC5" s="34">
        <f>'BAR BB| Open rates'!FC5*0.82</f>
        <v>9758</v>
      </c>
      <c r="FD5" s="34">
        <f>'BAR BB| Open rates'!FD5*0.82</f>
        <v>9758</v>
      </c>
      <c r="FE5" s="34">
        <f>'BAR BB| Open rates'!FE5*0.82</f>
        <v>9758</v>
      </c>
      <c r="FF5" s="34">
        <f>'BAR BB| Open rates'!FF5*0.82</f>
        <v>9758</v>
      </c>
      <c r="FG5" s="34">
        <f>'BAR BB| Open rates'!FG5*0.82</f>
        <v>10578</v>
      </c>
      <c r="FH5" s="34">
        <f>'BAR BB| Open rates'!FH5*0.82</f>
        <v>10578</v>
      </c>
      <c r="FI5" s="34">
        <f>'BAR BB| Open rates'!FI5*0.82</f>
        <v>9758</v>
      </c>
      <c r="FJ5" s="34">
        <f>'BAR BB| Open rates'!FJ5*0.82</f>
        <v>9758</v>
      </c>
      <c r="FK5" s="34">
        <f>'BAR BB| Open rates'!FK5*0.82</f>
        <v>9758</v>
      </c>
      <c r="FL5" s="34">
        <f>'BAR BB| Open rates'!FL5*0.82</f>
        <v>9758</v>
      </c>
      <c r="FM5" s="34">
        <f>'BAR BB| Open rates'!FM5*0.82</f>
        <v>9758</v>
      </c>
      <c r="FN5" s="34">
        <f>'BAR BB| Open rates'!FN5*0.82</f>
        <v>10578</v>
      </c>
      <c r="FO5" s="34">
        <f>'BAR BB| Open rates'!FO5*0.82</f>
        <v>10578</v>
      </c>
      <c r="FP5" s="34">
        <f>'BAR BB| Open rates'!FP5*0.82</f>
        <v>9758</v>
      </c>
      <c r="FQ5" s="34">
        <f>'BAR BB| Open rates'!FQ5*0.82</f>
        <v>9758</v>
      </c>
      <c r="FR5" s="34">
        <f>'BAR BB| Open rates'!FR5*0.82</f>
        <v>9758</v>
      </c>
      <c r="FS5" s="34">
        <f>'BAR BB| Open rates'!FS5*0.82</f>
        <v>9758</v>
      </c>
      <c r="FT5" s="34">
        <f>'BAR BB| Open rates'!FT5*0.82</f>
        <v>9758</v>
      </c>
      <c r="FU5" s="34">
        <f>'BAR BB| Open rates'!FU5*0.82</f>
        <v>10578</v>
      </c>
      <c r="FV5" s="34">
        <f>'BAR BB| Open rates'!FV5*0.82</f>
        <v>10578</v>
      </c>
      <c r="FW5" s="34">
        <f>'BAR BB| Open rates'!FW5*0.82</f>
        <v>13612</v>
      </c>
      <c r="FX5" s="34">
        <f>'BAR BB| Open rates'!FX5*0.82</f>
        <v>13612</v>
      </c>
      <c r="FY5" s="34">
        <f>'BAR BB| Open rates'!FY5*0.82</f>
        <v>13612</v>
      </c>
      <c r="FZ5" s="34">
        <f>'BAR BB| Open rates'!FZ5*0.82</f>
        <v>13612</v>
      </c>
      <c r="GA5" s="34">
        <f>'BAR BB| Open rates'!GA5*0.82</f>
        <v>13612</v>
      </c>
      <c r="GB5" s="34">
        <f>'BAR BB| Open rates'!GB5*0.82</f>
        <v>15415.999999999998</v>
      </c>
      <c r="GC5" s="34">
        <f>'BAR BB| Open rates'!GC5*0.82</f>
        <v>15415.999999999998</v>
      </c>
      <c r="GD5" s="34">
        <f>'BAR BB| Open rates'!GD5*0.82</f>
        <v>15415.999999999998</v>
      </c>
      <c r="GE5" s="34">
        <f>'BAR BB| Open rates'!GE5*0.82</f>
        <v>15415.999999999998</v>
      </c>
    </row>
    <row r="6" spans="1:187" s="35" customFormat="1" ht="12" customHeight="1" x14ac:dyDescent="0.2">
      <c r="A6" s="259">
        <v>2</v>
      </c>
      <c r="B6" s="34">
        <f>'BAR BB| Open rates'!B6*0.82</f>
        <v>20090</v>
      </c>
      <c r="C6" s="34">
        <f>'BAR BB| Open rates'!C6*0.82</f>
        <v>20090</v>
      </c>
      <c r="D6" s="34">
        <f>'BAR BB| Open rates'!D6*0.82</f>
        <v>17876</v>
      </c>
      <c r="E6" s="34">
        <f>'BAR BB| Open rates'!E6*0.82</f>
        <v>17876</v>
      </c>
      <c r="F6" s="34">
        <f>'BAR BB| Open rates'!F6*0.82</f>
        <v>16071.999999999998</v>
      </c>
      <c r="G6" s="34">
        <f>'BAR BB| Open rates'!G6*0.82</f>
        <v>17876</v>
      </c>
      <c r="H6" s="34">
        <f>'BAR BB| Open rates'!H6*0.82</f>
        <v>17876</v>
      </c>
      <c r="I6" s="34">
        <f>'BAR BB| Open rates'!I6*0.82</f>
        <v>19516</v>
      </c>
      <c r="J6" s="34">
        <f>'BAR BB| Open rates'!J6*0.82</f>
        <v>19516</v>
      </c>
      <c r="K6" s="34">
        <f>'BAR BB| Open rates'!K6*0.82</f>
        <v>17876</v>
      </c>
      <c r="L6" s="34">
        <f>'BAR BB| Open rates'!L6*0.82</f>
        <v>17876</v>
      </c>
      <c r="M6" s="34">
        <f>'BAR BB| Open rates'!M6*0.82</f>
        <v>17876</v>
      </c>
      <c r="N6" s="34">
        <f>'BAR BB| Open rates'!N6*0.82</f>
        <v>17876</v>
      </c>
      <c r="O6" s="34">
        <f>'BAR BB| Open rates'!O6*0.82</f>
        <v>17876</v>
      </c>
      <c r="P6" s="34">
        <f>'BAR BB| Open rates'!P6*0.82</f>
        <v>19516</v>
      </c>
      <c r="Q6" s="34">
        <f>'BAR BB| Open rates'!Q6*0.82</f>
        <v>19516</v>
      </c>
      <c r="R6" s="34">
        <f>'BAR BB| Open rates'!R6*0.82</f>
        <v>19516</v>
      </c>
      <c r="S6" s="34">
        <f>'BAR BB| Open rates'!S6*0.82</f>
        <v>19516</v>
      </c>
      <c r="T6" s="34">
        <f>'BAR BB| Open rates'!T6*0.82</f>
        <v>19516</v>
      </c>
      <c r="U6" s="34">
        <f>'BAR BB| Open rates'!U6*0.82</f>
        <v>19516</v>
      </c>
      <c r="V6" s="34">
        <f>'BAR BB| Open rates'!V6*0.82</f>
        <v>19516</v>
      </c>
      <c r="W6" s="34">
        <f>'BAR BB| Open rates'!W6*0.82</f>
        <v>21156</v>
      </c>
      <c r="X6" s="34">
        <f>'BAR BB| Open rates'!X6*0.82</f>
        <v>21156</v>
      </c>
      <c r="Y6" s="34">
        <f>'BAR BB| Open rates'!Y6*0.82</f>
        <v>19516</v>
      </c>
      <c r="Z6" s="34">
        <f>'BAR BB| Open rates'!Z6*0.82</f>
        <v>19516</v>
      </c>
      <c r="AA6" s="34">
        <f>'BAR BB| Open rates'!AA6*0.82</f>
        <v>19516</v>
      </c>
      <c r="AB6" s="34">
        <f>'BAR BB| Open rates'!AB6*0.82</f>
        <v>19516</v>
      </c>
      <c r="AC6" s="34">
        <f>'BAR BB| Open rates'!AC6*0.82</f>
        <v>19516</v>
      </c>
      <c r="AD6" s="34">
        <f>'BAR BB| Open rates'!AD6*0.82</f>
        <v>21156</v>
      </c>
      <c r="AE6" s="34">
        <f>'BAR BB| Open rates'!AE6*0.82</f>
        <v>21156</v>
      </c>
      <c r="AF6" s="34">
        <f>'BAR BB| Open rates'!AF6*0.82</f>
        <v>19516</v>
      </c>
      <c r="AG6" s="34">
        <f>'BAR BB| Open rates'!AG6*0.82</f>
        <v>19516</v>
      </c>
      <c r="AH6" s="34">
        <f>'BAR BB| Open rates'!AH6*0.82</f>
        <v>19516</v>
      </c>
      <c r="AI6" s="34">
        <f>'BAR BB| Open rates'!AI6*0.82</f>
        <v>19516</v>
      </c>
      <c r="AJ6" s="34">
        <f>'BAR BB| Open rates'!AJ6*0.82</f>
        <v>19516</v>
      </c>
      <c r="AK6" s="34">
        <f>'BAR BB| Open rates'!AK6*0.82</f>
        <v>21156</v>
      </c>
      <c r="AL6" s="34">
        <f>'BAR BB| Open rates'!AL6*0.82</f>
        <v>21156</v>
      </c>
      <c r="AM6" s="34">
        <f>'BAR BB| Open rates'!AM6*0.82</f>
        <v>19516</v>
      </c>
      <c r="AN6" s="34">
        <f>'BAR BB| Open rates'!AN6*0.82</f>
        <v>19516</v>
      </c>
      <c r="AO6" s="34">
        <f>'BAR BB| Open rates'!AO6*0.82</f>
        <v>19516</v>
      </c>
      <c r="AP6" s="34">
        <f>'BAR BB| Open rates'!AP6*0.82</f>
        <v>19516</v>
      </c>
      <c r="AQ6" s="34">
        <f>'BAR BB| Open rates'!AQ6*0.82</f>
        <v>19516</v>
      </c>
      <c r="AR6" s="34">
        <f>'BAR BB| Open rates'!AR6*0.82</f>
        <v>21156</v>
      </c>
      <c r="AS6" s="34">
        <f>'BAR BB| Open rates'!AS6*0.82</f>
        <v>21156</v>
      </c>
      <c r="AT6" s="34">
        <f>'BAR BB| Open rates'!AT6*0.82</f>
        <v>19516</v>
      </c>
      <c r="AU6" s="34">
        <f>'BAR BB| Open rates'!AU6*0.82</f>
        <v>19516</v>
      </c>
      <c r="AV6" s="34">
        <f>'BAR BB| Open rates'!AV6*0.82</f>
        <v>19516</v>
      </c>
      <c r="AW6" s="34">
        <f>'BAR BB| Open rates'!AW6*0.82</f>
        <v>19516</v>
      </c>
      <c r="AX6" s="34">
        <f>'BAR BB| Open rates'!AX6*0.82</f>
        <v>19516</v>
      </c>
      <c r="AY6" s="34">
        <f>'BAR BB| Open rates'!AY6*0.82</f>
        <v>21156</v>
      </c>
      <c r="AZ6" s="34">
        <f>'BAR BB| Open rates'!AZ6*0.82</f>
        <v>21156</v>
      </c>
      <c r="BA6" s="34">
        <f>'BAR BB| Open rates'!BA6*0.82</f>
        <v>19516</v>
      </c>
      <c r="BB6" s="34">
        <f>'BAR BB| Open rates'!BB6*0.82</f>
        <v>19516</v>
      </c>
      <c r="BC6" s="34">
        <f>'BAR BB| Open rates'!BC6*0.82</f>
        <v>19516</v>
      </c>
      <c r="BD6" s="34">
        <f>'BAR BB| Open rates'!BD6*0.82</f>
        <v>19516</v>
      </c>
      <c r="BE6" s="34">
        <f>'BAR BB| Open rates'!BE6*0.82</f>
        <v>19516</v>
      </c>
      <c r="BF6" s="34">
        <f>'BAR BB| Open rates'!BF6*0.82</f>
        <v>21156</v>
      </c>
      <c r="BG6" s="34">
        <f>'BAR BB| Open rates'!BG6*0.82</f>
        <v>21156</v>
      </c>
      <c r="BH6" s="34">
        <f>'BAR BB| Open rates'!BH6*0.82</f>
        <v>16892</v>
      </c>
      <c r="BI6" s="34">
        <f>'BAR BB| Open rates'!BI6*0.82</f>
        <v>16892</v>
      </c>
      <c r="BJ6" s="34">
        <f>'BAR BB| Open rates'!BJ6*0.82</f>
        <v>16892</v>
      </c>
      <c r="BK6" s="34">
        <f>'BAR BB| Open rates'!BK6*0.82</f>
        <v>16892</v>
      </c>
      <c r="BL6" s="34">
        <f>'BAR BB| Open rates'!BL6*0.82</f>
        <v>16892</v>
      </c>
      <c r="BM6" s="34">
        <f>'BAR BB| Open rates'!BM6*0.82</f>
        <v>17876</v>
      </c>
      <c r="BN6" s="34">
        <f>'BAR BB| Open rates'!BN6*0.82</f>
        <v>17876</v>
      </c>
      <c r="BO6" s="34">
        <f>'BAR BB| Open rates'!BO6*0.82</f>
        <v>16071.999999999998</v>
      </c>
      <c r="BP6" s="34">
        <f>'BAR BB| Open rates'!BP6*0.82</f>
        <v>16071.999999999998</v>
      </c>
      <c r="BQ6" s="34">
        <f>'BAR BB| Open rates'!BQ6*0.82</f>
        <v>17876</v>
      </c>
      <c r="BR6" s="34">
        <f>'BAR BB| Open rates'!BR6*0.82</f>
        <v>17876</v>
      </c>
      <c r="BS6" s="34">
        <f>'BAR BB| Open rates'!BS6*0.82</f>
        <v>17876</v>
      </c>
      <c r="BT6" s="34">
        <f>'BAR BB| Open rates'!BT6*0.82</f>
        <v>17876</v>
      </c>
      <c r="BU6" s="34">
        <f>'BAR BB| Open rates'!BU6*0.82</f>
        <v>17876</v>
      </c>
      <c r="BV6" s="34">
        <f>'BAR BB| Open rates'!BV6*0.82</f>
        <v>16071.999999999998</v>
      </c>
      <c r="BW6" s="34">
        <f>'BAR BB| Open rates'!BW6*0.82</f>
        <v>16071.999999999998</v>
      </c>
      <c r="BX6" s="34">
        <f>'BAR BB| Open rates'!BX6*0.82</f>
        <v>16071.999999999998</v>
      </c>
      <c r="BY6" s="34">
        <f>'BAR BB| Open rates'!BY6*0.82</f>
        <v>16071.999999999998</v>
      </c>
      <c r="BZ6" s="34">
        <f>'BAR BB| Open rates'!BZ6*0.82</f>
        <v>16071.999999999998</v>
      </c>
      <c r="CA6" s="34">
        <f>'BAR BB| Open rates'!CA6*0.82</f>
        <v>17876</v>
      </c>
      <c r="CB6" s="34">
        <f>'BAR BB| Open rates'!CB6*0.82</f>
        <v>17876</v>
      </c>
      <c r="CC6" s="34">
        <f>'BAR BB| Open rates'!CC6*0.82</f>
        <v>16071.999999999998</v>
      </c>
      <c r="CD6" s="34">
        <f>'BAR BB| Open rates'!CD6*0.82</f>
        <v>16071.999999999998</v>
      </c>
      <c r="CE6" s="34">
        <f>'BAR BB| Open rates'!CE6*0.82</f>
        <v>16071.999999999998</v>
      </c>
      <c r="CF6" s="34">
        <f>'BAR BB| Open rates'!CF6*0.82</f>
        <v>16071.999999999998</v>
      </c>
      <c r="CG6" s="34">
        <f>'BAR BB| Open rates'!CG6*0.82</f>
        <v>16071.999999999998</v>
      </c>
      <c r="CH6" s="34">
        <f>'BAR BB| Open rates'!CH6*0.82</f>
        <v>17876</v>
      </c>
      <c r="CI6" s="34">
        <f>'BAR BB| Open rates'!CI6*0.82</f>
        <v>17876</v>
      </c>
      <c r="CJ6" s="34">
        <f>'BAR BB| Open rates'!CJ6*0.82</f>
        <v>16071.999999999998</v>
      </c>
      <c r="CK6" s="34">
        <f>'BAR BB| Open rates'!CK6*0.82</f>
        <v>16071.999999999998</v>
      </c>
      <c r="CL6" s="34">
        <f>'BAR BB| Open rates'!CL6*0.82</f>
        <v>16071.999999999998</v>
      </c>
      <c r="CM6" s="34">
        <f>'BAR BB| Open rates'!CM6*0.82</f>
        <v>16071.999999999998</v>
      </c>
      <c r="CN6" s="34">
        <f>'BAR BB| Open rates'!CN6*0.82</f>
        <v>16071.999999999998</v>
      </c>
      <c r="CO6" s="34">
        <f>'BAR BB| Open rates'!CO6*0.82</f>
        <v>17876</v>
      </c>
      <c r="CP6" s="34">
        <f>'BAR BB| Open rates'!CP6*0.82</f>
        <v>17876</v>
      </c>
      <c r="CQ6" s="34">
        <f>'BAR BB| Open rates'!CQ6*0.82</f>
        <v>16071.999999999998</v>
      </c>
      <c r="CR6" s="34">
        <f>'BAR BB| Open rates'!CR6*0.82</f>
        <v>16071.999999999998</v>
      </c>
      <c r="CS6" s="34">
        <f>'BAR BB| Open rates'!CS6*0.82</f>
        <v>16071.999999999998</v>
      </c>
      <c r="CT6" s="34">
        <f>'BAR BB| Open rates'!CT6*0.82</f>
        <v>16071.999999999998</v>
      </c>
      <c r="CU6" s="34">
        <f>'BAR BB| Open rates'!CU6*0.82</f>
        <v>14678</v>
      </c>
      <c r="CV6" s="34">
        <f>'BAR BB| Open rates'!CV6*0.82</f>
        <v>14678</v>
      </c>
      <c r="CW6" s="34">
        <f>'BAR BB| Open rates'!CW6*0.82</f>
        <v>14678</v>
      </c>
      <c r="CX6" s="34">
        <f>'BAR BB| Open rates'!CX6*0.82</f>
        <v>13038</v>
      </c>
      <c r="CY6" s="34">
        <f>'BAR BB| Open rates'!CY6*0.82</f>
        <v>13038</v>
      </c>
      <c r="CZ6" s="34">
        <f>'BAR BB| Open rates'!CZ6*0.82</f>
        <v>13038</v>
      </c>
      <c r="DA6" s="34">
        <f>'BAR BB| Open rates'!DA6*0.82</f>
        <v>13038</v>
      </c>
      <c r="DB6" s="34">
        <f>'BAR BB| Open rates'!DB6*0.82</f>
        <v>13038</v>
      </c>
      <c r="DC6" s="34">
        <f>'BAR BB| Open rates'!DC6*0.82</f>
        <v>14678</v>
      </c>
      <c r="DD6" s="34">
        <f>'BAR BB| Open rates'!DD6*0.82</f>
        <v>14678</v>
      </c>
      <c r="DE6" s="34">
        <f>'BAR BB| Open rates'!DE6*0.82</f>
        <v>13038</v>
      </c>
      <c r="DF6" s="34">
        <f>'BAR BB| Open rates'!DF6*0.82</f>
        <v>13038</v>
      </c>
      <c r="DG6" s="34">
        <f>'BAR BB| Open rates'!DG6*0.82</f>
        <v>13038</v>
      </c>
      <c r="DH6" s="34">
        <f>'BAR BB| Open rates'!DH6*0.82</f>
        <v>13038</v>
      </c>
      <c r="DI6" s="34">
        <f>'BAR BB| Open rates'!DI6*0.82</f>
        <v>13038</v>
      </c>
      <c r="DJ6" s="34">
        <f>'BAR BB| Open rates'!DJ6*0.82</f>
        <v>14678</v>
      </c>
      <c r="DK6" s="34">
        <f>'BAR BB| Open rates'!DK6*0.82</f>
        <v>14678</v>
      </c>
      <c r="DL6" s="34">
        <f>'BAR BB| Open rates'!DL6*0.82</f>
        <v>13038</v>
      </c>
      <c r="DM6" s="34">
        <f>'BAR BB| Open rates'!DM6*0.82</f>
        <v>13038</v>
      </c>
      <c r="DN6" s="34">
        <f>'BAR BB| Open rates'!DN6*0.82</f>
        <v>13038</v>
      </c>
      <c r="DO6" s="34">
        <f>'BAR BB| Open rates'!DO6*0.82</f>
        <v>13038</v>
      </c>
      <c r="DP6" s="34">
        <f>'BAR BB| Open rates'!DP6*0.82</f>
        <v>13038</v>
      </c>
      <c r="DQ6" s="34">
        <f>'BAR BB| Open rates'!DQ6*0.82</f>
        <v>14678</v>
      </c>
      <c r="DR6" s="34">
        <f>'BAR BB| Open rates'!DR6*0.82</f>
        <v>14678</v>
      </c>
      <c r="DS6" s="34">
        <f>'BAR BB| Open rates'!DS6*0.82</f>
        <v>13038</v>
      </c>
      <c r="DT6" s="34">
        <f>'BAR BB| Open rates'!DT6*0.82</f>
        <v>13038</v>
      </c>
      <c r="DU6" s="34">
        <f>'BAR BB| Open rates'!DU6*0.82</f>
        <v>13038</v>
      </c>
      <c r="DV6" s="34">
        <f>'BAR BB| Open rates'!DV6*0.82</f>
        <v>13038</v>
      </c>
      <c r="DW6" s="34">
        <f>'BAR BB| Open rates'!DW6*0.82</f>
        <v>13038</v>
      </c>
      <c r="DX6" s="34">
        <f>'BAR BB| Open rates'!DX6*0.82</f>
        <v>14678</v>
      </c>
      <c r="DY6" s="34">
        <f>'BAR BB| Open rates'!DY6*0.82</f>
        <v>14678</v>
      </c>
      <c r="DZ6" s="34">
        <f>'BAR BB| Open rates'!DZ6*0.82</f>
        <v>16071.999999999998</v>
      </c>
      <c r="EA6" s="34">
        <f>'BAR BB| Open rates'!EA6*0.82</f>
        <v>16071.999999999998</v>
      </c>
      <c r="EB6" s="34">
        <f>'BAR BB| Open rates'!EB6*0.82</f>
        <v>16071.999999999998</v>
      </c>
      <c r="EC6" s="34">
        <f>'BAR BB| Open rates'!EC6*0.82</f>
        <v>17876</v>
      </c>
      <c r="ED6" s="34">
        <f>'BAR BB| Open rates'!ED6*0.82</f>
        <v>17876</v>
      </c>
      <c r="EE6" s="34">
        <f>'BAR BB| Open rates'!EE6*0.82</f>
        <v>17876</v>
      </c>
      <c r="EF6" s="34">
        <f>'BAR BB| Open rates'!EF6*0.82</f>
        <v>17876</v>
      </c>
      <c r="EG6" s="34">
        <f>'BAR BB| Open rates'!EG6*0.82</f>
        <v>12218</v>
      </c>
      <c r="EH6" s="34">
        <f>'BAR BB| Open rates'!EH6*0.82</f>
        <v>12218</v>
      </c>
      <c r="EI6" s="34">
        <f>'BAR BB| Open rates'!EI6*0.82</f>
        <v>12218</v>
      </c>
      <c r="EJ6" s="34">
        <f>'BAR BB| Open rates'!EJ6*0.82</f>
        <v>12218</v>
      </c>
      <c r="EK6" s="34">
        <f>'BAR BB| Open rates'!EK6*0.82</f>
        <v>12218</v>
      </c>
      <c r="EL6" s="34">
        <f>'BAR BB| Open rates'!EL6*0.82</f>
        <v>13038</v>
      </c>
      <c r="EM6" s="34">
        <f>'BAR BB| Open rates'!EM6*0.82</f>
        <v>13038</v>
      </c>
      <c r="EN6" s="34">
        <f>'BAR BB| Open rates'!EN6*0.82</f>
        <v>12218</v>
      </c>
      <c r="EO6" s="34">
        <f>'BAR BB| Open rates'!EO6*0.82</f>
        <v>12218</v>
      </c>
      <c r="EP6" s="34">
        <f>'BAR BB| Open rates'!EP6*0.82</f>
        <v>12218</v>
      </c>
      <c r="EQ6" s="34">
        <f>'BAR BB| Open rates'!EQ6*0.82</f>
        <v>12218</v>
      </c>
      <c r="ER6" s="34">
        <f>'BAR BB| Open rates'!ER6*0.82</f>
        <v>12218</v>
      </c>
      <c r="ES6" s="34">
        <f>'BAR BB| Open rates'!ES6*0.82</f>
        <v>13038</v>
      </c>
      <c r="ET6" s="34">
        <f>'BAR BB| Open rates'!ET6*0.82</f>
        <v>13038</v>
      </c>
      <c r="EU6" s="34">
        <f>'BAR BB| Open rates'!EU6*0.82</f>
        <v>12218</v>
      </c>
      <c r="EV6" s="34">
        <f>'BAR BB| Open rates'!EV6*0.82</f>
        <v>12218</v>
      </c>
      <c r="EW6" s="34">
        <f>'BAR BB| Open rates'!EW6*0.82</f>
        <v>12218</v>
      </c>
      <c r="EX6" s="34">
        <f>'BAR BB| Open rates'!EX6*0.82</f>
        <v>12218</v>
      </c>
      <c r="EY6" s="34">
        <f>'BAR BB| Open rates'!EY6*0.82</f>
        <v>12218</v>
      </c>
      <c r="EZ6" s="34">
        <f>'BAR BB| Open rates'!EZ6*0.82</f>
        <v>13038</v>
      </c>
      <c r="FA6" s="34">
        <f>'BAR BB| Open rates'!FA6*0.82</f>
        <v>13038</v>
      </c>
      <c r="FB6" s="34">
        <f>'BAR BB| Open rates'!FB6*0.82</f>
        <v>12218</v>
      </c>
      <c r="FC6" s="34">
        <f>'BAR BB| Open rates'!FC6*0.82</f>
        <v>12218</v>
      </c>
      <c r="FD6" s="34">
        <f>'BAR BB| Open rates'!FD6*0.82</f>
        <v>12218</v>
      </c>
      <c r="FE6" s="34">
        <f>'BAR BB| Open rates'!FE6*0.82</f>
        <v>12218</v>
      </c>
      <c r="FF6" s="34">
        <f>'BAR BB| Open rates'!FF6*0.82</f>
        <v>12218</v>
      </c>
      <c r="FG6" s="34">
        <f>'BAR BB| Open rates'!FG6*0.82</f>
        <v>13038</v>
      </c>
      <c r="FH6" s="34">
        <f>'BAR BB| Open rates'!FH6*0.82</f>
        <v>13038</v>
      </c>
      <c r="FI6" s="34">
        <f>'BAR BB| Open rates'!FI6*0.82</f>
        <v>12218</v>
      </c>
      <c r="FJ6" s="34">
        <f>'BAR BB| Open rates'!FJ6*0.82</f>
        <v>12218</v>
      </c>
      <c r="FK6" s="34">
        <f>'BAR BB| Open rates'!FK6*0.82</f>
        <v>12218</v>
      </c>
      <c r="FL6" s="34">
        <f>'BAR BB| Open rates'!FL6*0.82</f>
        <v>12218</v>
      </c>
      <c r="FM6" s="34">
        <f>'BAR BB| Open rates'!FM6*0.82</f>
        <v>12218</v>
      </c>
      <c r="FN6" s="34">
        <f>'BAR BB| Open rates'!FN6*0.82</f>
        <v>13038</v>
      </c>
      <c r="FO6" s="34">
        <f>'BAR BB| Open rates'!FO6*0.82</f>
        <v>13038</v>
      </c>
      <c r="FP6" s="34">
        <f>'BAR BB| Open rates'!FP6*0.82</f>
        <v>12218</v>
      </c>
      <c r="FQ6" s="34">
        <f>'BAR BB| Open rates'!FQ6*0.82</f>
        <v>12218</v>
      </c>
      <c r="FR6" s="34">
        <f>'BAR BB| Open rates'!FR6*0.82</f>
        <v>12218</v>
      </c>
      <c r="FS6" s="34">
        <f>'BAR BB| Open rates'!FS6*0.82</f>
        <v>12218</v>
      </c>
      <c r="FT6" s="34">
        <f>'BAR BB| Open rates'!FT6*0.82</f>
        <v>12218</v>
      </c>
      <c r="FU6" s="34">
        <f>'BAR BB| Open rates'!FU6*0.82</f>
        <v>13038</v>
      </c>
      <c r="FV6" s="34">
        <f>'BAR BB| Open rates'!FV6*0.82</f>
        <v>13038</v>
      </c>
      <c r="FW6" s="34">
        <f>'BAR BB| Open rates'!FW6*0.82</f>
        <v>16071.999999999998</v>
      </c>
      <c r="FX6" s="34">
        <f>'BAR BB| Open rates'!FX6*0.82</f>
        <v>16071.999999999998</v>
      </c>
      <c r="FY6" s="34">
        <f>'BAR BB| Open rates'!FY6*0.82</f>
        <v>16071.999999999998</v>
      </c>
      <c r="FZ6" s="34">
        <f>'BAR BB| Open rates'!FZ6*0.82</f>
        <v>16071.999999999998</v>
      </c>
      <c r="GA6" s="34">
        <f>'BAR BB| Open rates'!GA6*0.82</f>
        <v>16071.999999999998</v>
      </c>
      <c r="GB6" s="34">
        <f>'BAR BB| Open rates'!GB6*0.82</f>
        <v>17876</v>
      </c>
      <c r="GC6" s="34">
        <f>'BAR BB| Open rates'!GC6*0.82</f>
        <v>17876</v>
      </c>
      <c r="GD6" s="34">
        <f>'BAR BB| Open rates'!GD6*0.82</f>
        <v>17876</v>
      </c>
      <c r="GE6" s="34">
        <f>'BAR BB| Open rates'!GE6*0.82</f>
        <v>17876</v>
      </c>
    </row>
    <row r="7" spans="1:187" s="35" customFormat="1" ht="12" customHeight="1" x14ac:dyDescent="0.2">
      <c r="A7" s="260" t="s">
        <v>175</v>
      </c>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row>
    <row r="8" spans="1:187" s="35" customFormat="1" ht="12" customHeight="1" x14ac:dyDescent="0.2">
      <c r="A8" s="261">
        <v>1</v>
      </c>
      <c r="B8" s="34">
        <f>'BAR BB| Open rates'!B8*0.82</f>
        <v>20090</v>
      </c>
      <c r="C8" s="34">
        <f>'BAR BB| Open rates'!C8*0.82</f>
        <v>20090</v>
      </c>
      <c r="D8" s="34">
        <f>'BAR BB| Open rates'!D8*0.82</f>
        <v>17876</v>
      </c>
      <c r="E8" s="34">
        <f>'BAR BB| Open rates'!E8*0.82</f>
        <v>17876</v>
      </c>
      <c r="F8" s="34">
        <f>'BAR BB| Open rates'!F8*0.82</f>
        <v>16071.999999999998</v>
      </c>
      <c r="G8" s="34">
        <f>'BAR BB| Open rates'!G8*0.82</f>
        <v>17876</v>
      </c>
      <c r="H8" s="34">
        <f>'BAR BB| Open rates'!H8*0.82</f>
        <v>17876</v>
      </c>
      <c r="I8" s="34">
        <f>'BAR BB| Open rates'!I8*0.82</f>
        <v>19516</v>
      </c>
      <c r="J8" s="34">
        <f>'BAR BB| Open rates'!J8*0.82</f>
        <v>19516</v>
      </c>
      <c r="K8" s="34">
        <f>'BAR BB| Open rates'!K8*0.82</f>
        <v>17876</v>
      </c>
      <c r="L8" s="34">
        <f>'BAR BB| Open rates'!L8*0.82</f>
        <v>17876</v>
      </c>
      <c r="M8" s="34">
        <f>'BAR BB| Open rates'!M8*0.82</f>
        <v>17876</v>
      </c>
      <c r="N8" s="34">
        <f>'BAR BB| Open rates'!N8*0.82</f>
        <v>17876</v>
      </c>
      <c r="O8" s="34">
        <f>'BAR BB| Open rates'!O8*0.82</f>
        <v>17876</v>
      </c>
      <c r="P8" s="34">
        <f>'BAR BB| Open rates'!P8*0.82</f>
        <v>19516</v>
      </c>
      <c r="Q8" s="34">
        <f>'BAR BB| Open rates'!Q8*0.82</f>
        <v>19516</v>
      </c>
      <c r="R8" s="34">
        <f>'BAR BB| Open rates'!R8*0.82</f>
        <v>19516</v>
      </c>
      <c r="S8" s="34">
        <f>'BAR BB| Open rates'!S8*0.82</f>
        <v>19516</v>
      </c>
      <c r="T8" s="34">
        <f>'BAR BB| Open rates'!T8*0.82</f>
        <v>19516</v>
      </c>
      <c r="U8" s="34">
        <f>'BAR BB| Open rates'!U8*0.82</f>
        <v>19516</v>
      </c>
      <c r="V8" s="34">
        <f>'BAR BB| Open rates'!V8*0.82</f>
        <v>19516</v>
      </c>
      <c r="W8" s="34">
        <f>'BAR BB| Open rates'!W8*0.82</f>
        <v>21156</v>
      </c>
      <c r="X8" s="34">
        <f>'BAR BB| Open rates'!X8*0.82</f>
        <v>21156</v>
      </c>
      <c r="Y8" s="34">
        <f>'BAR BB| Open rates'!Y8*0.82</f>
        <v>19516</v>
      </c>
      <c r="Z8" s="34">
        <f>'BAR BB| Open rates'!Z8*0.82</f>
        <v>19516</v>
      </c>
      <c r="AA8" s="34">
        <f>'BAR BB| Open rates'!AA8*0.82</f>
        <v>19516</v>
      </c>
      <c r="AB8" s="34">
        <f>'BAR BB| Open rates'!AB8*0.82</f>
        <v>19516</v>
      </c>
      <c r="AC8" s="34">
        <f>'BAR BB| Open rates'!AC8*0.82</f>
        <v>19516</v>
      </c>
      <c r="AD8" s="34">
        <f>'BAR BB| Open rates'!AD8*0.82</f>
        <v>21156</v>
      </c>
      <c r="AE8" s="34">
        <f>'BAR BB| Open rates'!AE8*0.82</f>
        <v>21156</v>
      </c>
      <c r="AF8" s="34">
        <f>'BAR BB| Open rates'!AF8*0.82</f>
        <v>19516</v>
      </c>
      <c r="AG8" s="34">
        <f>'BAR BB| Open rates'!AG8*0.82</f>
        <v>19516</v>
      </c>
      <c r="AH8" s="34">
        <f>'BAR BB| Open rates'!AH8*0.82</f>
        <v>19516</v>
      </c>
      <c r="AI8" s="34">
        <f>'BAR BB| Open rates'!AI8*0.82</f>
        <v>19516</v>
      </c>
      <c r="AJ8" s="34">
        <f>'BAR BB| Open rates'!AJ8*0.82</f>
        <v>19516</v>
      </c>
      <c r="AK8" s="34">
        <f>'BAR BB| Open rates'!AK8*0.82</f>
        <v>21156</v>
      </c>
      <c r="AL8" s="34">
        <f>'BAR BB| Open rates'!AL8*0.82</f>
        <v>21156</v>
      </c>
      <c r="AM8" s="34">
        <f>'BAR BB| Open rates'!AM8*0.82</f>
        <v>19516</v>
      </c>
      <c r="AN8" s="34">
        <f>'BAR BB| Open rates'!AN8*0.82</f>
        <v>19516</v>
      </c>
      <c r="AO8" s="34">
        <f>'BAR BB| Open rates'!AO8*0.82</f>
        <v>19516</v>
      </c>
      <c r="AP8" s="34">
        <f>'BAR BB| Open rates'!AP8*0.82</f>
        <v>19516</v>
      </c>
      <c r="AQ8" s="34">
        <f>'BAR BB| Open rates'!AQ8*0.82</f>
        <v>19516</v>
      </c>
      <c r="AR8" s="34">
        <f>'BAR BB| Open rates'!AR8*0.82</f>
        <v>21156</v>
      </c>
      <c r="AS8" s="34">
        <f>'BAR BB| Open rates'!AS8*0.82</f>
        <v>21156</v>
      </c>
      <c r="AT8" s="34">
        <f>'BAR BB| Open rates'!AT8*0.82</f>
        <v>19516</v>
      </c>
      <c r="AU8" s="34">
        <f>'BAR BB| Open rates'!AU8*0.82</f>
        <v>19516</v>
      </c>
      <c r="AV8" s="34">
        <f>'BAR BB| Open rates'!AV8*0.82</f>
        <v>19516</v>
      </c>
      <c r="AW8" s="34">
        <f>'BAR BB| Open rates'!AW8*0.82</f>
        <v>19516</v>
      </c>
      <c r="AX8" s="34">
        <f>'BAR BB| Open rates'!AX8*0.82</f>
        <v>19516</v>
      </c>
      <c r="AY8" s="34">
        <f>'BAR BB| Open rates'!AY8*0.82</f>
        <v>21156</v>
      </c>
      <c r="AZ8" s="34">
        <f>'BAR BB| Open rates'!AZ8*0.82</f>
        <v>21156</v>
      </c>
      <c r="BA8" s="34">
        <f>'BAR BB| Open rates'!BA8*0.82</f>
        <v>19516</v>
      </c>
      <c r="BB8" s="34">
        <f>'BAR BB| Open rates'!BB8*0.82</f>
        <v>19516</v>
      </c>
      <c r="BC8" s="34">
        <f>'BAR BB| Open rates'!BC8*0.82</f>
        <v>19516</v>
      </c>
      <c r="BD8" s="34">
        <f>'BAR BB| Open rates'!BD8*0.82</f>
        <v>19516</v>
      </c>
      <c r="BE8" s="34">
        <f>'BAR BB| Open rates'!BE8*0.82</f>
        <v>19516</v>
      </c>
      <c r="BF8" s="34">
        <f>'BAR BB| Open rates'!BF8*0.82</f>
        <v>21156</v>
      </c>
      <c r="BG8" s="34">
        <f>'BAR BB| Open rates'!BG8*0.82</f>
        <v>21156</v>
      </c>
      <c r="BH8" s="34">
        <f>'BAR BB| Open rates'!BH8*0.82</f>
        <v>16892</v>
      </c>
      <c r="BI8" s="34">
        <f>'BAR BB| Open rates'!BI8*0.82</f>
        <v>16892</v>
      </c>
      <c r="BJ8" s="34">
        <f>'BAR BB| Open rates'!BJ8*0.82</f>
        <v>16892</v>
      </c>
      <c r="BK8" s="34">
        <f>'BAR BB| Open rates'!BK8*0.82</f>
        <v>16892</v>
      </c>
      <c r="BL8" s="34">
        <f>'BAR BB| Open rates'!BL8*0.82</f>
        <v>16892</v>
      </c>
      <c r="BM8" s="34">
        <f>'BAR BB| Open rates'!BM8*0.82</f>
        <v>17876</v>
      </c>
      <c r="BN8" s="34">
        <f>'BAR BB| Open rates'!BN8*0.82</f>
        <v>17876</v>
      </c>
      <c r="BO8" s="34">
        <f>'BAR BB| Open rates'!BO8*0.82</f>
        <v>16071.999999999998</v>
      </c>
      <c r="BP8" s="34">
        <f>'BAR BB| Open rates'!BP8*0.82</f>
        <v>16071.999999999998</v>
      </c>
      <c r="BQ8" s="34">
        <f>'BAR BB| Open rates'!BQ8*0.82</f>
        <v>17876</v>
      </c>
      <c r="BR8" s="34">
        <f>'BAR BB| Open rates'!BR8*0.82</f>
        <v>17876</v>
      </c>
      <c r="BS8" s="34">
        <f>'BAR BB| Open rates'!BS8*0.82</f>
        <v>17876</v>
      </c>
      <c r="BT8" s="34">
        <f>'BAR BB| Open rates'!BT8*0.82</f>
        <v>17876</v>
      </c>
      <c r="BU8" s="34">
        <f>'BAR BB| Open rates'!BU8*0.82</f>
        <v>17876</v>
      </c>
      <c r="BV8" s="34">
        <f>'BAR BB| Open rates'!BV8*0.82</f>
        <v>16071.999999999998</v>
      </c>
      <c r="BW8" s="34">
        <f>'BAR BB| Open rates'!BW8*0.82</f>
        <v>16071.999999999998</v>
      </c>
      <c r="BX8" s="34">
        <f>'BAR BB| Open rates'!BX8*0.82</f>
        <v>16071.999999999998</v>
      </c>
      <c r="BY8" s="34">
        <f>'BAR BB| Open rates'!BY8*0.82</f>
        <v>16071.999999999998</v>
      </c>
      <c r="BZ8" s="34">
        <f>'BAR BB| Open rates'!BZ8*0.82</f>
        <v>16071.999999999998</v>
      </c>
      <c r="CA8" s="34">
        <f>'BAR BB| Open rates'!CA8*0.82</f>
        <v>17876</v>
      </c>
      <c r="CB8" s="34">
        <f>'BAR BB| Open rates'!CB8*0.82</f>
        <v>17876</v>
      </c>
      <c r="CC8" s="34">
        <f>'BAR BB| Open rates'!CC8*0.82</f>
        <v>16071.999999999998</v>
      </c>
      <c r="CD8" s="34">
        <f>'BAR BB| Open rates'!CD8*0.82</f>
        <v>16071.999999999998</v>
      </c>
      <c r="CE8" s="34">
        <f>'BAR BB| Open rates'!CE8*0.82</f>
        <v>16071.999999999998</v>
      </c>
      <c r="CF8" s="34">
        <f>'BAR BB| Open rates'!CF8*0.82</f>
        <v>16071.999999999998</v>
      </c>
      <c r="CG8" s="34">
        <f>'BAR BB| Open rates'!CG8*0.82</f>
        <v>16071.999999999998</v>
      </c>
      <c r="CH8" s="34">
        <f>'BAR BB| Open rates'!CH8*0.82</f>
        <v>17876</v>
      </c>
      <c r="CI8" s="34">
        <f>'BAR BB| Open rates'!CI8*0.82</f>
        <v>17876</v>
      </c>
      <c r="CJ8" s="34">
        <f>'BAR BB| Open rates'!CJ8*0.82</f>
        <v>16071.999999999998</v>
      </c>
      <c r="CK8" s="34">
        <f>'BAR BB| Open rates'!CK8*0.82</f>
        <v>16071.999999999998</v>
      </c>
      <c r="CL8" s="34">
        <f>'BAR BB| Open rates'!CL8*0.82</f>
        <v>16071.999999999998</v>
      </c>
      <c r="CM8" s="34">
        <f>'BAR BB| Open rates'!CM8*0.82</f>
        <v>16071.999999999998</v>
      </c>
      <c r="CN8" s="34">
        <f>'BAR BB| Open rates'!CN8*0.82</f>
        <v>16071.999999999998</v>
      </c>
      <c r="CO8" s="34">
        <f>'BAR BB| Open rates'!CO8*0.82</f>
        <v>17876</v>
      </c>
      <c r="CP8" s="34">
        <f>'BAR BB| Open rates'!CP8*0.82</f>
        <v>17876</v>
      </c>
      <c r="CQ8" s="34">
        <f>'BAR BB| Open rates'!CQ8*0.82</f>
        <v>16071.999999999998</v>
      </c>
      <c r="CR8" s="34">
        <f>'BAR BB| Open rates'!CR8*0.82</f>
        <v>16071.999999999998</v>
      </c>
      <c r="CS8" s="34">
        <f>'BAR BB| Open rates'!CS8*0.82</f>
        <v>16071.999999999998</v>
      </c>
      <c r="CT8" s="34">
        <f>'BAR BB| Open rates'!CT8*0.82</f>
        <v>16071.999999999998</v>
      </c>
      <c r="CU8" s="34">
        <f>'BAR BB| Open rates'!CU8*0.82</f>
        <v>14678</v>
      </c>
      <c r="CV8" s="34">
        <f>'BAR BB| Open rates'!CV8*0.82</f>
        <v>14678</v>
      </c>
      <c r="CW8" s="34">
        <f>'BAR BB| Open rates'!CW8*0.82</f>
        <v>14678</v>
      </c>
      <c r="CX8" s="34">
        <f>'BAR BB| Open rates'!CX8*0.82</f>
        <v>13038</v>
      </c>
      <c r="CY8" s="34">
        <f>'BAR BB| Open rates'!CY8*0.82</f>
        <v>13038</v>
      </c>
      <c r="CZ8" s="34">
        <f>'BAR BB| Open rates'!CZ8*0.82</f>
        <v>13038</v>
      </c>
      <c r="DA8" s="34">
        <f>'BAR BB| Open rates'!DA8*0.82</f>
        <v>13038</v>
      </c>
      <c r="DB8" s="34">
        <f>'BAR BB| Open rates'!DB8*0.82</f>
        <v>13038</v>
      </c>
      <c r="DC8" s="34">
        <f>'BAR BB| Open rates'!DC8*0.82</f>
        <v>14678</v>
      </c>
      <c r="DD8" s="34">
        <f>'BAR BB| Open rates'!DD8*0.82</f>
        <v>14678</v>
      </c>
      <c r="DE8" s="34">
        <f>'BAR BB| Open rates'!DE8*0.82</f>
        <v>13038</v>
      </c>
      <c r="DF8" s="34">
        <f>'BAR BB| Open rates'!DF8*0.82</f>
        <v>13038</v>
      </c>
      <c r="DG8" s="34">
        <f>'BAR BB| Open rates'!DG8*0.82</f>
        <v>13038</v>
      </c>
      <c r="DH8" s="34">
        <f>'BAR BB| Open rates'!DH8*0.82</f>
        <v>13038</v>
      </c>
      <c r="DI8" s="34">
        <f>'BAR BB| Open rates'!DI8*0.82</f>
        <v>13038</v>
      </c>
      <c r="DJ8" s="34">
        <f>'BAR BB| Open rates'!DJ8*0.82</f>
        <v>14678</v>
      </c>
      <c r="DK8" s="34">
        <f>'BAR BB| Open rates'!DK8*0.82</f>
        <v>14678</v>
      </c>
      <c r="DL8" s="34">
        <f>'BAR BB| Open rates'!DL8*0.82</f>
        <v>13038</v>
      </c>
      <c r="DM8" s="34">
        <f>'BAR BB| Open rates'!DM8*0.82</f>
        <v>13038</v>
      </c>
      <c r="DN8" s="34">
        <f>'BAR BB| Open rates'!DN8*0.82</f>
        <v>13038</v>
      </c>
      <c r="DO8" s="34">
        <f>'BAR BB| Open rates'!DO8*0.82</f>
        <v>13038</v>
      </c>
      <c r="DP8" s="34">
        <f>'BAR BB| Open rates'!DP8*0.82</f>
        <v>13038</v>
      </c>
      <c r="DQ8" s="34">
        <f>'BAR BB| Open rates'!DQ8*0.82</f>
        <v>14678</v>
      </c>
      <c r="DR8" s="34">
        <f>'BAR BB| Open rates'!DR8*0.82</f>
        <v>14678</v>
      </c>
      <c r="DS8" s="34">
        <f>'BAR BB| Open rates'!DS8*0.82</f>
        <v>13038</v>
      </c>
      <c r="DT8" s="34">
        <f>'BAR BB| Open rates'!DT8*0.82</f>
        <v>13038</v>
      </c>
      <c r="DU8" s="34">
        <f>'BAR BB| Open rates'!DU8*0.82</f>
        <v>13038</v>
      </c>
      <c r="DV8" s="34">
        <f>'BAR BB| Open rates'!DV8*0.82</f>
        <v>13038</v>
      </c>
      <c r="DW8" s="34">
        <f>'BAR BB| Open rates'!DW8*0.82</f>
        <v>13038</v>
      </c>
      <c r="DX8" s="34">
        <f>'BAR BB| Open rates'!DX8*0.82</f>
        <v>14678</v>
      </c>
      <c r="DY8" s="34">
        <f>'BAR BB| Open rates'!DY8*0.82</f>
        <v>14678</v>
      </c>
      <c r="DZ8" s="34">
        <f>'BAR BB| Open rates'!DZ8*0.82</f>
        <v>16071.999999999998</v>
      </c>
      <c r="EA8" s="34">
        <f>'BAR BB| Open rates'!EA8*0.82</f>
        <v>16071.999999999998</v>
      </c>
      <c r="EB8" s="34">
        <f>'BAR BB| Open rates'!EB8*0.82</f>
        <v>16071.999999999998</v>
      </c>
      <c r="EC8" s="34">
        <f>'BAR BB| Open rates'!EC8*0.82</f>
        <v>17876</v>
      </c>
      <c r="ED8" s="34">
        <f>'BAR BB| Open rates'!ED8*0.82</f>
        <v>17876</v>
      </c>
      <c r="EE8" s="34">
        <f>'BAR BB| Open rates'!EE8*0.82</f>
        <v>17876</v>
      </c>
      <c r="EF8" s="34">
        <f>'BAR BB| Open rates'!EF8*0.82</f>
        <v>17876</v>
      </c>
      <c r="EG8" s="34">
        <f>'BAR BB| Open rates'!EG8*0.82</f>
        <v>12218</v>
      </c>
      <c r="EH8" s="34">
        <f>'BAR BB| Open rates'!EH8*0.82</f>
        <v>11398</v>
      </c>
      <c r="EI8" s="34">
        <f>'BAR BB| Open rates'!EI8*0.82</f>
        <v>11398</v>
      </c>
      <c r="EJ8" s="34">
        <f>'BAR BB| Open rates'!EJ8*0.82</f>
        <v>11398</v>
      </c>
      <c r="EK8" s="34">
        <f>'BAR BB| Open rates'!EK8*0.82</f>
        <v>11398</v>
      </c>
      <c r="EL8" s="34">
        <f>'BAR BB| Open rates'!EL8*0.82</f>
        <v>12218</v>
      </c>
      <c r="EM8" s="34">
        <f>'BAR BB| Open rates'!EM8*0.82</f>
        <v>12218</v>
      </c>
      <c r="EN8" s="34">
        <f>'BAR BB| Open rates'!EN8*0.82</f>
        <v>11398</v>
      </c>
      <c r="EO8" s="34">
        <f>'BAR BB| Open rates'!EO8*0.82</f>
        <v>11398</v>
      </c>
      <c r="EP8" s="34">
        <f>'BAR BB| Open rates'!EP8*0.82</f>
        <v>11398</v>
      </c>
      <c r="EQ8" s="34">
        <f>'BAR BB| Open rates'!EQ8*0.82</f>
        <v>11398</v>
      </c>
      <c r="ER8" s="34">
        <f>'BAR BB| Open rates'!ER8*0.82</f>
        <v>11398</v>
      </c>
      <c r="ES8" s="34">
        <f>'BAR BB| Open rates'!ES8*0.82</f>
        <v>12218</v>
      </c>
      <c r="ET8" s="34">
        <f>'BAR BB| Open rates'!ET8*0.82</f>
        <v>12218</v>
      </c>
      <c r="EU8" s="34">
        <f>'BAR BB| Open rates'!EU8*0.82</f>
        <v>11398</v>
      </c>
      <c r="EV8" s="34">
        <f>'BAR BB| Open rates'!EV8*0.82</f>
        <v>11398</v>
      </c>
      <c r="EW8" s="34">
        <f>'BAR BB| Open rates'!EW8*0.82</f>
        <v>11398</v>
      </c>
      <c r="EX8" s="34">
        <f>'BAR BB| Open rates'!EX8*0.82</f>
        <v>11398</v>
      </c>
      <c r="EY8" s="34">
        <f>'BAR BB| Open rates'!EY8*0.82</f>
        <v>11398</v>
      </c>
      <c r="EZ8" s="34">
        <f>'BAR BB| Open rates'!EZ8*0.82</f>
        <v>12218</v>
      </c>
      <c r="FA8" s="34">
        <f>'BAR BB| Open rates'!FA8*0.82</f>
        <v>12218</v>
      </c>
      <c r="FB8" s="34">
        <f>'BAR BB| Open rates'!FB8*0.82</f>
        <v>11398</v>
      </c>
      <c r="FC8" s="34">
        <f>'BAR BB| Open rates'!FC8*0.82</f>
        <v>11398</v>
      </c>
      <c r="FD8" s="34">
        <f>'BAR BB| Open rates'!FD8*0.82</f>
        <v>11398</v>
      </c>
      <c r="FE8" s="34">
        <f>'BAR BB| Open rates'!FE8*0.82</f>
        <v>11398</v>
      </c>
      <c r="FF8" s="34">
        <f>'BAR BB| Open rates'!FF8*0.82</f>
        <v>11398</v>
      </c>
      <c r="FG8" s="34">
        <f>'BAR BB| Open rates'!FG8*0.82</f>
        <v>12218</v>
      </c>
      <c r="FH8" s="34">
        <f>'BAR BB| Open rates'!FH8*0.82</f>
        <v>12218</v>
      </c>
      <c r="FI8" s="34">
        <f>'BAR BB| Open rates'!FI8*0.82</f>
        <v>11398</v>
      </c>
      <c r="FJ8" s="34">
        <f>'BAR BB| Open rates'!FJ8*0.82</f>
        <v>11398</v>
      </c>
      <c r="FK8" s="34">
        <f>'BAR BB| Open rates'!FK8*0.82</f>
        <v>11398</v>
      </c>
      <c r="FL8" s="34">
        <f>'BAR BB| Open rates'!FL8*0.82</f>
        <v>11398</v>
      </c>
      <c r="FM8" s="34">
        <f>'BAR BB| Open rates'!FM8*0.82</f>
        <v>11398</v>
      </c>
      <c r="FN8" s="34">
        <f>'BAR BB| Open rates'!FN8*0.82</f>
        <v>12218</v>
      </c>
      <c r="FO8" s="34">
        <f>'BAR BB| Open rates'!FO8*0.82</f>
        <v>12218</v>
      </c>
      <c r="FP8" s="34">
        <f>'BAR BB| Open rates'!FP8*0.82</f>
        <v>11398</v>
      </c>
      <c r="FQ8" s="34">
        <f>'BAR BB| Open rates'!FQ8*0.82</f>
        <v>11398</v>
      </c>
      <c r="FR8" s="34">
        <f>'BAR BB| Open rates'!FR8*0.82</f>
        <v>11398</v>
      </c>
      <c r="FS8" s="34">
        <f>'BAR BB| Open rates'!FS8*0.82</f>
        <v>11398</v>
      </c>
      <c r="FT8" s="34">
        <f>'BAR BB| Open rates'!FT8*0.82</f>
        <v>11398</v>
      </c>
      <c r="FU8" s="34">
        <f>'BAR BB| Open rates'!FU8*0.82</f>
        <v>12218</v>
      </c>
      <c r="FV8" s="34">
        <f>'BAR BB| Open rates'!FV8*0.82</f>
        <v>12218</v>
      </c>
      <c r="FW8" s="34">
        <f>'BAR BB| Open rates'!FW8*0.82</f>
        <v>15252</v>
      </c>
      <c r="FX8" s="34">
        <f>'BAR BB| Open rates'!FX8*0.82</f>
        <v>15252</v>
      </c>
      <c r="FY8" s="34">
        <f>'BAR BB| Open rates'!FY8*0.82</f>
        <v>15252</v>
      </c>
      <c r="FZ8" s="34">
        <f>'BAR BB| Open rates'!FZ8*0.82</f>
        <v>15252</v>
      </c>
      <c r="GA8" s="34">
        <f>'BAR BB| Open rates'!GA8*0.82</f>
        <v>15252</v>
      </c>
      <c r="GB8" s="34">
        <f>'BAR BB| Open rates'!GB8*0.82</f>
        <v>17056</v>
      </c>
      <c r="GC8" s="34">
        <f>'BAR BB| Open rates'!GC8*0.82</f>
        <v>17056</v>
      </c>
      <c r="GD8" s="34">
        <f>'BAR BB| Open rates'!GD8*0.82</f>
        <v>17056</v>
      </c>
      <c r="GE8" s="34">
        <f>'BAR BB| Open rates'!GE8*0.82</f>
        <v>17056</v>
      </c>
    </row>
    <row r="9" spans="1:187" s="35" customFormat="1" ht="12" customHeight="1" x14ac:dyDescent="0.2">
      <c r="A9" s="261">
        <v>2</v>
      </c>
      <c r="B9" s="34">
        <f>'BAR BB| Open rates'!B9*0.82</f>
        <v>22550</v>
      </c>
      <c r="C9" s="34">
        <f>'BAR BB| Open rates'!C9*0.82</f>
        <v>22550</v>
      </c>
      <c r="D9" s="34">
        <f>'BAR BB| Open rates'!D9*0.82</f>
        <v>20336</v>
      </c>
      <c r="E9" s="34">
        <f>'BAR BB| Open rates'!E9*0.82</f>
        <v>20336</v>
      </c>
      <c r="F9" s="34">
        <f>'BAR BB| Open rates'!F9*0.82</f>
        <v>18532</v>
      </c>
      <c r="G9" s="34">
        <f>'BAR BB| Open rates'!G9*0.82</f>
        <v>20336</v>
      </c>
      <c r="H9" s="34">
        <f>'BAR BB| Open rates'!H9*0.82</f>
        <v>20336</v>
      </c>
      <c r="I9" s="34">
        <f>'BAR BB| Open rates'!I9*0.82</f>
        <v>21976</v>
      </c>
      <c r="J9" s="34">
        <f>'BAR BB| Open rates'!J9*0.82</f>
        <v>21976</v>
      </c>
      <c r="K9" s="34">
        <f>'BAR BB| Open rates'!K9*0.82</f>
        <v>20336</v>
      </c>
      <c r="L9" s="34">
        <f>'BAR BB| Open rates'!L9*0.82</f>
        <v>20336</v>
      </c>
      <c r="M9" s="34">
        <f>'BAR BB| Open rates'!M9*0.82</f>
        <v>20336</v>
      </c>
      <c r="N9" s="34">
        <f>'BAR BB| Open rates'!N9*0.82</f>
        <v>20336</v>
      </c>
      <c r="O9" s="34">
        <f>'BAR BB| Open rates'!O9*0.82</f>
        <v>20336</v>
      </c>
      <c r="P9" s="34">
        <f>'BAR BB| Open rates'!P9*0.82</f>
        <v>21976</v>
      </c>
      <c r="Q9" s="34">
        <f>'BAR BB| Open rates'!Q9*0.82</f>
        <v>21976</v>
      </c>
      <c r="R9" s="34">
        <f>'BAR BB| Open rates'!R9*0.82</f>
        <v>21976</v>
      </c>
      <c r="S9" s="34">
        <f>'BAR BB| Open rates'!S9*0.82</f>
        <v>21976</v>
      </c>
      <c r="T9" s="34">
        <f>'BAR BB| Open rates'!T9*0.82</f>
        <v>21976</v>
      </c>
      <c r="U9" s="34">
        <f>'BAR BB| Open rates'!U9*0.82</f>
        <v>21976</v>
      </c>
      <c r="V9" s="34">
        <f>'BAR BB| Open rates'!V9*0.82</f>
        <v>21976</v>
      </c>
      <c r="W9" s="34">
        <f>'BAR BB| Open rates'!W9*0.82</f>
        <v>23616</v>
      </c>
      <c r="X9" s="34">
        <f>'BAR BB| Open rates'!X9*0.82</f>
        <v>23616</v>
      </c>
      <c r="Y9" s="34">
        <f>'BAR BB| Open rates'!Y9*0.82</f>
        <v>21976</v>
      </c>
      <c r="Z9" s="34">
        <f>'BAR BB| Open rates'!Z9*0.82</f>
        <v>21976</v>
      </c>
      <c r="AA9" s="34">
        <f>'BAR BB| Open rates'!AA9*0.82</f>
        <v>21976</v>
      </c>
      <c r="AB9" s="34">
        <f>'BAR BB| Open rates'!AB9*0.82</f>
        <v>21976</v>
      </c>
      <c r="AC9" s="34">
        <f>'BAR BB| Open rates'!AC9*0.82</f>
        <v>21976</v>
      </c>
      <c r="AD9" s="34">
        <f>'BAR BB| Open rates'!AD9*0.82</f>
        <v>23616</v>
      </c>
      <c r="AE9" s="34">
        <f>'BAR BB| Open rates'!AE9*0.82</f>
        <v>23616</v>
      </c>
      <c r="AF9" s="34">
        <f>'BAR BB| Open rates'!AF9*0.82</f>
        <v>21976</v>
      </c>
      <c r="AG9" s="34">
        <f>'BAR BB| Open rates'!AG9*0.82</f>
        <v>21976</v>
      </c>
      <c r="AH9" s="34">
        <f>'BAR BB| Open rates'!AH9*0.82</f>
        <v>21976</v>
      </c>
      <c r="AI9" s="34">
        <f>'BAR BB| Open rates'!AI9*0.82</f>
        <v>21976</v>
      </c>
      <c r="AJ9" s="34">
        <f>'BAR BB| Open rates'!AJ9*0.82</f>
        <v>21976</v>
      </c>
      <c r="AK9" s="34">
        <f>'BAR BB| Open rates'!AK9*0.82</f>
        <v>23616</v>
      </c>
      <c r="AL9" s="34">
        <f>'BAR BB| Open rates'!AL9*0.82</f>
        <v>23616</v>
      </c>
      <c r="AM9" s="34">
        <f>'BAR BB| Open rates'!AM9*0.82</f>
        <v>21976</v>
      </c>
      <c r="AN9" s="34">
        <f>'BAR BB| Open rates'!AN9*0.82</f>
        <v>21976</v>
      </c>
      <c r="AO9" s="34">
        <f>'BAR BB| Open rates'!AO9*0.82</f>
        <v>21976</v>
      </c>
      <c r="AP9" s="34">
        <f>'BAR BB| Open rates'!AP9*0.82</f>
        <v>21976</v>
      </c>
      <c r="AQ9" s="34">
        <f>'BAR BB| Open rates'!AQ9*0.82</f>
        <v>21976</v>
      </c>
      <c r="AR9" s="34">
        <f>'BAR BB| Open rates'!AR9*0.82</f>
        <v>23616</v>
      </c>
      <c r="AS9" s="34">
        <f>'BAR BB| Open rates'!AS9*0.82</f>
        <v>23616</v>
      </c>
      <c r="AT9" s="34">
        <f>'BAR BB| Open rates'!AT9*0.82</f>
        <v>21976</v>
      </c>
      <c r="AU9" s="34">
        <f>'BAR BB| Open rates'!AU9*0.82</f>
        <v>21976</v>
      </c>
      <c r="AV9" s="34">
        <f>'BAR BB| Open rates'!AV9*0.82</f>
        <v>21976</v>
      </c>
      <c r="AW9" s="34">
        <f>'BAR BB| Open rates'!AW9*0.82</f>
        <v>21976</v>
      </c>
      <c r="AX9" s="34">
        <f>'BAR BB| Open rates'!AX9*0.82</f>
        <v>21976</v>
      </c>
      <c r="AY9" s="34">
        <f>'BAR BB| Open rates'!AY9*0.82</f>
        <v>23616</v>
      </c>
      <c r="AZ9" s="34">
        <f>'BAR BB| Open rates'!AZ9*0.82</f>
        <v>23616</v>
      </c>
      <c r="BA9" s="34">
        <f>'BAR BB| Open rates'!BA9*0.82</f>
        <v>21976</v>
      </c>
      <c r="BB9" s="34">
        <f>'BAR BB| Open rates'!BB9*0.82</f>
        <v>21976</v>
      </c>
      <c r="BC9" s="34">
        <f>'BAR BB| Open rates'!BC9*0.82</f>
        <v>21976</v>
      </c>
      <c r="BD9" s="34">
        <f>'BAR BB| Open rates'!BD9*0.82</f>
        <v>21976</v>
      </c>
      <c r="BE9" s="34">
        <f>'BAR BB| Open rates'!BE9*0.82</f>
        <v>21976</v>
      </c>
      <c r="BF9" s="34">
        <f>'BAR BB| Open rates'!BF9*0.82</f>
        <v>23616</v>
      </c>
      <c r="BG9" s="34">
        <f>'BAR BB| Open rates'!BG9*0.82</f>
        <v>23616</v>
      </c>
      <c r="BH9" s="34">
        <f>'BAR BB| Open rates'!BH9*0.82</f>
        <v>19352</v>
      </c>
      <c r="BI9" s="34">
        <f>'BAR BB| Open rates'!BI9*0.82</f>
        <v>19352</v>
      </c>
      <c r="BJ9" s="34">
        <f>'BAR BB| Open rates'!BJ9*0.82</f>
        <v>19352</v>
      </c>
      <c r="BK9" s="34">
        <f>'BAR BB| Open rates'!BK9*0.82</f>
        <v>19352</v>
      </c>
      <c r="BL9" s="34">
        <f>'BAR BB| Open rates'!BL9*0.82</f>
        <v>19352</v>
      </c>
      <c r="BM9" s="34">
        <f>'BAR BB| Open rates'!BM9*0.82</f>
        <v>20336</v>
      </c>
      <c r="BN9" s="34">
        <f>'BAR BB| Open rates'!BN9*0.82</f>
        <v>20336</v>
      </c>
      <c r="BO9" s="34">
        <f>'BAR BB| Open rates'!BO9*0.82</f>
        <v>18532</v>
      </c>
      <c r="BP9" s="34">
        <f>'BAR BB| Open rates'!BP9*0.82</f>
        <v>18532</v>
      </c>
      <c r="BQ9" s="34">
        <f>'BAR BB| Open rates'!BQ9*0.82</f>
        <v>20336</v>
      </c>
      <c r="BR9" s="34">
        <f>'BAR BB| Open rates'!BR9*0.82</f>
        <v>20336</v>
      </c>
      <c r="BS9" s="34">
        <f>'BAR BB| Open rates'!BS9*0.82</f>
        <v>20336</v>
      </c>
      <c r="BT9" s="34">
        <f>'BAR BB| Open rates'!BT9*0.82</f>
        <v>20336</v>
      </c>
      <c r="BU9" s="34">
        <f>'BAR BB| Open rates'!BU9*0.82</f>
        <v>20336</v>
      </c>
      <c r="BV9" s="34">
        <f>'BAR BB| Open rates'!BV9*0.82</f>
        <v>18532</v>
      </c>
      <c r="BW9" s="34">
        <f>'BAR BB| Open rates'!BW9*0.82</f>
        <v>18532</v>
      </c>
      <c r="BX9" s="34">
        <f>'BAR BB| Open rates'!BX9*0.82</f>
        <v>18532</v>
      </c>
      <c r="BY9" s="34">
        <f>'BAR BB| Open rates'!BY9*0.82</f>
        <v>18532</v>
      </c>
      <c r="BZ9" s="34">
        <f>'BAR BB| Open rates'!BZ9*0.82</f>
        <v>18532</v>
      </c>
      <c r="CA9" s="34">
        <f>'BAR BB| Open rates'!CA9*0.82</f>
        <v>20336</v>
      </c>
      <c r="CB9" s="34">
        <f>'BAR BB| Open rates'!CB9*0.82</f>
        <v>20336</v>
      </c>
      <c r="CC9" s="34">
        <f>'BAR BB| Open rates'!CC9*0.82</f>
        <v>18532</v>
      </c>
      <c r="CD9" s="34">
        <f>'BAR BB| Open rates'!CD9*0.82</f>
        <v>18532</v>
      </c>
      <c r="CE9" s="34">
        <f>'BAR BB| Open rates'!CE9*0.82</f>
        <v>18532</v>
      </c>
      <c r="CF9" s="34">
        <f>'BAR BB| Open rates'!CF9*0.82</f>
        <v>18532</v>
      </c>
      <c r="CG9" s="34">
        <f>'BAR BB| Open rates'!CG9*0.82</f>
        <v>18532</v>
      </c>
      <c r="CH9" s="34">
        <f>'BAR BB| Open rates'!CH9*0.82</f>
        <v>20336</v>
      </c>
      <c r="CI9" s="34">
        <f>'BAR BB| Open rates'!CI9*0.82</f>
        <v>20336</v>
      </c>
      <c r="CJ9" s="34">
        <f>'BAR BB| Open rates'!CJ9*0.82</f>
        <v>18532</v>
      </c>
      <c r="CK9" s="34">
        <f>'BAR BB| Open rates'!CK9*0.82</f>
        <v>18532</v>
      </c>
      <c r="CL9" s="34">
        <f>'BAR BB| Open rates'!CL9*0.82</f>
        <v>18532</v>
      </c>
      <c r="CM9" s="34">
        <f>'BAR BB| Open rates'!CM9*0.82</f>
        <v>18532</v>
      </c>
      <c r="CN9" s="34">
        <f>'BAR BB| Open rates'!CN9*0.82</f>
        <v>18532</v>
      </c>
      <c r="CO9" s="34">
        <f>'BAR BB| Open rates'!CO9*0.82</f>
        <v>20336</v>
      </c>
      <c r="CP9" s="34">
        <f>'BAR BB| Open rates'!CP9*0.82</f>
        <v>20336</v>
      </c>
      <c r="CQ9" s="34">
        <f>'BAR BB| Open rates'!CQ9*0.82</f>
        <v>18532</v>
      </c>
      <c r="CR9" s="34">
        <f>'BAR BB| Open rates'!CR9*0.82</f>
        <v>18532</v>
      </c>
      <c r="CS9" s="34">
        <f>'BAR BB| Open rates'!CS9*0.82</f>
        <v>18532</v>
      </c>
      <c r="CT9" s="34">
        <f>'BAR BB| Open rates'!CT9*0.82</f>
        <v>18532</v>
      </c>
      <c r="CU9" s="34">
        <f>'BAR BB| Open rates'!CU9*0.82</f>
        <v>17138</v>
      </c>
      <c r="CV9" s="34">
        <f>'BAR BB| Open rates'!CV9*0.82</f>
        <v>17138</v>
      </c>
      <c r="CW9" s="34">
        <f>'BAR BB| Open rates'!CW9*0.82</f>
        <v>17138</v>
      </c>
      <c r="CX9" s="34">
        <f>'BAR BB| Open rates'!CX9*0.82</f>
        <v>15497.999999999998</v>
      </c>
      <c r="CY9" s="34">
        <f>'BAR BB| Open rates'!CY9*0.82</f>
        <v>15497.999999999998</v>
      </c>
      <c r="CZ9" s="34">
        <f>'BAR BB| Open rates'!CZ9*0.82</f>
        <v>15497.999999999998</v>
      </c>
      <c r="DA9" s="34">
        <f>'BAR BB| Open rates'!DA9*0.82</f>
        <v>15497.999999999998</v>
      </c>
      <c r="DB9" s="34">
        <f>'BAR BB| Open rates'!DB9*0.82</f>
        <v>15497.999999999998</v>
      </c>
      <c r="DC9" s="34">
        <f>'BAR BB| Open rates'!DC9*0.82</f>
        <v>17138</v>
      </c>
      <c r="DD9" s="34">
        <f>'BAR BB| Open rates'!DD9*0.82</f>
        <v>17138</v>
      </c>
      <c r="DE9" s="34">
        <f>'BAR BB| Open rates'!DE9*0.82</f>
        <v>15497.999999999998</v>
      </c>
      <c r="DF9" s="34">
        <f>'BAR BB| Open rates'!DF9*0.82</f>
        <v>15497.999999999998</v>
      </c>
      <c r="DG9" s="34">
        <f>'BAR BB| Open rates'!DG9*0.82</f>
        <v>15497.999999999998</v>
      </c>
      <c r="DH9" s="34">
        <f>'BAR BB| Open rates'!DH9*0.82</f>
        <v>15497.999999999998</v>
      </c>
      <c r="DI9" s="34">
        <f>'BAR BB| Open rates'!DI9*0.82</f>
        <v>15497.999999999998</v>
      </c>
      <c r="DJ9" s="34">
        <f>'BAR BB| Open rates'!DJ9*0.82</f>
        <v>17138</v>
      </c>
      <c r="DK9" s="34">
        <f>'BAR BB| Open rates'!DK9*0.82</f>
        <v>17138</v>
      </c>
      <c r="DL9" s="34">
        <f>'BAR BB| Open rates'!DL9*0.82</f>
        <v>15497.999999999998</v>
      </c>
      <c r="DM9" s="34">
        <f>'BAR BB| Open rates'!DM9*0.82</f>
        <v>15497.999999999998</v>
      </c>
      <c r="DN9" s="34">
        <f>'BAR BB| Open rates'!DN9*0.82</f>
        <v>15497.999999999998</v>
      </c>
      <c r="DO9" s="34">
        <f>'BAR BB| Open rates'!DO9*0.82</f>
        <v>15497.999999999998</v>
      </c>
      <c r="DP9" s="34">
        <f>'BAR BB| Open rates'!DP9*0.82</f>
        <v>15497.999999999998</v>
      </c>
      <c r="DQ9" s="34">
        <f>'BAR BB| Open rates'!DQ9*0.82</f>
        <v>17138</v>
      </c>
      <c r="DR9" s="34">
        <f>'BAR BB| Open rates'!DR9*0.82</f>
        <v>17138</v>
      </c>
      <c r="DS9" s="34">
        <f>'BAR BB| Open rates'!DS9*0.82</f>
        <v>15497.999999999998</v>
      </c>
      <c r="DT9" s="34">
        <f>'BAR BB| Open rates'!DT9*0.82</f>
        <v>15497.999999999998</v>
      </c>
      <c r="DU9" s="34">
        <f>'BAR BB| Open rates'!DU9*0.82</f>
        <v>15497.999999999998</v>
      </c>
      <c r="DV9" s="34">
        <f>'BAR BB| Open rates'!DV9*0.82</f>
        <v>15497.999999999998</v>
      </c>
      <c r="DW9" s="34">
        <f>'BAR BB| Open rates'!DW9*0.82</f>
        <v>15497.999999999998</v>
      </c>
      <c r="DX9" s="34">
        <f>'BAR BB| Open rates'!DX9*0.82</f>
        <v>17138</v>
      </c>
      <c r="DY9" s="34">
        <f>'BAR BB| Open rates'!DY9*0.82</f>
        <v>17138</v>
      </c>
      <c r="DZ9" s="34">
        <f>'BAR BB| Open rates'!DZ9*0.82</f>
        <v>18532</v>
      </c>
      <c r="EA9" s="34">
        <f>'BAR BB| Open rates'!EA9*0.82</f>
        <v>18532</v>
      </c>
      <c r="EB9" s="34">
        <f>'BAR BB| Open rates'!EB9*0.82</f>
        <v>18532</v>
      </c>
      <c r="EC9" s="34">
        <f>'BAR BB| Open rates'!EC9*0.82</f>
        <v>20336</v>
      </c>
      <c r="ED9" s="34">
        <f>'BAR BB| Open rates'!ED9*0.82</f>
        <v>20336</v>
      </c>
      <c r="EE9" s="34">
        <f>'BAR BB| Open rates'!EE9*0.82</f>
        <v>20336</v>
      </c>
      <c r="EF9" s="34">
        <f>'BAR BB| Open rates'!EF9*0.82</f>
        <v>20336</v>
      </c>
      <c r="EG9" s="34">
        <f>'BAR BB| Open rates'!EG9*0.82</f>
        <v>14678</v>
      </c>
      <c r="EH9" s="34">
        <f>'BAR BB| Open rates'!EH9*0.82</f>
        <v>13858</v>
      </c>
      <c r="EI9" s="34">
        <f>'BAR BB| Open rates'!EI9*0.82</f>
        <v>13858</v>
      </c>
      <c r="EJ9" s="34">
        <f>'BAR BB| Open rates'!EJ9*0.82</f>
        <v>13858</v>
      </c>
      <c r="EK9" s="34">
        <f>'BAR BB| Open rates'!EK9*0.82</f>
        <v>13858</v>
      </c>
      <c r="EL9" s="34">
        <f>'BAR BB| Open rates'!EL9*0.82</f>
        <v>14678</v>
      </c>
      <c r="EM9" s="34">
        <f>'BAR BB| Open rates'!EM9*0.82</f>
        <v>14678</v>
      </c>
      <c r="EN9" s="34">
        <f>'BAR BB| Open rates'!EN9*0.82</f>
        <v>13858</v>
      </c>
      <c r="EO9" s="34">
        <f>'BAR BB| Open rates'!EO9*0.82</f>
        <v>13858</v>
      </c>
      <c r="EP9" s="34">
        <f>'BAR BB| Open rates'!EP9*0.82</f>
        <v>13858</v>
      </c>
      <c r="EQ9" s="34">
        <f>'BAR BB| Open rates'!EQ9*0.82</f>
        <v>13858</v>
      </c>
      <c r="ER9" s="34">
        <f>'BAR BB| Open rates'!ER9*0.82</f>
        <v>13858</v>
      </c>
      <c r="ES9" s="34">
        <f>'BAR BB| Open rates'!ES9*0.82</f>
        <v>14678</v>
      </c>
      <c r="ET9" s="34">
        <f>'BAR BB| Open rates'!ET9*0.82</f>
        <v>14678</v>
      </c>
      <c r="EU9" s="34">
        <f>'BAR BB| Open rates'!EU9*0.82</f>
        <v>13858</v>
      </c>
      <c r="EV9" s="34">
        <f>'BAR BB| Open rates'!EV9*0.82</f>
        <v>13858</v>
      </c>
      <c r="EW9" s="34">
        <f>'BAR BB| Open rates'!EW9*0.82</f>
        <v>13858</v>
      </c>
      <c r="EX9" s="34">
        <f>'BAR BB| Open rates'!EX9*0.82</f>
        <v>13858</v>
      </c>
      <c r="EY9" s="34">
        <f>'BAR BB| Open rates'!EY9*0.82</f>
        <v>13858</v>
      </c>
      <c r="EZ9" s="34">
        <f>'BAR BB| Open rates'!EZ9*0.82</f>
        <v>14678</v>
      </c>
      <c r="FA9" s="34">
        <f>'BAR BB| Open rates'!FA9*0.82</f>
        <v>14678</v>
      </c>
      <c r="FB9" s="34">
        <f>'BAR BB| Open rates'!FB9*0.82</f>
        <v>13858</v>
      </c>
      <c r="FC9" s="34">
        <f>'BAR BB| Open rates'!FC9*0.82</f>
        <v>13858</v>
      </c>
      <c r="FD9" s="34">
        <f>'BAR BB| Open rates'!FD9*0.82</f>
        <v>13858</v>
      </c>
      <c r="FE9" s="34">
        <f>'BAR BB| Open rates'!FE9*0.82</f>
        <v>13858</v>
      </c>
      <c r="FF9" s="34">
        <f>'BAR BB| Open rates'!FF9*0.82</f>
        <v>13858</v>
      </c>
      <c r="FG9" s="34">
        <f>'BAR BB| Open rates'!FG9*0.82</f>
        <v>14678</v>
      </c>
      <c r="FH9" s="34">
        <f>'BAR BB| Open rates'!FH9*0.82</f>
        <v>14678</v>
      </c>
      <c r="FI9" s="34">
        <f>'BAR BB| Open rates'!FI9*0.82</f>
        <v>13858</v>
      </c>
      <c r="FJ9" s="34">
        <f>'BAR BB| Open rates'!FJ9*0.82</f>
        <v>13858</v>
      </c>
      <c r="FK9" s="34">
        <f>'BAR BB| Open rates'!FK9*0.82</f>
        <v>13858</v>
      </c>
      <c r="FL9" s="34">
        <f>'BAR BB| Open rates'!FL9*0.82</f>
        <v>13858</v>
      </c>
      <c r="FM9" s="34">
        <f>'BAR BB| Open rates'!FM9*0.82</f>
        <v>13858</v>
      </c>
      <c r="FN9" s="34">
        <f>'BAR BB| Open rates'!FN9*0.82</f>
        <v>14678</v>
      </c>
      <c r="FO9" s="34">
        <f>'BAR BB| Open rates'!FO9*0.82</f>
        <v>14678</v>
      </c>
      <c r="FP9" s="34">
        <f>'BAR BB| Open rates'!FP9*0.82</f>
        <v>13858</v>
      </c>
      <c r="FQ9" s="34">
        <f>'BAR BB| Open rates'!FQ9*0.82</f>
        <v>13858</v>
      </c>
      <c r="FR9" s="34">
        <f>'BAR BB| Open rates'!FR9*0.82</f>
        <v>13858</v>
      </c>
      <c r="FS9" s="34">
        <f>'BAR BB| Open rates'!FS9*0.82</f>
        <v>13858</v>
      </c>
      <c r="FT9" s="34">
        <f>'BAR BB| Open rates'!FT9*0.82</f>
        <v>13858</v>
      </c>
      <c r="FU9" s="34">
        <f>'BAR BB| Open rates'!FU9*0.82</f>
        <v>14678</v>
      </c>
      <c r="FV9" s="34">
        <f>'BAR BB| Open rates'!FV9*0.82</f>
        <v>14678</v>
      </c>
      <c r="FW9" s="34">
        <f>'BAR BB| Open rates'!FW9*0.82</f>
        <v>17712</v>
      </c>
      <c r="FX9" s="34">
        <f>'BAR BB| Open rates'!FX9*0.82</f>
        <v>17712</v>
      </c>
      <c r="FY9" s="34">
        <f>'BAR BB| Open rates'!FY9*0.82</f>
        <v>17712</v>
      </c>
      <c r="FZ9" s="34">
        <f>'BAR BB| Open rates'!FZ9*0.82</f>
        <v>17712</v>
      </c>
      <c r="GA9" s="34">
        <f>'BAR BB| Open rates'!GA9*0.82</f>
        <v>17712</v>
      </c>
      <c r="GB9" s="34">
        <f>'BAR BB| Open rates'!GB9*0.82</f>
        <v>19516</v>
      </c>
      <c r="GC9" s="34">
        <f>'BAR BB| Open rates'!GC9*0.82</f>
        <v>19516</v>
      </c>
      <c r="GD9" s="34">
        <f>'BAR BB| Open rates'!GD9*0.82</f>
        <v>19516</v>
      </c>
      <c r="GE9" s="34">
        <f>'BAR BB| Open rates'!GE9*0.82</f>
        <v>19516</v>
      </c>
    </row>
    <row r="10" spans="1:187" s="35" customFormat="1" ht="12" customHeight="1" x14ac:dyDescent="0.2">
      <c r="A10" s="260" t="s">
        <v>176</v>
      </c>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row>
    <row r="11" spans="1:187" s="35" customFormat="1" ht="12" customHeight="1" x14ac:dyDescent="0.2">
      <c r="A11" s="261">
        <v>1</v>
      </c>
      <c r="B11" s="34">
        <f>'BAR BB| Open rates'!B11*0.82</f>
        <v>23288</v>
      </c>
      <c r="C11" s="34">
        <f>'BAR BB| Open rates'!C11*0.82</f>
        <v>23288</v>
      </c>
      <c r="D11" s="34">
        <f>'BAR BB| Open rates'!D11*0.82</f>
        <v>21074</v>
      </c>
      <c r="E11" s="34">
        <f>'BAR BB| Open rates'!E11*0.82</f>
        <v>21074</v>
      </c>
      <c r="F11" s="34">
        <f>'BAR BB| Open rates'!F11*0.82</f>
        <v>19270</v>
      </c>
      <c r="G11" s="34">
        <f>'BAR BB| Open rates'!G11*0.82</f>
        <v>21074</v>
      </c>
      <c r="H11" s="34">
        <f>'BAR BB| Open rates'!H11*0.82</f>
        <v>21074</v>
      </c>
      <c r="I11" s="34">
        <f>'BAR BB| Open rates'!I11*0.82</f>
        <v>22714</v>
      </c>
      <c r="J11" s="34">
        <f>'BAR BB| Open rates'!J11*0.82</f>
        <v>22714</v>
      </c>
      <c r="K11" s="34">
        <f>'BAR BB| Open rates'!K11*0.82</f>
        <v>21074</v>
      </c>
      <c r="L11" s="34">
        <f>'BAR BB| Open rates'!L11*0.82</f>
        <v>21074</v>
      </c>
      <c r="M11" s="34">
        <f>'BAR BB| Open rates'!M11*0.82</f>
        <v>21074</v>
      </c>
      <c r="N11" s="34">
        <f>'BAR BB| Open rates'!N11*0.82</f>
        <v>21074</v>
      </c>
      <c r="O11" s="34">
        <f>'BAR BB| Open rates'!O11*0.82</f>
        <v>21074</v>
      </c>
      <c r="P11" s="34">
        <f>'BAR BB| Open rates'!P11*0.82</f>
        <v>22714</v>
      </c>
      <c r="Q11" s="34">
        <f>'BAR BB| Open rates'!Q11*0.82</f>
        <v>22714</v>
      </c>
      <c r="R11" s="34">
        <f>'BAR BB| Open rates'!R11*0.82</f>
        <v>22714</v>
      </c>
      <c r="S11" s="34">
        <f>'BAR BB| Open rates'!S11*0.82</f>
        <v>22714</v>
      </c>
      <c r="T11" s="34">
        <f>'BAR BB| Open rates'!T11*0.82</f>
        <v>22714</v>
      </c>
      <c r="U11" s="34">
        <f>'BAR BB| Open rates'!U11*0.82</f>
        <v>22714</v>
      </c>
      <c r="V11" s="34">
        <f>'BAR BB| Open rates'!V11*0.82</f>
        <v>22714</v>
      </c>
      <c r="W11" s="34">
        <f>'BAR BB| Open rates'!W11*0.82</f>
        <v>24354</v>
      </c>
      <c r="X11" s="34">
        <f>'BAR BB| Open rates'!X11*0.82</f>
        <v>24354</v>
      </c>
      <c r="Y11" s="34">
        <f>'BAR BB| Open rates'!Y11*0.82</f>
        <v>22714</v>
      </c>
      <c r="Z11" s="34">
        <f>'BAR BB| Open rates'!Z11*0.82</f>
        <v>22714</v>
      </c>
      <c r="AA11" s="34">
        <f>'BAR BB| Open rates'!AA11*0.82</f>
        <v>22714</v>
      </c>
      <c r="AB11" s="34">
        <f>'BAR BB| Open rates'!AB11*0.82</f>
        <v>22714</v>
      </c>
      <c r="AC11" s="34">
        <f>'BAR BB| Open rates'!AC11*0.82</f>
        <v>22714</v>
      </c>
      <c r="AD11" s="34">
        <f>'BAR BB| Open rates'!AD11*0.82</f>
        <v>24354</v>
      </c>
      <c r="AE11" s="34">
        <f>'BAR BB| Open rates'!AE11*0.82</f>
        <v>24354</v>
      </c>
      <c r="AF11" s="34">
        <f>'BAR BB| Open rates'!AF11*0.82</f>
        <v>22714</v>
      </c>
      <c r="AG11" s="34">
        <f>'BAR BB| Open rates'!AG11*0.82</f>
        <v>22714</v>
      </c>
      <c r="AH11" s="34">
        <f>'BAR BB| Open rates'!AH11*0.82</f>
        <v>22714</v>
      </c>
      <c r="AI11" s="34">
        <f>'BAR BB| Open rates'!AI11*0.82</f>
        <v>22714</v>
      </c>
      <c r="AJ11" s="34">
        <f>'BAR BB| Open rates'!AJ11*0.82</f>
        <v>22714</v>
      </c>
      <c r="AK11" s="34">
        <f>'BAR BB| Open rates'!AK11*0.82</f>
        <v>24354</v>
      </c>
      <c r="AL11" s="34">
        <f>'BAR BB| Open rates'!AL11*0.82</f>
        <v>24354</v>
      </c>
      <c r="AM11" s="34">
        <f>'BAR BB| Open rates'!AM11*0.82</f>
        <v>22714</v>
      </c>
      <c r="AN11" s="34">
        <f>'BAR BB| Open rates'!AN11*0.82</f>
        <v>22714</v>
      </c>
      <c r="AO11" s="34">
        <f>'BAR BB| Open rates'!AO11*0.82</f>
        <v>22714</v>
      </c>
      <c r="AP11" s="34">
        <f>'BAR BB| Open rates'!AP11*0.82</f>
        <v>22714</v>
      </c>
      <c r="AQ11" s="34">
        <f>'BAR BB| Open rates'!AQ11*0.82</f>
        <v>22714</v>
      </c>
      <c r="AR11" s="34">
        <f>'BAR BB| Open rates'!AR11*0.82</f>
        <v>24354</v>
      </c>
      <c r="AS11" s="34">
        <f>'BAR BB| Open rates'!AS11*0.82</f>
        <v>24354</v>
      </c>
      <c r="AT11" s="34">
        <f>'BAR BB| Open rates'!AT11*0.82</f>
        <v>22714</v>
      </c>
      <c r="AU11" s="34">
        <f>'BAR BB| Open rates'!AU11*0.82</f>
        <v>22714</v>
      </c>
      <c r="AV11" s="34">
        <f>'BAR BB| Open rates'!AV11*0.82</f>
        <v>22714</v>
      </c>
      <c r="AW11" s="34">
        <f>'BAR BB| Open rates'!AW11*0.82</f>
        <v>22714</v>
      </c>
      <c r="AX11" s="34">
        <f>'BAR BB| Open rates'!AX11*0.82</f>
        <v>22714</v>
      </c>
      <c r="AY11" s="34">
        <f>'BAR BB| Open rates'!AY11*0.82</f>
        <v>24354</v>
      </c>
      <c r="AZ11" s="34">
        <f>'BAR BB| Open rates'!AZ11*0.82</f>
        <v>24354</v>
      </c>
      <c r="BA11" s="34">
        <f>'BAR BB| Open rates'!BA11*0.82</f>
        <v>22714</v>
      </c>
      <c r="BB11" s="34">
        <f>'BAR BB| Open rates'!BB11*0.82</f>
        <v>22714</v>
      </c>
      <c r="BC11" s="34">
        <f>'BAR BB| Open rates'!BC11*0.82</f>
        <v>22714</v>
      </c>
      <c r="BD11" s="34">
        <f>'BAR BB| Open rates'!BD11*0.82</f>
        <v>22714</v>
      </c>
      <c r="BE11" s="34">
        <f>'BAR BB| Open rates'!BE11*0.82</f>
        <v>22714</v>
      </c>
      <c r="BF11" s="34">
        <f>'BAR BB| Open rates'!BF11*0.82</f>
        <v>24354</v>
      </c>
      <c r="BG11" s="34">
        <f>'BAR BB| Open rates'!BG11*0.82</f>
        <v>24354</v>
      </c>
      <c r="BH11" s="34">
        <f>'BAR BB| Open rates'!BH11*0.82</f>
        <v>20090</v>
      </c>
      <c r="BI11" s="34">
        <f>'BAR BB| Open rates'!BI11*0.82</f>
        <v>20090</v>
      </c>
      <c r="BJ11" s="34">
        <f>'BAR BB| Open rates'!BJ11*0.82</f>
        <v>20090</v>
      </c>
      <c r="BK11" s="34">
        <f>'BAR BB| Open rates'!BK11*0.82</f>
        <v>20090</v>
      </c>
      <c r="BL11" s="34">
        <f>'BAR BB| Open rates'!BL11*0.82</f>
        <v>20090</v>
      </c>
      <c r="BM11" s="34">
        <f>'BAR BB| Open rates'!BM11*0.82</f>
        <v>21074</v>
      </c>
      <c r="BN11" s="34">
        <f>'BAR BB| Open rates'!BN11*0.82</f>
        <v>21074</v>
      </c>
      <c r="BO11" s="34">
        <f>'BAR BB| Open rates'!BO11*0.82</f>
        <v>19270</v>
      </c>
      <c r="BP11" s="34">
        <f>'BAR BB| Open rates'!BP11*0.82</f>
        <v>19270</v>
      </c>
      <c r="BQ11" s="34">
        <f>'BAR BB| Open rates'!BQ11*0.82</f>
        <v>21074</v>
      </c>
      <c r="BR11" s="34">
        <f>'BAR BB| Open rates'!BR11*0.82</f>
        <v>21074</v>
      </c>
      <c r="BS11" s="34">
        <f>'BAR BB| Open rates'!BS11*0.82</f>
        <v>21074</v>
      </c>
      <c r="BT11" s="34">
        <f>'BAR BB| Open rates'!BT11*0.82</f>
        <v>21074</v>
      </c>
      <c r="BU11" s="34">
        <f>'BAR BB| Open rates'!BU11*0.82</f>
        <v>21074</v>
      </c>
      <c r="BV11" s="34">
        <f>'BAR BB| Open rates'!BV11*0.82</f>
        <v>19270</v>
      </c>
      <c r="BW11" s="34">
        <f>'BAR BB| Open rates'!BW11*0.82</f>
        <v>19270</v>
      </c>
      <c r="BX11" s="34">
        <f>'BAR BB| Open rates'!BX11*0.82</f>
        <v>19270</v>
      </c>
      <c r="BY11" s="34">
        <f>'BAR BB| Open rates'!BY11*0.82</f>
        <v>19270</v>
      </c>
      <c r="BZ11" s="34">
        <f>'BAR BB| Open rates'!BZ11*0.82</f>
        <v>19270</v>
      </c>
      <c r="CA11" s="34">
        <f>'BAR BB| Open rates'!CA11*0.82</f>
        <v>21074</v>
      </c>
      <c r="CB11" s="34">
        <f>'BAR BB| Open rates'!CB11*0.82</f>
        <v>21074</v>
      </c>
      <c r="CC11" s="34">
        <f>'BAR BB| Open rates'!CC11*0.82</f>
        <v>19270</v>
      </c>
      <c r="CD11" s="34">
        <f>'BAR BB| Open rates'!CD11*0.82</f>
        <v>19270</v>
      </c>
      <c r="CE11" s="34">
        <f>'BAR BB| Open rates'!CE11*0.82</f>
        <v>19270</v>
      </c>
      <c r="CF11" s="34">
        <f>'BAR BB| Open rates'!CF11*0.82</f>
        <v>19270</v>
      </c>
      <c r="CG11" s="34">
        <f>'BAR BB| Open rates'!CG11*0.82</f>
        <v>19270</v>
      </c>
      <c r="CH11" s="34">
        <f>'BAR BB| Open rates'!CH11*0.82</f>
        <v>21074</v>
      </c>
      <c r="CI11" s="34">
        <f>'BAR BB| Open rates'!CI11*0.82</f>
        <v>21074</v>
      </c>
      <c r="CJ11" s="34">
        <f>'BAR BB| Open rates'!CJ11*0.82</f>
        <v>19270</v>
      </c>
      <c r="CK11" s="34">
        <f>'BAR BB| Open rates'!CK11*0.82</f>
        <v>19270</v>
      </c>
      <c r="CL11" s="34">
        <f>'BAR BB| Open rates'!CL11*0.82</f>
        <v>19270</v>
      </c>
      <c r="CM11" s="34">
        <f>'BAR BB| Open rates'!CM11*0.82</f>
        <v>19270</v>
      </c>
      <c r="CN11" s="34">
        <f>'BAR BB| Open rates'!CN11*0.82</f>
        <v>19270</v>
      </c>
      <c r="CO11" s="34">
        <f>'BAR BB| Open rates'!CO11*0.82</f>
        <v>21074</v>
      </c>
      <c r="CP11" s="34">
        <f>'BAR BB| Open rates'!CP11*0.82</f>
        <v>21074</v>
      </c>
      <c r="CQ11" s="34">
        <f>'BAR BB| Open rates'!CQ11*0.82</f>
        <v>19270</v>
      </c>
      <c r="CR11" s="34">
        <f>'BAR BB| Open rates'!CR11*0.82</f>
        <v>19270</v>
      </c>
      <c r="CS11" s="34">
        <f>'BAR BB| Open rates'!CS11*0.82</f>
        <v>19270</v>
      </c>
      <c r="CT11" s="34">
        <f>'BAR BB| Open rates'!CT11*0.82</f>
        <v>19270</v>
      </c>
      <c r="CU11" s="34">
        <f>'BAR BB| Open rates'!CU11*0.82</f>
        <v>17876</v>
      </c>
      <c r="CV11" s="34">
        <f>'BAR BB| Open rates'!CV11*0.82</f>
        <v>17876</v>
      </c>
      <c r="CW11" s="34">
        <f>'BAR BB| Open rates'!CW11*0.82</f>
        <v>17876</v>
      </c>
      <c r="CX11" s="34">
        <f>'BAR BB| Open rates'!CX11*0.82</f>
        <v>16235.999999999998</v>
      </c>
      <c r="CY11" s="34">
        <f>'BAR BB| Open rates'!CY11*0.82</f>
        <v>16235.999999999998</v>
      </c>
      <c r="CZ11" s="34">
        <f>'BAR BB| Open rates'!CZ11*0.82</f>
        <v>16235.999999999998</v>
      </c>
      <c r="DA11" s="34">
        <f>'BAR BB| Open rates'!DA11*0.82</f>
        <v>16235.999999999998</v>
      </c>
      <c r="DB11" s="34">
        <f>'BAR BB| Open rates'!DB11*0.82</f>
        <v>16235.999999999998</v>
      </c>
      <c r="DC11" s="34">
        <f>'BAR BB| Open rates'!DC11*0.82</f>
        <v>17876</v>
      </c>
      <c r="DD11" s="34">
        <f>'BAR BB| Open rates'!DD11*0.82</f>
        <v>17876</v>
      </c>
      <c r="DE11" s="34">
        <f>'BAR BB| Open rates'!DE11*0.82</f>
        <v>16235.999999999998</v>
      </c>
      <c r="DF11" s="34">
        <f>'BAR BB| Open rates'!DF11*0.82</f>
        <v>16235.999999999998</v>
      </c>
      <c r="DG11" s="34">
        <f>'BAR BB| Open rates'!DG11*0.82</f>
        <v>16235.999999999998</v>
      </c>
      <c r="DH11" s="34">
        <f>'BAR BB| Open rates'!DH11*0.82</f>
        <v>16235.999999999998</v>
      </c>
      <c r="DI11" s="34">
        <f>'BAR BB| Open rates'!DI11*0.82</f>
        <v>16235.999999999998</v>
      </c>
      <c r="DJ11" s="34">
        <f>'BAR BB| Open rates'!DJ11*0.82</f>
        <v>17876</v>
      </c>
      <c r="DK11" s="34">
        <f>'BAR BB| Open rates'!DK11*0.82</f>
        <v>17876</v>
      </c>
      <c r="DL11" s="34">
        <f>'BAR BB| Open rates'!DL11*0.82</f>
        <v>16235.999999999998</v>
      </c>
      <c r="DM11" s="34">
        <f>'BAR BB| Open rates'!DM11*0.82</f>
        <v>16235.999999999998</v>
      </c>
      <c r="DN11" s="34">
        <f>'BAR BB| Open rates'!DN11*0.82</f>
        <v>16235.999999999998</v>
      </c>
      <c r="DO11" s="34">
        <f>'BAR BB| Open rates'!DO11*0.82</f>
        <v>16235.999999999998</v>
      </c>
      <c r="DP11" s="34">
        <f>'BAR BB| Open rates'!DP11*0.82</f>
        <v>16235.999999999998</v>
      </c>
      <c r="DQ11" s="34">
        <f>'BAR BB| Open rates'!DQ11*0.82</f>
        <v>17876</v>
      </c>
      <c r="DR11" s="34">
        <f>'BAR BB| Open rates'!DR11*0.82</f>
        <v>17876</v>
      </c>
      <c r="DS11" s="34">
        <f>'BAR BB| Open rates'!DS11*0.82</f>
        <v>16235.999999999998</v>
      </c>
      <c r="DT11" s="34">
        <f>'BAR BB| Open rates'!DT11*0.82</f>
        <v>16235.999999999998</v>
      </c>
      <c r="DU11" s="34">
        <f>'BAR BB| Open rates'!DU11*0.82</f>
        <v>16235.999999999998</v>
      </c>
      <c r="DV11" s="34">
        <f>'BAR BB| Open rates'!DV11*0.82</f>
        <v>16235.999999999998</v>
      </c>
      <c r="DW11" s="34">
        <f>'BAR BB| Open rates'!DW11*0.82</f>
        <v>16235.999999999998</v>
      </c>
      <c r="DX11" s="34">
        <f>'BAR BB| Open rates'!DX11*0.82</f>
        <v>17876</v>
      </c>
      <c r="DY11" s="34">
        <f>'BAR BB| Open rates'!DY11*0.82</f>
        <v>17876</v>
      </c>
      <c r="DZ11" s="34">
        <f>'BAR BB| Open rates'!DZ11*0.82</f>
        <v>19270</v>
      </c>
      <c r="EA11" s="34">
        <f>'BAR BB| Open rates'!EA11*0.82</f>
        <v>19270</v>
      </c>
      <c r="EB11" s="34">
        <f>'BAR BB| Open rates'!EB11*0.82</f>
        <v>19270</v>
      </c>
      <c r="EC11" s="34">
        <f>'BAR BB| Open rates'!EC11*0.82</f>
        <v>21074</v>
      </c>
      <c r="ED11" s="34">
        <f>'BAR BB| Open rates'!ED11*0.82</f>
        <v>21074</v>
      </c>
      <c r="EE11" s="34">
        <f>'BAR BB| Open rates'!EE11*0.82</f>
        <v>21074</v>
      </c>
      <c r="EF11" s="34">
        <f>'BAR BB| Open rates'!EF11*0.82</f>
        <v>21074</v>
      </c>
      <c r="EG11" s="34">
        <f>'BAR BB| Open rates'!EG11*0.82</f>
        <v>15415.999999999998</v>
      </c>
      <c r="EH11" s="34">
        <f>'BAR BB| Open rates'!EH11*0.82</f>
        <v>14596</v>
      </c>
      <c r="EI11" s="34">
        <f>'BAR BB| Open rates'!EI11*0.82</f>
        <v>14596</v>
      </c>
      <c r="EJ11" s="34">
        <f>'BAR BB| Open rates'!EJ11*0.82</f>
        <v>14596</v>
      </c>
      <c r="EK11" s="34">
        <f>'BAR BB| Open rates'!EK11*0.82</f>
        <v>14596</v>
      </c>
      <c r="EL11" s="34">
        <f>'BAR BB| Open rates'!EL11*0.82</f>
        <v>15415.999999999998</v>
      </c>
      <c r="EM11" s="34">
        <f>'BAR BB| Open rates'!EM11*0.82</f>
        <v>15415.999999999998</v>
      </c>
      <c r="EN11" s="34">
        <f>'BAR BB| Open rates'!EN11*0.82</f>
        <v>14596</v>
      </c>
      <c r="EO11" s="34">
        <f>'BAR BB| Open rates'!EO11*0.82</f>
        <v>14596</v>
      </c>
      <c r="EP11" s="34">
        <f>'BAR BB| Open rates'!EP11*0.82</f>
        <v>14596</v>
      </c>
      <c r="EQ11" s="34">
        <f>'BAR BB| Open rates'!EQ11*0.82</f>
        <v>14596</v>
      </c>
      <c r="ER11" s="34">
        <f>'BAR BB| Open rates'!ER11*0.82</f>
        <v>14596</v>
      </c>
      <c r="ES11" s="34">
        <f>'BAR BB| Open rates'!ES11*0.82</f>
        <v>15415.999999999998</v>
      </c>
      <c r="ET11" s="34">
        <f>'BAR BB| Open rates'!ET11*0.82</f>
        <v>15415.999999999998</v>
      </c>
      <c r="EU11" s="34">
        <f>'BAR BB| Open rates'!EU11*0.82</f>
        <v>14596</v>
      </c>
      <c r="EV11" s="34">
        <f>'BAR BB| Open rates'!EV11*0.82</f>
        <v>14596</v>
      </c>
      <c r="EW11" s="34">
        <f>'BAR BB| Open rates'!EW11*0.82</f>
        <v>14596</v>
      </c>
      <c r="EX11" s="34">
        <f>'BAR BB| Open rates'!EX11*0.82</f>
        <v>14596</v>
      </c>
      <c r="EY11" s="34">
        <f>'BAR BB| Open rates'!EY11*0.82</f>
        <v>14596</v>
      </c>
      <c r="EZ11" s="34">
        <f>'BAR BB| Open rates'!EZ11*0.82</f>
        <v>15415.999999999998</v>
      </c>
      <c r="FA11" s="34">
        <f>'BAR BB| Open rates'!FA11*0.82</f>
        <v>15415.999999999998</v>
      </c>
      <c r="FB11" s="34">
        <f>'BAR BB| Open rates'!FB11*0.82</f>
        <v>14596</v>
      </c>
      <c r="FC11" s="34">
        <f>'BAR BB| Open rates'!FC11*0.82</f>
        <v>14596</v>
      </c>
      <c r="FD11" s="34">
        <f>'BAR BB| Open rates'!FD11*0.82</f>
        <v>14596</v>
      </c>
      <c r="FE11" s="34">
        <f>'BAR BB| Open rates'!FE11*0.82</f>
        <v>14596</v>
      </c>
      <c r="FF11" s="34">
        <f>'BAR BB| Open rates'!FF11*0.82</f>
        <v>14596</v>
      </c>
      <c r="FG11" s="34">
        <f>'BAR BB| Open rates'!FG11*0.82</f>
        <v>15415.999999999998</v>
      </c>
      <c r="FH11" s="34">
        <f>'BAR BB| Open rates'!FH11*0.82</f>
        <v>15415.999999999998</v>
      </c>
      <c r="FI11" s="34">
        <f>'BAR BB| Open rates'!FI11*0.82</f>
        <v>14596</v>
      </c>
      <c r="FJ11" s="34">
        <f>'BAR BB| Open rates'!FJ11*0.82</f>
        <v>14596</v>
      </c>
      <c r="FK11" s="34">
        <f>'BAR BB| Open rates'!FK11*0.82</f>
        <v>14596</v>
      </c>
      <c r="FL11" s="34">
        <f>'BAR BB| Open rates'!FL11*0.82</f>
        <v>14596</v>
      </c>
      <c r="FM11" s="34">
        <f>'BAR BB| Open rates'!FM11*0.82</f>
        <v>14596</v>
      </c>
      <c r="FN11" s="34">
        <f>'BAR BB| Open rates'!FN11*0.82</f>
        <v>15415.999999999998</v>
      </c>
      <c r="FO11" s="34">
        <f>'BAR BB| Open rates'!FO11*0.82</f>
        <v>15415.999999999998</v>
      </c>
      <c r="FP11" s="34">
        <f>'BAR BB| Open rates'!FP11*0.82</f>
        <v>14596</v>
      </c>
      <c r="FQ11" s="34">
        <f>'BAR BB| Open rates'!FQ11*0.82</f>
        <v>14596</v>
      </c>
      <c r="FR11" s="34">
        <f>'BAR BB| Open rates'!FR11*0.82</f>
        <v>14596</v>
      </c>
      <c r="FS11" s="34">
        <f>'BAR BB| Open rates'!FS11*0.82</f>
        <v>14596</v>
      </c>
      <c r="FT11" s="34">
        <f>'BAR BB| Open rates'!FT11*0.82</f>
        <v>14596</v>
      </c>
      <c r="FU11" s="34">
        <f>'BAR BB| Open rates'!FU11*0.82</f>
        <v>15415.999999999998</v>
      </c>
      <c r="FV11" s="34">
        <f>'BAR BB| Open rates'!FV11*0.82</f>
        <v>15415.999999999998</v>
      </c>
      <c r="FW11" s="34">
        <f>'BAR BB| Open rates'!FW11*0.82</f>
        <v>18450</v>
      </c>
      <c r="FX11" s="34">
        <f>'BAR BB| Open rates'!FX11*0.82</f>
        <v>18450</v>
      </c>
      <c r="FY11" s="34">
        <f>'BAR BB| Open rates'!FY11*0.82</f>
        <v>18450</v>
      </c>
      <c r="FZ11" s="34">
        <f>'BAR BB| Open rates'!FZ11*0.82</f>
        <v>18450</v>
      </c>
      <c r="GA11" s="34">
        <f>'BAR BB| Open rates'!GA11*0.82</f>
        <v>18450</v>
      </c>
      <c r="GB11" s="34">
        <f>'BAR BB| Open rates'!GB11*0.82</f>
        <v>20254</v>
      </c>
      <c r="GC11" s="34">
        <f>'BAR BB| Open rates'!GC11*0.82</f>
        <v>20254</v>
      </c>
      <c r="GD11" s="34">
        <f>'BAR BB| Open rates'!GD11*0.82</f>
        <v>20254</v>
      </c>
      <c r="GE11" s="34">
        <f>'BAR BB| Open rates'!GE11*0.82</f>
        <v>20254</v>
      </c>
    </row>
    <row r="12" spans="1:187" s="35" customFormat="1" ht="12" customHeight="1" x14ac:dyDescent="0.2">
      <c r="A12" s="261">
        <v>2</v>
      </c>
      <c r="B12" s="34">
        <f>'BAR BB| Open rates'!B12*0.82</f>
        <v>25748</v>
      </c>
      <c r="C12" s="34">
        <f>'BAR BB| Open rates'!C12*0.82</f>
        <v>25748</v>
      </c>
      <c r="D12" s="34">
        <f>'BAR BB| Open rates'!D12*0.82</f>
        <v>23534</v>
      </c>
      <c r="E12" s="34">
        <f>'BAR BB| Open rates'!E12*0.82</f>
        <v>23534</v>
      </c>
      <c r="F12" s="34">
        <f>'BAR BB| Open rates'!F12*0.82</f>
        <v>21730</v>
      </c>
      <c r="G12" s="34">
        <f>'BAR BB| Open rates'!G12*0.82</f>
        <v>23534</v>
      </c>
      <c r="H12" s="34">
        <f>'BAR BB| Open rates'!H12*0.82</f>
        <v>23534</v>
      </c>
      <c r="I12" s="34">
        <f>'BAR BB| Open rates'!I12*0.82</f>
        <v>25174</v>
      </c>
      <c r="J12" s="34">
        <f>'BAR BB| Open rates'!J12*0.82</f>
        <v>25174</v>
      </c>
      <c r="K12" s="34">
        <f>'BAR BB| Open rates'!K12*0.82</f>
        <v>23534</v>
      </c>
      <c r="L12" s="34">
        <f>'BAR BB| Open rates'!L12*0.82</f>
        <v>23534</v>
      </c>
      <c r="M12" s="34">
        <f>'BAR BB| Open rates'!M12*0.82</f>
        <v>23534</v>
      </c>
      <c r="N12" s="34">
        <f>'BAR BB| Open rates'!N12*0.82</f>
        <v>23534</v>
      </c>
      <c r="O12" s="34">
        <f>'BAR BB| Open rates'!O12*0.82</f>
        <v>23534</v>
      </c>
      <c r="P12" s="34">
        <f>'BAR BB| Open rates'!P12*0.82</f>
        <v>25174</v>
      </c>
      <c r="Q12" s="34">
        <f>'BAR BB| Open rates'!Q12*0.82</f>
        <v>25174</v>
      </c>
      <c r="R12" s="34">
        <f>'BAR BB| Open rates'!R12*0.82</f>
        <v>25174</v>
      </c>
      <c r="S12" s="34">
        <f>'BAR BB| Open rates'!S12*0.82</f>
        <v>25174</v>
      </c>
      <c r="T12" s="34">
        <f>'BAR BB| Open rates'!T12*0.82</f>
        <v>25174</v>
      </c>
      <c r="U12" s="34">
        <f>'BAR BB| Open rates'!U12*0.82</f>
        <v>25174</v>
      </c>
      <c r="V12" s="34">
        <f>'BAR BB| Open rates'!V12*0.82</f>
        <v>25174</v>
      </c>
      <c r="W12" s="34">
        <f>'BAR BB| Open rates'!W12*0.82</f>
        <v>26814</v>
      </c>
      <c r="X12" s="34">
        <f>'BAR BB| Open rates'!X12*0.82</f>
        <v>26814</v>
      </c>
      <c r="Y12" s="34">
        <f>'BAR BB| Open rates'!Y12*0.82</f>
        <v>25174</v>
      </c>
      <c r="Z12" s="34">
        <f>'BAR BB| Open rates'!Z12*0.82</f>
        <v>25174</v>
      </c>
      <c r="AA12" s="34">
        <f>'BAR BB| Open rates'!AA12*0.82</f>
        <v>25174</v>
      </c>
      <c r="AB12" s="34">
        <f>'BAR BB| Open rates'!AB12*0.82</f>
        <v>25174</v>
      </c>
      <c r="AC12" s="34">
        <f>'BAR BB| Open rates'!AC12*0.82</f>
        <v>25174</v>
      </c>
      <c r="AD12" s="34">
        <f>'BAR BB| Open rates'!AD12*0.82</f>
        <v>26814</v>
      </c>
      <c r="AE12" s="34">
        <f>'BAR BB| Open rates'!AE12*0.82</f>
        <v>26814</v>
      </c>
      <c r="AF12" s="34">
        <f>'BAR BB| Open rates'!AF12*0.82</f>
        <v>25174</v>
      </c>
      <c r="AG12" s="34">
        <f>'BAR BB| Open rates'!AG12*0.82</f>
        <v>25174</v>
      </c>
      <c r="AH12" s="34">
        <f>'BAR BB| Open rates'!AH12*0.82</f>
        <v>25174</v>
      </c>
      <c r="AI12" s="34">
        <f>'BAR BB| Open rates'!AI12*0.82</f>
        <v>25174</v>
      </c>
      <c r="AJ12" s="34">
        <f>'BAR BB| Open rates'!AJ12*0.82</f>
        <v>25174</v>
      </c>
      <c r="AK12" s="34">
        <f>'BAR BB| Open rates'!AK12*0.82</f>
        <v>26814</v>
      </c>
      <c r="AL12" s="34">
        <f>'BAR BB| Open rates'!AL12*0.82</f>
        <v>26814</v>
      </c>
      <c r="AM12" s="34">
        <f>'BAR BB| Open rates'!AM12*0.82</f>
        <v>25174</v>
      </c>
      <c r="AN12" s="34">
        <f>'BAR BB| Open rates'!AN12*0.82</f>
        <v>25174</v>
      </c>
      <c r="AO12" s="34">
        <f>'BAR BB| Open rates'!AO12*0.82</f>
        <v>25174</v>
      </c>
      <c r="AP12" s="34">
        <f>'BAR BB| Open rates'!AP12*0.82</f>
        <v>25174</v>
      </c>
      <c r="AQ12" s="34">
        <f>'BAR BB| Open rates'!AQ12*0.82</f>
        <v>25174</v>
      </c>
      <c r="AR12" s="34">
        <f>'BAR BB| Open rates'!AR12*0.82</f>
        <v>26814</v>
      </c>
      <c r="AS12" s="34">
        <f>'BAR BB| Open rates'!AS12*0.82</f>
        <v>26814</v>
      </c>
      <c r="AT12" s="34">
        <f>'BAR BB| Open rates'!AT12*0.82</f>
        <v>25174</v>
      </c>
      <c r="AU12" s="34">
        <f>'BAR BB| Open rates'!AU12*0.82</f>
        <v>25174</v>
      </c>
      <c r="AV12" s="34">
        <f>'BAR BB| Open rates'!AV12*0.82</f>
        <v>25174</v>
      </c>
      <c r="AW12" s="34">
        <f>'BAR BB| Open rates'!AW12*0.82</f>
        <v>25174</v>
      </c>
      <c r="AX12" s="34">
        <f>'BAR BB| Open rates'!AX12*0.82</f>
        <v>25174</v>
      </c>
      <c r="AY12" s="34">
        <f>'BAR BB| Open rates'!AY12*0.82</f>
        <v>26814</v>
      </c>
      <c r="AZ12" s="34">
        <f>'BAR BB| Open rates'!AZ12*0.82</f>
        <v>26814</v>
      </c>
      <c r="BA12" s="34">
        <f>'BAR BB| Open rates'!BA12*0.82</f>
        <v>25174</v>
      </c>
      <c r="BB12" s="34">
        <f>'BAR BB| Open rates'!BB12*0.82</f>
        <v>25174</v>
      </c>
      <c r="BC12" s="34">
        <f>'BAR BB| Open rates'!BC12*0.82</f>
        <v>25174</v>
      </c>
      <c r="BD12" s="34">
        <f>'BAR BB| Open rates'!BD12*0.82</f>
        <v>25174</v>
      </c>
      <c r="BE12" s="34">
        <f>'BAR BB| Open rates'!BE12*0.82</f>
        <v>25174</v>
      </c>
      <c r="BF12" s="34">
        <f>'BAR BB| Open rates'!BF12*0.82</f>
        <v>26814</v>
      </c>
      <c r="BG12" s="34">
        <f>'BAR BB| Open rates'!BG12*0.82</f>
        <v>26814</v>
      </c>
      <c r="BH12" s="34">
        <f>'BAR BB| Open rates'!BH12*0.82</f>
        <v>22550</v>
      </c>
      <c r="BI12" s="34">
        <f>'BAR BB| Open rates'!BI12*0.82</f>
        <v>22550</v>
      </c>
      <c r="BJ12" s="34">
        <f>'BAR BB| Open rates'!BJ12*0.82</f>
        <v>22550</v>
      </c>
      <c r="BK12" s="34">
        <f>'BAR BB| Open rates'!BK12*0.82</f>
        <v>22550</v>
      </c>
      <c r="BL12" s="34">
        <f>'BAR BB| Open rates'!BL12*0.82</f>
        <v>22550</v>
      </c>
      <c r="BM12" s="34">
        <f>'BAR BB| Open rates'!BM12*0.82</f>
        <v>23534</v>
      </c>
      <c r="BN12" s="34">
        <f>'BAR BB| Open rates'!BN12*0.82</f>
        <v>23534</v>
      </c>
      <c r="BO12" s="34">
        <f>'BAR BB| Open rates'!BO12*0.82</f>
        <v>21730</v>
      </c>
      <c r="BP12" s="34">
        <f>'BAR BB| Open rates'!BP12*0.82</f>
        <v>21730</v>
      </c>
      <c r="BQ12" s="34">
        <f>'BAR BB| Open rates'!BQ12*0.82</f>
        <v>23534</v>
      </c>
      <c r="BR12" s="34">
        <f>'BAR BB| Open rates'!BR12*0.82</f>
        <v>23534</v>
      </c>
      <c r="BS12" s="34">
        <f>'BAR BB| Open rates'!BS12*0.82</f>
        <v>23534</v>
      </c>
      <c r="BT12" s="34">
        <f>'BAR BB| Open rates'!BT12*0.82</f>
        <v>23534</v>
      </c>
      <c r="BU12" s="34">
        <f>'BAR BB| Open rates'!BU12*0.82</f>
        <v>23534</v>
      </c>
      <c r="BV12" s="34">
        <f>'BAR BB| Open rates'!BV12*0.82</f>
        <v>21730</v>
      </c>
      <c r="BW12" s="34">
        <f>'BAR BB| Open rates'!BW12*0.82</f>
        <v>21730</v>
      </c>
      <c r="BX12" s="34">
        <f>'BAR BB| Open rates'!BX12*0.82</f>
        <v>21730</v>
      </c>
      <c r="BY12" s="34">
        <f>'BAR BB| Open rates'!BY12*0.82</f>
        <v>21730</v>
      </c>
      <c r="BZ12" s="34">
        <f>'BAR BB| Open rates'!BZ12*0.82</f>
        <v>21730</v>
      </c>
      <c r="CA12" s="34">
        <f>'BAR BB| Open rates'!CA12*0.82</f>
        <v>23534</v>
      </c>
      <c r="CB12" s="34">
        <f>'BAR BB| Open rates'!CB12*0.82</f>
        <v>23534</v>
      </c>
      <c r="CC12" s="34">
        <f>'BAR BB| Open rates'!CC12*0.82</f>
        <v>21730</v>
      </c>
      <c r="CD12" s="34">
        <f>'BAR BB| Open rates'!CD12*0.82</f>
        <v>21730</v>
      </c>
      <c r="CE12" s="34">
        <f>'BAR BB| Open rates'!CE12*0.82</f>
        <v>21730</v>
      </c>
      <c r="CF12" s="34">
        <f>'BAR BB| Open rates'!CF12*0.82</f>
        <v>21730</v>
      </c>
      <c r="CG12" s="34">
        <f>'BAR BB| Open rates'!CG12*0.82</f>
        <v>21730</v>
      </c>
      <c r="CH12" s="34">
        <f>'BAR BB| Open rates'!CH12*0.82</f>
        <v>23534</v>
      </c>
      <c r="CI12" s="34">
        <f>'BAR BB| Open rates'!CI12*0.82</f>
        <v>23534</v>
      </c>
      <c r="CJ12" s="34">
        <f>'BAR BB| Open rates'!CJ12*0.82</f>
        <v>21730</v>
      </c>
      <c r="CK12" s="34">
        <f>'BAR BB| Open rates'!CK12*0.82</f>
        <v>21730</v>
      </c>
      <c r="CL12" s="34">
        <f>'BAR BB| Open rates'!CL12*0.82</f>
        <v>21730</v>
      </c>
      <c r="CM12" s="34">
        <f>'BAR BB| Open rates'!CM12*0.82</f>
        <v>21730</v>
      </c>
      <c r="CN12" s="34">
        <f>'BAR BB| Open rates'!CN12*0.82</f>
        <v>21730</v>
      </c>
      <c r="CO12" s="34">
        <f>'BAR BB| Open rates'!CO12*0.82</f>
        <v>23534</v>
      </c>
      <c r="CP12" s="34">
        <f>'BAR BB| Open rates'!CP12*0.82</f>
        <v>23534</v>
      </c>
      <c r="CQ12" s="34">
        <f>'BAR BB| Open rates'!CQ12*0.82</f>
        <v>21730</v>
      </c>
      <c r="CR12" s="34">
        <f>'BAR BB| Open rates'!CR12*0.82</f>
        <v>21730</v>
      </c>
      <c r="CS12" s="34">
        <f>'BAR BB| Open rates'!CS12*0.82</f>
        <v>21730</v>
      </c>
      <c r="CT12" s="34">
        <f>'BAR BB| Open rates'!CT12*0.82</f>
        <v>21730</v>
      </c>
      <c r="CU12" s="34">
        <f>'BAR BB| Open rates'!CU12*0.82</f>
        <v>20336</v>
      </c>
      <c r="CV12" s="34">
        <f>'BAR BB| Open rates'!CV12*0.82</f>
        <v>20336</v>
      </c>
      <c r="CW12" s="34">
        <f>'BAR BB| Open rates'!CW12*0.82</f>
        <v>20336</v>
      </c>
      <c r="CX12" s="34">
        <f>'BAR BB| Open rates'!CX12*0.82</f>
        <v>18696</v>
      </c>
      <c r="CY12" s="34">
        <f>'BAR BB| Open rates'!CY12*0.82</f>
        <v>18696</v>
      </c>
      <c r="CZ12" s="34">
        <f>'BAR BB| Open rates'!CZ12*0.82</f>
        <v>18696</v>
      </c>
      <c r="DA12" s="34">
        <f>'BAR BB| Open rates'!DA12*0.82</f>
        <v>18696</v>
      </c>
      <c r="DB12" s="34">
        <f>'BAR BB| Open rates'!DB12*0.82</f>
        <v>18696</v>
      </c>
      <c r="DC12" s="34">
        <f>'BAR BB| Open rates'!DC12*0.82</f>
        <v>20336</v>
      </c>
      <c r="DD12" s="34">
        <f>'BAR BB| Open rates'!DD12*0.82</f>
        <v>20336</v>
      </c>
      <c r="DE12" s="34">
        <f>'BAR BB| Open rates'!DE12*0.82</f>
        <v>18696</v>
      </c>
      <c r="DF12" s="34">
        <f>'BAR BB| Open rates'!DF12*0.82</f>
        <v>18696</v>
      </c>
      <c r="DG12" s="34">
        <f>'BAR BB| Open rates'!DG12*0.82</f>
        <v>18696</v>
      </c>
      <c r="DH12" s="34">
        <f>'BAR BB| Open rates'!DH12*0.82</f>
        <v>18696</v>
      </c>
      <c r="DI12" s="34">
        <f>'BAR BB| Open rates'!DI12*0.82</f>
        <v>18696</v>
      </c>
      <c r="DJ12" s="34">
        <f>'BAR BB| Open rates'!DJ12*0.82</f>
        <v>20336</v>
      </c>
      <c r="DK12" s="34">
        <f>'BAR BB| Open rates'!DK12*0.82</f>
        <v>20336</v>
      </c>
      <c r="DL12" s="34">
        <f>'BAR BB| Open rates'!DL12*0.82</f>
        <v>18696</v>
      </c>
      <c r="DM12" s="34">
        <f>'BAR BB| Open rates'!DM12*0.82</f>
        <v>18696</v>
      </c>
      <c r="DN12" s="34">
        <f>'BAR BB| Open rates'!DN12*0.82</f>
        <v>18696</v>
      </c>
      <c r="DO12" s="34">
        <f>'BAR BB| Open rates'!DO12*0.82</f>
        <v>18696</v>
      </c>
      <c r="DP12" s="34">
        <f>'BAR BB| Open rates'!DP12*0.82</f>
        <v>18696</v>
      </c>
      <c r="DQ12" s="34">
        <f>'BAR BB| Open rates'!DQ12*0.82</f>
        <v>20336</v>
      </c>
      <c r="DR12" s="34">
        <f>'BAR BB| Open rates'!DR12*0.82</f>
        <v>20336</v>
      </c>
      <c r="DS12" s="34">
        <f>'BAR BB| Open rates'!DS12*0.82</f>
        <v>18696</v>
      </c>
      <c r="DT12" s="34">
        <f>'BAR BB| Open rates'!DT12*0.82</f>
        <v>18696</v>
      </c>
      <c r="DU12" s="34">
        <f>'BAR BB| Open rates'!DU12*0.82</f>
        <v>18696</v>
      </c>
      <c r="DV12" s="34">
        <f>'BAR BB| Open rates'!DV12*0.82</f>
        <v>18696</v>
      </c>
      <c r="DW12" s="34">
        <f>'BAR BB| Open rates'!DW12*0.82</f>
        <v>18696</v>
      </c>
      <c r="DX12" s="34">
        <f>'BAR BB| Open rates'!DX12*0.82</f>
        <v>20336</v>
      </c>
      <c r="DY12" s="34">
        <f>'BAR BB| Open rates'!DY12*0.82</f>
        <v>20336</v>
      </c>
      <c r="DZ12" s="34">
        <f>'BAR BB| Open rates'!DZ12*0.82</f>
        <v>21730</v>
      </c>
      <c r="EA12" s="34">
        <f>'BAR BB| Open rates'!EA12*0.82</f>
        <v>21730</v>
      </c>
      <c r="EB12" s="34">
        <f>'BAR BB| Open rates'!EB12*0.82</f>
        <v>21730</v>
      </c>
      <c r="EC12" s="34">
        <f>'BAR BB| Open rates'!EC12*0.82</f>
        <v>23534</v>
      </c>
      <c r="ED12" s="34">
        <f>'BAR BB| Open rates'!ED12*0.82</f>
        <v>23534</v>
      </c>
      <c r="EE12" s="34">
        <f>'BAR BB| Open rates'!EE12*0.82</f>
        <v>23534</v>
      </c>
      <c r="EF12" s="34">
        <f>'BAR BB| Open rates'!EF12*0.82</f>
        <v>23534</v>
      </c>
      <c r="EG12" s="34">
        <f>'BAR BB| Open rates'!EG12*0.82</f>
        <v>17876</v>
      </c>
      <c r="EH12" s="34">
        <f>'BAR BB| Open rates'!EH12*0.82</f>
        <v>17056</v>
      </c>
      <c r="EI12" s="34">
        <f>'BAR BB| Open rates'!EI12*0.82</f>
        <v>17056</v>
      </c>
      <c r="EJ12" s="34">
        <f>'BAR BB| Open rates'!EJ12*0.82</f>
        <v>17056</v>
      </c>
      <c r="EK12" s="34">
        <f>'BAR BB| Open rates'!EK12*0.82</f>
        <v>17056</v>
      </c>
      <c r="EL12" s="34">
        <f>'BAR BB| Open rates'!EL12*0.82</f>
        <v>17876</v>
      </c>
      <c r="EM12" s="34">
        <f>'BAR BB| Open rates'!EM12*0.82</f>
        <v>17876</v>
      </c>
      <c r="EN12" s="34">
        <f>'BAR BB| Open rates'!EN12*0.82</f>
        <v>17056</v>
      </c>
      <c r="EO12" s="34">
        <f>'BAR BB| Open rates'!EO12*0.82</f>
        <v>17056</v>
      </c>
      <c r="EP12" s="34">
        <f>'BAR BB| Open rates'!EP12*0.82</f>
        <v>17056</v>
      </c>
      <c r="EQ12" s="34">
        <f>'BAR BB| Open rates'!EQ12*0.82</f>
        <v>17056</v>
      </c>
      <c r="ER12" s="34">
        <f>'BAR BB| Open rates'!ER12*0.82</f>
        <v>17056</v>
      </c>
      <c r="ES12" s="34">
        <f>'BAR BB| Open rates'!ES12*0.82</f>
        <v>17876</v>
      </c>
      <c r="ET12" s="34">
        <f>'BAR BB| Open rates'!ET12*0.82</f>
        <v>17876</v>
      </c>
      <c r="EU12" s="34">
        <f>'BAR BB| Open rates'!EU12*0.82</f>
        <v>17056</v>
      </c>
      <c r="EV12" s="34">
        <f>'BAR BB| Open rates'!EV12*0.82</f>
        <v>17056</v>
      </c>
      <c r="EW12" s="34">
        <f>'BAR BB| Open rates'!EW12*0.82</f>
        <v>17056</v>
      </c>
      <c r="EX12" s="34">
        <f>'BAR BB| Open rates'!EX12*0.82</f>
        <v>17056</v>
      </c>
      <c r="EY12" s="34">
        <f>'BAR BB| Open rates'!EY12*0.82</f>
        <v>17056</v>
      </c>
      <c r="EZ12" s="34">
        <f>'BAR BB| Open rates'!EZ12*0.82</f>
        <v>17876</v>
      </c>
      <c r="FA12" s="34">
        <f>'BAR BB| Open rates'!FA12*0.82</f>
        <v>17876</v>
      </c>
      <c r="FB12" s="34">
        <f>'BAR BB| Open rates'!FB12*0.82</f>
        <v>17056</v>
      </c>
      <c r="FC12" s="34">
        <f>'BAR BB| Open rates'!FC12*0.82</f>
        <v>17056</v>
      </c>
      <c r="FD12" s="34">
        <f>'BAR BB| Open rates'!FD12*0.82</f>
        <v>17056</v>
      </c>
      <c r="FE12" s="34">
        <f>'BAR BB| Open rates'!FE12*0.82</f>
        <v>17056</v>
      </c>
      <c r="FF12" s="34">
        <f>'BAR BB| Open rates'!FF12*0.82</f>
        <v>17056</v>
      </c>
      <c r="FG12" s="34">
        <f>'BAR BB| Open rates'!FG12*0.82</f>
        <v>17876</v>
      </c>
      <c r="FH12" s="34">
        <f>'BAR BB| Open rates'!FH12*0.82</f>
        <v>17876</v>
      </c>
      <c r="FI12" s="34">
        <f>'BAR BB| Open rates'!FI12*0.82</f>
        <v>17056</v>
      </c>
      <c r="FJ12" s="34">
        <f>'BAR BB| Open rates'!FJ12*0.82</f>
        <v>17056</v>
      </c>
      <c r="FK12" s="34">
        <f>'BAR BB| Open rates'!FK12*0.82</f>
        <v>17056</v>
      </c>
      <c r="FL12" s="34">
        <f>'BAR BB| Open rates'!FL12*0.82</f>
        <v>17056</v>
      </c>
      <c r="FM12" s="34">
        <f>'BAR BB| Open rates'!FM12*0.82</f>
        <v>17056</v>
      </c>
      <c r="FN12" s="34">
        <f>'BAR BB| Open rates'!FN12*0.82</f>
        <v>17876</v>
      </c>
      <c r="FO12" s="34">
        <f>'BAR BB| Open rates'!FO12*0.82</f>
        <v>17876</v>
      </c>
      <c r="FP12" s="34">
        <f>'BAR BB| Open rates'!FP12*0.82</f>
        <v>17056</v>
      </c>
      <c r="FQ12" s="34">
        <f>'BAR BB| Open rates'!FQ12*0.82</f>
        <v>17056</v>
      </c>
      <c r="FR12" s="34">
        <f>'BAR BB| Open rates'!FR12*0.82</f>
        <v>17056</v>
      </c>
      <c r="FS12" s="34">
        <f>'BAR BB| Open rates'!FS12*0.82</f>
        <v>17056</v>
      </c>
      <c r="FT12" s="34">
        <f>'BAR BB| Open rates'!FT12*0.82</f>
        <v>17056</v>
      </c>
      <c r="FU12" s="34">
        <f>'BAR BB| Open rates'!FU12*0.82</f>
        <v>17876</v>
      </c>
      <c r="FV12" s="34">
        <f>'BAR BB| Open rates'!FV12*0.82</f>
        <v>17876</v>
      </c>
      <c r="FW12" s="34">
        <f>'BAR BB| Open rates'!FW12*0.82</f>
        <v>20910</v>
      </c>
      <c r="FX12" s="34">
        <f>'BAR BB| Open rates'!FX12*0.82</f>
        <v>20910</v>
      </c>
      <c r="FY12" s="34">
        <f>'BAR BB| Open rates'!FY12*0.82</f>
        <v>20910</v>
      </c>
      <c r="FZ12" s="34">
        <f>'BAR BB| Open rates'!FZ12*0.82</f>
        <v>20910</v>
      </c>
      <c r="GA12" s="34">
        <f>'BAR BB| Open rates'!GA12*0.82</f>
        <v>20910</v>
      </c>
      <c r="GB12" s="34">
        <f>'BAR BB| Open rates'!GB12*0.82</f>
        <v>22714</v>
      </c>
      <c r="GC12" s="34">
        <f>'BAR BB| Open rates'!GC12*0.82</f>
        <v>22714</v>
      </c>
      <c r="GD12" s="34">
        <f>'BAR BB| Open rates'!GD12*0.82</f>
        <v>22714</v>
      </c>
      <c r="GE12" s="34">
        <f>'BAR BB| Open rates'!GE12*0.82</f>
        <v>22714</v>
      </c>
    </row>
    <row r="13" spans="1:187" s="35" customFormat="1" ht="12" customHeight="1" x14ac:dyDescent="0.2">
      <c r="A13" s="260" t="s">
        <v>177</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row>
    <row r="14" spans="1:187" s="35" customFormat="1" ht="12" customHeight="1" x14ac:dyDescent="0.2">
      <c r="A14" s="261">
        <v>1</v>
      </c>
      <c r="B14" s="34">
        <f>'BAR BB| Open rates'!B14*0.82</f>
        <v>32307.999999999996</v>
      </c>
      <c r="C14" s="34">
        <f>'BAR BB| Open rates'!C14*0.82</f>
        <v>32307.999999999996</v>
      </c>
      <c r="D14" s="34">
        <f>'BAR BB| Open rates'!D14*0.82</f>
        <v>30094</v>
      </c>
      <c r="E14" s="34">
        <f>'BAR BB| Open rates'!E14*0.82</f>
        <v>30094</v>
      </c>
      <c r="F14" s="34">
        <f>'BAR BB| Open rates'!F14*0.82</f>
        <v>28290</v>
      </c>
      <c r="G14" s="34">
        <f>'BAR BB| Open rates'!G14*0.82</f>
        <v>30094</v>
      </c>
      <c r="H14" s="34">
        <f>'BAR BB| Open rates'!H14*0.82</f>
        <v>30094</v>
      </c>
      <c r="I14" s="34">
        <f>'BAR BB| Open rates'!I14*0.82</f>
        <v>31733.999999999996</v>
      </c>
      <c r="J14" s="34">
        <f>'BAR BB| Open rates'!J14*0.82</f>
        <v>31733.999999999996</v>
      </c>
      <c r="K14" s="34">
        <f>'BAR BB| Open rates'!K14*0.82</f>
        <v>30094</v>
      </c>
      <c r="L14" s="34">
        <f>'BAR BB| Open rates'!L14*0.82</f>
        <v>30094</v>
      </c>
      <c r="M14" s="34">
        <f>'BAR BB| Open rates'!M14*0.82</f>
        <v>30094</v>
      </c>
      <c r="N14" s="34">
        <f>'BAR BB| Open rates'!N14*0.82</f>
        <v>30094</v>
      </c>
      <c r="O14" s="34">
        <f>'BAR BB| Open rates'!O14*0.82</f>
        <v>30094</v>
      </c>
      <c r="P14" s="34">
        <f>'BAR BB| Open rates'!P14*0.82</f>
        <v>31733.999999999996</v>
      </c>
      <c r="Q14" s="34">
        <f>'BAR BB| Open rates'!Q14*0.82</f>
        <v>31733.999999999996</v>
      </c>
      <c r="R14" s="34">
        <f>'BAR BB| Open rates'!R14*0.82</f>
        <v>31733.999999999996</v>
      </c>
      <c r="S14" s="34">
        <f>'BAR BB| Open rates'!S14*0.82</f>
        <v>31733.999999999996</v>
      </c>
      <c r="T14" s="34">
        <f>'BAR BB| Open rates'!T14*0.82</f>
        <v>31733.999999999996</v>
      </c>
      <c r="U14" s="34">
        <f>'BAR BB| Open rates'!U14*0.82</f>
        <v>31733.999999999996</v>
      </c>
      <c r="V14" s="34">
        <f>'BAR BB| Open rates'!V14*0.82</f>
        <v>31733.999999999996</v>
      </c>
      <c r="W14" s="34">
        <f>'BAR BB| Open rates'!W14*0.82</f>
        <v>33374</v>
      </c>
      <c r="X14" s="34">
        <f>'BAR BB| Open rates'!X14*0.82</f>
        <v>33374</v>
      </c>
      <c r="Y14" s="34">
        <f>'BAR BB| Open rates'!Y14*0.82</f>
        <v>31733.999999999996</v>
      </c>
      <c r="Z14" s="34">
        <f>'BAR BB| Open rates'!Z14*0.82</f>
        <v>31733.999999999996</v>
      </c>
      <c r="AA14" s="34">
        <f>'BAR BB| Open rates'!AA14*0.82</f>
        <v>31733.999999999996</v>
      </c>
      <c r="AB14" s="34">
        <f>'BAR BB| Open rates'!AB14*0.82</f>
        <v>31733.999999999996</v>
      </c>
      <c r="AC14" s="34">
        <f>'BAR BB| Open rates'!AC14*0.82</f>
        <v>31733.999999999996</v>
      </c>
      <c r="AD14" s="34">
        <f>'BAR BB| Open rates'!AD14*0.82</f>
        <v>33374</v>
      </c>
      <c r="AE14" s="34">
        <f>'BAR BB| Open rates'!AE14*0.82</f>
        <v>33374</v>
      </c>
      <c r="AF14" s="34">
        <f>'BAR BB| Open rates'!AF14*0.82</f>
        <v>31733.999999999996</v>
      </c>
      <c r="AG14" s="34">
        <f>'BAR BB| Open rates'!AG14*0.82</f>
        <v>31733.999999999996</v>
      </c>
      <c r="AH14" s="34">
        <f>'BAR BB| Open rates'!AH14*0.82</f>
        <v>31733.999999999996</v>
      </c>
      <c r="AI14" s="34">
        <f>'BAR BB| Open rates'!AI14*0.82</f>
        <v>31733.999999999996</v>
      </c>
      <c r="AJ14" s="34">
        <f>'BAR BB| Open rates'!AJ14*0.82</f>
        <v>31733.999999999996</v>
      </c>
      <c r="AK14" s="34">
        <f>'BAR BB| Open rates'!AK14*0.82</f>
        <v>33374</v>
      </c>
      <c r="AL14" s="34">
        <f>'BAR BB| Open rates'!AL14*0.82</f>
        <v>33374</v>
      </c>
      <c r="AM14" s="34">
        <f>'BAR BB| Open rates'!AM14*0.82</f>
        <v>31733.999999999996</v>
      </c>
      <c r="AN14" s="34">
        <f>'BAR BB| Open rates'!AN14*0.82</f>
        <v>31733.999999999996</v>
      </c>
      <c r="AO14" s="34">
        <f>'BAR BB| Open rates'!AO14*0.82</f>
        <v>31733.999999999996</v>
      </c>
      <c r="AP14" s="34">
        <f>'BAR BB| Open rates'!AP14*0.82</f>
        <v>31733.999999999996</v>
      </c>
      <c r="AQ14" s="34">
        <f>'BAR BB| Open rates'!AQ14*0.82</f>
        <v>31733.999999999996</v>
      </c>
      <c r="AR14" s="34">
        <f>'BAR BB| Open rates'!AR14*0.82</f>
        <v>33374</v>
      </c>
      <c r="AS14" s="34">
        <f>'BAR BB| Open rates'!AS14*0.82</f>
        <v>33374</v>
      </c>
      <c r="AT14" s="34">
        <f>'BAR BB| Open rates'!AT14*0.82</f>
        <v>31733.999999999996</v>
      </c>
      <c r="AU14" s="34">
        <f>'BAR BB| Open rates'!AU14*0.82</f>
        <v>31733.999999999996</v>
      </c>
      <c r="AV14" s="34">
        <f>'BAR BB| Open rates'!AV14*0.82</f>
        <v>31733.999999999996</v>
      </c>
      <c r="AW14" s="34">
        <f>'BAR BB| Open rates'!AW14*0.82</f>
        <v>31733.999999999996</v>
      </c>
      <c r="AX14" s="34">
        <f>'BAR BB| Open rates'!AX14*0.82</f>
        <v>31733.999999999996</v>
      </c>
      <c r="AY14" s="34">
        <f>'BAR BB| Open rates'!AY14*0.82</f>
        <v>33374</v>
      </c>
      <c r="AZ14" s="34">
        <f>'BAR BB| Open rates'!AZ14*0.82</f>
        <v>33374</v>
      </c>
      <c r="BA14" s="34">
        <f>'BAR BB| Open rates'!BA14*0.82</f>
        <v>31733.999999999996</v>
      </c>
      <c r="BB14" s="34">
        <f>'BAR BB| Open rates'!BB14*0.82</f>
        <v>31733.999999999996</v>
      </c>
      <c r="BC14" s="34">
        <f>'BAR BB| Open rates'!BC14*0.82</f>
        <v>31733.999999999996</v>
      </c>
      <c r="BD14" s="34">
        <f>'BAR BB| Open rates'!BD14*0.82</f>
        <v>31733.999999999996</v>
      </c>
      <c r="BE14" s="34">
        <f>'BAR BB| Open rates'!BE14*0.82</f>
        <v>31733.999999999996</v>
      </c>
      <c r="BF14" s="34">
        <f>'BAR BB| Open rates'!BF14*0.82</f>
        <v>33374</v>
      </c>
      <c r="BG14" s="34">
        <f>'BAR BB| Open rates'!BG14*0.82</f>
        <v>33374</v>
      </c>
      <c r="BH14" s="34">
        <f>'BAR BB| Open rates'!BH14*0.82</f>
        <v>29110</v>
      </c>
      <c r="BI14" s="34">
        <f>'BAR BB| Open rates'!BI14*0.82</f>
        <v>29110</v>
      </c>
      <c r="BJ14" s="34">
        <f>'BAR BB| Open rates'!BJ14*0.82</f>
        <v>29110</v>
      </c>
      <c r="BK14" s="34">
        <f>'BAR BB| Open rates'!BK14*0.82</f>
        <v>29110</v>
      </c>
      <c r="BL14" s="34">
        <f>'BAR BB| Open rates'!BL14*0.82</f>
        <v>29110</v>
      </c>
      <c r="BM14" s="34">
        <f>'BAR BB| Open rates'!BM14*0.82</f>
        <v>30094</v>
      </c>
      <c r="BN14" s="34">
        <f>'BAR BB| Open rates'!BN14*0.82</f>
        <v>30094</v>
      </c>
      <c r="BO14" s="34">
        <f>'BAR BB| Open rates'!BO14*0.82</f>
        <v>28290</v>
      </c>
      <c r="BP14" s="34">
        <f>'BAR BB| Open rates'!BP14*0.82</f>
        <v>28290</v>
      </c>
      <c r="BQ14" s="34">
        <f>'BAR BB| Open rates'!BQ14*0.82</f>
        <v>30094</v>
      </c>
      <c r="BR14" s="34">
        <f>'BAR BB| Open rates'!BR14*0.82</f>
        <v>30094</v>
      </c>
      <c r="BS14" s="34">
        <f>'BAR BB| Open rates'!BS14*0.82</f>
        <v>30094</v>
      </c>
      <c r="BT14" s="34">
        <f>'BAR BB| Open rates'!BT14*0.82</f>
        <v>30094</v>
      </c>
      <c r="BU14" s="34">
        <f>'BAR BB| Open rates'!BU14*0.82</f>
        <v>30094</v>
      </c>
      <c r="BV14" s="34">
        <f>'BAR BB| Open rates'!BV14*0.82</f>
        <v>28290</v>
      </c>
      <c r="BW14" s="34">
        <f>'BAR BB| Open rates'!BW14*0.82</f>
        <v>28290</v>
      </c>
      <c r="BX14" s="34">
        <f>'BAR BB| Open rates'!BX14*0.82</f>
        <v>28290</v>
      </c>
      <c r="BY14" s="34">
        <f>'BAR BB| Open rates'!BY14*0.82</f>
        <v>28290</v>
      </c>
      <c r="BZ14" s="34">
        <f>'BAR BB| Open rates'!BZ14*0.82</f>
        <v>28290</v>
      </c>
      <c r="CA14" s="34">
        <f>'BAR BB| Open rates'!CA14*0.82</f>
        <v>30094</v>
      </c>
      <c r="CB14" s="34">
        <f>'BAR BB| Open rates'!CB14*0.82</f>
        <v>30094</v>
      </c>
      <c r="CC14" s="34">
        <f>'BAR BB| Open rates'!CC14*0.82</f>
        <v>28290</v>
      </c>
      <c r="CD14" s="34">
        <f>'BAR BB| Open rates'!CD14*0.82</f>
        <v>28290</v>
      </c>
      <c r="CE14" s="34">
        <f>'BAR BB| Open rates'!CE14*0.82</f>
        <v>28290</v>
      </c>
      <c r="CF14" s="34">
        <f>'BAR BB| Open rates'!CF14*0.82</f>
        <v>28290</v>
      </c>
      <c r="CG14" s="34">
        <f>'BAR BB| Open rates'!CG14*0.82</f>
        <v>28290</v>
      </c>
      <c r="CH14" s="34">
        <f>'BAR BB| Open rates'!CH14*0.82</f>
        <v>30094</v>
      </c>
      <c r="CI14" s="34">
        <f>'BAR BB| Open rates'!CI14*0.82</f>
        <v>30094</v>
      </c>
      <c r="CJ14" s="34">
        <f>'BAR BB| Open rates'!CJ14*0.82</f>
        <v>28290</v>
      </c>
      <c r="CK14" s="34">
        <f>'BAR BB| Open rates'!CK14*0.82</f>
        <v>28290</v>
      </c>
      <c r="CL14" s="34">
        <f>'BAR BB| Open rates'!CL14*0.82</f>
        <v>28290</v>
      </c>
      <c r="CM14" s="34">
        <f>'BAR BB| Open rates'!CM14*0.82</f>
        <v>28290</v>
      </c>
      <c r="CN14" s="34">
        <f>'BAR BB| Open rates'!CN14*0.82</f>
        <v>28290</v>
      </c>
      <c r="CO14" s="34">
        <f>'BAR BB| Open rates'!CO14*0.82</f>
        <v>30094</v>
      </c>
      <c r="CP14" s="34">
        <f>'BAR BB| Open rates'!CP14*0.82</f>
        <v>30094</v>
      </c>
      <c r="CQ14" s="34">
        <f>'BAR BB| Open rates'!CQ14*0.82</f>
        <v>28290</v>
      </c>
      <c r="CR14" s="34">
        <f>'BAR BB| Open rates'!CR14*0.82</f>
        <v>28290</v>
      </c>
      <c r="CS14" s="34">
        <f>'BAR BB| Open rates'!CS14*0.82</f>
        <v>28290</v>
      </c>
      <c r="CT14" s="34">
        <f>'BAR BB| Open rates'!CT14*0.82</f>
        <v>28290</v>
      </c>
      <c r="CU14" s="34">
        <f>'BAR BB| Open rates'!CU14*0.82</f>
        <v>26076</v>
      </c>
      <c r="CV14" s="34">
        <f>'BAR BB| Open rates'!CV14*0.82</f>
        <v>26076</v>
      </c>
      <c r="CW14" s="34">
        <f>'BAR BB| Open rates'!CW14*0.82</f>
        <v>26076</v>
      </c>
      <c r="CX14" s="34">
        <f>'BAR BB| Open rates'!CX14*0.82</f>
        <v>24436</v>
      </c>
      <c r="CY14" s="34">
        <f>'BAR BB| Open rates'!CY14*0.82</f>
        <v>24436</v>
      </c>
      <c r="CZ14" s="34">
        <f>'BAR BB| Open rates'!CZ14*0.82</f>
        <v>24436</v>
      </c>
      <c r="DA14" s="34">
        <f>'BAR BB| Open rates'!DA14*0.82</f>
        <v>24436</v>
      </c>
      <c r="DB14" s="34">
        <f>'BAR BB| Open rates'!DB14*0.82</f>
        <v>24436</v>
      </c>
      <c r="DC14" s="34">
        <f>'BAR BB| Open rates'!DC14*0.82</f>
        <v>26076</v>
      </c>
      <c r="DD14" s="34">
        <f>'BAR BB| Open rates'!DD14*0.82</f>
        <v>26076</v>
      </c>
      <c r="DE14" s="34">
        <f>'BAR BB| Open rates'!DE14*0.82</f>
        <v>24436</v>
      </c>
      <c r="DF14" s="34">
        <f>'BAR BB| Open rates'!DF14*0.82</f>
        <v>24436</v>
      </c>
      <c r="DG14" s="34">
        <f>'BAR BB| Open rates'!DG14*0.82</f>
        <v>24436</v>
      </c>
      <c r="DH14" s="34">
        <f>'BAR BB| Open rates'!DH14*0.82</f>
        <v>24436</v>
      </c>
      <c r="DI14" s="34">
        <f>'BAR BB| Open rates'!DI14*0.82</f>
        <v>24436</v>
      </c>
      <c r="DJ14" s="34">
        <f>'BAR BB| Open rates'!DJ14*0.82</f>
        <v>26076</v>
      </c>
      <c r="DK14" s="34">
        <f>'BAR BB| Open rates'!DK14*0.82</f>
        <v>26076</v>
      </c>
      <c r="DL14" s="34">
        <f>'BAR BB| Open rates'!DL14*0.82</f>
        <v>24436</v>
      </c>
      <c r="DM14" s="34">
        <f>'BAR BB| Open rates'!DM14*0.82</f>
        <v>24436</v>
      </c>
      <c r="DN14" s="34">
        <f>'BAR BB| Open rates'!DN14*0.82</f>
        <v>24436</v>
      </c>
      <c r="DO14" s="34">
        <f>'BAR BB| Open rates'!DO14*0.82</f>
        <v>24436</v>
      </c>
      <c r="DP14" s="34">
        <f>'BAR BB| Open rates'!DP14*0.82</f>
        <v>24436</v>
      </c>
      <c r="DQ14" s="34">
        <f>'BAR BB| Open rates'!DQ14*0.82</f>
        <v>26076</v>
      </c>
      <c r="DR14" s="34">
        <f>'BAR BB| Open rates'!DR14*0.82</f>
        <v>26076</v>
      </c>
      <c r="DS14" s="34">
        <f>'BAR BB| Open rates'!DS14*0.82</f>
        <v>24436</v>
      </c>
      <c r="DT14" s="34">
        <f>'BAR BB| Open rates'!DT14*0.82</f>
        <v>24436</v>
      </c>
      <c r="DU14" s="34">
        <f>'BAR BB| Open rates'!DU14*0.82</f>
        <v>24436</v>
      </c>
      <c r="DV14" s="34">
        <f>'BAR BB| Open rates'!DV14*0.82</f>
        <v>24436</v>
      </c>
      <c r="DW14" s="34">
        <f>'BAR BB| Open rates'!DW14*0.82</f>
        <v>24436</v>
      </c>
      <c r="DX14" s="34">
        <f>'BAR BB| Open rates'!DX14*0.82</f>
        <v>26076</v>
      </c>
      <c r="DY14" s="34">
        <f>'BAR BB| Open rates'!DY14*0.82</f>
        <v>26076</v>
      </c>
      <c r="DZ14" s="34">
        <f>'BAR BB| Open rates'!DZ14*0.82</f>
        <v>27470</v>
      </c>
      <c r="EA14" s="34">
        <f>'BAR BB| Open rates'!EA14*0.82</f>
        <v>27470</v>
      </c>
      <c r="EB14" s="34">
        <f>'BAR BB| Open rates'!EB14*0.82</f>
        <v>27470</v>
      </c>
      <c r="EC14" s="34">
        <f>'BAR BB| Open rates'!EC14*0.82</f>
        <v>29274</v>
      </c>
      <c r="ED14" s="34">
        <f>'BAR BB| Open rates'!ED14*0.82</f>
        <v>29274</v>
      </c>
      <c r="EE14" s="34">
        <f>'BAR BB| Open rates'!EE14*0.82</f>
        <v>29274</v>
      </c>
      <c r="EF14" s="34">
        <f>'BAR BB| Open rates'!EF14*0.82</f>
        <v>29274</v>
      </c>
      <c r="EG14" s="34">
        <f>'BAR BB| Open rates'!EG14*0.82</f>
        <v>23616</v>
      </c>
      <c r="EH14" s="34">
        <f>'BAR BB| Open rates'!EH14*0.82</f>
        <v>21976</v>
      </c>
      <c r="EI14" s="34">
        <f>'BAR BB| Open rates'!EI14*0.82</f>
        <v>21976</v>
      </c>
      <c r="EJ14" s="34">
        <f>'BAR BB| Open rates'!EJ14*0.82</f>
        <v>21976</v>
      </c>
      <c r="EK14" s="34">
        <f>'BAR BB| Open rates'!EK14*0.82</f>
        <v>21976</v>
      </c>
      <c r="EL14" s="34">
        <f>'BAR BB| Open rates'!EL14*0.82</f>
        <v>22796</v>
      </c>
      <c r="EM14" s="34">
        <f>'BAR BB| Open rates'!EM14*0.82</f>
        <v>22796</v>
      </c>
      <c r="EN14" s="34">
        <f>'BAR BB| Open rates'!EN14*0.82</f>
        <v>21976</v>
      </c>
      <c r="EO14" s="34">
        <f>'BAR BB| Open rates'!EO14*0.82</f>
        <v>21976</v>
      </c>
      <c r="EP14" s="34">
        <f>'BAR BB| Open rates'!EP14*0.82</f>
        <v>21976</v>
      </c>
      <c r="EQ14" s="34">
        <f>'BAR BB| Open rates'!EQ14*0.82</f>
        <v>21976</v>
      </c>
      <c r="ER14" s="34">
        <f>'BAR BB| Open rates'!ER14*0.82</f>
        <v>21976</v>
      </c>
      <c r="ES14" s="34">
        <f>'BAR BB| Open rates'!ES14*0.82</f>
        <v>22796</v>
      </c>
      <c r="ET14" s="34">
        <f>'BAR BB| Open rates'!ET14*0.82</f>
        <v>22796</v>
      </c>
      <c r="EU14" s="34">
        <f>'BAR BB| Open rates'!EU14*0.82</f>
        <v>21976</v>
      </c>
      <c r="EV14" s="34">
        <f>'BAR BB| Open rates'!EV14*0.82</f>
        <v>21976</v>
      </c>
      <c r="EW14" s="34">
        <f>'BAR BB| Open rates'!EW14*0.82</f>
        <v>21976</v>
      </c>
      <c r="EX14" s="34">
        <f>'BAR BB| Open rates'!EX14*0.82</f>
        <v>21976</v>
      </c>
      <c r="EY14" s="34">
        <f>'BAR BB| Open rates'!EY14*0.82</f>
        <v>21976</v>
      </c>
      <c r="EZ14" s="34">
        <f>'BAR BB| Open rates'!EZ14*0.82</f>
        <v>22796</v>
      </c>
      <c r="FA14" s="34">
        <f>'BAR BB| Open rates'!FA14*0.82</f>
        <v>22796</v>
      </c>
      <c r="FB14" s="34">
        <f>'BAR BB| Open rates'!FB14*0.82</f>
        <v>21976</v>
      </c>
      <c r="FC14" s="34">
        <f>'BAR BB| Open rates'!FC14*0.82</f>
        <v>21976</v>
      </c>
      <c r="FD14" s="34">
        <f>'BAR BB| Open rates'!FD14*0.82</f>
        <v>21976</v>
      </c>
      <c r="FE14" s="34">
        <f>'BAR BB| Open rates'!FE14*0.82</f>
        <v>21976</v>
      </c>
      <c r="FF14" s="34">
        <f>'BAR BB| Open rates'!FF14*0.82</f>
        <v>21976</v>
      </c>
      <c r="FG14" s="34">
        <f>'BAR BB| Open rates'!FG14*0.82</f>
        <v>22796</v>
      </c>
      <c r="FH14" s="34">
        <f>'BAR BB| Open rates'!FH14*0.82</f>
        <v>22796</v>
      </c>
      <c r="FI14" s="34">
        <f>'BAR BB| Open rates'!FI14*0.82</f>
        <v>21976</v>
      </c>
      <c r="FJ14" s="34">
        <f>'BAR BB| Open rates'!FJ14*0.82</f>
        <v>21976</v>
      </c>
      <c r="FK14" s="34">
        <f>'BAR BB| Open rates'!FK14*0.82</f>
        <v>21976</v>
      </c>
      <c r="FL14" s="34">
        <f>'BAR BB| Open rates'!FL14*0.82</f>
        <v>21976</v>
      </c>
      <c r="FM14" s="34">
        <f>'BAR BB| Open rates'!FM14*0.82</f>
        <v>21976</v>
      </c>
      <c r="FN14" s="34">
        <f>'BAR BB| Open rates'!FN14*0.82</f>
        <v>22796</v>
      </c>
      <c r="FO14" s="34">
        <f>'BAR BB| Open rates'!FO14*0.82</f>
        <v>22796</v>
      </c>
      <c r="FP14" s="34">
        <f>'BAR BB| Open rates'!FP14*0.82</f>
        <v>21976</v>
      </c>
      <c r="FQ14" s="34">
        <f>'BAR BB| Open rates'!FQ14*0.82</f>
        <v>21976</v>
      </c>
      <c r="FR14" s="34">
        <f>'BAR BB| Open rates'!FR14*0.82</f>
        <v>21976</v>
      </c>
      <c r="FS14" s="34">
        <f>'BAR BB| Open rates'!FS14*0.82</f>
        <v>21976</v>
      </c>
      <c r="FT14" s="34">
        <f>'BAR BB| Open rates'!FT14*0.82</f>
        <v>21976</v>
      </c>
      <c r="FU14" s="34">
        <f>'BAR BB| Open rates'!FU14*0.82</f>
        <v>22796</v>
      </c>
      <c r="FV14" s="34">
        <f>'BAR BB| Open rates'!FV14*0.82</f>
        <v>22796</v>
      </c>
      <c r="FW14" s="34">
        <f>'BAR BB| Open rates'!FW14*0.82</f>
        <v>25830</v>
      </c>
      <c r="FX14" s="34">
        <f>'BAR BB| Open rates'!FX14*0.82</f>
        <v>25830</v>
      </c>
      <c r="FY14" s="34">
        <f>'BAR BB| Open rates'!FY14*0.82</f>
        <v>25830</v>
      </c>
      <c r="FZ14" s="34">
        <f>'BAR BB| Open rates'!FZ14*0.82</f>
        <v>25830</v>
      </c>
      <c r="GA14" s="34">
        <f>'BAR BB| Open rates'!GA14*0.82</f>
        <v>25830</v>
      </c>
      <c r="GB14" s="34">
        <f>'BAR BB| Open rates'!GB14*0.82</f>
        <v>27634</v>
      </c>
      <c r="GC14" s="34">
        <f>'BAR BB| Open rates'!GC14*0.82</f>
        <v>27634</v>
      </c>
      <c r="GD14" s="34">
        <f>'BAR BB| Open rates'!GD14*0.82</f>
        <v>27634</v>
      </c>
      <c r="GE14" s="34">
        <f>'BAR BB| Open rates'!GE14*0.82</f>
        <v>27634</v>
      </c>
    </row>
    <row r="15" spans="1:187" s="35" customFormat="1" ht="12" customHeight="1" x14ac:dyDescent="0.2">
      <c r="A15" s="261">
        <v>2</v>
      </c>
      <c r="B15" s="34">
        <f>'BAR BB| Open rates'!B15*0.82</f>
        <v>34768</v>
      </c>
      <c r="C15" s="34">
        <f>'BAR BB| Open rates'!C15*0.82</f>
        <v>34768</v>
      </c>
      <c r="D15" s="34">
        <f>'BAR BB| Open rates'!D15*0.82</f>
        <v>32553.999999999996</v>
      </c>
      <c r="E15" s="34">
        <f>'BAR BB| Open rates'!E15*0.82</f>
        <v>32553.999999999996</v>
      </c>
      <c r="F15" s="34">
        <f>'BAR BB| Open rates'!F15*0.82</f>
        <v>30749.999999999996</v>
      </c>
      <c r="G15" s="34">
        <f>'BAR BB| Open rates'!G15*0.82</f>
        <v>32553.999999999996</v>
      </c>
      <c r="H15" s="34">
        <f>'BAR BB| Open rates'!H15*0.82</f>
        <v>32553.999999999996</v>
      </c>
      <c r="I15" s="34">
        <f>'BAR BB| Open rates'!I15*0.82</f>
        <v>34194</v>
      </c>
      <c r="J15" s="34">
        <f>'BAR BB| Open rates'!J15*0.82</f>
        <v>34194</v>
      </c>
      <c r="K15" s="34">
        <f>'BAR BB| Open rates'!K15*0.82</f>
        <v>32553.999999999996</v>
      </c>
      <c r="L15" s="34">
        <f>'BAR BB| Open rates'!L15*0.82</f>
        <v>32553.999999999996</v>
      </c>
      <c r="M15" s="34">
        <f>'BAR BB| Open rates'!M15*0.82</f>
        <v>32553.999999999996</v>
      </c>
      <c r="N15" s="34">
        <f>'BAR BB| Open rates'!N15*0.82</f>
        <v>32553.999999999996</v>
      </c>
      <c r="O15" s="34">
        <f>'BAR BB| Open rates'!O15*0.82</f>
        <v>32553.999999999996</v>
      </c>
      <c r="P15" s="34">
        <f>'BAR BB| Open rates'!P15*0.82</f>
        <v>34194</v>
      </c>
      <c r="Q15" s="34">
        <f>'BAR BB| Open rates'!Q15*0.82</f>
        <v>34194</v>
      </c>
      <c r="R15" s="34">
        <f>'BAR BB| Open rates'!R15*0.82</f>
        <v>34194</v>
      </c>
      <c r="S15" s="34">
        <f>'BAR BB| Open rates'!S15*0.82</f>
        <v>34194</v>
      </c>
      <c r="T15" s="34">
        <f>'BAR BB| Open rates'!T15*0.82</f>
        <v>34194</v>
      </c>
      <c r="U15" s="34">
        <f>'BAR BB| Open rates'!U15*0.82</f>
        <v>34194</v>
      </c>
      <c r="V15" s="34">
        <f>'BAR BB| Open rates'!V15*0.82</f>
        <v>34194</v>
      </c>
      <c r="W15" s="34">
        <f>'BAR BB| Open rates'!W15*0.82</f>
        <v>35834</v>
      </c>
      <c r="X15" s="34">
        <f>'BAR BB| Open rates'!X15*0.82</f>
        <v>35834</v>
      </c>
      <c r="Y15" s="34">
        <f>'BAR BB| Open rates'!Y15*0.82</f>
        <v>34194</v>
      </c>
      <c r="Z15" s="34">
        <f>'BAR BB| Open rates'!Z15*0.82</f>
        <v>34194</v>
      </c>
      <c r="AA15" s="34">
        <f>'BAR BB| Open rates'!AA15*0.82</f>
        <v>34194</v>
      </c>
      <c r="AB15" s="34">
        <f>'BAR BB| Open rates'!AB15*0.82</f>
        <v>34194</v>
      </c>
      <c r="AC15" s="34">
        <f>'BAR BB| Open rates'!AC15*0.82</f>
        <v>34194</v>
      </c>
      <c r="AD15" s="34">
        <f>'BAR BB| Open rates'!AD15*0.82</f>
        <v>35834</v>
      </c>
      <c r="AE15" s="34">
        <f>'BAR BB| Open rates'!AE15*0.82</f>
        <v>35834</v>
      </c>
      <c r="AF15" s="34">
        <f>'BAR BB| Open rates'!AF15*0.82</f>
        <v>34194</v>
      </c>
      <c r="AG15" s="34">
        <f>'BAR BB| Open rates'!AG15*0.82</f>
        <v>34194</v>
      </c>
      <c r="AH15" s="34">
        <f>'BAR BB| Open rates'!AH15*0.82</f>
        <v>34194</v>
      </c>
      <c r="AI15" s="34">
        <f>'BAR BB| Open rates'!AI15*0.82</f>
        <v>34194</v>
      </c>
      <c r="AJ15" s="34">
        <f>'BAR BB| Open rates'!AJ15*0.82</f>
        <v>34194</v>
      </c>
      <c r="AK15" s="34">
        <f>'BAR BB| Open rates'!AK15*0.82</f>
        <v>35834</v>
      </c>
      <c r="AL15" s="34">
        <f>'BAR BB| Open rates'!AL15*0.82</f>
        <v>35834</v>
      </c>
      <c r="AM15" s="34">
        <f>'BAR BB| Open rates'!AM15*0.82</f>
        <v>34194</v>
      </c>
      <c r="AN15" s="34">
        <f>'BAR BB| Open rates'!AN15*0.82</f>
        <v>34194</v>
      </c>
      <c r="AO15" s="34">
        <f>'BAR BB| Open rates'!AO15*0.82</f>
        <v>34194</v>
      </c>
      <c r="AP15" s="34">
        <f>'BAR BB| Open rates'!AP15*0.82</f>
        <v>34194</v>
      </c>
      <c r="AQ15" s="34">
        <f>'BAR BB| Open rates'!AQ15*0.82</f>
        <v>34194</v>
      </c>
      <c r="AR15" s="34">
        <f>'BAR BB| Open rates'!AR15*0.82</f>
        <v>35834</v>
      </c>
      <c r="AS15" s="34">
        <f>'BAR BB| Open rates'!AS15*0.82</f>
        <v>35834</v>
      </c>
      <c r="AT15" s="34">
        <f>'BAR BB| Open rates'!AT15*0.82</f>
        <v>34194</v>
      </c>
      <c r="AU15" s="34">
        <f>'BAR BB| Open rates'!AU15*0.82</f>
        <v>34194</v>
      </c>
      <c r="AV15" s="34">
        <f>'BAR BB| Open rates'!AV15*0.82</f>
        <v>34194</v>
      </c>
      <c r="AW15" s="34">
        <f>'BAR BB| Open rates'!AW15*0.82</f>
        <v>34194</v>
      </c>
      <c r="AX15" s="34">
        <f>'BAR BB| Open rates'!AX15*0.82</f>
        <v>34194</v>
      </c>
      <c r="AY15" s="34">
        <f>'BAR BB| Open rates'!AY15*0.82</f>
        <v>35834</v>
      </c>
      <c r="AZ15" s="34">
        <f>'BAR BB| Open rates'!AZ15*0.82</f>
        <v>35834</v>
      </c>
      <c r="BA15" s="34">
        <f>'BAR BB| Open rates'!BA15*0.82</f>
        <v>34194</v>
      </c>
      <c r="BB15" s="34">
        <f>'BAR BB| Open rates'!BB15*0.82</f>
        <v>34194</v>
      </c>
      <c r="BC15" s="34">
        <f>'BAR BB| Open rates'!BC15*0.82</f>
        <v>34194</v>
      </c>
      <c r="BD15" s="34">
        <f>'BAR BB| Open rates'!BD15*0.82</f>
        <v>34194</v>
      </c>
      <c r="BE15" s="34">
        <f>'BAR BB| Open rates'!BE15*0.82</f>
        <v>34194</v>
      </c>
      <c r="BF15" s="34">
        <f>'BAR BB| Open rates'!BF15*0.82</f>
        <v>35834</v>
      </c>
      <c r="BG15" s="34">
        <f>'BAR BB| Open rates'!BG15*0.82</f>
        <v>35834</v>
      </c>
      <c r="BH15" s="34">
        <f>'BAR BB| Open rates'!BH15*0.82</f>
        <v>31569.999999999996</v>
      </c>
      <c r="BI15" s="34">
        <f>'BAR BB| Open rates'!BI15*0.82</f>
        <v>31569.999999999996</v>
      </c>
      <c r="BJ15" s="34">
        <f>'BAR BB| Open rates'!BJ15*0.82</f>
        <v>31569.999999999996</v>
      </c>
      <c r="BK15" s="34">
        <f>'BAR BB| Open rates'!BK15*0.82</f>
        <v>31569.999999999996</v>
      </c>
      <c r="BL15" s="34">
        <f>'BAR BB| Open rates'!BL15*0.82</f>
        <v>31569.999999999996</v>
      </c>
      <c r="BM15" s="34">
        <f>'BAR BB| Open rates'!BM15*0.82</f>
        <v>32553.999999999996</v>
      </c>
      <c r="BN15" s="34">
        <f>'BAR BB| Open rates'!BN15*0.82</f>
        <v>32553.999999999996</v>
      </c>
      <c r="BO15" s="34">
        <f>'BAR BB| Open rates'!BO15*0.82</f>
        <v>30749.999999999996</v>
      </c>
      <c r="BP15" s="34">
        <f>'BAR BB| Open rates'!BP15*0.82</f>
        <v>30749.999999999996</v>
      </c>
      <c r="BQ15" s="34">
        <f>'BAR BB| Open rates'!BQ15*0.82</f>
        <v>32553.999999999996</v>
      </c>
      <c r="BR15" s="34">
        <f>'BAR BB| Open rates'!BR15*0.82</f>
        <v>32553.999999999996</v>
      </c>
      <c r="BS15" s="34">
        <f>'BAR BB| Open rates'!BS15*0.82</f>
        <v>32553.999999999996</v>
      </c>
      <c r="BT15" s="34">
        <f>'BAR BB| Open rates'!BT15*0.82</f>
        <v>32553.999999999996</v>
      </c>
      <c r="BU15" s="34">
        <f>'BAR BB| Open rates'!BU15*0.82</f>
        <v>32553.999999999996</v>
      </c>
      <c r="BV15" s="34">
        <f>'BAR BB| Open rates'!BV15*0.82</f>
        <v>30749.999999999996</v>
      </c>
      <c r="BW15" s="34">
        <f>'BAR BB| Open rates'!BW15*0.82</f>
        <v>30749.999999999996</v>
      </c>
      <c r="BX15" s="34">
        <f>'BAR BB| Open rates'!BX15*0.82</f>
        <v>30749.999999999996</v>
      </c>
      <c r="BY15" s="34">
        <f>'BAR BB| Open rates'!BY15*0.82</f>
        <v>30749.999999999996</v>
      </c>
      <c r="BZ15" s="34">
        <f>'BAR BB| Open rates'!BZ15*0.82</f>
        <v>30749.999999999996</v>
      </c>
      <c r="CA15" s="34">
        <f>'BAR BB| Open rates'!CA15*0.82</f>
        <v>32553.999999999996</v>
      </c>
      <c r="CB15" s="34">
        <f>'BAR BB| Open rates'!CB15*0.82</f>
        <v>32553.999999999996</v>
      </c>
      <c r="CC15" s="34">
        <f>'BAR BB| Open rates'!CC15*0.82</f>
        <v>30749.999999999996</v>
      </c>
      <c r="CD15" s="34">
        <f>'BAR BB| Open rates'!CD15*0.82</f>
        <v>30749.999999999996</v>
      </c>
      <c r="CE15" s="34">
        <f>'BAR BB| Open rates'!CE15*0.82</f>
        <v>30749.999999999996</v>
      </c>
      <c r="CF15" s="34">
        <f>'BAR BB| Open rates'!CF15*0.82</f>
        <v>30749.999999999996</v>
      </c>
      <c r="CG15" s="34">
        <f>'BAR BB| Open rates'!CG15*0.82</f>
        <v>30749.999999999996</v>
      </c>
      <c r="CH15" s="34">
        <f>'BAR BB| Open rates'!CH15*0.82</f>
        <v>32553.999999999996</v>
      </c>
      <c r="CI15" s="34">
        <f>'BAR BB| Open rates'!CI15*0.82</f>
        <v>32553.999999999996</v>
      </c>
      <c r="CJ15" s="34">
        <f>'BAR BB| Open rates'!CJ15*0.82</f>
        <v>30749.999999999996</v>
      </c>
      <c r="CK15" s="34">
        <f>'BAR BB| Open rates'!CK15*0.82</f>
        <v>30749.999999999996</v>
      </c>
      <c r="CL15" s="34">
        <f>'BAR BB| Open rates'!CL15*0.82</f>
        <v>30749.999999999996</v>
      </c>
      <c r="CM15" s="34">
        <f>'BAR BB| Open rates'!CM15*0.82</f>
        <v>30749.999999999996</v>
      </c>
      <c r="CN15" s="34">
        <f>'BAR BB| Open rates'!CN15*0.82</f>
        <v>30749.999999999996</v>
      </c>
      <c r="CO15" s="34">
        <f>'BAR BB| Open rates'!CO15*0.82</f>
        <v>32553.999999999996</v>
      </c>
      <c r="CP15" s="34">
        <f>'BAR BB| Open rates'!CP15*0.82</f>
        <v>32553.999999999996</v>
      </c>
      <c r="CQ15" s="34">
        <f>'BAR BB| Open rates'!CQ15*0.82</f>
        <v>30749.999999999996</v>
      </c>
      <c r="CR15" s="34">
        <f>'BAR BB| Open rates'!CR15*0.82</f>
        <v>30749.999999999996</v>
      </c>
      <c r="CS15" s="34">
        <f>'BAR BB| Open rates'!CS15*0.82</f>
        <v>30749.999999999996</v>
      </c>
      <c r="CT15" s="34">
        <f>'BAR BB| Open rates'!CT15*0.82</f>
        <v>30749.999999999996</v>
      </c>
      <c r="CU15" s="34">
        <f>'BAR BB| Open rates'!CU15*0.82</f>
        <v>28536</v>
      </c>
      <c r="CV15" s="34">
        <f>'BAR BB| Open rates'!CV15*0.82</f>
        <v>28536</v>
      </c>
      <c r="CW15" s="34">
        <f>'BAR BB| Open rates'!CW15*0.82</f>
        <v>28536</v>
      </c>
      <c r="CX15" s="34">
        <f>'BAR BB| Open rates'!CX15*0.82</f>
        <v>26896</v>
      </c>
      <c r="CY15" s="34">
        <f>'BAR BB| Open rates'!CY15*0.82</f>
        <v>26896</v>
      </c>
      <c r="CZ15" s="34">
        <f>'BAR BB| Open rates'!CZ15*0.82</f>
        <v>26896</v>
      </c>
      <c r="DA15" s="34">
        <f>'BAR BB| Open rates'!DA15*0.82</f>
        <v>26896</v>
      </c>
      <c r="DB15" s="34">
        <f>'BAR BB| Open rates'!DB15*0.82</f>
        <v>26896</v>
      </c>
      <c r="DC15" s="34">
        <f>'BAR BB| Open rates'!DC15*0.82</f>
        <v>28536</v>
      </c>
      <c r="DD15" s="34">
        <f>'BAR BB| Open rates'!DD15*0.82</f>
        <v>28536</v>
      </c>
      <c r="DE15" s="34">
        <f>'BAR BB| Open rates'!DE15*0.82</f>
        <v>26896</v>
      </c>
      <c r="DF15" s="34">
        <f>'BAR BB| Open rates'!DF15*0.82</f>
        <v>26896</v>
      </c>
      <c r="DG15" s="34">
        <f>'BAR BB| Open rates'!DG15*0.82</f>
        <v>26896</v>
      </c>
      <c r="DH15" s="34">
        <f>'BAR BB| Open rates'!DH15*0.82</f>
        <v>26896</v>
      </c>
      <c r="DI15" s="34">
        <f>'BAR BB| Open rates'!DI15*0.82</f>
        <v>26896</v>
      </c>
      <c r="DJ15" s="34">
        <f>'BAR BB| Open rates'!DJ15*0.82</f>
        <v>28536</v>
      </c>
      <c r="DK15" s="34">
        <f>'BAR BB| Open rates'!DK15*0.82</f>
        <v>28536</v>
      </c>
      <c r="DL15" s="34">
        <f>'BAR BB| Open rates'!DL15*0.82</f>
        <v>26896</v>
      </c>
      <c r="DM15" s="34">
        <f>'BAR BB| Open rates'!DM15*0.82</f>
        <v>26896</v>
      </c>
      <c r="DN15" s="34">
        <f>'BAR BB| Open rates'!DN15*0.82</f>
        <v>26896</v>
      </c>
      <c r="DO15" s="34">
        <f>'BAR BB| Open rates'!DO15*0.82</f>
        <v>26896</v>
      </c>
      <c r="DP15" s="34">
        <f>'BAR BB| Open rates'!DP15*0.82</f>
        <v>26896</v>
      </c>
      <c r="DQ15" s="34">
        <f>'BAR BB| Open rates'!DQ15*0.82</f>
        <v>28536</v>
      </c>
      <c r="DR15" s="34">
        <f>'BAR BB| Open rates'!DR15*0.82</f>
        <v>28536</v>
      </c>
      <c r="DS15" s="34">
        <f>'BAR BB| Open rates'!DS15*0.82</f>
        <v>26896</v>
      </c>
      <c r="DT15" s="34">
        <f>'BAR BB| Open rates'!DT15*0.82</f>
        <v>26896</v>
      </c>
      <c r="DU15" s="34">
        <f>'BAR BB| Open rates'!DU15*0.82</f>
        <v>26896</v>
      </c>
      <c r="DV15" s="34">
        <f>'BAR BB| Open rates'!DV15*0.82</f>
        <v>26896</v>
      </c>
      <c r="DW15" s="34">
        <f>'BAR BB| Open rates'!DW15*0.82</f>
        <v>26896</v>
      </c>
      <c r="DX15" s="34">
        <f>'BAR BB| Open rates'!DX15*0.82</f>
        <v>28536</v>
      </c>
      <c r="DY15" s="34">
        <f>'BAR BB| Open rates'!DY15*0.82</f>
        <v>28536</v>
      </c>
      <c r="DZ15" s="34">
        <f>'BAR BB| Open rates'!DZ15*0.82</f>
        <v>29930</v>
      </c>
      <c r="EA15" s="34">
        <f>'BAR BB| Open rates'!EA15*0.82</f>
        <v>29930</v>
      </c>
      <c r="EB15" s="34">
        <f>'BAR BB| Open rates'!EB15*0.82</f>
        <v>29930</v>
      </c>
      <c r="EC15" s="34">
        <f>'BAR BB| Open rates'!EC15*0.82</f>
        <v>31733.999999999996</v>
      </c>
      <c r="ED15" s="34">
        <f>'BAR BB| Open rates'!ED15*0.82</f>
        <v>31733.999999999996</v>
      </c>
      <c r="EE15" s="34">
        <f>'BAR BB| Open rates'!EE15*0.82</f>
        <v>31733.999999999996</v>
      </c>
      <c r="EF15" s="34">
        <f>'BAR BB| Open rates'!EF15*0.82</f>
        <v>31733.999999999996</v>
      </c>
      <c r="EG15" s="34">
        <f>'BAR BB| Open rates'!EG15*0.82</f>
        <v>26076</v>
      </c>
      <c r="EH15" s="34">
        <f>'BAR BB| Open rates'!EH15*0.82</f>
        <v>24436</v>
      </c>
      <c r="EI15" s="34">
        <f>'BAR BB| Open rates'!EI15*0.82</f>
        <v>24436</v>
      </c>
      <c r="EJ15" s="34">
        <f>'BAR BB| Open rates'!EJ15*0.82</f>
        <v>24436</v>
      </c>
      <c r="EK15" s="34">
        <f>'BAR BB| Open rates'!EK15*0.82</f>
        <v>24436</v>
      </c>
      <c r="EL15" s="34">
        <f>'BAR BB| Open rates'!EL15*0.82</f>
        <v>25256</v>
      </c>
      <c r="EM15" s="34">
        <f>'BAR BB| Open rates'!EM15*0.82</f>
        <v>25256</v>
      </c>
      <c r="EN15" s="34">
        <f>'BAR BB| Open rates'!EN15*0.82</f>
        <v>24436</v>
      </c>
      <c r="EO15" s="34">
        <f>'BAR BB| Open rates'!EO15*0.82</f>
        <v>24436</v>
      </c>
      <c r="EP15" s="34">
        <f>'BAR BB| Open rates'!EP15*0.82</f>
        <v>24436</v>
      </c>
      <c r="EQ15" s="34">
        <f>'BAR BB| Open rates'!EQ15*0.82</f>
        <v>24436</v>
      </c>
      <c r="ER15" s="34">
        <f>'BAR BB| Open rates'!ER15*0.82</f>
        <v>24436</v>
      </c>
      <c r="ES15" s="34">
        <f>'BAR BB| Open rates'!ES15*0.82</f>
        <v>25256</v>
      </c>
      <c r="ET15" s="34">
        <f>'BAR BB| Open rates'!ET15*0.82</f>
        <v>25256</v>
      </c>
      <c r="EU15" s="34">
        <f>'BAR BB| Open rates'!EU15*0.82</f>
        <v>24436</v>
      </c>
      <c r="EV15" s="34">
        <f>'BAR BB| Open rates'!EV15*0.82</f>
        <v>24436</v>
      </c>
      <c r="EW15" s="34">
        <f>'BAR BB| Open rates'!EW15*0.82</f>
        <v>24436</v>
      </c>
      <c r="EX15" s="34">
        <f>'BAR BB| Open rates'!EX15*0.82</f>
        <v>24436</v>
      </c>
      <c r="EY15" s="34">
        <f>'BAR BB| Open rates'!EY15*0.82</f>
        <v>24436</v>
      </c>
      <c r="EZ15" s="34">
        <f>'BAR BB| Open rates'!EZ15*0.82</f>
        <v>25256</v>
      </c>
      <c r="FA15" s="34">
        <f>'BAR BB| Open rates'!FA15*0.82</f>
        <v>25256</v>
      </c>
      <c r="FB15" s="34">
        <f>'BAR BB| Open rates'!FB15*0.82</f>
        <v>24436</v>
      </c>
      <c r="FC15" s="34">
        <f>'BAR BB| Open rates'!FC15*0.82</f>
        <v>24436</v>
      </c>
      <c r="FD15" s="34">
        <f>'BAR BB| Open rates'!FD15*0.82</f>
        <v>24436</v>
      </c>
      <c r="FE15" s="34">
        <f>'BAR BB| Open rates'!FE15*0.82</f>
        <v>24436</v>
      </c>
      <c r="FF15" s="34">
        <f>'BAR BB| Open rates'!FF15*0.82</f>
        <v>24436</v>
      </c>
      <c r="FG15" s="34">
        <f>'BAR BB| Open rates'!FG15*0.82</f>
        <v>25256</v>
      </c>
      <c r="FH15" s="34">
        <f>'BAR BB| Open rates'!FH15*0.82</f>
        <v>25256</v>
      </c>
      <c r="FI15" s="34">
        <f>'BAR BB| Open rates'!FI15*0.82</f>
        <v>24436</v>
      </c>
      <c r="FJ15" s="34">
        <f>'BAR BB| Open rates'!FJ15*0.82</f>
        <v>24436</v>
      </c>
      <c r="FK15" s="34">
        <f>'BAR BB| Open rates'!FK15*0.82</f>
        <v>24436</v>
      </c>
      <c r="FL15" s="34">
        <f>'BAR BB| Open rates'!FL15*0.82</f>
        <v>24436</v>
      </c>
      <c r="FM15" s="34">
        <f>'BAR BB| Open rates'!FM15*0.82</f>
        <v>24436</v>
      </c>
      <c r="FN15" s="34">
        <f>'BAR BB| Open rates'!FN15*0.82</f>
        <v>25256</v>
      </c>
      <c r="FO15" s="34">
        <f>'BAR BB| Open rates'!FO15*0.82</f>
        <v>25256</v>
      </c>
      <c r="FP15" s="34">
        <f>'BAR BB| Open rates'!FP15*0.82</f>
        <v>24436</v>
      </c>
      <c r="FQ15" s="34">
        <f>'BAR BB| Open rates'!FQ15*0.82</f>
        <v>24436</v>
      </c>
      <c r="FR15" s="34">
        <f>'BAR BB| Open rates'!FR15*0.82</f>
        <v>24436</v>
      </c>
      <c r="FS15" s="34">
        <f>'BAR BB| Open rates'!FS15*0.82</f>
        <v>24436</v>
      </c>
      <c r="FT15" s="34">
        <f>'BAR BB| Open rates'!FT15*0.82</f>
        <v>24436</v>
      </c>
      <c r="FU15" s="34">
        <f>'BAR BB| Open rates'!FU15*0.82</f>
        <v>25256</v>
      </c>
      <c r="FV15" s="34">
        <f>'BAR BB| Open rates'!FV15*0.82</f>
        <v>25256</v>
      </c>
      <c r="FW15" s="34">
        <f>'BAR BB| Open rates'!FW15*0.82</f>
        <v>28290</v>
      </c>
      <c r="FX15" s="34">
        <f>'BAR BB| Open rates'!FX15*0.82</f>
        <v>28290</v>
      </c>
      <c r="FY15" s="34">
        <f>'BAR BB| Open rates'!FY15*0.82</f>
        <v>28290</v>
      </c>
      <c r="FZ15" s="34">
        <f>'BAR BB| Open rates'!FZ15*0.82</f>
        <v>28290</v>
      </c>
      <c r="GA15" s="34">
        <f>'BAR BB| Open rates'!GA15*0.82</f>
        <v>28290</v>
      </c>
      <c r="GB15" s="34">
        <f>'BAR BB| Open rates'!GB15*0.82</f>
        <v>30094</v>
      </c>
      <c r="GC15" s="34">
        <f>'BAR BB| Open rates'!GC15*0.82</f>
        <v>30094</v>
      </c>
      <c r="GD15" s="34">
        <f>'BAR BB| Open rates'!GD15*0.82</f>
        <v>30094</v>
      </c>
      <c r="GE15" s="34">
        <f>'BAR BB| Open rates'!GE15*0.82</f>
        <v>30094</v>
      </c>
    </row>
    <row r="16" spans="1:187" s="35" customFormat="1" ht="12" customHeight="1" x14ac:dyDescent="0.2">
      <c r="A16" s="260" t="s">
        <v>178</v>
      </c>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row>
    <row r="17" spans="1:187" s="35" customFormat="1" ht="12" customHeight="1" x14ac:dyDescent="0.2">
      <c r="A17" s="261">
        <v>1</v>
      </c>
      <c r="B17" s="34">
        <f>'BAR BB| Open rates'!B17*0.82</f>
        <v>33128</v>
      </c>
      <c r="C17" s="34">
        <f>'BAR BB| Open rates'!C17*0.82</f>
        <v>33128</v>
      </c>
      <c r="D17" s="34">
        <f>'BAR BB| Open rates'!D17*0.82</f>
        <v>30913.999999999996</v>
      </c>
      <c r="E17" s="34">
        <f>'BAR BB| Open rates'!E17*0.82</f>
        <v>30913.999999999996</v>
      </c>
      <c r="F17" s="34">
        <f>'BAR BB| Open rates'!F17*0.82</f>
        <v>29110</v>
      </c>
      <c r="G17" s="34">
        <f>'BAR BB| Open rates'!G17*0.82</f>
        <v>30913.999999999996</v>
      </c>
      <c r="H17" s="34">
        <f>'BAR BB| Open rates'!H17*0.82</f>
        <v>30913.999999999996</v>
      </c>
      <c r="I17" s="34">
        <f>'BAR BB| Open rates'!I17*0.82</f>
        <v>32553.999999999996</v>
      </c>
      <c r="J17" s="34">
        <f>'BAR BB| Open rates'!J17*0.82</f>
        <v>32553.999999999996</v>
      </c>
      <c r="K17" s="34">
        <f>'BAR BB| Open rates'!K17*0.82</f>
        <v>30913.999999999996</v>
      </c>
      <c r="L17" s="34">
        <f>'BAR BB| Open rates'!L17*0.82</f>
        <v>30913.999999999996</v>
      </c>
      <c r="M17" s="34">
        <f>'BAR BB| Open rates'!M17*0.82</f>
        <v>30913.999999999996</v>
      </c>
      <c r="N17" s="34">
        <f>'BAR BB| Open rates'!N17*0.82</f>
        <v>30913.999999999996</v>
      </c>
      <c r="O17" s="34">
        <f>'BAR BB| Open rates'!O17*0.82</f>
        <v>30913.999999999996</v>
      </c>
      <c r="P17" s="34">
        <f>'BAR BB| Open rates'!P17*0.82</f>
        <v>32553.999999999996</v>
      </c>
      <c r="Q17" s="34">
        <f>'BAR BB| Open rates'!Q17*0.82</f>
        <v>32553.999999999996</v>
      </c>
      <c r="R17" s="34">
        <f>'BAR BB| Open rates'!R17*0.82</f>
        <v>32553.999999999996</v>
      </c>
      <c r="S17" s="34">
        <f>'BAR BB| Open rates'!S17*0.82</f>
        <v>32553.999999999996</v>
      </c>
      <c r="T17" s="34">
        <f>'BAR BB| Open rates'!T17*0.82</f>
        <v>32553.999999999996</v>
      </c>
      <c r="U17" s="34">
        <f>'BAR BB| Open rates'!U17*0.82</f>
        <v>32553.999999999996</v>
      </c>
      <c r="V17" s="34">
        <f>'BAR BB| Open rates'!V17*0.82</f>
        <v>32553.999999999996</v>
      </c>
      <c r="W17" s="34">
        <f>'BAR BB| Open rates'!W17*0.82</f>
        <v>34194</v>
      </c>
      <c r="X17" s="34">
        <f>'BAR BB| Open rates'!X17*0.82</f>
        <v>34194</v>
      </c>
      <c r="Y17" s="34">
        <f>'BAR BB| Open rates'!Y17*0.82</f>
        <v>32553.999999999996</v>
      </c>
      <c r="Z17" s="34">
        <f>'BAR BB| Open rates'!Z17*0.82</f>
        <v>32553.999999999996</v>
      </c>
      <c r="AA17" s="34">
        <f>'BAR BB| Open rates'!AA17*0.82</f>
        <v>32553.999999999996</v>
      </c>
      <c r="AB17" s="34">
        <f>'BAR BB| Open rates'!AB17*0.82</f>
        <v>32553.999999999996</v>
      </c>
      <c r="AC17" s="34">
        <f>'BAR BB| Open rates'!AC17*0.82</f>
        <v>32553.999999999996</v>
      </c>
      <c r="AD17" s="34">
        <f>'BAR BB| Open rates'!AD17*0.82</f>
        <v>34194</v>
      </c>
      <c r="AE17" s="34">
        <f>'BAR BB| Open rates'!AE17*0.82</f>
        <v>34194</v>
      </c>
      <c r="AF17" s="34">
        <f>'BAR BB| Open rates'!AF17*0.82</f>
        <v>32553.999999999996</v>
      </c>
      <c r="AG17" s="34">
        <f>'BAR BB| Open rates'!AG17*0.82</f>
        <v>32553.999999999996</v>
      </c>
      <c r="AH17" s="34">
        <f>'BAR BB| Open rates'!AH17*0.82</f>
        <v>32553.999999999996</v>
      </c>
      <c r="AI17" s="34">
        <f>'BAR BB| Open rates'!AI17*0.82</f>
        <v>32553.999999999996</v>
      </c>
      <c r="AJ17" s="34">
        <f>'BAR BB| Open rates'!AJ17*0.82</f>
        <v>32553.999999999996</v>
      </c>
      <c r="AK17" s="34">
        <f>'BAR BB| Open rates'!AK17*0.82</f>
        <v>34194</v>
      </c>
      <c r="AL17" s="34">
        <f>'BAR BB| Open rates'!AL17*0.82</f>
        <v>34194</v>
      </c>
      <c r="AM17" s="34">
        <f>'BAR BB| Open rates'!AM17*0.82</f>
        <v>32553.999999999996</v>
      </c>
      <c r="AN17" s="34">
        <f>'BAR BB| Open rates'!AN17*0.82</f>
        <v>32553.999999999996</v>
      </c>
      <c r="AO17" s="34">
        <f>'BAR BB| Open rates'!AO17*0.82</f>
        <v>32553.999999999996</v>
      </c>
      <c r="AP17" s="34">
        <f>'BAR BB| Open rates'!AP17*0.82</f>
        <v>32553.999999999996</v>
      </c>
      <c r="AQ17" s="34">
        <f>'BAR BB| Open rates'!AQ17*0.82</f>
        <v>32553.999999999996</v>
      </c>
      <c r="AR17" s="34">
        <f>'BAR BB| Open rates'!AR17*0.82</f>
        <v>34194</v>
      </c>
      <c r="AS17" s="34">
        <f>'BAR BB| Open rates'!AS17*0.82</f>
        <v>34194</v>
      </c>
      <c r="AT17" s="34">
        <f>'BAR BB| Open rates'!AT17*0.82</f>
        <v>32553.999999999996</v>
      </c>
      <c r="AU17" s="34">
        <f>'BAR BB| Open rates'!AU17*0.82</f>
        <v>32553.999999999996</v>
      </c>
      <c r="AV17" s="34">
        <f>'BAR BB| Open rates'!AV17*0.82</f>
        <v>32553.999999999996</v>
      </c>
      <c r="AW17" s="34">
        <f>'BAR BB| Open rates'!AW17*0.82</f>
        <v>32553.999999999996</v>
      </c>
      <c r="AX17" s="34">
        <f>'BAR BB| Open rates'!AX17*0.82</f>
        <v>32553.999999999996</v>
      </c>
      <c r="AY17" s="34">
        <f>'BAR BB| Open rates'!AY17*0.82</f>
        <v>34194</v>
      </c>
      <c r="AZ17" s="34">
        <f>'BAR BB| Open rates'!AZ17*0.82</f>
        <v>34194</v>
      </c>
      <c r="BA17" s="34">
        <f>'BAR BB| Open rates'!BA17*0.82</f>
        <v>32553.999999999996</v>
      </c>
      <c r="BB17" s="34">
        <f>'BAR BB| Open rates'!BB17*0.82</f>
        <v>32553.999999999996</v>
      </c>
      <c r="BC17" s="34">
        <f>'BAR BB| Open rates'!BC17*0.82</f>
        <v>32553.999999999996</v>
      </c>
      <c r="BD17" s="34">
        <f>'BAR BB| Open rates'!BD17*0.82</f>
        <v>32553.999999999996</v>
      </c>
      <c r="BE17" s="34">
        <f>'BAR BB| Open rates'!BE17*0.82</f>
        <v>32553.999999999996</v>
      </c>
      <c r="BF17" s="34">
        <f>'BAR BB| Open rates'!BF17*0.82</f>
        <v>34194</v>
      </c>
      <c r="BG17" s="34">
        <f>'BAR BB| Open rates'!BG17*0.82</f>
        <v>34194</v>
      </c>
      <c r="BH17" s="34">
        <f>'BAR BB| Open rates'!BH17*0.82</f>
        <v>29930</v>
      </c>
      <c r="BI17" s="34">
        <f>'BAR BB| Open rates'!BI17*0.82</f>
        <v>29930</v>
      </c>
      <c r="BJ17" s="34">
        <f>'BAR BB| Open rates'!BJ17*0.82</f>
        <v>29930</v>
      </c>
      <c r="BK17" s="34">
        <f>'BAR BB| Open rates'!BK17*0.82</f>
        <v>29930</v>
      </c>
      <c r="BL17" s="34">
        <f>'BAR BB| Open rates'!BL17*0.82</f>
        <v>29930</v>
      </c>
      <c r="BM17" s="34">
        <f>'BAR BB| Open rates'!BM17*0.82</f>
        <v>30913.999999999996</v>
      </c>
      <c r="BN17" s="34">
        <f>'BAR BB| Open rates'!BN17*0.82</f>
        <v>30913.999999999996</v>
      </c>
      <c r="BO17" s="34">
        <f>'BAR BB| Open rates'!BO17*0.82</f>
        <v>29110</v>
      </c>
      <c r="BP17" s="34">
        <f>'BAR BB| Open rates'!BP17*0.82</f>
        <v>29110</v>
      </c>
      <c r="BQ17" s="34">
        <f>'BAR BB| Open rates'!BQ17*0.82</f>
        <v>30913.999999999996</v>
      </c>
      <c r="BR17" s="34">
        <f>'BAR BB| Open rates'!BR17*0.82</f>
        <v>30913.999999999996</v>
      </c>
      <c r="BS17" s="34">
        <f>'BAR BB| Open rates'!BS17*0.82</f>
        <v>30913.999999999996</v>
      </c>
      <c r="BT17" s="34">
        <f>'BAR BB| Open rates'!BT17*0.82</f>
        <v>30913.999999999996</v>
      </c>
      <c r="BU17" s="34">
        <f>'BAR BB| Open rates'!BU17*0.82</f>
        <v>30913.999999999996</v>
      </c>
      <c r="BV17" s="34">
        <f>'BAR BB| Open rates'!BV17*0.82</f>
        <v>29110</v>
      </c>
      <c r="BW17" s="34">
        <f>'BAR BB| Open rates'!BW17*0.82</f>
        <v>29110</v>
      </c>
      <c r="BX17" s="34">
        <f>'BAR BB| Open rates'!BX17*0.82</f>
        <v>29110</v>
      </c>
      <c r="BY17" s="34">
        <f>'BAR BB| Open rates'!BY17*0.82</f>
        <v>29110</v>
      </c>
      <c r="BZ17" s="34">
        <f>'BAR BB| Open rates'!BZ17*0.82</f>
        <v>29110</v>
      </c>
      <c r="CA17" s="34">
        <f>'BAR BB| Open rates'!CA17*0.82</f>
        <v>30913.999999999996</v>
      </c>
      <c r="CB17" s="34">
        <f>'BAR BB| Open rates'!CB17*0.82</f>
        <v>30913.999999999996</v>
      </c>
      <c r="CC17" s="34">
        <f>'BAR BB| Open rates'!CC17*0.82</f>
        <v>29110</v>
      </c>
      <c r="CD17" s="34">
        <f>'BAR BB| Open rates'!CD17*0.82</f>
        <v>29110</v>
      </c>
      <c r="CE17" s="34">
        <f>'BAR BB| Open rates'!CE17*0.82</f>
        <v>29110</v>
      </c>
      <c r="CF17" s="34">
        <f>'BAR BB| Open rates'!CF17*0.82</f>
        <v>29110</v>
      </c>
      <c r="CG17" s="34">
        <f>'BAR BB| Open rates'!CG17*0.82</f>
        <v>29110</v>
      </c>
      <c r="CH17" s="34">
        <f>'BAR BB| Open rates'!CH17*0.82</f>
        <v>30913.999999999996</v>
      </c>
      <c r="CI17" s="34">
        <f>'BAR BB| Open rates'!CI17*0.82</f>
        <v>30913.999999999996</v>
      </c>
      <c r="CJ17" s="34">
        <f>'BAR BB| Open rates'!CJ17*0.82</f>
        <v>29110</v>
      </c>
      <c r="CK17" s="34">
        <f>'BAR BB| Open rates'!CK17*0.82</f>
        <v>29110</v>
      </c>
      <c r="CL17" s="34">
        <f>'BAR BB| Open rates'!CL17*0.82</f>
        <v>29110</v>
      </c>
      <c r="CM17" s="34">
        <f>'BAR BB| Open rates'!CM17*0.82</f>
        <v>29110</v>
      </c>
      <c r="CN17" s="34">
        <f>'BAR BB| Open rates'!CN17*0.82</f>
        <v>29110</v>
      </c>
      <c r="CO17" s="34">
        <f>'BAR BB| Open rates'!CO17*0.82</f>
        <v>30913.999999999996</v>
      </c>
      <c r="CP17" s="34">
        <f>'BAR BB| Open rates'!CP17*0.82</f>
        <v>30913.999999999996</v>
      </c>
      <c r="CQ17" s="34">
        <f>'BAR BB| Open rates'!CQ17*0.82</f>
        <v>29110</v>
      </c>
      <c r="CR17" s="34">
        <f>'BAR BB| Open rates'!CR17*0.82</f>
        <v>29110</v>
      </c>
      <c r="CS17" s="34">
        <f>'BAR BB| Open rates'!CS17*0.82</f>
        <v>29110</v>
      </c>
      <c r="CT17" s="34">
        <f>'BAR BB| Open rates'!CT17*0.82</f>
        <v>29110</v>
      </c>
      <c r="CU17" s="34">
        <f>'BAR BB| Open rates'!CU17*0.82</f>
        <v>26158</v>
      </c>
      <c r="CV17" s="34">
        <f>'BAR BB| Open rates'!CV17*0.82</f>
        <v>26158</v>
      </c>
      <c r="CW17" s="34">
        <f>'BAR BB| Open rates'!CW17*0.82</f>
        <v>26158</v>
      </c>
      <c r="CX17" s="34">
        <f>'BAR BB| Open rates'!CX17*0.82</f>
        <v>24518</v>
      </c>
      <c r="CY17" s="34">
        <f>'BAR BB| Open rates'!CY17*0.82</f>
        <v>24518</v>
      </c>
      <c r="CZ17" s="34">
        <f>'BAR BB| Open rates'!CZ17*0.82</f>
        <v>24518</v>
      </c>
      <c r="DA17" s="34">
        <f>'BAR BB| Open rates'!DA17*0.82</f>
        <v>24518</v>
      </c>
      <c r="DB17" s="34">
        <f>'BAR BB| Open rates'!DB17*0.82</f>
        <v>24518</v>
      </c>
      <c r="DC17" s="34">
        <f>'BAR BB| Open rates'!DC17*0.82</f>
        <v>26158</v>
      </c>
      <c r="DD17" s="34">
        <f>'BAR BB| Open rates'!DD17*0.82</f>
        <v>26158</v>
      </c>
      <c r="DE17" s="34">
        <f>'BAR BB| Open rates'!DE17*0.82</f>
        <v>24518</v>
      </c>
      <c r="DF17" s="34">
        <f>'BAR BB| Open rates'!DF17*0.82</f>
        <v>24518</v>
      </c>
      <c r="DG17" s="34">
        <f>'BAR BB| Open rates'!DG17*0.82</f>
        <v>24518</v>
      </c>
      <c r="DH17" s="34">
        <f>'BAR BB| Open rates'!DH17*0.82</f>
        <v>24518</v>
      </c>
      <c r="DI17" s="34">
        <f>'BAR BB| Open rates'!DI17*0.82</f>
        <v>24518</v>
      </c>
      <c r="DJ17" s="34">
        <f>'BAR BB| Open rates'!DJ17*0.82</f>
        <v>26158</v>
      </c>
      <c r="DK17" s="34">
        <f>'BAR BB| Open rates'!DK17*0.82</f>
        <v>26158</v>
      </c>
      <c r="DL17" s="34">
        <f>'BAR BB| Open rates'!DL17*0.82</f>
        <v>24518</v>
      </c>
      <c r="DM17" s="34">
        <f>'BAR BB| Open rates'!DM17*0.82</f>
        <v>24518</v>
      </c>
      <c r="DN17" s="34">
        <f>'BAR BB| Open rates'!DN17*0.82</f>
        <v>24518</v>
      </c>
      <c r="DO17" s="34">
        <f>'BAR BB| Open rates'!DO17*0.82</f>
        <v>24518</v>
      </c>
      <c r="DP17" s="34">
        <f>'BAR BB| Open rates'!DP17*0.82</f>
        <v>24518</v>
      </c>
      <c r="DQ17" s="34">
        <f>'BAR BB| Open rates'!DQ17*0.82</f>
        <v>26158</v>
      </c>
      <c r="DR17" s="34">
        <f>'BAR BB| Open rates'!DR17*0.82</f>
        <v>26158</v>
      </c>
      <c r="DS17" s="34">
        <f>'BAR BB| Open rates'!DS17*0.82</f>
        <v>24518</v>
      </c>
      <c r="DT17" s="34">
        <f>'BAR BB| Open rates'!DT17*0.82</f>
        <v>24518</v>
      </c>
      <c r="DU17" s="34">
        <f>'BAR BB| Open rates'!DU17*0.82</f>
        <v>24518</v>
      </c>
      <c r="DV17" s="34">
        <f>'BAR BB| Open rates'!DV17*0.82</f>
        <v>24518</v>
      </c>
      <c r="DW17" s="34">
        <f>'BAR BB| Open rates'!DW17*0.82</f>
        <v>24518</v>
      </c>
      <c r="DX17" s="34">
        <f>'BAR BB| Open rates'!DX17*0.82</f>
        <v>26158</v>
      </c>
      <c r="DY17" s="34">
        <f>'BAR BB| Open rates'!DY17*0.82</f>
        <v>26158</v>
      </c>
      <c r="DZ17" s="34">
        <f>'BAR BB| Open rates'!DZ17*0.82</f>
        <v>27552</v>
      </c>
      <c r="EA17" s="34">
        <f>'BAR BB| Open rates'!EA17*0.82</f>
        <v>27552</v>
      </c>
      <c r="EB17" s="34">
        <f>'BAR BB| Open rates'!EB17*0.82</f>
        <v>27552</v>
      </c>
      <c r="EC17" s="34">
        <f>'BAR BB| Open rates'!EC17*0.82</f>
        <v>29356</v>
      </c>
      <c r="ED17" s="34">
        <f>'BAR BB| Open rates'!ED17*0.82</f>
        <v>29356</v>
      </c>
      <c r="EE17" s="34">
        <f>'BAR BB| Open rates'!EE17*0.82</f>
        <v>29356</v>
      </c>
      <c r="EF17" s="34">
        <f>'BAR BB| Open rates'!EF17*0.82</f>
        <v>29356</v>
      </c>
      <c r="EG17" s="34">
        <f>'BAR BB| Open rates'!EG17*0.82</f>
        <v>23698</v>
      </c>
      <c r="EH17" s="34">
        <f>'BAR BB| Open rates'!EH17*0.82</f>
        <v>22058</v>
      </c>
      <c r="EI17" s="34">
        <f>'BAR BB| Open rates'!EI17*0.82</f>
        <v>22058</v>
      </c>
      <c r="EJ17" s="34">
        <f>'BAR BB| Open rates'!EJ17*0.82</f>
        <v>22058</v>
      </c>
      <c r="EK17" s="34">
        <f>'BAR BB| Open rates'!EK17*0.82</f>
        <v>22058</v>
      </c>
      <c r="EL17" s="34">
        <f>'BAR BB| Open rates'!EL17*0.82</f>
        <v>22878</v>
      </c>
      <c r="EM17" s="34">
        <f>'BAR BB| Open rates'!EM17*0.82</f>
        <v>22878</v>
      </c>
      <c r="EN17" s="34">
        <f>'BAR BB| Open rates'!EN17*0.82</f>
        <v>22058</v>
      </c>
      <c r="EO17" s="34">
        <f>'BAR BB| Open rates'!EO17*0.82</f>
        <v>22058</v>
      </c>
      <c r="EP17" s="34">
        <f>'BAR BB| Open rates'!EP17*0.82</f>
        <v>22058</v>
      </c>
      <c r="EQ17" s="34">
        <f>'BAR BB| Open rates'!EQ17*0.82</f>
        <v>22058</v>
      </c>
      <c r="ER17" s="34">
        <f>'BAR BB| Open rates'!ER17*0.82</f>
        <v>22058</v>
      </c>
      <c r="ES17" s="34">
        <f>'BAR BB| Open rates'!ES17*0.82</f>
        <v>22878</v>
      </c>
      <c r="ET17" s="34">
        <f>'BAR BB| Open rates'!ET17*0.82</f>
        <v>22878</v>
      </c>
      <c r="EU17" s="34">
        <f>'BAR BB| Open rates'!EU17*0.82</f>
        <v>22058</v>
      </c>
      <c r="EV17" s="34">
        <f>'BAR BB| Open rates'!EV17*0.82</f>
        <v>22058</v>
      </c>
      <c r="EW17" s="34">
        <f>'BAR BB| Open rates'!EW17*0.82</f>
        <v>22058</v>
      </c>
      <c r="EX17" s="34">
        <f>'BAR BB| Open rates'!EX17*0.82</f>
        <v>22058</v>
      </c>
      <c r="EY17" s="34">
        <f>'BAR BB| Open rates'!EY17*0.82</f>
        <v>22058</v>
      </c>
      <c r="EZ17" s="34">
        <f>'BAR BB| Open rates'!EZ17*0.82</f>
        <v>22878</v>
      </c>
      <c r="FA17" s="34">
        <f>'BAR BB| Open rates'!FA17*0.82</f>
        <v>22878</v>
      </c>
      <c r="FB17" s="34">
        <f>'BAR BB| Open rates'!FB17*0.82</f>
        <v>22058</v>
      </c>
      <c r="FC17" s="34">
        <f>'BAR BB| Open rates'!FC17*0.82</f>
        <v>22058</v>
      </c>
      <c r="FD17" s="34">
        <f>'BAR BB| Open rates'!FD17*0.82</f>
        <v>22058</v>
      </c>
      <c r="FE17" s="34">
        <f>'BAR BB| Open rates'!FE17*0.82</f>
        <v>22058</v>
      </c>
      <c r="FF17" s="34">
        <f>'BAR BB| Open rates'!FF17*0.82</f>
        <v>22058</v>
      </c>
      <c r="FG17" s="34">
        <f>'BAR BB| Open rates'!FG17*0.82</f>
        <v>22878</v>
      </c>
      <c r="FH17" s="34">
        <f>'BAR BB| Open rates'!FH17*0.82</f>
        <v>22878</v>
      </c>
      <c r="FI17" s="34">
        <f>'BAR BB| Open rates'!FI17*0.82</f>
        <v>22058</v>
      </c>
      <c r="FJ17" s="34">
        <f>'BAR BB| Open rates'!FJ17*0.82</f>
        <v>22058</v>
      </c>
      <c r="FK17" s="34">
        <f>'BAR BB| Open rates'!FK17*0.82</f>
        <v>22058</v>
      </c>
      <c r="FL17" s="34">
        <f>'BAR BB| Open rates'!FL17*0.82</f>
        <v>22058</v>
      </c>
      <c r="FM17" s="34">
        <f>'BAR BB| Open rates'!FM17*0.82</f>
        <v>22058</v>
      </c>
      <c r="FN17" s="34">
        <f>'BAR BB| Open rates'!FN17*0.82</f>
        <v>22878</v>
      </c>
      <c r="FO17" s="34">
        <f>'BAR BB| Open rates'!FO17*0.82</f>
        <v>22878</v>
      </c>
      <c r="FP17" s="34">
        <f>'BAR BB| Open rates'!FP17*0.82</f>
        <v>22058</v>
      </c>
      <c r="FQ17" s="34">
        <f>'BAR BB| Open rates'!FQ17*0.82</f>
        <v>22058</v>
      </c>
      <c r="FR17" s="34">
        <f>'BAR BB| Open rates'!FR17*0.82</f>
        <v>22058</v>
      </c>
      <c r="FS17" s="34">
        <f>'BAR BB| Open rates'!FS17*0.82</f>
        <v>22058</v>
      </c>
      <c r="FT17" s="34">
        <f>'BAR BB| Open rates'!FT17*0.82</f>
        <v>22058</v>
      </c>
      <c r="FU17" s="34">
        <f>'BAR BB| Open rates'!FU17*0.82</f>
        <v>22878</v>
      </c>
      <c r="FV17" s="34">
        <f>'BAR BB| Open rates'!FV17*0.82</f>
        <v>22878</v>
      </c>
      <c r="FW17" s="34">
        <f>'BAR BB| Open rates'!FW17*0.82</f>
        <v>25912</v>
      </c>
      <c r="FX17" s="34">
        <f>'BAR BB| Open rates'!FX17*0.82</f>
        <v>25912</v>
      </c>
      <c r="FY17" s="34">
        <f>'BAR BB| Open rates'!FY17*0.82</f>
        <v>25912</v>
      </c>
      <c r="FZ17" s="34">
        <f>'BAR BB| Open rates'!FZ17*0.82</f>
        <v>25912</v>
      </c>
      <c r="GA17" s="34">
        <f>'BAR BB| Open rates'!GA17*0.82</f>
        <v>25912</v>
      </c>
      <c r="GB17" s="34">
        <f>'BAR BB| Open rates'!GB17*0.82</f>
        <v>27716</v>
      </c>
      <c r="GC17" s="34">
        <f>'BAR BB| Open rates'!GC17*0.82</f>
        <v>27716</v>
      </c>
      <c r="GD17" s="34">
        <f>'BAR BB| Open rates'!GD17*0.82</f>
        <v>27716</v>
      </c>
      <c r="GE17" s="34">
        <f>'BAR BB| Open rates'!GE17*0.82</f>
        <v>27716</v>
      </c>
    </row>
    <row r="18" spans="1:187" s="35" customFormat="1" ht="12" customHeight="1" x14ac:dyDescent="0.2">
      <c r="A18" s="261">
        <v>2</v>
      </c>
      <c r="B18" s="34">
        <f>'BAR BB| Open rates'!B18*0.82</f>
        <v>35588</v>
      </c>
      <c r="C18" s="34">
        <f>'BAR BB| Open rates'!C18*0.82</f>
        <v>35588</v>
      </c>
      <c r="D18" s="34">
        <f>'BAR BB| Open rates'!D18*0.82</f>
        <v>33374</v>
      </c>
      <c r="E18" s="34">
        <f>'BAR BB| Open rates'!E18*0.82</f>
        <v>33374</v>
      </c>
      <c r="F18" s="34">
        <f>'BAR BB| Open rates'!F18*0.82</f>
        <v>31569.999999999996</v>
      </c>
      <c r="G18" s="34">
        <f>'BAR BB| Open rates'!G18*0.82</f>
        <v>33374</v>
      </c>
      <c r="H18" s="34">
        <f>'BAR BB| Open rates'!H18*0.82</f>
        <v>33374</v>
      </c>
      <c r="I18" s="34">
        <f>'BAR BB| Open rates'!I18*0.82</f>
        <v>35014</v>
      </c>
      <c r="J18" s="34">
        <f>'BAR BB| Open rates'!J18*0.82</f>
        <v>35014</v>
      </c>
      <c r="K18" s="34">
        <f>'BAR BB| Open rates'!K18*0.82</f>
        <v>33374</v>
      </c>
      <c r="L18" s="34">
        <f>'BAR BB| Open rates'!L18*0.82</f>
        <v>33374</v>
      </c>
      <c r="M18" s="34">
        <f>'BAR BB| Open rates'!M18*0.82</f>
        <v>33374</v>
      </c>
      <c r="N18" s="34">
        <f>'BAR BB| Open rates'!N18*0.82</f>
        <v>33374</v>
      </c>
      <c r="O18" s="34">
        <f>'BAR BB| Open rates'!O18*0.82</f>
        <v>33374</v>
      </c>
      <c r="P18" s="34">
        <f>'BAR BB| Open rates'!P18*0.82</f>
        <v>35014</v>
      </c>
      <c r="Q18" s="34">
        <f>'BAR BB| Open rates'!Q18*0.82</f>
        <v>35014</v>
      </c>
      <c r="R18" s="34">
        <f>'BAR BB| Open rates'!R18*0.82</f>
        <v>35014</v>
      </c>
      <c r="S18" s="34">
        <f>'BAR BB| Open rates'!S18*0.82</f>
        <v>35014</v>
      </c>
      <c r="T18" s="34">
        <f>'BAR BB| Open rates'!T18*0.82</f>
        <v>35014</v>
      </c>
      <c r="U18" s="34">
        <f>'BAR BB| Open rates'!U18*0.82</f>
        <v>35014</v>
      </c>
      <c r="V18" s="34">
        <f>'BAR BB| Open rates'!V18*0.82</f>
        <v>35014</v>
      </c>
      <c r="W18" s="34">
        <f>'BAR BB| Open rates'!W18*0.82</f>
        <v>36654</v>
      </c>
      <c r="X18" s="34">
        <f>'BAR BB| Open rates'!X18*0.82</f>
        <v>36654</v>
      </c>
      <c r="Y18" s="34">
        <f>'BAR BB| Open rates'!Y18*0.82</f>
        <v>35014</v>
      </c>
      <c r="Z18" s="34">
        <f>'BAR BB| Open rates'!Z18*0.82</f>
        <v>35014</v>
      </c>
      <c r="AA18" s="34">
        <f>'BAR BB| Open rates'!AA18*0.82</f>
        <v>35014</v>
      </c>
      <c r="AB18" s="34">
        <f>'BAR BB| Open rates'!AB18*0.82</f>
        <v>35014</v>
      </c>
      <c r="AC18" s="34">
        <f>'BAR BB| Open rates'!AC18*0.82</f>
        <v>35014</v>
      </c>
      <c r="AD18" s="34">
        <f>'BAR BB| Open rates'!AD18*0.82</f>
        <v>36654</v>
      </c>
      <c r="AE18" s="34">
        <f>'BAR BB| Open rates'!AE18*0.82</f>
        <v>36654</v>
      </c>
      <c r="AF18" s="34">
        <f>'BAR BB| Open rates'!AF18*0.82</f>
        <v>35014</v>
      </c>
      <c r="AG18" s="34">
        <f>'BAR BB| Open rates'!AG18*0.82</f>
        <v>35014</v>
      </c>
      <c r="AH18" s="34">
        <f>'BAR BB| Open rates'!AH18*0.82</f>
        <v>35014</v>
      </c>
      <c r="AI18" s="34">
        <f>'BAR BB| Open rates'!AI18*0.82</f>
        <v>35014</v>
      </c>
      <c r="AJ18" s="34">
        <f>'BAR BB| Open rates'!AJ18*0.82</f>
        <v>35014</v>
      </c>
      <c r="AK18" s="34">
        <f>'BAR BB| Open rates'!AK18*0.82</f>
        <v>36654</v>
      </c>
      <c r="AL18" s="34">
        <f>'BAR BB| Open rates'!AL18*0.82</f>
        <v>36654</v>
      </c>
      <c r="AM18" s="34">
        <f>'BAR BB| Open rates'!AM18*0.82</f>
        <v>35014</v>
      </c>
      <c r="AN18" s="34">
        <f>'BAR BB| Open rates'!AN18*0.82</f>
        <v>35014</v>
      </c>
      <c r="AO18" s="34">
        <f>'BAR BB| Open rates'!AO18*0.82</f>
        <v>35014</v>
      </c>
      <c r="AP18" s="34">
        <f>'BAR BB| Open rates'!AP18*0.82</f>
        <v>35014</v>
      </c>
      <c r="AQ18" s="34">
        <f>'BAR BB| Open rates'!AQ18*0.82</f>
        <v>35014</v>
      </c>
      <c r="AR18" s="34">
        <f>'BAR BB| Open rates'!AR18*0.82</f>
        <v>36654</v>
      </c>
      <c r="AS18" s="34">
        <f>'BAR BB| Open rates'!AS18*0.82</f>
        <v>36654</v>
      </c>
      <c r="AT18" s="34">
        <f>'BAR BB| Open rates'!AT18*0.82</f>
        <v>35014</v>
      </c>
      <c r="AU18" s="34">
        <f>'BAR BB| Open rates'!AU18*0.82</f>
        <v>35014</v>
      </c>
      <c r="AV18" s="34">
        <f>'BAR BB| Open rates'!AV18*0.82</f>
        <v>35014</v>
      </c>
      <c r="AW18" s="34">
        <f>'BAR BB| Open rates'!AW18*0.82</f>
        <v>35014</v>
      </c>
      <c r="AX18" s="34">
        <f>'BAR BB| Open rates'!AX18*0.82</f>
        <v>35014</v>
      </c>
      <c r="AY18" s="34">
        <f>'BAR BB| Open rates'!AY18*0.82</f>
        <v>36654</v>
      </c>
      <c r="AZ18" s="34">
        <f>'BAR BB| Open rates'!AZ18*0.82</f>
        <v>36654</v>
      </c>
      <c r="BA18" s="34">
        <f>'BAR BB| Open rates'!BA18*0.82</f>
        <v>35014</v>
      </c>
      <c r="BB18" s="34">
        <f>'BAR BB| Open rates'!BB18*0.82</f>
        <v>35014</v>
      </c>
      <c r="BC18" s="34">
        <f>'BAR BB| Open rates'!BC18*0.82</f>
        <v>35014</v>
      </c>
      <c r="BD18" s="34">
        <f>'BAR BB| Open rates'!BD18*0.82</f>
        <v>35014</v>
      </c>
      <c r="BE18" s="34">
        <f>'BAR BB| Open rates'!BE18*0.82</f>
        <v>35014</v>
      </c>
      <c r="BF18" s="34">
        <f>'BAR BB| Open rates'!BF18*0.82</f>
        <v>36654</v>
      </c>
      <c r="BG18" s="34">
        <f>'BAR BB| Open rates'!BG18*0.82</f>
        <v>36654</v>
      </c>
      <c r="BH18" s="34">
        <f>'BAR BB| Open rates'!BH18*0.82</f>
        <v>32389.999999999996</v>
      </c>
      <c r="BI18" s="34">
        <f>'BAR BB| Open rates'!BI18*0.82</f>
        <v>32389.999999999996</v>
      </c>
      <c r="BJ18" s="34">
        <f>'BAR BB| Open rates'!BJ18*0.82</f>
        <v>32389.999999999996</v>
      </c>
      <c r="BK18" s="34">
        <f>'BAR BB| Open rates'!BK18*0.82</f>
        <v>32389.999999999996</v>
      </c>
      <c r="BL18" s="34">
        <f>'BAR BB| Open rates'!BL18*0.82</f>
        <v>32389.999999999996</v>
      </c>
      <c r="BM18" s="34">
        <f>'BAR BB| Open rates'!BM18*0.82</f>
        <v>33374</v>
      </c>
      <c r="BN18" s="34">
        <f>'BAR BB| Open rates'!BN18*0.82</f>
        <v>33374</v>
      </c>
      <c r="BO18" s="34">
        <f>'BAR BB| Open rates'!BO18*0.82</f>
        <v>31569.999999999996</v>
      </c>
      <c r="BP18" s="34">
        <f>'BAR BB| Open rates'!BP18*0.82</f>
        <v>31569.999999999996</v>
      </c>
      <c r="BQ18" s="34">
        <f>'BAR BB| Open rates'!BQ18*0.82</f>
        <v>33374</v>
      </c>
      <c r="BR18" s="34">
        <f>'BAR BB| Open rates'!BR18*0.82</f>
        <v>33374</v>
      </c>
      <c r="BS18" s="34">
        <f>'BAR BB| Open rates'!BS18*0.82</f>
        <v>33374</v>
      </c>
      <c r="BT18" s="34">
        <f>'BAR BB| Open rates'!BT18*0.82</f>
        <v>33374</v>
      </c>
      <c r="BU18" s="34">
        <f>'BAR BB| Open rates'!BU18*0.82</f>
        <v>33374</v>
      </c>
      <c r="BV18" s="34">
        <f>'BAR BB| Open rates'!BV18*0.82</f>
        <v>31569.999999999996</v>
      </c>
      <c r="BW18" s="34">
        <f>'BAR BB| Open rates'!BW18*0.82</f>
        <v>31569.999999999996</v>
      </c>
      <c r="BX18" s="34">
        <f>'BAR BB| Open rates'!BX18*0.82</f>
        <v>31569.999999999996</v>
      </c>
      <c r="BY18" s="34">
        <f>'BAR BB| Open rates'!BY18*0.82</f>
        <v>31569.999999999996</v>
      </c>
      <c r="BZ18" s="34">
        <f>'BAR BB| Open rates'!BZ18*0.82</f>
        <v>31569.999999999996</v>
      </c>
      <c r="CA18" s="34">
        <f>'BAR BB| Open rates'!CA18*0.82</f>
        <v>33374</v>
      </c>
      <c r="CB18" s="34">
        <f>'BAR BB| Open rates'!CB18*0.82</f>
        <v>33374</v>
      </c>
      <c r="CC18" s="34">
        <f>'BAR BB| Open rates'!CC18*0.82</f>
        <v>31569.999999999996</v>
      </c>
      <c r="CD18" s="34">
        <f>'BAR BB| Open rates'!CD18*0.82</f>
        <v>31569.999999999996</v>
      </c>
      <c r="CE18" s="34">
        <f>'BAR BB| Open rates'!CE18*0.82</f>
        <v>31569.999999999996</v>
      </c>
      <c r="CF18" s="34">
        <f>'BAR BB| Open rates'!CF18*0.82</f>
        <v>31569.999999999996</v>
      </c>
      <c r="CG18" s="34">
        <f>'BAR BB| Open rates'!CG18*0.82</f>
        <v>31569.999999999996</v>
      </c>
      <c r="CH18" s="34">
        <f>'BAR BB| Open rates'!CH18*0.82</f>
        <v>33374</v>
      </c>
      <c r="CI18" s="34">
        <f>'BAR BB| Open rates'!CI18*0.82</f>
        <v>33374</v>
      </c>
      <c r="CJ18" s="34">
        <f>'BAR BB| Open rates'!CJ18*0.82</f>
        <v>31569.999999999996</v>
      </c>
      <c r="CK18" s="34">
        <f>'BAR BB| Open rates'!CK18*0.82</f>
        <v>31569.999999999996</v>
      </c>
      <c r="CL18" s="34">
        <f>'BAR BB| Open rates'!CL18*0.82</f>
        <v>31569.999999999996</v>
      </c>
      <c r="CM18" s="34">
        <f>'BAR BB| Open rates'!CM18*0.82</f>
        <v>31569.999999999996</v>
      </c>
      <c r="CN18" s="34">
        <f>'BAR BB| Open rates'!CN18*0.82</f>
        <v>31569.999999999996</v>
      </c>
      <c r="CO18" s="34">
        <f>'BAR BB| Open rates'!CO18*0.82</f>
        <v>33374</v>
      </c>
      <c r="CP18" s="34">
        <f>'BAR BB| Open rates'!CP18*0.82</f>
        <v>33374</v>
      </c>
      <c r="CQ18" s="34">
        <f>'BAR BB| Open rates'!CQ18*0.82</f>
        <v>31569.999999999996</v>
      </c>
      <c r="CR18" s="34">
        <f>'BAR BB| Open rates'!CR18*0.82</f>
        <v>31569.999999999996</v>
      </c>
      <c r="CS18" s="34">
        <f>'BAR BB| Open rates'!CS18*0.82</f>
        <v>31569.999999999996</v>
      </c>
      <c r="CT18" s="34">
        <f>'BAR BB| Open rates'!CT18*0.82</f>
        <v>31569.999999999996</v>
      </c>
      <c r="CU18" s="34">
        <f>'BAR BB| Open rates'!CU18*0.82</f>
        <v>28618</v>
      </c>
      <c r="CV18" s="34">
        <f>'BAR BB| Open rates'!CV18*0.82</f>
        <v>28618</v>
      </c>
      <c r="CW18" s="34">
        <f>'BAR BB| Open rates'!CW18*0.82</f>
        <v>28618</v>
      </c>
      <c r="CX18" s="34">
        <f>'BAR BB| Open rates'!CX18*0.82</f>
        <v>26978</v>
      </c>
      <c r="CY18" s="34">
        <f>'BAR BB| Open rates'!CY18*0.82</f>
        <v>26978</v>
      </c>
      <c r="CZ18" s="34">
        <f>'BAR BB| Open rates'!CZ18*0.82</f>
        <v>26978</v>
      </c>
      <c r="DA18" s="34">
        <f>'BAR BB| Open rates'!DA18*0.82</f>
        <v>26978</v>
      </c>
      <c r="DB18" s="34">
        <f>'BAR BB| Open rates'!DB18*0.82</f>
        <v>26978</v>
      </c>
      <c r="DC18" s="34">
        <f>'BAR BB| Open rates'!DC18*0.82</f>
        <v>28618</v>
      </c>
      <c r="DD18" s="34">
        <f>'BAR BB| Open rates'!DD18*0.82</f>
        <v>28618</v>
      </c>
      <c r="DE18" s="34">
        <f>'BAR BB| Open rates'!DE18*0.82</f>
        <v>26978</v>
      </c>
      <c r="DF18" s="34">
        <f>'BAR BB| Open rates'!DF18*0.82</f>
        <v>26978</v>
      </c>
      <c r="DG18" s="34">
        <f>'BAR BB| Open rates'!DG18*0.82</f>
        <v>26978</v>
      </c>
      <c r="DH18" s="34">
        <f>'BAR BB| Open rates'!DH18*0.82</f>
        <v>26978</v>
      </c>
      <c r="DI18" s="34">
        <f>'BAR BB| Open rates'!DI18*0.82</f>
        <v>26978</v>
      </c>
      <c r="DJ18" s="34">
        <f>'BAR BB| Open rates'!DJ18*0.82</f>
        <v>28618</v>
      </c>
      <c r="DK18" s="34">
        <f>'BAR BB| Open rates'!DK18*0.82</f>
        <v>28618</v>
      </c>
      <c r="DL18" s="34">
        <f>'BAR BB| Open rates'!DL18*0.82</f>
        <v>26978</v>
      </c>
      <c r="DM18" s="34">
        <f>'BAR BB| Open rates'!DM18*0.82</f>
        <v>26978</v>
      </c>
      <c r="DN18" s="34">
        <f>'BAR BB| Open rates'!DN18*0.82</f>
        <v>26978</v>
      </c>
      <c r="DO18" s="34">
        <f>'BAR BB| Open rates'!DO18*0.82</f>
        <v>26978</v>
      </c>
      <c r="DP18" s="34">
        <f>'BAR BB| Open rates'!DP18*0.82</f>
        <v>26978</v>
      </c>
      <c r="DQ18" s="34">
        <f>'BAR BB| Open rates'!DQ18*0.82</f>
        <v>28618</v>
      </c>
      <c r="DR18" s="34">
        <f>'BAR BB| Open rates'!DR18*0.82</f>
        <v>28618</v>
      </c>
      <c r="DS18" s="34">
        <f>'BAR BB| Open rates'!DS18*0.82</f>
        <v>26978</v>
      </c>
      <c r="DT18" s="34">
        <f>'BAR BB| Open rates'!DT18*0.82</f>
        <v>26978</v>
      </c>
      <c r="DU18" s="34">
        <f>'BAR BB| Open rates'!DU18*0.82</f>
        <v>26978</v>
      </c>
      <c r="DV18" s="34">
        <f>'BAR BB| Open rates'!DV18*0.82</f>
        <v>26978</v>
      </c>
      <c r="DW18" s="34">
        <f>'BAR BB| Open rates'!DW18*0.82</f>
        <v>26978</v>
      </c>
      <c r="DX18" s="34">
        <f>'BAR BB| Open rates'!DX18*0.82</f>
        <v>28618</v>
      </c>
      <c r="DY18" s="34">
        <f>'BAR BB| Open rates'!DY18*0.82</f>
        <v>28618</v>
      </c>
      <c r="DZ18" s="34">
        <f>'BAR BB| Open rates'!DZ18*0.82</f>
        <v>30012</v>
      </c>
      <c r="EA18" s="34">
        <f>'BAR BB| Open rates'!EA18*0.82</f>
        <v>30012</v>
      </c>
      <c r="EB18" s="34">
        <f>'BAR BB| Open rates'!EB18*0.82</f>
        <v>30012</v>
      </c>
      <c r="EC18" s="34">
        <f>'BAR BB| Open rates'!EC18*0.82</f>
        <v>31815.999999999996</v>
      </c>
      <c r="ED18" s="34">
        <f>'BAR BB| Open rates'!ED18*0.82</f>
        <v>31815.999999999996</v>
      </c>
      <c r="EE18" s="34">
        <f>'BAR BB| Open rates'!EE18*0.82</f>
        <v>31815.999999999996</v>
      </c>
      <c r="EF18" s="34">
        <f>'BAR BB| Open rates'!EF18*0.82</f>
        <v>31815.999999999996</v>
      </c>
      <c r="EG18" s="34">
        <f>'BAR BB| Open rates'!EG18*0.82</f>
        <v>26158</v>
      </c>
      <c r="EH18" s="34">
        <f>'BAR BB| Open rates'!EH18*0.82</f>
        <v>24518</v>
      </c>
      <c r="EI18" s="34">
        <f>'BAR BB| Open rates'!EI18*0.82</f>
        <v>24518</v>
      </c>
      <c r="EJ18" s="34">
        <f>'BAR BB| Open rates'!EJ18*0.82</f>
        <v>24518</v>
      </c>
      <c r="EK18" s="34">
        <f>'BAR BB| Open rates'!EK18*0.82</f>
        <v>24518</v>
      </c>
      <c r="EL18" s="34">
        <f>'BAR BB| Open rates'!EL18*0.82</f>
        <v>25338</v>
      </c>
      <c r="EM18" s="34">
        <f>'BAR BB| Open rates'!EM18*0.82</f>
        <v>25338</v>
      </c>
      <c r="EN18" s="34">
        <f>'BAR BB| Open rates'!EN18*0.82</f>
        <v>24518</v>
      </c>
      <c r="EO18" s="34">
        <f>'BAR BB| Open rates'!EO18*0.82</f>
        <v>24518</v>
      </c>
      <c r="EP18" s="34">
        <f>'BAR BB| Open rates'!EP18*0.82</f>
        <v>24518</v>
      </c>
      <c r="EQ18" s="34">
        <f>'BAR BB| Open rates'!EQ18*0.82</f>
        <v>24518</v>
      </c>
      <c r="ER18" s="34">
        <f>'BAR BB| Open rates'!ER18*0.82</f>
        <v>24518</v>
      </c>
      <c r="ES18" s="34">
        <f>'BAR BB| Open rates'!ES18*0.82</f>
        <v>25338</v>
      </c>
      <c r="ET18" s="34">
        <f>'BAR BB| Open rates'!ET18*0.82</f>
        <v>25338</v>
      </c>
      <c r="EU18" s="34">
        <f>'BAR BB| Open rates'!EU18*0.82</f>
        <v>24518</v>
      </c>
      <c r="EV18" s="34">
        <f>'BAR BB| Open rates'!EV18*0.82</f>
        <v>24518</v>
      </c>
      <c r="EW18" s="34">
        <f>'BAR BB| Open rates'!EW18*0.82</f>
        <v>24518</v>
      </c>
      <c r="EX18" s="34">
        <f>'BAR BB| Open rates'!EX18*0.82</f>
        <v>24518</v>
      </c>
      <c r="EY18" s="34">
        <f>'BAR BB| Open rates'!EY18*0.82</f>
        <v>24518</v>
      </c>
      <c r="EZ18" s="34">
        <f>'BAR BB| Open rates'!EZ18*0.82</f>
        <v>25338</v>
      </c>
      <c r="FA18" s="34">
        <f>'BAR BB| Open rates'!FA18*0.82</f>
        <v>25338</v>
      </c>
      <c r="FB18" s="34">
        <f>'BAR BB| Open rates'!FB18*0.82</f>
        <v>24518</v>
      </c>
      <c r="FC18" s="34">
        <f>'BAR BB| Open rates'!FC18*0.82</f>
        <v>24518</v>
      </c>
      <c r="FD18" s="34">
        <f>'BAR BB| Open rates'!FD18*0.82</f>
        <v>24518</v>
      </c>
      <c r="FE18" s="34">
        <f>'BAR BB| Open rates'!FE18*0.82</f>
        <v>24518</v>
      </c>
      <c r="FF18" s="34">
        <f>'BAR BB| Open rates'!FF18*0.82</f>
        <v>24518</v>
      </c>
      <c r="FG18" s="34">
        <f>'BAR BB| Open rates'!FG18*0.82</f>
        <v>25338</v>
      </c>
      <c r="FH18" s="34">
        <f>'BAR BB| Open rates'!FH18*0.82</f>
        <v>25338</v>
      </c>
      <c r="FI18" s="34">
        <f>'BAR BB| Open rates'!FI18*0.82</f>
        <v>24518</v>
      </c>
      <c r="FJ18" s="34">
        <f>'BAR BB| Open rates'!FJ18*0.82</f>
        <v>24518</v>
      </c>
      <c r="FK18" s="34">
        <f>'BAR BB| Open rates'!FK18*0.82</f>
        <v>24518</v>
      </c>
      <c r="FL18" s="34">
        <f>'BAR BB| Open rates'!FL18*0.82</f>
        <v>24518</v>
      </c>
      <c r="FM18" s="34">
        <f>'BAR BB| Open rates'!FM18*0.82</f>
        <v>24518</v>
      </c>
      <c r="FN18" s="34">
        <f>'BAR BB| Open rates'!FN18*0.82</f>
        <v>25338</v>
      </c>
      <c r="FO18" s="34">
        <f>'BAR BB| Open rates'!FO18*0.82</f>
        <v>25338</v>
      </c>
      <c r="FP18" s="34">
        <f>'BAR BB| Open rates'!FP18*0.82</f>
        <v>24518</v>
      </c>
      <c r="FQ18" s="34">
        <f>'BAR BB| Open rates'!FQ18*0.82</f>
        <v>24518</v>
      </c>
      <c r="FR18" s="34">
        <f>'BAR BB| Open rates'!FR18*0.82</f>
        <v>24518</v>
      </c>
      <c r="FS18" s="34">
        <f>'BAR BB| Open rates'!FS18*0.82</f>
        <v>24518</v>
      </c>
      <c r="FT18" s="34">
        <f>'BAR BB| Open rates'!FT18*0.82</f>
        <v>24518</v>
      </c>
      <c r="FU18" s="34">
        <f>'BAR BB| Open rates'!FU18*0.82</f>
        <v>25338</v>
      </c>
      <c r="FV18" s="34">
        <f>'BAR BB| Open rates'!FV18*0.82</f>
        <v>25338</v>
      </c>
      <c r="FW18" s="34">
        <f>'BAR BB| Open rates'!FW18*0.82</f>
        <v>28372</v>
      </c>
      <c r="FX18" s="34">
        <f>'BAR BB| Open rates'!FX18*0.82</f>
        <v>28372</v>
      </c>
      <c r="FY18" s="34">
        <f>'BAR BB| Open rates'!FY18*0.82</f>
        <v>28372</v>
      </c>
      <c r="FZ18" s="34">
        <f>'BAR BB| Open rates'!FZ18*0.82</f>
        <v>28372</v>
      </c>
      <c r="GA18" s="34">
        <f>'BAR BB| Open rates'!GA18*0.82</f>
        <v>28372</v>
      </c>
      <c r="GB18" s="34">
        <f>'BAR BB| Open rates'!GB18*0.82</f>
        <v>30176</v>
      </c>
      <c r="GC18" s="34">
        <f>'BAR BB| Open rates'!GC18*0.82</f>
        <v>30176</v>
      </c>
      <c r="GD18" s="34">
        <f>'BAR BB| Open rates'!GD18*0.82</f>
        <v>30176</v>
      </c>
      <c r="GE18" s="34">
        <f>'BAR BB| Open rates'!GE18*0.82</f>
        <v>30176</v>
      </c>
    </row>
    <row r="19" spans="1:187" s="35" customFormat="1" ht="12" customHeight="1" x14ac:dyDescent="0.2">
      <c r="A19" s="260" t="s">
        <v>179</v>
      </c>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row>
    <row r="20" spans="1:187" s="35" customFormat="1" ht="12" customHeight="1" x14ac:dyDescent="0.2">
      <c r="A20" s="261">
        <v>1</v>
      </c>
      <c r="B20" s="34">
        <f>'BAR BB| Open rates'!B20*0.82</f>
        <v>33948</v>
      </c>
      <c r="C20" s="34">
        <f>'BAR BB| Open rates'!C20*0.82</f>
        <v>33948</v>
      </c>
      <c r="D20" s="34">
        <f>'BAR BB| Open rates'!D20*0.82</f>
        <v>31733.999999999996</v>
      </c>
      <c r="E20" s="34">
        <f>'BAR BB| Open rates'!E20*0.82</f>
        <v>31733.999999999996</v>
      </c>
      <c r="F20" s="34">
        <f>'BAR BB| Open rates'!F20*0.82</f>
        <v>29930</v>
      </c>
      <c r="G20" s="34">
        <f>'BAR BB| Open rates'!G20*0.82</f>
        <v>31733.999999999996</v>
      </c>
      <c r="H20" s="34">
        <f>'BAR BB| Open rates'!H20*0.82</f>
        <v>31733.999999999996</v>
      </c>
      <c r="I20" s="34">
        <f>'BAR BB| Open rates'!I20*0.82</f>
        <v>33374</v>
      </c>
      <c r="J20" s="34">
        <f>'BAR BB| Open rates'!J20*0.82</f>
        <v>33374</v>
      </c>
      <c r="K20" s="34">
        <f>'BAR BB| Open rates'!K20*0.82</f>
        <v>31733.999999999996</v>
      </c>
      <c r="L20" s="34">
        <f>'BAR BB| Open rates'!L20*0.82</f>
        <v>31733.999999999996</v>
      </c>
      <c r="M20" s="34">
        <f>'BAR BB| Open rates'!M20*0.82</f>
        <v>31733.999999999996</v>
      </c>
      <c r="N20" s="34">
        <f>'BAR BB| Open rates'!N20*0.82</f>
        <v>31733.999999999996</v>
      </c>
      <c r="O20" s="34">
        <f>'BAR BB| Open rates'!O20*0.82</f>
        <v>31733.999999999996</v>
      </c>
      <c r="P20" s="34">
        <f>'BAR BB| Open rates'!P20*0.82</f>
        <v>33374</v>
      </c>
      <c r="Q20" s="34">
        <f>'BAR BB| Open rates'!Q20*0.82</f>
        <v>33374</v>
      </c>
      <c r="R20" s="34">
        <f>'BAR BB| Open rates'!R20*0.82</f>
        <v>33374</v>
      </c>
      <c r="S20" s="34">
        <f>'BAR BB| Open rates'!S20*0.82</f>
        <v>33374</v>
      </c>
      <c r="T20" s="34">
        <f>'BAR BB| Open rates'!T20*0.82</f>
        <v>33374</v>
      </c>
      <c r="U20" s="34">
        <f>'BAR BB| Open rates'!U20*0.82</f>
        <v>33374</v>
      </c>
      <c r="V20" s="34">
        <f>'BAR BB| Open rates'!V20*0.82</f>
        <v>33374</v>
      </c>
      <c r="W20" s="34">
        <f>'BAR BB| Open rates'!W20*0.82</f>
        <v>35014</v>
      </c>
      <c r="X20" s="34">
        <f>'BAR BB| Open rates'!X20*0.82</f>
        <v>35014</v>
      </c>
      <c r="Y20" s="34">
        <f>'BAR BB| Open rates'!Y20*0.82</f>
        <v>33374</v>
      </c>
      <c r="Z20" s="34">
        <f>'BAR BB| Open rates'!Z20*0.82</f>
        <v>33374</v>
      </c>
      <c r="AA20" s="34">
        <f>'BAR BB| Open rates'!AA20*0.82</f>
        <v>33374</v>
      </c>
      <c r="AB20" s="34">
        <f>'BAR BB| Open rates'!AB20*0.82</f>
        <v>33374</v>
      </c>
      <c r="AC20" s="34">
        <f>'BAR BB| Open rates'!AC20*0.82</f>
        <v>33374</v>
      </c>
      <c r="AD20" s="34">
        <f>'BAR BB| Open rates'!AD20*0.82</f>
        <v>35014</v>
      </c>
      <c r="AE20" s="34">
        <f>'BAR BB| Open rates'!AE20*0.82</f>
        <v>35014</v>
      </c>
      <c r="AF20" s="34">
        <f>'BAR BB| Open rates'!AF20*0.82</f>
        <v>33374</v>
      </c>
      <c r="AG20" s="34">
        <f>'BAR BB| Open rates'!AG20*0.82</f>
        <v>33374</v>
      </c>
      <c r="AH20" s="34">
        <f>'BAR BB| Open rates'!AH20*0.82</f>
        <v>33374</v>
      </c>
      <c r="AI20" s="34">
        <f>'BAR BB| Open rates'!AI20*0.82</f>
        <v>33374</v>
      </c>
      <c r="AJ20" s="34">
        <f>'BAR BB| Open rates'!AJ20*0.82</f>
        <v>33374</v>
      </c>
      <c r="AK20" s="34">
        <f>'BAR BB| Open rates'!AK20*0.82</f>
        <v>35014</v>
      </c>
      <c r="AL20" s="34">
        <f>'BAR BB| Open rates'!AL20*0.82</f>
        <v>35014</v>
      </c>
      <c r="AM20" s="34">
        <f>'BAR BB| Open rates'!AM20*0.82</f>
        <v>33374</v>
      </c>
      <c r="AN20" s="34">
        <f>'BAR BB| Open rates'!AN20*0.82</f>
        <v>33374</v>
      </c>
      <c r="AO20" s="34">
        <f>'BAR BB| Open rates'!AO20*0.82</f>
        <v>33374</v>
      </c>
      <c r="AP20" s="34">
        <f>'BAR BB| Open rates'!AP20*0.82</f>
        <v>33374</v>
      </c>
      <c r="AQ20" s="34">
        <f>'BAR BB| Open rates'!AQ20*0.82</f>
        <v>33374</v>
      </c>
      <c r="AR20" s="34">
        <f>'BAR BB| Open rates'!AR20*0.82</f>
        <v>35014</v>
      </c>
      <c r="AS20" s="34">
        <f>'BAR BB| Open rates'!AS20*0.82</f>
        <v>35014</v>
      </c>
      <c r="AT20" s="34">
        <f>'BAR BB| Open rates'!AT20*0.82</f>
        <v>33374</v>
      </c>
      <c r="AU20" s="34">
        <f>'BAR BB| Open rates'!AU20*0.82</f>
        <v>33374</v>
      </c>
      <c r="AV20" s="34">
        <f>'BAR BB| Open rates'!AV20*0.82</f>
        <v>33374</v>
      </c>
      <c r="AW20" s="34">
        <f>'BAR BB| Open rates'!AW20*0.82</f>
        <v>33374</v>
      </c>
      <c r="AX20" s="34">
        <f>'BAR BB| Open rates'!AX20*0.82</f>
        <v>33374</v>
      </c>
      <c r="AY20" s="34">
        <f>'BAR BB| Open rates'!AY20*0.82</f>
        <v>35014</v>
      </c>
      <c r="AZ20" s="34">
        <f>'BAR BB| Open rates'!AZ20*0.82</f>
        <v>35014</v>
      </c>
      <c r="BA20" s="34">
        <f>'BAR BB| Open rates'!BA20*0.82</f>
        <v>33374</v>
      </c>
      <c r="BB20" s="34">
        <f>'BAR BB| Open rates'!BB20*0.82</f>
        <v>33374</v>
      </c>
      <c r="BC20" s="34">
        <f>'BAR BB| Open rates'!BC20*0.82</f>
        <v>33374</v>
      </c>
      <c r="BD20" s="34">
        <f>'BAR BB| Open rates'!BD20*0.82</f>
        <v>33374</v>
      </c>
      <c r="BE20" s="34">
        <f>'BAR BB| Open rates'!BE20*0.82</f>
        <v>33374</v>
      </c>
      <c r="BF20" s="34">
        <f>'BAR BB| Open rates'!BF20*0.82</f>
        <v>35014</v>
      </c>
      <c r="BG20" s="34">
        <f>'BAR BB| Open rates'!BG20*0.82</f>
        <v>35014</v>
      </c>
      <c r="BH20" s="34">
        <f>'BAR BB| Open rates'!BH20*0.82</f>
        <v>30749.999999999996</v>
      </c>
      <c r="BI20" s="34">
        <f>'BAR BB| Open rates'!BI20*0.82</f>
        <v>30749.999999999996</v>
      </c>
      <c r="BJ20" s="34">
        <f>'BAR BB| Open rates'!BJ20*0.82</f>
        <v>30749.999999999996</v>
      </c>
      <c r="BK20" s="34">
        <f>'BAR BB| Open rates'!BK20*0.82</f>
        <v>30749.999999999996</v>
      </c>
      <c r="BL20" s="34">
        <f>'BAR BB| Open rates'!BL20*0.82</f>
        <v>30749.999999999996</v>
      </c>
      <c r="BM20" s="34">
        <f>'BAR BB| Open rates'!BM20*0.82</f>
        <v>31733.999999999996</v>
      </c>
      <c r="BN20" s="34">
        <f>'BAR BB| Open rates'!BN20*0.82</f>
        <v>31733.999999999996</v>
      </c>
      <c r="BO20" s="34">
        <f>'BAR BB| Open rates'!BO20*0.82</f>
        <v>29930</v>
      </c>
      <c r="BP20" s="34">
        <f>'BAR BB| Open rates'!BP20*0.82</f>
        <v>29930</v>
      </c>
      <c r="BQ20" s="34">
        <f>'BAR BB| Open rates'!BQ20*0.82</f>
        <v>31733.999999999996</v>
      </c>
      <c r="BR20" s="34">
        <f>'BAR BB| Open rates'!BR20*0.82</f>
        <v>31733.999999999996</v>
      </c>
      <c r="BS20" s="34">
        <f>'BAR BB| Open rates'!BS20*0.82</f>
        <v>31733.999999999996</v>
      </c>
      <c r="BT20" s="34">
        <f>'BAR BB| Open rates'!BT20*0.82</f>
        <v>31733.999999999996</v>
      </c>
      <c r="BU20" s="34">
        <f>'BAR BB| Open rates'!BU20*0.82</f>
        <v>31733.999999999996</v>
      </c>
      <c r="BV20" s="34">
        <f>'BAR BB| Open rates'!BV20*0.82</f>
        <v>29930</v>
      </c>
      <c r="BW20" s="34">
        <f>'BAR BB| Open rates'!BW20*0.82</f>
        <v>29930</v>
      </c>
      <c r="BX20" s="34">
        <f>'BAR BB| Open rates'!BX20*0.82</f>
        <v>29930</v>
      </c>
      <c r="BY20" s="34">
        <f>'BAR BB| Open rates'!BY20*0.82</f>
        <v>29930</v>
      </c>
      <c r="BZ20" s="34">
        <f>'BAR BB| Open rates'!BZ20*0.82</f>
        <v>29930</v>
      </c>
      <c r="CA20" s="34">
        <f>'BAR BB| Open rates'!CA20*0.82</f>
        <v>31733.999999999996</v>
      </c>
      <c r="CB20" s="34">
        <f>'BAR BB| Open rates'!CB20*0.82</f>
        <v>31733.999999999996</v>
      </c>
      <c r="CC20" s="34">
        <f>'BAR BB| Open rates'!CC20*0.82</f>
        <v>29930</v>
      </c>
      <c r="CD20" s="34">
        <f>'BAR BB| Open rates'!CD20*0.82</f>
        <v>29930</v>
      </c>
      <c r="CE20" s="34">
        <f>'BAR BB| Open rates'!CE20*0.82</f>
        <v>29930</v>
      </c>
      <c r="CF20" s="34">
        <f>'BAR BB| Open rates'!CF20*0.82</f>
        <v>29930</v>
      </c>
      <c r="CG20" s="34">
        <f>'BAR BB| Open rates'!CG20*0.82</f>
        <v>29930</v>
      </c>
      <c r="CH20" s="34">
        <f>'BAR BB| Open rates'!CH20*0.82</f>
        <v>31733.999999999996</v>
      </c>
      <c r="CI20" s="34">
        <f>'BAR BB| Open rates'!CI20*0.82</f>
        <v>31733.999999999996</v>
      </c>
      <c r="CJ20" s="34">
        <f>'BAR BB| Open rates'!CJ20*0.82</f>
        <v>29930</v>
      </c>
      <c r="CK20" s="34">
        <f>'BAR BB| Open rates'!CK20*0.82</f>
        <v>29930</v>
      </c>
      <c r="CL20" s="34">
        <f>'BAR BB| Open rates'!CL20*0.82</f>
        <v>29930</v>
      </c>
      <c r="CM20" s="34">
        <f>'BAR BB| Open rates'!CM20*0.82</f>
        <v>29930</v>
      </c>
      <c r="CN20" s="34">
        <f>'BAR BB| Open rates'!CN20*0.82</f>
        <v>29930</v>
      </c>
      <c r="CO20" s="34">
        <f>'BAR BB| Open rates'!CO20*0.82</f>
        <v>31733.999999999996</v>
      </c>
      <c r="CP20" s="34">
        <f>'BAR BB| Open rates'!CP20*0.82</f>
        <v>31733.999999999996</v>
      </c>
      <c r="CQ20" s="34">
        <f>'BAR BB| Open rates'!CQ20*0.82</f>
        <v>29930</v>
      </c>
      <c r="CR20" s="34">
        <f>'BAR BB| Open rates'!CR20*0.82</f>
        <v>29930</v>
      </c>
      <c r="CS20" s="34">
        <f>'BAR BB| Open rates'!CS20*0.82</f>
        <v>29930</v>
      </c>
      <c r="CT20" s="34">
        <f>'BAR BB| Open rates'!CT20*0.82</f>
        <v>29930</v>
      </c>
      <c r="CU20" s="34">
        <f>'BAR BB| Open rates'!CU20*0.82</f>
        <v>26568</v>
      </c>
      <c r="CV20" s="34">
        <f>'BAR BB| Open rates'!CV20*0.82</f>
        <v>26568</v>
      </c>
      <c r="CW20" s="34">
        <f>'BAR BB| Open rates'!CW20*0.82</f>
        <v>26568</v>
      </c>
      <c r="CX20" s="34">
        <f>'BAR BB| Open rates'!CX20*0.82</f>
        <v>24928</v>
      </c>
      <c r="CY20" s="34">
        <f>'BAR BB| Open rates'!CY20*0.82</f>
        <v>24928</v>
      </c>
      <c r="CZ20" s="34">
        <f>'BAR BB| Open rates'!CZ20*0.82</f>
        <v>24928</v>
      </c>
      <c r="DA20" s="34">
        <f>'BAR BB| Open rates'!DA20*0.82</f>
        <v>24928</v>
      </c>
      <c r="DB20" s="34">
        <f>'BAR BB| Open rates'!DB20*0.82</f>
        <v>24928</v>
      </c>
      <c r="DC20" s="34">
        <f>'BAR BB| Open rates'!DC20*0.82</f>
        <v>26568</v>
      </c>
      <c r="DD20" s="34">
        <f>'BAR BB| Open rates'!DD20*0.82</f>
        <v>26568</v>
      </c>
      <c r="DE20" s="34">
        <f>'BAR BB| Open rates'!DE20*0.82</f>
        <v>24928</v>
      </c>
      <c r="DF20" s="34">
        <f>'BAR BB| Open rates'!DF20*0.82</f>
        <v>24928</v>
      </c>
      <c r="DG20" s="34">
        <f>'BAR BB| Open rates'!DG20*0.82</f>
        <v>24928</v>
      </c>
      <c r="DH20" s="34">
        <f>'BAR BB| Open rates'!DH20*0.82</f>
        <v>24928</v>
      </c>
      <c r="DI20" s="34">
        <f>'BAR BB| Open rates'!DI20*0.82</f>
        <v>24928</v>
      </c>
      <c r="DJ20" s="34">
        <f>'BAR BB| Open rates'!DJ20*0.82</f>
        <v>26568</v>
      </c>
      <c r="DK20" s="34">
        <f>'BAR BB| Open rates'!DK20*0.82</f>
        <v>26568</v>
      </c>
      <c r="DL20" s="34">
        <f>'BAR BB| Open rates'!DL20*0.82</f>
        <v>24928</v>
      </c>
      <c r="DM20" s="34">
        <f>'BAR BB| Open rates'!DM20*0.82</f>
        <v>24928</v>
      </c>
      <c r="DN20" s="34">
        <f>'BAR BB| Open rates'!DN20*0.82</f>
        <v>24928</v>
      </c>
      <c r="DO20" s="34">
        <f>'BAR BB| Open rates'!DO20*0.82</f>
        <v>24928</v>
      </c>
      <c r="DP20" s="34">
        <f>'BAR BB| Open rates'!DP20*0.82</f>
        <v>24928</v>
      </c>
      <c r="DQ20" s="34">
        <f>'BAR BB| Open rates'!DQ20*0.82</f>
        <v>26568</v>
      </c>
      <c r="DR20" s="34">
        <f>'BAR BB| Open rates'!DR20*0.82</f>
        <v>26568</v>
      </c>
      <c r="DS20" s="34">
        <f>'BAR BB| Open rates'!DS20*0.82</f>
        <v>24928</v>
      </c>
      <c r="DT20" s="34">
        <f>'BAR BB| Open rates'!DT20*0.82</f>
        <v>24928</v>
      </c>
      <c r="DU20" s="34">
        <f>'BAR BB| Open rates'!DU20*0.82</f>
        <v>24928</v>
      </c>
      <c r="DV20" s="34">
        <f>'BAR BB| Open rates'!DV20*0.82</f>
        <v>24928</v>
      </c>
      <c r="DW20" s="34">
        <f>'BAR BB| Open rates'!DW20*0.82</f>
        <v>24928</v>
      </c>
      <c r="DX20" s="34">
        <f>'BAR BB| Open rates'!DX20*0.82</f>
        <v>26568</v>
      </c>
      <c r="DY20" s="34">
        <f>'BAR BB| Open rates'!DY20*0.82</f>
        <v>26568</v>
      </c>
      <c r="DZ20" s="34">
        <f>'BAR BB| Open rates'!DZ20*0.82</f>
        <v>27962</v>
      </c>
      <c r="EA20" s="34">
        <f>'BAR BB| Open rates'!EA20*0.82</f>
        <v>27962</v>
      </c>
      <c r="EB20" s="34">
        <f>'BAR BB| Open rates'!EB20*0.82</f>
        <v>27962</v>
      </c>
      <c r="EC20" s="34">
        <f>'BAR BB| Open rates'!EC20*0.82</f>
        <v>29766</v>
      </c>
      <c r="ED20" s="34">
        <f>'BAR BB| Open rates'!ED20*0.82</f>
        <v>29766</v>
      </c>
      <c r="EE20" s="34">
        <f>'BAR BB| Open rates'!EE20*0.82</f>
        <v>29766</v>
      </c>
      <c r="EF20" s="34">
        <f>'BAR BB| Open rates'!EF20*0.82</f>
        <v>29766</v>
      </c>
      <c r="EG20" s="34">
        <f>'BAR BB| Open rates'!EG20*0.82</f>
        <v>24108</v>
      </c>
      <c r="EH20" s="34">
        <f>'BAR BB| Open rates'!EH20*0.82</f>
        <v>22468</v>
      </c>
      <c r="EI20" s="34">
        <f>'BAR BB| Open rates'!EI20*0.82</f>
        <v>22468</v>
      </c>
      <c r="EJ20" s="34">
        <f>'BAR BB| Open rates'!EJ20*0.82</f>
        <v>22468</v>
      </c>
      <c r="EK20" s="34">
        <f>'BAR BB| Open rates'!EK20*0.82</f>
        <v>22468</v>
      </c>
      <c r="EL20" s="34">
        <f>'BAR BB| Open rates'!EL20*0.82</f>
        <v>23288</v>
      </c>
      <c r="EM20" s="34">
        <f>'BAR BB| Open rates'!EM20*0.82</f>
        <v>23288</v>
      </c>
      <c r="EN20" s="34">
        <f>'BAR BB| Open rates'!EN20*0.82</f>
        <v>22468</v>
      </c>
      <c r="EO20" s="34">
        <f>'BAR BB| Open rates'!EO20*0.82</f>
        <v>22468</v>
      </c>
      <c r="EP20" s="34">
        <f>'BAR BB| Open rates'!EP20*0.82</f>
        <v>22468</v>
      </c>
      <c r="EQ20" s="34">
        <f>'BAR BB| Open rates'!EQ20*0.82</f>
        <v>22468</v>
      </c>
      <c r="ER20" s="34">
        <f>'BAR BB| Open rates'!ER20*0.82</f>
        <v>22468</v>
      </c>
      <c r="ES20" s="34">
        <f>'BAR BB| Open rates'!ES20*0.82</f>
        <v>23288</v>
      </c>
      <c r="ET20" s="34">
        <f>'BAR BB| Open rates'!ET20*0.82</f>
        <v>23288</v>
      </c>
      <c r="EU20" s="34">
        <f>'BAR BB| Open rates'!EU20*0.82</f>
        <v>22468</v>
      </c>
      <c r="EV20" s="34">
        <f>'BAR BB| Open rates'!EV20*0.82</f>
        <v>22468</v>
      </c>
      <c r="EW20" s="34">
        <f>'BAR BB| Open rates'!EW20*0.82</f>
        <v>22468</v>
      </c>
      <c r="EX20" s="34">
        <f>'BAR BB| Open rates'!EX20*0.82</f>
        <v>22468</v>
      </c>
      <c r="EY20" s="34">
        <f>'BAR BB| Open rates'!EY20*0.82</f>
        <v>22468</v>
      </c>
      <c r="EZ20" s="34">
        <f>'BAR BB| Open rates'!EZ20*0.82</f>
        <v>23288</v>
      </c>
      <c r="FA20" s="34">
        <f>'BAR BB| Open rates'!FA20*0.82</f>
        <v>23288</v>
      </c>
      <c r="FB20" s="34">
        <f>'BAR BB| Open rates'!FB20*0.82</f>
        <v>22468</v>
      </c>
      <c r="FC20" s="34">
        <f>'BAR BB| Open rates'!FC20*0.82</f>
        <v>22468</v>
      </c>
      <c r="FD20" s="34">
        <f>'BAR BB| Open rates'!FD20*0.82</f>
        <v>22468</v>
      </c>
      <c r="FE20" s="34">
        <f>'BAR BB| Open rates'!FE20*0.82</f>
        <v>22468</v>
      </c>
      <c r="FF20" s="34">
        <f>'BAR BB| Open rates'!FF20*0.82</f>
        <v>22468</v>
      </c>
      <c r="FG20" s="34">
        <f>'BAR BB| Open rates'!FG20*0.82</f>
        <v>23288</v>
      </c>
      <c r="FH20" s="34">
        <f>'BAR BB| Open rates'!FH20*0.82</f>
        <v>23288</v>
      </c>
      <c r="FI20" s="34">
        <f>'BAR BB| Open rates'!FI20*0.82</f>
        <v>22468</v>
      </c>
      <c r="FJ20" s="34">
        <f>'BAR BB| Open rates'!FJ20*0.82</f>
        <v>22468</v>
      </c>
      <c r="FK20" s="34">
        <f>'BAR BB| Open rates'!FK20*0.82</f>
        <v>22468</v>
      </c>
      <c r="FL20" s="34">
        <f>'BAR BB| Open rates'!FL20*0.82</f>
        <v>22468</v>
      </c>
      <c r="FM20" s="34">
        <f>'BAR BB| Open rates'!FM20*0.82</f>
        <v>22468</v>
      </c>
      <c r="FN20" s="34">
        <f>'BAR BB| Open rates'!FN20*0.82</f>
        <v>23288</v>
      </c>
      <c r="FO20" s="34">
        <f>'BAR BB| Open rates'!FO20*0.82</f>
        <v>23288</v>
      </c>
      <c r="FP20" s="34">
        <f>'BAR BB| Open rates'!FP20*0.82</f>
        <v>22468</v>
      </c>
      <c r="FQ20" s="34">
        <f>'BAR BB| Open rates'!FQ20*0.82</f>
        <v>22468</v>
      </c>
      <c r="FR20" s="34">
        <f>'BAR BB| Open rates'!FR20*0.82</f>
        <v>22468</v>
      </c>
      <c r="FS20" s="34">
        <f>'BAR BB| Open rates'!FS20*0.82</f>
        <v>22468</v>
      </c>
      <c r="FT20" s="34">
        <f>'BAR BB| Open rates'!FT20*0.82</f>
        <v>22468</v>
      </c>
      <c r="FU20" s="34">
        <f>'BAR BB| Open rates'!FU20*0.82</f>
        <v>23288</v>
      </c>
      <c r="FV20" s="34">
        <f>'BAR BB| Open rates'!FV20*0.82</f>
        <v>23288</v>
      </c>
      <c r="FW20" s="34">
        <f>'BAR BB| Open rates'!FW20*0.82</f>
        <v>26322</v>
      </c>
      <c r="FX20" s="34">
        <f>'BAR BB| Open rates'!FX20*0.82</f>
        <v>26322</v>
      </c>
      <c r="FY20" s="34">
        <f>'BAR BB| Open rates'!FY20*0.82</f>
        <v>26322</v>
      </c>
      <c r="FZ20" s="34">
        <f>'BAR BB| Open rates'!FZ20*0.82</f>
        <v>26322</v>
      </c>
      <c r="GA20" s="34">
        <f>'BAR BB| Open rates'!GA20*0.82</f>
        <v>26322</v>
      </c>
      <c r="GB20" s="34">
        <f>'BAR BB| Open rates'!GB20*0.82</f>
        <v>28126</v>
      </c>
      <c r="GC20" s="34">
        <f>'BAR BB| Open rates'!GC20*0.82</f>
        <v>28126</v>
      </c>
      <c r="GD20" s="34">
        <f>'BAR BB| Open rates'!GD20*0.82</f>
        <v>28126</v>
      </c>
      <c r="GE20" s="34">
        <f>'BAR BB| Open rates'!GE20*0.82</f>
        <v>28126</v>
      </c>
    </row>
    <row r="21" spans="1:187" s="35" customFormat="1" ht="12" customHeight="1" x14ac:dyDescent="0.2">
      <c r="A21" s="261">
        <v>2</v>
      </c>
      <c r="B21" s="34">
        <f>'BAR BB| Open rates'!B21*0.82</f>
        <v>36408</v>
      </c>
      <c r="C21" s="34">
        <f>'BAR BB| Open rates'!C21*0.82</f>
        <v>36408</v>
      </c>
      <c r="D21" s="34">
        <f>'BAR BB| Open rates'!D21*0.82</f>
        <v>34194</v>
      </c>
      <c r="E21" s="34">
        <f>'BAR BB| Open rates'!E21*0.82</f>
        <v>34194</v>
      </c>
      <c r="F21" s="34">
        <f>'BAR BB| Open rates'!F21*0.82</f>
        <v>32389.999999999996</v>
      </c>
      <c r="G21" s="34">
        <f>'BAR BB| Open rates'!G21*0.82</f>
        <v>34194</v>
      </c>
      <c r="H21" s="34">
        <f>'BAR BB| Open rates'!H21*0.82</f>
        <v>34194</v>
      </c>
      <c r="I21" s="34">
        <f>'BAR BB| Open rates'!I21*0.82</f>
        <v>35834</v>
      </c>
      <c r="J21" s="34">
        <f>'BAR BB| Open rates'!J21*0.82</f>
        <v>35834</v>
      </c>
      <c r="K21" s="34">
        <f>'BAR BB| Open rates'!K21*0.82</f>
        <v>34194</v>
      </c>
      <c r="L21" s="34">
        <f>'BAR BB| Open rates'!L21*0.82</f>
        <v>34194</v>
      </c>
      <c r="M21" s="34">
        <f>'BAR BB| Open rates'!M21*0.82</f>
        <v>34194</v>
      </c>
      <c r="N21" s="34">
        <f>'BAR BB| Open rates'!N21*0.82</f>
        <v>34194</v>
      </c>
      <c r="O21" s="34">
        <f>'BAR BB| Open rates'!O21*0.82</f>
        <v>34194</v>
      </c>
      <c r="P21" s="34">
        <f>'BAR BB| Open rates'!P21*0.82</f>
        <v>35834</v>
      </c>
      <c r="Q21" s="34">
        <f>'BAR BB| Open rates'!Q21*0.82</f>
        <v>35834</v>
      </c>
      <c r="R21" s="34">
        <f>'BAR BB| Open rates'!R21*0.82</f>
        <v>35834</v>
      </c>
      <c r="S21" s="34">
        <f>'BAR BB| Open rates'!S21*0.82</f>
        <v>35834</v>
      </c>
      <c r="T21" s="34">
        <f>'BAR BB| Open rates'!T21*0.82</f>
        <v>35834</v>
      </c>
      <c r="U21" s="34">
        <f>'BAR BB| Open rates'!U21*0.82</f>
        <v>35834</v>
      </c>
      <c r="V21" s="34">
        <f>'BAR BB| Open rates'!V21*0.82</f>
        <v>35834</v>
      </c>
      <c r="W21" s="34">
        <f>'BAR BB| Open rates'!W21*0.82</f>
        <v>37474</v>
      </c>
      <c r="X21" s="34">
        <f>'BAR BB| Open rates'!X21*0.82</f>
        <v>37474</v>
      </c>
      <c r="Y21" s="34">
        <f>'BAR BB| Open rates'!Y21*0.82</f>
        <v>35834</v>
      </c>
      <c r="Z21" s="34">
        <f>'BAR BB| Open rates'!Z21*0.82</f>
        <v>35834</v>
      </c>
      <c r="AA21" s="34">
        <f>'BAR BB| Open rates'!AA21*0.82</f>
        <v>35834</v>
      </c>
      <c r="AB21" s="34">
        <f>'BAR BB| Open rates'!AB21*0.82</f>
        <v>35834</v>
      </c>
      <c r="AC21" s="34">
        <f>'BAR BB| Open rates'!AC21*0.82</f>
        <v>35834</v>
      </c>
      <c r="AD21" s="34">
        <f>'BAR BB| Open rates'!AD21*0.82</f>
        <v>37474</v>
      </c>
      <c r="AE21" s="34">
        <f>'BAR BB| Open rates'!AE21*0.82</f>
        <v>37474</v>
      </c>
      <c r="AF21" s="34">
        <f>'BAR BB| Open rates'!AF21*0.82</f>
        <v>35834</v>
      </c>
      <c r="AG21" s="34">
        <f>'BAR BB| Open rates'!AG21*0.82</f>
        <v>35834</v>
      </c>
      <c r="AH21" s="34">
        <f>'BAR BB| Open rates'!AH21*0.82</f>
        <v>35834</v>
      </c>
      <c r="AI21" s="34">
        <f>'BAR BB| Open rates'!AI21*0.82</f>
        <v>35834</v>
      </c>
      <c r="AJ21" s="34">
        <f>'BAR BB| Open rates'!AJ21*0.82</f>
        <v>35834</v>
      </c>
      <c r="AK21" s="34">
        <f>'BAR BB| Open rates'!AK21*0.82</f>
        <v>37474</v>
      </c>
      <c r="AL21" s="34">
        <f>'BAR BB| Open rates'!AL21*0.82</f>
        <v>37474</v>
      </c>
      <c r="AM21" s="34">
        <f>'BAR BB| Open rates'!AM21*0.82</f>
        <v>35834</v>
      </c>
      <c r="AN21" s="34">
        <f>'BAR BB| Open rates'!AN21*0.82</f>
        <v>35834</v>
      </c>
      <c r="AO21" s="34">
        <f>'BAR BB| Open rates'!AO21*0.82</f>
        <v>35834</v>
      </c>
      <c r="AP21" s="34">
        <f>'BAR BB| Open rates'!AP21*0.82</f>
        <v>35834</v>
      </c>
      <c r="AQ21" s="34">
        <f>'BAR BB| Open rates'!AQ21*0.82</f>
        <v>35834</v>
      </c>
      <c r="AR21" s="34">
        <f>'BAR BB| Open rates'!AR21*0.82</f>
        <v>37474</v>
      </c>
      <c r="AS21" s="34">
        <f>'BAR BB| Open rates'!AS21*0.82</f>
        <v>37474</v>
      </c>
      <c r="AT21" s="34">
        <f>'BAR BB| Open rates'!AT21*0.82</f>
        <v>35834</v>
      </c>
      <c r="AU21" s="34">
        <f>'BAR BB| Open rates'!AU21*0.82</f>
        <v>35834</v>
      </c>
      <c r="AV21" s="34">
        <f>'BAR BB| Open rates'!AV21*0.82</f>
        <v>35834</v>
      </c>
      <c r="AW21" s="34">
        <f>'BAR BB| Open rates'!AW21*0.82</f>
        <v>35834</v>
      </c>
      <c r="AX21" s="34">
        <f>'BAR BB| Open rates'!AX21*0.82</f>
        <v>35834</v>
      </c>
      <c r="AY21" s="34">
        <f>'BAR BB| Open rates'!AY21*0.82</f>
        <v>37474</v>
      </c>
      <c r="AZ21" s="34">
        <f>'BAR BB| Open rates'!AZ21*0.82</f>
        <v>37474</v>
      </c>
      <c r="BA21" s="34">
        <f>'BAR BB| Open rates'!BA21*0.82</f>
        <v>35834</v>
      </c>
      <c r="BB21" s="34">
        <f>'BAR BB| Open rates'!BB21*0.82</f>
        <v>35834</v>
      </c>
      <c r="BC21" s="34">
        <f>'BAR BB| Open rates'!BC21*0.82</f>
        <v>35834</v>
      </c>
      <c r="BD21" s="34">
        <f>'BAR BB| Open rates'!BD21*0.82</f>
        <v>35834</v>
      </c>
      <c r="BE21" s="34">
        <f>'BAR BB| Open rates'!BE21*0.82</f>
        <v>35834</v>
      </c>
      <c r="BF21" s="34">
        <f>'BAR BB| Open rates'!BF21*0.82</f>
        <v>37474</v>
      </c>
      <c r="BG21" s="34">
        <f>'BAR BB| Open rates'!BG21*0.82</f>
        <v>37474</v>
      </c>
      <c r="BH21" s="34">
        <f>'BAR BB| Open rates'!BH21*0.82</f>
        <v>33210</v>
      </c>
      <c r="BI21" s="34">
        <f>'BAR BB| Open rates'!BI21*0.82</f>
        <v>33210</v>
      </c>
      <c r="BJ21" s="34">
        <f>'BAR BB| Open rates'!BJ21*0.82</f>
        <v>33210</v>
      </c>
      <c r="BK21" s="34">
        <f>'BAR BB| Open rates'!BK21*0.82</f>
        <v>33210</v>
      </c>
      <c r="BL21" s="34">
        <f>'BAR BB| Open rates'!BL21*0.82</f>
        <v>33210</v>
      </c>
      <c r="BM21" s="34">
        <f>'BAR BB| Open rates'!BM21*0.82</f>
        <v>34194</v>
      </c>
      <c r="BN21" s="34">
        <f>'BAR BB| Open rates'!BN21*0.82</f>
        <v>34194</v>
      </c>
      <c r="BO21" s="34">
        <f>'BAR BB| Open rates'!BO21*0.82</f>
        <v>32389.999999999996</v>
      </c>
      <c r="BP21" s="34">
        <f>'BAR BB| Open rates'!BP21*0.82</f>
        <v>32389.999999999996</v>
      </c>
      <c r="BQ21" s="34">
        <f>'BAR BB| Open rates'!BQ21*0.82</f>
        <v>34194</v>
      </c>
      <c r="BR21" s="34">
        <f>'BAR BB| Open rates'!BR21*0.82</f>
        <v>34194</v>
      </c>
      <c r="BS21" s="34">
        <f>'BAR BB| Open rates'!BS21*0.82</f>
        <v>34194</v>
      </c>
      <c r="BT21" s="34">
        <f>'BAR BB| Open rates'!BT21*0.82</f>
        <v>34194</v>
      </c>
      <c r="BU21" s="34">
        <f>'BAR BB| Open rates'!BU21*0.82</f>
        <v>34194</v>
      </c>
      <c r="BV21" s="34">
        <f>'BAR BB| Open rates'!BV21*0.82</f>
        <v>32389.999999999996</v>
      </c>
      <c r="BW21" s="34">
        <f>'BAR BB| Open rates'!BW21*0.82</f>
        <v>32389.999999999996</v>
      </c>
      <c r="BX21" s="34">
        <f>'BAR BB| Open rates'!BX21*0.82</f>
        <v>32389.999999999996</v>
      </c>
      <c r="BY21" s="34">
        <f>'BAR BB| Open rates'!BY21*0.82</f>
        <v>32389.999999999996</v>
      </c>
      <c r="BZ21" s="34">
        <f>'BAR BB| Open rates'!BZ21*0.82</f>
        <v>32389.999999999996</v>
      </c>
      <c r="CA21" s="34">
        <f>'BAR BB| Open rates'!CA21*0.82</f>
        <v>34194</v>
      </c>
      <c r="CB21" s="34">
        <f>'BAR BB| Open rates'!CB21*0.82</f>
        <v>34194</v>
      </c>
      <c r="CC21" s="34">
        <f>'BAR BB| Open rates'!CC21*0.82</f>
        <v>32389.999999999996</v>
      </c>
      <c r="CD21" s="34">
        <f>'BAR BB| Open rates'!CD21*0.82</f>
        <v>32389.999999999996</v>
      </c>
      <c r="CE21" s="34">
        <f>'BAR BB| Open rates'!CE21*0.82</f>
        <v>32389.999999999996</v>
      </c>
      <c r="CF21" s="34">
        <f>'BAR BB| Open rates'!CF21*0.82</f>
        <v>32389.999999999996</v>
      </c>
      <c r="CG21" s="34">
        <f>'BAR BB| Open rates'!CG21*0.82</f>
        <v>32389.999999999996</v>
      </c>
      <c r="CH21" s="34">
        <f>'BAR BB| Open rates'!CH21*0.82</f>
        <v>34194</v>
      </c>
      <c r="CI21" s="34">
        <f>'BAR BB| Open rates'!CI21*0.82</f>
        <v>34194</v>
      </c>
      <c r="CJ21" s="34">
        <f>'BAR BB| Open rates'!CJ21*0.82</f>
        <v>32389.999999999996</v>
      </c>
      <c r="CK21" s="34">
        <f>'BAR BB| Open rates'!CK21*0.82</f>
        <v>32389.999999999996</v>
      </c>
      <c r="CL21" s="34">
        <f>'BAR BB| Open rates'!CL21*0.82</f>
        <v>32389.999999999996</v>
      </c>
      <c r="CM21" s="34">
        <f>'BAR BB| Open rates'!CM21*0.82</f>
        <v>32389.999999999996</v>
      </c>
      <c r="CN21" s="34">
        <f>'BAR BB| Open rates'!CN21*0.82</f>
        <v>32389.999999999996</v>
      </c>
      <c r="CO21" s="34">
        <f>'BAR BB| Open rates'!CO21*0.82</f>
        <v>34194</v>
      </c>
      <c r="CP21" s="34">
        <f>'BAR BB| Open rates'!CP21*0.82</f>
        <v>34194</v>
      </c>
      <c r="CQ21" s="34">
        <f>'BAR BB| Open rates'!CQ21*0.82</f>
        <v>32389.999999999996</v>
      </c>
      <c r="CR21" s="34">
        <f>'BAR BB| Open rates'!CR21*0.82</f>
        <v>32389.999999999996</v>
      </c>
      <c r="CS21" s="34">
        <f>'BAR BB| Open rates'!CS21*0.82</f>
        <v>32389.999999999996</v>
      </c>
      <c r="CT21" s="34">
        <f>'BAR BB| Open rates'!CT21*0.82</f>
        <v>32389.999999999996</v>
      </c>
      <c r="CU21" s="34">
        <f>'BAR BB| Open rates'!CU21*0.82</f>
        <v>29028</v>
      </c>
      <c r="CV21" s="34">
        <f>'BAR BB| Open rates'!CV21*0.82</f>
        <v>29028</v>
      </c>
      <c r="CW21" s="34">
        <f>'BAR BB| Open rates'!CW21*0.82</f>
        <v>29028</v>
      </c>
      <c r="CX21" s="34">
        <f>'BAR BB| Open rates'!CX21*0.82</f>
        <v>27388</v>
      </c>
      <c r="CY21" s="34">
        <f>'BAR BB| Open rates'!CY21*0.82</f>
        <v>27388</v>
      </c>
      <c r="CZ21" s="34">
        <f>'BAR BB| Open rates'!CZ21*0.82</f>
        <v>27388</v>
      </c>
      <c r="DA21" s="34">
        <f>'BAR BB| Open rates'!DA21*0.82</f>
        <v>27388</v>
      </c>
      <c r="DB21" s="34">
        <f>'BAR BB| Open rates'!DB21*0.82</f>
        <v>27388</v>
      </c>
      <c r="DC21" s="34">
        <f>'BAR BB| Open rates'!DC21*0.82</f>
        <v>29028</v>
      </c>
      <c r="DD21" s="34">
        <f>'BAR BB| Open rates'!DD21*0.82</f>
        <v>29028</v>
      </c>
      <c r="DE21" s="34">
        <f>'BAR BB| Open rates'!DE21*0.82</f>
        <v>27388</v>
      </c>
      <c r="DF21" s="34">
        <f>'BAR BB| Open rates'!DF21*0.82</f>
        <v>27388</v>
      </c>
      <c r="DG21" s="34">
        <f>'BAR BB| Open rates'!DG21*0.82</f>
        <v>27388</v>
      </c>
      <c r="DH21" s="34">
        <f>'BAR BB| Open rates'!DH21*0.82</f>
        <v>27388</v>
      </c>
      <c r="DI21" s="34">
        <f>'BAR BB| Open rates'!DI21*0.82</f>
        <v>27388</v>
      </c>
      <c r="DJ21" s="34">
        <f>'BAR BB| Open rates'!DJ21*0.82</f>
        <v>29028</v>
      </c>
      <c r="DK21" s="34">
        <f>'BAR BB| Open rates'!DK21*0.82</f>
        <v>29028</v>
      </c>
      <c r="DL21" s="34">
        <f>'BAR BB| Open rates'!DL21*0.82</f>
        <v>27388</v>
      </c>
      <c r="DM21" s="34">
        <f>'BAR BB| Open rates'!DM21*0.82</f>
        <v>27388</v>
      </c>
      <c r="DN21" s="34">
        <f>'BAR BB| Open rates'!DN21*0.82</f>
        <v>27388</v>
      </c>
      <c r="DO21" s="34">
        <f>'BAR BB| Open rates'!DO21*0.82</f>
        <v>27388</v>
      </c>
      <c r="DP21" s="34">
        <f>'BAR BB| Open rates'!DP21*0.82</f>
        <v>27388</v>
      </c>
      <c r="DQ21" s="34">
        <f>'BAR BB| Open rates'!DQ21*0.82</f>
        <v>29028</v>
      </c>
      <c r="DR21" s="34">
        <f>'BAR BB| Open rates'!DR21*0.82</f>
        <v>29028</v>
      </c>
      <c r="DS21" s="34">
        <f>'BAR BB| Open rates'!DS21*0.82</f>
        <v>27388</v>
      </c>
      <c r="DT21" s="34">
        <f>'BAR BB| Open rates'!DT21*0.82</f>
        <v>27388</v>
      </c>
      <c r="DU21" s="34">
        <f>'BAR BB| Open rates'!DU21*0.82</f>
        <v>27388</v>
      </c>
      <c r="DV21" s="34">
        <f>'BAR BB| Open rates'!DV21*0.82</f>
        <v>27388</v>
      </c>
      <c r="DW21" s="34">
        <f>'BAR BB| Open rates'!DW21*0.82</f>
        <v>27388</v>
      </c>
      <c r="DX21" s="34">
        <f>'BAR BB| Open rates'!DX21*0.82</f>
        <v>29028</v>
      </c>
      <c r="DY21" s="34">
        <f>'BAR BB| Open rates'!DY21*0.82</f>
        <v>29028</v>
      </c>
      <c r="DZ21" s="34">
        <f>'BAR BB| Open rates'!DZ21*0.82</f>
        <v>30422</v>
      </c>
      <c r="EA21" s="34">
        <f>'BAR BB| Open rates'!EA21*0.82</f>
        <v>30422</v>
      </c>
      <c r="EB21" s="34">
        <f>'BAR BB| Open rates'!EB21*0.82</f>
        <v>30422</v>
      </c>
      <c r="EC21" s="34">
        <f>'BAR BB| Open rates'!EC21*0.82</f>
        <v>32225.999999999996</v>
      </c>
      <c r="ED21" s="34">
        <f>'BAR BB| Open rates'!ED21*0.82</f>
        <v>32225.999999999996</v>
      </c>
      <c r="EE21" s="34">
        <f>'BAR BB| Open rates'!EE21*0.82</f>
        <v>32225.999999999996</v>
      </c>
      <c r="EF21" s="34">
        <f>'BAR BB| Open rates'!EF21*0.82</f>
        <v>32225.999999999996</v>
      </c>
      <c r="EG21" s="34">
        <f>'BAR BB| Open rates'!EG21*0.82</f>
        <v>26568</v>
      </c>
      <c r="EH21" s="34">
        <f>'BAR BB| Open rates'!EH21*0.82</f>
        <v>24928</v>
      </c>
      <c r="EI21" s="34">
        <f>'BAR BB| Open rates'!EI21*0.82</f>
        <v>24928</v>
      </c>
      <c r="EJ21" s="34">
        <f>'BAR BB| Open rates'!EJ21*0.82</f>
        <v>24928</v>
      </c>
      <c r="EK21" s="34">
        <f>'BAR BB| Open rates'!EK21*0.82</f>
        <v>24928</v>
      </c>
      <c r="EL21" s="34">
        <f>'BAR BB| Open rates'!EL21*0.82</f>
        <v>25748</v>
      </c>
      <c r="EM21" s="34">
        <f>'BAR BB| Open rates'!EM21*0.82</f>
        <v>25748</v>
      </c>
      <c r="EN21" s="34">
        <f>'BAR BB| Open rates'!EN21*0.82</f>
        <v>24928</v>
      </c>
      <c r="EO21" s="34">
        <f>'BAR BB| Open rates'!EO21*0.82</f>
        <v>24928</v>
      </c>
      <c r="EP21" s="34">
        <f>'BAR BB| Open rates'!EP21*0.82</f>
        <v>24928</v>
      </c>
      <c r="EQ21" s="34">
        <f>'BAR BB| Open rates'!EQ21*0.82</f>
        <v>24928</v>
      </c>
      <c r="ER21" s="34">
        <f>'BAR BB| Open rates'!ER21*0.82</f>
        <v>24928</v>
      </c>
      <c r="ES21" s="34">
        <f>'BAR BB| Open rates'!ES21*0.82</f>
        <v>25748</v>
      </c>
      <c r="ET21" s="34">
        <f>'BAR BB| Open rates'!ET21*0.82</f>
        <v>25748</v>
      </c>
      <c r="EU21" s="34">
        <f>'BAR BB| Open rates'!EU21*0.82</f>
        <v>24928</v>
      </c>
      <c r="EV21" s="34">
        <f>'BAR BB| Open rates'!EV21*0.82</f>
        <v>24928</v>
      </c>
      <c r="EW21" s="34">
        <f>'BAR BB| Open rates'!EW21*0.82</f>
        <v>24928</v>
      </c>
      <c r="EX21" s="34">
        <f>'BAR BB| Open rates'!EX21*0.82</f>
        <v>24928</v>
      </c>
      <c r="EY21" s="34">
        <f>'BAR BB| Open rates'!EY21*0.82</f>
        <v>24928</v>
      </c>
      <c r="EZ21" s="34">
        <f>'BAR BB| Open rates'!EZ21*0.82</f>
        <v>25748</v>
      </c>
      <c r="FA21" s="34">
        <f>'BAR BB| Open rates'!FA21*0.82</f>
        <v>25748</v>
      </c>
      <c r="FB21" s="34">
        <f>'BAR BB| Open rates'!FB21*0.82</f>
        <v>24928</v>
      </c>
      <c r="FC21" s="34">
        <f>'BAR BB| Open rates'!FC21*0.82</f>
        <v>24928</v>
      </c>
      <c r="FD21" s="34">
        <f>'BAR BB| Open rates'!FD21*0.82</f>
        <v>24928</v>
      </c>
      <c r="FE21" s="34">
        <f>'BAR BB| Open rates'!FE21*0.82</f>
        <v>24928</v>
      </c>
      <c r="FF21" s="34">
        <f>'BAR BB| Open rates'!FF21*0.82</f>
        <v>24928</v>
      </c>
      <c r="FG21" s="34">
        <f>'BAR BB| Open rates'!FG21*0.82</f>
        <v>25748</v>
      </c>
      <c r="FH21" s="34">
        <f>'BAR BB| Open rates'!FH21*0.82</f>
        <v>25748</v>
      </c>
      <c r="FI21" s="34">
        <f>'BAR BB| Open rates'!FI21*0.82</f>
        <v>24928</v>
      </c>
      <c r="FJ21" s="34">
        <f>'BAR BB| Open rates'!FJ21*0.82</f>
        <v>24928</v>
      </c>
      <c r="FK21" s="34">
        <f>'BAR BB| Open rates'!FK21*0.82</f>
        <v>24928</v>
      </c>
      <c r="FL21" s="34">
        <f>'BAR BB| Open rates'!FL21*0.82</f>
        <v>24928</v>
      </c>
      <c r="FM21" s="34">
        <f>'BAR BB| Open rates'!FM21*0.82</f>
        <v>24928</v>
      </c>
      <c r="FN21" s="34">
        <f>'BAR BB| Open rates'!FN21*0.82</f>
        <v>25748</v>
      </c>
      <c r="FO21" s="34">
        <f>'BAR BB| Open rates'!FO21*0.82</f>
        <v>25748</v>
      </c>
      <c r="FP21" s="34">
        <f>'BAR BB| Open rates'!FP21*0.82</f>
        <v>24928</v>
      </c>
      <c r="FQ21" s="34">
        <f>'BAR BB| Open rates'!FQ21*0.82</f>
        <v>24928</v>
      </c>
      <c r="FR21" s="34">
        <f>'BAR BB| Open rates'!FR21*0.82</f>
        <v>24928</v>
      </c>
      <c r="FS21" s="34">
        <f>'BAR BB| Open rates'!FS21*0.82</f>
        <v>24928</v>
      </c>
      <c r="FT21" s="34">
        <f>'BAR BB| Open rates'!FT21*0.82</f>
        <v>24928</v>
      </c>
      <c r="FU21" s="34">
        <f>'BAR BB| Open rates'!FU21*0.82</f>
        <v>25748</v>
      </c>
      <c r="FV21" s="34">
        <f>'BAR BB| Open rates'!FV21*0.82</f>
        <v>25748</v>
      </c>
      <c r="FW21" s="34">
        <f>'BAR BB| Open rates'!FW21*0.82</f>
        <v>28782</v>
      </c>
      <c r="FX21" s="34">
        <f>'BAR BB| Open rates'!FX21*0.82</f>
        <v>28782</v>
      </c>
      <c r="FY21" s="34">
        <f>'BAR BB| Open rates'!FY21*0.82</f>
        <v>28782</v>
      </c>
      <c r="FZ21" s="34">
        <f>'BAR BB| Open rates'!FZ21*0.82</f>
        <v>28782</v>
      </c>
      <c r="GA21" s="34">
        <f>'BAR BB| Open rates'!GA21*0.82</f>
        <v>28782</v>
      </c>
      <c r="GB21" s="34">
        <f>'BAR BB| Open rates'!GB21*0.82</f>
        <v>30585.999999999996</v>
      </c>
      <c r="GC21" s="34">
        <f>'BAR BB| Open rates'!GC21*0.82</f>
        <v>30585.999999999996</v>
      </c>
      <c r="GD21" s="34">
        <f>'BAR BB| Open rates'!GD21*0.82</f>
        <v>30585.999999999996</v>
      </c>
      <c r="GE21" s="34">
        <f>'BAR BB| Open rates'!GE21*0.82</f>
        <v>30585.999999999996</v>
      </c>
    </row>
    <row r="22" spans="1:187" s="35" customFormat="1" ht="12" customHeight="1" x14ac:dyDescent="0.2">
      <c r="A22" s="260" t="s">
        <v>180</v>
      </c>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row>
    <row r="23" spans="1:187" s="35" customFormat="1" ht="12" customHeight="1" x14ac:dyDescent="0.2">
      <c r="A23" s="261">
        <v>1</v>
      </c>
      <c r="B23" s="34">
        <f>'BAR BB| Open rates'!B23*0.82</f>
        <v>42968</v>
      </c>
      <c r="C23" s="34">
        <f>'BAR BB| Open rates'!C23*0.82</f>
        <v>42968</v>
      </c>
      <c r="D23" s="34">
        <f>'BAR BB| Open rates'!D23*0.82</f>
        <v>40754</v>
      </c>
      <c r="E23" s="34">
        <f>'BAR BB| Open rates'!E23*0.82</f>
        <v>40754</v>
      </c>
      <c r="F23" s="34">
        <f>'BAR BB| Open rates'!F23*0.82</f>
        <v>38950</v>
      </c>
      <c r="G23" s="34">
        <f>'BAR BB| Open rates'!G23*0.82</f>
        <v>40754</v>
      </c>
      <c r="H23" s="34">
        <f>'BAR BB| Open rates'!H23*0.82</f>
        <v>40754</v>
      </c>
      <c r="I23" s="34">
        <f>'BAR BB| Open rates'!I23*0.82</f>
        <v>42394</v>
      </c>
      <c r="J23" s="34">
        <f>'BAR BB| Open rates'!J23*0.82</f>
        <v>42394</v>
      </c>
      <c r="K23" s="34">
        <f>'BAR BB| Open rates'!K23*0.82</f>
        <v>40754</v>
      </c>
      <c r="L23" s="34">
        <f>'BAR BB| Open rates'!L23*0.82</f>
        <v>40754</v>
      </c>
      <c r="M23" s="34">
        <f>'BAR BB| Open rates'!M23*0.82</f>
        <v>40754</v>
      </c>
      <c r="N23" s="34">
        <f>'BAR BB| Open rates'!N23*0.82</f>
        <v>40754</v>
      </c>
      <c r="O23" s="34">
        <f>'BAR BB| Open rates'!O23*0.82</f>
        <v>40754</v>
      </c>
      <c r="P23" s="34">
        <f>'BAR BB| Open rates'!P23*0.82</f>
        <v>42394</v>
      </c>
      <c r="Q23" s="34">
        <f>'BAR BB| Open rates'!Q23*0.82</f>
        <v>42394</v>
      </c>
      <c r="R23" s="34">
        <f>'BAR BB| Open rates'!R23*0.82</f>
        <v>42394</v>
      </c>
      <c r="S23" s="34">
        <f>'BAR BB| Open rates'!S23*0.82</f>
        <v>42394</v>
      </c>
      <c r="T23" s="34">
        <f>'BAR BB| Open rates'!T23*0.82</f>
        <v>42394</v>
      </c>
      <c r="U23" s="34">
        <f>'BAR BB| Open rates'!U23*0.82</f>
        <v>42394</v>
      </c>
      <c r="V23" s="34">
        <f>'BAR BB| Open rates'!V23*0.82</f>
        <v>42394</v>
      </c>
      <c r="W23" s="34">
        <f>'BAR BB| Open rates'!W23*0.82</f>
        <v>44034</v>
      </c>
      <c r="X23" s="34">
        <f>'BAR BB| Open rates'!X23*0.82</f>
        <v>44034</v>
      </c>
      <c r="Y23" s="34">
        <f>'BAR BB| Open rates'!Y23*0.82</f>
        <v>42394</v>
      </c>
      <c r="Z23" s="34">
        <f>'BAR BB| Open rates'!Z23*0.82</f>
        <v>42394</v>
      </c>
      <c r="AA23" s="34">
        <f>'BAR BB| Open rates'!AA23*0.82</f>
        <v>42394</v>
      </c>
      <c r="AB23" s="34">
        <f>'BAR BB| Open rates'!AB23*0.82</f>
        <v>42394</v>
      </c>
      <c r="AC23" s="34">
        <f>'BAR BB| Open rates'!AC23*0.82</f>
        <v>42394</v>
      </c>
      <c r="AD23" s="34">
        <f>'BAR BB| Open rates'!AD23*0.82</f>
        <v>44034</v>
      </c>
      <c r="AE23" s="34">
        <f>'BAR BB| Open rates'!AE23*0.82</f>
        <v>44034</v>
      </c>
      <c r="AF23" s="34">
        <f>'BAR BB| Open rates'!AF23*0.82</f>
        <v>42394</v>
      </c>
      <c r="AG23" s="34">
        <f>'BAR BB| Open rates'!AG23*0.82</f>
        <v>42394</v>
      </c>
      <c r="AH23" s="34">
        <f>'BAR BB| Open rates'!AH23*0.82</f>
        <v>42394</v>
      </c>
      <c r="AI23" s="34">
        <f>'BAR BB| Open rates'!AI23*0.82</f>
        <v>42394</v>
      </c>
      <c r="AJ23" s="34">
        <f>'BAR BB| Open rates'!AJ23*0.82</f>
        <v>42394</v>
      </c>
      <c r="AK23" s="34">
        <f>'BAR BB| Open rates'!AK23*0.82</f>
        <v>44034</v>
      </c>
      <c r="AL23" s="34">
        <f>'BAR BB| Open rates'!AL23*0.82</f>
        <v>44034</v>
      </c>
      <c r="AM23" s="34">
        <f>'BAR BB| Open rates'!AM23*0.82</f>
        <v>42394</v>
      </c>
      <c r="AN23" s="34">
        <f>'BAR BB| Open rates'!AN23*0.82</f>
        <v>42394</v>
      </c>
      <c r="AO23" s="34">
        <f>'BAR BB| Open rates'!AO23*0.82</f>
        <v>42394</v>
      </c>
      <c r="AP23" s="34">
        <f>'BAR BB| Open rates'!AP23*0.82</f>
        <v>42394</v>
      </c>
      <c r="AQ23" s="34">
        <f>'BAR BB| Open rates'!AQ23*0.82</f>
        <v>42394</v>
      </c>
      <c r="AR23" s="34">
        <f>'BAR BB| Open rates'!AR23*0.82</f>
        <v>44034</v>
      </c>
      <c r="AS23" s="34">
        <f>'BAR BB| Open rates'!AS23*0.82</f>
        <v>44034</v>
      </c>
      <c r="AT23" s="34">
        <f>'BAR BB| Open rates'!AT23*0.82</f>
        <v>42394</v>
      </c>
      <c r="AU23" s="34">
        <f>'BAR BB| Open rates'!AU23*0.82</f>
        <v>42394</v>
      </c>
      <c r="AV23" s="34">
        <f>'BAR BB| Open rates'!AV23*0.82</f>
        <v>42394</v>
      </c>
      <c r="AW23" s="34">
        <f>'BAR BB| Open rates'!AW23*0.82</f>
        <v>42394</v>
      </c>
      <c r="AX23" s="34">
        <f>'BAR BB| Open rates'!AX23*0.82</f>
        <v>42394</v>
      </c>
      <c r="AY23" s="34">
        <f>'BAR BB| Open rates'!AY23*0.82</f>
        <v>44034</v>
      </c>
      <c r="AZ23" s="34">
        <f>'BAR BB| Open rates'!AZ23*0.82</f>
        <v>44034</v>
      </c>
      <c r="BA23" s="34">
        <f>'BAR BB| Open rates'!BA23*0.82</f>
        <v>42394</v>
      </c>
      <c r="BB23" s="34">
        <f>'BAR BB| Open rates'!BB23*0.82</f>
        <v>42394</v>
      </c>
      <c r="BC23" s="34">
        <f>'BAR BB| Open rates'!BC23*0.82</f>
        <v>42394</v>
      </c>
      <c r="BD23" s="34">
        <f>'BAR BB| Open rates'!BD23*0.82</f>
        <v>42394</v>
      </c>
      <c r="BE23" s="34">
        <f>'BAR BB| Open rates'!BE23*0.82</f>
        <v>42394</v>
      </c>
      <c r="BF23" s="34">
        <f>'BAR BB| Open rates'!BF23*0.82</f>
        <v>44034</v>
      </c>
      <c r="BG23" s="34">
        <f>'BAR BB| Open rates'!BG23*0.82</f>
        <v>44034</v>
      </c>
      <c r="BH23" s="34">
        <f>'BAR BB| Open rates'!BH23*0.82</f>
        <v>39770</v>
      </c>
      <c r="BI23" s="34">
        <f>'BAR BB| Open rates'!BI23*0.82</f>
        <v>39770</v>
      </c>
      <c r="BJ23" s="34">
        <f>'BAR BB| Open rates'!BJ23*0.82</f>
        <v>39770</v>
      </c>
      <c r="BK23" s="34">
        <f>'BAR BB| Open rates'!BK23*0.82</f>
        <v>39770</v>
      </c>
      <c r="BL23" s="34">
        <f>'BAR BB| Open rates'!BL23*0.82</f>
        <v>39770</v>
      </c>
      <c r="BM23" s="34">
        <f>'BAR BB| Open rates'!BM23*0.82</f>
        <v>40754</v>
      </c>
      <c r="BN23" s="34">
        <f>'BAR BB| Open rates'!BN23*0.82</f>
        <v>40754</v>
      </c>
      <c r="BO23" s="34">
        <f>'BAR BB| Open rates'!BO23*0.82</f>
        <v>38950</v>
      </c>
      <c r="BP23" s="34">
        <f>'BAR BB| Open rates'!BP23*0.82</f>
        <v>38950</v>
      </c>
      <c r="BQ23" s="34">
        <f>'BAR BB| Open rates'!BQ23*0.82</f>
        <v>35834</v>
      </c>
      <c r="BR23" s="34">
        <f>'BAR BB| Open rates'!BR23*0.82</f>
        <v>35834</v>
      </c>
      <c r="BS23" s="34">
        <f>'BAR BB| Open rates'!BS23*0.82</f>
        <v>35834</v>
      </c>
      <c r="BT23" s="34">
        <f>'BAR BB| Open rates'!BT23*0.82</f>
        <v>35834</v>
      </c>
      <c r="BU23" s="34">
        <f>'BAR BB| Open rates'!BU23*0.82</f>
        <v>35834</v>
      </c>
      <c r="BV23" s="34">
        <f>'BAR BB| Open rates'!BV23*0.82</f>
        <v>34030</v>
      </c>
      <c r="BW23" s="34">
        <f>'BAR BB| Open rates'!BW23*0.82</f>
        <v>34030</v>
      </c>
      <c r="BX23" s="34">
        <f>'BAR BB| Open rates'!BX23*0.82</f>
        <v>34030</v>
      </c>
      <c r="BY23" s="34">
        <f>'BAR BB| Open rates'!BY23*0.82</f>
        <v>34030</v>
      </c>
      <c r="BZ23" s="34">
        <f>'BAR BB| Open rates'!BZ23*0.82</f>
        <v>34030</v>
      </c>
      <c r="CA23" s="34">
        <f>'BAR BB| Open rates'!CA23*0.82</f>
        <v>35834</v>
      </c>
      <c r="CB23" s="34">
        <f>'BAR BB| Open rates'!CB23*0.82</f>
        <v>35834</v>
      </c>
      <c r="CC23" s="34">
        <f>'BAR BB| Open rates'!CC23*0.82</f>
        <v>34030</v>
      </c>
      <c r="CD23" s="34">
        <f>'BAR BB| Open rates'!CD23*0.82</f>
        <v>34030</v>
      </c>
      <c r="CE23" s="34">
        <f>'BAR BB| Open rates'!CE23*0.82</f>
        <v>34030</v>
      </c>
      <c r="CF23" s="34">
        <f>'BAR BB| Open rates'!CF23*0.82</f>
        <v>34030</v>
      </c>
      <c r="CG23" s="34">
        <f>'BAR BB| Open rates'!CG23*0.82</f>
        <v>34030</v>
      </c>
      <c r="CH23" s="34">
        <f>'BAR BB| Open rates'!CH23*0.82</f>
        <v>35834</v>
      </c>
      <c r="CI23" s="34">
        <f>'BAR BB| Open rates'!CI23*0.82</f>
        <v>35834</v>
      </c>
      <c r="CJ23" s="34">
        <f>'BAR BB| Open rates'!CJ23*0.82</f>
        <v>34030</v>
      </c>
      <c r="CK23" s="34">
        <f>'BAR BB| Open rates'!CK23*0.82</f>
        <v>34030</v>
      </c>
      <c r="CL23" s="34">
        <f>'BAR BB| Open rates'!CL23*0.82</f>
        <v>34030</v>
      </c>
      <c r="CM23" s="34">
        <f>'BAR BB| Open rates'!CM23*0.82</f>
        <v>34030</v>
      </c>
      <c r="CN23" s="34">
        <f>'BAR BB| Open rates'!CN23*0.82</f>
        <v>34030</v>
      </c>
      <c r="CO23" s="34">
        <f>'BAR BB| Open rates'!CO23*0.82</f>
        <v>35834</v>
      </c>
      <c r="CP23" s="34">
        <f>'BAR BB| Open rates'!CP23*0.82</f>
        <v>35834</v>
      </c>
      <c r="CQ23" s="34">
        <f>'BAR BB| Open rates'!CQ23*0.82</f>
        <v>34030</v>
      </c>
      <c r="CR23" s="34">
        <f>'BAR BB| Open rates'!CR23*0.82</f>
        <v>34030</v>
      </c>
      <c r="CS23" s="34">
        <f>'BAR BB| Open rates'!CS23*0.82</f>
        <v>34030</v>
      </c>
      <c r="CT23" s="34">
        <f>'BAR BB| Open rates'!CT23*0.82</f>
        <v>34030</v>
      </c>
      <c r="CU23" s="34">
        <f>'BAR BB| Open rates'!CU23*0.82</f>
        <v>32635.999999999996</v>
      </c>
      <c r="CV23" s="34">
        <f>'BAR BB| Open rates'!CV23*0.82</f>
        <v>32635.999999999996</v>
      </c>
      <c r="CW23" s="34">
        <f>'BAR BB| Open rates'!CW23*0.82</f>
        <v>32635.999999999996</v>
      </c>
      <c r="CX23" s="34">
        <f>'BAR BB| Open rates'!CX23*0.82</f>
        <v>30995.999999999996</v>
      </c>
      <c r="CY23" s="34">
        <f>'BAR BB| Open rates'!CY23*0.82</f>
        <v>30995.999999999996</v>
      </c>
      <c r="CZ23" s="34">
        <f>'BAR BB| Open rates'!CZ23*0.82</f>
        <v>30995.999999999996</v>
      </c>
      <c r="DA23" s="34">
        <f>'BAR BB| Open rates'!DA23*0.82</f>
        <v>30995.999999999996</v>
      </c>
      <c r="DB23" s="34">
        <f>'BAR BB| Open rates'!DB23*0.82</f>
        <v>30995.999999999996</v>
      </c>
      <c r="DC23" s="34">
        <f>'BAR BB| Open rates'!DC23*0.82</f>
        <v>32635.999999999996</v>
      </c>
      <c r="DD23" s="34">
        <f>'BAR BB| Open rates'!DD23*0.82</f>
        <v>32635.999999999996</v>
      </c>
      <c r="DE23" s="34">
        <f>'BAR BB| Open rates'!DE23*0.82</f>
        <v>30995.999999999996</v>
      </c>
      <c r="DF23" s="34">
        <f>'BAR BB| Open rates'!DF23*0.82</f>
        <v>30995.999999999996</v>
      </c>
      <c r="DG23" s="34">
        <f>'BAR BB| Open rates'!DG23*0.82</f>
        <v>30995.999999999996</v>
      </c>
      <c r="DH23" s="34">
        <f>'BAR BB| Open rates'!DH23*0.82</f>
        <v>30995.999999999996</v>
      </c>
      <c r="DI23" s="34">
        <f>'BAR BB| Open rates'!DI23*0.82</f>
        <v>30995.999999999996</v>
      </c>
      <c r="DJ23" s="34">
        <f>'BAR BB| Open rates'!DJ23*0.82</f>
        <v>32635.999999999996</v>
      </c>
      <c r="DK23" s="34">
        <f>'BAR BB| Open rates'!DK23*0.82</f>
        <v>32635.999999999996</v>
      </c>
      <c r="DL23" s="34">
        <f>'BAR BB| Open rates'!DL23*0.82</f>
        <v>30995.999999999996</v>
      </c>
      <c r="DM23" s="34">
        <f>'BAR BB| Open rates'!DM23*0.82</f>
        <v>30995.999999999996</v>
      </c>
      <c r="DN23" s="34">
        <f>'BAR BB| Open rates'!DN23*0.82</f>
        <v>30995.999999999996</v>
      </c>
      <c r="DO23" s="34">
        <f>'BAR BB| Open rates'!DO23*0.82</f>
        <v>30995.999999999996</v>
      </c>
      <c r="DP23" s="34">
        <f>'BAR BB| Open rates'!DP23*0.82</f>
        <v>30995.999999999996</v>
      </c>
      <c r="DQ23" s="34">
        <f>'BAR BB| Open rates'!DQ23*0.82</f>
        <v>32635.999999999996</v>
      </c>
      <c r="DR23" s="34">
        <f>'BAR BB| Open rates'!DR23*0.82</f>
        <v>32635.999999999996</v>
      </c>
      <c r="DS23" s="34">
        <f>'BAR BB| Open rates'!DS23*0.82</f>
        <v>30995.999999999996</v>
      </c>
      <c r="DT23" s="34">
        <f>'BAR BB| Open rates'!DT23*0.82</f>
        <v>30995.999999999996</v>
      </c>
      <c r="DU23" s="34">
        <f>'BAR BB| Open rates'!DU23*0.82</f>
        <v>30995.999999999996</v>
      </c>
      <c r="DV23" s="34">
        <f>'BAR BB| Open rates'!DV23*0.82</f>
        <v>30995.999999999996</v>
      </c>
      <c r="DW23" s="34">
        <f>'BAR BB| Open rates'!DW23*0.82</f>
        <v>30995.999999999996</v>
      </c>
      <c r="DX23" s="34">
        <f>'BAR BB| Open rates'!DX23*0.82</f>
        <v>32635.999999999996</v>
      </c>
      <c r="DY23" s="34">
        <f>'BAR BB| Open rates'!DY23*0.82</f>
        <v>32635.999999999996</v>
      </c>
      <c r="DZ23" s="34">
        <f>'BAR BB| Open rates'!DZ23*0.82</f>
        <v>34030</v>
      </c>
      <c r="EA23" s="34">
        <f>'BAR BB| Open rates'!EA23*0.82</f>
        <v>34030</v>
      </c>
      <c r="EB23" s="34">
        <f>'BAR BB| Open rates'!EB23*0.82</f>
        <v>34030</v>
      </c>
      <c r="EC23" s="34">
        <f>'BAR BB| Open rates'!EC23*0.82</f>
        <v>35834</v>
      </c>
      <c r="ED23" s="34">
        <f>'BAR BB| Open rates'!ED23*0.82</f>
        <v>35834</v>
      </c>
      <c r="EE23" s="34">
        <f>'BAR BB| Open rates'!EE23*0.82</f>
        <v>35834</v>
      </c>
      <c r="EF23" s="34">
        <f>'BAR BB| Open rates'!EF23*0.82</f>
        <v>35834</v>
      </c>
      <c r="EG23" s="34">
        <f>'BAR BB| Open rates'!EG23*0.82</f>
        <v>30176</v>
      </c>
      <c r="EH23" s="34">
        <f>'BAR BB| Open rates'!EH23*0.82</f>
        <v>28536</v>
      </c>
      <c r="EI23" s="34">
        <f>'BAR BB| Open rates'!EI23*0.82</f>
        <v>28536</v>
      </c>
      <c r="EJ23" s="34">
        <f>'BAR BB| Open rates'!EJ23*0.82</f>
        <v>28536</v>
      </c>
      <c r="EK23" s="34">
        <f>'BAR BB| Open rates'!EK23*0.82</f>
        <v>28536</v>
      </c>
      <c r="EL23" s="34">
        <f>'BAR BB| Open rates'!EL23*0.82</f>
        <v>29356</v>
      </c>
      <c r="EM23" s="34">
        <f>'BAR BB| Open rates'!EM23*0.82</f>
        <v>29356</v>
      </c>
      <c r="EN23" s="34">
        <f>'BAR BB| Open rates'!EN23*0.82</f>
        <v>28536</v>
      </c>
      <c r="EO23" s="34">
        <f>'BAR BB| Open rates'!EO23*0.82</f>
        <v>28536</v>
      </c>
      <c r="EP23" s="34">
        <f>'BAR BB| Open rates'!EP23*0.82</f>
        <v>28536</v>
      </c>
      <c r="EQ23" s="34">
        <f>'BAR BB| Open rates'!EQ23*0.82</f>
        <v>28536</v>
      </c>
      <c r="ER23" s="34">
        <f>'BAR BB| Open rates'!ER23*0.82</f>
        <v>28536</v>
      </c>
      <c r="ES23" s="34">
        <f>'BAR BB| Open rates'!ES23*0.82</f>
        <v>29356</v>
      </c>
      <c r="ET23" s="34">
        <f>'BAR BB| Open rates'!ET23*0.82</f>
        <v>29356</v>
      </c>
      <c r="EU23" s="34">
        <f>'BAR BB| Open rates'!EU23*0.82</f>
        <v>28536</v>
      </c>
      <c r="EV23" s="34">
        <f>'BAR BB| Open rates'!EV23*0.82</f>
        <v>28536</v>
      </c>
      <c r="EW23" s="34">
        <f>'BAR BB| Open rates'!EW23*0.82</f>
        <v>28536</v>
      </c>
      <c r="EX23" s="34">
        <f>'BAR BB| Open rates'!EX23*0.82</f>
        <v>28536</v>
      </c>
      <c r="EY23" s="34">
        <f>'BAR BB| Open rates'!EY23*0.82</f>
        <v>28536</v>
      </c>
      <c r="EZ23" s="34">
        <f>'BAR BB| Open rates'!EZ23*0.82</f>
        <v>29356</v>
      </c>
      <c r="FA23" s="34">
        <f>'BAR BB| Open rates'!FA23*0.82</f>
        <v>29356</v>
      </c>
      <c r="FB23" s="34">
        <f>'BAR BB| Open rates'!FB23*0.82</f>
        <v>28536</v>
      </c>
      <c r="FC23" s="34">
        <f>'BAR BB| Open rates'!FC23*0.82</f>
        <v>28536</v>
      </c>
      <c r="FD23" s="34">
        <f>'BAR BB| Open rates'!FD23*0.82</f>
        <v>28536</v>
      </c>
      <c r="FE23" s="34">
        <f>'BAR BB| Open rates'!FE23*0.82</f>
        <v>28536</v>
      </c>
      <c r="FF23" s="34">
        <f>'BAR BB| Open rates'!FF23*0.82</f>
        <v>28536</v>
      </c>
      <c r="FG23" s="34">
        <f>'BAR BB| Open rates'!FG23*0.82</f>
        <v>29356</v>
      </c>
      <c r="FH23" s="34">
        <f>'BAR BB| Open rates'!FH23*0.82</f>
        <v>29356</v>
      </c>
      <c r="FI23" s="34">
        <f>'BAR BB| Open rates'!FI23*0.82</f>
        <v>28536</v>
      </c>
      <c r="FJ23" s="34">
        <f>'BAR BB| Open rates'!FJ23*0.82</f>
        <v>28536</v>
      </c>
      <c r="FK23" s="34">
        <f>'BAR BB| Open rates'!FK23*0.82</f>
        <v>28536</v>
      </c>
      <c r="FL23" s="34">
        <f>'BAR BB| Open rates'!FL23*0.82</f>
        <v>28536</v>
      </c>
      <c r="FM23" s="34">
        <f>'BAR BB| Open rates'!FM23*0.82</f>
        <v>28536</v>
      </c>
      <c r="FN23" s="34">
        <f>'BAR BB| Open rates'!FN23*0.82</f>
        <v>29356</v>
      </c>
      <c r="FO23" s="34">
        <f>'BAR BB| Open rates'!FO23*0.82</f>
        <v>29356</v>
      </c>
      <c r="FP23" s="34">
        <f>'BAR BB| Open rates'!FP23*0.82</f>
        <v>28536</v>
      </c>
      <c r="FQ23" s="34">
        <f>'BAR BB| Open rates'!FQ23*0.82</f>
        <v>28536</v>
      </c>
      <c r="FR23" s="34">
        <f>'BAR BB| Open rates'!FR23*0.82</f>
        <v>28536</v>
      </c>
      <c r="FS23" s="34">
        <f>'BAR BB| Open rates'!FS23*0.82</f>
        <v>28536</v>
      </c>
      <c r="FT23" s="34">
        <f>'BAR BB| Open rates'!FT23*0.82</f>
        <v>28536</v>
      </c>
      <c r="FU23" s="34">
        <f>'BAR BB| Open rates'!FU23*0.82</f>
        <v>29356</v>
      </c>
      <c r="FV23" s="34">
        <f>'BAR BB| Open rates'!FV23*0.82</f>
        <v>29356</v>
      </c>
      <c r="FW23" s="34">
        <f>'BAR BB| Open rates'!FW23*0.82</f>
        <v>32389.999999999996</v>
      </c>
      <c r="FX23" s="34">
        <f>'BAR BB| Open rates'!FX23*0.82</f>
        <v>32389.999999999996</v>
      </c>
      <c r="FY23" s="34">
        <f>'BAR BB| Open rates'!FY23*0.82</f>
        <v>32389.999999999996</v>
      </c>
      <c r="FZ23" s="34">
        <f>'BAR BB| Open rates'!FZ23*0.82</f>
        <v>32389.999999999996</v>
      </c>
      <c r="GA23" s="34">
        <f>'BAR BB| Open rates'!GA23*0.82</f>
        <v>32389.999999999996</v>
      </c>
      <c r="GB23" s="34">
        <f>'BAR BB| Open rates'!GB23*0.82</f>
        <v>34194</v>
      </c>
      <c r="GC23" s="34">
        <f>'BAR BB| Open rates'!GC23*0.82</f>
        <v>34194</v>
      </c>
      <c r="GD23" s="34">
        <f>'BAR BB| Open rates'!GD23*0.82</f>
        <v>34194</v>
      </c>
      <c r="GE23" s="34">
        <f>'BAR BB| Open rates'!GE23*0.82</f>
        <v>34194</v>
      </c>
    </row>
    <row r="24" spans="1:187" s="35" customFormat="1" ht="12" customHeight="1" x14ac:dyDescent="0.2">
      <c r="A24" s="261">
        <v>2</v>
      </c>
      <c r="B24" s="34">
        <f>'BAR BB| Open rates'!B24*0.82</f>
        <v>45428</v>
      </c>
      <c r="C24" s="34">
        <f>'BAR BB| Open rates'!C24*0.82</f>
        <v>45428</v>
      </c>
      <c r="D24" s="34">
        <f>'BAR BB| Open rates'!D24*0.82</f>
        <v>43214</v>
      </c>
      <c r="E24" s="34">
        <f>'BAR BB| Open rates'!E24*0.82</f>
        <v>43214</v>
      </c>
      <c r="F24" s="34">
        <f>'BAR BB| Open rates'!F24*0.82</f>
        <v>41410</v>
      </c>
      <c r="G24" s="34">
        <f>'BAR BB| Open rates'!G24*0.82</f>
        <v>43214</v>
      </c>
      <c r="H24" s="34">
        <f>'BAR BB| Open rates'!H24*0.82</f>
        <v>43214</v>
      </c>
      <c r="I24" s="34">
        <f>'BAR BB| Open rates'!I24*0.82</f>
        <v>44854</v>
      </c>
      <c r="J24" s="34">
        <f>'BAR BB| Open rates'!J24*0.82</f>
        <v>44854</v>
      </c>
      <c r="K24" s="34">
        <f>'BAR BB| Open rates'!K24*0.82</f>
        <v>43214</v>
      </c>
      <c r="L24" s="34">
        <f>'BAR BB| Open rates'!L24*0.82</f>
        <v>43214</v>
      </c>
      <c r="M24" s="34">
        <f>'BAR BB| Open rates'!M24*0.82</f>
        <v>43214</v>
      </c>
      <c r="N24" s="34">
        <f>'BAR BB| Open rates'!N24*0.82</f>
        <v>43214</v>
      </c>
      <c r="O24" s="34">
        <f>'BAR BB| Open rates'!O24*0.82</f>
        <v>43214</v>
      </c>
      <c r="P24" s="34">
        <f>'BAR BB| Open rates'!P24*0.82</f>
        <v>44854</v>
      </c>
      <c r="Q24" s="34">
        <f>'BAR BB| Open rates'!Q24*0.82</f>
        <v>44854</v>
      </c>
      <c r="R24" s="34">
        <f>'BAR BB| Open rates'!R24*0.82</f>
        <v>44854</v>
      </c>
      <c r="S24" s="34">
        <f>'BAR BB| Open rates'!S24*0.82</f>
        <v>44854</v>
      </c>
      <c r="T24" s="34">
        <f>'BAR BB| Open rates'!T24*0.82</f>
        <v>44854</v>
      </c>
      <c r="U24" s="34">
        <f>'BAR BB| Open rates'!U24*0.82</f>
        <v>44854</v>
      </c>
      <c r="V24" s="34">
        <f>'BAR BB| Open rates'!V24*0.82</f>
        <v>44854</v>
      </c>
      <c r="W24" s="34">
        <f>'BAR BB| Open rates'!W24*0.82</f>
        <v>46494</v>
      </c>
      <c r="X24" s="34">
        <f>'BAR BB| Open rates'!X24*0.82</f>
        <v>46494</v>
      </c>
      <c r="Y24" s="34">
        <f>'BAR BB| Open rates'!Y24*0.82</f>
        <v>44854</v>
      </c>
      <c r="Z24" s="34">
        <f>'BAR BB| Open rates'!Z24*0.82</f>
        <v>44854</v>
      </c>
      <c r="AA24" s="34">
        <f>'BAR BB| Open rates'!AA24*0.82</f>
        <v>44854</v>
      </c>
      <c r="AB24" s="34">
        <f>'BAR BB| Open rates'!AB24*0.82</f>
        <v>44854</v>
      </c>
      <c r="AC24" s="34">
        <f>'BAR BB| Open rates'!AC24*0.82</f>
        <v>44854</v>
      </c>
      <c r="AD24" s="34">
        <f>'BAR BB| Open rates'!AD24*0.82</f>
        <v>46494</v>
      </c>
      <c r="AE24" s="34">
        <f>'BAR BB| Open rates'!AE24*0.82</f>
        <v>46494</v>
      </c>
      <c r="AF24" s="34">
        <f>'BAR BB| Open rates'!AF24*0.82</f>
        <v>44854</v>
      </c>
      <c r="AG24" s="34">
        <f>'BAR BB| Open rates'!AG24*0.82</f>
        <v>44854</v>
      </c>
      <c r="AH24" s="34">
        <f>'BAR BB| Open rates'!AH24*0.82</f>
        <v>44854</v>
      </c>
      <c r="AI24" s="34">
        <f>'BAR BB| Open rates'!AI24*0.82</f>
        <v>44854</v>
      </c>
      <c r="AJ24" s="34">
        <f>'BAR BB| Open rates'!AJ24*0.82</f>
        <v>44854</v>
      </c>
      <c r="AK24" s="34">
        <f>'BAR BB| Open rates'!AK24*0.82</f>
        <v>46494</v>
      </c>
      <c r="AL24" s="34">
        <f>'BAR BB| Open rates'!AL24*0.82</f>
        <v>46494</v>
      </c>
      <c r="AM24" s="34">
        <f>'BAR BB| Open rates'!AM24*0.82</f>
        <v>44854</v>
      </c>
      <c r="AN24" s="34">
        <f>'BAR BB| Open rates'!AN24*0.82</f>
        <v>44854</v>
      </c>
      <c r="AO24" s="34">
        <f>'BAR BB| Open rates'!AO24*0.82</f>
        <v>44854</v>
      </c>
      <c r="AP24" s="34">
        <f>'BAR BB| Open rates'!AP24*0.82</f>
        <v>44854</v>
      </c>
      <c r="AQ24" s="34">
        <f>'BAR BB| Open rates'!AQ24*0.82</f>
        <v>44854</v>
      </c>
      <c r="AR24" s="34">
        <f>'BAR BB| Open rates'!AR24*0.82</f>
        <v>46494</v>
      </c>
      <c r="AS24" s="34">
        <f>'BAR BB| Open rates'!AS24*0.82</f>
        <v>46494</v>
      </c>
      <c r="AT24" s="34">
        <f>'BAR BB| Open rates'!AT24*0.82</f>
        <v>44854</v>
      </c>
      <c r="AU24" s="34">
        <f>'BAR BB| Open rates'!AU24*0.82</f>
        <v>44854</v>
      </c>
      <c r="AV24" s="34">
        <f>'BAR BB| Open rates'!AV24*0.82</f>
        <v>44854</v>
      </c>
      <c r="AW24" s="34">
        <f>'BAR BB| Open rates'!AW24*0.82</f>
        <v>44854</v>
      </c>
      <c r="AX24" s="34">
        <f>'BAR BB| Open rates'!AX24*0.82</f>
        <v>44854</v>
      </c>
      <c r="AY24" s="34">
        <f>'BAR BB| Open rates'!AY24*0.82</f>
        <v>46494</v>
      </c>
      <c r="AZ24" s="34">
        <f>'BAR BB| Open rates'!AZ24*0.82</f>
        <v>46494</v>
      </c>
      <c r="BA24" s="34">
        <f>'BAR BB| Open rates'!BA24*0.82</f>
        <v>44854</v>
      </c>
      <c r="BB24" s="34">
        <f>'BAR BB| Open rates'!BB24*0.82</f>
        <v>44854</v>
      </c>
      <c r="BC24" s="34">
        <f>'BAR BB| Open rates'!BC24*0.82</f>
        <v>44854</v>
      </c>
      <c r="BD24" s="34">
        <f>'BAR BB| Open rates'!BD24*0.82</f>
        <v>44854</v>
      </c>
      <c r="BE24" s="34">
        <f>'BAR BB| Open rates'!BE24*0.82</f>
        <v>44854</v>
      </c>
      <c r="BF24" s="34">
        <f>'BAR BB| Open rates'!BF24*0.82</f>
        <v>46494</v>
      </c>
      <c r="BG24" s="34">
        <f>'BAR BB| Open rates'!BG24*0.82</f>
        <v>46494</v>
      </c>
      <c r="BH24" s="34">
        <f>'BAR BB| Open rates'!BH24*0.82</f>
        <v>42230</v>
      </c>
      <c r="BI24" s="34">
        <f>'BAR BB| Open rates'!BI24*0.82</f>
        <v>42230</v>
      </c>
      <c r="BJ24" s="34">
        <f>'BAR BB| Open rates'!BJ24*0.82</f>
        <v>42230</v>
      </c>
      <c r="BK24" s="34">
        <f>'BAR BB| Open rates'!BK24*0.82</f>
        <v>42230</v>
      </c>
      <c r="BL24" s="34">
        <f>'BAR BB| Open rates'!BL24*0.82</f>
        <v>42230</v>
      </c>
      <c r="BM24" s="34">
        <f>'BAR BB| Open rates'!BM24*0.82</f>
        <v>43214</v>
      </c>
      <c r="BN24" s="34">
        <f>'BAR BB| Open rates'!BN24*0.82</f>
        <v>43214</v>
      </c>
      <c r="BO24" s="34">
        <f>'BAR BB| Open rates'!BO24*0.82</f>
        <v>41410</v>
      </c>
      <c r="BP24" s="34">
        <f>'BAR BB| Open rates'!BP24*0.82</f>
        <v>41410</v>
      </c>
      <c r="BQ24" s="34">
        <f>'BAR BB| Open rates'!BQ24*0.82</f>
        <v>38294</v>
      </c>
      <c r="BR24" s="34">
        <f>'BAR BB| Open rates'!BR24*0.82</f>
        <v>38294</v>
      </c>
      <c r="BS24" s="34">
        <f>'BAR BB| Open rates'!BS24*0.82</f>
        <v>38294</v>
      </c>
      <c r="BT24" s="34">
        <f>'BAR BB| Open rates'!BT24*0.82</f>
        <v>38294</v>
      </c>
      <c r="BU24" s="34">
        <f>'BAR BB| Open rates'!BU24*0.82</f>
        <v>38294</v>
      </c>
      <c r="BV24" s="34">
        <f>'BAR BB| Open rates'!BV24*0.82</f>
        <v>36490</v>
      </c>
      <c r="BW24" s="34">
        <f>'BAR BB| Open rates'!BW24*0.82</f>
        <v>36490</v>
      </c>
      <c r="BX24" s="34">
        <f>'BAR BB| Open rates'!BX24*0.82</f>
        <v>36490</v>
      </c>
      <c r="BY24" s="34">
        <f>'BAR BB| Open rates'!BY24*0.82</f>
        <v>36490</v>
      </c>
      <c r="BZ24" s="34">
        <f>'BAR BB| Open rates'!BZ24*0.82</f>
        <v>36490</v>
      </c>
      <c r="CA24" s="34">
        <f>'BAR BB| Open rates'!CA24*0.82</f>
        <v>38294</v>
      </c>
      <c r="CB24" s="34">
        <f>'BAR BB| Open rates'!CB24*0.82</f>
        <v>38294</v>
      </c>
      <c r="CC24" s="34">
        <f>'BAR BB| Open rates'!CC24*0.82</f>
        <v>36490</v>
      </c>
      <c r="CD24" s="34">
        <f>'BAR BB| Open rates'!CD24*0.82</f>
        <v>36490</v>
      </c>
      <c r="CE24" s="34">
        <f>'BAR BB| Open rates'!CE24*0.82</f>
        <v>36490</v>
      </c>
      <c r="CF24" s="34">
        <f>'BAR BB| Open rates'!CF24*0.82</f>
        <v>36490</v>
      </c>
      <c r="CG24" s="34">
        <f>'BAR BB| Open rates'!CG24*0.82</f>
        <v>36490</v>
      </c>
      <c r="CH24" s="34">
        <f>'BAR BB| Open rates'!CH24*0.82</f>
        <v>38294</v>
      </c>
      <c r="CI24" s="34">
        <f>'BAR BB| Open rates'!CI24*0.82</f>
        <v>38294</v>
      </c>
      <c r="CJ24" s="34">
        <f>'BAR BB| Open rates'!CJ24*0.82</f>
        <v>36490</v>
      </c>
      <c r="CK24" s="34">
        <f>'BAR BB| Open rates'!CK24*0.82</f>
        <v>36490</v>
      </c>
      <c r="CL24" s="34">
        <f>'BAR BB| Open rates'!CL24*0.82</f>
        <v>36490</v>
      </c>
      <c r="CM24" s="34">
        <f>'BAR BB| Open rates'!CM24*0.82</f>
        <v>36490</v>
      </c>
      <c r="CN24" s="34">
        <f>'BAR BB| Open rates'!CN24*0.82</f>
        <v>36490</v>
      </c>
      <c r="CO24" s="34">
        <f>'BAR BB| Open rates'!CO24*0.82</f>
        <v>38294</v>
      </c>
      <c r="CP24" s="34">
        <f>'BAR BB| Open rates'!CP24*0.82</f>
        <v>38294</v>
      </c>
      <c r="CQ24" s="34">
        <f>'BAR BB| Open rates'!CQ24*0.82</f>
        <v>36490</v>
      </c>
      <c r="CR24" s="34">
        <f>'BAR BB| Open rates'!CR24*0.82</f>
        <v>36490</v>
      </c>
      <c r="CS24" s="34">
        <f>'BAR BB| Open rates'!CS24*0.82</f>
        <v>36490</v>
      </c>
      <c r="CT24" s="34">
        <f>'BAR BB| Open rates'!CT24*0.82</f>
        <v>36490</v>
      </c>
      <c r="CU24" s="34">
        <f>'BAR BB| Open rates'!CU24*0.82</f>
        <v>35096</v>
      </c>
      <c r="CV24" s="34">
        <f>'BAR BB| Open rates'!CV24*0.82</f>
        <v>35096</v>
      </c>
      <c r="CW24" s="34">
        <f>'BAR BB| Open rates'!CW24*0.82</f>
        <v>35096</v>
      </c>
      <c r="CX24" s="34">
        <f>'BAR BB| Open rates'!CX24*0.82</f>
        <v>33456</v>
      </c>
      <c r="CY24" s="34">
        <f>'BAR BB| Open rates'!CY24*0.82</f>
        <v>33456</v>
      </c>
      <c r="CZ24" s="34">
        <f>'BAR BB| Open rates'!CZ24*0.82</f>
        <v>33456</v>
      </c>
      <c r="DA24" s="34">
        <f>'BAR BB| Open rates'!DA24*0.82</f>
        <v>33456</v>
      </c>
      <c r="DB24" s="34">
        <f>'BAR BB| Open rates'!DB24*0.82</f>
        <v>33456</v>
      </c>
      <c r="DC24" s="34">
        <f>'BAR BB| Open rates'!DC24*0.82</f>
        <v>35096</v>
      </c>
      <c r="DD24" s="34">
        <f>'BAR BB| Open rates'!DD24*0.82</f>
        <v>35096</v>
      </c>
      <c r="DE24" s="34">
        <f>'BAR BB| Open rates'!DE24*0.82</f>
        <v>33456</v>
      </c>
      <c r="DF24" s="34">
        <f>'BAR BB| Open rates'!DF24*0.82</f>
        <v>33456</v>
      </c>
      <c r="DG24" s="34">
        <f>'BAR BB| Open rates'!DG24*0.82</f>
        <v>33456</v>
      </c>
      <c r="DH24" s="34">
        <f>'BAR BB| Open rates'!DH24*0.82</f>
        <v>33456</v>
      </c>
      <c r="DI24" s="34">
        <f>'BAR BB| Open rates'!DI24*0.82</f>
        <v>33456</v>
      </c>
      <c r="DJ24" s="34">
        <f>'BAR BB| Open rates'!DJ24*0.82</f>
        <v>35096</v>
      </c>
      <c r="DK24" s="34">
        <f>'BAR BB| Open rates'!DK24*0.82</f>
        <v>35096</v>
      </c>
      <c r="DL24" s="34">
        <f>'BAR BB| Open rates'!DL24*0.82</f>
        <v>33456</v>
      </c>
      <c r="DM24" s="34">
        <f>'BAR BB| Open rates'!DM24*0.82</f>
        <v>33456</v>
      </c>
      <c r="DN24" s="34">
        <f>'BAR BB| Open rates'!DN24*0.82</f>
        <v>33456</v>
      </c>
      <c r="DO24" s="34">
        <f>'BAR BB| Open rates'!DO24*0.82</f>
        <v>33456</v>
      </c>
      <c r="DP24" s="34">
        <f>'BAR BB| Open rates'!DP24*0.82</f>
        <v>33456</v>
      </c>
      <c r="DQ24" s="34">
        <f>'BAR BB| Open rates'!DQ24*0.82</f>
        <v>35096</v>
      </c>
      <c r="DR24" s="34">
        <f>'BAR BB| Open rates'!DR24*0.82</f>
        <v>35096</v>
      </c>
      <c r="DS24" s="34">
        <f>'BAR BB| Open rates'!DS24*0.82</f>
        <v>33456</v>
      </c>
      <c r="DT24" s="34">
        <f>'BAR BB| Open rates'!DT24*0.82</f>
        <v>33456</v>
      </c>
      <c r="DU24" s="34">
        <f>'BAR BB| Open rates'!DU24*0.82</f>
        <v>33456</v>
      </c>
      <c r="DV24" s="34">
        <f>'BAR BB| Open rates'!DV24*0.82</f>
        <v>33456</v>
      </c>
      <c r="DW24" s="34">
        <f>'BAR BB| Open rates'!DW24*0.82</f>
        <v>33456</v>
      </c>
      <c r="DX24" s="34">
        <f>'BAR BB| Open rates'!DX24*0.82</f>
        <v>35096</v>
      </c>
      <c r="DY24" s="34">
        <f>'BAR BB| Open rates'!DY24*0.82</f>
        <v>35096</v>
      </c>
      <c r="DZ24" s="34">
        <f>'BAR BB| Open rates'!DZ24*0.82</f>
        <v>36490</v>
      </c>
      <c r="EA24" s="34">
        <f>'BAR BB| Open rates'!EA24*0.82</f>
        <v>36490</v>
      </c>
      <c r="EB24" s="34">
        <f>'BAR BB| Open rates'!EB24*0.82</f>
        <v>36490</v>
      </c>
      <c r="EC24" s="34">
        <f>'BAR BB| Open rates'!EC24*0.82</f>
        <v>38294</v>
      </c>
      <c r="ED24" s="34">
        <f>'BAR BB| Open rates'!ED24*0.82</f>
        <v>38294</v>
      </c>
      <c r="EE24" s="34">
        <f>'BAR BB| Open rates'!EE24*0.82</f>
        <v>38294</v>
      </c>
      <c r="EF24" s="34">
        <f>'BAR BB| Open rates'!EF24*0.82</f>
        <v>38294</v>
      </c>
      <c r="EG24" s="34">
        <f>'BAR BB| Open rates'!EG24*0.82</f>
        <v>32635.999999999996</v>
      </c>
      <c r="EH24" s="34">
        <f>'BAR BB| Open rates'!EH24*0.82</f>
        <v>30995.999999999996</v>
      </c>
      <c r="EI24" s="34">
        <f>'BAR BB| Open rates'!EI24*0.82</f>
        <v>30995.999999999996</v>
      </c>
      <c r="EJ24" s="34">
        <f>'BAR BB| Open rates'!EJ24*0.82</f>
        <v>30995.999999999996</v>
      </c>
      <c r="EK24" s="34">
        <f>'BAR BB| Open rates'!EK24*0.82</f>
        <v>30995.999999999996</v>
      </c>
      <c r="EL24" s="34">
        <f>'BAR BB| Open rates'!EL24*0.82</f>
        <v>31815.999999999996</v>
      </c>
      <c r="EM24" s="34">
        <f>'BAR BB| Open rates'!EM24*0.82</f>
        <v>31815.999999999996</v>
      </c>
      <c r="EN24" s="34">
        <f>'BAR BB| Open rates'!EN24*0.82</f>
        <v>30995.999999999996</v>
      </c>
      <c r="EO24" s="34">
        <f>'BAR BB| Open rates'!EO24*0.82</f>
        <v>30995.999999999996</v>
      </c>
      <c r="EP24" s="34">
        <f>'BAR BB| Open rates'!EP24*0.82</f>
        <v>30995.999999999996</v>
      </c>
      <c r="EQ24" s="34">
        <f>'BAR BB| Open rates'!EQ24*0.82</f>
        <v>30995.999999999996</v>
      </c>
      <c r="ER24" s="34">
        <f>'BAR BB| Open rates'!ER24*0.82</f>
        <v>30995.999999999996</v>
      </c>
      <c r="ES24" s="34">
        <f>'BAR BB| Open rates'!ES24*0.82</f>
        <v>31815.999999999996</v>
      </c>
      <c r="ET24" s="34">
        <f>'BAR BB| Open rates'!ET24*0.82</f>
        <v>31815.999999999996</v>
      </c>
      <c r="EU24" s="34">
        <f>'BAR BB| Open rates'!EU24*0.82</f>
        <v>30995.999999999996</v>
      </c>
      <c r="EV24" s="34">
        <f>'BAR BB| Open rates'!EV24*0.82</f>
        <v>30995.999999999996</v>
      </c>
      <c r="EW24" s="34">
        <f>'BAR BB| Open rates'!EW24*0.82</f>
        <v>30995.999999999996</v>
      </c>
      <c r="EX24" s="34">
        <f>'BAR BB| Open rates'!EX24*0.82</f>
        <v>30995.999999999996</v>
      </c>
      <c r="EY24" s="34">
        <f>'BAR BB| Open rates'!EY24*0.82</f>
        <v>30995.999999999996</v>
      </c>
      <c r="EZ24" s="34">
        <f>'BAR BB| Open rates'!EZ24*0.82</f>
        <v>31815.999999999996</v>
      </c>
      <c r="FA24" s="34">
        <f>'BAR BB| Open rates'!FA24*0.82</f>
        <v>31815.999999999996</v>
      </c>
      <c r="FB24" s="34">
        <f>'BAR BB| Open rates'!FB24*0.82</f>
        <v>30995.999999999996</v>
      </c>
      <c r="FC24" s="34">
        <f>'BAR BB| Open rates'!FC24*0.82</f>
        <v>30995.999999999996</v>
      </c>
      <c r="FD24" s="34">
        <f>'BAR BB| Open rates'!FD24*0.82</f>
        <v>30995.999999999996</v>
      </c>
      <c r="FE24" s="34">
        <f>'BAR BB| Open rates'!FE24*0.82</f>
        <v>30995.999999999996</v>
      </c>
      <c r="FF24" s="34">
        <f>'BAR BB| Open rates'!FF24*0.82</f>
        <v>30995.999999999996</v>
      </c>
      <c r="FG24" s="34">
        <f>'BAR BB| Open rates'!FG24*0.82</f>
        <v>31815.999999999996</v>
      </c>
      <c r="FH24" s="34">
        <f>'BAR BB| Open rates'!FH24*0.82</f>
        <v>31815.999999999996</v>
      </c>
      <c r="FI24" s="34">
        <f>'BAR BB| Open rates'!FI24*0.82</f>
        <v>30995.999999999996</v>
      </c>
      <c r="FJ24" s="34">
        <f>'BAR BB| Open rates'!FJ24*0.82</f>
        <v>30995.999999999996</v>
      </c>
      <c r="FK24" s="34">
        <f>'BAR BB| Open rates'!FK24*0.82</f>
        <v>30995.999999999996</v>
      </c>
      <c r="FL24" s="34">
        <f>'BAR BB| Open rates'!FL24*0.82</f>
        <v>30995.999999999996</v>
      </c>
      <c r="FM24" s="34">
        <f>'BAR BB| Open rates'!FM24*0.82</f>
        <v>30995.999999999996</v>
      </c>
      <c r="FN24" s="34">
        <f>'BAR BB| Open rates'!FN24*0.82</f>
        <v>31815.999999999996</v>
      </c>
      <c r="FO24" s="34">
        <f>'BAR BB| Open rates'!FO24*0.82</f>
        <v>31815.999999999996</v>
      </c>
      <c r="FP24" s="34">
        <f>'BAR BB| Open rates'!FP24*0.82</f>
        <v>30995.999999999996</v>
      </c>
      <c r="FQ24" s="34">
        <f>'BAR BB| Open rates'!FQ24*0.82</f>
        <v>30995.999999999996</v>
      </c>
      <c r="FR24" s="34">
        <f>'BAR BB| Open rates'!FR24*0.82</f>
        <v>30995.999999999996</v>
      </c>
      <c r="FS24" s="34">
        <f>'BAR BB| Open rates'!FS24*0.82</f>
        <v>30995.999999999996</v>
      </c>
      <c r="FT24" s="34">
        <f>'BAR BB| Open rates'!FT24*0.82</f>
        <v>30995.999999999996</v>
      </c>
      <c r="FU24" s="34">
        <f>'BAR BB| Open rates'!FU24*0.82</f>
        <v>31815.999999999996</v>
      </c>
      <c r="FV24" s="34">
        <f>'BAR BB| Open rates'!FV24*0.82</f>
        <v>31815.999999999996</v>
      </c>
      <c r="FW24" s="34">
        <f>'BAR BB| Open rates'!FW24*0.82</f>
        <v>34850</v>
      </c>
      <c r="FX24" s="34">
        <f>'BAR BB| Open rates'!FX24*0.82</f>
        <v>34850</v>
      </c>
      <c r="FY24" s="34">
        <f>'BAR BB| Open rates'!FY24*0.82</f>
        <v>34850</v>
      </c>
      <c r="FZ24" s="34">
        <f>'BAR BB| Open rates'!FZ24*0.82</f>
        <v>34850</v>
      </c>
      <c r="GA24" s="34">
        <f>'BAR BB| Open rates'!GA24*0.82</f>
        <v>34850</v>
      </c>
      <c r="GB24" s="34">
        <f>'BAR BB| Open rates'!GB24*0.82</f>
        <v>36654</v>
      </c>
      <c r="GC24" s="34">
        <f>'BAR BB| Open rates'!GC24*0.82</f>
        <v>36654</v>
      </c>
      <c r="GD24" s="34">
        <f>'BAR BB| Open rates'!GD24*0.82</f>
        <v>36654</v>
      </c>
      <c r="GE24" s="34">
        <f>'BAR BB| Open rates'!GE24*0.82</f>
        <v>36654</v>
      </c>
    </row>
    <row r="25" spans="1:187" s="35" customFormat="1" ht="12" customHeight="1" x14ac:dyDescent="0.2">
      <c r="A25" s="261">
        <v>3</v>
      </c>
      <c r="B25" s="34">
        <f>'BAR BB| Open rates'!B25*0.82</f>
        <v>47888</v>
      </c>
      <c r="C25" s="34">
        <f>'BAR BB| Open rates'!C25*0.82</f>
        <v>47888</v>
      </c>
      <c r="D25" s="34">
        <f>'BAR BB| Open rates'!D25*0.82</f>
        <v>45674</v>
      </c>
      <c r="E25" s="34">
        <f>'BAR BB| Open rates'!E25*0.82</f>
        <v>45674</v>
      </c>
      <c r="F25" s="34">
        <f>'BAR BB| Open rates'!F25*0.82</f>
        <v>43870</v>
      </c>
      <c r="G25" s="34">
        <f>'BAR BB| Open rates'!G25*0.82</f>
        <v>45674</v>
      </c>
      <c r="H25" s="34">
        <f>'BAR BB| Open rates'!H25*0.82</f>
        <v>45674</v>
      </c>
      <c r="I25" s="34">
        <f>'BAR BB| Open rates'!I25*0.82</f>
        <v>47314</v>
      </c>
      <c r="J25" s="34">
        <f>'BAR BB| Open rates'!J25*0.82</f>
        <v>47314</v>
      </c>
      <c r="K25" s="34">
        <f>'BAR BB| Open rates'!K25*0.82</f>
        <v>45674</v>
      </c>
      <c r="L25" s="34">
        <f>'BAR BB| Open rates'!L25*0.82</f>
        <v>45674</v>
      </c>
      <c r="M25" s="34">
        <f>'BAR BB| Open rates'!M25*0.82</f>
        <v>45674</v>
      </c>
      <c r="N25" s="34">
        <f>'BAR BB| Open rates'!N25*0.82</f>
        <v>45674</v>
      </c>
      <c r="O25" s="34">
        <f>'BAR BB| Open rates'!O25*0.82</f>
        <v>45674</v>
      </c>
      <c r="P25" s="34">
        <f>'BAR BB| Open rates'!P25*0.82</f>
        <v>47314</v>
      </c>
      <c r="Q25" s="34">
        <f>'BAR BB| Open rates'!Q25*0.82</f>
        <v>47314</v>
      </c>
      <c r="R25" s="34">
        <f>'BAR BB| Open rates'!R25*0.82</f>
        <v>47314</v>
      </c>
      <c r="S25" s="34">
        <f>'BAR BB| Open rates'!S25*0.82</f>
        <v>47314</v>
      </c>
      <c r="T25" s="34">
        <f>'BAR BB| Open rates'!T25*0.82</f>
        <v>47314</v>
      </c>
      <c r="U25" s="34">
        <f>'BAR BB| Open rates'!U25*0.82</f>
        <v>47314</v>
      </c>
      <c r="V25" s="34">
        <f>'BAR BB| Open rates'!V25*0.82</f>
        <v>47314</v>
      </c>
      <c r="W25" s="34">
        <f>'BAR BB| Open rates'!W25*0.82</f>
        <v>48954</v>
      </c>
      <c r="X25" s="34">
        <f>'BAR BB| Open rates'!X25*0.82</f>
        <v>48954</v>
      </c>
      <c r="Y25" s="34">
        <f>'BAR BB| Open rates'!Y25*0.82</f>
        <v>47314</v>
      </c>
      <c r="Z25" s="34">
        <f>'BAR BB| Open rates'!Z25*0.82</f>
        <v>47314</v>
      </c>
      <c r="AA25" s="34">
        <f>'BAR BB| Open rates'!AA25*0.82</f>
        <v>47314</v>
      </c>
      <c r="AB25" s="34">
        <f>'BAR BB| Open rates'!AB25*0.82</f>
        <v>47314</v>
      </c>
      <c r="AC25" s="34">
        <f>'BAR BB| Open rates'!AC25*0.82</f>
        <v>47314</v>
      </c>
      <c r="AD25" s="34">
        <f>'BAR BB| Open rates'!AD25*0.82</f>
        <v>48954</v>
      </c>
      <c r="AE25" s="34">
        <f>'BAR BB| Open rates'!AE25*0.82</f>
        <v>48954</v>
      </c>
      <c r="AF25" s="34">
        <f>'BAR BB| Open rates'!AF25*0.82</f>
        <v>47314</v>
      </c>
      <c r="AG25" s="34">
        <f>'BAR BB| Open rates'!AG25*0.82</f>
        <v>47314</v>
      </c>
      <c r="AH25" s="34">
        <f>'BAR BB| Open rates'!AH25*0.82</f>
        <v>47314</v>
      </c>
      <c r="AI25" s="34">
        <f>'BAR BB| Open rates'!AI25*0.82</f>
        <v>47314</v>
      </c>
      <c r="AJ25" s="34">
        <f>'BAR BB| Open rates'!AJ25*0.82</f>
        <v>47314</v>
      </c>
      <c r="AK25" s="34">
        <f>'BAR BB| Open rates'!AK25*0.82</f>
        <v>48954</v>
      </c>
      <c r="AL25" s="34">
        <f>'BAR BB| Open rates'!AL25*0.82</f>
        <v>48954</v>
      </c>
      <c r="AM25" s="34">
        <f>'BAR BB| Open rates'!AM25*0.82</f>
        <v>47314</v>
      </c>
      <c r="AN25" s="34">
        <f>'BAR BB| Open rates'!AN25*0.82</f>
        <v>47314</v>
      </c>
      <c r="AO25" s="34">
        <f>'BAR BB| Open rates'!AO25*0.82</f>
        <v>47314</v>
      </c>
      <c r="AP25" s="34">
        <f>'BAR BB| Open rates'!AP25*0.82</f>
        <v>47314</v>
      </c>
      <c r="AQ25" s="34">
        <f>'BAR BB| Open rates'!AQ25*0.82</f>
        <v>47314</v>
      </c>
      <c r="AR25" s="34">
        <f>'BAR BB| Open rates'!AR25*0.82</f>
        <v>48954</v>
      </c>
      <c r="AS25" s="34">
        <f>'BAR BB| Open rates'!AS25*0.82</f>
        <v>48954</v>
      </c>
      <c r="AT25" s="34">
        <f>'BAR BB| Open rates'!AT25*0.82</f>
        <v>47314</v>
      </c>
      <c r="AU25" s="34">
        <f>'BAR BB| Open rates'!AU25*0.82</f>
        <v>47314</v>
      </c>
      <c r="AV25" s="34">
        <f>'BAR BB| Open rates'!AV25*0.82</f>
        <v>47314</v>
      </c>
      <c r="AW25" s="34">
        <f>'BAR BB| Open rates'!AW25*0.82</f>
        <v>47314</v>
      </c>
      <c r="AX25" s="34">
        <f>'BAR BB| Open rates'!AX25*0.82</f>
        <v>47314</v>
      </c>
      <c r="AY25" s="34">
        <f>'BAR BB| Open rates'!AY25*0.82</f>
        <v>48954</v>
      </c>
      <c r="AZ25" s="34">
        <f>'BAR BB| Open rates'!AZ25*0.82</f>
        <v>48954</v>
      </c>
      <c r="BA25" s="34">
        <f>'BAR BB| Open rates'!BA25*0.82</f>
        <v>47314</v>
      </c>
      <c r="BB25" s="34">
        <f>'BAR BB| Open rates'!BB25*0.82</f>
        <v>47314</v>
      </c>
      <c r="BC25" s="34">
        <f>'BAR BB| Open rates'!BC25*0.82</f>
        <v>47314</v>
      </c>
      <c r="BD25" s="34">
        <f>'BAR BB| Open rates'!BD25*0.82</f>
        <v>47314</v>
      </c>
      <c r="BE25" s="34">
        <f>'BAR BB| Open rates'!BE25*0.82</f>
        <v>47314</v>
      </c>
      <c r="BF25" s="34">
        <f>'BAR BB| Open rates'!BF25*0.82</f>
        <v>48954</v>
      </c>
      <c r="BG25" s="34">
        <f>'BAR BB| Open rates'!BG25*0.82</f>
        <v>48954</v>
      </c>
      <c r="BH25" s="34">
        <f>'BAR BB| Open rates'!BH25*0.82</f>
        <v>44690</v>
      </c>
      <c r="BI25" s="34">
        <f>'BAR BB| Open rates'!BI25*0.82</f>
        <v>44690</v>
      </c>
      <c r="BJ25" s="34">
        <f>'BAR BB| Open rates'!BJ25*0.82</f>
        <v>44690</v>
      </c>
      <c r="BK25" s="34">
        <f>'BAR BB| Open rates'!BK25*0.82</f>
        <v>44690</v>
      </c>
      <c r="BL25" s="34">
        <f>'BAR BB| Open rates'!BL25*0.82</f>
        <v>44690</v>
      </c>
      <c r="BM25" s="34">
        <f>'BAR BB| Open rates'!BM25*0.82</f>
        <v>45674</v>
      </c>
      <c r="BN25" s="34">
        <f>'BAR BB| Open rates'!BN25*0.82</f>
        <v>45674</v>
      </c>
      <c r="BO25" s="34">
        <f>'BAR BB| Open rates'!BO25*0.82</f>
        <v>43870</v>
      </c>
      <c r="BP25" s="34">
        <f>'BAR BB| Open rates'!BP25*0.82</f>
        <v>43870</v>
      </c>
      <c r="BQ25" s="34">
        <f>'BAR BB| Open rates'!BQ25*0.82</f>
        <v>40754</v>
      </c>
      <c r="BR25" s="34">
        <f>'BAR BB| Open rates'!BR25*0.82</f>
        <v>40754</v>
      </c>
      <c r="BS25" s="34">
        <f>'BAR BB| Open rates'!BS25*0.82</f>
        <v>40754</v>
      </c>
      <c r="BT25" s="34">
        <f>'BAR BB| Open rates'!BT25*0.82</f>
        <v>40754</v>
      </c>
      <c r="BU25" s="34">
        <f>'BAR BB| Open rates'!BU25*0.82</f>
        <v>40754</v>
      </c>
      <c r="BV25" s="34">
        <f>'BAR BB| Open rates'!BV25*0.82</f>
        <v>38950</v>
      </c>
      <c r="BW25" s="34">
        <f>'BAR BB| Open rates'!BW25*0.82</f>
        <v>38950</v>
      </c>
      <c r="BX25" s="34">
        <f>'BAR BB| Open rates'!BX25*0.82</f>
        <v>38950</v>
      </c>
      <c r="BY25" s="34">
        <f>'BAR BB| Open rates'!BY25*0.82</f>
        <v>38950</v>
      </c>
      <c r="BZ25" s="34">
        <f>'BAR BB| Open rates'!BZ25*0.82</f>
        <v>38950</v>
      </c>
      <c r="CA25" s="34">
        <f>'BAR BB| Open rates'!CA25*0.82</f>
        <v>40754</v>
      </c>
      <c r="CB25" s="34">
        <f>'BAR BB| Open rates'!CB25*0.82</f>
        <v>40754</v>
      </c>
      <c r="CC25" s="34">
        <f>'BAR BB| Open rates'!CC25*0.82</f>
        <v>38950</v>
      </c>
      <c r="CD25" s="34">
        <f>'BAR BB| Open rates'!CD25*0.82</f>
        <v>38950</v>
      </c>
      <c r="CE25" s="34">
        <f>'BAR BB| Open rates'!CE25*0.82</f>
        <v>38950</v>
      </c>
      <c r="CF25" s="34">
        <f>'BAR BB| Open rates'!CF25*0.82</f>
        <v>38950</v>
      </c>
      <c r="CG25" s="34">
        <f>'BAR BB| Open rates'!CG25*0.82</f>
        <v>38950</v>
      </c>
      <c r="CH25" s="34">
        <f>'BAR BB| Open rates'!CH25*0.82</f>
        <v>40754</v>
      </c>
      <c r="CI25" s="34">
        <f>'BAR BB| Open rates'!CI25*0.82</f>
        <v>40754</v>
      </c>
      <c r="CJ25" s="34">
        <f>'BAR BB| Open rates'!CJ25*0.82</f>
        <v>38950</v>
      </c>
      <c r="CK25" s="34">
        <f>'BAR BB| Open rates'!CK25*0.82</f>
        <v>38950</v>
      </c>
      <c r="CL25" s="34">
        <f>'BAR BB| Open rates'!CL25*0.82</f>
        <v>38950</v>
      </c>
      <c r="CM25" s="34">
        <f>'BAR BB| Open rates'!CM25*0.82</f>
        <v>38950</v>
      </c>
      <c r="CN25" s="34">
        <f>'BAR BB| Open rates'!CN25*0.82</f>
        <v>38950</v>
      </c>
      <c r="CO25" s="34">
        <f>'BAR BB| Open rates'!CO25*0.82</f>
        <v>40754</v>
      </c>
      <c r="CP25" s="34">
        <f>'BAR BB| Open rates'!CP25*0.82</f>
        <v>40754</v>
      </c>
      <c r="CQ25" s="34">
        <f>'BAR BB| Open rates'!CQ25*0.82</f>
        <v>38950</v>
      </c>
      <c r="CR25" s="34">
        <f>'BAR BB| Open rates'!CR25*0.82</f>
        <v>38950</v>
      </c>
      <c r="CS25" s="34">
        <f>'BAR BB| Open rates'!CS25*0.82</f>
        <v>38950</v>
      </c>
      <c r="CT25" s="34">
        <f>'BAR BB| Open rates'!CT25*0.82</f>
        <v>38950</v>
      </c>
      <c r="CU25" s="34">
        <f>'BAR BB| Open rates'!CU25*0.82</f>
        <v>37556</v>
      </c>
      <c r="CV25" s="34">
        <f>'BAR BB| Open rates'!CV25*0.82</f>
        <v>37556</v>
      </c>
      <c r="CW25" s="34">
        <f>'BAR BB| Open rates'!CW25*0.82</f>
        <v>37556</v>
      </c>
      <c r="CX25" s="34">
        <f>'BAR BB| Open rates'!CX25*0.82</f>
        <v>35916</v>
      </c>
      <c r="CY25" s="34">
        <f>'BAR BB| Open rates'!CY25*0.82</f>
        <v>35916</v>
      </c>
      <c r="CZ25" s="34">
        <f>'BAR BB| Open rates'!CZ25*0.82</f>
        <v>35916</v>
      </c>
      <c r="DA25" s="34">
        <f>'BAR BB| Open rates'!DA25*0.82</f>
        <v>35916</v>
      </c>
      <c r="DB25" s="34">
        <f>'BAR BB| Open rates'!DB25*0.82</f>
        <v>35916</v>
      </c>
      <c r="DC25" s="34">
        <f>'BAR BB| Open rates'!DC25*0.82</f>
        <v>37556</v>
      </c>
      <c r="DD25" s="34">
        <f>'BAR BB| Open rates'!DD25*0.82</f>
        <v>37556</v>
      </c>
      <c r="DE25" s="34">
        <f>'BAR BB| Open rates'!DE25*0.82</f>
        <v>35916</v>
      </c>
      <c r="DF25" s="34">
        <f>'BAR BB| Open rates'!DF25*0.82</f>
        <v>35916</v>
      </c>
      <c r="DG25" s="34">
        <f>'BAR BB| Open rates'!DG25*0.82</f>
        <v>35916</v>
      </c>
      <c r="DH25" s="34">
        <f>'BAR BB| Open rates'!DH25*0.82</f>
        <v>35916</v>
      </c>
      <c r="DI25" s="34">
        <f>'BAR BB| Open rates'!DI25*0.82</f>
        <v>35916</v>
      </c>
      <c r="DJ25" s="34">
        <f>'BAR BB| Open rates'!DJ25*0.82</f>
        <v>37556</v>
      </c>
      <c r="DK25" s="34">
        <f>'BAR BB| Open rates'!DK25*0.82</f>
        <v>37556</v>
      </c>
      <c r="DL25" s="34">
        <f>'BAR BB| Open rates'!DL25*0.82</f>
        <v>35916</v>
      </c>
      <c r="DM25" s="34">
        <f>'BAR BB| Open rates'!DM25*0.82</f>
        <v>35916</v>
      </c>
      <c r="DN25" s="34">
        <f>'BAR BB| Open rates'!DN25*0.82</f>
        <v>35916</v>
      </c>
      <c r="DO25" s="34">
        <f>'BAR BB| Open rates'!DO25*0.82</f>
        <v>35916</v>
      </c>
      <c r="DP25" s="34">
        <f>'BAR BB| Open rates'!DP25*0.82</f>
        <v>35916</v>
      </c>
      <c r="DQ25" s="34">
        <f>'BAR BB| Open rates'!DQ25*0.82</f>
        <v>37556</v>
      </c>
      <c r="DR25" s="34">
        <f>'BAR BB| Open rates'!DR25*0.82</f>
        <v>37556</v>
      </c>
      <c r="DS25" s="34">
        <f>'BAR BB| Open rates'!DS25*0.82</f>
        <v>35916</v>
      </c>
      <c r="DT25" s="34">
        <f>'BAR BB| Open rates'!DT25*0.82</f>
        <v>35916</v>
      </c>
      <c r="DU25" s="34">
        <f>'BAR BB| Open rates'!DU25*0.82</f>
        <v>35916</v>
      </c>
      <c r="DV25" s="34">
        <f>'BAR BB| Open rates'!DV25*0.82</f>
        <v>35916</v>
      </c>
      <c r="DW25" s="34">
        <f>'BAR BB| Open rates'!DW25*0.82</f>
        <v>35916</v>
      </c>
      <c r="DX25" s="34">
        <f>'BAR BB| Open rates'!DX25*0.82</f>
        <v>37556</v>
      </c>
      <c r="DY25" s="34">
        <f>'BAR BB| Open rates'!DY25*0.82</f>
        <v>37556</v>
      </c>
      <c r="DZ25" s="34">
        <f>'BAR BB| Open rates'!DZ25*0.82</f>
        <v>38950</v>
      </c>
      <c r="EA25" s="34">
        <f>'BAR BB| Open rates'!EA25*0.82</f>
        <v>38950</v>
      </c>
      <c r="EB25" s="34">
        <f>'BAR BB| Open rates'!EB25*0.82</f>
        <v>38950</v>
      </c>
      <c r="EC25" s="34">
        <f>'BAR BB| Open rates'!EC25*0.82</f>
        <v>40754</v>
      </c>
      <c r="ED25" s="34">
        <f>'BAR BB| Open rates'!ED25*0.82</f>
        <v>40754</v>
      </c>
      <c r="EE25" s="34">
        <f>'BAR BB| Open rates'!EE25*0.82</f>
        <v>40754</v>
      </c>
      <c r="EF25" s="34">
        <f>'BAR BB| Open rates'!EF25*0.82</f>
        <v>40754</v>
      </c>
      <c r="EG25" s="34">
        <f>'BAR BB| Open rates'!EG25*0.82</f>
        <v>35096</v>
      </c>
      <c r="EH25" s="34">
        <f>'BAR BB| Open rates'!EH25*0.82</f>
        <v>33456</v>
      </c>
      <c r="EI25" s="34">
        <f>'BAR BB| Open rates'!EI25*0.82</f>
        <v>33456</v>
      </c>
      <c r="EJ25" s="34">
        <f>'BAR BB| Open rates'!EJ25*0.82</f>
        <v>33456</v>
      </c>
      <c r="EK25" s="34">
        <f>'BAR BB| Open rates'!EK25*0.82</f>
        <v>33456</v>
      </c>
      <c r="EL25" s="34">
        <f>'BAR BB| Open rates'!EL25*0.82</f>
        <v>34276</v>
      </c>
      <c r="EM25" s="34">
        <f>'BAR BB| Open rates'!EM25*0.82</f>
        <v>34276</v>
      </c>
      <c r="EN25" s="34">
        <f>'BAR BB| Open rates'!EN25*0.82</f>
        <v>33456</v>
      </c>
      <c r="EO25" s="34">
        <f>'BAR BB| Open rates'!EO25*0.82</f>
        <v>33456</v>
      </c>
      <c r="EP25" s="34">
        <f>'BAR BB| Open rates'!EP25*0.82</f>
        <v>33456</v>
      </c>
      <c r="EQ25" s="34">
        <f>'BAR BB| Open rates'!EQ25*0.82</f>
        <v>33456</v>
      </c>
      <c r="ER25" s="34">
        <f>'BAR BB| Open rates'!ER25*0.82</f>
        <v>33456</v>
      </c>
      <c r="ES25" s="34">
        <f>'BAR BB| Open rates'!ES25*0.82</f>
        <v>34276</v>
      </c>
      <c r="ET25" s="34">
        <f>'BAR BB| Open rates'!ET25*0.82</f>
        <v>34276</v>
      </c>
      <c r="EU25" s="34">
        <f>'BAR BB| Open rates'!EU25*0.82</f>
        <v>33456</v>
      </c>
      <c r="EV25" s="34">
        <f>'BAR BB| Open rates'!EV25*0.82</f>
        <v>33456</v>
      </c>
      <c r="EW25" s="34">
        <f>'BAR BB| Open rates'!EW25*0.82</f>
        <v>33456</v>
      </c>
      <c r="EX25" s="34">
        <f>'BAR BB| Open rates'!EX25*0.82</f>
        <v>33456</v>
      </c>
      <c r="EY25" s="34">
        <f>'BAR BB| Open rates'!EY25*0.82</f>
        <v>33456</v>
      </c>
      <c r="EZ25" s="34">
        <f>'BAR BB| Open rates'!EZ25*0.82</f>
        <v>34276</v>
      </c>
      <c r="FA25" s="34">
        <f>'BAR BB| Open rates'!FA25*0.82</f>
        <v>34276</v>
      </c>
      <c r="FB25" s="34">
        <f>'BAR BB| Open rates'!FB25*0.82</f>
        <v>33456</v>
      </c>
      <c r="FC25" s="34">
        <f>'BAR BB| Open rates'!FC25*0.82</f>
        <v>33456</v>
      </c>
      <c r="FD25" s="34">
        <f>'BAR BB| Open rates'!FD25*0.82</f>
        <v>33456</v>
      </c>
      <c r="FE25" s="34">
        <f>'BAR BB| Open rates'!FE25*0.82</f>
        <v>33456</v>
      </c>
      <c r="FF25" s="34">
        <f>'BAR BB| Open rates'!FF25*0.82</f>
        <v>33456</v>
      </c>
      <c r="FG25" s="34">
        <f>'BAR BB| Open rates'!FG25*0.82</f>
        <v>34276</v>
      </c>
      <c r="FH25" s="34">
        <f>'BAR BB| Open rates'!FH25*0.82</f>
        <v>34276</v>
      </c>
      <c r="FI25" s="34">
        <f>'BAR BB| Open rates'!FI25*0.82</f>
        <v>33456</v>
      </c>
      <c r="FJ25" s="34">
        <f>'BAR BB| Open rates'!FJ25*0.82</f>
        <v>33456</v>
      </c>
      <c r="FK25" s="34">
        <f>'BAR BB| Open rates'!FK25*0.82</f>
        <v>33456</v>
      </c>
      <c r="FL25" s="34">
        <f>'BAR BB| Open rates'!FL25*0.82</f>
        <v>33456</v>
      </c>
      <c r="FM25" s="34">
        <f>'BAR BB| Open rates'!FM25*0.82</f>
        <v>33456</v>
      </c>
      <c r="FN25" s="34">
        <f>'BAR BB| Open rates'!FN25*0.82</f>
        <v>34276</v>
      </c>
      <c r="FO25" s="34">
        <f>'BAR BB| Open rates'!FO25*0.82</f>
        <v>34276</v>
      </c>
      <c r="FP25" s="34">
        <f>'BAR BB| Open rates'!FP25*0.82</f>
        <v>33456</v>
      </c>
      <c r="FQ25" s="34">
        <f>'BAR BB| Open rates'!FQ25*0.82</f>
        <v>33456</v>
      </c>
      <c r="FR25" s="34">
        <f>'BAR BB| Open rates'!FR25*0.82</f>
        <v>33456</v>
      </c>
      <c r="FS25" s="34">
        <f>'BAR BB| Open rates'!FS25*0.82</f>
        <v>33456</v>
      </c>
      <c r="FT25" s="34">
        <f>'BAR BB| Open rates'!FT25*0.82</f>
        <v>33456</v>
      </c>
      <c r="FU25" s="34">
        <f>'BAR BB| Open rates'!FU25*0.82</f>
        <v>34276</v>
      </c>
      <c r="FV25" s="34">
        <f>'BAR BB| Open rates'!FV25*0.82</f>
        <v>34276</v>
      </c>
      <c r="FW25" s="34">
        <f>'BAR BB| Open rates'!FW25*0.82</f>
        <v>37310</v>
      </c>
      <c r="FX25" s="34">
        <f>'BAR BB| Open rates'!FX25*0.82</f>
        <v>37310</v>
      </c>
      <c r="FY25" s="34">
        <f>'BAR BB| Open rates'!FY25*0.82</f>
        <v>37310</v>
      </c>
      <c r="FZ25" s="34">
        <f>'BAR BB| Open rates'!FZ25*0.82</f>
        <v>37310</v>
      </c>
      <c r="GA25" s="34">
        <f>'BAR BB| Open rates'!GA25*0.82</f>
        <v>37310</v>
      </c>
      <c r="GB25" s="34">
        <f>'BAR BB| Open rates'!GB25*0.82</f>
        <v>39114</v>
      </c>
      <c r="GC25" s="34">
        <f>'BAR BB| Open rates'!GC25*0.82</f>
        <v>39114</v>
      </c>
      <c r="GD25" s="34">
        <f>'BAR BB| Open rates'!GD25*0.82</f>
        <v>39114</v>
      </c>
      <c r="GE25" s="34">
        <f>'BAR BB| Open rates'!GE25*0.82</f>
        <v>39114</v>
      </c>
    </row>
    <row r="26" spans="1:187" s="35" customFormat="1" ht="12" customHeight="1" x14ac:dyDescent="0.2">
      <c r="A26" s="261">
        <v>4</v>
      </c>
      <c r="B26" s="34">
        <f>'BAR BB| Open rates'!B26*0.82</f>
        <v>50348</v>
      </c>
      <c r="C26" s="34">
        <f>'BAR BB| Open rates'!C26*0.82</f>
        <v>50348</v>
      </c>
      <c r="D26" s="34">
        <f>'BAR BB| Open rates'!D26*0.82</f>
        <v>48134</v>
      </c>
      <c r="E26" s="34">
        <f>'BAR BB| Open rates'!E26*0.82</f>
        <v>48134</v>
      </c>
      <c r="F26" s="34">
        <f>'BAR BB| Open rates'!F26*0.82</f>
        <v>46330</v>
      </c>
      <c r="G26" s="34">
        <f>'BAR BB| Open rates'!G26*0.82</f>
        <v>48134</v>
      </c>
      <c r="H26" s="34">
        <f>'BAR BB| Open rates'!H26*0.82</f>
        <v>48134</v>
      </c>
      <c r="I26" s="34">
        <f>'BAR BB| Open rates'!I26*0.82</f>
        <v>49774</v>
      </c>
      <c r="J26" s="34">
        <f>'BAR BB| Open rates'!J26*0.82</f>
        <v>49774</v>
      </c>
      <c r="K26" s="34">
        <f>'BAR BB| Open rates'!K26*0.82</f>
        <v>48134</v>
      </c>
      <c r="L26" s="34">
        <f>'BAR BB| Open rates'!L26*0.82</f>
        <v>48134</v>
      </c>
      <c r="M26" s="34">
        <f>'BAR BB| Open rates'!M26*0.82</f>
        <v>48134</v>
      </c>
      <c r="N26" s="34">
        <f>'BAR BB| Open rates'!N26*0.82</f>
        <v>48134</v>
      </c>
      <c r="O26" s="34">
        <f>'BAR BB| Open rates'!O26*0.82</f>
        <v>48134</v>
      </c>
      <c r="P26" s="34">
        <f>'BAR BB| Open rates'!P26*0.82</f>
        <v>49774</v>
      </c>
      <c r="Q26" s="34">
        <f>'BAR BB| Open rates'!Q26*0.82</f>
        <v>49774</v>
      </c>
      <c r="R26" s="34">
        <f>'BAR BB| Open rates'!R26*0.82</f>
        <v>49774</v>
      </c>
      <c r="S26" s="34">
        <f>'BAR BB| Open rates'!S26*0.82</f>
        <v>49774</v>
      </c>
      <c r="T26" s="34">
        <f>'BAR BB| Open rates'!T26*0.82</f>
        <v>49774</v>
      </c>
      <c r="U26" s="34">
        <f>'BAR BB| Open rates'!U26*0.82</f>
        <v>49774</v>
      </c>
      <c r="V26" s="34">
        <f>'BAR BB| Open rates'!V26*0.82</f>
        <v>49774</v>
      </c>
      <c r="W26" s="34">
        <f>'BAR BB| Open rates'!W26*0.82</f>
        <v>51414</v>
      </c>
      <c r="X26" s="34">
        <f>'BAR BB| Open rates'!X26*0.82</f>
        <v>51414</v>
      </c>
      <c r="Y26" s="34">
        <f>'BAR BB| Open rates'!Y26*0.82</f>
        <v>49774</v>
      </c>
      <c r="Z26" s="34">
        <f>'BAR BB| Open rates'!Z26*0.82</f>
        <v>49774</v>
      </c>
      <c r="AA26" s="34">
        <f>'BAR BB| Open rates'!AA26*0.82</f>
        <v>49774</v>
      </c>
      <c r="AB26" s="34">
        <f>'BAR BB| Open rates'!AB26*0.82</f>
        <v>49774</v>
      </c>
      <c r="AC26" s="34">
        <f>'BAR BB| Open rates'!AC26*0.82</f>
        <v>49774</v>
      </c>
      <c r="AD26" s="34">
        <f>'BAR BB| Open rates'!AD26*0.82</f>
        <v>51414</v>
      </c>
      <c r="AE26" s="34">
        <f>'BAR BB| Open rates'!AE26*0.82</f>
        <v>51414</v>
      </c>
      <c r="AF26" s="34">
        <f>'BAR BB| Open rates'!AF26*0.82</f>
        <v>49774</v>
      </c>
      <c r="AG26" s="34">
        <f>'BAR BB| Open rates'!AG26*0.82</f>
        <v>49774</v>
      </c>
      <c r="AH26" s="34">
        <f>'BAR BB| Open rates'!AH26*0.82</f>
        <v>49774</v>
      </c>
      <c r="AI26" s="34">
        <f>'BAR BB| Open rates'!AI26*0.82</f>
        <v>49774</v>
      </c>
      <c r="AJ26" s="34">
        <f>'BAR BB| Open rates'!AJ26*0.82</f>
        <v>49774</v>
      </c>
      <c r="AK26" s="34">
        <f>'BAR BB| Open rates'!AK26*0.82</f>
        <v>51414</v>
      </c>
      <c r="AL26" s="34">
        <f>'BAR BB| Open rates'!AL26*0.82</f>
        <v>51414</v>
      </c>
      <c r="AM26" s="34">
        <f>'BAR BB| Open rates'!AM26*0.82</f>
        <v>49774</v>
      </c>
      <c r="AN26" s="34">
        <f>'BAR BB| Open rates'!AN26*0.82</f>
        <v>49774</v>
      </c>
      <c r="AO26" s="34">
        <f>'BAR BB| Open rates'!AO26*0.82</f>
        <v>49774</v>
      </c>
      <c r="AP26" s="34">
        <f>'BAR BB| Open rates'!AP26*0.82</f>
        <v>49774</v>
      </c>
      <c r="AQ26" s="34">
        <f>'BAR BB| Open rates'!AQ26*0.82</f>
        <v>49774</v>
      </c>
      <c r="AR26" s="34">
        <f>'BAR BB| Open rates'!AR26*0.82</f>
        <v>51414</v>
      </c>
      <c r="AS26" s="34">
        <f>'BAR BB| Open rates'!AS26*0.82</f>
        <v>51414</v>
      </c>
      <c r="AT26" s="34">
        <f>'BAR BB| Open rates'!AT26*0.82</f>
        <v>49774</v>
      </c>
      <c r="AU26" s="34">
        <f>'BAR BB| Open rates'!AU26*0.82</f>
        <v>49774</v>
      </c>
      <c r="AV26" s="34">
        <f>'BAR BB| Open rates'!AV26*0.82</f>
        <v>49774</v>
      </c>
      <c r="AW26" s="34">
        <f>'BAR BB| Open rates'!AW26*0.82</f>
        <v>49774</v>
      </c>
      <c r="AX26" s="34">
        <f>'BAR BB| Open rates'!AX26*0.82</f>
        <v>49774</v>
      </c>
      <c r="AY26" s="34">
        <f>'BAR BB| Open rates'!AY26*0.82</f>
        <v>51414</v>
      </c>
      <c r="AZ26" s="34">
        <f>'BAR BB| Open rates'!AZ26*0.82</f>
        <v>51414</v>
      </c>
      <c r="BA26" s="34">
        <f>'BAR BB| Open rates'!BA26*0.82</f>
        <v>49774</v>
      </c>
      <c r="BB26" s="34">
        <f>'BAR BB| Open rates'!BB26*0.82</f>
        <v>49774</v>
      </c>
      <c r="BC26" s="34">
        <f>'BAR BB| Open rates'!BC26*0.82</f>
        <v>49774</v>
      </c>
      <c r="BD26" s="34">
        <f>'BAR BB| Open rates'!BD26*0.82</f>
        <v>49774</v>
      </c>
      <c r="BE26" s="34">
        <f>'BAR BB| Open rates'!BE26*0.82</f>
        <v>49774</v>
      </c>
      <c r="BF26" s="34">
        <f>'BAR BB| Open rates'!BF26*0.82</f>
        <v>51414</v>
      </c>
      <c r="BG26" s="34">
        <f>'BAR BB| Open rates'!BG26*0.82</f>
        <v>51414</v>
      </c>
      <c r="BH26" s="34">
        <f>'BAR BB| Open rates'!BH26*0.82</f>
        <v>47150</v>
      </c>
      <c r="BI26" s="34">
        <f>'BAR BB| Open rates'!BI26*0.82</f>
        <v>47150</v>
      </c>
      <c r="BJ26" s="34">
        <f>'BAR BB| Open rates'!BJ26*0.82</f>
        <v>47150</v>
      </c>
      <c r="BK26" s="34">
        <f>'BAR BB| Open rates'!BK26*0.82</f>
        <v>47150</v>
      </c>
      <c r="BL26" s="34">
        <f>'BAR BB| Open rates'!BL26*0.82</f>
        <v>47150</v>
      </c>
      <c r="BM26" s="34">
        <f>'BAR BB| Open rates'!BM26*0.82</f>
        <v>48134</v>
      </c>
      <c r="BN26" s="34">
        <f>'BAR BB| Open rates'!BN26*0.82</f>
        <v>48134</v>
      </c>
      <c r="BO26" s="34">
        <f>'BAR BB| Open rates'!BO26*0.82</f>
        <v>46330</v>
      </c>
      <c r="BP26" s="34">
        <f>'BAR BB| Open rates'!BP26*0.82</f>
        <v>46330</v>
      </c>
      <c r="BQ26" s="34">
        <f>'BAR BB| Open rates'!BQ26*0.82</f>
        <v>43214</v>
      </c>
      <c r="BR26" s="34">
        <f>'BAR BB| Open rates'!BR26*0.82</f>
        <v>43214</v>
      </c>
      <c r="BS26" s="34">
        <f>'BAR BB| Open rates'!BS26*0.82</f>
        <v>43214</v>
      </c>
      <c r="BT26" s="34">
        <f>'BAR BB| Open rates'!BT26*0.82</f>
        <v>43214</v>
      </c>
      <c r="BU26" s="34">
        <f>'BAR BB| Open rates'!BU26*0.82</f>
        <v>43214</v>
      </c>
      <c r="BV26" s="34">
        <f>'BAR BB| Open rates'!BV26*0.82</f>
        <v>41410</v>
      </c>
      <c r="BW26" s="34">
        <f>'BAR BB| Open rates'!BW26*0.82</f>
        <v>41410</v>
      </c>
      <c r="BX26" s="34">
        <f>'BAR BB| Open rates'!BX26*0.82</f>
        <v>41410</v>
      </c>
      <c r="BY26" s="34">
        <f>'BAR BB| Open rates'!BY26*0.82</f>
        <v>41410</v>
      </c>
      <c r="BZ26" s="34">
        <f>'BAR BB| Open rates'!BZ26*0.82</f>
        <v>41410</v>
      </c>
      <c r="CA26" s="34">
        <f>'BAR BB| Open rates'!CA26*0.82</f>
        <v>43214</v>
      </c>
      <c r="CB26" s="34">
        <f>'BAR BB| Open rates'!CB26*0.82</f>
        <v>43214</v>
      </c>
      <c r="CC26" s="34">
        <f>'BAR BB| Open rates'!CC26*0.82</f>
        <v>41410</v>
      </c>
      <c r="CD26" s="34">
        <f>'BAR BB| Open rates'!CD26*0.82</f>
        <v>41410</v>
      </c>
      <c r="CE26" s="34">
        <f>'BAR BB| Open rates'!CE26*0.82</f>
        <v>41410</v>
      </c>
      <c r="CF26" s="34">
        <f>'BAR BB| Open rates'!CF26*0.82</f>
        <v>41410</v>
      </c>
      <c r="CG26" s="34">
        <f>'BAR BB| Open rates'!CG26*0.82</f>
        <v>41410</v>
      </c>
      <c r="CH26" s="34">
        <f>'BAR BB| Open rates'!CH26*0.82</f>
        <v>43214</v>
      </c>
      <c r="CI26" s="34">
        <f>'BAR BB| Open rates'!CI26*0.82</f>
        <v>43214</v>
      </c>
      <c r="CJ26" s="34">
        <f>'BAR BB| Open rates'!CJ26*0.82</f>
        <v>41410</v>
      </c>
      <c r="CK26" s="34">
        <f>'BAR BB| Open rates'!CK26*0.82</f>
        <v>41410</v>
      </c>
      <c r="CL26" s="34">
        <f>'BAR BB| Open rates'!CL26*0.82</f>
        <v>41410</v>
      </c>
      <c r="CM26" s="34">
        <f>'BAR BB| Open rates'!CM26*0.82</f>
        <v>41410</v>
      </c>
      <c r="CN26" s="34">
        <f>'BAR BB| Open rates'!CN26*0.82</f>
        <v>41410</v>
      </c>
      <c r="CO26" s="34">
        <f>'BAR BB| Open rates'!CO26*0.82</f>
        <v>43214</v>
      </c>
      <c r="CP26" s="34">
        <f>'BAR BB| Open rates'!CP26*0.82</f>
        <v>43214</v>
      </c>
      <c r="CQ26" s="34">
        <f>'BAR BB| Open rates'!CQ26*0.82</f>
        <v>41410</v>
      </c>
      <c r="CR26" s="34">
        <f>'BAR BB| Open rates'!CR26*0.82</f>
        <v>41410</v>
      </c>
      <c r="CS26" s="34">
        <f>'BAR BB| Open rates'!CS26*0.82</f>
        <v>41410</v>
      </c>
      <c r="CT26" s="34">
        <f>'BAR BB| Open rates'!CT26*0.82</f>
        <v>41410</v>
      </c>
      <c r="CU26" s="34">
        <f>'BAR BB| Open rates'!CU26*0.82</f>
        <v>40016</v>
      </c>
      <c r="CV26" s="34">
        <f>'BAR BB| Open rates'!CV26*0.82</f>
        <v>40016</v>
      </c>
      <c r="CW26" s="34">
        <f>'BAR BB| Open rates'!CW26*0.82</f>
        <v>40016</v>
      </c>
      <c r="CX26" s="34">
        <f>'BAR BB| Open rates'!CX26*0.82</f>
        <v>38376</v>
      </c>
      <c r="CY26" s="34">
        <f>'BAR BB| Open rates'!CY26*0.82</f>
        <v>38376</v>
      </c>
      <c r="CZ26" s="34">
        <f>'BAR BB| Open rates'!CZ26*0.82</f>
        <v>38376</v>
      </c>
      <c r="DA26" s="34">
        <f>'BAR BB| Open rates'!DA26*0.82</f>
        <v>38376</v>
      </c>
      <c r="DB26" s="34">
        <f>'BAR BB| Open rates'!DB26*0.82</f>
        <v>38376</v>
      </c>
      <c r="DC26" s="34">
        <f>'BAR BB| Open rates'!DC26*0.82</f>
        <v>40016</v>
      </c>
      <c r="DD26" s="34">
        <f>'BAR BB| Open rates'!DD26*0.82</f>
        <v>40016</v>
      </c>
      <c r="DE26" s="34">
        <f>'BAR BB| Open rates'!DE26*0.82</f>
        <v>38376</v>
      </c>
      <c r="DF26" s="34">
        <f>'BAR BB| Open rates'!DF26*0.82</f>
        <v>38376</v>
      </c>
      <c r="DG26" s="34">
        <f>'BAR BB| Open rates'!DG26*0.82</f>
        <v>38376</v>
      </c>
      <c r="DH26" s="34">
        <f>'BAR BB| Open rates'!DH26*0.82</f>
        <v>38376</v>
      </c>
      <c r="DI26" s="34">
        <f>'BAR BB| Open rates'!DI26*0.82</f>
        <v>38376</v>
      </c>
      <c r="DJ26" s="34">
        <f>'BAR BB| Open rates'!DJ26*0.82</f>
        <v>40016</v>
      </c>
      <c r="DK26" s="34">
        <f>'BAR BB| Open rates'!DK26*0.82</f>
        <v>40016</v>
      </c>
      <c r="DL26" s="34">
        <f>'BAR BB| Open rates'!DL26*0.82</f>
        <v>38376</v>
      </c>
      <c r="DM26" s="34">
        <f>'BAR BB| Open rates'!DM26*0.82</f>
        <v>38376</v>
      </c>
      <c r="DN26" s="34">
        <f>'BAR BB| Open rates'!DN26*0.82</f>
        <v>38376</v>
      </c>
      <c r="DO26" s="34">
        <f>'BAR BB| Open rates'!DO26*0.82</f>
        <v>38376</v>
      </c>
      <c r="DP26" s="34">
        <f>'BAR BB| Open rates'!DP26*0.82</f>
        <v>38376</v>
      </c>
      <c r="DQ26" s="34">
        <f>'BAR BB| Open rates'!DQ26*0.82</f>
        <v>40016</v>
      </c>
      <c r="DR26" s="34">
        <f>'BAR BB| Open rates'!DR26*0.82</f>
        <v>40016</v>
      </c>
      <c r="DS26" s="34">
        <f>'BAR BB| Open rates'!DS26*0.82</f>
        <v>38376</v>
      </c>
      <c r="DT26" s="34">
        <f>'BAR BB| Open rates'!DT26*0.82</f>
        <v>38376</v>
      </c>
      <c r="DU26" s="34">
        <f>'BAR BB| Open rates'!DU26*0.82</f>
        <v>38376</v>
      </c>
      <c r="DV26" s="34">
        <f>'BAR BB| Open rates'!DV26*0.82</f>
        <v>38376</v>
      </c>
      <c r="DW26" s="34">
        <f>'BAR BB| Open rates'!DW26*0.82</f>
        <v>38376</v>
      </c>
      <c r="DX26" s="34">
        <f>'BAR BB| Open rates'!DX26*0.82</f>
        <v>40016</v>
      </c>
      <c r="DY26" s="34">
        <f>'BAR BB| Open rates'!DY26*0.82</f>
        <v>40016</v>
      </c>
      <c r="DZ26" s="34">
        <f>'BAR BB| Open rates'!DZ26*0.82</f>
        <v>41410</v>
      </c>
      <c r="EA26" s="34">
        <f>'BAR BB| Open rates'!EA26*0.82</f>
        <v>41410</v>
      </c>
      <c r="EB26" s="34">
        <f>'BAR BB| Open rates'!EB26*0.82</f>
        <v>41410</v>
      </c>
      <c r="EC26" s="34">
        <f>'BAR BB| Open rates'!EC26*0.82</f>
        <v>43214</v>
      </c>
      <c r="ED26" s="34">
        <f>'BAR BB| Open rates'!ED26*0.82</f>
        <v>43214</v>
      </c>
      <c r="EE26" s="34">
        <f>'BAR BB| Open rates'!EE26*0.82</f>
        <v>43214</v>
      </c>
      <c r="EF26" s="34">
        <f>'BAR BB| Open rates'!EF26*0.82</f>
        <v>43214</v>
      </c>
      <c r="EG26" s="34">
        <f>'BAR BB| Open rates'!EG26*0.82</f>
        <v>37556</v>
      </c>
      <c r="EH26" s="34">
        <f>'BAR BB| Open rates'!EH26*0.82</f>
        <v>35916</v>
      </c>
      <c r="EI26" s="34">
        <f>'BAR BB| Open rates'!EI26*0.82</f>
        <v>35916</v>
      </c>
      <c r="EJ26" s="34">
        <f>'BAR BB| Open rates'!EJ26*0.82</f>
        <v>35916</v>
      </c>
      <c r="EK26" s="34">
        <f>'BAR BB| Open rates'!EK26*0.82</f>
        <v>35916</v>
      </c>
      <c r="EL26" s="34">
        <f>'BAR BB| Open rates'!EL26*0.82</f>
        <v>36736</v>
      </c>
      <c r="EM26" s="34">
        <f>'BAR BB| Open rates'!EM26*0.82</f>
        <v>36736</v>
      </c>
      <c r="EN26" s="34">
        <f>'BAR BB| Open rates'!EN26*0.82</f>
        <v>35916</v>
      </c>
      <c r="EO26" s="34">
        <f>'BAR BB| Open rates'!EO26*0.82</f>
        <v>35916</v>
      </c>
      <c r="EP26" s="34">
        <f>'BAR BB| Open rates'!EP26*0.82</f>
        <v>35916</v>
      </c>
      <c r="EQ26" s="34">
        <f>'BAR BB| Open rates'!EQ26*0.82</f>
        <v>35916</v>
      </c>
      <c r="ER26" s="34">
        <f>'BAR BB| Open rates'!ER26*0.82</f>
        <v>35916</v>
      </c>
      <c r="ES26" s="34">
        <f>'BAR BB| Open rates'!ES26*0.82</f>
        <v>36736</v>
      </c>
      <c r="ET26" s="34">
        <f>'BAR BB| Open rates'!ET26*0.82</f>
        <v>36736</v>
      </c>
      <c r="EU26" s="34">
        <f>'BAR BB| Open rates'!EU26*0.82</f>
        <v>35916</v>
      </c>
      <c r="EV26" s="34">
        <f>'BAR BB| Open rates'!EV26*0.82</f>
        <v>35916</v>
      </c>
      <c r="EW26" s="34">
        <f>'BAR BB| Open rates'!EW26*0.82</f>
        <v>35916</v>
      </c>
      <c r="EX26" s="34">
        <f>'BAR BB| Open rates'!EX26*0.82</f>
        <v>35916</v>
      </c>
      <c r="EY26" s="34">
        <f>'BAR BB| Open rates'!EY26*0.82</f>
        <v>35916</v>
      </c>
      <c r="EZ26" s="34">
        <f>'BAR BB| Open rates'!EZ26*0.82</f>
        <v>36736</v>
      </c>
      <c r="FA26" s="34">
        <f>'BAR BB| Open rates'!FA26*0.82</f>
        <v>36736</v>
      </c>
      <c r="FB26" s="34">
        <f>'BAR BB| Open rates'!FB26*0.82</f>
        <v>35916</v>
      </c>
      <c r="FC26" s="34">
        <f>'BAR BB| Open rates'!FC26*0.82</f>
        <v>35916</v>
      </c>
      <c r="FD26" s="34">
        <f>'BAR BB| Open rates'!FD26*0.82</f>
        <v>35916</v>
      </c>
      <c r="FE26" s="34">
        <f>'BAR BB| Open rates'!FE26*0.82</f>
        <v>35916</v>
      </c>
      <c r="FF26" s="34">
        <f>'BAR BB| Open rates'!FF26*0.82</f>
        <v>35916</v>
      </c>
      <c r="FG26" s="34">
        <f>'BAR BB| Open rates'!FG26*0.82</f>
        <v>36736</v>
      </c>
      <c r="FH26" s="34">
        <f>'BAR BB| Open rates'!FH26*0.82</f>
        <v>36736</v>
      </c>
      <c r="FI26" s="34">
        <f>'BAR BB| Open rates'!FI26*0.82</f>
        <v>35916</v>
      </c>
      <c r="FJ26" s="34">
        <f>'BAR BB| Open rates'!FJ26*0.82</f>
        <v>35916</v>
      </c>
      <c r="FK26" s="34">
        <f>'BAR BB| Open rates'!FK26*0.82</f>
        <v>35916</v>
      </c>
      <c r="FL26" s="34">
        <f>'BAR BB| Open rates'!FL26*0.82</f>
        <v>35916</v>
      </c>
      <c r="FM26" s="34">
        <f>'BAR BB| Open rates'!FM26*0.82</f>
        <v>35916</v>
      </c>
      <c r="FN26" s="34">
        <f>'BAR BB| Open rates'!FN26*0.82</f>
        <v>36736</v>
      </c>
      <c r="FO26" s="34">
        <f>'BAR BB| Open rates'!FO26*0.82</f>
        <v>36736</v>
      </c>
      <c r="FP26" s="34">
        <f>'BAR BB| Open rates'!FP26*0.82</f>
        <v>35916</v>
      </c>
      <c r="FQ26" s="34">
        <f>'BAR BB| Open rates'!FQ26*0.82</f>
        <v>35916</v>
      </c>
      <c r="FR26" s="34">
        <f>'BAR BB| Open rates'!FR26*0.82</f>
        <v>35916</v>
      </c>
      <c r="FS26" s="34">
        <f>'BAR BB| Open rates'!FS26*0.82</f>
        <v>35916</v>
      </c>
      <c r="FT26" s="34">
        <f>'BAR BB| Open rates'!FT26*0.82</f>
        <v>35916</v>
      </c>
      <c r="FU26" s="34">
        <f>'BAR BB| Open rates'!FU26*0.82</f>
        <v>36736</v>
      </c>
      <c r="FV26" s="34">
        <f>'BAR BB| Open rates'!FV26*0.82</f>
        <v>36736</v>
      </c>
      <c r="FW26" s="34">
        <f>'BAR BB| Open rates'!FW26*0.82</f>
        <v>39770</v>
      </c>
      <c r="FX26" s="34">
        <f>'BAR BB| Open rates'!FX26*0.82</f>
        <v>39770</v>
      </c>
      <c r="FY26" s="34">
        <f>'BAR BB| Open rates'!FY26*0.82</f>
        <v>39770</v>
      </c>
      <c r="FZ26" s="34">
        <f>'BAR BB| Open rates'!FZ26*0.82</f>
        <v>39770</v>
      </c>
      <c r="GA26" s="34">
        <f>'BAR BB| Open rates'!GA26*0.82</f>
        <v>39770</v>
      </c>
      <c r="GB26" s="34">
        <f>'BAR BB| Open rates'!GB26*0.82</f>
        <v>41574</v>
      </c>
      <c r="GC26" s="34">
        <f>'BAR BB| Open rates'!GC26*0.82</f>
        <v>41574</v>
      </c>
      <c r="GD26" s="34">
        <f>'BAR BB| Open rates'!GD26*0.82</f>
        <v>41574</v>
      </c>
      <c r="GE26" s="34">
        <f>'BAR BB| Open rates'!GE26*0.82</f>
        <v>41574</v>
      </c>
    </row>
    <row r="27" spans="1:187" s="35" customFormat="1" ht="12" customHeight="1" x14ac:dyDescent="0.2">
      <c r="A27" s="260" t="s">
        <v>181</v>
      </c>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row>
    <row r="28" spans="1:187" s="35" customFormat="1" ht="12" customHeight="1" x14ac:dyDescent="0.2">
      <c r="A28" s="261">
        <v>1</v>
      </c>
      <c r="B28" s="34">
        <f>'BAR BB| Open rates'!B28*0.82</f>
        <v>44608</v>
      </c>
      <c r="C28" s="34">
        <f>'BAR BB| Open rates'!C28*0.82</f>
        <v>44608</v>
      </c>
      <c r="D28" s="34">
        <f>'BAR BB| Open rates'!D28*0.82</f>
        <v>42394</v>
      </c>
      <c r="E28" s="34">
        <f>'BAR BB| Open rates'!E28*0.82</f>
        <v>42394</v>
      </c>
      <c r="F28" s="34">
        <f>'BAR BB| Open rates'!F28*0.82</f>
        <v>40590</v>
      </c>
      <c r="G28" s="34">
        <f>'BAR BB| Open rates'!G28*0.82</f>
        <v>42394</v>
      </c>
      <c r="H28" s="34">
        <f>'BAR BB| Open rates'!H28*0.82</f>
        <v>42394</v>
      </c>
      <c r="I28" s="34">
        <f>'BAR BB| Open rates'!I28*0.82</f>
        <v>44034</v>
      </c>
      <c r="J28" s="34">
        <f>'BAR BB| Open rates'!J28*0.82</f>
        <v>44034</v>
      </c>
      <c r="K28" s="34">
        <f>'BAR BB| Open rates'!K28*0.82</f>
        <v>42394</v>
      </c>
      <c r="L28" s="34">
        <f>'BAR BB| Open rates'!L28*0.82</f>
        <v>42394</v>
      </c>
      <c r="M28" s="34">
        <f>'BAR BB| Open rates'!M28*0.82</f>
        <v>42394</v>
      </c>
      <c r="N28" s="34">
        <f>'BAR BB| Open rates'!N28*0.82</f>
        <v>42394</v>
      </c>
      <c r="O28" s="34">
        <f>'BAR BB| Open rates'!O28*0.82</f>
        <v>42394</v>
      </c>
      <c r="P28" s="34">
        <f>'BAR BB| Open rates'!P28*0.82</f>
        <v>44034</v>
      </c>
      <c r="Q28" s="34">
        <f>'BAR BB| Open rates'!Q28*0.82</f>
        <v>44034</v>
      </c>
      <c r="R28" s="34">
        <f>'BAR BB| Open rates'!R28*0.82</f>
        <v>44034</v>
      </c>
      <c r="S28" s="34">
        <f>'BAR BB| Open rates'!S28*0.82</f>
        <v>44034</v>
      </c>
      <c r="T28" s="34">
        <f>'BAR BB| Open rates'!T28*0.82</f>
        <v>44034</v>
      </c>
      <c r="U28" s="34">
        <f>'BAR BB| Open rates'!U28*0.82</f>
        <v>44034</v>
      </c>
      <c r="V28" s="34">
        <f>'BAR BB| Open rates'!V28*0.82</f>
        <v>44034</v>
      </c>
      <c r="W28" s="34">
        <f>'BAR BB| Open rates'!W28*0.82</f>
        <v>45674</v>
      </c>
      <c r="X28" s="34">
        <f>'BAR BB| Open rates'!X28*0.82</f>
        <v>45674</v>
      </c>
      <c r="Y28" s="34">
        <f>'BAR BB| Open rates'!Y28*0.82</f>
        <v>44034</v>
      </c>
      <c r="Z28" s="34">
        <f>'BAR BB| Open rates'!Z28*0.82</f>
        <v>44034</v>
      </c>
      <c r="AA28" s="34">
        <f>'BAR BB| Open rates'!AA28*0.82</f>
        <v>44034</v>
      </c>
      <c r="AB28" s="34">
        <f>'BAR BB| Open rates'!AB28*0.82</f>
        <v>44034</v>
      </c>
      <c r="AC28" s="34">
        <f>'BAR BB| Open rates'!AC28*0.82</f>
        <v>44034</v>
      </c>
      <c r="AD28" s="34">
        <f>'BAR BB| Open rates'!AD28*0.82</f>
        <v>45674</v>
      </c>
      <c r="AE28" s="34">
        <f>'BAR BB| Open rates'!AE28*0.82</f>
        <v>45674</v>
      </c>
      <c r="AF28" s="34">
        <f>'BAR BB| Open rates'!AF28*0.82</f>
        <v>44034</v>
      </c>
      <c r="AG28" s="34">
        <f>'BAR BB| Open rates'!AG28*0.82</f>
        <v>44034</v>
      </c>
      <c r="AH28" s="34">
        <f>'BAR BB| Open rates'!AH28*0.82</f>
        <v>44034</v>
      </c>
      <c r="AI28" s="34">
        <f>'BAR BB| Open rates'!AI28*0.82</f>
        <v>44034</v>
      </c>
      <c r="AJ28" s="34">
        <f>'BAR BB| Open rates'!AJ28*0.82</f>
        <v>44034</v>
      </c>
      <c r="AK28" s="34">
        <f>'BAR BB| Open rates'!AK28*0.82</f>
        <v>45674</v>
      </c>
      <c r="AL28" s="34">
        <f>'BAR BB| Open rates'!AL28*0.82</f>
        <v>45674</v>
      </c>
      <c r="AM28" s="34">
        <f>'BAR BB| Open rates'!AM28*0.82</f>
        <v>44034</v>
      </c>
      <c r="AN28" s="34">
        <f>'BAR BB| Open rates'!AN28*0.82</f>
        <v>44034</v>
      </c>
      <c r="AO28" s="34">
        <f>'BAR BB| Open rates'!AO28*0.82</f>
        <v>44034</v>
      </c>
      <c r="AP28" s="34">
        <f>'BAR BB| Open rates'!AP28*0.82</f>
        <v>44034</v>
      </c>
      <c r="AQ28" s="34">
        <f>'BAR BB| Open rates'!AQ28*0.82</f>
        <v>44034</v>
      </c>
      <c r="AR28" s="34">
        <f>'BAR BB| Open rates'!AR28*0.82</f>
        <v>45674</v>
      </c>
      <c r="AS28" s="34">
        <f>'BAR BB| Open rates'!AS28*0.82</f>
        <v>45674</v>
      </c>
      <c r="AT28" s="34">
        <f>'BAR BB| Open rates'!AT28*0.82</f>
        <v>44034</v>
      </c>
      <c r="AU28" s="34">
        <f>'BAR BB| Open rates'!AU28*0.82</f>
        <v>44034</v>
      </c>
      <c r="AV28" s="34">
        <f>'BAR BB| Open rates'!AV28*0.82</f>
        <v>44034</v>
      </c>
      <c r="AW28" s="34">
        <f>'BAR BB| Open rates'!AW28*0.82</f>
        <v>44034</v>
      </c>
      <c r="AX28" s="34">
        <f>'BAR BB| Open rates'!AX28*0.82</f>
        <v>44034</v>
      </c>
      <c r="AY28" s="34">
        <f>'BAR BB| Open rates'!AY28*0.82</f>
        <v>45674</v>
      </c>
      <c r="AZ28" s="34">
        <f>'BAR BB| Open rates'!AZ28*0.82</f>
        <v>45674</v>
      </c>
      <c r="BA28" s="34">
        <f>'BAR BB| Open rates'!BA28*0.82</f>
        <v>44034</v>
      </c>
      <c r="BB28" s="34">
        <f>'BAR BB| Open rates'!BB28*0.82</f>
        <v>44034</v>
      </c>
      <c r="BC28" s="34">
        <f>'BAR BB| Open rates'!BC28*0.82</f>
        <v>44034</v>
      </c>
      <c r="BD28" s="34">
        <f>'BAR BB| Open rates'!BD28*0.82</f>
        <v>44034</v>
      </c>
      <c r="BE28" s="34">
        <f>'BAR BB| Open rates'!BE28*0.82</f>
        <v>44034</v>
      </c>
      <c r="BF28" s="34">
        <f>'BAR BB| Open rates'!BF28*0.82</f>
        <v>45674</v>
      </c>
      <c r="BG28" s="34">
        <f>'BAR BB| Open rates'!BG28*0.82</f>
        <v>45674</v>
      </c>
      <c r="BH28" s="34">
        <f>'BAR BB| Open rates'!BH28*0.82</f>
        <v>41410</v>
      </c>
      <c r="BI28" s="34">
        <f>'BAR BB| Open rates'!BI28*0.82</f>
        <v>41410</v>
      </c>
      <c r="BJ28" s="34">
        <f>'BAR BB| Open rates'!BJ28*0.82</f>
        <v>41410</v>
      </c>
      <c r="BK28" s="34">
        <f>'BAR BB| Open rates'!BK28*0.82</f>
        <v>41410</v>
      </c>
      <c r="BL28" s="34">
        <f>'BAR BB| Open rates'!BL28*0.82</f>
        <v>41410</v>
      </c>
      <c r="BM28" s="34">
        <f>'BAR BB| Open rates'!BM28*0.82</f>
        <v>42394</v>
      </c>
      <c r="BN28" s="34">
        <f>'BAR BB| Open rates'!BN28*0.82</f>
        <v>42394</v>
      </c>
      <c r="BO28" s="34">
        <f>'BAR BB| Open rates'!BO28*0.82</f>
        <v>40590</v>
      </c>
      <c r="BP28" s="34">
        <f>'BAR BB| Open rates'!BP28*0.82</f>
        <v>40590</v>
      </c>
      <c r="BQ28" s="34">
        <f>'BAR BB| Open rates'!BQ28*0.82</f>
        <v>39114</v>
      </c>
      <c r="BR28" s="34">
        <f>'BAR BB| Open rates'!BR28*0.82</f>
        <v>39114</v>
      </c>
      <c r="BS28" s="34">
        <f>'BAR BB| Open rates'!BS28*0.82</f>
        <v>39114</v>
      </c>
      <c r="BT28" s="34">
        <f>'BAR BB| Open rates'!BT28*0.82</f>
        <v>39114</v>
      </c>
      <c r="BU28" s="34">
        <f>'BAR BB| Open rates'!BU28*0.82</f>
        <v>39114</v>
      </c>
      <c r="BV28" s="34">
        <f>'BAR BB| Open rates'!BV28*0.82</f>
        <v>37310</v>
      </c>
      <c r="BW28" s="34">
        <f>'BAR BB| Open rates'!BW28*0.82</f>
        <v>37310</v>
      </c>
      <c r="BX28" s="34">
        <f>'BAR BB| Open rates'!BX28*0.82</f>
        <v>37310</v>
      </c>
      <c r="BY28" s="34">
        <f>'BAR BB| Open rates'!BY28*0.82</f>
        <v>37310</v>
      </c>
      <c r="BZ28" s="34">
        <f>'BAR BB| Open rates'!BZ28*0.82</f>
        <v>37310</v>
      </c>
      <c r="CA28" s="34">
        <f>'BAR BB| Open rates'!CA28*0.82</f>
        <v>39114</v>
      </c>
      <c r="CB28" s="34">
        <f>'BAR BB| Open rates'!CB28*0.82</f>
        <v>39114</v>
      </c>
      <c r="CC28" s="34">
        <f>'BAR BB| Open rates'!CC28*0.82</f>
        <v>37310</v>
      </c>
      <c r="CD28" s="34">
        <f>'BAR BB| Open rates'!CD28*0.82</f>
        <v>37310</v>
      </c>
      <c r="CE28" s="34">
        <f>'BAR BB| Open rates'!CE28*0.82</f>
        <v>37310</v>
      </c>
      <c r="CF28" s="34">
        <f>'BAR BB| Open rates'!CF28*0.82</f>
        <v>37310</v>
      </c>
      <c r="CG28" s="34">
        <f>'BAR BB| Open rates'!CG28*0.82</f>
        <v>37310</v>
      </c>
      <c r="CH28" s="34">
        <f>'BAR BB| Open rates'!CH28*0.82</f>
        <v>39114</v>
      </c>
      <c r="CI28" s="34">
        <f>'BAR BB| Open rates'!CI28*0.82</f>
        <v>39114</v>
      </c>
      <c r="CJ28" s="34">
        <f>'BAR BB| Open rates'!CJ28*0.82</f>
        <v>37310</v>
      </c>
      <c r="CK28" s="34">
        <f>'BAR BB| Open rates'!CK28*0.82</f>
        <v>37310</v>
      </c>
      <c r="CL28" s="34">
        <f>'BAR BB| Open rates'!CL28*0.82</f>
        <v>37310</v>
      </c>
      <c r="CM28" s="34">
        <f>'BAR BB| Open rates'!CM28*0.82</f>
        <v>37310</v>
      </c>
      <c r="CN28" s="34">
        <f>'BAR BB| Open rates'!CN28*0.82</f>
        <v>37310</v>
      </c>
      <c r="CO28" s="34">
        <f>'BAR BB| Open rates'!CO28*0.82</f>
        <v>39114</v>
      </c>
      <c r="CP28" s="34">
        <f>'BAR BB| Open rates'!CP28*0.82</f>
        <v>39114</v>
      </c>
      <c r="CQ28" s="34">
        <f>'BAR BB| Open rates'!CQ28*0.82</f>
        <v>37310</v>
      </c>
      <c r="CR28" s="34">
        <f>'BAR BB| Open rates'!CR28*0.82</f>
        <v>37310</v>
      </c>
      <c r="CS28" s="34">
        <f>'BAR BB| Open rates'!CS28*0.82</f>
        <v>37310</v>
      </c>
      <c r="CT28" s="34">
        <f>'BAR BB| Open rates'!CT28*0.82</f>
        <v>37310</v>
      </c>
      <c r="CU28" s="34">
        <f>'BAR BB| Open rates'!CU28*0.82</f>
        <v>34276</v>
      </c>
      <c r="CV28" s="34">
        <f>'BAR BB| Open rates'!CV28*0.82</f>
        <v>34276</v>
      </c>
      <c r="CW28" s="34">
        <f>'BAR BB| Open rates'!CW28*0.82</f>
        <v>34276</v>
      </c>
      <c r="CX28" s="34">
        <f>'BAR BB| Open rates'!CX28*0.82</f>
        <v>32635.999999999996</v>
      </c>
      <c r="CY28" s="34">
        <f>'BAR BB| Open rates'!CY28*0.82</f>
        <v>32635.999999999996</v>
      </c>
      <c r="CZ28" s="34">
        <f>'BAR BB| Open rates'!CZ28*0.82</f>
        <v>32635.999999999996</v>
      </c>
      <c r="DA28" s="34">
        <f>'BAR BB| Open rates'!DA28*0.82</f>
        <v>32635.999999999996</v>
      </c>
      <c r="DB28" s="34">
        <f>'BAR BB| Open rates'!DB28*0.82</f>
        <v>32635.999999999996</v>
      </c>
      <c r="DC28" s="34">
        <f>'BAR BB| Open rates'!DC28*0.82</f>
        <v>34276</v>
      </c>
      <c r="DD28" s="34">
        <f>'BAR BB| Open rates'!DD28*0.82</f>
        <v>34276</v>
      </c>
      <c r="DE28" s="34">
        <f>'BAR BB| Open rates'!DE28*0.82</f>
        <v>32635.999999999996</v>
      </c>
      <c r="DF28" s="34">
        <f>'BAR BB| Open rates'!DF28*0.82</f>
        <v>32635.999999999996</v>
      </c>
      <c r="DG28" s="34">
        <f>'BAR BB| Open rates'!DG28*0.82</f>
        <v>32635.999999999996</v>
      </c>
      <c r="DH28" s="34">
        <f>'BAR BB| Open rates'!DH28*0.82</f>
        <v>32635.999999999996</v>
      </c>
      <c r="DI28" s="34">
        <f>'BAR BB| Open rates'!DI28*0.82</f>
        <v>32635.999999999996</v>
      </c>
      <c r="DJ28" s="34">
        <f>'BAR BB| Open rates'!DJ28*0.82</f>
        <v>34276</v>
      </c>
      <c r="DK28" s="34">
        <f>'BAR BB| Open rates'!DK28*0.82</f>
        <v>34276</v>
      </c>
      <c r="DL28" s="34">
        <f>'BAR BB| Open rates'!DL28*0.82</f>
        <v>32635.999999999996</v>
      </c>
      <c r="DM28" s="34">
        <f>'BAR BB| Open rates'!DM28*0.82</f>
        <v>32635.999999999996</v>
      </c>
      <c r="DN28" s="34">
        <f>'BAR BB| Open rates'!DN28*0.82</f>
        <v>32635.999999999996</v>
      </c>
      <c r="DO28" s="34">
        <f>'BAR BB| Open rates'!DO28*0.82</f>
        <v>32635.999999999996</v>
      </c>
      <c r="DP28" s="34">
        <f>'BAR BB| Open rates'!DP28*0.82</f>
        <v>32635.999999999996</v>
      </c>
      <c r="DQ28" s="34">
        <f>'BAR BB| Open rates'!DQ28*0.82</f>
        <v>34276</v>
      </c>
      <c r="DR28" s="34">
        <f>'BAR BB| Open rates'!DR28*0.82</f>
        <v>34276</v>
      </c>
      <c r="DS28" s="34">
        <f>'BAR BB| Open rates'!DS28*0.82</f>
        <v>32635.999999999996</v>
      </c>
      <c r="DT28" s="34">
        <f>'BAR BB| Open rates'!DT28*0.82</f>
        <v>32635.999999999996</v>
      </c>
      <c r="DU28" s="34">
        <f>'BAR BB| Open rates'!DU28*0.82</f>
        <v>32635.999999999996</v>
      </c>
      <c r="DV28" s="34">
        <f>'BAR BB| Open rates'!DV28*0.82</f>
        <v>32635.999999999996</v>
      </c>
      <c r="DW28" s="34">
        <f>'BAR BB| Open rates'!DW28*0.82</f>
        <v>32635.999999999996</v>
      </c>
      <c r="DX28" s="34">
        <f>'BAR BB| Open rates'!DX28*0.82</f>
        <v>34276</v>
      </c>
      <c r="DY28" s="34">
        <f>'BAR BB| Open rates'!DY28*0.82</f>
        <v>34276</v>
      </c>
      <c r="DZ28" s="34">
        <f>'BAR BB| Open rates'!DZ28*0.82</f>
        <v>35670</v>
      </c>
      <c r="EA28" s="34">
        <f>'BAR BB| Open rates'!EA28*0.82</f>
        <v>35670</v>
      </c>
      <c r="EB28" s="34">
        <f>'BAR BB| Open rates'!EB28*0.82</f>
        <v>35670</v>
      </c>
      <c r="EC28" s="34">
        <f>'BAR BB| Open rates'!EC28*0.82</f>
        <v>37474</v>
      </c>
      <c r="ED28" s="34">
        <f>'BAR BB| Open rates'!ED28*0.82</f>
        <v>37474</v>
      </c>
      <c r="EE28" s="34">
        <f>'BAR BB| Open rates'!EE28*0.82</f>
        <v>37474</v>
      </c>
      <c r="EF28" s="34">
        <f>'BAR BB| Open rates'!EF28*0.82</f>
        <v>37474</v>
      </c>
      <c r="EG28" s="34">
        <f>'BAR BB| Open rates'!EG28*0.82</f>
        <v>31815.999999999996</v>
      </c>
      <c r="EH28" s="34">
        <f>'BAR BB| Open rates'!EH28*0.82</f>
        <v>30995.999999999996</v>
      </c>
      <c r="EI28" s="34">
        <f>'BAR BB| Open rates'!EI28*0.82</f>
        <v>30995.999999999996</v>
      </c>
      <c r="EJ28" s="34">
        <f>'BAR BB| Open rates'!EJ28*0.82</f>
        <v>30995.999999999996</v>
      </c>
      <c r="EK28" s="34">
        <f>'BAR BB| Open rates'!EK28*0.82</f>
        <v>30995.999999999996</v>
      </c>
      <c r="EL28" s="34">
        <f>'BAR BB| Open rates'!EL28*0.82</f>
        <v>31815.999999999996</v>
      </c>
      <c r="EM28" s="34">
        <f>'BAR BB| Open rates'!EM28*0.82</f>
        <v>31815.999999999996</v>
      </c>
      <c r="EN28" s="34">
        <f>'BAR BB| Open rates'!EN28*0.82</f>
        <v>30995.999999999996</v>
      </c>
      <c r="EO28" s="34">
        <f>'BAR BB| Open rates'!EO28*0.82</f>
        <v>30995.999999999996</v>
      </c>
      <c r="EP28" s="34">
        <f>'BAR BB| Open rates'!EP28*0.82</f>
        <v>30995.999999999996</v>
      </c>
      <c r="EQ28" s="34">
        <f>'BAR BB| Open rates'!EQ28*0.82</f>
        <v>30995.999999999996</v>
      </c>
      <c r="ER28" s="34">
        <f>'BAR BB| Open rates'!ER28*0.82</f>
        <v>30995.999999999996</v>
      </c>
      <c r="ES28" s="34">
        <f>'BAR BB| Open rates'!ES28*0.82</f>
        <v>31815.999999999996</v>
      </c>
      <c r="ET28" s="34">
        <f>'BAR BB| Open rates'!ET28*0.82</f>
        <v>31815.999999999996</v>
      </c>
      <c r="EU28" s="34">
        <f>'BAR BB| Open rates'!EU28*0.82</f>
        <v>30995.999999999996</v>
      </c>
      <c r="EV28" s="34">
        <f>'BAR BB| Open rates'!EV28*0.82</f>
        <v>30995.999999999996</v>
      </c>
      <c r="EW28" s="34">
        <f>'BAR BB| Open rates'!EW28*0.82</f>
        <v>30995.999999999996</v>
      </c>
      <c r="EX28" s="34">
        <f>'BAR BB| Open rates'!EX28*0.82</f>
        <v>30995.999999999996</v>
      </c>
      <c r="EY28" s="34">
        <f>'BAR BB| Open rates'!EY28*0.82</f>
        <v>30995.999999999996</v>
      </c>
      <c r="EZ28" s="34">
        <f>'BAR BB| Open rates'!EZ28*0.82</f>
        <v>31815.999999999996</v>
      </c>
      <c r="FA28" s="34">
        <f>'BAR BB| Open rates'!FA28*0.82</f>
        <v>31815.999999999996</v>
      </c>
      <c r="FB28" s="34">
        <f>'BAR BB| Open rates'!FB28*0.82</f>
        <v>30995.999999999996</v>
      </c>
      <c r="FC28" s="34">
        <f>'BAR BB| Open rates'!FC28*0.82</f>
        <v>30995.999999999996</v>
      </c>
      <c r="FD28" s="34">
        <f>'BAR BB| Open rates'!FD28*0.82</f>
        <v>30995.999999999996</v>
      </c>
      <c r="FE28" s="34">
        <f>'BAR BB| Open rates'!FE28*0.82</f>
        <v>30995.999999999996</v>
      </c>
      <c r="FF28" s="34">
        <f>'BAR BB| Open rates'!FF28*0.82</f>
        <v>30995.999999999996</v>
      </c>
      <c r="FG28" s="34">
        <f>'BAR BB| Open rates'!FG28*0.82</f>
        <v>31815.999999999996</v>
      </c>
      <c r="FH28" s="34">
        <f>'BAR BB| Open rates'!FH28*0.82</f>
        <v>31815.999999999996</v>
      </c>
      <c r="FI28" s="34">
        <f>'BAR BB| Open rates'!FI28*0.82</f>
        <v>30995.999999999996</v>
      </c>
      <c r="FJ28" s="34">
        <f>'BAR BB| Open rates'!FJ28*0.82</f>
        <v>30995.999999999996</v>
      </c>
      <c r="FK28" s="34">
        <f>'BAR BB| Open rates'!FK28*0.82</f>
        <v>30995.999999999996</v>
      </c>
      <c r="FL28" s="34">
        <f>'BAR BB| Open rates'!FL28*0.82</f>
        <v>30995.999999999996</v>
      </c>
      <c r="FM28" s="34">
        <f>'BAR BB| Open rates'!FM28*0.82</f>
        <v>30995.999999999996</v>
      </c>
      <c r="FN28" s="34">
        <f>'BAR BB| Open rates'!FN28*0.82</f>
        <v>31815.999999999996</v>
      </c>
      <c r="FO28" s="34">
        <f>'BAR BB| Open rates'!FO28*0.82</f>
        <v>31815.999999999996</v>
      </c>
      <c r="FP28" s="34">
        <f>'BAR BB| Open rates'!FP28*0.82</f>
        <v>30995.999999999996</v>
      </c>
      <c r="FQ28" s="34">
        <f>'BAR BB| Open rates'!FQ28*0.82</f>
        <v>30995.999999999996</v>
      </c>
      <c r="FR28" s="34">
        <f>'BAR BB| Open rates'!FR28*0.82</f>
        <v>30995.999999999996</v>
      </c>
      <c r="FS28" s="34">
        <f>'BAR BB| Open rates'!FS28*0.82</f>
        <v>30995.999999999996</v>
      </c>
      <c r="FT28" s="34">
        <f>'BAR BB| Open rates'!FT28*0.82</f>
        <v>30995.999999999996</v>
      </c>
      <c r="FU28" s="34">
        <f>'BAR BB| Open rates'!FU28*0.82</f>
        <v>31815.999999999996</v>
      </c>
      <c r="FV28" s="34">
        <f>'BAR BB| Open rates'!FV28*0.82</f>
        <v>31815.999999999996</v>
      </c>
      <c r="FW28" s="34">
        <f>'BAR BB| Open rates'!FW28*0.82</f>
        <v>34850</v>
      </c>
      <c r="FX28" s="34">
        <f>'BAR BB| Open rates'!FX28*0.82</f>
        <v>34850</v>
      </c>
      <c r="FY28" s="34">
        <f>'BAR BB| Open rates'!FY28*0.82</f>
        <v>34850</v>
      </c>
      <c r="FZ28" s="34">
        <f>'BAR BB| Open rates'!FZ28*0.82</f>
        <v>34850</v>
      </c>
      <c r="GA28" s="34">
        <f>'BAR BB| Open rates'!GA28*0.82</f>
        <v>34850</v>
      </c>
      <c r="GB28" s="34">
        <f>'BAR BB| Open rates'!GB28*0.82</f>
        <v>36654</v>
      </c>
      <c r="GC28" s="34">
        <f>'BAR BB| Open rates'!GC28*0.82</f>
        <v>36654</v>
      </c>
      <c r="GD28" s="34">
        <f>'BAR BB| Open rates'!GD28*0.82</f>
        <v>36654</v>
      </c>
      <c r="GE28" s="34">
        <f>'BAR BB| Open rates'!GE28*0.82</f>
        <v>36654</v>
      </c>
    </row>
    <row r="29" spans="1:187" s="35" customFormat="1" ht="12" customHeight="1" x14ac:dyDescent="0.2">
      <c r="A29" s="261">
        <v>2</v>
      </c>
      <c r="B29" s="34">
        <f>'BAR BB| Open rates'!B29*0.82</f>
        <v>47068</v>
      </c>
      <c r="C29" s="34">
        <f>'BAR BB| Open rates'!C29*0.82</f>
        <v>47068</v>
      </c>
      <c r="D29" s="34">
        <f>'BAR BB| Open rates'!D29*0.82</f>
        <v>44854</v>
      </c>
      <c r="E29" s="34">
        <f>'BAR BB| Open rates'!E29*0.82</f>
        <v>44854</v>
      </c>
      <c r="F29" s="34">
        <f>'BAR BB| Open rates'!F29*0.82</f>
        <v>43050</v>
      </c>
      <c r="G29" s="34">
        <f>'BAR BB| Open rates'!G29*0.82</f>
        <v>44854</v>
      </c>
      <c r="H29" s="34">
        <f>'BAR BB| Open rates'!H29*0.82</f>
        <v>44854</v>
      </c>
      <c r="I29" s="34">
        <f>'BAR BB| Open rates'!I29*0.82</f>
        <v>46494</v>
      </c>
      <c r="J29" s="34">
        <f>'BAR BB| Open rates'!J29*0.82</f>
        <v>46494</v>
      </c>
      <c r="K29" s="34">
        <f>'BAR BB| Open rates'!K29*0.82</f>
        <v>44854</v>
      </c>
      <c r="L29" s="34">
        <f>'BAR BB| Open rates'!L29*0.82</f>
        <v>44854</v>
      </c>
      <c r="M29" s="34">
        <f>'BAR BB| Open rates'!M29*0.82</f>
        <v>44854</v>
      </c>
      <c r="N29" s="34">
        <f>'BAR BB| Open rates'!N29*0.82</f>
        <v>44854</v>
      </c>
      <c r="O29" s="34">
        <f>'BAR BB| Open rates'!O29*0.82</f>
        <v>44854</v>
      </c>
      <c r="P29" s="34">
        <f>'BAR BB| Open rates'!P29*0.82</f>
        <v>46494</v>
      </c>
      <c r="Q29" s="34">
        <f>'BAR BB| Open rates'!Q29*0.82</f>
        <v>46494</v>
      </c>
      <c r="R29" s="34">
        <f>'BAR BB| Open rates'!R29*0.82</f>
        <v>46494</v>
      </c>
      <c r="S29" s="34">
        <f>'BAR BB| Open rates'!S29*0.82</f>
        <v>46494</v>
      </c>
      <c r="T29" s="34">
        <f>'BAR BB| Open rates'!T29*0.82</f>
        <v>46494</v>
      </c>
      <c r="U29" s="34">
        <f>'BAR BB| Open rates'!U29*0.82</f>
        <v>46494</v>
      </c>
      <c r="V29" s="34">
        <f>'BAR BB| Open rates'!V29*0.82</f>
        <v>46494</v>
      </c>
      <c r="W29" s="34">
        <f>'BAR BB| Open rates'!W29*0.82</f>
        <v>48134</v>
      </c>
      <c r="X29" s="34">
        <f>'BAR BB| Open rates'!X29*0.82</f>
        <v>48134</v>
      </c>
      <c r="Y29" s="34">
        <f>'BAR BB| Open rates'!Y29*0.82</f>
        <v>46494</v>
      </c>
      <c r="Z29" s="34">
        <f>'BAR BB| Open rates'!Z29*0.82</f>
        <v>46494</v>
      </c>
      <c r="AA29" s="34">
        <f>'BAR BB| Open rates'!AA29*0.82</f>
        <v>46494</v>
      </c>
      <c r="AB29" s="34">
        <f>'BAR BB| Open rates'!AB29*0.82</f>
        <v>46494</v>
      </c>
      <c r="AC29" s="34">
        <f>'BAR BB| Open rates'!AC29*0.82</f>
        <v>46494</v>
      </c>
      <c r="AD29" s="34">
        <f>'BAR BB| Open rates'!AD29*0.82</f>
        <v>48134</v>
      </c>
      <c r="AE29" s="34">
        <f>'BAR BB| Open rates'!AE29*0.82</f>
        <v>48134</v>
      </c>
      <c r="AF29" s="34">
        <f>'BAR BB| Open rates'!AF29*0.82</f>
        <v>46494</v>
      </c>
      <c r="AG29" s="34">
        <f>'BAR BB| Open rates'!AG29*0.82</f>
        <v>46494</v>
      </c>
      <c r="AH29" s="34">
        <f>'BAR BB| Open rates'!AH29*0.82</f>
        <v>46494</v>
      </c>
      <c r="AI29" s="34">
        <f>'BAR BB| Open rates'!AI29*0.82</f>
        <v>46494</v>
      </c>
      <c r="AJ29" s="34">
        <f>'BAR BB| Open rates'!AJ29*0.82</f>
        <v>46494</v>
      </c>
      <c r="AK29" s="34">
        <f>'BAR BB| Open rates'!AK29*0.82</f>
        <v>48134</v>
      </c>
      <c r="AL29" s="34">
        <f>'BAR BB| Open rates'!AL29*0.82</f>
        <v>48134</v>
      </c>
      <c r="AM29" s="34">
        <f>'BAR BB| Open rates'!AM29*0.82</f>
        <v>46494</v>
      </c>
      <c r="AN29" s="34">
        <f>'BAR BB| Open rates'!AN29*0.82</f>
        <v>46494</v>
      </c>
      <c r="AO29" s="34">
        <f>'BAR BB| Open rates'!AO29*0.82</f>
        <v>46494</v>
      </c>
      <c r="AP29" s="34">
        <f>'BAR BB| Open rates'!AP29*0.82</f>
        <v>46494</v>
      </c>
      <c r="AQ29" s="34">
        <f>'BAR BB| Open rates'!AQ29*0.82</f>
        <v>46494</v>
      </c>
      <c r="AR29" s="34">
        <f>'BAR BB| Open rates'!AR29*0.82</f>
        <v>48134</v>
      </c>
      <c r="AS29" s="34">
        <f>'BAR BB| Open rates'!AS29*0.82</f>
        <v>48134</v>
      </c>
      <c r="AT29" s="34">
        <f>'BAR BB| Open rates'!AT29*0.82</f>
        <v>46494</v>
      </c>
      <c r="AU29" s="34">
        <f>'BAR BB| Open rates'!AU29*0.82</f>
        <v>46494</v>
      </c>
      <c r="AV29" s="34">
        <f>'BAR BB| Open rates'!AV29*0.82</f>
        <v>46494</v>
      </c>
      <c r="AW29" s="34">
        <f>'BAR BB| Open rates'!AW29*0.82</f>
        <v>46494</v>
      </c>
      <c r="AX29" s="34">
        <f>'BAR BB| Open rates'!AX29*0.82</f>
        <v>46494</v>
      </c>
      <c r="AY29" s="34">
        <f>'BAR BB| Open rates'!AY29*0.82</f>
        <v>48134</v>
      </c>
      <c r="AZ29" s="34">
        <f>'BAR BB| Open rates'!AZ29*0.82</f>
        <v>48134</v>
      </c>
      <c r="BA29" s="34">
        <f>'BAR BB| Open rates'!BA29*0.82</f>
        <v>46494</v>
      </c>
      <c r="BB29" s="34">
        <f>'BAR BB| Open rates'!BB29*0.82</f>
        <v>46494</v>
      </c>
      <c r="BC29" s="34">
        <f>'BAR BB| Open rates'!BC29*0.82</f>
        <v>46494</v>
      </c>
      <c r="BD29" s="34">
        <f>'BAR BB| Open rates'!BD29*0.82</f>
        <v>46494</v>
      </c>
      <c r="BE29" s="34">
        <f>'BAR BB| Open rates'!BE29*0.82</f>
        <v>46494</v>
      </c>
      <c r="BF29" s="34">
        <f>'BAR BB| Open rates'!BF29*0.82</f>
        <v>48134</v>
      </c>
      <c r="BG29" s="34">
        <f>'BAR BB| Open rates'!BG29*0.82</f>
        <v>48134</v>
      </c>
      <c r="BH29" s="34">
        <f>'BAR BB| Open rates'!BH29*0.82</f>
        <v>43870</v>
      </c>
      <c r="BI29" s="34">
        <f>'BAR BB| Open rates'!BI29*0.82</f>
        <v>43870</v>
      </c>
      <c r="BJ29" s="34">
        <f>'BAR BB| Open rates'!BJ29*0.82</f>
        <v>43870</v>
      </c>
      <c r="BK29" s="34">
        <f>'BAR BB| Open rates'!BK29*0.82</f>
        <v>43870</v>
      </c>
      <c r="BL29" s="34">
        <f>'BAR BB| Open rates'!BL29*0.82</f>
        <v>43870</v>
      </c>
      <c r="BM29" s="34">
        <f>'BAR BB| Open rates'!BM29*0.82</f>
        <v>44854</v>
      </c>
      <c r="BN29" s="34">
        <f>'BAR BB| Open rates'!BN29*0.82</f>
        <v>44854</v>
      </c>
      <c r="BO29" s="34">
        <f>'BAR BB| Open rates'!BO29*0.82</f>
        <v>43050</v>
      </c>
      <c r="BP29" s="34">
        <f>'BAR BB| Open rates'!BP29*0.82</f>
        <v>43050</v>
      </c>
      <c r="BQ29" s="34">
        <f>'BAR BB| Open rates'!BQ29*0.82</f>
        <v>41574</v>
      </c>
      <c r="BR29" s="34">
        <f>'BAR BB| Open rates'!BR29*0.82</f>
        <v>41574</v>
      </c>
      <c r="BS29" s="34">
        <f>'BAR BB| Open rates'!BS29*0.82</f>
        <v>41574</v>
      </c>
      <c r="BT29" s="34">
        <f>'BAR BB| Open rates'!BT29*0.82</f>
        <v>41574</v>
      </c>
      <c r="BU29" s="34">
        <f>'BAR BB| Open rates'!BU29*0.82</f>
        <v>41574</v>
      </c>
      <c r="BV29" s="34">
        <f>'BAR BB| Open rates'!BV29*0.82</f>
        <v>39770</v>
      </c>
      <c r="BW29" s="34">
        <f>'BAR BB| Open rates'!BW29*0.82</f>
        <v>39770</v>
      </c>
      <c r="BX29" s="34">
        <f>'BAR BB| Open rates'!BX29*0.82</f>
        <v>39770</v>
      </c>
      <c r="BY29" s="34">
        <f>'BAR BB| Open rates'!BY29*0.82</f>
        <v>39770</v>
      </c>
      <c r="BZ29" s="34">
        <f>'BAR BB| Open rates'!BZ29*0.82</f>
        <v>39770</v>
      </c>
      <c r="CA29" s="34">
        <f>'BAR BB| Open rates'!CA29*0.82</f>
        <v>41574</v>
      </c>
      <c r="CB29" s="34">
        <f>'BAR BB| Open rates'!CB29*0.82</f>
        <v>41574</v>
      </c>
      <c r="CC29" s="34">
        <f>'BAR BB| Open rates'!CC29*0.82</f>
        <v>39770</v>
      </c>
      <c r="CD29" s="34">
        <f>'BAR BB| Open rates'!CD29*0.82</f>
        <v>39770</v>
      </c>
      <c r="CE29" s="34">
        <f>'BAR BB| Open rates'!CE29*0.82</f>
        <v>39770</v>
      </c>
      <c r="CF29" s="34">
        <f>'BAR BB| Open rates'!CF29*0.82</f>
        <v>39770</v>
      </c>
      <c r="CG29" s="34">
        <f>'BAR BB| Open rates'!CG29*0.82</f>
        <v>39770</v>
      </c>
      <c r="CH29" s="34">
        <f>'BAR BB| Open rates'!CH29*0.82</f>
        <v>41574</v>
      </c>
      <c r="CI29" s="34">
        <f>'BAR BB| Open rates'!CI29*0.82</f>
        <v>41574</v>
      </c>
      <c r="CJ29" s="34">
        <f>'BAR BB| Open rates'!CJ29*0.82</f>
        <v>39770</v>
      </c>
      <c r="CK29" s="34">
        <f>'BAR BB| Open rates'!CK29*0.82</f>
        <v>39770</v>
      </c>
      <c r="CL29" s="34">
        <f>'BAR BB| Open rates'!CL29*0.82</f>
        <v>39770</v>
      </c>
      <c r="CM29" s="34">
        <f>'BAR BB| Open rates'!CM29*0.82</f>
        <v>39770</v>
      </c>
      <c r="CN29" s="34">
        <f>'BAR BB| Open rates'!CN29*0.82</f>
        <v>39770</v>
      </c>
      <c r="CO29" s="34">
        <f>'BAR BB| Open rates'!CO29*0.82</f>
        <v>41574</v>
      </c>
      <c r="CP29" s="34">
        <f>'BAR BB| Open rates'!CP29*0.82</f>
        <v>41574</v>
      </c>
      <c r="CQ29" s="34">
        <f>'BAR BB| Open rates'!CQ29*0.82</f>
        <v>39770</v>
      </c>
      <c r="CR29" s="34">
        <f>'BAR BB| Open rates'!CR29*0.82</f>
        <v>39770</v>
      </c>
      <c r="CS29" s="34">
        <f>'BAR BB| Open rates'!CS29*0.82</f>
        <v>39770</v>
      </c>
      <c r="CT29" s="34">
        <f>'BAR BB| Open rates'!CT29*0.82</f>
        <v>39770</v>
      </c>
      <c r="CU29" s="34">
        <f>'BAR BB| Open rates'!CU29*0.82</f>
        <v>36736</v>
      </c>
      <c r="CV29" s="34">
        <f>'BAR BB| Open rates'!CV29*0.82</f>
        <v>36736</v>
      </c>
      <c r="CW29" s="34">
        <f>'BAR BB| Open rates'!CW29*0.82</f>
        <v>36736</v>
      </c>
      <c r="CX29" s="34">
        <f>'BAR BB| Open rates'!CX29*0.82</f>
        <v>35096</v>
      </c>
      <c r="CY29" s="34">
        <f>'BAR BB| Open rates'!CY29*0.82</f>
        <v>35096</v>
      </c>
      <c r="CZ29" s="34">
        <f>'BAR BB| Open rates'!CZ29*0.82</f>
        <v>35096</v>
      </c>
      <c r="DA29" s="34">
        <f>'BAR BB| Open rates'!DA29*0.82</f>
        <v>35096</v>
      </c>
      <c r="DB29" s="34">
        <f>'BAR BB| Open rates'!DB29*0.82</f>
        <v>35096</v>
      </c>
      <c r="DC29" s="34">
        <f>'BAR BB| Open rates'!DC29*0.82</f>
        <v>36736</v>
      </c>
      <c r="DD29" s="34">
        <f>'BAR BB| Open rates'!DD29*0.82</f>
        <v>36736</v>
      </c>
      <c r="DE29" s="34">
        <f>'BAR BB| Open rates'!DE29*0.82</f>
        <v>35096</v>
      </c>
      <c r="DF29" s="34">
        <f>'BAR BB| Open rates'!DF29*0.82</f>
        <v>35096</v>
      </c>
      <c r="DG29" s="34">
        <f>'BAR BB| Open rates'!DG29*0.82</f>
        <v>35096</v>
      </c>
      <c r="DH29" s="34">
        <f>'BAR BB| Open rates'!DH29*0.82</f>
        <v>35096</v>
      </c>
      <c r="DI29" s="34">
        <f>'BAR BB| Open rates'!DI29*0.82</f>
        <v>35096</v>
      </c>
      <c r="DJ29" s="34">
        <f>'BAR BB| Open rates'!DJ29*0.82</f>
        <v>36736</v>
      </c>
      <c r="DK29" s="34">
        <f>'BAR BB| Open rates'!DK29*0.82</f>
        <v>36736</v>
      </c>
      <c r="DL29" s="34">
        <f>'BAR BB| Open rates'!DL29*0.82</f>
        <v>35096</v>
      </c>
      <c r="DM29" s="34">
        <f>'BAR BB| Open rates'!DM29*0.82</f>
        <v>35096</v>
      </c>
      <c r="DN29" s="34">
        <f>'BAR BB| Open rates'!DN29*0.82</f>
        <v>35096</v>
      </c>
      <c r="DO29" s="34">
        <f>'BAR BB| Open rates'!DO29*0.82</f>
        <v>35096</v>
      </c>
      <c r="DP29" s="34">
        <f>'BAR BB| Open rates'!DP29*0.82</f>
        <v>35096</v>
      </c>
      <c r="DQ29" s="34">
        <f>'BAR BB| Open rates'!DQ29*0.82</f>
        <v>36736</v>
      </c>
      <c r="DR29" s="34">
        <f>'BAR BB| Open rates'!DR29*0.82</f>
        <v>36736</v>
      </c>
      <c r="DS29" s="34">
        <f>'BAR BB| Open rates'!DS29*0.82</f>
        <v>35096</v>
      </c>
      <c r="DT29" s="34">
        <f>'BAR BB| Open rates'!DT29*0.82</f>
        <v>35096</v>
      </c>
      <c r="DU29" s="34">
        <f>'BAR BB| Open rates'!DU29*0.82</f>
        <v>35096</v>
      </c>
      <c r="DV29" s="34">
        <f>'BAR BB| Open rates'!DV29*0.82</f>
        <v>35096</v>
      </c>
      <c r="DW29" s="34">
        <f>'BAR BB| Open rates'!DW29*0.82</f>
        <v>35096</v>
      </c>
      <c r="DX29" s="34">
        <f>'BAR BB| Open rates'!DX29*0.82</f>
        <v>36736</v>
      </c>
      <c r="DY29" s="34">
        <f>'BAR BB| Open rates'!DY29*0.82</f>
        <v>36736</v>
      </c>
      <c r="DZ29" s="34">
        <f>'BAR BB| Open rates'!DZ29*0.82</f>
        <v>38130</v>
      </c>
      <c r="EA29" s="34">
        <f>'BAR BB| Open rates'!EA29*0.82</f>
        <v>38130</v>
      </c>
      <c r="EB29" s="34">
        <f>'BAR BB| Open rates'!EB29*0.82</f>
        <v>38130</v>
      </c>
      <c r="EC29" s="34">
        <f>'BAR BB| Open rates'!EC29*0.82</f>
        <v>39934</v>
      </c>
      <c r="ED29" s="34">
        <f>'BAR BB| Open rates'!ED29*0.82</f>
        <v>39934</v>
      </c>
      <c r="EE29" s="34">
        <f>'BAR BB| Open rates'!EE29*0.82</f>
        <v>39934</v>
      </c>
      <c r="EF29" s="34">
        <f>'BAR BB| Open rates'!EF29*0.82</f>
        <v>39934</v>
      </c>
      <c r="EG29" s="34">
        <f>'BAR BB| Open rates'!EG29*0.82</f>
        <v>34276</v>
      </c>
      <c r="EH29" s="34">
        <f>'BAR BB| Open rates'!EH29*0.82</f>
        <v>33456</v>
      </c>
      <c r="EI29" s="34">
        <f>'BAR BB| Open rates'!EI29*0.82</f>
        <v>33456</v>
      </c>
      <c r="EJ29" s="34">
        <f>'BAR BB| Open rates'!EJ29*0.82</f>
        <v>33456</v>
      </c>
      <c r="EK29" s="34">
        <f>'BAR BB| Open rates'!EK29*0.82</f>
        <v>33456</v>
      </c>
      <c r="EL29" s="34">
        <f>'BAR BB| Open rates'!EL29*0.82</f>
        <v>34276</v>
      </c>
      <c r="EM29" s="34">
        <f>'BAR BB| Open rates'!EM29*0.82</f>
        <v>34276</v>
      </c>
      <c r="EN29" s="34">
        <f>'BAR BB| Open rates'!EN29*0.82</f>
        <v>33456</v>
      </c>
      <c r="EO29" s="34">
        <f>'BAR BB| Open rates'!EO29*0.82</f>
        <v>33456</v>
      </c>
      <c r="EP29" s="34">
        <f>'BAR BB| Open rates'!EP29*0.82</f>
        <v>33456</v>
      </c>
      <c r="EQ29" s="34">
        <f>'BAR BB| Open rates'!EQ29*0.82</f>
        <v>33456</v>
      </c>
      <c r="ER29" s="34">
        <f>'BAR BB| Open rates'!ER29*0.82</f>
        <v>33456</v>
      </c>
      <c r="ES29" s="34">
        <f>'BAR BB| Open rates'!ES29*0.82</f>
        <v>34276</v>
      </c>
      <c r="ET29" s="34">
        <f>'BAR BB| Open rates'!ET29*0.82</f>
        <v>34276</v>
      </c>
      <c r="EU29" s="34">
        <f>'BAR BB| Open rates'!EU29*0.82</f>
        <v>33456</v>
      </c>
      <c r="EV29" s="34">
        <f>'BAR BB| Open rates'!EV29*0.82</f>
        <v>33456</v>
      </c>
      <c r="EW29" s="34">
        <f>'BAR BB| Open rates'!EW29*0.82</f>
        <v>33456</v>
      </c>
      <c r="EX29" s="34">
        <f>'BAR BB| Open rates'!EX29*0.82</f>
        <v>33456</v>
      </c>
      <c r="EY29" s="34">
        <f>'BAR BB| Open rates'!EY29*0.82</f>
        <v>33456</v>
      </c>
      <c r="EZ29" s="34">
        <f>'BAR BB| Open rates'!EZ29*0.82</f>
        <v>34276</v>
      </c>
      <c r="FA29" s="34">
        <f>'BAR BB| Open rates'!FA29*0.82</f>
        <v>34276</v>
      </c>
      <c r="FB29" s="34">
        <f>'BAR BB| Open rates'!FB29*0.82</f>
        <v>33456</v>
      </c>
      <c r="FC29" s="34">
        <f>'BAR BB| Open rates'!FC29*0.82</f>
        <v>33456</v>
      </c>
      <c r="FD29" s="34">
        <f>'BAR BB| Open rates'!FD29*0.82</f>
        <v>33456</v>
      </c>
      <c r="FE29" s="34">
        <f>'BAR BB| Open rates'!FE29*0.82</f>
        <v>33456</v>
      </c>
      <c r="FF29" s="34">
        <f>'BAR BB| Open rates'!FF29*0.82</f>
        <v>33456</v>
      </c>
      <c r="FG29" s="34">
        <f>'BAR BB| Open rates'!FG29*0.82</f>
        <v>34276</v>
      </c>
      <c r="FH29" s="34">
        <f>'BAR BB| Open rates'!FH29*0.82</f>
        <v>34276</v>
      </c>
      <c r="FI29" s="34">
        <f>'BAR BB| Open rates'!FI29*0.82</f>
        <v>33456</v>
      </c>
      <c r="FJ29" s="34">
        <f>'BAR BB| Open rates'!FJ29*0.82</f>
        <v>33456</v>
      </c>
      <c r="FK29" s="34">
        <f>'BAR BB| Open rates'!FK29*0.82</f>
        <v>33456</v>
      </c>
      <c r="FL29" s="34">
        <f>'BAR BB| Open rates'!FL29*0.82</f>
        <v>33456</v>
      </c>
      <c r="FM29" s="34">
        <f>'BAR BB| Open rates'!FM29*0.82</f>
        <v>33456</v>
      </c>
      <c r="FN29" s="34">
        <f>'BAR BB| Open rates'!FN29*0.82</f>
        <v>34276</v>
      </c>
      <c r="FO29" s="34">
        <f>'BAR BB| Open rates'!FO29*0.82</f>
        <v>34276</v>
      </c>
      <c r="FP29" s="34">
        <f>'BAR BB| Open rates'!FP29*0.82</f>
        <v>33456</v>
      </c>
      <c r="FQ29" s="34">
        <f>'BAR BB| Open rates'!FQ29*0.82</f>
        <v>33456</v>
      </c>
      <c r="FR29" s="34">
        <f>'BAR BB| Open rates'!FR29*0.82</f>
        <v>33456</v>
      </c>
      <c r="FS29" s="34">
        <f>'BAR BB| Open rates'!FS29*0.82</f>
        <v>33456</v>
      </c>
      <c r="FT29" s="34">
        <f>'BAR BB| Open rates'!FT29*0.82</f>
        <v>33456</v>
      </c>
      <c r="FU29" s="34">
        <f>'BAR BB| Open rates'!FU29*0.82</f>
        <v>34276</v>
      </c>
      <c r="FV29" s="34">
        <f>'BAR BB| Open rates'!FV29*0.82</f>
        <v>34276</v>
      </c>
      <c r="FW29" s="34">
        <f>'BAR BB| Open rates'!FW29*0.82</f>
        <v>37310</v>
      </c>
      <c r="FX29" s="34">
        <f>'BAR BB| Open rates'!FX29*0.82</f>
        <v>37310</v>
      </c>
      <c r="FY29" s="34">
        <f>'BAR BB| Open rates'!FY29*0.82</f>
        <v>37310</v>
      </c>
      <c r="FZ29" s="34">
        <f>'BAR BB| Open rates'!FZ29*0.82</f>
        <v>37310</v>
      </c>
      <c r="GA29" s="34">
        <f>'BAR BB| Open rates'!GA29*0.82</f>
        <v>37310</v>
      </c>
      <c r="GB29" s="34">
        <f>'BAR BB| Open rates'!GB29*0.82</f>
        <v>39114</v>
      </c>
      <c r="GC29" s="34">
        <f>'BAR BB| Open rates'!GC29*0.82</f>
        <v>39114</v>
      </c>
      <c r="GD29" s="34">
        <f>'BAR BB| Open rates'!GD29*0.82</f>
        <v>39114</v>
      </c>
      <c r="GE29" s="34">
        <f>'BAR BB| Open rates'!GE29*0.82</f>
        <v>39114</v>
      </c>
    </row>
    <row r="30" spans="1:187" s="35" customFormat="1" ht="12" customHeight="1" x14ac:dyDescent="0.2">
      <c r="A30" s="261">
        <v>3</v>
      </c>
      <c r="B30" s="34">
        <f>'BAR BB| Open rates'!B30*0.82</f>
        <v>49528</v>
      </c>
      <c r="C30" s="34">
        <f>'BAR BB| Open rates'!C30*0.82</f>
        <v>49528</v>
      </c>
      <c r="D30" s="34">
        <f>'BAR BB| Open rates'!D30*0.82</f>
        <v>47314</v>
      </c>
      <c r="E30" s="34">
        <f>'BAR BB| Open rates'!E30*0.82</f>
        <v>47314</v>
      </c>
      <c r="F30" s="34">
        <f>'BAR BB| Open rates'!F30*0.82</f>
        <v>45510</v>
      </c>
      <c r="G30" s="34">
        <f>'BAR BB| Open rates'!G30*0.82</f>
        <v>47314</v>
      </c>
      <c r="H30" s="34">
        <f>'BAR BB| Open rates'!H30*0.82</f>
        <v>47314</v>
      </c>
      <c r="I30" s="34">
        <f>'BAR BB| Open rates'!I30*0.82</f>
        <v>48954</v>
      </c>
      <c r="J30" s="34">
        <f>'BAR BB| Open rates'!J30*0.82</f>
        <v>48954</v>
      </c>
      <c r="K30" s="34">
        <f>'BAR BB| Open rates'!K30*0.82</f>
        <v>47314</v>
      </c>
      <c r="L30" s="34">
        <f>'BAR BB| Open rates'!L30*0.82</f>
        <v>47314</v>
      </c>
      <c r="M30" s="34">
        <f>'BAR BB| Open rates'!M30*0.82</f>
        <v>47314</v>
      </c>
      <c r="N30" s="34">
        <f>'BAR BB| Open rates'!N30*0.82</f>
        <v>47314</v>
      </c>
      <c r="O30" s="34">
        <f>'BAR BB| Open rates'!O30*0.82</f>
        <v>47314</v>
      </c>
      <c r="P30" s="34">
        <f>'BAR BB| Open rates'!P30*0.82</f>
        <v>48954</v>
      </c>
      <c r="Q30" s="34">
        <f>'BAR BB| Open rates'!Q30*0.82</f>
        <v>48954</v>
      </c>
      <c r="R30" s="34">
        <f>'BAR BB| Open rates'!R30*0.82</f>
        <v>48954</v>
      </c>
      <c r="S30" s="34">
        <f>'BAR BB| Open rates'!S30*0.82</f>
        <v>48954</v>
      </c>
      <c r="T30" s="34">
        <f>'BAR BB| Open rates'!T30*0.82</f>
        <v>48954</v>
      </c>
      <c r="U30" s="34">
        <f>'BAR BB| Open rates'!U30*0.82</f>
        <v>48954</v>
      </c>
      <c r="V30" s="34">
        <f>'BAR BB| Open rates'!V30*0.82</f>
        <v>48954</v>
      </c>
      <c r="W30" s="34">
        <f>'BAR BB| Open rates'!W30*0.82</f>
        <v>50594</v>
      </c>
      <c r="X30" s="34">
        <f>'BAR BB| Open rates'!X30*0.82</f>
        <v>50594</v>
      </c>
      <c r="Y30" s="34">
        <f>'BAR BB| Open rates'!Y30*0.82</f>
        <v>48954</v>
      </c>
      <c r="Z30" s="34">
        <f>'BAR BB| Open rates'!Z30*0.82</f>
        <v>48954</v>
      </c>
      <c r="AA30" s="34">
        <f>'BAR BB| Open rates'!AA30*0.82</f>
        <v>48954</v>
      </c>
      <c r="AB30" s="34">
        <f>'BAR BB| Open rates'!AB30*0.82</f>
        <v>48954</v>
      </c>
      <c r="AC30" s="34">
        <f>'BAR BB| Open rates'!AC30*0.82</f>
        <v>48954</v>
      </c>
      <c r="AD30" s="34">
        <f>'BAR BB| Open rates'!AD30*0.82</f>
        <v>50594</v>
      </c>
      <c r="AE30" s="34">
        <f>'BAR BB| Open rates'!AE30*0.82</f>
        <v>50594</v>
      </c>
      <c r="AF30" s="34">
        <f>'BAR BB| Open rates'!AF30*0.82</f>
        <v>48954</v>
      </c>
      <c r="AG30" s="34">
        <f>'BAR BB| Open rates'!AG30*0.82</f>
        <v>48954</v>
      </c>
      <c r="AH30" s="34">
        <f>'BAR BB| Open rates'!AH30*0.82</f>
        <v>48954</v>
      </c>
      <c r="AI30" s="34">
        <f>'BAR BB| Open rates'!AI30*0.82</f>
        <v>48954</v>
      </c>
      <c r="AJ30" s="34">
        <f>'BAR BB| Open rates'!AJ30*0.82</f>
        <v>48954</v>
      </c>
      <c r="AK30" s="34">
        <f>'BAR BB| Open rates'!AK30*0.82</f>
        <v>50594</v>
      </c>
      <c r="AL30" s="34">
        <f>'BAR BB| Open rates'!AL30*0.82</f>
        <v>50594</v>
      </c>
      <c r="AM30" s="34">
        <f>'BAR BB| Open rates'!AM30*0.82</f>
        <v>48954</v>
      </c>
      <c r="AN30" s="34">
        <f>'BAR BB| Open rates'!AN30*0.82</f>
        <v>48954</v>
      </c>
      <c r="AO30" s="34">
        <f>'BAR BB| Open rates'!AO30*0.82</f>
        <v>48954</v>
      </c>
      <c r="AP30" s="34">
        <f>'BAR BB| Open rates'!AP30*0.82</f>
        <v>48954</v>
      </c>
      <c r="AQ30" s="34">
        <f>'BAR BB| Open rates'!AQ30*0.82</f>
        <v>48954</v>
      </c>
      <c r="AR30" s="34">
        <f>'BAR BB| Open rates'!AR30*0.82</f>
        <v>50594</v>
      </c>
      <c r="AS30" s="34">
        <f>'BAR BB| Open rates'!AS30*0.82</f>
        <v>50594</v>
      </c>
      <c r="AT30" s="34">
        <f>'BAR BB| Open rates'!AT30*0.82</f>
        <v>48954</v>
      </c>
      <c r="AU30" s="34">
        <f>'BAR BB| Open rates'!AU30*0.82</f>
        <v>48954</v>
      </c>
      <c r="AV30" s="34">
        <f>'BAR BB| Open rates'!AV30*0.82</f>
        <v>48954</v>
      </c>
      <c r="AW30" s="34">
        <f>'BAR BB| Open rates'!AW30*0.82</f>
        <v>48954</v>
      </c>
      <c r="AX30" s="34">
        <f>'BAR BB| Open rates'!AX30*0.82</f>
        <v>48954</v>
      </c>
      <c r="AY30" s="34">
        <f>'BAR BB| Open rates'!AY30*0.82</f>
        <v>50594</v>
      </c>
      <c r="AZ30" s="34">
        <f>'BAR BB| Open rates'!AZ30*0.82</f>
        <v>50594</v>
      </c>
      <c r="BA30" s="34">
        <f>'BAR BB| Open rates'!BA30*0.82</f>
        <v>48954</v>
      </c>
      <c r="BB30" s="34">
        <f>'BAR BB| Open rates'!BB30*0.82</f>
        <v>48954</v>
      </c>
      <c r="BC30" s="34">
        <f>'BAR BB| Open rates'!BC30*0.82</f>
        <v>48954</v>
      </c>
      <c r="BD30" s="34">
        <f>'BAR BB| Open rates'!BD30*0.82</f>
        <v>48954</v>
      </c>
      <c r="BE30" s="34">
        <f>'BAR BB| Open rates'!BE30*0.82</f>
        <v>48954</v>
      </c>
      <c r="BF30" s="34">
        <f>'BAR BB| Open rates'!BF30*0.82</f>
        <v>50594</v>
      </c>
      <c r="BG30" s="34">
        <f>'BAR BB| Open rates'!BG30*0.82</f>
        <v>50594</v>
      </c>
      <c r="BH30" s="34">
        <f>'BAR BB| Open rates'!BH30*0.82</f>
        <v>46330</v>
      </c>
      <c r="BI30" s="34">
        <f>'BAR BB| Open rates'!BI30*0.82</f>
        <v>46330</v>
      </c>
      <c r="BJ30" s="34">
        <f>'BAR BB| Open rates'!BJ30*0.82</f>
        <v>46330</v>
      </c>
      <c r="BK30" s="34">
        <f>'BAR BB| Open rates'!BK30*0.82</f>
        <v>46330</v>
      </c>
      <c r="BL30" s="34">
        <f>'BAR BB| Open rates'!BL30*0.82</f>
        <v>46330</v>
      </c>
      <c r="BM30" s="34">
        <f>'BAR BB| Open rates'!BM30*0.82</f>
        <v>47314</v>
      </c>
      <c r="BN30" s="34">
        <f>'BAR BB| Open rates'!BN30*0.82</f>
        <v>47314</v>
      </c>
      <c r="BO30" s="34">
        <f>'BAR BB| Open rates'!BO30*0.82</f>
        <v>45510</v>
      </c>
      <c r="BP30" s="34">
        <f>'BAR BB| Open rates'!BP30*0.82</f>
        <v>45510</v>
      </c>
      <c r="BQ30" s="34">
        <f>'BAR BB| Open rates'!BQ30*0.82</f>
        <v>44034</v>
      </c>
      <c r="BR30" s="34">
        <f>'BAR BB| Open rates'!BR30*0.82</f>
        <v>44034</v>
      </c>
      <c r="BS30" s="34">
        <f>'BAR BB| Open rates'!BS30*0.82</f>
        <v>44034</v>
      </c>
      <c r="BT30" s="34">
        <f>'BAR BB| Open rates'!BT30*0.82</f>
        <v>44034</v>
      </c>
      <c r="BU30" s="34">
        <f>'BAR BB| Open rates'!BU30*0.82</f>
        <v>44034</v>
      </c>
      <c r="BV30" s="34">
        <f>'BAR BB| Open rates'!BV30*0.82</f>
        <v>42230</v>
      </c>
      <c r="BW30" s="34">
        <f>'BAR BB| Open rates'!BW30*0.82</f>
        <v>42230</v>
      </c>
      <c r="BX30" s="34">
        <f>'BAR BB| Open rates'!BX30*0.82</f>
        <v>42230</v>
      </c>
      <c r="BY30" s="34">
        <f>'BAR BB| Open rates'!BY30*0.82</f>
        <v>42230</v>
      </c>
      <c r="BZ30" s="34">
        <f>'BAR BB| Open rates'!BZ30*0.82</f>
        <v>42230</v>
      </c>
      <c r="CA30" s="34">
        <f>'BAR BB| Open rates'!CA30*0.82</f>
        <v>44034</v>
      </c>
      <c r="CB30" s="34">
        <f>'BAR BB| Open rates'!CB30*0.82</f>
        <v>44034</v>
      </c>
      <c r="CC30" s="34">
        <f>'BAR BB| Open rates'!CC30*0.82</f>
        <v>42230</v>
      </c>
      <c r="CD30" s="34">
        <f>'BAR BB| Open rates'!CD30*0.82</f>
        <v>42230</v>
      </c>
      <c r="CE30" s="34">
        <f>'BAR BB| Open rates'!CE30*0.82</f>
        <v>42230</v>
      </c>
      <c r="CF30" s="34">
        <f>'BAR BB| Open rates'!CF30*0.82</f>
        <v>42230</v>
      </c>
      <c r="CG30" s="34">
        <f>'BAR BB| Open rates'!CG30*0.82</f>
        <v>42230</v>
      </c>
      <c r="CH30" s="34">
        <f>'BAR BB| Open rates'!CH30*0.82</f>
        <v>44034</v>
      </c>
      <c r="CI30" s="34">
        <f>'BAR BB| Open rates'!CI30*0.82</f>
        <v>44034</v>
      </c>
      <c r="CJ30" s="34">
        <f>'BAR BB| Open rates'!CJ30*0.82</f>
        <v>42230</v>
      </c>
      <c r="CK30" s="34">
        <f>'BAR BB| Open rates'!CK30*0.82</f>
        <v>42230</v>
      </c>
      <c r="CL30" s="34">
        <f>'BAR BB| Open rates'!CL30*0.82</f>
        <v>42230</v>
      </c>
      <c r="CM30" s="34">
        <f>'BAR BB| Open rates'!CM30*0.82</f>
        <v>42230</v>
      </c>
      <c r="CN30" s="34">
        <f>'BAR BB| Open rates'!CN30*0.82</f>
        <v>42230</v>
      </c>
      <c r="CO30" s="34">
        <f>'BAR BB| Open rates'!CO30*0.82</f>
        <v>44034</v>
      </c>
      <c r="CP30" s="34">
        <f>'BAR BB| Open rates'!CP30*0.82</f>
        <v>44034</v>
      </c>
      <c r="CQ30" s="34">
        <f>'BAR BB| Open rates'!CQ30*0.82</f>
        <v>42230</v>
      </c>
      <c r="CR30" s="34">
        <f>'BAR BB| Open rates'!CR30*0.82</f>
        <v>42230</v>
      </c>
      <c r="CS30" s="34">
        <f>'BAR BB| Open rates'!CS30*0.82</f>
        <v>42230</v>
      </c>
      <c r="CT30" s="34">
        <f>'BAR BB| Open rates'!CT30*0.82</f>
        <v>42230</v>
      </c>
      <c r="CU30" s="34">
        <f>'BAR BB| Open rates'!CU30*0.82</f>
        <v>39196</v>
      </c>
      <c r="CV30" s="34">
        <f>'BAR BB| Open rates'!CV30*0.82</f>
        <v>39196</v>
      </c>
      <c r="CW30" s="34">
        <f>'BAR BB| Open rates'!CW30*0.82</f>
        <v>39196</v>
      </c>
      <c r="CX30" s="34">
        <f>'BAR BB| Open rates'!CX30*0.82</f>
        <v>37556</v>
      </c>
      <c r="CY30" s="34">
        <f>'BAR BB| Open rates'!CY30*0.82</f>
        <v>37556</v>
      </c>
      <c r="CZ30" s="34">
        <f>'BAR BB| Open rates'!CZ30*0.82</f>
        <v>37556</v>
      </c>
      <c r="DA30" s="34">
        <f>'BAR BB| Open rates'!DA30*0.82</f>
        <v>37556</v>
      </c>
      <c r="DB30" s="34">
        <f>'BAR BB| Open rates'!DB30*0.82</f>
        <v>37556</v>
      </c>
      <c r="DC30" s="34">
        <f>'BAR BB| Open rates'!DC30*0.82</f>
        <v>39196</v>
      </c>
      <c r="DD30" s="34">
        <f>'BAR BB| Open rates'!DD30*0.82</f>
        <v>39196</v>
      </c>
      <c r="DE30" s="34">
        <f>'BAR BB| Open rates'!DE30*0.82</f>
        <v>37556</v>
      </c>
      <c r="DF30" s="34">
        <f>'BAR BB| Open rates'!DF30*0.82</f>
        <v>37556</v>
      </c>
      <c r="DG30" s="34">
        <f>'BAR BB| Open rates'!DG30*0.82</f>
        <v>37556</v>
      </c>
      <c r="DH30" s="34">
        <f>'BAR BB| Open rates'!DH30*0.82</f>
        <v>37556</v>
      </c>
      <c r="DI30" s="34">
        <f>'BAR BB| Open rates'!DI30*0.82</f>
        <v>37556</v>
      </c>
      <c r="DJ30" s="34">
        <f>'BAR BB| Open rates'!DJ30*0.82</f>
        <v>39196</v>
      </c>
      <c r="DK30" s="34">
        <f>'BAR BB| Open rates'!DK30*0.82</f>
        <v>39196</v>
      </c>
      <c r="DL30" s="34">
        <f>'BAR BB| Open rates'!DL30*0.82</f>
        <v>37556</v>
      </c>
      <c r="DM30" s="34">
        <f>'BAR BB| Open rates'!DM30*0.82</f>
        <v>37556</v>
      </c>
      <c r="DN30" s="34">
        <f>'BAR BB| Open rates'!DN30*0.82</f>
        <v>37556</v>
      </c>
      <c r="DO30" s="34">
        <f>'BAR BB| Open rates'!DO30*0.82</f>
        <v>37556</v>
      </c>
      <c r="DP30" s="34">
        <f>'BAR BB| Open rates'!DP30*0.82</f>
        <v>37556</v>
      </c>
      <c r="DQ30" s="34">
        <f>'BAR BB| Open rates'!DQ30*0.82</f>
        <v>39196</v>
      </c>
      <c r="DR30" s="34">
        <f>'BAR BB| Open rates'!DR30*0.82</f>
        <v>39196</v>
      </c>
      <c r="DS30" s="34">
        <f>'BAR BB| Open rates'!DS30*0.82</f>
        <v>37556</v>
      </c>
      <c r="DT30" s="34">
        <f>'BAR BB| Open rates'!DT30*0.82</f>
        <v>37556</v>
      </c>
      <c r="DU30" s="34">
        <f>'BAR BB| Open rates'!DU30*0.82</f>
        <v>37556</v>
      </c>
      <c r="DV30" s="34">
        <f>'BAR BB| Open rates'!DV30*0.82</f>
        <v>37556</v>
      </c>
      <c r="DW30" s="34">
        <f>'BAR BB| Open rates'!DW30*0.82</f>
        <v>37556</v>
      </c>
      <c r="DX30" s="34">
        <f>'BAR BB| Open rates'!DX30*0.82</f>
        <v>39196</v>
      </c>
      <c r="DY30" s="34">
        <f>'BAR BB| Open rates'!DY30*0.82</f>
        <v>39196</v>
      </c>
      <c r="DZ30" s="34">
        <f>'BAR BB| Open rates'!DZ30*0.82</f>
        <v>40590</v>
      </c>
      <c r="EA30" s="34">
        <f>'BAR BB| Open rates'!EA30*0.82</f>
        <v>40590</v>
      </c>
      <c r="EB30" s="34">
        <f>'BAR BB| Open rates'!EB30*0.82</f>
        <v>40590</v>
      </c>
      <c r="EC30" s="34">
        <f>'BAR BB| Open rates'!EC30*0.82</f>
        <v>42394</v>
      </c>
      <c r="ED30" s="34">
        <f>'BAR BB| Open rates'!ED30*0.82</f>
        <v>42394</v>
      </c>
      <c r="EE30" s="34">
        <f>'BAR BB| Open rates'!EE30*0.82</f>
        <v>42394</v>
      </c>
      <c r="EF30" s="34">
        <f>'BAR BB| Open rates'!EF30*0.82</f>
        <v>42394</v>
      </c>
      <c r="EG30" s="34">
        <f>'BAR BB| Open rates'!EG30*0.82</f>
        <v>36736</v>
      </c>
      <c r="EH30" s="34">
        <f>'BAR BB| Open rates'!EH30*0.82</f>
        <v>35916</v>
      </c>
      <c r="EI30" s="34">
        <f>'BAR BB| Open rates'!EI30*0.82</f>
        <v>35916</v>
      </c>
      <c r="EJ30" s="34">
        <f>'BAR BB| Open rates'!EJ30*0.82</f>
        <v>35916</v>
      </c>
      <c r="EK30" s="34">
        <f>'BAR BB| Open rates'!EK30*0.82</f>
        <v>35916</v>
      </c>
      <c r="EL30" s="34">
        <f>'BAR BB| Open rates'!EL30*0.82</f>
        <v>36736</v>
      </c>
      <c r="EM30" s="34">
        <f>'BAR BB| Open rates'!EM30*0.82</f>
        <v>36736</v>
      </c>
      <c r="EN30" s="34">
        <f>'BAR BB| Open rates'!EN30*0.82</f>
        <v>35916</v>
      </c>
      <c r="EO30" s="34">
        <f>'BAR BB| Open rates'!EO30*0.82</f>
        <v>35916</v>
      </c>
      <c r="EP30" s="34">
        <f>'BAR BB| Open rates'!EP30*0.82</f>
        <v>35916</v>
      </c>
      <c r="EQ30" s="34">
        <f>'BAR BB| Open rates'!EQ30*0.82</f>
        <v>35916</v>
      </c>
      <c r="ER30" s="34">
        <f>'BAR BB| Open rates'!ER30*0.82</f>
        <v>35916</v>
      </c>
      <c r="ES30" s="34">
        <f>'BAR BB| Open rates'!ES30*0.82</f>
        <v>36736</v>
      </c>
      <c r="ET30" s="34">
        <f>'BAR BB| Open rates'!ET30*0.82</f>
        <v>36736</v>
      </c>
      <c r="EU30" s="34">
        <f>'BAR BB| Open rates'!EU30*0.82</f>
        <v>35916</v>
      </c>
      <c r="EV30" s="34">
        <f>'BAR BB| Open rates'!EV30*0.82</f>
        <v>35916</v>
      </c>
      <c r="EW30" s="34">
        <f>'BAR BB| Open rates'!EW30*0.82</f>
        <v>35916</v>
      </c>
      <c r="EX30" s="34">
        <f>'BAR BB| Open rates'!EX30*0.82</f>
        <v>35916</v>
      </c>
      <c r="EY30" s="34">
        <f>'BAR BB| Open rates'!EY30*0.82</f>
        <v>35916</v>
      </c>
      <c r="EZ30" s="34">
        <f>'BAR BB| Open rates'!EZ30*0.82</f>
        <v>36736</v>
      </c>
      <c r="FA30" s="34">
        <f>'BAR BB| Open rates'!FA30*0.82</f>
        <v>36736</v>
      </c>
      <c r="FB30" s="34">
        <f>'BAR BB| Open rates'!FB30*0.82</f>
        <v>35916</v>
      </c>
      <c r="FC30" s="34">
        <f>'BAR BB| Open rates'!FC30*0.82</f>
        <v>35916</v>
      </c>
      <c r="FD30" s="34">
        <f>'BAR BB| Open rates'!FD30*0.82</f>
        <v>35916</v>
      </c>
      <c r="FE30" s="34">
        <f>'BAR BB| Open rates'!FE30*0.82</f>
        <v>35916</v>
      </c>
      <c r="FF30" s="34">
        <f>'BAR BB| Open rates'!FF30*0.82</f>
        <v>35916</v>
      </c>
      <c r="FG30" s="34">
        <f>'BAR BB| Open rates'!FG30*0.82</f>
        <v>36736</v>
      </c>
      <c r="FH30" s="34">
        <f>'BAR BB| Open rates'!FH30*0.82</f>
        <v>36736</v>
      </c>
      <c r="FI30" s="34">
        <f>'BAR BB| Open rates'!FI30*0.82</f>
        <v>35916</v>
      </c>
      <c r="FJ30" s="34">
        <f>'BAR BB| Open rates'!FJ30*0.82</f>
        <v>35916</v>
      </c>
      <c r="FK30" s="34">
        <f>'BAR BB| Open rates'!FK30*0.82</f>
        <v>35916</v>
      </c>
      <c r="FL30" s="34">
        <f>'BAR BB| Open rates'!FL30*0.82</f>
        <v>35916</v>
      </c>
      <c r="FM30" s="34">
        <f>'BAR BB| Open rates'!FM30*0.82</f>
        <v>35916</v>
      </c>
      <c r="FN30" s="34">
        <f>'BAR BB| Open rates'!FN30*0.82</f>
        <v>36736</v>
      </c>
      <c r="FO30" s="34">
        <f>'BAR BB| Open rates'!FO30*0.82</f>
        <v>36736</v>
      </c>
      <c r="FP30" s="34">
        <f>'BAR BB| Open rates'!FP30*0.82</f>
        <v>35916</v>
      </c>
      <c r="FQ30" s="34">
        <f>'BAR BB| Open rates'!FQ30*0.82</f>
        <v>35916</v>
      </c>
      <c r="FR30" s="34">
        <f>'BAR BB| Open rates'!FR30*0.82</f>
        <v>35916</v>
      </c>
      <c r="FS30" s="34">
        <f>'BAR BB| Open rates'!FS30*0.82</f>
        <v>35916</v>
      </c>
      <c r="FT30" s="34">
        <f>'BAR BB| Open rates'!FT30*0.82</f>
        <v>35916</v>
      </c>
      <c r="FU30" s="34">
        <f>'BAR BB| Open rates'!FU30*0.82</f>
        <v>36736</v>
      </c>
      <c r="FV30" s="34">
        <f>'BAR BB| Open rates'!FV30*0.82</f>
        <v>36736</v>
      </c>
      <c r="FW30" s="34">
        <f>'BAR BB| Open rates'!FW30*0.82</f>
        <v>39770</v>
      </c>
      <c r="FX30" s="34">
        <f>'BAR BB| Open rates'!FX30*0.82</f>
        <v>39770</v>
      </c>
      <c r="FY30" s="34">
        <f>'BAR BB| Open rates'!FY30*0.82</f>
        <v>39770</v>
      </c>
      <c r="FZ30" s="34">
        <f>'BAR BB| Open rates'!FZ30*0.82</f>
        <v>39770</v>
      </c>
      <c r="GA30" s="34">
        <f>'BAR BB| Open rates'!GA30*0.82</f>
        <v>39770</v>
      </c>
      <c r="GB30" s="34">
        <f>'BAR BB| Open rates'!GB30*0.82</f>
        <v>41574</v>
      </c>
      <c r="GC30" s="34">
        <f>'BAR BB| Open rates'!GC30*0.82</f>
        <v>41574</v>
      </c>
      <c r="GD30" s="34">
        <f>'BAR BB| Open rates'!GD30*0.82</f>
        <v>41574</v>
      </c>
      <c r="GE30" s="34">
        <f>'BAR BB| Open rates'!GE30*0.82</f>
        <v>41574</v>
      </c>
    </row>
    <row r="31" spans="1:187" s="35" customFormat="1" ht="12" customHeight="1" x14ac:dyDescent="0.2">
      <c r="A31" s="261">
        <v>4</v>
      </c>
      <c r="B31" s="34">
        <f>'BAR BB| Open rates'!B31*0.82</f>
        <v>51988</v>
      </c>
      <c r="C31" s="34">
        <f>'BAR BB| Open rates'!C31*0.82</f>
        <v>51988</v>
      </c>
      <c r="D31" s="34">
        <f>'BAR BB| Open rates'!D31*0.82</f>
        <v>49774</v>
      </c>
      <c r="E31" s="34">
        <f>'BAR BB| Open rates'!E31*0.82</f>
        <v>49774</v>
      </c>
      <c r="F31" s="34">
        <f>'BAR BB| Open rates'!F31*0.82</f>
        <v>47970</v>
      </c>
      <c r="G31" s="34">
        <f>'BAR BB| Open rates'!G31*0.82</f>
        <v>49774</v>
      </c>
      <c r="H31" s="34">
        <f>'BAR BB| Open rates'!H31*0.82</f>
        <v>49774</v>
      </c>
      <c r="I31" s="34">
        <f>'BAR BB| Open rates'!I31*0.82</f>
        <v>51414</v>
      </c>
      <c r="J31" s="34">
        <f>'BAR BB| Open rates'!J31*0.82</f>
        <v>51414</v>
      </c>
      <c r="K31" s="34">
        <f>'BAR BB| Open rates'!K31*0.82</f>
        <v>49774</v>
      </c>
      <c r="L31" s="34">
        <f>'BAR BB| Open rates'!L31*0.82</f>
        <v>49774</v>
      </c>
      <c r="M31" s="34">
        <f>'BAR BB| Open rates'!M31*0.82</f>
        <v>49774</v>
      </c>
      <c r="N31" s="34">
        <f>'BAR BB| Open rates'!N31*0.82</f>
        <v>49774</v>
      </c>
      <c r="O31" s="34">
        <f>'BAR BB| Open rates'!O31*0.82</f>
        <v>49774</v>
      </c>
      <c r="P31" s="34">
        <f>'BAR BB| Open rates'!P31*0.82</f>
        <v>51414</v>
      </c>
      <c r="Q31" s="34">
        <f>'BAR BB| Open rates'!Q31*0.82</f>
        <v>51414</v>
      </c>
      <c r="R31" s="34">
        <f>'BAR BB| Open rates'!R31*0.82</f>
        <v>51414</v>
      </c>
      <c r="S31" s="34">
        <f>'BAR BB| Open rates'!S31*0.82</f>
        <v>51414</v>
      </c>
      <c r="T31" s="34">
        <f>'BAR BB| Open rates'!T31*0.82</f>
        <v>51414</v>
      </c>
      <c r="U31" s="34">
        <f>'BAR BB| Open rates'!U31*0.82</f>
        <v>51414</v>
      </c>
      <c r="V31" s="34">
        <f>'BAR BB| Open rates'!V31*0.82</f>
        <v>51414</v>
      </c>
      <c r="W31" s="34">
        <f>'BAR BB| Open rates'!W31*0.82</f>
        <v>53054</v>
      </c>
      <c r="X31" s="34">
        <f>'BAR BB| Open rates'!X31*0.82</f>
        <v>53054</v>
      </c>
      <c r="Y31" s="34">
        <f>'BAR BB| Open rates'!Y31*0.82</f>
        <v>51414</v>
      </c>
      <c r="Z31" s="34">
        <f>'BAR BB| Open rates'!Z31*0.82</f>
        <v>51414</v>
      </c>
      <c r="AA31" s="34">
        <f>'BAR BB| Open rates'!AA31*0.82</f>
        <v>51414</v>
      </c>
      <c r="AB31" s="34">
        <f>'BAR BB| Open rates'!AB31*0.82</f>
        <v>51414</v>
      </c>
      <c r="AC31" s="34">
        <f>'BAR BB| Open rates'!AC31*0.82</f>
        <v>51414</v>
      </c>
      <c r="AD31" s="34">
        <f>'BAR BB| Open rates'!AD31*0.82</f>
        <v>53054</v>
      </c>
      <c r="AE31" s="34">
        <f>'BAR BB| Open rates'!AE31*0.82</f>
        <v>53054</v>
      </c>
      <c r="AF31" s="34">
        <f>'BAR BB| Open rates'!AF31*0.82</f>
        <v>51414</v>
      </c>
      <c r="AG31" s="34">
        <f>'BAR BB| Open rates'!AG31*0.82</f>
        <v>51414</v>
      </c>
      <c r="AH31" s="34">
        <f>'BAR BB| Open rates'!AH31*0.82</f>
        <v>51414</v>
      </c>
      <c r="AI31" s="34">
        <f>'BAR BB| Open rates'!AI31*0.82</f>
        <v>51414</v>
      </c>
      <c r="AJ31" s="34">
        <f>'BAR BB| Open rates'!AJ31*0.82</f>
        <v>51414</v>
      </c>
      <c r="AK31" s="34">
        <f>'BAR BB| Open rates'!AK31*0.82</f>
        <v>53054</v>
      </c>
      <c r="AL31" s="34">
        <f>'BAR BB| Open rates'!AL31*0.82</f>
        <v>53054</v>
      </c>
      <c r="AM31" s="34">
        <f>'BAR BB| Open rates'!AM31*0.82</f>
        <v>51414</v>
      </c>
      <c r="AN31" s="34">
        <f>'BAR BB| Open rates'!AN31*0.82</f>
        <v>51414</v>
      </c>
      <c r="AO31" s="34">
        <f>'BAR BB| Open rates'!AO31*0.82</f>
        <v>51414</v>
      </c>
      <c r="AP31" s="34">
        <f>'BAR BB| Open rates'!AP31*0.82</f>
        <v>51414</v>
      </c>
      <c r="AQ31" s="34">
        <f>'BAR BB| Open rates'!AQ31*0.82</f>
        <v>51414</v>
      </c>
      <c r="AR31" s="34">
        <f>'BAR BB| Open rates'!AR31*0.82</f>
        <v>53054</v>
      </c>
      <c r="AS31" s="34">
        <f>'BAR BB| Open rates'!AS31*0.82</f>
        <v>53054</v>
      </c>
      <c r="AT31" s="34">
        <f>'BAR BB| Open rates'!AT31*0.82</f>
        <v>51414</v>
      </c>
      <c r="AU31" s="34">
        <f>'BAR BB| Open rates'!AU31*0.82</f>
        <v>51414</v>
      </c>
      <c r="AV31" s="34">
        <f>'BAR BB| Open rates'!AV31*0.82</f>
        <v>51414</v>
      </c>
      <c r="AW31" s="34">
        <f>'BAR BB| Open rates'!AW31*0.82</f>
        <v>51414</v>
      </c>
      <c r="AX31" s="34">
        <f>'BAR BB| Open rates'!AX31*0.82</f>
        <v>51414</v>
      </c>
      <c r="AY31" s="34">
        <f>'BAR BB| Open rates'!AY31*0.82</f>
        <v>53054</v>
      </c>
      <c r="AZ31" s="34">
        <f>'BAR BB| Open rates'!AZ31*0.82</f>
        <v>53054</v>
      </c>
      <c r="BA31" s="34">
        <f>'BAR BB| Open rates'!BA31*0.82</f>
        <v>51414</v>
      </c>
      <c r="BB31" s="34">
        <f>'BAR BB| Open rates'!BB31*0.82</f>
        <v>51414</v>
      </c>
      <c r="BC31" s="34">
        <f>'BAR BB| Open rates'!BC31*0.82</f>
        <v>51414</v>
      </c>
      <c r="BD31" s="34">
        <f>'BAR BB| Open rates'!BD31*0.82</f>
        <v>51414</v>
      </c>
      <c r="BE31" s="34">
        <f>'BAR BB| Open rates'!BE31*0.82</f>
        <v>51414</v>
      </c>
      <c r="BF31" s="34">
        <f>'BAR BB| Open rates'!BF31*0.82</f>
        <v>53054</v>
      </c>
      <c r="BG31" s="34">
        <f>'BAR BB| Open rates'!BG31*0.82</f>
        <v>53054</v>
      </c>
      <c r="BH31" s="34">
        <f>'BAR BB| Open rates'!BH31*0.82</f>
        <v>48790</v>
      </c>
      <c r="BI31" s="34">
        <f>'BAR BB| Open rates'!BI31*0.82</f>
        <v>48790</v>
      </c>
      <c r="BJ31" s="34">
        <f>'BAR BB| Open rates'!BJ31*0.82</f>
        <v>48790</v>
      </c>
      <c r="BK31" s="34">
        <f>'BAR BB| Open rates'!BK31*0.82</f>
        <v>48790</v>
      </c>
      <c r="BL31" s="34">
        <f>'BAR BB| Open rates'!BL31*0.82</f>
        <v>48790</v>
      </c>
      <c r="BM31" s="34">
        <f>'BAR BB| Open rates'!BM31*0.82</f>
        <v>49774</v>
      </c>
      <c r="BN31" s="34">
        <f>'BAR BB| Open rates'!BN31*0.82</f>
        <v>49774</v>
      </c>
      <c r="BO31" s="34">
        <f>'BAR BB| Open rates'!BO31*0.82</f>
        <v>47970</v>
      </c>
      <c r="BP31" s="34">
        <f>'BAR BB| Open rates'!BP31*0.82</f>
        <v>47970</v>
      </c>
      <c r="BQ31" s="34">
        <f>'BAR BB| Open rates'!BQ31*0.82</f>
        <v>46494</v>
      </c>
      <c r="BR31" s="34">
        <f>'BAR BB| Open rates'!BR31*0.82</f>
        <v>46494</v>
      </c>
      <c r="BS31" s="34">
        <f>'BAR BB| Open rates'!BS31*0.82</f>
        <v>46494</v>
      </c>
      <c r="BT31" s="34">
        <f>'BAR BB| Open rates'!BT31*0.82</f>
        <v>46494</v>
      </c>
      <c r="BU31" s="34">
        <f>'BAR BB| Open rates'!BU31*0.82</f>
        <v>46494</v>
      </c>
      <c r="BV31" s="34">
        <f>'BAR BB| Open rates'!BV31*0.82</f>
        <v>44690</v>
      </c>
      <c r="BW31" s="34">
        <f>'BAR BB| Open rates'!BW31*0.82</f>
        <v>44690</v>
      </c>
      <c r="BX31" s="34">
        <f>'BAR BB| Open rates'!BX31*0.82</f>
        <v>44690</v>
      </c>
      <c r="BY31" s="34">
        <f>'BAR BB| Open rates'!BY31*0.82</f>
        <v>44690</v>
      </c>
      <c r="BZ31" s="34">
        <f>'BAR BB| Open rates'!BZ31*0.82</f>
        <v>44690</v>
      </c>
      <c r="CA31" s="34">
        <f>'BAR BB| Open rates'!CA31*0.82</f>
        <v>46494</v>
      </c>
      <c r="CB31" s="34">
        <f>'BAR BB| Open rates'!CB31*0.82</f>
        <v>46494</v>
      </c>
      <c r="CC31" s="34">
        <f>'BAR BB| Open rates'!CC31*0.82</f>
        <v>44690</v>
      </c>
      <c r="CD31" s="34">
        <f>'BAR BB| Open rates'!CD31*0.82</f>
        <v>44690</v>
      </c>
      <c r="CE31" s="34">
        <f>'BAR BB| Open rates'!CE31*0.82</f>
        <v>44690</v>
      </c>
      <c r="CF31" s="34">
        <f>'BAR BB| Open rates'!CF31*0.82</f>
        <v>44690</v>
      </c>
      <c r="CG31" s="34">
        <f>'BAR BB| Open rates'!CG31*0.82</f>
        <v>44690</v>
      </c>
      <c r="CH31" s="34">
        <f>'BAR BB| Open rates'!CH31*0.82</f>
        <v>46494</v>
      </c>
      <c r="CI31" s="34">
        <f>'BAR BB| Open rates'!CI31*0.82</f>
        <v>46494</v>
      </c>
      <c r="CJ31" s="34">
        <f>'BAR BB| Open rates'!CJ31*0.82</f>
        <v>44690</v>
      </c>
      <c r="CK31" s="34">
        <f>'BAR BB| Open rates'!CK31*0.82</f>
        <v>44690</v>
      </c>
      <c r="CL31" s="34">
        <f>'BAR BB| Open rates'!CL31*0.82</f>
        <v>44690</v>
      </c>
      <c r="CM31" s="34">
        <f>'BAR BB| Open rates'!CM31*0.82</f>
        <v>44690</v>
      </c>
      <c r="CN31" s="34">
        <f>'BAR BB| Open rates'!CN31*0.82</f>
        <v>44690</v>
      </c>
      <c r="CO31" s="34">
        <f>'BAR BB| Open rates'!CO31*0.82</f>
        <v>46494</v>
      </c>
      <c r="CP31" s="34">
        <f>'BAR BB| Open rates'!CP31*0.82</f>
        <v>46494</v>
      </c>
      <c r="CQ31" s="34">
        <f>'BAR BB| Open rates'!CQ31*0.82</f>
        <v>44690</v>
      </c>
      <c r="CR31" s="34">
        <f>'BAR BB| Open rates'!CR31*0.82</f>
        <v>44690</v>
      </c>
      <c r="CS31" s="34">
        <f>'BAR BB| Open rates'!CS31*0.82</f>
        <v>44690</v>
      </c>
      <c r="CT31" s="34">
        <f>'BAR BB| Open rates'!CT31*0.82</f>
        <v>44690</v>
      </c>
      <c r="CU31" s="34">
        <f>'BAR BB| Open rates'!CU31*0.82</f>
        <v>41656</v>
      </c>
      <c r="CV31" s="34">
        <f>'BAR BB| Open rates'!CV31*0.82</f>
        <v>41656</v>
      </c>
      <c r="CW31" s="34">
        <f>'BAR BB| Open rates'!CW31*0.82</f>
        <v>41656</v>
      </c>
      <c r="CX31" s="34">
        <f>'BAR BB| Open rates'!CX31*0.82</f>
        <v>40016</v>
      </c>
      <c r="CY31" s="34">
        <f>'BAR BB| Open rates'!CY31*0.82</f>
        <v>40016</v>
      </c>
      <c r="CZ31" s="34">
        <f>'BAR BB| Open rates'!CZ31*0.82</f>
        <v>40016</v>
      </c>
      <c r="DA31" s="34">
        <f>'BAR BB| Open rates'!DA31*0.82</f>
        <v>40016</v>
      </c>
      <c r="DB31" s="34">
        <f>'BAR BB| Open rates'!DB31*0.82</f>
        <v>40016</v>
      </c>
      <c r="DC31" s="34">
        <f>'BAR BB| Open rates'!DC31*0.82</f>
        <v>41656</v>
      </c>
      <c r="DD31" s="34">
        <f>'BAR BB| Open rates'!DD31*0.82</f>
        <v>41656</v>
      </c>
      <c r="DE31" s="34">
        <f>'BAR BB| Open rates'!DE31*0.82</f>
        <v>40016</v>
      </c>
      <c r="DF31" s="34">
        <f>'BAR BB| Open rates'!DF31*0.82</f>
        <v>40016</v>
      </c>
      <c r="DG31" s="34">
        <f>'BAR BB| Open rates'!DG31*0.82</f>
        <v>40016</v>
      </c>
      <c r="DH31" s="34">
        <f>'BAR BB| Open rates'!DH31*0.82</f>
        <v>40016</v>
      </c>
      <c r="DI31" s="34">
        <f>'BAR BB| Open rates'!DI31*0.82</f>
        <v>40016</v>
      </c>
      <c r="DJ31" s="34">
        <f>'BAR BB| Open rates'!DJ31*0.82</f>
        <v>41656</v>
      </c>
      <c r="DK31" s="34">
        <f>'BAR BB| Open rates'!DK31*0.82</f>
        <v>41656</v>
      </c>
      <c r="DL31" s="34">
        <f>'BAR BB| Open rates'!DL31*0.82</f>
        <v>40016</v>
      </c>
      <c r="DM31" s="34">
        <f>'BAR BB| Open rates'!DM31*0.82</f>
        <v>40016</v>
      </c>
      <c r="DN31" s="34">
        <f>'BAR BB| Open rates'!DN31*0.82</f>
        <v>40016</v>
      </c>
      <c r="DO31" s="34">
        <f>'BAR BB| Open rates'!DO31*0.82</f>
        <v>40016</v>
      </c>
      <c r="DP31" s="34">
        <f>'BAR BB| Open rates'!DP31*0.82</f>
        <v>40016</v>
      </c>
      <c r="DQ31" s="34">
        <f>'BAR BB| Open rates'!DQ31*0.82</f>
        <v>41656</v>
      </c>
      <c r="DR31" s="34">
        <f>'BAR BB| Open rates'!DR31*0.82</f>
        <v>41656</v>
      </c>
      <c r="DS31" s="34">
        <f>'BAR BB| Open rates'!DS31*0.82</f>
        <v>40016</v>
      </c>
      <c r="DT31" s="34">
        <f>'BAR BB| Open rates'!DT31*0.82</f>
        <v>40016</v>
      </c>
      <c r="DU31" s="34">
        <f>'BAR BB| Open rates'!DU31*0.82</f>
        <v>40016</v>
      </c>
      <c r="DV31" s="34">
        <f>'BAR BB| Open rates'!DV31*0.82</f>
        <v>40016</v>
      </c>
      <c r="DW31" s="34">
        <f>'BAR BB| Open rates'!DW31*0.82</f>
        <v>40016</v>
      </c>
      <c r="DX31" s="34">
        <f>'BAR BB| Open rates'!DX31*0.82</f>
        <v>41656</v>
      </c>
      <c r="DY31" s="34">
        <f>'BAR BB| Open rates'!DY31*0.82</f>
        <v>41656</v>
      </c>
      <c r="DZ31" s="34">
        <f>'BAR BB| Open rates'!DZ31*0.82</f>
        <v>43050</v>
      </c>
      <c r="EA31" s="34">
        <f>'BAR BB| Open rates'!EA31*0.82</f>
        <v>43050</v>
      </c>
      <c r="EB31" s="34">
        <f>'BAR BB| Open rates'!EB31*0.82</f>
        <v>43050</v>
      </c>
      <c r="EC31" s="34">
        <f>'BAR BB| Open rates'!EC31*0.82</f>
        <v>44854</v>
      </c>
      <c r="ED31" s="34">
        <f>'BAR BB| Open rates'!ED31*0.82</f>
        <v>44854</v>
      </c>
      <c r="EE31" s="34">
        <f>'BAR BB| Open rates'!EE31*0.82</f>
        <v>44854</v>
      </c>
      <c r="EF31" s="34">
        <f>'BAR BB| Open rates'!EF31*0.82</f>
        <v>44854</v>
      </c>
      <c r="EG31" s="34">
        <f>'BAR BB| Open rates'!EG31*0.82</f>
        <v>39196</v>
      </c>
      <c r="EH31" s="34">
        <f>'BAR BB| Open rates'!EH31*0.82</f>
        <v>38376</v>
      </c>
      <c r="EI31" s="34">
        <f>'BAR BB| Open rates'!EI31*0.82</f>
        <v>38376</v>
      </c>
      <c r="EJ31" s="34">
        <f>'BAR BB| Open rates'!EJ31*0.82</f>
        <v>38376</v>
      </c>
      <c r="EK31" s="34">
        <f>'BAR BB| Open rates'!EK31*0.82</f>
        <v>38376</v>
      </c>
      <c r="EL31" s="34">
        <f>'BAR BB| Open rates'!EL31*0.82</f>
        <v>39196</v>
      </c>
      <c r="EM31" s="34">
        <f>'BAR BB| Open rates'!EM31*0.82</f>
        <v>39196</v>
      </c>
      <c r="EN31" s="34">
        <f>'BAR BB| Open rates'!EN31*0.82</f>
        <v>38376</v>
      </c>
      <c r="EO31" s="34">
        <f>'BAR BB| Open rates'!EO31*0.82</f>
        <v>38376</v>
      </c>
      <c r="EP31" s="34">
        <f>'BAR BB| Open rates'!EP31*0.82</f>
        <v>38376</v>
      </c>
      <c r="EQ31" s="34">
        <f>'BAR BB| Open rates'!EQ31*0.82</f>
        <v>38376</v>
      </c>
      <c r="ER31" s="34">
        <f>'BAR BB| Open rates'!ER31*0.82</f>
        <v>38376</v>
      </c>
      <c r="ES31" s="34">
        <f>'BAR BB| Open rates'!ES31*0.82</f>
        <v>39196</v>
      </c>
      <c r="ET31" s="34">
        <f>'BAR BB| Open rates'!ET31*0.82</f>
        <v>39196</v>
      </c>
      <c r="EU31" s="34">
        <f>'BAR BB| Open rates'!EU31*0.82</f>
        <v>38376</v>
      </c>
      <c r="EV31" s="34">
        <f>'BAR BB| Open rates'!EV31*0.82</f>
        <v>38376</v>
      </c>
      <c r="EW31" s="34">
        <f>'BAR BB| Open rates'!EW31*0.82</f>
        <v>38376</v>
      </c>
      <c r="EX31" s="34">
        <f>'BAR BB| Open rates'!EX31*0.82</f>
        <v>38376</v>
      </c>
      <c r="EY31" s="34">
        <f>'BAR BB| Open rates'!EY31*0.82</f>
        <v>38376</v>
      </c>
      <c r="EZ31" s="34">
        <f>'BAR BB| Open rates'!EZ31*0.82</f>
        <v>39196</v>
      </c>
      <c r="FA31" s="34">
        <f>'BAR BB| Open rates'!FA31*0.82</f>
        <v>39196</v>
      </c>
      <c r="FB31" s="34">
        <f>'BAR BB| Open rates'!FB31*0.82</f>
        <v>38376</v>
      </c>
      <c r="FC31" s="34">
        <f>'BAR BB| Open rates'!FC31*0.82</f>
        <v>38376</v>
      </c>
      <c r="FD31" s="34">
        <f>'BAR BB| Open rates'!FD31*0.82</f>
        <v>38376</v>
      </c>
      <c r="FE31" s="34">
        <f>'BAR BB| Open rates'!FE31*0.82</f>
        <v>38376</v>
      </c>
      <c r="FF31" s="34">
        <f>'BAR BB| Open rates'!FF31*0.82</f>
        <v>38376</v>
      </c>
      <c r="FG31" s="34">
        <f>'BAR BB| Open rates'!FG31*0.82</f>
        <v>39196</v>
      </c>
      <c r="FH31" s="34">
        <f>'BAR BB| Open rates'!FH31*0.82</f>
        <v>39196</v>
      </c>
      <c r="FI31" s="34">
        <f>'BAR BB| Open rates'!FI31*0.82</f>
        <v>38376</v>
      </c>
      <c r="FJ31" s="34">
        <f>'BAR BB| Open rates'!FJ31*0.82</f>
        <v>38376</v>
      </c>
      <c r="FK31" s="34">
        <f>'BAR BB| Open rates'!FK31*0.82</f>
        <v>38376</v>
      </c>
      <c r="FL31" s="34">
        <f>'BAR BB| Open rates'!FL31*0.82</f>
        <v>38376</v>
      </c>
      <c r="FM31" s="34">
        <f>'BAR BB| Open rates'!FM31*0.82</f>
        <v>38376</v>
      </c>
      <c r="FN31" s="34">
        <f>'BAR BB| Open rates'!FN31*0.82</f>
        <v>39196</v>
      </c>
      <c r="FO31" s="34">
        <f>'BAR BB| Open rates'!FO31*0.82</f>
        <v>39196</v>
      </c>
      <c r="FP31" s="34">
        <f>'BAR BB| Open rates'!FP31*0.82</f>
        <v>38376</v>
      </c>
      <c r="FQ31" s="34">
        <f>'BAR BB| Open rates'!FQ31*0.82</f>
        <v>38376</v>
      </c>
      <c r="FR31" s="34">
        <f>'BAR BB| Open rates'!FR31*0.82</f>
        <v>38376</v>
      </c>
      <c r="FS31" s="34">
        <f>'BAR BB| Open rates'!FS31*0.82</f>
        <v>38376</v>
      </c>
      <c r="FT31" s="34">
        <f>'BAR BB| Open rates'!FT31*0.82</f>
        <v>38376</v>
      </c>
      <c r="FU31" s="34">
        <f>'BAR BB| Open rates'!FU31*0.82</f>
        <v>39196</v>
      </c>
      <c r="FV31" s="34">
        <f>'BAR BB| Open rates'!FV31*0.82</f>
        <v>39196</v>
      </c>
      <c r="FW31" s="34">
        <f>'BAR BB| Open rates'!FW31*0.82</f>
        <v>42230</v>
      </c>
      <c r="FX31" s="34">
        <f>'BAR BB| Open rates'!FX31*0.82</f>
        <v>42230</v>
      </c>
      <c r="FY31" s="34">
        <f>'BAR BB| Open rates'!FY31*0.82</f>
        <v>42230</v>
      </c>
      <c r="FZ31" s="34">
        <f>'BAR BB| Open rates'!FZ31*0.82</f>
        <v>42230</v>
      </c>
      <c r="GA31" s="34">
        <f>'BAR BB| Open rates'!GA31*0.82</f>
        <v>42230</v>
      </c>
      <c r="GB31" s="34">
        <f>'BAR BB| Open rates'!GB31*0.82</f>
        <v>44034</v>
      </c>
      <c r="GC31" s="34">
        <f>'BAR BB| Open rates'!GC31*0.82</f>
        <v>44034</v>
      </c>
      <c r="GD31" s="34">
        <f>'BAR BB| Open rates'!GD31*0.82</f>
        <v>44034</v>
      </c>
      <c r="GE31" s="34">
        <f>'BAR BB| Open rates'!GE31*0.82</f>
        <v>44034</v>
      </c>
    </row>
    <row r="32" spans="1:187" s="35" customFormat="1" ht="12" customHeight="1" x14ac:dyDescent="0.2">
      <c r="A32" s="260" t="s">
        <v>182</v>
      </c>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row>
    <row r="33" spans="1:187" s="35" customFormat="1" ht="12" customHeight="1" x14ac:dyDescent="0.2">
      <c r="A33" s="261">
        <v>1</v>
      </c>
      <c r="B33" s="34">
        <f>'BAR BB| Open rates'!B33*0.82</f>
        <v>62729.999999999993</v>
      </c>
      <c r="C33" s="34">
        <f>'BAR BB| Open rates'!C33*0.82</f>
        <v>62729.999999999993</v>
      </c>
      <c r="D33" s="34">
        <f>'BAR BB| Open rates'!D33*0.82</f>
        <v>60516</v>
      </c>
      <c r="E33" s="34">
        <f>'BAR BB| Open rates'!E33*0.82</f>
        <v>60516</v>
      </c>
      <c r="F33" s="34">
        <f>'BAR BB| Open rates'!F33*0.82</f>
        <v>58712</v>
      </c>
      <c r="G33" s="34">
        <f>'BAR BB| Open rates'!G33*0.82</f>
        <v>60516</v>
      </c>
      <c r="H33" s="34">
        <f>'BAR BB| Open rates'!H33*0.82</f>
        <v>60516</v>
      </c>
      <c r="I33" s="34">
        <f>'BAR BB| Open rates'!I33*0.82</f>
        <v>62155.999999999993</v>
      </c>
      <c r="J33" s="34">
        <f>'BAR BB| Open rates'!J33*0.82</f>
        <v>62155.999999999993</v>
      </c>
      <c r="K33" s="34">
        <f>'BAR BB| Open rates'!K33*0.82</f>
        <v>60516</v>
      </c>
      <c r="L33" s="34">
        <f>'BAR BB| Open rates'!L33*0.82</f>
        <v>60516</v>
      </c>
      <c r="M33" s="34">
        <f>'BAR BB| Open rates'!M33*0.82</f>
        <v>60516</v>
      </c>
      <c r="N33" s="34">
        <f>'BAR BB| Open rates'!N33*0.82</f>
        <v>60516</v>
      </c>
      <c r="O33" s="34">
        <f>'BAR BB| Open rates'!O33*0.82</f>
        <v>60516</v>
      </c>
      <c r="P33" s="34">
        <f>'BAR BB| Open rates'!P33*0.82</f>
        <v>62155.999999999993</v>
      </c>
      <c r="Q33" s="34">
        <f>'BAR BB| Open rates'!Q33*0.82</f>
        <v>62155.999999999993</v>
      </c>
      <c r="R33" s="34">
        <f>'BAR BB| Open rates'!R33*0.82</f>
        <v>62155.999999999993</v>
      </c>
      <c r="S33" s="34">
        <f>'BAR BB| Open rates'!S33*0.82</f>
        <v>62155.999999999993</v>
      </c>
      <c r="T33" s="34">
        <f>'BAR BB| Open rates'!T33*0.82</f>
        <v>62155.999999999993</v>
      </c>
      <c r="U33" s="34">
        <f>'BAR BB| Open rates'!U33*0.82</f>
        <v>62155.999999999993</v>
      </c>
      <c r="V33" s="34">
        <f>'BAR BB| Open rates'!V33*0.82</f>
        <v>62155.999999999993</v>
      </c>
      <c r="W33" s="34">
        <f>'BAR BB| Open rates'!W33*0.82</f>
        <v>63795.999999999993</v>
      </c>
      <c r="X33" s="34">
        <f>'BAR BB| Open rates'!X33*0.82</f>
        <v>63795.999999999993</v>
      </c>
      <c r="Y33" s="34">
        <f>'BAR BB| Open rates'!Y33*0.82</f>
        <v>62155.999999999993</v>
      </c>
      <c r="Z33" s="34">
        <f>'BAR BB| Open rates'!Z33*0.82</f>
        <v>62155.999999999993</v>
      </c>
      <c r="AA33" s="34">
        <f>'BAR BB| Open rates'!AA33*0.82</f>
        <v>62155.999999999993</v>
      </c>
      <c r="AB33" s="34">
        <f>'BAR BB| Open rates'!AB33*0.82</f>
        <v>62155.999999999993</v>
      </c>
      <c r="AC33" s="34">
        <f>'BAR BB| Open rates'!AC33*0.82</f>
        <v>62155.999999999993</v>
      </c>
      <c r="AD33" s="34">
        <f>'BAR BB| Open rates'!AD33*0.82</f>
        <v>63795.999999999993</v>
      </c>
      <c r="AE33" s="34">
        <f>'BAR BB| Open rates'!AE33*0.82</f>
        <v>63795.999999999993</v>
      </c>
      <c r="AF33" s="34">
        <f>'BAR BB| Open rates'!AF33*0.82</f>
        <v>62155.999999999993</v>
      </c>
      <c r="AG33" s="34">
        <f>'BAR BB| Open rates'!AG33*0.82</f>
        <v>62155.999999999993</v>
      </c>
      <c r="AH33" s="34">
        <f>'BAR BB| Open rates'!AH33*0.82</f>
        <v>62155.999999999993</v>
      </c>
      <c r="AI33" s="34">
        <f>'BAR BB| Open rates'!AI33*0.82</f>
        <v>62155.999999999993</v>
      </c>
      <c r="AJ33" s="34">
        <f>'BAR BB| Open rates'!AJ33*0.82</f>
        <v>62155.999999999993</v>
      </c>
      <c r="AK33" s="34">
        <f>'BAR BB| Open rates'!AK33*0.82</f>
        <v>63795.999999999993</v>
      </c>
      <c r="AL33" s="34">
        <f>'BAR BB| Open rates'!AL33*0.82</f>
        <v>63795.999999999993</v>
      </c>
      <c r="AM33" s="34">
        <f>'BAR BB| Open rates'!AM33*0.82</f>
        <v>62155.999999999993</v>
      </c>
      <c r="AN33" s="34">
        <f>'BAR BB| Open rates'!AN33*0.82</f>
        <v>62155.999999999993</v>
      </c>
      <c r="AO33" s="34">
        <f>'BAR BB| Open rates'!AO33*0.82</f>
        <v>62155.999999999993</v>
      </c>
      <c r="AP33" s="34">
        <f>'BAR BB| Open rates'!AP33*0.82</f>
        <v>62155.999999999993</v>
      </c>
      <c r="AQ33" s="34">
        <f>'BAR BB| Open rates'!AQ33*0.82</f>
        <v>62155.999999999993</v>
      </c>
      <c r="AR33" s="34">
        <f>'BAR BB| Open rates'!AR33*0.82</f>
        <v>63795.999999999993</v>
      </c>
      <c r="AS33" s="34">
        <f>'BAR BB| Open rates'!AS33*0.82</f>
        <v>63795.999999999993</v>
      </c>
      <c r="AT33" s="34">
        <f>'BAR BB| Open rates'!AT33*0.82</f>
        <v>62155.999999999993</v>
      </c>
      <c r="AU33" s="34">
        <f>'BAR BB| Open rates'!AU33*0.82</f>
        <v>62155.999999999993</v>
      </c>
      <c r="AV33" s="34">
        <f>'BAR BB| Open rates'!AV33*0.82</f>
        <v>62155.999999999993</v>
      </c>
      <c r="AW33" s="34">
        <f>'BAR BB| Open rates'!AW33*0.82</f>
        <v>62155.999999999993</v>
      </c>
      <c r="AX33" s="34">
        <f>'BAR BB| Open rates'!AX33*0.82</f>
        <v>62155.999999999993</v>
      </c>
      <c r="AY33" s="34">
        <f>'BAR BB| Open rates'!AY33*0.82</f>
        <v>63795.999999999993</v>
      </c>
      <c r="AZ33" s="34">
        <f>'BAR BB| Open rates'!AZ33*0.82</f>
        <v>63795.999999999993</v>
      </c>
      <c r="BA33" s="34">
        <f>'BAR BB| Open rates'!BA33*0.82</f>
        <v>62155.999999999993</v>
      </c>
      <c r="BB33" s="34">
        <f>'BAR BB| Open rates'!BB33*0.82</f>
        <v>62155.999999999993</v>
      </c>
      <c r="BC33" s="34">
        <f>'BAR BB| Open rates'!BC33*0.82</f>
        <v>62155.999999999993</v>
      </c>
      <c r="BD33" s="34">
        <f>'BAR BB| Open rates'!BD33*0.82</f>
        <v>62155.999999999993</v>
      </c>
      <c r="BE33" s="34">
        <f>'BAR BB| Open rates'!BE33*0.82</f>
        <v>62155.999999999993</v>
      </c>
      <c r="BF33" s="34">
        <f>'BAR BB| Open rates'!BF33*0.82</f>
        <v>63795.999999999993</v>
      </c>
      <c r="BG33" s="34">
        <f>'BAR BB| Open rates'!BG33*0.82</f>
        <v>63795.999999999993</v>
      </c>
      <c r="BH33" s="34">
        <f>'BAR BB| Open rates'!BH33*0.82</f>
        <v>59532</v>
      </c>
      <c r="BI33" s="34">
        <f>'BAR BB| Open rates'!BI33*0.82</f>
        <v>59532</v>
      </c>
      <c r="BJ33" s="34">
        <f>'BAR BB| Open rates'!BJ33*0.82</f>
        <v>59532</v>
      </c>
      <c r="BK33" s="34">
        <f>'BAR BB| Open rates'!BK33*0.82</f>
        <v>59532</v>
      </c>
      <c r="BL33" s="34">
        <f>'BAR BB| Open rates'!BL33*0.82</f>
        <v>59532</v>
      </c>
      <c r="BM33" s="34">
        <f>'BAR BB| Open rates'!BM33*0.82</f>
        <v>60516</v>
      </c>
      <c r="BN33" s="34">
        <f>'BAR BB| Open rates'!BN33*0.82</f>
        <v>60516</v>
      </c>
      <c r="BO33" s="34">
        <f>'BAR BB| Open rates'!BO33*0.82</f>
        <v>58712</v>
      </c>
      <c r="BP33" s="34">
        <f>'BAR BB| Open rates'!BP33*0.82</f>
        <v>58712</v>
      </c>
      <c r="BQ33" s="34">
        <f>'BAR BB| Open rates'!BQ33*0.82</f>
        <v>44854</v>
      </c>
      <c r="BR33" s="34">
        <f>'BAR BB| Open rates'!BR33*0.82</f>
        <v>44854</v>
      </c>
      <c r="BS33" s="34">
        <f>'BAR BB| Open rates'!BS33*0.82</f>
        <v>44854</v>
      </c>
      <c r="BT33" s="34">
        <f>'BAR BB| Open rates'!BT33*0.82</f>
        <v>44854</v>
      </c>
      <c r="BU33" s="34">
        <f>'BAR BB| Open rates'!BU33*0.82</f>
        <v>44854</v>
      </c>
      <c r="BV33" s="34">
        <f>'BAR BB| Open rates'!BV33*0.82</f>
        <v>43050</v>
      </c>
      <c r="BW33" s="34">
        <f>'BAR BB| Open rates'!BW33*0.82</f>
        <v>43050</v>
      </c>
      <c r="BX33" s="34">
        <f>'BAR BB| Open rates'!BX33*0.82</f>
        <v>43050</v>
      </c>
      <c r="BY33" s="34">
        <f>'BAR BB| Open rates'!BY33*0.82</f>
        <v>43050</v>
      </c>
      <c r="BZ33" s="34">
        <f>'BAR BB| Open rates'!BZ33*0.82</f>
        <v>43050</v>
      </c>
      <c r="CA33" s="34">
        <f>'BAR BB| Open rates'!CA33*0.82</f>
        <v>44854</v>
      </c>
      <c r="CB33" s="34">
        <f>'BAR BB| Open rates'!CB33*0.82</f>
        <v>44854</v>
      </c>
      <c r="CC33" s="34">
        <f>'BAR BB| Open rates'!CC33*0.82</f>
        <v>43050</v>
      </c>
      <c r="CD33" s="34">
        <f>'BAR BB| Open rates'!CD33*0.82</f>
        <v>43050</v>
      </c>
      <c r="CE33" s="34">
        <f>'BAR BB| Open rates'!CE33*0.82</f>
        <v>43050</v>
      </c>
      <c r="CF33" s="34">
        <f>'BAR BB| Open rates'!CF33*0.82</f>
        <v>43050</v>
      </c>
      <c r="CG33" s="34">
        <f>'BAR BB| Open rates'!CG33*0.82</f>
        <v>43050</v>
      </c>
      <c r="CH33" s="34">
        <f>'BAR BB| Open rates'!CH33*0.82</f>
        <v>44854</v>
      </c>
      <c r="CI33" s="34">
        <f>'BAR BB| Open rates'!CI33*0.82</f>
        <v>44854</v>
      </c>
      <c r="CJ33" s="34">
        <f>'BAR BB| Open rates'!CJ33*0.82</f>
        <v>43050</v>
      </c>
      <c r="CK33" s="34">
        <f>'BAR BB| Open rates'!CK33*0.82</f>
        <v>43050</v>
      </c>
      <c r="CL33" s="34">
        <f>'BAR BB| Open rates'!CL33*0.82</f>
        <v>43050</v>
      </c>
      <c r="CM33" s="34">
        <f>'BAR BB| Open rates'!CM33*0.82</f>
        <v>43050</v>
      </c>
      <c r="CN33" s="34">
        <f>'BAR BB| Open rates'!CN33*0.82</f>
        <v>43050</v>
      </c>
      <c r="CO33" s="34">
        <f>'BAR BB| Open rates'!CO33*0.82</f>
        <v>44854</v>
      </c>
      <c r="CP33" s="34">
        <f>'BAR BB| Open rates'!CP33*0.82</f>
        <v>44854</v>
      </c>
      <c r="CQ33" s="34">
        <f>'BAR BB| Open rates'!CQ33*0.82</f>
        <v>43050</v>
      </c>
      <c r="CR33" s="34">
        <f>'BAR BB| Open rates'!CR33*0.82</f>
        <v>43050</v>
      </c>
      <c r="CS33" s="34">
        <f>'BAR BB| Open rates'!CS33*0.82</f>
        <v>43050</v>
      </c>
      <c r="CT33" s="34">
        <f>'BAR BB| Open rates'!CT33*0.82</f>
        <v>43050</v>
      </c>
      <c r="CU33" s="34">
        <f>'BAR BB| Open rates'!CU33*0.82</f>
        <v>41656</v>
      </c>
      <c r="CV33" s="34">
        <f>'BAR BB| Open rates'!CV33*0.82</f>
        <v>41656</v>
      </c>
      <c r="CW33" s="34">
        <f>'BAR BB| Open rates'!CW33*0.82</f>
        <v>41656</v>
      </c>
      <c r="CX33" s="34">
        <f>'BAR BB| Open rates'!CX33*0.82</f>
        <v>40016</v>
      </c>
      <c r="CY33" s="34">
        <f>'BAR BB| Open rates'!CY33*0.82</f>
        <v>40016</v>
      </c>
      <c r="CZ33" s="34">
        <f>'BAR BB| Open rates'!CZ33*0.82</f>
        <v>40016</v>
      </c>
      <c r="DA33" s="34">
        <f>'BAR BB| Open rates'!DA33*0.82</f>
        <v>40016</v>
      </c>
      <c r="DB33" s="34">
        <f>'BAR BB| Open rates'!DB33*0.82</f>
        <v>40016</v>
      </c>
      <c r="DC33" s="34">
        <f>'BAR BB| Open rates'!DC33*0.82</f>
        <v>41656</v>
      </c>
      <c r="DD33" s="34">
        <f>'BAR BB| Open rates'!DD33*0.82</f>
        <v>41656</v>
      </c>
      <c r="DE33" s="34">
        <f>'BAR BB| Open rates'!DE33*0.82</f>
        <v>40016</v>
      </c>
      <c r="DF33" s="34">
        <f>'BAR BB| Open rates'!DF33*0.82</f>
        <v>40016</v>
      </c>
      <c r="DG33" s="34">
        <f>'BAR BB| Open rates'!DG33*0.82</f>
        <v>40016</v>
      </c>
      <c r="DH33" s="34">
        <f>'BAR BB| Open rates'!DH33*0.82</f>
        <v>40016</v>
      </c>
      <c r="DI33" s="34">
        <f>'BAR BB| Open rates'!DI33*0.82</f>
        <v>40016</v>
      </c>
      <c r="DJ33" s="34">
        <f>'BAR BB| Open rates'!DJ33*0.82</f>
        <v>41656</v>
      </c>
      <c r="DK33" s="34">
        <f>'BAR BB| Open rates'!DK33*0.82</f>
        <v>41656</v>
      </c>
      <c r="DL33" s="34">
        <f>'BAR BB| Open rates'!DL33*0.82</f>
        <v>40016</v>
      </c>
      <c r="DM33" s="34">
        <f>'BAR BB| Open rates'!DM33*0.82</f>
        <v>40016</v>
      </c>
      <c r="DN33" s="34">
        <f>'BAR BB| Open rates'!DN33*0.82</f>
        <v>40016</v>
      </c>
      <c r="DO33" s="34">
        <f>'BAR BB| Open rates'!DO33*0.82</f>
        <v>40016</v>
      </c>
      <c r="DP33" s="34">
        <f>'BAR BB| Open rates'!DP33*0.82</f>
        <v>40016</v>
      </c>
      <c r="DQ33" s="34">
        <f>'BAR BB| Open rates'!DQ33*0.82</f>
        <v>41656</v>
      </c>
      <c r="DR33" s="34">
        <f>'BAR BB| Open rates'!DR33*0.82</f>
        <v>41656</v>
      </c>
      <c r="DS33" s="34">
        <f>'BAR BB| Open rates'!DS33*0.82</f>
        <v>40016</v>
      </c>
      <c r="DT33" s="34">
        <f>'BAR BB| Open rates'!DT33*0.82</f>
        <v>40016</v>
      </c>
      <c r="DU33" s="34">
        <f>'BAR BB| Open rates'!DU33*0.82</f>
        <v>40016</v>
      </c>
      <c r="DV33" s="34">
        <f>'BAR BB| Open rates'!DV33*0.82</f>
        <v>40016</v>
      </c>
      <c r="DW33" s="34">
        <f>'BAR BB| Open rates'!DW33*0.82</f>
        <v>40016</v>
      </c>
      <c r="DX33" s="34">
        <f>'BAR BB| Open rates'!DX33*0.82</f>
        <v>41656</v>
      </c>
      <c r="DY33" s="34">
        <f>'BAR BB| Open rates'!DY33*0.82</f>
        <v>41656</v>
      </c>
      <c r="DZ33" s="34">
        <f>'BAR BB| Open rates'!DZ33*0.82</f>
        <v>43050</v>
      </c>
      <c r="EA33" s="34">
        <f>'BAR BB| Open rates'!EA33*0.82</f>
        <v>43050</v>
      </c>
      <c r="EB33" s="34">
        <f>'BAR BB| Open rates'!EB33*0.82</f>
        <v>43050</v>
      </c>
      <c r="EC33" s="34">
        <f>'BAR BB| Open rates'!EC33*0.82</f>
        <v>44854</v>
      </c>
      <c r="ED33" s="34">
        <f>'BAR BB| Open rates'!ED33*0.82</f>
        <v>44854</v>
      </c>
      <c r="EE33" s="34">
        <f>'BAR BB| Open rates'!EE33*0.82</f>
        <v>44854</v>
      </c>
      <c r="EF33" s="34">
        <f>'BAR BB| Open rates'!EF33*0.82</f>
        <v>44854</v>
      </c>
      <c r="EG33" s="34">
        <f>'BAR BB| Open rates'!EG33*0.82</f>
        <v>39196</v>
      </c>
      <c r="EH33" s="34">
        <f>'BAR BB| Open rates'!EH33*0.82</f>
        <v>35096</v>
      </c>
      <c r="EI33" s="34">
        <f>'BAR BB| Open rates'!EI33*0.82</f>
        <v>35096</v>
      </c>
      <c r="EJ33" s="34">
        <f>'BAR BB| Open rates'!EJ33*0.82</f>
        <v>35096</v>
      </c>
      <c r="EK33" s="34">
        <f>'BAR BB| Open rates'!EK33*0.82</f>
        <v>35096</v>
      </c>
      <c r="EL33" s="34">
        <f>'BAR BB| Open rates'!EL33*0.82</f>
        <v>35916</v>
      </c>
      <c r="EM33" s="34">
        <f>'BAR BB| Open rates'!EM33*0.82</f>
        <v>35916</v>
      </c>
      <c r="EN33" s="34">
        <f>'BAR BB| Open rates'!EN33*0.82</f>
        <v>35096</v>
      </c>
      <c r="EO33" s="34">
        <f>'BAR BB| Open rates'!EO33*0.82</f>
        <v>35096</v>
      </c>
      <c r="EP33" s="34">
        <f>'BAR BB| Open rates'!EP33*0.82</f>
        <v>35096</v>
      </c>
      <c r="EQ33" s="34">
        <f>'BAR BB| Open rates'!EQ33*0.82</f>
        <v>35096</v>
      </c>
      <c r="ER33" s="34">
        <f>'BAR BB| Open rates'!ER33*0.82</f>
        <v>35096</v>
      </c>
      <c r="ES33" s="34">
        <f>'BAR BB| Open rates'!ES33*0.82</f>
        <v>35916</v>
      </c>
      <c r="ET33" s="34">
        <f>'BAR BB| Open rates'!ET33*0.82</f>
        <v>35916</v>
      </c>
      <c r="EU33" s="34">
        <f>'BAR BB| Open rates'!EU33*0.82</f>
        <v>35096</v>
      </c>
      <c r="EV33" s="34">
        <f>'BAR BB| Open rates'!EV33*0.82</f>
        <v>35096</v>
      </c>
      <c r="EW33" s="34">
        <f>'BAR BB| Open rates'!EW33*0.82</f>
        <v>35096</v>
      </c>
      <c r="EX33" s="34">
        <f>'BAR BB| Open rates'!EX33*0.82</f>
        <v>35096</v>
      </c>
      <c r="EY33" s="34">
        <f>'BAR BB| Open rates'!EY33*0.82</f>
        <v>35096</v>
      </c>
      <c r="EZ33" s="34">
        <f>'BAR BB| Open rates'!EZ33*0.82</f>
        <v>35916</v>
      </c>
      <c r="FA33" s="34">
        <f>'BAR BB| Open rates'!FA33*0.82</f>
        <v>35916</v>
      </c>
      <c r="FB33" s="34">
        <f>'BAR BB| Open rates'!FB33*0.82</f>
        <v>35096</v>
      </c>
      <c r="FC33" s="34">
        <f>'BAR BB| Open rates'!FC33*0.82</f>
        <v>35096</v>
      </c>
      <c r="FD33" s="34">
        <f>'BAR BB| Open rates'!FD33*0.82</f>
        <v>35096</v>
      </c>
      <c r="FE33" s="34">
        <f>'BAR BB| Open rates'!FE33*0.82</f>
        <v>35096</v>
      </c>
      <c r="FF33" s="34">
        <f>'BAR BB| Open rates'!FF33*0.82</f>
        <v>35096</v>
      </c>
      <c r="FG33" s="34">
        <f>'BAR BB| Open rates'!FG33*0.82</f>
        <v>35916</v>
      </c>
      <c r="FH33" s="34">
        <f>'BAR BB| Open rates'!FH33*0.82</f>
        <v>35916</v>
      </c>
      <c r="FI33" s="34">
        <f>'BAR BB| Open rates'!FI33*0.82</f>
        <v>35096</v>
      </c>
      <c r="FJ33" s="34">
        <f>'BAR BB| Open rates'!FJ33*0.82</f>
        <v>35096</v>
      </c>
      <c r="FK33" s="34">
        <f>'BAR BB| Open rates'!FK33*0.82</f>
        <v>35096</v>
      </c>
      <c r="FL33" s="34">
        <f>'BAR BB| Open rates'!FL33*0.82</f>
        <v>35096</v>
      </c>
      <c r="FM33" s="34">
        <f>'BAR BB| Open rates'!FM33*0.82</f>
        <v>35096</v>
      </c>
      <c r="FN33" s="34">
        <f>'BAR BB| Open rates'!FN33*0.82</f>
        <v>35916</v>
      </c>
      <c r="FO33" s="34">
        <f>'BAR BB| Open rates'!FO33*0.82</f>
        <v>35916</v>
      </c>
      <c r="FP33" s="34">
        <f>'BAR BB| Open rates'!FP33*0.82</f>
        <v>35096</v>
      </c>
      <c r="FQ33" s="34">
        <f>'BAR BB| Open rates'!FQ33*0.82</f>
        <v>35096</v>
      </c>
      <c r="FR33" s="34">
        <f>'BAR BB| Open rates'!FR33*0.82</f>
        <v>35096</v>
      </c>
      <c r="FS33" s="34">
        <f>'BAR BB| Open rates'!FS33*0.82</f>
        <v>35096</v>
      </c>
      <c r="FT33" s="34">
        <f>'BAR BB| Open rates'!FT33*0.82</f>
        <v>35096</v>
      </c>
      <c r="FU33" s="34">
        <f>'BAR BB| Open rates'!FU33*0.82</f>
        <v>35916</v>
      </c>
      <c r="FV33" s="34">
        <f>'BAR BB| Open rates'!FV33*0.82</f>
        <v>35916</v>
      </c>
      <c r="FW33" s="34">
        <f>'BAR BB| Open rates'!FW33*0.82</f>
        <v>38950</v>
      </c>
      <c r="FX33" s="34">
        <f>'BAR BB| Open rates'!FX33*0.82</f>
        <v>38950</v>
      </c>
      <c r="FY33" s="34">
        <f>'BAR BB| Open rates'!FY33*0.82</f>
        <v>38950</v>
      </c>
      <c r="FZ33" s="34">
        <f>'BAR BB| Open rates'!FZ33*0.82</f>
        <v>38950</v>
      </c>
      <c r="GA33" s="34">
        <f>'BAR BB| Open rates'!GA33*0.82</f>
        <v>38950</v>
      </c>
      <c r="GB33" s="34">
        <f>'BAR BB| Open rates'!GB33*0.82</f>
        <v>40754</v>
      </c>
      <c r="GC33" s="34">
        <f>'BAR BB| Open rates'!GC33*0.82</f>
        <v>40754</v>
      </c>
      <c r="GD33" s="34">
        <f>'BAR BB| Open rates'!GD33*0.82</f>
        <v>40754</v>
      </c>
      <c r="GE33" s="34">
        <f>'BAR BB| Open rates'!GE33*0.82</f>
        <v>40754</v>
      </c>
    </row>
    <row r="34" spans="1:187" s="35" customFormat="1" ht="12" customHeight="1" x14ac:dyDescent="0.2">
      <c r="A34" s="261">
        <v>2</v>
      </c>
      <c r="B34" s="34">
        <f>'BAR BB| Open rates'!B34*0.82</f>
        <v>65189.999999999993</v>
      </c>
      <c r="C34" s="34">
        <f>'BAR BB| Open rates'!C34*0.82</f>
        <v>65189.999999999993</v>
      </c>
      <c r="D34" s="34">
        <f>'BAR BB| Open rates'!D34*0.82</f>
        <v>62975.999999999993</v>
      </c>
      <c r="E34" s="34">
        <f>'BAR BB| Open rates'!E34*0.82</f>
        <v>62975.999999999993</v>
      </c>
      <c r="F34" s="34">
        <f>'BAR BB| Open rates'!F34*0.82</f>
        <v>61171.999999999993</v>
      </c>
      <c r="G34" s="34">
        <f>'BAR BB| Open rates'!G34*0.82</f>
        <v>62975.999999999993</v>
      </c>
      <c r="H34" s="34">
        <f>'BAR BB| Open rates'!H34*0.82</f>
        <v>62975.999999999993</v>
      </c>
      <c r="I34" s="34">
        <f>'BAR BB| Open rates'!I34*0.82</f>
        <v>64615.999999999993</v>
      </c>
      <c r="J34" s="34">
        <f>'BAR BB| Open rates'!J34*0.82</f>
        <v>64615.999999999993</v>
      </c>
      <c r="K34" s="34">
        <f>'BAR BB| Open rates'!K34*0.82</f>
        <v>62975.999999999993</v>
      </c>
      <c r="L34" s="34">
        <f>'BAR BB| Open rates'!L34*0.82</f>
        <v>62975.999999999993</v>
      </c>
      <c r="M34" s="34">
        <f>'BAR BB| Open rates'!M34*0.82</f>
        <v>62975.999999999993</v>
      </c>
      <c r="N34" s="34">
        <f>'BAR BB| Open rates'!N34*0.82</f>
        <v>62975.999999999993</v>
      </c>
      <c r="O34" s="34">
        <f>'BAR BB| Open rates'!O34*0.82</f>
        <v>62975.999999999993</v>
      </c>
      <c r="P34" s="34">
        <f>'BAR BB| Open rates'!P34*0.82</f>
        <v>64615.999999999993</v>
      </c>
      <c r="Q34" s="34">
        <f>'BAR BB| Open rates'!Q34*0.82</f>
        <v>64615.999999999993</v>
      </c>
      <c r="R34" s="34">
        <f>'BAR BB| Open rates'!R34*0.82</f>
        <v>64615.999999999993</v>
      </c>
      <c r="S34" s="34">
        <f>'BAR BB| Open rates'!S34*0.82</f>
        <v>64615.999999999993</v>
      </c>
      <c r="T34" s="34">
        <f>'BAR BB| Open rates'!T34*0.82</f>
        <v>64615.999999999993</v>
      </c>
      <c r="U34" s="34">
        <f>'BAR BB| Open rates'!U34*0.82</f>
        <v>64615.999999999993</v>
      </c>
      <c r="V34" s="34">
        <f>'BAR BB| Open rates'!V34*0.82</f>
        <v>64615.999999999993</v>
      </c>
      <c r="W34" s="34">
        <f>'BAR BB| Open rates'!W34*0.82</f>
        <v>66256</v>
      </c>
      <c r="X34" s="34">
        <f>'BAR BB| Open rates'!X34*0.82</f>
        <v>66256</v>
      </c>
      <c r="Y34" s="34">
        <f>'BAR BB| Open rates'!Y34*0.82</f>
        <v>64615.999999999993</v>
      </c>
      <c r="Z34" s="34">
        <f>'BAR BB| Open rates'!Z34*0.82</f>
        <v>64615.999999999993</v>
      </c>
      <c r="AA34" s="34">
        <f>'BAR BB| Open rates'!AA34*0.82</f>
        <v>64615.999999999993</v>
      </c>
      <c r="AB34" s="34">
        <f>'BAR BB| Open rates'!AB34*0.82</f>
        <v>64615.999999999993</v>
      </c>
      <c r="AC34" s="34">
        <f>'BAR BB| Open rates'!AC34*0.82</f>
        <v>64615.999999999993</v>
      </c>
      <c r="AD34" s="34">
        <f>'BAR BB| Open rates'!AD34*0.82</f>
        <v>66256</v>
      </c>
      <c r="AE34" s="34">
        <f>'BAR BB| Open rates'!AE34*0.82</f>
        <v>66256</v>
      </c>
      <c r="AF34" s="34">
        <f>'BAR BB| Open rates'!AF34*0.82</f>
        <v>64615.999999999993</v>
      </c>
      <c r="AG34" s="34">
        <f>'BAR BB| Open rates'!AG34*0.82</f>
        <v>64615.999999999993</v>
      </c>
      <c r="AH34" s="34">
        <f>'BAR BB| Open rates'!AH34*0.82</f>
        <v>64615.999999999993</v>
      </c>
      <c r="AI34" s="34">
        <f>'BAR BB| Open rates'!AI34*0.82</f>
        <v>64615.999999999993</v>
      </c>
      <c r="AJ34" s="34">
        <f>'BAR BB| Open rates'!AJ34*0.82</f>
        <v>64615.999999999993</v>
      </c>
      <c r="AK34" s="34">
        <f>'BAR BB| Open rates'!AK34*0.82</f>
        <v>66256</v>
      </c>
      <c r="AL34" s="34">
        <f>'BAR BB| Open rates'!AL34*0.82</f>
        <v>66256</v>
      </c>
      <c r="AM34" s="34">
        <f>'BAR BB| Open rates'!AM34*0.82</f>
        <v>64615.999999999993</v>
      </c>
      <c r="AN34" s="34">
        <f>'BAR BB| Open rates'!AN34*0.82</f>
        <v>64615.999999999993</v>
      </c>
      <c r="AO34" s="34">
        <f>'BAR BB| Open rates'!AO34*0.82</f>
        <v>64615.999999999993</v>
      </c>
      <c r="AP34" s="34">
        <f>'BAR BB| Open rates'!AP34*0.82</f>
        <v>64615.999999999993</v>
      </c>
      <c r="AQ34" s="34">
        <f>'BAR BB| Open rates'!AQ34*0.82</f>
        <v>64615.999999999993</v>
      </c>
      <c r="AR34" s="34">
        <f>'BAR BB| Open rates'!AR34*0.82</f>
        <v>66256</v>
      </c>
      <c r="AS34" s="34">
        <f>'BAR BB| Open rates'!AS34*0.82</f>
        <v>66256</v>
      </c>
      <c r="AT34" s="34">
        <f>'BAR BB| Open rates'!AT34*0.82</f>
        <v>64615.999999999993</v>
      </c>
      <c r="AU34" s="34">
        <f>'BAR BB| Open rates'!AU34*0.82</f>
        <v>64615.999999999993</v>
      </c>
      <c r="AV34" s="34">
        <f>'BAR BB| Open rates'!AV34*0.82</f>
        <v>64615.999999999993</v>
      </c>
      <c r="AW34" s="34">
        <f>'BAR BB| Open rates'!AW34*0.82</f>
        <v>64615.999999999993</v>
      </c>
      <c r="AX34" s="34">
        <f>'BAR BB| Open rates'!AX34*0.82</f>
        <v>64615.999999999993</v>
      </c>
      <c r="AY34" s="34">
        <f>'BAR BB| Open rates'!AY34*0.82</f>
        <v>66256</v>
      </c>
      <c r="AZ34" s="34">
        <f>'BAR BB| Open rates'!AZ34*0.82</f>
        <v>66256</v>
      </c>
      <c r="BA34" s="34">
        <f>'BAR BB| Open rates'!BA34*0.82</f>
        <v>64615.999999999993</v>
      </c>
      <c r="BB34" s="34">
        <f>'BAR BB| Open rates'!BB34*0.82</f>
        <v>64615.999999999993</v>
      </c>
      <c r="BC34" s="34">
        <f>'BAR BB| Open rates'!BC34*0.82</f>
        <v>64615.999999999993</v>
      </c>
      <c r="BD34" s="34">
        <f>'BAR BB| Open rates'!BD34*0.82</f>
        <v>64615.999999999993</v>
      </c>
      <c r="BE34" s="34">
        <f>'BAR BB| Open rates'!BE34*0.82</f>
        <v>64615.999999999993</v>
      </c>
      <c r="BF34" s="34">
        <f>'BAR BB| Open rates'!BF34*0.82</f>
        <v>66256</v>
      </c>
      <c r="BG34" s="34">
        <f>'BAR BB| Open rates'!BG34*0.82</f>
        <v>66256</v>
      </c>
      <c r="BH34" s="34">
        <f>'BAR BB| Open rates'!BH34*0.82</f>
        <v>61991.999999999993</v>
      </c>
      <c r="BI34" s="34">
        <f>'BAR BB| Open rates'!BI34*0.82</f>
        <v>61991.999999999993</v>
      </c>
      <c r="BJ34" s="34">
        <f>'BAR BB| Open rates'!BJ34*0.82</f>
        <v>61991.999999999993</v>
      </c>
      <c r="BK34" s="34">
        <f>'BAR BB| Open rates'!BK34*0.82</f>
        <v>61991.999999999993</v>
      </c>
      <c r="BL34" s="34">
        <f>'BAR BB| Open rates'!BL34*0.82</f>
        <v>61991.999999999993</v>
      </c>
      <c r="BM34" s="34">
        <f>'BAR BB| Open rates'!BM34*0.82</f>
        <v>62975.999999999993</v>
      </c>
      <c r="BN34" s="34">
        <f>'BAR BB| Open rates'!BN34*0.82</f>
        <v>62975.999999999993</v>
      </c>
      <c r="BO34" s="34">
        <f>'BAR BB| Open rates'!BO34*0.82</f>
        <v>61171.999999999993</v>
      </c>
      <c r="BP34" s="34">
        <f>'BAR BB| Open rates'!BP34*0.82</f>
        <v>61171.999999999993</v>
      </c>
      <c r="BQ34" s="34">
        <f>'BAR BB| Open rates'!BQ34*0.82</f>
        <v>47314</v>
      </c>
      <c r="BR34" s="34">
        <f>'BAR BB| Open rates'!BR34*0.82</f>
        <v>47314</v>
      </c>
      <c r="BS34" s="34">
        <f>'BAR BB| Open rates'!BS34*0.82</f>
        <v>47314</v>
      </c>
      <c r="BT34" s="34">
        <f>'BAR BB| Open rates'!BT34*0.82</f>
        <v>47314</v>
      </c>
      <c r="BU34" s="34">
        <f>'BAR BB| Open rates'!BU34*0.82</f>
        <v>47314</v>
      </c>
      <c r="BV34" s="34">
        <f>'BAR BB| Open rates'!BV34*0.82</f>
        <v>45510</v>
      </c>
      <c r="BW34" s="34">
        <f>'BAR BB| Open rates'!BW34*0.82</f>
        <v>45510</v>
      </c>
      <c r="BX34" s="34">
        <f>'BAR BB| Open rates'!BX34*0.82</f>
        <v>45510</v>
      </c>
      <c r="BY34" s="34">
        <f>'BAR BB| Open rates'!BY34*0.82</f>
        <v>45510</v>
      </c>
      <c r="BZ34" s="34">
        <f>'BAR BB| Open rates'!BZ34*0.82</f>
        <v>45510</v>
      </c>
      <c r="CA34" s="34">
        <f>'BAR BB| Open rates'!CA34*0.82</f>
        <v>47314</v>
      </c>
      <c r="CB34" s="34">
        <f>'BAR BB| Open rates'!CB34*0.82</f>
        <v>47314</v>
      </c>
      <c r="CC34" s="34">
        <f>'BAR BB| Open rates'!CC34*0.82</f>
        <v>45510</v>
      </c>
      <c r="CD34" s="34">
        <f>'BAR BB| Open rates'!CD34*0.82</f>
        <v>45510</v>
      </c>
      <c r="CE34" s="34">
        <f>'BAR BB| Open rates'!CE34*0.82</f>
        <v>45510</v>
      </c>
      <c r="CF34" s="34">
        <f>'BAR BB| Open rates'!CF34*0.82</f>
        <v>45510</v>
      </c>
      <c r="CG34" s="34">
        <f>'BAR BB| Open rates'!CG34*0.82</f>
        <v>45510</v>
      </c>
      <c r="CH34" s="34">
        <f>'BAR BB| Open rates'!CH34*0.82</f>
        <v>47314</v>
      </c>
      <c r="CI34" s="34">
        <f>'BAR BB| Open rates'!CI34*0.82</f>
        <v>47314</v>
      </c>
      <c r="CJ34" s="34">
        <f>'BAR BB| Open rates'!CJ34*0.82</f>
        <v>45510</v>
      </c>
      <c r="CK34" s="34">
        <f>'BAR BB| Open rates'!CK34*0.82</f>
        <v>45510</v>
      </c>
      <c r="CL34" s="34">
        <f>'BAR BB| Open rates'!CL34*0.82</f>
        <v>45510</v>
      </c>
      <c r="CM34" s="34">
        <f>'BAR BB| Open rates'!CM34*0.82</f>
        <v>45510</v>
      </c>
      <c r="CN34" s="34">
        <f>'BAR BB| Open rates'!CN34*0.82</f>
        <v>45510</v>
      </c>
      <c r="CO34" s="34">
        <f>'BAR BB| Open rates'!CO34*0.82</f>
        <v>47314</v>
      </c>
      <c r="CP34" s="34">
        <f>'BAR BB| Open rates'!CP34*0.82</f>
        <v>47314</v>
      </c>
      <c r="CQ34" s="34">
        <f>'BAR BB| Open rates'!CQ34*0.82</f>
        <v>45510</v>
      </c>
      <c r="CR34" s="34">
        <f>'BAR BB| Open rates'!CR34*0.82</f>
        <v>45510</v>
      </c>
      <c r="CS34" s="34">
        <f>'BAR BB| Open rates'!CS34*0.82</f>
        <v>45510</v>
      </c>
      <c r="CT34" s="34">
        <f>'BAR BB| Open rates'!CT34*0.82</f>
        <v>45510</v>
      </c>
      <c r="CU34" s="34">
        <f>'BAR BB| Open rates'!CU34*0.82</f>
        <v>44116</v>
      </c>
      <c r="CV34" s="34">
        <f>'BAR BB| Open rates'!CV34*0.82</f>
        <v>44116</v>
      </c>
      <c r="CW34" s="34">
        <f>'BAR BB| Open rates'!CW34*0.82</f>
        <v>44116</v>
      </c>
      <c r="CX34" s="34">
        <f>'BAR BB| Open rates'!CX34*0.82</f>
        <v>42476</v>
      </c>
      <c r="CY34" s="34">
        <f>'BAR BB| Open rates'!CY34*0.82</f>
        <v>42476</v>
      </c>
      <c r="CZ34" s="34">
        <f>'BAR BB| Open rates'!CZ34*0.82</f>
        <v>42476</v>
      </c>
      <c r="DA34" s="34">
        <f>'BAR BB| Open rates'!DA34*0.82</f>
        <v>42476</v>
      </c>
      <c r="DB34" s="34">
        <f>'BAR BB| Open rates'!DB34*0.82</f>
        <v>42476</v>
      </c>
      <c r="DC34" s="34">
        <f>'BAR BB| Open rates'!DC34*0.82</f>
        <v>44116</v>
      </c>
      <c r="DD34" s="34">
        <f>'BAR BB| Open rates'!DD34*0.82</f>
        <v>44116</v>
      </c>
      <c r="DE34" s="34">
        <f>'BAR BB| Open rates'!DE34*0.82</f>
        <v>42476</v>
      </c>
      <c r="DF34" s="34">
        <f>'BAR BB| Open rates'!DF34*0.82</f>
        <v>42476</v>
      </c>
      <c r="DG34" s="34">
        <f>'BAR BB| Open rates'!DG34*0.82</f>
        <v>42476</v>
      </c>
      <c r="DH34" s="34">
        <f>'BAR BB| Open rates'!DH34*0.82</f>
        <v>42476</v>
      </c>
      <c r="DI34" s="34">
        <f>'BAR BB| Open rates'!DI34*0.82</f>
        <v>42476</v>
      </c>
      <c r="DJ34" s="34">
        <f>'BAR BB| Open rates'!DJ34*0.82</f>
        <v>44116</v>
      </c>
      <c r="DK34" s="34">
        <f>'BAR BB| Open rates'!DK34*0.82</f>
        <v>44116</v>
      </c>
      <c r="DL34" s="34">
        <f>'BAR BB| Open rates'!DL34*0.82</f>
        <v>42476</v>
      </c>
      <c r="DM34" s="34">
        <f>'BAR BB| Open rates'!DM34*0.82</f>
        <v>42476</v>
      </c>
      <c r="DN34" s="34">
        <f>'BAR BB| Open rates'!DN34*0.82</f>
        <v>42476</v>
      </c>
      <c r="DO34" s="34">
        <f>'BAR BB| Open rates'!DO34*0.82</f>
        <v>42476</v>
      </c>
      <c r="DP34" s="34">
        <f>'BAR BB| Open rates'!DP34*0.82</f>
        <v>42476</v>
      </c>
      <c r="DQ34" s="34">
        <f>'BAR BB| Open rates'!DQ34*0.82</f>
        <v>44116</v>
      </c>
      <c r="DR34" s="34">
        <f>'BAR BB| Open rates'!DR34*0.82</f>
        <v>44116</v>
      </c>
      <c r="DS34" s="34">
        <f>'BAR BB| Open rates'!DS34*0.82</f>
        <v>42476</v>
      </c>
      <c r="DT34" s="34">
        <f>'BAR BB| Open rates'!DT34*0.82</f>
        <v>42476</v>
      </c>
      <c r="DU34" s="34">
        <f>'BAR BB| Open rates'!DU34*0.82</f>
        <v>42476</v>
      </c>
      <c r="DV34" s="34">
        <f>'BAR BB| Open rates'!DV34*0.82</f>
        <v>42476</v>
      </c>
      <c r="DW34" s="34">
        <f>'BAR BB| Open rates'!DW34*0.82</f>
        <v>42476</v>
      </c>
      <c r="DX34" s="34">
        <f>'BAR BB| Open rates'!DX34*0.82</f>
        <v>44116</v>
      </c>
      <c r="DY34" s="34">
        <f>'BAR BB| Open rates'!DY34*0.82</f>
        <v>44116</v>
      </c>
      <c r="DZ34" s="34">
        <f>'BAR BB| Open rates'!DZ34*0.82</f>
        <v>45510</v>
      </c>
      <c r="EA34" s="34">
        <f>'BAR BB| Open rates'!EA34*0.82</f>
        <v>45510</v>
      </c>
      <c r="EB34" s="34">
        <f>'BAR BB| Open rates'!EB34*0.82</f>
        <v>45510</v>
      </c>
      <c r="EC34" s="34">
        <f>'BAR BB| Open rates'!EC34*0.82</f>
        <v>47314</v>
      </c>
      <c r="ED34" s="34">
        <f>'BAR BB| Open rates'!ED34*0.82</f>
        <v>47314</v>
      </c>
      <c r="EE34" s="34">
        <f>'BAR BB| Open rates'!EE34*0.82</f>
        <v>47314</v>
      </c>
      <c r="EF34" s="34">
        <f>'BAR BB| Open rates'!EF34*0.82</f>
        <v>47314</v>
      </c>
      <c r="EG34" s="34">
        <f>'BAR BB| Open rates'!EG34*0.82</f>
        <v>41656</v>
      </c>
      <c r="EH34" s="34">
        <f>'BAR BB| Open rates'!EH34*0.82</f>
        <v>37556</v>
      </c>
      <c r="EI34" s="34">
        <f>'BAR BB| Open rates'!EI34*0.82</f>
        <v>37556</v>
      </c>
      <c r="EJ34" s="34">
        <f>'BAR BB| Open rates'!EJ34*0.82</f>
        <v>37556</v>
      </c>
      <c r="EK34" s="34">
        <f>'BAR BB| Open rates'!EK34*0.82</f>
        <v>37556</v>
      </c>
      <c r="EL34" s="34">
        <f>'BAR BB| Open rates'!EL34*0.82</f>
        <v>38376</v>
      </c>
      <c r="EM34" s="34">
        <f>'BAR BB| Open rates'!EM34*0.82</f>
        <v>38376</v>
      </c>
      <c r="EN34" s="34">
        <f>'BAR BB| Open rates'!EN34*0.82</f>
        <v>37556</v>
      </c>
      <c r="EO34" s="34">
        <f>'BAR BB| Open rates'!EO34*0.82</f>
        <v>37556</v>
      </c>
      <c r="EP34" s="34">
        <f>'BAR BB| Open rates'!EP34*0.82</f>
        <v>37556</v>
      </c>
      <c r="EQ34" s="34">
        <f>'BAR BB| Open rates'!EQ34*0.82</f>
        <v>37556</v>
      </c>
      <c r="ER34" s="34">
        <f>'BAR BB| Open rates'!ER34*0.82</f>
        <v>37556</v>
      </c>
      <c r="ES34" s="34">
        <f>'BAR BB| Open rates'!ES34*0.82</f>
        <v>38376</v>
      </c>
      <c r="ET34" s="34">
        <f>'BAR BB| Open rates'!ET34*0.82</f>
        <v>38376</v>
      </c>
      <c r="EU34" s="34">
        <f>'BAR BB| Open rates'!EU34*0.82</f>
        <v>37556</v>
      </c>
      <c r="EV34" s="34">
        <f>'BAR BB| Open rates'!EV34*0.82</f>
        <v>37556</v>
      </c>
      <c r="EW34" s="34">
        <f>'BAR BB| Open rates'!EW34*0.82</f>
        <v>37556</v>
      </c>
      <c r="EX34" s="34">
        <f>'BAR BB| Open rates'!EX34*0.82</f>
        <v>37556</v>
      </c>
      <c r="EY34" s="34">
        <f>'BAR BB| Open rates'!EY34*0.82</f>
        <v>37556</v>
      </c>
      <c r="EZ34" s="34">
        <f>'BAR BB| Open rates'!EZ34*0.82</f>
        <v>38376</v>
      </c>
      <c r="FA34" s="34">
        <f>'BAR BB| Open rates'!FA34*0.82</f>
        <v>38376</v>
      </c>
      <c r="FB34" s="34">
        <f>'BAR BB| Open rates'!FB34*0.82</f>
        <v>37556</v>
      </c>
      <c r="FC34" s="34">
        <f>'BAR BB| Open rates'!FC34*0.82</f>
        <v>37556</v>
      </c>
      <c r="FD34" s="34">
        <f>'BAR BB| Open rates'!FD34*0.82</f>
        <v>37556</v>
      </c>
      <c r="FE34" s="34">
        <f>'BAR BB| Open rates'!FE34*0.82</f>
        <v>37556</v>
      </c>
      <c r="FF34" s="34">
        <f>'BAR BB| Open rates'!FF34*0.82</f>
        <v>37556</v>
      </c>
      <c r="FG34" s="34">
        <f>'BAR BB| Open rates'!FG34*0.82</f>
        <v>38376</v>
      </c>
      <c r="FH34" s="34">
        <f>'BAR BB| Open rates'!FH34*0.82</f>
        <v>38376</v>
      </c>
      <c r="FI34" s="34">
        <f>'BAR BB| Open rates'!FI34*0.82</f>
        <v>37556</v>
      </c>
      <c r="FJ34" s="34">
        <f>'BAR BB| Open rates'!FJ34*0.82</f>
        <v>37556</v>
      </c>
      <c r="FK34" s="34">
        <f>'BAR BB| Open rates'!FK34*0.82</f>
        <v>37556</v>
      </c>
      <c r="FL34" s="34">
        <f>'BAR BB| Open rates'!FL34*0.82</f>
        <v>37556</v>
      </c>
      <c r="FM34" s="34">
        <f>'BAR BB| Open rates'!FM34*0.82</f>
        <v>37556</v>
      </c>
      <c r="FN34" s="34">
        <f>'BAR BB| Open rates'!FN34*0.82</f>
        <v>38376</v>
      </c>
      <c r="FO34" s="34">
        <f>'BAR BB| Open rates'!FO34*0.82</f>
        <v>38376</v>
      </c>
      <c r="FP34" s="34">
        <f>'BAR BB| Open rates'!FP34*0.82</f>
        <v>37556</v>
      </c>
      <c r="FQ34" s="34">
        <f>'BAR BB| Open rates'!FQ34*0.82</f>
        <v>37556</v>
      </c>
      <c r="FR34" s="34">
        <f>'BAR BB| Open rates'!FR34*0.82</f>
        <v>37556</v>
      </c>
      <c r="FS34" s="34">
        <f>'BAR BB| Open rates'!FS34*0.82</f>
        <v>37556</v>
      </c>
      <c r="FT34" s="34">
        <f>'BAR BB| Open rates'!FT34*0.82</f>
        <v>37556</v>
      </c>
      <c r="FU34" s="34">
        <f>'BAR BB| Open rates'!FU34*0.82</f>
        <v>38376</v>
      </c>
      <c r="FV34" s="34">
        <f>'BAR BB| Open rates'!FV34*0.82</f>
        <v>38376</v>
      </c>
      <c r="FW34" s="34">
        <f>'BAR BB| Open rates'!FW34*0.82</f>
        <v>41410</v>
      </c>
      <c r="FX34" s="34">
        <f>'BAR BB| Open rates'!FX34*0.82</f>
        <v>41410</v>
      </c>
      <c r="FY34" s="34">
        <f>'BAR BB| Open rates'!FY34*0.82</f>
        <v>41410</v>
      </c>
      <c r="FZ34" s="34">
        <f>'BAR BB| Open rates'!FZ34*0.82</f>
        <v>41410</v>
      </c>
      <c r="GA34" s="34">
        <f>'BAR BB| Open rates'!GA34*0.82</f>
        <v>41410</v>
      </c>
      <c r="GB34" s="34">
        <f>'BAR BB| Open rates'!GB34*0.82</f>
        <v>43214</v>
      </c>
      <c r="GC34" s="34">
        <f>'BAR BB| Open rates'!GC34*0.82</f>
        <v>43214</v>
      </c>
      <c r="GD34" s="34">
        <f>'BAR BB| Open rates'!GD34*0.82</f>
        <v>43214</v>
      </c>
      <c r="GE34" s="34">
        <f>'BAR BB| Open rates'!GE34*0.82</f>
        <v>43214</v>
      </c>
    </row>
    <row r="35" spans="1:187" s="35" customFormat="1" ht="12" customHeight="1" x14ac:dyDescent="0.2">
      <c r="A35" s="261">
        <v>3</v>
      </c>
      <c r="B35" s="34">
        <f>'BAR BB| Open rates'!B35*0.82</f>
        <v>67650</v>
      </c>
      <c r="C35" s="34">
        <f>'BAR BB| Open rates'!C35*0.82</f>
        <v>67650</v>
      </c>
      <c r="D35" s="34">
        <f>'BAR BB| Open rates'!D35*0.82</f>
        <v>65435.999999999993</v>
      </c>
      <c r="E35" s="34">
        <f>'BAR BB| Open rates'!E35*0.82</f>
        <v>65435.999999999993</v>
      </c>
      <c r="F35" s="34">
        <f>'BAR BB| Open rates'!F35*0.82</f>
        <v>63631.999999999993</v>
      </c>
      <c r="G35" s="34">
        <f>'BAR BB| Open rates'!G35*0.82</f>
        <v>65435.999999999993</v>
      </c>
      <c r="H35" s="34">
        <f>'BAR BB| Open rates'!H35*0.82</f>
        <v>65435.999999999993</v>
      </c>
      <c r="I35" s="34">
        <f>'BAR BB| Open rates'!I35*0.82</f>
        <v>67076</v>
      </c>
      <c r="J35" s="34">
        <f>'BAR BB| Open rates'!J35*0.82</f>
        <v>67076</v>
      </c>
      <c r="K35" s="34">
        <f>'BAR BB| Open rates'!K35*0.82</f>
        <v>65435.999999999993</v>
      </c>
      <c r="L35" s="34">
        <f>'BAR BB| Open rates'!L35*0.82</f>
        <v>65435.999999999993</v>
      </c>
      <c r="M35" s="34">
        <f>'BAR BB| Open rates'!M35*0.82</f>
        <v>65435.999999999993</v>
      </c>
      <c r="N35" s="34">
        <f>'BAR BB| Open rates'!N35*0.82</f>
        <v>65435.999999999993</v>
      </c>
      <c r="O35" s="34">
        <f>'BAR BB| Open rates'!O35*0.82</f>
        <v>65435.999999999993</v>
      </c>
      <c r="P35" s="34">
        <f>'BAR BB| Open rates'!P35*0.82</f>
        <v>67076</v>
      </c>
      <c r="Q35" s="34">
        <f>'BAR BB| Open rates'!Q35*0.82</f>
        <v>67076</v>
      </c>
      <c r="R35" s="34">
        <f>'BAR BB| Open rates'!R35*0.82</f>
        <v>67076</v>
      </c>
      <c r="S35" s="34">
        <f>'BAR BB| Open rates'!S35*0.82</f>
        <v>67076</v>
      </c>
      <c r="T35" s="34">
        <f>'BAR BB| Open rates'!T35*0.82</f>
        <v>67076</v>
      </c>
      <c r="U35" s="34">
        <f>'BAR BB| Open rates'!U35*0.82</f>
        <v>67076</v>
      </c>
      <c r="V35" s="34">
        <f>'BAR BB| Open rates'!V35*0.82</f>
        <v>67076</v>
      </c>
      <c r="W35" s="34">
        <f>'BAR BB| Open rates'!W35*0.82</f>
        <v>68716</v>
      </c>
      <c r="X35" s="34">
        <f>'BAR BB| Open rates'!X35*0.82</f>
        <v>68716</v>
      </c>
      <c r="Y35" s="34">
        <f>'BAR BB| Open rates'!Y35*0.82</f>
        <v>67076</v>
      </c>
      <c r="Z35" s="34">
        <f>'BAR BB| Open rates'!Z35*0.82</f>
        <v>67076</v>
      </c>
      <c r="AA35" s="34">
        <f>'BAR BB| Open rates'!AA35*0.82</f>
        <v>67076</v>
      </c>
      <c r="AB35" s="34">
        <f>'BAR BB| Open rates'!AB35*0.82</f>
        <v>67076</v>
      </c>
      <c r="AC35" s="34">
        <f>'BAR BB| Open rates'!AC35*0.82</f>
        <v>67076</v>
      </c>
      <c r="AD35" s="34">
        <f>'BAR BB| Open rates'!AD35*0.82</f>
        <v>68716</v>
      </c>
      <c r="AE35" s="34">
        <f>'BAR BB| Open rates'!AE35*0.82</f>
        <v>68716</v>
      </c>
      <c r="AF35" s="34">
        <f>'BAR BB| Open rates'!AF35*0.82</f>
        <v>67076</v>
      </c>
      <c r="AG35" s="34">
        <f>'BAR BB| Open rates'!AG35*0.82</f>
        <v>67076</v>
      </c>
      <c r="AH35" s="34">
        <f>'BAR BB| Open rates'!AH35*0.82</f>
        <v>67076</v>
      </c>
      <c r="AI35" s="34">
        <f>'BAR BB| Open rates'!AI35*0.82</f>
        <v>67076</v>
      </c>
      <c r="AJ35" s="34">
        <f>'BAR BB| Open rates'!AJ35*0.82</f>
        <v>67076</v>
      </c>
      <c r="AK35" s="34">
        <f>'BAR BB| Open rates'!AK35*0.82</f>
        <v>68716</v>
      </c>
      <c r="AL35" s="34">
        <f>'BAR BB| Open rates'!AL35*0.82</f>
        <v>68716</v>
      </c>
      <c r="AM35" s="34">
        <f>'BAR BB| Open rates'!AM35*0.82</f>
        <v>67076</v>
      </c>
      <c r="AN35" s="34">
        <f>'BAR BB| Open rates'!AN35*0.82</f>
        <v>67076</v>
      </c>
      <c r="AO35" s="34">
        <f>'BAR BB| Open rates'!AO35*0.82</f>
        <v>67076</v>
      </c>
      <c r="AP35" s="34">
        <f>'BAR BB| Open rates'!AP35*0.82</f>
        <v>67076</v>
      </c>
      <c r="AQ35" s="34">
        <f>'BAR BB| Open rates'!AQ35*0.82</f>
        <v>67076</v>
      </c>
      <c r="AR35" s="34">
        <f>'BAR BB| Open rates'!AR35*0.82</f>
        <v>68716</v>
      </c>
      <c r="AS35" s="34">
        <f>'BAR BB| Open rates'!AS35*0.82</f>
        <v>68716</v>
      </c>
      <c r="AT35" s="34">
        <f>'BAR BB| Open rates'!AT35*0.82</f>
        <v>67076</v>
      </c>
      <c r="AU35" s="34">
        <f>'BAR BB| Open rates'!AU35*0.82</f>
        <v>67076</v>
      </c>
      <c r="AV35" s="34">
        <f>'BAR BB| Open rates'!AV35*0.82</f>
        <v>67076</v>
      </c>
      <c r="AW35" s="34">
        <f>'BAR BB| Open rates'!AW35*0.82</f>
        <v>67076</v>
      </c>
      <c r="AX35" s="34">
        <f>'BAR BB| Open rates'!AX35*0.82</f>
        <v>67076</v>
      </c>
      <c r="AY35" s="34">
        <f>'BAR BB| Open rates'!AY35*0.82</f>
        <v>68716</v>
      </c>
      <c r="AZ35" s="34">
        <f>'BAR BB| Open rates'!AZ35*0.82</f>
        <v>68716</v>
      </c>
      <c r="BA35" s="34">
        <f>'BAR BB| Open rates'!BA35*0.82</f>
        <v>67076</v>
      </c>
      <c r="BB35" s="34">
        <f>'BAR BB| Open rates'!BB35*0.82</f>
        <v>67076</v>
      </c>
      <c r="BC35" s="34">
        <f>'BAR BB| Open rates'!BC35*0.82</f>
        <v>67076</v>
      </c>
      <c r="BD35" s="34">
        <f>'BAR BB| Open rates'!BD35*0.82</f>
        <v>67076</v>
      </c>
      <c r="BE35" s="34">
        <f>'BAR BB| Open rates'!BE35*0.82</f>
        <v>67076</v>
      </c>
      <c r="BF35" s="34">
        <f>'BAR BB| Open rates'!BF35*0.82</f>
        <v>68716</v>
      </c>
      <c r="BG35" s="34">
        <f>'BAR BB| Open rates'!BG35*0.82</f>
        <v>68716</v>
      </c>
      <c r="BH35" s="34">
        <f>'BAR BB| Open rates'!BH35*0.82</f>
        <v>64451.999999999993</v>
      </c>
      <c r="BI35" s="34">
        <f>'BAR BB| Open rates'!BI35*0.82</f>
        <v>64451.999999999993</v>
      </c>
      <c r="BJ35" s="34">
        <f>'BAR BB| Open rates'!BJ35*0.82</f>
        <v>64451.999999999993</v>
      </c>
      <c r="BK35" s="34">
        <f>'BAR BB| Open rates'!BK35*0.82</f>
        <v>64451.999999999993</v>
      </c>
      <c r="BL35" s="34">
        <f>'BAR BB| Open rates'!BL35*0.82</f>
        <v>64451.999999999993</v>
      </c>
      <c r="BM35" s="34">
        <f>'BAR BB| Open rates'!BM35*0.82</f>
        <v>65435.999999999993</v>
      </c>
      <c r="BN35" s="34">
        <f>'BAR BB| Open rates'!BN35*0.82</f>
        <v>65435.999999999993</v>
      </c>
      <c r="BO35" s="34">
        <f>'BAR BB| Open rates'!BO35*0.82</f>
        <v>63631.999999999993</v>
      </c>
      <c r="BP35" s="34">
        <f>'BAR BB| Open rates'!BP35*0.82</f>
        <v>63631.999999999993</v>
      </c>
      <c r="BQ35" s="34">
        <f>'BAR BB| Open rates'!BQ35*0.82</f>
        <v>49774</v>
      </c>
      <c r="BR35" s="34">
        <f>'BAR BB| Open rates'!BR35*0.82</f>
        <v>49774</v>
      </c>
      <c r="BS35" s="34">
        <f>'BAR BB| Open rates'!BS35*0.82</f>
        <v>49774</v>
      </c>
      <c r="BT35" s="34">
        <f>'BAR BB| Open rates'!BT35*0.82</f>
        <v>49774</v>
      </c>
      <c r="BU35" s="34">
        <f>'BAR BB| Open rates'!BU35*0.82</f>
        <v>49774</v>
      </c>
      <c r="BV35" s="34">
        <f>'BAR BB| Open rates'!BV35*0.82</f>
        <v>47970</v>
      </c>
      <c r="BW35" s="34">
        <f>'BAR BB| Open rates'!BW35*0.82</f>
        <v>47970</v>
      </c>
      <c r="BX35" s="34">
        <f>'BAR BB| Open rates'!BX35*0.82</f>
        <v>47970</v>
      </c>
      <c r="BY35" s="34">
        <f>'BAR BB| Open rates'!BY35*0.82</f>
        <v>47970</v>
      </c>
      <c r="BZ35" s="34">
        <f>'BAR BB| Open rates'!BZ35*0.82</f>
        <v>47970</v>
      </c>
      <c r="CA35" s="34">
        <f>'BAR BB| Open rates'!CA35*0.82</f>
        <v>49774</v>
      </c>
      <c r="CB35" s="34">
        <f>'BAR BB| Open rates'!CB35*0.82</f>
        <v>49774</v>
      </c>
      <c r="CC35" s="34">
        <f>'BAR BB| Open rates'!CC35*0.82</f>
        <v>47970</v>
      </c>
      <c r="CD35" s="34">
        <f>'BAR BB| Open rates'!CD35*0.82</f>
        <v>47970</v>
      </c>
      <c r="CE35" s="34">
        <f>'BAR BB| Open rates'!CE35*0.82</f>
        <v>47970</v>
      </c>
      <c r="CF35" s="34">
        <f>'BAR BB| Open rates'!CF35*0.82</f>
        <v>47970</v>
      </c>
      <c r="CG35" s="34">
        <f>'BAR BB| Open rates'!CG35*0.82</f>
        <v>47970</v>
      </c>
      <c r="CH35" s="34">
        <f>'BAR BB| Open rates'!CH35*0.82</f>
        <v>49774</v>
      </c>
      <c r="CI35" s="34">
        <f>'BAR BB| Open rates'!CI35*0.82</f>
        <v>49774</v>
      </c>
      <c r="CJ35" s="34">
        <f>'BAR BB| Open rates'!CJ35*0.82</f>
        <v>47970</v>
      </c>
      <c r="CK35" s="34">
        <f>'BAR BB| Open rates'!CK35*0.82</f>
        <v>47970</v>
      </c>
      <c r="CL35" s="34">
        <f>'BAR BB| Open rates'!CL35*0.82</f>
        <v>47970</v>
      </c>
      <c r="CM35" s="34">
        <f>'BAR BB| Open rates'!CM35*0.82</f>
        <v>47970</v>
      </c>
      <c r="CN35" s="34">
        <f>'BAR BB| Open rates'!CN35*0.82</f>
        <v>47970</v>
      </c>
      <c r="CO35" s="34">
        <f>'BAR BB| Open rates'!CO35*0.82</f>
        <v>49774</v>
      </c>
      <c r="CP35" s="34">
        <f>'BAR BB| Open rates'!CP35*0.82</f>
        <v>49774</v>
      </c>
      <c r="CQ35" s="34">
        <f>'BAR BB| Open rates'!CQ35*0.82</f>
        <v>47970</v>
      </c>
      <c r="CR35" s="34">
        <f>'BAR BB| Open rates'!CR35*0.82</f>
        <v>47970</v>
      </c>
      <c r="CS35" s="34">
        <f>'BAR BB| Open rates'!CS35*0.82</f>
        <v>47970</v>
      </c>
      <c r="CT35" s="34">
        <f>'BAR BB| Open rates'!CT35*0.82</f>
        <v>47970</v>
      </c>
      <c r="CU35" s="34">
        <f>'BAR BB| Open rates'!CU35*0.82</f>
        <v>46576</v>
      </c>
      <c r="CV35" s="34">
        <f>'BAR BB| Open rates'!CV35*0.82</f>
        <v>46576</v>
      </c>
      <c r="CW35" s="34">
        <f>'BAR BB| Open rates'!CW35*0.82</f>
        <v>46576</v>
      </c>
      <c r="CX35" s="34">
        <f>'BAR BB| Open rates'!CX35*0.82</f>
        <v>44936</v>
      </c>
      <c r="CY35" s="34">
        <f>'BAR BB| Open rates'!CY35*0.82</f>
        <v>44936</v>
      </c>
      <c r="CZ35" s="34">
        <f>'BAR BB| Open rates'!CZ35*0.82</f>
        <v>44936</v>
      </c>
      <c r="DA35" s="34">
        <f>'BAR BB| Open rates'!DA35*0.82</f>
        <v>44936</v>
      </c>
      <c r="DB35" s="34">
        <f>'BAR BB| Open rates'!DB35*0.82</f>
        <v>44936</v>
      </c>
      <c r="DC35" s="34">
        <f>'BAR BB| Open rates'!DC35*0.82</f>
        <v>46576</v>
      </c>
      <c r="DD35" s="34">
        <f>'BAR BB| Open rates'!DD35*0.82</f>
        <v>46576</v>
      </c>
      <c r="DE35" s="34">
        <f>'BAR BB| Open rates'!DE35*0.82</f>
        <v>44936</v>
      </c>
      <c r="DF35" s="34">
        <f>'BAR BB| Open rates'!DF35*0.82</f>
        <v>44936</v>
      </c>
      <c r="DG35" s="34">
        <f>'BAR BB| Open rates'!DG35*0.82</f>
        <v>44936</v>
      </c>
      <c r="DH35" s="34">
        <f>'BAR BB| Open rates'!DH35*0.82</f>
        <v>44936</v>
      </c>
      <c r="DI35" s="34">
        <f>'BAR BB| Open rates'!DI35*0.82</f>
        <v>44936</v>
      </c>
      <c r="DJ35" s="34">
        <f>'BAR BB| Open rates'!DJ35*0.82</f>
        <v>46576</v>
      </c>
      <c r="DK35" s="34">
        <f>'BAR BB| Open rates'!DK35*0.82</f>
        <v>46576</v>
      </c>
      <c r="DL35" s="34">
        <f>'BAR BB| Open rates'!DL35*0.82</f>
        <v>44936</v>
      </c>
      <c r="DM35" s="34">
        <f>'BAR BB| Open rates'!DM35*0.82</f>
        <v>44936</v>
      </c>
      <c r="DN35" s="34">
        <f>'BAR BB| Open rates'!DN35*0.82</f>
        <v>44936</v>
      </c>
      <c r="DO35" s="34">
        <f>'BAR BB| Open rates'!DO35*0.82</f>
        <v>44936</v>
      </c>
      <c r="DP35" s="34">
        <f>'BAR BB| Open rates'!DP35*0.82</f>
        <v>44936</v>
      </c>
      <c r="DQ35" s="34">
        <f>'BAR BB| Open rates'!DQ35*0.82</f>
        <v>46576</v>
      </c>
      <c r="DR35" s="34">
        <f>'BAR BB| Open rates'!DR35*0.82</f>
        <v>46576</v>
      </c>
      <c r="DS35" s="34">
        <f>'BAR BB| Open rates'!DS35*0.82</f>
        <v>44936</v>
      </c>
      <c r="DT35" s="34">
        <f>'BAR BB| Open rates'!DT35*0.82</f>
        <v>44936</v>
      </c>
      <c r="DU35" s="34">
        <f>'BAR BB| Open rates'!DU35*0.82</f>
        <v>44936</v>
      </c>
      <c r="DV35" s="34">
        <f>'BAR BB| Open rates'!DV35*0.82</f>
        <v>44936</v>
      </c>
      <c r="DW35" s="34">
        <f>'BAR BB| Open rates'!DW35*0.82</f>
        <v>44936</v>
      </c>
      <c r="DX35" s="34">
        <f>'BAR BB| Open rates'!DX35*0.82</f>
        <v>46576</v>
      </c>
      <c r="DY35" s="34">
        <f>'BAR BB| Open rates'!DY35*0.82</f>
        <v>46576</v>
      </c>
      <c r="DZ35" s="34">
        <f>'BAR BB| Open rates'!DZ35*0.82</f>
        <v>47970</v>
      </c>
      <c r="EA35" s="34">
        <f>'BAR BB| Open rates'!EA35*0.82</f>
        <v>47970</v>
      </c>
      <c r="EB35" s="34">
        <f>'BAR BB| Open rates'!EB35*0.82</f>
        <v>47970</v>
      </c>
      <c r="EC35" s="34">
        <f>'BAR BB| Open rates'!EC35*0.82</f>
        <v>49774</v>
      </c>
      <c r="ED35" s="34">
        <f>'BAR BB| Open rates'!ED35*0.82</f>
        <v>49774</v>
      </c>
      <c r="EE35" s="34">
        <f>'BAR BB| Open rates'!EE35*0.82</f>
        <v>49774</v>
      </c>
      <c r="EF35" s="34">
        <f>'BAR BB| Open rates'!EF35*0.82</f>
        <v>49774</v>
      </c>
      <c r="EG35" s="34">
        <f>'BAR BB| Open rates'!EG35*0.82</f>
        <v>44116</v>
      </c>
      <c r="EH35" s="34">
        <f>'BAR BB| Open rates'!EH35*0.82</f>
        <v>40016</v>
      </c>
      <c r="EI35" s="34">
        <f>'BAR BB| Open rates'!EI35*0.82</f>
        <v>40016</v>
      </c>
      <c r="EJ35" s="34">
        <f>'BAR BB| Open rates'!EJ35*0.82</f>
        <v>40016</v>
      </c>
      <c r="EK35" s="34">
        <f>'BAR BB| Open rates'!EK35*0.82</f>
        <v>40016</v>
      </c>
      <c r="EL35" s="34">
        <f>'BAR BB| Open rates'!EL35*0.82</f>
        <v>40836</v>
      </c>
      <c r="EM35" s="34">
        <f>'BAR BB| Open rates'!EM35*0.82</f>
        <v>40836</v>
      </c>
      <c r="EN35" s="34">
        <f>'BAR BB| Open rates'!EN35*0.82</f>
        <v>40016</v>
      </c>
      <c r="EO35" s="34">
        <f>'BAR BB| Open rates'!EO35*0.82</f>
        <v>40016</v>
      </c>
      <c r="EP35" s="34">
        <f>'BAR BB| Open rates'!EP35*0.82</f>
        <v>40016</v>
      </c>
      <c r="EQ35" s="34">
        <f>'BAR BB| Open rates'!EQ35*0.82</f>
        <v>40016</v>
      </c>
      <c r="ER35" s="34">
        <f>'BAR BB| Open rates'!ER35*0.82</f>
        <v>40016</v>
      </c>
      <c r="ES35" s="34">
        <f>'BAR BB| Open rates'!ES35*0.82</f>
        <v>40836</v>
      </c>
      <c r="ET35" s="34">
        <f>'BAR BB| Open rates'!ET35*0.82</f>
        <v>40836</v>
      </c>
      <c r="EU35" s="34">
        <f>'BAR BB| Open rates'!EU35*0.82</f>
        <v>40016</v>
      </c>
      <c r="EV35" s="34">
        <f>'BAR BB| Open rates'!EV35*0.82</f>
        <v>40016</v>
      </c>
      <c r="EW35" s="34">
        <f>'BAR BB| Open rates'!EW35*0.82</f>
        <v>40016</v>
      </c>
      <c r="EX35" s="34">
        <f>'BAR BB| Open rates'!EX35*0.82</f>
        <v>40016</v>
      </c>
      <c r="EY35" s="34">
        <f>'BAR BB| Open rates'!EY35*0.82</f>
        <v>40016</v>
      </c>
      <c r="EZ35" s="34">
        <f>'BAR BB| Open rates'!EZ35*0.82</f>
        <v>40836</v>
      </c>
      <c r="FA35" s="34">
        <f>'BAR BB| Open rates'!FA35*0.82</f>
        <v>40836</v>
      </c>
      <c r="FB35" s="34">
        <f>'BAR BB| Open rates'!FB35*0.82</f>
        <v>40016</v>
      </c>
      <c r="FC35" s="34">
        <f>'BAR BB| Open rates'!FC35*0.82</f>
        <v>40016</v>
      </c>
      <c r="FD35" s="34">
        <f>'BAR BB| Open rates'!FD35*0.82</f>
        <v>40016</v>
      </c>
      <c r="FE35" s="34">
        <f>'BAR BB| Open rates'!FE35*0.82</f>
        <v>40016</v>
      </c>
      <c r="FF35" s="34">
        <f>'BAR BB| Open rates'!FF35*0.82</f>
        <v>40016</v>
      </c>
      <c r="FG35" s="34">
        <f>'BAR BB| Open rates'!FG35*0.82</f>
        <v>40836</v>
      </c>
      <c r="FH35" s="34">
        <f>'BAR BB| Open rates'!FH35*0.82</f>
        <v>40836</v>
      </c>
      <c r="FI35" s="34">
        <f>'BAR BB| Open rates'!FI35*0.82</f>
        <v>40016</v>
      </c>
      <c r="FJ35" s="34">
        <f>'BAR BB| Open rates'!FJ35*0.82</f>
        <v>40016</v>
      </c>
      <c r="FK35" s="34">
        <f>'BAR BB| Open rates'!FK35*0.82</f>
        <v>40016</v>
      </c>
      <c r="FL35" s="34">
        <f>'BAR BB| Open rates'!FL35*0.82</f>
        <v>40016</v>
      </c>
      <c r="FM35" s="34">
        <f>'BAR BB| Open rates'!FM35*0.82</f>
        <v>40016</v>
      </c>
      <c r="FN35" s="34">
        <f>'BAR BB| Open rates'!FN35*0.82</f>
        <v>40836</v>
      </c>
      <c r="FO35" s="34">
        <f>'BAR BB| Open rates'!FO35*0.82</f>
        <v>40836</v>
      </c>
      <c r="FP35" s="34">
        <f>'BAR BB| Open rates'!FP35*0.82</f>
        <v>40016</v>
      </c>
      <c r="FQ35" s="34">
        <f>'BAR BB| Open rates'!FQ35*0.82</f>
        <v>40016</v>
      </c>
      <c r="FR35" s="34">
        <f>'BAR BB| Open rates'!FR35*0.82</f>
        <v>40016</v>
      </c>
      <c r="FS35" s="34">
        <f>'BAR BB| Open rates'!FS35*0.82</f>
        <v>40016</v>
      </c>
      <c r="FT35" s="34">
        <f>'BAR BB| Open rates'!FT35*0.82</f>
        <v>40016</v>
      </c>
      <c r="FU35" s="34">
        <f>'BAR BB| Open rates'!FU35*0.82</f>
        <v>40836</v>
      </c>
      <c r="FV35" s="34">
        <f>'BAR BB| Open rates'!FV35*0.82</f>
        <v>40836</v>
      </c>
      <c r="FW35" s="34">
        <f>'BAR BB| Open rates'!FW35*0.82</f>
        <v>43870</v>
      </c>
      <c r="FX35" s="34">
        <f>'BAR BB| Open rates'!FX35*0.82</f>
        <v>43870</v>
      </c>
      <c r="FY35" s="34">
        <f>'BAR BB| Open rates'!FY35*0.82</f>
        <v>43870</v>
      </c>
      <c r="FZ35" s="34">
        <f>'BAR BB| Open rates'!FZ35*0.82</f>
        <v>43870</v>
      </c>
      <c r="GA35" s="34">
        <f>'BAR BB| Open rates'!GA35*0.82</f>
        <v>43870</v>
      </c>
      <c r="GB35" s="34">
        <f>'BAR BB| Open rates'!GB35*0.82</f>
        <v>45674</v>
      </c>
      <c r="GC35" s="34">
        <f>'BAR BB| Open rates'!GC35*0.82</f>
        <v>45674</v>
      </c>
      <c r="GD35" s="34">
        <f>'BAR BB| Open rates'!GD35*0.82</f>
        <v>45674</v>
      </c>
      <c r="GE35" s="34">
        <f>'BAR BB| Open rates'!GE35*0.82</f>
        <v>45674</v>
      </c>
    </row>
    <row r="36" spans="1:187" s="35" customFormat="1" ht="12" customHeight="1" x14ac:dyDescent="0.2">
      <c r="A36" s="261">
        <v>4</v>
      </c>
      <c r="B36" s="34">
        <f>'BAR BB| Open rates'!B36*0.82</f>
        <v>70110</v>
      </c>
      <c r="C36" s="34">
        <f>'BAR BB| Open rates'!C36*0.82</f>
        <v>70110</v>
      </c>
      <c r="D36" s="34">
        <f>'BAR BB| Open rates'!D36*0.82</f>
        <v>67896</v>
      </c>
      <c r="E36" s="34">
        <f>'BAR BB| Open rates'!E36*0.82</f>
        <v>67896</v>
      </c>
      <c r="F36" s="34">
        <f>'BAR BB| Open rates'!F36*0.82</f>
        <v>66092</v>
      </c>
      <c r="G36" s="34">
        <f>'BAR BB| Open rates'!G36*0.82</f>
        <v>67896</v>
      </c>
      <c r="H36" s="34">
        <f>'BAR BB| Open rates'!H36*0.82</f>
        <v>67896</v>
      </c>
      <c r="I36" s="34">
        <f>'BAR BB| Open rates'!I36*0.82</f>
        <v>69536</v>
      </c>
      <c r="J36" s="34">
        <f>'BAR BB| Open rates'!J36*0.82</f>
        <v>69536</v>
      </c>
      <c r="K36" s="34">
        <f>'BAR BB| Open rates'!K36*0.82</f>
        <v>67896</v>
      </c>
      <c r="L36" s="34">
        <f>'BAR BB| Open rates'!L36*0.82</f>
        <v>67896</v>
      </c>
      <c r="M36" s="34">
        <f>'BAR BB| Open rates'!M36*0.82</f>
        <v>67896</v>
      </c>
      <c r="N36" s="34">
        <f>'BAR BB| Open rates'!N36*0.82</f>
        <v>67896</v>
      </c>
      <c r="O36" s="34">
        <f>'BAR BB| Open rates'!O36*0.82</f>
        <v>67896</v>
      </c>
      <c r="P36" s="34">
        <f>'BAR BB| Open rates'!P36*0.82</f>
        <v>69536</v>
      </c>
      <c r="Q36" s="34">
        <f>'BAR BB| Open rates'!Q36*0.82</f>
        <v>69536</v>
      </c>
      <c r="R36" s="34">
        <f>'BAR BB| Open rates'!R36*0.82</f>
        <v>69536</v>
      </c>
      <c r="S36" s="34">
        <f>'BAR BB| Open rates'!S36*0.82</f>
        <v>69536</v>
      </c>
      <c r="T36" s="34">
        <f>'BAR BB| Open rates'!T36*0.82</f>
        <v>69536</v>
      </c>
      <c r="U36" s="34">
        <f>'BAR BB| Open rates'!U36*0.82</f>
        <v>69536</v>
      </c>
      <c r="V36" s="34">
        <f>'BAR BB| Open rates'!V36*0.82</f>
        <v>69536</v>
      </c>
      <c r="W36" s="34">
        <f>'BAR BB| Open rates'!W36*0.82</f>
        <v>71176</v>
      </c>
      <c r="X36" s="34">
        <f>'BAR BB| Open rates'!X36*0.82</f>
        <v>71176</v>
      </c>
      <c r="Y36" s="34">
        <f>'BAR BB| Open rates'!Y36*0.82</f>
        <v>69536</v>
      </c>
      <c r="Z36" s="34">
        <f>'BAR BB| Open rates'!Z36*0.82</f>
        <v>69536</v>
      </c>
      <c r="AA36" s="34">
        <f>'BAR BB| Open rates'!AA36*0.82</f>
        <v>69536</v>
      </c>
      <c r="AB36" s="34">
        <f>'BAR BB| Open rates'!AB36*0.82</f>
        <v>69536</v>
      </c>
      <c r="AC36" s="34">
        <f>'BAR BB| Open rates'!AC36*0.82</f>
        <v>69536</v>
      </c>
      <c r="AD36" s="34">
        <f>'BAR BB| Open rates'!AD36*0.82</f>
        <v>71176</v>
      </c>
      <c r="AE36" s="34">
        <f>'BAR BB| Open rates'!AE36*0.82</f>
        <v>71176</v>
      </c>
      <c r="AF36" s="34">
        <f>'BAR BB| Open rates'!AF36*0.82</f>
        <v>69536</v>
      </c>
      <c r="AG36" s="34">
        <f>'BAR BB| Open rates'!AG36*0.82</f>
        <v>69536</v>
      </c>
      <c r="AH36" s="34">
        <f>'BAR BB| Open rates'!AH36*0.82</f>
        <v>69536</v>
      </c>
      <c r="AI36" s="34">
        <f>'BAR BB| Open rates'!AI36*0.82</f>
        <v>69536</v>
      </c>
      <c r="AJ36" s="34">
        <f>'BAR BB| Open rates'!AJ36*0.82</f>
        <v>69536</v>
      </c>
      <c r="AK36" s="34">
        <f>'BAR BB| Open rates'!AK36*0.82</f>
        <v>71176</v>
      </c>
      <c r="AL36" s="34">
        <f>'BAR BB| Open rates'!AL36*0.82</f>
        <v>71176</v>
      </c>
      <c r="AM36" s="34">
        <f>'BAR BB| Open rates'!AM36*0.82</f>
        <v>69536</v>
      </c>
      <c r="AN36" s="34">
        <f>'BAR BB| Open rates'!AN36*0.82</f>
        <v>69536</v>
      </c>
      <c r="AO36" s="34">
        <f>'BAR BB| Open rates'!AO36*0.82</f>
        <v>69536</v>
      </c>
      <c r="AP36" s="34">
        <f>'BAR BB| Open rates'!AP36*0.82</f>
        <v>69536</v>
      </c>
      <c r="AQ36" s="34">
        <f>'BAR BB| Open rates'!AQ36*0.82</f>
        <v>69536</v>
      </c>
      <c r="AR36" s="34">
        <f>'BAR BB| Open rates'!AR36*0.82</f>
        <v>71176</v>
      </c>
      <c r="AS36" s="34">
        <f>'BAR BB| Open rates'!AS36*0.82</f>
        <v>71176</v>
      </c>
      <c r="AT36" s="34">
        <f>'BAR BB| Open rates'!AT36*0.82</f>
        <v>69536</v>
      </c>
      <c r="AU36" s="34">
        <f>'BAR BB| Open rates'!AU36*0.82</f>
        <v>69536</v>
      </c>
      <c r="AV36" s="34">
        <f>'BAR BB| Open rates'!AV36*0.82</f>
        <v>69536</v>
      </c>
      <c r="AW36" s="34">
        <f>'BAR BB| Open rates'!AW36*0.82</f>
        <v>69536</v>
      </c>
      <c r="AX36" s="34">
        <f>'BAR BB| Open rates'!AX36*0.82</f>
        <v>69536</v>
      </c>
      <c r="AY36" s="34">
        <f>'BAR BB| Open rates'!AY36*0.82</f>
        <v>71176</v>
      </c>
      <c r="AZ36" s="34">
        <f>'BAR BB| Open rates'!AZ36*0.82</f>
        <v>71176</v>
      </c>
      <c r="BA36" s="34">
        <f>'BAR BB| Open rates'!BA36*0.82</f>
        <v>69536</v>
      </c>
      <c r="BB36" s="34">
        <f>'BAR BB| Open rates'!BB36*0.82</f>
        <v>69536</v>
      </c>
      <c r="BC36" s="34">
        <f>'BAR BB| Open rates'!BC36*0.82</f>
        <v>69536</v>
      </c>
      <c r="BD36" s="34">
        <f>'BAR BB| Open rates'!BD36*0.82</f>
        <v>69536</v>
      </c>
      <c r="BE36" s="34">
        <f>'BAR BB| Open rates'!BE36*0.82</f>
        <v>69536</v>
      </c>
      <c r="BF36" s="34">
        <f>'BAR BB| Open rates'!BF36*0.82</f>
        <v>71176</v>
      </c>
      <c r="BG36" s="34">
        <f>'BAR BB| Open rates'!BG36*0.82</f>
        <v>71176</v>
      </c>
      <c r="BH36" s="34">
        <f>'BAR BB| Open rates'!BH36*0.82</f>
        <v>66912</v>
      </c>
      <c r="BI36" s="34">
        <f>'BAR BB| Open rates'!BI36*0.82</f>
        <v>66912</v>
      </c>
      <c r="BJ36" s="34">
        <f>'BAR BB| Open rates'!BJ36*0.82</f>
        <v>66912</v>
      </c>
      <c r="BK36" s="34">
        <f>'BAR BB| Open rates'!BK36*0.82</f>
        <v>66912</v>
      </c>
      <c r="BL36" s="34">
        <f>'BAR BB| Open rates'!BL36*0.82</f>
        <v>66912</v>
      </c>
      <c r="BM36" s="34">
        <f>'BAR BB| Open rates'!BM36*0.82</f>
        <v>67896</v>
      </c>
      <c r="BN36" s="34">
        <f>'BAR BB| Open rates'!BN36*0.82</f>
        <v>67896</v>
      </c>
      <c r="BO36" s="34">
        <f>'BAR BB| Open rates'!BO36*0.82</f>
        <v>66092</v>
      </c>
      <c r="BP36" s="34">
        <f>'BAR BB| Open rates'!BP36*0.82</f>
        <v>66092</v>
      </c>
      <c r="BQ36" s="34">
        <f>'BAR BB| Open rates'!BQ36*0.82</f>
        <v>52234</v>
      </c>
      <c r="BR36" s="34">
        <f>'BAR BB| Open rates'!BR36*0.82</f>
        <v>52234</v>
      </c>
      <c r="BS36" s="34">
        <f>'BAR BB| Open rates'!BS36*0.82</f>
        <v>52234</v>
      </c>
      <c r="BT36" s="34">
        <f>'BAR BB| Open rates'!BT36*0.82</f>
        <v>52234</v>
      </c>
      <c r="BU36" s="34">
        <f>'BAR BB| Open rates'!BU36*0.82</f>
        <v>52234</v>
      </c>
      <c r="BV36" s="34">
        <f>'BAR BB| Open rates'!BV36*0.82</f>
        <v>50430</v>
      </c>
      <c r="BW36" s="34">
        <f>'BAR BB| Open rates'!BW36*0.82</f>
        <v>50430</v>
      </c>
      <c r="BX36" s="34">
        <f>'BAR BB| Open rates'!BX36*0.82</f>
        <v>50430</v>
      </c>
      <c r="BY36" s="34">
        <f>'BAR BB| Open rates'!BY36*0.82</f>
        <v>50430</v>
      </c>
      <c r="BZ36" s="34">
        <f>'BAR BB| Open rates'!BZ36*0.82</f>
        <v>50430</v>
      </c>
      <c r="CA36" s="34">
        <f>'BAR BB| Open rates'!CA36*0.82</f>
        <v>52234</v>
      </c>
      <c r="CB36" s="34">
        <f>'BAR BB| Open rates'!CB36*0.82</f>
        <v>52234</v>
      </c>
      <c r="CC36" s="34">
        <f>'BAR BB| Open rates'!CC36*0.82</f>
        <v>50430</v>
      </c>
      <c r="CD36" s="34">
        <f>'BAR BB| Open rates'!CD36*0.82</f>
        <v>50430</v>
      </c>
      <c r="CE36" s="34">
        <f>'BAR BB| Open rates'!CE36*0.82</f>
        <v>50430</v>
      </c>
      <c r="CF36" s="34">
        <f>'BAR BB| Open rates'!CF36*0.82</f>
        <v>50430</v>
      </c>
      <c r="CG36" s="34">
        <f>'BAR BB| Open rates'!CG36*0.82</f>
        <v>50430</v>
      </c>
      <c r="CH36" s="34">
        <f>'BAR BB| Open rates'!CH36*0.82</f>
        <v>52234</v>
      </c>
      <c r="CI36" s="34">
        <f>'BAR BB| Open rates'!CI36*0.82</f>
        <v>52234</v>
      </c>
      <c r="CJ36" s="34">
        <f>'BAR BB| Open rates'!CJ36*0.82</f>
        <v>50430</v>
      </c>
      <c r="CK36" s="34">
        <f>'BAR BB| Open rates'!CK36*0.82</f>
        <v>50430</v>
      </c>
      <c r="CL36" s="34">
        <f>'BAR BB| Open rates'!CL36*0.82</f>
        <v>50430</v>
      </c>
      <c r="CM36" s="34">
        <f>'BAR BB| Open rates'!CM36*0.82</f>
        <v>50430</v>
      </c>
      <c r="CN36" s="34">
        <f>'BAR BB| Open rates'!CN36*0.82</f>
        <v>50430</v>
      </c>
      <c r="CO36" s="34">
        <f>'BAR BB| Open rates'!CO36*0.82</f>
        <v>52234</v>
      </c>
      <c r="CP36" s="34">
        <f>'BAR BB| Open rates'!CP36*0.82</f>
        <v>52234</v>
      </c>
      <c r="CQ36" s="34">
        <f>'BAR BB| Open rates'!CQ36*0.82</f>
        <v>50430</v>
      </c>
      <c r="CR36" s="34">
        <f>'BAR BB| Open rates'!CR36*0.82</f>
        <v>50430</v>
      </c>
      <c r="CS36" s="34">
        <f>'BAR BB| Open rates'!CS36*0.82</f>
        <v>50430</v>
      </c>
      <c r="CT36" s="34">
        <f>'BAR BB| Open rates'!CT36*0.82</f>
        <v>50430</v>
      </c>
      <c r="CU36" s="34">
        <f>'BAR BB| Open rates'!CU36*0.82</f>
        <v>49036</v>
      </c>
      <c r="CV36" s="34">
        <f>'BAR BB| Open rates'!CV36*0.82</f>
        <v>49036</v>
      </c>
      <c r="CW36" s="34">
        <f>'BAR BB| Open rates'!CW36*0.82</f>
        <v>49036</v>
      </c>
      <c r="CX36" s="34">
        <f>'BAR BB| Open rates'!CX36*0.82</f>
        <v>47396</v>
      </c>
      <c r="CY36" s="34">
        <f>'BAR BB| Open rates'!CY36*0.82</f>
        <v>47396</v>
      </c>
      <c r="CZ36" s="34">
        <f>'BAR BB| Open rates'!CZ36*0.82</f>
        <v>47396</v>
      </c>
      <c r="DA36" s="34">
        <f>'BAR BB| Open rates'!DA36*0.82</f>
        <v>47396</v>
      </c>
      <c r="DB36" s="34">
        <f>'BAR BB| Open rates'!DB36*0.82</f>
        <v>47396</v>
      </c>
      <c r="DC36" s="34">
        <f>'BAR BB| Open rates'!DC36*0.82</f>
        <v>49036</v>
      </c>
      <c r="DD36" s="34">
        <f>'BAR BB| Open rates'!DD36*0.82</f>
        <v>49036</v>
      </c>
      <c r="DE36" s="34">
        <f>'BAR BB| Open rates'!DE36*0.82</f>
        <v>47396</v>
      </c>
      <c r="DF36" s="34">
        <f>'BAR BB| Open rates'!DF36*0.82</f>
        <v>47396</v>
      </c>
      <c r="DG36" s="34">
        <f>'BAR BB| Open rates'!DG36*0.82</f>
        <v>47396</v>
      </c>
      <c r="DH36" s="34">
        <f>'BAR BB| Open rates'!DH36*0.82</f>
        <v>47396</v>
      </c>
      <c r="DI36" s="34">
        <f>'BAR BB| Open rates'!DI36*0.82</f>
        <v>47396</v>
      </c>
      <c r="DJ36" s="34">
        <f>'BAR BB| Open rates'!DJ36*0.82</f>
        <v>49036</v>
      </c>
      <c r="DK36" s="34">
        <f>'BAR BB| Open rates'!DK36*0.82</f>
        <v>49036</v>
      </c>
      <c r="DL36" s="34">
        <f>'BAR BB| Open rates'!DL36*0.82</f>
        <v>47396</v>
      </c>
      <c r="DM36" s="34">
        <f>'BAR BB| Open rates'!DM36*0.82</f>
        <v>47396</v>
      </c>
      <c r="DN36" s="34">
        <f>'BAR BB| Open rates'!DN36*0.82</f>
        <v>47396</v>
      </c>
      <c r="DO36" s="34">
        <f>'BAR BB| Open rates'!DO36*0.82</f>
        <v>47396</v>
      </c>
      <c r="DP36" s="34">
        <f>'BAR BB| Open rates'!DP36*0.82</f>
        <v>47396</v>
      </c>
      <c r="DQ36" s="34">
        <f>'BAR BB| Open rates'!DQ36*0.82</f>
        <v>49036</v>
      </c>
      <c r="DR36" s="34">
        <f>'BAR BB| Open rates'!DR36*0.82</f>
        <v>49036</v>
      </c>
      <c r="DS36" s="34">
        <f>'BAR BB| Open rates'!DS36*0.82</f>
        <v>47396</v>
      </c>
      <c r="DT36" s="34">
        <f>'BAR BB| Open rates'!DT36*0.82</f>
        <v>47396</v>
      </c>
      <c r="DU36" s="34">
        <f>'BAR BB| Open rates'!DU36*0.82</f>
        <v>47396</v>
      </c>
      <c r="DV36" s="34">
        <f>'BAR BB| Open rates'!DV36*0.82</f>
        <v>47396</v>
      </c>
      <c r="DW36" s="34">
        <f>'BAR BB| Open rates'!DW36*0.82</f>
        <v>47396</v>
      </c>
      <c r="DX36" s="34">
        <f>'BAR BB| Open rates'!DX36*0.82</f>
        <v>49036</v>
      </c>
      <c r="DY36" s="34">
        <f>'BAR BB| Open rates'!DY36*0.82</f>
        <v>49036</v>
      </c>
      <c r="DZ36" s="34">
        <f>'BAR BB| Open rates'!DZ36*0.82</f>
        <v>50430</v>
      </c>
      <c r="EA36" s="34">
        <f>'BAR BB| Open rates'!EA36*0.82</f>
        <v>50430</v>
      </c>
      <c r="EB36" s="34">
        <f>'BAR BB| Open rates'!EB36*0.82</f>
        <v>50430</v>
      </c>
      <c r="EC36" s="34">
        <f>'BAR BB| Open rates'!EC36*0.82</f>
        <v>52234</v>
      </c>
      <c r="ED36" s="34">
        <f>'BAR BB| Open rates'!ED36*0.82</f>
        <v>52234</v>
      </c>
      <c r="EE36" s="34">
        <f>'BAR BB| Open rates'!EE36*0.82</f>
        <v>52234</v>
      </c>
      <c r="EF36" s="34">
        <f>'BAR BB| Open rates'!EF36*0.82</f>
        <v>52234</v>
      </c>
      <c r="EG36" s="34">
        <f>'BAR BB| Open rates'!EG36*0.82</f>
        <v>46576</v>
      </c>
      <c r="EH36" s="34">
        <f>'BAR BB| Open rates'!EH36*0.82</f>
        <v>42476</v>
      </c>
      <c r="EI36" s="34">
        <f>'BAR BB| Open rates'!EI36*0.82</f>
        <v>42476</v>
      </c>
      <c r="EJ36" s="34">
        <f>'BAR BB| Open rates'!EJ36*0.82</f>
        <v>42476</v>
      </c>
      <c r="EK36" s="34">
        <f>'BAR BB| Open rates'!EK36*0.82</f>
        <v>42476</v>
      </c>
      <c r="EL36" s="34">
        <f>'BAR BB| Open rates'!EL36*0.82</f>
        <v>43296</v>
      </c>
      <c r="EM36" s="34">
        <f>'BAR BB| Open rates'!EM36*0.82</f>
        <v>43296</v>
      </c>
      <c r="EN36" s="34">
        <f>'BAR BB| Open rates'!EN36*0.82</f>
        <v>42476</v>
      </c>
      <c r="EO36" s="34">
        <f>'BAR BB| Open rates'!EO36*0.82</f>
        <v>42476</v>
      </c>
      <c r="EP36" s="34">
        <f>'BAR BB| Open rates'!EP36*0.82</f>
        <v>42476</v>
      </c>
      <c r="EQ36" s="34">
        <f>'BAR BB| Open rates'!EQ36*0.82</f>
        <v>42476</v>
      </c>
      <c r="ER36" s="34">
        <f>'BAR BB| Open rates'!ER36*0.82</f>
        <v>42476</v>
      </c>
      <c r="ES36" s="34">
        <f>'BAR BB| Open rates'!ES36*0.82</f>
        <v>43296</v>
      </c>
      <c r="ET36" s="34">
        <f>'BAR BB| Open rates'!ET36*0.82</f>
        <v>43296</v>
      </c>
      <c r="EU36" s="34">
        <f>'BAR BB| Open rates'!EU36*0.82</f>
        <v>42476</v>
      </c>
      <c r="EV36" s="34">
        <f>'BAR BB| Open rates'!EV36*0.82</f>
        <v>42476</v>
      </c>
      <c r="EW36" s="34">
        <f>'BAR BB| Open rates'!EW36*0.82</f>
        <v>42476</v>
      </c>
      <c r="EX36" s="34">
        <f>'BAR BB| Open rates'!EX36*0.82</f>
        <v>42476</v>
      </c>
      <c r="EY36" s="34">
        <f>'BAR BB| Open rates'!EY36*0.82</f>
        <v>42476</v>
      </c>
      <c r="EZ36" s="34">
        <f>'BAR BB| Open rates'!EZ36*0.82</f>
        <v>43296</v>
      </c>
      <c r="FA36" s="34">
        <f>'BAR BB| Open rates'!FA36*0.82</f>
        <v>43296</v>
      </c>
      <c r="FB36" s="34">
        <f>'BAR BB| Open rates'!FB36*0.82</f>
        <v>42476</v>
      </c>
      <c r="FC36" s="34">
        <f>'BAR BB| Open rates'!FC36*0.82</f>
        <v>42476</v>
      </c>
      <c r="FD36" s="34">
        <f>'BAR BB| Open rates'!FD36*0.82</f>
        <v>42476</v>
      </c>
      <c r="FE36" s="34">
        <f>'BAR BB| Open rates'!FE36*0.82</f>
        <v>42476</v>
      </c>
      <c r="FF36" s="34">
        <f>'BAR BB| Open rates'!FF36*0.82</f>
        <v>42476</v>
      </c>
      <c r="FG36" s="34">
        <f>'BAR BB| Open rates'!FG36*0.82</f>
        <v>43296</v>
      </c>
      <c r="FH36" s="34">
        <f>'BAR BB| Open rates'!FH36*0.82</f>
        <v>43296</v>
      </c>
      <c r="FI36" s="34">
        <f>'BAR BB| Open rates'!FI36*0.82</f>
        <v>42476</v>
      </c>
      <c r="FJ36" s="34">
        <f>'BAR BB| Open rates'!FJ36*0.82</f>
        <v>42476</v>
      </c>
      <c r="FK36" s="34">
        <f>'BAR BB| Open rates'!FK36*0.82</f>
        <v>42476</v>
      </c>
      <c r="FL36" s="34">
        <f>'BAR BB| Open rates'!FL36*0.82</f>
        <v>42476</v>
      </c>
      <c r="FM36" s="34">
        <f>'BAR BB| Open rates'!FM36*0.82</f>
        <v>42476</v>
      </c>
      <c r="FN36" s="34">
        <f>'BAR BB| Open rates'!FN36*0.82</f>
        <v>43296</v>
      </c>
      <c r="FO36" s="34">
        <f>'BAR BB| Open rates'!FO36*0.82</f>
        <v>43296</v>
      </c>
      <c r="FP36" s="34">
        <f>'BAR BB| Open rates'!FP36*0.82</f>
        <v>42476</v>
      </c>
      <c r="FQ36" s="34">
        <f>'BAR BB| Open rates'!FQ36*0.82</f>
        <v>42476</v>
      </c>
      <c r="FR36" s="34">
        <f>'BAR BB| Open rates'!FR36*0.82</f>
        <v>42476</v>
      </c>
      <c r="FS36" s="34">
        <f>'BAR BB| Open rates'!FS36*0.82</f>
        <v>42476</v>
      </c>
      <c r="FT36" s="34">
        <f>'BAR BB| Open rates'!FT36*0.82</f>
        <v>42476</v>
      </c>
      <c r="FU36" s="34">
        <f>'BAR BB| Open rates'!FU36*0.82</f>
        <v>43296</v>
      </c>
      <c r="FV36" s="34">
        <f>'BAR BB| Open rates'!FV36*0.82</f>
        <v>43296</v>
      </c>
      <c r="FW36" s="34">
        <f>'BAR BB| Open rates'!FW36*0.82</f>
        <v>46330</v>
      </c>
      <c r="FX36" s="34">
        <f>'BAR BB| Open rates'!FX36*0.82</f>
        <v>46330</v>
      </c>
      <c r="FY36" s="34">
        <f>'BAR BB| Open rates'!FY36*0.82</f>
        <v>46330</v>
      </c>
      <c r="FZ36" s="34">
        <f>'BAR BB| Open rates'!FZ36*0.82</f>
        <v>46330</v>
      </c>
      <c r="GA36" s="34">
        <f>'BAR BB| Open rates'!GA36*0.82</f>
        <v>46330</v>
      </c>
      <c r="GB36" s="34">
        <f>'BAR BB| Open rates'!GB36*0.82</f>
        <v>48134</v>
      </c>
      <c r="GC36" s="34">
        <f>'BAR BB| Open rates'!GC36*0.82</f>
        <v>48134</v>
      </c>
      <c r="GD36" s="34">
        <f>'BAR BB| Open rates'!GD36*0.82</f>
        <v>48134</v>
      </c>
      <c r="GE36" s="34">
        <f>'BAR BB| Open rates'!GE36*0.82</f>
        <v>48134</v>
      </c>
    </row>
    <row r="37" spans="1:187" s="35" customFormat="1" ht="12" customHeight="1" x14ac:dyDescent="0.2">
      <c r="A37" s="261">
        <v>5</v>
      </c>
      <c r="B37" s="34">
        <f>'BAR BB| Open rates'!B37*0.82</f>
        <v>72570</v>
      </c>
      <c r="C37" s="34">
        <f>'BAR BB| Open rates'!C37*0.82</f>
        <v>72570</v>
      </c>
      <c r="D37" s="34">
        <f>'BAR BB| Open rates'!D37*0.82</f>
        <v>70356</v>
      </c>
      <c r="E37" s="34">
        <f>'BAR BB| Open rates'!E37*0.82</f>
        <v>70356</v>
      </c>
      <c r="F37" s="34">
        <f>'BAR BB| Open rates'!F37*0.82</f>
        <v>68552</v>
      </c>
      <c r="G37" s="34">
        <f>'BAR BB| Open rates'!G37*0.82</f>
        <v>70356</v>
      </c>
      <c r="H37" s="34">
        <f>'BAR BB| Open rates'!H37*0.82</f>
        <v>70356</v>
      </c>
      <c r="I37" s="34">
        <f>'BAR BB| Open rates'!I37*0.82</f>
        <v>71996</v>
      </c>
      <c r="J37" s="34">
        <f>'BAR BB| Open rates'!J37*0.82</f>
        <v>71996</v>
      </c>
      <c r="K37" s="34">
        <f>'BAR BB| Open rates'!K37*0.82</f>
        <v>70356</v>
      </c>
      <c r="L37" s="34">
        <f>'BAR BB| Open rates'!L37*0.82</f>
        <v>70356</v>
      </c>
      <c r="M37" s="34">
        <f>'BAR BB| Open rates'!M37*0.82</f>
        <v>70356</v>
      </c>
      <c r="N37" s="34">
        <f>'BAR BB| Open rates'!N37*0.82</f>
        <v>70356</v>
      </c>
      <c r="O37" s="34">
        <f>'BAR BB| Open rates'!O37*0.82</f>
        <v>70356</v>
      </c>
      <c r="P37" s="34">
        <f>'BAR BB| Open rates'!P37*0.82</f>
        <v>71996</v>
      </c>
      <c r="Q37" s="34">
        <f>'BAR BB| Open rates'!Q37*0.82</f>
        <v>71996</v>
      </c>
      <c r="R37" s="34">
        <f>'BAR BB| Open rates'!R37*0.82</f>
        <v>71996</v>
      </c>
      <c r="S37" s="34">
        <f>'BAR BB| Open rates'!S37*0.82</f>
        <v>71996</v>
      </c>
      <c r="T37" s="34">
        <f>'BAR BB| Open rates'!T37*0.82</f>
        <v>71996</v>
      </c>
      <c r="U37" s="34">
        <f>'BAR BB| Open rates'!U37*0.82</f>
        <v>71996</v>
      </c>
      <c r="V37" s="34">
        <f>'BAR BB| Open rates'!V37*0.82</f>
        <v>71996</v>
      </c>
      <c r="W37" s="34">
        <f>'BAR BB| Open rates'!W37*0.82</f>
        <v>73636</v>
      </c>
      <c r="X37" s="34">
        <f>'BAR BB| Open rates'!X37*0.82</f>
        <v>73636</v>
      </c>
      <c r="Y37" s="34">
        <f>'BAR BB| Open rates'!Y37*0.82</f>
        <v>71996</v>
      </c>
      <c r="Z37" s="34">
        <f>'BAR BB| Open rates'!Z37*0.82</f>
        <v>71996</v>
      </c>
      <c r="AA37" s="34">
        <f>'BAR BB| Open rates'!AA37*0.82</f>
        <v>71996</v>
      </c>
      <c r="AB37" s="34">
        <f>'BAR BB| Open rates'!AB37*0.82</f>
        <v>71996</v>
      </c>
      <c r="AC37" s="34">
        <f>'BAR BB| Open rates'!AC37*0.82</f>
        <v>71996</v>
      </c>
      <c r="AD37" s="34">
        <f>'BAR BB| Open rates'!AD37*0.82</f>
        <v>73636</v>
      </c>
      <c r="AE37" s="34">
        <f>'BAR BB| Open rates'!AE37*0.82</f>
        <v>73636</v>
      </c>
      <c r="AF37" s="34">
        <f>'BAR BB| Open rates'!AF37*0.82</f>
        <v>71996</v>
      </c>
      <c r="AG37" s="34">
        <f>'BAR BB| Open rates'!AG37*0.82</f>
        <v>71996</v>
      </c>
      <c r="AH37" s="34">
        <f>'BAR BB| Open rates'!AH37*0.82</f>
        <v>71996</v>
      </c>
      <c r="AI37" s="34">
        <f>'BAR BB| Open rates'!AI37*0.82</f>
        <v>71996</v>
      </c>
      <c r="AJ37" s="34">
        <f>'BAR BB| Open rates'!AJ37*0.82</f>
        <v>71996</v>
      </c>
      <c r="AK37" s="34">
        <f>'BAR BB| Open rates'!AK37*0.82</f>
        <v>73636</v>
      </c>
      <c r="AL37" s="34">
        <f>'BAR BB| Open rates'!AL37*0.82</f>
        <v>73636</v>
      </c>
      <c r="AM37" s="34">
        <f>'BAR BB| Open rates'!AM37*0.82</f>
        <v>71996</v>
      </c>
      <c r="AN37" s="34">
        <f>'BAR BB| Open rates'!AN37*0.82</f>
        <v>71996</v>
      </c>
      <c r="AO37" s="34">
        <f>'BAR BB| Open rates'!AO37*0.82</f>
        <v>71996</v>
      </c>
      <c r="AP37" s="34">
        <f>'BAR BB| Open rates'!AP37*0.82</f>
        <v>71996</v>
      </c>
      <c r="AQ37" s="34">
        <f>'BAR BB| Open rates'!AQ37*0.82</f>
        <v>71996</v>
      </c>
      <c r="AR37" s="34">
        <f>'BAR BB| Open rates'!AR37*0.82</f>
        <v>73636</v>
      </c>
      <c r="AS37" s="34">
        <f>'BAR BB| Open rates'!AS37*0.82</f>
        <v>73636</v>
      </c>
      <c r="AT37" s="34">
        <f>'BAR BB| Open rates'!AT37*0.82</f>
        <v>71996</v>
      </c>
      <c r="AU37" s="34">
        <f>'BAR BB| Open rates'!AU37*0.82</f>
        <v>71996</v>
      </c>
      <c r="AV37" s="34">
        <f>'BAR BB| Open rates'!AV37*0.82</f>
        <v>71996</v>
      </c>
      <c r="AW37" s="34">
        <f>'BAR BB| Open rates'!AW37*0.82</f>
        <v>71996</v>
      </c>
      <c r="AX37" s="34">
        <f>'BAR BB| Open rates'!AX37*0.82</f>
        <v>71996</v>
      </c>
      <c r="AY37" s="34">
        <f>'BAR BB| Open rates'!AY37*0.82</f>
        <v>73636</v>
      </c>
      <c r="AZ37" s="34">
        <f>'BAR BB| Open rates'!AZ37*0.82</f>
        <v>73636</v>
      </c>
      <c r="BA37" s="34">
        <f>'BAR BB| Open rates'!BA37*0.82</f>
        <v>71996</v>
      </c>
      <c r="BB37" s="34">
        <f>'BAR BB| Open rates'!BB37*0.82</f>
        <v>71996</v>
      </c>
      <c r="BC37" s="34">
        <f>'BAR BB| Open rates'!BC37*0.82</f>
        <v>71996</v>
      </c>
      <c r="BD37" s="34">
        <f>'BAR BB| Open rates'!BD37*0.82</f>
        <v>71996</v>
      </c>
      <c r="BE37" s="34">
        <f>'BAR BB| Open rates'!BE37*0.82</f>
        <v>71996</v>
      </c>
      <c r="BF37" s="34">
        <f>'BAR BB| Open rates'!BF37*0.82</f>
        <v>73636</v>
      </c>
      <c r="BG37" s="34">
        <f>'BAR BB| Open rates'!BG37*0.82</f>
        <v>73636</v>
      </c>
      <c r="BH37" s="34">
        <f>'BAR BB| Open rates'!BH37*0.82</f>
        <v>69372</v>
      </c>
      <c r="BI37" s="34">
        <f>'BAR BB| Open rates'!BI37*0.82</f>
        <v>69372</v>
      </c>
      <c r="BJ37" s="34">
        <f>'BAR BB| Open rates'!BJ37*0.82</f>
        <v>69372</v>
      </c>
      <c r="BK37" s="34">
        <f>'BAR BB| Open rates'!BK37*0.82</f>
        <v>69372</v>
      </c>
      <c r="BL37" s="34">
        <f>'BAR BB| Open rates'!BL37*0.82</f>
        <v>69372</v>
      </c>
      <c r="BM37" s="34">
        <f>'BAR BB| Open rates'!BM37*0.82</f>
        <v>70356</v>
      </c>
      <c r="BN37" s="34">
        <f>'BAR BB| Open rates'!BN37*0.82</f>
        <v>70356</v>
      </c>
      <c r="BO37" s="34">
        <f>'BAR BB| Open rates'!BO37*0.82</f>
        <v>68552</v>
      </c>
      <c r="BP37" s="34">
        <f>'BAR BB| Open rates'!BP37*0.82</f>
        <v>68552</v>
      </c>
      <c r="BQ37" s="34">
        <f>'BAR BB| Open rates'!BQ37*0.82</f>
        <v>54694</v>
      </c>
      <c r="BR37" s="34">
        <f>'BAR BB| Open rates'!BR37*0.82</f>
        <v>54694</v>
      </c>
      <c r="BS37" s="34">
        <f>'BAR BB| Open rates'!BS37*0.82</f>
        <v>54694</v>
      </c>
      <c r="BT37" s="34">
        <f>'BAR BB| Open rates'!BT37*0.82</f>
        <v>54694</v>
      </c>
      <c r="BU37" s="34">
        <f>'BAR BB| Open rates'!BU37*0.82</f>
        <v>54694</v>
      </c>
      <c r="BV37" s="34">
        <f>'BAR BB| Open rates'!BV37*0.82</f>
        <v>52890</v>
      </c>
      <c r="BW37" s="34">
        <f>'BAR BB| Open rates'!BW37*0.82</f>
        <v>52890</v>
      </c>
      <c r="BX37" s="34">
        <f>'BAR BB| Open rates'!BX37*0.82</f>
        <v>52890</v>
      </c>
      <c r="BY37" s="34">
        <f>'BAR BB| Open rates'!BY37*0.82</f>
        <v>52890</v>
      </c>
      <c r="BZ37" s="34">
        <f>'BAR BB| Open rates'!BZ37*0.82</f>
        <v>52890</v>
      </c>
      <c r="CA37" s="34">
        <f>'BAR BB| Open rates'!CA37*0.82</f>
        <v>54694</v>
      </c>
      <c r="CB37" s="34">
        <f>'BAR BB| Open rates'!CB37*0.82</f>
        <v>54694</v>
      </c>
      <c r="CC37" s="34">
        <f>'BAR BB| Open rates'!CC37*0.82</f>
        <v>52890</v>
      </c>
      <c r="CD37" s="34">
        <f>'BAR BB| Open rates'!CD37*0.82</f>
        <v>52890</v>
      </c>
      <c r="CE37" s="34">
        <f>'BAR BB| Open rates'!CE37*0.82</f>
        <v>52890</v>
      </c>
      <c r="CF37" s="34">
        <f>'BAR BB| Open rates'!CF37*0.82</f>
        <v>52890</v>
      </c>
      <c r="CG37" s="34">
        <f>'BAR BB| Open rates'!CG37*0.82</f>
        <v>52890</v>
      </c>
      <c r="CH37" s="34">
        <f>'BAR BB| Open rates'!CH37*0.82</f>
        <v>54694</v>
      </c>
      <c r="CI37" s="34">
        <f>'BAR BB| Open rates'!CI37*0.82</f>
        <v>54694</v>
      </c>
      <c r="CJ37" s="34">
        <f>'BAR BB| Open rates'!CJ37*0.82</f>
        <v>52890</v>
      </c>
      <c r="CK37" s="34">
        <f>'BAR BB| Open rates'!CK37*0.82</f>
        <v>52890</v>
      </c>
      <c r="CL37" s="34">
        <f>'BAR BB| Open rates'!CL37*0.82</f>
        <v>52890</v>
      </c>
      <c r="CM37" s="34">
        <f>'BAR BB| Open rates'!CM37*0.82</f>
        <v>52890</v>
      </c>
      <c r="CN37" s="34">
        <f>'BAR BB| Open rates'!CN37*0.82</f>
        <v>52890</v>
      </c>
      <c r="CO37" s="34">
        <f>'BAR BB| Open rates'!CO37*0.82</f>
        <v>54694</v>
      </c>
      <c r="CP37" s="34">
        <f>'BAR BB| Open rates'!CP37*0.82</f>
        <v>54694</v>
      </c>
      <c r="CQ37" s="34">
        <f>'BAR BB| Open rates'!CQ37*0.82</f>
        <v>52890</v>
      </c>
      <c r="CR37" s="34">
        <f>'BAR BB| Open rates'!CR37*0.82</f>
        <v>52890</v>
      </c>
      <c r="CS37" s="34">
        <f>'BAR BB| Open rates'!CS37*0.82</f>
        <v>52890</v>
      </c>
      <c r="CT37" s="34">
        <f>'BAR BB| Open rates'!CT37*0.82</f>
        <v>52890</v>
      </c>
      <c r="CU37" s="34">
        <f>'BAR BB| Open rates'!CU37*0.82</f>
        <v>51496</v>
      </c>
      <c r="CV37" s="34">
        <f>'BAR BB| Open rates'!CV37*0.82</f>
        <v>51496</v>
      </c>
      <c r="CW37" s="34">
        <f>'BAR BB| Open rates'!CW37*0.82</f>
        <v>51496</v>
      </c>
      <c r="CX37" s="34">
        <f>'BAR BB| Open rates'!CX37*0.82</f>
        <v>49856</v>
      </c>
      <c r="CY37" s="34">
        <f>'BAR BB| Open rates'!CY37*0.82</f>
        <v>49856</v>
      </c>
      <c r="CZ37" s="34">
        <f>'BAR BB| Open rates'!CZ37*0.82</f>
        <v>49856</v>
      </c>
      <c r="DA37" s="34">
        <f>'BAR BB| Open rates'!DA37*0.82</f>
        <v>49856</v>
      </c>
      <c r="DB37" s="34">
        <f>'BAR BB| Open rates'!DB37*0.82</f>
        <v>49856</v>
      </c>
      <c r="DC37" s="34">
        <f>'BAR BB| Open rates'!DC37*0.82</f>
        <v>51496</v>
      </c>
      <c r="DD37" s="34">
        <f>'BAR BB| Open rates'!DD37*0.82</f>
        <v>51496</v>
      </c>
      <c r="DE37" s="34">
        <f>'BAR BB| Open rates'!DE37*0.82</f>
        <v>49856</v>
      </c>
      <c r="DF37" s="34">
        <f>'BAR BB| Open rates'!DF37*0.82</f>
        <v>49856</v>
      </c>
      <c r="DG37" s="34">
        <f>'BAR BB| Open rates'!DG37*0.82</f>
        <v>49856</v>
      </c>
      <c r="DH37" s="34">
        <f>'BAR BB| Open rates'!DH37*0.82</f>
        <v>49856</v>
      </c>
      <c r="DI37" s="34">
        <f>'BAR BB| Open rates'!DI37*0.82</f>
        <v>49856</v>
      </c>
      <c r="DJ37" s="34">
        <f>'BAR BB| Open rates'!DJ37*0.82</f>
        <v>51496</v>
      </c>
      <c r="DK37" s="34">
        <f>'BAR BB| Open rates'!DK37*0.82</f>
        <v>51496</v>
      </c>
      <c r="DL37" s="34">
        <f>'BAR BB| Open rates'!DL37*0.82</f>
        <v>49856</v>
      </c>
      <c r="DM37" s="34">
        <f>'BAR BB| Open rates'!DM37*0.82</f>
        <v>49856</v>
      </c>
      <c r="DN37" s="34">
        <f>'BAR BB| Open rates'!DN37*0.82</f>
        <v>49856</v>
      </c>
      <c r="DO37" s="34">
        <f>'BAR BB| Open rates'!DO37*0.82</f>
        <v>49856</v>
      </c>
      <c r="DP37" s="34">
        <f>'BAR BB| Open rates'!DP37*0.82</f>
        <v>49856</v>
      </c>
      <c r="DQ37" s="34">
        <f>'BAR BB| Open rates'!DQ37*0.82</f>
        <v>51496</v>
      </c>
      <c r="DR37" s="34">
        <f>'BAR BB| Open rates'!DR37*0.82</f>
        <v>51496</v>
      </c>
      <c r="DS37" s="34">
        <f>'BAR BB| Open rates'!DS37*0.82</f>
        <v>49856</v>
      </c>
      <c r="DT37" s="34">
        <f>'BAR BB| Open rates'!DT37*0.82</f>
        <v>49856</v>
      </c>
      <c r="DU37" s="34">
        <f>'BAR BB| Open rates'!DU37*0.82</f>
        <v>49856</v>
      </c>
      <c r="DV37" s="34">
        <f>'BAR BB| Open rates'!DV37*0.82</f>
        <v>49856</v>
      </c>
      <c r="DW37" s="34">
        <f>'BAR BB| Open rates'!DW37*0.82</f>
        <v>49856</v>
      </c>
      <c r="DX37" s="34">
        <f>'BAR BB| Open rates'!DX37*0.82</f>
        <v>51496</v>
      </c>
      <c r="DY37" s="34">
        <f>'BAR BB| Open rates'!DY37*0.82</f>
        <v>51496</v>
      </c>
      <c r="DZ37" s="34">
        <f>'BAR BB| Open rates'!DZ37*0.82</f>
        <v>52890</v>
      </c>
      <c r="EA37" s="34">
        <f>'BAR BB| Open rates'!EA37*0.82</f>
        <v>52890</v>
      </c>
      <c r="EB37" s="34">
        <f>'BAR BB| Open rates'!EB37*0.82</f>
        <v>52890</v>
      </c>
      <c r="EC37" s="34">
        <f>'BAR BB| Open rates'!EC37*0.82</f>
        <v>54694</v>
      </c>
      <c r="ED37" s="34">
        <f>'BAR BB| Open rates'!ED37*0.82</f>
        <v>54694</v>
      </c>
      <c r="EE37" s="34">
        <f>'BAR BB| Open rates'!EE37*0.82</f>
        <v>54694</v>
      </c>
      <c r="EF37" s="34">
        <f>'BAR BB| Open rates'!EF37*0.82</f>
        <v>54694</v>
      </c>
      <c r="EG37" s="34">
        <f>'BAR BB| Open rates'!EG37*0.82</f>
        <v>49036</v>
      </c>
      <c r="EH37" s="34">
        <f>'BAR BB| Open rates'!EH37*0.82</f>
        <v>44936</v>
      </c>
      <c r="EI37" s="34">
        <f>'BAR BB| Open rates'!EI37*0.82</f>
        <v>44936</v>
      </c>
      <c r="EJ37" s="34">
        <f>'BAR BB| Open rates'!EJ37*0.82</f>
        <v>44936</v>
      </c>
      <c r="EK37" s="34">
        <f>'BAR BB| Open rates'!EK37*0.82</f>
        <v>44936</v>
      </c>
      <c r="EL37" s="34">
        <f>'BAR BB| Open rates'!EL37*0.82</f>
        <v>45756</v>
      </c>
      <c r="EM37" s="34">
        <f>'BAR BB| Open rates'!EM37*0.82</f>
        <v>45756</v>
      </c>
      <c r="EN37" s="34">
        <f>'BAR BB| Open rates'!EN37*0.82</f>
        <v>44936</v>
      </c>
      <c r="EO37" s="34">
        <f>'BAR BB| Open rates'!EO37*0.82</f>
        <v>44936</v>
      </c>
      <c r="EP37" s="34">
        <f>'BAR BB| Open rates'!EP37*0.82</f>
        <v>44936</v>
      </c>
      <c r="EQ37" s="34">
        <f>'BAR BB| Open rates'!EQ37*0.82</f>
        <v>44936</v>
      </c>
      <c r="ER37" s="34">
        <f>'BAR BB| Open rates'!ER37*0.82</f>
        <v>44936</v>
      </c>
      <c r="ES37" s="34">
        <f>'BAR BB| Open rates'!ES37*0.82</f>
        <v>45756</v>
      </c>
      <c r="ET37" s="34">
        <f>'BAR BB| Open rates'!ET37*0.82</f>
        <v>45756</v>
      </c>
      <c r="EU37" s="34">
        <f>'BAR BB| Open rates'!EU37*0.82</f>
        <v>44936</v>
      </c>
      <c r="EV37" s="34">
        <f>'BAR BB| Open rates'!EV37*0.82</f>
        <v>44936</v>
      </c>
      <c r="EW37" s="34">
        <f>'BAR BB| Open rates'!EW37*0.82</f>
        <v>44936</v>
      </c>
      <c r="EX37" s="34">
        <f>'BAR BB| Open rates'!EX37*0.82</f>
        <v>44936</v>
      </c>
      <c r="EY37" s="34">
        <f>'BAR BB| Open rates'!EY37*0.82</f>
        <v>44936</v>
      </c>
      <c r="EZ37" s="34">
        <f>'BAR BB| Open rates'!EZ37*0.82</f>
        <v>45756</v>
      </c>
      <c r="FA37" s="34">
        <f>'BAR BB| Open rates'!FA37*0.82</f>
        <v>45756</v>
      </c>
      <c r="FB37" s="34">
        <f>'BAR BB| Open rates'!FB37*0.82</f>
        <v>44936</v>
      </c>
      <c r="FC37" s="34">
        <f>'BAR BB| Open rates'!FC37*0.82</f>
        <v>44936</v>
      </c>
      <c r="FD37" s="34">
        <f>'BAR BB| Open rates'!FD37*0.82</f>
        <v>44936</v>
      </c>
      <c r="FE37" s="34">
        <f>'BAR BB| Open rates'!FE37*0.82</f>
        <v>44936</v>
      </c>
      <c r="FF37" s="34">
        <f>'BAR BB| Open rates'!FF37*0.82</f>
        <v>44936</v>
      </c>
      <c r="FG37" s="34">
        <f>'BAR BB| Open rates'!FG37*0.82</f>
        <v>45756</v>
      </c>
      <c r="FH37" s="34">
        <f>'BAR BB| Open rates'!FH37*0.82</f>
        <v>45756</v>
      </c>
      <c r="FI37" s="34">
        <f>'BAR BB| Open rates'!FI37*0.82</f>
        <v>44936</v>
      </c>
      <c r="FJ37" s="34">
        <f>'BAR BB| Open rates'!FJ37*0.82</f>
        <v>44936</v>
      </c>
      <c r="FK37" s="34">
        <f>'BAR BB| Open rates'!FK37*0.82</f>
        <v>44936</v>
      </c>
      <c r="FL37" s="34">
        <f>'BAR BB| Open rates'!FL37*0.82</f>
        <v>44936</v>
      </c>
      <c r="FM37" s="34">
        <f>'BAR BB| Open rates'!FM37*0.82</f>
        <v>44936</v>
      </c>
      <c r="FN37" s="34">
        <f>'BAR BB| Open rates'!FN37*0.82</f>
        <v>45756</v>
      </c>
      <c r="FO37" s="34">
        <f>'BAR BB| Open rates'!FO37*0.82</f>
        <v>45756</v>
      </c>
      <c r="FP37" s="34">
        <f>'BAR BB| Open rates'!FP37*0.82</f>
        <v>44936</v>
      </c>
      <c r="FQ37" s="34">
        <f>'BAR BB| Open rates'!FQ37*0.82</f>
        <v>44936</v>
      </c>
      <c r="FR37" s="34">
        <f>'BAR BB| Open rates'!FR37*0.82</f>
        <v>44936</v>
      </c>
      <c r="FS37" s="34">
        <f>'BAR BB| Open rates'!FS37*0.82</f>
        <v>44936</v>
      </c>
      <c r="FT37" s="34">
        <f>'BAR BB| Open rates'!FT37*0.82</f>
        <v>44936</v>
      </c>
      <c r="FU37" s="34">
        <f>'BAR BB| Open rates'!FU37*0.82</f>
        <v>45756</v>
      </c>
      <c r="FV37" s="34">
        <f>'BAR BB| Open rates'!FV37*0.82</f>
        <v>45756</v>
      </c>
      <c r="FW37" s="34">
        <f>'BAR BB| Open rates'!FW37*0.82</f>
        <v>48790</v>
      </c>
      <c r="FX37" s="34">
        <f>'BAR BB| Open rates'!FX37*0.82</f>
        <v>48790</v>
      </c>
      <c r="FY37" s="34">
        <f>'BAR BB| Open rates'!FY37*0.82</f>
        <v>48790</v>
      </c>
      <c r="FZ37" s="34">
        <f>'BAR BB| Open rates'!FZ37*0.82</f>
        <v>48790</v>
      </c>
      <c r="GA37" s="34">
        <f>'BAR BB| Open rates'!GA37*0.82</f>
        <v>48790</v>
      </c>
      <c r="GB37" s="34">
        <f>'BAR BB| Open rates'!GB37*0.82</f>
        <v>50594</v>
      </c>
      <c r="GC37" s="34">
        <f>'BAR BB| Open rates'!GC37*0.82</f>
        <v>50594</v>
      </c>
      <c r="GD37" s="34">
        <f>'BAR BB| Open rates'!GD37*0.82</f>
        <v>50594</v>
      </c>
      <c r="GE37" s="34">
        <f>'BAR BB| Open rates'!GE37*0.82</f>
        <v>50594</v>
      </c>
    </row>
    <row r="38" spans="1:187" s="35" customFormat="1" ht="12" customHeight="1" x14ac:dyDescent="0.2">
      <c r="A38" s="261">
        <v>6</v>
      </c>
      <c r="B38" s="34">
        <f>'BAR BB| Open rates'!B38*0.82</f>
        <v>75030</v>
      </c>
      <c r="C38" s="34">
        <f>'BAR BB| Open rates'!C38*0.82</f>
        <v>75030</v>
      </c>
      <c r="D38" s="34">
        <f>'BAR BB| Open rates'!D38*0.82</f>
        <v>72816</v>
      </c>
      <c r="E38" s="34">
        <f>'BAR BB| Open rates'!E38*0.82</f>
        <v>72816</v>
      </c>
      <c r="F38" s="34">
        <f>'BAR BB| Open rates'!F38*0.82</f>
        <v>71012</v>
      </c>
      <c r="G38" s="34">
        <f>'BAR BB| Open rates'!G38*0.82</f>
        <v>72816</v>
      </c>
      <c r="H38" s="34">
        <f>'BAR BB| Open rates'!H38*0.82</f>
        <v>72816</v>
      </c>
      <c r="I38" s="34">
        <f>'BAR BB| Open rates'!I38*0.82</f>
        <v>74456</v>
      </c>
      <c r="J38" s="34">
        <f>'BAR BB| Open rates'!J38*0.82</f>
        <v>74456</v>
      </c>
      <c r="K38" s="34">
        <f>'BAR BB| Open rates'!K38*0.82</f>
        <v>72816</v>
      </c>
      <c r="L38" s="34">
        <f>'BAR BB| Open rates'!L38*0.82</f>
        <v>72816</v>
      </c>
      <c r="M38" s="34">
        <f>'BAR BB| Open rates'!M38*0.82</f>
        <v>72816</v>
      </c>
      <c r="N38" s="34">
        <f>'BAR BB| Open rates'!N38*0.82</f>
        <v>72816</v>
      </c>
      <c r="O38" s="34">
        <f>'BAR BB| Open rates'!O38*0.82</f>
        <v>72816</v>
      </c>
      <c r="P38" s="34">
        <f>'BAR BB| Open rates'!P38*0.82</f>
        <v>74456</v>
      </c>
      <c r="Q38" s="34">
        <f>'BAR BB| Open rates'!Q38*0.82</f>
        <v>74456</v>
      </c>
      <c r="R38" s="34">
        <f>'BAR BB| Open rates'!R38*0.82</f>
        <v>74456</v>
      </c>
      <c r="S38" s="34">
        <f>'BAR BB| Open rates'!S38*0.82</f>
        <v>74456</v>
      </c>
      <c r="T38" s="34">
        <f>'BAR BB| Open rates'!T38*0.82</f>
        <v>74456</v>
      </c>
      <c r="U38" s="34">
        <f>'BAR BB| Open rates'!U38*0.82</f>
        <v>74456</v>
      </c>
      <c r="V38" s="34">
        <f>'BAR BB| Open rates'!V38*0.82</f>
        <v>74456</v>
      </c>
      <c r="W38" s="34">
        <f>'BAR BB| Open rates'!W38*0.82</f>
        <v>76096</v>
      </c>
      <c r="X38" s="34">
        <f>'BAR BB| Open rates'!X38*0.82</f>
        <v>76096</v>
      </c>
      <c r="Y38" s="34">
        <f>'BAR BB| Open rates'!Y38*0.82</f>
        <v>74456</v>
      </c>
      <c r="Z38" s="34">
        <f>'BAR BB| Open rates'!Z38*0.82</f>
        <v>74456</v>
      </c>
      <c r="AA38" s="34">
        <f>'BAR BB| Open rates'!AA38*0.82</f>
        <v>74456</v>
      </c>
      <c r="AB38" s="34">
        <f>'BAR BB| Open rates'!AB38*0.82</f>
        <v>74456</v>
      </c>
      <c r="AC38" s="34">
        <f>'BAR BB| Open rates'!AC38*0.82</f>
        <v>74456</v>
      </c>
      <c r="AD38" s="34">
        <f>'BAR BB| Open rates'!AD38*0.82</f>
        <v>76096</v>
      </c>
      <c r="AE38" s="34">
        <f>'BAR BB| Open rates'!AE38*0.82</f>
        <v>76096</v>
      </c>
      <c r="AF38" s="34">
        <f>'BAR BB| Open rates'!AF38*0.82</f>
        <v>74456</v>
      </c>
      <c r="AG38" s="34">
        <f>'BAR BB| Open rates'!AG38*0.82</f>
        <v>74456</v>
      </c>
      <c r="AH38" s="34">
        <f>'BAR BB| Open rates'!AH38*0.82</f>
        <v>74456</v>
      </c>
      <c r="AI38" s="34">
        <f>'BAR BB| Open rates'!AI38*0.82</f>
        <v>74456</v>
      </c>
      <c r="AJ38" s="34">
        <f>'BAR BB| Open rates'!AJ38*0.82</f>
        <v>74456</v>
      </c>
      <c r="AK38" s="34">
        <f>'BAR BB| Open rates'!AK38*0.82</f>
        <v>76096</v>
      </c>
      <c r="AL38" s="34">
        <f>'BAR BB| Open rates'!AL38*0.82</f>
        <v>76096</v>
      </c>
      <c r="AM38" s="34">
        <f>'BAR BB| Open rates'!AM38*0.82</f>
        <v>74456</v>
      </c>
      <c r="AN38" s="34">
        <f>'BAR BB| Open rates'!AN38*0.82</f>
        <v>74456</v>
      </c>
      <c r="AO38" s="34">
        <f>'BAR BB| Open rates'!AO38*0.82</f>
        <v>74456</v>
      </c>
      <c r="AP38" s="34">
        <f>'BAR BB| Open rates'!AP38*0.82</f>
        <v>74456</v>
      </c>
      <c r="AQ38" s="34">
        <f>'BAR BB| Open rates'!AQ38*0.82</f>
        <v>74456</v>
      </c>
      <c r="AR38" s="34">
        <f>'BAR BB| Open rates'!AR38*0.82</f>
        <v>76096</v>
      </c>
      <c r="AS38" s="34">
        <f>'BAR BB| Open rates'!AS38*0.82</f>
        <v>76096</v>
      </c>
      <c r="AT38" s="34">
        <f>'BAR BB| Open rates'!AT38*0.82</f>
        <v>74456</v>
      </c>
      <c r="AU38" s="34">
        <f>'BAR BB| Open rates'!AU38*0.82</f>
        <v>74456</v>
      </c>
      <c r="AV38" s="34">
        <f>'BAR BB| Open rates'!AV38*0.82</f>
        <v>74456</v>
      </c>
      <c r="AW38" s="34">
        <f>'BAR BB| Open rates'!AW38*0.82</f>
        <v>74456</v>
      </c>
      <c r="AX38" s="34">
        <f>'BAR BB| Open rates'!AX38*0.82</f>
        <v>74456</v>
      </c>
      <c r="AY38" s="34">
        <f>'BAR BB| Open rates'!AY38*0.82</f>
        <v>76096</v>
      </c>
      <c r="AZ38" s="34">
        <f>'BAR BB| Open rates'!AZ38*0.82</f>
        <v>76096</v>
      </c>
      <c r="BA38" s="34">
        <f>'BAR BB| Open rates'!BA38*0.82</f>
        <v>74456</v>
      </c>
      <c r="BB38" s="34">
        <f>'BAR BB| Open rates'!BB38*0.82</f>
        <v>74456</v>
      </c>
      <c r="BC38" s="34">
        <f>'BAR BB| Open rates'!BC38*0.82</f>
        <v>74456</v>
      </c>
      <c r="BD38" s="34">
        <f>'BAR BB| Open rates'!BD38*0.82</f>
        <v>74456</v>
      </c>
      <c r="BE38" s="34">
        <f>'BAR BB| Open rates'!BE38*0.82</f>
        <v>74456</v>
      </c>
      <c r="BF38" s="34">
        <f>'BAR BB| Open rates'!BF38*0.82</f>
        <v>76096</v>
      </c>
      <c r="BG38" s="34">
        <f>'BAR BB| Open rates'!BG38*0.82</f>
        <v>76096</v>
      </c>
      <c r="BH38" s="34">
        <f>'BAR BB| Open rates'!BH38*0.82</f>
        <v>71832</v>
      </c>
      <c r="BI38" s="34">
        <f>'BAR BB| Open rates'!BI38*0.82</f>
        <v>71832</v>
      </c>
      <c r="BJ38" s="34">
        <f>'BAR BB| Open rates'!BJ38*0.82</f>
        <v>71832</v>
      </c>
      <c r="BK38" s="34">
        <f>'BAR BB| Open rates'!BK38*0.82</f>
        <v>71832</v>
      </c>
      <c r="BL38" s="34">
        <f>'BAR BB| Open rates'!BL38*0.82</f>
        <v>71832</v>
      </c>
      <c r="BM38" s="34">
        <f>'BAR BB| Open rates'!BM38*0.82</f>
        <v>72816</v>
      </c>
      <c r="BN38" s="34">
        <f>'BAR BB| Open rates'!BN38*0.82</f>
        <v>72816</v>
      </c>
      <c r="BO38" s="34">
        <f>'BAR BB| Open rates'!BO38*0.82</f>
        <v>71012</v>
      </c>
      <c r="BP38" s="34">
        <f>'BAR BB| Open rates'!BP38*0.82</f>
        <v>71012</v>
      </c>
      <c r="BQ38" s="34">
        <f>'BAR BB| Open rates'!BQ38*0.82</f>
        <v>57154</v>
      </c>
      <c r="BR38" s="34">
        <f>'BAR BB| Open rates'!BR38*0.82</f>
        <v>57154</v>
      </c>
      <c r="BS38" s="34">
        <f>'BAR BB| Open rates'!BS38*0.82</f>
        <v>57154</v>
      </c>
      <c r="BT38" s="34">
        <f>'BAR BB| Open rates'!BT38*0.82</f>
        <v>57154</v>
      </c>
      <c r="BU38" s="34">
        <f>'BAR BB| Open rates'!BU38*0.82</f>
        <v>57154</v>
      </c>
      <c r="BV38" s="34">
        <f>'BAR BB| Open rates'!BV38*0.82</f>
        <v>55350</v>
      </c>
      <c r="BW38" s="34">
        <f>'BAR BB| Open rates'!BW38*0.82</f>
        <v>55350</v>
      </c>
      <c r="BX38" s="34">
        <f>'BAR BB| Open rates'!BX38*0.82</f>
        <v>55350</v>
      </c>
      <c r="BY38" s="34">
        <f>'BAR BB| Open rates'!BY38*0.82</f>
        <v>55350</v>
      </c>
      <c r="BZ38" s="34">
        <f>'BAR BB| Open rates'!BZ38*0.82</f>
        <v>55350</v>
      </c>
      <c r="CA38" s="34">
        <f>'BAR BB| Open rates'!CA38*0.82</f>
        <v>57154</v>
      </c>
      <c r="CB38" s="34">
        <f>'BAR BB| Open rates'!CB38*0.82</f>
        <v>57154</v>
      </c>
      <c r="CC38" s="34">
        <f>'BAR BB| Open rates'!CC38*0.82</f>
        <v>55350</v>
      </c>
      <c r="CD38" s="34">
        <f>'BAR BB| Open rates'!CD38*0.82</f>
        <v>55350</v>
      </c>
      <c r="CE38" s="34">
        <f>'BAR BB| Open rates'!CE38*0.82</f>
        <v>55350</v>
      </c>
      <c r="CF38" s="34">
        <f>'BAR BB| Open rates'!CF38*0.82</f>
        <v>55350</v>
      </c>
      <c r="CG38" s="34">
        <f>'BAR BB| Open rates'!CG38*0.82</f>
        <v>55350</v>
      </c>
      <c r="CH38" s="34">
        <f>'BAR BB| Open rates'!CH38*0.82</f>
        <v>57154</v>
      </c>
      <c r="CI38" s="34">
        <f>'BAR BB| Open rates'!CI38*0.82</f>
        <v>57154</v>
      </c>
      <c r="CJ38" s="34">
        <f>'BAR BB| Open rates'!CJ38*0.82</f>
        <v>55350</v>
      </c>
      <c r="CK38" s="34">
        <f>'BAR BB| Open rates'!CK38*0.82</f>
        <v>55350</v>
      </c>
      <c r="CL38" s="34">
        <f>'BAR BB| Open rates'!CL38*0.82</f>
        <v>55350</v>
      </c>
      <c r="CM38" s="34">
        <f>'BAR BB| Open rates'!CM38*0.82</f>
        <v>55350</v>
      </c>
      <c r="CN38" s="34">
        <f>'BAR BB| Open rates'!CN38*0.82</f>
        <v>55350</v>
      </c>
      <c r="CO38" s="34">
        <f>'BAR BB| Open rates'!CO38*0.82</f>
        <v>57154</v>
      </c>
      <c r="CP38" s="34">
        <f>'BAR BB| Open rates'!CP38*0.82</f>
        <v>57154</v>
      </c>
      <c r="CQ38" s="34">
        <f>'BAR BB| Open rates'!CQ38*0.82</f>
        <v>55350</v>
      </c>
      <c r="CR38" s="34">
        <f>'BAR BB| Open rates'!CR38*0.82</f>
        <v>55350</v>
      </c>
      <c r="CS38" s="34">
        <f>'BAR BB| Open rates'!CS38*0.82</f>
        <v>55350</v>
      </c>
      <c r="CT38" s="34">
        <f>'BAR BB| Open rates'!CT38*0.82</f>
        <v>55350</v>
      </c>
      <c r="CU38" s="34">
        <f>'BAR BB| Open rates'!CU38*0.82</f>
        <v>53956</v>
      </c>
      <c r="CV38" s="34">
        <f>'BAR BB| Open rates'!CV38*0.82</f>
        <v>53956</v>
      </c>
      <c r="CW38" s="34">
        <f>'BAR BB| Open rates'!CW38*0.82</f>
        <v>53956</v>
      </c>
      <c r="CX38" s="34">
        <f>'BAR BB| Open rates'!CX38*0.82</f>
        <v>52316</v>
      </c>
      <c r="CY38" s="34">
        <f>'BAR BB| Open rates'!CY38*0.82</f>
        <v>52316</v>
      </c>
      <c r="CZ38" s="34">
        <f>'BAR BB| Open rates'!CZ38*0.82</f>
        <v>52316</v>
      </c>
      <c r="DA38" s="34">
        <f>'BAR BB| Open rates'!DA38*0.82</f>
        <v>52316</v>
      </c>
      <c r="DB38" s="34">
        <f>'BAR BB| Open rates'!DB38*0.82</f>
        <v>52316</v>
      </c>
      <c r="DC38" s="34">
        <f>'BAR BB| Open rates'!DC38*0.82</f>
        <v>53956</v>
      </c>
      <c r="DD38" s="34">
        <f>'BAR BB| Open rates'!DD38*0.82</f>
        <v>53956</v>
      </c>
      <c r="DE38" s="34">
        <f>'BAR BB| Open rates'!DE38*0.82</f>
        <v>52316</v>
      </c>
      <c r="DF38" s="34">
        <f>'BAR BB| Open rates'!DF38*0.82</f>
        <v>52316</v>
      </c>
      <c r="DG38" s="34">
        <f>'BAR BB| Open rates'!DG38*0.82</f>
        <v>52316</v>
      </c>
      <c r="DH38" s="34">
        <f>'BAR BB| Open rates'!DH38*0.82</f>
        <v>52316</v>
      </c>
      <c r="DI38" s="34">
        <f>'BAR BB| Open rates'!DI38*0.82</f>
        <v>52316</v>
      </c>
      <c r="DJ38" s="34">
        <f>'BAR BB| Open rates'!DJ38*0.82</f>
        <v>53956</v>
      </c>
      <c r="DK38" s="34">
        <f>'BAR BB| Open rates'!DK38*0.82</f>
        <v>53956</v>
      </c>
      <c r="DL38" s="34">
        <f>'BAR BB| Open rates'!DL38*0.82</f>
        <v>52316</v>
      </c>
      <c r="DM38" s="34">
        <f>'BAR BB| Open rates'!DM38*0.82</f>
        <v>52316</v>
      </c>
      <c r="DN38" s="34">
        <f>'BAR BB| Open rates'!DN38*0.82</f>
        <v>52316</v>
      </c>
      <c r="DO38" s="34">
        <f>'BAR BB| Open rates'!DO38*0.82</f>
        <v>52316</v>
      </c>
      <c r="DP38" s="34">
        <f>'BAR BB| Open rates'!DP38*0.82</f>
        <v>52316</v>
      </c>
      <c r="DQ38" s="34">
        <f>'BAR BB| Open rates'!DQ38*0.82</f>
        <v>53956</v>
      </c>
      <c r="DR38" s="34">
        <f>'BAR BB| Open rates'!DR38*0.82</f>
        <v>53956</v>
      </c>
      <c r="DS38" s="34">
        <f>'BAR BB| Open rates'!DS38*0.82</f>
        <v>52316</v>
      </c>
      <c r="DT38" s="34">
        <f>'BAR BB| Open rates'!DT38*0.82</f>
        <v>52316</v>
      </c>
      <c r="DU38" s="34">
        <f>'BAR BB| Open rates'!DU38*0.82</f>
        <v>52316</v>
      </c>
      <c r="DV38" s="34">
        <f>'BAR BB| Open rates'!DV38*0.82</f>
        <v>52316</v>
      </c>
      <c r="DW38" s="34">
        <f>'BAR BB| Open rates'!DW38*0.82</f>
        <v>52316</v>
      </c>
      <c r="DX38" s="34">
        <f>'BAR BB| Open rates'!DX38*0.82</f>
        <v>53956</v>
      </c>
      <c r="DY38" s="34">
        <f>'BAR BB| Open rates'!DY38*0.82</f>
        <v>53956</v>
      </c>
      <c r="DZ38" s="34">
        <f>'BAR BB| Open rates'!DZ38*0.82</f>
        <v>55350</v>
      </c>
      <c r="EA38" s="34">
        <f>'BAR BB| Open rates'!EA38*0.82</f>
        <v>55350</v>
      </c>
      <c r="EB38" s="34">
        <f>'BAR BB| Open rates'!EB38*0.82</f>
        <v>55350</v>
      </c>
      <c r="EC38" s="34">
        <f>'BAR BB| Open rates'!EC38*0.82</f>
        <v>57154</v>
      </c>
      <c r="ED38" s="34">
        <f>'BAR BB| Open rates'!ED38*0.82</f>
        <v>57154</v>
      </c>
      <c r="EE38" s="34">
        <f>'BAR BB| Open rates'!EE38*0.82</f>
        <v>57154</v>
      </c>
      <c r="EF38" s="34">
        <f>'BAR BB| Open rates'!EF38*0.82</f>
        <v>57154</v>
      </c>
      <c r="EG38" s="34">
        <f>'BAR BB| Open rates'!EG38*0.82</f>
        <v>51496</v>
      </c>
      <c r="EH38" s="34">
        <f>'BAR BB| Open rates'!EH38*0.82</f>
        <v>47396</v>
      </c>
      <c r="EI38" s="34">
        <f>'BAR BB| Open rates'!EI38*0.82</f>
        <v>47396</v>
      </c>
      <c r="EJ38" s="34">
        <f>'BAR BB| Open rates'!EJ38*0.82</f>
        <v>47396</v>
      </c>
      <c r="EK38" s="34">
        <f>'BAR BB| Open rates'!EK38*0.82</f>
        <v>47396</v>
      </c>
      <c r="EL38" s="34">
        <f>'BAR BB| Open rates'!EL38*0.82</f>
        <v>48216</v>
      </c>
      <c r="EM38" s="34">
        <f>'BAR BB| Open rates'!EM38*0.82</f>
        <v>48216</v>
      </c>
      <c r="EN38" s="34">
        <f>'BAR BB| Open rates'!EN38*0.82</f>
        <v>47396</v>
      </c>
      <c r="EO38" s="34">
        <f>'BAR BB| Open rates'!EO38*0.82</f>
        <v>47396</v>
      </c>
      <c r="EP38" s="34">
        <f>'BAR BB| Open rates'!EP38*0.82</f>
        <v>47396</v>
      </c>
      <c r="EQ38" s="34">
        <f>'BAR BB| Open rates'!EQ38*0.82</f>
        <v>47396</v>
      </c>
      <c r="ER38" s="34">
        <f>'BAR BB| Open rates'!ER38*0.82</f>
        <v>47396</v>
      </c>
      <c r="ES38" s="34">
        <f>'BAR BB| Open rates'!ES38*0.82</f>
        <v>48216</v>
      </c>
      <c r="ET38" s="34">
        <f>'BAR BB| Open rates'!ET38*0.82</f>
        <v>48216</v>
      </c>
      <c r="EU38" s="34">
        <f>'BAR BB| Open rates'!EU38*0.82</f>
        <v>47396</v>
      </c>
      <c r="EV38" s="34">
        <f>'BAR BB| Open rates'!EV38*0.82</f>
        <v>47396</v>
      </c>
      <c r="EW38" s="34">
        <f>'BAR BB| Open rates'!EW38*0.82</f>
        <v>47396</v>
      </c>
      <c r="EX38" s="34">
        <f>'BAR BB| Open rates'!EX38*0.82</f>
        <v>47396</v>
      </c>
      <c r="EY38" s="34">
        <f>'BAR BB| Open rates'!EY38*0.82</f>
        <v>47396</v>
      </c>
      <c r="EZ38" s="34">
        <f>'BAR BB| Open rates'!EZ38*0.82</f>
        <v>48216</v>
      </c>
      <c r="FA38" s="34">
        <f>'BAR BB| Open rates'!FA38*0.82</f>
        <v>48216</v>
      </c>
      <c r="FB38" s="34">
        <f>'BAR BB| Open rates'!FB38*0.82</f>
        <v>47396</v>
      </c>
      <c r="FC38" s="34">
        <f>'BAR BB| Open rates'!FC38*0.82</f>
        <v>47396</v>
      </c>
      <c r="FD38" s="34">
        <f>'BAR BB| Open rates'!FD38*0.82</f>
        <v>47396</v>
      </c>
      <c r="FE38" s="34">
        <f>'BAR BB| Open rates'!FE38*0.82</f>
        <v>47396</v>
      </c>
      <c r="FF38" s="34">
        <f>'BAR BB| Open rates'!FF38*0.82</f>
        <v>47396</v>
      </c>
      <c r="FG38" s="34">
        <f>'BAR BB| Open rates'!FG38*0.82</f>
        <v>48216</v>
      </c>
      <c r="FH38" s="34">
        <f>'BAR BB| Open rates'!FH38*0.82</f>
        <v>48216</v>
      </c>
      <c r="FI38" s="34">
        <f>'BAR BB| Open rates'!FI38*0.82</f>
        <v>47396</v>
      </c>
      <c r="FJ38" s="34">
        <f>'BAR BB| Open rates'!FJ38*0.82</f>
        <v>47396</v>
      </c>
      <c r="FK38" s="34">
        <f>'BAR BB| Open rates'!FK38*0.82</f>
        <v>47396</v>
      </c>
      <c r="FL38" s="34">
        <f>'BAR BB| Open rates'!FL38*0.82</f>
        <v>47396</v>
      </c>
      <c r="FM38" s="34">
        <f>'BAR BB| Open rates'!FM38*0.82</f>
        <v>47396</v>
      </c>
      <c r="FN38" s="34">
        <f>'BAR BB| Open rates'!FN38*0.82</f>
        <v>48216</v>
      </c>
      <c r="FO38" s="34">
        <f>'BAR BB| Open rates'!FO38*0.82</f>
        <v>48216</v>
      </c>
      <c r="FP38" s="34">
        <f>'BAR BB| Open rates'!FP38*0.82</f>
        <v>47396</v>
      </c>
      <c r="FQ38" s="34">
        <f>'BAR BB| Open rates'!FQ38*0.82</f>
        <v>47396</v>
      </c>
      <c r="FR38" s="34">
        <f>'BAR BB| Open rates'!FR38*0.82</f>
        <v>47396</v>
      </c>
      <c r="FS38" s="34">
        <f>'BAR BB| Open rates'!FS38*0.82</f>
        <v>47396</v>
      </c>
      <c r="FT38" s="34">
        <f>'BAR BB| Open rates'!FT38*0.82</f>
        <v>47396</v>
      </c>
      <c r="FU38" s="34">
        <f>'BAR BB| Open rates'!FU38*0.82</f>
        <v>48216</v>
      </c>
      <c r="FV38" s="34">
        <f>'BAR BB| Open rates'!FV38*0.82</f>
        <v>48216</v>
      </c>
      <c r="FW38" s="34">
        <f>'BAR BB| Open rates'!FW38*0.82</f>
        <v>51250</v>
      </c>
      <c r="FX38" s="34">
        <f>'BAR BB| Open rates'!FX38*0.82</f>
        <v>51250</v>
      </c>
      <c r="FY38" s="34">
        <f>'BAR BB| Open rates'!FY38*0.82</f>
        <v>51250</v>
      </c>
      <c r="FZ38" s="34">
        <f>'BAR BB| Open rates'!FZ38*0.82</f>
        <v>51250</v>
      </c>
      <c r="GA38" s="34">
        <f>'BAR BB| Open rates'!GA38*0.82</f>
        <v>51250</v>
      </c>
      <c r="GB38" s="34">
        <f>'BAR BB| Open rates'!GB38*0.82</f>
        <v>53054</v>
      </c>
      <c r="GC38" s="34">
        <f>'BAR BB| Open rates'!GC38*0.82</f>
        <v>53054</v>
      </c>
      <c r="GD38" s="34">
        <f>'BAR BB| Open rates'!GD38*0.82</f>
        <v>53054</v>
      </c>
      <c r="GE38" s="34">
        <f>'BAR BB| Open rates'!GE38*0.82</f>
        <v>53054</v>
      </c>
    </row>
    <row r="39" spans="1:187" s="35" customFormat="1" ht="12" customHeight="1" x14ac:dyDescent="0.2">
      <c r="A39" s="260" t="s">
        <v>183</v>
      </c>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row>
    <row r="40" spans="1:187" s="35" customFormat="1" ht="12" customHeight="1" x14ac:dyDescent="0.2">
      <c r="A40" s="261">
        <v>1</v>
      </c>
      <c r="B40" s="34">
        <f>'BAR BB| Open rates'!B40*0.82</f>
        <v>70930</v>
      </c>
      <c r="C40" s="34">
        <f>'BAR BB| Open rates'!C40*0.82</f>
        <v>70930</v>
      </c>
      <c r="D40" s="34">
        <f>'BAR BB| Open rates'!D40*0.82</f>
        <v>68716</v>
      </c>
      <c r="E40" s="34">
        <f>'BAR BB| Open rates'!E40*0.82</f>
        <v>68716</v>
      </c>
      <c r="F40" s="34">
        <f>'BAR BB| Open rates'!F40*0.82</f>
        <v>66912</v>
      </c>
      <c r="G40" s="34">
        <f>'BAR BB| Open rates'!G40*0.82</f>
        <v>68716</v>
      </c>
      <c r="H40" s="34">
        <f>'BAR BB| Open rates'!H40*0.82</f>
        <v>68716</v>
      </c>
      <c r="I40" s="34">
        <f>'BAR BB| Open rates'!I40*0.82</f>
        <v>70356</v>
      </c>
      <c r="J40" s="34">
        <f>'BAR BB| Open rates'!J40*0.82</f>
        <v>70356</v>
      </c>
      <c r="K40" s="34">
        <f>'BAR BB| Open rates'!K40*0.82</f>
        <v>68716</v>
      </c>
      <c r="L40" s="34">
        <f>'BAR BB| Open rates'!L40*0.82</f>
        <v>68716</v>
      </c>
      <c r="M40" s="34">
        <f>'BAR BB| Open rates'!M40*0.82</f>
        <v>68716</v>
      </c>
      <c r="N40" s="34">
        <f>'BAR BB| Open rates'!N40*0.82</f>
        <v>68716</v>
      </c>
      <c r="O40" s="34">
        <f>'BAR BB| Open rates'!O40*0.82</f>
        <v>68716</v>
      </c>
      <c r="P40" s="34">
        <f>'BAR BB| Open rates'!P40*0.82</f>
        <v>70356</v>
      </c>
      <c r="Q40" s="34">
        <f>'BAR BB| Open rates'!Q40*0.82</f>
        <v>70356</v>
      </c>
      <c r="R40" s="34">
        <f>'BAR BB| Open rates'!R40*0.82</f>
        <v>70356</v>
      </c>
      <c r="S40" s="34">
        <f>'BAR BB| Open rates'!S40*0.82</f>
        <v>70356</v>
      </c>
      <c r="T40" s="34">
        <f>'BAR BB| Open rates'!T40*0.82</f>
        <v>70356</v>
      </c>
      <c r="U40" s="34">
        <f>'BAR BB| Open rates'!U40*0.82</f>
        <v>70356</v>
      </c>
      <c r="V40" s="34">
        <f>'BAR BB| Open rates'!V40*0.82</f>
        <v>70356</v>
      </c>
      <c r="W40" s="34">
        <f>'BAR BB| Open rates'!W40*0.82</f>
        <v>71996</v>
      </c>
      <c r="X40" s="34">
        <f>'BAR BB| Open rates'!X40*0.82</f>
        <v>71996</v>
      </c>
      <c r="Y40" s="34">
        <f>'BAR BB| Open rates'!Y40*0.82</f>
        <v>70356</v>
      </c>
      <c r="Z40" s="34">
        <f>'BAR BB| Open rates'!Z40*0.82</f>
        <v>70356</v>
      </c>
      <c r="AA40" s="34">
        <f>'BAR BB| Open rates'!AA40*0.82</f>
        <v>70356</v>
      </c>
      <c r="AB40" s="34">
        <f>'BAR BB| Open rates'!AB40*0.82</f>
        <v>70356</v>
      </c>
      <c r="AC40" s="34">
        <f>'BAR BB| Open rates'!AC40*0.82</f>
        <v>70356</v>
      </c>
      <c r="AD40" s="34">
        <f>'BAR BB| Open rates'!AD40*0.82</f>
        <v>71996</v>
      </c>
      <c r="AE40" s="34">
        <f>'BAR BB| Open rates'!AE40*0.82</f>
        <v>71996</v>
      </c>
      <c r="AF40" s="34">
        <f>'BAR BB| Open rates'!AF40*0.82</f>
        <v>70356</v>
      </c>
      <c r="AG40" s="34">
        <f>'BAR BB| Open rates'!AG40*0.82</f>
        <v>70356</v>
      </c>
      <c r="AH40" s="34">
        <f>'BAR BB| Open rates'!AH40*0.82</f>
        <v>70356</v>
      </c>
      <c r="AI40" s="34">
        <f>'BAR BB| Open rates'!AI40*0.82</f>
        <v>70356</v>
      </c>
      <c r="AJ40" s="34">
        <f>'BAR BB| Open rates'!AJ40*0.82</f>
        <v>70356</v>
      </c>
      <c r="AK40" s="34">
        <f>'BAR BB| Open rates'!AK40*0.82</f>
        <v>71996</v>
      </c>
      <c r="AL40" s="34">
        <f>'BAR BB| Open rates'!AL40*0.82</f>
        <v>71996</v>
      </c>
      <c r="AM40" s="34">
        <f>'BAR BB| Open rates'!AM40*0.82</f>
        <v>70356</v>
      </c>
      <c r="AN40" s="34">
        <f>'BAR BB| Open rates'!AN40*0.82</f>
        <v>70356</v>
      </c>
      <c r="AO40" s="34">
        <f>'BAR BB| Open rates'!AO40*0.82</f>
        <v>70356</v>
      </c>
      <c r="AP40" s="34">
        <f>'BAR BB| Open rates'!AP40*0.82</f>
        <v>70356</v>
      </c>
      <c r="AQ40" s="34">
        <f>'BAR BB| Open rates'!AQ40*0.82</f>
        <v>70356</v>
      </c>
      <c r="AR40" s="34">
        <f>'BAR BB| Open rates'!AR40*0.82</f>
        <v>71996</v>
      </c>
      <c r="AS40" s="34">
        <f>'BAR BB| Open rates'!AS40*0.82</f>
        <v>71996</v>
      </c>
      <c r="AT40" s="34">
        <f>'BAR BB| Open rates'!AT40*0.82</f>
        <v>70356</v>
      </c>
      <c r="AU40" s="34">
        <f>'BAR BB| Open rates'!AU40*0.82</f>
        <v>70356</v>
      </c>
      <c r="AV40" s="34">
        <f>'BAR BB| Open rates'!AV40*0.82</f>
        <v>70356</v>
      </c>
      <c r="AW40" s="34">
        <f>'BAR BB| Open rates'!AW40*0.82</f>
        <v>70356</v>
      </c>
      <c r="AX40" s="34">
        <f>'BAR BB| Open rates'!AX40*0.82</f>
        <v>70356</v>
      </c>
      <c r="AY40" s="34">
        <f>'BAR BB| Open rates'!AY40*0.82</f>
        <v>71996</v>
      </c>
      <c r="AZ40" s="34">
        <f>'BAR BB| Open rates'!AZ40*0.82</f>
        <v>71996</v>
      </c>
      <c r="BA40" s="34">
        <f>'BAR BB| Open rates'!BA40*0.82</f>
        <v>70356</v>
      </c>
      <c r="BB40" s="34">
        <f>'BAR BB| Open rates'!BB40*0.82</f>
        <v>70356</v>
      </c>
      <c r="BC40" s="34">
        <f>'BAR BB| Open rates'!BC40*0.82</f>
        <v>70356</v>
      </c>
      <c r="BD40" s="34">
        <f>'BAR BB| Open rates'!BD40*0.82</f>
        <v>70356</v>
      </c>
      <c r="BE40" s="34">
        <f>'BAR BB| Open rates'!BE40*0.82</f>
        <v>70356</v>
      </c>
      <c r="BF40" s="34">
        <f>'BAR BB| Open rates'!BF40*0.82</f>
        <v>71996</v>
      </c>
      <c r="BG40" s="34">
        <f>'BAR BB| Open rates'!BG40*0.82</f>
        <v>71996</v>
      </c>
      <c r="BH40" s="34">
        <f>'BAR BB| Open rates'!BH40*0.82</f>
        <v>67732</v>
      </c>
      <c r="BI40" s="34">
        <f>'BAR BB| Open rates'!BI40*0.82</f>
        <v>67732</v>
      </c>
      <c r="BJ40" s="34">
        <f>'BAR BB| Open rates'!BJ40*0.82</f>
        <v>67732</v>
      </c>
      <c r="BK40" s="34">
        <f>'BAR BB| Open rates'!BK40*0.82</f>
        <v>67732</v>
      </c>
      <c r="BL40" s="34">
        <f>'BAR BB| Open rates'!BL40*0.82</f>
        <v>67732</v>
      </c>
      <c r="BM40" s="34">
        <f>'BAR BB| Open rates'!BM40*0.82</f>
        <v>68716</v>
      </c>
      <c r="BN40" s="34">
        <f>'BAR BB| Open rates'!BN40*0.82</f>
        <v>68716</v>
      </c>
      <c r="BO40" s="34">
        <f>'BAR BB| Open rates'!BO40*0.82</f>
        <v>66912</v>
      </c>
      <c r="BP40" s="34">
        <f>'BAR BB| Open rates'!BP40*0.82</f>
        <v>66912</v>
      </c>
      <c r="BQ40" s="34">
        <f>'BAR BB| Open rates'!BQ40*0.82</f>
        <v>56416</v>
      </c>
      <c r="BR40" s="34">
        <f>'BAR BB| Open rates'!BR40*0.82</f>
        <v>56416</v>
      </c>
      <c r="BS40" s="34">
        <f>'BAR BB| Open rates'!BS40*0.82</f>
        <v>56416</v>
      </c>
      <c r="BT40" s="34">
        <f>'BAR BB| Open rates'!BT40*0.82</f>
        <v>56416</v>
      </c>
      <c r="BU40" s="34">
        <f>'BAR BB| Open rates'!BU40*0.82</f>
        <v>56416</v>
      </c>
      <c r="BV40" s="34">
        <f>'BAR BB| Open rates'!BV40*0.82</f>
        <v>54612</v>
      </c>
      <c r="BW40" s="34">
        <f>'BAR BB| Open rates'!BW40*0.82</f>
        <v>54612</v>
      </c>
      <c r="BX40" s="34">
        <f>'BAR BB| Open rates'!BX40*0.82</f>
        <v>54612</v>
      </c>
      <c r="BY40" s="34">
        <f>'BAR BB| Open rates'!BY40*0.82</f>
        <v>54612</v>
      </c>
      <c r="BZ40" s="34">
        <f>'BAR BB| Open rates'!BZ40*0.82</f>
        <v>54612</v>
      </c>
      <c r="CA40" s="34">
        <f>'BAR BB| Open rates'!CA40*0.82</f>
        <v>56416</v>
      </c>
      <c r="CB40" s="34">
        <f>'BAR BB| Open rates'!CB40*0.82</f>
        <v>56416</v>
      </c>
      <c r="CC40" s="34">
        <f>'BAR BB| Open rates'!CC40*0.82</f>
        <v>54612</v>
      </c>
      <c r="CD40" s="34">
        <f>'BAR BB| Open rates'!CD40*0.82</f>
        <v>54612</v>
      </c>
      <c r="CE40" s="34">
        <f>'BAR BB| Open rates'!CE40*0.82</f>
        <v>54612</v>
      </c>
      <c r="CF40" s="34">
        <f>'BAR BB| Open rates'!CF40*0.82</f>
        <v>54612</v>
      </c>
      <c r="CG40" s="34">
        <f>'BAR BB| Open rates'!CG40*0.82</f>
        <v>54612</v>
      </c>
      <c r="CH40" s="34">
        <f>'BAR BB| Open rates'!CH40*0.82</f>
        <v>56416</v>
      </c>
      <c r="CI40" s="34">
        <f>'BAR BB| Open rates'!CI40*0.82</f>
        <v>56416</v>
      </c>
      <c r="CJ40" s="34">
        <f>'BAR BB| Open rates'!CJ40*0.82</f>
        <v>54612</v>
      </c>
      <c r="CK40" s="34">
        <f>'BAR BB| Open rates'!CK40*0.82</f>
        <v>54612</v>
      </c>
      <c r="CL40" s="34">
        <f>'BAR BB| Open rates'!CL40*0.82</f>
        <v>54612</v>
      </c>
      <c r="CM40" s="34">
        <f>'BAR BB| Open rates'!CM40*0.82</f>
        <v>54612</v>
      </c>
      <c r="CN40" s="34">
        <f>'BAR BB| Open rates'!CN40*0.82</f>
        <v>54612</v>
      </c>
      <c r="CO40" s="34">
        <f>'BAR BB| Open rates'!CO40*0.82</f>
        <v>56416</v>
      </c>
      <c r="CP40" s="34">
        <f>'BAR BB| Open rates'!CP40*0.82</f>
        <v>56416</v>
      </c>
      <c r="CQ40" s="34">
        <f>'BAR BB| Open rates'!CQ40*0.82</f>
        <v>54612</v>
      </c>
      <c r="CR40" s="34">
        <f>'BAR BB| Open rates'!CR40*0.82</f>
        <v>54612</v>
      </c>
      <c r="CS40" s="34">
        <f>'BAR BB| Open rates'!CS40*0.82</f>
        <v>54612</v>
      </c>
      <c r="CT40" s="34">
        <f>'BAR BB| Open rates'!CT40*0.82</f>
        <v>54612</v>
      </c>
      <c r="CU40" s="34">
        <f>'BAR BB| Open rates'!CU40*0.82</f>
        <v>47970</v>
      </c>
      <c r="CV40" s="34">
        <f>'BAR BB| Open rates'!CV40*0.82</f>
        <v>47970</v>
      </c>
      <c r="CW40" s="34">
        <f>'BAR BB| Open rates'!CW40*0.82</f>
        <v>47970</v>
      </c>
      <c r="CX40" s="34">
        <f>'BAR BB| Open rates'!CX40*0.82</f>
        <v>46330</v>
      </c>
      <c r="CY40" s="34">
        <f>'BAR BB| Open rates'!CY40*0.82</f>
        <v>46330</v>
      </c>
      <c r="CZ40" s="34">
        <f>'BAR BB| Open rates'!CZ40*0.82</f>
        <v>46330</v>
      </c>
      <c r="DA40" s="34">
        <f>'BAR BB| Open rates'!DA40*0.82</f>
        <v>46330</v>
      </c>
      <c r="DB40" s="34">
        <f>'BAR BB| Open rates'!DB40*0.82</f>
        <v>46330</v>
      </c>
      <c r="DC40" s="34">
        <f>'BAR BB| Open rates'!DC40*0.82</f>
        <v>47970</v>
      </c>
      <c r="DD40" s="34">
        <f>'BAR BB| Open rates'!DD40*0.82</f>
        <v>47970</v>
      </c>
      <c r="DE40" s="34">
        <f>'BAR BB| Open rates'!DE40*0.82</f>
        <v>46330</v>
      </c>
      <c r="DF40" s="34">
        <f>'BAR BB| Open rates'!DF40*0.82</f>
        <v>46330</v>
      </c>
      <c r="DG40" s="34">
        <f>'BAR BB| Open rates'!DG40*0.82</f>
        <v>46330</v>
      </c>
      <c r="DH40" s="34">
        <f>'BAR BB| Open rates'!DH40*0.82</f>
        <v>46330</v>
      </c>
      <c r="DI40" s="34">
        <f>'BAR BB| Open rates'!DI40*0.82</f>
        <v>46330</v>
      </c>
      <c r="DJ40" s="34">
        <f>'BAR BB| Open rates'!DJ40*0.82</f>
        <v>47970</v>
      </c>
      <c r="DK40" s="34">
        <f>'BAR BB| Open rates'!DK40*0.82</f>
        <v>47970</v>
      </c>
      <c r="DL40" s="34">
        <f>'BAR BB| Open rates'!DL40*0.82</f>
        <v>46330</v>
      </c>
      <c r="DM40" s="34">
        <f>'BAR BB| Open rates'!DM40*0.82</f>
        <v>46330</v>
      </c>
      <c r="DN40" s="34">
        <f>'BAR BB| Open rates'!DN40*0.82</f>
        <v>46330</v>
      </c>
      <c r="DO40" s="34">
        <f>'BAR BB| Open rates'!DO40*0.82</f>
        <v>46330</v>
      </c>
      <c r="DP40" s="34">
        <f>'BAR BB| Open rates'!DP40*0.82</f>
        <v>46330</v>
      </c>
      <c r="DQ40" s="34">
        <f>'BAR BB| Open rates'!DQ40*0.82</f>
        <v>47970</v>
      </c>
      <c r="DR40" s="34">
        <f>'BAR BB| Open rates'!DR40*0.82</f>
        <v>47970</v>
      </c>
      <c r="DS40" s="34">
        <f>'BAR BB| Open rates'!DS40*0.82</f>
        <v>46330</v>
      </c>
      <c r="DT40" s="34">
        <f>'BAR BB| Open rates'!DT40*0.82</f>
        <v>46330</v>
      </c>
      <c r="DU40" s="34">
        <f>'BAR BB| Open rates'!DU40*0.82</f>
        <v>46330</v>
      </c>
      <c r="DV40" s="34">
        <f>'BAR BB| Open rates'!DV40*0.82</f>
        <v>46330</v>
      </c>
      <c r="DW40" s="34">
        <f>'BAR BB| Open rates'!DW40*0.82</f>
        <v>46330</v>
      </c>
      <c r="DX40" s="34">
        <f>'BAR BB| Open rates'!DX40*0.82</f>
        <v>47970</v>
      </c>
      <c r="DY40" s="34">
        <f>'BAR BB| Open rates'!DY40*0.82</f>
        <v>47970</v>
      </c>
      <c r="DZ40" s="34">
        <f>'BAR BB| Open rates'!DZ40*0.82</f>
        <v>49364</v>
      </c>
      <c r="EA40" s="34">
        <f>'BAR BB| Open rates'!EA40*0.82</f>
        <v>49364</v>
      </c>
      <c r="EB40" s="34">
        <f>'BAR BB| Open rates'!EB40*0.82</f>
        <v>49364</v>
      </c>
      <c r="EC40" s="34">
        <f>'BAR BB| Open rates'!EC40*0.82</f>
        <v>51168</v>
      </c>
      <c r="ED40" s="34">
        <f>'BAR BB| Open rates'!ED40*0.82</f>
        <v>51168</v>
      </c>
      <c r="EE40" s="34">
        <f>'BAR BB| Open rates'!EE40*0.82</f>
        <v>51168</v>
      </c>
      <c r="EF40" s="34">
        <f>'BAR BB| Open rates'!EF40*0.82</f>
        <v>51168</v>
      </c>
      <c r="EG40" s="34">
        <f>'BAR BB| Open rates'!EG40*0.82</f>
        <v>45510</v>
      </c>
      <c r="EH40" s="34">
        <f>'BAR BB| Open rates'!EH40*0.82</f>
        <v>45510</v>
      </c>
      <c r="EI40" s="34">
        <f>'BAR BB| Open rates'!EI40*0.82</f>
        <v>45510</v>
      </c>
      <c r="EJ40" s="34">
        <f>'BAR BB| Open rates'!EJ40*0.82</f>
        <v>45510</v>
      </c>
      <c r="EK40" s="34">
        <f>'BAR BB| Open rates'!EK40*0.82</f>
        <v>45510</v>
      </c>
      <c r="EL40" s="34">
        <f>'BAR BB| Open rates'!EL40*0.82</f>
        <v>46330</v>
      </c>
      <c r="EM40" s="34">
        <f>'BAR BB| Open rates'!EM40*0.82</f>
        <v>46330</v>
      </c>
      <c r="EN40" s="34">
        <f>'BAR BB| Open rates'!EN40*0.82</f>
        <v>45510</v>
      </c>
      <c r="EO40" s="34">
        <f>'BAR BB| Open rates'!EO40*0.82</f>
        <v>45510</v>
      </c>
      <c r="EP40" s="34">
        <f>'BAR BB| Open rates'!EP40*0.82</f>
        <v>45510</v>
      </c>
      <c r="EQ40" s="34">
        <f>'BAR BB| Open rates'!EQ40*0.82</f>
        <v>45510</v>
      </c>
      <c r="ER40" s="34">
        <f>'BAR BB| Open rates'!ER40*0.82</f>
        <v>45510</v>
      </c>
      <c r="ES40" s="34">
        <f>'BAR BB| Open rates'!ES40*0.82</f>
        <v>46330</v>
      </c>
      <c r="ET40" s="34">
        <f>'BAR BB| Open rates'!ET40*0.82</f>
        <v>46330</v>
      </c>
      <c r="EU40" s="34">
        <f>'BAR BB| Open rates'!EU40*0.82</f>
        <v>45510</v>
      </c>
      <c r="EV40" s="34">
        <f>'BAR BB| Open rates'!EV40*0.82</f>
        <v>45510</v>
      </c>
      <c r="EW40" s="34">
        <f>'BAR BB| Open rates'!EW40*0.82</f>
        <v>45510</v>
      </c>
      <c r="EX40" s="34">
        <f>'BAR BB| Open rates'!EX40*0.82</f>
        <v>45510</v>
      </c>
      <c r="EY40" s="34">
        <f>'BAR BB| Open rates'!EY40*0.82</f>
        <v>45510</v>
      </c>
      <c r="EZ40" s="34">
        <f>'BAR BB| Open rates'!EZ40*0.82</f>
        <v>46330</v>
      </c>
      <c r="FA40" s="34">
        <f>'BAR BB| Open rates'!FA40*0.82</f>
        <v>46330</v>
      </c>
      <c r="FB40" s="34">
        <f>'BAR BB| Open rates'!FB40*0.82</f>
        <v>45510</v>
      </c>
      <c r="FC40" s="34">
        <f>'BAR BB| Open rates'!FC40*0.82</f>
        <v>45510</v>
      </c>
      <c r="FD40" s="34">
        <f>'BAR BB| Open rates'!FD40*0.82</f>
        <v>45510</v>
      </c>
      <c r="FE40" s="34">
        <f>'BAR BB| Open rates'!FE40*0.82</f>
        <v>45510</v>
      </c>
      <c r="FF40" s="34">
        <f>'BAR BB| Open rates'!FF40*0.82</f>
        <v>45510</v>
      </c>
      <c r="FG40" s="34">
        <f>'BAR BB| Open rates'!FG40*0.82</f>
        <v>46330</v>
      </c>
      <c r="FH40" s="34">
        <f>'BAR BB| Open rates'!FH40*0.82</f>
        <v>46330</v>
      </c>
      <c r="FI40" s="34">
        <f>'BAR BB| Open rates'!FI40*0.82</f>
        <v>45510</v>
      </c>
      <c r="FJ40" s="34">
        <f>'BAR BB| Open rates'!FJ40*0.82</f>
        <v>45510</v>
      </c>
      <c r="FK40" s="34">
        <f>'BAR BB| Open rates'!FK40*0.82</f>
        <v>45510</v>
      </c>
      <c r="FL40" s="34">
        <f>'BAR BB| Open rates'!FL40*0.82</f>
        <v>45510</v>
      </c>
      <c r="FM40" s="34">
        <f>'BAR BB| Open rates'!FM40*0.82</f>
        <v>45510</v>
      </c>
      <c r="FN40" s="34">
        <f>'BAR BB| Open rates'!FN40*0.82</f>
        <v>46330</v>
      </c>
      <c r="FO40" s="34">
        <f>'BAR BB| Open rates'!FO40*0.82</f>
        <v>46330</v>
      </c>
      <c r="FP40" s="34">
        <f>'BAR BB| Open rates'!FP40*0.82</f>
        <v>45510</v>
      </c>
      <c r="FQ40" s="34">
        <f>'BAR BB| Open rates'!FQ40*0.82</f>
        <v>45510</v>
      </c>
      <c r="FR40" s="34">
        <f>'BAR BB| Open rates'!FR40*0.82</f>
        <v>45510</v>
      </c>
      <c r="FS40" s="34">
        <f>'BAR BB| Open rates'!FS40*0.82</f>
        <v>45510</v>
      </c>
      <c r="FT40" s="34">
        <f>'BAR BB| Open rates'!FT40*0.82</f>
        <v>45510</v>
      </c>
      <c r="FU40" s="34">
        <f>'BAR BB| Open rates'!FU40*0.82</f>
        <v>46330</v>
      </c>
      <c r="FV40" s="34">
        <f>'BAR BB| Open rates'!FV40*0.82</f>
        <v>46330</v>
      </c>
      <c r="FW40" s="34">
        <f>'BAR BB| Open rates'!FW40*0.82</f>
        <v>49364</v>
      </c>
      <c r="FX40" s="34">
        <f>'BAR BB| Open rates'!FX40*0.82</f>
        <v>49364</v>
      </c>
      <c r="FY40" s="34">
        <f>'BAR BB| Open rates'!FY40*0.82</f>
        <v>49364</v>
      </c>
      <c r="FZ40" s="34">
        <f>'BAR BB| Open rates'!FZ40*0.82</f>
        <v>49364</v>
      </c>
      <c r="GA40" s="34">
        <f>'BAR BB| Open rates'!GA40*0.82</f>
        <v>49364</v>
      </c>
      <c r="GB40" s="34">
        <f>'BAR BB| Open rates'!GB40*0.82</f>
        <v>51168</v>
      </c>
      <c r="GC40" s="34">
        <f>'BAR BB| Open rates'!GC40*0.82</f>
        <v>51168</v>
      </c>
      <c r="GD40" s="34">
        <f>'BAR BB| Open rates'!GD40*0.82</f>
        <v>51168</v>
      </c>
      <c r="GE40" s="34">
        <f>'BAR BB| Open rates'!GE40*0.82</f>
        <v>51168</v>
      </c>
    </row>
    <row r="41" spans="1:187" s="35" customFormat="1" ht="12" customHeight="1" x14ac:dyDescent="0.2">
      <c r="A41" s="261">
        <v>2</v>
      </c>
      <c r="B41" s="34">
        <f>'BAR BB| Open rates'!B41*0.82</f>
        <v>73390</v>
      </c>
      <c r="C41" s="34">
        <f>'BAR BB| Open rates'!C41*0.82</f>
        <v>73390</v>
      </c>
      <c r="D41" s="34">
        <f>'BAR BB| Open rates'!D41*0.82</f>
        <v>71176</v>
      </c>
      <c r="E41" s="34">
        <f>'BAR BB| Open rates'!E41*0.82</f>
        <v>71176</v>
      </c>
      <c r="F41" s="34">
        <f>'BAR BB| Open rates'!F41*0.82</f>
        <v>69372</v>
      </c>
      <c r="G41" s="34">
        <f>'BAR BB| Open rates'!G41*0.82</f>
        <v>71176</v>
      </c>
      <c r="H41" s="34">
        <f>'BAR BB| Open rates'!H41*0.82</f>
        <v>71176</v>
      </c>
      <c r="I41" s="34">
        <f>'BAR BB| Open rates'!I41*0.82</f>
        <v>72816</v>
      </c>
      <c r="J41" s="34">
        <f>'BAR BB| Open rates'!J41*0.82</f>
        <v>72816</v>
      </c>
      <c r="K41" s="34">
        <f>'BAR BB| Open rates'!K41*0.82</f>
        <v>71176</v>
      </c>
      <c r="L41" s="34">
        <f>'BAR BB| Open rates'!L41*0.82</f>
        <v>71176</v>
      </c>
      <c r="M41" s="34">
        <f>'BAR BB| Open rates'!M41*0.82</f>
        <v>71176</v>
      </c>
      <c r="N41" s="34">
        <f>'BAR BB| Open rates'!N41*0.82</f>
        <v>71176</v>
      </c>
      <c r="O41" s="34">
        <f>'BAR BB| Open rates'!O41*0.82</f>
        <v>71176</v>
      </c>
      <c r="P41" s="34">
        <f>'BAR BB| Open rates'!P41*0.82</f>
        <v>72816</v>
      </c>
      <c r="Q41" s="34">
        <f>'BAR BB| Open rates'!Q41*0.82</f>
        <v>72816</v>
      </c>
      <c r="R41" s="34">
        <f>'BAR BB| Open rates'!R41*0.82</f>
        <v>72816</v>
      </c>
      <c r="S41" s="34">
        <f>'BAR BB| Open rates'!S41*0.82</f>
        <v>72816</v>
      </c>
      <c r="T41" s="34">
        <f>'BAR BB| Open rates'!T41*0.82</f>
        <v>72816</v>
      </c>
      <c r="U41" s="34">
        <f>'BAR BB| Open rates'!U41*0.82</f>
        <v>72816</v>
      </c>
      <c r="V41" s="34">
        <f>'BAR BB| Open rates'!V41*0.82</f>
        <v>72816</v>
      </c>
      <c r="W41" s="34">
        <f>'BAR BB| Open rates'!W41*0.82</f>
        <v>74456</v>
      </c>
      <c r="X41" s="34">
        <f>'BAR BB| Open rates'!X41*0.82</f>
        <v>74456</v>
      </c>
      <c r="Y41" s="34">
        <f>'BAR BB| Open rates'!Y41*0.82</f>
        <v>72816</v>
      </c>
      <c r="Z41" s="34">
        <f>'BAR BB| Open rates'!Z41*0.82</f>
        <v>72816</v>
      </c>
      <c r="AA41" s="34">
        <f>'BAR BB| Open rates'!AA41*0.82</f>
        <v>72816</v>
      </c>
      <c r="AB41" s="34">
        <f>'BAR BB| Open rates'!AB41*0.82</f>
        <v>72816</v>
      </c>
      <c r="AC41" s="34">
        <f>'BAR BB| Open rates'!AC41*0.82</f>
        <v>72816</v>
      </c>
      <c r="AD41" s="34">
        <f>'BAR BB| Open rates'!AD41*0.82</f>
        <v>74456</v>
      </c>
      <c r="AE41" s="34">
        <f>'BAR BB| Open rates'!AE41*0.82</f>
        <v>74456</v>
      </c>
      <c r="AF41" s="34">
        <f>'BAR BB| Open rates'!AF41*0.82</f>
        <v>72816</v>
      </c>
      <c r="AG41" s="34">
        <f>'BAR BB| Open rates'!AG41*0.82</f>
        <v>72816</v>
      </c>
      <c r="AH41" s="34">
        <f>'BAR BB| Open rates'!AH41*0.82</f>
        <v>72816</v>
      </c>
      <c r="AI41" s="34">
        <f>'BAR BB| Open rates'!AI41*0.82</f>
        <v>72816</v>
      </c>
      <c r="AJ41" s="34">
        <f>'BAR BB| Open rates'!AJ41*0.82</f>
        <v>72816</v>
      </c>
      <c r="AK41" s="34">
        <f>'BAR BB| Open rates'!AK41*0.82</f>
        <v>74456</v>
      </c>
      <c r="AL41" s="34">
        <f>'BAR BB| Open rates'!AL41*0.82</f>
        <v>74456</v>
      </c>
      <c r="AM41" s="34">
        <f>'BAR BB| Open rates'!AM41*0.82</f>
        <v>72816</v>
      </c>
      <c r="AN41" s="34">
        <f>'BAR BB| Open rates'!AN41*0.82</f>
        <v>72816</v>
      </c>
      <c r="AO41" s="34">
        <f>'BAR BB| Open rates'!AO41*0.82</f>
        <v>72816</v>
      </c>
      <c r="AP41" s="34">
        <f>'BAR BB| Open rates'!AP41*0.82</f>
        <v>72816</v>
      </c>
      <c r="AQ41" s="34">
        <f>'BAR BB| Open rates'!AQ41*0.82</f>
        <v>72816</v>
      </c>
      <c r="AR41" s="34">
        <f>'BAR BB| Open rates'!AR41*0.82</f>
        <v>74456</v>
      </c>
      <c r="AS41" s="34">
        <f>'BAR BB| Open rates'!AS41*0.82</f>
        <v>74456</v>
      </c>
      <c r="AT41" s="34">
        <f>'BAR BB| Open rates'!AT41*0.82</f>
        <v>72816</v>
      </c>
      <c r="AU41" s="34">
        <f>'BAR BB| Open rates'!AU41*0.82</f>
        <v>72816</v>
      </c>
      <c r="AV41" s="34">
        <f>'BAR BB| Open rates'!AV41*0.82</f>
        <v>72816</v>
      </c>
      <c r="AW41" s="34">
        <f>'BAR BB| Open rates'!AW41*0.82</f>
        <v>72816</v>
      </c>
      <c r="AX41" s="34">
        <f>'BAR BB| Open rates'!AX41*0.82</f>
        <v>72816</v>
      </c>
      <c r="AY41" s="34">
        <f>'BAR BB| Open rates'!AY41*0.82</f>
        <v>74456</v>
      </c>
      <c r="AZ41" s="34">
        <f>'BAR BB| Open rates'!AZ41*0.82</f>
        <v>74456</v>
      </c>
      <c r="BA41" s="34">
        <f>'BAR BB| Open rates'!BA41*0.82</f>
        <v>72816</v>
      </c>
      <c r="BB41" s="34">
        <f>'BAR BB| Open rates'!BB41*0.82</f>
        <v>72816</v>
      </c>
      <c r="BC41" s="34">
        <f>'BAR BB| Open rates'!BC41*0.82</f>
        <v>72816</v>
      </c>
      <c r="BD41" s="34">
        <f>'BAR BB| Open rates'!BD41*0.82</f>
        <v>72816</v>
      </c>
      <c r="BE41" s="34">
        <f>'BAR BB| Open rates'!BE41*0.82</f>
        <v>72816</v>
      </c>
      <c r="BF41" s="34">
        <f>'BAR BB| Open rates'!BF41*0.82</f>
        <v>74456</v>
      </c>
      <c r="BG41" s="34">
        <f>'BAR BB| Open rates'!BG41*0.82</f>
        <v>74456</v>
      </c>
      <c r="BH41" s="34">
        <f>'BAR BB| Open rates'!BH41*0.82</f>
        <v>70192</v>
      </c>
      <c r="BI41" s="34">
        <f>'BAR BB| Open rates'!BI41*0.82</f>
        <v>70192</v>
      </c>
      <c r="BJ41" s="34">
        <f>'BAR BB| Open rates'!BJ41*0.82</f>
        <v>70192</v>
      </c>
      <c r="BK41" s="34">
        <f>'BAR BB| Open rates'!BK41*0.82</f>
        <v>70192</v>
      </c>
      <c r="BL41" s="34">
        <f>'BAR BB| Open rates'!BL41*0.82</f>
        <v>70192</v>
      </c>
      <c r="BM41" s="34">
        <f>'BAR BB| Open rates'!BM41*0.82</f>
        <v>71176</v>
      </c>
      <c r="BN41" s="34">
        <f>'BAR BB| Open rates'!BN41*0.82</f>
        <v>71176</v>
      </c>
      <c r="BO41" s="34">
        <f>'BAR BB| Open rates'!BO41*0.82</f>
        <v>69372</v>
      </c>
      <c r="BP41" s="34">
        <f>'BAR BB| Open rates'!BP41*0.82</f>
        <v>69372</v>
      </c>
      <c r="BQ41" s="34">
        <f>'BAR BB| Open rates'!BQ41*0.82</f>
        <v>58876</v>
      </c>
      <c r="BR41" s="34">
        <f>'BAR BB| Open rates'!BR41*0.82</f>
        <v>58876</v>
      </c>
      <c r="BS41" s="34">
        <f>'BAR BB| Open rates'!BS41*0.82</f>
        <v>58876</v>
      </c>
      <c r="BT41" s="34">
        <f>'BAR BB| Open rates'!BT41*0.82</f>
        <v>58876</v>
      </c>
      <c r="BU41" s="34">
        <f>'BAR BB| Open rates'!BU41*0.82</f>
        <v>58876</v>
      </c>
      <c r="BV41" s="34">
        <f>'BAR BB| Open rates'!BV41*0.82</f>
        <v>57072</v>
      </c>
      <c r="BW41" s="34">
        <f>'BAR BB| Open rates'!BW41*0.82</f>
        <v>57072</v>
      </c>
      <c r="BX41" s="34">
        <f>'BAR BB| Open rates'!BX41*0.82</f>
        <v>57072</v>
      </c>
      <c r="BY41" s="34">
        <f>'BAR BB| Open rates'!BY41*0.82</f>
        <v>57072</v>
      </c>
      <c r="BZ41" s="34">
        <f>'BAR BB| Open rates'!BZ41*0.82</f>
        <v>57072</v>
      </c>
      <c r="CA41" s="34">
        <f>'BAR BB| Open rates'!CA41*0.82</f>
        <v>58876</v>
      </c>
      <c r="CB41" s="34">
        <f>'BAR BB| Open rates'!CB41*0.82</f>
        <v>58876</v>
      </c>
      <c r="CC41" s="34">
        <f>'BAR BB| Open rates'!CC41*0.82</f>
        <v>57072</v>
      </c>
      <c r="CD41" s="34">
        <f>'BAR BB| Open rates'!CD41*0.82</f>
        <v>57072</v>
      </c>
      <c r="CE41" s="34">
        <f>'BAR BB| Open rates'!CE41*0.82</f>
        <v>57072</v>
      </c>
      <c r="CF41" s="34">
        <f>'BAR BB| Open rates'!CF41*0.82</f>
        <v>57072</v>
      </c>
      <c r="CG41" s="34">
        <f>'BAR BB| Open rates'!CG41*0.82</f>
        <v>57072</v>
      </c>
      <c r="CH41" s="34">
        <f>'BAR BB| Open rates'!CH41*0.82</f>
        <v>58876</v>
      </c>
      <c r="CI41" s="34">
        <f>'BAR BB| Open rates'!CI41*0.82</f>
        <v>58876</v>
      </c>
      <c r="CJ41" s="34">
        <f>'BAR BB| Open rates'!CJ41*0.82</f>
        <v>57072</v>
      </c>
      <c r="CK41" s="34">
        <f>'BAR BB| Open rates'!CK41*0.82</f>
        <v>57072</v>
      </c>
      <c r="CL41" s="34">
        <f>'BAR BB| Open rates'!CL41*0.82</f>
        <v>57072</v>
      </c>
      <c r="CM41" s="34">
        <f>'BAR BB| Open rates'!CM41*0.82</f>
        <v>57072</v>
      </c>
      <c r="CN41" s="34">
        <f>'BAR BB| Open rates'!CN41*0.82</f>
        <v>57072</v>
      </c>
      <c r="CO41" s="34">
        <f>'BAR BB| Open rates'!CO41*0.82</f>
        <v>58876</v>
      </c>
      <c r="CP41" s="34">
        <f>'BAR BB| Open rates'!CP41*0.82</f>
        <v>58876</v>
      </c>
      <c r="CQ41" s="34">
        <f>'BAR BB| Open rates'!CQ41*0.82</f>
        <v>57072</v>
      </c>
      <c r="CR41" s="34">
        <f>'BAR BB| Open rates'!CR41*0.82</f>
        <v>57072</v>
      </c>
      <c r="CS41" s="34">
        <f>'BAR BB| Open rates'!CS41*0.82</f>
        <v>57072</v>
      </c>
      <c r="CT41" s="34">
        <f>'BAR BB| Open rates'!CT41*0.82</f>
        <v>57072</v>
      </c>
      <c r="CU41" s="34">
        <f>'BAR BB| Open rates'!CU41*0.82</f>
        <v>50430</v>
      </c>
      <c r="CV41" s="34">
        <f>'BAR BB| Open rates'!CV41*0.82</f>
        <v>50430</v>
      </c>
      <c r="CW41" s="34">
        <f>'BAR BB| Open rates'!CW41*0.82</f>
        <v>50430</v>
      </c>
      <c r="CX41" s="34">
        <f>'BAR BB| Open rates'!CX41*0.82</f>
        <v>48790</v>
      </c>
      <c r="CY41" s="34">
        <f>'BAR BB| Open rates'!CY41*0.82</f>
        <v>48790</v>
      </c>
      <c r="CZ41" s="34">
        <f>'BAR BB| Open rates'!CZ41*0.82</f>
        <v>48790</v>
      </c>
      <c r="DA41" s="34">
        <f>'BAR BB| Open rates'!DA41*0.82</f>
        <v>48790</v>
      </c>
      <c r="DB41" s="34">
        <f>'BAR BB| Open rates'!DB41*0.82</f>
        <v>48790</v>
      </c>
      <c r="DC41" s="34">
        <f>'BAR BB| Open rates'!DC41*0.82</f>
        <v>50430</v>
      </c>
      <c r="DD41" s="34">
        <f>'BAR BB| Open rates'!DD41*0.82</f>
        <v>50430</v>
      </c>
      <c r="DE41" s="34">
        <f>'BAR BB| Open rates'!DE41*0.82</f>
        <v>48790</v>
      </c>
      <c r="DF41" s="34">
        <f>'BAR BB| Open rates'!DF41*0.82</f>
        <v>48790</v>
      </c>
      <c r="DG41" s="34">
        <f>'BAR BB| Open rates'!DG41*0.82</f>
        <v>48790</v>
      </c>
      <c r="DH41" s="34">
        <f>'BAR BB| Open rates'!DH41*0.82</f>
        <v>48790</v>
      </c>
      <c r="DI41" s="34">
        <f>'BAR BB| Open rates'!DI41*0.82</f>
        <v>48790</v>
      </c>
      <c r="DJ41" s="34">
        <f>'BAR BB| Open rates'!DJ41*0.82</f>
        <v>50430</v>
      </c>
      <c r="DK41" s="34">
        <f>'BAR BB| Open rates'!DK41*0.82</f>
        <v>50430</v>
      </c>
      <c r="DL41" s="34">
        <f>'BAR BB| Open rates'!DL41*0.82</f>
        <v>48790</v>
      </c>
      <c r="DM41" s="34">
        <f>'BAR BB| Open rates'!DM41*0.82</f>
        <v>48790</v>
      </c>
      <c r="DN41" s="34">
        <f>'BAR BB| Open rates'!DN41*0.82</f>
        <v>48790</v>
      </c>
      <c r="DO41" s="34">
        <f>'BAR BB| Open rates'!DO41*0.82</f>
        <v>48790</v>
      </c>
      <c r="DP41" s="34">
        <f>'BAR BB| Open rates'!DP41*0.82</f>
        <v>48790</v>
      </c>
      <c r="DQ41" s="34">
        <f>'BAR BB| Open rates'!DQ41*0.82</f>
        <v>50430</v>
      </c>
      <c r="DR41" s="34">
        <f>'BAR BB| Open rates'!DR41*0.82</f>
        <v>50430</v>
      </c>
      <c r="DS41" s="34">
        <f>'BAR BB| Open rates'!DS41*0.82</f>
        <v>48790</v>
      </c>
      <c r="DT41" s="34">
        <f>'BAR BB| Open rates'!DT41*0.82</f>
        <v>48790</v>
      </c>
      <c r="DU41" s="34">
        <f>'BAR BB| Open rates'!DU41*0.82</f>
        <v>48790</v>
      </c>
      <c r="DV41" s="34">
        <f>'BAR BB| Open rates'!DV41*0.82</f>
        <v>48790</v>
      </c>
      <c r="DW41" s="34">
        <f>'BAR BB| Open rates'!DW41*0.82</f>
        <v>48790</v>
      </c>
      <c r="DX41" s="34">
        <f>'BAR BB| Open rates'!DX41*0.82</f>
        <v>50430</v>
      </c>
      <c r="DY41" s="34">
        <f>'BAR BB| Open rates'!DY41*0.82</f>
        <v>50430</v>
      </c>
      <c r="DZ41" s="34">
        <f>'BAR BB| Open rates'!DZ41*0.82</f>
        <v>51824</v>
      </c>
      <c r="EA41" s="34">
        <f>'BAR BB| Open rates'!EA41*0.82</f>
        <v>51824</v>
      </c>
      <c r="EB41" s="34">
        <f>'BAR BB| Open rates'!EB41*0.82</f>
        <v>51824</v>
      </c>
      <c r="EC41" s="34">
        <f>'BAR BB| Open rates'!EC41*0.82</f>
        <v>53628</v>
      </c>
      <c r="ED41" s="34">
        <f>'BAR BB| Open rates'!ED41*0.82</f>
        <v>53628</v>
      </c>
      <c r="EE41" s="34">
        <f>'BAR BB| Open rates'!EE41*0.82</f>
        <v>53628</v>
      </c>
      <c r="EF41" s="34">
        <f>'BAR BB| Open rates'!EF41*0.82</f>
        <v>53628</v>
      </c>
      <c r="EG41" s="34">
        <f>'BAR BB| Open rates'!EG41*0.82</f>
        <v>47970</v>
      </c>
      <c r="EH41" s="34">
        <f>'BAR BB| Open rates'!EH41*0.82</f>
        <v>47970</v>
      </c>
      <c r="EI41" s="34">
        <f>'BAR BB| Open rates'!EI41*0.82</f>
        <v>47970</v>
      </c>
      <c r="EJ41" s="34">
        <f>'BAR BB| Open rates'!EJ41*0.82</f>
        <v>47970</v>
      </c>
      <c r="EK41" s="34">
        <f>'BAR BB| Open rates'!EK41*0.82</f>
        <v>47970</v>
      </c>
      <c r="EL41" s="34">
        <f>'BAR BB| Open rates'!EL41*0.82</f>
        <v>48790</v>
      </c>
      <c r="EM41" s="34">
        <f>'BAR BB| Open rates'!EM41*0.82</f>
        <v>48790</v>
      </c>
      <c r="EN41" s="34">
        <f>'BAR BB| Open rates'!EN41*0.82</f>
        <v>47970</v>
      </c>
      <c r="EO41" s="34">
        <f>'BAR BB| Open rates'!EO41*0.82</f>
        <v>47970</v>
      </c>
      <c r="EP41" s="34">
        <f>'BAR BB| Open rates'!EP41*0.82</f>
        <v>47970</v>
      </c>
      <c r="EQ41" s="34">
        <f>'BAR BB| Open rates'!EQ41*0.82</f>
        <v>47970</v>
      </c>
      <c r="ER41" s="34">
        <f>'BAR BB| Open rates'!ER41*0.82</f>
        <v>47970</v>
      </c>
      <c r="ES41" s="34">
        <f>'BAR BB| Open rates'!ES41*0.82</f>
        <v>48790</v>
      </c>
      <c r="ET41" s="34">
        <f>'BAR BB| Open rates'!ET41*0.82</f>
        <v>48790</v>
      </c>
      <c r="EU41" s="34">
        <f>'BAR BB| Open rates'!EU41*0.82</f>
        <v>47970</v>
      </c>
      <c r="EV41" s="34">
        <f>'BAR BB| Open rates'!EV41*0.82</f>
        <v>47970</v>
      </c>
      <c r="EW41" s="34">
        <f>'BAR BB| Open rates'!EW41*0.82</f>
        <v>47970</v>
      </c>
      <c r="EX41" s="34">
        <f>'BAR BB| Open rates'!EX41*0.82</f>
        <v>47970</v>
      </c>
      <c r="EY41" s="34">
        <f>'BAR BB| Open rates'!EY41*0.82</f>
        <v>47970</v>
      </c>
      <c r="EZ41" s="34">
        <f>'BAR BB| Open rates'!EZ41*0.82</f>
        <v>48790</v>
      </c>
      <c r="FA41" s="34">
        <f>'BAR BB| Open rates'!FA41*0.82</f>
        <v>48790</v>
      </c>
      <c r="FB41" s="34">
        <f>'BAR BB| Open rates'!FB41*0.82</f>
        <v>47970</v>
      </c>
      <c r="FC41" s="34">
        <f>'BAR BB| Open rates'!FC41*0.82</f>
        <v>47970</v>
      </c>
      <c r="FD41" s="34">
        <f>'BAR BB| Open rates'!FD41*0.82</f>
        <v>47970</v>
      </c>
      <c r="FE41" s="34">
        <f>'BAR BB| Open rates'!FE41*0.82</f>
        <v>47970</v>
      </c>
      <c r="FF41" s="34">
        <f>'BAR BB| Open rates'!FF41*0.82</f>
        <v>47970</v>
      </c>
      <c r="FG41" s="34">
        <f>'BAR BB| Open rates'!FG41*0.82</f>
        <v>48790</v>
      </c>
      <c r="FH41" s="34">
        <f>'BAR BB| Open rates'!FH41*0.82</f>
        <v>48790</v>
      </c>
      <c r="FI41" s="34">
        <f>'BAR BB| Open rates'!FI41*0.82</f>
        <v>47970</v>
      </c>
      <c r="FJ41" s="34">
        <f>'BAR BB| Open rates'!FJ41*0.82</f>
        <v>47970</v>
      </c>
      <c r="FK41" s="34">
        <f>'BAR BB| Open rates'!FK41*0.82</f>
        <v>47970</v>
      </c>
      <c r="FL41" s="34">
        <f>'BAR BB| Open rates'!FL41*0.82</f>
        <v>47970</v>
      </c>
      <c r="FM41" s="34">
        <f>'BAR BB| Open rates'!FM41*0.82</f>
        <v>47970</v>
      </c>
      <c r="FN41" s="34">
        <f>'BAR BB| Open rates'!FN41*0.82</f>
        <v>48790</v>
      </c>
      <c r="FO41" s="34">
        <f>'BAR BB| Open rates'!FO41*0.82</f>
        <v>48790</v>
      </c>
      <c r="FP41" s="34">
        <f>'BAR BB| Open rates'!FP41*0.82</f>
        <v>47970</v>
      </c>
      <c r="FQ41" s="34">
        <f>'BAR BB| Open rates'!FQ41*0.82</f>
        <v>47970</v>
      </c>
      <c r="FR41" s="34">
        <f>'BAR BB| Open rates'!FR41*0.82</f>
        <v>47970</v>
      </c>
      <c r="FS41" s="34">
        <f>'BAR BB| Open rates'!FS41*0.82</f>
        <v>47970</v>
      </c>
      <c r="FT41" s="34">
        <f>'BAR BB| Open rates'!FT41*0.82</f>
        <v>47970</v>
      </c>
      <c r="FU41" s="34">
        <f>'BAR BB| Open rates'!FU41*0.82</f>
        <v>48790</v>
      </c>
      <c r="FV41" s="34">
        <f>'BAR BB| Open rates'!FV41*0.82</f>
        <v>48790</v>
      </c>
      <c r="FW41" s="34">
        <f>'BAR BB| Open rates'!FW41*0.82</f>
        <v>51824</v>
      </c>
      <c r="FX41" s="34">
        <f>'BAR BB| Open rates'!FX41*0.82</f>
        <v>51824</v>
      </c>
      <c r="FY41" s="34">
        <f>'BAR BB| Open rates'!FY41*0.82</f>
        <v>51824</v>
      </c>
      <c r="FZ41" s="34">
        <f>'BAR BB| Open rates'!FZ41*0.82</f>
        <v>51824</v>
      </c>
      <c r="GA41" s="34">
        <f>'BAR BB| Open rates'!GA41*0.82</f>
        <v>51824</v>
      </c>
      <c r="GB41" s="34">
        <f>'BAR BB| Open rates'!GB41*0.82</f>
        <v>53628</v>
      </c>
      <c r="GC41" s="34">
        <f>'BAR BB| Open rates'!GC41*0.82</f>
        <v>53628</v>
      </c>
      <c r="GD41" s="34">
        <f>'BAR BB| Open rates'!GD41*0.82</f>
        <v>53628</v>
      </c>
      <c r="GE41" s="34">
        <f>'BAR BB| Open rates'!GE41*0.82</f>
        <v>53628</v>
      </c>
    </row>
    <row r="42" spans="1:187" s="35" customFormat="1" ht="12" customHeight="1" x14ac:dyDescent="0.2">
      <c r="A42" s="261">
        <v>3</v>
      </c>
      <c r="B42" s="34">
        <f>'BAR BB| Open rates'!B42*0.82</f>
        <v>75850</v>
      </c>
      <c r="C42" s="34">
        <f>'BAR BB| Open rates'!C42*0.82</f>
        <v>75850</v>
      </c>
      <c r="D42" s="34">
        <f>'BAR BB| Open rates'!D42*0.82</f>
        <v>73636</v>
      </c>
      <c r="E42" s="34">
        <f>'BAR BB| Open rates'!E42*0.82</f>
        <v>73636</v>
      </c>
      <c r="F42" s="34">
        <f>'BAR BB| Open rates'!F42*0.82</f>
        <v>71832</v>
      </c>
      <c r="G42" s="34">
        <f>'BAR BB| Open rates'!G42*0.82</f>
        <v>73636</v>
      </c>
      <c r="H42" s="34">
        <f>'BAR BB| Open rates'!H42*0.82</f>
        <v>73636</v>
      </c>
      <c r="I42" s="34">
        <f>'BAR BB| Open rates'!I42*0.82</f>
        <v>75276</v>
      </c>
      <c r="J42" s="34">
        <f>'BAR BB| Open rates'!J42*0.82</f>
        <v>75276</v>
      </c>
      <c r="K42" s="34">
        <f>'BAR BB| Open rates'!K42*0.82</f>
        <v>73636</v>
      </c>
      <c r="L42" s="34">
        <f>'BAR BB| Open rates'!L42*0.82</f>
        <v>73636</v>
      </c>
      <c r="M42" s="34">
        <f>'BAR BB| Open rates'!M42*0.82</f>
        <v>73636</v>
      </c>
      <c r="N42" s="34">
        <f>'BAR BB| Open rates'!N42*0.82</f>
        <v>73636</v>
      </c>
      <c r="O42" s="34">
        <f>'BAR BB| Open rates'!O42*0.82</f>
        <v>73636</v>
      </c>
      <c r="P42" s="34">
        <f>'BAR BB| Open rates'!P42*0.82</f>
        <v>75276</v>
      </c>
      <c r="Q42" s="34">
        <f>'BAR BB| Open rates'!Q42*0.82</f>
        <v>75276</v>
      </c>
      <c r="R42" s="34">
        <f>'BAR BB| Open rates'!R42*0.82</f>
        <v>75276</v>
      </c>
      <c r="S42" s="34">
        <f>'BAR BB| Open rates'!S42*0.82</f>
        <v>75276</v>
      </c>
      <c r="T42" s="34">
        <f>'BAR BB| Open rates'!T42*0.82</f>
        <v>75276</v>
      </c>
      <c r="U42" s="34">
        <f>'BAR BB| Open rates'!U42*0.82</f>
        <v>75276</v>
      </c>
      <c r="V42" s="34">
        <f>'BAR BB| Open rates'!V42*0.82</f>
        <v>75276</v>
      </c>
      <c r="W42" s="34">
        <f>'BAR BB| Open rates'!W42*0.82</f>
        <v>76916</v>
      </c>
      <c r="X42" s="34">
        <f>'BAR BB| Open rates'!X42*0.82</f>
        <v>76916</v>
      </c>
      <c r="Y42" s="34">
        <f>'BAR BB| Open rates'!Y42*0.82</f>
        <v>75276</v>
      </c>
      <c r="Z42" s="34">
        <f>'BAR BB| Open rates'!Z42*0.82</f>
        <v>75276</v>
      </c>
      <c r="AA42" s="34">
        <f>'BAR BB| Open rates'!AA42*0.82</f>
        <v>75276</v>
      </c>
      <c r="AB42" s="34">
        <f>'BAR BB| Open rates'!AB42*0.82</f>
        <v>75276</v>
      </c>
      <c r="AC42" s="34">
        <f>'BAR BB| Open rates'!AC42*0.82</f>
        <v>75276</v>
      </c>
      <c r="AD42" s="34">
        <f>'BAR BB| Open rates'!AD42*0.82</f>
        <v>76916</v>
      </c>
      <c r="AE42" s="34">
        <f>'BAR BB| Open rates'!AE42*0.82</f>
        <v>76916</v>
      </c>
      <c r="AF42" s="34">
        <f>'BAR BB| Open rates'!AF42*0.82</f>
        <v>75276</v>
      </c>
      <c r="AG42" s="34">
        <f>'BAR BB| Open rates'!AG42*0.82</f>
        <v>75276</v>
      </c>
      <c r="AH42" s="34">
        <f>'BAR BB| Open rates'!AH42*0.82</f>
        <v>75276</v>
      </c>
      <c r="AI42" s="34">
        <f>'BAR BB| Open rates'!AI42*0.82</f>
        <v>75276</v>
      </c>
      <c r="AJ42" s="34">
        <f>'BAR BB| Open rates'!AJ42*0.82</f>
        <v>75276</v>
      </c>
      <c r="AK42" s="34">
        <f>'BAR BB| Open rates'!AK42*0.82</f>
        <v>76916</v>
      </c>
      <c r="AL42" s="34">
        <f>'BAR BB| Open rates'!AL42*0.82</f>
        <v>76916</v>
      </c>
      <c r="AM42" s="34">
        <f>'BAR BB| Open rates'!AM42*0.82</f>
        <v>75276</v>
      </c>
      <c r="AN42" s="34">
        <f>'BAR BB| Open rates'!AN42*0.82</f>
        <v>75276</v>
      </c>
      <c r="AO42" s="34">
        <f>'BAR BB| Open rates'!AO42*0.82</f>
        <v>75276</v>
      </c>
      <c r="AP42" s="34">
        <f>'BAR BB| Open rates'!AP42*0.82</f>
        <v>75276</v>
      </c>
      <c r="AQ42" s="34">
        <f>'BAR BB| Open rates'!AQ42*0.82</f>
        <v>75276</v>
      </c>
      <c r="AR42" s="34">
        <f>'BAR BB| Open rates'!AR42*0.82</f>
        <v>76916</v>
      </c>
      <c r="AS42" s="34">
        <f>'BAR BB| Open rates'!AS42*0.82</f>
        <v>76916</v>
      </c>
      <c r="AT42" s="34">
        <f>'BAR BB| Open rates'!AT42*0.82</f>
        <v>75276</v>
      </c>
      <c r="AU42" s="34">
        <f>'BAR BB| Open rates'!AU42*0.82</f>
        <v>75276</v>
      </c>
      <c r="AV42" s="34">
        <f>'BAR BB| Open rates'!AV42*0.82</f>
        <v>75276</v>
      </c>
      <c r="AW42" s="34">
        <f>'BAR BB| Open rates'!AW42*0.82</f>
        <v>75276</v>
      </c>
      <c r="AX42" s="34">
        <f>'BAR BB| Open rates'!AX42*0.82</f>
        <v>75276</v>
      </c>
      <c r="AY42" s="34">
        <f>'BAR BB| Open rates'!AY42*0.82</f>
        <v>76916</v>
      </c>
      <c r="AZ42" s="34">
        <f>'BAR BB| Open rates'!AZ42*0.82</f>
        <v>76916</v>
      </c>
      <c r="BA42" s="34">
        <f>'BAR BB| Open rates'!BA42*0.82</f>
        <v>75276</v>
      </c>
      <c r="BB42" s="34">
        <f>'BAR BB| Open rates'!BB42*0.82</f>
        <v>75276</v>
      </c>
      <c r="BC42" s="34">
        <f>'BAR BB| Open rates'!BC42*0.82</f>
        <v>75276</v>
      </c>
      <c r="BD42" s="34">
        <f>'BAR BB| Open rates'!BD42*0.82</f>
        <v>75276</v>
      </c>
      <c r="BE42" s="34">
        <f>'BAR BB| Open rates'!BE42*0.82</f>
        <v>75276</v>
      </c>
      <c r="BF42" s="34">
        <f>'BAR BB| Open rates'!BF42*0.82</f>
        <v>76916</v>
      </c>
      <c r="BG42" s="34">
        <f>'BAR BB| Open rates'!BG42*0.82</f>
        <v>76916</v>
      </c>
      <c r="BH42" s="34">
        <f>'BAR BB| Open rates'!BH42*0.82</f>
        <v>72652</v>
      </c>
      <c r="BI42" s="34">
        <f>'BAR BB| Open rates'!BI42*0.82</f>
        <v>72652</v>
      </c>
      <c r="BJ42" s="34">
        <f>'BAR BB| Open rates'!BJ42*0.82</f>
        <v>72652</v>
      </c>
      <c r="BK42" s="34">
        <f>'BAR BB| Open rates'!BK42*0.82</f>
        <v>72652</v>
      </c>
      <c r="BL42" s="34">
        <f>'BAR BB| Open rates'!BL42*0.82</f>
        <v>72652</v>
      </c>
      <c r="BM42" s="34">
        <f>'BAR BB| Open rates'!BM42*0.82</f>
        <v>73636</v>
      </c>
      <c r="BN42" s="34">
        <f>'BAR BB| Open rates'!BN42*0.82</f>
        <v>73636</v>
      </c>
      <c r="BO42" s="34">
        <f>'BAR BB| Open rates'!BO42*0.82</f>
        <v>71832</v>
      </c>
      <c r="BP42" s="34">
        <f>'BAR BB| Open rates'!BP42*0.82</f>
        <v>71832</v>
      </c>
      <c r="BQ42" s="34">
        <f>'BAR BB| Open rates'!BQ42*0.82</f>
        <v>61335.999999999993</v>
      </c>
      <c r="BR42" s="34">
        <f>'BAR BB| Open rates'!BR42*0.82</f>
        <v>61335.999999999993</v>
      </c>
      <c r="BS42" s="34">
        <f>'BAR BB| Open rates'!BS42*0.82</f>
        <v>61335.999999999993</v>
      </c>
      <c r="BT42" s="34">
        <f>'BAR BB| Open rates'!BT42*0.82</f>
        <v>61335.999999999993</v>
      </c>
      <c r="BU42" s="34">
        <f>'BAR BB| Open rates'!BU42*0.82</f>
        <v>61335.999999999993</v>
      </c>
      <c r="BV42" s="34">
        <f>'BAR BB| Open rates'!BV42*0.82</f>
        <v>59532</v>
      </c>
      <c r="BW42" s="34">
        <f>'BAR BB| Open rates'!BW42*0.82</f>
        <v>59532</v>
      </c>
      <c r="BX42" s="34">
        <f>'BAR BB| Open rates'!BX42*0.82</f>
        <v>59532</v>
      </c>
      <c r="BY42" s="34">
        <f>'BAR BB| Open rates'!BY42*0.82</f>
        <v>59532</v>
      </c>
      <c r="BZ42" s="34">
        <f>'BAR BB| Open rates'!BZ42*0.82</f>
        <v>59532</v>
      </c>
      <c r="CA42" s="34">
        <f>'BAR BB| Open rates'!CA42*0.82</f>
        <v>61335.999999999993</v>
      </c>
      <c r="CB42" s="34">
        <f>'BAR BB| Open rates'!CB42*0.82</f>
        <v>61335.999999999993</v>
      </c>
      <c r="CC42" s="34">
        <f>'BAR BB| Open rates'!CC42*0.82</f>
        <v>59532</v>
      </c>
      <c r="CD42" s="34">
        <f>'BAR BB| Open rates'!CD42*0.82</f>
        <v>59532</v>
      </c>
      <c r="CE42" s="34">
        <f>'BAR BB| Open rates'!CE42*0.82</f>
        <v>59532</v>
      </c>
      <c r="CF42" s="34">
        <f>'BAR BB| Open rates'!CF42*0.82</f>
        <v>59532</v>
      </c>
      <c r="CG42" s="34">
        <f>'BAR BB| Open rates'!CG42*0.82</f>
        <v>59532</v>
      </c>
      <c r="CH42" s="34">
        <f>'BAR BB| Open rates'!CH42*0.82</f>
        <v>61335.999999999993</v>
      </c>
      <c r="CI42" s="34">
        <f>'BAR BB| Open rates'!CI42*0.82</f>
        <v>61335.999999999993</v>
      </c>
      <c r="CJ42" s="34">
        <f>'BAR BB| Open rates'!CJ42*0.82</f>
        <v>59532</v>
      </c>
      <c r="CK42" s="34">
        <f>'BAR BB| Open rates'!CK42*0.82</f>
        <v>59532</v>
      </c>
      <c r="CL42" s="34">
        <f>'BAR BB| Open rates'!CL42*0.82</f>
        <v>59532</v>
      </c>
      <c r="CM42" s="34">
        <f>'BAR BB| Open rates'!CM42*0.82</f>
        <v>59532</v>
      </c>
      <c r="CN42" s="34">
        <f>'BAR BB| Open rates'!CN42*0.82</f>
        <v>59532</v>
      </c>
      <c r="CO42" s="34">
        <f>'BAR BB| Open rates'!CO42*0.82</f>
        <v>61335.999999999993</v>
      </c>
      <c r="CP42" s="34">
        <f>'BAR BB| Open rates'!CP42*0.82</f>
        <v>61335.999999999993</v>
      </c>
      <c r="CQ42" s="34">
        <f>'BAR BB| Open rates'!CQ42*0.82</f>
        <v>59532</v>
      </c>
      <c r="CR42" s="34">
        <f>'BAR BB| Open rates'!CR42*0.82</f>
        <v>59532</v>
      </c>
      <c r="CS42" s="34">
        <f>'BAR BB| Open rates'!CS42*0.82</f>
        <v>59532</v>
      </c>
      <c r="CT42" s="34">
        <f>'BAR BB| Open rates'!CT42*0.82</f>
        <v>59532</v>
      </c>
      <c r="CU42" s="34">
        <f>'BAR BB| Open rates'!CU42*0.82</f>
        <v>52890</v>
      </c>
      <c r="CV42" s="34">
        <f>'BAR BB| Open rates'!CV42*0.82</f>
        <v>52890</v>
      </c>
      <c r="CW42" s="34">
        <f>'BAR BB| Open rates'!CW42*0.82</f>
        <v>52890</v>
      </c>
      <c r="CX42" s="34">
        <f>'BAR BB| Open rates'!CX42*0.82</f>
        <v>51250</v>
      </c>
      <c r="CY42" s="34">
        <f>'BAR BB| Open rates'!CY42*0.82</f>
        <v>51250</v>
      </c>
      <c r="CZ42" s="34">
        <f>'BAR BB| Open rates'!CZ42*0.82</f>
        <v>51250</v>
      </c>
      <c r="DA42" s="34">
        <f>'BAR BB| Open rates'!DA42*0.82</f>
        <v>51250</v>
      </c>
      <c r="DB42" s="34">
        <f>'BAR BB| Open rates'!DB42*0.82</f>
        <v>51250</v>
      </c>
      <c r="DC42" s="34">
        <f>'BAR BB| Open rates'!DC42*0.82</f>
        <v>52890</v>
      </c>
      <c r="DD42" s="34">
        <f>'BAR BB| Open rates'!DD42*0.82</f>
        <v>52890</v>
      </c>
      <c r="DE42" s="34">
        <f>'BAR BB| Open rates'!DE42*0.82</f>
        <v>51250</v>
      </c>
      <c r="DF42" s="34">
        <f>'BAR BB| Open rates'!DF42*0.82</f>
        <v>51250</v>
      </c>
      <c r="DG42" s="34">
        <f>'BAR BB| Open rates'!DG42*0.82</f>
        <v>51250</v>
      </c>
      <c r="DH42" s="34">
        <f>'BAR BB| Open rates'!DH42*0.82</f>
        <v>51250</v>
      </c>
      <c r="DI42" s="34">
        <f>'BAR BB| Open rates'!DI42*0.82</f>
        <v>51250</v>
      </c>
      <c r="DJ42" s="34">
        <f>'BAR BB| Open rates'!DJ42*0.82</f>
        <v>52890</v>
      </c>
      <c r="DK42" s="34">
        <f>'BAR BB| Open rates'!DK42*0.82</f>
        <v>52890</v>
      </c>
      <c r="DL42" s="34">
        <f>'BAR BB| Open rates'!DL42*0.82</f>
        <v>51250</v>
      </c>
      <c r="DM42" s="34">
        <f>'BAR BB| Open rates'!DM42*0.82</f>
        <v>51250</v>
      </c>
      <c r="DN42" s="34">
        <f>'BAR BB| Open rates'!DN42*0.82</f>
        <v>51250</v>
      </c>
      <c r="DO42" s="34">
        <f>'BAR BB| Open rates'!DO42*0.82</f>
        <v>51250</v>
      </c>
      <c r="DP42" s="34">
        <f>'BAR BB| Open rates'!DP42*0.82</f>
        <v>51250</v>
      </c>
      <c r="DQ42" s="34">
        <f>'BAR BB| Open rates'!DQ42*0.82</f>
        <v>52890</v>
      </c>
      <c r="DR42" s="34">
        <f>'BAR BB| Open rates'!DR42*0.82</f>
        <v>52890</v>
      </c>
      <c r="DS42" s="34">
        <f>'BAR BB| Open rates'!DS42*0.82</f>
        <v>51250</v>
      </c>
      <c r="DT42" s="34">
        <f>'BAR BB| Open rates'!DT42*0.82</f>
        <v>51250</v>
      </c>
      <c r="DU42" s="34">
        <f>'BAR BB| Open rates'!DU42*0.82</f>
        <v>51250</v>
      </c>
      <c r="DV42" s="34">
        <f>'BAR BB| Open rates'!DV42*0.82</f>
        <v>51250</v>
      </c>
      <c r="DW42" s="34">
        <f>'BAR BB| Open rates'!DW42*0.82</f>
        <v>51250</v>
      </c>
      <c r="DX42" s="34">
        <f>'BAR BB| Open rates'!DX42*0.82</f>
        <v>52890</v>
      </c>
      <c r="DY42" s="34">
        <f>'BAR BB| Open rates'!DY42*0.82</f>
        <v>52890</v>
      </c>
      <c r="DZ42" s="34">
        <f>'BAR BB| Open rates'!DZ42*0.82</f>
        <v>54284</v>
      </c>
      <c r="EA42" s="34">
        <f>'BAR BB| Open rates'!EA42*0.82</f>
        <v>54284</v>
      </c>
      <c r="EB42" s="34">
        <f>'BAR BB| Open rates'!EB42*0.82</f>
        <v>54284</v>
      </c>
      <c r="EC42" s="34">
        <f>'BAR BB| Open rates'!EC42*0.82</f>
        <v>56088</v>
      </c>
      <c r="ED42" s="34">
        <f>'BAR BB| Open rates'!ED42*0.82</f>
        <v>56088</v>
      </c>
      <c r="EE42" s="34">
        <f>'BAR BB| Open rates'!EE42*0.82</f>
        <v>56088</v>
      </c>
      <c r="EF42" s="34">
        <f>'BAR BB| Open rates'!EF42*0.82</f>
        <v>56088</v>
      </c>
      <c r="EG42" s="34">
        <f>'BAR BB| Open rates'!EG42*0.82</f>
        <v>50430</v>
      </c>
      <c r="EH42" s="34">
        <f>'BAR BB| Open rates'!EH42*0.82</f>
        <v>50430</v>
      </c>
      <c r="EI42" s="34">
        <f>'BAR BB| Open rates'!EI42*0.82</f>
        <v>50430</v>
      </c>
      <c r="EJ42" s="34">
        <f>'BAR BB| Open rates'!EJ42*0.82</f>
        <v>50430</v>
      </c>
      <c r="EK42" s="34">
        <f>'BAR BB| Open rates'!EK42*0.82</f>
        <v>50430</v>
      </c>
      <c r="EL42" s="34">
        <f>'BAR BB| Open rates'!EL42*0.82</f>
        <v>51250</v>
      </c>
      <c r="EM42" s="34">
        <f>'BAR BB| Open rates'!EM42*0.82</f>
        <v>51250</v>
      </c>
      <c r="EN42" s="34">
        <f>'BAR BB| Open rates'!EN42*0.82</f>
        <v>50430</v>
      </c>
      <c r="EO42" s="34">
        <f>'BAR BB| Open rates'!EO42*0.82</f>
        <v>50430</v>
      </c>
      <c r="EP42" s="34">
        <f>'BAR BB| Open rates'!EP42*0.82</f>
        <v>50430</v>
      </c>
      <c r="EQ42" s="34">
        <f>'BAR BB| Open rates'!EQ42*0.82</f>
        <v>50430</v>
      </c>
      <c r="ER42" s="34">
        <f>'BAR BB| Open rates'!ER42*0.82</f>
        <v>50430</v>
      </c>
      <c r="ES42" s="34">
        <f>'BAR BB| Open rates'!ES42*0.82</f>
        <v>51250</v>
      </c>
      <c r="ET42" s="34">
        <f>'BAR BB| Open rates'!ET42*0.82</f>
        <v>51250</v>
      </c>
      <c r="EU42" s="34">
        <f>'BAR BB| Open rates'!EU42*0.82</f>
        <v>50430</v>
      </c>
      <c r="EV42" s="34">
        <f>'BAR BB| Open rates'!EV42*0.82</f>
        <v>50430</v>
      </c>
      <c r="EW42" s="34">
        <f>'BAR BB| Open rates'!EW42*0.82</f>
        <v>50430</v>
      </c>
      <c r="EX42" s="34">
        <f>'BAR BB| Open rates'!EX42*0.82</f>
        <v>50430</v>
      </c>
      <c r="EY42" s="34">
        <f>'BAR BB| Open rates'!EY42*0.82</f>
        <v>50430</v>
      </c>
      <c r="EZ42" s="34">
        <f>'BAR BB| Open rates'!EZ42*0.82</f>
        <v>51250</v>
      </c>
      <c r="FA42" s="34">
        <f>'BAR BB| Open rates'!FA42*0.82</f>
        <v>51250</v>
      </c>
      <c r="FB42" s="34">
        <f>'BAR BB| Open rates'!FB42*0.82</f>
        <v>50430</v>
      </c>
      <c r="FC42" s="34">
        <f>'BAR BB| Open rates'!FC42*0.82</f>
        <v>50430</v>
      </c>
      <c r="FD42" s="34">
        <f>'BAR BB| Open rates'!FD42*0.82</f>
        <v>50430</v>
      </c>
      <c r="FE42" s="34">
        <f>'BAR BB| Open rates'!FE42*0.82</f>
        <v>50430</v>
      </c>
      <c r="FF42" s="34">
        <f>'BAR BB| Open rates'!FF42*0.82</f>
        <v>50430</v>
      </c>
      <c r="FG42" s="34">
        <f>'BAR BB| Open rates'!FG42*0.82</f>
        <v>51250</v>
      </c>
      <c r="FH42" s="34">
        <f>'BAR BB| Open rates'!FH42*0.82</f>
        <v>51250</v>
      </c>
      <c r="FI42" s="34">
        <f>'BAR BB| Open rates'!FI42*0.82</f>
        <v>50430</v>
      </c>
      <c r="FJ42" s="34">
        <f>'BAR BB| Open rates'!FJ42*0.82</f>
        <v>50430</v>
      </c>
      <c r="FK42" s="34">
        <f>'BAR BB| Open rates'!FK42*0.82</f>
        <v>50430</v>
      </c>
      <c r="FL42" s="34">
        <f>'BAR BB| Open rates'!FL42*0.82</f>
        <v>50430</v>
      </c>
      <c r="FM42" s="34">
        <f>'BAR BB| Open rates'!FM42*0.82</f>
        <v>50430</v>
      </c>
      <c r="FN42" s="34">
        <f>'BAR BB| Open rates'!FN42*0.82</f>
        <v>51250</v>
      </c>
      <c r="FO42" s="34">
        <f>'BAR BB| Open rates'!FO42*0.82</f>
        <v>51250</v>
      </c>
      <c r="FP42" s="34">
        <f>'BAR BB| Open rates'!FP42*0.82</f>
        <v>50430</v>
      </c>
      <c r="FQ42" s="34">
        <f>'BAR BB| Open rates'!FQ42*0.82</f>
        <v>50430</v>
      </c>
      <c r="FR42" s="34">
        <f>'BAR BB| Open rates'!FR42*0.82</f>
        <v>50430</v>
      </c>
      <c r="FS42" s="34">
        <f>'BAR BB| Open rates'!FS42*0.82</f>
        <v>50430</v>
      </c>
      <c r="FT42" s="34">
        <f>'BAR BB| Open rates'!FT42*0.82</f>
        <v>50430</v>
      </c>
      <c r="FU42" s="34">
        <f>'BAR BB| Open rates'!FU42*0.82</f>
        <v>51250</v>
      </c>
      <c r="FV42" s="34">
        <f>'BAR BB| Open rates'!FV42*0.82</f>
        <v>51250</v>
      </c>
      <c r="FW42" s="34">
        <f>'BAR BB| Open rates'!FW42*0.82</f>
        <v>54284</v>
      </c>
      <c r="FX42" s="34">
        <f>'BAR BB| Open rates'!FX42*0.82</f>
        <v>54284</v>
      </c>
      <c r="FY42" s="34">
        <f>'BAR BB| Open rates'!FY42*0.82</f>
        <v>54284</v>
      </c>
      <c r="FZ42" s="34">
        <f>'BAR BB| Open rates'!FZ42*0.82</f>
        <v>54284</v>
      </c>
      <c r="GA42" s="34">
        <f>'BAR BB| Open rates'!GA42*0.82</f>
        <v>54284</v>
      </c>
      <c r="GB42" s="34">
        <f>'BAR BB| Open rates'!GB42*0.82</f>
        <v>56088</v>
      </c>
      <c r="GC42" s="34">
        <f>'BAR BB| Open rates'!GC42*0.82</f>
        <v>56088</v>
      </c>
      <c r="GD42" s="34">
        <f>'BAR BB| Open rates'!GD42*0.82</f>
        <v>56088</v>
      </c>
      <c r="GE42" s="34">
        <f>'BAR BB| Open rates'!GE42*0.82</f>
        <v>56088</v>
      </c>
    </row>
    <row r="43" spans="1:187" s="35" customFormat="1" ht="12" customHeight="1" x14ac:dyDescent="0.2">
      <c r="A43" s="261">
        <v>4</v>
      </c>
      <c r="B43" s="34">
        <f>'BAR BB| Open rates'!B43*0.82</f>
        <v>78310</v>
      </c>
      <c r="C43" s="34">
        <f>'BAR BB| Open rates'!C43*0.82</f>
        <v>78310</v>
      </c>
      <c r="D43" s="34">
        <f>'BAR BB| Open rates'!D43*0.82</f>
        <v>76096</v>
      </c>
      <c r="E43" s="34">
        <f>'BAR BB| Open rates'!E43*0.82</f>
        <v>76096</v>
      </c>
      <c r="F43" s="34">
        <f>'BAR BB| Open rates'!F43*0.82</f>
        <v>74292</v>
      </c>
      <c r="G43" s="34">
        <f>'BAR BB| Open rates'!G43*0.82</f>
        <v>76096</v>
      </c>
      <c r="H43" s="34">
        <f>'BAR BB| Open rates'!H43*0.82</f>
        <v>76096</v>
      </c>
      <c r="I43" s="34">
        <f>'BAR BB| Open rates'!I43*0.82</f>
        <v>77736</v>
      </c>
      <c r="J43" s="34">
        <f>'BAR BB| Open rates'!J43*0.82</f>
        <v>77736</v>
      </c>
      <c r="K43" s="34">
        <f>'BAR BB| Open rates'!K43*0.82</f>
        <v>76096</v>
      </c>
      <c r="L43" s="34">
        <f>'BAR BB| Open rates'!L43*0.82</f>
        <v>76096</v>
      </c>
      <c r="M43" s="34">
        <f>'BAR BB| Open rates'!M43*0.82</f>
        <v>76096</v>
      </c>
      <c r="N43" s="34">
        <f>'BAR BB| Open rates'!N43*0.82</f>
        <v>76096</v>
      </c>
      <c r="O43" s="34">
        <f>'BAR BB| Open rates'!O43*0.82</f>
        <v>76096</v>
      </c>
      <c r="P43" s="34">
        <f>'BAR BB| Open rates'!P43*0.82</f>
        <v>77736</v>
      </c>
      <c r="Q43" s="34">
        <f>'BAR BB| Open rates'!Q43*0.82</f>
        <v>77736</v>
      </c>
      <c r="R43" s="34">
        <f>'BAR BB| Open rates'!R43*0.82</f>
        <v>77736</v>
      </c>
      <c r="S43" s="34">
        <f>'BAR BB| Open rates'!S43*0.82</f>
        <v>77736</v>
      </c>
      <c r="T43" s="34">
        <f>'BAR BB| Open rates'!T43*0.82</f>
        <v>77736</v>
      </c>
      <c r="U43" s="34">
        <f>'BAR BB| Open rates'!U43*0.82</f>
        <v>77736</v>
      </c>
      <c r="V43" s="34">
        <f>'BAR BB| Open rates'!V43*0.82</f>
        <v>77736</v>
      </c>
      <c r="W43" s="34">
        <f>'BAR BB| Open rates'!W43*0.82</f>
        <v>79376</v>
      </c>
      <c r="X43" s="34">
        <f>'BAR BB| Open rates'!X43*0.82</f>
        <v>79376</v>
      </c>
      <c r="Y43" s="34">
        <f>'BAR BB| Open rates'!Y43*0.82</f>
        <v>77736</v>
      </c>
      <c r="Z43" s="34">
        <f>'BAR BB| Open rates'!Z43*0.82</f>
        <v>77736</v>
      </c>
      <c r="AA43" s="34">
        <f>'BAR BB| Open rates'!AA43*0.82</f>
        <v>77736</v>
      </c>
      <c r="AB43" s="34">
        <f>'BAR BB| Open rates'!AB43*0.82</f>
        <v>77736</v>
      </c>
      <c r="AC43" s="34">
        <f>'BAR BB| Open rates'!AC43*0.82</f>
        <v>77736</v>
      </c>
      <c r="AD43" s="34">
        <f>'BAR BB| Open rates'!AD43*0.82</f>
        <v>79376</v>
      </c>
      <c r="AE43" s="34">
        <f>'BAR BB| Open rates'!AE43*0.82</f>
        <v>79376</v>
      </c>
      <c r="AF43" s="34">
        <f>'BAR BB| Open rates'!AF43*0.82</f>
        <v>77736</v>
      </c>
      <c r="AG43" s="34">
        <f>'BAR BB| Open rates'!AG43*0.82</f>
        <v>77736</v>
      </c>
      <c r="AH43" s="34">
        <f>'BAR BB| Open rates'!AH43*0.82</f>
        <v>77736</v>
      </c>
      <c r="AI43" s="34">
        <f>'BAR BB| Open rates'!AI43*0.82</f>
        <v>77736</v>
      </c>
      <c r="AJ43" s="34">
        <f>'BAR BB| Open rates'!AJ43*0.82</f>
        <v>77736</v>
      </c>
      <c r="AK43" s="34">
        <f>'BAR BB| Open rates'!AK43*0.82</f>
        <v>79376</v>
      </c>
      <c r="AL43" s="34">
        <f>'BAR BB| Open rates'!AL43*0.82</f>
        <v>79376</v>
      </c>
      <c r="AM43" s="34">
        <f>'BAR BB| Open rates'!AM43*0.82</f>
        <v>77736</v>
      </c>
      <c r="AN43" s="34">
        <f>'BAR BB| Open rates'!AN43*0.82</f>
        <v>77736</v>
      </c>
      <c r="AO43" s="34">
        <f>'BAR BB| Open rates'!AO43*0.82</f>
        <v>77736</v>
      </c>
      <c r="AP43" s="34">
        <f>'BAR BB| Open rates'!AP43*0.82</f>
        <v>77736</v>
      </c>
      <c r="AQ43" s="34">
        <f>'BAR BB| Open rates'!AQ43*0.82</f>
        <v>77736</v>
      </c>
      <c r="AR43" s="34">
        <f>'BAR BB| Open rates'!AR43*0.82</f>
        <v>79376</v>
      </c>
      <c r="AS43" s="34">
        <f>'BAR BB| Open rates'!AS43*0.82</f>
        <v>79376</v>
      </c>
      <c r="AT43" s="34">
        <f>'BAR BB| Open rates'!AT43*0.82</f>
        <v>77736</v>
      </c>
      <c r="AU43" s="34">
        <f>'BAR BB| Open rates'!AU43*0.82</f>
        <v>77736</v>
      </c>
      <c r="AV43" s="34">
        <f>'BAR BB| Open rates'!AV43*0.82</f>
        <v>77736</v>
      </c>
      <c r="AW43" s="34">
        <f>'BAR BB| Open rates'!AW43*0.82</f>
        <v>77736</v>
      </c>
      <c r="AX43" s="34">
        <f>'BAR BB| Open rates'!AX43*0.82</f>
        <v>77736</v>
      </c>
      <c r="AY43" s="34">
        <f>'BAR BB| Open rates'!AY43*0.82</f>
        <v>79376</v>
      </c>
      <c r="AZ43" s="34">
        <f>'BAR BB| Open rates'!AZ43*0.82</f>
        <v>79376</v>
      </c>
      <c r="BA43" s="34">
        <f>'BAR BB| Open rates'!BA43*0.82</f>
        <v>77736</v>
      </c>
      <c r="BB43" s="34">
        <f>'BAR BB| Open rates'!BB43*0.82</f>
        <v>77736</v>
      </c>
      <c r="BC43" s="34">
        <f>'BAR BB| Open rates'!BC43*0.82</f>
        <v>77736</v>
      </c>
      <c r="BD43" s="34">
        <f>'BAR BB| Open rates'!BD43*0.82</f>
        <v>77736</v>
      </c>
      <c r="BE43" s="34">
        <f>'BAR BB| Open rates'!BE43*0.82</f>
        <v>77736</v>
      </c>
      <c r="BF43" s="34">
        <f>'BAR BB| Open rates'!BF43*0.82</f>
        <v>79376</v>
      </c>
      <c r="BG43" s="34">
        <f>'BAR BB| Open rates'!BG43*0.82</f>
        <v>79376</v>
      </c>
      <c r="BH43" s="34">
        <f>'BAR BB| Open rates'!BH43*0.82</f>
        <v>75112</v>
      </c>
      <c r="BI43" s="34">
        <f>'BAR BB| Open rates'!BI43*0.82</f>
        <v>75112</v>
      </c>
      <c r="BJ43" s="34">
        <f>'BAR BB| Open rates'!BJ43*0.82</f>
        <v>75112</v>
      </c>
      <c r="BK43" s="34">
        <f>'BAR BB| Open rates'!BK43*0.82</f>
        <v>75112</v>
      </c>
      <c r="BL43" s="34">
        <f>'BAR BB| Open rates'!BL43*0.82</f>
        <v>75112</v>
      </c>
      <c r="BM43" s="34">
        <f>'BAR BB| Open rates'!BM43*0.82</f>
        <v>76096</v>
      </c>
      <c r="BN43" s="34">
        <f>'BAR BB| Open rates'!BN43*0.82</f>
        <v>76096</v>
      </c>
      <c r="BO43" s="34">
        <f>'BAR BB| Open rates'!BO43*0.82</f>
        <v>74292</v>
      </c>
      <c r="BP43" s="34">
        <f>'BAR BB| Open rates'!BP43*0.82</f>
        <v>74292</v>
      </c>
      <c r="BQ43" s="34">
        <f>'BAR BB| Open rates'!BQ43*0.82</f>
        <v>63795.999999999993</v>
      </c>
      <c r="BR43" s="34">
        <f>'BAR BB| Open rates'!BR43*0.82</f>
        <v>63795.999999999993</v>
      </c>
      <c r="BS43" s="34">
        <f>'BAR BB| Open rates'!BS43*0.82</f>
        <v>63795.999999999993</v>
      </c>
      <c r="BT43" s="34">
        <f>'BAR BB| Open rates'!BT43*0.82</f>
        <v>63795.999999999993</v>
      </c>
      <c r="BU43" s="34">
        <f>'BAR BB| Open rates'!BU43*0.82</f>
        <v>63795.999999999993</v>
      </c>
      <c r="BV43" s="34">
        <f>'BAR BB| Open rates'!BV43*0.82</f>
        <v>61991.999999999993</v>
      </c>
      <c r="BW43" s="34">
        <f>'BAR BB| Open rates'!BW43*0.82</f>
        <v>61991.999999999993</v>
      </c>
      <c r="BX43" s="34">
        <f>'BAR BB| Open rates'!BX43*0.82</f>
        <v>61991.999999999993</v>
      </c>
      <c r="BY43" s="34">
        <f>'BAR BB| Open rates'!BY43*0.82</f>
        <v>61991.999999999993</v>
      </c>
      <c r="BZ43" s="34">
        <f>'BAR BB| Open rates'!BZ43*0.82</f>
        <v>61991.999999999993</v>
      </c>
      <c r="CA43" s="34">
        <f>'BAR BB| Open rates'!CA43*0.82</f>
        <v>63795.999999999993</v>
      </c>
      <c r="CB43" s="34">
        <f>'BAR BB| Open rates'!CB43*0.82</f>
        <v>63795.999999999993</v>
      </c>
      <c r="CC43" s="34">
        <f>'BAR BB| Open rates'!CC43*0.82</f>
        <v>61991.999999999993</v>
      </c>
      <c r="CD43" s="34">
        <f>'BAR BB| Open rates'!CD43*0.82</f>
        <v>61991.999999999993</v>
      </c>
      <c r="CE43" s="34">
        <f>'BAR BB| Open rates'!CE43*0.82</f>
        <v>61991.999999999993</v>
      </c>
      <c r="CF43" s="34">
        <f>'BAR BB| Open rates'!CF43*0.82</f>
        <v>61991.999999999993</v>
      </c>
      <c r="CG43" s="34">
        <f>'BAR BB| Open rates'!CG43*0.82</f>
        <v>61991.999999999993</v>
      </c>
      <c r="CH43" s="34">
        <f>'BAR BB| Open rates'!CH43*0.82</f>
        <v>63795.999999999993</v>
      </c>
      <c r="CI43" s="34">
        <f>'BAR BB| Open rates'!CI43*0.82</f>
        <v>63795.999999999993</v>
      </c>
      <c r="CJ43" s="34">
        <f>'BAR BB| Open rates'!CJ43*0.82</f>
        <v>61991.999999999993</v>
      </c>
      <c r="CK43" s="34">
        <f>'BAR BB| Open rates'!CK43*0.82</f>
        <v>61991.999999999993</v>
      </c>
      <c r="CL43" s="34">
        <f>'BAR BB| Open rates'!CL43*0.82</f>
        <v>61991.999999999993</v>
      </c>
      <c r="CM43" s="34">
        <f>'BAR BB| Open rates'!CM43*0.82</f>
        <v>61991.999999999993</v>
      </c>
      <c r="CN43" s="34">
        <f>'BAR BB| Open rates'!CN43*0.82</f>
        <v>61991.999999999993</v>
      </c>
      <c r="CO43" s="34">
        <f>'BAR BB| Open rates'!CO43*0.82</f>
        <v>63795.999999999993</v>
      </c>
      <c r="CP43" s="34">
        <f>'BAR BB| Open rates'!CP43*0.82</f>
        <v>63795.999999999993</v>
      </c>
      <c r="CQ43" s="34">
        <f>'BAR BB| Open rates'!CQ43*0.82</f>
        <v>61991.999999999993</v>
      </c>
      <c r="CR43" s="34">
        <f>'BAR BB| Open rates'!CR43*0.82</f>
        <v>61991.999999999993</v>
      </c>
      <c r="CS43" s="34">
        <f>'BAR BB| Open rates'!CS43*0.82</f>
        <v>61991.999999999993</v>
      </c>
      <c r="CT43" s="34">
        <f>'BAR BB| Open rates'!CT43*0.82</f>
        <v>61991.999999999993</v>
      </c>
      <c r="CU43" s="34">
        <f>'BAR BB| Open rates'!CU43*0.82</f>
        <v>55350</v>
      </c>
      <c r="CV43" s="34">
        <f>'BAR BB| Open rates'!CV43*0.82</f>
        <v>55350</v>
      </c>
      <c r="CW43" s="34">
        <f>'BAR BB| Open rates'!CW43*0.82</f>
        <v>55350</v>
      </c>
      <c r="CX43" s="34">
        <f>'BAR BB| Open rates'!CX43*0.82</f>
        <v>53710</v>
      </c>
      <c r="CY43" s="34">
        <f>'BAR BB| Open rates'!CY43*0.82</f>
        <v>53710</v>
      </c>
      <c r="CZ43" s="34">
        <f>'BAR BB| Open rates'!CZ43*0.82</f>
        <v>53710</v>
      </c>
      <c r="DA43" s="34">
        <f>'BAR BB| Open rates'!DA43*0.82</f>
        <v>53710</v>
      </c>
      <c r="DB43" s="34">
        <f>'BAR BB| Open rates'!DB43*0.82</f>
        <v>53710</v>
      </c>
      <c r="DC43" s="34">
        <f>'BAR BB| Open rates'!DC43*0.82</f>
        <v>55350</v>
      </c>
      <c r="DD43" s="34">
        <f>'BAR BB| Open rates'!DD43*0.82</f>
        <v>55350</v>
      </c>
      <c r="DE43" s="34">
        <f>'BAR BB| Open rates'!DE43*0.82</f>
        <v>53710</v>
      </c>
      <c r="DF43" s="34">
        <f>'BAR BB| Open rates'!DF43*0.82</f>
        <v>53710</v>
      </c>
      <c r="DG43" s="34">
        <f>'BAR BB| Open rates'!DG43*0.82</f>
        <v>53710</v>
      </c>
      <c r="DH43" s="34">
        <f>'BAR BB| Open rates'!DH43*0.82</f>
        <v>53710</v>
      </c>
      <c r="DI43" s="34">
        <f>'BAR BB| Open rates'!DI43*0.82</f>
        <v>53710</v>
      </c>
      <c r="DJ43" s="34">
        <f>'BAR BB| Open rates'!DJ43*0.82</f>
        <v>55350</v>
      </c>
      <c r="DK43" s="34">
        <f>'BAR BB| Open rates'!DK43*0.82</f>
        <v>55350</v>
      </c>
      <c r="DL43" s="34">
        <f>'BAR BB| Open rates'!DL43*0.82</f>
        <v>53710</v>
      </c>
      <c r="DM43" s="34">
        <f>'BAR BB| Open rates'!DM43*0.82</f>
        <v>53710</v>
      </c>
      <c r="DN43" s="34">
        <f>'BAR BB| Open rates'!DN43*0.82</f>
        <v>53710</v>
      </c>
      <c r="DO43" s="34">
        <f>'BAR BB| Open rates'!DO43*0.82</f>
        <v>53710</v>
      </c>
      <c r="DP43" s="34">
        <f>'BAR BB| Open rates'!DP43*0.82</f>
        <v>53710</v>
      </c>
      <c r="DQ43" s="34">
        <f>'BAR BB| Open rates'!DQ43*0.82</f>
        <v>55350</v>
      </c>
      <c r="DR43" s="34">
        <f>'BAR BB| Open rates'!DR43*0.82</f>
        <v>55350</v>
      </c>
      <c r="DS43" s="34">
        <f>'BAR BB| Open rates'!DS43*0.82</f>
        <v>53710</v>
      </c>
      <c r="DT43" s="34">
        <f>'BAR BB| Open rates'!DT43*0.82</f>
        <v>53710</v>
      </c>
      <c r="DU43" s="34">
        <f>'BAR BB| Open rates'!DU43*0.82</f>
        <v>53710</v>
      </c>
      <c r="DV43" s="34">
        <f>'BAR BB| Open rates'!DV43*0.82</f>
        <v>53710</v>
      </c>
      <c r="DW43" s="34">
        <f>'BAR BB| Open rates'!DW43*0.82</f>
        <v>53710</v>
      </c>
      <c r="DX43" s="34">
        <f>'BAR BB| Open rates'!DX43*0.82</f>
        <v>55350</v>
      </c>
      <c r="DY43" s="34">
        <f>'BAR BB| Open rates'!DY43*0.82</f>
        <v>55350</v>
      </c>
      <c r="DZ43" s="34">
        <f>'BAR BB| Open rates'!DZ43*0.82</f>
        <v>56744</v>
      </c>
      <c r="EA43" s="34">
        <f>'BAR BB| Open rates'!EA43*0.82</f>
        <v>56744</v>
      </c>
      <c r="EB43" s="34">
        <f>'BAR BB| Open rates'!EB43*0.82</f>
        <v>56744</v>
      </c>
      <c r="EC43" s="34">
        <f>'BAR BB| Open rates'!EC43*0.82</f>
        <v>58548</v>
      </c>
      <c r="ED43" s="34">
        <f>'BAR BB| Open rates'!ED43*0.82</f>
        <v>58548</v>
      </c>
      <c r="EE43" s="34">
        <f>'BAR BB| Open rates'!EE43*0.82</f>
        <v>58548</v>
      </c>
      <c r="EF43" s="34">
        <f>'BAR BB| Open rates'!EF43*0.82</f>
        <v>58548</v>
      </c>
      <c r="EG43" s="34">
        <f>'BAR BB| Open rates'!EG43*0.82</f>
        <v>52890</v>
      </c>
      <c r="EH43" s="34">
        <f>'BAR BB| Open rates'!EH43*0.82</f>
        <v>52890</v>
      </c>
      <c r="EI43" s="34">
        <f>'BAR BB| Open rates'!EI43*0.82</f>
        <v>52890</v>
      </c>
      <c r="EJ43" s="34">
        <f>'BAR BB| Open rates'!EJ43*0.82</f>
        <v>52890</v>
      </c>
      <c r="EK43" s="34">
        <f>'BAR BB| Open rates'!EK43*0.82</f>
        <v>52890</v>
      </c>
      <c r="EL43" s="34">
        <f>'BAR BB| Open rates'!EL43*0.82</f>
        <v>53710</v>
      </c>
      <c r="EM43" s="34">
        <f>'BAR BB| Open rates'!EM43*0.82</f>
        <v>53710</v>
      </c>
      <c r="EN43" s="34">
        <f>'BAR BB| Open rates'!EN43*0.82</f>
        <v>52890</v>
      </c>
      <c r="EO43" s="34">
        <f>'BAR BB| Open rates'!EO43*0.82</f>
        <v>52890</v>
      </c>
      <c r="EP43" s="34">
        <f>'BAR BB| Open rates'!EP43*0.82</f>
        <v>52890</v>
      </c>
      <c r="EQ43" s="34">
        <f>'BAR BB| Open rates'!EQ43*0.82</f>
        <v>52890</v>
      </c>
      <c r="ER43" s="34">
        <f>'BAR BB| Open rates'!ER43*0.82</f>
        <v>52890</v>
      </c>
      <c r="ES43" s="34">
        <f>'BAR BB| Open rates'!ES43*0.82</f>
        <v>53710</v>
      </c>
      <c r="ET43" s="34">
        <f>'BAR BB| Open rates'!ET43*0.82</f>
        <v>53710</v>
      </c>
      <c r="EU43" s="34">
        <f>'BAR BB| Open rates'!EU43*0.82</f>
        <v>52890</v>
      </c>
      <c r="EV43" s="34">
        <f>'BAR BB| Open rates'!EV43*0.82</f>
        <v>52890</v>
      </c>
      <c r="EW43" s="34">
        <f>'BAR BB| Open rates'!EW43*0.82</f>
        <v>52890</v>
      </c>
      <c r="EX43" s="34">
        <f>'BAR BB| Open rates'!EX43*0.82</f>
        <v>52890</v>
      </c>
      <c r="EY43" s="34">
        <f>'BAR BB| Open rates'!EY43*0.82</f>
        <v>52890</v>
      </c>
      <c r="EZ43" s="34">
        <f>'BAR BB| Open rates'!EZ43*0.82</f>
        <v>53710</v>
      </c>
      <c r="FA43" s="34">
        <f>'BAR BB| Open rates'!FA43*0.82</f>
        <v>53710</v>
      </c>
      <c r="FB43" s="34">
        <f>'BAR BB| Open rates'!FB43*0.82</f>
        <v>52890</v>
      </c>
      <c r="FC43" s="34">
        <f>'BAR BB| Open rates'!FC43*0.82</f>
        <v>52890</v>
      </c>
      <c r="FD43" s="34">
        <f>'BAR BB| Open rates'!FD43*0.82</f>
        <v>52890</v>
      </c>
      <c r="FE43" s="34">
        <f>'BAR BB| Open rates'!FE43*0.82</f>
        <v>52890</v>
      </c>
      <c r="FF43" s="34">
        <f>'BAR BB| Open rates'!FF43*0.82</f>
        <v>52890</v>
      </c>
      <c r="FG43" s="34">
        <f>'BAR BB| Open rates'!FG43*0.82</f>
        <v>53710</v>
      </c>
      <c r="FH43" s="34">
        <f>'BAR BB| Open rates'!FH43*0.82</f>
        <v>53710</v>
      </c>
      <c r="FI43" s="34">
        <f>'BAR BB| Open rates'!FI43*0.82</f>
        <v>52890</v>
      </c>
      <c r="FJ43" s="34">
        <f>'BAR BB| Open rates'!FJ43*0.82</f>
        <v>52890</v>
      </c>
      <c r="FK43" s="34">
        <f>'BAR BB| Open rates'!FK43*0.82</f>
        <v>52890</v>
      </c>
      <c r="FL43" s="34">
        <f>'BAR BB| Open rates'!FL43*0.82</f>
        <v>52890</v>
      </c>
      <c r="FM43" s="34">
        <f>'BAR BB| Open rates'!FM43*0.82</f>
        <v>52890</v>
      </c>
      <c r="FN43" s="34">
        <f>'BAR BB| Open rates'!FN43*0.82</f>
        <v>53710</v>
      </c>
      <c r="FO43" s="34">
        <f>'BAR BB| Open rates'!FO43*0.82</f>
        <v>53710</v>
      </c>
      <c r="FP43" s="34">
        <f>'BAR BB| Open rates'!FP43*0.82</f>
        <v>52890</v>
      </c>
      <c r="FQ43" s="34">
        <f>'BAR BB| Open rates'!FQ43*0.82</f>
        <v>52890</v>
      </c>
      <c r="FR43" s="34">
        <f>'BAR BB| Open rates'!FR43*0.82</f>
        <v>52890</v>
      </c>
      <c r="FS43" s="34">
        <f>'BAR BB| Open rates'!FS43*0.82</f>
        <v>52890</v>
      </c>
      <c r="FT43" s="34">
        <f>'BAR BB| Open rates'!FT43*0.82</f>
        <v>52890</v>
      </c>
      <c r="FU43" s="34">
        <f>'BAR BB| Open rates'!FU43*0.82</f>
        <v>53710</v>
      </c>
      <c r="FV43" s="34">
        <f>'BAR BB| Open rates'!FV43*0.82</f>
        <v>53710</v>
      </c>
      <c r="FW43" s="34">
        <f>'BAR BB| Open rates'!FW43*0.82</f>
        <v>56744</v>
      </c>
      <c r="FX43" s="34">
        <f>'BAR BB| Open rates'!FX43*0.82</f>
        <v>56744</v>
      </c>
      <c r="FY43" s="34">
        <f>'BAR BB| Open rates'!FY43*0.82</f>
        <v>56744</v>
      </c>
      <c r="FZ43" s="34">
        <f>'BAR BB| Open rates'!FZ43*0.82</f>
        <v>56744</v>
      </c>
      <c r="GA43" s="34">
        <f>'BAR BB| Open rates'!GA43*0.82</f>
        <v>56744</v>
      </c>
      <c r="GB43" s="34">
        <f>'BAR BB| Open rates'!GB43*0.82</f>
        <v>58548</v>
      </c>
      <c r="GC43" s="34">
        <f>'BAR BB| Open rates'!GC43*0.82</f>
        <v>58548</v>
      </c>
      <c r="GD43" s="34">
        <f>'BAR BB| Open rates'!GD43*0.82</f>
        <v>58548</v>
      </c>
      <c r="GE43" s="34">
        <f>'BAR BB| Open rates'!GE43*0.82</f>
        <v>58548</v>
      </c>
    </row>
    <row r="44" spans="1:187" s="35" customFormat="1" ht="12" customHeight="1" x14ac:dyDescent="0.2">
      <c r="A44" s="261">
        <v>5</v>
      </c>
      <c r="B44" s="34">
        <f>'BAR BB| Open rates'!B44*0.82</f>
        <v>80770</v>
      </c>
      <c r="C44" s="34">
        <f>'BAR BB| Open rates'!C44*0.82</f>
        <v>80770</v>
      </c>
      <c r="D44" s="34">
        <f>'BAR BB| Open rates'!D44*0.82</f>
        <v>78556</v>
      </c>
      <c r="E44" s="34">
        <f>'BAR BB| Open rates'!E44*0.82</f>
        <v>78556</v>
      </c>
      <c r="F44" s="34">
        <f>'BAR BB| Open rates'!F44*0.82</f>
        <v>76752</v>
      </c>
      <c r="G44" s="34">
        <f>'BAR BB| Open rates'!G44*0.82</f>
        <v>78556</v>
      </c>
      <c r="H44" s="34">
        <f>'BAR BB| Open rates'!H44*0.82</f>
        <v>78556</v>
      </c>
      <c r="I44" s="34">
        <f>'BAR BB| Open rates'!I44*0.82</f>
        <v>80196</v>
      </c>
      <c r="J44" s="34">
        <f>'BAR BB| Open rates'!J44*0.82</f>
        <v>80196</v>
      </c>
      <c r="K44" s="34">
        <f>'BAR BB| Open rates'!K44*0.82</f>
        <v>78556</v>
      </c>
      <c r="L44" s="34">
        <f>'BAR BB| Open rates'!L44*0.82</f>
        <v>78556</v>
      </c>
      <c r="M44" s="34">
        <f>'BAR BB| Open rates'!M44*0.82</f>
        <v>78556</v>
      </c>
      <c r="N44" s="34">
        <f>'BAR BB| Open rates'!N44*0.82</f>
        <v>78556</v>
      </c>
      <c r="O44" s="34">
        <f>'BAR BB| Open rates'!O44*0.82</f>
        <v>78556</v>
      </c>
      <c r="P44" s="34">
        <f>'BAR BB| Open rates'!P44*0.82</f>
        <v>80196</v>
      </c>
      <c r="Q44" s="34">
        <f>'BAR BB| Open rates'!Q44*0.82</f>
        <v>80196</v>
      </c>
      <c r="R44" s="34">
        <f>'BAR BB| Open rates'!R44*0.82</f>
        <v>80196</v>
      </c>
      <c r="S44" s="34">
        <f>'BAR BB| Open rates'!S44*0.82</f>
        <v>80196</v>
      </c>
      <c r="T44" s="34">
        <f>'BAR BB| Open rates'!T44*0.82</f>
        <v>80196</v>
      </c>
      <c r="U44" s="34">
        <f>'BAR BB| Open rates'!U44*0.82</f>
        <v>80196</v>
      </c>
      <c r="V44" s="34">
        <f>'BAR BB| Open rates'!V44*0.82</f>
        <v>80196</v>
      </c>
      <c r="W44" s="34">
        <f>'BAR BB| Open rates'!W44*0.82</f>
        <v>81836</v>
      </c>
      <c r="X44" s="34">
        <f>'BAR BB| Open rates'!X44*0.82</f>
        <v>81836</v>
      </c>
      <c r="Y44" s="34">
        <f>'BAR BB| Open rates'!Y44*0.82</f>
        <v>80196</v>
      </c>
      <c r="Z44" s="34">
        <f>'BAR BB| Open rates'!Z44*0.82</f>
        <v>80196</v>
      </c>
      <c r="AA44" s="34">
        <f>'BAR BB| Open rates'!AA44*0.82</f>
        <v>80196</v>
      </c>
      <c r="AB44" s="34">
        <f>'BAR BB| Open rates'!AB44*0.82</f>
        <v>80196</v>
      </c>
      <c r="AC44" s="34">
        <f>'BAR BB| Open rates'!AC44*0.82</f>
        <v>80196</v>
      </c>
      <c r="AD44" s="34">
        <f>'BAR BB| Open rates'!AD44*0.82</f>
        <v>81836</v>
      </c>
      <c r="AE44" s="34">
        <f>'BAR BB| Open rates'!AE44*0.82</f>
        <v>81836</v>
      </c>
      <c r="AF44" s="34">
        <f>'BAR BB| Open rates'!AF44*0.82</f>
        <v>80196</v>
      </c>
      <c r="AG44" s="34">
        <f>'BAR BB| Open rates'!AG44*0.82</f>
        <v>80196</v>
      </c>
      <c r="AH44" s="34">
        <f>'BAR BB| Open rates'!AH44*0.82</f>
        <v>80196</v>
      </c>
      <c r="AI44" s="34">
        <f>'BAR BB| Open rates'!AI44*0.82</f>
        <v>80196</v>
      </c>
      <c r="AJ44" s="34">
        <f>'BAR BB| Open rates'!AJ44*0.82</f>
        <v>80196</v>
      </c>
      <c r="AK44" s="34">
        <f>'BAR BB| Open rates'!AK44*0.82</f>
        <v>81836</v>
      </c>
      <c r="AL44" s="34">
        <f>'BAR BB| Open rates'!AL44*0.82</f>
        <v>81836</v>
      </c>
      <c r="AM44" s="34">
        <f>'BAR BB| Open rates'!AM44*0.82</f>
        <v>80196</v>
      </c>
      <c r="AN44" s="34">
        <f>'BAR BB| Open rates'!AN44*0.82</f>
        <v>80196</v>
      </c>
      <c r="AO44" s="34">
        <f>'BAR BB| Open rates'!AO44*0.82</f>
        <v>80196</v>
      </c>
      <c r="AP44" s="34">
        <f>'BAR BB| Open rates'!AP44*0.82</f>
        <v>80196</v>
      </c>
      <c r="AQ44" s="34">
        <f>'BAR BB| Open rates'!AQ44*0.82</f>
        <v>80196</v>
      </c>
      <c r="AR44" s="34">
        <f>'BAR BB| Open rates'!AR44*0.82</f>
        <v>81836</v>
      </c>
      <c r="AS44" s="34">
        <f>'BAR BB| Open rates'!AS44*0.82</f>
        <v>81836</v>
      </c>
      <c r="AT44" s="34">
        <f>'BAR BB| Open rates'!AT44*0.82</f>
        <v>80196</v>
      </c>
      <c r="AU44" s="34">
        <f>'BAR BB| Open rates'!AU44*0.82</f>
        <v>80196</v>
      </c>
      <c r="AV44" s="34">
        <f>'BAR BB| Open rates'!AV44*0.82</f>
        <v>80196</v>
      </c>
      <c r="AW44" s="34">
        <f>'BAR BB| Open rates'!AW44*0.82</f>
        <v>80196</v>
      </c>
      <c r="AX44" s="34">
        <f>'BAR BB| Open rates'!AX44*0.82</f>
        <v>80196</v>
      </c>
      <c r="AY44" s="34">
        <f>'BAR BB| Open rates'!AY44*0.82</f>
        <v>81836</v>
      </c>
      <c r="AZ44" s="34">
        <f>'BAR BB| Open rates'!AZ44*0.82</f>
        <v>81836</v>
      </c>
      <c r="BA44" s="34">
        <f>'BAR BB| Open rates'!BA44*0.82</f>
        <v>80196</v>
      </c>
      <c r="BB44" s="34">
        <f>'BAR BB| Open rates'!BB44*0.82</f>
        <v>80196</v>
      </c>
      <c r="BC44" s="34">
        <f>'BAR BB| Open rates'!BC44*0.82</f>
        <v>80196</v>
      </c>
      <c r="BD44" s="34">
        <f>'BAR BB| Open rates'!BD44*0.82</f>
        <v>80196</v>
      </c>
      <c r="BE44" s="34">
        <f>'BAR BB| Open rates'!BE44*0.82</f>
        <v>80196</v>
      </c>
      <c r="BF44" s="34">
        <f>'BAR BB| Open rates'!BF44*0.82</f>
        <v>81836</v>
      </c>
      <c r="BG44" s="34">
        <f>'BAR BB| Open rates'!BG44*0.82</f>
        <v>81836</v>
      </c>
      <c r="BH44" s="34">
        <f>'BAR BB| Open rates'!BH44*0.82</f>
        <v>77572</v>
      </c>
      <c r="BI44" s="34">
        <f>'BAR BB| Open rates'!BI44*0.82</f>
        <v>77572</v>
      </c>
      <c r="BJ44" s="34">
        <f>'BAR BB| Open rates'!BJ44*0.82</f>
        <v>77572</v>
      </c>
      <c r="BK44" s="34">
        <f>'BAR BB| Open rates'!BK44*0.82</f>
        <v>77572</v>
      </c>
      <c r="BL44" s="34">
        <f>'BAR BB| Open rates'!BL44*0.82</f>
        <v>77572</v>
      </c>
      <c r="BM44" s="34">
        <f>'BAR BB| Open rates'!BM44*0.82</f>
        <v>78556</v>
      </c>
      <c r="BN44" s="34">
        <f>'BAR BB| Open rates'!BN44*0.82</f>
        <v>78556</v>
      </c>
      <c r="BO44" s="34">
        <f>'BAR BB| Open rates'!BO44*0.82</f>
        <v>76752</v>
      </c>
      <c r="BP44" s="34">
        <f>'BAR BB| Open rates'!BP44*0.82</f>
        <v>76752</v>
      </c>
      <c r="BQ44" s="34">
        <f>'BAR BB| Open rates'!BQ44*0.82</f>
        <v>66256</v>
      </c>
      <c r="BR44" s="34">
        <f>'BAR BB| Open rates'!BR44*0.82</f>
        <v>66256</v>
      </c>
      <c r="BS44" s="34">
        <f>'BAR BB| Open rates'!BS44*0.82</f>
        <v>66256</v>
      </c>
      <c r="BT44" s="34">
        <f>'BAR BB| Open rates'!BT44*0.82</f>
        <v>66256</v>
      </c>
      <c r="BU44" s="34">
        <f>'BAR BB| Open rates'!BU44*0.82</f>
        <v>66256</v>
      </c>
      <c r="BV44" s="34">
        <f>'BAR BB| Open rates'!BV44*0.82</f>
        <v>64451.999999999993</v>
      </c>
      <c r="BW44" s="34">
        <f>'BAR BB| Open rates'!BW44*0.82</f>
        <v>64451.999999999993</v>
      </c>
      <c r="BX44" s="34">
        <f>'BAR BB| Open rates'!BX44*0.82</f>
        <v>64451.999999999993</v>
      </c>
      <c r="BY44" s="34">
        <f>'BAR BB| Open rates'!BY44*0.82</f>
        <v>64451.999999999993</v>
      </c>
      <c r="BZ44" s="34">
        <f>'BAR BB| Open rates'!BZ44*0.82</f>
        <v>64451.999999999993</v>
      </c>
      <c r="CA44" s="34">
        <f>'BAR BB| Open rates'!CA44*0.82</f>
        <v>66256</v>
      </c>
      <c r="CB44" s="34">
        <f>'BAR BB| Open rates'!CB44*0.82</f>
        <v>66256</v>
      </c>
      <c r="CC44" s="34">
        <f>'BAR BB| Open rates'!CC44*0.82</f>
        <v>64451.999999999993</v>
      </c>
      <c r="CD44" s="34">
        <f>'BAR BB| Open rates'!CD44*0.82</f>
        <v>64451.999999999993</v>
      </c>
      <c r="CE44" s="34">
        <f>'BAR BB| Open rates'!CE44*0.82</f>
        <v>64451.999999999993</v>
      </c>
      <c r="CF44" s="34">
        <f>'BAR BB| Open rates'!CF44*0.82</f>
        <v>64451.999999999993</v>
      </c>
      <c r="CG44" s="34">
        <f>'BAR BB| Open rates'!CG44*0.82</f>
        <v>64451.999999999993</v>
      </c>
      <c r="CH44" s="34">
        <f>'BAR BB| Open rates'!CH44*0.82</f>
        <v>66256</v>
      </c>
      <c r="CI44" s="34">
        <f>'BAR BB| Open rates'!CI44*0.82</f>
        <v>66256</v>
      </c>
      <c r="CJ44" s="34">
        <f>'BAR BB| Open rates'!CJ44*0.82</f>
        <v>64451.999999999993</v>
      </c>
      <c r="CK44" s="34">
        <f>'BAR BB| Open rates'!CK44*0.82</f>
        <v>64451.999999999993</v>
      </c>
      <c r="CL44" s="34">
        <f>'BAR BB| Open rates'!CL44*0.82</f>
        <v>64451.999999999993</v>
      </c>
      <c r="CM44" s="34">
        <f>'BAR BB| Open rates'!CM44*0.82</f>
        <v>64451.999999999993</v>
      </c>
      <c r="CN44" s="34">
        <f>'BAR BB| Open rates'!CN44*0.82</f>
        <v>64451.999999999993</v>
      </c>
      <c r="CO44" s="34">
        <f>'BAR BB| Open rates'!CO44*0.82</f>
        <v>66256</v>
      </c>
      <c r="CP44" s="34">
        <f>'BAR BB| Open rates'!CP44*0.82</f>
        <v>66256</v>
      </c>
      <c r="CQ44" s="34">
        <f>'BAR BB| Open rates'!CQ44*0.82</f>
        <v>64451.999999999993</v>
      </c>
      <c r="CR44" s="34">
        <f>'BAR BB| Open rates'!CR44*0.82</f>
        <v>64451.999999999993</v>
      </c>
      <c r="CS44" s="34">
        <f>'BAR BB| Open rates'!CS44*0.82</f>
        <v>64451.999999999993</v>
      </c>
      <c r="CT44" s="34">
        <f>'BAR BB| Open rates'!CT44*0.82</f>
        <v>64451.999999999993</v>
      </c>
      <c r="CU44" s="34">
        <f>'BAR BB| Open rates'!CU44*0.82</f>
        <v>57810</v>
      </c>
      <c r="CV44" s="34">
        <f>'BAR BB| Open rates'!CV44*0.82</f>
        <v>57810</v>
      </c>
      <c r="CW44" s="34">
        <f>'BAR BB| Open rates'!CW44*0.82</f>
        <v>57810</v>
      </c>
      <c r="CX44" s="34">
        <f>'BAR BB| Open rates'!CX44*0.82</f>
        <v>56170</v>
      </c>
      <c r="CY44" s="34">
        <f>'BAR BB| Open rates'!CY44*0.82</f>
        <v>56170</v>
      </c>
      <c r="CZ44" s="34">
        <f>'BAR BB| Open rates'!CZ44*0.82</f>
        <v>56170</v>
      </c>
      <c r="DA44" s="34">
        <f>'BAR BB| Open rates'!DA44*0.82</f>
        <v>56170</v>
      </c>
      <c r="DB44" s="34">
        <f>'BAR BB| Open rates'!DB44*0.82</f>
        <v>56170</v>
      </c>
      <c r="DC44" s="34">
        <f>'BAR BB| Open rates'!DC44*0.82</f>
        <v>57810</v>
      </c>
      <c r="DD44" s="34">
        <f>'BAR BB| Open rates'!DD44*0.82</f>
        <v>57810</v>
      </c>
      <c r="DE44" s="34">
        <f>'BAR BB| Open rates'!DE44*0.82</f>
        <v>56170</v>
      </c>
      <c r="DF44" s="34">
        <f>'BAR BB| Open rates'!DF44*0.82</f>
        <v>56170</v>
      </c>
      <c r="DG44" s="34">
        <f>'BAR BB| Open rates'!DG44*0.82</f>
        <v>56170</v>
      </c>
      <c r="DH44" s="34">
        <f>'BAR BB| Open rates'!DH44*0.82</f>
        <v>56170</v>
      </c>
      <c r="DI44" s="34">
        <f>'BAR BB| Open rates'!DI44*0.82</f>
        <v>56170</v>
      </c>
      <c r="DJ44" s="34">
        <f>'BAR BB| Open rates'!DJ44*0.82</f>
        <v>57810</v>
      </c>
      <c r="DK44" s="34">
        <f>'BAR BB| Open rates'!DK44*0.82</f>
        <v>57810</v>
      </c>
      <c r="DL44" s="34">
        <f>'BAR BB| Open rates'!DL44*0.82</f>
        <v>56170</v>
      </c>
      <c r="DM44" s="34">
        <f>'BAR BB| Open rates'!DM44*0.82</f>
        <v>56170</v>
      </c>
      <c r="DN44" s="34">
        <f>'BAR BB| Open rates'!DN44*0.82</f>
        <v>56170</v>
      </c>
      <c r="DO44" s="34">
        <f>'BAR BB| Open rates'!DO44*0.82</f>
        <v>56170</v>
      </c>
      <c r="DP44" s="34">
        <f>'BAR BB| Open rates'!DP44*0.82</f>
        <v>56170</v>
      </c>
      <c r="DQ44" s="34">
        <f>'BAR BB| Open rates'!DQ44*0.82</f>
        <v>57810</v>
      </c>
      <c r="DR44" s="34">
        <f>'BAR BB| Open rates'!DR44*0.82</f>
        <v>57810</v>
      </c>
      <c r="DS44" s="34">
        <f>'BAR BB| Open rates'!DS44*0.82</f>
        <v>56170</v>
      </c>
      <c r="DT44" s="34">
        <f>'BAR BB| Open rates'!DT44*0.82</f>
        <v>56170</v>
      </c>
      <c r="DU44" s="34">
        <f>'BAR BB| Open rates'!DU44*0.82</f>
        <v>56170</v>
      </c>
      <c r="DV44" s="34">
        <f>'BAR BB| Open rates'!DV44*0.82</f>
        <v>56170</v>
      </c>
      <c r="DW44" s="34">
        <f>'BAR BB| Open rates'!DW44*0.82</f>
        <v>56170</v>
      </c>
      <c r="DX44" s="34">
        <f>'BAR BB| Open rates'!DX44*0.82</f>
        <v>57810</v>
      </c>
      <c r="DY44" s="34">
        <f>'BAR BB| Open rates'!DY44*0.82</f>
        <v>57810</v>
      </c>
      <c r="DZ44" s="34">
        <f>'BAR BB| Open rates'!DZ44*0.82</f>
        <v>59204</v>
      </c>
      <c r="EA44" s="34">
        <f>'BAR BB| Open rates'!EA44*0.82</f>
        <v>59204</v>
      </c>
      <c r="EB44" s="34">
        <f>'BAR BB| Open rates'!EB44*0.82</f>
        <v>59204</v>
      </c>
      <c r="EC44" s="34">
        <f>'BAR BB| Open rates'!EC44*0.82</f>
        <v>61008</v>
      </c>
      <c r="ED44" s="34">
        <f>'BAR BB| Open rates'!ED44*0.82</f>
        <v>61008</v>
      </c>
      <c r="EE44" s="34">
        <f>'BAR BB| Open rates'!EE44*0.82</f>
        <v>61008</v>
      </c>
      <c r="EF44" s="34">
        <f>'BAR BB| Open rates'!EF44*0.82</f>
        <v>61008</v>
      </c>
      <c r="EG44" s="34">
        <f>'BAR BB| Open rates'!EG44*0.82</f>
        <v>55350</v>
      </c>
      <c r="EH44" s="34">
        <f>'BAR BB| Open rates'!EH44*0.82</f>
        <v>55350</v>
      </c>
      <c r="EI44" s="34">
        <f>'BAR BB| Open rates'!EI44*0.82</f>
        <v>55350</v>
      </c>
      <c r="EJ44" s="34">
        <f>'BAR BB| Open rates'!EJ44*0.82</f>
        <v>55350</v>
      </c>
      <c r="EK44" s="34">
        <f>'BAR BB| Open rates'!EK44*0.82</f>
        <v>55350</v>
      </c>
      <c r="EL44" s="34">
        <f>'BAR BB| Open rates'!EL44*0.82</f>
        <v>56170</v>
      </c>
      <c r="EM44" s="34">
        <f>'BAR BB| Open rates'!EM44*0.82</f>
        <v>56170</v>
      </c>
      <c r="EN44" s="34">
        <f>'BAR BB| Open rates'!EN44*0.82</f>
        <v>55350</v>
      </c>
      <c r="EO44" s="34">
        <f>'BAR BB| Open rates'!EO44*0.82</f>
        <v>55350</v>
      </c>
      <c r="EP44" s="34">
        <f>'BAR BB| Open rates'!EP44*0.82</f>
        <v>55350</v>
      </c>
      <c r="EQ44" s="34">
        <f>'BAR BB| Open rates'!EQ44*0.82</f>
        <v>55350</v>
      </c>
      <c r="ER44" s="34">
        <f>'BAR BB| Open rates'!ER44*0.82</f>
        <v>55350</v>
      </c>
      <c r="ES44" s="34">
        <f>'BAR BB| Open rates'!ES44*0.82</f>
        <v>56170</v>
      </c>
      <c r="ET44" s="34">
        <f>'BAR BB| Open rates'!ET44*0.82</f>
        <v>56170</v>
      </c>
      <c r="EU44" s="34">
        <f>'BAR BB| Open rates'!EU44*0.82</f>
        <v>55350</v>
      </c>
      <c r="EV44" s="34">
        <f>'BAR BB| Open rates'!EV44*0.82</f>
        <v>55350</v>
      </c>
      <c r="EW44" s="34">
        <f>'BAR BB| Open rates'!EW44*0.82</f>
        <v>55350</v>
      </c>
      <c r="EX44" s="34">
        <f>'BAR BB| Open rates'!EX44*0.82</f>
        <v>55350</v>
      </c>
      <c r="EY44" s="34">
        <f>'BAR BB| Open rates'!EY44*0.82</f>
        <v>55350</v>
      </c>
      <c r="EZ44" s="34">
        <f>'BAR BB| Open rates'!EZ44*0.82</f>
        <v>56170</v>
      </c>
      <c r="FA44" s="34">
        <f>'BAR BB| Open rates'!FA44*0.82</f>
        <v>56170</v>
      </c>
      <c r="FB44" s="34">
        <f>'BAR BB| Open rates'!FB44*0.82</f>
        <v>55350</v>
      </c>
      <c r="FC44" s="34">
        <f>'BAR BB| Open rates'!FC44*0.82</f>
        <v>55350</v>
      </c>
      <c r="FD44" s="34">
        <f>'BAR BB| Open rates'!FD44*0.82</f>
        <v>55350</v>
      </c>
      <c r="FE44" s="34">
        <f>'BAR BB| Open rates'!FE44*0.82</f>
        <v>55350</v>
      </c>
      <c r="FF44" s="34">
        <f>'BAR BB| Open rates'!FF44*0.82</f>
        <v>55350</v>
      </c>
      <c r="FG44" s="34">
        <f>'BAR BB| Open rates'!FG44*0.82</f>
        <v>56170</v>
      </c>
      <c r="FH44" s="34">
        <f>'BAR BB| Open rates'!FH44*0.82</f>
        <v>56170</v>
      </c>
      <c r="FI44" s="34">
        <f>'BAR BB| Open rates'!FI44*0.82</f>
        <v>55350</v>
      </c>
      <c r="FJ44" s="34">
        <f>'BAR BB| Open rates'!FJ44*0.82</f>
        <v>55350</v>
      </c>
      <c r="FK44" s="34">
        <f>'BAR BB| Open rates'!FK44*0.82</f>
        <v>55350</v>
      </c>
      <c r="FL44" s="34">
        <f>'BAR BB| Open rates'!FL44*0.82</f>
        <v>55350</v>
      </c>
      <c r="FM44" s="34">
        <f>'BAR BB| Open rates'!FM44*0.82</f>
        <v>55350</v>
      </c>
      <c r="FN44" s="34">
        <f>'BAR BB| Open rates'!FN44*0.82</f>
        <v>56170</v>
      </c>
      <c r="FO44" s="34">
        <f>'BAR BB| Open rates'!FO44*0.82</f>
        <v>56170</v>
      </c>
      <c r="FP44" s="34">
        <f>'BAR BB| Open rates'!FP44*0.82</f>
        <v>55350</v>
      </c>
      <c r="FQ44" s="34">
        <f>'BAR BB| Open rates'!FQ44*0.82</f>
        <v>55350</v>
      </c>
      <c r="FR44" s="34">
        <f>'BAR BB| Open rates'!FR44*0.82</f>
        <v>55350</v>
      </c>
      <c r="FS44" s="34">
        <f>'BAR BB| Open rates'!FS44*0.82</f>
        <v>55350</v>
      </c>
      <c r="FT44" s="34">
        <f>'BAR BB| Open rates'!FT44*0.82</f>
        <v>55350</v>
      </c>
      <c r="FU44" s="34">
        <f>'BAR BB| Open rates'!FU44*0.82</f>
        <v>56170</v>
      </c>
      <c r="FV44" s="34">
        <f>'BAR BB| Open rates'!FV44*0.82</f>
        <v>56170</v>
      </c>
      <c r="FW44" s="34">
        <f>'BAR BB| Open rates'!FW44*0.82</f>
        <v>59204</v>
      </c>
      <c r="FX44" s="34">
        <f>'BAR BB| Open rates'!FX44*0.82</f>
        <v>59204</v>
      </c>
      <c r="FY44" s="34">
        <f>'BAR BB| Open rates'!FY44*0.82</f>
        <v>59204</v>
      </c>
      <c r="FZ44" s="34">
        <f>'BAR BB| Open rates'!FZ44*0.82</f>
        <v>59204</v>
      </c>
      <c r="GA44" s="34">
        <f>'BAR BB| Open rates'!GA44*0.82</f>
        <v>59204</v>
      </c>
      <c r="GB44" s="34">
        <f>'BAR BB| Open rates'!GB44*0.82</f>
        <v>61008</v>
      </c>
      <c r="GC44" s="34">
        <f>'BAR BB| Open rates'!GC44*0.82</f>
        <v>61008</v>
      </c>
      <c r="GD44" s="34">
        <f>'BAR BB| Open rates'!GD44*0.82</f>
        <v>61008</v>
      </c>
      <c r="GE44" s="34">
        <f>'BAR BB| Open rates'!GE44*0.82</f>
        <v>61008</v>
      </c>
    </row>
    <row r="45" spans="1:187" s="35" customFormat="1" ht="12" customHeight="1" x14ac:dyDescent="0.2">
      <c r="A45" s="261">
        <v>6</v>
      </c>
      <c r="B45" s="34">
        <f>'BAR BB| Open rates'!B45*0.82</f>
        <v>83230</v>
      </c>
      <c r="C45" s="34">
        <f>'BAR BB| Open rates'!C45*0.82</f>
        <v>83230</v>
      </c>
      <c r="D45" s="34">
        <f>'BAR BB| Open rates'!D45*0.82</f>
        <v>81016</v>
      </c>
      <c r="E45" s="34">
        <f>'BAR BB| Open rates'!E45*0.82</f>
        <v>81016</v>
      </c>
      <c r="F45" s="34">
        <f>'BAR BB| Open rates'!F45*0.82</f>
        <v>79212</v>
      </c>
      <c r="G45" s="34">
        <f>'BAR BB| Open rates'!G45*0.82</f>
        <v>81016</v>
      </c>
      <c r="H45" s="34">
        <f>'BAR BB| Open rates'!H45*0.82</f>
        <v>81016</v>
      </c>
      <c r="I45" s="34">
        <f>'BAR BB| Open rates'!I45*0.82</f>
        <v>82656</v>
      </c>
      <c r="J45" s="34">
        <f>'BAR BB| Open rates'!J45*0.82</f>
        <v>82656</v>
      </c>
      <c r="K45" s="34">
        <f>'BAR BB| Open rates'!K45*0.82</f>
        <v>81016</v>
      </c>
      <c r="L45" s="34">
        <f>'BAR BB| Open rates'!L45*0.82</f>
        <v>81016</v>
      </c>
      <c r="M45" s="34">
        <f>'BAR BB| Open rates'!M45*0.82</f>
        <v>81016</v>
      </c>
      <c r="N45" s="34">
        <f>'BAR BB| Open rates'!N45*0.82</f>
        <v>81016</v>
      </c>
      <c r="O45" s="34">
        <f>'BAR BB| Open rates'!O45*0.82</f>
        <v>81016</v>
      </c>
      <c r="P45" s="34">
        <f>'BAR BB| Open rates'!P45*0.82</f>
        <v>82656</v>
      </c>
      <c r="Q45" s="34">
        <f>'BAR BB| Open rates'!Q45*0.82</f>
        <v>82656</v>
      </c>
      <c r="R45" s="34">
        <f>'BAR BB| Open rates'!R45*0.82</f>
        <v>82656</v>
      </c>
      <c r="S45" s="34">
        <f>'BAR BB| Open rates'!S45*0.82</f>
        <v>82656</v>
      </c>
      <c r="T45" s="34">
        <f>'BAR BB| Open rates'!T45*0.82</f>
        <v>82656</v>
      </c>
      <c r="U45" s="34">
        <f>'BAR BB| Open rates'!U45*0.82</f>
        <v>82656</v>
      </c>
      <c r="V45" s="34">
        <f>'BAR BB| Open rates'!V45*0.82</f>
        <v>82656</v>
      </c>
      <c r="W45" s="34">
        <f>'BAR BB| Open rates'!W45*0.82</f>
        <v>84296</v>
      </c>
      <c r="X45" s="34">
        <f>'BAR BB| Open rates'!X45*0.82</f>
        <v>84296</v>
      </c>
      <c r="Y45" s="34">
        <f>'BAR BB| Open rates'!Y45*0.82</f>
        <v>82656</v>
      </c>
      <c r="Z45" s="34">
        <f>'BAR BB| Open rates'!Z45*0.82</f>
        <v>82656</v>
      </c>
      <c r="AA45" s="34">
        <f>'BAR BB| Open rates'!AA45*0.82</f>
        <v>82656</v>
      </c>
      <c r="AB45" s="34">
        <f>'BAR BB| Open rates'!AB45*0.82</f>
        <v>82656</v>
      </c>
      <c r="AC45" s="34">
        <f>'BAR BB| Open rates'!AC45*0.82</f>
        <v>82656</v>
      </c>
      <c r="AD45" s="34">
        <f>'BAR BB| Open rates'!AD45*0.82</f>
        <v>84296</v>
      </c>
      <c r="AE45" s="34">
        <f>'BAR BB| Open rates'!AE45*0.82</f>
        <v>84296</v>
      </c>
      <c r="AF45" s="34">
        <f>'BAR BB| Open rates'!AF45*0.82</f>
        <v>82656</v>
      </c>
      <c r="AG45" s="34">
        <f>'BAR BB| Open rates'!AG45*0.82</f>
        <v>82656</v>
      </c>
      <c r="AH45" s="34">
        <f>'BAR BB| Open rates'!AH45*0.82</f>
        <v>82656</v>
      </c>
      <c r="AI45" s="34">
        <f>'BAR BB| Open rates'!AI45*0.82</f>
        <v>82656</v>
      </c>
      <c r="AJ45" s="34">
        <f>'BAR BB| Open rates'!AJ45*0.82</f>
        <v>82656</v>
      </c>
      <c r="AK45" s="34">
        <f>'BAR BB| Open rates'!AK45*0.82</f>
        <v>84296</v>
      </c>
      <c r="AL45" s="34">
        <f>'BAR BB| Open rates'!AL45*0.82</f>
        <v>84296</v>
      </c>
      <c r="AM45" s="34">
        <f>'BAR BB| Open rates'!AM45*0.82</f>
        <v>82656</v>
      </c>
      <c r="AN45" s="34">
        <f>'BAR BB| Open rates'!AN45*0.82</f>
        <v>82656</v>
      </c>
      <c r="AO45" s="34">
        <f>'BAR BB| Open rates'!AO45*0.82</f>
        <v>82656</v>
      </c>
      <c r="AP45" s="34">
        <f>'BAR BB| Open rates'!AP45*0.82</f>
        <v>82656</v>
      </c>
      <c r="AQ45" s="34">
        <f>'BAR BB| Open rates'!AQ45*0.82</f>
        <v>82656</v>
      </c>
      <c r="AR45" s="34">
        <f>'BAR BB| Open rates'!AR45*0.82</f>
        <v>84296</v>
      </c>
      <c r="AS45" s="34">
        <f>'BAR BB| Open rates'!AS45*0.82</f>
        <v>84296</v>
      </c>
      <c r="AT45" s="34">
        <f>'BAR BB| Open rates'!AT45*0.82</f>
        <v>82656</v>
      </c>
      <c r="AU45" s="34">
        <f>'BAR BB| Open rates'!AU45*0.82</f>
        <v>82656</v>
      </c>
      <c r="AV45" s="34">
        <f>'BAR BB| Open rates'!AV45*0.82</f>
        <v>82656</v>
      </c>
      <c r="AW45" s="34">
        <f>'BAR BB| Open rates'!AW45*0.82</f>
        <v>82656</v>
      </c>
      <c r="AX45" s="34">
        <f>'BAR BB| Open rates'!AX45*0.82</f>
        <v>82656</v>
      </c>
      <c r="AY45" s="34">
        <f>'BAR BB| Open rates'!AY45*0.82</f>
        <v>84296</v>
      </c>
      <c r="AZ45" s="34">
        <f>'BAR BB| Open rates'!AZ45*0.82</f>
        <v>84296</v>
      </c>
      <c r="BA45" s="34">
        <f>'BAR BB| Open rates'!BA45*0.82</f>
        <v>82656</v>
      </c>
      <c r="BB45" s="34">
        <f>'BAR BB| Open rates'!BB45*0.82</f>
        <v>82656</v>
      </c>
      <c r="BC45" s="34">
        <f>'BAR BB| Open rates'!BC45*0.82</f>
        <v>82656</v>
      </c>
      <c r="BD45" s="34">
        <f>'BAR BB| Open rates'!BD45*0.82</f>
        <v>82656</v>
      </c>
      <c r="BE45" s="34">
        <f>'BAR BB| Open rates'!BE45*0.82</f>
        <v>82656</v>
      </c>
      <c r="BF45" s="34">
        <f>'BAR BB| Open rates'!BF45*0.82</f>
        <v>84296</v>
      </c>
      <c r="BG45" s="34">
        <f>'BAR BB| Open rates'!BG45*0.82</f>
        <v>84296</v>
      </c>
      <c r="BH45" s="34">
        <f>'BAR BB| Open rates'!BH45*0.82</f>
        <v>80032</v>
      </c>
      <c r="BI45" s="34">
        <f>'BAR BB| Open rates'!BI45*0.82</f>
        <v>80032</v>
      </c>
      <c r="BJ45" s="34">
        <f>'BAR BB| Open rates'!BJ45*0.82</f>
        <v>80032</v>
      </c>
      <c r="BK45" s="34">
        <f>'BAR BB| Open rates'!BK45*0.82</f>
        <v>80032</v>
      </c>
      <c r="BL45" s="34">
        <f>'BAR BB| Open rates'!BL45*0.82</f>
        <v>80032</v>
      </c>
      <c r="BM45" s="34">
        <f>'BAR BB| Open rates'!BM45*0.82</f>
        <v>81016</v>
      </c>
      <c r="BN45" s="34">
        <f>'BAR BB| Open rates'!BN45*0.82</f>
        <v>81016</v>
      </c>
      <c r="BO45" s="34">
        <f>'BAR BB| Open rates'!BO45*0.82</f>
        <v>79212</v>
      </c>
      <c r="BP45" s="34">
        <f>'BAR BB| Open rates'!BP45*0.82</f>
        <v>79212</v>
      </c>
      <c r="BQ45" s="34">
        <f>'BAR BB| Open rates'!BQ45*0.82</f>
        <v>68716</v>
      </c>
      <c r="BR45" s="34">
        <f>'BAR BB| Open rates'!BR45*0.82</f>
        <v>68716</v>
      </c>
      <c r="BS45" s="34">
        <f>'BAR BB| Open rates'!BS45*0.82</f>
        <v>68716</v>
      </c>
      <c r="BT45" s="34">
        <f>'BAR BB| Open rates'!BT45*0.82</f>
        <v>68716</v>
      </c>
      <c r="BU45" s="34">
        <f>'BAR BB| Open rates'!BU45*0.82</f>
        <v>68716</v>
      </c>
      <c r="BV45" s="34">
        <f>'BAR BB| Open rates'!BV45*0.82</f>
        <v>66912</v>
      </c>
      <c r="BW45" s="34">
        <f>'BAR BB| Open rates'!BW45*0.82</f>
        <v>66912</v>
      </c>
      <c r="BX45" s="34">
        <f>'BAR BB| Open rates'!BX45*0.82</f>
        <v>66912</v>
      </c>
      <c r="BY45" s="34">
        <f>'BAR BB| Open rates'!BY45*0.82</f>
        <v>66912</v>
      </c>
      <c r="BZ45" s="34">
        <f>'BAR BB| Open rates'!BZ45*0.82</f>
        <v>66912</v>
      </c>
      <c r="CA45" s="34">
        <f>'BAR BB| Open rates'!CA45*0.82</f>
        <v>68716</v>
      </c>
      <c r="CB45" s="34">
        <f>'BAR BB| Open rates'!CB45*0.82</f>
        <v>68716</v>
      </c>
      <c r="CC45" s="34">
        <f>'BAR BB| Open rates'!CC45*0.82</f>
        <v>66912</v>
      </c>
      <c r="CD45" s="34">
        <f>'BAR BB| Open rates'!CD45*0.82</f>
        <v>66912</v>
      </c>
      <c r="CE45" s="34">
        <f>'BAR BB| Open rates'!CE45*0.82</f>
        <v>66912</v>
      </c>
      <c r="CF45" s="34">
        <f>'BAR BB| Open rates'!CF45*0.82</f>
        <v>66912</v>
      </c>
      <c r="CG45" s="34">
        <f>'BAR BB| Open rates'!CG45*0.82</f>
        <v>66912</v>
      </c>
      <c r="CH45" s="34">
        <f>'BAR BB| Open rates'!CH45*0.82</f>
        <v>68716</v>
      </c>
      <c r="CI45" s="34">
        <f>'BAR BB| Open rates'!CI45*0.82</f>
        <v>68716</v>
      </c>
      <c r="CJ45" s="34">
        <f>'BAR BB| Open rates'!CJ45*0.82</f>
        <v>66912</v>
      </c>
      <c r="CK45" s="34">
        <f>'BAR BB| Open rates'!CK45*0.82</f>
        <v>66912</v>
      </c>
      <c r="CL45" s="34">
        <f>'BAR BB| Open rates'!CL45*0.82</f>
        <v>66912</v>
      </c>
      <c r="CM45" s="34">
        <f>'BAR BB| Open rates'!CM45*0.82</f>
        <v>66912</v>
      </c>
      <c r="CN45" s="34">
        <f>'BAR BB| Open rates'!CN45*0.82</f>
        <v>66912</v>
      </c>
      <c r="CO45" s="34">
        <f>'BAR BB| Open rates'!CO45*0.82</f>
        <v>68716</v>
      </c>
      <c r="CP45" s="34">
        <f>'BAR BB| Open rates'!CP45*0.82</f>
        <v>68716</v>
      </c>
      <c r="CQ45" s="34">
        <f>'BAR BB| Open rates'!CQ45*0.82</f>
        <v>66912</v>
      </c>
      <c r="CR45" s="34">
        <f>'BAR BB| Open rates'!CR45*0.82</f>
        <v>66912</v>
      </c>
      <c r="CS45" s="34">
        <f>'BAR BB| Open rates'!CS45*0.82</f>
        <v>66912</v>
      </c>
      <c r="CT45" s="34">
        <f>'BAR BB| Open rates'!CT45*0.82</f>
        <v>66912</v>
      </c>
      <c r="CU45" s="34">
        <f>'BAR BB| Open rates'!CU45*0.82</f>
        <v>60270</v>
      </c>
      <c r="CV45" s="34">
        <f>'BAR BB| Open rates'!CV45*0.82</f>
        <v>60270</v>
      </c>
      <c r="CW45" s="34">
        <f>'BAR BB| Open rates'!CW45*0.82</f>
        <v>60270</v>
      </c>
      <c r="CX45" s="34">
        <f>'BAR BB| Open rates'!CX45*0.82</f>
        <v>58630</v>
      </c>
      <c r="CY45" s="34">
        <f>'BAR BB| Open rates'!CY45*0.82</f>
        <v>58630</v>
      </c>
      <c r="CZ45" s="34">
        <f>'BAR BB| Open rates'!CZ45*0.82</f>
        <v>58630</v>
      </c>
      <c r="DA45" s="34">
        <f>'BAR BB| Open rates'!DA45*0.82</f>
        <v>58630</v>
      </c>
      <c r="DB45" s="34">
        <f>'BAR BB| Open rates'!DB45*0.82</f>
        <v>58630</v>
      </c>
      <c r="DC45" s="34">
        <f>'BAR BB| Open rates'!DC45*0.82</f>
        <v>60270</v>
      </c>
      <c r="DD45" s="34">
        <f>'BAR BB| Open rates'!DD45*0.82</f>
        <v>60270</v>
      </c>
      <c r="DE45" s="34">
        <f>'BAR BB| Open rates'!DE45*0.82</f>
        <v>58630</v>
      </c>
      <c r="DF45" s="34">
        <f>'BAR BB| Open rates'!DF45*0.82</f>
        <v>58630</v>
      </c>
      <c r="DG45" s="34">
        <f>'BAR BB| Open rates'!DG45*0.82</f>
        <v>58630</v>
      </c>
      <c r="DH45" s="34">
        <f>'BAR BB| Open rates'!DH45*0.82</f>
        <v>58630</v>
      </c>
      <c r="DI45" s="34">
        <f>'BAR BB| Open rates'!DI45*0.82</f>
        <v>58630</v>
      </c>
      <c r="DJ45" s="34">
        <f>'BAR BB| Open rates'!DJ45*0.82</f>
        <v>60270</v>
      </c>
      <c r="DK45" s="34">
        <f>'BAR BB| Open rates'!DK45*0.82</f>
        <v>60270</v>
      </c>
      <c r="DL45" s="34">
        <f>'BAR BB| Open rates'!DL45*0.82</f>
        <v>58630</v>
      </c>
      <c r="DM45" s="34">
        <f>'BAR BB| Open rates'!DM45*0.82</f>
        <v>58630</v>
      </c>
      <c r="DN45" s="34">
        <f>'BAR BB| Open rates'!DN45*0.82</f>
        <v>58630</v>
      </c>
      <c r="DO45" s="34">
        <f>'BAR BB| Open rates'!DO45*0.82</f>
        <v>58630</v>
      </c>
      <c r="DP45" s="34">
        <f>'BAR BB| Open rates'!DP45*0.82</f>
        <v>58630</v>
      </c>
      <c r="DQ45" s="34">
        <f>'BAR BB| Open rates'!DQ45*0.82</f>
        <v>60270</v>
      </c>
      <c r="DR45" s="34">
        <f>'BAR BB| Open rates'!DR45*0.82</f>
        <v>60270</v>
      </c>
      <c r="DS45" s="34">
        <f>'BAR BB| Open rates'!DS45*0.82</f>
        <v>58630</v>
      </c>
      <c r="DT45" s="34">
        <f>'BAR BB| Open rates'!DT45*0.82</f>
        <v>58630</v>
      </c>
      <c r="DU45" s="34">
        <f>'BAR BB| Open rates'!DU45*0.82</f>
        <v>58630</v>
      </c>
      <c r="DV45" s="34">
        <f>'BAR BB| Open rates'!DV45*0.82</f>
        <v>58630</v>
      </c>
      <c r="DW45" s="34">
        <f>'BAR BB| Open rates'!DW45*0.82</f>
        <v>58630</v>
      </c>
      <c r="DX45" s="34">
        <f>'BAR BB| Open rates'!DX45*0.82</f>
        <v>60270</v>
      </c>
      <c r="DY45" s="34">
        <f>'BAR BB| Open rates'!DY45*0.82</f>
        <v>60270</v>
      </c>
      <c r="DZ45" s="34">
        <f>'BAR BB| Open rates'!DZ45*0.82</f>
        <v>61663.999999999993</v>
      </c>
      <c r="EA45" s="34">
        <f>'BAR BB| Open rates'!EA45*0.82</f>
        <v>61663.999999999993</v>
      </c>
      <c r="EB45" s="34">
        <f>'BAR BB| Open rates'!EB45*0.82</f>
        <v>61663.999999999993</v>
      </c>
      <c r="EC45" s="34">
        <f>'BAR BB| Open rates'!EC45*0.82</f>
        <v>63467.999999999993</v>
      </c>
      <c r="ED45" s="34">
        <f>'BAR BB| Open rates'!ED45*0.82</f>
        <v>63467.999999999993</v>
      </c>
      <c r="EE45" s="34">
        <f>'BAR BB| Open rates'!EE45*0.82</f>
        <v>63467.999999999993</v>
      </c>
      <c r="EF45" s="34">
        <f>'BAR BB| Open rates'!EF45*0.82</f>
        <v>63467.999999999993</v>
      </c>
      <c r="EG45" s="34">
        <f>'BAR BB| Open rates'!EG45*0.82</f>
        <v>57810</v>
      </c>
      <c r="EH45" s="34">
        <f>'BAR BB| Open rates'!EH45*0.82</f>
        <v>57810</v>
      </c>
      <c r="EI45" s="34">
        <f>'BAR BB| Open rates'!EI45*0.82</f>
        <v>57810</v>
      </c>
      <c r="EJ45" s="34">
        <f>'BAR BB| Open rates'!EJ45*0.82</f>
        <v>57810</v>
      </c>
      <c r="EK45" s="34">
        <f>'BAR BB| Open rates'!EK45*0.82</f>
        <v>57810</v>
      </c>
      <c r="EL45" s="34">
        <f>'BAR BB| Open rates'!EL45*0.82</f>
        <v>58630</v>
      </c>
      <c r="EM45" s="34">
        <f>'BAR BB| Open rates'!EM45*0.82</f>
        <v>58630</v>
      </c>
      <c r="EN45" s="34">
        <f>'BAR BB| Open rates'!EN45*0.82</f>
        <v>57810</v>
      </c>
      <c r="EO45" s="34">
        <f>'BAR BB| Open rates'!EO45*0.82</f>
        <v>57810</v>
      </c>
      <c r="EP45" s="34">
        <f>'BAR BB| Open rates'!EP45*0.82</f>
        <v>57810</v>
      </c>
      <c r="EQ45" s="34">
        <f>'BAR BB| Open rates'!EQ45*0.82</f>
        <v>57810</v>
      </c>
      <c r="ER45" s="34">
        <f>'BAR BB| Open rates'!ER45*0.82</f>
        <v>57810</v>
      </c>
      <c r="ES45" s="34">
        <f>'BAR BB| Open rates'!ES45*0.82</f>
        <v>58630</v>
      </c>
      <c r="ET45" s="34">
        <f>'BAR BB| Open rates'!ET45*0.82</f>
        <v>58630</v>
      </c>
      <c r="EU45" s="34">
        <f>'BAR BB| Open rates'!EU45*0.82</f>
        <v>57810</v>
      </c>
      <c r="EV45" s="34">
        <f>'BAR BB| Open rates'!EV45*0.82</f>
        <v>57810</v>
      </c>
      <c r="EW45" s="34">
        <f>'BAR BB| Open rates'!EW45*0.82</f>
        <v>57810</v>
      </c>
      <c r="EX45" s="34">
        <f>'BAR BB| Open rates'!EX45*0.82</f>
        <v>57810</v>
      </c>
      <c r="EY45" s="34">
        <f>'BAR BB| Open rates'!EY45*0.82</f>
        <v>57810</v>
      </c>
      <c r="EZ45" s="34">
        <f>'BAR BB| Open rates'!EZ45*0.82</f>
        <v>58630</v>
      </c>
      <c r="FA45" s="34">
        <f>'BAR BB| Open rates'!FA45*0.82</f>
        <v>58630</v>
      </c>
      <c r="FB45" s="34">
        <f>'BAR BB| Open rates'!FB45*0.82</f>
        <v>57810</v>
      </c>
      <c r="FC45" s="34">
        <f>'BAR BB| Open rates'!FC45*0.82</f>
        <v>57810</v>
      </c>
      <c r="FD45" s="34">
        <f>'BAR BB| Open rates'!FD45*0.82</f>
        <v>57810</v>
      </c>
      <c r="FE45" s="34">
        <f>'BAR BB| Open rates'!FE45*0.82</f>
        <v>57810</v>
      </c>
      <c r="FF45" s="34">
        <f>'BAR BB| Open rates'!FF45*0.82</f>
        <v>57810</v>
      </c>
      <c r="FG45" s="34">
        <f>'BAR BB| Open rates'!FG45*0.82</f>
        <v>58630</v>
      </c>
      <c r="FH45" s="34">
        <f>'BAR BB| Open rates'!FH45*0.82</f>
        <v>58630</v>
      </c>
      <c r="FI45" s="34">
        <f>'BAR BB| Open rates'!FI45*0.82</f>
        <v>57810</v>
      </c>
      <c r="FJ45" s="34">
        <f>'BAR BB| Open rates'!FJ45*0.82</f>
        <v>57810</v>
      </c>
      <c r="FK45" s="34">
        <f>'BAR BB| Open rates'!FK45*0.82</f>
        <v>57810</v>
      </c>
      <c r="FL45" s="34">
        <f>'BAR BB| Open rates'!FL45*0.82</f>
        <v>57810</v>
      </c>
      <c r="FM45" s="34">
        <f>'BAR BB| Open rates'!FM45*0.82</f>
        <v>57810</v>
      </c>
      <c r="FN45" s="34">
        <f>'BAR BB| Open rates'!FN45*0.82</f>
        <v>58630</v>
      </c>
      <c r="FO45" s="34">
        <f>'BAR BB| Open rates'!FO45*0.82</f>
        <v>58630</v>
      </c>
      <c r="FP45" s="34">
        <f>'BAR BB| Open rates'!FP45*0.82</f>
        <v>57810</v>
      </c>
      <c r="FQ45" s="34">
        <f>'BAR BB| Open rates'!FQ45*0.82</f>
        <v>57810</v>
      </c>
      <c r="FR45" s="34">
        <f>'BAR BB| Open rates'!FR45*0.82</f>
        <v>57810</v>
      </c>
      <c r="FS45" s="34">
        <f>'BAR BB| Open rates'!FS45*0.82</f>
        <v>57810</v>
      </c>
      <c r="FT45" s="34">
        <f>'BAR BB| Open rates'!FT45*0.82</f>
        <v>57810</v>
      </c>
      <c r="FU45" s="34">
        <f>'BAR BB| Open rates'!FU45*0.82</f>
        <v>58630</v>
      </c>
      <c r="FV45" s="34">
        <f>'BAR BB| Open rates'!FV45*0.82</f>
        <v>58630</v>
      </c>
      <c r="FW45" s="34">
        <f>'BAR BB| Open rates'!FW45*0.82</f>
        <v>61663.999999999993</v>
      </c>
      <c r="FX45" s="34">
        <f>'BAR BB| Open rates'!FX45*0.82</f>
        <v>61663.999999999993</v>
      </c>
      <c r="FY45" s="34">
        <f>'BAR BB| Open rates'!FY45*0.82</f>
        <v>61663.999999999993</v>
      </c>
      <c r="FZ45" s="34">
        <f>'BAR BB| Open rates'!FZ45*0.82</f>
        <v>61663.999999999993</v>
      </c>
      <c r="GA45" s="34">
        <f>'BAR BB| Open rates'!GA45*0.82</f>
        <v>61663.999999999993</v>
      </c>
      <c r="GB45" s="34">
        <f>'BAR BB| Open rates'!GB45*0.82</f>
        <v>63467.999999999993</v>
      </c>
      <c r="GC45" s="34">
        <f>'BAR BB| Open rates'!GC45*0.82</f>
        <v>63467.999999999993</v>
      </c>
      <c r="GD45" s="34">
        <f>'BAR BB| Open rates'!GD45*0.82</f>
        <v>63467.999999999993</v>
      </c>
      <c r="GE45" s="34">
        <f>'BAR BB| Open rates'!GE45*0.82</f>
        <v>63467.999999999993</v>
      </c>
    </row>
    <row r="46" spans="1:187" s="35" customFormat="1" ht="12" customHeight="1" x14ac:dyDescent="0.2">
      <c r="A46" s="261">
        <v>7</v>
      </c>
      <c r="B46" s="34">
        <f>'BAR BB| Open rates'!B46*0.82</f>
        <v>85690</v>
      </c>
      <c r="C46" s="34">
        <f>'BAR BB| Open rates'!C46*0.82</f>
        <v>85690</v>
      </c>
      <c r="D46" s="34">
        <f>'BAR BB| Open rates'!D46*0.82</f>
        <v>83476</v>
      </c>
      <c r="E46" s="34">
        <f>'BAR BB| Open rates'!E46*0.82</f>
        <v>83476</v>
      </c>
      <c r="F46" s="34">
        <f>'BAR BB| Open rates'!F46*0.82</f>
        <v>81672</v>
      </c>
      <c r="G46" s="34">
        <f>'BAR BB| Open rates'!G46*0.82</f>
        <v>83476</v>
      </c>
      <c r="H46" s="34">
        <f>'BAR BB| Open rates'!H46*0.82</f>
        <v>83476</v>
      </c>
      <c r="I46" s="34">
        <f>'BAR BB| Open rates'!I46*0.82</f>
        <v>85116</v>
      </c>
      <c r="J46" s="34">
        <f>'BAR BB| Open rates'!J46*0.82</f>
        <v>85116</v>
      </c>
      <c r="K46" s="34">
        <f>'BAR BB| Open rates'!K46*0.82</f>
        <v>83476</v>
      </c>
      <c r="L46" s="34">
        <f>'BAR BB| Open rates'!L46*0.82</f>
        <v>83476</v>
      </c>
      <c r="M46" s="34">
        <f>'BAR BB| Open rates'!M46*0.82</f>
        <v>83476</v>
      </c>
      <c r="N46" s="34">
        <f>'BAR BB| Open rates'!N46*0.82</f>
        <v>83476</v>
      </c>
      <c r="O46" s="34">
        <f>'BAR BB| Open rates'!O46*0.82</f>
        <v>83476</v>
      </c>
      <c r="P46" s="34">
        <f>'BAR BB| Open rates'!P46*0.82</f>
        <v>85116</v>
      </c>
      <c r="Q46" s="34">
        <f>'BAR BB| Open rates'!Q46*0.82</f>
        <v>85116</v>
      </c>
      <c r="R46" s="34">
        <f>'BAR BB| Open rates'!R46*0.82</f>
        <v>85116</v>
      </c>
      <c r="S46" s="34">
        <f>'BAR BB| Open rates'!S46*0.82</f>
        <v>85116</v>
      </c>
      <c r="T46" s="34">
        <f>'BAR BB| Open rates'!T46*0.82</f>
        <v>85116</v>
      </c>
      <c r="U46" s="34">
        <f>'BAR BB| Open rates'!U46*0.82</f>
        <v>85116</v>
      </c>
      <c r="V46" s="34">
        <f>'BAR BB| Open rates'!V46*0.82</f>
        <v>85116</v>
      </c>
      <c r="W46" s="34">
        <f>'BAR BB| Open rates'!W46*0.82</f>
        <v>86756</v>
      </c>
      <c r="X46" s="34">
        <f>'BAR BB| Open rates'!X46*0.82</f>
        <v>86756</v>
      </c>
      <c r="Y46" s="34">
        <f>'BAR BB| Open rates'!Y46*0.82</f>
        <v>85116</v>
      </c>
      <c r="Z46" s="34">
        <f>'BAR BB| Open rates'!Z46*0.82</f>
        <v>85116</v>
      </c>
      <c r="AA46" s="34">
        <f>'BAR BB| Open rates'!AA46*0.82</f>
        <v>85116</v>
      </c>
      <c r="AB46" s="34">
        <f>'BAR BB| Open rates'!AB46*0.82</f>
        <v>85116</v>
      </c>
      <c r="AC46" s="34">
        <f>'BAR BB| Open rates'!AC46*0.82</f>
        <v>85116</v>
      </c>
      <c r="AD46" s="34">
        <f>'BAR BB| Open rates'!AD46*0.82</f>
        <v>86756</v>
      </c>
      <c r="AE46" s="34">
        <f>'BAR BB| Open rates'!AE46*0.82</f>
        <v>86756</v>
      </c>
      <c r="AF46" s="34">
        <f>'BAR BB| Open rates'!AF46*0.82</f>
        <v>85116</v>
      </c>
      <c r="AG46" s="34">
        <f>'BAR BB| Open rates'!AG46*0.82</f>
        <v>85116</v>
      </c>
      <c r="AH46" s="34">
        <f>'BAR BB| Open rates'!AH46*0.82</f>
        <v>85116</v>
      </c>
      <c r="AI46" s="34">
        <f>'BAR BB| Open rates'!AI46*0.82</f>
        <v>85116</v>
      </c>
      <c r="AJ46" s="34">
        <f>'BAR BB| Open rates'!AJ46*0.82</f>
        <v>85116</v>
      </c>
      <c r="AK46" s="34">
        <f>'BAR BB| Open rates'!AK46*0.82</f>
        <v>86756</v>
      </c>
      <c r="AL46" s="34">
        <f>'BAR BB| Open rates'!AL46*0.82</f>
        <v>86756</v>
      </c>
      <c r="AM46" s="34">
        <f>'BAR BB| Open rates'!AM46*0.82</f>
        <v>85116</v>
      </c>
      <c r="AN46" s="34">
        <f>'BAR BB| Open rates'!AN46*0.82</f>
        <v>85116</v>
      </c>
      <c r="AO46" s="34">
        <f>'BAR BB| Open rates'!AO46*0.82</f>
        <v>85116</v>
      </c>
      <c r="AP46" s="34">
        <f>'BAR BB| Open rates'!AP46*0.82</f>
        <v>85116</v>
      </c>
      <c r="AQ46" s="34">
        <f>'BAR BB| Open rates'!AQ46*0.82</f>
        <v>85116</v>
      </c>
      <c r="AR46" s="34">
        <f>'BAR BB| Open rates'!AR46*0.82</f>
        <v>86756</v>
      </c>
      <c r="AS46" s="34">
        <f>'BAR BB| Open rates'!AS46*0.82</f>
        <v>86756</v>
      </c>
      <c r="AT46" s="34">
        <f>'BAR BB| Open rates'!AT46*0.82</f>
        <v>85116</v>
      </c>
      <c r="AU46" s="34">
        <f>'BAR BB| Open rates'!AU46*0.82</f>
        <v>85116</v>
      </c>
      <c r="AV46" s="34">
        <f>'BAR BB| Open rates'!AV46*0.82</f>
        <v>85116</v>
      </c>
      <c r="AW46" s="34">
        <f>'BAR BB| Open rates'!AW46*0.82</f>
        <v>85116</v>
      </c>
      <c r="AX46" s="34">
        <f>'BAR BB| Open rates'!AX46*0.82</f>
        <v>85116</v>
      </c>
      <c r="AY46" s="34">
        <f>'BAR BB| Open rates'!AY46*0.82</f>
        <v>86756</v>
      </c>
      <c r="AZ46" s="34">
        <f>'BAR BB| Open rates'!AZ46*0.82</f>
        <v>86756</v>
      </c>
      <c r="BA46" s="34">
        <f>'BAR BB| Open rates'!BA46*0.82</f>
        <v>85116</v>
      </c>
      <c r="BB46" s="34">
        <f>'BAR BB| Open rates'!BB46*0.82</f>
        <v>85116</v>
      </c>
      <c r="BC46" s="34">
        <f>'BAR BB| Open rates'!BC46*0.82</f>
        <v>85116</v>
      </c>
      <c r="BD46" s="34">
        <f>'BAR BB| Open rates'!BD46*0.82</f>
        <v>85116</v>
      </c>
      <c r="BE46" s="34">
        <f>'BAR BB| Open rates'!BE46*0.82</f>
        <v>85116</v>
      </c>
      <c r="BF46" s="34">
        <f>'BAR BB| Open rates'!BF46*0.82</f>
        <v>86756</v>
      </c>
      <c r="BG46" s="34">
        <f>'BAR BB| Open rates'!BG46*0.82</f>
        <v>86756</v>
      </c>
      <c r="BH46" s="34">
        <f>'BAR BB| Open rates'!BH46*0.82</f>
        <v>82492</v>
      </c>
      <c r="BI46" s="34">
        <f>'BAR BB| Open rates'!BI46*0.82</f>
        <v>82492</v>
      </c>
      <c r="BJ46" s="34">
        <f>'BAR BB| Open rates'!BJ46*0.82</f>
        <v>82492</v>
      </c>
      <c r="BK46" s="34">
        <f>'BAR BB| Open rates'!BK46*0.82</f>
        <v>82492</v>
      </c>
      <c r="BL46" s="34">
        <f>'BAR BB| Open rates'!BL46*0.82</f>
        <v>82492</v>
      </c>
      <c r="BM46" s="34">
        <f>'BAR BB| Open rates'!BM46*0.82</f>
        <v>83476</v>
      </c>
      <c r="BN46" s="34">
        <f>'BAR BB| Open rates'!BN46*0.82</f>
        <v>83476</v>
      </c>
      <c r="BO46" s="34">
        <f>'BAR BB| Open rates'!BO46*0.82</f>
        <v>81672</v>
      </c>
      <c r="BP46" s="34">
        <f>'BAR BB| Open rates'!BP46*0.82</f>
        <v>81672</v>
      </c>
      <c r="BQ46" s="34">
        <f>'BAR BB| Open rates'!BQ46*0.82</f>
        <v>71176</v>
      </c>
      <c r="BR46" s="34">
        <f>'BAR BB| Open rates'!BR46*0.82</f>
        <v>71176</v>
      </c>
      <c r="BS46" s="34">
        <f>'BAR BB| Open rates'!BS46*0.82</f>
        <v>71176</v>
      </c>
      <c r="BT46" s="34">
        <f>'BAR BB| Open rates'!BT46*0.82</f>
        <v>71176</v>
      </c>
      <c r="BU46" s="34">
        <f>'BAR BB| Open rates'!BU46*0.82</f>
        <v>71176</v>
      </c>
      <c r="BV46" s="34">
        <f>'BAR BB| Open rates'!BV46*0.82</f>
        <v>69372</v>
      </c>
      <c r="BW46" s="34">
        <f>'BAR BB| Open rates'!BW46*0.82</f>
        <v>69372</v>
      </c>
      <c r="BX46" s="34">
        <f>'BAR BB| Open rates'!BX46*0.82</f>
        <v>69372</v>
      </c>
      <c r="BY46" s="34">
        <f>'BAR BB| Open rates'!BY46*0.82</f>
        <v>69372</v>
      </c>
      <c r="BZ46" s="34">
        <f>'BAR BB| Open rates'!BZ46*0.82</f>
        <v>69372</v>
      </c>
      <c r="CA46" s="34">
        <f>'BAR BB| Open rates'!CA46*0.82</f>
        <v>71176</v>
      </c>
      <c r="CB46" s="34">
        <f>'BAR BB| Open rates'!CB46*0.82</f>
        <v>71176</v>
      </c>
      <c r="CC46" s="34">
        <f>'BAR BB| Open rates'!CC46*0.82</f>
        <v>69372</v>
      </c>
      <c r="CD46" s="34">
        <f>'BAR BB| Open rates'!CD46*0.82</f>
        <v>69372</v>
      </c>
      <c r="CE46" s="34">
        <f>'BAR BB| Open rates'!CE46*0.82</f>
        <v>69372</v>
      </c>
      <c r="CF46" s="34">
        <f>'BAR BB| Open rates'!CF46*0.82</f>
        <v>69372</v>
      </c>
      <c r="CG46" s="34">
        <f>'BAR BB| Open rates'!CG46*0.82</f>
        <v>69372</v>
      </c>
      <c r="CH46" s="34">
        <f>'BAR BB| Open rates'!CH46*0.82</f>
        <v>71176</v>
      </c>
      <c r="CI46" s="34">
        <f>'BAR BB| Open rates'!CI46*0.82</f>
        <v>71176</v>
      </c>
      <c r="CJ46" s="34">
        <f>'BAR BB| Open rates'!CJ46*0.82</f>
        <v>69372</v>
      </c>
      <c r="CK46" s="34">
        <f>'BAR BB| Open rates'!CK46*0.82</f>
        <v>69372</v>
      </c>
      <c r="CL46" s="34">
        <f>'BAR BB| Open rates'!CL46*0.82</f>
        <v>69372</v>
      </c>
      <c r="CM46" s="34">
        <f>'BAR BB| Open rates'!CM46*0.82</f>
        <v>69372</v>
      </c>
      <c r="CN46" s="34">
        <f>'BAR BB| Open rates'!CN46*0.82</f>
        <v>69372</v>
      </c>
      <c r="CO46" s="34">
        <f>'BAR BB| Open rates'!CO46*0.82</f>
        <v>71176</v>
      </c>
      <c r="CP46" s="34">
        <f>'BAR BB| Open rates'!CP46*0.82</f>
        <v>71176</v>
      </c>
      <c r="CQ46" s="34">
        <f>'BAR BB| Open rates'!CQ46*0.82</f>
        <v>69372</v>
      </c>
      <c r="CR46" s="34">
        <f>'BAR BB| Open rates'!CR46*0.82</f>
        <v>69372</v>
      </c>
      <c r="CS46" s="34">
        <f>'BAR BB| Open rates'!CS46*0.82</f>
        <v>69372</v>
      </c>
      <c r="CT46" s="34">
        <f>'BAR BB| Open rates'!CT46*0.82</f>
        <v>69372</v>
      </c>
      <c r="CU46" s="34">
        <f>'BAR BB| Open rates'!CU46*0.82</f>
        <v>62729.999999999993</v>
      </c>
      <c r="CV46" s="34">
        <f>'BAR BB| Open rates'!CV46*0.82</f>
        <v>62729.999999999993</v>
      </c>
      <c r="CW46" s="34">
        <f>'BAR BB| Open rates'!CW46*0.82</f>
        <v>62729.999999999993</v>
      </c>
      <c r="CX46" s="34">
        <f>'BAR BB| Open rates'!CX46*0.82</f>
        <v>61090</v>
      </c>
      <c r="CY46" s="34">
        <f>'BAR BB| Open rates'!CY46*0.82</f>
        <v>61090</v>
      </c>
      <c r="CZ46" s="34">
        <f>'BAR BB| Open rates'!CZ46*0.82</f>
        <v>61090</v>
      </c>
      <c r="DA46" s="34">
        <f>'BAR BB| Open rates'!DA46*0.82</f>
        <v>61090</v>
      </c>
      <c r="DB46" s="34">
        <f>'BAR BB| Open rates'!DB46*0.82</f>
        <v>61090</v>
      </c>
      <c r="DC46" s="34">
        <f>'BAR BB| Open rates'!DC46*0.82</f>
        <v>62729.999999999993</v>
      </c>
      <c r="DD46" s="34">
        <f>'BAR BB| Open rates'!DD46*0.82</f>
        <v>62729.999999999993</v>
      </c>
      <c r="DE46" s="34">
        <f>'BAR BB| Open rates'!DE46*0.82</f>
        <v>61090</v>
      </c>
      <c r="DF46" s="34">
        <f>'BAR BB| Open rates'!DF46*0.82</f>
        <v>61090</v>
      </c>
      <c r="DG46" s="34">
        <f>'BAR BB| Open rates'!DG46*0.82</f>
        <v>61090</v>
      </c>
      <c r="DH46" s="34">
        <f>'BAR BB| Open rates'!DH46*0.82</f>
        <v>61090</v>
      </c>
      <c r="DI46" s="34">
        <f>'BAR BB| Open rates'!DI46*0.82</f>
        <v>61090</v>
      </c>
      <c r="DJ46" s="34">
        <f>'BAR BB| Open rates'!DJ46*0.82</f>
        <v>62729.999999999993</v>
      </c>
      <c r="DK46" s="34">
        <f>'BAR BB| Open rates'!DK46*0.82</f>
        <v>62729.999999999993</v>
      </c>
      <c r="DL46" s="34">
        <f>'BAR BB| Open rates'!DL46*0.82</f>
        <v>61090</v>
      </c>
      <c r="DM46" s="34">
        <f>'BAR BB| Open rates'!DM46*0.82</f>
        <v>61090</v>
      </c>
      <c r="DN46" s="34">
        <f>'BAR BB| Open rates'!DN46*0.82</f>
        <v>61090</v>
      </c>
      <c r="DO46" s="34">
        <f>'BAR BB| Open rates'!DO46*0.82</f>
        <v>61090</v>
      </c>
      <c r="DP46" s="34">
        <f>'BAR BB| Open rates'!DP46*0.82</f>
        <v>61090</v>
      </c>
      <c r="DQ46" s="34">
        <f>'BAR BB| Open rates'!DQ46*0.82</f>
        <v>62729.999999999993</v>
      </c>
      <c r="DR46" s="34">
        <f>'BAR BB| Open rates'!DR46*0.82</f>
        <v>62729.999999999993</v>
      </c>
      <c r="DS46" s="34">
        <f>'BAR BB| Open rates'!DS46*0.82</f>
        <v>61090</v>
      </c>
      <c r="DT46" s="34">
        <f>'BAR BB| Open rates'!DT46*0.82</f>
        <v>61090</v>
      </c>
      <c r="DU46" s="34">
        <f>'BAR BB| Open rates'!DU46*0.82</f>
        <v>61090</v>
      </c>
      <c r="DV46" s="34">
        <f>'BAR BB| Open rates'!DV46*0.82</f>
        <v>61090</v>
      </c>
      <c r="DW46" s="34">
        <f>'BAR BB| Open rates'!DW46*0.82</f>
        <v>61090</v>
      </c>
      <c r="DX46" s="34">
        <f>'BAR BB| Open rates'!DX46*0.82</f>
        <v>62729.999999999993</v>
      </c>
      <c r="DY46" s="34">
        <f>'BAR BB| Open rates'!DY46*0.82</f>
        <v>62729.999999999993</v>
      </c>
      <c r="DZ46" s="34">
        <f>'BAR BB| Open rates'!DZ46*0.82</f>
        <v>64123.999999999993</v>
      </c>
      <c r="EA46" s="34">
        <f>'BAR BB| Open rates'!EA46*0.82</f>
        <v>64123.999999999993</v>
      </c>
      <c r="EB46" s="34">
        <f>'BAR BB| Open rates'!EB46*0.82</f>
        <v>64123.999999999993</v>
      </c>
      <c r="EC46" s="34">
        <f>'BAR BB| Open rates'!EC46*0.82</f>
        <v>65928</v>
      </c>
      <c r="ED46" s="34">
        <f>'BAR BB| Open rates'!ED46*0.82</f>
        <v>65928</v>
      </c>
      <c r="EE46" s="34">
        <f>'BAR BB| Open rates'!EE46*0.82</f>
        <v>65928</v>
      </c>
      <c r="EF46" s="34">
        <f>'BAR BB| Open rates'!EF46*0.82</f>
        <v>65928</v>
      </c>
      <c r="EG46" s="34">
        <f>'BAR BB| Open rates'!EG46*0.82</f>
        <v>60270</v>
      </c>
      <c r="EH46" s="34">
        <f>'BAR BB| Open rates'!EH46*0.82</f>
        <v>60270</v>
      </c>
      <c r="EI46" s="34">
        <f>'BAR BB| Open rates'!EI46*0.82</f>
        <v>60270</v>
      </c>
      <c r="EJ46" s="34">
        <f>'BAR BB| Open rates'!EJ46*0.82</f>
        <v>60270</v>
      </c>
      <c r="EK46" s="34">
        <f>'BAR BB| Open rates'!EK46*0.82</f>
        <v>60270</v>
      </c>
      <c r="EL46" s="34">
        <f>'BAR BB| Open rates'!EL46*0.82</f>
        <v>61090</v>
      </c>
      <c r="EM46" s="34">
        <f>'BAR BB| Open rates'!EM46*0.82</f>
        <v>61090</v>
      </c>
      <c r="EN46" s="34">
        <f>'BAR BB| Open rates'!EN46*0.82</f>
        <v>60270</v>
      </c>
      <c r="EO46" s="34">
        <f>'BAR BB| Open rates'!EO46*0.82</f>
        <v>60270</v>
      </c>
      <c r="EP46" s="34">
        <f>'BAR BB| Open rates'!EP46*0.82</f>
        <v>60270</v>
      </c>
      <c r="EQ46" s="34">
        <f>'BAR BB| Open rates'!EQ46*0.82</f>
        <v>60270</v>
      </c>
      <c r="ER46" s="34">
        <f>'BAR BB| Open rates'!ER46*0.82</f>
        <v>60270</v>
      </c>
      <c r="ES46" s="34">
        <f>'BAR BB| Open rates'!ES46*0.82</f>
        <v>61090</v>
      </c>
      <c r="ET46" s="34">
        <f>'BAR BB| Open rates'!ET46*0.82</f>
        <v>61090</v>
      </c>
      <c r="EU46" s="34">
        <f>'BAR BB| Open rates'!EU46*0.82</f>
        <v>60270</v>
      </c>
      <c r="EV46" s="34">
        <f>'BAR BB| Open rates'!EV46*0.82</f>
        <v>60270</v>
      </c>
      <c r="EW46" s="34">
        <f>'BAR BB| Open rates'!EW46*0.82</f>
        <v>60270</v>
      </c>
      <c r="EX46" s="34">
        <f>'BAR BB| Open rates'!EX46*0.82</f>
        <v>60270</v>
      </c>
      <c r="EY46" s="34">
        <f>'BAR BB| Open rates'!EY46*0.82</f>
        <v>60270</v>
      </c>
      <c r="EZ46" s="34">
        <f>'BAR BB| Open rates'!EZ46*0.82</f>
        <v>61090</v>
      </c>
      <c r="FA46" s="34">
        <f>'BAR BB| Open rates'!FA46*0.82</f>
        <v>61090</v>
      </c>
      <c r="FB46" s="34">
        <f>'BAR BB| Open rates'!FB46*0.82</f>
        <v>60270</v>
      </c>
      <c r="FC46" s="34">
        <f>'BAR BB| Open rates'!FC46*0.82</f>
        <v>60270</v>
      </c>
      <c r="FD46" s="34">
        <f>'BAR BB| Open rates'!FD46*0.82</f>
        <v>60270</v>
      </c>
      <c r="FE46" s="34">
        <f>'BAR BB| Open rates'!FE46*0.82</f>
        <v>60270</v>
      </c>
      <c r="FF46" s="34">
        <f>'BAR BB| Open rates'!FF46*0.82</f>
        <v>60270</v>
      </c>
      <c r="FG46" s="34">
        <f>'BAR BB| Open rates'!FG46*0.82</f>
        <v>61090</v>
      </c>
      <c r="FH46" s="34">
        <f>'BAR BB| Open rates'!FH46*0.82</f>
        <v>61090</v>
      </c>
      <c r="FI46" s="34">
        <f>'BAR BB| Open rates'!FI46*0.82</f>
        <v>60270</v>
      </c>
      <c r="FJ46" s="34">
        <f>'BAR BB| Open rates'!FJ46*0.82</f>
        <v>60270</v>
      </c>
      <c r="FK46" s="34">
        <f>'BAR BB| Open rates'!FK46*0.82</f>
        <v>60270</v>
      </c>
      <c r="FL46" s="34">
        <f>'BAR BB| Open rates'!FL46*0.82</f>
        <v>60270</v>
      </c>
      <c r="FM46" s="34">
        <f>'BAR BB| Open rates'!FM46*0.82</f>
        <v>60270</v>
      </c>
      <c r="FN46" s="34">
        <f>'BAR BB| Open rates'!FN46*0.82</f>
        <v>61090</v>
      </c>
      <c r="FO46" s="34">
        <f>'BAR BB| Open rates'!FO46*0.82</f>
        <v>61090</v>
      </c>
      <c r="FP46" s="34">
        <f>'BAR BB| Open rates'!FP46*0.82</f>
        <v>60270</v>
      </c>
      <c r="FQ46" s="34">
        <f>'BAR BB| Open rates'!FQ46*0.82</f>
        <v>60270</v>
      </c>
      <c r="FR46" s="34">
        <f>'BAR BB| Open rates'!FR46*0.82</f>
        <v>60270</v>
      </c>
      <c r="FS46" s="34">
        <f>'BAR BB| Open rates'!FS46*0.82</f>
        <v>60270</v>
      </c>
      <c r="FT46" s="34">
        <f>'BAR BB| Open rates'!FT46*0.82</f>
        <v>60270</v>
      </c>
      <c r="FU46" s="34">
        <f>'BAR BB| Open rates'!FU46*0.82</f>
        <v>61090</v>
      </c>
      <c r="FV46" s="34">
        <f>'BAR BB| Open rates'!FV46*0.82</f>
        <v>61090</v>
      </c>
      <c r="FW46" s="34">
        <f>'BAR BB| Open rates'!FW46*0.82</f>
        <v>64123.999999999993</v>
      </c>
      <c r="FX46" s="34">
        <f>'BAR BB| Open rates'!FX46*0.82</f>
        <v>64123.999999999993</v>
      </c>
      <c r="FY46" s="34">
        <f>'BAR BB| Open rates'!FY46*0.82</f>
        <v>64123.999999999993</v>
      </c>
      <c r="FZ46" s="34">
        <f>'BAR BB| Open rates'!FZ46*0.82</f>
        <v>64123.999999999993</v>
      </c>
      <c r="GA46" s="34">
        <f>'BAR BB| Open rates'!GA46*0.82</f>
        <v>64123.999999999993</v>
      </c>
      <c r="GB46" s="34">
        <f>'BAR BB| Open rates'!GB46*0.82</f>
        <v>65928</v>
      </c>
      <c r="GC46" s="34">
        <f>'BAR BB| Open rates'!GC46*0.82</f>
        <v>65928</v>
      </c>
      <c r="GD46" s="34">
        <f>'BAR BB| Open rates'!GD46*0.82</f>
        <v>65928</v>
      </c>
      <c r="GE46" s="34">
        <f>'BAR BB| Open rates'!GE46*0.82</f>
        <v>65928</v>
      </c>
    </row>
    <row r="47" spans="1:187" s="35" customFormat="1" ht="12" customHeight="1" x14ac:dyDescent="0.2">
      <c r="A47" s="261">
        <v>8</v>
      </c>
      <c r="B47" s="34">
        <f>'BAR BB| Open rates'!B47*0.82</f>
        <v>88150</v>
      </c>
      <c r="C47" s="34">
        <f>'BAR BB| Open rates'!C47*0.82</f>
        <v>88150</v>
      </c>
      <c r="D47" s="34">
        <f>'BAR BB| Open rates'!D47*0.82</f>
        <v>85936</v>
      </c>
      <c r="E47" s="34">
        <f>'BAR BB| Open rates'!E47*0.82</f>
        <v>85936</v>
      </c>
      <c r="F47" s="34">
        <f>'BAR BB| Open rates'!F47*0.82</f>
        <v>84132</v>
      </c>
      <c r="G47" s="34">
        <f>'BAR BB| Open rates'!G47*0.82</f>
        <v>85936</v>
      </c>
      <c r="H47" s="34">
        <f>'BAR BB| Open rates'!H47*0.82</f>
        <v>85936</v>
      </c>
      <c r="I47" s="34">
        <f>'BAR BB| Open rates'!I47*0.82</f>
        <v>87576</v>
      </c>
      <c r="J47" s="34">
        <f>'BAR BB| Open rates'!J47*0.82</f>
        <v>87576</v>
      </c>
      <c r="K47" s="34">
        <f>'BAR BB| Open rates'!K47*0.82</f>
        <v>85936</v>
      </c>
      <c r="L47" s="34">
        <f>'BAR BB| Open rates'!L47*0.82</f>
        <v>85936</v>
      </c>
      <c r="M47" s="34">
        <f>'BAR BB| Open rates'!M47*0.82</f>
        <v>85936</v>
      </c>
      <c r="N47" s="34">
        <f>'BAR BB| Open rates'!N47*0.82</f>
        <v>85936</v>
      </c>
      <c r="O47" s="34">
        <f>'BAR BB| Open rates'!O47*0.82</f>
        <v>85936</v>
      </c>
      <c r="P47" s="34">
        <f>'BAR BB| Open rates'!P47*0.82</f>
        <v>87576</v>
      </c>
      <c r="Q47" s="34">
        <f>'BAR BB| Open rates'!Q47*0.82</f>
        <v>87576</v>
      </c>
      <c r="R47" s="34">
        <f>'BAR BB| Open rates'!R47*0.82</f>
        <v>87576</v>
      </c>
      <c r="S47" s="34">
        <f>'BAR BB| Open rates'!S47*0.82</f>
        <v>87576</v>
      </c>
      <c r="T47" s="34">
        <f>'BAR BB| Open rates'!T47*0.82</f>
        <v>87576</v>
      </c>
      <c r="U47" s="34">
        <f>'BAR BB| Open rates'!U47*0.82</f>
        <v>87576</v>
      </c>
      <c r="V47" s="34">
        <f>'BAR BB| Open rates'!V47*0.82</f>
        <v>87576</v>
      </c>
      <c r="W47" s="34">
        <f>'BAR BB| Open rates'!W47*0.82</f>
        <v>89216</v>
      </c>
      <c r="X47" s="34">
        <f>'BAR BB| Open rates'!X47*0.82</f>
        <v>89216</v>
      </c>
      <c r="Y47" s="34">
        <f>'BAR BB| Open rates'!Y47*0.82</f>
        <v>87576</v>
      </c>
      <c r="Z47" s="34">
        <f>'BAR BB| Open rates'!Z47*0.82</f>
        <v>87576</v>
      </c>
      <c r="AA47" s="34">
        <f>'BAR BB| Open rates'!AA47*0.82</f>
        <v>87576</v>
      </c>
      <c r="AB47" s="34">
        <f>'BAR BB| Open rates'!AB47*0.82</f>
        <v>87576</v>
      </c>
      <c r="AC47" s="34">
        <f>'BAR BB| Open rates'!AC47*0.82</f>
        <v>87576</v>
      </c>
      <c r="AD47" s="34">
        <f>'BAR BB| Open rates'!AD47*0.82</f>
        <v>89216</v>
      </c>
      <c r="AE47" s="34">
        <f>'BAR BB| Open rates'!AE47*0.82</f>
        <v>89216</v>
      </c>
      <c r="AF47" s="34">
        <f>'BAR BB| Open rates'!AF47*0.82</f>
        <v>87576</v>
      </c>
      <c r="AG47" s="34">
        <f>'BAR BB| Open rates'!AG47*0.82</f>
        <v>87576</v>
      </c>
      <c r="AH47" s="34">
        <f>'BAR BB| Open rates'!AH47*0.82</f>
        <v>87576</v>
      </c>
      <c r="AI47" s="34">
        <f>'BAR BB| Open rates'!AI47*0.82</f>
        <v>87576</v>
      </c>
      <c r="AJ47" s="34">
        <f>'BAR BB| Open rates'!AJ47*0.82</f>
        <v>87576</v>
      </c>
      <c r="AK47" s="34">
        <f>'BAR BB| Open rates'!AK47*0.82</f>
        <v>89216</v>
      </c>
      <c r="AL47" s="34">
        <f>'BAR BB| Open rates'!AL47*0.82</f>
        <v>89216</v>
      </c>
      <c r="AM47" s="34">
        <f>'BAR BB| Open rates'!AM47*0.82</f>
        <v>87576</v>
      </c>
      <c r="AN47" s="34">
        <f>'BAR BB| Open rates'!AN47*0.82</f>
        <v>87576</v>
      </c>
      <c r="AO47" s="34">
        <f>'BAR BB| Open rates'!AO47*0.82</f>
        <v>87576</v>
      </c>
      <c r="AP47" s="34">
        <f>'BAR BB| Open rates'!AP47*0.82</f>
        <v>87576</v>
      </c>
      <c r="AQ47" s="34">
        <f>'BAR BB| Open rates'!AQ47*0.82</f>
        <v>87576</v>
      </c>
      <c r="AR47" s="34">
        <f>'BAR BB| Open rates'!AR47*0.82</f>
        <v>89216</v>
      </c>
      <c r="AS47" s="34">
        <f>'BAR BB| Open rates'!AS47*0.82</f>
        <v>89216</v>
      </c>
      <c r="AT47" s="34">
        <f>'BAR BB| Open rates'!AT47*0.82</f>
        <v>87576</v>
      </c>
      <c r="AU47" s="34">
        <f>'BAR BB| Open rates'!AU47*0.82</f>
        <v>87576</v>
      </c>
      <c r="AV47" s="34">
        <f>'BAR BB| Open rates'!AV47*0.82</f>
        <v>87576</v>
      </c>
      <c r="AW47" s="34">
        <f>'BAR BB| Open rates'!AW47*0.82</f>
        <v>87576</v>
      </c>
      <c r="AX47" s="34">
        <f>'BAR BB| Open rates'!AX47*0.82</f>
        <v>87576</v>
      </c>
      <c r="AY47" s="34">
        <f>'BAR BB| Open rates'!AY47*0.82</f>
        <v>89216</v>
      </c>
      <c r="AZ47" s="34">
        <f>'BAR BB| Open rates'!AZ47*0.82</f>
        <v>89216</v>
      </c>
      <c r="BA47" s="34">
        <f>'BAR BB| Open rates'!BA47*0.82</f>
        <v>87576</v>
      </c>
      <c r="BB47" s="34">
        <f>'BAR BB| Open rates'!BB47*0.82</f>
        <v>87576</v>
      </c>
      <c r="BC47" s="34">
        <f>'BAR BB| Open rates'!BC47*0.82</f>
        <v>87576</v>
      </c>
      <c r="BD47" s="34">
        <f>'BAR BB| Open rates'!BD47*0.82</f>
        <v>87576</v>
      </c>
      <c r="BE47" s="34">
        <f>'BAR BB| Open rates'!BE47*0.82</f>
        <v>87576</v>
      </c>
      <c r="BF47" s="34">
        <f>'BAR BB| Open rates'!BF47*0.82</f>
        <v>89216</v>
      </c>
      <c r="BG47" s="34">
        <f>'BAR BB| Open rates'!BG47*0.82</f>
        <v>89216</v>
      </c>
      <c r="BH47" s="34">
        <f>'BAR BB| Open rates'!BH47*0.82</f>
        <v>84952</v>
      </c>
      <c r="BI47" s="34">
        <f>'BAR BB| Open rates'!BI47*0.82</f>
        <v>84952</v>
      </c>
      <c r="BJ47" s="34">
        <f>'BAR BB| Open rates'!BJ47*0.82</f>
        <v>84952</v>
      </c>
      <c r="BK47" s="34">
        <f>'BAR BB| Open rates'!BK47*0.82</f>
        <v>84952</v>
      </c>
      <c r="BL47" s="34">
        <f>'BAR BB| Open rates'!BL47*0.82</f>
        <v>84952</v>
      </c>
      <c r="BM47" s="34">
        <f>'BAR BB| Open rates'!BM47*0.82</f>
        <v>85936</v>
      </c>
      <c r="BN47" s="34">
        <f>'BAR BB| Open rates'!BN47*0.82</f>
        <v>85936</v>
      </c>
      <c r="BO47" s="34">
        <f>'BAR BB| Open rates'!BO47*0.82</f>
        <v>84132</v>
      </c>
      <c r="BP47" s="34">
        <f>'BAR BB| Open rates'!BP47*0.82</f>
        <v>84132</v>
      </c>
      <c r="BQ47" s="34">
        <f>'BAR BB| Open rates'!BQ47*0.82</f>
        <v>73636</v>
      </c>
      <c r="BR47" s="34">
        <f>'BAR BB| Open rates'!BR47*0.82</f>
        <v>73636</v>
      </c>
      <c r="BS47" s="34">
        <f>'BAR BB| Open rates'!BS47*0.82</f>
        <v>73636</v>
      </c>
      <c r="BT47" s="34">
        <f>'BAR BB| Open rates'!BT47*0.82</f>
        <v>73636</v>
      </c>
      <c r="BU47" s="34">
        <f>'BAR BB| Open rates'!BU47*0.82</f>
        <v>73636</v>
      </c>
      <c r="BV47" s="34">
        <f>'BAR BB| Open rates'!BV47*0.82</f>
        <v>71832</v>
      </c>
      <c r="BW47" s="34">
        <f>'BAR BB| Open rates'!BW47*0.82</f>
        <v>71832</v>
      </c>
      <c r="BX47" s="34">
        <f>'BAR BB| Open rates'!BX47*0.82</f>
        <v>71832</v>
      </c>
      <c r="BY47" s="34">
        <f>'BAR BB| Open rates'!BY47*0.82</f>
        <v>71832</v>
      </c>
      <c r="BZ47" s="34">
        <f>'BAR BB| Open rates'!BZ47*0.82</f>
        <v>71832</v>
      </c>
      <c r="CA47" s="34">
        <f>'BAR BB| Open rates'!CA47*0.82</f>
        <v>73636</v>
      </c>
      <c r="CB47" s="34">
        <f>'BAR BB| Open rates'!CB47*0.82</f>
        <v>73636</v>
      </c>
      <c r="CC47" s="34">
        <f>'BAR BB| Open rates'!CC47*0.82</f>
        <v>71832</v>
      </c>
      <c r="CD47" s="34">
        <f>'BAR BB| Open rates'!CD47*0.82</f>
        <v>71832</v>
      </c>
      <c r="CE47" s="34">
        <f>'BAR BB| Open rates'!CE47*0.82</f>
        <v>71832</v>
      </c>
      <c r="CF47" s="34">
        <f>'BAR BB| Open rates'!CF47*0.82</f>
        <v>71832</v>
      </c>
      <c r="CG47" s="34">
        <f>'BAR BB| Open rates'!CG47*0.82</f>
        <v>71832</v>
      </c>
      <c r="CH47" s="34">
        <f>'BAR BB| Open rates'!CH47*0.82</f>
        <v>73636</v>
      </c>
      <c r="CI47" s="34">
        <f>'BAR BB| Open rates'!CI47*0.82</f>
        <v>73636</v>
      </c>
      <c r="CJ47" s="34">
        <f>'BAR BB| Open rates'!CJ47*0.82</f>
        <v>71832</v>
      </c>
      <c r="CK47" s="34">
        <f>'BAR BB| Open rates'!CK47*0.82</f>
        <v>71832</v>
      </c>
      <c r="CL47" s="34">
        <f>'BAR BB| Open rates'!CL47*0.82</f>
        <v>71832</v>
      </c>
      <c r="CM47" s="34">
        <f>'BAR BB| Open rates'!CM47*0.82</f>
        <v>71832</v>
      </c>
      <c r="CN47" s="34">
        <f>'BAR BB| Open rates'!CN47*0.82</f>
        <v>71832</v>
      </c>
      <c r="CO47" s="34">
        <f>'BAR BB| Open rates'!CO47*0.82</f>
        <v>73636</v>
      </c>
      <c r="CP47" s="34">
        <f>'BAR BB| Open rates'!CP47*0.82</f>
        <v>73636</v>
      </c>
      <c r="CQ47" s="34">
        <f>'BAR BB| Open rates'!CQ47*0.82</f>
        <v>71832</v>
      </c>
      <c r="CR47" s="34">
        <f>'BAR BB| Open rates'!CR47*0.82</f>
        <v>71832</v>
      </c>
      <c r="CS47" s="34">
        <f>'BAR BB| Open rates'!CS47*0.82</f>
        <v>71832</v>
      </c>
      <c r="CT47" s="34">
        <f>'BAR BB| Open rates'!CT47*0.82</f>
        <v>71832</v>
      </c>
      <c r="CU47" s="34">
        <f>'BAR BB| Open rates'!CU47*0.82</f>
        <v>65189.999999999993</v>
      </c>
      <c r="CV47" s="34">
        <f>'BAR BB| Open rates'!CV47*0.82</f>
        <v>65189.999999999993</v>
      </c>
      <c r="CW47" s="34">
        <f>'BAR BB| Open rates'!CW47*0.82</f>
        <v>65189.999999999993</v>
      </c>
      <c r="CX47" s="34">
        <f>'BAR BB| Open rates'!CX47*0.82</f>
        <v>63549.999999999993</v>
      </c>
      <c r="CY47" s="34">
        <f>'BAR BB| Open rates'!CY47*0.82</f>
        <v>63549.999999999993</v>
      </c>
      <c r="CZ47" s="34">
        <f>'BAR BB| Open rates'!CZ47*0.82</f>
        <v>63549.999999999993</v>
      </c>
      <c r="DA47" s="34">
        <f>'BAR BB| Open rates'!DA47*0.82</f>
        <v>63549.999999999993</v>
      </c>
      <c r="DB47" s="34">
        <f>'BAR BB| Open rates'!DB47*0.82</f>
        <v>63549.999999999993</v>
      </c>
      <c r="DC47" s="34">
        <f>'BAR BB| Open rates'!DC47*0.82</f>
        <v>65189.999999999993</v>
      </c>
      <c r="DD47" s="34">
        <f>'BAR BB| Open rates'!DD47*0.82</f>
        <v>65189.999999999993</v>
      </c>
      <c r="DE47" s="34">
        <f>'BAR BB| Open rates'!DE47*0.82</f>
        <v>63549.999999999993</v>
      </c>
      <c r="DF47" s="34">
        <f>'BAR BB| Open rates'!DF47*0.82</f>
        <v>63549.999999999993</v>
      </c>
      <c r="DG47" s="34">
        <f>'BAR BB| Open rates'!DG47*0.82</f>
        <v>63549.999999999993</v>
      </c>
      <c r="DH47" s="34">
        <f>'BAR BB| Open rates'!DH47*0.82</f>
        <v>63549.999999999993</v>
      </c>
      <c r="DI47" s="34">
        <f>'BAR BB| Open rates'!DI47*0.82</f>
        <v>63549.999999999993</v>
      </c>
      <c r="DJ47" s="34">
        <f>'BAR BB| Open rates'!DJ47*0.82</f>
        <v>65189.999999999993</v>
      </c>
      <c r="DK47" s="34">
        <f>'BAR BB| Open rates'!DK47*0.82</f>
        <v>65189.999999999993</v>
      </c>
      <c r="DL47" s="34">
        <f>'BAR BB| Open rates'!DL47*0.82</f>
        <v>63549.999999999993</v>
      </c>
      <c r="DM47" s="34">
        <f>'BAR BB| Open rates'!DM47*0.82</f>
        <v>63549.999999999993</v>
      </c>
      <c r="DN47" s="34">
        <f>'BAR BB| Open rates'!DN47*0.82</f>
        <v>63549.999999999993</v>
      </c>
      <c r="DO47" s="34">
        <f>'BAR BB| Open rates'!DO47*0.82</f>
        <v>63549.999999999993</v>
      </c>
      <c r="DP47" s="34">
        <f>'BAR BB| Open rates'!DP47*0.82</f>
        <v>63549.999999999993</v>
      </c>
      <c r="DQ47" s="34">
        <f>'BAR BB| Open rates'!DQ47*0.82</f>
        <v>65189.999999999993</v>
      </c>
      <c r="DR47" s="34">
        <f>'BAR BB| Open rates'!DR47*0.82</f>
        <v>65189.999999999993</v>
      </c>
      <c r="DS47" s="34">
        <f>'BAR BB| Open rates'!DS47*0.82</f>
        <v>63549.999999999993</v>
      </c>
      <c r="DT47" s="34">
        <f>'BAR BB| Open rates'!DT47*0.82</f>
        <v>63549.999999999993</v>
      </c>
      <c r="DU47" s="34">
        <f>'BAR BB| Open rates'!DU47*0.82</f>
        <v>63549.999999999993</v>
      </c>
      <c r="DV47" s="34">
        <f>'BAR BB| Open rates'!DV47*0.82</f>
        <v>63549.999999999993</v>
      </c>
      <c r="DW47" s="34">
        <f>'BAR BB| Open rates'!DW47*0.82</f>
        <v>63549.999999999993</v>
      </c>
      <c r="DX47" s="34">
        <f>'BAR BB| Open rates'!DX47*0.82</f>
        <v>65189.999999999993</v>
      </c>
      <c r="DY47" s="34">
        <f>'BAR BB| Open rates'!DY47*0.82</f>
        <v>65189.999999999993</v>
      </c>
      <c r="DZ47" s="34">
        <f>'BAR BB| Open rates'!DZ47*0.82</f>
        <v>66584</v>
      </c>
      <c r="EA47" s="34">
        <f>'BAR BB| Open rates'!EA47*0.82</f>
        <v>66584</v>
      </c>
      <c r="EB47" s="34">
        <f>'BAR BB| Open rates'!EB47*0.82</f>
        <v>66584</v>
      </c>
      <c r="EC47" s="34">
        <f>'BAR BB| Open rates'!EC47*0.82</f>
        <v>68388</v>
      </c>
      <c r="ED47" s="34">
        <f>'BAR BB| Open rates'!ED47*0.82</f>
        <v>68388</v>
      </c>
      <c r="EE47" s="34">
        <f>'BAR BB| Open rates'!EE47*0.82</f>
        <v>68388</v>
      </c>
      <c r="EF47" s="34">
        <f>'BAR BB| Open rates'!EF47*0.82</f>
        <v>68388</v>
      </c>
      <c r="EG47" s="34">
        <f>'BAR BB| Open rates'!EG47*0.82</f>
        <v>62729.999999999993</v>
      </c>
      <c r="EH47" s="34">
        <f>'BAR BB| Open rates'!EH47*0.82</f>
        <v>62729.999999999993</v>
      </c>
      <c r="EI47" s="34">
        <f>'BAR BB| Open rates'!EI47*0.82</f>
        <v>62729.999999999993</v>
      </c>
      <c r="EJ47" s="34">
        <f>'BAR BB| Open rates'!EJ47*0.82</f>
        <v>62729.999999999993</v>
      </c>
      <c r="EK47" s="34">
        <f>'BAR BB| Open rates'!EK47*0.82</f>
        <v>62729.999999999993</v>
      </c>
      <c r="EL47" s="34">
        <f>'BAR BB| Open rates'!EL47*0.82</f>
        <v>63549.999999999993</v>
      </c>
      <c r="EM47" s="34">
        <f>'BAR BB| Open rates'!EM47*0.82</f>
        <v>63549.999999999993</v>
      </c>
      <c r="EN47" s="34">
        <f>'BAR BB| Open rates'!EN47*0.82</f>
        <v>62729.999999999993</v>
      </c>
      <c r="EO47" s="34">
        <f>'BAR BB| Open rates'!EO47*0.82</f>
        <v>62729.999999999993</v>
      </c>
      <c r="EP47" s="34">
        <f>'BAR BB| Open rates'!EP47*0.82</f>
        <v>62729.999999999993</v>
      </c>
      <c r="EQ47" s="34">
        <f>'BAR BB| Open rates'!EQ47*0.82</f>
        <v>62729.999999999993</v>
      </c>
      <c r="ER47" s="34">
        <f>'BAR BB| Open rates'!ER47*0.82</f>
        <v>62729.999999999993</v>
      </c>
      <c r="ES47" s="34">
        <f>'BAR BB| Open rates'!ES47*0.82</f>
        <v>63549.999999999993</v>
      </c>
      <c r="ET47" s="34">
        <f>'BAR BB| Open rates'!ET47*0.82</f>
        <v>63549.999999999993</v>
      </c>
      <c r="EU47" s="34">
        <f>'BAR BB| Open rates'!EU47*0.82</f>
        <v>62729.999999999993</v>
      </c>
      <c r="EV47" s="34">
        <f>'BAR BB| Open rates'!EV47*0.82</f>
        <v>62729.999999999993</v>
      </c>
      <c r="EW47" s="34">
        <f>'BAR BB| Open rates'!EW47*0.82</f>
        <v>62729.999999999993</v>
      </c>
      <c r="EX47" s="34">
        <f>'BAR BB| Open rates'!EX47*0.82</f>
        <v>62729.999999999993</v>
      </c>
      <c r="EY47" s="34">
        <f>'BAR BB| Open rates'!EY47*0.82</f>
        <v>62729.999999999993</v>
      </c>
      <c r="EZ47" s="34">
        <f>'BAR BB| Open rates'!EZ47*0.82</f>
        <v>63549.999999999993</v>
      </c>
      <c r="FA47" s="34">
        <f>'BAR BB| Open rates'!FA47*0.82</f>
        <v>63549.999999999993</v>
      </c>
      <c r="FB47" s="34">
        <f>'BAR BB| Open rates'!FB47*0.82</f>
        <v>62729.999999999993</v>
      </c>
      <c r="FC47" s="34">
        <f>'BAR BB| Open rates'!FC47*0.82</f>
        <v>62729.999999999993</v>
      </c>
      <c r="FD47" s="34">
        <f>'BAR BB| Open rates'!FD47*0.82</f>
        <v>62729.999999999993</v>
      </c>
      <c r="FE47" s="34">
        <f>'BAR BB| Open rates'!FE47*0.82</f>
        <v>62729.999999999993</v>
      </c>
      <c r="FF47" s="34">
        <f>'BAR BB| Open rates'!FF47*0.82</f>
        <v>62729.999999999993</v>
      </c>
      <c r="FG47" s="34">
        <f>'BAR BB| Open rates'!FG47*0.82</f>
        <v>63549.999999999993</v>
      </c>
      <c r="FH47" s="34">
        <f>'BAR BB| Open rates'!FH47*0.82</f>
        <v>63549.999999999993</v>
      </c>
      <c r="FI47" s="34">
        <f>'BAR BB| Open rates'!FI47*0.82</f>
        <v>62729.999999999993</v>
      </c>
      <c r="FJ47" s="34">
        <f>'BAR BB| Open rates'!FJ47*0.82</f>
        <v>62729.999999999993</v>
      </c>
      <c r="FK47" s="34">
        <f>'BAR BB| Open rates'!FK47*0.82</f>
        <v>62729.999999999993</v>
      </c>
      <c r="FL47" s="34">
        <f>'BAR BB| Open rates'!FL47*0.82</f>
        <v>62729.999999999993</v>
      </c>
      <c r="FM47" s="34">
        <f>'BAR BB| Open rates'!FM47*0.82</f>
        <v>62729.999999999993</v>
      </c>
      <c r="FN47" s="34">
        <f>'BAR BB| Open rates'!FN47*0.82</f>
        <v>63549.999999999993</v>
      </c>
      <c r="FO47" s="34">
        <f>'BAR BB| Open rates'!FO47*0.82</f>
        <v>63549.999999999993</v>
      </c>
      <c r="FP47" s="34">
        <f>'BAR BB| Open rates'!FP47*0.82</f>
        <v>62729.999999999993</v>
      </c>
      <c r="FQ47" s="34">
        <f>'BAR BB| Open rates'!FQ47*0.82</f>
        <v>62729.999999999993</v>
      </c>
      <c r="FR47" s="34">
        <f>'BAR BB| Open rates'!FR47*0.82</f>
        <v>62729.999999999993</v>
      </c>
      <c r="FS47" s="34">
        <f>'BAR BB| Open rates'!FS47*0.82</f>
        <v>62729.999999999993</v>
      </c>
      <c r="FT47" s="34">
        <f>'BAR BB| Open rates'!FT47*0.82</f>
        <v>62729.999999999993</v>
      </c>
      <c r="FU47" s="34">
        <f>'BAR BB| Open rates'!FU47*0.82</f>
        <v>63549.999999999993</v>
      </c>
      <c r="FV47" s="34">
        <f>'BAR BB| Open rates'!FV47*0.82</f>
        <v>63549.999999999993</v>
      </c>
      <c r="FW47" s="34">
        <f>'BAR BB| Open rates'!FW47*0.82</f>
        <v>66584</v>
      </c>
      <c r="FX47" s="34">
        <f>'BAR BB| Open rates'!FX47*0.82</f>
        <v>66584</v>
      </c>
      <c r="FY47" s="34">
        <f>'BAR BB| Open rates'!FY47*0.82</f>
        <v>66584</v>
      </c>
      <c r="FZ47" s="34">
        <f>'BAR BB| Open rates'!FZ47*0.82</f>
        <v>66584</v>
      </c>
      <c r="GA47" s="34">
        <f>'BAR BB| Open rates'!GA47*0.82</f>
        <v>66584</v>
      </c>
      <c r="GB47" s="34">
        <f>'BAR BB| Open rates'!GB47*0.82</f>
        <v>68388</v>
      </c>
      <c r="GC47" s="34">
        <f>'BAR BB| Open rates'!GC47*0.82</f>
        <v>68388</v>
      </c>
      <c r="GD47" s="34">
        <f>'BAR BB| Open rates'!GD47*0.82</f>
        <v>68388</v>
      </c>
      <c r="GE47" s="34">
        <f>'BAR BB| Open rates'!GE47*0.82</f>
        <v>68388</v>
      </c>
    </row>
    <row r="48" spans="1:187" s="35" customFormat="1" ht="12" customHeight="1" x14ac:dyDescent="0.2">
      <c r="A48" s="260" t="s">
        <v>72</v>
      </c>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row>
    <row r="49" spans="1:187" s="35" customFormat="1" ht="12" customHeight="1" x14ac:dyDescent="0.2">
      <c r="A49" s="261">
        <v>1</v>
      </c>
      <c r="B49" s="34">
        <f>'BAR BB| Open rates'!B49*0.82</f>
        <v>73800</v>
      </c>
      <c r="C49" s="34">
        <f>'BAR BB| Open rates'!C49*0.82</f>
        <v>73800</v>
      </c>
      <c r="D49" s="34">
        <f>'BAR BB| Open rates'!D49*0.82</f>
        <v>73800</v>
      </c>
      <c r="E49" s="34">
        <f>'BAR BB| Open rates'!E49*0.82</f>
        <v>73800</v>
      </c>
      <c r="F49" s="34">
        <f>'BAR BB| Open rates'!F49*0.82</f>
        <v>73800</v>
      </c>
      <c r="G49" s="34">
        <f>'BAR BB| Open rates'!G49*0.82</f>
        <v>73800</v>
      </c>
      <c r="H49" s="34">
        <f>'BAR BB| Open rates'!H49*0.82</f>
        <v>73800</v>
      </c>
      <c r="I49" s="34">
        <f>'BAR BB| Open rates'!I49*0.82</f>
        <v>73800</v>
      </c>
      <c r="J49" s="34">
        <f>'BAR BB| Open rates'!J49*0.82</f>
        <v>73800</v>
      </c>
      <c r="K49" s="34">
        <f>'BAR BB| Open rates'!K49*0.82</f>
        <v>73800</v>
      </c>
      <c r="L49" s="34">
        <f>'BAR BB| Open rates'!L49*0.82</f>
        <v>73800</v>
      </c>
      <c r="M49" s="34">
        <f>'BAR BB| Open rates'!M49*0.82</f>
        <v>73800</v>
      </c>
      <c r="N49" s="34">
        <f>'BAR BB| Open rates'!N49*0.82</f>
        <v>73800</v>
      </c>
      <c r="O49" s="34">
        <f>'BAR BB| Open rates'!O49*0.82</f>
        <v>73800</v>
      </c>
      <c r="P49" s="34">
        <f>'BAR BB| Open rates'!P49*0.82</f>
        <v>73800</v>
      </c>
      <c r="Q49" s="34">
        <f>'BAR BB| Open rates'!Q49*0.82</f>
        <v>73800</v>
      </c>
      <c r="R49" s="34">
        <f>'BAR BB| Open rates'!R49*0.82</f>
        <v>73800</v>
      </c>
      <c r="S49" s="34">
        <f>'BAR BB| Open rates'!S49*0.82</f>
        <v>73800</v>
      </c>
      <c r="T49" s="34">
        <f>'BAR BB| Open rates'!T49*0.82</f>
        <v>73800</v>
      </c>
      <c r="U49" s="34">
        <f>'BAR BB| Open rates'!U49*0.82</f>
        <v>73800</v>
      </c>
      <c r="V49" s="34">
        <f>'BAR BB| Open rates'!V49*0.82</f>
        <v>73800</v>
      </c>
      <c r="W49" s="34">
        <f>'BAR BB| Open rates'!W49*0.82</f>
        <v>73800</v>
      </c>
      <c r="X49" s="34">
        <f>'BAR BB| Open rates'!X49*0.82</f>
        <v>73800</v>
      </c>
      <c r="Y49" s="34">
        <f>'BAR BB| Open rates'!Y49*0.82</f>
        <v>73800</v>
      </c>
      <c r="Z49" s="34">
        <f>'BAR BB| Open rates'!Z49*0.82</f>
        <v>73800</v>
      </c>
      <c r="AA49" s="34">
        <f>'BAR BB| Open rates'!AA49*0.82</f>
        <v>73800</v>
      </c>
      <c r="AB49" s="34">
        <f>'BAR BB| Open rates'!AB49*0.82</f>
        <v>73800</v>
      </c>
      <c r="AC49" s="34">
        <f>'BAR BB| Open rates'!AC49*0.82</f>
        <v>73800</v>
      </c>
      <c r="AD49" s="34">
        <f>'BAR BB| Open rates'!AD49*0.82</f>
        <v>73800</v>
      </c>
      <c r="AE49" s="34">
        <f>'BAR BB| Open rates'!AE49*0.82</f>
        <v>73800</v>
      </c>
      <c r="AF49" s="34">
        <f>'BAR BB| Open rates'!AF49*0.82</f>
        <v>73800</v>
      </c>
      <c r="AG49" s="34">
        <f>'BAR BB| Open rates'!AG49*0.82</f>
        <v>73800</v>
      </c>
      <c r="AH49" s="34">
        <f>'BAR BB| Open rates'!AH49*0.82</f>
        <v>73800</v>
      </c>
      <c r="AI49" s="34">
        <f>'BAR BB| Open rates'!AI49*0.82</f>
        <v>73800</v>
      </c>
      <c r="AJ49" s="34">
        <f>'BAR BB| Open rates'!AJ49*0.82</f>
        <v>73800</v>
      </c>
      <c r="AK49" s="34">
        <f>'BAR BB| Open rates'!AK49*0.82</f>
        <v>73800</v>
      </c>
      <c r="AL49" s="34">
        <f>'BAR BB| Open rates'!AL49*0.82</f>
        <v>73800</v>
      </c>
      <c r="AM49" s="34">
        <f>'BAR BB| Open rates'!AM49*0.82</f>
        <v>73800</v>
      </c>
      <c r="AN49" s="34">
        <f>'BAR BB| Open rates'!AN49*0.82</f>
        <v>73800</v>
      </c>
      <c r="AO49" s="34">
        <f>'BAR BB| Open rates'!AO49*0.82</f>
        <v>73800</v>
      </c>
      <c r="AP49" s="34">
        <f>'BAR BB| Open rates'!AP49*0.82</f>
        <v>73800</v>
      </c>
      <c r="AQ49" s="34">
        <f>'BAR BB| Open rates'!AQ49*0.82</f>
        <v>73800</v>
      </c>
      <c r="AR49" s="34">
        <f>'BAR BB| Open rates'!AR49*0.82</f>
        <v>73800</v>
      </c>
      <c r="AS49" s="34">
        <f>'BAR BB| Open rates'!AS49*0.82</f>
        <v>73800</v>
      </c>
      <c r="AT49" s="34">
        <f>'BAR BB| Open rates'!AT49*0.82</f>
        <v>73800</v>
      </c>
      <c r="AU49" s="34">
        <f>'BAR BB| Open rates'!AU49*0.82</f>
        <v>73800</v>
      </c>
      <c r="AV49" s="34">
        <f>'BAR BB| Open rates'!AV49*0.82</f>
        <v>73800</v>
      </c>
      <c r="AW49" s="34">
        <f>'BAR BB| Open rates'!AW49*0.82</f>
        <v>73800</v>
      </c>
      <c r="AX49" s="34">
        <f>'BAR BB| Open rates'!AX49*0.82</f>
        <v>73800</v>
      </c>
      <c r="AY49" s="34">
        <f>'BAR BB| Open rates'!AY49*0.82</f>
        <v>73800</v>
      </c>
      <c r="AZ49" s="34">
        <f>'BAR BB| Open rates'!AZ49*0.82</f>
        <v>73800</v>
      </c>
      <c r="BA49" s="34">
        <f>'BAR BB| Open rates'!BA49*0.82</f>
        <v>73800</v>
      </c>
      <c r="BB49" s="34">
        <f>'BAR BB| Open rates'!BB49*0.82</f>
        <v>73800</v>
      </c>
      <c r="BC49" s="34">
        <f>'BAR BB| Open rates'!BC49*0.82</f>
        <v>73800</v>
      </c>
      <c r="BD49" s="34">
        <f>'BAR BB| Open rates'!BD49*0.82</f>
        <v>73800</v>
      </c>
      <c r="BE49" s="34">
        <f>'BAR BB| Open rates'!BE49*0.82</f>
        <v>73800</v>
      </c>
      <c r="BF49" s="34">
        <f>'BAR BB| Open rates'!BF49*0.82</f>
        <v>73800</v>
      </c>
      <c r="BG49" s="34">
        <f>'BAR BB| Open rates'!BG49*0.82</f>
        <v>73800</v>
      </c>
      <c r="BH49" s="34">
        <f>'BAR BB| Open rates'!BH49*0.82</f>
        <v>73800</v>
      </c>
      <c r="BI49" s="34">
        <f>'BAR BB| Open rates'!BI49*0.82</f>
        <v>73800</v>
      </c>
      <c r="BJ49" s="34">
        <f>'BAR BB| Open rates'!BJ49*0.82</f>
        <v>73800</v>
      </c>
      <c r="BK49" s="34">
        <f>'BAR BB| Open rates'!BK49*0.82</f>
        <v>73800</v>
      </c>
      <c r="BL49" s="34">
        <f>'BAR BB| Open rates'!BL49*0.82</f>
        <v>73800</v>
      </c>
      <c r="BM49" s="34">
        <f>'BAR BB| Open rates'!BM49*0.82</f>
        <v>73800</v>
      </c>
      <c r="BN49" s="34">
        <f>'BAR BB| Open rates'!BN49*0.82</f>
        <v>73800</v>
      </c>
      <c r="BO49" s="34">
        <f>'BAR BB| Open rates'!BO49*0.82</f>
        <v>73800</v>
      </c>
      <c r="BP49" s="34">
        <f>'BAR BB| Open rates'!BP49*0.82</f>
        <v>73800</v>
      </c>
      <c r="BQ49" s="34">
        <f>'BAR BB| Open rates'!BQ49*0.82</f>
        <v>73800</v>
      </c>
      <c r="BR49" s="34">
        <f>'BAR BB| Open rates'!BR49*0.82</f>
        <v>73800</v>
      </c>
      <c r="BS49" s="34">
        <f>'BAR BB| Open rates'!BS49*0.82</f>
        <v>73800</v>
      </c>
      <c r="BT49" s="34">
        <f>'BAR BB| Open rates'!BT49*0.82</f>
        <v>73800</v>
      </c>
      <c r="BU49" s="34">
        <f>'BAR BB| Open rates'!BU49*0.82</f>
        <v>73800</v>
      </c>
      <c r="BV49" s="34">
        <f>'BAR BB| Open rates'!BV49*0.82</f>
        <v>73800</v>
      </c>
      <c r="BW49" s="34">
        <f>'BAR BB| Open rates'!BW49*0.82</f>
        <v>73800</v>
      </c>
      <c r="BX49" s="34">
        <f>'BAR BB| Open rates'!BX49*0.82</f>
        <v>73800</v>
      </c>
      <c r="BY49" s="34">
        <f>'BAR BB| Open rates'!BY49*0.82</f>
        <v>73800</v>
      </c>
      <c r="BZ49" s="34">
        <f>'BAR BB| Open rates'!BZ49*0.82</f>
        <v>73800</v>
      </c>
      <c r="CA49" s="34">
        <f>'BAR BB| Open rates'!CA49*0.82</f>
        <v>73800</v>
      </c>
      <c r="CB49" s="34">
        <f>'BAR BB| Open rates'!CB49*0.82</f>
        <v>73800</v>
      </c>
      <c r="CC49" s="34">
        <f>'BAR BB| Open rates'!CC49*0.82</f>
        <v>73800</v>
      </c>
      <c r="CD49" s="34">
        <f>'BAR BB| Open rates'!CD49*0.82</f>
        <v>73800</v>
      </c>
      <c r="CE49" s="34">
        <f>'BAR BB| Open rates'!CE49*0.82</f>
        <v>73800</v>
      </c>
      <c r="CF49" s="34">
        <f>'BAR BB| Open rates'!CF49*0.82</f>
        <v>73800</v>
      </c>
      <c r="CG49" s="34">
        <f>'BAR BB| Open rates'!CG49*0.82</f>
        <v>73800</v>
      </c>
      <c r="CH49" s="34">
        <f>'BAR BB| Open rates'!CH49*0.82</f>
        <v>73800</v>
      </c>
      <c r="CI49" s="34">
        <f>'BAR BB| Open rates'!CI49*0.82</f>
        <v>73800</v>
      </c>
      <c r="CJ49" s="34">
        <f>'BAR BB| Open rates'!CJ49*0.82</f>
        <v>73800</v>
      </c>
      <c r="CK49" s="34">
        <f>'BAR BB| Open rates'!CK49*0.82</f>
        <v>73800</v>
      </c>
      <c r="CL49" s="34">
        <f>'BAR BB| Open rates'!CL49*0.82</f>
        <v>73800</v>
      </c>
      <c r="CM49" s="34">
        <f>'BAR BB| Open rates'!CM49*0.82</f>
        <v>73800</v>
      </c>
      <c r="CN49" s="34">
        <f>'BAR BB| Open rates'!CN49*0.82</f>
        <v>73800</v>
      </c>
      <c r="CO49" s="34">
        <f>'BAR BB| Open rates'!CO49*0.82</f>
        <v>73800</v>
      </c>
      <c r="CP49" s="34">
        <f>'BAR BB| Open rates'!CP49*0.82</f>
        <v>73800</v>
      </c>
      <c r="CQ49" s="34">
        <f>'BAR BB| Open rates'!CQ49*0.82</f>
        <v>73800</v>
      </c>
      <c r="CR49" s="34">
        <f>'BAR BB| Open rates'!CR49*0.82</f>
        <v>73800</v>
      </c>
      <c r="CS49" s="34">
        <f>'BAR BB| Open rates'!CS49*0.82</f>
        <v>73800</v>
      </c>
      <c r="CT49" s="34">
        <f>'BAR BB| Open rates'!CT49*0.82</f>
        <v>73800</v>
      </c>
      <c r="CU49" s="34">
        <f>'BAR BB| Open rates'!CU49*0.82</f>
        <v>73800</v>
      </c>
      <c r="CV49" s="34">
        <f>'BAR BB| Open rates'!CV49*0.82</f>
        <v>73800</v>
      </c>
      <c r="CW49" s="34">
        <f>'BAR BB| Open rates'!CW49*0.82</f>
        <v>73800</v>
      </c>
      <c r="CX49" s="34">
        <f>'BAR BB| Open rates'!CX49*0.82</f>
        <v>73800</v>
      </c>
      <c r="CY49" s="34">
        <f>'BAR BB| Open rates'!CY49*0.82</f>
        <v>73800</v>
      </c>
      <c r="CZ49" s="34">
        <f>'BAR BB| Open rates'!CZ49*0.82</f>
        <v>73800</v>
      </c>
      <c r="DA49" s="34">
        <f>'BAR BB| Open rates'!DA49*0.82</f>
        <v>73800</v>
      </c>
      <c r="DB49" s="34">
        <f>'BAR BB| Open rates'!DB49*0.82</f>
        <v>73800</v>
      </c>
      <c r="DC49" s="34">
        <f>'BAR BB| Open rates'!DC49*0.82</f>
        <v>73800</v>
      </c>
      <c r="DD49" s="34">
        <f>'BAR BB| Open rates'!DD49*0.82</f>
        <v>73800</v>
      </c>
      <c r="DE49" s="34">
        <f>'BAR BB| Open rates'!DE49*0.82</f>
        <v>73800</v>
      </c>
      <c r="DF49" s="34">
        <f>'BAR BB| Open rates'!DF49*0.82</f>
        <v>73800</v>
      </c>
      <c r="DG49" s="34">
        <f>'BAR BB| Open rates'!DG49*0.82</f>
        <v>73800</v>
      </c>
      <c r="DH49" s="34">
        <f>'BAR BB| Open rates'!DH49*0.82</f>
        <v>73800</v>
      </c>
      <c r="DI49" s="34">
        <f>'BAR BB| Open rates'!DI49*0.82</f>
        <v>73800</v>
      </c>
      <c r="DJ49" s="34">
        <f>'BAR BB| Open rates'!DJ49*0.82</f>
        <v>73800</v>
      </c>
      <c r="DK49" s="34">
        <f>'BAR BB| Open rates'!DK49*0.82</f>
        <v>73800</v>
      </c>
      <c r="DL49" s="34">
        <f>'BAR BB| Open rates'!DL49*0.82</f>
        <v>73800</v>
      </c>
      <c r="DM49" s="34">
        <f>'BAR BB| Open rates'!DM49*0.82</f>
        <v>73800</v>
      </c>
      <c r="DN49" s="34">
        <f>'BAR BB| Open rates'!DN49*0.82</f>
        <v>73800</v>
      </c>
      <c r="DO49" s="34">
        <f>'BAR BB| Open rates'!DO49*0.82</f>
        <v>73800</v>
      </c>
      <c r="DP49" s="34">
        <f>'BAR BB| Open rates'!DP49*0.82</f>
        <v>73800</v>
      </c>
      <c r="DQ49" s="34">
        <f>'BAR BB| Open rates'!DQ49*0.82</f>
        <v>73800</v>
      </c>
      <c r="DR49" s="34">
        <f>'BAR BB| Open rates'!DR49*0.82</f>
        <v>73800</v>
      </c>
      <c r="DS49" s="34">
        <f>'BAR BB| Open rates'!DS49*0.82</f>
        <v>73800</v>
      </c>
      <c r="DT49" s="34">
        <f>'BAR BB| Open rates'!DT49*0.82</f>
        <v>73800</v>
      </c>
      <c r="DU49" s="34">
        <f>'BAR BB| Open rates'!DU49*0.82</f>
        <v>73800</v>
      </c>
      <c r="DV49" s="34">
        <f>'BAR BB| Open rates'!DV49*0.82</f>
        <v>73800</v>
      </c>
      <c r="DW49" s="34">
        <f>'BAR BB| Open rates'!DW49*0.82</f>
        <v>73800</v>
      </c>
      <c r="DX49" s="34">
        <f>'BAR BB| Open rates'!DX49*0.82</f>
        <v>73800</v>
      </c>
      <c r="DY49" s="34">
        <f>'BAR BB| Open rates'!DY49*0.82</f>
        <v>73800</v>
      </c>
      <c r="DZ49" s="34">
        <f>'BAR BB| Open rates'!DZ49*0.82</f>
        <v>73800</v>
      </c>
      <c r="EA49" s="34">
        <f>'BAR BB| Open rates'!EA49*0.82</f>
        <v>73800</v>
      </c>
      <c r="EB49" s="34">
        <f>'BAR BB| Open rates'!EB49*0.82</f>
        <v>73800</v>
      </c>
      <c r="EC49" s="34">
        <f>'BAR BB| Open rates'!EC49*0.82</f>
        <v>73800</v>
      </c>
      <c r="ED49" s="34">
        <f>'BAR BB| Open rates'!ED49*0.82</f>
        <v>73800</v>
      </c>
      <c r="EE49" s="34">
        <f>'BAR BB| Open rates'!EE49*0.82</f>
        <v>73800</v>
      </c>
      <c r="EF49" s="34">
        <f>'BAR BB| Open rates'!EF49*0.82</f>
        <v>73800</v>
      </c>
      <c r="EG49" s="34">
        <f>'BAR BB| Open rates'!EG49*0.82</f>
        <v>73800</v>
      </c>
      <c r="EH49" s="34">
        <f>'BAR BB| Open rates'!EH49*0.82</f>
        <v>73800</v>
      </c>
      <c r="EI49" s="34">
        <f>'BAR BB| Open rates'!EI49*0.82</f>
        <v>73800</v>
      </c>
      <c r="EJ49" s="34">
        <f>'BAR BB| Open rates'!EJ49*0.82</f>
        <v>73800</v>
      </c>
      <c r="EK49" s="34">
        <f>'BAR BB| Open rates'!EK49*0.82</f>
        <v>73800</v>
      </c>
      <c r="EL49" s="34">
        <f>'BAR BB| Open rates'!EL49*0.82</f>
        <v>73800</v>
      </c>
      <c r="EM49" s="34">
        <f>'BAR BB| Open rates'!EM49*0.82</f>
        <v>73800</v>
      </c>
      <c r="EN49" s="34">
        <f>'BAR BB| Open rates'!EN49*0.82</f>
        <v>73800</v>
      </c>
      <c r="EO49" s="34">
        <f>'BAR BB| Open rates'!EO49*0.82</f>
        <v>73800</v>
      </c>
      <c r="EP49" s="34">
        <f>'BAR BB| Open rates'!EP49*0.82</f>
        <v>73800</v>
      </c>
      <c r="EQ49" s="34">
        <f>'BAR BB| Open rates'!EQ49*0.82</f>
        <v>73800</v>
      </c>
      <c r="ER49" s="34">
        <f>'BAR BB| Open rates'!ER49*0.82</f>
        <v>73800</v>
      </c>
      <c r="ES49" s="34">
        <f>'BAR BB| Open rates'!ES49*0.82</f>
        <v>73800</v>
      </c>
      <c r="ET49" s="34">
        <f>'BAR BB| Open rates'!ET49*0.82</f>
        <v>73800</v>
      </c>
      <c r="EU49" s="34">
        <f>'BAR BB| Open rates'!EU49*0.82</f>
        <v>73800</v>
      </c>
      <c r="EV49" s="34">
        <f>'BAR BB| Open rates'!EV49*0.82</f>
        <v>73800</v>
      </c>
      <c r="EW49" s="34">
        <f>'BAR BB| Open rates'!EW49*0.82</f>
        <v>73800</v>
      </c>
      <c r="EX49" s="34">
        <f>'BAR BB| Open rates'!EX49*0.82</f>
        <v>73800</v>
      </c>
      <c r="EY49" s="34">
        <f>'BAR BB| Open rates'!EY49*0.82</f>
        <v>73800</v>
      </c>
      <c r="EZ49" s="34">
        <f>'BAR BB| Open rates'!EZ49*0.82</f>
        <v>73800</v>
      </c>
      <c r="FA49" s="34">
        <f>'BAR BB| Open rates'!FA49*0.82</f>
        <v>73800</v>
      </c>
      <c r="FB49" s="34">
        <f>'BAR BB| Open rates'!FB49*0.82</f>
        <v>73800</v>
      </c>
      <c r="FC49" s="34">
        <f>'BAR BB| Open rates'!FC49*0.82</f>
        <v>73800</v>
      </c>
      <c r="FD49" s="34">
        <f>'BAR BB| Open rates'!FD49*0.82</f>
        <v>73800</v>
      </c>
      <c r="FE49" s="34">
        <f>'BAR BB| Open rates'!FE49*0.82</f>
        <v>73800</v>
      </c>
      <c r="FF49" s="34">
        <f>'BAR BB| Open rates'!FF49*0.82</f>
        <v>73800</v>
      </c>
      <c r="FG49" s="34">
        <f>'BAR BB| Open rates'!FG49*0.82</f>
        <v>73800</v>
      </c>
      <c r="FH49" s="34">
        <f>'BAR BB| Open rates'!FH49*0.82</f>
        <v>73800</v>
      </c>
      <c r="FI49" s="34">
        <f>'BAR BB| Open rates'!FI49*0.82</f>
        <v>73800</v>
      </c>
      <c r="FJ49" s="34">
        <f>'BAR BB| Open rates'!FJ49*0.82</f>
        <v>73800</v>
      </c>
      <c r="FK49" s="34">
        <f>'BAR BB| Open rates'!FK49*0.82</f>
        <v>73800</v>
      </c>
      <c r="FL49" s="34">
        <f>'BAR BB| Open rates'!FL49*0.82</f>
        <v>73800</v>
      </c>
      <c r="FM49" s="34">
        <f>'BAR BB| Open rates'!FM49*0.82</f>
        <v>73800</v>
      </c>
      <c r="FN49" s="34">
        <f>'BAR BB| Open rates'!FN49*0.82</f>
        <v>73800</v>
      </c>
      <c r="FO49" s="34">
        <f>'BAR BB| Open rates'!FO49*0.82</f>
        <v>73800</v>
      </c>
      <c r="FP49" s="34">
        <f>'BAR BB| Open rates'!FP49*0.82</f>
        <v>73800</v>
      </c>
      <c r="FQ49" s="34">
        <f>'BAR BB| Open rates'!FQ49*0.82</f>
        <v>73800</v>
      </c>
      <c r="FR49" s="34">
        <f>'BAR BB| Open rates'!FR49*0.82</f>
        <v>73800</v>
      </c>
      <c r="FS49" s="34">
        <f>'BAR BB| Open rates'!FS49*0.82</f>
        <v>73800</v>
      </c>
      <c r="FT49" s="34">
        <f>'BAR BB| Open rates'!FT49*0.82</f>
        <v>73800</v>
      </c>
      <c r="FU49" s="34">
        <f>'BAR BB| Open rates'!FU49*0.82</f>
        <v>73800</v>
      </c>
      <c r="FV49" s="34">
        <f>'BAR BB| Open rates'!FV49*0.82</f>
        <v>73800</v>
      </c>
      <c r="FW49" s="34">
        <f>'BAR BB| Open rates'!FW49*0.82</f>
        <v>73800</v>
      </c>
      <c r="FX49" s="34">
        <f>'BAR BB| Open rates'!FX49*0.82</f>
        <v>73800</v>
      </c>
      <c r="FY49" s="34">
        <f>'BAR BB| Open rates'!FY49*0.82</f>
        <v>73800</v>
      </c>
      <c r="FZ49" s="34">
        <f>'BAR BB| Open rates'!FZ49*0.82</f>
        <v>73800</v>
      </c>
      <c r="GA49" s="34">
        <f>'BAR BB| Open rates'!GA49*0.82</f>
        <v>73800</v>
      </c>
      <c r="GB49" s="34">
        <f>'BAR BB| Open rates'!GB49*0.82</f>
        <v>73800</v>
      </c>
      <c r="GC49" s="34">
        <f>'BAR BB| Open rates'!GC49*0.82</f>
        <v>73800</v>
      </c>
      <c r="GD49" s="34">
        <f>'BAR BB| Open rates'!GD49*0.82</f>
        <v>73800</v>
      </c>
      <c r="GE49" s="34">
        <f>'BAR BB| Open rates'!GE49*0.82</f>
        <v>73800</v>
      </c>
    </row>
    <row r="50" spans="1:187" s="35" customFormat="1" ht="12" customHeight="1" x14ac:dyDescent="0.2">
      <c r="A50" s="261">
        <v>2</v>
      </c>
      <c r="B50" s="34">
        <f>'BAR BB| Open rates'!B50*0.82</f>
        <v>76260</v>
      </c>
      <c r="C50" s="34">
        <f>'BAR BB| Open rates'!C50*0.82</f>
        <v>76260</v>
      </c>
      <c r="D50" s="34">
        <f>'BAR BB| Open rates'!D50*0.82</f>
        <v>76260</v>
      </c>
      <c r="E50" s="34">
        <f>'BAR BB| Open rates'!E50*0.82</f>
        <v>76260</v>
      </c>
      <c r="F50" s="34">
        <f>'BAR BB| Open rates'!F50*0.82</f>
        <v>76260</v>
      </c>
      <c r="G50" s="34">
        <f>'BAR BB| Open rates'!G50*0.82</f>
        <v>76260</v>
      </c>
      <c r="H50" s="34">
        <f>'BAR BB| Open rates'!H50*0.82</f>
        <v>76260</v>
      </c>
      <c r="I50" s="34">
        <f>'BAR BB| Open rates'!I50*0.82</f>
        <v>76260</v>
      </c>
      <c r="J50" s="34">
        <f>'BAR BB| Open rates'!J50*0.82</f>
        <v>76260</v>
      </c>
      <c r="K50" s="34">
        <f>'BAR BB| Open rates'!K50*0.82</f>
        <v>76260</v>
      </c>
      <c r="L50" s="34">
        <f>'BAR BB| Open rates'!L50*0.82</f>
        <v>76260</v>
      </c>
      <c r="M50" s="34">
        <f>'BAR BB| Open rates'!M50*0.82</f>
        <v>76260</v>
      </c>
      <c r="N50" s="34">
        <f>'BAR BB| Open rates'!N50*0.82</f>
        <v>76260</v>
      </c>
      <c r="O50" s="34">
        <f>'BAR BB| Open rates'!O50*0.82</f>
        <v>76260</v>
      </c>
      <c r="P50" s="34">
        <f>'BAR BB| Open rates'!P50*0.82</f>
        <v>76260</v>
      </c>
      <c r="Q50" s="34">
        <f>'BAR BB| Open rates'!Q50*0.82</f>
        <v>76260</v>
      </c>
      <c r="R50" s="34">
        <f>'BAR BB| Open rates'!R50*0.82</f>
        <v>76260</v>
      </c>
      <c r="S50" s="34">
        <f>'BAR BB| Open rates'!S50*0.82</f>
        <v>76260</v>
      </c>
      <c r="T50" s="34">
        <f>'BAR BB| Open rates'!T50*0.82</f>
        <v>76260</v>
      </c>
      <c r="U50" s="34">
        <f>'BAR BB| Open rates'!U50*0.82</f>
        <v>76260</v>
      </c>
      <c r="V50" s="34">
        <f>'BAR BB| Open rates'!V50*0.82</f>
        <v>76260</v>
      </c>
      <c r="W50" s="34">
        <f>'BAR BB| Open rates'!W50*0.82</f>
        <v>76260</v>
      </c>
      <c r="X50" s="34">
        <f>'BAR BB| Open rates'!X50*0.82</f>
        <v>76260</v>
      </c>
      <c r="Y50" s="34">
        <f>'BAR BB| Open rates'!Y50*0.82</f>
        <v>76260</v>
      </c>
      <c r="Z50" s="34">
        <f>'BAR BB| Open rates'!Z50*0.82</f>
        <v>76260</v>
      </c>
      <c r="AA50" s="34">
        <f>'BAR BB| Open rates'!AA50*0.82</f>
        <v>76260</v>
      </c>
      <c r="AB50" s="34">
        <f>'BAR BB| Open rates'!AB50*0.82</f>
        <v>76260</v>
      </c>
      <c r="AC50" s="34">
        <f>'BAR BB| Open rates'!AC50*0.82</f>
        <v>76260</v>
      </c>
      <c r="AD50" s="34">
        <f>'BAR BB| Open rates'!AD50*0.82</f>
        <v>76260</v>
      </c>
      <c r="AE50" s="34">
        <f>'BAR BB| Open rates'!AE50*0.82</f>
        <v>76260</v>
      </c>
      <c r="AF50" s="34">
        <f>'BAR BB| Open rates'!AF50*0.82</f>
        <v>76260</v>
      </c>
      <c r="AG50" s="34">
        <f>'BAR BB| Open rates'!AG50*0.82</f>
        <v>76260</v>
      </c>
      <c r="AH50" s="34">
        <f>'BAR BB| Open rates'!AH50*0.82</f>
        <v>76260</v>
      </c>
      <c r="AI50" s="34">
        <f>'BAR BB| Open rates'!AI50*0.82</f>
        <v>76260</v>
      </c>
      <c r="AJ50" s="34">
        <f>'BAR BB| Open rates'!AJ50*0.82</f>
        <v>76260</v>
      </c>
      <c r="AK50" s="34">
        <f>'BAR BB| Open rates'!AK50*0.82</f>
        <v>76260</v>
      </c>
      <c r="AL50" s="34">
        <f>'BAR BB| Open rates'!AL50*0.82</f>
        <v>76260</v>
      </c>
      <c r="AM50" s="34">
        <f>'BAR BB| Open rates'!AM50*0.82</f>
        <v>76260</v>
      </c>
      <c r="AN50" s="34">
        <f>'BAR BB| Open rates'!AN50*0.82</f>
        <v>76260</v>
      </c>
      <c r="AO50" s="34">
        <f>'BAR BB| Open rates'!AO50*0.82</f>
        <v>76260</v>
      </c>
      <c r="AP50" s="34">
        <f>'BAR BB| Open rates'!AP50*0.82</f>
        <v>76260</v>
      </c>
      <c r="AQ50" s="34">
        <f>'BAR BB| Open rates'!AQ50*0.82</f>
        <v>76260</v>
      </c>
      <c r="AR50" s="34">
        <f>'BAR BB| Open rates'!AR50*0.82</f>
        <v>76260</v>
      </c>
      <c r="AS50" s="34">
        <f>'BAR BB| Open rates'!AS50*0.82</f>
        <v>76260</v>
      </c>
      <c r="AT50" s="34">
        <f>'BAR BB| Open rates'!AT50*0.82</f>
        <v>76260</v>
      </c>
      <c r="AU50" s="34">
        <f>'BAR BB| Open rates'!AU50*0.82</f>
        <v>76260</v>
      </c>
      <c r="AV50" s="34">
        <f>'BAR BB| Open rates'!AV50*0.82</f>
        <v>76260</v>
      </c>
      <c r="AW50" s="34">
        <f>'BAR BB| Open rates'!AW50*0.82</f>
        <v>76260</v>
      </c>
      <c r="AX50" s="34">
        <f>'BAR BB| Open rates'!AX50*0.82</f>
        <v>76260</v>
      </c>
      <c r="AY50" s="34">
        <f>'BAR BB| Open rates'!AY50*0.82</f>
        <v>76260</v>
      </c>
      <c r="AZ50" s="34">
        <f>'BAR BB| Open rates'!AZ50*0.82</f>
        <v>76260</v>
      </c>
      <c r="BA50" s="34">
        <f>'BAR BB| Open rates'!BA50*0.82</f>
        <v>76260</v>
      </c>
      <c r="BB50" s="34">
        <f>'BAR BB| Open rates'!BB50*0.82</f>
        <v>76260</v>
      </c>
      <c r="BC50" s="34">
        <f>'BAR BB| Open rates'!BC50*0.82</f>
        <v>76260</v>
      </c>
      <c r="BD50" s="34">
        <f>'BAR BB| Open rates'!BD50*0.82</f>
        <v>76260</v>
      </c>
      <c r="BE50" s="34">
        <f>'BAR BB| Open rates'!BE50*0.82</f>
        <v>76260</v>
      </c>
      <c r="BF50" s="34">
        <f>'BAR BB| Open rates'!BF50*0.82</f>
        <v>76260</v>
      </c>
      <c r="BG50" s="34">
        <f>'BAR BB| Open rates'!BG50*0.82</f>
        <v>76260</v>
      </c>
      <c r="BH50" s="34">
        <f>'BAR BB| Open rates'!BH50*0.82</f>
        <v>76260</v>
      </c>
      <c r="BI50" s="34">
        <f>'BAR BB| Open rates'!BI50*0.82</f>
        <v>76260</v>
      </c>
      <c r="BJ50" s="34">
        <f>'BAR BB| Open rates'!BJ50*0.82</f>
        <v>76260</v>
      </c>
      <c r="BK50" s="34">
        <f>'BAR BB| Open rates'!BK50*0.82</f>
        <v>76260</v>
      </c>
      <c r="BL50" s="34">
        <f>'BAR BB| Open rates'!BL50*0.82</f>
        <v>76260</v>
      </c>
      <c r="BM50" s="34">
        <f>'BAR BB| Open rates'!BM50*0.82</f>
        <v>76260</v>
      </c>
      <c r="BN50" s="34">
        <f>'BAR BB| Open rates'!BN50*0.82</f>
        <v>76260</v>
      </c>
      <c r="BO50" s="34">
        <f>'BAR BB| Open rates'!BO50*0.82</f>
        <v>76260</v>
      </c>
      <c r="BP50" s="34">
        <f>'BAR BB| Open rates'!BP50*0.82</f>
        <v>76260</v>
      </c>
      <c r="BQ50" s="34">
        <f>'BAR BB| Open rates'!BQ50*0.82</f>
        <v>76260</v>
      </c>
      <c r="BR50" s="34">
        <f>'BAR BB| Open rates'!BR50*0.82</f>
        <v>76260</v>
      </c>
      <c r="BS50" s="34">
        <f>'BAR BB| Open rates'!BS50*0.82</f>
        <v>76260</v>
      </c>
      <c r="BT50" s="34">
        <f>'BAR BB| Open rates'!BT50*0.82</f>
        <v>76260</v>
      </c>
      <c r="BU50" s="34">
        <f>'BAR BB| Open rates'!BU50*0.82</f>
        <v>76260</v>
      </c>
      <c r="BV50" s="34">
        <f>'BAR BB| Open rates'!BV50*0.82</f>
        <v>76260</v>
      </c>
      <c r="BW50" s="34">
        <f>'BAR BB| Open rates'!BW50*0.82</f>
        <v>76260</v>
      </c>
      <c r="BX50" s="34">
        <f>'BAR BB| Open rates'!BX50*0.82</f>
        <v>76260</v>
      </c>
      <c r="BY50" s="34">
        <f>'BAR BB| Open rates'!BY50*0.82</f>
        <v>76260</v>
      </c>
      <c r="BZ50" s="34">
        <f>'BAR BB| Open rates'!BZ50*0.82</f>
        <v>76260</v>
      </c>
      <c r="CA50" s="34">
        <f>'BAR BB| Open rates'!CA50*0.82</f>
        <v>76260</v>
      </c>
      <c r="CB50" s="34">
        <f>'BAR BB| Open rates'!CB50*0.82</f>
        <v>76260</v>
      </c>
      <c r="CC50" s="34">
        <f>'BAR BB| Open rates'!CC50*0.82</f>
        <v>76260</v>
      </c>
      <c r="CD50" s="34">
        <f>'BAR BB| Open rates'!CD50*0.82</f>
        <v>76260</v>
      </c>
      <c r="CE50" s="34">
        <f>'BAR BB| Open rates'!CE50*0.82</f>
        <v>76260</v>
      </c>
      <c r="CF50" s="34">
        <f>'BAR BB| Open rates'!CF50*0.82</f>
        <v>76260</v>
      </c>
      <c r="CG50" s="34">
        <f>'BAR BB| Open rates'!CG50*0.82</f>
        <v>76260</v>
      </c>
      <c r="CH50" s="34">
        <f>'BAR BB| Open rates'!CH50*0.82</f>
        <v>76260</v>
      </c>
      <c r="CI50" s="34">
        <f>'BAR BB| Open rates'!CI50*0.82</f>
        <v>76260</v>
      </c>
      <c r="CJ50" s="34">
        <f>'BAR BB| Open rates'!CJ50*0.82</f>
        <v>76260</v>
      </c>
      <c r="CK50" s="34">
        <f>'BAR BB| Open rates'!CK50*0.82</f>
        <v>76260</v>
      </c>
      <c r="CL50" s="34">
        <f>'BAR BB| Open rates'!CL50*0.82</f>
        <v>76260</v>
      </c>
      <c r="CM50" s="34">
        <f>'BAR BB| Open rates'!CM50*0.82</f>
        <v>76260</v>
      </c>
      <c r="CN50" s="34">
        <f>'BAR BB| Open rates'!CN50*0.82</f>
        <v>76260</v>
      </c>
      <c r="CO50" s="34">
        <f>'BAR BB| Open rates'!CO50*0.82</f>
        <v>76260</v>
      </c>
      <c r="CP50" s="34">
        <f>'BAR BB| Open rates'!CP50*0.82</f>
        <v>76260</v>
      </c>
      <c r="CQ50" s="34">
        <f>'BAR BB| Open rates'!CQ50*0.82</f>
        <v>76260</v>
      </c>
      <c r="CR50" s="34">
        <f>'BAR BB| Open rates'!CR50*0.82</f>
        <v>76260</v>
      </c>
      <c r="CS50" s="34">
        <f>'BAR BB| Open rates'!CS50*0.82</f>
        <v>76260</v>
      </c>
      <c r="CT50" s="34">
        <f>'BAR BB| Open rates'!CT50*0.82</f>
        <v>76260</v>
      </c>
      <c r="CU50" s="34">
        <f>'BAR BB| Open rates'!CU50*0.82</f>
        <v>76260</v>
      </c>
      <c r="CV50" s="34">
        <f>'BAR BB| Open rates'!CV50*0.82</f>
        <v>76260</v>
      </c>
      <c r="CW50" s="34">
        <f>'BAR BB| Open rates'!CW50*0.82</f>
        <v>76260</v>
      </c>
      <c r="CX50" s="34">
        <f>'BAR BB| Open rates'!CX50*0.82</f>
        <v>76260</v>
      </c>
      <c r="CY50" s="34">
        <f>'BAR BB| Open rates'!CY50*0.82</f>
        <v>76260</v>
      </c>
      <c r="CZ50" s="34">
        <f>'BAR BB| Open rates'!CZ50*0.82</f>
        <v>76260</v>
      </c>
      <c r="DA50" s="34">
        <f>'BAR BB| Open rates'!DA50*0.82</f>
        <v>76260</v>
      </c>
      <c r="DB50" s="34">
        <f>'BAR BB| Open rates'!DB50*0.82</f>
        <v>76260</v>
      </c>
      <c r="DC50" s="34">
        <f>'BAR BB| Open rates'!DC50*0.82</f>
        <v>76260</v>
      </c>
      <c r="DD50" s="34">
        <f>'BAR BB| Open rates'!DD50*0.82</f>
        <v>76260</v>
      </c>
      <c r="DE50" s="34">
        <f>'BAR BB| Open rates'!DE50*0.82</f>
        <v>76260</v>
      </c>
      <c r="DF50" s="34">
        <f>'BAR BB| Open rates'!DF50*0.82</f>
        <v>76260</v>
      </c>
      <c r="DG50" s="34">
        <f>'BAR BB| Open rates'!DG50*0.82</f>
        <v>76260</v>
      </c>
      <c r="DH50" s="34">
        <f>'BAR BB| Open rates'!DH50*0.82</f>
        <v>76260</v>
      </c>
      <c r="DI50" s="34">
        <f>'BAR BB| Open rates'!DI50*0.82</f>
        <v>76260</v>
      </c>
      <c r="DJ50" s="34">
        <f>'BAR BB| Open rates'!DJ50*0.82</f>
        <v>76260</v>
      </c>
      <c r="DK50" s="34">
        <f>'BAR BB| Open rates'!DK50*0.82</f>
        <v>76260</v>
      </c>
      <c r="DL50" s="34">
        <f>'BAR BB| Open rates'!DL50*0.82</f>
        <v>76260</v>
      </c>
      <c r="DM50" s="34">
        <f>'BAR BB| Open rates'!DM50*0.82</f>
        <v>76260</v>
      </c>
      <c r="DN50" s="34">
        <f>'BAR BB| Open rates'!DN50*0.82</f>
        <v>76260</v>
      </c>
      <c r="DO50" s="34">
        <f>'BAR BB| Open rates'!DO50*0.82</f>
        <v>76260</v>
      </c>
      <c r="DP50" s="34">
        <f>'BAR BB| Open rates'!DP50*0.82</f>
        <v>76260</v>
      </c>
      <c r="DQ50" s="34">
        <f>'BAR BB| Open rates'!DQ50*0.82</f>
        <v>76260</v>
      </c>
      <c r="DR50" s="34">
        <f>'BAR BB| Open rates'!DR50*0.82</f>
        <v>76260</v>
      </c>
      <c r="DS50" s="34">
        <f>'BAR BB| Open rates'!DS50*0.82</f>
        <v>76260</v>
      </c>
      <c r="DT50" s="34">
        <f>'BAR BB| Open rates'!DT50*0.82</f>
        <v>76260</v>
      </c>
      <c r="DU50" s="34">
        <f>'BAR BB| Open rates'!DU50*0.82</f>
        <v>76260</v>
      </c>
      <c r="DV50" s="34">
        <f>'BAR BB| Open rates'!DV50*0.82</f>
        <v>76260</v>
      </c>
      <c r="DW50" s="34">
        <f>'BAR BB| Open rates'!DW50*0.82</f>
        <v>76260</v>
      </c>
      <c r="DX50" s="34">
        <f>'BAR BB| Open rates'!DX50*0.82</f>
        <v>76260</v>
      </c>
      <c r="DY50" s="34">
        <f>'BAR BB| Open rates'!DY50*0.82</f>
        <v>76260</v>
      </c>
      <c r="DZ50" s="34">
        <f>'BAR BB| Open rates'!DZ50*0.82</f>
        <v>76260</v>
      </c>
      <c r="EA50" s="34">
        <f>'BAR BB| Open rates'!EA50*0.82</f>
        <v>76260</v>
      </c>
      <c r="EB50" s="34">
        <f>'BAR BB| Open rates'!EB50*0.82</f>
        <v>76260</v>
      </c>
      <c r="EC50" s="34">
        <f>'BAR BB| Open rates'!EC50*0.82</f>
        <v>76260</v>
      </c>
      <c r="ED50" s="34">
        <f>'BAR BB| Open rates'!ED50*0.82</f>
        <v>76260</v>
      </c>
      <c r="EE50" s="34">
        <f>'BAR BB| Open rates'!EE50*0.82</f>
        <v>76260</v>
      </c>
      <c r="EF50" s="34">
        <f>'BAR BB| Open rates'!EF50*0.82</f>
        <v>76260</v>
      </c>
      <c r="EG50" s="34">
        <f>'BAR BB| Open rates'!EG50*0.82</f>
        <v>76260</v>
      </c>
      <c r="EH50" s="34">
        <f>'BAR BB| Open rates'!EH50*0.82</f>
        <v>76260</v>
      </c>
      <c r="EI50" s="34">
        <f>'BAR BB| Open rates'!EI50*0.82</f>
        <v>76260</v>
      </c>
      <c r="EJ50" s="34">
        <f>'BAR BB| Open rates'!EJ50*0.82</f>
        <v>76260</v>
      </c>
      <c r="EK50" s="34">
        <f>'BAR BB| Open rates'!EK50*0.82</f>
        <v>76260</v>
      </c>
      <c r="EL50" s="34">
        <f>'BAR BB| Open rates'!EL50*0.82</f>
        <v>76260</v>
      </c>
      <c r="EM50" s="34">
        <f>'BAR BB| Open rates'!EM50*0.82</f>
        <v>76260</v>
      </c>
      <c r="EN50" s="34">
        <f>'BAR BB| Open rates'!EN50*0.82</f>
        <v>76260</v>
      </c>
      <c r="EO50" s="34">
        <f>'BAR BB| Open rates'!EO50*0.82</f>
        <v>76260</v>
      </c>
      <c r="EP50" s="34">
        <f>'BAR BB| Open rates'!EP50*0.82</f>
        <v>76260</v>
      </c>
      <c r="EQ50" s="34">
        <f>'BAR BB| Open rates'!EQ50*0.82</f>
        <v>76260</v>
      </c>
      <c r="ER50" s="34">
        <f>'BAR BB| Open rates'!ER50*0.82</f>
        <v>76260</v>
      </c>
      <c r="ES50" s="34">
        <f>'BAR BB| Open rates'!ES50*0.82</f>
        <v>76260</v>
      </c>
      <c r="ET50" s="34">
        <f>'BAR BB| Open rates'!ET50*0.82</f>
        <v>76260</v>
      </c>
      <c r="EU50" s="34">
        <f>'BAR BB| Open rates'!EU50*0.82</f>
        <v>76260</v>
      </c>
      <c r="EV50" s="34">
        <f>'BAR BB| Open rates'!EV50*0.82</f>
        <v>76260</v>
      </c>
      <c r="EW50" s="34">
        <f>'BAR BB| Open rates'!EW50*0.82</f>
        <v>76260</v>
      </c>
      <c r="EX50" s="34">
        <f>'BAR BB| Open rates'!EX50*0.82</f>
        <v>76260</v>
      </c>
      <c r="EY50" s="34">
        <f>'BAR BB| Open rates'!EY50*0.82</f>
        <v>76260</v>
      </c>
      <c r="EZ50" s="34">
        <f>'BAR BB| Open rates'!EZ50*0.82</f>
        <v>76260</v>
      </c>
      <c r="FA50" s="34">
        <f>'BAR BB| Open rates'!FA50*0.82</f>
        <v>76260</v>
      </c>
      <c r="FB50" s="34">
        <f>'BAR BB| Open rates'!FB50*0.82</f>
        <v>76260</v>
      </c>
      <c r="FC50" s="34">
        <f>'BAR BB| Open rates'!FC50*0.82</f>
        <v>76260</v>
      </c>
      <c r="FD50" s="34">
        <f>'BAR BB| Open rates'!FD50*0.82</f>
        <v>76260</v>
      </c>
      <c r="FE50" s="34">
        <f>'BAR BB| Open rates'!FE50*0.82</f>
        <v>76260</v>
      </c>
      <c r="FF50" s="34">
        <f>'BAR BB| Open rates'!FF50*0.82</f>
        <v>76260</v>
      </c>
      <c r="FG50" s="34">
        <f>'BAR BB| Open rates'!FG50*0.82</f>
        <v>76260</v>
      </c>
      <c r="FH50" s="34">
        <f>'BAR BB| Open rates'!FH50*0.82</f>
        <v>76260</v>
      </c>
      <c r="FI50" s="34">
        <f>'BAR BB| Open rates'!FI50*0.82</f>
        <v>76260</v>
      </c>
      <c r="FJ50" s="34">
        <f>'BAR BB| Open rates'!FJ50*0.82</f>
        <v>76260</v>
      </c>
      <c r="FK50" s="34">
        <f>'BAR BB| Open rates'!FK50*0.82</f>
        <v>76260</v>
      </c>
      <c r="FL50" s="34">
        <f>'BAR BB| Open rates'!FL50*0.82</f>
        <v>76260</v>
      </c>
      <c r="FM50" s="34">
        <f>'BAR BB| Open rates'!FM50*0.82</f>
        <v>76260</v>
      </c>
      <c r="FN50" s="34">
        <f>'BAR BB| Open rates'!FN50*0.82</f>
        <v>76260</v>
      </c>
      <c r="FO50" s="34">
        <f>'BAR BB| Open rates'!FO50*0.82</f>
        <v>76260</v>
      </c>
      <c r="FP50" s="34">
        <f>'BAR BB| Open rates'!FP50*0.82</f>
        <v>76260</v>
      </c>
      <c r="FQ50" s="34">
        <f>'BAR BB| Open rates'!FQ50*0.82</f>
        <v>76260</v>
      </c>
      <c r="FR50" s="34">
        <f>'BAR BB| Open rates'!FR50*0.82</f>
        <v>76260</v>
      </c>
      <c r="FS50" s="34">
        <f>'BAR BB| Open rates'!FS50*0.82</f>
        <v>76260</v>
      </c>
      <c r="FT50" s="34">
        <f>'BAR BB| Open rates'!FT50*0.82</f>
        <v>76260</v>
      </c>
      <c r="FU50" s="34">
        <f>'BAR BB| Open rates'!FU50*0.82</f>
        <v>76260</v>
      </c>
      <c r="FV50" s="34">
        <f>'BAR BB| Open rates'!FV50*0.82</f>
        <v>76260</v>
      </c>
      <c r="FW50" s="34">
        <f>'BAR BB| Open rates'!FW50*0.82</f>
        <v>76260</v>
      </c>
      <c r="FX50" s="34">
        <f>'BAR BB| Open rates'!FX50*0.82</f>
        <v>76260</v>
      </c>
      <c r="FY50" s="34">
        <f>'BAR BB| Open rates'!FY50*0.82</f>
        <v>76260</v>
      </c>
      <c r="FZ50" s="34">
        <f>'BAR BB| Open rates'!FZ50*0.82</f>
        <v>76260</v>
      </c>
      <c r="GA50" s="34">
        <f>'BAR BB| Open rates'!GA50*0.82</f>
        <v>76260</v>
      </c>
      <c r="GB50" s="34">
        <f>'BAR BB| Open rates'!GB50*0.82</f>
        <v>76260</v>
      </c>
      <c r="GC50" s="34">
        <f>'BAR BB| Open rates'!GC50*0.82</f>
        <v>76260</v>
      </c>
      <c r="GD50" s="34">
        <f>'BAR BB| Open rates'!GD50*0.82</f>
        <v>76260</v>
      </c>
      <c r="GE50" s="34">
        <f>'BAR BB| Open rates'!GE50*0.82</f>
        <v>76260</v>
      </c>
    </row>
    <row r="51" spans="1:187" s="35" customFormat="1" ht="12" customHeight="1" x14ac:dyDescent="0.2">
      <c r="A51" s="260" t="s">
        <v>184</v>
      </c>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row>
    <row r="52" spans="1:187" s="35" customFormat="1" ht="12" customHeight="1" x14ac:dyDescent="0.2">
      <c r="A52" s="261">
        <v>1</v>
      </c>
      <c r="B52" s="34">
        <f>'BAR BB| Open rates'!B52*0.82</f>
        <v>82000</v>
      </c>
      <c r="C52" s="34">
        <f>'BAR BB| Open rates'!C52*0.82</f>
        <v>82000</v>
      </c>
      <c r="D52" s="34">
        <f>'BAR BB| Open rates'!D52*0.82</f>
        <v>82000</v>
      </c>
      <c r="E52" s="34">
        <f>'BAR BB| Open rates'!E52*0.82</f>
        <v>82000</v>
      </c>
      <c r="F52" s="34">
        <f>'BAR BB| Open rates'!F52*0.82</f>
        <v>82000</v>
      </c>
      <c r="G52" s="34">
        <f>'BAR BB| Open rates'!G52*0.82</f>
        <v>82000</v>
      </c>
      <c r="H52" s="34">
        <f>'BAR BB| Open rates'!H52*0.82</f>
        <v>82000</v>
      </c>
      <c r="I52" s="34">
        <f>'BAR BB| Open rates'!I52*0.82</f>
        <v>82000</v>
      </c>
      <c r="J52" s="34">
        <f>'BAR BB| Open rates'!J52*0.82</f>
        <v>82000</v>
      </c>
      <c r="K52" s="34">
        <f>'BAR BB| Open rates'!K52*0.82</f>
        <v>82000</v>
      </c>
      <c r="L52" s="34">
        <f>'BAR BB| Open rates'!L52*0.82</f>
        <v>82000</v>
      </c>
      <c r="M52" s="34">
        <f>'BAR BB| Open rates'!M52*0.82</f>
        <v>82000</v>
      </c>
      <c r="N52" s="34">
        <f>'BAR BB| Open rates'!N52*0.82</f>
        <v>82000</v>
      </c>
      <c r="O52" s="34">
        <f>'BAR BB| Open rates'!O52*0.82</f>
        <v>82000</v>
      </c>
      <c r="P52" s="34">
        <f>'BAR BB| Open rates'!P52*0.82</f>
        <v>82000</v>
      </c>
      <c r="Q52" s="34">
        <f>'BAR BB| Open rates'!Q52*0.82</f>
        <v>82000</v>
      </c>
      <c r="R52" s="34">
        <f>'BAR BB| Open rates'!R52*0.82</f>
        <v>82000</v>
      </c>
      <c r="S52" s="34">
        <f>'BAR BB| Open rates'!S52*0.82</f>
        <v>82000</v>
      </c>
      <c r="T52" s="34">
        <f>'BAR BB| Open rates'!T52*0.82</f>
        <v>82000</v>
      </c>
      <c r="U52" s="34">
        <f>'BAR BB| Open rates'!U52*0.82</f>
        <v>82000</v>
      </c>
      <c r="V52" s="34">
        <f>'BAR BB| Open rates'!V52*0.82</f>
        <v>82000</v>
      </c>
      <c r="W52" s="34">
        <f>'BAR BB| Open rates'!W52*0.82</f>
        <v>82000</v>
      </c>
      <c r="X52" s="34">
        <f>'BAR BB| Open rates'!X52*0.82</f>
        <v>82000</v>
      </c>
      <c r="Y52" s="34">
        <f>'BAR BB| Open rates'!Y52*0.82</f>
        <v>82000</v>
      </c>
      <c r="Z52" s="34">
        <f>'BAR BB| Open rates'!Z52*0.82</f>
        <v>82000</v>
      </c>
      <c r="AA52" s="34">
        <f>'BAR BB| Open rates'!AA52*0.82</f>
        <v>82000</v>
      </c>
      <c r="AB52" s="34">
        <f>'BAR BB| Open rates'!AB52*0.82</f>
        <v>82000</v>
      </c>
      <c r="AC52" s="34">
        <f>'BAR BB| Open rates'!AC52*0.82</f>
        <v>82000</v>
      </c>
      <c r="AD52" s="34">
        <f>'BAR BB| Open rates'!AD52*0.82</f>
        <v>82000</v>
      </c>
      <c r="AE52" s="34">
        <f>'BAR BB| Open rates'!AE52*0.82</f>
        <v>82000</v>
      </c>
      <c r="AF52" s="34">
        <f>'BAR BB| Open rates'!AF52*0.82</f>
        <v>82000</v>
      </c>
      <c r="AG52" s="34">
        <f>'BAR BB| Open rates'!AG52*0.82</f>
        <v>82000</v>
      </c>
      <c r="AH52" s="34">
        <f>'BAR BB| Open rates'!AH52*0.82</f>
        <v>82000</v>
      </c>
      <c r="AI52" s="34">
        <f>'BAR BB| Open rates'!AI52*0.82</f>
        <v>82000</v>
      </c>
      <c r="AJ52" s="34">
        <f>'BAR BB| Open rates'!AJ52*0.82</f>
        <v>82000</v>
      </c>
      <c r="AK52" s="34">
        <f>'BAR BB| Open rates'!AK52*0.82</f>
        <v>82000</v>
      </c>
      <c r="AL52" s="34">
        <f>'BAR BB| Open rates'!AL52*0.82</f>
        <v>82000</v>
      </c>
      <c r="AM52" s="34">
        <f>'BAR BB| Open rates'!AM52*0.82</f>
        <v>82000</v>
      </c>
      <c r="AN52" s="34">
        <f>'BAR BB| Open rates'!AN52*0.82</f>
        <v>82000</v>
      </c>
      <c r="AO52" s="34">
        <f>'BAR BB| Open rates'!AO52*0.82</f>
        <v>82000</v>
      </c>
      <c r="AP52" s="34">
        <f>'BAR BB| Open rates'!AP52*0.82</f>
        <v>82000</v>
      </c>
      <c r="AQ52" s="34">
        <f>'BAR BB| Open rates'!AQ52*0.82</f>
        <v>82000</v>
      </c>
      <c r="AR52" s="34">
        <f>'BAR BB| Open rates'!AR52*0.82</f>
        <v>82000</v>
      </c>
      <c r="AS52" s="34">
        <f>'BAR BB| Open rates'!AS52*0.82</f>
        <v>82000</v>
      </c>
      <c r="AT52" s="34">
        <f>'BAR BB| Open rates'!AT52*0.82</f>
        <v>82000</v>
      </c>
      <c r="AU52" s="34">
        <f>'BAR BB| Open rates'!AU52*0.82</f>
        <v>82000</v>
      </c>
      <c r="AV52" s="34">
        <f>'BAR BB| Open rates'!AV52*0.82</f>
        <v>82000</v>
      </c>
      <c r="AW52" s="34">
        <f>'BAR BB| Open rates'!AW52*0.82</f>
        <v>82000</v>
      </c>
      <c r="AX52" s="34">
        <f>'BAR BB| Open rates'!AX52*0.82</f>
        <v>82000</v>
      </c>
      <c r="AY52" s="34">
        <f>'BAR BB| Open rates'!AY52*0.82</f>
        <v>82000</v>
      </c>
      <c r="AZ52" s="34">
        <f>'BAR BB| Open rates'!AZ52*0.82</f>
        <v>82000</v>
      </c>
      <c r="BA52" s="34">
        <f>'BAR BB| Open rates'!BA52*0.82</f>
        <v>82000</v>
      </c>
      <c r="BB52" s="34">
        <f>'BAR BB| Open rates'!BB52*0.82</f>
        <v>82000</v>
      </c>
      <c r="BC52" s="34">
        <f>'BAR BB| Open rates'!BC52*0.82</f>
        <v>82000</v>
      </c>
      <c r="BD52" s="34">
        <f>'BAR BB| Open rates'!BD52*0.82</f>
        <v>82000</v>
      </c>
      <c r="BE52" s="34">
        <f>'BAR BB| Open rates'!BE52*0.82</f>
        <v>82000</v>
      </c>
      <c r="BF52" s="34">
        <f>'BAR BB| Open rates'!BF52*0.82</f>
        <v>82000</v>
      </c>
      <c r="BG52" s="34">
        <f>'BAR BB| Open rates'!BG52*0.82</f>
        <v>82000</v>
      </c>
      <c r="BH52" s="34">
        <f>'BAR BB| Open rates'!BH52*0.82</f>
        <v>82000</v>
      </c>
      <c r="BI52" s="34">
        <f>'BAR BB| Open rates'!BI52*0.82</f>
        <v>82000</v>
      </c>
      <c r="BJ52" s="34">
        <f>'BAR BB| Open rates'!BJ52*0.82</f>
        <v>82000</v>
      </c>
      <c r="BK52" s="34">
        <f>'BAR BB| Open rates'!BK52*0.82</f>
        <v>82000</v>
      </c>
      <c r="BL52" s="34">
        <f>'BAR BB| Open rates'!BL52*0.82</f>
        <v>82000</v>
      </c>
      <c r="BM52" s="34">
        <f>'BAR BB| Open rates'!BM52*0.82</f>
        <v>82000</v>
      </c>
      <c r="BN52" s="34">
        <f>'BAR BB| Open rates'!BN52*0.82</f>
        <v>82000</v>
      </c>
      <c r="BO52" s="34">
        <f>'BAR BB| Open rates'!BO52*0.82</f>
        <v>82000</v>
      </c>
      <c r="BP52" s="34">
        <f>'BAR BB| Open rates'!BP52*0.82</f>
        <v>82000</v>
      </c>
      <c r="BQ52" s="34">
        <f>'BAR BB| Open rates'!BQ52*0.82</f>
        <v>65600</v>
      </c>
      <c r="BR52" s="34">
        <f>'BAR BB| Open rates'!BR52*0.82</f>
        <v>65600</v>
      </c>
      <c r="BS52" s="34">
        <f>'BAR BB| Open rates'!BS52*0.82</f>
        <v>65600</v>
      </c>
      <c r="BT52" s="34">
        <f>'BAR BB| Open rates'!BT52*0.82</f>
        <v>65600</v>
      </c>
      <c r="BU52" s="34">
        <f>'BAR BB| Open rates'!BU52*0.82</f>
        <v>65600</v>
      </c>
      <c r="BV52" s="34">
        <f>'BAR BB| Open rates'!BV52*0.82</f>
        <v>65600</v>
      </c>
      <c r="BW52" s="34">
        <f>'BAR BB| Open rates'!BW52*0.82</f>
        <v>65600</v>
      </c>
      <c r="BX52" s="34">
        <f>'BAR BB| Open rates'!BX52*0.82</f>
        <v>65600</v>
      </c>
      <c r="BY52" s="34">
        <f>'BAR BB| Open rates'!BY52*0.82</f>
        <v>65600</v>
      </c>
      <c r="BZ52" s="34">
        <f>'BAR BB| Open rates'!BZ52*0.82</f>
        <v>65600</v>
      </c>
      <c r="CA52" s="34">
        <f>'BAR BB| Open rates'!CA52*0.82</f>
        <v>65600</v>
      </c>
      <c r="CB52" s="34">
        <f>'BAR BB| Open rates'!CB52*0.82</f>
        <v>65600</v>
      </c>
      <c r="CC52" s="34">
        <f>'BAR BB| Open rates'!CC52*0.82</f>
        <v>65600</v>
      </c>
      <c r="CD52" s="34">
        <f>'BAR BB| Open rates'!CD52*0.82</f>
        <v>65600</v>
      </c>
      <c r="CE52" s="34">
        <f>'BAR BB| Open rates'!CE52*0.82</f>
        <v>65600</v>
      </c>
      <c r="CF52" s="34">
        <f>'BAR BB| Open rates'!CF52*0.82</f>
        <v>65600</v>
      </c>
      <c r="CG52" s="34">
        <f>'BAR BB| Open rates'!CG52*0.82</f>
        <v>65600</v>
      </c>
      <c r="CH52" s="34">
        <f>'BAR BB| Open rates'!CH52*0.82</f>
        <v>65600</v>
      </c>
      <c r="CI52" s="34">
        <f>'BAR BB| Open rates'!CI52*0.82</f>
        <v>65600</v>
      </c>
      <c r="CJ52" s="34">
        <f>'BAR BB| Open rates'!CJ52*0.82</f>
        <v>65600</v>
      </c>
      <c r="CK52" s="34">
        <f>'BAR BB| Open rates'!CK52*0.82</f>
        <v>65600</v>
      </c>
      <c r="CL52" s="34">
        <f>'BAR BB| Open rates'!CL52*0.82</f>
        <v>65600</v>
      </c>
      <c r="CM52" s="34">
        <f>'BAR BB| Open rates'!CM52*0.82</f>
        <v>65600</v>
      </c>
      <c r="CN52" s="34">
        <f>'BAR BB| Open rates'!CN52*0.82</f>
        <v>65600</v>
      </c>
      <c r="CO52" s="34">
        <f>'BAR BB| Open rates'!CO52*0.82</f>
        <v>65600</v>
      </c>
      <c r="CP52" s="34">
        <f>'BAR BB| Open rates'!CP52*0.82</f>
        <v>65600</v>
      </c>
      <c r="CQ52" s="34">
        <f>'BAR BB| Open rates'!CQ52*0.82</f>
        <v>65600</v>
      </c>
      <c r="CR52" s="34">
        <f>'BAR BB| Open rates'!CR52*0.82</f>
        <v>65600</v>
      </c>
      <c r="CS52" s="34">
        <f>'BAR BB| Open rates'!CS52*0.82</f>
        <v>65600</v>
      </c>
      <c r="CT52" s="34">
        <f>'BAR BB| Open rates'!CT52*0.82</f>
        <v>65600</v>
      </c>
      <c r="CU52" s="34">
        <f>'BAR BB| Open rates'!CU52*0.82</f>
        <v>65600</v>
      </c>
      <c r="CV52" s="34">
        <f>'BAR BB| Open rates'!CV52*0.82</f>
        <v>65600</v>
      </c>
      <c r="CW52" s="34">
        <f>'BAR BB| Open rates'!CW52*0.82</f>
        <v>65600</v>
      </c>
      <c r="CX52" s="34">
        <f>'BAR BB| Open rates'!CX52*0.82</f>
        <v>65600</v>
      </c>
      <c r="CY52" s="34">
        <f>'BAR BB| Open rates'!CY52*0.82</f>
        <v>65600</v>
      </c>
      <c r="CZ52" s="34">
        <f>'BAR BB| Open rates'!CZ52*0.82</f>
        <v>65600</v>
      </c>
      <c r="DA52" s="34">
        <f>'BAR BB| Open rates'!DA52*0.82</f>
        <v>65600</v>
      </c>
      <c r="DB52" s="34">
        <f>'BAR BB| Open rates'!DB52*0.82</f>
        <v>65600</v>
      </c>
      <c r="DC52" s="34">
        <f>'BAR BB| Open rates'!DC52*0.82</f>
        <v>65600</v>
      </c>
      <c r="DD52" s="34">
        <f>'BAR BB| Open rates'!DD52*0.82</f>
        <v>65600</v>
      </c>
      <c r="DE52" s="34">
        <f>'BAR BB| Open rates'!DE52*0.82</f>
        <v>65600</v>
      </c>
      <c r="DF52" s="34">
        <f>'BAR BB| Open rates'!DF52*0.82</f>
        <v>65600</v>
      </c>
      <c r="DG52" s="34">
        <f>'BAR BB| Open rates'!DG52*0.82</f>
        <v>65600</v>
      </c>
      <c r="DH52" s="34">
        <f>'BAR BB| Open rates'!DH52*0.82</f>
        <v>65600</v>
      </c>
      <c r="DI52" s="34">
        <f>'BAR BB| Open rates'!DI52*0.82</f>
        <v>65600</v>
      </c>
      <c r="DJ52" s="34">
        <f>'BAR BB| Open rates'!DJ52*0.82</f>
        <v>65600</v>
      </c>
      <c r="DK52" s="34">
        <f>'BAR BB| Open rates'!DK52*0.82</f>
        <v>65600</v>
      </c>
      <c r="DL52" s="34">
        <f>'BAR BB| Open rates'!DL52*0.82</f>
        <v>65600</v>
      </c>
      <c r="DM52" s="34">
        <f>'BAR BB| Open rates'!DM52*0.82</f>
        <v>65600</v>
      </c>
      <c r="DN52" s="34">
        <f>'BAR BB| Open rates'!DN52*0.82</f>
        <v>65600</v>
      </c>
      <c r="DO52" s="34">
        <f>'BAR BB| Open rates'!DO52*0.82</f>
        <v>65600</v>
      </c>
      <c r="DP52" s="34">
        <f>'BAR BB| Open rates'!DP52*0.82</f>
        <v>65600</v>
      </c>
      <c r="DQ52" s="34">
        <f>'BAR BB| Open rates'!DQ52*0.82</f>
        <v>65600</v>
      </c>
      <c r="DR52" s="34">
        <f>'BAR BB| Open rates'!DR52*0.82</f>
        <v>65600</v>
      </c>
      <c r="DS52" s="34">
        <f>'BAR BB| Open rates'!DS52*0.82</f>
        <v>65600</v>
      </c>
      <c r="DT52" s="34">
        <f>'BAR BB| Open rates'!DT52*0.82</f>
        <v>65600</v>
      </c>
      <c r="DU52" s="34">
        <f>'BAR BB| Open rates'!DU52*0.82</f>
        <v>65600</v>
      </c>
      <c r="DV52" s="34">
        <f>'BAR BB| Open rates'!DV52*0.82</f>
        <v>65600</v>
      </c>
      <c r="DW52" s="34">
        <f>'BAR BB| Open rates'!DW52*0.82</f>
        <v>65600</v>
      </c>
      <c r="DX52" s="34">
        <f>'BAR BB| Open rates'!DX52*0.82</f>
        <v>65600</v>
      </c>
      <c r="DY52" s="34">
        <f>'BAR BB| Open rates'!DY52*0.82</f>
        <v>65600</v>
      </c>
      <c r="DZ52" s="34">
        <f>'BAR BB| Open rates'!DZ52*0.82</f>
        <v>65600</v>
      </c>
      <c r="EA52" s="34">
        <f>'BAR BB| Open rates'!EA52*0.82</f>
        <v>65600</v>
      </c>
      <c r="EB52" s="34">
        <f>'BAR BB| Open rates'!EB52*0.82</f>
        <v>65600</v>
      </c>
      <c r="EC52" s="34">
        <f>'BAR BB| Open rates'!EC52*0.82</f>
        <v>65600</v>
      </c>
      <c r="ED52" s="34">
        <f>'BAR BB| Open rates'!ED52*0.82</f>
        <v>65600</v>
      </c>
      <c r="EE52" s="34">
        <f>'BAR BB| Open rates'!EE52*0.82</f>
        <v>65600</v>
      </c>
      <c r="EF52" s="34">
        <f>'BAR BB| Open rates'!EF52*0.82</f>
        <v>65600</v>
      </c>
      <c r="EG52" s="34">
        <f>'BAR BB| Open rates'!EG52*0.82</f>
        <v>65600</v>
      </c>
      <c r="EH52" s="34">
        <f>'BAR BB| Open rates'!EH52*0.82</f>
        <v>65600</v>
      </c>
      <c r="EI52" s="34">
        <f>'BAR BB| Open rates'!EI52*0.82</f>
        <v>65600</v>
      </c>
      <c r="EJ52" s="34">
        <f>'BAR BB| Open rates'!EJ52*0.82</f>
        <v>65600</v>
      </c>
      <c r="EK52" s="34">
        <f>'BAR BB| Open rates'!EK52*0.82</f>
        <v>65600</v>
      </c>
      <c r="EL52" s="34">
        <f>'BAR BB| Open rates'!EL52*0.82</f>
        <v>65600</v>
      </c>
      <c r="EM52" s="34">
        <f>'BAR BB| Open rates'!EM52*0.82</f>
        <v>65600</v>
      </c>
      <c r="EN52" s="34">
        <f>'BAR BB| Open rates'!EN52*0.82</f>
        <v>65600</v>
      </c>
      <c r="EO52" s="34">
        <f>'BAR BB| Open rates'!EO52*0.82</f>
        <v>65600</v>
      </c>
      <c r="EP52" s="34">
        <f>'BAR BB| Open rates'!EP52*0.82</f>
        <v>65600</v>
      </c>
      <c r="EQ52" s="34">
        <f>'BAR BB| Open rates'!EQ52*0.82</f>
        <v>65600</v>
      </c>
      <c r="ER52" s="34">
        <f>'BAR BB| Open rates'!ER52*0.82</f>
        <v>65600</v>
      </c>
      <c r="ES52" s="34">
        <f>'BAR BB| Open rates'!ES52*0.82</f>
        <v>65600</v>
      </c>
      <c r="ET52" s="34">
        <f>'BAR BB| Open rates'!ET52*0.82</f>
        <v>65600</v>
      </c>
      <c r="EU52" s="34">
        <f>'BAR BB| Open rates'!EU52*0.82</f>
        <v>65600</v>
      </c>
      <c r="EV52" s="34">
        <f>'BAR BB| Open rates'!EV52*0.82</f>
        <v>65600</v>
      </c>
      <c r="EW52" s="34">
        <f>'BAR BB| Open rates'!EW52*0.82</f>
        <v>65600</v>
      </c>
      <c r="EX52" s="34">
        <f>'BAR BB| Open rates'!EX52*0.82</f>
        <v>65600</v>
      </c>
      <c r="EY52" s="34">
        <f>'BAR BB| Open rates'!EY52*0.82</f>
        <v>65600</v>
      </c>
      <c r="EZ52" s="34">
        <f>'BAR BB| Open rates'!EZ52*0.82</f>
        <v>65600</v>
      </c>
      <c r="FA52" s="34">
        <f>'BAR BB| Open rates'!FA52*0.82</f>
        <v>65600</v>
      </c>
      <c r="FB52" s="34">
        <f>'BAR BB| Open rates'!FB52*0.82</f>
        <v>65600</v>
      </c>
      <c r="FC52" s="34">
        <f>'BAR BB| Open rates'!FC52*0.82</f>
        <v>65600</v>
      </c>
      <c r="FD52" s="34">
        <f>'BAR BB| Open rates'!FD52*0.82</f>
        <v>65600</v>
      </c>
      <c r="FE52" s="34">
        <f>'BAR BB| Open rates'!FE52*0.82</f>
        <v>65600</v>
      </c>
      <c r="FF52" s="34">
        <f>'BAR BB| Open rates'!FF52*0.82</f>
        <v>65600</v>
      </c>
      <c r="FG52" s="34">
        <f>'BAR BB| Open rates'!FG52*0.82</f>
        <v>65600</v>
      </c>
      <c r="FH52" s="34">
        <f>'BAR BB| Open rates'!FH52*0.82</f>
        <v>65600</v>
      </c>
      <c r="FI52" s="34">
        <f>'BAR BB| Open rates'!FI52*0.82</f>
        <v>65600</v>
      </c>
      <c r="FJ52" s="34">
        <f>'BAR BB| Open rates'!FJ52*0.82</f>
        <v>65600</v>
      </c>
      <c r="FK52" s="34">
        <f>'BAR BB| Open rates'!FK52*0.82</f>
        <v>65600</v>
      </c>
      <c r="FL52" s="34">
        <f>'BAR BB| Open rates'!FL52*0.82</f>
        <v>65600</v>
      </c>
      <c r="FM52" s="34">
        <f>'BAR BB| Open rates'!FM52*0.82</f>
        <v>65600</v>
      </c>
      <c r="FN52" s="34">
        <f>'BAR BB| Open rates'!FN52*0.82</f>
        <v>65600</v>
      </c>
      <c r="FO52" s="34">
        <f>'BAR BB| Open rates'!FO52*0.82</f>
        <v>65600</v>
      </c>
      <c r="FP52" s="34">
        <f>'BAR BB| Open rates'!FP52*0.82</f>
        <v>65600</v>
      </c>
      <c r="FQ52" s="34">
        <f>'BAR BB| Open rates'!FQ52*0.82</f>
        <v>65600</v>
      </c>
      <c r="FR52" s="34">
        <f>'BAR BB| Open rates'!FR52*0.82</f>
        <v>65600</v>
      </c>
      <c r="FS52" s="34">
        <f>'BAR BB| Open rates'!FS52*0.82</f>
        <v>65600</v>
      </c>
      <c r="FT52" s="34">
        <f>'BAR BB| Open rates'!FT52*0.82</f>
        <v>65600</v>
      </c>
      <c r="FU52" s="34">
        <f>'BAR BB| Open rates'!FU52*0.82</f>
        <v>65600</v>
      </c>
      <c r="FV52" s="34">
        <f>'BAR BB| Open rates'!FV52*0.82</f>
        <v>65600</v>
      </c>
      <c r="FW52" s="34">
        <f>'BAR BB| Open rates'!FW52*0.82</f>
        <v>65600</v>
      </c>
      <c r="FX52" s="34">
        <f>'BAR BB| Open rates'!FX52*0.82</f>
        <v>65600</v>
      </c>
      <c r="FY52" s="34">
        <f>'BAR BB| Open rates'!FY52*0.82</f>
        <v>65600</v>
      </c>
      <c r="FZ52" s="34">
        <f>'BAR BB| Open rates'!FZ52*0.82</f>
        <v>65600</v>
      </c>
      <c r="GA52" s="34">
        <f>'BAR BB| Open rates'!GA52*0.82</f>
        <v>65600</v>
      </c>
      <c r="GB52" s="34">
        <f>'BAR BB| Open rates'!GB52*0.82</f>
        <v>65600</v>
      </c>
      <c r="GC52" s="34">
        <f>'BAR BB| Open rates'!GC52*0.82</f>
        <v>65600</v>
      </c>
      <c r="GD52" s="34">
        <f>'BAR BB| Open rates'!GD52*0.82</f>
        <v>65600</v>
      </c>
      <c r="GE52" s="34">
        <f>'BAR BB| Open rates'!GE52*0.82</f>
        <v>65600</v>
      </c>
    </row>
    <row r="53" spans="1:187" s="35" customFormat="1" ht="12" customHeight="1" x14ac:dyDescent="0.2">
      <c r="A53" s="261">
        <v>2</v>
      </c>
      <c r="B53" s="34">
        <f>'BAR BB| Open rates'!B53*0.82</f>
        <v>84460</v>
      </c>
      <c r="C53" s="34">
        <f>'BAR BB| Open rates'!C53*0.82</f>
        <v>84460</v>
      </c>
      <c r="D53" s="34">
        <f>'BAR BB| Open rates'!D53*0.82</f>
        <v>84460</v>
      </c>
      <c r="E53" s="34">
        <f>'BAR BB| Open rates'!E53*0.82</f>
        <v>84460</v>
      </c>
      <c r="F53" s="34">
        <f>'BAR BB| Open rates'!F53*0.82</f>
        <v>84460</v>
      </c>
      <c r="G53" s="34">
        <f>'BAR BB| Open rates'!G53*0.82</f>
        <v>84460</v>
      </c>
      <c r="H53" s="34">
        <f>'BAR BB| Open rates'!H53*0.82</f>
        <v>84460</v>
      </c>
      <c r="I53" s="34">
        <f>'BAR BB| Open rates'!I53*0.82</f>
        <v>84460</v>
      </c>
      <c r="J53" s="34">
        <f>'BAR BB| Open rates'!J53*0.82</f>
        <v>84460</v>
      </c>
      <c r="K53" s="34">
        <f>'BAR BB| Open rates'!K53*0.82</f>
        <v>84460</v>
      </c>
      <c r="L53" s="34">
        <f>'BAR BB| Open rates'!L53*0.82</f>
        <v>84460</v>
      </c>
      <c r="M53" s="34">
        <f>'BAR BB| Open rates'!M53*0.82</f>
        <v>84460</v>
      </c>
      <c r="N53" s="34">
        <f>'BAR BB| Open rates'!N53*0.82</f>
        <v>84460</v>
      </c>
      <c r="O53" s="34">
        <f>'BAR BB| Open rates'!O53*0.82</f>
        <v>84460</v>
      </c>
      <c r="P53" s="34">
        <f>'BAR BB| Open rates'!P53*0.82</f>
        <v>84460</v>
      </c>
      <c r="Q53" s="34">
        <f>'BAR BB| Open rates'!Q53*0.82</f>
        <v>84460</v>
      </c>
      <c r="R53" s="34">
        <f>'BAR BB| Open rates'!R53*0.82</f>
        <v>84460</v>
      </c>
      <c r="S53" s="34">
        <f>'BAR BB| Open rates'!S53*0.82</f>
        <v>84460</v>
      </c>
      <c r="T53" s="34">
        <f>'BAR BB| Open rates'!T53*0.82</f>
        <v>84460</v>
      </c>
      <c r="U53" s="34">
        <f>'BAR BB| Open rates'!U53*0.82</f>
        <v>84460</v>
      </c>
      <c r="V53" s="34">
        <f>'BAR BB| Open rates'!V53*0.82</f>
        <v>84460</v>
      </c>
      <c r="W53" s="34">
        <f>'BAR BB| Open rates'!W53*0.82</f>
        <v>84460</v>
      </c>
      <c r="X53" s="34">
        <f>'BAR BB| Open rates'!X53*0.82</f>
        <v>84460</v>
      </c>
      <c r="Y53" s="34">
        <f>'BAR BB| Open rates'!Y53*0.82</f>
        <v>84460</v>
      </c>
      <c r="Z53" s="34">
        <f>'BAR BB| Open rates'!Z53*0.82</f>
        <v>84460</v>
      </c>
      <c r="AA53" s="34">
        <f>'BAR BB| Open rates'!AA53*0.82</f>
        <v>84460</v>
      </c>
      <c r="AB53" s="34">
        <f>'BAR BB| Open rates'!AB53*0.82</f>
        <v>84460</v>
      </c>
      <c r="AC53" s="34">
        <f>'BAR BB| Open rates'!AC53*0.82</f>
        <v>84460</v>
      </c>
      <c r="AD53" s="34">
        <f>'BAR BB| Open rates'!AD53*0.82</f>
        <v>84460</v>
      </c>
      <c r="AE53" s="34">
        <f>'BAR BB| Open rates'!AE53*0.82</f>
        <v>84460</v>
      </c>
      <c r="AF53" s="34">
        <f>'BAR BB| Open rates'!AF53*0.82</f>
        <v>84460</v>
      </c>
      <c r="AG53" s="34">
        <f>'BAR BB| Open rates'!AG53*0.82</f>
        <v>84460</v>
      </c>
      <c r="AH53" s="34">
        <f>'BAR BB| Open rates'!AH53*0.82</f>
        <v>84460</v>
      </c>
      <c r="AI53" s="34">
        <f>'BAR BB| Open rates'!AI53*0.82</f>
        <v>84460</v>
      </c>
      <c r="AJ53" s="34">
        <f>'BAR BB| Open rates'!AJ53*0.82</f>
        <v>84460</v>
      </c>
      <c r="AK53" s="34">
        <f>'BAR BB| Open rates'!AK53*0.82</f>
        <v>84460</v>
      </c>
      <c r="AL53" s="34">
        <f>'BAR BB| Open rates'!AL53*0.82</f>
        <v>84460</v>
      </c>
      <c r="AM53" s="34">
        <f>'BAR BB| Open rates'!AM53*0.82</f>
        <v>84460</v>
      </c>
      <c r="AN53" s="34">
        <f>'BAR BB| Open rates'!AN53*0.82</f>
        <v>84460</v>
      </c>
      <c r="AO53" s="34">
        <f>'BAR BB| Open rates'!AO53*0.82</f>
        <v>84460</v>
      </c>
      <c r="AP53" s="34">
        <f>'BAR BB| Open rates'!AP53*0.82</f>
        <v>84460</v>
      </c>
      <c r="AQ53" s="34">
        <f>'BAR BB| Open rates'!AQ53*0.82</f>
        <v>84460</v>
      </c>
      <c r="AR53" s="34">
        <f>'BAR BB| Open rates'!AR53*0.82</f>
        <v>84460</v>
      </c>
      <c r="AS53" s="34">
        <f>'BAR BB| Open rates'!AS53*0.82</f>
        <v>84460</v>
      </c>
      <c r="AT53" s="34">
        <f>'BAR BB| Open rates'!AT53*0.82</f>
        <v>84460</v>
      </c>
      <c r="AU53" s="34">
        <f>'BAR BB| Open rates'!AU53*0.82</f>
        <v>84460</v>
      </c>
      <c r="AV53" s="34">
        <f>'BAR BB| Open rates'!AV53*0.82</f>
        <v>84460</v>
      </c>
      <c r="AW53" s="34">
        <f>'BAR BB| Open rates'!AW53*0.82</f>
        <v>84460</v>
      </c>
      <c r="AX53" s="34">
        <f>'BAR BB| Open rates'!AX53*0.82</f>
        <v>84460</v>
      </c>
      <c r="AY53" s="34">
        <f>'BAR BB| Open rates'!AY53*0.82</f>
        <v>84460</v>
      </c>
      <c r="AZ53" s="34">
        <f>'BAR BB| Open rates'!AZ53*0.82</f>
        <v>84460</v>
      </c>
      <c r="BA53" s="34">
        <f>'BAR BB| Open rates'!BA53*0.82</f>
        <v>84460</v>
      </c>
      <c r="BB53" s="34">
        <f>'BAR BB| Open rates'!BB53*0.82</f>
        <v>84460</v>
      </c>
      <c r="BC53" s="34">
        <f>'BAR BB| Open rates'!BC53*0.82</f>
        <v>84460</v>
      </c>
      <c r="BD53" s="34">
        <f>'BAR BB| Open rates'!BD53*0.82</f>
        <v>84460</v>
      </c>
      <c r="BE53" s="34">
        <f>'BAR BB| Open rates'!BE53*0.82</f>
        <v>84460</v>
      </c>
      <c r="BF53" s="34">
        <f>'BAR BB| Open rates'!BF53*0.82</f>
        <v>84460</v>
      </c>
      <c r="BG53" s="34">
        <f>'BAR BB| Open rates'!BG53*0.82</f>
        <v>84460</v>
      </c>
      <c r="BH53" s="34">
        <f>'BAR BB| Open rates'!BH53*0.82</f>
        <v>84460</v>
      </c>
      <c r="BI53" s="34">
        <f>'BAR BB| Open rates'!BI53*0.82</f>
        <v>84460</v>
      </c>
      <c r="BJ53" s="34">
        <f>'BAR BB| Open rates'!BJ53*0.82</f>
        <v>84460</v>
      </c>
      <c r="BK53" s="34">
        <f>'BAR BB| Open rates'!BK53*0.82</f>
        <v>84460</v>
      </c>
      <c r="BL53" s="34">
        <f>'BAR BB| Open rates'!BL53*0.82</f>
        <v>84460</v>
      </c>
      <c r="BM53" s="34">
        <f>'BAR BB| Open rates'!BM53*0.82</f>
        <v>84460</v>
      </c>
      <c r="BN53" s="34">
        <f>'BAR BB| Open rates'!BN53*0.82</f>
        <v>84460</v>
      </c>
      <c r="BO53" s="34">
        <f>'BAR BB| Open rates'!BO53*0.82</f>
        <v>84460</v>
      </c>
      <c r="BP53" s="34">
        <f>'BAR BB| Open rates'!BP53*0.82</f>
        <v>84460</v>
      </c>
      <c r="BQ53" s="34">
        <f>'BAR BB| Open rates'!BQ53*0.82</f>
        <v>68060</v>
      </c>
      <c r="BR53" s="34">
        <f>'BAR BB| Open rates'!BR53*0.82</f>
        <v>68060</v>
      </c>
      <c r="BS53" s="34">
        <f>'BAR BB| Open rates'!BS53*0.82</f>
        <v>68060</v>
      </c>
      <c r="BT53" s="34">
        <f>'BAR BB| Open rates'!BT53*0.82</f>
        <v>68060</v>
      </c>
      <c r="BU53" s="34">
        <f>'BAR BB| Open rates'!BU53*0.82</f>
        <v>68060</v>
      </c>
      <c r="BV53" s="34">
        <f>'BAR BB| Open rates'!BV53*0.82</f>
        <v>68060</v>
      </c>
      <c r="BW53" s="34">
        <f>'BAR BB| Open rates'!BW53*0.82</f>
        <v>68060</v>
      </c>
      <c r="BX53" s="34">
        <f>'BAR BB| Open rates'!BX53*0.82</f>
        <v>68060</v>
      </c>
      <c r="BY53" s="34">
        <f>'BAR BB| Open rates'!BY53*0.82</f>
        <v>68060</v>
      </c>
      <c r="BZ53" s="34">
        <f>'BAR BB| Open rates'!BZ53*0.82</f>
        <v>68060</v>
      </c>
      <c r="CA53" s="34">
        <f>'BAR BB| Open rates'!CA53*0.82</f>
        <v>68060</v>
      </c>
      <c r="CB53" s="34">
        <f>'BAR BB| Open rates'!CB53*0.82</f>
        <v>68060</v>
      </c>
      <c r="CC53" s="34">
        <f>'BAR BB| Open rates'!CC53*0.82</f>
        <v>68060</v>
      </c>
      <c r="CD53" s="34">
        <f>'BAR BB| Open rates'!CD53*0.82</f>
        <v>68060</v>
      </c>
      <c r="CE53" s="34">
        <f>'BAR BB| Open rates'!CE53*0.82</f>
        <v>68060</v>
      </c>
      <c r="CF53" s="34">
        <f>'BAR BB| Open rates'!CF53*0.82</f>
        <v>68060</v>
      </c>
      <c r="CG53" s="34">
        <f>'BAR BB| Open rates'!CG53*0.82</f>
        <v>68060</v>
      </c>
      <c r="CH53" s="34">
        <f>'BAR BB| Open rates'!CH53*0.82</f>
        <v>68060</v>
      </c>
      <c r="CI53" s="34">
        <f>'BAR BB| Open rates'!CI53*0.82</f>
        <v>68060</v>
      </c>
      <c r="CJ53" s="34">
        <f>'BAR BB| Open rates'!CJ53*0.82</f>
        <v>68060</v>
      </c>
      <c r="CK53" s="34">
        <f>'BAR BB| Open rates'!CK53*0.82</f>
        <v>68060</v>
      </c>
      <c r="CL53" s="34">
        <f>'BAR BB| Open rates'!CL53*0.82</f>
        <v>68060</v>
      </c>
      <c r="CM53" s="34">
        <f>'BAR BB| Open rates'!CM53*0.82</f>
        <v>68060</v>
      </c>
      <c r="CN53" s="34">
        <f>'BAR BB| Open rates'!CN53*0.82</f>
        <v>68060</v>
      </c>
      <c r="CO53" s="34">
        <f>'BAR BB| Open rates'!CO53*0.82</f>
        <v>68060</v>
      </c>
      <c r="CP53" s="34">
        <f>'BAR BB| Open rates'!CP53*0.82</f>
        <v>68060</v>
      </c>
      <c r="CQ53" s="34">
        <f>'BAR BB| Open rates'!CQ53*0.82</f>
        <v>68060</v>
      </c>
      <c r="CR53" s="34">
        <f>'BAR BB| Open rates'!CR53*0.82</f>
        <v>68060</v>
      </c>
      <c r="CS53" s="34">
        <f>'BAR BB| Open rates'!CS53*0.82</f>
        <v>68060</v>
      </c>
      <c r="CT53" s="34">
        <f>'BAR BB| Open rates'!CT53*0.82</f>
        <v>68060</v>
      </c>
      <c r="CU53" s="34">
        <f>'BAR BB| Open rates'!CU53*0.82</f>
        <v>68060</v>
      </c>
      <c r="CV53" s="34">
        <f>'BAR BB| Open rates'!CV53*0.82</f>
        <v>68060</v>
      </c>
      <c r="CW53" s="34">
        <f>'BAR BB| Open rates'!CW53*0.82</f>
        <v>68060</v>
      </c>
      <c r="CX53" s="34">
        <f>'BAR BB| Open rates'!CX53*0.82</f>
        <v>68060</v>
      </c>
      <c r="CY53" s="34">
        <f>'BAR BB| Open rates'!CY53*0.82</f>
        <v>68060</v>
      </c>
      <c r="CZ53" s="34">
        <f>'BAR BB| Open rates'!CZ53*0.82</f>
        <v>68060</v>
      </c>
      <c r="DA53" s="34">
        <f>'BAR BB| Open rates'!DA53*0.82</f>
        <v>68060</v>
      </c>
      <c r="DB53" s="34">
        <f>'BAR BB| Open rates'!DB53*0.82</f>
        <v>68060</v>
      </c>
      <c r="DC53" s="34">
        <f>'BAR BB| Open rates'!DC53*0.82</f>
        <v>68060</v>
      </c>
      <c r="DD53" s="34">
        <f>'BAR BB| Open rates'!DD53*0.82</f>
        <v>68060</v>
      </c>
      <c r="DE53" s="34">
        <f>'BAR BB| Open rates'!DE53*0.82</f>
        <v>68060</v>
      </c>
      <c r="DF53" s="34">
        <f>'BAR BB| Open rates'!DF53*0.82</f>
        <v>68060</v>
      </c>
      <c r="DG53" s="34">
        <f>'BAR BB| Open rates'!DG53*0.82</f>
        <v>68060</v>
      </c>
      <c r="DH53" s="34">
        <f>'BAR BB| Open rates'!DH53*0.82</f>
        <v>68060</v>
      </c>
      <c r="DI53" s="34">
        <f>'BAR BB| Open rates'!DI53*0.82</f>
        <v>68060</v>
      </c>
      <c r="DJ53" s="34">
        <f>'BAR BB| Open rates'!DJ53*0.82</f>
        <v>68060</v>
      </c>
      <c r="DK53" s="34">
        <f>'BAR BB| Open rates'!DK53*0.82</f>
        <v>68060</v>
      </c>
      <c r="DL53" s="34">
        <f>'BAR BB| Open rates'!DL53*0.82</f>
        <v>68060</v>
      </c>
      <c r="DM53" s="34">
        <f>'BAR BB| Open rates'!DM53*0.82</f>
        <v>68060</v>
      </c>
      <c r="DN53" s="34">
        <f>'BAR BB| Open rates'!DN53*0.82</f>
        <v>68060</v>
      </c>
      <c r="DO53" s="34">
        <f>'BAR BB| Open rates'!DO53*0.82</f>
        <v>68060</v>
      </c>
      <c r="DP53" s="34">
        <f>'BAR BB| Open rates'!DP53*0.82</f>
        <v>68060</v>
      </c>
      <c r="DQ53" s="34">
        <f>'BAR BB| Open rates'!DQ53*0.82</f>
        <v>68060</v>
      </c>
      <c r="DR53" s="34">
        <f>'BAR BB| Open rates'!DR53*0.82</f>
        <v>68060</v>
      </c>
      <c r="DS53" s="34">
        <f>'BAR BB| Open rates'!DS53*0.82</f>
        <v>68060</v>
      </c>
      <c r="DT53" s="34">
        <f>'BAR BB| Open rates'!DT53*0.82</f>
        <v>68060</v>
      </c>
      <c r="DU53" s="34">
        <f>'BAR BB| Open rates'!DU53*0.82</f>
        <v>68060</v>
      </c>
      <c r="DV53" s="34">
        <f>'BAR BB| Open rates'!DV53*0.82</f>
        <v>68060</v>
      </c>
      <c r="DW53" s="34">
        <f>'BAR BB| Open rates'!DW53*0.82</f>
        <v>68060</v>
      </c>
      <c r="DX53" s="34">
        <f>'BAR BB| Open rates'!DX53*0.82</f>
        <v>68060</v>
      </c>
      <c r="DY53" s="34">
        <f>'BAR BB| Open rates'!DY53*0.82</f>
        <v>68060</v>
      </c>
      <c r="DZ53" s="34">
        <f>'BAR BB| Open rates'!DZ53*0.82</f>
        <v>68060</v>
      </c>
      <c r="EA53" s="34">
        <f>'BAR BB| Open rates'!EA53*0.82</f>
        <v>68060</v>
      </c>
      <c r="EB53" s="34">
        <f>'BAR BB| Open rates'!EB53*0.82</f>
        <v>68060</v>
      </c>
      <c r="EC53" s="34">
        <f>'BAR BB| Open rates'!EC53*0.82</f>
        <v>68060</v>
      </c>
      <c r="ED53" s="34">
        <f>'BAR BB| Open rates'!ED53*0.82</f>
        <v>68060</v>
      </c>
      <c r="EE53" s="34">
        <f>'BAR BB| Open rates'!EE53*0.82</f>
        <v>68060</v>
      </c>
      <c r="EF53" s="34">
        <f>'BAR BB| Open rates'!EF53*0.82</f>
        <v>68060</v>
      </c>
      <c r="EG53" s="34">
        <f>'BAR BB| Open rates'!EG53*0.82</f>
        <v>68060</v>
      </c>
      <c r="EH53" s="34">
        <f>'BAR BB| Open rates'!EH53*0.82</f>
        <v>68060</v>
      </c>
      <c r="EI53" s="34">
        <f>'BAR BB| Open rates'!EI53*0.82</f>
        <v>68060</v>
      </c>
      <c r="EJ53" s="34">
        <f>'BAR BB| Open rates'!EJ53*0.82</f>
        <v>68060</v>
      </c>
      <c r="EK53" s="34">
        <f>'BAR BB| Open rates'!EK53*0.82</f>
        <v>68060</v>
      </c>
      <c r="EL53" s="34">
        <f>'BAR BB| Open rates'!EL53*0.82</f>
        <v>68060</v>
      </c>
      <c r="EM53" s="34">
        <f>'BAR BB| Open rates'!EM53*0.82</f>
        <v>68060</v>
      </c>
      <c r="EN53" s="34">
        <f>'BAR BB| Open rates'!EN53*0.82</f>
        <v>68060</v>
      </c>
      <c r="EO53" s="34">
        <f>'BAR BB| Open rates'!EO53*0.82</f>
        <v>68060</v>
      </c>
      <c r="EP53" s="34">
        <f>'BAR BB| Open rates'!EP53*0.82</f>
        <v>68060</v>
      </c>
      <c r="EQ53" s="34">
        <f>'BAR BB| Open rates'!EQ53*0.82</f>
        <v>68060</v>
      </c>
      <c r="ER53" s="34">
        <f>'BAR BB| Open rates'!ER53*0.82</f>
        <v>68060</v>
      </c>
      <c r="ES53" s="34">
        <f>'BAR BB| Open rates'!ES53*0.82</f>
        <v>68060</v>
      </c>
      <c r="ET53" s="34">
        <f>'BAR BB| Open rates'!ET53*0.82</f>
        <v>68060</v>
      </c>
      <c r="EU53" s="34">
        <f>'BAR BB| Open rates'!EU53*0.82</f>
        <v>68060</v>
      </c>
      <c r="EV53" s="34">
        <f>'BAR BB| Open rates'!EV53*0.82</f>
        <v>68060</v>
      </c>
      <c r="EW53" s="34">
        <f>'BAR BB| Open rates'!EW53*0.82</f>
        <v>68060</v>
      </c>
      <c r="EX53" s="34">
        <f>'BAR BB| Open rates'!EX53*0.82</f>
        <v>68060</v>
      </c>
      <c r="EY53" s="34">
        <f>'BAR BB| Open rates'!EY53*0.82</f>
        <v>68060</v>
      </c>
      <c r="EZ53" s="34">
        <f>'BAR BB| Open rates'!EZ53*0.82</f>
        <v>68060</v>
      </c>
      <c r="FA53" s="34">
        <f>'BAR BB| Open rates'!FA53*0.82</f>
        <v>68060</v>
      </c>
      <c r="FB53" s="34">
        <f>'BAR BB| Open rates'!FB53*0.82</f>
        <v>68060</v>
      </c>
      <c r="FC53" s="34">
        <f>'BAR BB| Open rates'!FC53*0.82</f>
        <v>68060</v>
      </c>
      <c r="FD53" s="34">
        <f>'BAR BB| Open rates'!FD53*0.82</f>
        <v>68060</v>
      </c>
      <c r="FE53" s="34">
        <f>'BAR BB| Open rates'!FE53*0.82</f>
        <v>68060</v>
      </c>
      <c r="FF53" s="34">
        <f>'BAR BB| Open rates'!FF53*0.82</f>
        <v>68060</v>
      </c>
      <c r="FG53" s="34">
        <f>'BAR BB| Open rates'!FG53*0.82</f>
        <v>68060</v>
      </c>
      <c r="FH53" s="34">
        <f>'BAR BB| Open rates'!FH53*0.82</f>
        <v>68060</v>
      </c>
      <c r="FI53" s="34">
        <f>'BAR BB| Open rates'!FI53*0.82</f>
        <v>68060</v>
      </c>
      <c r="FJ53" s="34">
        <f>'BAR BB| Open rates'!FJ53*0.82</f>
        <v>68060</v>
      </c>
      <c r="FK53" s="34">
        <f>'BAR BB| Open rates'!FK53*0.82</f>
        <v>68060</v>
      </c>
      <c r="FL53" s="34">
        <f>'BAR BB| Open rates'!FL53*0.82</f>
        <v>68060</v>
      </c>
      <c r="FM53" s="34">
        <f>'BAR BB| Open rates'!FM53*0.82</f>
        <v>68060</v>
      </c>
      <c r="FN53" s="34">
        <f>'BAR BB| Open rates'!FN53*0.82</f>
        <v>68060</v>
      </c>
      <c r="FO53" s="34">
        <f>'BAR BB| Open rates'!FO53*0.82</f>
        <v>68060</v>
      </c>
      <c r="FP53" s="34">
        <f>'BAR BB| Open rates'!FP53*0.82</f>
        <v>68060</v>
      </c>
      <c r="FQ53" s="34">
        <f>'BAR BB| Open rates'!FQ53*0.82</f>
        <v>68060</v>
      </c>
      <c r="FR53" s="34">
        <f>'BAR BB| Open rates'!FR53*0.82</f>
        <v>68060</v>
      </c>
      <c r="FS53" s="34">
        <f>'BAR BB| Open rates'!FS53*0.82</f>
        <v>68060</v>
      </c>
      <c r="FT53" s="34">
        <f>'BAR BB| Open rates'!FT53*0.82</f>
        <v>68060</v>
      </c>
      <c r="FU53" s="34">
        <f>'BAR BB| Open rates'!FU53*0.82</f>
        <v>68060</v>
      </c>
      <c r="FV53" s="34">
        <f>'BAR BB| Open rates'!FV53*0.82</f>
        <v>68060</v>
      </c>
      <c r="FW53" s="34">
        <f>'BAR BB| Open rates'!FW53*0.82</f>
        <v>68060</v>
      </c>
      <c r="FX53" s="34">
        <f>'BAR BB| Open rates'!FX53*0.82</f>
        <v>68060</v>
      </c>
      <c r="FY53" s="34">
        <f>'BAR BB| Open rates'!FY53*0.82</f>
        <v>68060</v>
      </c>
      <c r="FZ53" s="34">
        <f>'BAR BB| Open rates'!FZ53*0.82</f>
        <v>68060</v>
      </c>
      <c r="GA53" s="34">
        <f>'BAR BB| Open rates'!GA53*0.82</f>
        <v>68060</v>
      </c>
      <c r="GB53" s="34">
        <f>'BAR BB| Open rates'!GB53*0.82</f>
        <v>68060</v>
      </c>
      <c r="GC53" s="34">
        <f>'BAR BB| Open rates'!GC53*0.82</f>
        <v>68060</v>
      </c>
      <c r="GD53" s="34">
        <f>'BAR BB| Open rates'!GD53*0.82</f>
        <v>68060</v>
      </c>
      <c r="GE53" s="34">
        <f>'BAR BB| Open rates'!GE53*0.82</f>
        <v>68060</v>
      </c>
    </row>
    <row r="54" spans="1:187" s="35" customFormat="1" ht="12" customHeight="1" x14ac:dyDescent="0.2">
      <c r="A54" s="261">
        <v>3</v>
      </c>
      <c r="B54" s="34">
        <f>'BAR BB| Open rates'!B54*0.82</f>
        <v>86920</v>
      </c>
      <c r="C54" s="34">
        <f>'BAR BB| Open rates'!C54*0.82</f>
        <v>86920</v>
      </c>
      <c r="D54" s="34">
        <f>'BAR BB| Open rates'!D54*0.82</f>
        <v>86920</v>
      </c>
      <c r="E54" s="34">
        <f>'BAR BB| Open rates'!E54*0.82</f>
        <v>86920</v>
      </c>
      <c r="F54" s="34">
        <f>'BAR BB| Open rates'!F54*0.82</f>
        <v>86920</v>
      </c>
      <c r="G54" s="34">
        <f>'BAR BB| Open rates'!G54*0.82</f>
        <v>86920</v>
      </c>
      <c r="H54" s="34">
        <f>'BAR BB| Open rates'!H54*0.82</f>
        <v>86920</v>
      </c>
      <c r="I54" s="34">
        <f>'BAR BB| Open rates'!I54*0.82</f>
        <v>86920</v>
      </c>
      <c r="J54" s="34">
        <f>'BAR BB| Open rates'!J54*0.82</f>
        <v>86920</v>
      </c>
      <c r="K54" s="34">
        <f>'BAR BB| Open rates'!K54*0.82</f>
        <v>86920</v>
      </c>
      <c r="L54" s="34">
        <f>'BAR BB| Open rates'!L54*0.82</f>
        <v>86920</v>
      </c>
      <c r="M54" s="34">
        <f>'BAR BB| Open rates'!M54*0.82</f>
        <v>86920</v>
      </c>
      <c r="N54" s="34">
        <f>'BAR BB| Open rates'!N54*0.82</f>
        <v>86920</v>
      </c>
      <c r="O54" s="34">
        <f>'BAR BB| Open rates'!O54*0.82</f>
        <v>86920</v>
      </c>
      <c r="P54" s="34">
        <f>'BAR BB| Open rates'!P54*0.82</f>
        <v>86920</v>
      </c>
      <c r="Q54" s="34">
        <f>'BAR BB| Open rates'!Q54*0.82</f>
        <v>86920</v>
      </c>
      <c r="R54" s="34">
        <f>'BAR BB| Open rates'!R54*0.82</f>
        <v>86920</v>
      </c>
      <c r="S54" s="34">
        <f>'BAR BB| Open rates'!S54*0.82</f>
        <v>86920</v>
      </c>
      <c r="T54" s="34">
        <f>'BAR BB| Open rates'!T54*0.82</f>
        <v>86920</v>
      </c>
      <c r="U54" s="34">
        <f>'BAR BB| Open rates'!U54*0.82</f>
        <v>86920</v>
      </c>
      <c r="V54" s="34">
        <f>'BAR BB| Open rates'!V54*0.82</f>
        <v>86920</v>
      </c>
      <c r="W54" s="34">
        <f>'BAR BB| Open rates'!W54*0.82</f>
        <v>86920</v>
      </c>
      <c r="X54" s="34">
        <f>'BAR BB| Open rates'!X54*0.82</f>
        <v>86920</v>
      </c>
      <c r="Y54" s="34">
        <f>'BAR BB| Open rates'!Y54*0.82</f>
        <v>86920</v>
      </c>
      <c r="Z54" s="34">
        <f>'BAR BB| Open rates'!Z54*0.82</f>
        <v>86920</v>
      </c>
      <c r="AA54" s="34">
        <f>'BAR BB| Open rates'!AA54*0.82</f>
        <v>86920</v>
      </c>
      <c r="AB54" s="34">
        <f>'BAR BB| Open rates'!AB54*0.82</f>
        <v>86920</v>
      </c>
      <c r="AC54" s="34">
        <f>'BAR BB| Open rates'!AC54*0.82</f>
        <v>86920</v>
      </c>
      <c r="AD54" s="34">
        <f>'BAR BB| Open rates'!AD54*0.82</f>
        <v>86920</v>
      </c>
      <c r="AE54" s="34">
        <f>'BAR BB| Open rates'!AE54*0.82</f>
        <v>86920</v>
      </c>
      <c r="AF54" s="34">
        <f>'BAR BB| Open rates'!AF54*0.82</f>
        <v>86920</v>
      </c>
      <c r="AG54" s="34">
        <f>'BAR BB| Open rates'!AG54*0.82</f>
        <v>86920</v>
      </c>
      <c r="AH54" s="34">
        <f>'BAR BB| Open rates'!AH54*0.82</f>
        <v>86920</v>
      </c>
      <c r="AI54" s="34">
        <f>'BAR BB| Open rates'!AI54*0.82</f>
        <v>86920</v>
      </c>
      <c r="AJ54" s="34">
        <f>'BAR BB| Open rates'!AJ54*0.82</f>
        <v>86920</v>
      </c>
      <c r="AK54" s="34">
        <f>'BAR BB| Open rates'!AK54*0.82</f>
        <v>86920</v>
      </c>
      <c r="AL54" s="34">
        <f>'BAR BB| Open rates'!AL54*0.82</f>
        <v>86920</v>
      </c>
      <c r="AM54" s="34">
        <f>'BAR BB| Open rates'!AM54*0.82</f>
        <v>86920</v>
      </c>
      <c r="AN54" s="34">
        <f>'BAR BB| Open rates'!AN54*0.82</f>
        <v>86920</v>
      </c>
      <c r="AO54" s="34">
        <f>'BAR BB| Open rates'!AO54*0.82</f>
        <v>86920</v>
      </c>
      <c r="AP54" s="34">
        <f>'BAR BB| Open rates'!AP54*0.82</f>
        <v>86920</v>
      </c>
      <c r="AQ54" s="34">
        <f>'BAR BB| Open rates'!AQ54*0.82</f>
        <v>86920</v>
      </c>
      <c r="AR54" s="34">
        <f>'BAR BB| Open rates'!AR54*0.82</f>
        <v>86920</v>
      </c>
      <c r="AS54" s="34">
        <f>'BAR BB| Open rates'!AS54*0.82</f>
        <v>86920</v>
      </c>
      <c r="AT54" s="34">
        <f>'BAR BB| Open rates'!AT54*0.82</f>
        <v>86920</v>
      </c>
      <c r="AU54" s="34">
        <f>'BAR BB| Open rates'!AU54*0.82</f>
        <v>86920</v>
      </c>
      <c r="AV54" s="34">
        <f>'BAR BB| Open rates'!AV54*0.82</f>
        <v>86920</v>
      </c>
      <c r="AW54" s="34">
        <f>'BAR BB| Open rates'!AW54*0.82</f>
        <v>86920</v>
      </c>
      <c r="AX54" s="34">
        <f>'BAR BB| Open rates'!AX54*0.82</f>
        <v>86920</v>
      </c>
      <c r="AY54" s="34">
        <f>'BAR BB| Open rates'!AY54*0.82</f>
        <v>86920</v>
      </c>
      <c r="AZ54" s="34">
        <f>'BAR BB| Open rates'!AZ54*0.82</f>
        <v>86920</v>
      </c>
      <c r="BA54" s="34">
        <f>'BAR BB| Open rates'!BA54*0.82</f>
        <v>86920</v>
      </c>
      <c r="BB54" s="34">
        <f>'BAR BB| Open rates'!BB54*0.82</f>
        <v>86920</v>
      </c>
      <c r="BC54" s="34">
        <f>'BAR BB| Open rates'!BC54*0.82</f>
        <v>86920</v>
      </c>
      <c r="BD54" s="34">
        <f>'BAR BB| Open rates'!BD54*0.82</f>
        <v>86920</v>
      </c>
      <c r="BE54" s="34">
        <f>'BAR BB| Open rates'!BE54*0.82</f>
        <v>86920</v>
      </c>
      <c r="BF54" s="34">
        <f>'BAR BB| Open rates'!BF54*0.82</f>
        <v>86920</v>
      </c>
      <c r="BG54" s="34">
        <f>'BAR BB| Open rates'!BG54*0.82</f>
        <v>86920</v>
      </c>
      <c r="BH54" s="34">
        <f>'BAR BB| Open rates'!BH54*0.82</f>
        <v>86920</v>
      </c>
      <c r="BI54" s="34">
        <f>'BAR BB| Open rates'!BI54*0.82</f>
        <v>86920</v>
      </c>
      <c r="BJ54" s="34">
        <f>'BAR BB| Open rates'!BJ54*0.82</f>
        <v>86920</v>
      </c>
      <c r="BK54" s="34">
        <f>'BAR BB| Open rates'!BK54*0.82</f>
        <v>86920</v>
      </c>
      <c r="BL54" s="34">
        <f>'BAR BB| Open rates'!BL54*0.82</f>
        <v>86920</v>
      </c>
      <c r="BM54" s="34">
        <f>'BAR BB| Open rates'!BM54*0.82</f>
        <v>86920</v>
      </c>
      <c r="BN54" s="34">
        <f>'BAR BB| Open rates'!BN54*0.82</f>
        <v>86920</v>
      </c>
      <c r="BO54" s="34">
        <f>'BAR BB| Open rates'!BO54*0.82</f>
        <v>86920</v>
      </c>
      <c r="BP54" s="34">
        <f>'BAR BB| Open rates'!BP54*0.82</f>
        <v>86920</v>
      </c>
      <c r="BQ54" s="34">
        <f>'BAR BB| Open rates'!BQ54*0.82</f>
        <v>70520</v>
      </c>
      <c r="BR54" s="34">
        <f>'BAR BB| Open rates'!BR54*0.82</f>
        <v>70520</v>
      </c>
      <c r="BS54" s="34">
        <f>'BAR BB| Open rates'!BS54*0.82</f>
        <v>70520</v>
      </c>
      <c r="BT54" s="34">
        <f>'BAR BB| Open rates'!BT54*0.82</f>
        <v>70520</v>
      </c>
      <c r="BU54" s="34">
        <f>'BAR BB| Open rates'!BU54*0.82</f>
        <v>70520</v>
      </c>
      <c r="BV54" s="34">
        <f>'BAR BB| Open rates'!BV54*0.82</f>
        <v>70520</v>
      </c>
      <c r="BW54" s="34">
        <f>'BAR BB| Open rates'!BW54*0.82</f>
        <v>70520</v>
      </c>
      <c r="BX54" s="34">
        <f>'BAR BB| Open rates'!BX54*0.82</f>
        <v>70520</v>
      </c>
      <c r="BY54" s="34">
        <f>'BAR BB| Open rates'!BY54*0.82</f>
        <v>70520</v>
      </c>
      <c r="BZ54" s="34">
        <f>'BAR BB| Open rates'!BZ54*0.82</f>
        <v>70520</v>
      </c>
      <c r="CA54" s="34">
        <f>'BAR BB| Open rates'!CA54*0.82</f>
        <v>70520</v>
      </c>
      <c r="CB54" s="34">
        <f>'BAR BB| Open rates'!CB54*0.82</f>
        <v>70520</v>
      </c>
      <c r="CC54" s="34">
        <f>'BAR BB| Open rates'!CC54*0.82</f>
        <v>70520</v>
      </c>
      <c r="CD54" s="34">
        <f>'BAR BB| Open rates'!CD54*0.82</f>
        <v>70520</v>
      </c>
      <c r="CE54" s="34">
        <f>'BAR BB| Open rates'!CE54*0.82</f>
        <v>70520</v>
      </c>
      <c r="CF54" s="34">
        <f>'BAR BB| Open rates'!CF54*0.82</f>
        <v>70520</v>
      </c>
      <c r="CG54" s="34">
        <f>'BAR BB| Open rates'!CG54*0.82</f>
        <v>70520</v>
      </c>
      <c r="CH54" s="34">
        <f>'BAR BB| Open rates'!CH54*0.82</f>
        <v>70520</v>
      </c>
      <c r="CI54" s="34">
        <f>'BAR BB| Open rates'!CI54*0.82</f>
        <v>70520</v>
      </c>
      <c r="CJ54" s="34">
        <f>'BAR BB| Open rates'!CJ54*0.82</f>
        <v>70520</v>
      </c>
      <c r="CK54" s="34">
        <f>'BAR BB| Open rates'!CK54*0.82</f>
        <v>70520</v>
      </c>
      <c r="CL54" s="34">
        <f>'BAR BB| Open rates'!CL54*0.82</f>
        <v>70520</v>
      </c>
      <c r="CM54" s="34">
        <f>'BAR BB| Open rates'!CM54*0.82</f>
        <v>70520</v>
      </c>
      <c r="CN54" s="34">
        <f>'BAR BB| Open rates'!CN54*0.82</f>
        <v>70520</v>
      </c>
      <c r="CO54" s="34">
        <f>'BAR BB| Open rates'!CO54*0.82</f>
        <v>70520</v>
      </c>
      <c r="CP54" s="34">
        <f>'BAR BB| Open rates'!CP54*0.82</f>
        <v>70520</v>
      </c>
      <c r="CQ54" s="34">
        <f>'BAR BB| Open rates'!CQ54*0.82</f>
        <v>70520</v>
      </c>
      <c r="CR54" s="34">
        <f>'BAR BB| Open rates'!CR54*0.82</f>
        <v>70520</v>
      </c>
      <c r="CS54" s="34">
        <f>'BAR BB| Open rates'!CS54*0.82</f>
        <v>70520</v>
      </c>
      <c r="CT54" s="34">
        <f>'BAR BB| Open rates'!CT54*0.82</f>
        <v>70520</v>
      </c>
      <c r="CU54" s="34">
        <f>'BAR BB| Open rates'!CU54*0.82</f>
        <v>70520</v>
      </c>
      <c r="CV54" s="34">
        <f>'BAR BB| Open rates'!CV54*0.82</f>
        <v>70520</v>
      </c>
      <c r="CW54" s="34">
        <f>'BAR BB| Open rates'!CW54*0.82</f>
        <v>70520</v>
      </c>
      <c r="CX54" s="34">
        <f>'BAR BB| Open rates'!CX54*0.82</f>
        <v>70520</v>
      </c>
      <c r="CY54" s="34">
        <f>'BAR BB| Open rates'!CY54*0.82</f>
        <v>70520</v>
      </c>
      <c r="CZ54" s="34">
        <f>'BAR BB| Open rates'!CZ54*0.82</f>
        <v>70520</v>
      </c>
      <c r="DA54" s="34">
        <f>'BAR BB| Open rates'!DA54*0.82</f>
        <v>70520</v>
      </c>
      <c r="DB54" s="34">
        <f>'BAR BB| Open rates'!DB54*0.82</f>
        <v>70520</v>
      </c>
      <c r="DC54" s="34">
        <f>'BAR BB| Open rates'!DC54*0.82</f>
        <v>70520</v>
      </c>
      <c r="DD54" s="34">
        <f>'BAR BB| Open rates'!DD54*0.82</f>
        <v>70520</v>
      </c>
      <c r="DE54" s="34">
        <f>'BAR BB| Open rates'!DE54*0.82</f>
        <v>70520</v>
      </c>
      <c r="DF54" s="34">
        <f>'BAR BB| Open rates'!DF54*0.82</f>
        <v>70520</v>
      </c>
      <c r="DG54" s="34">
        <f>'BAR BB| Open rates'!DG54*0.82</f>
        <v>70520</v>
      </c>
      <c r="DH54" s="34">
        <f>'BAR BB| Open rates'!DH54*0.82</f>
        <v>70520</v>
      </c>
      <c r="DI54" s="34">
        <f>'BAR BB| Open rates'!DI54*0.82</f>
        <v>70520</v>
      </c>
      <c r="DJ54" s="34">
        <f>'BAR BB| Open rates'!DJ54*0.82</f>
        <v>70520</v>
      </c>
      <c r="DK54" s="34">
        <f>'BAR BB| Open rates'!DK54*0.82</f>
        <v>70520</v>
      </c>
      <c r="DL54" s="34">
        <f>'BAR BB| Open rates'!DL54*0.82</f>
        <v>70520</v>
      </c>
      <c r="DM54" s="34">
        <f>'BAR BB| Open rates'!DM54*0.82</f>
        <v>70520</v>
      </c>
      <c r="DN54" s="34">
        <f>'BAR BB| Open rates'!DN54*0.82</f>
        <v>70520</v>
      </c>
      <c r="DO54" s="34">
        <f>'BAR BB| Open rates'!DO54*0.82</f>
        <v>70520</v>
      </c>
      <c r="DP54" s="34">
        <f>'BAR BB| Open rates'!DP54*0.82</f>
        <v>70520</v>
      </c>
      <c r="DQ54" s="34">
        <f>'BAR BB| Open rates'!DQ54*0.82</f>
        <v>70520</v>
      </c>
      <c r="DR54" s="34">
        <f>'BAR BB| Open rates'!DR54*0.82</f>
        <v>70520</v>
      </c>
      <c r="DS54" s="34">
        <f>'BAR BB| Open rates'!DS54*0.82</f>
        <v>70520</v>
      </c>
      <c r="DT54" s="34">
        <f>'BAR BB| Open rates'!DT54*0.82</f>
        <v>70520</v>
      </c>
      <c r="DU54" s="34">
        <f>'BAR BB| Open rates'!DU54*0.82</f>
        <v>70520</v>
      </c>
      <c r="DV54" s="34">
        <f>'BAR BB| Open rates'!DV54*0.82</f>
        <v>70520</v>
      </c>
      <c r="DW54" s="34">
        <f>'BAR BB| Open rates'!DW54*0.82</f>
        <v>70520</v>
      </c>
      <c r="DX54" s="34">
        <f>'BAR BB| Open rates'!DX54*0.82</f>
        <v>70520</v>
      </c>
      <c r="DY54" s="34">
        <f>'BAR BB| Open rates'!DY54*0.82</f>
        <v>70520</v>
      </c>
      <c r="DZ54" s="34">
        <f>'BAR BB| Open rates'!DZ54*0.82</f>
        <v>70520</v>
      </c>
      <c r="EA54" s="34">
        <f>'BAR BB| Open rates'!EA54*0.82</f>
        <v>70520</v>
      </c>
      <c r="EB54" s="34">
        <f>'BAR BB| Open rates'!EB54*0.82</f>
        <v>70520</v>
      </c>
      <c r="EC54" s="34">
        <f>'BAR BB| Open rates'!EC54*0.82</f>
        <v>70520</v>
      </c>
      <c r="ED54" s="34">
        <f>'BAR BB| Open rates'!ED54*0.82</f>
        <v>70520</v>
      </c>
      <c r="EE54" s="34">
        <f>'BAR BB| Open rates'!EE54*0.82</f>
        <v>70520</v>
      </c>
      <c r="EF54" s="34">
        <f>'BAR BB| Open rates'!EF54*0.82</f>
        <v>70520</v>
      </c>
      <c r="EG54" s="34">
        <f>'BAR BB| Open rates'!EG54*0.82</f>
        <v>70520</v>
      </c>
      <c r="EH54" s="34">
        <f>'BAR BB| Open rates'!EH54*0.82</f>
        <v>70520</v>
      </c>
      <c r="EI54" s="34">
        <f>'BAR BB| Open rates'!EI54*0.82</f>
        <v>70520</v>
      </c>
      <c r="EJ54" s="34">
        <f>'BAR BB| Open rates'!EJ54*0.82</f>
        <v>70520</v>
      </c>
      <c r="EK54" s="34">
        <f>'BAR BB| Open rates'!EK54*0.82</f>
        <v>70520</v>
      </c>
      <c r="EL54" s="34">
        <f>'BAR BB| Open rates'!EL54*0.82</f>
        <v>70520</v>
      </c>
      <c r="EM54" s="34">
        <f>'BAR BB| Open rates'!EM54*0.82</f>
        <v>70520</v>
      </c>
      <c r="EN54" s="34">
        <f>'BAR BB| Open rates'!EN54*0.82</f>
        <v>70520</v>
      </c>
      <c r="EO54" s="34">
        <f>'BAR BB| Open rates'!EO54*0.82</f>
        <v>70520</v>
      </c>
      <c r="EP54" s="34">
        <f>'BAR BB| Open rates'!EP54*0.82</f>
        <v>70520</v>
      </c>
      <c r="EQ54" s="34">
        <f>'BAR BB| Open rates'!EQ54*0.82</f>
        <v>70520</v>
      </c>
      <c r="ER54" s="34">
        <f>'BAR BB| Open rates'!ER54*0.82</f>
        <v>70520</v>
      </c>
      <c r="ES54" s="34">
        <f>'BAR BB| Open rates'!ES54*0.82</f>
        <v>70520</v>
      </c>
      <c r="ET54" s="34">
        <f>'BAR BB| Open rates'!ET54*0.82</f>
        <v>70520</v>
      </c>
      <c r="EU54" s="34">
        <f>'BAR BB| Open rates'!EU54*0.82</f>
        <v>70520</v>
      </c>
      <c r="EV54" s="34">
        <f>'BAR BB| Open rates'!EV54*0.82</f>
        <v>70520</v>
      </c>
      <c r="EW54" s="34">
        <f>'BAR BB| Open rates'!EW54*0.82</f>
        <v>70520</v>
      </c>
      <c r="EX54" s="34">
        <f>'BAR BB| Open rates'!EX54*0.82</f>
        <v>70520</v>
      </c>
      <c r="EY54" s="34">
        <f>'BAR BB| Open rates'!EY54*0.82</f>
        <v>70520</v>
      </c>
      <c r="EZ54" s="34">
        <f>'BAR BB| Open rates'!EZ54*0.82</f>
        <v>70520</v>
      </c>
      <c r="FA54" s="34">
        <f>'BAR BB| Open rates'!FA54*0.82</f>
        <v>70520</v>
      </c>
      <c r="FB54" s="34">
        <f>'BAR BB| Open rates'!FB54*0.82</f>
        <v>70520</v>
      </c>
      <c r="FC54" s="34">
        <f>'BAR BB| Open rates'!FC54*0.82</f>
        <v>70520</v>
      </c>
      <c r="FD54" s="34">
        <f>'BAR BB| Open rates'!FD54*0.82</f>
        <v>70520</v>
      </c>
      <c r="FE54" s="34">
        <f>'BAR BB| Open rates'!FE54*0.82</f>
        <v>70520</v>
      </c>
      <c r="FF54" s="34">
        <f>'BAR BB| Open rates'!FF54*0.82</f>
        <v>70520</v>
      </c>
      <c r="FG54" s="34">
        <f>'BAR BB| Open rates'!FG54*0.82</f>
        <v>70520</v>
      </c>
      <c r="FH54" s="34">
        <f>'BAR BB| Open rates'!FH54*0.82</f>
        <v>70520</v>
      </c>
      <c r="FI54" s="34">
        <f>'BAR BB| Open rates'!FI54*0.82</f>
        <v>70520</v>
      </c>
      <c r="FJ54" s="34">
        <f>'BAR BB| Open rates'!FJ54*0.82</f>
        <v>70520</v>
      </c>
      <c r="FK54" s="34">
        <f>'BAR BB| Open rates'!FK54*0.82</f>
        <v>70520</v>
      </c>
      <c r="FL54" s="34">
        <f>'BAR BB| Open rates'!FL54*0.82</f>
        <v>70520</v>
      </c>
      <c r="FM54" s="34">
        <f>'BAR BB| Open rates'!FM54*0.82</f>
        <v>70520</v>
      </c>
      <c r="FN54" s="34">
        <f>'BAR BB| Open rates'!FN54*0.82</f>
        <v>70520</v>
      </c>
      <c r="FO54" s="34">
        <f>'BAR BB| Open rates'!FO54*0.82</f>
        <v>70520</v>
      </c>
      <c r="FP54" s="34">
        <f>'BAR BB| Open rates'!FP54*0.82</f>
        <v>70520</v>
      </c>
      <c r="FQ54" s="34">
        <f>'BAR BB| Open rates'!FQ54*0.82</f>
        <v>70520</v>
      </c>
      <c r="FR54" s="34">
        <f>'BAR BB| Open rates'!FR54*0.82</f>
        <v>70520</v>
      </c>
      <c r="FS54" s="34">
        <f>'BAR BB| Open rates'!FS54*0.82</f>
        <v>70520</v>
      </c>
      <c r="FT54" s="34">
        <f>'BAR BB| Open rates'!FT54*0.82</f>
        <v>70520</v>
      </c>
      <c r="FU54" s="34">
        <f>'BAR BB| Open rates'!FU54*0.82</f>
        <v>70520</v>
      </c>
      <c r="FV54" s="34">
        <f>'BAR BB| Open rates'!FV54*0.82</f>
        <v>70520</v>
      </c>
      <c r="FW54" s="34">
        <f>'BAR BB| Open rates'!FW54*0.82</f>
        <v>70520</v>
      </c>
      <c r="FX54" s="34">
        <f>'BAR BB| Open rates'!FX54*0.82</f>
        <v>70520</v>
      </c>
      <c r="FY54" s="34">
        <f>'BAR BB| Open rates'!FY54*0.82</f>
        <v>70520</v>
      </c>
      <c r="FZ54" s="34">
        <f>'BAR BB| Open rates'!FZ54*0.82</f>
        <v>70520</v>
      </c>
      <c r="GA54" s="34">
        <f>'BAR BB| Open rates'!GA54*0.82</f>
        <v>70520</v>
      </c>
      <c r="GB54" s="34">
        <f>'BAR BB| Open rates'!GB54*0.82</f>
        <v>70520</v>
      </c>
      <c r="GC54" s="34">
        <f>'BAR BB| Open rates'!GC54*0.82</f>
        <v>70520</v>
      </c>
      <c r="GD54" s="34">
        <f>'BAR BB| Open rates'!GD54*0.82</f>
        <v>70520</v>
      </c>
      <c r="GE54" s="34">
        <f>'BAR BB| Open rates'!GE54*0.82</f>
        <v>70520</v>
      </c>
    </row>
    <row r="55" spans="1:187" s="35" customFormat="1" ht="12" customHeight="1" x14ac:dyDescent="0.2">
      <c r="A55" s="261">
        <v>4</v>
      </c>
      <c r="B55" s="34">
        <f>'BAR BB| Open rates'!B55*0.82</f>
        <v>89380</v>
      </c>
      <c r="C55" s="34">
        <f>'BAR BB| Open rates'!C55*0.82</f>
        <v>89380</v>
      </c>
      <c r="D55" s="34">
        <f>'BAR BB| Open rates'!D55*0.82</f>
        <v>89380</v>
      </c>
      <c r="E55" s="34">
        <f>'BAR BB| Open rates'!E55*0.82</f>
        <v>89380</v>
      </c>
      <c r="F55" s="34">
        <f>'BAR BB| Open rates'!F55*0.82</f>
        <v>89380</v>
      </c>
      <c r="G55" s="34">
        <f>'BAR BB| Open rates'!G55*0.82</f>
        <v>89380</v>
      </c>
      <c r="H55" s="34">
        <f>'BAR BB| Open rates'!H55*0.82</f>
        <v>89380</v>
      </c>
      <c r="I55" s="34">
        <f>'BAR BB| Open rates'!I55*0.82</f>
        <v>89380</v>
      </c>
      <c r="J55" s="34">
        <f>'BAR BB| Open rates'!J55*0.82</f>
        <v>89380</v>
      </c>
      <c r="K55" s="34">
        <f>'BAR BB| Open rates'!K55*0.82</f>
        <v>89380</v>
      </c>
      <c r="L55" s="34">
        <f>'BAR BB| Open rates'!L55*0.82</f>
        <v>89380</v>
      </c>
      <c r="M55" s="34">
        <f>'BAR BB| Open rates'!M55*0.82</f>
        <v>89380</v>
      </c>
      <c r="N55" s="34">
        <f>'BAR BB| Open rates'!N55*0.82</f>
        <v>89380</v>
      </c>
      <c r="O55" s="34">
        <f>'BAR BB| Open rates'!O55*0.82</f>
        <v>89380</v>
      </c>
      <c r="P55" s="34">
        <f>'BAR BB| Open rates'!P55*0.82</f>
        <v>89380</v>
      </c>
      <c r="Q55" s="34">
        <f>'BAR BB| Open rates'!Q55*0.82</f>
        <v>89380</v>
      </c>
      <c r="R55" s="34">
        <f>'BAR BB| Open rates'!R55*0.82</f>
        <v>89380</v>
      </c>
      <c r="S55" s="34">
        <f>'BAR BB| Open rates'!S55*0.82</f>
        <v>89380</v>
      </c>
      <c r="T55" s="34">
        <f>'BAR BB| Open rates'!T55*0.82</f>
        <v>89380</v>
      </c>
      <c r="U55" s="34">
        <f>'BAR BB| Open rates'!U55*0.82</f>
        <v>89380</v>
      </c>
      <c r="V55" s="34">
        <f>'BAR BB| Open rates'!V55*0.82</f>
        <v>89380</v>
      </c>
      <c r="W55" s="34">
        <f>'BAR BB| Open rates'!W55*0.82</f>
        <v>89380</v>
      </c>
      <c r="X55" s="34">
        <f>'BAR BB| Open rates'!X55*0.82</f>
        <v>89380</v>
      </c>
      <c r="Y55" s="34">
        <f>'BAR BB| Open rates'!Y55*0.82</f>
        <v>89380</v>
      </c>
      <c r="Z55" s="34">
        <f>'BAR BB| Open rates'!Z55*0.82</f>
        <v>89380</v>
      </c>
      <c r="AA55" s="34">
        <f>'BAR BB| Open rates'!AA55*0.82</f>
        <v>89380</v>
      </c>
      <c r="AB55" s="34">
        <f>'BAR BB| Open rates'!AB55*0.82</f>
        <v>89380</v>
      </c>
      <c r="AC55" s="34">
        <f>'BAR BB| Open rates'!AC55*0.82</f>
        <v>89380</v>
      </c>
      <c r="AD55" s="34">
        <f>'BAR BB| Open rates'!AD55*0.82</f>
        <v>89380</v>
      </c>
      <c r="AE55" s="34">
        <f>'BAR BB| Open rates'!AE55*0.82</f>
        <v>89380</v>
      </c>
      <c r="AF55" s="34">
        <f>'BAR BB| Open rates'!AF55*0.82</f>
        <v>89380</v>
      </c>
      <c r="AG55" s="34">
        <f>'BAR BB| Open rates'!AG55*0.82</f>
        <v>89380</v>
      </c>
      <c r="AH55" s="34">
        <f>'BAR BB| Open rates'!AH55*0.82</f>
        <v>89380</v>
      </c>
      <c r="AI55" s="34">
        <f>'BAR BB| Open rates'!AI55*0.82</f>
        <v>89380</v>
      </c>
      <c r="AJ55" s="34">
        <f>'BAR BB| Open rates'!AJ55*0.82</f>
        <v>89380</v>
      </c>
      <c r="AK55" s="34">
        <f>'BAR BB| Open rates'!AK55*0.82</f>
        <v>89380</v>
      </c>
      <c r="AL55" s="34">
        <f>'BAR BB| Open rates'!AL55*0.82</f>
        <v>89380</v>
      </c>
      <c r="AM55" s="34">
        <f>'BAR BB| Open rates'!AM55*0.82</f>
        <v>89380</v>
      </c>
      <c r="AN55" s="34">
        <f>'BAR BB| Open rates'!AN55*0.82</f>
        <v>89380</v>
      </c>
      <c r="AO55" s="34">
        <f>'BAR BB| Open rates'!AO55*0.82</f>
        <v>89380</v>
      </c>
      <c r="AP55" s="34">
        <f>'BAR BB| Open rates'!AP55*0.82</f>
        <v>89380</v>
      </c>
      <c r="AQ55" s="34">
        <f>'BAR BB| Open rates'!AQ55*0.82</f>
        <v>89380</v>
      </c>
      <c r="AR55" s="34">
        <f>'BAR BB| Open rates'!AR55*0.82</f>
        <v>89380</v>
      </c>
      <c r="AS55" s="34">
        <f>'BAR BB| Open rates'!AS55*0.82</f>
        <v>89380</v>
      </c>
      <c r="AT55" s="34">
        <f>'BAR BB| Open rates'!AT55*0.82</f>
        <v>89380</v>
      </c>
      <c r="AU55" s="34">
        <f>'BAR BB| Open rates'!AU55*0.82</f>
        <v>89380</v>
      </c>
      <c r="AV55" s="34">
        <f>'BAR BB| Open rates'!AV55*0.82</f>
        <v>89380</v>
      </c>
      <c r="AW55" s="34">
        <f>'BAR BB| Open rates'!AW55*0.82</f>
        <v>89380</v>
      </c>
      <c r="AX55" s="34">
        <f>'BAR BB| Open rates'!AX55*0.82</f>
        <v>89380</v>
      </c>
      <c r="AY55" s="34">
        <f>'BAR BB| Open rates'!AY55*0.82</f>
        <v>89380</v>
      </c>
      <c r="AZ55" s="34">
        <f>'BAR BB| Open rates'!AZ55*0.82</f>
        <v>89380</v>
      </c>
      <c r="BA55" s="34">
        <f>'BAR BB| Open rates'!BA55*0.82</f>
        <v>89380</v>
      </c>
      <c r="BB55" s="34">
        <f>'BAR BB| Open rates'!BB55*0.82</f>
        <v>89380</v>
      </c>
      <c r="BC55" s="34">
        <f>'BAR BB| Open rates'!BC55*0.82</f>
        <v>89380</v>
      </c>
      <c r="BD55" s="34">
        <f>'BAR BB| Open rates'!BD55*0.82</f>
        <v>89380</v>
      </c>
      <c r="BE55" s="34">
        <f>'BAR BB| Open rates'!BE55*0.82</f>
        <v>89380</v>
      </c>
      <c r="BF55" s="34">
        <f>'BAR BB| Open rates'!BF55*0.82</f>
        <v>89380</v>
      </c>
      <c r="BG55" s="34">
        <f>'BAR BB| Open rates'!BG55*0.82</f>
        <v>89380</v>
      </c>
      <c r="BH55" s="34">
        <f>'BAR BB| Open rates'!BH55*0.82</f>
        <v>89380</v>
      </c>
      <c r="BI55" s="34">
        <f>'BAR BB| Open rates'!BI55*0.82</f>
        <v>89380</v>
      </c>
      <c r="BJ55" s="34">
        <f>'BAR BB| Open rates'!BJ55*0.82</f>
        <v>89380</v>
      </c>
      <c r="BK55" s="34">
        <f>'BAR BB| Open rates'!BK55*0.82</f>
        <v>89380</v>
      </c>
      <c r="BL55" s="34">
        <f>'BAR BB| Open rates'!BL55*0.82</f>
        <v>89380</v>
      </c>
      <c r="BM55" s="34">
        <f>'BAR BB| Open rates'!BM55*0.82</f>
        <v>89380</v>
      </c>
      <c r="BN55" s="34">
        <f>'BAR BB| Open rates'!BN55*0.82</f>
        <v>89380</v>
      </c>
      <c r="BO55" s="34">
        <f>'BAR BB| Open rates'!BO55*0.82</f>
        <v>89380</v>
      </c>
      <c r="BP55" s="34">
        <f>'BAR BB| Open rates'!BP55*0.82</f>
        <v>89380</v>
      </c>
      <c r="BQ55" s="34">
        <f>'BAR BB| Open rates'!BQ55*0.82</f>
        <v>72980</v>
      </c>
      <c r="BR55" s="34">
        <f>'BAR BB| Open rates'!BR55*0.82</f>
        <v>72980</v>
      </c>
      <c r="BS55" s="34">
        <f>'BAR BB| Open rates'!BS55*0.82</f>
        <v>72980</v>
      </c>
      <c r="BT55" s="34">
        <f>'BAR BB| Open rates'!BT55*0.82</f>
        <v>72980</v>
      </c>
      <c r="BU55" s="34">
        <f>'BAR BB| Open rates'!BU55*0.82</f>
        <v>72980</v>
      </c>
      <c r="BV55" s="34">
        <f>'BAR BB| Open rates'!BV55*0.82</f>
        <v>72980</v>
      </c>
      <c r="BW55" s="34">
        <f>'BAR BB| Open rates'!BW55*0.82</f>
        <v>72980</v>
      </c>
      <c r="BX55" s="34">
        <f>'BAR BB| Open rates'!BX55*0.82</f>
        <v>72980</v>
      </c>
      <c r="BY55" s="34">
        <f>'BAR BB| Open rates'!BY55*0.82</f>
        <v>72980</v>
      </c>
      <c r="BZ55" s="34">
        <f>'BAR BB| Open rates'!BZ55*0.82</f>
        <v>72980</v>
      </c>
      <c r="CA55" s="34">
        <f>'BAR BB| Open rates'!CA55*0.82</f>
        <v>72980</v>
      </c>
      <c r="CB55" s="34">
        <f>'BAR BB| Open rates'!CB55*0.82</f>
        <v>72980</v>
      </c>
      <c r="CC55" s="34">
        <f>'BAR BB| Open rates'!CC55*0.82</f>
        <v>72980</v>
      </c>
      <c r="CD55" s="34">
        <f>'BAR BB| Open rates'!CD55*0.82</f>
        <v>72980</v>
      </c>
      <c r="CE55" s="34">
        <f>'BAR BB| Open rates'!CE55*0.82</f>
        <v>72980</v>
      </c>
      <c r="CF55" s="34">
        <f>'BAR BB| Open rates'!CF55*0.82</f>
        <v>72980</v>
      </c>
      <c r="CG55" s="34">
        <f>'BAR BB| Open rates'!CG55*0.82</f>
        <v>72980</v>
      </c>
      <c r="CH55" s="34">
        <f>'BAR BB| Open rates'!CH55*0.82</f>
        <v>72980</v>
      </c>
      <c r="CI55" s="34">
        <f>'BAR BB| Open rates'!CI55*0.82</f>
        <v>72980</v>
      </c>
      <c r="CJ55" s="34">
        <f>'BAR BB| Open rates'!CJ55*0.82</f>
        <v>72980</v>
      </c>
      <c r="CK55" s="34">
        <f>'BAR BB| Open rates'!CK55*0.82</f>
        <v>72980</v>
      </c>
      <c r="CL55" s="34">
        <f>'BAR BB| Open rates'!CL55*0.82</f>
        <v>72980</v>
      </c>
      <c r="CM55" s="34">
        <f>'BAR BB| Open rates'!CM55*0.82</f>
        <v>72980</v>
      </c>
      <c r="CN55" s="34">
        <f>'BAR BB| Open rates'!CN55*0.82</f>
        <v>72980</v>
      </c>
      <c r="CO55" s="34">
        <f>'BAR BB| Open rates'!CO55*0.82</f>
        <v>72980</v>
      </c>
      <c r="CP55" s="34">
        <f>'BAR BB| Open rates'!CP55*0.82</f>
        <v>72980</v>
      </c>
      <c r="CQ55" s="34">
        <f>'BAR BB| Open rates'!CQ55*0.82</f>
        <v>72980</v>
      </c>
      <c r="CR55" s="34">
        <f>'BAR BB| Open rates'!CR55*0.82</f>
        <v>72980</v>
      </c>
      <c r="CS55" s="34">
        <f>'BAR BB| Open rates'!CS55*0.82</f>
        <v>72980</v>
      </c>
      <c r="CT55" s="34">
        <f>'BAR BB| Open rates'!CT55*0.82</f>
        <v>72980</v>
      </c>
      <c r="CU55" s="34">
        <f>'BAR BB| Open rates'!CU55*0.82</f>
        <v>72980</v>
      </c>
      <c r="CV55" s="34">
        <f>'BAR BB| Open rates'!CV55*0.82</f>
        <v>72980</v>
      </c>
      <c r="CW55" s="34">
        <f>'BAR BB| Open rates'!CW55*0.82</f>
        <v>72980</v>
      </c>
      <c r="CX55" s="34">
        <f>'BAR BB| Open rates'!CX55*0.82</f>
        <v>72980</v>
      </c>
      <c r="CY55" s="34">
        <f>'BAR BB| Open rates'!CY55*0.82</f>
        <v>72980</v>
      </c>
      <c r="CZ55" s="34">
        <f>'BAR BB| Open rates'!CZ55*0.82</f>
        <v>72980</v>
      </c>
      <c r="DA55" s="34">
        <f>'BAR BB| Open rates'!DA55*0.82</f>
        <v>72980</v>
      </c>
      <c r="DB55" s="34">
        <f>'BAR BB| Open rates'!DB55*0.82</f>
        <v>72980</v>
      </c>
      <c r="DC55" s="34">
        <f>'BAR BB| Open rates'!DC55*0.82</f>
        <v>72980</v>
      </c>
      <c r="DD55" s="34">
        <f>'BAR BB| Open rates'!DD55*0.82</f>
        <v>72980</v>
      </c>
      <c r="DE55" s="34">
        <f>'BAR BB| Open rates'!DE55*0.82</f>
        <v>72980</v>
      </c>
      <c r="DF55" s="34">
        <f>'BAR BB| Open rates'!DF55*0.82</f>
        <v>72980</v>
      </c>
      <c r="DG55" s="34">
        <f>'BAR BB| Open rates'!DG55*0.82</f>
        <v>72980</v>
      </c>
      <c r="DH55" s="34">
        <f>'BAR BB| Open rates'!DH55*0.82</f>
        <v>72980</v>
      </c>
      <c r="DI55" s="34">
        <f>'BAR BB| Open rates'!DI55*0.82</f>
        <v>72980</v>
      </c>
      <c r="DJ55" s="34">
        <f>'BAR BB| Open rates'!DJ55*0.82</f>
        <v>72980</v>
      </c>
      <c r="DK55" s="34">
        <f>'BAR BB| Open rates'!DK55*0.82</f>
        <v>72980</v>
      </c>
      <c r="DL55" s="34">
        <f>'BAR BB| Open rates'!DL55*0.82</f>
        <v>72980</v>
      </c>
      <c r="DM55" s="34">
        <f>'BAR BB| Open rates'!DM55*0.82</f>
        <v>72980</v>
      </c>
      <c r="DN55" s="34">
        <f>'BAR BB| Open rates'!DN55*0.82</f>
        <v>72980</v>
      </c>
      <c r="DO55" s="34">
        <f>'BAR BB| Open rates'!DO55*0.82</f>
        <v>72980</v>
      </c>
      <c r="DP55" s="34">
        <f>'BAR BB| Open rates'!DP55*0.82</f>
        <v>72980</v>
      </c>
      <c r="DQ55" s="34">
        <f>'BAR BB| Open rates'!DQ55*0.82</f>
        <v>72980</v>
      </c>
      <c r="DR55" s="34">
        <f>'BAR BB| Open rates'!DR55*0.82</f>
        <v>72980</v>
      </c>
      <c r="DS55" s="34">
        <f>'BAR BB| Open rates'!DS55*0.82</f>
        <v>72980</v>
      </c>
      <c r="DT55" s="34">
        <f>'BAR BB| Open rates'!DT55*0.82</f>
        <v>72980</v>
      </c>
      <c r="DU55" s="34">
        <f>'BAR BB| Open rates'!DU55*0.82</f>
        <v>72980</v>
      </c>
      <c r="DV55" s="34">
        <f>'BAR BB| Open rates'!DV55*0.82</f>
        <v>72980</v>
      </c>
      <c r="DW55" s="34">
        <f>'BAR BB| Open rates'!DW55*0.82</f>
        <v>72980</v>
      </c>
      <c r="DX55" s="34">
        <f>'BAR BB| Open rates'!DX55*0.82</f>
        <v>72980</v>
      </c>
      <c r="DY55" s="34">
        <f>'BAR BB| Open rates'!DY55*0.82</f>
        <v>72980</v>
      </c>
      <c r="DZ55" s="34">
        <f>'BAR BB| Open rates'!DZ55*0.82</f>
        <v>72980</v>
      </c>
      <c r="EA55" s="34">
        <f>'BAR BB| Open rates'!EA55*0.82</f>
        <v>72980</v>
      </c>
      <c r="EB55" s="34">
        <f>'BAR BB| Open rates'!EB55*0.82</f>
        <v>72980</v>
      </c>
      <c r="EC55" s="34">
        <f>'BAR BB| Open rates'!EC55*0.82</f>
        <v>72980</v>
      </c>
      <c r="ED55" s="34">
        <f>'BAR BB| Open rates'!ED55*0.82</f>
        <v>72980</v>
      </c>
      <c r="EE55" s="34">
        <f>'BAR BB| Open rates'!EE55*0.82</f>
        <v>72980</v>
      </c>
      <c r="EF55" s="34">
        <f>'BAR BB| Open rates'!EF55*0.82</f>
        <v>72980</v>
      </c>
      <c r="EG55" s="34">
        <f>'BAR BB| Open rates'!EG55*0.82</f>
        <v>72980</v>
      </c>
      <c r="EH55" s="34">
        <f>'BAR BB| Open rates'!EH55*0.82</f>
        <v>72980</v>
      </c>
      <c r="EI55" s="34">
        <f>'BAR BB| Open rates'!EI55*0.82</f>
        <v>72980</v>
      </c>
      <c r="EJ55" s="34">
        <f>'BAR BB| Open rates'!EJ55*0.82</f>
        <v>72980</v>
      </c>
      <c r="EK55" s="34">
        <f>'BAR BB| Open rates'!EK55*0.82</f>
        <v>72980</v>
      </c>
      <c r="EL55" s="34">
        <f>'BAR BB| Open rates'!EL55*0.82</f>
        <v>72980</v>
      </c>
      <c r="EM55" s="34">
        <f>'BAR BB| Open rates'!EM55*0.82</f>
        <v>72980</v>
      </c>
      <c r="EN55" s="34">
        <f>'BAR BB| Open rates'!EN55*0.82</f>
        <v>72980</v>
      </c>
      <c r="EO55" s="34">
        <f>'BAR BB| Open rates'!EO55*0.82</f>
        <v>72980</v>
      </c>
      <c r="EP55" s="34">
        <f>'BAR BB| Open rates'!EP55*0.82</f>
        <v>72980</v>
      </c>
      <c r="EQ55" s="34">
        <f>'BAR BB| Open rates'!EQ55*0.82</f>
        <v>72980</v>
      </c>
      <c r="ER55" s="34">
        <f>'BAR BB| Open rates'!ER55*0.82</f>
        <v>72980</v>
      </c>
      <c r="ES55" s="34">
        <f>'BAR BB| Open rates'!ES55*0.82</f>
        <v>72980</v>
      </c>
      <c r="ET55" s="34">
        <f>'BAR BB| Open rates'!ET55*0.82</f>
        <v>72980</v>
      </c>
      <c r="EU55" s="34">
        <f>'BAR BB| Open rates'!EU55*0.82</f>
        <v>72980</v>
      </c>
      <c r="EV55" s="34">
        <f>'BAR BB| Open rates'!EV55*0.82</f>
        <v>72980</v>
      </c>
      <c r="EW55" s="34">
        <f>'BAR BB| Open rates'!EW55*0.82</f>
        <v>72980</v>
      </c>
      <c r="EX55" s="34">
        <f>'BAR BB| Open rates'!EX55*0.82</f>
        <v>72980</v>
      </c>
      <c r="EY55" s="34">
        <f>'BAR BB| Open rates'!EY55*0.82</f>
        <v>72980</v>
      </c>
      <c r="EZ55" s="34">
        <f>'BAR BB| Open rates'!EZ55*0.82</f>
        <v>72980</v>
      </c>
      <c r="FA55" s="34">
        <f>'BAR BB| Open rates'!FA55*0.82</f>
        <v>72980</v>
      </c>
      <c r="FB55" s="34">
        <f>'BAR BB| Open rates'!FB55*0.82</f>
        <v>72980</v>
      </c>
      <c r="FC55" s="34">
        <f>'BAR BB| Open rates'!FC55*0.82</f>
        <v>72980</v>
      </c>
      <c r="FD55" s="34">
        <f>'BAR BB| Open rates'!FD55*0.82</f>
        <v>72980</v>
      </c>
      <c r="FE55" s="34">
        <f>'BAR BB| Open rates'!FE55*0.82</f>
        <v>72980</v>
      </c>
      <c r="FF55" s="34">
        <f>'BAR BB| Open rates'!FF55*0.82</f>
        <v>72980</v>
      </c>
      <c r="FG55" s="34">
        <f>'BAR BB| Open rates'!FG55*0.82</f>
        <v>72980</v>
      </c>
      <c r="FH55" s="34">
        <f>'BAR BB| Open rates'!FH55*0.82</f>
        <v>72980</v>
      </c>
      <c r="FI55" s="34">
        <f>'BAR BB| Open rates'!FI55*0.82</f>
        <v>72980</v>
      </c>
      <c r="FJ55" s="34">
        <f>'BAR BB| Open rates'!FJ55*0.82</f>
        <v>72980</v>
      </c>
      <c r="FK55" s="34">
        <f>'BAR BB| Open rates'!FK55*0.82</f>
        <v>72980</v>
      </c>
      <c r="FL55" s="34">
        <f>'BAR BB| Open rates'!FL55*0.82</f>
        <v>72980</v>
      </c>
      <c r="FM55" s="34">
        <f>'BAR BB| Open rates'!FM55*0.82</f>
        <v>72980</v>
      </c>
      <c r="FN55" s="34">
        <f>'BAR BB| Open rates'!FN55*0.82</f>
        <v>72980</v>
      </c>
      <c r="FO55" s="34">
        <f>'BAR BB| Open rates'!FO55*0.82</f>
        <v>72980</v>
      </c>
      <c r="FP55" s="34">
        <f>'BAR BB| Open rates'!FP55*0.82</f>
        <v>72980</v>
      </c>
      <c r="FQ55" s="34">
        <f>'BAR BB| Open rates'!FQ55*0.82</f>
        <v>72980</v>
      </c>
      <c r="FR55" s="34">
        <f>'BAR BB| Open rates'!FR55*0.82</f>
        <v>72980</v>
      </c>
      <c r="FS55" s="34">
        <f>'BAR BB| Open rates'!FS55*0.82</f>
        <v>72980</v>
      </c>
      <c r="FT55" s="34">
        <f>'BAR BB| Open rates'!FT55*0.82</f>
        <v>72980</v>
      </c>
      <c r="FU55" s="34">
        <f>'BAR BB| Open rates'!FU55*0.82</f>
        <v>72980</v>
      </c>
      <c r="FV55" s="34">
        <f>'BAR BB| Open rates'!FV55*0.82</f>
        <v>72980</v>
      </c>
      <c r="FW55" s="34">
        <f>'BAR BB| Open rates'!FW55*0.82</f>
        <v>72980</v>
      </c>
      <c r="FX55" s="34">
        <f>'BAR BB| Open rates'!FX55*0.82</f>
        <v>72980</v>
      </c>
      <c r="FY55" s="34">
        <f>'BAR BB| Open rates'!FY55*0.82</f>
        <v>72980</v>
      </c>
      <c r="FZ55" s="34">
        <f>'BAR BB| Open rates'!FZ55*0.82</f>
        <v>72980</v>
      </c>
      <c r="GA55" s="34">
        <f>'BAR BB| Open rates'!GA55*0.82</f>
        <v>72980</v>
      </c>
      <c r="GB55" s="34">
        <f>'BAR BB| Open rates'!GB55*0.82</f>
        <v>72980</v>
      </c>
      <c r="GC55" s="34">
        <f>'BAR BB| Open rates'!GC55*0.82</f>
        <v>72980</v>
      </c>
      <c r="GD55" s="34">
        <f>'BAR BB| Open rates'!GD55*0.82</f>
        <v>72980</v>
      </c>
      <c r="GE55" s="34">
        <f>'BAR BB| Open rates'!GE55*0.82</f>
        <v>72980</v>
      </c>
    </row>
    <row r="56" spans="1:187" s="35" customFormat="1" ht="12" customHeight="1" x14ac:dyDescent="0.2">
      <c r="A56" s="261">
        <v>5</v>
      </c>
      <c r="B56" s="34">
        <f>'BAR BB| Open rates'!B56*0.82</f>
        <v>91840</v>
      </c>
      <c r="C56" s="34">
        <f>'BAR BB| Open rates'!C56*0.82</f>
        <v>91840</v>
      </c>
      <c r="D56" s="34">
        <f>'BAR BB| Open rates'!D56*0.82</f>
        <v>91840</v>
      </c>
      <c r="E56" s="34">
        <f>'BAR BB| Open rates'!E56*0.82</f>
        <v>91840</v>
      </c>
      <c r="F56" s="34">
        <f>'BAR BB| Open rates'!F56*0.82</f>
        <v>91840</v>
      </c>
      <c r="G56" s="34">
        <f>'BAR BB| Open rates'!G56*0.82</f>
        <v>91840</v>
      </c>
      <c r="H56" s="34">
        <f>'BAR BB| Open rates'!H56*0.82</f>
        <v>91840</v>
      </c>
      <c r="I56" s="34">
        <f>'BAR BB| Open rates'!I56*0.82</f>
        <v>91840</v>
      </c>
      <c r="J56" s="34">
        <f>'BAR BB| Open rates'!J56*0.82</f>
        <v>91840</v>
      </c>
      <c r="K56" s="34">
        <f>'BAR BB| Open rates'!K56*0.82</f>
        <v>91840</v>
      </c>
      <c r="L56" s="34">
        <f>'BAR BB| Open rates'!L56*0.82</f>
        <v>91840</v>
      </c>
      <c r="M56" s="34">
        <f>'BAR BB| Open rates'!M56*0.82</f>
        <v>91840</v>
      </c>
      <c r="N56" s="34">
        <f>'BAR BB| Open rates'!N56*0.82</f>
        <v>91840</v>
      </c>
      <c r="O56" s="34">
        <f>'BAR BB| Open rates'!O56*0.82</f>
        <v>91840</v>
      </c>
      <c r="P56" s="34">
        <f>'BAR BB| Open rates'!P56*0.82</f>
        <v>91840</v>
      </c>
      <c r="Q56" s="34">
        <f>'BAR BB| Open rates'!Q56*0.82</f>
        <v>91840</v>
      </c>
      <c r="R56" s="34">
        <f>'BAR BB| Open rates'!R56*0.82</f>
        <v>91840</v>
      </c>
      <c r="S56" s="34">
        <f>'BAR BB| Open rates'!S56*0.82</f>
        <v>91840</v>
      </c>
      <c r="T56" s="34">
        <f>'BAR BB| Open rates'!T56*0.82</f>
        <v>91840</v>
      </c>
      <c r="U56" s="34">
        <f>'BAR BB| Open rates'!U56*0.82</f>
        <v>91840</v>
      </c>
      <c r="V56" s="34">
        <f>'BAR BB| Open rates'!V56*0.82</f>
        <v>91840</v>
      </c>
      <c r="W56" s="34">
        <f>'BAR BB| Open rates'!W56*0.82</f>
        <v>91840</v>
      </c>
      <c r="X56" s="34">
        <f>'BAR BB| Open rates'!X56*0.82</f>
        <v>91840</v>
      </c>
      <c r="Y56" s="34">
        <f>'BAR BB| Open rates'!Y56*0.82</f>
        <v>91840</v>
      </c>
      <c r="Z56" s="34">
        <f>'BAR BB| Open rates'!Z56*0.82</f>
        <v>91840</v>
      </c>
      <c r="AA56" s="34">
        <f>'BAR BB| Open rates'!AA56*0.82</f>
        <v>91840</v>
      </c>
      <c r="AB56" s="34">
        <f>'BAR BB| Open rates'!AB56*0.82</f>
        <v>91840</v>
      </c>
      <c r="AC56" s="34">
        <f>'BAR BB| Open rates'!AC56*0.82</f>
        <v>91840</v>
      </c>
      <c r="AD56" s="34">
        <f>'BAR BB| Open rates'!AD56*0.82</f>
        <v>91840</v>
      </c>
      <c r="AE56" s="34">
        <f>'BAR BB| Open rates'!AE56*0.82</f>
        <v>91840</v>
      </c>
      <c r="AF56" s="34">
        <f>'BAR BB| Open rates'!AF56*0.82</f>
        <v>91840</v>
      </c>
      <c r="AG56" s="34">
        <f>'BAR BB| Open rates'!AG56*0.82</f>
        <v>91840</v>
      </c>
      <c r="AH56" s="34">
        <f>'BAR BB| Open rates'!AH56*0.82</f>
        <v>91840</v>
      </c>
      <c r="AI56" s="34">
        <f>'BAR BB| Open rates'!AI56*0.82</f>
        <v>91840</v>
      </c>
      <c r="AJ56" s="34">
        <f>'BAR BB| Open rates'!AJ56*0.82</f>
        <v>91840</v>
      </c>
      <c r="AK56" s="34">
        <f>'BAR BB| Open rates'!AK56*0.82</f>
        <v>91840</v>
      </c>
      <c r="AL56" s="34">
        <f>'BAR BB| Open rates'!AL56*0.82</f>
        <v>91840</v>
      </c>
      <c r="AM56" s="34">
        <f>'BAR BB| Open rates'!AM56*0.82</f>
        <v>91840</v>
      </c>
      <c r="AN56" s="34">
        <f>'BAR BB| Open rates'!AN56*0.82</f>
        <v>91840</v>
      </c>
      <c r="AO56" s="34">
        <f>'BAR BB| Open rates'!AO56*0.82</f>
        <v>91840</v>
      </c>
      <c r="AP56" s="34">
        <f>'BAR BB| Open rates'!AP56*0.82</f>
        <v>91840</v>
      </c>
      <c r="AQ56" s="34">
        <f>'BAR BB| Open rates'!AQ56*0.82</f>
        <v>91840</v>
      </c>
      <c r="AR56" s="34">
        <f>'BAR BB| Open rates'!AR56*0.82</f>
        <v>91840</v>
      </c>
      <c r="AS56" s="34">
        <f>'BAR BB| Open rates'!AS56*0.82</f>
        <v>91840</v>
      </c>
      <c r="AT56" s="34">
        <f>'BAR BB| Open rates'!AT56*0.82</f>
        <v>91840</v>
      </c>
      <c r="AU56" s="34">
        <f>'BAR BB| Open rates'!AU56*0.82</f>
        <v>91840</v>
      </c>
      <c r="AV56" s="34">
        <f>'BAR BB| Open rates'!AV56*0.82</f>
        <v>91840</v>
      </c>
      <c r="AW56" s="34">
        <f>'BAR BB| Open rates'!AW56*0.82</f>
        <v>91840</v>
      </c>
      <c r="AX56" s="34">
        <f>'BAR BB| Open rates'!AX56*0.82</f>
        <v>91840</v>
      </c>
      <c r="AY56" s="34">
        <f>'BAR BB| Open rates'!AY56*0.82</f>
        <v>91840</v>
      </c>
      <c r="AZ56" s="34">
        <f>'BAR BB| Open rates'!AZ56*0.82</f>
        <v>91840</v>
      </c>
      <c r="BA56" s="34">
        <f>'BAR BB| Open rates'!BA56*0.82</f>
        <v>91840</v>
      </c>
      <c r="BB56" s="34">
        <f>'BAR BB| Open rates'!BB56*0.82</f>
        <v>91840</v>
      </c>
      <c r="BC56" s="34">
        <f>'BAR BB| Open rates'!BC56*0.82</f>
        <v>91840</v>
      </c>
      <c r="BD56" s="34">
        <f>'BAR BB| Open rates'!BD56*0.82</f>
        <v>91840</v>
      </c>
      <c r="BE56" s="34">
        <f>'BAR BB| Open rates'!BE56*0.82</f>
        <v>91840</v>
      </c>
      <c r="BF56" s="34">
        <f>'BAR BB| Open rates'!BF56*0.82</f>
        <v>91840</v>
      </c>
      <c r="BG56" s="34">
        <f>'BAR BB| Open rates'!BG56*0.82</f>
        <v>91840</v>
      </c>
      <c r="BH56" s="34">
        <f>'BAR BB| Open rates'!BH56*0.82</f>
        <v>91840</v>
      </c>
      <c r="BI56" s="34">
        <f>'BAR BB| Open rates'!BI56*0.82</f>
        <v>91840</v>
      </c>
      <c r="BJ56" s="34">
        <f>'BAR BB| Open rates'!BJ56*0.82</f>
        <v>91840</v>
      </c>
      <c r="BK56" s="34">
        <f>'BAR BB| Open rates'!BK56*0.82</f>
        <v>91840</v>
      </c>
      <c r="BL56" s="34">
        <f>'BAR BB| Open rates'!BL56*0.82</f>
        <v>91840</v>
      </c>
      <c r="BM56" s="34">
        <f>'BAR BB| Open rates'!BM56*0.82</f>
        <v>91840</v>
      </c>
      <c r="BN56" s="34">
        <f>'BAR BB| Open rates'!BN56*0.82</f>
        <v>91840</v>
      </c>
      <c r="BO56" s="34">
        <f>'BAR BB| Open rates'!BO56*0.82</f>
        <v>91840</v>
      </c>
      <c r="BP56" s="34">
        <f>'BAR BB| Open rates'!BP56*0.82</f>
        <v>91840</v>
      </c>
      <c r="BQ56" s="34">
        <f>'BAR BB| Open rates'!BQ56*0.82</f>
        <v>75440</v>
      </c>
      <c r="BR56" s="34">
        <f>'BAR BB| Open rates'!BR56*0.82</f>
        <v>75440</v>
      </c>
      <c r="BS56" s="34">
        <f>'BAR BB| Open rates'!BS56*0.82</f>
        <v>75440</v>
      </c>
      <c r="BT56" s="34">
        <f>'BAR BB| Open rates'!BT56*0.82</f>
        <v>75440</v>
      </c>
      <c r="BU56" s="34">
        <f>'BAR BB| Open rates'!BU56*0.82</f>
        <v>75440</v>
      </c>
      <c r="BV56" s="34">
        <f>'BAR BB| Open rates'!BV56*0.82</f>
        <v>75440</v>
      </c>
      <c r="BW56" s="34">
        <f>'BAR BB| Open rates'!BW56*0.82</f>
        <v>75440</v>
      </c>
      <c r="BX56" s="34">
        <f>'BAR BB| Open rates'!BX56*0.82</f>
        <v>75440</v>
      </c>
      <c r="BY56" s="34">
        <f>'BAR BB| Open rates'!BY56*0.82</f>
        <v>75440</v>
      </c>
      <c r="BZ56" s="34">
        <f>'BAR BB| Open rates'!BZ56*0.82</f>
        <v>75440</v>
      </c>
      <c r="CA56" s="34">
        <f>'BAR BB| Open rates'!CA56*0.82</f>
        <v>75440</v>
      </c>
      <c r="CB56" s="34">
        <f>'BAR BB| Open rates'!CB56*0.82</f>
        <v>75440</v>
      </c>
      <c r="CC56" s="34">
        <f>'BAR BB| Open rates'!CC56*0.82</f>
        <v>75440</v>
      </c>
      <c r="CD56" s="34">
        <f>'BAR BB| Open rates'!CD56*0.82</f>
        <v>75440</v>
      </c>
      <c r="CE56" s="34">
        <f>'BAR BB| Open rates'!CE56*0.82</f>
        <v>75440</v>
      </c>
      <c r="CF56" s="34">
        <f>'BAR BB| Open rates'!CF56*0.82</f>
        <v>75440</v>
      </c>
      <c r="CG56" s="34">
        <f>'BAR BB| Open rates'!CG56*0.82</f>
        <v>75440</v>
      </c>
      <c r="CH56" s="34">
        <f>'BAR BB| Open rates'!CH56*0.82</f>
        <v>75440</v>
      </c>
      <c r="CI56" s="34">
        <f>'BAR BB| Open rates'!CI56*0.82</f>
        <v>75440</v>
      </c>
      <c r="CJ56" s="34">
        <f>'BAR BB| Open rates'!CJ56*0.82</f>
        <v>75440</v>
      </c>
      <c r="CK56" s="34">
        <f>'BAR BB| Open rates'!CK56*0.82</f>
        <v>75440</v>
      </c>
      <c r="CL56" s="34">
        <f>'BAR BB| Open rates'!CL56*0.82</f>
        <v>75440</v>
      </c>
      <c r="CM56" s="34">
        <f>'BAR BB| Open rates'!CM56*0.82</f>
        <v>75440</v>
      </c>
      <c r="CN56" s="34">
        <f>'BAR BB| Open rates'!CN56*0.82</f>
        <v>75440</v>
      </c>
      <c r="CO56" s="34">
        <f>'BAR BB| Open rates'!CO56*0.82</f>
        <v>75440</v>
      </c>
      <c r="CP56" s="34">
        <f>'BAR BB| Open rates'!CP56*0.82</f>
        <v>75440</v>
      </c>
      <c r="CQ56" s="34">
        <f>'BAR BB| Open rates'!CQ56*0.82</f>
        <v>75440</v>
      </c>
      <c r="CR56" s="34">
        <f>'BAR BB| Open rates'!CR56*0.82</f>
        <v>75440</v>
      </c>
      <c r="CS56" s="34">
        <f>'BAR BB| Open rates'!CS56*0.82</f>
        <v>75440</v>
      </c>
      <c r="CT56" s="34">
        <f>'BAR BB| Open rates'!CT56*0.82</f>
        <v>75440</v>
      </c>
      <c r="CU56" s="34">
        <f>'BAR BB| Open rates'!CU56*0.82</f>
        <v>75440</v>
      </c>
      <c r="CV56" s="34">
        <f>'BAR BB| Open rates'!CV56*0.82</f>
        <v>75440</v>
      </c>
      <c r="CW56" s="34">
        <f>'BAR BB| Open rates'!CW56*0.82</f>
        <v>75440</v>
      </c>
      <c r="CX56" s="34">
        <f>'BAR BB| Open rates'!CX56*0.82</f>
        <v>75440</v>
      </c>
      <c r="CY56" s="34">
        <f>'BAR BB| Open rates'!CY56*0.82</f>
        <v>75440</v>
      </c>
      <c r="CZ56" s="34">
        <f>'BAR BB| Open rates'!CZ56*0.82</f>
        <v>75440</v>
      </c>
      <c r="DA56" s="34">
        <f>'BAR BB| Open rates'!DA56*0.82</f>
        <v>75440</v>
      </c>
      <c r="DB56" s="34">
        <f>'BAR BB| Open rates'!DB56*0.82</f>
        <v>75440</v>
      </c>
      <c r="DC56" s="34">
        <f>'BAR BB| Open rates'!DC56*0.82</f>
        <v>75440</v>
      </c>
      <c r="DD56" s="34">
        <f>'BAR BB| Open rates'!DD56*0.82</f>
        <v>75440</v>
      </c>
      <c r="DE56" s="34">
        <f>'BAR BB| Open rates'!DE56*0.82</f>
        <v>75440</v>
      </c>
      <c r="DF56" s="34">
        <f>'BAR BB| Open rates'!DF56*0.82</f>
        <v>75440</v>
      </c>
      <c r="DG56" s="34">
        <f>'BAR BB| Open rates'!DG56*0.82</f>
        <v>75440</v>
      </c>
      <c r="DH56" s="34">
        <f>'BAR BB| Open rates'!DH56*0.82</f>
        <v>75440</v>
      </c>
      <c r="DI56" s="34">
        <f>'BAR BB| Open rates'!DI56*0.82</f>
        <v>75440</v>
      </c>
      <c r="DJ56" s="34">
        <f>'BAR BB| Open rates'!DJ56*0.82</f>
        <v>75440</v>
      </c>
      <c r="DK56" s="34">
        <f>'BAR BB| Open rates'!DK56*0.82</f>
        <v>75440</v>
      </c>
      <c r="DL56" s="34">
        <f>'BAR BB| Open rates'!DL56*0.82</f>
        <v>75440</v>
      </c>
      <c r="DM56" s="34">
        <f>'BAR BB| Open rates'!DM56*0.82</f>
        <v>75440</v>
      </c>
      <c r="DN56" s="34">
        <f>'BAR BB| Open rates'!DN56*0.82</f>
        <v>75440</v>
      </c>
      <c r="DO56" s="34">
        <f>'BAR BB| Open rates'!DO56*0.82</f>
        <v>75440</v>
      </c>
      <c r="DP56" s="34">
        <f>'BAR BB| Open rates'!DP56*0.82</f>
        <v>75440</v>
      </c>
      <c r="DQ56" s="34">
        <f>'BAR BB| Open rates'!DQ56*0.82</f>
        <v>75440</v>
      </c>
      <c r="DR56" s="34">
        <f>'BAR BB| Open rates'!DR56*0.82</f>
        <v>75440</v>
      </c>
      <c r="DS56" s="34">
        <f>'BAR BB| Open rates'!DS56*0.82</f>
        <v>75440</v>
      </c>
      <c r="DT56" s="34">
        <f>'BAR BB| Open rates'!DT56*0.82</f>
        <v>75440</v>
      </c>
      <c r="DU56" s="34">
        <f>'BAR BB| Open rates'!DU56*0.82</f>
        <v>75440</v>
      </c>
      <c r="DV56" s="34">
        <f>'BAR BB| Open rates'!DV56*0.82</f>
        <v>75440</v>
      </c>
      <c r="DW56" s="34">
        <f>'BAR BB| Open rates'!DW56*0.82</f>
        <v>75440</v>
      </c>
      <c r="DX56" s="34">
        <f>'BAR BB| Open rates'!DX56*0.82</f>
        <v>75440</v>
      </c>
      <c r="DY56" s="34">
        <f>'BAR BB| Open rates'!DY56*0.82</f>
        <v>75440</v>
      </c>
      <c r="DZ56" s="34">
        <f>'BAR BB| Open rates'!DZ56*0.82</f>
        <v>75440</v>
      </c>
      <c r="EA56" s="34">
        <f>'BAR BB| Open rates'!EA56*0.82</f>
        <v>75440</v>
      </c>
      <c r="EB56" s="34">
        <f>'BAR BB| Open rates'!EB56*0.82</f>
        <v>75440</v>
      </c>
      <c r="EC56" s="34">
        <f>'BAR BB| Open rates'!EC56*0.82</f>
        <v>75440</v>
      </c>
      <c r="ED56" s="34">
        <f>'BAR BB| Open rates'!ED56*0.82</f>
        <v>75440</v>
      </c>
      <c r="EE56" s="34">
        <f>'BAR BB| Open rates'!EE56*0.82</f>
        <v>75440</v>
      </c>
      <c r="EF56" s="34">
        <f>'BAR BB| Open rates'!EF56*0.82</f>
        <v>75440</v>
      </c>
      <c r="EG56" s="34">
        <f>'BAR BB| Open rates'!EG56*0.82</f>
        <v>75440</v>
      </c>
      <c r="EH56" s="34">
        <f>'BAR BB| Open rates'!EH56*0.82</f>
        <v>75440</v>
      </c>
      <c r="EI56" s="34">
        <f>'BAR BB| Open rates'!EI56*0.82</f>
        <v>75440</v>
      </c>
      <c r="EJ56" s="34">
        <f>'BAR BB| Open rates'!EJ56*0.82</f>
        <v>75440</v>
      </c>
      <c r="EK56" s="34">
        <f>'BAR BB| Open rates'!EK56*0.82</f>
        <v>75440</v>
      </c>
      <c r="EL56" s="34">
        <f>'BAR BB| Open rates'!EL56*0.82</f>
        <v>75440</v>
      </c>
      <c r="EM56" s="34">
        <f>'BAR BB| Open rates'!EM56*0.82</f>
        <v>75440</v>
      </c>
      <c r="EN56" s="34">
        <f>'BAR BB| Open rates'!EN56*0.82</f>
        <v>75440</v>
      </c>
      <c r="EO56" s="34">
        <f>'BAR BB| Open rates'!EO56*0.82</f>
        <v>75440</v>
      </c>
      <c r="EP56" s="34">
        <f>'BAR BB| Open rates'!EP56*0.82</f>
        <v>75440</v>
      </c>
      <c r="EQ56" s="34">
        <f>'BAR BB| Open rates'!EQ56*0.82</f>
        <v>75440</v>
      </c>
      <c r="ER56" s="34">
        <f>'BAR BB| Open rates'!ER56*0.82</f>
        <v>75440</v>
      </c>
      <c r="ES56" s="34">
        <f>'BAR BB| Open rates'!ES56*0.82</f>
        <v>75440</v>
      </c>
      <c r="ET56" s="34">
        <f>'BAR BB| Open rates'!ET56*0.82</f>
        <v>75440</v>
      </c>
      <c r="EU56" s="34">
        <f>'BAR BB| Open rates'!EU56*0.82</f>
        <v>75440</v>
      </c>
      <c r="EV56" s="34">
        <f>'BAR BB| Open rates'!EV56*0.82</f>
        <v>75440</v>
      </c>
      <c r="EW56" s="34">
        <f>'BAR BB| Open rates'!EW56*0.82</f>
        <v>75440</v>
      </c>
      <c r="EX56" s="34">
        <f>'BAR BB| Open rates'!EX56*0.82</f>
        <v>75440</v>
      </c>
      <c r="EY56" s="34">
        <f>'BAR BB| Open rates'!EY56*0.82</f>
        <v>75440</v>
      </c>
      <c r="EZ56" s="34">
        <f>'BAR BB| Open rates'!EZ56*0.82</f>
        <v>75440</v>
      </c>
      <c r="FA56" s="34">
        <f>'BAR BB| Open rates'!FA56*0.82</f>
        <v>75440</v>
      </c>
      <c r="FB56" s="34">
        <f>'BAR BB| Open rates'!FB56*0.82</f>
        <v>75440</v>
      </c>
      <c r="FC56" s="34">
        <f>'BAR BB| Open rates'!FC56*0.82</f>
        <v>75440</v>
      </c>
      <c r="FD56" s="34">
        <f>'BAR BB| Open rates'!FD56*0.82</f>
        <v>75440</v>
      </c>
      <c r="FE56" s="34">
        <f>'BAR BB| Open rates'!FE56*0.82</f>
        <v>75440</v>
      </c>
      <c r="FF56" s="34">
        <f>'BAR BB| Open rates'!FF56*0.82</f>
        <v>75440</v>
      </c>
      <c r="FG56" s="34">
        <f>'BAR BB| Open rates'!FG56*0.82</f>
        <v>75440</v>
      </c>
      <c r="FH56" s="34">
        <f>'BAR BB| Open rates'!FH56*0.82</f>
        <v>75440</v>
      </c>
      <c r="FI56" s="34">
        <f>'BAR BB| Open rates'!FI56*0.82</f>
        <v>75440</v>
      </c>
      <c r="FJ56" s="34">
        <f>'BAR BB| Open rates'!FJ56*0.82</f>
        <v>75440</v>
      </c>
      <c r="FK56" s="34">
        <f>'BAR BB| Open rates'!FK56*0.82</f>
        <v>75440</v>
      </c>
      <c r="FL56" s="34">
        <f>'BAR BB| Open rates'!FL56*0.82</f>
        <v>75440</v>
      </c>
      <c r="FM56" s="34">
        <f>'BAR BB| Open rates'!FM56*0.82</f>
        <v>75440</v>
      </c>
      <c r="FN56" s="34">
        <f>'BAR BB| Open rates'!FN56*0.82</f>
        <v>75440</v>
      </c>
      <c r="FO56" s="34">
        <f>'BAR BB| Open rates'!FO56*0.82</f>
        <v>75440</v>
      </c>
      <c r="FP56" s="34">
        <f>'BAR BB| Open rates'!FP56*0.82</f>
        <v>75440</v>
      </c>
      <c r="FQ56" s="34">
        <f>'BAR BB| Open rates'!FQ56*0.82</f>
        <v>75440</v>
      </c>
      <c r="FR56" s="34">
        <f>'BAR BB| Open rates'!FR56*0.82</f>
        <v>75440</v>
      </c>
      <c r="FS56" s="34">
        <f>'BAR BB| Open rates'!FS56*0.82</f>
        <v>75440</v>
      </c>
      <c r="FT56" s="34">
        <f>'BAR BB| Open rates'!FT56*0.82</f>
        <v>75440</v>
      </c>
      <c r="FU56" s="34">
        <f>'BAR BB| Open rates'!FU56*0.82</f>
        <v>75440</v>
      </c>
      <c r="FV56" s="34">
        <f>'BAR BB| Open rates'!FV56*0.82</f>
        <v>75440</v>
      </c>
      <c r="FW56" s="34">
        <f>'BAR BB| Open rates'!FW56*0.82</f>
        <v>75440</v>
      </c>
      <c r="FX56" s="34">
        <f>'BAR BB| Open rates'!FX56*0.82</f>
        <v>75440</v>
      </c>
      <c r="FY56" s="34">
        <f>'BAR BB| Open rates'!FY56*0.82</f>
        <v>75440</v>
      </c>
      <c r="FZ56" s="34">
        <f>'BAR BB| Open rates'!FZ56*0.82</f>
        <v>75440</v>
      </c>
      <c r="GA56" s="34">
        <f>'BAR BB| Open rates'!GA56*0.82</f>
        <v>75440</v>
      </c>
      <c r="GB56" s="34">
        <f>'BAR BB| Open rates'!GB56*0.82</f>
        <v>75440</v>
      </c>
      <c r="GC56" s="34">
        <f>'BAR BB| Open rates'!GC56*0.82</f>
        <v>75440</v>
      </c>
      <c r="GD56" s="34">
        <f>'BAR BB| Open rates'!GD56*0.82</f>
        <v>75440</v>
      </c>
      <c r="GE56" s="34">
        <f>'BAR BB| Open rates'!GE56*0.82</f>
        <v>75440</v>
      </c>
    </row>
    <row r="57" spans="1:187" s="35" customFormat="1" ht="12.75" customHeight="1" x14ac:dyDescent="0.2">
      <c r="A57" s="261">
        <v>6</v>
      </c>
      <c r="B57" s="34">
        <f>'BAR BB| Open rates'!B57*0.82</f>
        <v>94300</v>
      </c>
      <c r="C57" s="34">
        <f>'BAR BB| Open rates'!C57*0.82</f>
        <v>94300</v>
      </c>
      <c r="D57" s="34">
        <f>'BAR BB| Open rates'!D57*0.82</f>
        <v>94300</v>
      </c>
      <c r="E57" s="34">
        <f>'BAR BB| Open rates'!E57*0.82</f>
        <v>94300</v>
      </c>
      <c r="F57" s="34">
        <f>'BAR BB| Open rates'!F57*0.82</f>
        <v>94300</v>
      </c>
      <c r="G57" s="34">
        <f>'BAR BB| Open rates'!G57*0.82</f>
        <v>94300</v>
      </c>
      <c r="H57" s="34">
        <f>'BAR BB| Open rates'!H57*0.82</f>
        <v>94300</v>
      </c>
      <c r="I57" s="34">
        <f>'BAR BB| Open rates'!I57*0.82</f>
        <v>94300</v>
      </c>
      <c r="J57" s="34">
        <f>'BAR BB| Open rates'!J57*0.82</f>
        <v>94300</v>
      </c>
      <c r="K57" s="34">
        <f>'BAR BB| Open rates'!K57*0.82</f>
        <v>94300</v>
      </c>
      <c r="L57" s="34">
        <f>'BAR BB| Open rates'!L57*0.82</f>
        <v>94300</v>
      </c>
      <c r="M57" s="34">
        <f>'BAR BB| Open rates'!M57*0.82</f>
        <v>94300</v>
      </c>
      <c r="N57" s="34">
        <f>'BAR BB| Open rates'!N57*0.82</f>
        <v>94300</v>
      </c>
      <c r="O57" s="34">
        <f>'BAR BB| Open rates'!O57*0.82</f>
        <v>94300</v>
      </c>
      <c r="P57" s="34">
        <f>'BAR BB| Open rates'!P57*0.82</f>
        <v>94300</v>
      </c>
      <c r="Q57" s="34">
        <f>'BAR BB| Open rates'!Q57*0.82</f>
        <v>94300</v>
      </c>
      <c r="R57" s="34">
        <f>'BAR BB| Open rates'!R57*0.82</f>
        <v>94300</v>
      </c>
      <c r="S57" s="34">
        <f>'BAR BB| Open rates'!S57*0.82</f>
        <v>94300</v>
      </c>
      <c r="T57" s="34">
        <f>'BAR BB| Open rates'!T57*0.82</f>
        <v>94300</v>
      </c>
      <c r="U57" s="34">
        <f>'BAR BB| Open rates'!U57*0.82</f>
        <v>94300</v>
      </c>
      <c r="V57" s="34">
        <f>'BAR BB| Open rates'!V57*0.82</f>
        <v>94300</v>
      </c>
      <c r="W57" s="34">
        <f>'BAR BB| Open rates'!W57*0.82</f>
        <v>94300</v>
      </c>
      <c r="X57" s="34">
        <f>'BAR BB| Open rates'!X57*0.82</f>
        <v>94300</v>
      </c>
      <c r="Y57" s="34">
        <f>'BAR BB| Open rates'!Y57*0.82</f>
        <v>94300</v>
      </c>
      <c r="Z57" s="34">
        <f>'BAR BB| Open rates'!Z57*0.82</f>
        <v>94300</v>
      </c>
      <c r="AA57" s="34">
        <f>'BAR BB| Open rates'!AA57*0.82</f>
        <v>94300</v>
      </c>
      <c r="AB57" s="34">
        <f>'BAR BB| Open rates'!AB57*0.82</f>
        <v>94300</v>
      </c>
      <c r="AC57" s="34">
        <f>'BAR BB| Open rates'!AC57*0.82</f>
        <v>94300</v>
      </c>
      <c r="AD57" s="34">
        <f>'BAR BB| Open rates'!AD57*0.82</f>
        <v>94300</v>
      </c>
      <c r="AE57" s="34">
        <f>'BAR BB| Open rates'!AE57*0.82</f>
        <v>94300</v>
      </c>
      <c r="AF57" s="34">
        <f>'BAR BB| Open rates'!AF57*0.82</f>
        <v>94300</v>
      </c>
      <c r="AG57" s="34">
        <f>'BAR BB| Open rates'!AG57*0.82</f>
        <v>94300</v>
      </c>
      <c r="AH57" s="34">
        <f>'BAR BB| Open rates'!AH57*0.82</f>
        <v>94300</v>
      </c>
      <c r="AI57" s="34">
        <f>'BAR BB| Open rates'!AI57*0.82</f>
        <v>94300</v>
      </c>
      <c r="AJ57" s="34">
        <f>'BAR BB| Open rates'!AJ57*0.82</f>
        <v>94300</v>
      </c>
      <c r="AK57" s="34">
        <f>'BAR BB| Open rates'!AK57*0.82</f>
        <v>94300</v>
      </c>
      <c r="AL57" s="34">
        <f>'BAR BB| Open rates'!AL57*0.82</f>
        <v>94300</v>
      </c>
      <c r="AM57" s="34">
        <f>'BAR BB| Open rates'!AM57*0.82</f>
        <v>94300</v>
      </c>
      <c r="AN57" s="34">
        <f>'BAR BB| Open rates'!AN57*0.82</f>
        <v>94300</v>
      </c>
      <c r="AO57" s="34">
        <f>'BAR BB| Open rates'!AO57*0.82</f>
        <v>94300</v>
      </c>
      <c r="AP57" s="34">
        <f>'BAR BB| Open rates'!AP57*0.82</f>
        <v>94300</v>
      </c>
      <c r="AQ57" s="34">
        <f>'BAR BB| Open rates'!AQ57*0.82</f>
        <v>94300</v>
      </c>
      <c r="AR57" s="34">
        <f>'BAR BB| Open rates'!AR57*0.82</f>
        <v>94300</v>
      </c>
      <c r="AS57" s="34">
        <f>'BAR BB| Open rates'!AS57*0.82</f>
        <v>94300</v>
      </c>
      <c r="AT57" s="34">
        <f>'BAR BB| Open rates'!AT57*0.82</f>
        <v>94300</v>
      </c>
      <c r="AU57" s="34">
        <f>'BAR BB| Open rates'!AU57*0.82</f>
        <v>94300</v>
      </c>
      <c r="AV57" s="34">
        <f>'BAR BB| Open rates'!AV57*0.82</f>
        <v>94300</v>
      </c>
      <c r="AW57" s="34">
        <f>'BAR BB| Open rates'!AW57*0.82</f>
        <v>94300</v>
      </c>
      <c r="AX57" s="34">
        <f>'BAR BB| Open rates'!AX57*0.82</f>
        <v>94300</v>
      </c>
      <c r="AY57" s="34">
        <f>'BAR BB| Open rates'!AY57*0.82</f>
        <v>94300</v>
      </c>
      <c r="AZ57" s="34">
        <f>'BAR BB| Open rates'!AZ57*0.82</f>
        <v>94300</v>
      </c>
      <c r="BA57" s="34">
        <f>'BAR BB| Open rates'!BA57*0.82</f>
        <v>94300</v>
      </c>
      <c r="BB57" s="34">
        <f>'BAR BB| Open rates'!BB57*0.82</f>
        <v>94300</v>
      </c>
      <c r="BC57" s="34">
        <f>'BAR BB| Open rates'!BC57*0.82</f>
        <v>94300</v>
      </c>
      <c r="BD57" s="34">
        <f>'BAR BB| Open rates'!BD57*0.82</f>
        <v>94300</v>
      </c>
      <c r="BE57" s="34">
        <f>'BAR BB| Open rates'!BE57*0.82</f>
        <v>94300</v>
      </c>
      <c r="BF57" s="34">
        <f>'BAR BB| Open rates'!BF57*0.82</f>
        <v>94300</v>
      </c>
      <c r="BG57" s="34">
        <f>'BAR BB| Open rates'!BG57*0.82</f>
        <v>94300</v>
      </c>
      <c r="BH57" s="34">
        <f>'BAR BB| Open rates'!BH57*0.82</f>
        <v>94300</v>
      </c>
      <c r="BI57" s="34">
        <f>'BAR BB| Open rates'!BI57*0.82</f>
        <v>94300</v>
      </c>
      <c r="BJ57" s="34">
        <f>'BAR BB| Open rates'!BJ57*0.82</f>
        <v>94300</v>
      </c>
      <c r="BK57" s="34">
        <f>'BAR BB| Open rates'!BK57*0.82</f>
        <v>94300</v>
      </c>
      <c r="BL57" s="34">
        <f>'BAR BB| Open rates'!BL57*0.82</f>
        <v>94300</v>
      </c>
      <c r="BM57" s="34">
        <f>'BAR BB| Open rates'!BM57*0.82</f>
        <v>94300</v>
      </c>
      <c r="BN57" s="34">
        <f>'BAR BB| Open rates'!BN57*0.82</f>
        <v>94300</v>
      </c>
      <c r="BO57" s="34">
        <f>'BAR BB| Open rates'!BO57*0.82</f>
        <v>94300</v>
      </c>
      <c r="BP57" s="34">
        <f>'BAR BB| Open rates'!BP57*0.82</f>
        <v>94300</v>
      </c>
      <c r="BQ57" s="34">
        <f>'BAR BB| Open rates'!BQ57*0.82</f>
        <v>77900</v>
      </c>
      <c r="BR57" s="34">
        <f>'BAR BB| Open rates'!BR57*0.82</f>
        <v>77900</v>
      </c>
      <c r="BS57" s="34">
        <f>'BAR BB| Open rates'!BS57*0.82</f>
        <v>77900</v>
      </c>
      <c r="BT57" s="34">
        <f>'BAR BB| Open rates'!BT57*0.82</f>
        <v>77900</v>
      </c>
      <c r="BU57" s="34">
        <f>'BAR BB| Open rates'!BU57*0.82</f>
        <v>77900</v>
      </c>
      <c r="BV57" s="34">
        <f>'BAR BB| Open rates'!BV57*0.82</f>
        <v>77900</v>
      </c>
      <c r="BW57" s="34">
        <f>'BAR BB| Open rates'!BW57*0.82</f>
        <v>77900</v>
      </c>
      <c r="BX57" s="34">
        <f>'BAR BB| Open rates'!BX57*0.82</f>
        <v>77900</v>
      </c>
      <c r="BY57" s="34">
        <f>'BAR BB| Open rates'!BY57*0.82</f>
        <v>77900</v>
      </c>
      <c r="BZ57" s="34">
        <f>'BAR BB| Open rates'!BZ57*0.82</f>
        <v>77900</v>
      </c>
      <c r="CA57" s="34">
        <f>'BAR BB| Open rates'!CA57*0.82</f>
        <v>77900</v>
      </c>
      <c r="CB57" s="34">
        <f>'BAR BB| Open rates'!CB57*0.82</f>
        <v>77900</v>
      </c>
      <c r="CC57" s="34">
        <f>'BAR BB| Open rates'!CC57*0.82</f>
        <v>77900</v>
      </c>
      <c r="CD57" s="34">
        <f>'BAR BB| Open rates'!CD57*0.82</f>
        <v>77900</v>
      </c>
      <c r="CE57" s="34">
        <f>'BAR BB| Open rates'!CE57*0.82</f>
        <v>77900</v>
      </c>
      <c r="CF57" s="34">
        <f>'BAR BB| Open rates'!CF57*0.82</f>
        <v>77900</v>
      </c>
      <c r="CG57" s="34">
        <f>'BAR BB| Open rates'!CG57*0.82</f>
        <v>77900</v>
      </c>
      <c r="CH57" s="34">
        <f>'BAR BB| Open rates'!CH57*0.82</f>
        <v>77900</v>
      </c>
      <c r="CI57" s="34">
        <f>'BAR BB| Open rates'!CI57*0.82</f>
        <v>77900</v>
      </c>
      <c r="CJ57" s="34">
        <f>'BAR BB| Open rates'!CJ57*0.82</f>
        <v>77900</v>
      </c>
      <c r="CK57" s="34">
        <f>'BAR BB| Open rates'!CK57*0.82</f>
        <v>77900</v>
      </c>
      <c r="CL57" s="34">
        <f>'BAR BB| Open rates'!CL57*0.82</f>
        <v>77900</v>
      </c>
      <c r="CM57" s="34">
        <f>'BAR BB| Open rates'!CM57*0.82</f>
        <v>77900</v>
      </c>
      <c r="CN57" s="34">
        <f>'BAR BB| Open rates'!CN57*0.82</f>
        <v>77900</v>
      </c>
      <c r="CO57" s="34">
        <f>'BAR BB| Open rates'!CO57*0.82</f>
        <v>77900</v>
      </c>
      <c r="CP57" s="34">
        <f>'BAR BB| Open rates'!CP57*0.82</f>
        <v>77900</v>
      </c>
      <c r="CQ57" s="34">
        <f>'BAR BB| Open rates'!CQ57*0.82</f>
        <v>77900</v>
      </c>
      <c r="CR57" s="34">
        <f>'BAR BB| Open rates'!CR57*0.82</f>
        <v>77900</v>
      </c>
      <c r="CS57" s="34">
        <f>'BAR BB| Open rates'!CS57*0.82</f>
        <v>77900</v>
      </c>
      <c r="CT57" s="34">
        <f>'BAR BB| Open rates'!CT57*0.82</f>
        <v>77900</v>
      </c>
      <c r="CU57" s="34">
        <f>'BAR BB| Open rates'!CU57*0.82</f>
        <v>77900</v>
      </c>
      <c r="CV57" s="34">
        <f>'BAR BB| Open rates'!CV57*0.82</f>
        <v>77900</v>
      </c>
      <c r="CW57" s="34">
        <f>'BAR BB| Open rates'!CW57*0.82</f>
        <v>77900</v>
      </c>
      <c r="CX57" s="34">
        <f>'BAR BB| Open rates'!CX57*0.82</f>
        <v>77900</v>
      </c>
      <c r="CY57" s="34">
        <f>'BAR BB| Open rates'!CY57*0.82</f>
        <v>77900</v>
      </c>
      <c r="CZ57" s="34">
        <f>'BAR BB| Open rates'!CZ57*0.82</f>
        <v>77900</v>
      </c>
      <c r="DA57" s="34">
        <f>'BAR BB| Open rates'!DA57*0.82</f>
        <v>77900</v>
      </c>
      <c r="DB57" s="34">
        <f>'BAR BB| Open rates'!DB57*0.82</f>
        <v>77900</v>
      </c>
      <c r="DC57" s="34">
        <f>'BAR BB| Open rates'!DC57*0.82</f>
        <v>77900</v>
      </c>
      <c r="DD57" s="34">
        <f>'BAR BB| Open rates'!DD57*0.82</f>
        <v>77900</v>
      </c>
      <c r="DE57" s="34">
        <f>'BAR BB| Open rates'!DE57*0.82</f>
        <v>77900</v>
      </c>
      <c r="DF57" s="34">
        <f>'BAR BB| Open rates'!DF57*0.82</f>
        <v>77900</v>
      </c>
      <c r="DG57" s="34">
        <f>'BAR BB| Open rates'!DG57*0.82</f>
        <v>77900</v>
      </c>
      <c r="DH57" s="34">
        <f>'BAR BB| Open rates'!DH57*0.82</f>
        <v>77900</v>
      </c>
      <c r="DI57" s="34">
        <f>'BAR BB| Open rates'!DI57*0.82</f>
        <v>77900</v>
      </c>
      <c r="DJ57" s="34">
        <f>'BAR BB| Open rates'!DJ57*0.82</f>
        <v>77900</v>
      </c>
      <c r="DK57" s="34">
        <f>'BAR BB| Open rates'!DK57*0.82</f>
        <v>77900</v>
      </c>
      <c r="DL57" s="34">
        <f>'BAR BB| Open rates'!DL57*0.82</f>
        <v>77900</v>
      </c>
      <c r="DM57" s="34">
        <f>'BAR BB| Open rates'!DM57*0.82</f>
        <v>77900</v>
      </c>
      <c r="DN57" s="34">
        <f>'BAR BB| Open rates'!DN57*0.82</f>
        <v>77900</v>
      </c>
      <c r="DO57" s="34">
        <f>'BAR BB| Open rates'!DO57*0.82</f>
        <v>77900</v>
      </c>
      <c r="DP57" s="34">
        <f>'BAR BB| Open rates'!DP57*0.82</f>
        <v>77900</v>
      </c>
      <c r="DQ57" s="34">
        <f>'BAR BB| Open rates'!DQ57*0.82</f>
        <v>77900</v>
      </c>
      <c r="DR57" s="34">
        <f>'BAR BB| Open rates'!DR57*0.82</f>
        <v>77900</v>
      </c>
      <c r="DS57" s="34">
        <f>'BAR BB| Open rates'!DS57*0.82</f>
        <v>77900</v>
      </c>
      <c r="DT57" s="34">
        <f>'BAR BB| Open rates'!DT57*0.82</f>
        <v>77900</v>
      </c>
      <c r="DU57" s="34">
        <f>'BAR BB| Open rates'!DU57*0.82</f>
        <v>77900</v>
      </c>
      <c r="DV57" s="34">
        <f>'BAR BB| Open rates'!DV57*0.82</f>
        <v>77900</v>
      </c>
      <c r="DW57" s="34">
        <f>'BAR BB| Open rates'!DW57*0.82</f>
        <v>77900</v>
      </c>
      <c r="DX57" s="34">
        <f>'BAR BB| Open rates'!DX57*0.82</f>
        <v>77900</v>
      </c>
      <c r="DY57" s="34">
        <f>'BAR BB| Open rates'!DY57*0.82</f>
        <v>77900</v>
      </c>
      <c r="DZ57" s="34">
        <f>'BAR BB| Open rates'!DZ57*0.82</f>
        <v>77900</v>
      </c>
      <c r="EA57" s="34">
        <f>'BAR BB| Open rates'!EA57*0.82</f>
        <v>77900</v>
      </c>
      <c r="EB57" s="34">
        <f>'BAR BB| Open rates'!EB57*0.82</f>
        <v>77900</v>
      </c>
      <c r="EC57" s="34">
        <f>'BAR BB| Open rates'!EC57*0.82</f>
        <v>77900</v>
      </c>
      <c r="ED57" s="34">
        <f>'BAR BB| Open rates'!ED57*0.82</f>
        <v>77900</v>
      </c>
      <c r="EE57" s="34">
        <f>'BAR BB| Open rates'!EE57*0.82</f>
        <v>77900</v>
      </c>
      <c r="EF57" s="34">
        <f>'BAR BB| Open rates'!EF57*0.82</f>
        <v>77900</v>
      </c>
      <c r="EG57" s="34">
        <f>'BAR BB| Open rates'!EG57*0.82</f>
        <v>77900</v>
      </c>
      <c r="EH57" s="34">
        <f>'BAR BB| Open rates'!EH57*0.82</f>
        <v>77900</v>
      </c>
      <c r="EI57" s="34">
        <f>'BAR BB| Open rates'!EI57*0.82</f>
        <v>77900</v>
      </c>
      <c r="EJ57" s="34">
        <f>'BAR BB| Open rates'!EJ57*0.82</f>
        <v>77900</v>
      </c>
      <c r="EK57" s="34">
        <f>'BAR BB| Open rates'!EK57*0.82</f>
        <v>77900</v>
      </c>
      <c r="EL57" s="34">
        <f>'BAR BB| Open rates'!EL57*0.82</f>
        <v>77900</v>
      </c>
      <c r="EM57" s="34">
        <f>'BAR BB| Open rates'!EM57*0.82</f>
        <v>77900</v>
      </c>
      <c r="EN57" s="34">
        <f>'BAR BB| Open rates'!EN57*0.82</f>
        <v>77900</v>
      </c>
      <c r="EO57" s="34">
        <f>'BAR BB| Open rates'!EO57*0.82</f>
        <v>77900</v>
      </c>
      <c r="EP57" s="34">
        <f>'BAR BB| Open rates'!EP57*0.82</f>
        <v>77900</v>
      </c>
      <c r="EQ57" s="34">
        <f>'BAR BB| Open rates'!EQ57*0.82</f>
        <v>77900</v>
      </c>
      <c r="ER57" s="34">
        <f>'BAR BB| Open rates'!ER57*0.82</f>
        <v>77900</v>
      </c>
      <c r="ES57" s="34">
        <f>'BAR BB| Open rates'!ES57*0.82</f>
        <v>77900</v>
      </c>
      <c r="ET57" s="34">
        <f>'BAR BB| Open rates'!ET57*0.82</f>
        <v>77900</v>
      </c>
      <c r="EU57" s="34">
        <f>'BAR BB| Open rates'!EU57*0.82</f>
        <v>77900</v>
      </c>
      <c r="EV57" s="34">
        <f>'BAR BB| Open rates'!EV57*0.82</f>
        <v>77900</v>
      </c>
      <c r="EW57" s="34">
        <f>'BAR BB| Open rates'!EW57*0.82</f>
        <v>77900</v>
      </c>
      <c r="EX57" s="34">
        <f>'BAR BB| Open rates'!EX57*0.82</f>
        <v>77900</v>
      </c>
      <c r="EY57" s="34">
        <f>'BAR BB| Open rates'!EY57*0.82</f>
        <v>77900</v>
      </c>
      <c r="EZ57" s="34">
        <f>'BAR BB| Open rates'!EZ57*0.82</f>
        <v>77900</v>
      </c>
      <c r="FA57" s="34">
        <f>'BAR BB| Open rates'!FA57*0.82</f>
        <v>77900</v>
      </c>
      <c r="FB57" s="34">
        <f>'BAR BB| Open rates'!FB57*0.82</f>
        <v>77900</v>
      </c>
      <c r="FC57" s="34">
        <f>'BAR BB| Open rates'!FC57*0.82</f>
        <v>77900</v>
      </c>
      <c r="FD57" s="34">
        <f>'BAR BB| Open rates'!FD57*0.82</f>
        <v>77900</v>
      </c>
      <c r="FE57" s="34">
        <f>'BAR BB| Open rates'!FE57*0.82</f>
        <v>77900</v>
      </c>
      <c r="FF57" s="34">
        <f>'BAR BB| Open rates'!FF57*0.82</f>
        <v>77900</v>
      </c>
      <c r="FG57" s="34">
        <f>'BAR BB| Open rates'!FG57*0.82</f>
        <v>77900</v>
      </c>
      <c r="FH57" s="34">
        <f>'BAR BB| Open rates'!FH57*0.82</f>
        <v>77900</v>
      </c>
      <c r="FI57" s="34">
        <f>'BAR BB| Open rates'!FI57*0.82</f>
        <v>77900</v>
      </c>
      <c r="FJ57" s="34">
        <f>'BAR BB| Open rates'!FJ57*0.82</f>
        <v>77900</v>
      </c>
      <c r="FK57" s="34">
        <f>'BAR BB| Open rates'!FK57*0.82</f>
        <v>77900</v>
      </c>
      <c r="FL57" s="34">
        <f>'BAR BB| Open rates'!FL57*0.82</f>
        <v>77900</v>
      </c>
      <c r="FM57" s="34">
        <f>'BAR BB| Open rates'!FM57*0.82</f>
        <v>77900</v>
      </c>
      <c r="FN57" s="34">
        <f>'BAR BB| Open rates'!FN57*0.82</f>
        <v>77900</v>
      </c>
      <c r="FO57" s="34">
        <f>'BAR BB| Open rates'!FO57*0.82</f>
        <v>77900</v>
      </c>
      <c r="FP57" s="34">
        <f>'BAR BB| Open rates'!FP57*0.82</f>
        <v>77900</v>
      </c>
      <c r="FQ57" s="34">
        <f>'BAR BB| Open rates'!FQ57*0.82</f>
        <v>77900</v>
      </c>
      <c r="FR57" s="34">
        <f>'BAR BB| Open rates'!FR57*0.82</f>
        <v>77900</v>
      </c>
      <c r="FS57" s="34">
        <f>'BAR BB| Open rates'!FS57*0.82</f>
        <v>77900</v>
      </c>
      <c r="FT57" s="34">
        <f>'BAR BB| Open rates'!FT57*0.82</f>
        <v>77900</v>
      </c>
      <c r="FU57" s="34">
        <f>'BAR BB| Open rates'!FU57*0.82</f>
        <v>77900</v>
      </c>
      <c r="FV57" s="34">
        <f>'BAR BB| Open rates'!FV57*0.82</f>
        <v>77900</v>
      </c>
      <c r="FW57" s="34">
        <f>'BAR BB| Open rates'!FW57*0.82</f>
        <v>77900</v>
      </c>
      <c r="FX57" s="34">
        <f>'BAR BB| Open rates'!FX57*0.82</f>
        <v>77900</v>
      </c>
      <c r="FY57" s="34">
        <f>'BAR BB| Open rates'!FY57*0.82</f>
        <v>77900</v>
      </c>
      <c r="FZ57" s="34">
        <f>'BAR BB| Open rates'!FZ57*0.82</f>
        <v>77900</v>
      </c>
      <c r="GA57" s="34">
        <f>'BAR BB| Open rates'!GA57*0.82</f>
        <v>77900</v>
      </c>
      <c r="GB57" s="34">
        <f>'BAR BB| Open rates'!GB57*0.82</f>
        <v>77900</v>
      </c>
      <c r="GC57" s="34">
        <f>'BAR BB| Open rates'!GC57*0.82</f>
        <v>77900</v>
      </c>
      <c r="GD57" s="34">
        <f>'BAR BB| Open rates'!GD57*0.82</f>
        <v>77900</v>
      </c>
      <c r="GE57" s="34">
        <f>'BAR BB| Open rates'!GE57*0.82</f>
        <v>77900</v>
      </c>
    </row>
    <row r="58" spans="1:187" s="35" customFormat="1" ht="12" customHeight="1" x14ac:dyDescent="0.2">
      <c r="A58" s="16"/>
    </row>
    <row r="59" spans="1:187" s="35" customFormat="1" ht="12" customHeight="1" x14ac:dyDescent="0.2">
      <c r="A59" s="16"/>
    </row>
    <row r="60" spans="1:187" s="35" customFormat="1" ht="12" customHeight="1" x14ac:dyDescent="0.2">
      <c r="A60" s="378" t="s">
        <v>172</v>
      </c>
    </row>
    <row r="61" spans="1:187" s="35" customFormat="1" ht="12" customHeight="1" x14ac:dyDescent="0.2">
      <c r="A61" s="378"/>
    </row>
    <row r="62" spans="1:187" s="35" customFormat="1" ht="12" customHeight="1" x14ac:dyDescent="0.2"/>
    <row r="63" spans="1:187" s="35" customFormat="1" ht="12.75" customHeight="1" x14ac:dyDescent="0.2">
      <c r="A63" s="282" t="s">
        <v>74</v>
      </c>
    </row>
    <row r="64" spans="1:187" s="35" customFormat="1" ht="21.75" customHeight="1" x14ac:dyDescent="0.2">
      <c r="A64" s="280" t="s">
        <v>75</v>
      </c>
    </row>
    <row r="65" spans="1:1" s="35" customFormat="1" ht="21.75" customHeight="1" x14ac:dyDescent="0.2">
      <c r="A65" s="281" t="s">
        <v>76</v>
      </c>
    </row>
    <row r="66" spans="1:1" s="35" customFormat="1" ht="21.75" customHeight="1" x14ac:dyDescent="0.2">
      <c r="A66" s="281" t="s">
        <v>77</v>
      </c>
    </row>
    <row r="67" spans="1:1" s="35" customFormat="1" ht="21.75" customHeight="1" x14ac:dyDescent="0.2">
      <c r="A67" s="281" t="s">
        <v>78</v>
      </c>
    </row>
    <row r="68" spans="1:1" s="35" customFormat="1" ht="21.75" customHeight="1" x14ac:dyDescent="0.2">
      <c r="A68" s="281" t="s">
        <v>439</v>
      </c>
    </row>
    <row r="69" spans="1:1" s="35" customFormat="1" ht="21.75" customHeight="1" x14ac:dyDescent="0.2">
      <c r="A69" s="281" t="s">
        <v>79</v>
      </c>
    </row>
    <row r="70" spans="1:1" s="35" customFormat="1" ht="21.75" customHeight="1" x14ac:dyDescent="0.2">
      <c r="A70" s="281" t="s">
        <v>187</v>
      </c>
    </row>
    <row r="72" spans="1:1" s="35" customFormat="1" ht="13.5" thickBot="1" x14ac:dyDescent="0.25">
      <c r="A72" s="323" t="s">
        <v>81</v>
      </c>
    </row>
    <row r="73" spans="1:1" s="35" customFormat="1" ht="108" customHeight="1" x14ac:dyDescent="0.2">
      <c r="A73" s="375" t="s">
        <v>468</v>
      </c>
    </row>
    <row r="74" spans="1:1" x14ac:dyDescent="0.2">
      <c r="A74" s="376"/>
    </row>
    <row r="75" spans="1:1" ht="2.25" customHeight="1" x14ac:dyDescent="0.2">
      <c r="A75" s="376"/>
    </row>
    <row r="76" spans="1:1" ht="41.25" hidden="1" customHeight="1" x14ac:dyDescent="0.2">
      <c r="A76" s="376"/>
    </row>
    <row r="77" spans="1:1" ht="68.25" hidden="1" customHeight="1" thickBot="1" x14ac:dyDescent="0.25">
      <c r="A77" s="377"/>
    </row>
    <row r="79" spans="1:1" ht="13.5" thickBot="1" x14ac:dyDescent="0.25">
      <c r="A79" s="320"/>
    </row>
    <row r="80" spans="1:1" ht="144.75" thickBot="1" x14ac:dyDescent="0.25">
      <c r="A80" s="321" t="s">
        <v>467</v>
      </c>
    </row>
  </sheetData>
  <mergeCells count="2">
    <mergeCell ref="A60:A61"/>
    <mergeCell ref="A73:A77"/>
  </mergeCells>
  <pageMargins left="0.75" right="0.75" top="1" bottom="1" header="0.5" footer="0.5"/>
  <pageSetup paperSize="9" orientation="portrait" horizontalDpi="4294967295" verticalDpi="4294967295"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C146"/>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3" ht="23.25" customHeight="1" x14ac:dyDescent="0.2">
      <c r="A1" s="180" t="s">
        <v>61</v>
      </c>
    </row>
    <row r="2" spans="1:3" ht="23.25" customHeight="1" x14ac:dyDescent="0.2">
      <c r="A2" s="177" t="s">
        <v>191</v>
      </c>
    </row>
    <row r="3" spans="1:3" ht="23.25" customHeight="1" x14ac:dyDescent="0.2">
      <c r="A3" s="167" t="s">
        <v>341</v>
      </c>
    </row>
    <row r="4" spans="1:3" ht="21.75" customHeight="1" x14ac:dyDescent="0.2">
      <c r="A4" s="88" t="s">
        <v>62</v>
      </c>
      <c r="B4" s="270" t="e">
        <f>'Отдыхай и Катай FIT18'!B4</f>
        <v>#REF!</v>
      </c>
      <c r="C4" s="270" t="e">
        <f>'Отдыхай и Катай FIT18'!C4</f>
        <v>#REF!</v>
      </c>
    </row>
    <row r="5" spans="1:3" ht="21.75" customHeight="1" x14ac:dyDescent="0.2">
      <c r="A5" s="104"/>
      <c r="B5" s="270" t="e">
        <f>'Отдыхай и Катай FIT18'!B5</f>
        <v>#REF!</v>
      </c>
      <c r="C5" s="270" t="e">
        <f>'Отдыхай и Катай FIT18'!C5</f>
        <v>#REF!</v>
      </c>
    </row>
    <row r="6" spans="1:3" x14ac:dyDescent="0.2">
      <c r="A6" s="163" t="s">
        <v>63</v>
      </c>
      <c r="B6" s="270"/>
      <c r="C6" s="270"/>
    </row>
    <row r="7" spans="1:3" x14ac:dyDescent="0.2">
      <c r="A7" s="163">
        <v>1</v>
      </c>
      <c r="B7" s="19" t="e">
        <f>'BAR BB| Open rates'!#REF!*0.9*0.87+25</f>
        <v>#REF!</v>
      </c>
      <c r="C7" s="19" t="e">
        <f>'BAR BB| Open rates'!#REF!*0.9*0.87+25</f>
        <v>#REF!</v>
      </c>
    </row>
    <row r="8" spans="1:3" x14ac:dyDescent="0.2">
      <c r="A8" s="163">
        <v>2</v>
      </c>
      <c r="B8" s="19" t="e">
        <f>'BAR BB| Open rates'!#REF!*0.9*0.87+25</f>
        <v>#REF!</v>
      </c>
      <c r="C8" s="19" t="e">
        <f>'BAR BB| Open rates'!#REF!*0.9*0.87+25</f>
        <v>#REF!</v>
      </c>
    </row>
    <row r="9" spans="1:3" x14ac:dyDescent="0.2">
      <c r="A9" s="163" t="s">
        <v>175</v>
      </c>
      <c r="B9" s="19"/>
      <c r="C9" s="19"/>
    </row>
    <row r="10" spans="1:3" x14ac:dyDescent="0.2">
      <c r="A10" s="163">
        <v>1</v>
      </c>
      <c r="B10" s="19" t="e">
        <f>'BAR BB| Open rates'!#REF!*0.9*0.87+25</f>
        <v>#REF!</v>
      </c>
      <c r="C10" s="19" t="e">
        <f>'BAR BB| Open rates'!#REF!*0.9*0.87+25</f>
        <v>#REF!</v>
      </c>
    </row>
    <row r="11" spans="1:3" x14ac:dyDescent="0.2">
      <c r="A11" s="163">
        <v>2</v>
      </c>
      <c r="B11" s="19" t="e">
        <f>'BAR BB| Open rates'!#REF!*0.9*0.87+25</f>
        <v>#REF!</v>
      </c>
      <c r="C11" s="19" t="e">
        <f>'BAR BB| Open rates'!#REF!*0.9*0.87+25</f>
        <v>#REF!</v>
      </c>
    </row>
    <row r="12" spans="1:3" x14ac:dyDescent="0.2">
      <c r="A12" s="163" t="s">
        <v>176</v>
      </c>
      <c r="B12" s="57"/>
      <c r="C12" s="57"/>
    </row>
    <row r="13" spans="1:3" x14ac:dyDescent="0.2">
      <c r="A13" s="163">
        <v>1</v>
      </c>
      <c r="B13" s="57" t="e">
        <f>'BAR BB| Open rates'!#REF!*0.9*0.87+25</f>
        <v>#REF!</v>
      </c>
      <c r="C13" s="57" t="e">
        <f>'BAR BB| Open rates'!#REF!*0.9*0.87+25</f>
        <v>#REF!</v>
      </c>
    </row>
    <row r="14" spans="1:3" x14ac:dyDescent="0.2">
      <c r="A14" s="163">
        <v>2</v>
      </c>
      <c r="B14" s="57" t="e">
        <f>'BAR BB| Open rates'!#REF!*0.9*0.87+25</f>
        <v>#REF!</v>
      </c>
      <c r="C14" s="57" t="e">
        <f>'BAR BB| Open rates'!#REF!*0.9*0.87+25</f>
        <v>#REF!</v>
      </c>
    </row>
    <row r="15" spans="1:3" s="154" customFormat="1" x14ac:dyDescent="0.2">
      <c r="A15" s="193"/>
    </row>
    <row r="16" spans="1:3" ht="12.75" customHeight="1" x14ac:dyDescent="0.2">
      <c r="A16" s="371" t="s">
        <v>172</v>
      </c>
    </row>
    <row r="17" spans="1:1" x14ac:dyDescent="0.2">
      <c r="A17" s="371"/>
    </row>
    <row r="18" spans="1:1" ht="13.5" thickBot="1" x14ac:dyDescent="0.25">
      <c r="A18" s="89"/>
    </row>
    <row r="19" spans="1:1" s="154" customFormat="1" ht="278.25" customHeight="1" thickBot="1" x14ac:dyDescent="0.25">
      <c r="A19" s="292" t="s">
        <v>438</v>
      </c>
    </row>
    <row r="20" spans="1:1" s="154" customFormat="1" ht="12.75" customHeight="1" x14ac:dyDescent="0.2"/>
    <row r="21" spans="1:1" x14ac:dyDescent="0.2">
      <c r="A21" s="190" t="s">
        <v>83</v>
      </c>
    </row>
    <row r="22" spans="1:1" s="154" customFormat="1" ht="34.5" customHeight="1" x14ac:dyDescent="0.2">
      <c r="A22" s="272" t="s">
        <v>436</v>
      </c>
    </row>
    <row r="23" spans="1:1" s="154" customFormat="1" ht="51.75" customHeight="1" x14ac:dyDescent="0.2">
      <c r="A23" s="272" t="s">
        <v>437</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439</v>
      </c>
    </row>
    <row r="31" spans="1:1" ht="24" x14ac:dyDescent="0.2">
      <c r="A31" s="175" t="s">
        <v>79</v>
      </c>
    </row>
    <row r="32" spans="1:1" ht="24" x14ac:dyDescent="0.2">
      <c r="A32" s="175" t="s">
        <v>187</v>
      </c>
    </row>
    <row r="33" spans="1:1" ht="324" x14ac:dyDescent="0.2">
      <c r="A33" s="293" t="s">
        <v>440</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54" t="s">
        <v>435</v>
      </c>
    </row>
    <row r="40" spans="1:1" x14ac:dyDescent="0.2">
      <c r="A40" s="6"/>
    </row>
    <row r="41" spans="1:1" x14ac:dyDescent="0.2">
      <c r="A41" s="171" t="s">
        <v>81</v>
      </c>
    </row>
    <row r="42" spans="1:1" ht="87.75" customHeight="1" x14ac:dyDescent="0.2">
      <c r="A42" s="186" t="s">
        <v>461</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140"/>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339</v>
      </c>
    </row>
    <row r="4" spans="1:2" ht="21.75" customHeight="1" x14ac:dyDescent="0.2">
      <c r="A4" s="88" t="s">
        <v>62</v>
      </c>
      <c r="B4" s="182" t="e">
        <f>'Отдыхай и Катай FIT18'!#REF!</f>
        <v>#REF!</v>
      </c>
    </row>
    <row r="5" spans="1:2" ht="21.75" customHeight="1" x14ac:dyDescent="0.2">
      <c r="A5" s="104"/>
      <c r="B5" s="182" t="e">
        <f>'Отдыхай и Катай FIT18'!#REF!</f>
        <v>#REF!</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371" t="s">
        <v>172</v>
      </c>
    </row>
    <row r="17" spans="1:1" x14ac:dyDescent="0.2">
      <c r="A17" s="371"/>
    </row>
    <row r="18" spans="1:1" ht="13.5" thickBot="1" x14ac:dyDescent="0.25">
      <c r="A18" s="89"/>
    </row>
    <row r="19" spans="1:1" s="154" customFormat="1" ht="278.25" customHeight="1" thickBot="1" x14ac:dyDescent="0.25">
      <c r="A19" s="253" t="s">
        <v>370</v>
      </c>
    </row>
    <row r="20" spans="1:1" s="154" customFormat="1" ht="12.75" customHeight="1" x14ac:dyDescent="0.2"/>
    <row r="21" spans="1:1" x14ac:dyDescent="0.2">
      <c r="A21" s="190" t="s">
        <v>83</v>
      </c>
    </row>
    <row r="22" spans="1:1" s="154" customFormat="1" ht="34.5" customHeight="1" x14ac:dyDescent="0.2">
      <c r="A22" s="213" t="s">
        <v>368</v>
      </c>
    </row>
    <row r="23" spans="1:1" s="154" customFormat="1" ht="51.75" customHeight="1" x14ac:dyDescent="0.2">
      <c r="A23" s="213" t="s">
        <v>369</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54" t="s">
        <v>364</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sheetData>
  <mergeCells count="1">
    <mergeCell ref="A16:A17"/>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FF"/>
  </sheetPr>
  <dimension ref="A1:X178"/>
  <sheetViews>
    <sheetView workbookViewId="0">
      <pane xSplit="1" topLeftCell="B1" activePane="topRight" state="frozen"/>
      <selection activeCell="A10" sqref="A10"/>
      <selection pane="topRight" activeCell="E43" sqref="E43"/>
    </sheetView>
  </sheetViews>
  <sheetFormatPr defaultColWidth="10" defaultRowHeight="12.75" x14ac:dyDescent="0.2"/>
  <cols>
    <col min="1" max="1" width="46.5703125" style="32" customWidth="1"/>
    <col min="2" max="16384" width="10" style="31"/>
  </cols>
  <sheetData>
    <row r="1" spans="1:24" ht="23.25" customHeight="1" x14ac:dyDescent="0.2">
      <c r="A1" s="180" t="s">
        <v>61</v>
      </c>
    </row>
    <row r="2" spans="1:24" ht="21.75" hidden="1" customHeight="1" x14ac:dyDescent="0.2">
      <c r="A2" s="188" t="s">
        <v>188</v>
      </c>
      <c r="B2" s="182" t="e">
        <f>'BAR BB| Open rates'!#REF!</f>
        <v>#REF!</v>
      </c>
      <c r="C2" s="182" t="e">
        <f>'BAR BB| Open rates'!#REF!</f>
        <v>#REF!</v>
      </c>
      <c r="D2" s="182" t="e">
        <f>'BAR BB| Open rates'!#REF!</f>
        <v>#REF!</v>
      </c>
      <c r="E2" s="182" t="e">
        <f>'BAR BB| Open rates'!#REF!</f>
        <v>#REF!</v>
      </c>
      <c r="F2" s="182" t="e">
        <f>'BAR BB| Open rates'!#REF!</f>
        <v>#REF!</v>
      </c>
      <c r="G2" s="182" t="e">
        <f>'BAR BB| Open rates'!#REF!</f>
        <v>#REF!</v>
      </c>
      <c r="H2" s="182" t="e">
        <f>'BAR BB| Open rates'!#REF!</f>
        <v>#REF!</v>
      </c>
      <c r="I2" s="182" t="e">
        <f>'BAR BB| Open rates'!#REF!</f>
        <v>#REF!</v>
      </c>
      <c r="J2" s="182" t="e">
        <f>'BAR BB| Open rates'!#REF!</f>
        <v>#REF!</v>
      </c>
      <c r="K2" s="182" t="e">
        <f>'BAR BB| Open rates'!#REF!</f>
        <v>#REF!</v>
      </c>
      <c r="L2" s="182" t="e">
        <f>'BAR BB| Open rates'!#REF!</f>
        <v>#REF!</v>
      </c>
      <c r="M2" s="182" t="e">
        <f>'BAR BB| Open rates'!#REF!</f>
        <v>#REF!</v>
      </c>
      <c r="N2" s="182" t="e">
        <f>'BAR BB| Open rates'!#REF!</f>
        <v>#REF!</v>
      </c>
      <c r="O2" s="182" t="e">
        <f>'BAR BB| Open rates'!#REF!</f>
        <v>#REF!</v>
      </c>
      <c r="P2" s="182" t="e">
        <f>'BAR BB| Open rates'!#REF!</f>
        <v>#REF!</v>
      </c>
      <c r="Q2" s="182" t="e">
        <f>'BAR BB| Open rates'!#REF!</f>
        <v>#REF!</v>
      </c>
      <c r="R2" s="182" t="e">
        <f>'BAR BB| Open rates'!#REF!</f>
        <v>#REF!</v>
      </c>
      <c r="S2" s="182" t="e">
        <f>'BAR BB| Open rates'!#REF!</f>
        <v>#REF!</v>
      </c>
      <c r="T2" s="182" t="e">
        <f>'BAR BB| Open rates'!#REF!</f>
        <v>#REF!</v>
      </c>
      <c r="U2" s="182" t="e">
        <f>'BAR BB| Open rates'!#REF!</f>
        <v>#REF!</v>
      </c>
      <c r="V2" s="182" t="e">
        <f>'BAR BB| Open rates'!#REF!</f>
        <v>#REF!</v>
      </c>
      <c r="W2" s="182" t="e">
        <f>'BAR BB| Open rates'!#REF!</f>
        <v>#REF!</v>
      </c>
      <c r="X2" s="182" t="e">
        <f>'BAR BB| Open rates'!#REF!</f>
        <v>#REF!</v>
      </c>
    </row>
    <row r="3" spans="1:24" ht="21.75" hidden="1" customHeight="1" x14ac:dyDescent="0.2">
      <c r="A3" s="187" t="s">
        <v>62</v>
      </c>
      <c r="B3" s="182" t="e">
        <f>'BAR BB| Open rates'!#REF!</f>
        <v>#REF!</v>
      </c>
      <c r="C3" s="182" t="e">
        <f>'BAR BB| Open rates'!#REF!</f>
        <v>#REF!</v>
      </c>
      <c r="D3" s="182" t="e">
        <f>'BAR BB| Open rates'!#REF!</f>
        <v>#REF!</v>
      </c>
      <c r="E3" s="182" t="e">
        <f>'BAR BB| Open rates'!#REF!</f>
        <v>#REF!</v>
      </c>
      <c r="F3" s="182" t="e">
        <f>'BAR BB| Open rates'!#REF!</f>
        <v>#REF!</v>
      </c>
      <c r="G3" s="182" t="e">
        <f>'BAR BB| Open rates'!#REF!</f>
        <v>#REF!</v>
      </c>
      <c r="H3" s="182" t="e">
        <f>'BAR BB| Open rates'!#REF!</f>
        <v>#REF!</v>
      </c>
      <c r="I3" s="182" t="e">
        <f>'BAR BB| Open rates'!#REF!</f>
        <v>#REF!</v>
      </c>
      <c r="J3" s="182" t="e">
        <f>'BAR BB| Open rates'!#REF!</f>
        <v>#REF!</v>
      </c>
      <c r="K3" s="182" t="e">
        <f>'BAR BB| Open rates'!#REF!</f>
        <v>#REF!</v>
      </c>
      <c r="L3" s="182" t="e">
        <f>'BAR BB| Open rates'!#REF!</f>
        <v>#REF!</v>
      </c>
      <c r="M3" s="182" t="e">
        <f>'BAR BB| Open rates'!#REF!</f>
        <v>#REF!</v>
      </c>
      <c r="N3" s="182" t="e">
        <f>'BAR BB| Open rates'!#REF!</f>
        <v>#REF!</v>
      </c>
      <c r="O3" s="182" t="e">
        <f>'BAR BB| Open rates'!#REF!</f>
        <v>#REF!</v>
      </c>
      <c r="P3" s="182" t="e">
        <f>'BAR BB| Open rates'!#REF!</f>
        <v>#REF!</v>
      </c>
      <c r="Q3" s="182" t="e">
        <f>'BAR BB| Open rates'!#REF!</f>
        <v>#REF!</v>
      </c>
      <c r="R3" s="182" t="e">
        <f>'BAR BB| Open rates'!#REF!</f>
        <v>#REF!</v>
      </c>
      <c r="S3" s="182" t="e">
        <f>'BAR BB| Open rates'!#REF!</f>
        <v>#REF!</v>
      </c>
      <c r="T3" s="182" t="e">
        <f>'BAR BB| Open rates'!#REF!</f>
        <v>#REF!</v>
      </c>
      <c r="U3" s="182" t="e">
        <f>'BAR BB| Open rates'!#REF!</f>
        <v>#REF!</v>
      </c>
      <c r="V3" s="182" t="e">
        <f>'BAR BB| Open rates'!#REF!</f>
        <v>#REF!</v>
      </c>
      <c r="W3" s="182" t="e">
        <f>'BAR BB| Open rates'!#REF!</f>
        <v>#REF!</v>
      </c>
      <c r="X3" s="182" t="e">
        <f>'BAR BB| Open rates'!#REF!</f>
        <v>#REF!</v>
      </c>
    </row>
    <row r="4" spans="1:24" hidden="1" x14ac:dyDescent="0.2">
      <c r="A4" s="189" t="str">
        <f>'BAR BB| Open rates'!A4</f>
        <v>Делюкс/ Deluxe</v>
      </c>
      <c r="B4" s="182"/>
      <c r="C4" s="182"/>
      <c r="D4" s="182"/>
      <c r="E4" s="182"/>
      <c r="F4" s="182"/>
      <c r="G4" s="182"/>
      <c r="H4" s="182"/>
      <c r="I4" s="182"/>
      <c r="J4" s="182"/>
      <c r="K4" s="182"/>
      <c r="L4" s="182"/>
      <c r="M4" s="182"/>
      <c r="N4" s="182"/>
      <c r="O4" s="182"/>
      <c r="P4" s="182"/>
      <c r="Q4" s="182"/>
      <c r="R4" s="182"/>
      <c r="S4" s="182"/>
      <c r="T4" s="182"/>
      <c r="U4" s="182"/>
      <c r="V4" s="182"/>
      <c r="W4" s="182"/>
      <c r="X4" s="182"/>
    </row>
    <row r="5" spans="1:24" hidden="1" x14ac:dyDescent="0.2">
      <c r="A5" s="189">
        <f>'BAR BB| Open rates'!A5</f>
        <v>1</v>
      </c>
      <c r="B5" s="181" t="e">
        <f>'BAR BB| Open rates'!#REF!</f>
        <v>#REF!</v>
      </c>
      <c r="C5" s="181" t="e">
        <f>'BAR BB| Open rates'!#REF!</f>
        <v>#REF!</v>
      </c>
      <c r="D5" s="181" t="e">
        <f>'BAR BB| Open rates'!#REF!</f>
        <v>#REF!</v>
      </c>
      <c r="E5" s="181" t="e">
        <f>'BAR BB| Open rates'!#REF!</f>
        <v>#REF!</v>
      </c>
      <c r="F5" s="181" t="e">
        <f>'BAR BB| Open rates'!#REF!</f>
        <v>#REF!</v>
      </c>
      <c r="G5" s="181" t="e">
        <f>'BAR BB| Open rates'!#REF!</f>
        <v>#REF!</v>
      </c>
      <c r="H5" s="181" t="e">
        <f>'BAR BB| Open rates'!#REF!</f>
        <v>#REF!</v>
      </c>
      <c r="I5" s="181" t="e">
        <f>'BAR BB| Open rates'!#REF!</f>
        <v>#REF!</v>
      </c>
      <c r="J5" s="181" t="e">
        <f>'BAR BB| Open rates'!#REF!</f>
        <v>#REF!</v>
      </c>
      <c r="K5" s="181" t="e">
        <f>'BAR BB| Open rates'!#REF!</f>
        <v>#REF!</v>
      </c>
      <c r="L5" s="181" t="e">
        <f>'BAR BB| Open rates'!#REF!</f>
        <v>#REF!</v>
      </c>
      <c r="M5" s="181" t="e">
        <f>'BAR BB| Open rates'!#REF!</f>
        <v>#REF!</v>
      </c>
      <c r="N5" s="181" t="e">
        <f>'BAR BB| Open rates'!#REF!</f>
        <v>#REF!</v>
      </c>
      <c r="O5" s="181" t="e">
        <f>'BAR BB| Open rates'!#REF!</f>
        <v>#REF!</v>
      </c>
      <c r="P5" s="181" t="e">
        <f>'BAR BB| Open rates'!#REF!</f>
        <v>#REF!</v>
      </c>
      <c r="Q5" s="181" t="e">
        <f>'BAR BB| Open rates'!#REF!</f>
        <v>#REF!</v>
      </c>
      <c r="R5" s="181" t="e">
        <f>'BAR BB| Open rates'!#REF!</f>
        <v>#REF!</v>
      </c>
      <c r="S5" s="181" t="e">
        <f>'BAR BB| Open rates'!#REF!</f>
        <v>#REF!</v>
      </c>
      <c r="T5" s="181" t="e">
        <f>'BAR BB| Open rates'!#REF!</f>
        <v>#REF!</v>
      </c>
      <c r="U5" s="181" t="e">
        <f>'BAR BB| Open rates'!#REF!</f>
        <v>#REF!</v>
      </c>
      <c r="V5" s="181" t="e">
        <f>'BAR BB| Open rates'!#REF!</f>
        <v>#REF!</v>
      </c>
      <c r="W5" s="181" t="e">
        <f>'BAR BB| Open rates'!#REF!</f>
        <v>#REF!</v>
      </c>
      <c r="X5" s="181" t="e">
        <f>'BAR BB| Open rates'!#REF!</f>
        <v>#REF!</v>
      </c>
    </row>
    <row r="6" spans="1:24" hidden="1" x14ac:dyDescent="0.2">
      <c r="A6" s="189">
        <f>'BAR BB| Open rates'!A6</f>
        <v>2</v>
      </c>
      <c r="B6" s="181" t="e">
        <f>'BAR BB| Open rates'!#REF!</f>
        <v>#REF!</v>
      </c>
      <c r="C6" s="181" t="e">
        <f>'BAR BB| Open rates'!#REF!</f>
        <v>#REF!</v>
      </c>
      <c r="D6" s="181" t="e">
        <f>'BAR BB| Open rates'!#REF!</f>
        <v>#REF!</v>
      </c>
      <c r="E6" s="181" t="e">
        <f>'BAR BB| Open rates'!#REF!</f>
        <v>#REF!</v>
      </c>
      <c r="F6" s="181" t="e">
        <f>'BAR BB| Open rates'!#REF!</f>
        <v>#REF!</v>
      </c>
      <c r="G6" s="181" t="e">
        <f>'BAR BB| Open rates'!#REF!</f>
        <v>#REF!</v>
      </c>
      <c r="H6" s="181" t="e">
        <f>'BAR BB| Open rates'!#REF!</f>
        <v>#REF!</v>
      </c>
      <c r="I6" s="181" t="e">
        <f>'BAR BB| Open rates'!#REF!</f>
        <v>#REF!</v>
      </c>
      <c r="J6" s="181" t="e">
        <f>'BAR BB| Open rates'!#REF!</f>
        <v>#REF!</v>
      </c>
      <c r="K6" s="181" t="e">
        <f>'BAR BB| Open rates'!#REF!</f>
        <v>#REF!</v>
      </c>
      <c r="L6" s="181" t="e">
        <f>'BAR BB| Open rates'!#REF!</f>
        <v>#REF!</v>
      </c>
      <c r="M6" s="181" t="e">
        <f>'BAR BB| Open rates'!#REF!</f>
        <v>#REF!</v>
      </c>
      <c r="N6" s="181" t="e">
        <f>'BAR BB| Open rates'!#REF!</f>
        <v>#REF!</v>
      </c>
      <c r="O6" s="181" t="e">
        <f>'BAR BB| Open rates'!#REF!</f>
        <v>#REF!</v>
      </c>
      <c r="P6" s="181" t="e">
        <f>'BAR BB| Open rates'!#REF!</f>
        <v>#REF!</v>
      </c>
      <c r="Q6" s="181" t="e">
        <f>'BAR BB| Open rates'!#REF!</f>
        <v>#REF!</v>
      </c>
      <c r="R6" s="181" t="e">
        <f>'BAR BB| Open rates'!#REF!</f>
        <v>#REF!</v>
      </c>
      <c r="S6" s="181" t="e">
        <f>'BAR BB| Open rates'!#REF!</f>
        <v>#REF!</v>
      </c>
      <c r="T6" s="181" t="e">
        <f>'BAR BB| Open rates'!#REF!</f>
        <v>#REF!</v>
      </c>
      <c r="U6" s="181" t="e">
        <f>'BAR BB| Open rates'!#REF!</f>
        <v>#REF!</v>
      </c>
      <c r="V6" s="181" t="e">
        <f>'BAR BB| Open rates'!#REF!</f>
        <v>#REF!</v>
      </c>
      <c r="W6" s="181" t="e">
        <f>'BAR BB| Open rates'!#REF!</f>
        <v>#REF!</v>
      </c>
      <c r="X6" s="181" t="e">
        <f>'BAR BB| Open rates'!#REF!</f>
        <v>#REF!</v>
      </c>
    </row>
    <row r="7" spans="1:24" hidden="1" x14ac:dyDescent="0.2">
      <c r="A7" s="189" t="str">
        <f>'BAR BB| Open rates'!A7</f>
        <v>Делюкс с видом на горы / Deluxe Mountain View</v>
      </c>
      <c r="B7" s="181"/>
      <c r="C7" s="181"/>
      <c r="D7" s="181"/>
      <c r="E7" s="181"/>
      <c r="F7" s="181"/>
      <c r="G7" s="181"/>
      <c r="H7" s="181"/>
      <c r="I7" s="181"/>
      <c r="J7" s="181"/>
      <c r="K7" s="181"/>
      <c r="L7" s="181"/>
      <c r="M7" s="181"/>
      <c r="N7" s="181"/>
      <c r="O7" s="181"/>
      <c r="P7" s="181"/>
      <c r="Q7" s="181"/>
      <c r="R7" s="181"/>
      <c r="S7" s="181"/>
      <c r="T7" s="181"/>
      <c r="U7" s="181"/>
      <c r="V7" s="181"/>
      <c r="W7" s="181"/>
      <c r="X7" s="181"/>
    </row>
    <row r="8" spans="1:24" hidden="1" x14ac:dyDescent="0.2">
      <c r="A8" s="189">
        <f>'BAR BB| Open rates'!A8</f>
        <v>1</v>
      </c>
      <c r="B8" s="181" t="e">
        <f>'BAR BB| Open rates'!#REF!</f>
        <v>#REF!</v>
      </c>
      <c r="C8" s="181" t="e">
        <f>'BAR BB| Open rates'!#REF!</f>
        <v>#REF!</v>
      </c>
      <c r="D8" s="181" t="e">
        <f>'BAR BB| Open rates'!#REF!</f>
        <v>#REF!</v>
      </c>
      <c r="E8" s="181" t="e">
        <f>'BAR BB| Open rates'!#REF!</f>
        <v>#REF!</v>
      </c>
      <c r="F8" s="181" t="e">
        <f>'BAR BB| Open rates'!#REF!</f>
        <v>#REF!</v>
      </c>
      <c r="G8" s="181" t="e">
        <f>'BAR BB| Open rates'!#REF!</f>
        <v>#REF!</v>
      </c>
      <c r="H8" s="181" t="e">
        <f>'BAR BB| Open rates'!#REF!</f>
        <v>#REF!</v>
      </c>
      <c r="I8" s="181" t="e">
        <f>'BAR BB| Open rates'!#REF!</f>
        <v>#REF!</v>
      </c>
      <c r="J8" s="181" t="e">
        <f>'BAR BB| Open rates'!#REF!</f>
        <v>#REF!</v>
      </c>
      <c r="K8" s="181" t="e">
        <f>'BAR BB| Open rates'!#REF!</f>
        <v>#REF!</v>
      </c>
      <c r="L8" s="181" t="e">
        <f>'BAR BB| Open rates'!#REF!</f>
        <v>#REF!</v>
      </c>
      <c r="M8" s="181" t="e">
        <f>'BAR BB| Open rates'!#REF!</f>
        <v>#REF!</v>
      </c>
      <c r="N8" s="181" t="e">
        <f>'BAR BB| Open rates'!#REF!</f>
        <v>#REF!</v>
      </c>
      <c r="O8" s="181" t="e">
        <f>'BAR BB| Open rates'!#REF!</f>
        <v>#REF!</v>
      </c>
      <c r="P8" s="181" t="e">
        <f>'BAR BB| Open rates'!#REF!</f>
        <v>#REF!</v>
      </c>
      <c r="Q8" s="181" t="e">
        <f>'BAR BB| Open rates'!#REF!</f>
        <v>#REF!</v>
      </c>
      <c r="R8" s="181" t="e">
        <f>'BAR BB| Open rates'!#REF!</f>
        <v>#REF!</v>
      </c>
      <c r="S8" s="181" t="e">
        <f>'BAR BB| Open rates'!#REF!</f>
        <v>#REF!</v>
      </c>
      <c r="T8" s="181" t="e">
        <f>'BAR BB| Open rates'!#REF!</f>
        <v>#REF!</v>
      </c>
      <c r="U8" s="181" t="e">
        <f>'BAR BB| Open rates'!#REF!</f>
        <v>#REF!</v>
      </c>
      <c r="V8" s="181" t="e">
        <f>'BAR BB| Open rates'!#REF!</f>
        <v>#REF!</v>
      </c>
      <c r="W8" s="181" t="e">
        <f>'BAR BB| Open rates'!#REF!</f>
        <v>#REF!</v>
      </c>
      <c r="X8" s="181" t="e">
        <f>'BAR BB| Open rates'!#REF!</f>
        <v>#REF!</v>
      </c>
    </row>
    <row r="9" spans="1:24" hidden="1" x14ac:dyDescent="0.2">
      <c r="A9" s="189">
        <f>'BAR BB| Open rates'!A9</f>
        <v>2</v>
      </c>
      <c r="B9" s="181" t="e">
        <f>'BAR BB| Open rates'!#REF!</f>
        <v>#REF!</v>
      </c>
      <c r="C9" s="181" t="e">
        <f>'BAR BB| Open rates'!#REF!</f>
        <v>#REF!</v>
      </c>
      <c r="D9" s="181" t="e">
        <f>'BAR BB| Open rates'!#REF!</f>
        <v>#REF!</v>
      </c>
      <c r="E9" s="181" t="e">
        <f>'BAR BB| Open rates'!#REF!</f>
        <v>#REF!</v>
      </c>
      <c r="F9" s="181" t="e">
        <f>'BAR BB| Open rates'!#REF!</f>
        <v>#REF!</v>
      </c>
      <c r="G9" s="181" t="e">
        <f>'BAR BB| Open rates'!#REF!</f>
        <v>#REF!</v>
      </c>
      <c r="H9" s="181" t="e">
        <f>'BAR BB| Open rates'!#REF!</f>
        <v>#REF!</v>
      </c>
      <c r="I9" s="181" t="e">
        <f>'BAR BB| Open rates'!#REF!</f>
        <v>#REF!</v>
      </c>
      <c r="J9" s="181" t="e">
        <f>'BAR BB| Open rates'!#REF!</f>
        <v>#REF!</v>
      </c>
      <c r="K9" s="181" t="e">
        <f>'BAR BB| Open rates'!#REF!</f>
        <v>#REF!</v>
      </c>
      <c r="L9" s="181" t="e">
        <f>'BAR BB| Open rates'!#REF!</f>
        <v>#REF!</v>
      </c>
      <c r="M9" s="181" t="e">
        <f>'BAR BB| Open rates'!#REF!</f>
        <v>#REF!</v>
      </c>
      <c r="N9" s="181" t="e">
        <f>'BAR BB| Open rates'!#REF!</f>
        <v>#REF!</v>
      </c>
      <c r="O9" s="181" t="e">
        <f>'BAR BB| Open rates'!#REF!</f>
        <v>#REF!</v>
      </c>
      <c r="P9" s="181" t="e">
        <f>'BAR BB| Open rates'!#REF!</f>
        <v>#REF!</v>
      </c>
      <c r="Q9" s="181" t="e">
        <f>'BAR BB| Open rates'!#REF!</f>
        <v>#REF!</v>
      </c>
      <c r="R9" s="181" t="e">
        <f>'BAR BB| Open rates'!#REF!</f>
        <v>#REF!</v>
      </c>
      <c r="S9" s="181" t="e">
        <f>'BAR BB| Open rates'!#REF!</f>
        <v>#REF!</v>
      </c>
      <c r="T9" s="181" t="e">
        <f>'BAR BB| Open rates'!#REF!</f>
        <v>#REF!</v>
      </c>
      <c r="U9" s="181" t="e">
        <f>'BAR BB| Open rates'!#REF!</f>
        <v>#REF!</v>
      </c>
      <c r="V9" s="181" t="e">
        <f>'BAR BB| Open rates'!#REF!</f>
        <v>#REF!</v>
      </c>
      <c r="W9" s="181" t="e">
        <f>'BAR BB| Open rates'!#REF!</f>
        <v>#REF!</v>
      </c>
      <c r="X9" s="181" t="e">
        <f>'BAR BB| Open rates'!#REF!</f>
        <v>#REF!</v>
      </c>
    </row>
    <row r="10" spans="1:24" hidden="1" x14ac:dyDescent="0.2">
      <c r="A10" s="189" t="str">
        <f>'BAR BB| Open rates'!A10</f>
        <v>Люкс/ Suite</v>
      </c>
      <c r="B10" s="181"/>
      <c r="C10" s="181"/>
      <c r="D10" s="181"/>
      <c r="E10" s="181"/>
      <c r="F10" s="181"/>
      <c r="G10" s="181"/>
      <c r="H10" s="181"/>
      <c r="I10" s="181"/>
      <c r="J10" s="181"/>
      <c r="K10" s="181"/>
      <c r="L10" s="181"/>
      <c r="M10" s="181"/>
      <c r="N10" s="181"/>
      <c r="O10" s="181"/>
      <c r="P10" s="181"/>
      <c r="Q10" s="181"/>
      <c r="R10" s="181"/>
      <c r="S10" s="181"/>
      <c r="T10" s="181"/>
      <c r="U10" s="181"/>
      <c r="V10" s="181"/>
      <c r="W10" s="181"/>
      <c r="X10" s="181"/>
    </row>
    <row r="11" spans="1:24" hidden="1" x14ac:dyDescent="0.2">
      <c r="A11" s="189">
        <f>'BAR BB| Open rates'!A11</f>
        <v>1</v>
      </c>
      <c r="B11" s="181" t="e">
        <f>'BAR BB| Open rates'!#REF!</f>
        <v>#REF!</v>
      </c>
      <c r="C11" s="181" t="e">
        <f>'BAR BB| Open rates'!#REF!</f>
        <v>#REF!</v>
      </c>
      <c r="D11" s="181" t="e">
        <f>'BAR BB| Open rates'!#REF!</f>
        <v>#REF!</v>
      </c>
      <c r="E11" s="181" t="e">
        <f>'BAR BB| Open rates'!#REF!</f>
        <v>#REF!</v>
      </c>
      <c r="F11" s="181" t="e">
        <f>'BAR BB| Open rates'!#REF!</f>
        <v>#REF!</v>
      </c>
      <c r="G11" s="181" t="e">
        <f>'BAR BB| Open rates'!#REF!</f>
        <v>#REF!</v>
      </c>
      <c r="H11" s="181" t="e">
        <f>'BAR BB| Open rates'!#REF!</f>
        <v>#REF!</v>
      </c>
      <c r="I11" s="181" t="e">
        <f>'BAR BB| Open rates'!#REF!</f>
        <v>#REF!</v>
      </c>
      <c r="J11" s="181" t="e">
        <f>'BAR BB| Open rates'!#REF!</f>
        <v>#REF!</v>
      </c>
      <c r="K11" s="181" t="e">
        <f>'BAR BB| Open rates'!#REF!</f>
        <v>#REF!</v>
      </c>
      <c r="L11" s="181" t="e">
        <f>'BAR BB| Open rates'!#REF!</f>
        <v>#REF!</v>
      </c>
      <c r="M11" s="181" t="e">
        <f>'BAR BB| Open rates'!#REF!</f>
        <v>#REF!</v>
      </c>
      <c r="N11" s="181" t="e">
        <f>'BAR BB| Open rates'!#REF!</f>
        <v>#REF!</v>
      </c>
      <c r="O11" s="181" t="e">
        <f>'BAR BB| Open rates'!#REF!</f>
        <v>#REF!</v>
      </c>
      <c r="P11" s="181" t="e">
        <f>'BAR BB| Open rates'!#REF!</f>
        <v>#REF!</v>
      </c>
      <c r="Q11" s="181" t="e">
        <f>'BAR BB| Open rates'!#REF!</f>
        <v>#REF!</v>
      </c>
      <c r="R11" s="181" t="e">
        <f>'BAR BB| Open rates'!#REF!</f>
        <v>#REF!</v>
      </c>
      <c r="S11" s="181" t="e">
        <f>'BAR BB| Open rates'!#REF!</f>
        <v>#REF!</v>
      </c>
      <c r="T11" s="181" t="e">
        <f>'BAR BB| Open rates'!#REF!</f>
        <v>#REF!</v>
      </c>
      <c r="U11" s="181" t="e">
        <f>'BAR BB| Open rates'!#REF!</f>
        <v>#REF!</v>
      </c>
      <c r="V11" s="181" t="e">
        <f>'BAR BB| Open rates'!#REF!</f>
        <v>#REF!</v>
      </c>
      <c r="W11" s="181" t="e">
        <f>'BAR BB| Open rates'!#REF!</f>
        <v>#REF!</v>
      </c>
      <c r="X11" s="181" t="e">
        <f>'BAR BB| Open rates'!#REF!</f>
        <v>#REF!</v>
      </c>
    </row>
    <row r="12" spans="1:24" hidden="1" x14ac:dyDescent="0.2">
      <c r="A12" s="189">
        <f>'BAR BB| Open rates'!A12</f>
        <v>2</v>
      </c>
      <c r="B12" s="181" t="e">
        <f>'BAR BB| Open rates'!#REF!</f>
        <v>#REF!</v>
      </c>
      <c r="C12" s="181" t="e">
        <f>'BAR BB| Open rates'!#REF!</f>
        <v>#REF!</v>
      </c>
      <c r="D12" s="181" t="e">
        <f>'BAR BB| Open rates'!#REF!</f>
        <v>#REF!</v>
      </c>
      <c r="E12" s="181" t="e">
        <f>'BAR BB| Open rates'!#REF!</f>
        <v>#REF!</v>
      </c>
      <c r="F12" s="181" t="e">
        <f>'BAR BB| Open rates'!#REF!</f>
        <v>#REF!</v>
      </c>
      <c r="G12" s="181" t="e">
        <f>'BAR BB| Open rates'!#REF!</f>
        <v>#REF!</v>
      </c>
      <c r="H12" s="181" t="e">
        <f>'BAR BB| Open rates'!#REF!</f>
        <v>#REF!</v>
      </c>
      <c r="I12" s="181" t="e">
        <f>'BAR BB| Open rates'!#REF!</f>
        <v>#REF!</v>
      </c>
      <c r="J12" s="181" t="e">
        <f>'BAR BB| Open rates'!#REF!</f>
        <v>#REF!</v>
      </c>
      <c r="K12" s="181" t="e">
        <f>'BAR BB| Open rates'!#REF!</f>
        <v>#REF!</v>
      </c>
      <c r="L12" s="181" t="e">
        <f>'BAR BB| Open rates'!#REF!</f>
        <v>#REF!</v>
      </c>
      <c r="M12" s="181" t="e">
        <f>'BAR BB| Open rates'!#REF!</f>
        <v>#REF!</v>
      </c>
      <c r="N12" s="181" t="e">
        <f>'BAR BB| Open rates'!#REF!</f>
        <v>#REF!</v>
      </c>
      <c r="O12" s="181" t="e">
        <f>'BAR BB| Open rates'!#REF!</f>
        <v>#REF!</v>
      </c>
      <c r="P12" s="181" t="e">
        <f>'BAR BB| Open rates'!#REF!</f>
        <v>#REF!</v>
      </c>
      <c r="Q12" s="181" t="e">
        <f>'BAR BB| Open rates'!#REF!</f>
        <v>#REF!</v>
      </c>
      <c r="R12" s="181" t="e">
        <f>'BAR BB| Open rates'!#REF!</f>
        <v>#REF!</v>
      </c>
      <c r="S12" s="181" t="e">
        <f>'BAR BB| Open rates'!#REF!</f>
        <v>#REF!</v>
      </c>
      <c r="T12" s="181" t="e">
        <f>'BAR BB| Open rates'!#REF!</f>
        <v>#REF!</v>
      </c>
      <c r="U12" s="181" t="e">
        <f>'BAR BB| Open rates'!#REF!</f>
        <v>#REF!</v>
      </c>
      <c r="V12" s="181" t="e">
        <f>'BAR BB| Open rates'!#REF!</f>
        <v>#REF!</v>
      </c>
      <c r="W12" s="181" t="e">
        <f>'BAR BB| Open rates'!#REF!</f>
        <v>#REF!</v>
      </c>
      <c r="X12" s="181" t="e">
        <f>'BAR BB| Open rates'!#REF!</f>
        <v>#REF!</v>
      </c>
    </row>
    <row r="13" spans="1:24" s="154" customFormat="1" ht="12.75" hidden="1" customHeight="1" x14ac:dyDescent="0.2">
      <c r="A13" s="200" t="s">
        <v>189</v>
      </c>
      <c r="B13" s="53">
        <v>2700</v>
      </c>
      <c r="C13" s="218">
        <v>3500</v>
      </c>
      <c r="D13" s="218">
        <v>3500</v>
      </c>
      <c r="E13" s="218">
        <v>3500</v>
      </c>
      <c r="F13" s="218">
        <v>3500</v>
      </c>
      <c r="G13" s="218">
        <v>3500</v>
      </c>
      <c r="H13" s="218">
        <v>3500</v>
      </c>
      <c r="I13" s="218">
        <v>3500</v>
      </c>
      <c r="J13" s="218">
        <v>3500</v>
      </c>
      <c r="K13" s="218">
        <v>3500</v>
      </c>
      <c r="L13" s="218">
        <v>3500</v>
      </c>
      <c r="M13" s="218">
        <v>3500</v>
      </c>
      <c r="N13" s="218">
        <v>3500</v>
      </c>
      <c r="O13" s="218">
        <v>3500</v>
      </c>
      <c r="P13" s="218">
        <v>3500</v>
      </c>
      <c r="Q13" s="218">
        <v>3500</v>
      </c>
      <c r="R13" s="53">
        <v>2700</v>
      </c>
      <c r="S13" s="53">
        <v>2700</v>
      </c>
      <c r="T13" s="53">
        <v>2700</v>
      </c>
      <c r="U13" s="53">
        <v>2700</v>
      </c>
      <c r="V13" s="53">
        <v>2700</v>
      </c>
      <c r="W13" s="53">
        <v>2700</v>
      </c>
      <c r="X13" s="53">
        <v>2700</v>
      </c>
    </row>
    <row r="14" spans="1:24" s="154" customFormat="1" ht="12.75" hidden="1" customHeight="1" x14ac:dyDescent="0.2">
      <c r="A14" s="200" t="s">
        <v>190</v>
      </c>
      <c r="B14" s="216">
        <f t="shared" ref="B14:X14" si="0">B13*2</f>
        <v>5400</v>
      </c>
      <c r="C14" s="216">
        <f t="shared" si="0"/>
        <v>7000</v>
      </c>
      <c r="D14" s="216">
        <f t="shared" si="0"/>
        <v>7000</v>
      </c>
      <c r="E14" s="216">
        <f t="shared" si="0"/>
        <v>7000</v>
      </c>
      <c r="F14" s="216">
        <f t="shared" si="0"/>
        <v>7000</v>
      </c>
      <c r="G14" s="216">
        <f t="shared" si="0"/>
        <v>7000</v>
      </c>
      <c r="H14" s="216">
        <f t="shared" si="0"/>
        <v>7000</v>
      </c>
      <c r="I14" s="216">
        <f t="shared" si="0"/>
        <v>7000</v>
      </c>
      <c r="J14" s="216">
        <f t="shared" si="0"/>
        <v>7000</v>
      </c>
      <c r="K14" s="216">
        <f t="shared" si="0"/>
        <v>7000</v>
      </c>
      <c r="L14" s="216">
        <f t="shared" si="0"/>
        <v>7000</v>
      </c>
      <c r="M14" s="216">
        <f t="shared" si="0"/>
        <v>7000</v>
      </c>
      <c r="N14" s="216">
        <f t="shared" si="0"/>
        <v>7000</v>
      </c>
      <c r="O14" s="216">
        <f t="shared" si="0"/>
        <v>7000</v>
      </c>
      <c r="P14" s="216">
        <f t="shared" si="0"/>
        <v>7000</v>
      </c>
      <c r="Q14" s="216">
        <f t="shared" si="0"/>
        <v>7000</v>
      </c>
      <c r="R14" s="216">
        <f t="shared" si="0"/>
        <v>5400</v>
      </c>
      <c r="S14" s="216">
        <f t="shared" si="0"/>
        <v>5400</v>
      </c>
      <c r="T14" s="216">
        <f t="shared" si="0"/>
        <v>5400</v>
      </c>
      <c r="U14" s="216">
        <f t="shared" si="0"/>
        <v>5400</v>
      </c>
      <c r="V14" s="216">
        <f t="shared" si="0"/>
        <v>5400</v>
      </c>
      <c r="W14" s="216">
        <f t="shared" si="0"/>
        <v>5400</v>
      </c>
      <c r="X14" s="216">
        <f t="shared" si="0"/>
        <v>5400</v>
      </c>
    </row>
    <row r="15" spans="1:24" s="154" customFormat="1" ht="12.75" hidden="1" customHeight="1" thickBot="1" x14ac:dyDescent="0.25">
      <c r="A15" s="196" t="s">
        <v>194</v>
      </c>
      <c r="B15" s="216">
        <f t="shared" ref="B15:X15" si="1">4000+B13</f>
        <v>6700</v>
      </c>
      <c r="C15" s="216">
        <f t="shared" si="1"/>
        <v>7500</v>
      </c>
      <c r="D15" s="216">
        <f t="shared" si="1"/>
        <v>7500</v>
      </c>
      <c r="E15" s="216">
        <f t="shared" si="1"/>
        <v>7500</v>
      </c>
      <c r="F15" s="216">
        <f t="shared" si="1"/>
        <v>7500</v>
      </c>
      <c r="G15" s="216">
        <f t="shared" si="1"/>
        <v>7500</v>
      </c>
      <c r="H15" s="216">
        <f t="shared" si="1"/>
        <v>7500</v>
      </c>
      <c r="I15" s="216">
        <f t="shared" si="1"/>
        <v>7500</v>
      </c>
      <c r="J15" s="216">
        <f t="shared" si="1"/>
        <v>7500</v>
      </c>
      <c r="K15" s="216">
        <f t="shared" si="1"/>
        <v>7500</v>
      </c>
      <c r="L15" s="216">
        <f t="shared" si="1"/>
        <v>7500</v>
      </c>
      <c r="M15" s="216">
        <f t="shared" si="1"/>
        <v>7500</v>
      </c>
      <c r="N15" s="216">
        <f t="shared" si="1"/>
        <v>7500</v>
      </c>
      <c r="O15" s="216">
        <f t="shared" si="1"/>
        <v>7500</v>
      </c>
      <c r="P15" s="216">
        <f t="shared" si="1"/>
        <v>7500</v>
      </c>
      <c r="Q15" s="216">
        <f t="shared" si="1"/>
        <v>7500</v>
      </c>
      <c r="R15" s="216">
        <f t="shared" si="1"/>
        <v>6700</v>
      </c>
      <c r="S15" s="216">
        <f t="shared" si="1"/>
        <v>6700</v>
      </c>
      <c r="T15" s="216">
        <f t="shared" si="1"/>
        <v>6700</v>
      </c>
      <c r="U15" s="216">
        <f t="shared" si="1"/>
        <v>6700</v>
      </c>
      <c r="V15" s="216">
        <f t="shared" si="1"/>
        <v>6700</v>
      </c>
      <c r="W15" s="216">
        <f t="shared" si="1"/>
        <v>6700</v>
      </c>
      <c r="X15" s="216">
        <f t="shared" si="1"/>
        <v>6700</v>
      </c>
    </row>
    <row r="16" spans="1:24" hidden="1" x14ac:dyDescent="0.2">
      <c r="A16" s="89"/>
    </row>
    <row r="17" spans="1:24" ht="24" hidden="1" x14ac:dyDescent="0.2">
      <c r="A17" s="177" t="s">
        <v>191</v>
      </c>
    </row>
    <row r="18" spans="1:24" hidden="1" x14ac:dyDescent="0.2">
      <c r="A18" s="167" t="s">
        <v>195</v>
      </c>
    </row>
    <row r="19" spans="1:24" ht="21.75" hidden="1" customHeight="1" x14ac:dyDescent="0.2">
      <c r="A19" s="88" t="s">
        <v>62</v>
      </c>
      <c r="B19" s="115" t="e">
        <f t="shared" ref="B19:X20" si="2">B2</f>
        <v>#REF!</v>
      </c>
      <c r="C19" s="115" t="e">
        <f t="shared" si="2"/>
        <v>#REF!</v>
      </c>
      <c r="D19" s="115" t="e">
        <f t="shared" si="2"/>
        <v>#REF!</v>
      </c>
      <c r="E19" s="115" t="e">
        <f t="shared" si="2"/>
        <v>#REF!</v>
      </c>
      <c r="F19" s="115" t="e">
        <f t="shared" si="2"/>
        <v>#REF!</v>
      </c>
      <c r="G19" s="115" t="e">
        <f t="shared" si="2"/>
        <v>#REF!</v>
      </c>
      <c r="H19" s="115" t="e">
        <f t="shared" si="2"/>
        <v>#REF!</v>
      </c>
      <c r="I19" s="115" t="e">
        <f t="shared" si="2"/>
        <v>#REF!</v>
      </c>
      <c r="J19" s="115" t="e">
        <f t="shared" si="2"/>
        <v>#REF!</v>
      </c>
      <c r="K19" s="115" t="e">
        <f t="shared" si="2"/>
        <v>#REF!</v>
      </c>
      <c r="L19" s="115" t="e">
        <f t="shared" si="2"/>
        <v>#REF!</v>
      </c>
      <c r="M19" s="115" t="e">
        <f t="shared" si="2"/>
        <v>#REF!</v>
      </c>
      <c r="N19" s="115" t="e">
        <f t="shared" si="2"/>
        <v>#REF!</v>
      </c>
      <c r="O19" s="115" t="e">
        <f t="shared" si="2"/>
        <v>#REF!</v>
      </c>
      <c r="P19" s="115" t="e">
        <f t="shared" si="2"/>
        <v>#REF!</v>
      </c>
      <c r="Q19" s="115" t="e">
        <f t="shared" si="2"/>
        <v>#REF!</v>
      </c>
      <c r="R19" s="115" t="e">
        <f t="shared" si="2"/>
        <v>#REF!</v>
      </c>
      <c r="S19" s="115" t="e">
        <f t="shared" si="2"/>
        <v>#REF!</v>
      </c>
      <c r="T19" s="115" t="e">
        <f t="shared" si="2"/>
        <v>#REF!</v>
      </c>
      <c r="U19" s="115" t="e">
        <f t="shared" si="2"/>
        <v>#REF!</v>
      </c>
      <c r="V19" s="115" t="e">
        <f t="shared" si="2"/>
        <v>#REF!</v>
      </c>
      <c r="W19" s="115" t="e">
        <f t="shared" si="2"/>
        <v>#REF!</v>
      </c>
      <c r="X19" s="115" t="e">
        <f t="shared" si="2"/>
        <v>#REF!</v>
      </c>
    </row>
    <row r="20" spans="1:24" ht="21.75" hidden="1" customHeight="1" x14ac:dyDescent="0.2">
      <c r="A20" s="104"/>
      <c r="B20" s="115" t="e">
        <f t="shared" si="2"/>
        <v>#REF!</v>
      </c>
      <c r="C20" s="115" t="e">
        <f t="shared" si="2"/>
        <v>#REF!</v>
      </c>
      <c r="D20" s="115" t="e">
        <f t="shared" si="2"/>
        <v>#REF!</v>
      </c>
      <c r="E20" s="115" t="e">
        <f t="shared" si="2"/>
        <v>#REF!</v>
      </c>
      <c r="F20" s="115" t="e">
        <f t="shared" si="2"/>
        <v>#REF!</v>
      </c>
      <c r="G20" s="115" t="e">
        <f t="shared" si="2"/>
        <v>#REF!</v>
      </c>
      <c r="H20" s="115" t="e">
        <f t="shared" si="2"/>
        <v>#REF!</v>
      </c>
      <c r="I20" s="115" t="e">
        <f t="shared" si="2"/>
        <v>#REF!</v>
      </c>
      <c r="J20" s="115" t="e">
        <f t="shared" si="2"/>
        <v>#REF!</v>
      </c>
      <c r="K20" s="115" t="e">
        <f t="shared" si="2"/>
        <v>#REF!</v>
      </c>
      <c r="L20" s="115" t="e">
        <f t="shared" si="2"/>
        <v>#REF!</v>
      </c>
      <c r="M20" s="115" t="e">
        <f t="shared" si="2"/>
        <v>#REF!</v>
      </c>
      <c r="N20" s="115" t="e">
        <f t="shared" si="2"/>
        <v>#REF!</v>
      </c>
      <c r="O20" s="115" t="e">
        <f t="shared" si="2"/>
        <v>#REF!</v>
      </c>
      <c r="P20" s="115" t="e">
        <f t="shared" si="2"/>
        <v>#REF!</v>
      </c>
      <c r="Q20" s="115" t="e">
        <f t="shared" si="2"/>
        <v>#REF!</v>
      </c>
      <c r="R20" s="115" t="e">
        <f t="shared" si="2"/>
        <v>#REF!</v>
      </c>
      <c r="S20" s="115" t="e">
        <f t="shared" si="2"/>
        <v>#REF!</v>
      </c>
      <c r="T20" s="115" t="e">
        <f t="shared" si="2"/>
        <v>#REF!</v>
      </c>
      <c r="U20" s="115" t="e">
        <f t="shared" si="2"/>
        <v>#REF!</v>
      </c>
      <c r="V20" s="115" t="e">
        <f t="shared" si="2"/>
        <v>#REF!</v>
      </c>
      <c r="W20" s="115" t="e">
        <f t="shared" si="2"/>
        <v>#REF!</v>
      </c>
      <c r="X20" s="115" t="e">
        <f t="shared" si="2"/>
        <v>#REF!</v>
      </c>
    </row>
    <row r="21" spans="1:24" hidden="1" x14ac:dyDescent="0.2">
      <c r="A21" s="163" t="s">
        <v>63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row>
    <row r="22" spans="1:24" s="154" customFormat="1" hidden="1" x14ac:dyDescent="0.2">
      <c r="A22" s="163">
        <v>1</v>
      </c>
      <c r="B22" s="57" t="e">
        <f t="shared" ref="B22:X29" si="3">B5*0.9*0.85+25</f>
        <v>#REF!</v>
      </c>
      <c r="C22" s="57" t="e">
        <f t="shared" si="3"/>
        <v>#REF!</v>
      </c>
      <c r="D22" s="57" t="e">
        <f t="shared" si="3"/>
        <v>#REF!</v>
      </c>
      <c r="E22" s="57" t="e">
        <f t="shared" si="3"/>
        <v>#REF!</v>
      </c>
      <c r="F22" s="57" t="e">
        <f t="shared" si="3"/>
        <v>#REF!</v>
      </c>
      <c r="G22" s="57" t="e">
        <f t="shared" si="3"/>
        <v>#REF!</v>
      </c>
      <c r="H22" s="57" t="e">
        <f t="shared" si="3"/>
        <v>#REF!</v>
      </c>
      <c r="I22" s="57" t="e">
        <f t="shared" si="3"/>
        <v>#REF!</v>
      </c>
      <c r="J22" s="57" t="e">
        <f t="shared" si="3"/>
        <v>#REF!</v>
      </c>
      <c r="K22" s="57" t="e">
        <f t="shared" si="3"/>
        <v>#REF!</v>
      </c>
      <c r="L22" s="57" t="e">
        <f t="shared" si="3"/>
        <v>#REF!</v>
      </c>
      <c r="M22" s="57" t="e">
        <f t="shared" si="3"/>
        <v>#REF!</v>
      </c>
      <c r="N22" s="57" t="e">
        <f t="shared" si="3"/>
        <v>#REF!</v>
      </c>
      <c r="O22" s="57" t="e">
        <f t="shared" si="3"/>
        <v>#REF!</v>
      </c>
      <c r="P22" s="57" t="e">
        <f t="shared" si="3"/>
        <v>#REF!</v>
      </c>
      <c r="Q22" s="57" t="e">
        <f t="shared" si="3"/>
        <v>#REF!</v>
      </c>
      <c r="R22" s="57" t="e">
        <f t="shared" si="3"/>
        <v>#REF!</v>
      </c>
      <c r="S22" s="57" t="e">
        <f t="shared" si="3"/>
        <v>#REF!</v>
      </c>
      <c r="T22" s="57" t="e">
        <f t="shared" si="3"/>
        <v>#REF!</v>
      </c>
      <c r="U22" s="57" t="e">
        <f t="shared" si="3"/>
        <v>#REF!</v>
      </c>
      <c r="V22" s="57" t="e">
        <f t="shared" si="3"/>
        <v>#REF!</v>
      </c>
      <c r="W22" s="57" t="e">
        <f t="shared" si="3"/>
        <v>#REF!</v>
      </c>
      <c r="X22" s="57" t="e">
        <f t="shared" si="3"/>
        <v>#REF!</v>
      </c>
    </row>
    <row r="23" spans="1:24" s="154" customFormat="1" hidden="1" x14ac:dyDescent="0.2">
      <c r="A23" s="163">
        <v>2</v>
      </c>
      <c r="B23" s="57" t="e">
        <f t="shared" ref="B23:O23" si="4">B6*0.9*0.85+25</f>
        <v>#REF!</v>
      </c>
      <c r="C23" s="57" t="e">
        <f t="shared" si="4"/>
        <v>#REF!</v>
      </c>
      <c r="D23" s="57" t="e">
        <f t="shared" si="4"/>
        <v>#REF!</v>
      </c>
      <c r="E23" s="57" t="e">
        <f t="shared" si="4"/>
        <v>#REF!</v>
      </c>
      <c r="F23" s="57" t="e">
        <f t="shared" si="4"/>
        <v>#REF!</v>
      </c>
      <c r="G23" s="57" t="e">
        <f t="shared" si="4"/>
        <v>#REF!</v>
      </c>
      <c r="H23" s="57" t="e">
        <f t="shared" si="4"/>
        <v>#REF!</v>
      </c>
      <c r="I23" s="57" t="e">
        <f t="shared" si="4"/>
        <v>#REF!</v>
      </c>
      <c r="J23" s="57" t="e">
        <f t="shared" si="4"/>
        <v>#REF!</v>
      </c>
      <c r="K23" s="57" t="e">
        <f t="shared" si="4"/>
        <v>#REF!</v>
      </c>
      <c r="L23" s="57" t="e">
        <f t="shared" si="4"/>
        <v>#REF!</v>
      </c>
      <c r="M23" s="57" t="e">
        <f t="shared" si="4"/>
        <v>#REF!</v>
      </c>
      <c r="N23" s="57" t="e">
        <f t="shared" si="4"/>
        <v>#REF!</v>
      </c>
      <c r="O23" s="57" t="e">
        <f t="shared" si="4"/>
        <v>#REF!</v>
      </c>
      <c r="P23" s="57" t="e">
        <f t="shared" si="3"/>
        <v>#REF!</v>
      </c>
      <c r="Q23" s="57" t="e">
        <f t="shared" si="3"/>
        <v>#REF!</v>
      </c>
      <c r="R23" s="57" t="e">
        <f t="shared" si="3"/>
        <v>#REF!</v>
      </c>
      <c r="S23" s="57" t="e">
        <f t="shared" si="3"/>
        <v>#REF!</v>
      </c>
      <c r="T23" s="57" t="e">
        <f t="shared" si="3"/>
        <v>#REF!</v>
      </c>
      <c r="U23" s="57" t="e">
        <f t="shared" si="3"/>
        <v>#REF!</v>
      </c>
      <c r="V23" s="57" t="e">
        <f t="shared" si="3"/>
        <v>#REF!</v>
      </c>
      <c r="W23" s="57" t="e">
        <f t="shared" si="3"/>
        <v>#REF!</v>
      </c>
      <c r="X23" s="57" t="e">
        <f t="shared" si="3"/>
        <v>#REF!</v>
      </c>
    </row>
    <row r="24" spans="1:24" s="154" customFormat="1" hidden="1" x14ac:dyDescent="0.2">
      <c r="A24" s="163" t="s">
        <v>175</v>
      </c>
      <c r="B24" s="57"/>
      <c r="C24" s="57"/>
      <c r="D24" s="57"/>
      <c r="E24" s="57"/>
      <c r="F24" s="57"/>
      <c r="G24" s="57"/>
      <c r="H24" s="57"/>
      <c r="I24" s="57"/>
      <c r="J24" s="57"/>
      <c r="K24" s="57"/>
      <c r="L24" s="57"/>
      <c r="M24" s="57"/>
      <c r="N24" s="57"/>
      <c r="O24" s="57"/>
      <c r="P24" s="57"/>
      <c r="Q24" s="57"/>
      <c r="R24" s="57"/>
      <c r="S24" s="57"/>
      <c r="T24" s="57"/>
      <c r="U24" s="57"/>
      <c r="V24" s="57"/>
      <c r="W24" s="57"/>
      <c r="X24" s="57"/>
    </row>
    <row r="25" spans="1:24" s="154" customFormat="1" hidden="1" x14ac:dyDescent="0.2">
      <c r="A25" s="163">
        <v>1</v>
      </c>
      <c r="B25" s="57" t="e">
        <f t="shared" si="3"/>
        <v>#REF!</v>
      </c>
      <c r="C25" s="57" t="e">
        <f t="shared" si="3"/>
        <v>#REF!</v>
      </c>
      <c r="D25" s="57" t="e">
        <f t="shared" si="3"/>
        <v>#REF!</v>
      </c>
      <c r="E25" s="57" t="e">
        <f t="shared" si="3"/>
        <v>#REF!</v>
      </c>
      <c r="F25" s="57" t="e">
        <f t="shared" si="3"/>
        <v>#REF!</v>
      </c>
      <c r="G25" s="57" t="e">
        <f t="shared" si="3"/>
        <v>#REF!</v>
      </c>
      <c r="H25" s="57" t="e">
        <f t="shared" si="3"/>
        <v>#REF!</v>
      </c>
      <c r="I25" s="57" t="e">
        <f t="shared" si="3"/>
        <v>#REF!</v>
      </c>
      <c r="J25" s="57" t="e">
        <f t="shared" si="3"/>
        <v>#REF!</v>
      </c>
      <c r="K25" s="57" t="e">
        <f t="shared" si="3"/>
        <v>#REF!</v>
      </c>
      <c r="L25" s="57" t="e">
        <f t="shared" si="3"/>
        <v>#REF!</v>
      </c>
      <c r="M25" s="57" t="e">
        <f t="shared" si="3"/>
        <v>#REF!</v>
      </c>
      <c r="N25" s="57" t="e">
        <f t="shared" si="3"/>
        <v>#REF!</v>
      </c>
      <c r="O25" s="57" t="e">
        <f t="shared" si="3"/>
        <v>#REF!</v>
      </c>
      <c r="P25" s="57" t="e">
        <f t="shared" si="3"/>
        <v>#REF!</v>
      </c>
      <c r="Q25" s="57" t="e">
        <f t="shared" si="3"/>
        <v>#REF!</v>
      </c>
      <c r="R25" s="57" t="e">
        <f t="shared" si="3"/>
        <v>#REF!</v>
      </c>
      <c r="S25" s="57" t="e">
        <f t="shared" si="3"/>
        <v>#REF!</v>
      </c>
      <c r="T25" s="57" t="e">
        <f t="shared" si="3"/>
        <v>#REF!</v>
      </c>
      <c r="U25" s="57" t="e">
        <f t="shared" si="3"/>
        <v>#REF!</v>
      </c>
      <c r="V25" s="57" t="e">
        <f t="shared" si="3"/>
        <v>#REF!</v>
      </c>
      <c r="W25" s="57" t="e">
        <f t="shared" si="3"/>
        <v>#REF!</v>
      </c>
      <c r="X25" s="57" t="e">
        <f t="shared" si="3"/>
        <v>#REF!</v>
      </c>
    </row>
    <row r="26" spans="1:24" s="154" customFormat="1" hidden="1" x14ac:dyDescent="0.2">
      <c r="A26" s="163">
        <v>2</v>
      </c>
      <c r="B26" s="57" t="e">
        <f t="shared" si="3"/>
        <v>#REF!</v>
      </c>
      <c r="C26" s="57" t="e">
        <f t="shared" si="3"/>
        <v>#REF!</v>
      </c>
      <c r="D26" s="57" t="e">
        <f t="shared" si="3"/>
        <v>#REF!</v>
      </c>
      <c r="E26" s="57" t="e">
        <f t="shared" si="3"/>
        <v>#REF!</v>
      </c>
      <c r="F26" s="57" t="e">
        <f t="shared" si="3"/>
        <v>#REF!</v>
      </c>
      <c r="G26" s="57" t="e">
        <f t="shared" si="3"/>
        <v>#REF!</v>
      </c>
      <c r="H26" s="57" t="e">
        <f t="shared" si="3"/>
        <v>#REF!</v>
      </c>
      <c r="I26" s="57" t="e">
        <f t="shared" si="3"/>
        <v>#REF!</v>
      </c>
      <c r="J26" s="57" t="e">
        <f t="shared" si="3"/>
        <v>#REF!</v>
      </c>
      <c r="K26" s="57" t="e">
        <f t="shared" si="3"/>
        <v>#REF!</v>
      </c>
      <c r="L26" s="57" t="e">
        <f t="shared" si="3"/>
        <v>#REF!</v>
      </c>
      <c r="M26" s="57" t="e">
        <f t="shared" si="3"/>
        <v>#REF!</v>
      </c>
      <c r="N26" s="57" t="e">
        <f t="shared" si="3"/>
        <v>#REF!</v>
      </c>
      <c r="O26" s="57" t="e">
        <f t="shared" si="3"/>
        <v>#REF!</v>
      </c>
      <c r="P26" s="57" t="e">
        <f t="shared" si="3"/>
        <v>#REF!</v>
      </c>
      <c r="Q26" s="57" t="e">
        <f t="shared" si="3"/>
        <v>#REF!</v>
      </c>
      <c r="R26" s="57" t="e">
        <f t="shared" si="3"/>
        <v>#REF!</v>
      </c>
      <c r="S26" s="57" t="e">
        <f t="shared" si="3"/>
        <v>#REF!</v>
      </c>
      <c r="T26" s="57" t="e">
        <f t="shared" si="3"/>
        <v>#REF!</v>
      </c>
      <c r="U26" s="57" t="e">
        <f t="shared" si="3"/>
        <v>#REF!</v>
      </c>
      <c r="V26" s="57" t="e">
        <f t="shared" si="3"/>
        <v>#REF!</v>
      </c>
      <c r="W26" s="57" t="e">
        <f t="shared" si="3"/>
        <v>#REF!</v>
      </c>
      <c r="X26" s="57" t="e">
        <f t="shared" si="3"/>
        <v>#REF!</v>
      </c>
    </row>
    <row r="27" spans="1:24" s="154" customFormat="1" hidden="1" x14ac:dyDescent="0.2">
      <c r="A27" s="163" t="s">
        <v>176</v>
      </c>
      <c r="B27" s="57"/>
      <c r="C27" s="57"/>
      <c r="D27" s="57"/>
      <c r="E27" s="57"/>
      <c r="F27" s="57"/>
      <c r="G27" s="57"/>
      <c r="H27" s="57"/>
      <c r="I27" s="57"/>
      <c r="J27" s="57"/>
      <c r="K27" s="57"/>
      <c r="L27" s="57"/>
      <c r="M27" s="57"/>
      <c r="N27" s="57"/>
      <c r="O27" s="57"/>
      <c r="P27" s="57"/>
      <c r="Q27" s="57"/>
      <c r="R27" s="57"/>
      <c r="S27" s="57"/>
      <c r="T27" s="57"/>
      <c r="U27" s="57"/>
      <c r="V27" s="57"/>
      <c r="W27" s="57"/>
      <c r="X27" s="57"/>
    </row>
    <row r="28" spans="1:24" s="154" customFormat="1" hidden="1" x14ac:dyDescent="0.2">
      <c r="A28" s="163">
        <v>1</v>
      </c>
      <c r="B28" s="57" t="e">
        <f t="shared" si="3"/>
        <v>#REF!</v>
      </c>
      <c r="C28" s="57" t="e">
        <f t="shared" si="3"/>
        <v>#REF!</v>
      </c>
      <c r="D28" s="57" t="e">
        <f t="shared" si="3"/>
        <v>#REF!</v>
      </c>
      <c r="E28" s="57" t="e">
        <f t="shared" si="3"/>
        <v>#REF!</v>
      </c>
      <c r="F28" s="57" t="e">
        <f t="shared" si="3"/>
        <v>#REF!</v>
      </c>
      <c r="G28" s="57" t="e">
        <f t="shared" si="3"/>
        <v>#REF!</v>
      </c>
      <c r="H28" s="57" t="e">
        <f t="shared" si="3"/>
        <v>#REF!</v>
      </c>
      <c r="I28" s="57" t="e">
        <f t="shared" si="3"/>
        <v>#REF!</v>
      </c>
      <c r="J28" s="57" t="e">
        <f t="shared" si="3"/>
        <v>#REF!</v>
      </c>
      <c r="K28" s="57" t="e">
        <f t="shared" si="3"/>
        <v>#REF!</v>
      </c>
      <c r="L28" s="57" t="e">
        <f t="shared" si="3"/>
        <v>#REF!</v>
      </c>
      <c r="M28" s="57" t="e">
        <f t="shared" si="3"/>
        <v>#REF!</v>
      </c>
      <c r="N28" s="57" t="e">
        <f t="shared" si="3"/>
        <v>#REF!</v>
      </c>
      <c r="O28" s="57" t="e">
        <f t="shared" si="3"/>
        <v>#REF!</v>
      </c>
      <c r="P28" s="57" t="e">
        <f t="shared" si="3"/>
        <v>#REF!</v>
      </c>
      <c r="Q28" s="57" t="e">
        <f t="shared" si="3"/>
        <v>#REF!</v>
      </c>
      <c r="R28" s="57" t="e">
        <f t="shared" si="3"/>
        <v>#REF!</v>
      </c>
      <c r="S28" s="57" t="e">
        <f t="shared" si="3"/>
        <v>#REF!</v>
      </c>
      <c r="T28" s="57" t="e">
        <f t="shared" si="3"/>
        <v>#REF!</v>
      </c>
      <c r="U28" s="57" t="e">
        <f t="shared" si="3"/>
        <v>#REF!</v>
      </c>
      <c r="V28" s="57" t="e">
        <f t="shared" si="3"/>
        <v>#REF!</v>
      </c>
      <c r="W28" s="57" t="e">
        <f t="shared" si="3"/>
        <v>#REF!</v>
      </c>
      <c r="X28" s="57" t="e">
        <f t="shared" si="3"/>
        <v>#REF!</v>
      </c>
    </row>
    <row r="29" spans="1:24" s="154" customFormat="1" hidden="1" x14ac:dyDescent="0.2">
      <c r="A29" s="163">
        <v>2</v>
      </c>
      <c r="B29" s="57" t="e">
        <f t="shared" si="3"/>
        <v>#REF!</v>
      </c>
      <c r="C29" s="57" t="e">
        <f t="shared" si="3"/>
        <v>#REF!</v>
      </c>
      <c r="D29" s="57" t="e">
        <f t="shared" si="3"/>
        <v>#REF!</v>
      </c>
      <c r="E29" s="57" t="e">
        <f t="shared" si="3"/>
        <v>#REF!</v>
      </c>
      <c r="F29" s="57" t="e">
        <f t="shared" si="3"/>
        <v>#REF!</v>
      </c>
      <c r="G29" s="57" t="e">
        <f t="shared" si="3"/>
        <v>#REF!</v>
      </c>
      <c r="H29" s="57" t="e">
        <f t="shared" si="3"/>
        <v>#REF!</v>
      </c>
      <c r="I29" s="57" t="e">
        <f t="shared" si="3"/>
        <v>#REF!</v>
      </c>
      <c r="J29" s="57" t="e">
        <f t="shared" si="3"/>
        <v>#REF!</v>
      </c>
      <c r="K29" s="57" t="e">
        <f t="shared" si="3"/>
        <v>#REF!</v>
      </c>
      <c r="L29" s="57" t="e">
        <f t="shared" si="3"/>
        <v>#REF!</v>
      </c>
      <c r="M29" s="57" t="e">
        <f t="shared" si="3"/>
        <v>#REF!</v>
      </c>
      <c r="N29" s="57" t="e">
        <f t="shared" si="3"/>
        <v>#REF!</v>
      </c>
      <c r="O29" s="57" t="e">
        <f t="shared" si="3"/>
        <v>#REF!</v>
      </c>
      <c r="P29" s="57" t="e">
        <f t="shared" si="3"/>
        <v>#REF!</v>
      </c>
      <c r="Q29" s="57" t="e">
        <f t="shared" si="3"/>
        <v>#REF!</v>
      </c>
      <c r="R29" s="57" t="e">
        <f t="shared" si="3"/>
        <v>#REF!</v>
      </c>
      <c r="S29" s="57" t="e">
        <f t="shared" si="3"/>
        <v>#REF!</v>
      </c>
      <c r="T29" s="57" t="e">
        <f t="shared" si="3"/>
        <v>#REF!</v>
      </c>
      <c r="U29" s="57" t="e">
        <f t="shared" si="3"/>
        <v>#REF!</v>
      </c>
      <c r="V29" s="57" t="e">
        <f t="shared" si="3"/>
        <v>#REF!</v>
      </c>
      <c r="W29" s="57" t="e">
        <f t="shared" si="3"/>
        <v>#REF!</v>
      </c>
      <c r="X29" s="57" t="e">
        <f t="shared" si="3"/>
        <v>#REF!</v>
      </c>
    </row>
    <row r="30" spans="1:24" s="154" customFormat="1" hidden="1" x14ac:dyDescent="0.2">
      <c r="A30" s="197" t="s">
        <v>193</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row>
    <row r="31" spans="1:24" s="154" customFormat="1" ht="12.75" hidden="1" customHeight="1" x14ac:dyDescent="0.2">
      <c r="A31" s="198" t="s">
        <v>189</v>
      </c>
      <c r="B31" s="217">
        <f t="shared" ref="B31:X31" si="5">B13*0.85</f>
        <v>2295</v>
      </c>
      <c r="C31" s="217">
        <f t="shared" si="5"/>
        <v>2975</v>
      </c>
      <c r="D31" s="217">
        <f t="shared" si="5"/>
        <v>2975</v>
      </c>
      <c r="E31" s="217">
        <f t="shared" si="5"/>
        <v>2975</v>
      </c>
      <c r="F31" s="217">
        <f t="shared" si="5"/>
        <v>2975</v>
      </c>
      <c r="G31" s="217">
        <f t="shared" si="5"/>
        <v>2975</v>
      </c>
      <c r="H31" s="217">
        <f t="shared" si="5"/>
        <v>2975</v>
      </c>
      <c r="I31" s="217">
        <f t="shared" si="5"/>
        <v>2975</v>
      </c>
      <c r="J31" s="217">
        <f t="shared" si="5"/>
        <v>2975</v>
      </c>
      <c r="K31" s="217">
        <f t="shared" si="5"/>
        <v>2975</v>
      </c>
      <c r="L31" s="217">
        <f t="shared" si="5"/>
        <v>2975</v>
      </c>
      <c r="M31" s="217">
        <f t="shared" si="5"/>
        <v>2975</v>
      </c>
      <c r="N31" s="217">
        <f t="shared" si="5"/>
        <v>2975</v>
      </c>
      <c r="O31" s="217">
        <f t="shared" si="5"/>
        <v>2975</v>
      </c>
      <c r="P31" s="217">
        <f t="shared" si="5"/>
        <v>2975</v>
      </c>
      <c r="Q31" s="217">
        <f t="shared" si="5"/>
        <v>2975</v>
      </c>
      <c r="R31" s="217">
        <f t="shared" si="5"/>
        <v>2295</v>
      </c>
      <c r="S31" s="217">
        <f t="shared" si="5"/>
        <v>2295</v>
      </c>
      <c r="T31" s="217">
        <f t="shared" si="5"/>
        <v>2295</v>
      </c>
      <c r="U31" s="217">
        <f t="shared" si="5"/>
        <v>2295</v>
      </c>
      <c r="V31" s="217">
        <f t="shared" si="5"/>
        <v>2295</v>
      </c>
      <c r="W31" s="217">
        <f t="shared" si="5"/>
        <v>2295</v>
      </c>
      <c r="X31" s="217">
        <f t="shared" si="5"/>
        <v>2295</v>
      </c>
    </row>
    <row r="32" spans="1:24" s="154" customFormat="1" ht="12.75" hidden="1" customHeight="1" x14ac:dyDescent="0.2">
      <c r="A32" s="195" t="s">
        <v>190</v>
      </c>
      <c r="B32" s="217">
        <f t="shared" ref="B32:X32" si="6">B14*0.85</f>
        <v>4590</v>
      </c>
      <c r="C32" s="217">
        <f t="shared" si="6"/>
        <v>5950</v>
      </c>
      <c r="D32" s="217">
        <f t="shared" si="6"/>
        <v>5950</v>
      </c>
      <c r="E32" s="217">
        <f t="shared" si="6"/>
        <v>5950</v>
      </c>
      <c r="F32" s="217">
        <f t="shared" si="6"/>
        <v>5950</v>
      </c>
      <c r="G32" s="217">
        <f t="shared" si="6"/>
        <v>5950</v>
      </c>
      <c r="H32" s="217">
        <f t="shared" si="6"/>
        <v>5950</v>
      </c>
      <c r="I32" s="217">
        <f t="shared" si="6"/>
        <v>5950</v>
      </c>
      <c r="J32" s="217">
        <f t="shared" si="6"/>
        <v>5950</v>
      </c>
      <c r="K32" s="217">
        <f t="shared" si="6"/>
        <v>5950</v>
      </c>
      <c r="L32" s="217">
        <f t="shared" si="6"/>
        <v>5950</v>
      </c>
      <c r="M32" s="217">
        <f t="shared" si="6"/>
        <v>5950</v>
      </c>
      <c r="N32" s="217">
        <f t="shared" si="6"/>
        <v>5950</v>
      </c>
      <c r="O32" s="217">
        <f t="shared" si="6"/>
        <v>5950</v>
      </c>
      <c r="P32" s="217">
        <f t="shared" si="6"/>
        <v>5950</v>
      </c>
      <c r="Q32" s="217">
        <f t="shared" si="6"/>
        <v>5950</v>
      </c>
      <c r="R32" s="217">
        <f t="shared" si="6"/>
        <v>4590</v>
      </c>
      <c r="S32" s="217">
        <f t="shared" si="6"/>
        <v>4590</v>
      </c>
      <c r="T32" s="217">
        <f t="shared" si="6"/>
        <v>4590</v>
      </c>
      <c r="U32" s="217">
        <f t="shared" si="6"/>
        <v>4590</v>
      </c>
      <c r="V32" s="217">
        <f t="shared" si="6"/>
        <v>4590</v>
      </c>
      <c r="W32" s="217">
        <f t="shared" si="6"/>
        <v>4590</v>
      </c>
      <c r="X32" s="217">
        <f t="shared" si="6"/>
        <v>4590</v>
      </c>
    </row>
    <row r="33" spans="1:24" s="154" customFormat="1" hidden="1" x14ac:dyDescent="0.2">
      <c r="A33" s="193"/>
    </row>
    <row r="34" spans="1:24" ht="24" x14ac:dyDescent="0.2">
      <c r="A34" s="177" t="s">
        <v>191</v>
      </c>
    </row>
    <row r="35" spans="1:24" ht="12" customHeight="1" x14ac:dyDescent="0.2">
      <c r="A35" s="167" t="s">
        <v>196</v>
      </c>
    </row>
    <row r="36" spans="1:24" ht="21.75" customHeight="1" x14ac:dyDescent="0.2">
      <c r="A36" s="88" t="s">
        <v>62</v>
      </c>
      <c r="B36" s="115" t="e">
        <f t="shared" ref="B36:X37" si="7">B2</f>
        <v>#REF!</v>
      </c>
      <c r="C36" s="115" t="e">
        <f t="shared" si="7"/>
        <v>#REF!</v>
      </c>
      <c r="D36" s="115" t="e">
        <f t="shared" si="7"/>
        <v>#REF!</v>
      </c>
      <c r="E36" s="115" t="e">
        <f t="shared" si="7"/>
        <v>#REF!</v>
      </c>
      <c r="F36" s="115" t="e">
        <f t="shared" si="7"/>
        <v>#REF!</v>
      </c>
      <c r="G36" s="115" t="e">
        <f t="shared" si="7"/>
        <v>#REF!</v>
      </c>
      <c r="H36" s="115" t="e">
        <f t="shared" si="7"/>
        <v>#REF!</v>
      </c>
      <c r="I36" s="115" t="e">
        <f t="shared" si="7"/>
        <v>#REF!</v>
      </c>
      <c r="J36" s="115" t="e">
        <f t="shared" si="7"/>
        <v>#REF!</v>
      </c>
      <c r="K36" s="115" t="e">
        <f t="shared" si="7"/>
        <v>#REF!</v>
      </c>
      <c r="L36" s="115" t="e">
        <f t="shared" si="7"/>
        <v>#REF!</v>
      </c>
      <c r="M36" s="115" t="e">
        <f t="shared" si="7"/>
        <v>#REF!</v>
      </c>
      <c r="N36" s="115" t="e">
        <f t="shared" si="7"/>
        <v>#REF!</v>
      </c>
      <c r="O36" s="115" t="e">
        <f t="shared" si="7"/>
        <v>#REF!</v>
      </c>
      <c r="P36" s="115" t="e">
        <f t="shared" si="7"/>
        <v>#REF!</v>
      </c>
      <c r="Q36" s="115" t="e">
        <f t="shared" si="7"/>
        <v>#REF!</v>
      </c>
      <c r="R36" s="115" t="e">
        <f t="shared" si="7"/>
        <v>#REF!</v>
      </c>
      <c r="S36" s="115" t="e">
        <f t="shared" si="7"/>
        <v>#REF!</v>
      </c>
      <c r="T36" s="115" t="e">
        <f t="shared" si="7"/>
        <v>#REF!</v>
      </c>
      <c r="U36" s="115" t="e">
        <f t="shared" si="7"/>
        <v>#REF!</v>
      </c>
      <c r="V36" s="115" t="e">
        <f t="shared" si="7"/>
        <v>#REF!</v>
      </c>
      <c r="W36" s="115" t="e">
        <f t="shared" si="7"/>
        <v>#REF!</v>
      </c>
      <c r="X36" s="115" t="e">
        <f t="shared" si="7"/>
        <v>#REF!</v>
      </c>
    </row>
    <row r="37" spans="1:24" ht="21.75" customHeight="1" x14ac:dyDescent="0.2">
      <c r="A37" s="104"/>
      <c r="B37" s="115" t="e">
        <f t="shared" si="7"/>
        <v>#REF!</v>
      </c>
      <c r="C37" s="115" t="e">
        <f t="shared" si="7"/>
        <v>#REF!</v>
      </c>
      <c r="D37" s="115" t="e">
        <f t="shared" si="7"/>
        <v>#REF!</v>
      </c>
      <c r="E37" s="115" t="e">
        <f t="shared" si="7"/>
        <v>#REF!</v>
      </c>
      <c r="F37" s="115" t="e">
        <f t="shared" si="7"/>
        <v>#REF!</v>
      </c>
      <c r="G37" s="115" t="e">
        <f t="shared" si="7"/>
        <v>#REF!</v>
      </c>
      <c r="H37" s="115" t="e">
        <f t="shared" si="7"/>
        <v>#REF!</v>
      </c>
      <c r="I37" s="115" t="e">
        <f t="shared" si="7"/>
        <v>#REF!</v>
      </c>
      <c r="J37" s="115" t="e">
        <f t="shared" si="7"/>
        <v>#REF!</v>
      </c>
      <c r="K37" s="115" t="e">
        <f t="shared" si="7"/>
        <v>#REF!</v>
      </c>
      <c r="L37" s="115" t="e">
        <f t="shared" si="7"/>
        <v>#REF!</v>
      </c>
      <c r="M37" s="115" t="e">
        <f t="shared" si="7"/>
        <v>#REF!</v>
      </c>
      <c r="N37" s="115" t="e">
        <f t="shared" si="7"/>
        <v>#REF!</v>
      </c>
      <c r="O37" s="115" t="e">
        <f t="shared" si="7"/>
        <v>#REF!</v>
      </c>
      <c r="P37" s="115" t="e">
        <f t="shared" si="7"/>
        <v>#REF!</v>
      </c>
      <c r="Q37" s="115" t="e">
        <f t="shared" si="7"/>
        <v>#REF!</v>
      </c>
      <c r="R37" s="115" t="e">
        <f t="shared" si="7"/>
        <v>#REF!</v>
      </c>
      <c r="S37" s="115" t="e">
        <f t="shared" si="7"/>
        <v>#REF!</v>
      </c>
      <c r="T37" s="115" t="e">
        <f t="shared" si="7"/>
        <v>#REF!</v>
      </c>
      <c r="U37" s="115" t="e">
        <f t="shared" si="7"/>
        <v>#REF!</v>
      </c>
      <c r="V37" s="115" t="e">
        <f t="shared" si="7"/>
        <v>#REF!</v>
      </c>
      <c r="W37" s="115" t="e">
        <f t="shared" si="7"/>
        <v>#REF!</v>
      </c>
      <c r="X37" s="115" t="e">
        <f t="shared" si="7"/>
        <v>#REF!</v>
      </c>
    </row>
    <row r="38" spans="1:24" x14ac:dyDescent="0.2">
      <c r="A38" s="163" t="s">
        <v>63</v>
      </c>
      <c r="B38" s="166"/>
      <c r="C38" s="166"/>
      <c r="D38" s="166"/>
      <c r="E38" s="166"/>
      <c r="F38" s="166"/>
      <c r="G38" s="166"/>
      <c r="H38" s="166"/>
      <c r="I38" s="166"/>
      <c r="J38" s="166"/>
      <c r="K38" s="166"/>
      <c r="L38" s="166"/>
      <c r="M38" s="166"/>
      <c r="N38" s="166"/>
      <c r="O38" s="166"/>
      <c r="P38" s="166"/>
      <c r="Q38" s="166"/>
      <c r="R38" s="166"/>
      <c r="S38" s="166"/>
      <c r="T38" s="166"/>
      <c r="U38" s="166"/>
      <c r="V38" s="166"/>
      <c r="W38" s="166"/>
      <c r="X38" s="166"/>
    </row>
    <row r="39" spans="1:24" s="154" customFormat="1" x14ac:dyDescent="0.2">
      <c r="A39" s="163">
        <v>1</v>
      </c>
      <c r="B39" s="57" t="e">
        <f t="shared" ref="B39:X40" si="8">B22+B31</f>
        <v>#REF!</v>
      </c>
      <c r="C39" s="57" t="e">
        <f t="shared" si="8"/>
        <v>#REF!</v>
      </c>
      <c r="D39" s="57" t="e">
        <f t="shared" si="8"/>
        <v>#REF!</v>
      </c>
      <c r="E39" s="57" t="e">
        <f t="shared" si="8"/>
        <v>#REF!</v>
      </c>
      <c r="F39" s="57" t="e">
        <f t="shared" si="8"/>
        <v>#REF!</v>
      </c>
      <c r="G39" s="57" t="e">
        <f t="shared" si="8"/>
        <v>#REF!</v>
      </c>
      <c r="H39" s="57" t="e">
        <f t="shared" si="8"/>
        <v>#REF!</v>
      </c>
      <c r="I39" s="57" t="e">
        <f t="shared" si="8"/>
        <v>#REF!</v>
      </c>
      <c r="J39" s="57" t="e">
        <f t="shared" si="8"/>
        <v>#REF!</v>
      </c>
      <c r="K39" s="57" t="e">
        <f t="shared" si="8"/>
        <v>#REF!</v>
      </c>
      <c r="L39" s="57" t="e">
        <f t="shared" si="8"/>
        <v>#REF!</v>
      </c>
      <c r="M39" s="57" t="e">
        <f t="shared" si="8"/>
        <v>#REF!</v>
      </c>
      <c r="N39" s="57" t="e">
        <f t="shared" si="8"/>
        <v>#REF!</v>
      </c>
      <c r="O39" s="57" t="e">
        <f t="shared" si="8"/>
        <v>#REF!</v>
      </c>
      <c r="P39" s="57" t="e">
        <f t="shared" si="8"/>
        <v>#REF!</v>
      </c>
      <c r="Q39" s="57" t="e">
        <f t="shared" si="8"/>
        <v>#REF!</v>
      </c>
      <c r="R39" s="57" t="e">
        <f t="shared" si="8"/>
        <v>#REF!</v>
      </c>
      <c r="S39" s="57" t="e">
        <f t="shared" si="8"/>
        <v>#REF!</v>
      </c>
      <c r="T39" s="57" t="e">
        <f t="shared" si="8"/>
        <v>#REF!</v>
      </c>
      <c r="U39" s="57" t="e">
        <f t="shared" si="8"/>
        <v>#REF!</v>
      </c>
      <c r="V39" s="57" t="e">
        <f t="shared" si="8"/>
        <v>#REF!</v>
      </c>
      <c r="W39" s="57" t="e">
        <f t="shared" si="8"/>
        <v>#REF!</v>
      </c>
      <c r="X39" s="57" t="e">
        <f t="shared" si="8"/>
        <v>#REF!</v>
      </c>
    </row>
    <row r="40" spans="1:24" s="154" customFormat="1" x14ac:dyDescent="0.2">
      <c r="A40" s="163">
        <v>2</v>
      </c>
      <c r="B40" s="57" t="e">
        <f t="shared" si="8"/>
        <v>#REF!</v>
      </c>
      <c r="C40" s="57" t="e">
        <f t="shared" si="8"/>
        <v>#REF!</v>
      </c>
      <c r="D40" s="57" t="e">
        <f t="shared" si="8"/>
        <v>#REF!</v>
      </c>
      <c r="E40" s="57" t="e">
        <f t="shared" si="8"/>
        <v>#REF!</v>
      </c>
      <c r="F40" s="57" t="e">
        <f t="shared" si="8"/>
        <v>#REF!</v>
      </c>
      <c r="G40" s="57" t="e">
        <f t="shared" si="8"/>
        <v>#REF!</v>
      </c>
      <c r="H40" s="57" t="e">
        <f t="shared" si="8"/>
        <v>#REF!</v>
      </c>
      <c r="I40" s="57" t="e">
        <f t="shared" si="8"/>
        <v>#REF!</v>
      </c>
      <c r="J40" s="57" t="e">
        <f t="shared" si="8"/>
        <v>#REF!</v>
      </c>
      <c r="K40" s="57" t="e">
        <f t="shared" si="8"/>
        <v>#REF!</v>
      </c>
      <c r="L40" s="57" t="e">
        <f t="shared" si="8"/>
        <v>#REF!</v>
      </c>
      <c r="M40" s="57" t="e">
        <f t="shared" si="8"/>
        <v>#REF!</v>
      </c>
      <c r="N40" s="57" t="e">
        <f t="shared" si="8"/>
        <v>#REF!</v>
      </c>
      <c r="O40" s="57" t="e">
        <f t="shared" si="8"/>
        <v>#REF!</v>
      </c>
      <c r="P40" s="57" t="e">
        <f t="shared" si="8"/>
        <v>#REF!</v>
      </c>
      <c r="Q40" s="57" t="e">
        <f t="shared" si="8"/>
        <v>#REF!</v>
      </c>
      <c r="R40" s="57" t="e">
        <f t="shared" si="8"/>
        <v>#REF!</v>
      </c>
      <c r="S40" s="57" t="e">
        <f t="shared" si="8"/>
        <v>#REF!</v>
      </c>
      <c r="T40" s="57" t="e">
        <f t="shared" si="8"/>
        <v>#REF!</v>
      </c>
      <c r="U40" s="57" t="e">
        <f t="shared" si="8"/>
        <v>#REF!</v>
      </c>
      <c r="V40" s="57" t="e">
        <f t="shared" si="8"/>
        <v>#REF!</v>
      </c>
      <c r="W40" s="57" t="e">
        <f t="shared" si="8"/>
        <v>#REF!</v>
      </c>
      <c r="X40" s="57" t="e">
        <f t="shared" si="8"/>
        <v>#REF!</v>
      </c>
    </row>
    <row r="41" spans="1:24" s="154" customFormat="1" x14ac:dyDescent="0.2">
      <c r="A41" s="163" t="s">
        <v>175</v>
      </c>
      <c r="B41" s="57"/>
      <c r="C41" s="57"/>
      <c r="D41" s="57"/>
      <c r="E41" s="57"/>
      <c r="F41" s="57"/>
      <c r="G41" s="57"/>
      <c r="H41" s="57"/>
      <c r="I41" s="57"/>
      <c r="J41" s="57"/>
      <c r="K41" s="57"/>
      <c r="L41" s="57"/>
      <c r="M41" s="57"/>
      <c r="N41" s="57"/>
      <c r="O41" s="57"/>
      <c r="P41" s="57"/>
      <c r="Q41" s="57"/>
      <c r="R41" s="57"/>
      <c r="S41" s="57"/>
      <c r="T41" s="57"/>
      <c r="U41" s="57"/>
      <c r="V41" s="57"/>
      <c r="W41" s="57"/>
      <c r="X41" s="57"/>
    </row>
    <row r="42" spans="1:24" s="154" customFormat="1" x14ac:dyDescent="0.2">
      <c r="A42" s="163">
        <v>1</v>
      </c>
      <c r="B42" s="57" t="e">
        <f t="shared" ref="B42:X43" si="9">B25+B31</f>
        <v>#REF!</v>
      </c>
      <c r="C42" s="57" t="e">
        <f t="shared" si="9"/>
        <v>#REF!</v>
      </c>
      <c r="D42" s="57" t="e">
        <f t="shared" si="9"/>
        <v>#REF!</v>
      </c>
      <c r="E42" s="57" t="e">
        <f t="shared" si="9"/>
        <v>#REF!</v>
      </c>
      <c r="F42" s="57" t="e">
        <f t="shared" si="9"/>
        <v>#REF!</v>
      </c>
      <c r="G42" s="57" t="e">
        <f t="shared" si="9"/>
        <v>#REF!</v>
      </c>
      <c r="H42" s="57" t="e">
        <f t="shared" si="9"/>
        <v>#REF!</v>
      </c>
      <c r="I42" s="57" t="e">
        <f t="shared" si="9"/>
        <v>#REF!</v>
      </c>
      <c r="J42" s="57" t="e">
        <f t="shared" si="9"/>
        <v>#REF!</v>
      </c>
      <c r="K42" s="57" t="e">
        <f t="shared" si="9"/>
        <v>#REF!</v>
      </c>
      <c r="L42" s="57" t="e">
        <f t="shared" si="9"/>
        <v>#REF!</v>
      </c>
      <c r="M42" s="57" t="e">
        <f t="shared" si="9"/>
        <v>#REF!</v>
      </c>
      <c r="N42" s="57" t="e">
        <f t="shared" si="9"/>
        <v>#REF!</v>
      </c>
      <c r="O42" s="57" t="e">
        <f t="shared" si="9"/>
        <v>#REF!</v>
      </c>
      <c r="P42" s="57" t="e">
        <f t="shared" si="9"/>
        <v>#REF!</v>
      </c>
      <c r="Q42" s="57" t="e">
        <f t="shared" si="9"/>
        <v>#REF!</v>
      </c>
      <c r="R42" s="57" t="e">
        <f t="shared" si="9"/>
        <v>#REF!</v>
      </c>
      <c r="S42" s="57" t="e">
        <f t="shared" si="9"/>
        <v>#REF!</v>
      </c>
      <c r="T42" s="57" t="e">
        <f t="shared" si="9"/>
        <v>#REF!</v>
      </c>
      <c r="U42" s="57" t="e">
        <f t="shared" si="9"/>
        <v>#REF!</v>
      </c>
      <c r="V42" s="57" t="e">
        <f t="shared" si="9"/>
        <v>#REF!</v>
      </c>
      <c r="W42" s="57" t="e">
        <f t="shared" si="9"/>
        <v>#REF!</v>
      </c>
      <c r="X42" s="57" t="e">
        <f t="shared" si="9"/>
        <v>#REF!</v>
      </c>
    </row>
    <row r="43" spans="1:24" s="154" customFormat="1" x14ac:dyDescent="0.2">
      <c r="A43" s="163">
        <v>2</v>
      </c>
      <c r="B43" s="57" t="e">
        <f t="shared" si="9"/>
        <v>#REF!</v>
      </c>
      <c r="C43" s="57" t="e">
        <f t="shared" si="9"/>
        <v>#REF!</v>
      </c>
      <c r="D43" s="57" t="e">
        <f t="shared" si="9"/>
        <v>#REF!</v>
      </c>
      <c r="E43" s="57" t="e">
        <f t="shared" si="9"/>
        <v>#REF!</v>
      </c>
      <c r="F43" s="57" t="e">
        <f t="shared" si="9"/>
        <v>#REF!</v>
      </c>
      <c r="G43" s="57" t="e">
        <f t="shared" si="9"/>
        <v>#REF!</v>
      </c>
      <c r="H43" s="57" t="e">
        <f t="shared" si="9"/>
        <v>#REF!</v>
      </c>
      <c r="I43" s="57" t="e">
        <f t="shared" si="9"/>
        <v>#REF!</v>
      </c>
      <c r="J43" s="57" t="e">
        <f t="shared" si="9"/>
        <v>#REF!</v>
      </c>
      <c r="K43" s="57" t="e">
        <f t="shared" si="9"/>
        <v>#REF!</v>
      </c>
      <c r="L43" s="57" t="e">
        <f t="shared" si="9"/>
        <v>#REF!</v>
      </c>
      <c r="M43" s="57" t="e">
        <f t="shared" si="9"/>
        <v>#REF!</v>
      </c>
      <c r="N43" s="57" t="e">
        <f t="shared" si="9"/>
        <v>#REF!</v>
      </c>
      <c r="O43" s="57" t="e">
        <f t="shared" si="9"/>
        <v>#REF!</v>
      </c>
      <c r="P43" s="57" t="e">
        <f t="shared" si="9"/>
        <v>#REF!</v>
      </c>
      <c r="Q43" s="57" t="e">
        <f t="shared" si="9"/>
        <v>#REF!</v>
      </c>
      <c r="R43" s="57" t="e">
        <f t="shared" si="9"/>
        <v>#REF!</v>
      </c>
      <c r="S43" s="57" t="e">
        <f t="shared" si="9"/>
        <v>#REF!</v>
      </c>
      <c r="T43" s="57" t="e">
        <f t="shared" si="9"/>
        <v>#REF!</v>
      </c>
      <c r="U43" s="57" t="e">
        <f t="shared" si="9"/>
        <v>#REF!</v>
      </c>
      <c r="V43" s="57" t="e">
        <f t="shared" si="9"/>
        <v>#REF!</v>
      </c>
      <c r="W43" s="57" t="e">
        <f t="shared" si="9"/>
        <v>#REF!</v>
      </c>
      <c r="X43" s="57" t="e">
        <f t="shared" si="9"/>
        <v>#REF!</v>
      </c>
    </row>
    <row r="44" spans="1:24" s="154" customFormat="1" x14ac:dyDescent="0.2">
      <c r="A44" s="163" t="s">
        <v>176</v>
      </c>
      <c r="B44" s="57"/>
      <c r="C44" s="57"/>
      <c r="D44" s="57"/>
      <c r="E44" s="57"/>
      <c r="F44" s="57"/>
      <c r="G44" s="57"/>
      <c r="H44" s="57"/>
      <c r="I44" s="57"/>
      <c r="J44" s="57"/>
      <c r="K44" s="57"/>
      <c r="L44" s="57"/>
      <c r="M44" s="57"/>
      <c r="N44" s="57"/>
      <c r="O44" s="57"/>
      <c r="P44" s="57"/>
      <c r="Q44" s="57"/>
      <c r="R44" s="57"/>
      <c r="S44" s="57"/>
      <c r="T44" s="57"/>
      <c r="U44" s="57"/>
      <c r="V44" s="57"/>
      <c r="W44" s="57"/>
      <c r="X44" s="57"/>
    </row>
    <row r="45" spans="1:24" s="154" customFormat="1" x14ac:dyDescent="0.2">
      <c r="A45" s="163">
        <v>1</v>
      </c>
      <c r="B45" s="57" t="e">
        <f t="shared" ref="B45:X46" si="10">B28+B31</f>
        <v>#REF!</v>
      </c>
      <c r="C45" s="57" t="e">
        <f t="shared" si="10"/>
        <v>#REF!</v>
      </c>
      <c r="D45" s="57" t="e">
        <f t="shared" si="10"/>
        <v>#REF!</v>
      </c>
      <c r="E45" s="57" t="e">
        <f t="shared" si="10"/>
        <v>#REF!</v>
      </c>
      <c r="F45" s="57" t="e">
        <f t="shared" si="10"/>
        <v>#REF!</v>
      </c>
      <c r="G45" s="57" t="e">
        <f t="shared" si="10"/>
        <v>#REF!</v>
      </c>
      <c r="H45" s="57" t="e">
        <f t="shared" si="10"/>
        <v>#REF!</v>
      </c>
      <c r="I45" s="57" t="e">
        <f t="shared" si="10"/>
        <v>#REF!</v>
      </c>
      <c r="J45" s="57" t="e">
        <f t="shared" si="10"/>
        <v>#REF!</v>
      </c>
      <c r="K45" s="57" t="e">
        <f t="shared" si="10"/>
        <v>#REF!</v>
      </c>
      <c r="L45" s="57" t="e">
        <f t="shared" si="10"/>
        <v>#REF!</v>
      </c>
      <c r="M45" s="57" t="e">
        <f t="shared" si="10"/>
        <v>#REF!</v>
      </c>
      <c r="N45" s="57" t="e">
        <f t="shared" si="10"/>
        <v>#REF!</v>
      </c>
      <c r="O45" s="57" t="e">
        <f t="shared" si="10"/>
        <v>#REF!</v>
      </c>
      <c r="P45" s="57" t="e">
        <f t="shared" si="10"/>
        <v>#REF!</v>
      </c>
      <c r="Q45" s="57" t="e">
        <f t="shared" si="10"/>
        <v>#REF!</v>
      </c>
      <c r="R45" s="57" t="e">
        <f t="shared" si="10"/>
        <v>#REF!</v>
      </c>
      <c r="S45" s="57" t="e">
        <f t="shared" si="10"/>
        <v>#REF!</v>
      </c>
      <c r="T45" s="57" t="e">
        <f t="shared" si="10"/>
        <v>#REF!</v>
      </c>
      <c r="U45" s="57" t="e">
        <f t="shared" si="10"/>
        <v>#REF!</v>
      </c>
      <c r="V45" s="57" t="e">
        <f t="shared" si="10"/>
        <v>#REF!</v>
      </c>
      <c r="W45" s="57" t="e">
        <f t="shared" si="10"/>
        <v>#REF!</v>
      </c>
      <c r="X45" s="57" t="e">
        <f t="shared" si="10"/>
        <v>#REF!</v>
      </c>
    </row>
    <row r="46" spans="1:24" s="154" customFormat="1" x14ac:dyDescent="0.2">
      <c r="A46" s="163">
        <v>2</v>
      </c>
      <c r="B46" s="57" t="e">
        <f t="shared" si="10"/>
        <v>#REF!</v>
      </c>
      <c r="C46" s="57" t="e">
        <f t="shared" si="10"/>
        <v>#REF!</v>
      </c>
      <c r="D46" s="57" t="e">
        <f t="shared" si="10"/>
        <v>#REF!</v>
      </c>
      <c r="E46" s="57" t="e">
        <f t="shared" si="10"/>
        <v>#REF!</v>
      </c>
      <c r="F46" s="57" t="e">
        <f t="shared" si="10"/>
        <v>#REF!</v>
      </c>
      <c r="G46" s="57" t="e">
        <f t="shared" si="10"/>
        <v>#REF!</v>
      </c>
      <c r="H46" s="57" t="e">
        <f t="shared" si="10"/>
        <v>#REF!</v>
      </c>
      <c r="I46" s="57" t="e">
        <f t="shared" si="10"/>
        <v>#REF!</v>
      </c>
      <c r="J46" s="57" t="e">
        <f t="shared" si="10"/>
        <v>#REF!</v>
      </c>
      <c r="K46" s="57" t="e">
        <f t="shared" si="10"/>
        <v>#REF!</v>
      </c>
      <c r="L46" s="57" t="e">
        <f t="shared" si="10"/>
        <v>#REF!</v>
      </c>
      <c r="M46" s="57" t="e">
        <f t="shared" si="10"/>
        <v>#REF!</v>
      </c>
      <c r="N46" s="57" t="e">
        <f t="shared" si="10"/>
        <v>#REF!</v>
      </c>
      <c r="O46" s="57" t="e">
        <f t="shared" si="10"/>
        <v>#REF!</v>
      </c>
      <c r="P46" s="57" t="e">
        <f t="shared" si="10"/>
        <v>#REF!</v>
      </c>
      <c r="Q46" s="57" t="e">
        <f t="shared" si="10"/>
        <v>#REF!</v>
      </c>
      <c r="R46" s="57" t="e">
        <f t="shared" si="10"/>
        <v>#REF!</v>
      </c>
      <c r="S46" s="57" t="e">
        <f t="shared" si="10"/>
        <v>#REF!</v>
      </c>
      <c r="T46" s="57" t="e">
        <f t="shared" si="10"/>
        <v>#REF!</v>
      </c>
      <c r="U46" s="57" t="e">
        <f t="shared" si="10"/>
        <v>#REF!</v>
      </c>
      <c r="V46" s="57" t="e">
        <f t="shared" si="10"/>
        <v>#REF!</v>
      </c>
      <c r="W46" s="57" t="e">
        <f t="shared" si="10"/>
        <v>#REF!</v>
      </c>
      <c r="X46" s="57" t="e">
        <f t="shared" si="10"/>
        <v>#REF!</v>
      </c>
    </row>
    <row r="47" spans="1:24" s="154" customFormat="1" x14ac:dyDescent="0.2">
      <c r="A47" s="193"/>
      <c r="B47" s="194"/>
      <c r="C47" s="194"/>
      <c r="D47" s="194"/>
      <c r="E47" s="194"/>
      <c r="F47" s="194"/>
      <c r="G47" s="194"/>
      <c r="H47" s="194"/>
      <c r="I47" s="194"/>
      <c r="J47" s="194"/>
      <c r="K47" s="194"/>
      <c r="L47" s="194"/>
      <c r="M47" s="194"/>
      <c r="N47" s="194"/>
      <c r="O47" s="194"/>
      <c r="P47" s="194"/>
      <c r="Q47" s="194"/>
      <c r="R47" s="194"/>
      <c r="S47" s="194"/>
      <c r="T47" s="194"/>
      <c r="U47" s="194"/>
    </row>
    <row r="48" spans="1:24" x14ac:dyDescent="0.2">
      <c r="A48" s="371" t="s">
        <v>172</v>
      </c>
    </row>
    <row r="49" spans="1:7" x14ac:dyDescent="0.2">
      <c r="A49" s="371"/>
    </row>
    <row r="50" spans="1:7" x14ac:dyDescent="0.2">
      <c r="A50" s="89"/>
    </row>
    <row r="51" spans="1:7" s="154" customFormat="1" ht="12.75" customHeight="1" x14ac:dyDescent="0.2">
      <c r="A51" s="393" t="s">
        <v>264</v>
      </c>
      <c r="B51" s="394"/>
      <c r="C51" s="394"/>
      <c r="D51" s="394"/>
      <c r="E51" s="394"/>
      <c r="F51" s="394"/>
      <c r="G51" s="394"/>
    </row>
    <row r="52" spans="1:7" s="154" customFormat="1" ht="12.75" customHeight="1" x14ac:dyDescent="0.2">
      <c r="A52" s="393"/>
      <c r="B52" s="394"/>
      <c r="C52" s="394"/>
      <c r="D52" s="394"/>
      <c r="E52" s="394"/>
      <c r="F52" s="394"/>
      <c r="G52" s="394"/>
    </row>
    <row r="53" spans="1:7" s="154" customFormat="1" ht="12.75" customHeight="1" x14ac:dyDescent="0.2">
      <c r="A53" s="393"/>
      <c r="B53" s="394"/>
      <c r="C53" s="394"/>
      <c r="D53" s="394"/>
      <c r="E53" s="394"/>
      <c r="F53" s="394"/>
      <c r="G53" s="394"/>
    </row>
    <row r="54" spans="1:7" s="154" customFormat="1" ht="28.5" customHeight="1" x14ac:dyDescent="0.2">
      <c r="A54" s="393"/>
      <c r="B54" s="394"/>
      <c r="C54" s="394"/>
      <c r="D54" s="394"/>
      <c r="E54" s="394"/>
      <c r="F54" s="394"/>
      <c r="G54" s="394"/>
    </row>
    <row r="55" spans="1:7" s="154" customFormat="1" ht="12.75" customHeight="1" x14ac:dyDescent="0.2">
      <c r="A55" s="393"/>
      <c r="B55" s="394"/>
      <c r="C55" s="394"/>
      <c r="D55" s="394"/>
      <c r="E55" s="394"/>
      <c r="F55" s="394"/>
      <c r="G55" s="394"/>
    </row>
    <row r="56" spans="1:7" s="154" customFormat="1" ht="12.75" customHeight="1" x14ac:dyDescent="0.2">
      <c r="A56" s="393"/>
      <c r="B56" s="394"/>
      <c r="C56" s="394"/>
      <c r="D56" s="394"/>
      <c r="E56" s="394"/>
      <c r="F56" s="394"/>
      <c r="G56" s="394"/>
    </row>
    <row r="57" spans="1:7" s="154" customFormat="1" ht="12.75" customHeight="1" x14ac:dyDescent="0.2"/>
    <row r="58" spans="1:7" x14ac:dyDescent="0.2">
      <c r="A58" s="190" t="s">
        <v>83</v>
      </c>
    </row>
    <row r="59" spans="1:7" s="154" customFormat="1" ht="34.5" customHeight="1" x14ac:dyDescent="0.2">
      <c r="A59" s="185" t="s">
        <v>266</v>
      </c>
    </row>
    <row r="60" spans="1:7" s="154" customFormat="1" ht="34.5" customHeight="1" x14ac:dyDescent="0.2">
      <c r="A60" s="213" t="s">
        <v>273</v>
      </c>
    </row>
    <row r="61" spans="1:7" x14ac:dyDescent="0.2">
      <c r="A61" s="33"/>
    </row>
    <row r="62" spans="1:7" x14ac:dyDescent="0.2">
      <c r="A62" s="174" t="s">
        <v>74</v>
      </c>
    </row>
    <row r="63" spans="1:7" x14ac:dyDescent="0.2">
      <c r="A63" s="178" t="s">
        <v>75</v>
      </c>
    </row>
    <row r="64" spans="1:7" ht="24" x14ac:dyDescent="0.2">
      <c r="A64" s="175" t="s">
        <v>76</v>
      </c>
    </row>
    <row r="65" spans="1:1" ht="24" x14ac:dyDescent="0.2">
      <c r="A65" s="175" t="s">
        <v>89</v>
      </c>
    </row>
    <row r="66" spans="1:1" x14ac:dyDescent="0.2">
      <c r="A66" s="175" t="s">
        <v>78</v>
      </c>
    </row>
    <row r="67" spans="1:1" ht="24" x14ac:dyDescent="0.2">
      <c r="A67" s="175" t="s">
        <v>79</v>
      </c>
    </row>
    <row r="68" spans="1:1" ht="24" x14ac:dyDescent="0.2">
      <c r="A68" s="175" t="s">
        <v>187</v>
      </c>
    </row>
    <row r="69" spans="1:1" x14ac:dyDescent="0.2">
      <c r="A69" s="175"/>
    </row>
    <row r="70" spans="1:1" ht="24" x14ac:dyDescent="0.2">
      <c r="A70" s="191" t="s">
        <v>93</v>
      </c>
    </row>
    <row r="71" spans="1:1" ht="9.75" customHeight="1" x14ac:dyDescent="0.2">
      <c r="A71" s="191"/>
    </row>
    <row r="72" spans="1:1" ht="196.5" customHeight="1" x14ac:dyDescent="0.2">
      <c r="A72" s="192" t="s">
        <v>265</v>
      </c>
    </row>
    <row r="73" spans="1:1" ht="12.75" customHeight="1" x14ac:dyDescent="0.2">
      <c r="A73" s="192"/>
    </row>
    <row r="74" spans="1:1" ht="24" x14ac:dyDescent="0.2">
      <c r="A74" s="190" t="s">
        <v>95</v>
      </c>
    </row>
    <row r="75" spans="1:1" ht="36" hidden="1" x14ac:dyDescent="0.2">
      <c r="A75" s="219" t="s">
        <v>271</v>
      </c>
    </row>
    <row r="76" spans="1:1" s="154" customFormat="1" ht="34.5" customHeight="1" x14ac:dyDescent="0.2">
      <c r="A76" s="204" t="s">
        <v>267</v>
      </c>
    </row>
    <row r="77" spans="1:1" ht="36" x14ac:dyDescent="0.2">
      <c r="A77" s="204" t="s">
        <v>268</v>
      </c>
    </row>
    <row r="78" spans="1:1" x14ac:dyDescent="0.2">
      <c r="A78" s="31"/>
    </row>
    <row r="79" spans="1:1" x14ac:dyDescent="0.2">
      <c r="A79" s="171" t="s">
        <v>81</v>
      </c>
    </row>
    <row r="80" spans="1:1" ht="108" customHeight="1" x14ac:dyDescent="0.2">
      <c r="A80" s="220" t="s">
        <v>274</v>
      </c>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sheetData>
  <mergeCells count="2">
    <mergeCell ref="A48:A49"/>
    <mergeCell ref="A51:G56"/>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C000"/>
  </sheetPr>
  <dimension ref="A1:C139"/>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3" ht="23.25" customHeight="1" x14ac:dyDescent="0.2">
      <c r="A1" s="180" t="s">
        <v>61</v>
      </c>
    </row>
    <row r="2" spans="1:3" ht="23.25" customHeight="1" x14ac:dyDescent="0.2">
      <c r="A2" s="177" t="s">
        <v>191</v>
      </c>
    </row>
    <row r="3" spans="1:3" ht="23.25" customHeight="1" x14ac:dyDescent="0.2">
      <c r="A3" s="167" t="s">
        <v>195</v>
      </c>
    </row>
    <row r="4" spans="1:3" ht="23.25" customHeight="1" x14ac:dyDescent="0.2">
      <c r="A4" s="88" t="s">
        <v>62</v>
      </c>
      <c r="B4" s="113" t="e">
        <f>'Отдыхай и Катай FIT18'!B4</f>
        <v>#REF!</v>
      </c>
      <c r="C4" s="113" t="e">
        <f>'Отдыхай и Катай FIT18'!C4</f>
        <v>#REF!</v>
      </c>
    </row>
    <row r="5" spans="1:3" ht="23.25" customHeight="1" x14ac:dyDescent="0.2">
      <c r="A5" s="104"/>
      <c r="B5" s="113" t="e">
        <f>'Отдыхай и Катай FIT18'!B5</f>
        <v>#REF!</v>
      </c>
      <c r="C5" s="113" t="e">
        <f>'Отдыхай и Катай FIT18'!C5</f>
        <v>#REF!</v>
      </c>
    </row>
    <row r="6" spans="1:3" x14ac:dyDescent="0.2">
      <c r="A6" s="163" t="s">
        <v>63</v>
      </c>
      <c r="B6" s="270"/>
      <c r="C6" s="270"/>
    </row>
    <row r="7" spans="1:3" x14ac:dyDescent="0.2">
      <c r="A7" s="163">
        <v>1</v>
      </c>
      <c r="B7" s="19" t="e">
        <f>'BAR BB| Open rates'!#REF!*0.9*0.85</f>
        <v>#REF!</v>
      </c>
      <c r="C7" s="19" t="e">
        <f>'BAR BB| Open rates'!#REF!*0.9*0.85</f>
        <v>#REF!</v>
      </c>
    </row>
    <row r="8" spans="1:3" x14ac:dyDescent="0.2">
      <c r="A8" s="163">
        <v>2</v>
      </c>
      <c r="B8" s="19" t="e">
        <f>'BAR BB| Open rates'!#REF!*0.9*0.85</f>
        <v>#REF!</v>
      </c>
      <c r="C8" s="19" t="e">
        <f>'BAR BB| Open rates'!#REF!*0.9*0.85</f>
        <v>#REF!</v>
      </c>
    </row>
    <row r="9" spans="1:3" x14ac:dyDescent="0.2">
      <c r="A9" s="163" t="s">
        <v>175</v>
      </c>
      <c r="B9" s="84"/>
      <c r="C9" s="84"/>
    </row>
    <row r="10" spans="1:3" x14ac:dyDescent="0.2">
      <c r="A10" s="163">
        <v>1</v>
      </c>
      <c r="B10" s="19" t="e">
        <f>'BAR BB| Open rates'!#REF!*0.9*0.85</f>
        <v>#REF!</v>
      </c>
      <c r="C10" s="19" t="e">
        <f>'BAR BB| Open rates'!#REF!*0.9*0.85</f>
        <v>#REF!</v>
      </c>
    </row>
    <row r="11" spans="1:3" x14ac:dyDescent="0.2">
      <c r="A11" s="163">
        <v>2</v>
      </c>
      <c r="B11" s="19" t="e">
        <f>'BAR BB| Open rates'!#REF!*0.9*0.85</f>
        <v>#REF!</v>
      </c>
      <c r="C11" s="19" t="e">
        <f>'BAR BB| Open rates'!#REF!*0.9*0.85</f>
        <v>#REF!</v>
      </c>
    </row>
    <row r="12" spans="1:3" x14ac:dyDescent="0.2">
      <c r="A12" s="163" t="s">
        <v>176</v>
      </c>
      <c r="B12" s="84"/>
      <c r="C12" s="84"/>
    </row>
    <row r="13" spans="1:3" x14ac:dyDescent="0.2">
      <c r="A13" s="163">
        <v>1</v>
      </c>
      <c r="B13" s="19" t="e">
        <f>'BAR BB| Open rates'!#REF!*0.9*0.85</f>
        <v>#REF!</v>
      </c>
      <c r="C13" s="19" t="e">
        <f>'BAR BB| Open rates'!#REF!*0.9*0.85</f>
        <v>#REF!</v>
      </c>
    </row>
    <row r="14" spans="1:3" x14ac:dyDescent="0.2">
      <c r="A14" s="163">
        <v>2</v>
      </c>
      <c r="B14" s="19" t="e">
        <f>'BAR BB| Open rates'!#REF!*0.9*0.85</f>
        <v>#REF!</v>
      </c>
      <c r="C14" s="19" t="e">
        <f>'BAR BB| Open rates'!#REF!*0.9*0.85</f>
        <v>#REF!</v>
      </c>
    </row>
    <row r="15" spans="1:3" s="154" customFormat="1" x14ac:dyDescent="0.2">
      <c r="A15" s="193"/>
    </row>
    <row r="16" spans="1:3" ht="12.75" customHeight="1" x14ac:dyDescent="0.2">
      <c r="A16" s="371" t="s">
        <v>172</v>
      </c>
    </row>
    <row r="17" spans="1:1" x14ac:dyDescent="0.2">
      <c r="A17" s="371"/>
    </row>
    <row r="18" spans="1:1" ht="13.5" thickBot="1" x14ac:dyDescent="0.25">
      <c r="A18" s="89"/>
    </row>
    <row r="19" spans="1:1" s="154" customFormat="1" ht="278.25" customHeight="1" thickBot="1" x14ac:dyDescent="0.25">
      <c r="A19" s="292" t="s">
        <v>438</v>
      </c>
    </row>
    <row r="20" spans="1:1" s="154" customFormat="1" ht="12.75" customHeight="1" x14ac:dyDescent="0.2"/>
    <row r="21" spans="1:1" x14ac:dyDescent="0.2">
      <c r="A21" s="190" t="s">
        <v>83</v>
      </c>
    </row>
    <row r="22" spans="1:1" s="154" customFormat="1" ht="34.5" customHeight="1" x14ac:dyDescent="0.2">
      <c r="A22" s="272" t="s">
        <v>436</v>
      </c>
    </row>
    <row r="23" spans="1:1" s="154" customFormat="1" ht="51.75" customHeight="1" x14ac:dyDescent="0.2">
      <c r="A23" s="272" t="s">
        <v>437</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439</v>
      </c>
    </row>
    <row r="31" spans="1:1" ht="24" x14ac:dyDescent="0.2">
      <c r="A31" s="175" t="s">
        <v>79</v>
      </c>
    </row>
    <row r="32" spans="1:1" ht="24" x14ac:dyDescent="0.2">
      <c r="A32" s="175" t="s">
        <v>187</v>
      </c>
    </row>
    <row r="33" spans="1:1" ht="324" x14ac:dyDescent="0.2">
      <c r="A33" s="293" t="s">
        <v>440</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54" t="s">
        <v>435</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sheetData>
  <mergeCells count="1">
    <mergeCell ref="A16:A17"/>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46"/>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46.5703125" style="32" customWidth="1"/>
    <col min="2" max="16384" width="10" style="31"/>
  </cols>
  <sheetData>
    <row r="1" spans="1:4" ht="24" x14ac:dyDescent="0.2">
      <c r="A1" s="180" t="s">
        <v>61</v>
      </c>
    </row>
    <row r="2" spans="1:4" ht="24" x14ac:dyDescent="0.2">
      <c r="A2" s="177" t="s">
        <v>191</v>
      </c>
    </row>
    <row r="3" spans="1:4" x14ac:dyDescent="0.2">
      <c r="A3" s="167" t="s">
        <v>342</v>
      </c>
    </row>
    <row r="4" spans="1:4" ht="21.75" customHeight="1" x14ac:dyDescent="0.2">
      <c r="A4" s="88" t="s">
        <v>62</v>
      </c>
      <c r="B4" s="113" t="e">
        <f>'BAR BB| Open rates'!#REF!</f>
        <v>#REF!</v>
      </c>
      <c r="C4" s="113" t="e">
        <f>'BAR BB| Open rates'!#REF!</f>
        <v>#REF!</v>
      </c>
      <c r="D4" s="113" t="e">
        <f>'BAR BB| Open rates'!#REF!</f>
        <v>#REF!</v>
      </c>
    </row>
    <row r="5" spans="1:4" ht="21.75" customHeight="1" x14ac:dyDescent="0.2">
      <c r="A5" s="104"/>
      <c r="B5" s="113" t="e">
        <f>'BAR BB| Open rates'!#REF!</f>
        <v>#REF!</v>
      </c>
      <c r="C5" s="113" t="e">
        <f>'BAR BB| Open rates'!#REF!</f>
        <v>#REF!</v>
      </c>
      <c r="D5" s="113" t="e">
        <f>'BAR BB| Open rates'!#REF!</f>
        <v>#REF!</v>
      </c>
    </row>
    <row r="6" spans="1:4" x14ac:dyDescent="0.2">
      <c r="A6" s="163" t="s">
        <v>63</v>
      </c>
      <c r="B6" s="270"/>
      <c r="C6" s="270"/>
      <c r="D6" s="270"/>
    </row>
    <row r="7" spans="1:4" x14ac:dyDescent="0.2">
      <c r="A7" s="163">
        <v>1</v>
      </c>
      <c r="B7" s="283" t="e">
        <f>'BAR BB| Open rates'!#REF!*0.9*0.9</f>
        <v>#REF!</v>
      </c>
      <c r="C7" s="283" t="e">
        <f>'BAR BB| Open rates'!#REF!*0.9*0.9</f>
        <v>#REF!</v>
      </c>
      <c r="D7" s="283" t="e">
        <f>'BAR BB| Open rates'!#REF!*0.9*0.9</f>
        <v>#REF!</v>
      </c>
    </row>
    <row r="8" spans="1:4" x14ac:dyDescent="0.2">
      <c r="A8" s="163">
        <v>2</v>
      </c>
      <c r="B8" s="283" t="e">
        <f>'BAR BB| Open rates'!#REF!*0.9*0.9</f>
        <v>#REF!</v>
      </c>
      <c r="C8" s="283" t="e">
        <f>'BAR BB| Open rates'!#REF!*0.9*0.9</f>
        <v>#REF!</v>
      </c>
      <c r="D8" s="283" t="e">
        <f>'BAR BB| Open rates'!#REF!*0.9*0.9</f>
        <v>#REF!</v>
      </c>
    </row>
    <row r="9" spans="1:4" x14ac:dyDescent="0.2">
      <c r="A9" s="163" t="s">
        <v>175</v>
      </c>
      <c r="B9" s="283"/>
      <c r="C9" s="283"/>
      <c r="D9" s="283"/>
    </row>
    <row r="10" spans="1:4" x14ac:dyDescent="0.2">
      <c r="A10" s="163">
        <v>1</v>
      </c>
      <c r="B10" s="283" t="e">
        <f>'BAR BB| Open rates'!#REF!*0.9*0.9</f>
        <v>#REF!</v>
      </c>
      <c r="C10" s="283" t="e">
        <f>'BAR BB| Open rates'!#REF!*0.9*0.9</f>
        <v>#REF!</v>
      </c>
      <c r="D10" s="283" t="e">
        <f>'BAR BB| Open rates'!#REF!*0.9*0.9</f>
        <v>#REF!</v>
      </c>
    </row>
    <row r="11" spans="1:4" x14ac:dyDescent="0.2">
      <c r="A11" s="163">
        <v>2</v>
      </c>
      <c r="B11" s="283" t="e">
        <f>'BAR BB| Open rates'!#REF!*0.9*0.9</f>
        <v>#REF!</v>
      </c>
      <c r="C11" s="283" t="e">
        <f>'BAR BB| Open rates'!#REF!*0.9*0.9</f>
        <v>#REF!</v>
      </c>
      <c r="D11" s="283" t="e">
        <f>'BAR BB| Open rates'!#REF!*0.9*0.9</f>
        <v>#REF!</v>
      </c>
    </row>
    <row r="12" spans="1:4" x14ac:dyDescent="0.2">
      <c r="A12" s="163" t="s">
        <v>176</v>
      </c>
      <c r="B12" s="181"/>
      <c r="C12" s="181"/>
      <c r="D12" s="181"/>
    </row>
    <row r="13" spans="1:4" x14ac:dyDescent="0.2">
      <c r="A13" s="163">
        <v>1</v>
      </c>
      <c r="B13" s="181" t="e">
        <f>'BAR BB| Open rates'!#REF!*0.9*0.9</f>
        <v>#REF!</v>
      </c>
      <c r="C13" s="181" t="e">
        <f>'BAR BB| Open rates'!#REF!*0.9*0.9</f>
        <v>#REF!</v>
      </c>
      <c r="D13" s="181" t="e">
        <f>'BAR BB| Open rates'!#REF!*0.9*0.9</f>
        <v>#REF!</v>
      </c>
    </row>
    <row r="14" spans="1:4" x14ac:dyDescent="0.2">
      <c r="A14" s="163">
        <v>2</v>
      </c>
      <c r="B14" s="181" t="e">
        <f>'BAR BB| Open rates'!#REF!*0.9*0.9</f>
        <v>#REF!</v>
      </c>
      <c r="C14" s="181" t="e">
        <f>'BAR BB| Open rates'!#REF!*0.9*0.9</f>
        <v>#REF!</v>
      </c>
      <c r="D14" s="181" t="e">
        <f>'BAR BB| Open rates'!#REF!*0.9*0.9</f>
        <v>#REF!</v>
      </c>
    </row>
    <row r="15" spans="1:4" x14ac:dyDescent="0.2">
      <c r="A15" s="89"/>
    </row>
    <row r="16" spans="1:4" ht="12.75" customHeight="1" x14ac:dyDescent="0.2">
      <c r="A16" s="371" t="s">
        <v>172</v>
      </c>
    </row>
    <row r="17" spans="1:1" x14ac:dyDescent="0.2">
      <c r="A17" s="371"/>
    </row>
    <row r="18" spans="1:1" ht="13.5" thickBot="1" x14ac:dyDescent="0.25">
      <c r="A18" s="89"/>
    </row>
    <row r="19" spans="1:1" s="154" customFormat="1" ht="278.25" customHeight="1" thickBot="1" x14ac:dyDescent="0.25">
      <c r="A19" s="292" t="s">
        <v>438</v>
      </c>
    </row>
    <row r="20" spans="1:1" s="154" customFormat="1" ht="12.75" customHeight="1" x14ac:dyDescent="0.2"/>
    <row r="21" spans="1:1" x14ac:dyDescent="0.2">
      <c r="A21" s="190" t="s">
        <v>83</v>
      </c>
    </row>
    <row r="22" spans="1:1" s="154" customFormat="1" ht="34.5" customHeight="1" x14ac:dyDescent="0.2">
      <c r="A22" s="272" t="s">
        <v>436</v>
      </c>
    </row>
    <row r="23" spans="1:1" s="154" customFormat="1" ht="51.75" customHeight="1" x14ac:dyDescent="0.2">
      <c r="A23" s="272" t="s">
        <v>437</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439</v>
      </c>
    </row>
    <row r="31" spans="1:1" ht="24" x14ac:dyDescent="0.2">
      <c r="A31" s="175" t="s">
        <v>79</v>
      </c>
    </row>
    <row r="32" spans="1:1" ht="24" x14ac:dyDescent="0.2">
      <c r="A32" s="175" t="s">
        <v>187</v>
      </c>
    </row>
    <row r="33" spans="1:1" ht="324" x14ac:dyDescent="0.2">
      <c r="A33" s="293" t="s">
        <v>440</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54" t="s">
        <v>435</v>
      </c>
    </row>
    <row r="40" spans="1:1" x14ac:dyDescent="0.2">
      <c r="A40" s="6"/>
    </row>
    <row r="41" spans="1:1" x14ac:dyDescent="0.2">
      <c r="A41" s="171" t="s">
        <v>81</v>
      </c>
    </row>
    <row r="42" spans="1:1" ht="87.75" customHeight="1" x14ac:dyDescent="0.2">
      <c r="A42" s="186" t="s">
        <v>461</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
  <sheetViews>
    <sheetView workbookViewId="0"/>
  </sheetViews>
  <sheetFormatPr defaultRowHeight="12.75" x14ac:dyDescent="0.2"/>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
  <sheetViews>
    <sheetView workbookViewId="0"/>
  </sheetViews>
  <sheetFormatPr defaultRowHeight="12.75" x14ac:dyDescent="0.2"/>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92D050"/>
  </sheetPr>
  <dimension ref="A1:D353"/>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33" customHeight="1" x14ac:dyDescent="0.2">
      <c r="A2" s="177" t="s">
        <v>300</v>
      </c>
    </row>
    <row r="3" spans="1:4" x14ac:dyDescent="0.2">
      <c r="A3" s="167" t="s">
        <v>297</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371" t="s">
        <v>172</v>
      </c>
    </row>
    <row r="17" spans="1:1" x14ac:dyDescent="0.2">
      <c r="A17" s="371"/>
    </row>
    <row r="18" spans="1:1" x14ac:dyDescent="0.2">
      <c r="A18" s="89"/>
    </row>
    <row r="19" spans="1:1" s="154" customFormat="1" ht="45" customHeight="1" x14ac:dyDescent="0.2">
      <c r="A19" s="398" t="s">
        <v>276</v>
      </c>
    </row>
    <row r="20" spans="1:1" s="154" customFormat="1" ht="45" customHeight="1" x14ac:dyDescent="0.2">
      <c r="A20" s="398"/>
    </row>
    <row r="21" spans="1:1" s="154" customFormat="1" ht="45" customHeight="1" x14ac:dyDescent="0.2">
      <c r="A21" s="398"/>
    </row>
    <row r="22" spans="1:1" s="154" customFormat="1" ht="27.75" customHeight="1" x14ac:dyDescent="0.2">
      <c r="A22" s="398"/>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95" t="s">
        <v>303</v>
      </c>
    </row>
    <row r="41" spans="1:1" ht="15" customHeight="1" x14ac:dyDescent="0.2">
      <c r="A41" s="396"/>
    </row>
    <row r="42" spans="1:1" ht="15" customHeight="1" x14ac:dyDescent="0.2">
      <c r="A42" s="397"/>
    </row>
    <row r="43" spans="1:1" x14ac:dyDescent="0.2">
      <c r="A43" s="69"/>
    </row>
    <row r="44" spans="1:1" ht="36" x14ac:dyDescent="0.2">
      <c r="A44" s="206" t="s">
        <v>204</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205</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206</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2D050"/>
  </sheetPr>
  <dimension ref="A1:D353"/>
  <sheetViews>
    <sheetView workbookViewId="0">
      <pane xSplit="1" topLeftCell="B1" activePane="topRight" state="frozen"/>
      <selection activeCell="A10" sqref="A10"/>
      <selection pane="topRight" activeCell="D12" sqref="D12"/>
    </sheetView>
  </sheetViews>
  <sheetFormatPr defaultColWidth="10" defaultRowHeight="12.75" x14ac:dyDescent="0.2"/>
  <cols>
    <col min="1" max="1" width="46.5703125" style="32" customWidth="1"/>
    <col min="2" max="16384" width="10" style="31"/>
  </cols>
  <sheetData>
    <row r="1" spans="1:4" x14ac:dyDescent="0.2">
      <c r="A1" s="63" t="s">
        <v>61</v>
      </c>
    </row>
    <row r="2" spans="1:4" ht="28.5" customHeight="1" x14ac:dyDescent="0.2">
      <c r="A2" s="177" t="s">
        <v>300</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rates'!#REF!*0.9*0.85+35</f>
        <v>#REF!</v>
      </c>
      <c r="C7" s="57" t="e">
        <f>'BAR BB| Open rates'!#REF!*0.9*0.85+35</f>
        <v>#REF!</v>
      </c>
      <c r="D7" s="57" t="e">
        <f>'BAR BB| Open rates'!#REF!*0.9*0.85+35</f>
        <v>#REF!</v>
      </c>
    </row>
    <row r="8" spans="1:4" x14ac:dyDescent="0.2">
      <c r="A8" s="163">
        <v>2</v>
      </c>
      <c r="B8" s="57" t="e">
        <f>'BAR BB| Open rates'!#REF!*0.9*0.85+35</f>
        <v>#REF!</v>
      </c>
      <c r="C8" s="57" t="e">
        <f>'BAR BB| Open rates'!#REF!*0.9*0.85+35</f>
        <v>#REF!</v>
      </c>
      <c r="D8" s="57" t="e">
        <f>'BAR BB| Open rates'!#REF!*0.9*0.85+35</f>
        <v>#REF!</v>
      </c>
    </row>
    <row r="9" spans="1:4" x14ac:dyDescent="0.2">
      <c r="A9" s="163" t="s">
        <v>175</v>
      </c>
      <c r="B9" s="57"/>
      <c r="C9" s="57"/>
      <c r="D9" s="57"/>
    </row>
    <row r="10" spans="1:4" x14ac:dyDescent="0.2">
      <c r="A10" s="163">
        <v>1</v>
      </c>
      <c r="B10" s="57" t="e">
        <f>'BAR BB| Open rates'!#REF!*0.9*0.85+35</f>
        <v>#REF!</v>
      </c>
      <c r="C10" s="57" t="e">
        <f>'BAR BB| Open rates'!#REF!*0.9*0.85+35</f>
        <v>#REF!</v>
      </c>
      <c r="D10" s="57" t="e">
        <f>'BAR BB| Open rates'!#REF!*0.9*0.85+35</f>
        <v>#REF!</v>
      </c>
    </row>
    <row r="11" spans="1:4" x14ac:dyDescent="0.2">
      <c r="A11" s="163">
        <v>2</v>
      </c>
      <c r="B11" s="57" t="e">
        <f>'BAR BB| Open rates'!#REF!*0.9*0.85+35</f>
        <v>#REF!</v>
      </c>
      <c r="C11" s="57" t="e">
        <f>'BAR BB| Open rates'!#REF!*0.9*0.85+35</f>
        <v>#REF!</v>
      </c>
      <c r="D11" s="57" t="e">
        <f>'BAR BB| Open rates'!#REF!*0.9*0.85+35</f>
        <v>#REF!</v>
      </c>
    </row>
    <row r="12" spans="1:4" x14ac:dyDescent="0.2">
      <c r="A12" s="163" t="s">
        <v>176</v>
      </c>
      <c r="B12" s="57"/>
      <c r="C12" s="57"/>
      <c r="D12" s="57"/>
    </row>
    <row r="13" spans="1:4" x14ac:dyDescent="0.2">
      <c r="A13" s="163">
        <v>1</v>
      </c>
      <c r="B13" s="57" t="e">
        <f>'BAR BB| Open rates'!#REF!*0.9*0.85+35</f>
        <v>#REF!</v>
      </c>
      <c r="C13" s="57" t="e">
        <f>'BAR BB| Open rates'!#REF!*0.9*0.85+35</f>
        <v>#REF!</v>
      </c>
      <c r="D13" s="57" t="e">
        <f>'BAR BB| Open rates'!#REF!*0.9*0.85+35</f>
        <v>#REF!</v>
      </c>
    </row>
    <row r="14" spans="1:4" x14ac:dyDescent="0.2">
      <c r="A14" s="163">
        <v>2</v>
      </c>
      <c r="B14" s="57" t="e">
        <f>'BAR BB| Open rates'!#REF!*0.9*0.85+35</f>
        <v>#REF!</v>
      </c>
      <c r="C14" s="57" t="e">
        <f>'BAR BB| Open rates'!#REF!*0.9*0.85+35</f>
        <v>#REF!</v>
      </c>
      <c r="D14" s="57" t="e">
        <f>'BAR BB| Open rates'!#REF!*0.9*0.85+35</f>
        <v>#REF!</v>
      </c>
    </row>
    <row r="15" spans="1:4" x14ac:dyDescent="0.2">
      <c r="A15" s="89"/>
    </row>
    <row r="16" spans="1:4" x14ac:dyDescent="0.2">
      <c r="A16" s="371" t="s">
        <v>172</v>
      </c>
    </row>
    <row r="17" spans="1:1" x14ac:dyDescent="0.2">
      <c r="A17" s="371"/>
    </row>
    <row r="18" spans="1:1" x14ac:dyDescent="0.2">
      <c r="A18" s="89"/>
    </row>
    <row r="19" spans="1:1" s="154" customFormat="1" ht="42.75" customHeight="1" x14ac:dyDescent="0.2">
      <c r="A19" s="398" t="s">
        <v>276</v>
      </c>
    </row>
    <row r="20" spans="1:1" s="154" customFormat="1" ht="42.75" customHeight="1" x14ac:dyDescent="0.2">
      <c r="A20" s="398"/>
    </row>
    <row r="21" spans="1:1" s="154" customFormat="1" ht="42.75" customHeight="1" x14ac:dyDescent="0.2">
      <c r="A21" s="398"/>
    </row>
    <row r="22" spans="1:1" s="154" customFormat="1" ht="42.75" customHeight="1" x14ac:dyDescent="0.2">
      <c r="A22" s="398"/>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95" t="s">
        <v>303</v>
      </c>
    </row>
    <row r="41" spans="1:1" ht="15" customHeight="1" x14ac:dyDescent="0.2">
      <c r="A41" s="396"/>
    </row>
    <row r="42" spans="1:1" ht="15" customHeight="1" x14ac:dyDescent="0.2">
      <c r="A42" s="397"/>
    </row>
    <row r="43" spans="1:1" x14ac:dyDescent="0.2">
      <c r="A43" s="69"/>
    </row>
    <row r="44" spans="1:1" ht="36" x14ac:dyDescent="0.2">
      <c r="A44" s="206" t="s">
        <v>204</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205</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206</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99FF"/>
  </sheetPr>
  <dimension ref="A1:D146"/>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4" ht="24" x14ac:dyDescent="0.2">
      <c r="A1" s="180" t="s">
        <v>61</v>
      </c>
    </row>
    <row r="2" spans="1:4" ht="24" x14ac:dyDescent="0.2">
      <c r="A2" s="177" t="s">
        <v>191</v>
      </c>
    </row>
    <row r="3" spans="1:4" x14ac:dyDescent="0.2">
      <c r="A3" s="167" t="s">
        <v>342</v>
      </c>
    </row>
    <row r="4" spans="1:4" ht="21.75" customHeight="1" x14ac:dyDescent="0.2">
      <c r="A4" s="88" t="s">
        <v>62</v>
      </c>
      <c r="B4" s="113" t="e">
        <f>'BAR BB| Open rates'!#REF!</f>
        <v>#REF!</v>
      </c>
      <c r="C4" s="113" t="e">
        <f>'BAR BB| Open rates'!#REF!</f>
        <v>#REF!</v>
      </c>
      <c r="D4" s="84"/>
    </row>
    <row r="5" spans="1:4" ht="21.75" customHeight="1" x14ac:dyDescent="0.2">
      <c r="A5" s="104"/>
      <c r="B5" s="113" t="e">
        <f>'BAR BB| Open rates'!#REF!</f>
        <v>#REF!</v>
      </c>
      <c r="C5" s="113" t="e">
        <f>'BAR BB| Open rates'!#REF!</f>
        <v>#REF!</v>
      </c>
      <c r="D5" s="84"/>
    </row>
    <row r="6" spans="1:4" x14ac:dyDescent="0.2">
      <c r="A6" s="163" t="s">
        <v>63</v>
      </c>
      <c r="B6" s="270"/>
      <c r="C6" s="270"/>
      <c r="D6" s="84"/>
    </row>
    <row r="7" spans="1:4" x14ac:dyDescent="0.2">
      <c r="A7" s="163">
        <v>1</v>
      </c>
      <c r="B7" s="283" t="e">
        <f>'BAR BB| Open rates'!#REF!*0.9*0.9+25</f>
        <v>#REF!</v>
      </c>
      <c r="C7" s="283" t="e">
        <f>'BAR BB| Open rates'!#REF!*0.9*0.9+25</f>
        <v>#REF!</v>
      </c>
      <c r="D7" s="84"/>
    </row>
    <row r="8" spans="1:4" x14ac:dyDescent="0.2">
      <c r="A8" s="163">
        <v>2</v>
      </c>
      <c r="B8" s="283" t="e">
        <f>'BAR BB| Open rates'!#REF!*0.9*0.9+25</f>
        <v>#REF!</v>
      </c>
      <c r="C8" s="283" t="e">
        <f>'BAR BB| Open rates'!#REF!*0.9*0.9+25</f>
        <v>#REF!</v>
      </c>
      <c r="D8" s="84"/>
    </row>
    <row r="9" spans="1:4" x14ac:dyDescent="0.2">
      <c r="A9" s="163" t="s">
        <v>175</v>
      </c>
      <c r="B9" s="283"/>
      <c r="C9" s="283"/>
      <c r="D9" s="84"/>
    </row>
    <row r="10" spans="1:4" x14ac:dyDescent="0.2">
      <c r="A10" s="163">
        <v>1</v>
      </c>
      <c r="B10" s="181" t="e">
        <f>'BAR BB| Open rates'!#REF!*0.9*0.9+25</f>
        <v>#REF!</v>
      </c>
      <c r="C10" s="181" t="e">
        <f>'BAR BB| Open rates'!#REF!*0.9*0.9+25</f>
        <v>#REF!</v>
      </c>
    </row>
    <row r="11" spans="1:4" x14ac:dyDescent="0.2">
      <c r="A11" s="163">
        <v>2</v>
      </c>
      <c r="B11" s="181" t="e">
        <f>'BAR BB| Open rates'!#REF!*0.9*0.9+25</f>
        <v>#REF!</v>
      </c>
      <c r="C11" s="181" t="e">
        <f>'BAR BB| Open rates'!#REF!*0.9*0.9+25</f>
        <v>#REF!</v>
      </c>
    </row>
    <row r="12" spans="1:4" x14ac:dyDescent="0.2">
      <c r="A12" s="163" t="s">
        <v>176</v>
      </c>
      <c r="B12" s="181"/>
      <c r="C12" s="181"/>
    </row>
    <row r="13" spans="1:4" x14ac:dyDescent="0.2">
      <c r="A13" s="163">
        <v>1</v>
      </c>
      <c r="B13" s="181" t="e">
        <f>'BAR BB| Open rates'!#REF!*0.9*0.9+25</f>
        <v>#REF!</v>
      </c>
      <c r="C13" s="181" t="e">
        <f>'BAR BB| Open rates'!#REF!*0.9*0.9+25</f>
        <v>#REF!</v>
      </c>
    </row>
    <row r="14" spans="1:4" x14ac:dyDescent="0.2">
      <c r="A14" s="163">
        <v>2</v>
      </c>
      <c r="B14" s="181" t="e">
        <f>'BAR BB| Open rates'!#REF!*0.9*0.9+25</f>
        <v>#REF!</v>
      </c>
      <c r="C14" s="181" t="e">
        <f>'BAR BB| Open rates'!#REF!*0.9*0.9+25</f>
        <v>#REF!</v>
      </c>
    </row>
    <row r="15" spans="1:4" x14ac:dyDescent="0.2">
      <c r="A15" s="89"/>
    </row>
    <row r="16" spans="1:4" ht="12.75" customHeight="1" x14ac:dyDescent="0.2">
      <c r="A16" s="371" t="s">
        <v>172</v>
      </c>
    </row>
    <row r="17" spans="1:1" x14ac:dyDescent="0.2">
      <c r="A17" s="371"/>
    </row>
    <row r="18" spans="1:1" ht="13.5" thickBot="1" x14ac:dyDescent="0.25">
      <c r="A18" s="89"/>
    </row>
    <row r="19" spans="1:1" s="154" customFormat="1" ht="278.25" customHeight="1" thickBot="1" x14ac:dyDescent="0.25">
      <c r="A19" s="292" t="s">
        <v>438</v>
      </c>
    </row>
    <row r="20" spans="1:1" s="154" customFormat="1" ht="12.75" customHeight="1" x14ac:dyDescent="0.2"/>
    <row r="21" spans="1:1" x14ac:dyDescent="0.2">
      <c r="A21" s="190" t="s">
        <v>83</v>
      </c>
    </row>
    <row r="22" spans="1:1" s="154" customFormat="1" ht="34.5" customHeight="1" x14ac:dyDescent="0.2">
      <c r="A22" s="272" t="s">
        <v>436</v>
      </c>
    </row>
    <row r="23" spans="1:1" s="154" customFormat="1" ht="51.75" customHeight="1" x14ac:dyDescent="0.2">
      <c r="A23" s="272" t="s">
        <v>437</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439</v>
      </c>
    </row>
    <row r="31" spans="1:1" ht="24" x14ac:dyDescent="0.2">
      <c r="A31" s="175" t="s">
        <v>79</v>
      </c>
    </row>
    <row r="32" spans="1:1" ht="24" x14ac:dyDescent="0.2">
      <c r="A32" s="175" t="s">
        <v>187</v>
      </c>
    </row>
    <row r="33" spans="1:1" ht="324" x14ac:dyDescent="0.2">
      <c r="A33" s="293" t="s">
        <v>440</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54" t="s">
        <v>435</v>
      </c>
    </row>
    <row r="40" spans="1:1" x14ac:dyDescent="0.2">
      <c r="A40" s="6"/>
    </row>
    <row r="41" spans="1:1" x14ac:dyDescent="0.2">
      <c r="A41" s="171" t="s">
        <v>81</v>
      </c>
    </row>
    <row r="42" spans="1:1" ht="87.75" customHeight="1" x14ac:dyDescent="0.2">
      <c r="A42" s="186" t="s">
        <v>461</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F80"/>
  <sheetViews>
    <sheetView showGridLines="0" zoomScaleNormal="100"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7109375" defaultRowHeight="12.75" x14ac:dyDescent="0.2"/>
  <cols>
    <col min="1" max="1" width="37.28515625" style="32" customWidth="1"/>
    <col min="2" max="16384" width="9.7109375" style="32"/>
  </cols>
  <sheetData>
    <row r="1" spans="1:58" ht="27" customHeight="1" x14ac:dyDescent="0.2">
      <c r="A1" s="180" t="str">
        <f>'BAR BB| Open rates'!A1</f>
        <v>Сочи Марриотт Красная Поляна 5*/ Sochi Marriott Krasnaya Polyana 5*</v>
      </c>
    </row>
    <row r="2" spans="1:58" x14ac:dyDescent="0.2">
      <c r="A2" s="11" t="s">
        <v>186</v>
      </c>
    </row>
    <row r="3" spans="1:58" s="33" customFormat="1" ht="26.25" customHeight="1" x14ac:dyDescent="0.2">
      <c r="A3" s="64" t="s">
        <v>62</v>
      </c>
      <c r="B3" s="108">
        <f>'BAR BB| Open rates'!B3</f>
        <v>46199</v>
      </c>
      <c r="C3" s="108">
        <f>'BAR BB| Open rates'!D3</f>
        <v>46201</v>
      </c>
      <c r="D3" s="108">
        <f>'BAR BB| Open rates'!G3</f>
        <v>46204</v>
      </c>
      <c r="E3" s="108">
        <f>'BAR BB| Open rates'!I3</f>
        <v>46206</v>
      </c>
      <c r="F3" s="108">
        <f>'BAR BB| Open rates'!K3</f>
        <v>46208</v>
      </c>
      <c r="G3" s="108">
        <f>'BAR BB| Open rates'!P3</f>
        <v>46213</v>
      </c>
      <c r="H3" s="108">
        <f>'BAR BB| Open rates'!R3</f>
        <v>46215</v>
      </c>
      <c r="I3" s="108">
        <f>'BAR BB| Open rates'!W3</f>
        <v>46220</v>
      </c>
      <c r="J3" s="108">
        <f>'BAR BB| Open rates'!Y3</f>
        <v>46222</v>
      </c>
      <c r="K3" s="108">
        <f>'BAR BB| Open rates'!AD3</f>
        <v>46227</v>
      </c>
      <c r="L3" s="108">
        <f>'BAR BB| Open rates'!AF3</f>
        <v>46229</v>
      </c>
      <c r="M3" s="108">
        <f>'BAR BB| Open rates'!AK3</f>
        <v>46234</v>
      </c>
      <c r="N3" s="108">
        <f>'BAR BB| Open rates'!AM3</f>
        <v>46236</v>
      </c>
      <c r="O3" s="108">
        <f>'BAR BB| Open rates'!AR3</f>
        <v>46241</v>
      </c>
      <c r="P3" s="108">
        <f>'BAR BB| Open rates'!AT3</f>
        <v>46243</v>
      </c>
      <c r="Q3" s="108">
        <f>'BAR BB| Open rates'!AY3</f>
        <v>46248</v>
      </c>
      <c r="R3" s="108">
        <f>'BAR BB| Open rates'!BA3</f>
        <v>46250</v>
      </c>
      <c r="S3" s="108">
        <f>'BAR BB| Open rates'!BF3</f>
        <v>46255</v>
      </c>
      <c r="T3" s="108">
        <f>'BAR BB| Open rates'!BH3</f>
        <v>46257</v>
      </c>
      <c r="U3" s="108">
        <f>'BAR BB| Open rates'!BM3</f>
        <v>46262</v>
      </c>
      <c r="V3" s="108">
        <f>'BAR BB| Open rates'!BP3</f>
        <v>46265</v>
      </c>
      <c r="W3" s="108">
        <f>'BAR BB| Open rates'!BQ3</f>
        <v>46266</v>
      </c>
      <c r="X3" s="108">
        <f>'BAR BB| Open rates'!BT3</f>
        <v>46269</v>
      </c>
      <c r="Y3" s="108">
        <f>'BAR BB| Open rates'!BV3</f>
        <v>46271</v>
      </c>
      <c r="Z3" s="108">
        <f>'BAR BB| Open rates'!CA3</f>
        <v>46276</v>
      </c>
      <c r="AA3" s="108">
        <f>'BAR BB| Open rates'!CC3</f>
        <v>46278</v>
      </c>
      <c r="AB3" s="108">
        <f>'BAR BB| Open rates'!CH3</f>
        <v>46283</v>
      </c>
      <c r="AC3" s="108">
        <f>'BAR BB| Open rates'!CJ3</f>
        <v>46285</v>
      </c>
      <c r="AD3" s="108">
        <f>'BAR BB| Open rates'!CO3</f>
        <v>46290</v>
      </c>
      <c r="AE3" s="108">
        <f>'BAR BB| Open rates'!CT3</f>
        <v>46295</v>
      </c>
      <c r="AF3" s="108">
        <f>'BAR BB| Open rates'!CU3</f>
        <v>46296</v>
      </c>
      <c r="AG3" s="108">
        <f>'BAR BB| Open rates'!CX3</f>
        <v>46299</v>
      </c>
      <c r="AH3" s="108">
        <f>'BAR BB| Open rates'!DC3</f>
        <v>46304</v>
      </c>
      <c r="AI3" s="108">
        <f>'BAR BB| Open rates'!DE3</f>
        <v>46306</v>
      </c>
      <c r="AJ3" s="108">
        <f>'BAR BB| Open rates'!DJ3</f>
        <v>46311</v>
      </c>
      <c r="AK3" s="108">
        <f>'BAR BB| Open rates'!DL3</f>
        <v>46313</v>
      </c>
      <c r="AL3" s="108">
        <f>'BAR BB| Open rates'!DQ3</f>
        <v>46318</v>
      </c>
      <c r="AM3" s="108">
        <f>'BAR BB| Open rates'!DS3</f>
        <v>46320</v>
      </c>
      <c r="AN3" s="108">
        <f>'BAR BB| Open rates'!DX3</f>
        <v>46325</v>
      </c>
      <c r="AO3" s="108">
        <f>'BAR BB| Open rates'!DZ3</f>
        <v>46327</v>
      </c>
      <c r="AP3" s="108">
        <f>'BAR BB| Open rates'!EC3</f>
        <v>46330</v>
      </c>
      <c r="AQ3" s="108">
        <f>'BAR BB| Open rates'!EG3</f>
        <v>46334</v>
      </c>
      <c r="AR3" s="108">
        <f>'BAR BB| Open rates'!EH3</f>
        <v>46335</v>
      </c>
      <c r="AS3" s="108">
        <f>'BAR BB| Open rates'!EL3</f>
        <v>46339</v>
      </c>
      <c r="AT3" s="108">
        <f>'BAR BB| Open rates'!EN3</f>
        <v>46341</v>
      </c>
      <c r="AU3" s="108">
        <f>'BAR BB| Open rates'!ES3</f>
        <v>46346</v>
      </c>
      <c r="AV3" s="108">
        <f>'BAR BB| Open rates'!EU3</f>
        <v>46348</v>
      </c>
      <c r="AW3" s="108">
        <f>'BAR BB| Open rates'!EZ3</f>
        <v>46353</v>
      </c>
      <c r="AX3" s="108">
        <f>'BAR BB| Open rates'!FB3</f>
        <v>46355</v>
      </c>
      <c r="AY3" s="108">
        <f>'BAR BB| Open rates'!FD3</f>
        <v>46357</v>
      </c>
      <c r="AZ3" s="108">
        <f>'BAR BB| Open rates'!FG3</f>
        <v>46360</v>
      </c>
      <c r="BA3" s="108">
        <f>'BAR BB| Open rates'!FI3</f>
        <v>46362</v>
      </c>
      <c r="BB3" s="108">
        <f>'BAR BB| Open rates'!FN3</f>
        <v>46367</v>
      </c>
      <c r="BC3" s="108">
        <f>'BAR BB| Open rates'!FP3</f>
        <v>46369</v>
      </c>
      <c r="BD3" s="108">
        <f>'BAR BB| Open rates'!FU3</f>
        <v>46374</v>
      </c>
      <c r="BE3" s="108">
        <f>'BAR BB| Open rates'!FW3</f>
        <v>46376</v>
      </c>
      <c r="BF3" s="108">
        <f>'BAR BB| Open rates'!GE3</f>
        <v>46384</v>
      </c>
    </row>
    <row r="4" spans="1:58" s="36" customFormat="1" ht="12" customHeight="1" x14ac:dyDescent="0.2">
      <c r="A4" s="184" t="s">
        <v>63</v>
      </c>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row>
    <row r="5" spans="1:58" s="36" customFormat="1" ht="12" customHeight="1" x14ac:dyDescent="0.2">
      <c r="A5" s="183">
        <v>1</v>
      </c>
      <c r="B5" s="183">
        <f>'BAR BB| Open rates'!B5*0.8</f>
        <v>17200</v>
      </c>
      <c r="C5" s="183">
        <f>'BAR BB| Open rates'!D5*0.8</f>
        <v>15040</v>
      </c>
      <c r="D5" s="183">
        <f>'BAR BB| Open rates'!G5*0.8</f>
        <v>15040</v>
      </c>
      <c r="E5" s="183">
        <f>'BAR BB| Open rates'!I5*0.8</f>
        <v>16640</v>
      </c>
      <c r="F5" s="183">
        <f>'BAR BB| Open rates'!K5*0.8</f>
        <v>15040</v>
      </c>
      <c r="G5" s="183">
        <f>'BAR BB| Open rates'!P5*0.8</f>
        <v>16640</v>
      </c>
      <c r="H5" s="183">
        <f>'BAR BB| Open rates'!R5*0.8</f>
        <v>16640</v>
      </c>
      <c r="I5" s="183">
        <f>'BAR BB| Open rates'!W5*0.8</f>
        <v>18240</v>
      </c>
      <c r="J5" s="183">
        <f>'BAR BB| Open rates'!Y5*0.8</f>
        <v>16640</v>
      </c>
      <c r="K5" s="183">
        <f>'BAR BB| Open rates'!AD5*0.8</f>
        <v>18240</v>
      </c>
      <c r="L5" s="183">
        <f>'BAR BB| Open rates'!AF5*0.8</f>
        <v>16640</v>
      </c>
      <c r="M5" s="183">
        <f>'BAR BB| Open rates'!AK5*0.8</f>
        <v>18240</v>
      </c>
      <c r="N5" s="183">
        <f>'BAR BB| Open rates'!AM5*0.8</f>
        <v>16640</v>
      </c>
      <c r="O5" s="183">
        <f>'BAR BB| Open rates'!AR5*0.8</f>
        <v>18240</v>
      </c>
      <c r="P5" s="183">
        <f>'BAR BB| Open rates'!AT5*0.8</f>
        <v>16640</v>
      </c>
      <c r="Q5" s="183">
        <f>'BAR BB| Open rates'!AY5*0.8</f>
        <v>18240</v>
      </c>
      <c r="R5" s="183">
        <f>'BAR BB| Open rates'!BA5*0.8</f>
        <v>16640</v>
      </c>
      <c r="S5" s="183">
        <f>'BAR BB| Open rates'!BF5*0.8</f>
        <v>18240</v>
      </c>
      <c r="T5" s="183">
        <f>'BAR BB| Open rates'!BH5*0.8</f>
        <v>14080</v>
      </c>
      <c r="U5" s="183">
        <f>'BAR BB| Open rates'!BM5*0.8</f>
        <v>15040</v>
      </c>
      <c r="V5" s="183">
        <f>'BAR BB| Open rates'!BP5*0.8</f>
        <v>13280</v>
      </c>
      <c r="W5" s="183">
        <f>'BAR BB| Open rates'!BQ5*0.8</f>
        <v>15040</v>
      </c>
      <c r="X5" s="183">
        <f>'BAR BB| Open rates'!BT5*0.8</f>
        <v>15040</v>
      </c>
      <c r="Y5" s="183">
        <f>'BAR BB| Open rates'!BV5*0.8</f>
        <v>13280</v>
      </c>
      <c r="Z5" s="183">
        <f>'BAR BB| Open rates'!CA5*0.8</f>
        <v>15040</v>
      </c>
      <c r="AA5" s="183">
        <f>'BAR BB| Open rates'!CC5*0.8</f>
        <v>13280</v>
      </c>
      <c r="AB5" s="183">
        <f>'BAR BB| Open rates'!CH5*0.8</f>
        <v>15040</v>
      </c>
      <c r="AC5" s="183">
        <f>'BAR BB| Open rates'!CJ5*0.8</f>
        <v>13280</v>
      </c>
      <c r="AD5" s="183">
        <f>'BAR BB| Open rates'!CO5*0.8</f>
        <v>15040</v>
      </c>
      <c r="AE5" s="183">
        <f>'BAR BB| Open rates'!CT5*0.8</f>
        <v>13280</v>
      </c>
      <c r="AF5" s="183">
        <f>'BAR BB| Open rates'!CU5*0.8</f>
        <v>11920</v>
      </c>
      <c r="AG5" s="183">
        <f>'BAR BB| Open rates'!CX5*0.8</f>
        <v>10320</v>
      </c>
      <c r="AH5" s="183">
        <f>'BAR BB| Open rates'!DC5*0.8</f>
        <v>11920</v>
      </c>
      <c r="AI5" s="183">
        <f>'BAR BB| Open rates'!DE5*0.8</f>
        <v>10320</v>
      </c>
      <c r="AJ5" s="183">
        <f>'BAR BB| Open rates'!DJ5*0.8</f>
        <v>11920</v>
      </c>
      <c r="AK5" s="183">
        <f>'BAR BB| Open rates'!DL5*0.8</f>
        <v>10320</v>
      </c>
      <c r="AL5" s="183">
        <f>'BAR BB| Open rates'!DQ5*0.8</f>
        <v>11920</v>
      </c>
      <c r="AM5" s="183">
        <f>'BAR BB| Open rates'!DS5*0.8</f>
        <v>10320</v>
      </c>
      <c r="AN5" s="183">
        <f>'BAR BB| Open rates'!DX5*0.8</f>
        <v>11920</v>
      </c>
      <c r="AO5" s="183">
        <f>'BAR BB| Open rates'!DZ5*0.8</f>
        <v>13280</v>
      </c>
      <c r="AP5" s="183">
        <f>'BAR BB| Open rates'!EC5*0.8</f>
        <v>15040</v>
      </c>
      <c r="AQ5" s="183">
        <f>'BAR BB| Open rates'!EG5*0.8</f>
        <v>9520</v>
      </c>
      <c r="AR5" s="183">
        <f>'BAR BB| Open rates'!EH5*0.8</f>
        <v>9520</v>
      </c>
      <c r="AS5" s="183">
        <f>'BAR BB| Open rates'!EL5*0.8</f>
        <v>10320</v>
      </c>
      <c r="AT5" s="183">
        <f>'BAR BB| Open rates'!EN5*0.8</f>
        <v>9520</v>
      </c>
      <c r="AU5" s="183">
        <f>'BAR BB| Open rates'!ES5*0.8</f>
        <v>10320</v>
      </c>
      <c r="AV5" s="183">
        <f>'BAR BB| Open rates'!EU5*0.8</f>
        <v>9520</v>
      </c>
      <c r="AW5" s="183">
        <f>'BAR BB| Open rates'!EZ5*0.8</f>
        <v>10320</v>
      </c>
      <c r="AX5" s="183">
        <f>'BAR BB| Open rates'!FB5*0.8</f>
        <v>9520</v>
      </c>
      <c r="AY5" s="183">
        <f>'BAR BB| Open rates'!FD5*0.8</f>
        <v>9520</v>
      </c>
      <c r="AZ5" s="183">
        <f>'BAR BB| Open rates'!FG5*0.8</f>
        <v>10320</v>
      </c>
      <c r="BA5" s="183">
        <f>'BAR BB| Open rates'!FI5*0.8</f>
        <v>9520</v>
      </c>
      <c r="BB5" s="183">
        <f>'BAR BB| Open rates'!FN5*0.8</f>
        <v>10320</v>
      </c>
      <c r="BC5" s="183">
        <f>'BAR BB| Open rates'!FP5*0.8</f>
        <v>9520</v>
      </c>
      <c r="BD5" s="183">
        <f>'BAR BB| Open rates'!FU5*0.8</f>
        <v>10320</v>
      </c>
      <c r="BE5" s="183">
        <f>'BAR BB| Open rates'!FW5*0.8</f>
        <v>13280</v>
      </c>
      <c r="BF5" s="183">
        <f>'BAR BB| Open rates'!GE5*0.8</f>
        <v>15040</v>
      </c>
    </row>
    <row r="6" spans="1:58" s="36" customFormat="1" ht="12" customHeight="1" x14ac:dyDescent="0.2">
      <c r="A6" s="183">
        <v>2</v>
      </c>
      <c r="B6" s="183">
        <f>'BAR BB| Open rates'!B6*0.8</f>
        <v>19600</v>
      </c>
      <c r="C6" s="183">
        <f>'BAR BB| Open rates'!D6*0.8</f>
        <v>17440</v>
      </c>
      <c r="D6" s="183">
        <f>'BAR BB| Open rates'!G6*0.8</f>
        <v>17440</v>
      </c>
      <c r="E6" s="183">
        <f>'BAR BB| Open rates'!I6*0.8</f>
        <v>19040</v>
      </c>
      <c r="F6" s="183">
        <f>'BAR BB| Open rates'!K6*0.8</f>
        <v>17440</v>
      </c>
      <c r="G6" s="183">
        <f>'BAR BB| Open rates'!P6*0.8</f>
        <v>19040</v>
      </c>
      <c r="H6" s="183">
        <f>'BAR BB| Open rates'!R6*0.8</f>
        <v>19040</v>
      </c>
      <c r="I6" s="183">
        <f>'BAR BB| Open rates'!W6*0.8</f>
        <v>20640</v>
      </c>
      <c r="J6" s="183">
        <f>'BAR BB| Open rates'!Y6*0.8</f>
        <v>19040</v>
      </c>
      <c r="K6" s="183">
        <f>'BAR BB| Open rates'!AD6*0.8</f>
        <v>20640</v>
      </c>
      <c r="L6" s="183">
        <f>'BAR BB| Open rates'!AF6*0.8</f>
        <v>19040</v>
      </c>
      <c r="M6" s="183">
        <f>'BAR BB| Open rates'!AK6*0.8</f>
        <v>20640</v>
      </c>
      <c r="N6" s="183">
        <f>'BAR BB| Open rates'!AM6*0.8</f>
        <v>19040</v>
      </c>
      <c r="O6" s="183">
        <f>'BAR BB| Open rates'!AR6*0.8</f>
        <v>20640</v>
      </c>
      <c r="P6" s="183">
        <f>'BAR BB| Open rates'!AT6*0.8</f>
        <v>19040</v>
      </c>
      <c r="Q6" s="183">
        <f>'BAR BB| Open rates'!AY6*0.8</f>
        <v>20640</v>
      </c>
      <c r="R6" s="183">
        <f>'BAR BB| Open rates'!BA6*0.8</f>
        <v>19040</v>
      </c>
      <c r="S6" s="183">
        <f>'BAR BB| Open rates'!BF6*0.8</f>
        <v>20640</v>
      </c>
      <c r="T6" s="183">
        <f>'BAR BB| Open rates'!BH6*0.8</f>
        <v>16480</v>
      </c>
      <c r="U6" s="183">
        <f>'BAR BB| Open rates'!BM6*0.8</f>
        <v>17440</v>
      </c>
      <c r="V6" s="183">
        <f>'BAR BB| Open rates'!BP6*0.8</f>
        <v>15680</v>
      </c>
      <c r="W6" s="183">
        <f>'BAR BB| Open rates'!BQ6*0.8</f>
        <v>17440</v>
      </c>
      <c r="X6" s="183">
        <f>'BAR BB| Open rates'!BT6*0.8</f>
        <v>17440</v>
      </c>
      <c r="Y6" s="183">
        <f>'BAR BB| Open rates'!BV6*0.8</f>
        <v>15680</v>
      </c>
      <c r="Z6" s="183">
        <f>'BAR BB| Open rates'!CA6*0.8</f>
        <v>17440</v>
      </c>
      <c r="AA6" s="183">
        <f>'BAR BB| Open rates'!CC6*0.8</f>
        <v>15680</v>
      </c>
      <c r="AB6" s="183">
        <f>'BAR BB| Open rates'!CH6*0.8</f>
        <v>17440</v>
      </c>
      <c r="AC6" s="183">
        <f>'BAR BB| Open rates'!CJ6*0.8</f>
        <v>15680</v>
      </c>
      <c r="AD6" s="183">
        <f>'BAR BB| Open rates'!CO6*0.8</f>
        <v>17440</v>
      </c>
      <c r="AE6" s="183">
        <f>'BAR BB| Open rates'!CT6*0.8</f>
        <v>15680</v>
      </c>
      <c r="AF6" s="183">
        <f>'BAR BB| Open rates'!CU6*0.8</f>
        <v>14320</v>
      </c>
      <c r="AG6" s="183">
        <f>'BAR BB| Open rates'!CX6*0.8</f>
        <v>12720</v>
      </c>
      <c r="AH6" s="183">
        <f>'BAR BB| Open rates'!DC6*0.8</f>
        <v>14320</v>
      </c>
      <c r="AI6" s="183">
        <f>'BAR BB| Open rates'!DE6*0.8</f>
        <v>12720</v>
      </c>
      <c r="AJ6" s="183">
        <f>'BAR BB| Open rates'!DJ6*0.8</f>
        <v>14320</v>
      </c>
      <c r="AK6" s="183">
        <f>'BAR BB| Open rates'!DL6*0.8</f>
        <v>12720</v>
      </c>
      <c r="AL6" s="183">
        <f>'BAR BB| Open rates'!DQ6*0.8</f>
        <v>14320</v>
      </c>
      <c r="AM6" s="183">
        <f>'BAR BB| Open rates'!DS6*0.8</f>
        <v>12720</v>
      </c>
      <c r="AN6" s="183">
        <f>'BAR BB| Open rates'!DX6*0.8</f>
        <v>14320</v>
      </c>
      <c r="AO6" s="183">
        <f>'BAR BB| Open rates'!DZ6*0.8</f>
        <v>15680</v>
      </c>
      <c r="AP6" s="183">
        <f>'BAR BB| Open rates'!EC6*0.8</f>
        <v>17440</v>
      </c>
      <c r="AQ6" s="183">
        <f>'BAR BB| Open rates'!EG6*0.8</f>
        <v>11920</v>
      </c>
      <c r="AR6" s="183">
        <f>'BAR BB| Open rates'!EH6*0.8</f>
        <v>11920</v>
      </c>
      <c r="AS6" s="183">
        <f>'BAR BB| Open rates'!EL6*0.8</f>
        <v>12720</v>
      </c>
      <c r="AT6" s="183">
        <f>'BAR BB| Open rates'!EN6*0.8</f>
        <v>11920</v>
      </c>
      <c r="AU6" s="183">
        <f>'BAR BB| Open rates'!ES6*0.8</f>
        <v>12720</v>
      </c>
      <c r="AV6" s="183">
        <f>'BAR BB| Open rates'!EU6*0.8</f>
        <v>11920</v>
      </c>
      <c r="AW6" s="183">
        <f>'BAR BB| Open rates'!EZ6*0.8</f>
        <v>12720</v>
      </c>
      <c r="AX6" s="183">
        <f>'BAR BB| Open rates'!FB6*0.8</f>
        <v>11920</v>
      </c>
      <c r="AY6" s="183">
        <f>'BAR BB| Open rates'!FD6*0.8</f>
        <v>11920</v>
      </c>
      <c r="AZ6" s="183">
        <f>'BAR BB| Open rates'!FG6*0.8</f>
        <v>12720</v>
      </c>
      <c r="BA6" s="183">
        <f>'BAR BB| Open rates'!FI6*0.8</f>
        <v>11920</v>
      </c>
      <c r="BB6" s="183">
        <f>'BAR BB| Open rates'!FN6*0.8</f>
        <v>12720</v>
      </c>
      <c r="BC6" s="183">
        <f>'BAR BB| Open rates'!FP6*0.8</f>
        <v>11920</v>
      </c>
      <c r="BD6" s="183">
        <f>'BAR BB| Open rates'!FU6*0.8</f>
        <v>12720</v>
      </c>
      <c r="BE6" s="183">
        <f>'BAR BB| Open rates'!FW6*0.8</f>
        <v>15680</v>
      </c>
      <c r="BF6" s="183">
        <f>'BAR BB| Open rates'!GE6*0.8</f>
        <v>17440</v>
      </c>
    </row>
    <row r="7" spans="1:58" s="36" customFormat="1" ht="12" customHeight="1" x14ac:dyDescent="0.2">
      <c r="A7" s="236" t="s">
        <v>175</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row>
    <row r="8" spans="1:58" s="36" customFormat="1" ht="12" customHeight="1" x14ac:dyDescent="0.2">
      <c r="A8" s="237">
        <v>1</v>
      </c>
      <c r="B8" s="237">
        <f>'BAR BB| Open rates'!B8*0.8</f>
        <v>19600</v>
      </c>
      <c r="C8" s="237">
        <f>'BAR BB| Open rates'!D8*0.8</f>
        <v>17440</v>
      </c>
      <c r="D8" s="237">
        <f>'BAR BB| Open rates'!G8*0.8</f>
        <v>17440</v>
      </c>
      <c r="E8" s="237">
        <f>'BAR BB| Open rates'!I8*0.8</f>
        <v>19040</v>
      </c>
      <c r="F8" s="237">
        <f>'BAR BB| Open rates'!K8*0.8</f>
        <v>17440</v>
      </c>
      <c r="G8" s="237">
        <f>'BAR BB| Open rates'!P8*0.8</f>
        <v>19040</v>
      </c>
      <c r="H8" s="237">
        <f>'BAR BB| Open rates'!R8*0.8</f>
        <v>19040</v>
      </c>
      <c r="I8" s="237">
        <f>'BAR BB| Open rates'!W8*0.8</f>
        <v>20640</v>
      </c>
      <c r="J8" s="237">
        <f>'BAR BB| Open rates'!Y8*0.8</f>
        <v>19040</v>
      </c>
      <c r="K8" s="237">
        <f>'BAR BB| Open rates'!AD8*0.8</f>
        <v>20640</v>
      </c>
      <c r="L8" s="237">
        <f>'BAR BB| Open rates'!AF8*0.8</f>
        <v>19040</v>
      </c>
      <c r="M8" s="237">
        <f>'BAR BB| Open rates'!AK8*0.8</f>
        <v>20640</v>
      </c>
      <c r="N8" s="237">
        <f>'BAR BB| Open rates'!AM8*0.8</f>
        <v>19040</v>
      </c>
      <c r="O8" s="237">
        <f>'BAR BB| Open rates'!AR8*0.8</f>
        <v>20640</v>
      </c>
      <c r="P8" s="237">
        <f>'BAR BB| Open rates'!AT8*0.8</f>
        <v>19040</v>
      </c>
      <c r="Q8" s="237">
        <f>'BAR BB| Open rates'!AY8*0.8</f>
        <v>20640</v>
      </c>
      <c r="R8" s="237">
        <f>'BAR BB| Open rates'!BA8*0.8</f>
        <v>19040</v>
      </c>
      <c r="S8" s="237">
        <f>'BAR BB| Open rates'!BF8*0.8</f>
        <v>20640</v>
      </c>
      <c r="T8" s="237">
        <f>'BAR BB| Open rates'!BH8*0.8</f>
        <v>16480</v>
      </c>
      <c r="U8" s="237">
        <f>'BAR BB| Open rates'!BM8*0.8</f>
        <v>17440</v>
      </c>
      <c r="V8" s="237">
        <f>'BAR BB| Open rates'!BP8*0.8</f>
        <v>15680</v>
      </c>
      <c r="W8" s="237">
        <f>'BAR BB| Open rates'!BQ8*0.8</f>
        <v>17440</v>
      </c>
      <c r="X8" s="237">
        <f>'BAR BB| Open rates'!BT8*0.8</f>
        <v>17440</v>
      </c>
      <c r="Y8" s="237">
        <f>'BAR BB| Open rates'!BV8*0.8</f>
        <v>15680</v>
      </c>
      <c r="Z8" s="237">
        <f>'BAR BB| Open rates'!CA8*0.8</f>
        <v>17440</v>
      </c>
      <c r="AA8" s="237">
        <f>'BAR BB| Open rates'!CC8*0.8</f>
        <v>15680</v>
      </c>
      <c r="AB8" s="237">
        <f>'BAR BB| Open rates'!CH8*0.8</f>
        <v>17440</v>
      </c>
      <c r="AC8" s="237">
        <f>'BAR BB| Open rates'!CJ8*0.8</f>
        <v>15680</v>
      </c>
      <c r="AD8" s="237">
        <f>'BAR BB| Open rates'!CO8*0.8</f>
        <v>17440</v>
      </c>
      <c r="AE8" s="237">
        <f>'BAR BB| Open rates'!CT8*0.8</f>
        <v>15680</v>
      </c>
      <c r="AF8" s="237">
        <f>'BAR BB| Open rates'!CU8*0.8</f>
        <v>14320</v>
      </c>
      <c r="AG8" s="237">
        <f>'BAR BB| Open rates'!CX8*0.8</f>
        <v>12720</v>
      </c>
      <c r="AH8" s="237">
        <f>'BAR BB| Open rates'!DC8*0.8</f>
        <v>14320</v>
      </c>
      <c r="AI8" s="237">
        <f>'BAR BB| Open rates'!DE8*0.8</f>
        <v>12720</v>
      </c>
      <c r="AJ8" s="237">
        <f>'BAR BB| Open rates'!DJ8*0.8</f>
        <v>14320</v>
      </c>
      <c r="AK8" s="237">
        <f>'BAR BB| Open rates'!DL8*0.8</f>
        <v>12720</v>
      </c>
      <c r="AL8" s="237">
        <f>'BAR BB| Open rates'!DQ8*0.8</f>
        <v>14320</v>
      </c>
      <c r="AM8" s="237">
        <f>'BAR BB| Open rates'!DS8*0.8</f>
        <v>12720</v>
      </c>
      <c r="AN8" s="237">
        <f>'BAR BB| Open rates'!DX8*0.8</f>
        <v>14320</v>
      </c>
      <c r="AO8" s="237">
        <f>'BAR BB| Open rates'!DZ8*0.8</f>
        <v>15680</v>
      </c>
      <c r="AP8" s="237">
        <f>'BAR BB| Open rates'!EC8*0.8</f>
        <v>17440</v>
      </c>
      <c r="AQ8" s="237">
        <f>'BAR BB| Open rates'!EG8*0.8</f>
        <v>11920</v>
      </c>
      <c r="AR8" s="237">
        <f>'BAR BB| Open rates'!EH8*0.8</f>
        <v>11120</v>
      </c>
      <c r="AS8" s="237">
        <f>'BAR BB| Open rates'!EL8*0.8</f>
        <v>11920</v>
      </c>
      <c r="AT8" s="237">
        <f>'BAR BB| Open rates'!EN8*0.8</f>
        <v>11120</v>
      </c>
      <c r="AU8" s="237">
        <f>'BAR BB| Open rates'!ES8*0.8</f>
        <v>11920</v>
      </c>
      <c r="AV8" s="237">
        <f>'BAR BB| Open rates'!EU8*0.8</f>
        <v>11120</v>
      </c>
      <c r="AW8" s="237">
        <f>'BAR BB| Open rates'!EZ8*0.8</f>
        <v>11920</v>
      </c>
      <c r="AX8" s="237">
        <f>'BAR BB| Open rates'!FB8*0.8</f>
        <v>11120</v>
      </c>
      <c r="AY8" s="237">
        <f>'BAR BB| Open rates'!FD8*0.8</f>
        <v>11120</v>
      </c>
      <c r="AZ8" s="237">
        <f>'BAR BB| Open rates'!FG8*0.8</f>
        <v>11920</v>
      </c>
      <c r="BA8" s="237">
        <f>'BAR BB| Open rates'!FI8*0.8</f>
        <v>11120</v>
      </c>
      <c r="BB8" s="237">
        <f>'BAR BB| Open rates'!FN8*0.8</f>
        <v>11920</v>
      </c>
      <c r="BC8" s="237">
        <f>'BAR BB| Open rates'!FP8*0.8</f>
        <v>11120</v>
      </c>
      <c r="BD8" s="237">
        <f>'BAR BB| Open rates'!FU8*0.8</f>
        <v>11920</v>
      </c>
      <c r="BE8" s="237">
        <f>'BAR BB| Open rates'!FW8*0.8</f>
        <v>14880</v>
      </c>
      <c r="BF8" s="237">
        <f>'BAR BB| Open rates'!GE8*0.8</f>
        <v>16640</v>
      </c>
    </row>
    <row r="9" spans="1:58" s="36" customFormat="1" ht="12" customHeight="1" x14ac:dyDescent="0.2">
      <c r="A9" s="237">
        <v>2</v>
      </c>
      <c r="B9" s="237">
        <f>'BAR BB| Open rates'!B9*0.8</f>
        <v>22000</v>
      </c>
      <c r="C9" s="237">
        <f>'BAR BB| Open rates'!D9*0.8</f>
        <v>19840</v>
      </c>
      <c r="D9" s="237">
        <f>'BAR BB| Open rates'!G9*0.8</f>
        <v>19840</v>
      </c>
      <c r="E9" s="237">
        <f>'BAR BB| Open rates'!I9*0.8</f>
        <v>21440</v>
      </c>
      <c r="F9" s="237">
        <f>'BAR BB| Open rates'!K9*0.8</f>
        <v>19840</v>
      </c>
      <c r="G9" s="237">
        <f>'BAR BB| Open rates'!P9*0.8</f>
        <v>21440</v>
      </c>
      <c r="H9" s="237">
        <f>'BAR BB| Open rates'!R9*0.8</f>
        <v>21440</v>
      </c>
      <c r="I9" s="237">
        <f>'BAR BB| Open rates'!W9*0.8</f>
        <v>23040</v>
      </c>
      <c r="J9" s="237">
        <f>'BAR BB| Open rates'!Y9*0.8</f>
        <v>21440</v>
      </c>
      <c r="K9" s="237">
        <f>'BAR BB| Open rates'!AD9*0.8</f>
        <v>23040</v>
      </c>
      <c r="L9" s="237">
        <f>'BAR BB| Open rates'!AF9*0.8</f>
        <v>21440</v>
      </c>
      <c r="M9" s="237">
        <f>'BAR BB| Open rates'!AK9*0.8</f>
        <v>23040</v>
      </c>
      <c r="N9" s="237">
        <f>'BAR BB| Open rates'!AM9*0.8</f>
        <v>21440</v>
      </c>
      <c r="O9" s="237">
        <f>'BAR BB| Open rates'!AR9*0.8</f>
        <v>23040</v>
      </c>
      <c r="P9" s="237">
        <f>'BAR BB| Open rates'!AT9*0.8</f>
        <v>21440</v>
      </c>
      <c r="Q9" s="237">
        <f>'BAR BB| Open rates'!AY9*0.8</f>
        <v>23040</v>
      </c>
      <c r="R9" s="237">
        <f>'BAR BB| Open rates'!BA9*0.8</f>
        <v>21440</v>
      </c>
      <c r="S9" s="237">
        <f>'BAR BB| Open rates'!BF9*0.8</f>
        <v>23040</v>
      </c>
      <c r="T9" s="237">
        <f>'BAR BB| Open rates'!BH9*0.8</f>
        <v>18880</v>
      </c>
      <c r="U9" s="237">
        <f>'BAR BB| Open rates'!BM9*0.8</f>
        <v>19840</v>
      </c>
      <c r="V9" s="237">
        <f>'BAR BB| Open rates'!BP9*0.8</f>
        <v>18080</v>
      </c>
      <c r="W9" s="237">
        <f>'BAR BB| Open rates'!BQ9*0.8</f>
        <v>19840</v>
      </c>
      <c r="X9" s="237">
        <f>'BAR BB| Open rates'!BT9*0.8</f>
        <v>19840</v>
      </c>
      <c r="Y9" s="237">
        <f>'BAR BB| Open rates'!BV9*0.8</f>
        <v>18080</v>
      </c>
      <c r="Z9" s="237">
        <f>'BAR BB| Open rates'!CA9*0.8</f>
        <v>19840</v>
      </c>
      <c r="AA9" s="237">
        <f>'BAR BB| Open rates'!CC9*0.8</f>
        <v>18080</v>
      </c>
      <c r="AB9" s="237">
        <f>'BAR BB| Open rates'!CH9*0.8</f>
        <v>19840</v>
      </c>
      <c r="AC9" s="237">
        <f>'BAR BB| Open rates'!CJ9*0.8</f>
        <v>18080</v>
      </c>
      <c r="AD9" s="237">
        <f>'BAR BB| Open rates'!CO9*0.8</f>
        <v>19840</v>
      </c>
      <c r="AE9" s="237">
        <f>'BAR BB| Open rates'!CT9*0.8</f>
        <v>18080</v>
      </c>
      <c r="AF9" s="237">
        <f>'BAR BB| Open rates'!CU9*0.8</f>
        <v>16720</v>
      </c>
      <c r="AG9" s="237">
        <f>'BAR BB| Open rates'!CX9*0.8</f>
        <v>15120</v>
      </c>
      <c r="AH9" s="237">
        <f>'BAR BB| Open rates'!DC9*0.8</f>
        <v>16720</v>
      </c>
      <c r="AI9" s="237">
        <f>'BAR BB| Open rates'!DE9*0.8</f>
        <v>15120</v>
      </c>
      <c r="AJ9" s="237">
        <f>'BAR BB| Open rates'!DJ9*0.8</f>
        <v>16720</v>
      </c>
      <c r="AK9" s="237">
        <f>'BAR BB| Open rates'!DL9*0.8</f>
        <v>15120</v>
      </c>
      <c r="AL9" s="237">
        <f>'BAR BB| Open rates'!DQ9*0.8</f>
        <v>16720</v>
      </c>
      <c r="AM9" s="237">
        <f>'BAR BB| Open rates'!DS9*0.8</f>
        <v>15120</v>
      </c>
      <c r="AN9" s="237">
        <f>'BAR BB| Open rates'!DX9*0.8</f>
        <v>16720</v>
      </c>
      <c r="AO9" s="237">
        <f>'BAR BB| Open rates'!DZ9*0.8</f>
        <v>18080</v>
      </c>
      <c r="AP9" s="237">
        <f>'BAR BB| Open rates'!EC9*0.8</f>
        <v>19840</v>
      </c>
      <c r="AQ9" s="237">
        <f>'BAR BB| Open rates'!EG9*0.8</f>
        <v>14320</v>
      </c>
      <c r="AR9" s="237">
        <f>'BAR BB| Open rates'!EH9*0.8</f>
        <v>13520</v>
      </c>
      <c r="AS9" s="237">
        <f>'BAR BB| Open rates'!EL9*0.8</f>
        <v>14320</v>
      </c>
      <c r="AT9" s="237">
        <f>'BAR BB| Open rates'!EN9*0.8</f>
        <v>13520</v>
      </c>
      <c r="AU9" s="237">
        <f>'BAR BB| Open rates'!ES9*0.8</f>
        <v>14320</v>
      </c>
      <c r="AV9" s="237">
        <f>'BAR BB| Open rates'!EU9*0.8</f>
        <v>13520</v>
      </c>
      <c r="AW9" s="237">
        <f>'BAR BB| Open rates'!EZ9*0.8</f>
        <v>14320</v>
      </c>
      <c r="AX9" s="237">
        <f>'BAR BB| Open rates'!FB9*0.8</f>
        <v>13520</v>
      </c>
      <c r="AY9" s="237">
        <f>'BAR BB| Open rates'!FD9*0.8</f>
        <v>13520</v>
      </c>
      <c r="AZ9" s="237">
        <f>'BAR BB| Open rates'!FG9*0.8</f>
        <v>14320</v>
      </c>
      <c r="BA9" s="237">
        <f>'BAR BB| Open rates'!FI9*0.8</f>
        <v>13520</v>
      </c>
      <c r="BB9" s="237">
        <f>'BAR BB| Open rates'!FN9*0.8</f>
        <v>14320</v>
      </c>
      <c r="BC9" s="237">
        <f>'BAR BB| Open rates'!FP9*0.8</f>
        <v>13520</v>
      </c>
      <c r="BD9" s="237">
        <f>'BAR BB| Open rates'!FU9*0.8</f>
        <v>14320</v>
      </c>
      <c r="BE9" s="237">
        <f>'BAR BB| Open rates'!FW9*0.8</f>
        <v>17280</v>
      </c>
      <c r="BF9" s="237">
        <f>'BAR BB| Open rates'!GE9*0.8</f>
        <v>19040</v>
      </c>
    </row>
    <row r="10" spans="1:58" s="36" customFormat="1" ht="12" customHeight="1" x14ac:dyDescent="0.2">
      <c r="A10" s="236" t="s">
        <v>176</v>
      </c>
      <c r="B10" s="236"/>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row>
    <row r="11" spans="1:58" s="36" customFormat="1" ht="12" customHeight="1" x14ac:dyDescent="0.2">
      <c r="A11" s="237">
        <v>1</v>
      </c>
      <c r="B11" s="237">
        <f>'BAR BB| Open rates'!B11*0.8</f>
        <v>22720</v>
      </c>
      <c r="C11" s="237">
        <f>'BAR BB| Open rates'!D11*0.8</f>
        <v>20560</v>
      </c>
      <c r="D11" s="237">
        <f>'BAR BB| Open rates'!G11*0.8</f>
        <v>20560</v>
      </c>
      <c r="E11" s="237">
        <f>'BAR BB| Open rates'!I11*0.8</f>
        <v>22160</v>
      </c>
      <c r="F11" s="237">
        <f>'BAR BB| Open rates'!K11*0.8</f>
        <v>20560</v>
      </c>
      <c r="G11" s="237">
        <f>'BAR BB| Open rates'!P11*0.8</f>
        <v>22160</v>
      </c>
      <c r="H11" s="237">
        <f>'BAR BB| Open rates'!R11*0.8</f>
        <v>22160</v>
      </c>
      <c r="I11" s="237">
        <f>'BAR BB| Open rates'!W11*0.8</f>
        <v>23760</v>
      </c>
      <c r="J11" s="237">
        <f>'BAR BB| Open rates'!Y11*0.8</f>
        <v>22160</v>
      </c>
      <c r="K11" s="237">
        <f>'BAR BB| Open rates'!AD11*0.8</f>
        <v>23760</v>
      </c>
      <c r="L11" s="237">
        <f>'BAR BB| Open rates'!AF11*0.8</f>
        <v>22160</v>
      </c>
      <c r="M11" s="237">
        <f>'BAR BB| Open rates'!AK11*0.8</f>
        <v>23760</v>
      </c>
      <c r="N11" s="237">
        <f>'BAR BB| Open rates'!AM11*0.8</f>
        <v>22160</v>
      </c>
      <c r="O11" s="237">
        <f>'BAR BB| Open rates'!AR11*0.8</f>
        <v>23760</v>
      </c>
      <c r="P11" s="237">
        <f>'BAR BB| Open rates'!AT11*0.8</f>
        <v>22160</v>
      </c>
      <c r="Q11" s="237">
        <f>'BAR BB| Open rates'!AY11*0.8</f>
        <v>23760</v>
      </c>
      <c r="R11" s="237">
        <f>'BAR BB| Open rates'!BA11*0.8</f>
        <v>22160</v>
      </c>
      <c r="S11" s="237">
        <f>'BAR BB| Open rates'!BF11*0.8</f>
        <v>23760</v>
      </c>
      <c r="T11" s="237">
        <f>'BAR BB| Open rates'!BH11*0.8</f>
        <v>19600</v>
      </c>
      <c r="U11" s="237">
        <f>'BAR BB| Open rates'!BM11*0.8</f>
        <v>20560</v>
      </c>
      <c r="V11" s="237">
        <f>'BAR BB| Open rates'!BP11*0.8</f>
        <v>18800</v>
      </c>
      <c r="W11" s="237">
        <f>'BAR BB| Open rates'!BQ11*0.8</f>
        <v>20560</v>
      </c>
      <c r="X11" s="237">
        <f>'BAR BB| Open rates'!BT11*0.8</f>
        <v>20560</v>
      </c>
      <c r="Y11" s="237">
        <f>'BAR BB| Open rates'!BV11*0.8</f>
        <v>18800</v>
      </c>
      <c r="Z11" s="237">
        <f>'BAR BB| Open rates'!CA11*0.8</f>
        <v>20560</v>
      </c>
      <c r="AA11" s="237">
        <f>'BAR BB| Open rates'!CC11*0.8</f>
        <v>18800</v>
      </c>
      <c r="AB11" s="237">
        <f>'BAR BB| Open rates'!CH11*0.8</f>
        <v>20560</v>
      </c>
      <c r="AC11" s="237">
        <f>'BAR BB| Open rates'!CJ11*0.8</f>
        <v>18800</v>
      </c>
      <c r="AD11" s="237">
        <f>'BAR BB| Open rates'!CO11*0.8</f>
        <v>20560</v>
      </c>
      <c r="AE11" s="237">
        <f>'BAR BB| Open rates'!CT11*0.8</f>
        <v>18800</v>
      </c>
      <c r="AF11" s="237">
        <f>'BAR BB| Open rates'!CU11*0.8</f>
        <v>17440</v>
      </c>
      <c r="AG11" s="237">
        <f>'BAR BB| Open rates'!CX11*0.8</f>
        <v>15840</v>
      </c>
      <c r="AH11" s="237">
        <f>'BAR BB| Open rates'!DC11*0.8</f>
        <v>17440</v>
      </c>
      <c r="AI11" s="237">
        <f>'BAR BB| Open rates'!DE11*0.8</f>
        <v>15840</v>
      </c>
      <c r="AJ11" s="237">
        <f>'BAR BB| Open rates'!DJ11*0.8</f>
        <v>17440</v>
      </c>
      <c r="AK11" s="237">
        <f>'BAR BB| Open rates'!DL11*0.8</f>
        <v>15840</v>
      </c>
      <c r="AL11" s="237">
        <f>'BAR BB| Open rates'!DQ11*0.8</f>
        <v>17440</v>
      </c>
      <c r="AM11" s="237">
        <f>'BAR BB| Open rates'!DS11*0.8</f>
        <v>15840</v>
      </c>
      <c r="AN11" s="237">
        <f>'BAR BB| Open rates'!DX11*0.8</f>
        <v>17440</v>
      </c>
      <c r="AO11" s="237">
        <f>'BAR BB| Open rates'!DZ11*0.8</f>
        <v>18800</v>
      </c>
      <c r="AP11" s="237">
        <f>'BAR BB| Open rates'!EC11*0.8</f>
        <v>20560</v>
      </c>
      <c r="AQ11" s="237">
        <f>'BAR BB| Open rates'!EG11*0.8</f>
        <v>15040</v>
      </c>
      <c r="AR11" s="237">
        <f>'BAR BB| Open rates'!EH11*0.8</f>
        <v>14240</v>
      </c>
      <c r="AS11" s="237">
        <f>'BAR BB| Open rates'!EL11*0.8</f>
        <v>15040</v>
      </c>
      <c r="AT11" s="237">
        <f>'BAR BB| Open rates'!EN11*0.8</f>
        <v>14240</v>
      </c>
      <c r="AU11" s="237">
        <f>'BAR BB| Open rates'!ES11*0.8</f>
        <v>15040</v>
      </c>
      <c r="AV11" s="237">
        <f>'BAR BB| Open rates'!EU11*0.8</f>
        <v>14240</v>
      </c>
      <c r="AW11" s="237">
        <f>'BAR BB| Open rates'!EZ11*0.8</f>
        <v>15040</v>
      </c>
      <c r="AX11" s="237">
        <f>'BAR BB| Open rates'!FB11*0.8</f>
        <v>14240</v>
      </c>
      <c r="AY11" s="237">
        <f>'BAR BB| Open rates'!FD11*0.8</f>
        <v>14240</v>
      </c>
      <c r="AZ11" s="237">
        <f>'BAR BB| Open rates'!FG11*0.8</f>
        <v>15040</v>
      </c>
      <c r="BA11" s="237">
        <f>'BAR BB| Open rates'!FI11*0.8</f>
        <v>14240</v>
      </c>
      <c r="BB11" s="237">
        <f>'BAR BB| Open rates'!FN11*0.8</f>
        <v>15040</v>
      </c>
      <c r="BC11" s="237">
        <f>'BAR BB| Open rates'!FP11*0.8</f>
        <v>14240</v>
      </c>
      <c r="BD11" s="237">
        <f>'BAR BB| Open rates'!FU11*0.8</f>
        <v>15040</v>
      </c>
      <c r="BE11" s="237">
        <f>'BAR BB| Open rates'!FW11*0.8</f>
        <v>18000</v>
      </c>
      <c r="BF11" s="237">
        <f>'BAR BB| Open rates'!GE11*0.8</f>
        <v>19760</v>
      </c>
    </row>
    <row r="12" spans="1:58" s="36" customFormat="1" ht="12" customHeight="1" x14ac:dyDescent="0.2">
      <c r="A12" s="237">
        <v>2</v>
      </c>
      <c r="B12" s="237">
        <f>'BAR BB| Open rates'!B12*0.8</f>
        <v>25120</v>
      </c>
      <c r="C12" s="237">
        <f>'BAR BB| Open rates'!D12*0.8</f>
        <v>22960</v>
      </c>
      <c r="D12" s="237">
        <f>'BAR BB| Open rates'!G12*0.8</f>
        <v>22960</v>
      </c>
      <c r="E12" s="237">
        <f>'BAR BB| Open rates'!I12*0.8</f>
        <v>24560</v>
      </c>
      <c r="F12" s="237">
        <f>'BAR BB| Open rates'!K12*0.8</f>
        <v>22960</v>
      </c>
      <c r="G12" s="237">
        <f>'BAR BB| Open rates'!P12*0.8</f>
        <v>24560</v>
      </c>
      <c r="H12" s="237">
        <f>'BAR BB| Open rates'!R12*0.8</f>
        <v>24560</v>
      </c>
      <c r="I12" s="237">
        <f>'BAR BB| Open rates'!W12*0.8</f>
        <v>26160</v>
      </c>
      <c r="J12" s="237">
        <f>'BAR BB| Open rates'!Y12*0.8</f>
        <v>24560</v>
      </c>
      <c r="K12" s="237">
        <f>'BAR BB| Open rates'!AD12*0.8</f>
        <v>26160</v>
      </c>
      <c r="L12" s="237">
        <f>'BAR BB| Open rates'!AF12*0.8</f>
        <v>24560</v>
      </c>
      <c r="M12" s="237">
        <f>'BAR BB| Open rates'!AK12*0.8</f>
        <v>26160</v>
      </c>
      <c r="N12" s="237">
        <f>'BAR BB| Open rates'!AM12*0.8</f>
        <v>24560</v>
      </c>
      <c r="O12" s="237">
        <f>'BAR BB| Open rates'!AR12*0.8</f>
        <v>26160</v>
      </c>
      <c r="P12" s="237">
        <f>'BAR BB| Open rates'!AT12*0.8</f>
        <v>24560</v>
      </c>
      <c r="Q12" s="237">
        <f>'BAR BB| Open rates'!AY12*0.8</f>
        <v>26160</v>
      </c>
      <c r="R12" s="237">
        <f>'BAR BB| Open rates'!BA12*0.8</f>
        <v>24560</v>
      </c>
      <c r="S12" s="237">
        <f>'BAR BB| Open rates'!BF12*0.8</f>
        <v>26160</v>
      </c>
      <c r="T12" s="237">
        <f>'BAR BB| Open rates'!BH12*0.8</f>
        <v>22000</v>
      </c>
      <c r="U12" s="237">
        <f>'BAR BB| Open rates'!BM12*0.8</f>
        <v>22960</v>
      </c>
      <c r="V12" s="237">
        <f>'BAR BB| Open rates'!BP12*0.8</f>
        <v>21200</v>
      </c>
      <c r="W12" s="237">
        <f>'BAR BB| Open rates'!BQ12*0.8</f>
        <v>22960</v>
      </c>
      <c r="X12" s="237">
        <f>'BAR BB| Open rates'!BT12*0.8</f>
        <v>22960</v>
      </c>
      <c r="Y12" s="237">
        <f>'BAR BB| Open rates'!BV12*0.8</f>
        <v>21200</v>
      </c>
      <c r="Z12" s="237">
        <f>'BAR BB| Open rates'!CA12*0.8</f>
        <v>22960</v>
      </c>
      <c r="AA12" s="237">
        <f>'BAR BB| Open rates'!CC12*0.8</f>
        <v>21200</v>
      </c>
      <c r="AB12" s="237">
        <f>'BAR BB| Open rates'!CH12*0.8</f>
        <v>22960</v>
      </c>
      <c r="AC12" s="237">
        <f>'BAR BB| Open rates'!CJ12*0.8</f>
        <v>21200</v>
      </c>
      <c r="AD12" s="237">
        <f>'BAR BB| Open rates'!CO12*0.8</f>
        <v>22960</v>
      </c>
      <c r="AE12" s="237">
        <f>'BAR BB| Open rates'!CT12*0.8</f>
        <v>21200</v>
      </c>
      <c r="AF12" s="237">
        <f>'BAR BB| Open rates'!CU12*0.8</f>
        <v>19840</v>
      </c>
      <c r="AG12" s="237">
        <f>'BAR BB| Open rates'!CX12*0.8</f>
        <v>18240</v>
      </c>
      <c r="AH12" s="237">
        <f>'BAR BB| Open rates'!DC12*0.8</f>
        <v>19840</v>
      </c>
      <c r="AI12" s="237">
        <f>'BAR BB| Open rates'!DE12*0.8</f>
        <v>18240</v>
      </c>
      <c r="AJ12" s="237">
        <f>'BAR BB| Open rates'!DJ12*0.8</f>
        <v>19840</v>
      </c>
      <c r="AK12" s="237">
        <f>'BAR BB| Open rates'!DL12*0.8</f>
        <v>18240</v>
      </c>
      <c r="AL12" s="237">
        <f>'BAR BB| Open rates'!DQ12*0.8</f>
        <v>19840</v>
      </c>
      <c r="AM12" s="237">
        <f>'BAR BB| Open rates'!DS12*0.8</f>
        <v>18240</v>
      </c>
      <c r="AN12" s="237">
        <f>'BAR BB| Open rates'!DX12*0.8</f>
        <v>19840</v>
      </c>
      <c r="AO12" s="237">
        <f>'BAR BB| Open rates'!DZ12*0.8</f>
        <v>21200</v>
      </c>
      <c r="AP12" s="237">
        <f>'BAR BB| Open rates'!EC12*0.8</f>
        <v>22960</v>
      </c>
      <c r="AQ12" s="237">
        <f>'BAR BB| Open rates'!EG12*0.8</f>
        <v>17440</v>
      </c>
      <c r="AR12" s="237">
        <f>'BAR BB| Open rates'!EH12*0.8</f>
        <v>16640</v>
      </c>
      <c r="AS12" s="237">
        <f>'BAR BB| Open rates'!EL12*0.8</f>
        <v>17440</v>
      </c>
      <c r="AT12" s="237">
        <f>'BAR BB| Open rates'!EN12*0.8</f>
        <v>16640</v>
      </c>
      <c r="AU12" s="237">
        <f>'BAR BB| Open rates'!ES12*0.8</f>
        <v>17440</v>
      </c>
      <c r="AV12" s="237">
        <f>'BAR BB| Open rates'!EU12*0.8</f>
        <v>16640</v>
      </c>
      <c r="AW12" s="237">
        <f>'BAR BB| Open rates'!EZ12*0.8</f>
        <v>17440</v>
      </c>
      <c r="AX12" s="237">
        <f>'BAR BB| Open rates'!FB12*0.8</f>
        <v>16640</v>
      </c>
      <c r="AY12" s="237">
        <f>'BAR BB| Open rates'!FD12*0.8</f>
        <v>16640</v>
      </c>
      <c r="AZ12" s="237">
        <f>'BAR BB| Open rates'!FG12*0.8</f>
        <v>17440</v>
      </c>
      <c r="BA12" s="237">
        <f>'BAR BB| Open rates'!FI12*0.8</f>
        <v>16640</v>
      </c>
      <c r="BB12" s="237">
        <f>'BAR BB| Open rates'!FN12*0.8</f>
        <v>17440</v>
      </c>
      <c r="BC12" s="237">
        <f>'BAR BB| Open rates'!FP12*0.8</f>
        <v>16640</v>
      </c>
      <c r="BD12" s="237">
        <f>'BAR BB| Open rates'!FU12*0.8</f>
        <v>17440</v>
      </c>
      <c r="BE12" s="237">
        <f>'BAR BB| Open rates'!FW12*0.8</f>
        <v>20400</v>
      </c>
      <c r="BF12" s="237">
        <f>'BAR BB| Open rates'!GE12*0.8</f>
        <v>22160</v>
      </c>
    </row>
    <row r="13" spans="1:58" s="36" customFormat="1" ht="12" customHeight="1" x14ac:dyDescent="0.2">
      <c r="A13" s="236" t="s">
        <v>177</v>
      </c>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row>
    <row r="14" spans="1:58" s="36" customFormat="1" ht="12" customHeight="1" x14ac:dyDescent="0.2">
      <c r="A14" s="237">
        <v>1</v>
      </c>
      <c r="B14" s="237">
        <f>'BAR BB| Open rates'!B14*0.8</f>
        <v>31520</v>
      </c>
      <c r="C14" s="237">
        <f>'BAR BB| Open rates'!D14*0.8</f>
        <v>29360</v>
      </c>
      <c r="D14" s="237">
        <f>'BAR BB| Open rates'!G14*0.8</f>
        <v>29360</v>
      </c>
      <c r="E14" s="237">
        <f>'BAR BB| Open rates'!I14*0.8</f>
        <v>30960</v>
      </c>
      <c r="F14" s="237">
        <f>'BAR BB| Open rates'!K14*0.8</f>
        <v>29360</v>
      </c>
      <c r="G14" s="237">
        <f>'BAR BB| Open rates'!P14*0.8</f>
        <v>30960</v>
      </c>
      <c r="H14" s="237">
        <f>'BAR BB| Open rates'!R14*0.8</f>
        <v>30960</v>
      </c>
      <c r="I14" s="237">
        <f>'BAR BB| Open rates'!W14*0.8</f>
        <v>32560</v>
      </c>
      <c r="J14" s="237">
        <f>'BAR BB| Open rates'!Y14*0.8</f>
        <v>30960</v>
      </c>
      <c r="K14" s="237">
        <f>'BAR BB| Open rates'!AD14*0.8</f>
        <v>32560</v>
      </c>
      <c r="L14" s="237">
        <f>'BAR BB| Open rates'!AF14*0.8</f>
        <v>30960</v>
      </c>
      <c r="M14" s="237">
        <f>'BAR BB| Open rates'!AK14*0.8</f>
        <v>32560</v>
      </c>
      <c r="N14" s="237">
        <f>'BAR BB| Open rates'!AM14*0.8</f>
        <v>30960</v>
      </c>
      <c r="O14" s="237">
        <f>'BAR BB| Open rates'!AR14*0.8</f>
        <v>32560</v>
      </c>
      <c r="P14" s="237">
        <f>'BAR BB| Open rates'!AT14*0.8</f>
        <v>30960</v>
      </c>
      <c r="Q14" s="237">
        <f>'BAR BB| Open rates'!AY14*0.8</f>
        <v>32560</v>
      </c>
      <c r="R14" s="237">
        <f>'BAR BB| Open rates'!BA14*0.8</f>
        <v>30960</v>
      </c>
      <c r="S14" s="237">
        <f>'BAR BB| Open rates'!BF14*0.8</f>
        <v>32560</v>
      </c>
      <c r="T14" s="237">
        <f>'BAR BB| Open rates'!BH14*0.8</f>
        <v>28400</v>
      </c>
      <c r="U14" s="237">
        <f>'BAR BB| Open rates'!BM14*0.8</f>
        <v>29360</v>
      </c>
      <c r="V14" s="237">
        <f>'BAR BB| Open rates'!BP14*0.8</f>
        <v>27600</v>
      </c>
      <c r="W14" s="237">
        <f>'BAR BB| Open rates'!BQ14*0.8</f>
        <v>29360</v>
      </c>
      <c r="X14" s="237">
        <f>'BAR BB| Open rates'!BT14*0.8</f>
        <v>29360</v>
      </c>
      <c r="Y14" s="237">
        <f>'BAR BB| Open rates'!BV14*0.8</f>
        <v>27600</v>
      </c>
      <c r="Z14" s="237">
        <f>'BAR BB| Open rates'!CA14*0.8</f>
        <v>29360</v>
      </c>
      <c r="AA14" s="237">
        <f>'BAR BB| Open rates'!CC14*0.8</f>
        <v>27600</v>
      </c>
      <c r="AB14" s="237">
        <f>'BAR BB| Open rates'!CH14*0.8</f>
        <v>29360</v>
      </c>
      <c r="AC14" s="237">
        <f>'BAR BB| Open rates'!CJ14*0.8</f>
        <v>27600</v>
      </c>
      <c r="AD14" s="237">
        <f>'BAR BB| Open rates'!CO14*0.8</f>
        <v>29360</v>
      </c>
      <c r="AE14" s="237">
        <f>'BAR BB| Open rates'!CT14*0.8</f>
        <v>27600</v>
      </c>
      <c r="AF14" s="237">
        <f>'BAR BB| Open rates'!CU14*0.8</f>
        <v>25440</v>
      </c>
      <c r="AG14" s="237">
        <f>'BAR BB| Open rates'!CX14*0.8</f>
        <v>23840</v>
      </c>
      <c r="AH14" s="237">
        <f>'BAR BB| Open rates'!DC14*0.8</f>
        <v>25440</v>
      </c>
      <c r="AI14" s="237">
        <f>'BAR BB| Open rates'!DE14*0.8</f>
        <v>23840</v>
      </c>
      <c r="AJ14" s="237">
        <f>'BAR BB| Open rates'!DJ14*0.8</f>
        <v>25440</v>
      </c>
      <c r="AK14" s="237">
        <f>'BAR BB| Open rates'!DL14*0.8</f>
        <v>23840</v>
      </c>
      <c r="AL14" s="237">
        <f>'BAR BB| Open rates'!DQ14*0.8</f>
        <v>25440</v>
      </c>
      <c r="AM14" s="237">
        <f>'BAR BB| Open rates'!DS14*0.8</f>
        <v>23840</v>
      </c>
      <c r="AN14" s="237">
        <f>'BAR BB| Open rates'!DX14*0.8</f>
        <v>25440</v>
      </c>
      <c r="AO14" s="237">
        <f>'BAR BB| Open rates'!DZ14*0.8</f>
        <v>26800</v>
      </c>
      <c r="AP14" s="237">
        <f>'BAR BB| Open rates'!EC14*0.8</f>
        <v>28560</v>
      </c>
      <c r="AQ14" s="237">
        <f>'BAR BB| Open rates'!EG14*0.8</f>
        <v>23040</v>
      </c>
      <c r="AR14" s="237">
        <f>'BAR BB| Open rates'!EH14*0.8</f>
        <v>21440</v>
      </c>
      <c r="AS14" s="237">
        <f>'BAR BB| Open rates'!EL14*0.8</f>
        <v>22240</v>
      </c>
      <c r="AT14" s="237">
        <f>'BAR BB| Open rates'!EN14*0.8</f>
        <v>21440</v>
      </c>
      <c r="AU14" s="237">
        <f>'BAR BB| Open rates'!ES14*0.8</f>
        <v>22240</v>
      </c>
      <c r="AV14" s="237">
        <f>'BAR BB| Open rates'!EU14*0.8</f>
        <v>21440</v>
      </c>
      <c r="AW14" s="237">
        <f>'BAR BB| Open rates'!EZ14*0.8</f>
        <v>22240</v>
      </c>
      <c r="AX14" s="237">
        <f>'BAR BB| Open rates'!FB14*0.8</f>
        <v>21440</v>
      </c>
      <c r="AY14" s="237">
        <f>'BAR BB| Open rates'!FD14*0.8</f>
        <v>21440</v>
      </c>
      <c r="AZ14" s="237">
        <f>'BAR BB| Open rates'!FG14*0.8</f>
        <v>22240</v>
      </c>
      <c r="BA14" s="237">
        <f>'BAR BB| Open rates'!FI14*0.8</f>
        <v>21440</v>
      </c>
      <c r="BB14" s="237">
        <f>'BAR BB| Open rates'!FN14*0.8</f>
        <v>22240</v>
      </c>
      <c r="BC14" s="237">
        <f>'BAR BB| Open rates'!FP14*0.8</f>
        <v>21440</v>
      </c>
      <c r="BD14" s="237">
        <f>'BAR BB| Open rates'!FU14*0.8</f>
        <v>22240</v>
      </c>
      <c r="BE14" s="237">
        <f>'BAR BB| Open rates'!FW14*0.8</f>
        <v>25200</v>
      </c>
      <c r="BF14" s="237">
        <f>'BAR BB| Open rates'!GE14*0.8</f>
        <v>26960</v>
      </c>
    </row>
    <row r="15" spans="1:58" s="36" customFormat="1" ht="12" customHeight="1" x14ac:dyDescent="0.2">
      <c r="A15" s="237">
        <v>2</v>
      </c>
      <c r="B15" s="237">
        <f>'BAR BB| Open rates'!B15*0.8</f>
        <v>33920</v>
      </c>
      <c r="C15" s="237">
        <f>'BAR BB| Open rates'!D15*0.8</f>
        <v>31760</v>
      </c>
      <c r="D15" s="237">
        <f>'BAR BB| Open rates'!G15*0.8</f>
        <v>31760</v>
      </c>
      <c r="E15" s="237">
        <f>'BAR BB| Open rates'!I15*0.8</f>
        <v>33360</v>
      </c>
      <c r="F15" s="237">
        <f>'BAR BB| Open rates'!K15*0.8</f>
        <v>31760</v>
      </c>
      <c r="G15" s="237">
        <f>'BAR BB| Open rates'!P15*0.8</f>
        <v>33360</v>
      </c>
      <c r="H15" s="237">
        <f>'BAR BB| Open rates'!R15*0.8</f>
        <v>33360</v>
      </c>
      <c r="I15" s="237">
        <f>'BAR BB| Open rates'!W15*0.8</f>
        <v>34960</v>
      </c>
      <c r="J15" s="237">
        <f>'BAR BB| Open rates'!Y15*0.8</f>
        <v>33360</v>
      </c>
      <c r="K15" s="237">
        <f>'BAR BB| Open rates'!AD15*0.8</f>
        <v>34960</v>
      </c>
      <c r="L15" s="237">
        <f>'BAR BB| Open rates'!AF15*0.8</f>
        <v>33360</v>
      </c>
      <c r="M15" s="237">
        <f>'BAR BB| Open rates'!AK15*0.8</f>
        <v>34960</v>
      </c>
      <c r="N15" s="237">
        <f>'BAR BB| Open rates'!AM15*0.8</f>
        <v>33360</v>
      </c>
      <c r="O15" s="237">
        <f>'BAR BB| Open rates'!AR15*0.8</f>
        <v>34960</v>
      </c>
      <c r="P15" s="237">
        <f>'BAR BB| Open rates'!AT15*0.8</f>
        <v>33360</v>
      </c>
      <c r="Q15" s="237">
        <f>'BAR BB| Open rates'!AY15*0.8</f>
        <v>34960</v>
      </c>
      <c r="R15" s="237">
        <f>'BAR BB| Open rates'!BA15*0.8</f>
        <v>33360</v>
      </c>
      <c r="S15" s="237">
        <f>'BAR BB| Open rates'!BF15*0.8</f>
        <v>34960</v>
      </c>
      <c r="T15" s="237">
        <f>'BAR BB| Open rates'!BH15*0.8</f>
        <v>30800</v>
      </c>
      <c r="U15" s="237">
        <f>'BAR BB| Open rates'!BM15*0.8</f>
        <v>31760</v>
      </c>
      <c r="V15" s="237">
        <f>'BAR BB| Open rates'!BP15*0.8</f>
        <v>30000</v>
      </c>
      <c r="W15" s="237">
        <f>'BAR BB| Open rates'!BQ15*0.8</f>
        <v>31760</v>
      </c>
      <c r="X15" s="237">
        <f>'BAR BB| Open rates'!BT15*0.8</f>
        <v>31760</v>
      </c>
      <c r="Y15" s="237">
        <f>'BAR BB| Open rates'!BV15*0.8</f>
        <v>30000</v>
      </c>
      <c r="Z15" s="237">
        <f>'BAR BB| Open rates'!CA15*0.8</f>
        <v>31760</v>
      </c>
      <c r="AA15" s="237">
        <f>'BAR BB| Open rates'!CC15*0.8</f>
        <v>30000</v>
      </c>
      <c r="AB15" s="237">
        <f>'BAR BB| Open rates'!CH15*0.8</f>
        <v>31760</v>
      </c>
      <c r="AC15" s="237">
        <f>'BAR BB| Open rates'!CJ15*0.8</f>
        <v>30000</v>
      </c>
      <c r="AD15" s="237">
        <f>'BAR BB| Open rates'!CO15*0.8</f>
        <v>31760</v>
      </c>
      <c r="AE15" s="237">
        <f>'BAR BB| Open rates'!CT15*0.8</f>
        <v>30000</v>
      </c>
      <c r="AF15" s="237">
        <f>'BAR BB| Open rates'!CU15*0.8</f>
        <v>27840</v>
      </c>
      <c r="AG15" s="237">
        <f>'BAR BB| Open rates'!CX15*0.8</f>
        <v>26240</v>
      </c>
      <c r="AH15" s="237">
        <f>'BAR BB| Open rates'!DC15*0.8</f>
        <v>27840</v>
      </c>
      <c r="AI15" s="237">
        <f>'BAR BB| Open rates'!DE15*0.8</f>
        <v>26240</v>
      </c>
      <c r="AJ15" s="237">
        <f>'BAR BB| Open rates'!DJ15*0.8</f>
        <v>27840</v>
      </c>
      <c r="AK15" s="237">
        <f>'BAR BB| Open rates'!DL15*0.8</f>
        <v>26240</v>
      </c>
      <c r="AL15" s="237">
        <f>'BAR BB| Open rates'!DQ15*0.8</f>
        <v>27840</v>
      </c>
      <c r="AM15" s="237">
        <f>'BAR BB| Open rates'!DS15*0.8</f>
        <v>26240</v>
      </c>
      <c r="AN15" s="237">
        <f>'BAR BB| Open rates'!DX15*0.8</f>
        <v>27840</v>
      </c>
      <c r="AO15" s="237">
        <f>'BAR BB| Open rates'!DZ15*0.8</f>
        <v>29200</v>
      </c>
      <c r="AP15" s="237">
        <f>'BAR BB| Open rates'!EC15*0.8</f>
        <v>30960</v>
      </c>
      <c r="AQ15" s="237">
        <f>'BAR BB| Open rates'!EG15*0.8</f>
        <v>25440</v>
      </c>
      <c r="AR15" s="237">
        <f>'BAR BB| Open rates'!EH15*0.8</f>
        <v>23840</v>
      </c>
      <c r="AS15" s="237">
        <f>'BAR BB| Open rates'!EL15*0.8</f>
        <v>24640</v>
      </c>
      <c r="AT15" s="237">
        <f>'BAR BB| Open rates'!EN15*0.8</f>
        <v>23840</v>
      </c>
      <c r="AU15" s="237">
        <f>'BAR BB| Open rates'!ES15*0.8</f>
        <v>24640</v>
      </c>
      <c r="AV15" s="237">
        <f>'BAR BB| Open rates'!EU15*0.8</f>
        <v>23840</v>
      </c>
      <c r="AW15" s="237">
        <f>'BAR BB| Open rates'!EZ15*0.8</f>
        <v>24640</v>
      </c>
      <c r="AX15" s="237">
        <f>'BAR BB| Open rates'!FB15*0.8</f>
        <v>23840</v>
      </c>
      <c r="AY15" s="237">
        <f>'BAR BB| Open rates'!FD15*0.8</f>
        <v>23840</v>
      </c>
      <c r="AZ15" s="237">
        <f>'BAR BB| Open rates'!FG15*0.8</f>
        <v>24640</v>
      </c>
      <c r="BA15" s="237">
        <f>'BAR BB| Open rates'!FI15*0.8</f>
        <v>23840</v>
      </c>
      <c r="BB15" s="237">
        <f>'BAR BB| Open rates'!FN15*0.8</f>
        <v>24640</v>
      </c>
      <c r="BC15" s="237">
        <f>'BAR BB| Open rates'!FP15*0.8</f>
        <v>23840</v>
      </c>
      <c r="BD15" s="237">
        <f>'BAR BB| Open rates'!FU15*0.8</f>
        <v>24640</v>
      </c>
      <c r="BE15" s="237">
        <f>'BAR BB| Open rates'!FW15*0.8</f>
        <v>27600</v>
      </c>
      <c r="BF15" s="237">
        <f>'BAR BB| Open rates'!GE15*0.8</f>
        <v>29360</v>
      </c>
    </row>
    <row r="16" spans="1:58" s="36" customFormat="1" ht="12" customHeight="1" x14ac:dyDescent="0.2">
      <c r="A16" s="236" t="s">
        <v>178</v>
      </c>
      <c r="B16" s="236"/>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row>
    <row r="17" spans="1:58" s="36" customFormat="1" ht="12" customHeight="1" x14ac:dyDescent="0.2">
      <c r="A17" s="237">
        <v>1</v>
      </c>
      <c r="B17" s="237">
        <f>'BAR BB| Open rates'!B17*0.8</f>
        <v>32320</v>
      </c>
      <c r="C17" s="237">
        <f>'BAR BB| Open rates'!D17*0.8</f>
        <v>30160</v>
      </c>
      <c r="D17" s="237">
        <f>'BAR BB| Open rates'!G17*0.8</f>
        <v>30160</v>
      </c>
      <c r="E17" s="237">
        <f>'BAR BB| Open rates'!I17*0.8</f>
        <v>31760</v>
      </c>
      <c r="F17" s="237">
        <f>'BAR BB| Open rates'!K17*0.8</f>
        <v>30160</v>
      </c>
      <c r="G17" s="237">
        <f>'BAR BB| Open rates'!P17*0.8</f>
        <v>31760</v>
      </c>
      <c r="H17" s="237">
        <f>'BAR BB| Open rates'!R17*0.8</f>
        <v>31760</v>
      </c>
      <c r="I17" s="237">
        <f>'BAR BB| Open rates'!W17*0.8</f>
        <v>33360</v>
      </c>
      <c r="J17" s="237">
        <f>'BAR BB| Open rates'!Y17*0.8</f>
        <v>31760</v>
      </c>
      <c r="K17" s="237">
        <f>'BAR BB| Open rates'!AD17*0.8</f>
        <v>33360</v>
      </c>
      <c r="L17" s="237">
        <f>'BAR BB| Open rates'!AF17*0.8</f>
        <v>31760</v>
      </c>
      <c r="M17" s="237">
        <f>'BAR BB| Open rates'!AK17*0.8</f>
        <v>33360</v>
      </c>
      <c r="N17" s="237">
        <f>'BAR BB| Open rates'!AM17*0.8</f>
        <v>31760</v>
      </c>
      <c r="O17" s="237">
        <f>'BAR BB| Open rates'!AR17*0.8</f>
        <v>33360</v>
      </c>
      <c r="P17" s="237">
        <f>'BAR BB| Open rates'!AT17*0.8</f>
        <v>31760</v>
      </c>
      <c r="Q17" s="237">
        <f>'BAR BB| Open rates'!AY17*0.8</f>
        <v>33360</v>
      </c>
      <c r="R17" s="237">
        <f>'BAR BB| Open rates'!BA17*0.8</f>
        <v>31760</v>
      </c>
      <c r="S17" s="237">
        <f>'BAR BB| Open rates'!BF17*0.8</f>
        <v>33360</v>
      </c>
      <c r="T17" s="237">
        <f>'BAR BB| Open rates'!BH17*0.8</f>
        <v>29200</v>
      </c>
      <c r="U17" s="237">
        <f>'BAR BB| Open rates'!BM17*0.8</f>
        <v>30160</v>
      </c>
      <c r="V17" s="237">
        <f>'BAR BB| Open rates'!BP17*0.8</f>
        <v>28400</v>
      </c>
      <c r="W17" s="237">
        <f>'BAR BB| Open rates'!BQ17*0.8</f>
        <v>30160</v>
      </c>
      <c r="X17" s="237">
        <f>'BAR BB| Open rates'!BT17*0.8</f>
        <v>30160</v>
      </c>
      <c r="Y17" s="237">
        <f>'BAR BB| Open rates'!BV17*0.8</f>
        <v>28400</v>
      </c>
      <c r="Z17" s="237">
        <f>'BAR BB| Open rates'!CA17*0.8</f>
        <v>30160</v>
      </c>
      <c r="AA17" s="237">
        <f>'BAR BB| Open rates'!CC17*0.8</f>
        <v>28400</v>
      </c>
      <c r="AB17" s="237">
        <f>'BAR BB| Open rates'!CH17*0.8</f>
        <v>30160</v>
      </c>
      <c r="AC17" s="237">
        <f>'BAR BB| Open rates'!CJ17*0.8</f>
        <v>28400</v>
      </c>
      <c r="AD17" s="237">
        <f>'BAR BB| Open rates'!CO17*0.8</f>
        <v>30160</v>
      </c>
      <c r="AE17" s="237">
        <f>'BAR BB| Open rates'!CT17*0.8</f>
        <v>28400</v>
      </c>
      <c r="AF17" s="237">
        <f>'BAR BB| Open rates'!CU17*0.8</f>
        <v>25520</v>
      </c>
      <c r="AG17" s="237">
        <f>'BAR BB| Open rates'!CX17*0.8</f>
        <v>23920</v>
      </c>
      <c r="AH17" s="237">
        <f>'BAR BB| Open rates'!DC17*0.8</f>
        <v>25520</v>
      </c>
      <c r="AI17" s="237">
        <f>'BAR BB| Open rates'!DE17*0.8</f>
        <v>23920</v>
      </c>
      <c r="AJ17" s="237">
        <f>'BAR BB| Open rates'!DJ17*0.8</f>
        <v>25520</v>
      </c>
      <c r="AK17" s="237">
        <f>'BAR BB| Open rates'!DL17*0.8</f>
        <v>23920</v>
      </c>
      <c r="AL17" s="237">
        <f>'BAR BB| Open rates'!DQ17*0.8</f>
        <v>25520</v>
      </c>
      <c r="AM17" s="237">
        <f>'BAR BB| Open rates'!DS17*0.8</f>
        <v>23920</v>
      </c>
      <c r="AN17" s="237">
        <f>'BAR BB| Open rates'!DX17*0.8</f>
        <v>25520</v>
      </c>
      <c r="AO17" s="237">
        <f>'BAR BB| Open rates'!DZ17*0.8</f>
        <v>26880</v>
      </c>
      <c r="AP17" s="237">
        <f>'BAR BB| Open rates'!EC17*0.8</f>
        <v>28640</v>
      </c>
      <c r="AQ17" s="237">
        <f>'BAR BB| Open rates'!EG17*0.8</f>
        <v>23120</v>
      </c>
      <c r="AR17" s="237">
        <f>'BAR BB| Open rates'!EH17*0.8</f>
        <v>21520</v>
      </c>
      <c r="AS17" s="237">
        <f>'BAR BB| Open rates'!EL17*0.8</f>
        <v>22320</v>
      </c>
      <c r="AT17" s="237">
        <f>'BAR BB| Open rates'!EN17*0.8</f>
        <v>21520</v>
      </c>
      <c r="AU17" s="237">
        <f>'BAR BB| Open rates'!ES17*0.8</f>
        <v>22320</v>
      </c>
      <c r="AV17" s="237">
        <f>'BAR BB| Open rates'!EU17*0.8</f>
        <v>21520</v>
      </c>
      <c r="AW17" s="237">
        <f>'BAR BB| Open rates'!EZ17*0.8</f>
        <v>22320</v>
      </c>
      <c r="AX17" s="237">
        <f>'BAR BB| Open rates'!FB17*0.8</f>
        <v>21520</v>
      </c>
      <c r="AY17" s="237">
        <f>'BAR BB| Open rates'!FD17*0.8</f>
        <v>21520</v>
      </c>
      <c r="AZ17" s="237">
        <f>'BAR BB| Open rates'!FG17*0.8</f>
        <v>22320</v>
      </c>
      <c r="BA17" s="237">
        <f>'BAR BB| Open rates'!FI17*0.8</f>
        <v>21520</v>
      </c>
      <c r="BB17" s="237">
        <f>'BAR BB| Open rates'!FN17*0.8</f>
        <v>22320</v>
      </c>
      <c r="BC17" s="237">
        <f>'BAR BB| Open rates'!FP17*0.8</f>
        <v>21520</v>
      </c>
      <c r="BD17" s="237">
        <f>'BAR BB| Open rates'!FU17*0.8</f>
        <v>22320</v>
      </c>
      <c r="BE17" s="237">
        <f>'BAR BB| Open rates'!FW17*0.8</f>
        <v>25280</v>
      </c>
      <c r="BF17" s="237">
        <f>'BAR BB| Open rates'!GE17*0.8</f>
        <v>27040</v>
      </c>
    </row>
    <row r="18" spans="1:58" s="36" customFormat="1" ht="12" customHeight="1" x14ac:dyDescent="0.2">
      <c r="A18" s="237">
        <v>2</v>
      </c>
      <c r="B18" s="237">
        <f>'BAR BB| Open rates'!B18*0.8</f>
        <v>34720</v>
      </c>
      <c r="C18" s="237">
        <f>'BAR BB| Open rates'!D18*0.8</f>
        <v>32560</v>
      </c>
      <c r="D18" s="237">
        <f>'BAR BB| Open rates'!G18*0.8</f>
        <v>32560</v>
      </c>
      <c r="E18" s="237">
        <f>'BAR BB| Open rates'!I18*0.8</f>
        <v>34160</v>
      </c>
      <c r="F18" s="237">
        <f>'BAR BB| Open rates'!K18*0.8</f>
        <v>32560</v>
      </c>
      <c r="G18" s="237">
        <f>'BAR BB| Open rates'!P18*0.8</f>
        <v>34160</v>
      </c>
      <c r="H18" s="237">
        <f>'BAR BB| Open rates'!R18*0.8</f>
        <v>34160</v>
      </c>
      <c r="I18" s="237">
        <f>'BAR BB| Open rates'!W18*0.8</f>
        <v>35760</v>
      </c>
      <c r="J18" s="237">
        <f>'BAR BB| Open rates'!Y18*0.8</f>
        <v>34160</v>
      </c>
      <c r="K18" s="237">
        <f>'BAR BB| Open rates'!AD18*0.8</f>
        <v>35760</v>
      </c>
      <c r="L18" s="237">
        <f>'BAR BB| Open rates'!AF18*0.8</f>
        <v>34160</v>
      </c>
      <c r="M18" s="237">
        <f>'BAR BB| Open rates'!AK18*0.8</f>
        <v>35760</v>
      </c>
      <c r="N18" s="237">
        <f>'BAR BB| Open rates'!AM18*0.8</f>
        <v>34160</v>
      </c>
      <c r="O18" s="237">
        <f>'BAR BB| Open rates'!AR18*0.8</f>
        <v>35760</v>
      </c>
      <c r="P18" s="237">
        <f>'BAR BB| Open rates'!AT18*0.8</f>
        <v>34160</v>
      </c>
      <c r="Q18" s="237">
        <f>'BAR BB| Open rates'!AY18*0.8</f>
        <v>35760</v>
      </c>
      <c r="R18" s="237">
        <f>'BAR BB| Open rates'!BA18*0.8</f>
        <v>34160</v>
      </c>
      <c r="S18" s="237">
        <f>'BAR BB| Open rates'!BF18*0.8</f>
        <v>35760</v>
      </c>
      <c r="T18" s="237">
        <f>'BAR BB| Open rates'!BH18*0.8</f>
        <v>31600</v>
      </c>
      <c r="U18" s="237">
        <f>'BAR BB| Open rates'!BM18*0.8</f>
        <v>32560</v>
      </c>
      <c r="V18" s="237">
        <f>'BAR BB| Open rates'!BP18*0.8</f>
        <v>30800</v>
      </c>
      <c r="W18" s="237">
        <f>'BAR BB| Open rates'!BQ18*0.8</f>
        <v>32560</v>
      </c>
      <c r="X18" s="237">
        <f>'BAR BB| Open rates'!BT18*0.8</f>
        <v>32560</v>
      </c>
      <c r="Y18" s="237">
        <f>'BAR BB| Open rates'!BV18*0.8</f>
        <v>30800</v>
      </c>
      <c r="Z18" s="237">
        <f>'BAR BB| Open rates'!CA18*0.8</f>
        <v>32560</v>
      </c>
      <c r="AA18" s="237">
        <f>'BAR BB| Open rates'!CC18*0.8</f>
        <v>30800</v>
      </c>
      <c r="AB18" s="237">
        <f>'BAR BB| Open rates'!CH18*0.8</f>
        <v>32560</v>
      </c>
      <c r="AC18" s="237">
        <f>'BAR BB| Open rates'!CJ18*0.8</f>
        <v>30800</v>
      </c>
      <c r="AD18" s="237">
        <f>'BAR BB| Open rates'!CO18*0.8</f>
        <v>32560</v>
      </c>
      <c r="AE18" s="237">
        <f>'BAR BB| Open rates'!CT18*0.8</f>
        <v>30800</v>
      </c>
      <c r="AF18" s="237">
        <f>'BAR BB| Open rates'!CU18*0.8</f>
        <v>27920</v>
      </c>
      <c r="AG18" s="237">
        <f>'BAR BB| Open rates'!CX18*0.8</f>
        <v>26320</v>
      </c>
      <c r="AH18" s="237">
        <f>'BAR BB| Open rates'!DC18*0.8</f>
        <v>27920</v>
      </c>
      <c r="AI18" s="237">
        <f>'BAR BB| Open rates'!DE18*0.8</f>
        <v>26320</v>
      </c>
      <c r="AJ18" s="237">
        <f>'BAR BB| Open rates'!DJ18*0.8</f>
        <v>27920</v>
      </c>
      <c r="AK18" s="237">
        <f>'BAR BB| Open rates'!DL18*0.8</f>
        <v>26320</v>
      </c>
      <c r="AL18" s="237">
        <f>'BAR BB| Open rates'!DQ18*0.8</f>
        <v>27920</v>
      </c>
      <c r="AM18" s="237">
        <f>'BAR BB| Open rates'!DS18*0.8</f>
        <v>26320</v>
      </c>
      <c r="AN18" s="237">
        <f>'BAR BB| Open rates'!DX18*0.8</f>
        <v>27920</v>
      </c>
      <c r="AO18" s="237">
        <f>'BAR BB| Open rates'!DZ18*0.8</f>
        <v>29280</v>
      </c>
      <c r="AP18" s="237">
        <f>'BAR BB| Open rates'!EC18*0.8</f>
        <v>31040</v>
      </c>
      <c r="AQ18" s="237">
        <f>'BAR BB| Open rates'!EG18*0.8</f>
        <v>25520</v>
      </c>
      <c r="AR18" s="237">
        <f>'BAR BB| Open rates'!EH18*0.8</f>
        <v>23920</v>
      </c>
      <c r="AS18" s="237">
        <f>'BAR BB| Open rates'!EL18*0.8</f>
        <v>24720</v>
      </c>
      <c r="AT18" s="237">
        <f>'BAR BB| Open rates'!EN18*0.8</f>
        <v>23920</v>
      </c>
      <c r="AU18" s="237">
        <f>'BAR BB| Open rates'!ES18*0.8</f>
        <v>24720</v>
      </c>
      <c r="AV18" s="237">
        <f>'BAR BB| Open rates'!EU18*0.8</f>
        <v>23920</v>
      </c>
      <c r="AW18" s="237">
        <f>'BAR BB| Open rates'!EZ18*0.8</f>
        <v>24720</v>
      </c>
      <c r="AX18" s="237">
        <f>'BAR BB| Open rates'!FB18*0.8</f>
        <v>23920</v>
      </c>
      <c r="AY18" s="237">
        <f>'BAR BB| Open rates'!FD18*0.8</f>
        <v>23920</v>
      </c>
      <c r="AZ18" s="237">
        <f>'BAR BB| Open rates'!FG18*0.8</f>
        <v>24720</v>
      </c>
      <c r="BA18" s="237">
        <f>'BAR BB| Open rates'!FI18*0.8</f>
        <v>23920</v>
      </c>
      <c r="BB18" s="237">
        <f>'BAR BB| Open rates'!FN18*0.8</f>
        <v>24720</v>
      </c>
      <c r="BC18" s="237">
        <f>'BAR BB| Open rates'!FP18*0.8</f>
        <v>23920</v>
      </c>
      <c r="BD18" s="237">
        <f>'BAR BB| Open rates'!FU18*0.8</f>
        <v>24720</v>
      </c>
      <c r="BE18" s="237">
        <f>'BAR BB| Open rates'!FW18*0.8</f>
        <v>27680</v>
      </c>
      <c r="BF18" s="237">
        <f>'BAR BB| Open rates'!GE18*0.8</f>
        <v>29440</v>
      </c>
    </row>
    <row r="19" spans="1:58" s="36" customFormat="1" ht="12" customHeight="1" x14ac:dyDescent="0.2">
      <c r="A19" s="236" t="s">
        <v>179</v>
      </c>
      <c r="B19" s="236"/>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row>
    <row r="20" spans="1:58" s="36" customFormat="1" ht="12" customHeight="1" x14ac:dyDescent="0.2">
      <c r="A20" s="237">
        <v>1</v>
      </c>
      <c r="B20" s="237">
        <f>'BAR BB| Open rates'!B20*0.8</f>
        <v>33120</v>
      </c>
      <c r="C20" s="237">
        <f>'BAR BB| Open rates'!D20*0.8</f>
        <v>30960</v>
      </c>
      <c r="D20" s="237">
        <f>'BAR BB| Open rates'!G20*0.8</f>
        <v>30960</v>
      </c>
      <c r="E20" s="237">
        <f>'BAR BB| Open rates'!I20*0.8</f>
        <v>32560</v>
      </c>
      <c r="F20" s="237">
        <f>'BAR BB| Open rates'!K20*0.8</f>
        <v>30960</v>
      </c>
      <c r="G20" s="237">
        <f>'BAR BB| Open rates'!P20*0.8</f>
        <v>32560</v>
      </c>
      <c r="H20" s="237">
        <f>'BAR BB| Open rates'!R20*0.8</f>
        <v>32560</v>
      </c>
      <c r="I20" s="237">
        <f>'BAR BB| Open rates'!W20*0.8</f>
        <v>34160</v>
      </c>
      <c r="J20" s="237">
        <f>'BAR BB| Open rates'!Y20*0.8</f>
        <v>32560</v>
      </c>
      <c r="K20" s="237">
        <f>'BAR BB| Open rates'!AD20*0.8</f>
        <v>34160</v>
      </c>
      <c r="L20" s="237">
        <f>'BAR BB| Open rates'!AF20*0.8</f>
        <v>32560</v>
      </c>
      <c r="M20" s="237">
        <f>'BAR BB| Open rates'!AK20*0.8</f>
        <v>34160</v>
      </c>
      <c r="N20" s="237">
        <f>'BAR BB| Open rates'!AM20*0.8</f>
        <v>32560</v>
      </c>
      <c r="O20" s="237">
        <f>'BAR BB| Open rates'!AR20*0.8</f>
        <v>34160</v>
      </c>
      <c r="P20" s="237">
        <f>'BAR BB| Open rates'!AT20*0.8</f>
        <v>32560</v>
      </c>
      <c r="Q20" s="237">
        <f>'BAR BB| Open rates'!AY20*0.8</f>
        <v>34160</v>
      </c>
      <c r="R20" s="237">
        <f>'BAR BB| Open rates'!BA20*0.8</f>
        <v>32560</v>
      </c>
      <c r="S20" s="237">
        <f>'BAR BB| Open rates'!BF20*0.8</f>
        <v>34160</v>
      </c>
      <c r="T20" s="237">
        <f>'BAR BB| Open rates'!BH20*0.8</f>
        <v>30000</v>
      </c>
      <c r="U20" s="237">
        <f>'BAR BB| Open rates'!BM20*0.8</f>
        <v>30960</v>
      </c>
      <c r="V20" s="237">
        <f>'BAR BB| Open rates'!BP20*0.8</f>
        <v>29200</v>
      </c>
      <c r="W20" s="237">
        <f>'BAR BB| Open rates'!BQ20*0.8</f>
        <v>30960</v>
      </c>
      <c r="X20" s="237">
        <f>'BAR BB| Open rates'!BT20*0.8</f>
        <v>30960</v>
      </c>
      <c r="Y20" s="237">
        <f>'BAR BB| Open rates'!BV20*0.8</f>
        <v>29200</v>
      </c>
      <c r="Z20" s="237">
        <f>'BAR BB| Open rates'!CA20*0.8</f>
        <v>30960</v>
      </c>
      <c r="AA20" s="237">
        <f>'BAR BB| Open rates'!CC20*0.8</f>
        <v>29200</v>
      </c>
      <c r="AB20" s="237">
        <f>'BAR BB| Open rates'!CH20*0.8</f>
        <v>30960</v>
      </c>
      <c r="AC20" s="237">
        <f>'BAR BB| Open rates'!CJ20*0.8</f>
        <v>29200</v>
      </c>
      <c r="AD20" s="237">
        <f>'BAR BB| Open rates'!CO20*0.8</f>
        <v>30960</v>
      </c>
      <c r="AE20" s="237">
        <f>'BAR BB| Open rates'!CT20*0.8</f>
        <v>29200</v>
      </c>
      <c r="AF20" s="237">
        <f>'BAR BB| Open rates'!CU20*0.8</f>
        <v>25920</v>
      </c>
      <c r="AG20" s="237">
        <f>'BAR BB| Open rates'!CX20*0.8</f>
        <v>24320</v>
      </c>
      <c r="AH20" s="237">
        <f>'BAR BB| Open rates'!DC20*0.8</f>
        <v>25920</v>
      </c>
      <c r="AI20" s="237">
        <f>'BAR BB| Open rates'!DE20*0.8</f>
        <v>24320</v>
      </c>
      <c r="AJ20" s="237">
        <f>'BAR BB| Open rates'!DJ20*0.8</f>
        <v>25920</v>
      </c>
      <c r="AK20" s="237">
        <f>'BAR BB| Open rates'!DL20*0.8</f>
        <v>24320</v>
      </c>
      <c r="AL20" s="237">
        <f>'BAR BB| Open rates'!DQ20*0.8</f>
        <v>25920</v>
      </c>
      <c r="AM20" s="237">
        <f>'BAR BB| Open rates'!DS20*0.8</f>
        <v>24320</v>
      </c>
      <c r="AN20" s="237">
        <f>'BAR BB| Open rates'!DX20*0.8</f>
        <v>25920</v>
      </c>
      <c r="AO20" s="237">
        <f>'BAR BB| Open rates'!DZ20*0.8</f>
        <v>27280</v>
      </c>
      <c r="AP20" s="237">
        <f>'BAR BB| Open rates'!EC20*0.8</f>
        <v>29040</v>
      </c>
      <c r="AQ20" s="237">
        <f>'BAR BB| Open rates'!EG20*0.8</f>
        <v>23520</v>
      </c>
      <c r="AR20" s="237">
        <f>'BAR BB| Open rates'!EH20*0.8</f>
        <v>21920</v>
      </c>
      <c r="AS20" s="237">
        <f>'BAR BB| Open rates'!EL20*0.8</f>
        <v>22720</v>
      </c>
      <c r="AT20" s="237">
        <f>'BAR BB| Open rates'!EN20*0.8</f>
        <v>21920</v>
      </c>
      <c r="AU20" s="237">
        <f>'BAR BB| Open rates'!ES20*0.8</f>
        <v>22720</v>
      </c>
      <c r="AV20" s="237">
        <f>'BAR BB| Open rates'!EU20*0.8</f>
        <v>21920</v>
      </c>
      <c r="AW20" s="237">
        <f>'BAR BB| Open rates'!EZ20*0.8</f>
        <v>22720</v>
      </c>
      <c r="AX20" s="237">
        <f>'BAR BB| Open rates'!FB20*0.8</f>
        <v>21920</v>
      </c>
      <c r="AY20" s="237">
        <f>'BAR BB| Open rates'!FD20*0.8</f>
        <v>21920</v>
      </c>
      <c r="AZ20" s="237">
        <f>'BAR BB| Open rates'!FG20*0.8</f>
        <v>22720</v>
      </c>
      <c r="BA20" s="237">
        <f>'BAR BB| Open rates'!FI20*0.8</f>
        <v>21920</v>
      </c>
      <c r="BB20" s="237">
        <f>'BAR BB| Open rates'!FN20*0.8</f>
        <v>22720</v>
      </c>
      <c r="BC20" s="237">
        <f>'BAR BB| Open rates'!FP20*0.8</f>
        <v>21920</v>
      </c>
      <c r="BD20" s="237">
        <f>'BAR BB| Open rates'!FU20*0.8</f>
        <v>22720</v>
      </c>
      <c r="BE20" s="237">
        <f>'BAR BB| Open rates'!FW20*0.8</f>
        <v>25680</v>
      </c>
      <c r="BF20" s="237">
        <f>'BAR BB| Open rates'!GE20*0.8</f>
        <v>27440</v>
      </c>
    </row>
    <row r="21" spans="1:58" s="36" customFormat="1" ht="12" customHeight="1" x14ac:dyDescent="0.2">
      <c r="A21" s="237">
        <v>2</v>
      </c>
      <c r="B21" s="237">
        <f>'BAR BB| Open rates'!B21*0.8</f>
        <v>35520</v>
      </c>
      <c r="C21" s="237">
        <f>'BAR BB| Open rates'!D21*0.8</f>
        <v>33360</v>
      </c>
      <c r="D21" s="237">
        <f>'BAR BB| Open rates'!G21*0.8</f>
        <v>33360</v>
      </c>
      <c r="E21" s="237">
        <f>'BAR BB| Open rates'!I21*0.8</f>
        <v>34960</v>
      </c>
      <c r="F21" s="237">
        <f>'BAR BB| Open rates'!K21*0.8</f>
        <v>33360</v>
      </c>
      <c r="G21" s="237">
        <f>'BAR BB| Open rates'!P21*0.8</f>
        <v>34960</v>
      </c>
      <c r="H21" s="237">
        <f>'BAR BB| Open rates'!R21*0.8</f>
        <v>34960</v>
      </c>
      <c r="I21" s="237">
        <f>'BAR BB| Open rates'!W21*0.8</f>
        <v>36560</v>
      </c>
      <c r="J21" s="237">
        <f>'BAR BB| Open rates'!Y21*0.8</f>
        <v>34960</v>
      </c>
      <c r="K21" s="237">
        <f>'BAR BB| Open rates'!AD21*0.8</f>
        <v>36560</v>
      </c>
      <c r="L21" s="237">
        <f>'BAR BB| Open rates'!AF21*0.8</f>
        <v>34960</v>
      </c>
      <c r="M21" s="237">
        <f>'BAR BB| Open rates'!AK21*0.8</f>
        <v>36560</v>
      </c>
      <c r="N21" s="237">
        <f>'BAR BB| Open rates'!AM21*0.8</f>
        <v>34960</v>
      </c>
      <c r="O21" s="237">
        <f>'BAR BB| Open rates'!AR21*0.8</f>
        <v>36560</v>
      </c>
      <c r="P21" s="237">
        <f>'BAR BB| Open rates'!AT21*0.8</f>
        <v>34960</v>
      </c>
      <c r="Q21" s="237">
        <f>'BAR BB| Open rates'!AY21*0.8</f>
        <v>36560</v>
      </c>
      <c r="R21" s="237">
        <f>'BAR BB| Open rates'!BA21*0.8</f>
        <v>34960</v>
      </c>
      <c r="S21" s="237">
        <f>'BAR BB| Open rates'!BF21*0.8</f>
        <v>36560</v>
      </c>
      <c r="T21" s="237">
        <f>'BAR BB| Open rates'!BH21*0.8</f>
        <v>32400</v>
      </c>
      <c r="U21" s="237">
        <f>'BAR BB| Open rates'!BM21*0.8</f>
        <v>33360</v>
      </c>
      <c r="V21" s="237">
        <f>'BAR BB| Open rates'!BP21*0.8</f>
        <v>31600</v>
      </c>
      <c r="W21" s="237">
        <f>'BAR BB| Open rates'!BQ21*0.8</f>
        <v>33360</v>
      </c>
      <c r="X21" s="237">
        <f>'BAR BB| Open rates'!BT21*0.8</f>
        <v>33360</v>
      </c>
      <c r="Y21" s="237">
        <f>'BAR BB| Open rates'!BV21*0.8</f>
        <v>31600</v>
      </c>
      <c r="Z21" s="237">
        <f>'BAR BB| Open rates'!CA21*0.8</f>
        <v>33360</v>
      </c>
      <c r="AA21" s="237">
        <f>'BAR BB| Open rates'!CC21*0.8</f>
        <v>31600</v>
      </c>
      <c r="AB21" s="237">
        <f>'BAR BB| Open rates'!CH21*0.8</f>
        <v>33360</v>
      </c>
      <c r="AC21" s="237">
        <f>'BAR BB| Open rates'!CJ21*0.8</f>
        <v>31600</v>
      </c>
      <c r="AD21" s="237">
        <f>'BAR BB| Open rates'!CO21*0.8</f>
        <v>33360</v>
      </c>
      <c r="AE21" s="237">
        <f>'BAR BB| Open rates'!CT21*0.8</f>
        <v>31600</v>
      </c>
      <c r="AF21" s="237">
        <f>'BAR BB| Open rates'!CU21*0.8</f>
        <v>28320</v>
      </c>
      <c r="AG21" s="237">
        <f>'BAR BB| Open rates'!CX21*0.8</f>
        <v>26720</v>
      </c>
      <c r="AH21" s="237">
        <f>'BAR BB| Open rates'!DC21*0.8</f>
        <v>28320</v>
      </c>
      <c r="AI21" s="237">
        <f>'BAR BB| Open rates'!DE21*0.8</f>
        <v>26720</v>
      </c>
      <c r="AJ21" s="237">
        <f>'BAR BB| Open rates'!DJ21*0.8</f>
        <v>28320</v>
      </c>
      <c r="AK21" s="237">
        <f>'BAR BB| Open rates'!DL21*0.8</f>
        <v>26720</v>
      </c>
      <c r="AL21" s="237">
        <f>'BAR BB| Open rates'!DQ21*0.8</f>
        <v>28320</v>
      </c>
      <c r="AM21" s="237">
        <f>'BAR BB| Open rates'!DS21*0.8</f>
        <v>26720</v>
      </c>
      <c r="AN21" s="237">
        <f>'BAR BB| Open rates'!DX21*0.8</f>
        <v>28320</v>
      </c>
      <c r="AO21" s="237">
        <f>'BAR BB| Open rates'!DZ21*0.8</f>
        <v>29680</v>
      </c>
      <c r="AP21" s="237">
        <f>'BAR BB| Open rates'!EC21*0.8</f>
        <v>31440</v>
      </c>
      <c r="AQ21" s="237">
        <f>'BAR BB| Open rates'!EG21*0.8</f>
        <v>25920</v>
      </c>
      <c r="AR21" s="237">
        <f>'BAR BB| Open rates'!EH21*0.8</f>
        <v>24320</v>
      </c>
      <c r="AS21" s="237">
        <f>'BAR BB| Open rates'!EL21*0.8</f>
        <v>25120</v>
      </c>
      <c r="AT21" s="237">
        <f>'BAR BB| Open rates'!EN21*0.8</f>
        <v>24320</v>
      </c>
      <c r="AU21" s="237">
        <f>'BAR BB| Open rates'!ES21*0.8</f>
        <v>25120</v>
      </c>
      <c r="AV21" s="237">
        <f>'BAR BB| Open rates'!EU21*0.8</f>
        <v>24320</v>
      </c>
      <c r="AW21" s="237">
        <f>'BAR BB| Open rates'!EZ21*0.8</f>
        <v>25120</v>
      </c>
      <c r="AX21" s="237">
        <f>'BAR BB| Open rates'!FB21*0.8</f>
        <v>24320</v>
      </c>
      <c r="AY21" s="237">
        <f>'BAR BB| Open rates'!FD21*0.8</f>
        <v>24320</v>
      </c>
      <c r="AZ21" s="237">
        <f>'BAR BB| Open rates'!FG21*0.8</f>
        <v>25120</v>
      </c>
      <c r="BA21" s="237">
        <f>'BAR BB| Open rates'!FI21*0.8</f>
        <v>24320</v>
      </c>
      <c r="BB21" s="237">
        <f>'BAR BB| Open rates'!FN21*0.8</f>
        <v>25120</v>
      </c>
      <c r="BC21" s="237">
        <f>'BAR BB| Open rates'!FP21*0.8</f>
        <v>24320</v>
      </c>
      <c r="BD21" s="237">
        <f>'BAR BB| Open rates'!FU21*0.8</f>
        <v>25120</v>
      </c>
      <c r="BE21" s="237">
        <f>'BAR BB| Open rates'!FW21*0.8</f>
        <v>28080</v>
      </c>
      <c r="BF21" s="237">
        <f>'BAR BB| Open rates'!GE21*0.8</f>
        <v>29840</v>
      </c>
    </row>
    <row r="22" spans="1:58" s="36" customFormat="1" ht="12" customHeight="1" x14ac:dyDescent="0.2">
      <c r="A22" s="236" t="s">
        <v>180</v>
      </c>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row>
    <row r="23" spans="1:58" s="36" customFormat="1" ht="12" customHeight="1" x14ac:dyDescent="0.2">
      <c r="A23" s="237">
        <v>1</v>
      </c>
      <c r="B23" s="237">
        <f>'BAR BB| Open rates'!B23*0.8</f>
        <v>41920</v>
      </c>
      <c r="C23" s="237">
        <f>'BAR BB| Open rates'!D23*0.8</f>
        <v>39760</v>
      </c>
      <c r="D23" s="237">
        <f>'BAR BB| Open rates'!G23*0.8</f>
        <v>39760</v>
      </c>
      <c r="E23" s="237">
        <f>'BAR BB| Open rates'!I23*0.8</f>
        <v>41360</v>
      </c>
      <c r="F23" s="237">
        <f>'BAR BB| Open rates'!K23*0.8</f>
        <v>39760</v>
      </c>
      <c r="G23" s="237">
        <f>'BAR BB| Open rates'!P23*0.8</f>
        <v>41360</v>
      </c>
      <c r="H23" s="237">
        <f>'BAR BB| Open rates'!R23*0.8</f>
        <v>41360</v>
      </c>
      <c r="I23" s="237">
        <f>'BAR BB| Open rates'!W23*0.8</f>
        <v>42960</v>
      </c>
      <c r="J23" s="237">
        <f>'BAR BB| Open rates'!Y23*0.8</f>
        <v>41360</v>
      </c>
      <c r="K23" s="237">
        <f>'BAR BB| Open rates'!AD23*0.8</f>
        <v>42960</v>
      </c>
      <c r="L23" s="237">
        <f>'BAR BB| Open rates'!AF23*0.8</f>
        <v>41360</v>
      </c>
      <c r="M23" s="237">
        <f>'BAR BB| Open rates'!AK23*0.8</f>
        <v>42960</v>
      </c>
      <c r="N23" s="237">
        <f>'BAR BB| Open rates'!AM23*0.8</f>
        <v>41360</v>
      </c>
      <c r="O23" s="237">
        <f>'BAR BB| Open rates'!AR23*0.8</f>
        <v>42960</v>
      </c>
      <c r="P23" s="237">
        <f>'BAR BB| Open rates'!AT23*0.8</f>
        <v>41360</v>
      </c>
      <c r="Q23" s="237">
        <f>'BAR BB| Open rates'!AY23*0.8</f>
        <v>42960</v>
      </c>
      <c r="R23" s="237">
        <f>'BAR BB| Open rates'!BA23*0.8</f>
        <v>41360</v>
      </c>
      <c r="S23" s="237">
        <f>'BAR BB| Open rates'!BF23*0.8</f>
        <v>42960</v>
      </c>
      <c r="T23" s="237">
        <f>'BAR BB| Open rates'!BH23*0.8</f>
        <v>38800</v>
      </c>
      <c r="U23" s="237">
        <f>'BAR BB| Open rates'!BM23*0.8</f>
        <v>39760</v>
      </c>
      <c r="V23" s="237">
        <f>'BAR BB| Open rates'!BP23*0.8</f>
        <v>38000</v>
      </c>
      <c r="W23" s="237">
        <f>'BAR BB| Open rates'!BQ23*0.8</f>
        <v>34960</v>
      </c>
      <c r="X23" s="237">
        <f>'BAR BB| Open rates'!BT23*0.8</f>
        <v>34960</v>
      </c>
      <c r="Y23" s="237">
        <f>'BAR BB| Open rates'!BV23*0.8</f>
        <v>33200</v>
      </c>
      <c r="Z23" s="237">
        <f>'BAR BB| Open rates'!CA23*0.8</f>
        <v>34960</v>
      </c>
      <c r="AA23" s="237">
        <f>'BAR BB| Open rates'!CC23*0.8</f>
        <v>33200</v>
      </c>
      <c r="AB23" s="237">
        <f>'BAR BB| Open rates'!CH23*0.8</f>
        <v>34960</v>
      </c>
      <c r="AC23" s="237">
        <f>'BAR BB| Open rates'!CJ23*0.8</f>
        <v>33200</v>
      </c>
      <c r="AD23" s="237">
        <f>'BAR BB| Open rates'!CO23*0.8</f>
        <v>34960</v>
      </c>
      <c r="AE23" s="237">
        <f>'BAR BB| Open rates'!CT23*0.8</f>
        <v>33200</v>
      </c>
      <c r="AF23" s="237">
        <f>'BAR BB| Open rates'!CU23*0.8</f>
        <v>31840</v>
      </c>
      <c r="AG23" s="237">
        <f>'BAR BB| Open rates'!CX23*0.8</f>
        <v>30240</v>
      </c>
      <c r="AH23" s="237">
        <f>'BAR BB| Open rates'!DC23*0.8</f>
        <v>31840</v>
      </c>
      <c r="AI23" s="237">
        <f>'BAR BB| Open rates'!DE23*0.8</f>
        <v>30240</v>
      </c>
      <c r="AJ23" s="237">
        <f>'BAR BB| Open rates'!DJ23*0.8</f>
        <v>31840</v>
      </c>
      <c r="AK23" s="237">
        <f>'BAR BB| Open rates'!DL23*0.8</f>
        <v>30240</v>
      </c>
      <c r="AL23" s="237">
        <f>'BAR BB| Open rates'!DQ23*0.8</f>
        <v>31840</v>
      </c>
      <c r="AM23" s="237">
        <f>'BAR BB| Open rates'!DS23*0.8</f>
        <v>30240</v>
      </c>
      <c r="AN23" s="237">
        <f>'BAR BB| Open rates'!DX23*0.8</f>
        <v>31840</v>
      </c>
      <c r="AO23" s="237">
        <f>'BAR BB| Open rates'!DZ23*0.8</f>
        <v>33200</v>
      </c>
      <c r="AP23" s="237">
        <f>'BAR BB| Open rates'!EC23*0.8</f>
        <v>34960</v>
      </c>
      <c r="AQ23" s="237">
        <f>'BAR BB| Open rates'!EG23*0.8</f>
        <v>29440</v>
      </c>
      <c r="AR23" s="237">
        <f>'BAR BB| Open rates'!EH23*0.8</f>
        <v>27840</v>
      </c>
      <c r="AS23" s="237">
        <f>'BAR BB| Open rates'!EL23*0.8</f>
        <v>28640</v>
      </c>
      <c r="AT23" s="237">
        <f>'BAR BB| Open rates'!EN23*0.8</f>
        <v>27840</v>
      </c>
      <c r="AU23" s="237">
        <f>'BAR BB| Open rates'!ES23*0.8</f>
        <v>28640</v>
      </c>
      <c r="AV23" s="237">
        <f>'BAR BB| Open rates'!EU23*0.8</f>
        <v>27840</v>
      </c>
      <c r="AW23" s="237">
        <f>'BAR BB| Open rates'!EZ23*0.8</f>
        <v>28640</v>
      </c>
      <c r="AX23" s="237">
        <f>'BAR BB| Open rates'!FB23*0.8</f>
        <v>27840</v>
      </c>
      <c r="AY23" s="237">
        <f>'BAR BB| Open rates'!FD23*0.8</f>
        <v>27840</v>
      </c>
      <c r="AZ23" s="237">
        <f>'BAR BB| Open rates'!FG23*0.8</f>
        <v>28640</v>
      </c>
      <c r="BA23" s="237">
        <f>'BAR BB| Open rates'!FI23*0.8</f>
        <v>27840</v>
      </c>
      <c r="BB23" s="237">
        <f>'BAR BB| Open rates'!FN23*0.8</f>
        <v>28640</v>
      </c>
      <c r="BC23" s="237">
        <f>'BAR BB| Open rates'!FP23*0.8</f>
        <v>27840</v>
      </c>
      <c r="BD23" s="237">
        <f>'BAR BB| Open rates'!FU23*0.8</f>
        <v>28640</v>
      </c>
      <c r="BE23" s="237">
        <f>'BAR BB| Open rates'!FW23*0.8</f>
        <v>31600</v>
      </c>
      <c r="BF23" s="237">
        <f>'BAR BB| Open rates'!GE23*0.8</f>
        <v>33360</v>
      </c>
    </row>
    <row r="24" spans="1:58" s="36" customFormat="1" ht="12" customHeight="1" x14ac:dyDescent="0.2">
      <c r="A24" s="237">
        <v>2</v>
      </c>
      <c r="B24" s="237">
        <f>'BAR BB| Open rates'!B24*0.8</f>
        <v>44320</v>
      </c>
      <c r="C24" s="237">
        <f>'BAR BB| Open rates'!D24*0.8</f>
        <v>42160</v>
      </c>
      <c r="D24" s="237">
        <f>'BAR BB| Open rates'!G24*0.8</f>
        <v>42160</v>
      </c>
      <c r="E24" s="237">
        <f>'BAR BB| Open rates'!I24*0.8</f>
        <v>43760</v>
      </c>
      <c r="F24" s="237">
        <f>'BAR BB| Open rates'!K24*0.8</f>
        <v>42160</v>
      </c>
      <c r="G24" s="237">
        <f>'BAR BB| Open rates'!P24*0.8</f>
        <v>43760</v>
      </c>
      <c r="H24" s="237">
        <f>'BAR BB| Open rates'!R24*0.8</f>
        <v>43760</v>
      </c>
      <c r="I24" s="237">
        <f>'BAR BB| Open rates'!W24*0.8</f>
        <v>45360</v>
      </c>
      <c r="J24" s="237">
        <f>'BAR BB| Open rates'!Y24*0.8</f>
        <v>43760</v>
      </c>
      <c r="K24" s="237">
        <f>'BAR BB| Open rates'!AD24*0.8</f>
        <v>45360</v>
      </c>
      <c r="L24" s="237">
        <f>'BAR BB| Open rates'!AF24*0.8</f>
        <v>43760</v>
      </c>
      <c r="M24" s="237">
        <f>'BAR BB| Open rates'!AK24*0.8</f>
        <v>45360</v>
      </c>
      <c r="N24" s="237">
        <f>'BAR BB| Open rates'!AM24*0.8</f>
        <v>43760</v>
      </c>
      <c r="O24" s="237">
        <f>'BAR BB| Open rates'!AR24*0.8</f>
        <v>45360</v>
      </c>
      <c r="P24" s="237">
        <f>'BAR BB| Open rates'!AT24*0.8</f>
        <v>43760</v>
      </c>
      <c r="Q24" s="237">
        <f>'BAR BB| Open rates'!AY24*0.8</f>
        <v>45360</v>
      </c>
      <c r="R24" s="237">
        <f>'BAR BB| Open rates'!BA24*0.8</f>
        <v>43760</v>
      </c>
      <c r="S24" s="237">
        <f>'BAR BB| Open rates'!BF24*0.8</f>
        <v>45360</v>
      </c>
      <c r="T24" s="237">
        <f>'BAR BB| Open rates'!BH24*0.8</f>
        <v>41200</v>
      </c>
      <c r="U24" s="237">
        <f>'BAR BB| Open rates'!BM24*0.8</f>
        <v>42160</v>
      </c>
      <c r="V24" s="237">
        <f>'BAR BB| Open rates'!BP24*0.8</f>
        <v>40400</v>
      </c>
      <c r="W24" s="237">
        <f>'BAR BB| Open rates'!BQ24*0.8</f>
        <v>37360</v>
      </c>
      <c r="X24" s="237">
        <f>'BAR BB| Open rates'!BT24*0.8</f>
        <v>37360</v>
      </c>
      <c r="Y24" s="237">
        <f>'BAR BB| Open rates'!BV24*0.8</f>
        <v>35600</v>
      </c>
      <c r="Z24" s="237">
        <f>'BAR BB| Open rates'!CA24*0.8</f>
        <v>37360</v>
      </c>
      <c r="AA24" s="237">
        <f>'BAR BB| Open rates'!CC24*0.8</f>
        <v>35600</v>
      </c>
      <c r="AB24" s="237">
        <f>'BAR BB| Open rates'!CH24*0.8</f>
        <v>37360</v>
      </c>
      <c r="AC24" s="237">
        <f>'BAR BB| Open rates'!CJ24*0.8</f>
        <v>35600</v>
      </c>
      <c r="AD24" s="237">
        <f>'BAR BB| Open rates'!CO24*0.8</f>
        <v>37360</v>
      </c>
      <c r="AE24" s="237">
        <f>'BAR BB| Open rates'!CT24*0.8</f>
        <v>35600</v>
      </c>
      <c r="AF24" s="237">
        <f>'BAR BB| Open rates'!CU24*0.8</f>
        <v>34240</v>
      </c>
      <c r="AG24" s="237">
        <f>'BAR BB| Open rates'!CX24*0.8</f>
        <v>32640</v>
      </c>
      <c r="AH24" s="237">
        <f>'BAR BB| Open rates'!DC24*0.8</f>
        <v>34240</v>
      </c>
      <c r="AI24" s="237">
        <f>'BAR BB| Open rates'!DE24*0.8</f>
        <v>32640</v>
      </c>
      <c r="AJ24" s="237">
        <f>'BAR BB| Open rates'!DJ24*0.8</f>
        <v>34240</v>
      </c>
      <c r="AK24" s="237">
        <f>'BAR BB| Open rates'!DL24*0.8</f>
        <v>32640</v>
      </c>
      <c r="AL24" s="237">
        <f>'BAR BB| Open rates'!DQ24*0.8</f>
        <v>34240</v>
      </c>
      <c r="AM24" s="237">
        <f>'BAR BB| Open rates'!DS24*0.8</f>
        <v>32640</v>
      </c>
      <c r="AN24" s="237">
        <f>'BAR BB| Open rates'!DX24*0.8</f>
        <v>34240</v>
      </c>
      <c r="AO24" s="237">
        <f>'BAR BB| Open rates'!DZ24*0.8</f>
        <v>35600</v>
      </c>
      <c r="AP24" s="237">
        <f>'BAR BB| Open rates'!EC24*0.8</f>
        <v>37360</v>
      </c>
      <c r="AQ24" s="237">
        <f>'BAR BB| Open rates'!EG24*0.8</f>
        <v>31840</v>
      </c>
      <c r="AR24" s="237">
        <f>'BAR BB| Open rates'!EH24*0.8</f>
        <v>30240</v>
      </c>
      <c r="AS24" s="237">
        <f>'BAR BB| Open rates'!EL24*0.8</f>
        <v>31040</v>
      </c>
      <c r="AT24" s="237">
        <f>'BAR BB| Open rates'!EN24*0.8</f>
        <v>30240</v>
      </c>
      <c r="AU24" s="237">
        <f>'BAR BB| Open rates'!ES24*0.8</f>
        <v>31040</v>
      </c>
      <c r="AV24" s="237">
        <f>'BAR BB| Open rates'!EU24*0.8</f>
        <v>30240</v>
      </c>
      <c r="AW24" s="237">
        <f>'BAR BB| Open rates'!EZ24*0.8</f>
        <v>31040</v>
      </c>
      <c r="AX24" s="237">
        <f>'BAR BB| Open rates'!FB24*0.8</f>
        <v>30240</v>
      </c>
      <c r="AY24" s="237">
        <f>'BAR BB| Open rates'!FD24*0.8</f>
        <v>30240</v>
      </c>
      <c r="AZ24" s="237">
        <f>'BAR BB| Open rates'!FG24*0.8</f>
        <v>31040</v>
      </c>
      <c r="BA24" s="237">
        <f>'BAR BB| Open rates'!FI24*0.8</f>
        <v>30240</v>
      </c>
      <c r="BB24" s="237">
        <f>'BAR BB| Open rates'!FN24*0.8</f>
        <v>31040</v>
      </c>
      <c r="BC24" s="237">
        <f>'BAR BB| Open rates'!FP24*0.8</f>
        <v>30240</v>
      </c>
      <c r="BD24" s="237">
        <f>'BAR BB| Open rates'!FU24*0.8</f>
        <v>31040</v>
      </c>
      <c r="BE24" s="237">
        <f>'BAR BB| Open rates'!FW24*0.8</f>
        <v>34000</v>
      </c>
      <c r="BF24" s="237">
        <f>'BAR BB| Open rates'!GE24*0.8</f>
        <v>35760</v>
      </c>
    </row>
    <row r="25" spans="1:58" s="36" customFormat="1" ht="12" customHeight="1" x14ac:dyDescent="0.2">
      <c r="A25" s="237">
        <v>3</v>
      </c>
      <c r="B25" s="237">
        <f>'BAR BB| Open rates'!B25*0.8</f>
        <v>46720</v>
      </c>
      <c r="C25" s="237">
        <f>'BAR BB| Open rates'!D25*0.8</f>
        <v>44560</v>
      </c>
      <c r="D25" s="237">
        <f>'BAR BB| Open rates'!G25*0.8</f>
        <v>44560</v>
      </c>
      <c r="E25" s="237">
        <f>'BAR BB| Open rates'!I25*0.8</f>
        <v>46160</v>
      </c>
      <c r="F25" s="237">
        <f>'BAR BB| Open rates'!K25*0.8</f>
        <v>44560</v>
      </c>
      <c r="G25" s="237">
        <f>'BAR BB| Open rates'!P25*0.8</f>
        <v>46160</v>
      </c>
      <c r="H25" s="237">
        <f>'BAR BB| Open rates'!R25*0.8</f>
        <v>46160</v>
      </c>
      <c r="I25" s="237">
        <f>'BAR BB| Open rates'!W25*0.8</f>
        <v>47760</v>
      </c>
      <c r="J25" s="237">
        <f>'BAR BB| Open rates'!Y25*0.8</f>
        <v>46160</v>
      </c>
      <c r="K25" s="237">
        <f>'BAR BB| Open rates'!AD25*0.8</f>
        <v>47760</v>
      </c>
      <c r="L25" s="237">
        <f>'BAR BB| Open rates'!AF25*0.8</f>
        <v>46160</v>
      </c>
      <c r="M25" s="237">
        <f>'BAR BB| Open rates'!AK25*0.8</f>
        <v>47760</v>
      </c>
      <c r="N25" s="237">
        <f>'BAR BB| Open rates'!AM25*0.8</f>
        <v>46160</v>
      </c>
      <c r="O25" s="237">
        <f>'BAR BB| Open rates'!AR25*0.8</f>
        <v>47760</v>
      </c>
      <c r="P25" s="237">
        <f>'BAR BB| Open rates'!AT25*0.8</f>
        <v>46160</v>
      </c>
      <c r="Q25" s="237">
        <f>'BAR BB| Open rates'!AY25*0.8</f>
        <v>47760</v>
      </c>
      <c r="R25" s="237">
        <f>'BAR BB| Open rates'!BA25*0.8</f>
        <v>46160</v>
      </c>
      <c r="S25" s="237">
        <f>'BAR BB| Open rates'!BF25*0.8</f>
        <v>47760</v>
      </c>
      <c r="T25" s="237">
        <f>'BAR BB| Open rates'!BH25*0.8</f>
        <v>43600</v>
      </c>
      <c r="U25" s="237">
        <f>'BAR BB| Open rates'!BM25*0.8</f>
        <v>44560</v>
      </c>
      <c r="V25" s="237">
        <f>'BAR BB| Open rates'!BP25*0.8</f>
        <v>42800</v>
      </c>
      <c r="W25" s="237">
        <f>'BAR BB| Open rates'!BQ25*0.8</f>
        <v>39760</v>
      </c>
      <c r="X25" s="237">
        <f>'BAR BB| Open rates'!BT25*0.8</f>
        <v>39760</v>
      </c>
      <c r="Y25" s="237">
        <f>'BAR BB| Open rates'!BV25*0.8</f>
        <v>38000</v>
      </c>
      <c r="Z25" s="237">
        <f>'BAR BB| Open rates'!CA25*0.8</f>
        <v>39760</v>
      </c>
      <c r="AA25" s="237">
        <f>'BAR BB| Open rates'!CC25*0.8</f>
        <v>38000</v>
      </c>
      <c r="AB25" s="237">
        <f>'BAR BB| Open rates'!CH25*0.8</f>
        <v>39760</v>
      </c>
      <c r="AC25" s="237">
        <f>'BAR BB| Open rates'!CJ25*0.8</f>
        <v>38000</v>
      </c>
      <c r="AD25" s="237">
        <f>'BAR BB| Open rates'!CO25*0.8</f>
        <v>39760</v>
      </c>
      <c r="AE25" s="237">
        <f>'BAR BB| Open rates'!CT25*0.8</f>
        <v>38000</v>
      </c>
      <c r="AF25" s="237">
        <f>'BAR BB| Open rates'!CU25*0.8</f>
        <v>36640</v>
      </c>
      <c r="AG25" s="237">
        <f>'BAR BB| Open rates'!CX25*0.8</f>
        <v>35040</v>
      </c>
      <c r="AH25" s="237">
        <f>'BAR BB| Open rates'!DC25*0.8</f>
        <v>36640</v>
      </c>
      <c r="AI25" s="237">
        <f>'BAR BB| Open rates'!DE25*0.8</f>
        <v>35040</v>
      </c>
      <c r="AJ25" s="237">
        <f>'BAR BB| Open rates'!DJ25*0.8</f>
        <v>36640</v>
      </c>
      <c r="AK25" s="237">
        <f>'BAR BB| Open rates'!DL25*0.8</f>
        <v>35040</v>
      </c>
      <c r="AL25" s="237">
        <f>'BAR BB| Open rates'!DQ25*0.8</f>
        <v>36640</v>
      </c>
      <c r="AM25" s="237">
        <f>'BAR BB| Open rates'!DS25*0.8</f>
        <v>35040</v>
      </c>
      <c r="AN25" s="237">
        <f>'BAR BB| Open rates'!DX25*0.8</f>
        <v>36640</v>
      </c>
      <c r="AO25" s="237">
        <f>'BAR BB| Open rates'!DZ25*0.8</f>
        <v>38000</v>
      </c>
      <c r="AP25" s="237">
        <f>'BAR BB| Open rates'!EC25*0.8</f>
        <v>39760</v>
      </c>
      <c r="AQ25" s="237">
        <f>'BAR BB| Open rates'!EG25*0.8</f>
        <v>34240</v>
      </c>
      <c r="AR25" s="237">
        <f>'BAR BB| Open rates'!EH25*0.8</f>
        <v>32640</v>
      </c>
      <c r="AS25" s="237">
        <f>'BAR BB| Open rates'!EL25*0.8</f>
        <v>33440</v>
      </c>
      <c r="AT25" s="237">
        <f>'BAR BB| Open rates'!EN25*0.8</f>
        <v>32640</v>
      </c>
      <c r="AU25" s="237">
        <f>'BAR BB| Open rates'!ES25*0.8</f>
        <v>33440</v>
      </c>
      <c r="AV25" s="237">
        <f>'BAR BB| Open rates'!EU25*0.8</f>
        <v>32640</v>
      </c>
      <c r="AW25" s="237">
        <f>'BAR BB| Open rates'!EZ25*0.8</f>
        <v>33440</v>
      </c>
      <c r="AX25" s="237">
        <f>'BAR BB| Open rates'!FB25*0.8</f>
        <v>32640</v>
      </c>
      <c r="AY25" s="237">
        <f>'BAR BB| Open rates'!FD25*0.8</f>
        <v>32640</v>
      </c>
      <c r="AZ25" s="237">
        <f>'BAR BB| Open rates'!FG25*0.8</f>
        <v>33440</v>
      </c>
      <c r="BA25" s="237">
        <f>'BAR BB| Open rates'!FI25*0.8</f>
        <v>32640</v>
      </c>
      <c r="BB25" s="237">
        <f>'BAR BB| Open rates'!FN25*0.8</f>
        <v>33440</v>
      </c>
      <c r="BC25" s="237">
        <f>'BAR BB| Open rates'!FP25*0.8</f>
        <v>32640</v>
      </c>
      <c r="BD25" s="237">
        <f>'BAR BB| Open rates'!FU25*0.8</f>
        <v>33440</v>
      </c>
      <c r="BE25" s="237">
        <f>'BAR BB| Open rates'!FW25*0.8</f>
        <v>36400</v>
      </c>
      <c r="BF25" s="237">
        <f>'BAR BB| Open rates'!GE25*0.8</f>
        <v>38160</v>
      </c>
    </row>
    <row r="26" spans="1:58" s="36" customFormat="1" ht="12" customHeight="1" x14ac:dyDescent="0.2">
      <c r="A26" s="237">
        <v>4</v>
      </c>
      <c r="B26" s="237">
        <f>'BAR BB| Open rates'!B26*0.8</f>
        <v>49120</v>
      </c>
      <c r="C26" s="237">
        <f>'BAR BB| Open rates'!D26*0.8</f>
        <v>46960</v>
      </c>
      <c r="D26" s="237">
        <f>'BAR BB| Open rates'!G26*0.8</f>
        <v>46960</v>
      </c>
      <c r="E26" s="237">
        <f>'BAR BB| Open rates'!I26*0.8</f>
        <v>48560</v>
      </c>
      <c r="F26" s="237">
        <f>'BAR BB| Open rates'!K26*0.8</f>
        <v>46960</v>
      </c>
      <c r="G26" s="237">
        <f>'BAR BB| Open rates'!P26*0.8</f>
        <v>48560</v>
      </c>
      <c r="H26" s="237">
        <f>'BAR BB| Open rates'!R26*0.8</f>
        <v>48560</v>
      </c>
      <c r="I26" s="237">
        <f>'BAR BB| Open rates'!W26*0.8</f>
        <v>50160</v>
      </c>
      <c r="J26" s="237">
        <f>'BAR BB| Open rates'!Y26*0.8</f>
        <v>48560</v>
      </c>
      <c r="K26" s="237">
        <f>'BAR BB| Open rates'!AD26*0.8</f>
        <v>50160</v>
      </c>
      <c r="L26" s="237">
        <f>'BAR BB| Open rates'!AF26*0.8</f>
        <v>48560</v>
      </c>
      <c r="M26" s="237">
        <f>'BAR BB| Open rates'!AK26*0.8</f>
        <v>50160</v>
      </c>
      <c r="N26" s="237">
        <f>'BAR BB| Open rates'!AM26*0.8</f>
        <v>48560</v>
      </c>
      <c r="O26" s="237">
        <f>'BAR BB| Open rates'!AR26*0.8</f>
        <v>50160</v>
      </c>
      <c r="P26" s="237">
        <f>'BAR BB| Open rates'!AT26*0.8</f>
        <v>48560</v>
      </c>
      <c r="Q26" s="237">
        <f>'BAR BB| Open rates'!AY26*0.8</f>
        <v>50160</v>
      </c>
      <c r="R26" s="237">
        <f>'BAR BB| Open rates'!BA26*0.8</f>
        <v>48560</v>
      </c>
      <c r="S26" s="237">
        <f>'BAR BB| Open rates'!BF26*0.8</f>
        <v>50160</v>
      </c>
      <c r="T26" s="237">
        <f>'BAR BB| Open rates'!BH26*0.8</f>
        <v>46000</v>
      </c>
      <c r="U26" s="237">
        <f>'BAR BB| Open rates'!BM26*0.8</f>
        <v>46960</v>
      </c>
      <c r="V26" s="237">
        <f>'BAR BB| Open rates'!BP26*0.8</f>
        <v>45200</v>
      </c>
      <c r="W26" s="237">
        <f>'BAR BB| Open rates'!BQ26*0.8</f>
        <v>42160</v>
      </c>
      <c r="X26" s="237">
        <f>'BAR BB| Open rates'!BT26*0.8</f>
        <v>42160</v>
      </c>
      <c r="Y26" s="237">
        <f>'BAR BB| Open rates'!BV26*0.8</f>
        <v>40400</v>
      </c>
      <c r="Z26" s="237">
        <f>'BAR BB| Open rates'!CA26*0.8</f>
        <v>42160</v>
      </c>
      <c r="AA26" s="237">
        <f>'BAR BB| Open rates'!CC26*0.8</f>
        <v>40400</v>
      </c>
      <c r="AB26" s="237">
        <f>'BAR BB| Open rates'!CH26*0.8</f>
        <v>42160</v>
      </c>
      <c r="AC26" s="237">
        <f>'BAR BB| Open rates'!CJ26*0.8</f>
        <v>40400</v>
      </c>
      <c r="AD26" s="237">
        <f>'BAR BB| Open rates'!CO26*0.8</f>
        <v>42160</v>
      </c>
      <c r="AE26" s="237">
        <f>'BAR BB| Open rates'!CT26*0.8</f>
        <v>40400</v>
      </c>
      <c r="AF26" s="237">
        <f>'BAR BB| Open rates'!CU26*0.8</f>
        <v>39040</v>
      </c>
      <c r="AG26" s="237">
        <f>'BAR BB| Open rates'!CX26*0.8</f>
        <v>37440</v>
      </c>
      <c r="AH26" s="237">
        <f>'BAR BB| Open rates'!DC26*0.8</f>
        <v>39040</v>
      </c>
      <c r="AI26" s="237">
        <f>'BAR BB| Open rates'!DE26*0.8</f>
        <v>37440</v>
      </c>
      <c r="AJ26" s="237">
        <f>'BAR BB| Open rates'!DJ26*0.8</f>
        <v>39040</v>
      </c>
      <c r="AK26" s="237">
        <f>'BAR BB| Open rates'!DL26*0.8</f>
        <v>37440</v>
      </c>
      <c r="AL26" s="237">
        <f>'BAR BB| Open rates'!DQ26*0.8</f>
        <v>39040</v>
      </c>
      <c r="AM26" s="237">
        <f>'BAR BB| Open rates'!DS26*0.8</f>
        <v>37440</v>
      </c>
      <c r="AN26" s="237">
        <f>'BAR BB| Open rates'!DX26*0.8</f>
        <v>39040</v>
      </c>
      <c r="AO26" s="237">
        <f>'BAR BB| Open rates'!DZ26*0.8</f>
        <v>40400</v>
      </c>
      <c r="AP26" s="237">
        <f>'BAR BB| Open rates'!EC26*0.8</f>
        <v>42160</v>
      </c>
      <c r="AQ26" s="237">
        <f>'BAR BB| Open rates'!EG26*0.8</f>
        <v>36640</v>
      </c>
      <c r="AR26" s="237">
        <f>'BAR BB| Open rates'!EH26*0.8</f>
        <v>35040</v>
      </c>
      <c r="AS26" s="237">
        <f>'BAR BB| Open rates'!EL26*0.8</f>
        <v>35840</v>
      </c>
      <c r="AT26" s="237">
        <f>'BAR BB| Open rates'!EN26*0.8</f>
        <v>35040</v>
      </c>
      <c r="AU26" s="237">
        <f>'BAR BB| Open rates'!ES26*0.8</f>
        <v>35840</v>
      </c>
      <c r="AV26" s="237">
        <f>'BAR BB| Open rates'!EU26*0.8</f>
        <v>35040</v>
      </c>
      <c r="AW26" s="237">
        <f>'BAR BB| Open rates'!EZ26*0.8</f>
        <v>35840</v>
      </c>
      <c r="AX26" s="237">
        <f>'BAR BB| Open rates'!FB26*0.8</f>
        <v>35040</v>
      </c>
      <c r="AY26" s="237">
        <f>'BAR BB| Open rates'!FD26*0.8</f>
        <v>35040</v>
      </c>
      <c r="AZ26" s="237">
        <f>'BAR BB| Open rates'!FG26*0.8</f>
        <v>35840</v>
      </c>
      <c r="BA26" s="237">
        <f>'BAR BB| Open rates'!FI26*0.8</f>
        <v>35040</v>
      </c>
      <c r="BB26" s="237">
        <f>'BAR BB| Open rates'!FN26*0.8</f>
        <v>35840</v>
      </c>
      <c r="BC26" s="237">
        <f>'BAR BB| Open rates'!FP26*0.8</f>
        <v>35040</v>
      </c>
      <c r="BD26" s="237">
        <f>'BAR BB| Open rates'!FU26*0.8</f>
        <v>35840</v>
      </c>
      <c r="BE26" s="237">
        <f>'BAR BB| Open rates'!FW26*0.8</f>
        <v>38800</v>
      </c>
      <c r="BF26" s="237">
        <f>'BAR BB| Open rates'!GE26*0.8</f>
        <v>40560</v>
      </c>
    </row>
    <row r="27" spans="1:58" s="36" customFormat="1" ht="12" customHeight="1" x14ac:dyDescent="0.2">
      <c r="A27" s="236" t="s">
        <v>181</v>
      </c>
      <c r="B27" s="236"/>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row>
    <row r="28" spans="1:58" s="36" customFormat="1" ht="12" customHeight="1" x14ac:dyDescent="0.2">
      <c r="A28" s="237">
        <v>1</v>
      </c>
      <c r="B28" s="237">
        <f>'BAR BB| Open rates'!B28*0.8</f>
        <v>43520</v>
      </c>
      <c r="C28" s="237">
        <f>'BAR BB| Open rates'!D28*0.8</f>
        <v>41360</v>
      </c>
      <c r="D28" s="237">
        <f>'BAR BB| Open rates'!G28*0.8</f>
        <v>41360</v>
      </c>
      <c r="E28" s="237">
        <f>'BAR BB| Open rates'!I28*0.8</f>
        <v>42960</v>
      </c>
      <c r="F28" s="237">
        <f>'BAR BB| Open rates'!K28*0.8</f>
        <v>41360</v>
      </c>
      <c r="G28" s="237">
        <f>'BAR BB| Open rates'!P28*0.8</f>
        <v>42960</v>
      </c>
      <c r="H28" s="237">
        <f>'BAR BB| Open rates'!R28*0.8</f>
        <v>42960</v>
      </c>
      <c r="I28" s="237">
        <f>'BAR BB| Open rates'!W28*0.8</f>
        <v>44560</v>
      </c>
      <c r="J28" s="237">
        <f>'BAR BB| Open rates'!Y28*0.8</f>
        <v>42960</v>
      </c>
      <c r="K28" s="237">
        <f>'BAR BB| Open rates'!AD28*0.8</f>
        <v>44560</v>
      </c>
      <c r="L28" s="237">
        <f>'BAR BB| Open rates'!AF28*0.8</f>
        <v>42960</v>
      </c>
      <c r="M28" s="237">
        <f>'BAR BB| Open rates'!AK28*0.8</f>
        <v>44560</v>
      </c>
      <c r="N28" s="237">
        <f>'BAR BB| Open rates'!AM28*0.8</f>
        <v>42960</v>
      </c>
      <c r="O28" s="237">
        <f>'BAR BB| Open rates'!AR28*0.8</f>
        <v>44560</v>
      </c>
      <c r="P28" s="237">
        <f>'BAR BB| Open rates'!AT28*0.8</f>
        <v>42960</v>
      </c>
      <c r="Q28" s="237">
        <f>'BAR BB| Open rates'!AY28*0.8</f>
        <v>44560</v>
      </c>
      <c r="R28" s="237">
        <f>'BAR BB| Open rates'!BA28*0.8</f>
        <v>42960</v>
      </c>
      <c r="S28" s="237">
        <f>'BAR BB| Open rates'!BF28*0.8</f>
        <v>44560</v>
      </c>
      <c r="T28" s="237">
        <f>'BAR BB| Open rates'!BH28*0.8</f>
        <v>40400</v>
      </c>
      <c r="U28" s="237">
        <f>'BAR BB| Open rates'!BM28*0.8</f>
        <v>41360</v>
      </c>
      <c r="V28" s="237">
        <f>'BAR BB| Open rates'!BP28*0.8</f>
        <v>39600</v>
      </c>
      <c r="W28" s="237">
        <f>'BAR BB| Open rates'!BQ28*0.8</f>
        <v>38160</v>
      </c>
      <c r="X28" s="237">
        <f>'BAR BB| Open rates'!BT28*0.8</f>
        <v>38160</v>
      </c>
      <c r="Y28" s="237">
        <f>'BAR BB| Open rates'!BV28*0.8</f>
        <v>36400</v>
      </c>
      <c r="Z28" s="237">
        <f>'BAR BB| Open rates'!CA28*0.8</f>
        <v>38160</v>
      </c>
      <c r="AA28" s="237">
        <f>'BAR BB| Open rates'!CC28*0.8</f>
        <v>36400</v>
      </c>
      <c r="AB28" s="237">
        <f>'BAR BB| Open rates'!CH28*0.8</f>
        <v>38160</v>
      </c>
      <c r="AC28" s="237">
        <f>'BAR BB| Open rates'!CJ28*0.8</f>
        <v>36400</v>
      </c>
      <c r="AD28" s="237">
        <f>'BAR BB| Open rates'!CO28*0.8</f>
        <v>38160</v>
      </c>
      <c r="AE28" s="237">
        <f>'BAR BB| Open rates'!CT28*0.8</f>
        <v>36400</v>
      </c>
      <c r="AF28" s="237">
        <f>'BAR BB| Open rates'!CU28*0.8</f>
        <v>33440</v>
      </c>
      <c r="AG28" s="237">
        <f>'BAR BB| Open rates'!CX28*0.8</f>
        <v>31840</v>
      </c>
      <c r="AH28" s="237">
        <f>'BAR BB| Open rates'!DC28*0.8</f>
        <v>33440</v>
      </c>
      <c r="AI28" s="237">
        <f>'BAR BB| Open rates'!DE28*0.8</f>
        <v>31840</v>
      </c>
      <c r="AJ28" s="237">
        <f>'BAR BB| Open rates'!DJ28*0.8</f>
        <v>33440</v>
      </c>
      <c r="AK28" s="237">
        <f>'BAR BB| Open rates'!DL28*0.8</f>
        <v>31840</v>
      </c>
      <c r="AL28" s="237">
        <f>'BAR BB| Open rates'!DQ28*0.8</f>
        <v>33440</v>
      </c>
      <c r="AM28" s="237">
        <f>'BAR BB| Open rates'!DS28*0.8</f>
        <v>31840</v>
      </c>
      <c r="AN28" s="237">
        <f>'BAR BB| Open rates'!DX28*0.8</f>
        <v>33440</v>
      </c>
      <c r="AO28" s="237">
        <f>'BAR BB| Open rates'!DZ28*0.8</f>
        <v>34800</v>
      </c>
      <c r="AP28" s="237">
        <f>'BAR BB| Open rates'!EC28*0.8</f>
        <v>36560</v>
      </c>
      <c r="AQ28" s="237">
        <f>'BAR BB| Open rates'!EG28*0.8</f>
        <v>31040</v>
      </c>
      <c r="AR28" s="237">
        <f>'BAR BB| Open rates'!EH28*0.8</f>
        <v>30240</v>
      </c>
      <c r="AS28" s="237">
        <f>'BAR BB| Open rates'!EL28*0.8</f>
        <v>31040</v>
      </c>
      <c r="AT28" s="237">
        <f>'BAR BB| Open rates'!EN28*0.8</f>
        <v>30240</v>
      </c>
      <c r="AU28" s="237">
        <f>'BAR BB| Open rates'!ES28*0.8</f>
        <v>31040</v>
      </c>
      <c r="AV28" s="237">
        <f>'BAR BB| Open rates'!EU28*0.8</f>
        <v>30240</v>
      </c>
      <c r="AW28" s="237">
        <f>'BAR BB| Open rates'!EZ28*0.8</f>
        <v>31040</v>
      </c>
      <c r="AX28" s="237">
        <f>'BAR BB| Open rates'!FB28*0.8</f>
        <v>30240</v>
      </c>
      <c r="AY28" s="237">
        <f>'BAR BB| Open rates'!FD28*0.8</f>
        <v>30240</v>
      </c>
      <c r="AZ28" s="237">
        <f>'BAR BB| Open rates'!FG28*0.8</f>
        <v>31040</v>
      </c>
      <c r="BA28" s="237">
        <f>'BAR BB| Open rates'!FI28*0.8</f>
        <v>30240</v>
      </c>
      <c r="BB28" s="237">
        <f>'BAR BB| Open rates'!FN28*0.8</f>
        <v>31040</v>
      </c>
      <c r="BC28" s="237">
        <f>'BAR BB| Open rates'!FP28*0.8</f>
        <v>30240</v>
      </c>
      <c r="BD28" s="237">
        <f>'BAR BB| Open rates'!FU28*0.8</f>
        <v>31040</v>
      </c>
      <c r="BE28" s="237">
        <f>'BAR BB| Open rates'!FW28*0.8</f>
        <v>34000</v>
      </c>
      <c r="BF28" s="237">
        <f>'BAR BB| Open rates'!GE28*0.8</f>
        <v>35760</v>
      </c>
    </row>
    <row r="29" spans="1:58" s="36" customFormat="1" ht="12" customHeight="1" x14ac:dyDescent="0.2">
      <c r="A29" s="237">
        <v>2</v>
      </c>
      <c r="B29" s="237">
        <f>'BAR BB| Open rates'!B29*0.8</f>
        <v>45920</v>
      </c>
      <c r="C29" s="237">
        <f>'BAR BB| Open rates'!D29*0.8</f>
        <v>43760</v>
      </c>
      <c r="D29" s="237">
        <f>'BAR BB| Open rates'!G29*0.8</f>
        <v>43760</v>
      </c>
      <c r="E29" s="237">
        <f>'BAR BB| Open rates'!I29*0.8</f>
        <v>45360</v>
      </c>
      <c r="F29" s="237">
        <f>'BAR BB| Open rates'!K29*0.8</f>
        <v>43760</v>
      </c>
      <c r="G29" s="237">
        <f>'BAR BB| Open rates'!P29*0.8</f>
        <v>45360</v>
      </c>
      <c r="H29" s="237">
        <f>'BAR BB| Open rates'!R29*0.8</f>
        <v>45360</v>
      </c>
      <c r="I29" s="237">
        <f>'BAR BB| Open rates'!W29*0.8</f>
        <v>46960</v>
      </c>
      <c r="J29" s="237">
        <f>'BAR BB| Open rates'!Y29*0.8</f>
        <v>45360</v>
      </c>
      <c r="K29" s="237">
        <f>'BAR BB| Open rates'!AD29*0.8</f>
        <v>46960</v>
      </c>
      <c r="L29" s="237">
        <f>'BAR BB| Open rates'!AF29*0.8</f>
        <v>45360</v>
      </c>
      <c r="M29" s="237">
        <f>'BAR BB| Open rates'!AK29*0.8</f>
        <v>46960</v>
      </c>
      <c r="N29" s="237">
        <f>'BAR BB| Open rates'!AM29*0.8</f>
        <v>45360</v>
      </c>
      <c r="O29" s="237">
        <f>'BAR BB| Open rates'!AR29*0.8</f>
        <v>46960</v>
      </c>
      <c r="P29" s="237">
        <f>'BAR BB| Open rates'!AT29*0.8</f>
        <v>45360</v>
      </c>
      <c r="Q29" s="237">
        <f>'BAR BB| Open rates'!AY29*0.8</f>
        <v>46960</v>
      </c>
      <c r="R29" s="237">
        <f>'BAR BB| Open rates'!BA29*0.8</f>
        <v>45360</v>
      </c>
      <c r="S29" s="237">
        <f>'BAR BB| Open rates'!BF29*0.8</f>
        <v>46960</v>
      </c>
      <c r="T29" s="237">
        <f>'BAR BB| Open rates'!BH29*0.8</f>
        <v>42800</v>
      </c>
      <c r="U29" s="237">
        <f>'BAR BB| Open rates'!BM29*0.8</f>
        <v>43760</v>
      </c>
      <c r="V29" s="237">
        <f>'BAR BB| Open rates'!BP29*0.8</f>
        <v>42000</v>
      </c>
      <c r="W29" s="237">
        <f>'BAR BB| Open rates'!BQ29*0.8</f>
        <v>40560</v>
      </c>
      <c r="X29" s="237">
        <f>'BAR BB| Open rates'!BT29*0.8</f>
        <v>40560</v>
      </c>
      <c r="Y29" s="237">
        <f>'BAR BB| Open rates'!BV29*0.8</f>
        <v>38800</v>
      </c>
      <c r="Z29" s="237">
        <f>'BAR BB| Open rates'!CA29*0.8</f>
        <v>40560</v>
      </c>
      <c r="AA29" s="237">
        <f>'BAR BB| Open rates'!CC29*0.8</f>
        <v>38800</v>
      </c>
      <c r="AB29" s="237">
        <f>'BAR BB| Open rates'!CH29*0.8</f>
        <v>40560</v>
      </c>
      <c r="AC29" s="237">
        <f>'BAR BB| Open rates'!CJ29*0.8</f>
        <v>38800</v>
      </c>
      <c r="AD29" s="237">
        <f>'BAR BB| Open rates'!CO29*0.8</f>
        <v>40560</v>
      </c>
      <c r="AE29" s="237">
        <f>'BAR BB| Open rates'!CT29*0.8</f>
        <v>38800</v>
      </c>
      <c r="AF29" s="237">
        <f>'BAR BB| Open rates'!CU29*0.8</f>
        <v>35840</v>
      </c>
      <c r="AG29" s="237">
        <f>'BAR BB| Open rates'!CX29*0.8</f>
        <v>34240</v>
      </c>
      <c r="AH29" s="237">
        <f>'BAR BB| Open rates'!DC29*0.8</f>
        <v>35840</v>
      </c>
      <c r="AI29" s="237">
        <f>'BAR BB| Open rates'!DE29*0.8</f>
        <v>34240</v>
      </c>
      <c r="AJ29" s="237">
        <f>'BAR BB| Open rates'!DJ29*0.8</f>
        <v>35840</v>
      </c>
      <c r="AK29" s="237">
        <f>'BAR BB| Open rates'!DL29*0.8</f>
        <v>34240</v>
      </c>
      <c r="AL29" s="237">
        <f>'BAR BB| Open rates'!DQ29*0.8</f>
        <v>35840</v>
      </c>
      <c r="AM29" s="237">
        <f>'BAR BB| Open rates'!DS29*0.8</f>
        <v>34240</v>
      </c>
      <c r="AN29" s="237">
        <f>'BAR BB| Open rates'!DX29*0.8</f>
        <v>35840</v>
      </c>
      <c r="AO29" s="237">
        <f>'BAR BB| Open rates'!DZ29*0.8</f>
        <v>37200</v>
      </c>
      <c r="AP29" s="237">
        <f>'BAR BB| Open rates'!EC29*0.8</f>
        <v>38960</v>
      </c>
      <c r="AQ29" s="237">
        <f>'BAR BB| Open rates'!EG29*0.8</f>
        <v>33440</v>
      </c>
      <c r="AR29" s="237">
        <f>'BAR BB| Open rates'!EH29*0.8</f>
        <v>32640</v>
      </c>
      <c r="AS29" s="237">
        <f>'BAR BB| Open rates'!EL29*0.8</f>
        <v>33440</v>
      </c>
      <c r="AT29" s="237">
        <f>'BAR BB| Open rates'!EN29*0.8</f>
        <v>32640</v>
      </c>
      <c r="AU29" s="237">
        <f>'BAR BB| Open rates'!ES29*0.8</f>
        <v>33440</v>
      </c>
      <c r="AV29" s="237">
        <f>'BAR BB| Open rates'!EU29*0.8</f>
        <v>32640</v>
      </c>
      <c r="AW29" s="237">
        <f>'BAR BB| Open rates'!EZ29*0.8</f>
        <v>33440</v>
      </c>
      <c r="AX29" s="237">
        <f>'BAR BB| Open rates'!FB29*0.8</f>
        <v>32640</v>
      </c>
      <c r="AY29" s="237">
        <f>'BAR BB| Open rates'!FD29*0.8</f>
        <v>32640</v>
      </c>
      <c r="AZ29" s="237">
        <f>'BAR BB| Open rates'!FG29*0.8</f>
        <v>33440</v>
      </c>
      <c r="BA29" s="237">
        <f>'BAR BB| Open rates'!FI29*0.8</f>
        <v>32640</v>
      </c>
      <c r="BB29" s="237">
        <f>'BAR BB| Open rates'!FN29*0.8</f>
        <v>33440</v>
      </c>
      <c r="BC29" s="237">
        <f>'BAR BB| Open rates'!FP29*0.8</f>
        <v>32640</v>
      </c>
      <c r="BD29" s="237">
        <f>'BAR BB| Open rates'!FU29*0.8</f>
        <v>33440</v>
      </c>
      <c r="BE29" s="237">
        <f>'BAR BB| Open rates'!FW29*0.8</f>
        <v>36400</v>
      </c>
      <c r="BF29" s="237">
        <f>'BAR BB| Open rates'!GE29*0.8</f>
        <v>38160</v>
      </c>
    </row>
    <row r="30" spans="1:58" s="36" customFormat="1" ht="12" customHeight="1" x14ac:dyDescent="0.2">
      <c r="A30" s="237">
        <v>3</v>
      </c>
      <c r="B30" s="237">
        <f>'BAR BB| Open rates'!B30*0.8</f>
        <v>48320</v>
      </c>
      <c r="C30" s="237">
        <f>'BAR BB| Open rates'!D30*0.8</f>
        <v>46160</v>
      </c>
      <c r="D30" s="237">
        <f>'BAR BB| Open rates'!G30*0.8</f>
        <v>46160</v>
      </c>
      <c r="E30" s="237">
        <f>'BAR BB| Open rates'!I30*0.8</f>
        <v>47760</v>
      </c>
      <c r="F30" s="237">
        <f>'BAR BB| Open rates'!K30*0.8</f>
        <v>46160</v>
      </c>
      <c r="G30" s="237">
        <f>'BAR BB| Open rates'!P30*0.8</f>
        <v>47760</v>
      </c>
      <c r="H30" s="237">
        <f>'BAR BB| Open rates'!R30*0.8</f>
        <v>47760</v>
      </c>
      <c r="I30" s="237">
        <f>'BAR BB| Open rates'!W30*0.8</f>
        <v>49360</v>
      </c>
      <c r="J30" s="237">
        <f>'BAR BB| Open rates'!Y30*0.8</f>
        <v>47760</v>
      </c>
      <c r="K30" s="237">
        <f>'BAR BB| Open rates'!AD30*0.8</f>
        <v>49360</v>
      </c>
      <c r="L30" s="237">
        <f>'BAR BB| Open rates'!AF30*0.8</f>
        <v>47760</v>
      </c>
      <c r="M30" s="237">
        <f>'BAR BB| Open rates'!AK30*0.8</f>
        <v>49360</v>
      </c>
      <c r="N30" s="237">
        <f>'BAR BB| Open rates'!AM30*0.8</f>
        <v>47760</v>
      </c>
      <c r="O30" s="237">
        <f>'BAR BB| Open rates'!AR30*0.8</f>
        <v>49360</v>
      </c>
      <c r="P30" s="237">
        <f>'BAR BB| Open rates'!AT30*0.8</f>
        <v>47760</v>
      </c>
      <c r="Q30" s="237">
        <f>'BAR BB| Open rates'!AY30*0.8</f>
        <v>49360</v>
      </c>
      <c r="R30" s="237">
        <f>'BAR BB| Open rates'!BA30*0.8</f>
        <v>47760</v>
      </c>
      <c r="S30" s="237">
        <f>'BAR BB| Open rates'!BF30*0.8</f>
        <v>49360</v>
      </c>
      <c r="T30" s="237">
        <f>'BAR BB| Open rates'!BH30*0.8</f>
        <v>45200</v>
      </c>
      <c r="U30" s="237">
        <f>'BAR BB| Open rates'!BM30*0.8</f>
        <v>46160</v>
      </c>
      <c r="V30" s="237">
        <f>'BAR BB| Open rates'!BP30*0.8</f>
        <v>44400</v>
      </c>
      <c r="W30" s="237">
        <f>'BAR BB| Open rates'!BQ30*0.8</f>
        <v>42960</v>
      </c>
      <c r="X30" s="237">
        <f>'BAR BB| Open rates'!BT30*0.8</f>
        <v>42960</v>
      </c>
      <c r="Y30" s="237">
        <f>'BAR BB| Open rates'!BV30*0.8</f>
        <v>41200</v>
      </c>
      <c r="Z30" s="237">
        <f>'BAR BB| Open rates'!CA30*0.8</f>
        <v>42960</v>
      </c>
      <c r="AA30" s="237">
        <f>'BAR BB| Open rates'!CC30*0.8</f>
        <v>41200</v>
      </c>
      <c r="AB30" s="237">
        <f>'BAR BB| Open rates'!CH30*0.8</f>
        <v>42960</v>
      </c>
      <c r="AC30" s="237">
        <f>'BAR BB| Open rates'!CJ30*0.8</f>
        <v>41200</v>
      </c>
      <c r="AD30" s="237">
        <f>'BAR BB| Open rates'!CO30*0.8</f>
        <v>42960</v>
      </c>
      <c r="AE30" s="237">
        <f>'BAR BB| Open rates'!CT30*0.8</f>
        <v>41200</v>
      </c>
      <c r="AF30" s="237">
        <f>'BAR BB| Open rates'!CU30*0.8</f>
        <v>38240</v>
      </c>
      <c r="AG30" s="237">
        <f>'BAR BB| Open rates'!CX30*0.8</f>
        <v>36640</v>
      </c>
      <c r="AH30" s="237">
        <f>'BAR BB| Open rates'!DC30*0.8</f>
        <v>38240</v>
      </c>
      <c r="AI30" s="237">
        <f>'BAR BB| Open rates'!DE30*0.8</f>
        <v>36640</v>
      </c>
      <c r="AJ30" s="237">
        <f>'BAR BB| Open rates'!DJ30*0.8</f>
        <v>38240</v>
      </c>
      <c r="AK30" s="237">
        <f>'BAR BB| Open rates'!DL30*0.8</f>
        <v>36640</v>
      </c>
      <c r="AL30" s="237">
        <f>'BAR BB| Open rates'!DQ30*0.8</f>
        <v>38240</v>
      </c>
      <c r="AM30" s="237">
        <f>'BAR BB| Open rates'!DS30*0.8</f>
        <v>36640</v>
      </c>
      <c r="AN30" s="237">
        <f>'BAR BB| Open rates'!DX30*0.8</f>
        <v>38240</v>
      </c>
      <c r="AO30" s="237">
        <f>'BAR BB| Open rates'!DZ30*0.8</f>
        <v>39600</v>
      </c>
      <c r="AP30" s="237">
        <f>'BAR BB| Open rates'!EC30*0.8</f>
        <v>41360</v>
      </c>
      <c r="AQ30" s="237">
        <f>'BAR BB| Open rates'!EG30*0.8</f>
        <v>35840</v>
      </c>
      <c r="AR30" s="237">
        <f>'BAR BB| Open rates'!EH30*0.8</f>
        <v>35040</v>
      </c>
      <c r="AS30" s="237">
        <f>'BAR BB| Open rates'!EL30*0.8</f>
        <v>35840</v>
      </c>
      <c r="AT30" s="237">
        <f>'BAR BB| Open rates'!EN30*0.8</f>
        <v>35040</v>
      </c>
      <c r="AU30" s="237">
        <f>'BAR BB| Open rates'!ES30*0.8</f>
        <v>35840</v>
      </c>
      <c r="AV30" s="237">
        <f>'BAR BB| Open rates'!EU30*0.8</f>
        <v>35040</v>
      </c>
      <c r="AW30" s="237">
        <f>'BAR BB| Open rates'!EZ30*0.8</f>
        <v>35840</v>
      </c>
      <c r="AX30" s="237">
        <f>'BAR BB| Open rates'!FB30*0.8</f>
        <v>35040</v>
      </c>
      <c r="AY30" s="237">
        <f>'BAR BB| Open rates'!FD30*0.8</f>
        <v>35040</v>
      </c>
      <c r="AZ30" s="237">
        <f>'BAR BB| Open rates'!FG30*0.8</f>
        <v>35840</v>
      </c>
      <c r="BA30" s="237">
        <f>'BAR BB| Open rates'!FI30*0.8</f>
        <v>35040</v>
      </c>
      <c r="BB30" s="237">
        <f>'BAR BB| Open rates'!FN30*0.8</f>
        <v>35840</v>
      </c>
      <c r="BC30" s="237">
        <f>'BAR BB| Open rates'!FP30*0.8</f>
        <v>35040</v>
      </c>
      <c r="BD30" s="237">
        <f>'BAR BB| Open rates'!FU30*0.8</f>
        <v>35840</v>
      </c>
      <c r="BE30" s="237">
        <f>'BAR BB| Open rates'!FW30*0.8</f>
        <v>38800</v>
      </c>
      <c r="BF30" s="237">
        <f>'BAR BB| Open rates'!GE30*0.8</f>
        <v>40560</v>
      </c>
    </row>
    <row r="31" spans="1:58" s="36" customFormat="1" ht="12.75" customHeight="1" x14ac:dyDescent="0.2">
      <c r="A31" s="237">
        <v>4</v>
      </c>
      <c r="B31" s="237">
        <f>'BAR BB| Open rates'!B31*0.8</f>
        <v>50720</v>
      </c>
      <c r="C31" s="237">
        <f>'BAR BB| Open rates'!D31*0.8</f>
        <v>48560</v>
      </c>
      <c r="D31" s="237">
        <f>'BAR BB| Open rates'!G31*0.8</f>
        <v>48560</v>
      </c>
      <c r="E31" s="237">
        <f>'BAR BB| Open rates'!I31*0.8</f>
        <v>50160</v>
      </c>
      <c r="F31" s="237">
        <f>'BAR BB| Open rates'!K31*0.8</f>
        <v>48560</v>
      </c>
      <c r="G31" s="237">
        <f>'BAR BB| Open rates'!P31*0.8</f>
        <v>50160</v>
      </c>
      <c r="H31" s="237">
        <f>'BAR BB| Open rates'!R31*0.8</f>
        <v>50160</v>
      </c>
      <c r="I31" s="237">
        <f>'BAR BB| Open rates'!W31*0.8</f>
        <v>51760</v>
      </c>
      <c r="J31" s="237">
        <f>'BAR BB| Open rates'!Y31*0.8</f>
        <v>50160</v>
      </c>
      <c r="K31" s="237">
        <f>'BAR BB| Open rates'!AD31*0.8</f>
        <v>51760</v>
      </c>
      <c r="L31" s="237">
        <f>'BAR BB| Open rates'!AF31*0.8</f>
        <v>50160</v>
      </c>
      <c r="M31" s="237">
        <f>'BAR BB| Open rates'!AK31*0.8</f>
        <v>51760</v>
      </c>
      <c r="N31" s="237">
        <f>'BAR BB| Open rates'!AM31*0.8</f>
        <v>50160</v>
      </c>
      <c r="O31" s="237">
        <f>'BAR BB| Open rates'!AR31*0.8</f>
        <v>51760</v>
      </c>
      <c r="P31" s="237">
        <f>'BAR BB| Open rates'!AT31*0.8</f>
        <v>50160</v>
      </c>
      <c r="Q31" s="237">
        <f>'BAR BB| Open rates'!AY31*0.8</f>
        <v>51760</v>
      </c>
      <c r="R31" s="237">
        <f>'BAR BB| Open rates'!BA31*0.8</f>
        <v>50160</v>
      </c>
      <c r="S31" s="237">
        <f>'BAR BB| Open rates'!BF31*0.8</f>
        <v>51760</v>
      </c>
      <c r="T31" s="237">
        <f>'BAR BB| Open rates'!BH31*0.8</f>
        <v>47600</v>
      </c>
      <c r="U31" s="237">
        <f>'BAR BB| Open rates'!BM31*0.8</f>
        <v>48560</v>
      </c>
      <c r="V31" s="237">
        <f>'BAR BB| Open rates'!BP31*0.8</f>
        <v>46800</v>
      </c>
      <c r="W31" s="237">
        <f>'BAR BB| Open rates'!BQ31*0.8</f>
        <v>45360</v>
      </c>
      <c r="X31" s="237">
        <f>'BAR BB| Open rates'!BT31*0.8</f>
        <v>45360</v>
      </c>
      <c r="Y31" s="237">
        <f>'BAR BB| Open rates'!BV31*0.8</f>
        <v>43600</v>
      </c>
      <c r="Z31" s="237">
        <f>'BAR BB| Open rates'!CA31*0.8</f>
        <v>45360</v>
      </c>
      <c r="AA31" s="237">
        <f>'BAR BB| Open rates'!CC31*0.8</f>
        <v>43600</v>
      </c>
      <c r="AB31" s="237">
        <f>'BAR BB| Open rates'!CH31*0.8</f>
        <v>45360</v>
      </c>
      <c r="AC31" s="237">
        <f>'BAR BB| Open rates'!CJ31*0.8</f>
        <v>43600</v>
      </c>
      <c r="AD31" s="237">
        <f>'BAR BB| Open rates'!CO31*0.8</f>
        <v>45360</v>
      </c>
      <c r="AE31" s="237">
        <f>'BAR BB| Open rates'!CT31*0.8</f>
        <v>43600</v>
      </c>
      <c r="AF31" s="237">
        <f>'BAR BB| Open rates'!CU31*0.8</f>
        <v>40640</v>
      </c>
      <c r="AG31" s="237">
        <f>'BAR BB| Open rates'!CX31*0.8</f>
        <v>39040</v>
      </c>
      <c r="AH31" s="237">
        <f>'BAR BB| Open rates'!DC31*0.8</f>
        <v>40640</v>
      </c>
      <c r="AI31" s="237">
        <f>'BAR BB| Open rates'!DE31*0.8</f>
        <v>39040</v>
      </c>
      <c r="AJ31" s="237">
        <f>'BAR BB| Open rates'!DJ31*0.8</f>
        <v>40640</v>
      </c>
      <c r="AK31" s="237">
        <f>'BAR BB| Open rates'!DL31*0.8</f>
        <v>39040</v>
      </c>
      <c r="AL31" s="237">
        <f>'BAR BB| Open rates'!DQ31*0.8</f>
        <v>40640</v>
      </c>
      <c r="AM31" s="237">
        <f>'BAR BB| Open rates'!DS31*0.8</f>
        <v>39040</v>
      </c>
      <c r="AN31" s="237">
        <f>'BAR BB| Open rates'!DX31*0.8</f>
        <v>40640</v>
      </c>
      <c r="AO31" s="237">
        <f>'BAR BB| Open rates'!DZ31*0.8</f>
        <v>42000</v>
      </c>
      <c r="AP31" s="237">
        <f>'BAR BB| Open rates'!EC31*0.8</f>
        <v>43760</v>
      </c>
      <c r="AQ31" s="237">
        <f>'BAR BB| Open rates'!EG31*0.8</f>
        <v>38240</v>
      </c>
      <c r="AR31" s="237">
        <f>'BAR BB| Open rates'!EH31*0.8</f>
        <v>37440</v>
      </c>
      <c r="AS31" s="237">
        <f>'BAR BB| Open rates'!EL31*0.8</f>
        <v>38240</v>
      </c>
      <c r="AT31" s="237">
        <f>'BAR BB| Open rates'!EN31*0.8</f>
        <v>37440</v>
      </c>
      <c r="AU31" s="237">
        <f>'BAR BB| Open rates'!ES31*0.8</f>
        <v>38240</v>
      </c>
      <c r="AV31" s="237">
        <f>'BAR BB| Open rates'!EU31*0.8</f>
        <v>37440</v>
      </c>
      <c r="AW31" s="237">
        <f>'BAR BB| Open rates'!EZ31*0.8</f>
        <v>38240</v>
      </c>
      <c r="AX31" s="237">
        <f>'BAR BB| Open rates'!FB31*0.8</f>
        <v>37440</v>
      </c>
      <c r="AY31" s="237">
        <f>'BAR BB| Open rates'!FD31*0.8</f>
        <v>37440</v>
      </c>
      <c r="AZ31" s="237">
        <f>'BAR BB| Open rates'!FG31*0.8</f>
        <v>38240</v>
      </c>
      <c r="BA31" s="237">
        <f>'BAR BB| Open rates'!FI31*0.8</f>
        <v>37440</v>
      </c>
      <c r="BB31" s="237">
        <f>'BAR BB| Open rates'!FN31*0.8</f>
        <v>38240</v>
      </c>
      <c r="BC31" s="237">
        <f>'BAR BB| Open rates'!FP31*0.8</f>
        <v>37440</v>
      </c>
      <c r="BD31" s="237">
        <f>'BAR BB| Open rates'!FU31*0.8</f>
        <v>38240</v>
      </c>
      <c r="BE31" s="237">
        <f>'BAR BB| Open rates'!FW31*0.8</f>
        <v>41200</v>
      </c>
      <c r="BF31" s="237">
        <f>'BAR BB| Open rates'!GE31*0.8</f>
        <v>42960</v>
      </c>
    </row>
    <row r="32" spans="1:58" s="36" customFormat="1" ht="31.5" customHeight="1" x14ac:dyDescent="0.2">
      <c r="A32" s="236" t="s">
        <v>182</v>
      </c>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row>
    <row r="33" spans="1:58" s="36" customFormat="1" ht="12.75" customHeight="1" x14ac:dyDescent="0.2">
      <c r="A33" s="237">
        <v>1</v>
      </c>
      <c r="B33" s="237">
        <f>'BAR BB| Open rates'!B33*0.8</f>
        <v>61200</v>
      </c>
      <c r="C33" s="237">
        <f>'BAR BB| Open rates'!D33*0.8</f>
        <v>59040</v>
      </c>
      <c r="D33" s="237">
        <f>'BAR BB| Open rates'!G33*0.8</f>
        <v>59040</v>
      </c>
      <c r="E33" s="237">
        <f>'BAR BB| Open rates'!I33*0.8</f>
        <v>60640</v>
      </c>
      <c r="F33" s="237">
        <f>'BAR BB| Open rates'!K33*0.8</f>
        <v>59040</v>
      </c>
      <c r="G33" s="237">
        <f>'BAR BB| Open rates'!P33*0.8</f>
        <v>60640</v>
      </c>
      <c r="H33" s="237">
        <f>'BAR BB| Open rates'!R33*0.8</f>
        <v>60640</v>
      </c>
      <c r="I33" s="237">
        <f>'BAR BB| Open rates'!W33*0.8</f>
        <v>62240</v>
      </c>
      <c r="J33" s="237">
        <f>'BAR BB| Open rates'!Y33*0.8</f>
        <v>60640</v>
      </c>
      <c r="K33" s="237">
        <f>'BAR BB| Open rates'!AD33*0.8</f>
        <v>62240</v>
      </c>
      <c r="L33" s="237">
        <f>'BAR BB| Open rates'!AF33*0.8</f>
        <v>60640</v>
      </c>
      <c r="M33" s="237">
        <f>'BAR BB| Open rates'!AK33*0.8</f>
        <v>62240</v>
      </c>
      <c r="N33" s="237">
        <f>'BAR BB| Open rates'!AM33*0.8</f>
        <v>60640</v>
      </c>
      <c r="O33" s="237">
        <f>'BAR BB| Open rates'!AR33*0.8</f>
        <v>62240</v>
      </c>
      <c r="P33" s="237">
        <f>'BAR BB| Open rates'!AT33*0.8</f>
        <v>60640</v>
      </c>
      <c r="Q33" s="237">
        <f>'BAR BB| Open rates'!AY33*0.8</f>
        <v>62240</v>
      </c>
      <c r="R33" s="237">
        <f>'BAR BB| Open rates'!BA33*0.8</f>
        <v>60640</v>
      </c>
      <c r="S33" s="237">
        <f>'BAR BB| Open rates'!BF33*0.8</f>
        <v>62240</v>
      </c>
      <c r="T33" s="237">
        <f>'BAR BB| Open rates'!BH33*0.8</f>
        <v>58080</v>
      </c>
      <c r="U33" s="237">
        <f>'BAR BB| Open rates'!BM33*0.8</f>
        <v>59040</v>
      </c>
      <c r="V33" s="237">
        <f>'BAR BB| Open rates'!BP33*0.8</f>
        <v>57280</v>
      </c>
      <c r="W33" s="237">
        <f>'BAR BB| Open rates'!BQ33*0.8</f>
        <v>43760</v>
      </c>
      <c r="X33" s="237">
        <f>'BAR BB| Open rates'!BT33*0.8</f>
        <v>43760</v>
      </c>
      <c r="Y33" s="237">
        <f>'BAR BB| Open rates'!BV33*0.8</f>
        <v>42000</v>
      </c>
      <c r="Z33" s="237">
        <f>'BAR BB| Open rates'!CA33*0.8</f>
        <v>43760</v>
      </c>
      <c r="AA33" s="237">
        <f>'BAR BB| Open rates'!CC33*0.8</f>
        <v>42000</v>
      </c>
      <c r="AB33" s="237">
        <f>'BAR BB| Open rates'!CH33*0.8</f>
        <v>43760</v>
      </c>
      <c r="AC33" s="237">
        <f>'BAR BB| Open rates'!CJ33*0.8</f>
        <v>42000</v>
      </c>
      <c r="AD33" s="237">
        <f>'BAR BB| Open rates'!CO33*0.8</f>
        <v>43760</v>
      </c>
      <c r="AE33" s="237">
        <f>'BAR BB| Open rates'!CT33*0.8</f>
        <v>42000</v>
      </c>
      <c r="AF33" s="237">
        <f>'BAR BB| Open rates'!CU33*0.8</f>
        <v>40640</v>
      </c>
      <c r="AG33" s="237">
        <f>'BAR BB| Open rates'!CX33*0.8</f>
        <v>39040</v>
      </c>
      <c r="AH33" s="237">
        <f>'BAR BB| Open rates'!DC33*0.8</f>
        <v>40640</v>
      </c>
      <c r="AI33" s="237">
        <f>'BAR BB| Open rates'!DE33*0.8</f>
        <v>39040</v>
      </c>
      <c r="AJ33" s="237">
        <f>'BAR BB| Open rates'!DJ33*0.8</f>
        <v>40640</v>
      </c>
      <c r="AK33" s="237">
        <f>'BAR BB| Open rates'!DL33*0.8</f>
        <v>39040</v>
      </c>
      <c r="AL33" s="237">
        <f>'BAR BB| Open rates'!DQ33*0.8</f>
        <v>40640</v>
      </c>
      <c r="AM33" s="237">
        <f>'BAR BB| Open rates'!DS33*0.8</f>
        <v>39040</v>
      </c>
      <c r="AN33" s="237">
        <f>'BAR BB| Open rates'!DX33*0.8</f>
        <v>40640</v>
      </c>
      <c r="AO33" s="237">
        <f>'BAR BB| Open rates'!DZ33*0.8</f>
        <v>42000</v>
      </c>
      <c r="AP33" s="237">
        <f>'BAR BB| Open rates'!EC33*0.8</f>
        <v>43760</v>
      </c>
      <c r="AQ33" s="237">
        <f>'BAR BB| Open rates'!EG33*0.8</f>
        <v>38240</v>
      </c>
      <c r="AR33" s="237">
        <f>'BAR BB| Open rates'!EH33*0.8</f>
        <v>34240</v>
      </c>
      <c r="AS33" s="237">
        <f>'BAR BB| Open rates'!EL33*0.8</f>
        <v>35040</v>
      </c>
      <c r="AT33" s="237">
        <f>'BAR BB| Open rates'!EN33*0.8</f>
        <v>34240</v>
      </c>
      <c r="AU33" s="237">
        <f>'BAR BB| Open rates'!ES33*0.8</f>
        <v>35040</v>
      </c>
      <c r="AV33" s="237">
        <f>'BAR BB| Open rates'!EU33*0.8</f>
        <v>34240</v>
      </c>
      <c r="AW33" s="237">
        <f>'BAR BB| Open rates'!EZ33*0.8</f>
        <v>35040</v>
      </c>
      <c r="AX33" s="237">
        <f>'BAR BB| Open rates'!FB33*0.8</f>
        <v>34240</v>
      </c>
      <c r="AY33" s="237">
        <f>'BAR BB| Open rates'!FD33*0.8</f>
        <v>34240</v>
      </c>
      <c r="AZ33" s="237">
        <f>'BAR BB| Open rates'!FG33*0.8</f>
        <v>35040</v>
      </c>
      <c r="BA33" s="237">
        <f>'BAR BB| Open rates'!FI33*0.8</f>
        <v>34240</v>
      </c>
      <c r="BB33" s="237">
        <f>'BAR BB| Open rates'!FN33*0.8</f>
        <v>35040</v>
      </c>
      <c r="BC33" s="237">
        <f>'BAR BB| Open rates'!FP33*0.8</f>
        <v>34240</v>
      </c>
      <c r="BD33" s="237">
        <f>'BAR BB| Open rates'!FU33*0.8</f>
        <v>35040</v>
      </c>
      <c r="BE33" s="237">
        <f>'BAR BB| Open rates'!FW33*0.8</f>
        <v>38000</v>
      </c>
      <c r="BF33" s="237">
        <f>'BAR BB| Open rates'!GE33*0.8</f>
        <v>39760</v>
      </c>
    </row>
    <row r="34" spans="1:58" s="36" customFormat="1" ht="12.75" customHeight="1" x14ac:dyDescent="0.2">
      <c r="A34" s="237">
        <v>2</v>
      </c>
      <c r="B34" s="237">
        <f>'BAR BB| Open rates'!B34*0.8</f>
        <v>63600</v>
      </c>
      <c r="C34" s="237">
        <f>'BAR BB| Open rates'!D34*0.8</f>
        <v>61440</v>
      </c>
      <c r="D34" s="237">
        <f>'BAR BB| Open rates'!G34*0.8</f>
        <v>61440</v>
      </c>
      <c r="E34" s="237">
        <f>'BAR BB| Open rates'!I34*0.8</f>
        <v>63040</v>
      </c>
      <c r="F34" s="237">
        <f>'BAR BB| Open rates'!K34*0.8</f>
        <v>61440</v>
      </c>
      <c r="G34" s="237">
        <f>'BAR BB| Open rates'!P34*0.8</f>
        <v>63040</v>
      </c>
      <c r="H34" s="237">
        <f>'BAR BB| Open rates'!R34*0.8</f>
        <v>63040</v>
      </c>
      <c r="I34" s="237">
        <f>'BAR BB| Open rates'!W34*0.8</f>
        <v>64640</v>
      </c>
      <c r="J34" s="237">
        <f>'BAR BB| Open rates'!Y34*0.8</f>
        <v>63040</v>
      </c>
      <c r="K34" s="237">
        <f>'BAR BB| Open rates'!AD34*0.8</f>
        <v>64640</v>
      </c>
      <c r="L34" s="237">
        <f>'BAR BB| Open rates'!AF34*0.8</f>
        <v>63040</v>
      </c>
      <c r="M34" s="237">
        <f>'BAR BB| Open rates'!AK34*0.8</f>
        <v>64640</v>
      </c>
      <c r="N34" s="237">
        <f>'BAR BB| Open rates'!AM34*0.8</f>
        <v>63040</v>
      </c>
      <c r="O34" s="237">
        <f>'BAR BB| Open rates'!AR34*0.8</f>
        <v>64640</v>
      </c>
      <c r="P34" s="237">
        <f>'BAR BB| Open rates'!AT34*0.8</f>
        <v>63040</v>
      </c>
      <c r="Q34" s="237">
        <f>'BAR BB| Open rates'!AY34*0.8</f>
        <v>64640</v>
      </c>
      <c r="R34" s="237">
        <f>'BAR BB| Open rates'!BA34*0.8</f>
        <v>63040</v>
      </c>
      <c r="S34" s="237">
        <f>'BAR BB| Open rates'!BF34*0.8</f>
        <v>64640</v>
      </c>
      <c r="T34" s="237">
        <f>'BAR BB| Open rates'!BH34*0.8</f>
        <v>60480</v>
      </c>
      <c r="U34" s="237">
        <f>'BAR BB| Open rates'!BM34*0.8</f>
        <v>61440</v>
      </c>
      <c r="V34" s="237">
        <f>'BAR BB| Open rates'!BP34*0.8</f>
        <v>59680</v>
      </c>
      <c r="W34" s="237">
        <f>'BAR BB| Open rates'!BQ34*0.8</f>
        <v>46160</v>
      </c>
      <c r="X34" s="237">
        <f>'BAR BB| Open rates'!BT34*0.8</f>
        <v>46160</v>
      </c>
      <c r="Y34" s="237">
        <f>'BAR BB| Open rates'!BV34*0.8</f>
        <v>44400</v>
      </c>
      <c r="Z34" s="237">
        <f>'BAR BB| Open rates'!CA34*0.8</f>
        <v>46160</v>
      </c>
      <c r="AA34" s="237">
        <f>'BAR BB| Open rates'!CC34*0.8</f>
        <v>44400</v>
      </c>
      <c r="AB34" s="237">
        <f>'BAR BB| Open rates'!CH34*0.8</f>
        <v>46160</v>
      </c>
      <c r="AC34" s="237">
        <f>'BAR BB| Open rates'!CJ34*0.8</f>
        <v>44400</v>
      </c>
      <c r="AD34" s="237">
        <f>'BAR BB| Open rates'!CO34*0.8</f>
        <v>46160</v>
      </c>
      <c r="AE34" s="237">
        <f>'BAR BB| Open rates'!CT34*0.8</f>
        <v>44400</v>
      </c>
      <c r="AF34" s="237">
        <f>'BAR BB| Open rates'!CU34*0.8</f>
        <v>43040</v>
      </c>
      <c r="AG34" s="237">
        <f>'BAR BB| Open rates'!CX34*0.8</f>
        <v>41440</v>
      </c>
      <c r="AH34" s="237">
        <f>'BAR BB| Open rates'!DC34*0.8</f>
        <v>43040</v>
      </c>
      <c r="AI34" s="237">
        <f>'BAR BB| Open rates'!DE34*0.8</f>
        <v>41440</v>
      </c>
      <c r="AJ34" s="237">
        <f>'BAR BB| Open rates'!DJ34*0.8</f>
        <v>43040</v>
      </c>
      <c r="AK34" s="237">
        <f>'BAR BB| Open rates'!DL34*0.8</f>
        <v>41440</v>
      </c>
      <c r="AL34" s="237">
        <f>'BAR BB| Open rates'!DQ34*0.8</f>
        <v>43040</v>
      </c>
      <c r="AM34" s="237">
        <f>'BAR BB| Open rates'!DS34*0.8</f>
        <v>41440</v>
      </c>
      <c r="AN34" s="237">
        <f>'BAR BB| Open rates'!DX34*0.8</f>
        <v>43040</v>
      </c>
      <c r="AO34" s="237">
        <f>'BAR BB| Open rates'!DZ34*0.8</f>
        <v>44400</v>
      </c>
      <c r="AP34" s="237">
        <f>'BAR BB| Open rates'!EC34*0.8</f>
        <v>46160</v>
      </c>
      <c r="AQ34" s="237">
        <f>'BAR BB| Open rates'!EG34*0.8</f>
        <v>40640</v>
      </c>
      <c r="AR34" s="237">
        <f>'BAR BB| Open rates'!EH34*0.8</f>
        <v>36640</v>
      </c>
      <c r="AS34" s="237">
        <f>'BAR BB| Open rates'!EL34*0.8</f>
        <v>37440</v>
      </c>
      <c r="AT34" s="237">
        <f>'BAR BB| Open rates'!EN34*0.8</f>
        <v>36640</v>
      </c>
      <c r="AU34" s="237">
        <f>'BAR BB| Open rates'!ES34*0.8</f>
        <v>37440</v>
      </c>
      <c r="AV34" s="237">
        <f>'BAR BB| Open rates'!EU34*0.8</f>
        <v>36640</v>
      </c>
      <c r="AW34" s="237">
        <f>'BAR BB| Open rates'!EZ34*0.8</f>
        <v>37440</v>
      </c>
      <c r="AX34" s="237">
        <f>'BAR BB| Open rates'!FB34*0.8</f>
        <v>36640</v>
      </c>
      <c r="AY34" s="237">
        <f>'BAR BB| Open rates'!FD34*0.8</f>
        <v>36640</v>
      </c>
      <c r="AZ34" s="237">
        <f>'BAR BB| Open rates'!FG34*0.8</f>
        <v>37440</v>
      </c>
      <c r="BA34" s="237">
        <f>'BAR BB| Open rates'!FI34*0.8</f>
        <v>36640</v>
      </c>
      <c r="BB34" s="237">
        <f>'BAR BB| Open rates'!FN34*0.8</f>
        <v>37440</v>
      </c>
      <c r="BC34" s="237">
        <f>'BAR BB| Open rates'!FP34*0.8</f>
        <v>36640</v>
      </c>
      <c r="BD34" s="237">
        <f>'BAR BB| Open rates'!FU34*0.8</f>
        <v>37440</v>
      </c>
      <c r="BE34" s="237">
        <f>'BAR BB| Open rates'!FW34*0.8</f>
        <v>40400</v>
      </c>
      <c r="BF34" s="237">
        <f>'BAR BB| Open rates'!GE34*0.8</f>
        <v>42160</v>
      </c>
    </row>
    <row r="35" spans="1:58" s="36" customFormat="1" ht="12.75" customHeight="1" x14ac:dyDescent="0.2">
      <c r="A35" s="237">
        <v>3</v>
      </c>
      <c r="B35" s="237">
        <f>'BAR BB| Open rates'!B35*0.8</f>
        <v>66000</v>
      </c>
      <c r="C35" s="237">
        <f>'BAR BB| Open rates'!D35*0.8</f>
        <v>63840</v>
      </c>
      <c r="D35" s="237">
        <f>'BAR BB| Open rates'!G35*0.8</f>
        <v>63840</v>
      </c>
      <c r="E35" s="237">
        <f>'BAR BB| Open rates'!I35*0.8</f>
        <v>65440</v>
      </c>
      <c r="F35" s="237">
        <f>'BAR BB| Open rates'!K35*0.8</f>
        <v>63840</v>
      </c>
      <c r="G35" s="237">
        <f>'BAR BB| Open rates'!P35*0.8</f>
        <v>65440</v>
      </c>
      <c r="H35" s="237">
        <f>'BAR BB| Open rates'!R35*0.8</f>
        <v>65440</v>
      </c>
      <c r="I35" s="237">
        <f>'BAR BB| Open rates'!W35*0.8</f>
        <v>67040</v>
      </c>
      <c r="J35" s="237">
        <f>'BAR BB| Open rates'!Y35*0.8</f>
        <v>65440</v>
      </c>
      <c r="K35" s="237">
        <f>'BAR BB| Open rates'!AD35*0.8</f>
        <v>67040</v>
      </c>
      <c r="L35" s="237">
        <f>'BAR BB| Open rates'!AF35*0.8</f>
        <v>65440</v>
      </c>
      <c r="M35" s="237">
        <f>'BAR BB| Open rates'!AK35*0.8</f>
        <v>67040</v>
      </c>
      <c r="N35" s="237">
        <f>'BAR BB| Open rates'!AM35*0.8</f>
        <v>65440</v>
      </c>
      <c r="O35" s="237">
        <f>'BAR BB| Open rates'!AR35*0.8</f>
        <v>67040</v>
      </c>
      <c r="P35" s="237">
        <f>'BAR BB| Open rates'!AT35*0.8</f>
        <v>65440</v>
      </c>
      <c r="Q35" s="237">
        <f>'BAR BB| Open rates'!AY35*0.8</f>
        <v>67040</v>
      </c>
      <c r="R35" s="237">
        <f>'BAR BB| Open rates'!BA35*0.8</f>
        <v>65440</v>
      </c>
      <c r="S35" s="237">
        <f>'BAR BB| Open rates'!BF35*0.8</f>
        <v>67040</v>
      </c>
      <c r="T35" s="237">
        <f>'BAR BB| Open rates'!BH35*0.8</f>
        <v>62880</v>
      </c>
      <c r="U35" s="237">
        <f>'BAR BB| Open rates'!BM35*0.8</f>
        <v>63840</v>
      </c>
      <c r="V35" s="237">
        <f>'BAR BB| Open rates'!BP35*0.8</f>
        <v>62080</v>
      </c>
      <c r="W35" s="237">
        <f>'BAR BB| Open rates'!BQ35*0.8</f>
        <v>48560</v>
      </c>
      <c r="X35" s="237">
        <f>'BAR BB| Open rates'!BT35*0.8</f>
        <v>48560</v>
      </c>
      <c r="Y35" s="237">
        <f>'BAR BB| Open rates'!BV35*0.8</f>
        <v>46800</v>
      </c>
      <c r="Z35" s="237">
        <f>'BAR BB| Open rates'!CA35*0.8</f>
        <v>48560</v>
      </c>
      <c r="AA35" s="237">
        <f>'BAR BB| Open rates'!CC35*0.8</f>
        <v>46800</v>
      </c>
      <c r="AB35" s="237">
        <f>'BAR BB| Open rates'!CH35*0.8</f>
        <v>48560</v>
      </c>
      <c r="AC35" s="237">
        <f>'BAR BB| Open rates'!CJ35*0.8</f>
        <v>46800</v>
      </c>
      <c r="AD35" s="237">
        <f>'BAR BB| Open rates'!CO35*0.8</f>
        <v>48560</v>
      </c>
      <c r="AE35" s="237">
        <f>'BAR BB| Open rates'!CT35*0.8</f>
        <v>46800</v>
      </c>
      <c r="AF35" s="237">
        <f>'BAR BB| Open rates'!CU35*0.8</f>
        <v>45440</v>
      </c>
      <c r="AG35" s="237">
        <f>'BAR BB| Open rates'!CX35*0.8</f>
        <v>43840</v>
      </c>
      <c r="AH35" s="237">
        <f>'BAR BB| Open rates'!DC35*0.8</f>
        <v>45440</v>
      </c>
      <c r="AI35" s="237">
        <f>'BAR BB| Open rates'!DE35*0.8</f>
        <v>43840</v>
      </c>
      <c r="AJ35" s="237">
        <f>'BAR BB| Open rates'!DJ35*0.8</f>
        <v>45440</v>
      </c>
      <c r="AK35" s="237">
        <f>'BAR BB| Open rates'!DL35*0.8</f>
        <v>43840</v>
      </c>
      <c r="AL35" s="237">
        <f>'BAR BB| Open rates'!DQ35*0.8</f>
        <v>45440</v>
      </c>
      <c r="AM35" s="237">
        <f>'BAR BB| Open rates'!DS35*0.8</f>
        <v>43840</v>
      </c>
      <c r="AN35" s="237">
        <f>'BAR BB| Open rates'!DX35*0.8</f>
        <v>45440</v>
      </c>
      <c r="AO35" s="237">
        <f>'BAR BB| Open rates'!DZ35*0.8</f>
        <v>46800</v>
      </c>
      <c r="AP35" s="237">
        <f>'BAR BB| Open rates'!EC35*0.8</f>
        <v>48560</v>
      </c>
      <c r="AQ35" s="237">
        <f>'BAR BB| Open rates'!EG35*0.8</f>
        <v>43040</v>
      </c>
      <c r="AR35" s="237">
        <f>'BAR BB| Open rates'!EH35*0.8</f>
        <v>39040</v>
      </c>
      <c r="AS35" s="237">
        <f>'BAR BB| Open rates'!EL35*0.8</f>
        <v>39840</v>
      </c>
      <c r="AT35" s="237">
        <f>'BAR BB| Open rates'!EN35*0.8</f>
        <v>39040</v>
      </c>
      <c r="AU35" s="237">
        <f>'BAR BB| Open rates'!ES35*0.8</f>
        <v>39840</v>
      </c>
      <c r="AV35" s="237">
        <f>'BAR BB| Open rates'!EU35*0.8</f>
        <v>39040</v>
      </c>
      <c r="AW35" s="237">
        <f>'BAR BB| Open rates'!EZ35*0.8</f>
        <v>39840</v>
      </c>
      <c r="AX35" s="237">
        <f>'BAR BB| Open rates'!FB35*0.8</f>
        <v>39040</v>
      </c>
      <c r="AY35" s="237">
        <f>'BAR BB| Open rates'!FD35*0.8</f>
        <v>39040</v>
      </c>
      <c r="AZ35" s="237">
        <f>'BAR BB| Open rates'!FG35*0.8</f>
        <v>39840</v>
      </c>
      <c r="BA35" s="237">
        <f>'BAR BB| Open rates'!FI35*0.8</f>
        <v>39040</v>
      </c>
      <c r="BB35" s="237">
        <f>'BAR BB| Open rates'!FN35*0.8</f>
        <v>39840</v>
      </c>
      <c r="BC35" s="237">
        <f>'BAR BB| Open rates'!FP35*0.8</f>
        <v>39040</v>
      </c>
      <c r="BD35" s="237">
        <f>'BAR BB| Open rates'!FU35*0.8</f>
        <v>39840</v>
      </c>
      <c r="BE35" s="237">
        <f>'BAR BB| Open rates'!FW35*0.8</f>
        <v>42800</v>
      </c>
      <c r="BF35" s="237">
        <f>'BAR BB| Open rates'!GE35*0.8</f>
        <v>44560</v>
      </c>
    </row>
    <row r="36" spans="1:58" s="36" customFormat="1" ht="12.75" customHeight="1" x14ac:dyDescent="0.2">
      <c r="A36" s="237">
        <v>4</v>
      </c>
      <c r="B36" s="237">
        <f>'BAR BB| Open rates'!B36*0.8</f>
        <v>68400</v>
      </c>
      <c r="C36" s="237">
        <f>'BAR BB| Open rates'!D36*0.8</f>
        <v>66240</v>
      </c>
      <c r="D36" s="237">
        <f>'BAR BB| Open rates'!G36*0.8</f>
        <v>66240</v>
      </c>
      <c r="E36" s="237">
        <f>'BAR BB| Open rates'!I36*0.8</f>
        <v>67840</v>
      </c>
      <c r="F36" s="237">
        <f>'BAR BB| Open rates'!K36*0.8</f>
        <v>66240</v>
      </c>
      <c r="G36" s="237">
        <f>'BAR BB| Open rates'!P36*0.8</f>
        <v>67840</v>
      </c>
      <c r="H36" s="237">
        <f>'BAR BB| Open rates'!R36*0.8</f>
        <v>67840</v>
      </c>
      <c r="I36" s="237">
        <f>'BAR BB| Open rates'!W36*0.8</f>
        <v>69440</v>
      </c>
      <c r="J36" s="237">
        <f>'BAR BB| Open rates'!Y36*0.8</f>
        <v>67840</v>
      </c>
      <c r="K36" s="237">
        <f>'BAR BB| Open rates'!AD36*0.8</f>
        <v>69440</v>
      </c>
      <c r="L36" s="237">
        <f>'BAR BB| Open rates'!AF36*0.8</f>
        <v>67840</v>
      </c>
      <c r="M36" s="237">
        <f>'BAR BB| Open rates'!AK36*0.8</f>
        <v>69440</v>
      </c>
      <c r="N36" s="237">
        <f>'BAR BB| Open rates'!AM36*0.8</f>
        <v>67840</v>
      </c>
      <c r="O36" s="237">
        <f>'BAR BB| Open rates'!AR36*0.8</f>
        <v>69440</v>
      </c>
      <c r="P36" s="237">
        <f>'BAR BB| Open rates'!AT36*0.8</f>
        <v>67840</v>
      </c>
      <c r="Q36" s="237">
        <f>'BAR BB| Open rates'!AY36*0.8</f>
        <v>69440</v>
      </c>
      <c r="R36" s="237">
        <f>'BAR BB| Open rates'!BA36*0.8</f>
        <v>67840</v>
      </c>
      <c r="S36" s="237">
        <f>'BAR BB| Open rates'!BF36*0.8</f>
        <v>69440</v>
      </c>
      <c r="T36" s="237">
        <f>'BAR BB| Open rates'!BH36*0.8</f>
        <v>65280</v>
      </c>
      <c r="U36" s="237">
        <f>'BAR BB| Open rates'!BM36*0.8</f>
        <v>66240</v>
      </c>
      <c r="V36" s="237">
        <f>'BAR BB| Open rates'!BP36*0.8</f>
        <v>64480</v>
      </c>
      <c r="W36" s="237">
        <f>'BAR BB| Open rates'!BQ36*0.8</f>
        <v>50960</v>
      </c>
      <c r="X36" s="237">
        <f>'BAR BB| Open rates'!BT36*0.8</f>
        <v>50960</v>
      </c>
      <c r="Y36" s="237">
        <f>'BAR BB| Open rates'!BV36*0.8</f>
        <v>49200</v>
      </c>
      <c r="Z36" s="237">
        <f>'BAR BB| Open rates'!CA36*0.8</f>
        <v>50960</v>
      </c>
      <c r="AA36" s="237">
        <f>'BAR BB| Open rates'!CC36*0.8</f>
        <v>49200</v>
      </c>
      <c r="AB36" s="237">
        <f>'BAR BB| Open rates'!CH36*0.8</f>
        <v>50960</v>
      </c>
      <c r="AC36" s="237">
        <f>'BAR BB| Open rates'!CJ36*0.8</f>
        <v>49200</v>
      </c>
      <c r="AD36" s="237">
        <f>'BAR BB| Open rates'!CO36*0.8</f>
        <v>50960</v>
      </c>
      <c r="AE36" s="237">
        <f>'BAR BB| Open rates'!CT36*0.8</f>
        <v>49200</v>
      </c>
      <c r="AF36" s="237">
        <f>'BAR BB| Open rates'!CU36*0.8</f>
        <v>47840</v>
      </c>
      <c r="AG36" s="237">
        <f>'BAR BB| Open rates'!CX36*0.8</f>
        <v>46240</v>
      </c>
      <c r="AH36" s="237">
        <f>'BAR BB| Open rates'!DC36*0.8</f>
        <v>47840</v>
      </c>
      <c r="AI36" s="237">
        <f>'BAR BB| Open rates'!DE36*0.8</f>
        <v>46240</v>
      </c>
      <c r="AJ36" s="237">
        <f>'BAR BB| Open rates'!DJ36*0.8</f>
        <v>47840</v>
      </c>
      <c r="AK36" s="237">
        <f>'BAR BB| Open rates'!DL36*0.8</f>
        <v>46240</v>
      </c>
      <c r="AL36" s="237">
        <f>'BAR BB| Open rates'!DQ36*0.8</f>
        <v>47840</v>
      </c>
      <c r="AM36" s="237">
        <f>'BAR BB| Open rates'!DS36*0.8</f>
        <v>46240</v>
      </c>
      <c r="AN36" s="237">
        <f>'BAR BB| Open rates'!DX36*0.8</f>
        <v>47840</v>
      </c>
      <c r="AO36" s="237">
        <f>'BAR BB| Open rates'!DZ36*0.8</f>
        <v>49200</v>
      </c>
      <c r="AP36" s="237">
        <f>'BAR BB| Open rates'!EC36*0.8</f>
        <v>50960</v>
      </c>
      <c r="AQ36" s="237">
        <f>'BAR BB| Open rates'!EG36*0.8</f>
        <v>45440</v>
      </c>
      <c r="AR36" s="237">
        <f>'BAR BB| Open rates'!EH36*0.8</f>
        <v>41440</v>
      </c>
      <c r="AS36" s="237">
        <f>'BAR BB| Open rates'!EL36*0.8</f>
        <v>42240</v>
      </c>
      <c r="AT36" s="237">
        <f>'BAR BB| Open rates'!EN36*0.8</f>
        <v>41440</v>
      </c>
      <c r="AU36" s="237">
        <f>'BAR BB| Open rates'!ES36*0.8</f>
        <v>42240</v>
      </c>
      <c r="AV36" s="237">
        <f>'BAR BB| Open rates'!EU36*0.8</f>
        <v>41440</v>
      </c>
      <c r="AW36" s="237">
        <f>'BAR BB| Open rates'!EZ36*0.8</f>
        <v>42240</v>
      </c>
      <c r="AX36" s="237">
        <f>'BAR BB| Open rates'!FB36*0.8</f>
        <v>41440</v>
      </c>
      <c r="AY36" s="237">
        <f>'BAR BB| Open rates'!FD36*0.8</f>
        <v>41440</v>
      </c>
      <c r="AZ36" s="237">
        <f>'BAR BB| Open rates'!FG36*0.8</f>
        <v>42240</v>
      </c>
      <c r="BA36" s="237">
        <f>'BAR BB| Open rates'!FI36*0.8</f>
        <v>41440</v>
      </c>
      <c r="BB36" s="237">
        <f>'BAR BB| Open rates'!FN36*0.8</f>
        <v>42240</v>
      </c>
      <c r="BC36" s="237">
        <f>'BAR BB| Open rates'!FP36*0.8</f>
        <v>41440</v>
      </c>
      <c r="BD36" s="237">
        <f>'BAR BB| Open rates'!FU36*0.8</f>
        <v>42240</v>
      </c>
      <c r="BE36" s="237">
        <f>'BAR BB| Open rates'!FW36*0.8</f>
        <v>45200</v>
      </c>
      <c r="BF36" s="237">
        <f>'BAR BB| Open rates'!GE36*0.8</f>
        <v>46960</v>
      </c>
    </row>
    <row r="37" spans="1:58" s="36" customFormat="1" ht="12.75" customHeight="1" x14ac:dyDescent="0.2">
      <c r="A37" s="237">
        <v>5</v>
      </c>
      <c r="B37" s="237">
        <f>'BAR BB| Open rates'!B37*0.8</f>
        <v>70800</v>
      </c>
      <c r="C37" s="237">
        <f>'BAR BB| Open rates'!D37*0.8</f>
        <v>68640</v>
      </c>
      <c r="D37" s="237">
        <f>'BAR BB| Open rates'!G37*0.8</f>
        <v>68640</v>
      </c>
      <c r="E37" s="237">
        <f>'BAR BB| Open rates'!I37*0.8</f>
        <v>70240</v>
      </c>
      <c r="F37" s="237">
        <f>'BAR BB| Open rates'!K37*0.8</f>
        <v>68640</v>
      </c>
      <c r="G37" s="237">
        <f>'BAR BB| Open rates'!P37*0.8</f>
        <v>70240</v>
      </c>
      <c r="H37" s="237">
        <f>'BAR BB| Open rates'!R37*0.8</f>
        <v>70240</v>
      </c>
      <c r="I37" s="237">
        <f>'BAR BB| Open rates'!W37*0.8</f>
        <v>71840</v>
      </c>
      <c r="J37" s="237">
        <f>'BAR BB| Open rates'!Y37*0.8</f>
        <v>70240</v>
      </c>
      <c r="K37" s="237">
        <f>'BAR BB| Open rates'!AD37*0.8</f>
        <v>71840</v>
      </c>
      <c r="L37" s="237">
        <f>'BAR BB| Open rates'!AF37*0.8</f>
        <v>70240</v>
      </c>
      <c r="M37" s="237">
        <f>'BAR BB| Open rates'!AK37*0.8</f>
        <v>71840</v>
      </c>
      <c r="N37" s="237">
        <f>'BAR BB| Open rates'!AM37*0.8</f>
        <v>70240</v>
      </c>
      <c r="O37" s="237">
        <f>'BAR BB| Open rates'!AR37*0.8</f>
        <v>71840</v>
      </c>
      <c r="P37" s="237">
        <f>'BAR BB| Open rates'!AT37*0.8</f>
        <v>70240</v>
      </c>
      <c r="Q37" s="237">
        <f>'BAR BB| Open rates'!AY37*0.8</f>
        <v>71840</v>
      </c>
      <c r="R37" s="237">
        <f>'BAR BB| Open rates'!BA37*0.8</f>
        <v>70240</v>
      </c>
      <c r="S37" s="237">
        <f>'BAR BB| Open rates'!BF37*0.8</f>
        <v>71840</v>
      </c>
      <c r="T37" s="237">
        <f>'BAR BB| Open rates'!BH37*0.8</f>
        <v>67680</v>
      </c>
      <c r="U37" s="237">
        <f>'BAR BB| Open rates'!BM37*0.8</f>
        <v>68640</v>
      </c>
      <c r="V37" s="237">
        <f>'BAR BB| Open rates'!BP37*0.8</f>
        <v>66880</v>
      </c>
      <c r="W37" s="237">
        <f>'BAR BB| Open rates'!BQ37*0.8</f>
        <v>53360</v>
      </c>
      <c r="X37" s="237">
        <f>'BAR BB| Open rates'!BT37*0.8</f>
        <v>53360</v>
      </c>
      <c r="Y37" s="237">
        <f>'BAR BB| Open rates'!BV37*0.8</f>
        <v>51600</v>
      </c>
      <c r="Z37" s="237">
        <f>'BAR BB| Open rates'!CA37*0.8</f>
        <v>53360</v>
      </c>
      <c r="AA37" s="237">
        <f>'BAR BB| Open rates'!CC37*0.8</f>
        <v>51600</v>
      </c>
      <c r="AB37" s="237">
        <f>'BAR BB| Open rates'!CH37*0.8</f>
        <v>53360</v>
      </c>
      <c r="AC37" s="237">
        <f>'BAR BB| Open rates'!CJ37*0.8</f>
        <v>51600</v>
      </c>
      <c r="AD37" s="237">
        <f>'BAR BB| Open rates'!CO37*0.8</f>
        <v>53360</v>
      </c>
      <c r="AE37" s="237">
        <f>'BAR BB| Open rates'!CT37*0.8</f>
        <v>51600</v>
      </c>
      <c r="AF37" s="237">
        <f>'BAR BB| Open rates'!CU37*0.8</f>
        <v>50240</v>
      </c>
      <c r="AG37" s="237">
        <f>'BAR BB| Open rates'!CX37*0.8</f>
        <v>48640</v>
      </c>
      <c r="AH37" s="237">
        <f>'BAR BB| Open rates'!DC37*0.8</f>
        <v>50240</v>
      </c>
      <c r="AI37" s="237">
        <f>'BAR BB| Open rates'!DE37*0.8</f>
        <v>48640</v>
      </c>
      <c r="AJ37" s="237">
        <f>'BAR BB| Open rates'!DJ37*0.8</f>
        <v>50240</v>
      </c>
      <c r="AK37" s="237">
        <f>'BAR BB| Open rates'!DL37*0.8</f>
        <v>48640</v>
      </c>
      <c r="AL37" s="237">
        <f>'BAR BB| Open rates'!DQ37*0.8</f>
        <v>50240</v>
      </c>
      <c r="AM37" s="237">
        <f>'BAR BB| Open rates'!DS37*0.8</f>
        <v>48640</v>
      </c>
      <c r="AN37" s="237">
        <f>'BAR BB| Open rates'!DX37*0.8</f>
        <v>50240</v>
      </c>
      <c r="AO37" s="237">
        <f>'BAR BB| Open rates'!DZ37*0.8</f>
        <v>51600</v>
      </c>
      <c r="AP37" s="237">
        <f>'BAR BB| Open rates'!EC37*0.8</f>
        <v>53360</v>
      </c>
      <c r="AQ37" s="237">
        <f>'BAR BB| Open rates'!EG37*0.8</f>
        <v>47840</v>
      </c>
      <c r="AR37" s="237">
        <f>'BAR BB| Open rates'!EH37*0.8</f>
        <v>43840</v>
      </c>
      <c r="AS37" s="237">
        <f>'BAR BB| Open rates'!EL37*0.8</f>
        <v>44640</v>
      </c>
      <c r="AT37" s="237">
        <f>'BAR BB| Open rates'!EN37*0.8</f>
        <v>43840</v>
      </c>
      <c r="AU37" s="237">
        <f>'BAR BB| Open rates'!ES37*0.8</f>
        <v>44640</v>
      </c>
      <c r="AV37" s="237">
        <f>'BAR BB| Open rates'!EU37*0.8</f>
        <v>43840</v>
      </c>
      <c r="AW37" s="237">
        <f>'BAR BB| Open rates'!EZ37*0.8</f>
        <v>44640</v>
      </c>
      <c r="AX37" s="237">
        <f>'BAR BB| Open rates'!FB37*0.8</f>
        <v>43840</v>
      </c>
      <c r="AY37" s="237">
        <f>'BAR BB| Open rates'!FD37*0.8</f>
        <v>43840</v>
      </c>
      <c r="AZ37" s="237">
        <f>'BAR BB| Open rates'!FG37*0.8</f>
        <v>44640</v>
      </c>
      <c r="BA37" s="237">
        <f>'BAR BB| Open rates'!FI37*0.8</f>
        <v>43840</v>
      </c>
      <c r="BB37" s="237">
        <f>'BAR BB| Open rates'!FN37*0.8</f>
        <v>44640</v>
      </c>
      <c r="BC37" s="237">
        <f>'BAR BB| Open rates'!FP37*0.8</f>
        <v>43840</v>
      </c>
      <c r="BD37" s="237">
        <f>'BAR BB| Open rates'!FU37*0.8</f>
        <v>44640</v>
      </c>
      <c r="BE37" s="237">
        <f>'BAR BB| Open rates'!FW37*0.8</f>
        <v>47600</v>
      </c>
      <c r="BF37" s="237">
        <f>'BAR BB| Open rates'!GE37*0.8</f>
        <v>49360</v>
      </c>
    </row>
    <row r="38" spans="1:58" s="36" customFormat="1" ht="12.75" customHeight="1" x14ac:dyDescent="0.2">
      <c r="A38" s="237">
        <v>6</v>
      </c>
      <c r="B38" s="237">
        <f>'BAR BB| Open rates'!B38*0.8</f>
        <v>73200</v>
      </c>
      <c r="C38" s="237">
        <f>'BAR BB| Open rates'!D38*0.8</f>
        <v>71040</v>
      </c>
      <c r="D38" s="237">
        <f>'BAR BB| Open rates'!G38*0.8</f>
        <v>71040</v>
      </c>
      <c r="E38" s="237">
        <f>'BAR BB| Open rates'!I38*0.8</f>
        <v>72640</v>
      </c>
      <c r="F38" s="237">
        <f>'BAR BB| Open rates'!K38*0.8</f>
        <v>71040</v>
      </c>
      <c r="G38" s="237">
        <f>'BAR BB| Open rates'!P38*0.8</f>
        <v>72640</v>
      </c>
      <c r="H38" s="237">
        <f>'BAR BB| Open rates'!R38*0.8</f>
        <v>72640</v>
      </c>
      <c r="I38" s="237">
        <f>'BAR BB| Open rates'!W38*0.8</f>
        <v>74240</v>
      </c>
      <c r="J38" s="237">
        <f>'BAR BB| Open rates'!Y38*0.8</f>
        <v>72640</v>
      </c>
      <c r="K38" s="237">
        <f>'BAR BB| Open rates'!AD38*0.8</f>
        <v>74240</v>
      </c>
      <c r="L38" s="237">
        <f>'BAR BB| Open rates'!AF38*0.8</f>
        <v>72640</v>
      </c>
      <c r="M38" s="237">
        <f>'BAR BB| Open rates'!AK38*0.8</f>
        <v>74240</v>
      </c>
      <c r="N38" s="237">
        <f>'BAR BB| Open rates'!AM38*0.8</f>
        <v>72640</v>
      </c>
      <c r="O38" s="237">
        <f>'BAR BB| Open rates'!AR38*0.8</f>
        <v>74240</v>
      </c>
      <c r="P38" s="237">
        <f>'BAR BB| Open rates'!AT38*0.8</f>
        <v>72640</v>
      </c>
      <c r="Q38" s="237">
        <f>'BAR BB| Open rates'!AY38*0.8</f>
        <v>74240</v>
      </c>
      <c r="R38" s="237">
        <f>'BAR BB| Open rates'!BA38*0.8</f>
        <v>72640</v>
      </c>
      <c r="S38" s="237">
        <f>'BAR BB| Open rates'!BF38*0.8</f>
        <v>74240</v>
      </c>
      <c r="T38" s="237">
        <f>'BAR BB| Open rates'!BH38*0.8</f>
        <v>70080</v>
      </c>
      <c r="U38" s="237">
        <f>'BAR BB| Open rates'!BM38*0.8</f>
        <v>71040</v>
      </c>
      <c r="V38" s="237">
        <f>'BAR BB| Open rates'!BP38*0.8</f>
        <v>69280</v>
      </c>
      <c r="W38" s="237">
        <f>'BAR BB| Open rates'!BQ38*0.8</f>
        <v>55760</v>
      </c>
      <c r="X38" s="237">
        <f>'BAR BB| Open rates'!BT38*0.8</f>
        <v>55760</v>
      </c>
      <c r="Y38" s="237">
        <f>'BAR BB| Open rates'!BV38*0.8</f>
        <v>54000</v>
      </c>
      <c r="Z38" s="237">
        <f>'BAR BB| Open rates'!CA38*0.8</f>
        <v>55760</v>
      </c>
      <c r="AA38" s="237">
        <f>'BAR BB| Open rates'!CC38*0.8</f>
        <v>54000</v>
      </c>
      <c r="AB38" s="237">
        <f>'BAR BB| Open rates'!CH38*0.8</f>
        <v>55760</v>
      </c>
      <c r="AC38" s="237">
        <f>'BAR BB| Open rates'!CJ38*0.8</f>
        <v>54000</v>
      </c>
      <c r="AD38" s="237">
        <f>'BAR BB| Open rates'!CO38*0.8</f>
        <v>55760</v>
      </c>
      <c r="AE38" s="237">
        <f>'BAR BB| Open rates'!CT38*0.8</f>
        <v>54000</v>
      </c>
      <c r="AF38" s="237">
        <f>'BAR BB| Open rates'!CU38*0.8</f>
        <v>52640</v>
      </c>
      <c r="AG38" s="237">
        <f>'BAR BB| Open rates'!CX38*0.8</f>
        <v>51040</v>
      </c>
      <c r="AH38" s="237">
        <f>'BAR BB| Open rates'!DC38*0.8</f>
        <v>52640</v>
      </c>
      <c r="AI38" s="237">
        <f>'BAR BB| Open rates'!DE38*0.8</f>
        <v>51040</v>
      </c>
      <c r="AJ38" s="237">
        <f>'BAR BB| Open rates'!DJ38*0.8</f>
        <v>52640</v>
      </c>
      <c r="AK38" s="237">
        <f>'BAR BB| Open rates'!DL38*0.8</f>
        <v>51040</v>
      </c>
      <c r="AL38" s="237">
        <f>'BAR BB| Open rates'!DQ38*0.8</f>
        <v>52640</v>
      </c>
      <c r="AM38" s="237">
        <f>'BAR BB| Open rates'!DS38*0.8</f>
        <v>51040</v>
      </c>
      <c r="AN38" s="237">
        <f>'BAR BB| Open rates'!DX38*0.8</f>
        <v>52640</v>
      </c>
      <c r="AO38" s="237">
        <f>'BAR BB| Open rates'!DZ38*0.8</f>
        <v>54000</v>
      </c>
      <c r="AP38" s="237">
        <f>'BAR BB| Open rates'!EC38*0.8</f>
        <v>55760</v>
      </c>
      <c r="AQ38" s="237">
        <f>'BAR BB| Open rates'!EG38*0.8</f>
        <v>50240</v>
      </c>
      <c r="AR38" s="237">
        <f>'BAR BB| Open rates'!EH38*0.8</f>
        <v>46240</v>
      </c>
      <c r="AS38" s="237">
        <f>'BAR BB| Open rates'!EL38*0.8</f>
        <v>47040</v>
      </c>
      <c r="AT38" s="237">
        <f>'BAR BB| Open rates'!EN38*0.8</f>
        <v>46240</v>
      </c>
      <c r="AU38" s="237">
        <f>'BAR BB| Open rates'!ES38*0.8</f>
        <v>47040</v>
      </c>
      <c r="AV38" s="237">
        <f>'BAR BB| Open rates'!EU38*0.8</f>
        <v>46240</v>
      </c>
      <c r="AW38" s="237">
        <f>'BAR BB| Open rates'!EZ38*0.8</f>
        <v>47040</v>
      </c>
      <c r="AX38" s="237">
        <f>'BAR BB| Open rates'!FB38*0.8</f>
        <v>46240</v>
      </c>
      <c r="AY38" s="237">
        <f>'BAR BB| Open rates'!FD38*0.8</f>
        <v>46240</v>
      </c>
      <c r="AZ38" s="237">
        <f>'BAR BB| Open rates'!FG38*0.8</f>
        <v>47040</v>
      </c>
      <c r="BA38" s="237">
        <f>'BAR BB| Open rates'!FI38*0.8</f>
        <v>46240</v>
      </c>
      <c r="BB38" s="237">
        <f>'BAR BB| Open rates'!FN38*0.8</f>
        <v>47040</v>
      </c>
      <c r="BC38" s="237">
        <f>'BAR BB| Open rates'!FP38*0.8</f>
        <v>46240</v>
      </c>
      <c r="BD38" s="237">
        <f>'BAR BB| Open rates'!FU38*0.8</f>
        <v>47040</v>
      </c>
      <c r="BE38" s="237">
        <f>'BAR BB| Open rates'!FW38*0.8</f>
        <v>50000</v>
      </c>
      <c r="BF38" s="237">
        <f>'BAR BB| Open rates'!GE38*0.8</f>
        <v>51760</v>
      </c>
    </row>
    <row r="39" spans="1:58" s="36" customFormat="1" ht="32.25" customHeight="1" x14ac:dyDescent="0.2">
      <c r="A39" s="236" t="s">
        <v>183</v>
      </c>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row>
    <row r="40" spans="1:58" s="36" customFormat="1" ht="12.75" customHeight="1" x14ac:dyDescent="0.2">
      <c r="A40" s="237">
        <v>1</v>
      </c>
      <c r="B40" s="237">
        <f>'BAR BB| Open rates'!B40*0.8</f>
        <v>69200</v>
      </c>
      <c r="C40" s="237">
        <f>'BAR BB| Open rates'!D40*0.8</f>
        <v>67040</v>
      </c>
      <c r="D40" s="237">
        <f>'BAR BB| Open rates'!G40*0.8</f>
        <v>67040</v>
      </c>
      <c r="E40" s="237">
        <f>'BAR BB| Open rates'!I40*0.8</f>
        <v>68640</v>
      </c>
      <c r="F40" s="237">
        <f>'BAR BB| Open rates'!K40*0.8</f>
        <v>67040</v>
      </c>
      <c r="G40" s="237">
        <f>'BAR BB| Open rates'!P40*0.8</f>
        <v>68640</v>
      </c>
      <c r="H40" s="237">
        <f>'BAR BB| Open rates'!R40*0.8</f>
        <v>68640</v>
      </c>
      <c r="I40" s="237">
        <f>'BAR BB| Open rates'!W40*0.8</f>
        <v>70240</v>
      </c>
      <c r="J40" s="237">
        <f>'BAR BB| Open rates'!Y40*0.8</f>
        <v>68640</v>
      </c>
      <c r="K40" s="237">
        <f>'BAR BB| Open rates'!AD40*0.8</f>
        <v>70240</v>
      </c>
      <c r="L40" s="237">
        <f>'BAR BB| Open rates'!AF40*0.8</f>
        <v>68640</v>
      </c>
      <c r="M40" s="237">
        <f>'BAR BB| Open rates'!AK40*0.8</f>
        <v>70240</v>
      </c>
      <c r="N40" s="237">
        <f>'BAR BB| Open rates'!AM40*0.8</f>
        <v>68640</v>
      </c>
      <c r="O40" s="237">
        <f>'BAR BB| Open rates'!AR40*0.8</f>
        <v>70240</v>
      </c>
      <c r="P40" s="237">
        <f>'BAR BB| Open rates'!AT40*0.8</f>
        <v>68640</v>
      </c>
      <c r="Q40" s="237">
        <f>'BAR BB| Open rates'!AY40*0.8</f>
        <v>70240</v>
      </c>
      <c r="R40" s="237">
        <f>'BAR BB| Open rates'!BA40*0.8</f>
        <v>68640</v>
      </c>
      <c r="S40" s="237">
        <f>'BAR BB| Open rates'!BF40*0.8</f>
        <v>70240</v>
      </c>
      <c r="T40" s="237">
        <f>'BAR BB| Open rates'!BH40*0.8</f>
        <v>66080</v>
      </c>
      <c r="U40" s="237">
        <f>'BAR BB| Open rates'!BM40*0.8</f>
        <v>67040</v>
      </c>
      <c r="V40" s="237">
        <f>'BAR BB| Open rates'!BP40*0.8</f>
        <v>65280</v>
      </c>
      <c r="W40" s="237">
        <f>'BAR BB| Open rates'!BQ40*0.8</f>
        <v>55040</v>
      </c>
      <c r="X40" s="237">
        <f>'BAR BB| Open rates'!BT40*0.8</f>
        <v>55040</v>
      </c>
      <c r="Y40" s="237">
        <f>'BAR BB| Open rates'!BV40*0.8</f>
        <v>53280</v>
      </c>
      <c r="Z40" s="237">
        <f>'BAR BB| Open rates'!CA40*0.8</f>
        <v>55040</v>
      </c>
      <c r="AA40" s="237">
        <f>'BAR BB| Open rates'!CC40*0.8</f>
        <v>53280</v>
      </c>
      <c r="AB40" s="237">
        <f>'BAR BB| Open rates'!CH40*0.8</f>
        <v>55040</v>
      </c>
      <c r="AC40" s="237">
        <f>'BAR BB| Open rates'!CJ40*0.8</f>
        <v>53280</v>
      </c>
      <c r="AD40" s="237">
        <f>'BAR BB| Open rates'!CO40*0.8</f>
        <v>55040</v>
      </c>
      <c r="AE40" s="237">
        <f>'BAR BB| Open rates'!CT40*0.8</f>
        <v>53280</v>
      </c>
      <c r="AF40" s="237">
        <f>'BAR BB| Open rates'!CU40*0.8</f>
        <v>46800</v>
      </c>
      <c r="AG40" s="237">
        <f>'BAR BB| Open rates'!CX40*0.8</f>
        <v>45200</v>
      </c>
      <c r="AH40" s="237">
        <f>'BAR BB| Open rates'!DC40*0.8</f>
        <v>46800</v>
      </c>
      <c r="AI40" s="237">
        <f>'BAR BB| Open rates'!DE40*0.8</f>
        <v>45200</v>
      </c>
      <c r="AJ40" s="237">
        <f>'BAR BB| Open rates'!DJ40*0.8</f>
        <v>46800</v>
      </c>
      <c r="AK40" s="237">
        <f>'BAR BB| Open rates'!DL40*0.8</f>
        <v>45200</v>
      </c>
      <c r="AL40" s="237">
        <f>'BAR BB| Open rates'!DQ40*0.8</f>
        <v>46800</v>
      </c>
      <c r="AM40" s="237">
        <f>'BAR BB| Open rates'!DS40*0.8</f>
        <v>45200</v>
      </c>
      <c r="AN40" s="237">
        <f>'BAR BB| Open rates'!DX40*0.8</f>
        <v>46800</v>
      </c>
      <c r="AO40" s="237">
        <f>'BAR BB| Open rates'!DZ40*0.8</f>
        <v>48160</v>
      </c>
      <c r="AP40" s="237">
        <f>'BAR BB| Open rates'!EC40*0.8</f>
        <v>49920</v>
      </c>
      <c r="AQ40" s="237">
        <f>'BAR BB| Open rates'!EG40*0.8</f>
        <v>44400</v>
      </c>
      <c r="AR40" s="237">
        <f>'BAR BB| Open rates'!EH40*0.8</f>
        <v>44400</v>
      </c>
      <c r="AS40" s="237">
        <f>'BAR BB| Open rates'!EL40*0.8</f>
        <v>45200</v>
      </c>
      <c r="AT40" s="237">
        <f>'BAR BB| Open rates'!EN40*0.8</f>
        <v>44400</v>
      </c>
      <c r="AU40" s="237">
        <f>'BAR BB| Open rates'!ES40*0.8</f>
        <v>45200</v>
      </c>
      <c r="AV40" s="237">
        <f>'BAR BB| Open rates'!EU40*0.8</f>
        <v>44400</v>
      </c>
      <c r="AW40" s="237">
        <f>'BAR BB| Open rates'!EZ40*0.8</f>
        <v>45200</v>
      </c>
      <c r="AX40" s="237">
        <f>'BAR BB| Open rates'!FB40*0.8</f>
        <v>44400</v>
      </c>
      <c r="AY40" s="237">
        <f>'BAR BB| Open rates'!FD40*0.8</f>
        <v>44400</v>
      </c>
      <c r="AZ40" s="237">
        <f>'BAR BB| Open rates'!FG40*0.8</f>
        <v>45200</v>
      </c>
      <c r="BA40" s="237">
        <f>'BAR BB| Open rates'!FI40*0.8</f>
        <v>44400</v>
      </c>
      <c r="BB40" s="237">
        <f>'BAR BB| Open rates'!FN40*0.8</f>
        <v>45200</v>
      </c>
      <c r="BC40" s="237">
        <f>'BAR BB| Open rates'!FP40*0.8</f>
        <v>44400</v>
      </c>
      <c r="BD40" s="237">
        <f>'BAR BB| Open rates'!FU40*0.8</f>
        <v>45200</v>
      </c>
      <c r="BE40" s="237">
        <f>'BAR BB| Open rates'!FW40*0.8</f>
        <v>48160</v>
      </c>
      <c r="BF40" s="237">
        <f>'BAR BB| Open rates'!GE40*0.8</f>
        <v>49920</v>
      </c>
    </row>
    <row r="41" spans="1:58" s="36" customFormat="1" ht="12.75" customHeight="1" x14ac:dyDescent="0.2">
      <c r="A41" s="237">
        <v>2</v>
      </c>
      <c r="B41" s="237">
        <f>'BAR BB| Open rates'!B41*0.8</f>
        <v>71600</v>
      </c>
      <c r="C41" s="237">
        <f>'BAR BB| Open rates'!D41*0.8</f>
        <v>69440</v>
      </c>
      <c r="D41" s="237">
        <f>'BAR BB| Open rates'!G41*0.8</f>
        <v>69440</v>
      </c>
      <c r="E41" s="237">
        <f>'BAR BB| Open rates'!I41*0.8</f>
        <v>71040</v>
      </c>
      <c r="F41" s="237">
        <f>'BAR BB| Open rates'!K41*0.8</f>
        <v>69440</v>
      </c>
      <c r="G41" s="237">
        <f>'BAR BB| Open rates'!P41*0.8</f>
        <v>71040</v>
      </c>
      <c r="H41" s="237">
        <f>'BAR BB| Open rates'!R41*0.8</f>
        <v>71040</v>
      </c>
      <c r="I41" s="237">
        <f>'BAR BB| Open rates'!W41*0.8</f>
        <v>72640</v>
      </c>
      <c r="J41" s="237">
        <f>'BAR BB| Open rates'!Y41*0.8</f>
        <v>71040</v>
      </c>
      <c r="K41" s="237">
        <f>'BAR BB| Open rates'!AD41*0.8</f>
        <v>72640</v>
      </c>
      <c r="L41" s="237">
        <f>'BAR BB| Open rates'!AF41*0.8</f>
        <v>71040</v>
      </c>
      <c r="M41" s="237">
        <f>'BAR BB| Open rates'!AK41*0.8</f>
        <v>72640</v>
      </c>
      <c r="N41" s="237">
        <f>'BAR BB| Open rates'!AM41*0.8</f>
        <v>71040</v>
      </c>
      <c r="O41" s="237">
        <f>'BAR BB| Open rates'!AR41*0.8</f>
        <v>72640</v>
      </c>
      <c r="P41" s="237">
        <f>'BAR BB| Open rates'!AT41*0.8</f>
        <v>71040</v>
      </c>
      <c r="Q41" s="237">
        <f>'BAR BB| Open rates'!AY41*0.8</f>
        <v>72640</v>
      </c>
      <c r="R41" s="237">
        <f>'BAR BB| Open rates'!BA41*0.8</f>
        <v>71040</v>
      </c>
      <c r="S41" s="237">
        <f>'BAR BB| Open rates'!BF41*0.8</f>
        <v>72640</v>
      </c>
      <c r="T41" s="237">
        <f>'BAR BB| Open rates'!BH41*0.8</f>
        <v>68480</v>
      </c>
      <c r="U41" s="237">
        <f>'BAR BB| Open rates'!BM41*0.8</f>
        <v>69440</v>
      </c>
      <c r="V41" s="237">
        <f>'BAR BB| Open rates'!BP41*0.8</f>
        <v>67680</v>
      </c>
      <c r="W41" s="237">
        <f>'BAR BB| Open rates'!BQ41*0.8</f>
        <v>57440</v>
      </c>
      <c r="X41" s="237">
        <f>'BAR BB| Open rates'!BT41*0.8</f>
        <v>57440</v>
      </c>
      <c r="Y41" s="237">
        <f>'BAR BB| Open rates'!BV41*0.8</f>
        <v>55680</v>
      </c>
      <c r="Z41" s="237">
        <f>'BAR BB| Open rates'!CA41*0.8</f>
        <v>57440</v>
      </c>
      <c r="AA41" s="237">
        <f>'BAR BB| Open rates'!CC41*0.8</f>
        <v>55680</v>
      </c>
      <c r="AB41" s="237">
        <f>'BAR BB| Open rates'!CH41*0.8</f>
        <v>57440</v>
      </c>
      <c r="AC41" s="237">
        <f>'BAR BB| Open rates'!CJ41*0.8</f>
        <v>55680</v>
      </c>
      <c r="AD41" s="237">
        <f>'BAR BB| Open rates'!CO41*0.8</f>
        <v>57440</v>
      </c>
      <c r="AE41" s="237">
        <f>'BAR BB| Open rates'!CT41*0.8</f>
        <v>55680</v>
      </c>
      <c r="AF41" s="237">
        <f>'BAR BB| Open rates'!CU41*0.8</f>
        <v>49200</v>
      </c>
      <c r="AG41" s="237">
        <f>'BAR BB| Open rates'!CX41*0.8</f>
        <v>47600</v>
      </c>
      <c r="AH41" s="237">
        <f>'BAR BB| Open rates'!DC41*0.8</f>
        <v>49200</v>
      </c>
      <c r="AI41" s="237">
        <f>'BAR BB| Open rates'!DE41*0.8</f>
        <v>47600</v>
      </c>
      <c r="AJ41" s="237">
        <f>'BAR BB| Open rates'!DJ41*0.8</f>
        <v>49200</v>
      </c>
      <c r="AK41" s="237">
        <f>'BAR BB| Open rates'!DL41*0.8</f>
        <v>47600</v>
      </c>
      <c r="AL41" s="237">
        <f>'BAR BB| Open rates'!DQ41*0.8</f>
        <v>49200</v>
      </c>
      <c r="AM41" s="237">
        <f>'BAR BB| Open rates'!DS41*0.8</f>
        <v>47600</v>
      </c>
      <c r="AN41" s="237">
        <f>'BAR BB| Open rates'!DX41*0.8</f>
        <v>49200</v>
      </c>
      <c r="AO41" s="237">
        <f>'BAR BB| Open rates'!DZ41*0.8</f>
        <v>50560</v>
      </c>
      <c r="AP41" s="237">
        <f>'BAR BB| Open rates'!EC41*0.8</f>
        <v>52320</v>
      </c>
      <c r="AQ41" s="237">
        <f>'BAR BB| Open rates'!EG41*0.8</f>
        <v>46800</v>
      </c>
      <c r="AR41" s="237">
        <f>'BAR BB| Open rates'!EH41*0.8</f>
        <v>46800</v>
      </c>
      <c r="AS41" s="237">
        <f>'BAR BB| Open rates'!EL41*0.8</f>
        <v>47600</v>
      </c>
      <c r="AT41" s="237">
        <f>'BAR BB| Open rates'!EN41*0.8</f>
        <v>46800</v>
      </c>
      <c r="AU41" s="237">
        <f>'BAR BB| Open rates'!ES41*0.8</f>
        <v>47600</v>
      </c>
      <c r="AV41" s="237">
        <f>'BAR BB| Open rates'!EU41*0.8</f>
        <v>46800</v>
      </c>
      <c r="AW41" s="237">
        <f>'BAR BB| Open rates'!EZ41*0.8</f>
        <v>47600</v>
      </c>
      <c r="AX41" s="237">
        <f>'BAR BB| Open rates'!FB41*0.8</f>
        <v>46800</v>
      </c>
      <c r="AY41" s="237">
        <f>'BAR BB| Open rates'!FD41*0.8</f>
        <v>46800</v>
      </c>
      <c r="AZ41" s="237">
        <f>'BAR BB| Open rates'!FG41*0.8</f>
        <v>47600</v>
      </c>
      <c r="BA41" s="237">
        <f>'BAR BB| Open rates'!FI41*0.8</f>
        <v>46800</v>
      </c>
      <c r="BB41" s="237">
        <f>'BAR BB| Open rates'!FN41*0.8</f>
        <v>47600</v>
      </c>
      <c r="BC41" s="237">
        <f>'BAR BB| Open rates'!FP41*0.8</f>
        <v>46800</v>
      </c>
      <c r="BD41" s="237">
        <f>'BAR BB| Open rates'!FU41*0.8</f>
        <v>47600</v>
      </c>
      <c r="BE41" s="237">
        <f>'BAR BB| Open rates'!FW41*0.8</f>
        <v>50560</v>
      </c>
      <c r="BF41" s="237">
        <f>'BAR BB| Open rates'!GE41*0.8</f>
        <v>52320</v>
      </c>
    </row>
    <row r="42" spans="1:58" s="36" customFormat="1" ht="12.75" customHeight="1" x14ac:dyDescent="0.2">
      <c r="A42" s="237">
        <v>3</v>
      </c>
      <c r="B42" s="237">
        <f>'BAR BB| Open rates'!B42*0.8</f>
        <v>74000</v>
      </c>
      <c r="C42" s="237">
        <f>'BAR BB| Open rates'!D42*0.8</f>
        <v>71840</v>
      </c>
      <c r="D42" s="237">
        <f>'BAR BB| Open rates'!G42*0.8</f>
        <v>71840</v>
      </c>
      <c r="E42" s="237">
        <f>'BAR BB| Open rates'!I42*0.8</f>
        <v>73440</v>
      </c>
      <c r="F42" s="237">
        <f>'BAR BB| Open rates'!K42*0.8</f>
        <v>71840</v>
      </c>
      <c r="G42" s="237">
        <f>'BAR BB| Open rates'!P42*0.8</f>
        <v>73440</v>
      </c>
      <c r="H42" s="237">
        <f>'BAR BB| Open rates'!R42*0.8</f>
        <v>73440</v>
      </c>
      <c r="I42" s="237">
        <f>'BAR BB| Open rates'!W42*0.8</f>
        <v>75040</v>
      </c>
      <c r="J42" s="237">
        <f>'BAR BB| Open rates'!Y42*0.8</f>
        <v>73440</v>
      </c>
      <c r="K42" s="237">
        <f>'BAR BB| Open rates'!AD42*0.8</f>
        <v>75040</v>
      </c>
      <c r="L42" s="237">
        <f>'BAR BB| Open rates'!AF42*0.8</f>
        <v>73440</v>
      </c>
      <c r="M42" s="237">
        <f>'BAR BB| Open rates'!AK42*0.8</f>
        <v>75040</v>
      </c>
      <c r="N42" s="237">
        <f>'BAR BB| Open rates'!AM42*0.8</f>
        <v>73440</v>
      </c>
      <c r="O42" s="237">
        <f>'BAR BB| Open rates'!AR42*0.8</f>
        <v>75040</v>
      </c>
      <c r="P42" s="237">
        <f>'BAR BB| Open rates'!AT42*0.8</f>
        <v>73440</v>
      </c>
      <c r="Q42" s="237">
        <f>'BAR BB| Open rates'!AY42*0.8</f>
        <v>75040</v>
      </c>
      <c r="R42" s="237">
        <f>'BAR BB| Open rates'!BA42*0.8</f>
        <v>73440</v>
      </c>
      <c r="S42" s="237">
        <f>'BAR BB| Open rates'!BF42*0.8</f>
        <v>75040</v>
      </c>
      <c r="T42" s="237">
        <f>'BAR BB| Open rates'!BH42*0.8</f>
        <v>70880</v>
      </c>
      <c r="U42" s="237">
        <f>'BAR BB| Open rates'!BM42*0.8</f>
        <v>71840</v>
      </c>
      <c r="V42" s="237">
        <f>'BAR BB| Open rates'!BP42*0.8</f>
        <v>70080</v>
      </c>
      <c r="W42" s="237">
        <f>'BAR BB| Open rates'!BQ42*0.8</f>
        <v>59840</v>
      </c>
      <c r="X42" s="237">
        <f>'BAR BB| Open rates'!BT42*0.8</f>
        <v>59840</v>
      </c>
      <c r="Y42" s="237">
        <f>'BAR BB| Open rates'!BV42*0.8</f>
        <v>58080</v>
      </c>
      <c r="Z42" s="237">
        <f>'BAR BB| Open rates'!CA42*0.8</f>
        <v>59840</v>
      </c>
      <c r="AA42" s="237">
        <f>'BAR BB| Open rates'!CC42*0.8</f>
        <v>58080</v>
      </c>
      <c r="AB42" s="237">
        <f>'BAR BB| Open rates'!CH42*0.8</f>
        <v>59840</v>
      </c>
      <c r="AC42" s="237">
        <f>'BAR BB| Open rates'!CJ42*0.8</f>
        <v>58080</v>
      </c>
      <c r="AD42" s="237">
        <f>'BAR BB| Open rates'!CO42*0.8</f>
        <v>59840</v>
      </c>
      <c r="AE42" s="237">
        <f>'BAR BB| Open rates'!CT42*0.8</f>
        <v>58080</v>
      </c>
      <c r="AF42" s="237">
        <f>'BAR BB| Open rates'!CU42*0.8</f>
        <v>51600</v>
      </c>
      <c r="AG42" s="237">
        <f>'BAR BB| Open rates'!CX42*0.8</f>
        <v>50000</v>
      </c>
      <c r="AH42" s="237">
        <f>'BAR BB| Open rates'!DC42*0.8</f>
        <v>51600</v>
      </c>
      <c r="AI42" s="237">
        <f>'BAR BB| Open rates'!DE42*0.8</f>
        <v>50000</v>
      </c>
      <c r="AJ42" s="237">
        <f>'BAR BB| Open rates'!DJ42*0.8</f>
        <v>51600</v>
      </c>
      <c r="AK42" s="237">
        <f>'BAR BB| Open rates'!DL42*0.8</f>
        <v>50000</v>
      </c>
      <c r="AL42" s="237">
        <f>'BAR BB| Open rates'!DQ42*0.8</f>
        <v>51600</v>
      </c>
      <c r="AM42" s="237">
        <f>'BAR BB| Open rates'!DS42*0.8</f>
        <v>50000</v>
      </c>
      <c r="AN42" s="237">
        <f>'BAR BB| Open rates'!DX42*0.8</f>
        <v>51600</v>
      </c>
      <c r="AO42" s="237">
        <f>'BAR BB| Open rates'!DZ42*0.8</f>
        <v>52960</v>
      </c>
      <c r="AP42" s="237">
        <f>'BAR BB| Open rates'!EC42*0.8</f>
        <v>54720</v>
      </c>
      <c r="AQ42" s="237">
        <f>'BAR BB| Open rates'!EG42*0.8</f>
        <v>49200</v>
      </c>
      <c r="AR42" s="237">
        <f>'BAR BB| Open rates'!EH42*0.8</f>
        <v>49200</v>
      </c>
      <c r="AS42" s="237">
        <f>'BAR BB| Open rates'!EL42*0.8</f>
        <v>50000</v>
      </c>
      <c r="AT42" s="237">
        <f>'BAR BB| Open rates'!EN42*0.8</f>
        <v>49200</v>
      </c>
      <c r="AU42" s="237">
        <f>'BAR BB| Open rates'!ES42*0.8</f>
        <v>50000</v>
      </c>
      <c r="AV42" s="237">
        <f>'BAR BB| Open rates'!EU42*0.8</f>
        <v>49200</v>
      </c>
      <c r="AW42" s="237">
        <f>'BAR BB| Open rates'!EZ42*0.8</f>
        <v>50000</v>
      </c>
      <c r="AX42" s="237">
        <f>'BAR BB| Open rates'!FB42*0.8</f>
        <v>49200</v>
      </c>
      <c r="AY42" s="237">
        <f>'BAR BB| Open rates'!FD42*0.8</f>
        <v>49200</v>
      </c>
      <c r="AZ42" s="237">
        <f>'BAR BB| Open rates'!FG42*0.8</f>
        <v>50000</v>
      </c>
      <c r="BA42" s="237">
        <f>'BAR BB| Open rates'!FI42*0.8</f>
        <v>49200</v>
      </c>
      <c r="BB42" s="237">
        <f>'BAR BB| Open rates'!FN42*0.8</f>
        <v>50000</v>
      </c>
      <c r="BC42" s="237">
        <f>'BAR BB| Open rates'!FP42*0.8</f>
        <v>49200</v>
      </c>
      <c r="BD42" s="237">
        <f>'BAR BB| Open rates'!FU42*0.8</f>
        <v>50000</v>
      </c>
      <c r="BE42" s="237">
        <f>'BAR BB| Open rates'!FW42*0.8</f>
        <v>52960</v>
      </c>
      <c r="BF42" s="237">
        <f>'BAR BB| Open rates'!GE42*0.8</f>
        <v>54720</v>
      </c>
    </row>
    <row r="43" spans="1:58" s="36" customFormat="1" ht="12.75" customHeight="1" x14ac:dyDescent="0.2">
      <c r="A43" s="237">
        <v>4</v>
      </c>
      <c r="B43" s="237">
        <f>'BAR BB| Open rates'!B43*0.8</f>
        <v>76400</v>
      </c>
      <c r="C43" s="237">
        <f>'BAR BB| Open rates'!D43*0.8</f>
        <v>74240</v>
      </c>
      <c r="D43" s="237">
        <f>'BAR BB| Open rates'!G43*0.8</f>
        <v>74240</v>
      </c>
      <c r="E43" s="237">
        <f>'BAR BB| Open rates'!I43*0.8</f>
        <v>75840</v>
      </c>
      <c r="F43" s="237">
        <f>'BAR BB| Open rates'!K43*0.8</f>
        <v>74240</v>
      </c>
      <c r="G43" s="237">
        <f>'BAR BB| Open rates'!P43*0.8</f>
        <v>75840</v>
      </c>
      <c r="H43" s="237">
        <f>'BAR BB| Open rates'!R43*0.8</f>
        <v>75840</v>
      </c>
      <c r="I43" s="237">
        <f>'BAR BB| Open rates'!W43*0.8</f>
        <v>77440</v>
      </c>
      <c r="J43" s="237">
        <f>'BAR BB| Open rates'!Y43*0.8</f>
        <v>75840</v>
      </c>
      <c r="K43" s="237">
        <f>'BAR BB| Open rates'!AD43*0.8</f>
        <v>77440</v>
      </c>
      <c r="L43" s="237">
        <f>'BAR BB| Open rates'!AF43*0.8</f>
        <v>75840</v>
      </c>
      <c r="M43" s="237">
        <f>'BAR BB| Open rates'!AK43*0.8</f>
        <v>77440</v>
      </c>
      <c r="N43" s="237">
        <f>'BAR BB| Open rates'!AM43*0.8</f>
        <v>75840</v>
      </c>
      <c r="O43" s="237">
        <f>'BAR BB| Open rates'!AR43*0.8</f>
        <v>77440</v>
      </c>
      <c r="P43" s="237">
        <f>'BAR BB| Open rates'!AT43*0.8</f>
        <v>75840</v>
      </c>
      <c r="Q43" s="237">
        <f>'BAR BB| Open rates'!AY43*0.8</f>
        <v>77440</v>
      </c>
      <c r="R43" s="237">
        <f>'BAR BB| Open rates'!BA43*0.8</f>
        <v>75840</v>
      </c>
      <c r="S43" s="237">
        <f>'BAR BB| Open rates'!BF43*0.8</f>
        <v>77440</v>
      </c>
      <c r="T43" s="237">
        <f>'BAR BB| Open rates'!BH43*0.8</f>
        <v>73280</v>
      </c>
      <c r="U43" s="237">
        <f>'BAR BB| Open rates'!BM43*0.8</f>
        <v>74240</v>
      </c>
      <c r="V43" s="237">
        <f>'BAR BB| Open rates'!BP43*0.8</f>
        <v>72480</v>
      </c>
      <c r="W43" s="237">
        <f>'BAR BB| Open rates'!BQ43*0.8</f>
        <v>62240</v>
      </c>
      <c r="X43" s="237">
        <f>'BAR BB| Open rates'!BT43*0.8</f>
        <v>62240</v>
      </c>
      <c r="Y43" s="237">
        <f>'BAR BB| Open rates'!BV43*0.8</f>
        <v>60480</v>
      </c>
      <c r="Z43" s="237">
        <f>'BAR BB| Open rates'!CA43*0.8</f>
        <v>62240</v>
      </c>
      <c r="AA43" s="237">
        <f>'BAR BB| Open rates'!CC43*0.8</f>
        <v>60480</v>
      </c>
      <c r="AB43" s="237">
        <f>'BAR BB| Open rates'!CH43*0.8</f>
        <v>62240</v>
      </c>
      <c r="AC43" s="237">
        <f>'BAR BB| Open rates'!CJ43*0.8</f>
        <v>60480</v>
      </c>
      <c r="AD43" s="237">
        <f>'BAR BB| Open rates'!CO43*0.8</f>
        <v>62240</v>
      </c>
      <c r="AE43" s="237">
        <f>'BAR BB| Open rates'!CT43*0.8</f>
        <v>60480</v>
      </c>
      <c r="AF43" s="237">
        <f>'BAR BB| Open rates'!CU43*0.8</f>
        <v>54000</v>
      </c>
      <c r="AG43" s="237">
        <f>'BAR BB| Open rates'!CX43*0.8</f>
        <v>52400</v>
      </c>
      <c r="AH43" s="237">
        <f>'BAR BB| Open rates'!DC43*0.8</f>
        <v>54000</v>
      </c>
      <c r="AI43" s="237">
        <f>'BAR BB| Open rates'!DE43*0.8</f>
        <v>52400</v>
      </c>
      <c r="AJ43" s="237">
        <f>'BAR BB| Open rates'!DJ43*0.8</f>
        <v>54000</v>
      </c>
      <c r="AK43" s="237">
        <f>'BAR BB| Open rates'!DL43*0.8</f>
        <v>52400</v>
      </c>
      <c r="AL43" s="237">
        <f>'BAR BB| Open rates'!DQ43*0.8</f>
        <v>54000</v>
      </c>
      <c r="AM43" s="237">
        <f>'BAR BB| Open rates'!DS43*0.8</f>
        <v>52400</v>
      </c>
      <c r="AN43" s="237">
        <f>'BAR BB| Open rates'!DX43*0.8</f>
        <v>54000</v>
      </c>
      <c r="AO43" s="237">
        <f>'BAR BB| Open rates'!DZ43*0.8</f>
        <v>55360</v>
      </c>
      <c r="AP43" s="237">
        <f>'BAR BB| Open rates'!EC43*0.8</f>
        <v>57120</v>
      </c>
      <c r="AQ43" s="237">
        <f>'BAR BB| Open rates'!EG43*0.8</f>
        <v>51600</v>
      </c>
      <c r="AR43" s="237">
        <f>'BAR BB| Open rates'!EH43*0.8</f>
        <v>51600</v>
      </c>
      <c r="AS43" s="237">
        <f>'BAR BB| Open rates'!EL43*0.8</f>
        <v>52400</v>
      </c>
      <c r="AT43" s="237">
        <f>'BAR BB| Open rates'!EN43*0.8</f>
        <v>51600</v>
      </c>
      <c r="AU43" s="237">
        <f>'BAR BB| Open rates'!ES43*0.8</f>
        <v>52400</v>
      </c>
      <c r="AV43" s="237">
        <f>'BAR BB| Open rates'!EU43*0.8</f>
        <v>51600</v>
      </c>
      <c r="AW43" s="237">
        <f>'BAR BB| Open rates'!EZ43*0.8</f>
        <v>52400</v>
      </c>
      <c r="AX43" s="237">
        <f>'BAR BB| Open rates'!FB43*0.8</f>
        <v>51600</v>
      </c>
      <c r="AY43" s="237">
        <f>'BAR BB| Open rates'!FD43*0.8</f>
        <v>51600</v>
      </c>
      <c r="AZ43" s="237">
        <f>'BAR BB| Open rates'!FG43*0.8</f>
        <v>52400</v>
      </c>
      <c r="BA43" s="237">
        <f>'BAR BB| Open rates'!FI43*0.8</f>
        <v>51600</v>
      </c>
      <c r="BB43" s="237">
        <f>'BAR BB| Open rates'!FN43*0.8</f>
        <v>52400</v>
      </c>
      <c r="BC43" s="237">
        <f>'BAR BB| Open rates'!FP43*0.8</f>
        <v>51600</v>
      </c>
      <c r="BD43" s="237">
        <f>'BAR BB| Open rates'!FU43*0.8</f>
        <v>52400</v>
      </c>
      <c r="BE43" s="237">
        <f>'BAR BB| Open rates'!FW43*0.8</f>
        <v>55360</v>
      </c>
      <c r="BF43" s="237">
        <f>'BAR BB| Open rates'!GE43*0.8</f>
        <v>57120</v>
      </c>
    </row>
    <row r="44" spans="1:58" s="36" customFormat="1" ht="12.75" customHeight="1" x14ac:dyDescent="0.2">
      <c r="A44" s="237">
        <v>5</v>
      </c>
      <c r="B44" s="237">
        <f>'BAR BB| Open rates'!B44*0.8</f>
        <v>78800</v>
      </c>
      <c r="C44" s="237">
        <f>'BAR BB| Open rates'!D44*0.8</f>
        <v>76640</v>
      </c>
      <c r="D44" s="237">
        <f>'BAR BB| Open rates'!G44*0.8</f>
        <v>76640</v>
      </c>
      <c r="E44" s="237">
        <f>'BAR BB| Open rates'!I44*0.8</f>
        <v>78240</v>
      </c>
      <c r="F44" s="237">
        <f>'BAR BB| Open rates'!K44*0.8</f>
        <v>76640</v>
      </c>
      <c r="G44" s="237">
        <f>'BAR BB| Open rates'!P44*0.8</f>
        <v>78240</v>
      </c>
      <c r="H44" s="237">
        <f>'BAR BB| Open rates'!R44*0.8</f>
        <v>78240</v>
      </c>
      <c r="I44" s="237">
        <f>'BAR BB| Open rates'!W44*0.8</f>
        <v>79840</v>
      </c>
      <c r="J44" s="237">
        <f>'BAR BB| Open rates'!Y44*0.8</f>
        <v>78240</v>
      </c>
      <c r="K44" s="237">
        <f>'BAR BB| Open rates'!AD44*0.8</f>
        <v>79840</v>
      </c>
      <c r="L44" s="237">
        <f>'BAR BB| Open rates'!AF44*0.8</f>
        <v>78240</v>
      </c>
      <c r="M44" s="237">
        <f>'BAR BB| Open rates'!AK44*0.8</f>
        <v>79840</v>
      </c>
      <c r="N44" s="237">
        <f>'BAR BB| Open rates'!AM44*0.8</f>
        <v>78240</v>
      </c>
      <c r="O44" s="237">
        <f>'BAR BB| Open rates'!AR44*0.8</f>
        <v>79840</v>
      </c>
      <c r="P44" s="237">
        <f>'BAR BB| Open rates'!AT44*0.8</f>
        <v>78240</v>
      </c>
      <c r="Q44" s="237">
        <f>'BAR BB| Open rates'!AY44*0.8</f>
        <v>79840</v>
      </c>
      <c r="R44" s="237">
        <f>'BAR BB| Open rates'!BA44*0.8</f>
        <v>78240</v>
      </c>
      <c r="S44" s="237">
        <f>'BAR BB| Open rates'!BF44*0.8</f>
        <v>79840</v>
      </c>
      <c r="T44" s="237">
        <f>'BAR BB| Open rates'!BH44*0.8</f>
        <v>75680</v>
      </c>
      <c r="U44" s="237">
        <f>'BAR BB| Open rates'!BM44*0.8</f>
        <v>76640</v>
      </c>
      <c r="V44" s="237">
        <f>'BAR BB| Open rates'!BP44*0.8</f>
        <v>74880</v>
      </c>
      <c r="W44" s="237">
        <f>'BAR BB| Open rates'!BQ44*0.8</f>
        <v>64640</v>
      </c>
      <c r="X44" s="237">
        <f>'BAR BB| Open rates'!BT44*0.8</f>
        <v>64640</v>
      </c>
      <c r="Y44" s="237">
        <f>'BAR BB| Open rates'!BV44*0.8</f>
        <v>62880</v>
      </c>
      <c r="Z44" s="237">
        <f>'BAR BB| Open rates'!CA44*0.8</f>
        <v>64640</v>
      </c>
      <c r="AA44" s="237">
        <f>'BAR BB| Open rates'!CC44*0.8</f>
        <v>62880</v>
      </c>
      <c r="AB44" s="237">
        <f>'BAR BB| Open rates'!CH44*0.8</f>
        <v>64640</v>
      </c>
      <c r="AC44" s="237">
        <f>'BAR BB| Open rates'!CJ44*0.8</f>
        <v>62880</v>
      </c>
      <c r="AD44" s="237">
        <f>'BAR BB| Open rates'!CO44*0.8</f>
        <v>64640</v>
      </c>
      <c r="AE44" s="237">
        <f>'BAR BB| Open rates'!CT44*0.8</f>
        <v>62880</v>
      </c>
      <c r="AF44" s="237">
        <f>'BAR BB| Open rates'!CU44*0.8</f>
        <v>56400</v>
      </c>
      <c r="AG44" s="237">
        <f>'BAR BB| Open rates'!CX44*0.8</f>
        <v>54800</v>
      </c>
      <c r="AH44" s="237">
        <f>'BAR BB| Open rates'!DC44*0.8</f>
        <v>56400</v>
      </c>
      <c r="AI44" s="237">
        <f>'BAR BB| Open rates'!DE44*0.8</f>
        <v>54800</v>
      </c>
      <c r="AJ44" s="237">
        <f>'BAR BB| Open rates'!DJ44*0.8</f>
        <v>56400</v>
      </c>
      <c r="AK44" s="237">
        <f>'BAR BB| Open rates'!DL44*0.8</f>
        <v>54800</v>
      </c>
      <c r="AL44" s="237">
        <f>'BAR BB| Open rates'!DQ44*0.8</f>
        <v>56400</v>
      </c>
      <c r="AM44" s="237">
        <f>'BAR BB| Open rates'!DS44*0.8</f>
        <v>54800</v>
      </c>
      <c r="AN44" s="237">
        <f>'BAR BB| Open rates'!DX44*0.8</f>
        <v>56400</v>
      </c>
      <c r="AO44" s="237">
        <f>'BAR BB| Open rates'!DZ44*0.8</f>
        <v>57760</v>
      </c>
      <c r="AP44" s="237">
        <f>'BAR BB| Open rates'!EC44*0.8</f>
        <v>59520</v>
      </c>
      <c r="AQ44" s="237">
        <f>'BAR BB| Open rates'!EG44*0.8</f>
        <v>54000</v>
      </c>
      <c r="AR44" s="237">
        <f>'BAR BB| Open rates'!EH44*0.8</f>
        <v>54000</v>
      </c>
      <c r="AS44" s="237">
        <f>'BAR BB| Open rates'!EL44*0.8</f>
        <v>54800</v>
      </c>
      <c r="AT44" s="237">
        <f>'BAR BB| Open rates'!EN44*0.8</f>
        <v>54000</v>
      </c>
      <c r="AU44" s="237">
        <f>'BAR BB| Open rates'!ES44*0.8</f>
        <v>54800</v>
      </c>
      <c r="AV44" s="237">
        <f>'BAR BB| Open rates'!EU44*0.8</f>
        <v>54000</v>
      </c>
      <c r="AW44" s="237">
        <f>'BAR BB| Open rates'!EZ44*0.8</f>
        <v>54800</v>
      </c>
      <c r="AX44" s="237">
        <f>'BAR BB| Open rates'!FB44*0.8</f>
        <v>54000</v>
      </c>
      <c r="AY44" s="237">
        <f>'BAR BB| Open rates'!FD44*0.8</f>
        <v>54000</v>
      </c>
      <c r="AZ44" s="237">
        <f>'BAR BB| Open rates'!FG44*0.8</f>
        <v>54800</v>
      </c>
      <c r="BA44" s="237">
        <f>'BAR BB| Open rates'!FI44*0.8</f>
        <v>54000</v>
      </c>
      <c r="BB44" s="237">
        <f>'BAR BB| Open rates'!FN44*0.8</f>
        <v>54800</v>
      </c>
      <c r="BC44" s="237">
        <f>'BAR BB| Open rates'!FP44*0.8</f>
        <v>54000</v>
      </c>
      <c r="BD44" s="237">
        <f>'BAR BB| Open rates'!FU44*0.8</f>
        <v>54800</v>
      </c>
      <c r="BE44" s="237">
        <f>'BAR BB| Open rates'!FW44*0.8</f>
        <v>57760</v>
      </c>
      <c r="BF44" s="237">
        <f>'BAR BB| Open rates'!GE44*0.8</f>
        <v>59520</v>
      </c>
    </row>
    <row r="45" spans="1:58" s="36" customFormat="1" ht="12.75" customHeight="1" x14ac:dyDescent="0.2">
      <c r="A45" s="237">
        <v>6</v>
      </c>
      <c r="B45" s="237">
        <f>'BAR BB| Open rates'!B45*0.8</f>
        <v>81200</v>
      </c>
      <c r="C45" s="237">
        <f>'BAR BB| Open rates'!D45*0.8</f>
        <v>79040</v>
      </c>
      <c r="D45" s="237">
        <f>'BAR BB| Open rates'!G45*0.8</f>
        <v>79040</v>
      </c>
      <c r="E45" s="237">
        <f>'BAR BB| Open rates'!I45*0.8</f>
        <v>80640</v>
      </c>
      <c r="F45" s="237">
        <f>'BAR BB| Open rates'!K45*0.8</f>
        <v>79040</v>
      </c>
      <c r="G45" s="237">
        <f>'BAR BB| Open rates'!P45*0.8</f>
        <v>80640</v>
      </c>
      <c r="H45" s="237">
        <f>'BAR BB| Open rates'!R45*0.8</f>
        <v>80640</v>
      </c>
      <c r="I45" s="237">
        <f>'BAR BB| Open rates'!W45*0.8</f>
        <v>82240</v>
      </c>
      <c r="J45" s="237">
        <f>'BAR BB| Open rates'!Y45*0.8</f>
        <v>80640</v>
      </c>
      <c r="K45" s="237">
        <f>'BAR BB| Open rates'!AD45*0.8</f>
        <v>82240</v>
      </c>
      <c r="L45" s="237">
        <f>'BAR BB| Open rates'!AF45*0.8</f>
        <v>80640</v>
      </c>
      <c r="M45" s="237">
        <f>'BAR BB| Open rates'!AK45*0.8</f>
        <v>82240</v>
      </c>
      <c r="N45" s="237">
        <f>'BAR BB| Open rates'!AM45*0.8</f>
        <v>80640</v>
      </c>
      <c r="O45" s="237">
        <f>'BAR BB| Open rates'!AR45*0.8</f>
        <v>82240</v>
      </c>
      <c r="P45" s="237">
        <f>'BAR BB| Open rates'!AT45*0.8</f>
        <v>80640</v>
      </c>
      <c r="Q45" s="237">
        <f>'BAR BB| Open rates'!AY45*0.8</f>
        <v>82240</v>
      </c>
      <c r="R45" s="237">
        <f>'BAR BB| Open rates'!BA45*0.8</f>
        <v>80640</v>
      </c>
      <c r="S45" s="237">
        <f>'BAR BB| Open rates'!BF45*0.8</f>
        <v>82240</v>
      </c>
      <c r="T45" s="237">
        <f>'BAR BB| Open rates'!BH45*0.8</f>
        <v>78080</v>
      </c>
      <c r="U45" s="237">
        <f>'BAR BB| Open rates'!BM45*0.8</f>
        <v>79040</v>
      </c>
      <c r="V45" s="237">
        <f>'BAR BB| Open rates'!BP45*0.8</f>
        <v>77280</v>
      </c>
      <c r="W45" s="237">
        <f>'BAR BB| Open rates'!BQ45*0.8</f>
        <v>67040</v>
      </c>
      <c r="X45" s="237">
        <f>'BAR BB| Open rates'!BT45*0.8</f>
        <v>67040</v>
      </c>
      <c r="Y45" s="237">
        <f>'BAR BB| Open rates'!BV45*0.8</f>
        <v>65280</v>
      </c>
      <c r="Z45" s="237">
        <f>'BAR BB| Open rates'!CA45*0.8</f>
        <v>67040</v>
      </c>
      <c r="AA45" s="237">
        <f>'BAR BB| Open rates'!CC45*0.8</f>
        <v>65280</v>
      </c>
      <c r="AB45" s="237">
        <f>'BAR BB| Open rates'!CH45*0.8</f>
        <v>67040</v>
      </c>
      <c r="AC45" s="237">
        <f>'BAR BB| Open rates'!CJ45*0.8</f>
        <v>65280</v>
      </c>
      <c r="AD45" s="237">
        <f>'BAR BB| Open rates'!CO45*0.8</f>
        <v>67040</v>
      </c>
      <c r="AE45" s="237">
        <f>'BAR BB| Open rates'!CT45*0.8</f>
        <v>65280</v>
      </c>
      <c r="AF45" s="237">
        <f>'BAR BB| Open rates'!CU45*0.8</f>
        <v>58800</v>
      </c>
      <c r="AG45" s="237">
        <f>'BAR BB| Open rates'!CX45*0.8</f>
        <v>57200</v>
      </c>
      <c r="AH45" s="237">
        <f>'BAR BB| Open rates'!DC45*0.8</f>
        <v>58800</v>
      </c>
      <c r="AI45" s="237">
        <f>'BAR BB| Open rates'!DE45*0.8</f>
        <v>57200</v>
      </c>
      <c r="AJ45" s="237">
        <f>'BAR BB| Open rates'!DJ45*0.8</f>
        <v>58800</v>
      </c>
      <c r="AK45" s="237">
        <f>'BAR BB| Open rates'!DL45*0.8</f>
        <v>57200</v>
      </c>
      <c r="AL45" s="237">
        <f>'BAR BB| Open rates'!DQ45*0.8</f>
        <v>58800</v>
      </c>
      <c r="AM45" s="237">
        <f>'BAR BB| Open rates'!DS45*0.8</f>
        <v>57200</v>
      </c>
      <c r="AN45" s="237">
        <f>'BAR BB| Open rates'!DX45*0.8</f>
        <v>58800</v>
      </c>
      <c r="AO45" s="237">
        <f>'BAR BB| Open rates'!DZ45*0.8</f>
        <v>60160</v>
      </c>
      <c r="AP45" s="237">
        <f>'BAR BB| Open rates'!EC45*0.8</f>
        <v>61920</v>
      </c>
      <c r="AQ45" s="237">
        <f>'BAR BB| Open rates'!EG45*0.8</f>
        <v>56400</v>
      </c>
      <c r="AR45" s="237">
        <f>'BAR BB| Open rates'!EH45*0.8</f>
        <v>56400</v>
      </c>
      <c r="AS45" s="237">
        <f>'BAR BB| Open rates'!EL45*0.8</f>
        <v>57200</v>
      </c>
      <c r="AT45" s="237">
        <f>'BAR BB| Open rates'!EN45*0.8</f>
        <v>56400</v>
      </c>
      <c r="AU45" s="237">
        <f>'BAR BB| Open rates'!ES45*0.8</f>
        <v>57200</v>
      </c>
      <c r="AV45" s="237">
        <f>'BAR BB| Open rates'!EU45*0.8</f>
        <v>56400</v>
      </c>
      <c r="AW45" s="237">
        <f>'BAR BB| Open rates'!EZ45*0.8</f>
        <v>57200</v>
      </c>
      <c r="AX45" s="237">
        <f>'BAR BB| Open rates'!FB45*0.8</f>
        <v>56400</v>
      </c>
      <c r="AY45" s="237">
        <f>'BAR BB| Open rates'!FD45*0.8</f>
        <v>56400</v>
      </c>
      <c r="AZ45" s="237">
        <f>'BAR BB| Open rates'!FG45*0.8</f>
        <v>57200</v>
      </c>
      <c r="BA45" s="237">
        <f>'BAR BB| Open rates'!FI45*0.8</f>
        <v>56400</v>
      </c>
      <c r="BB45" s="237">
        <f>'BAR BB| Open rates'!FN45*0.8</f>
        <v>57200</v>
      </c>
      <c r="BC45" s="237">
        <f>'BAR BB| Open rates'!FP45*0.8</f>
        <v>56400</v>
      </c>
      <c r="BD45" s="237">
        <f>'BAR BB| Open rates'!FU45*0.8</f>
        <v>57200</v>
      </c>
      <c r="BE45" s="237">
        <f>'BAR BB| Open rates'!FW45*0.8</f>
        <v>60160</v>
      </c>
      <c r="BF45" s="237">
        <f>'BAR BB| Open rates'!GE45*0.8</f>
        <v>61920</v>
      </c>
    </row>
    <row r="46" spans="1:58" s="36" customFormat="1" ht="12.75" customHeight="1" x14ac:dyDescent="0.2">
      <c r="A46" s="237">
        <v>7</v>
      </c>
      <c r="B46" s="237">
        <f>'BAR BB| Open rates'!B46*0.8</f>
        <v>83600</v>
      </c>
      <c r="C46" s="237">
        <f>'BAR BB| Open rates'!D46*0.8</f>
        <v>81440</v>
      </c>
      <c r="D46" s="237">
        <f>'BAR BB| Open rates'!G46*0.8</f>
        <v>81440</v>
      </c>
      <c r="E46" s="237">
        <f>'BAR BB| Open rates'!I46*0.8</f>
        <v>83040</v>
      </c>
      <c r="F46" s="237">
        <f>'BAR BB| Open rates'!K46*0.8</f>
        <v>81440</v>
      </c>
      <c r="G46" s="237">
        <f>'BAR BB| Open rates'!P46*0.8</f>
        <v>83040</v>
      </c>
      <c r="H46" s="237">
        <f>'BAR BB| Open rates'!R46*0.8</f>
        <v>83040</v>
      </c>
      <c r="I46" s="237">
        <f>'BAR BB| Open rates'!W46*0.8</f>
        <v>84640</v>
      </c>
      <c r="J46" s="237">
        <f>'BAR BB| Open rates'!Y46*0.8</f>
        <v>83040</v>
      </c>
      <c r="K46" s="237">
        <f>'BAR BB| Open rates'!AD46*0.8</f>
        <v>84640</v>
      </c>
      <c r="L46" s="237">
        <f>'BAR BB| Open rates'!AF46*0.8</f>
        <v>83040</v>
      </c>
      <c r="M46" s="237">
        <f>'BAR BB| Open rates'!AK46*0.8</f>
        <v>84640</v>
      </c>
      <c r="N46" s="237">
        <f>'BAR BB| Open rates'!AM46*0.8</f>
        <v>83040</v>
      </c>
      <c r="O46" s="237">
        <f>'BAR BB| Open rates'!AR46*0.8</f>
        <v>84640</v>
      </c>
      <c r="P46" s="237">
        <f>'BAR BB| Open rates'!AT46*0.8</f>
        <v>83040</v>
      </c>
      <c r="Q46" s="237">
        <f>'BAR BB| Open rates'!AY46*0.8</f>
        <v>84640</v>
      </c>
      <c r="R46" s="237">
        <f>'BAR BB| Open rates'!BA46*0.8</f>
        <v>83040</v>
      </c>
      <c r="S46" s="237">
        <f>'BAR BB| Open rates'!BF46*0.8</f>
        <v>84640</v>
      </c>
      <c r="T46" s="237">
        <f>'BAR BB| Open rates'!BH46*0.8</f>
        <v>80480</v>
      </c>
      <c r="U46" s="237">
        <f>'BAR BB| Open rates'!BM46*0.8</f>
        <v>81440</v>
      </c>
      <c r="V46" s="237">
        <f>'BAR BB| Open rates'!BP46*0.8</f>
        <v>79680</v>
      </c>
      <c r="W46" s="237">
        <f>'BAR BB| Open rates'!BQ46*0.8</f>
        <v>69440</v>
      </c>
      <c r="X46" s="237">
        <f>'BAR BB| Open rates'!BT46*0.8</f>
        <v>69440</v>
      </c>
      <c r="Y46" s="237">
        <f>'BAR BB| Open rates'!BV46*0.8</f>
        <v>67680</v>
      </c>
      <c r="Z46" s="237">
        <f>'BAR BB| Open rates'!CA46*0.8</f>
        <v>69440</v>
      </c>
      <c r="AA46" s="237">
        <f>'BAR BB| Open rates'!CC46*0.8</f>
        <v>67680</v>
      </c>
      <c r="AB46" s="237">
        <f>'BAR BB| Open rates'!CH46*0.8</f>
        <v>69440</v>
      </c>
      <c r="AC46" s="237">
        <f>'BAR BB| Open rates'!CJ46*0.8</f>
        <v>67680</v>
      </c>
      <c r="AD46" s="237">
        <f>'BAR BB| Open rates'!CO46*0.8</f>
        <v>69440</v>
      </c>
      <c r="AE46" s="237">
        <f>'BAR BB| Open rates'!CT46*0.8</f>
        <v>67680</v>
      </c>
      <c r="AF46" s="237">
        <f>'BAR BB| Open rates'!CU46*0.8</f>
        <v>61200</v>
      </c>
      <c r="AG46" s="237">
        <f>'BAR BB| Open rates'!CX46*0.8</f>
        <v>59600</v>
      </c>
      <c r="AH46" s="237">
        <f>'BAR BB| Open rates'!DC46*0.8</f>
        <v>61200</v>
      </c>
      <c r="AI46" s="237">
        <f>'BAR BB| Open rates'!DE46*0.8</f>
        <v>59600</v>
      </c>
      <c r="AJ46" s="237">
        <f>'BAR BB| Open rates'!DJ46*0.8</f>
        <v>61200</v>
      </c>
      <c r="AK46" s="237">
        <f>'BAR BB| Open rates'!DL46*0.8</f>
        <v>59600</v>
      </c>
      <c r="AL46" s="237">
        <f>'BAR BB| Open rates'!DQ46*0.8</f>
        <v>61200</v>
      </c>
      <c r="AM46" s="237">
        <f>'BAR BB| Open rates'!DS46*0.8</f>
        <v>59600</v>
      </c>
      <c r="AN46" s="237">
        <f>'BAR BB| Open rates'!DX46*0.8</f>
        <v>61200</v>
      </c>
      <c r="AO46" s="237">
        <f>'BAR BB| Open rates'!DZ46*0.8</f>
        <v>62560</v>
      </c>
      <c r="AP46" s="237">
        <f>'BAR BB| Open rates'!EC46*0.8</f>
        <v>64320</v>
      </c>
      <c r="AQ46" s="237">
        <f>'BAR BB| Open rates'!EG46*0.8</f>
        <v>58800</v>
      </c>
      <c r="AR46" s="237">
        <f>'BAR BB| Open rates'!EH46*0.8</f>
        <v>58800</v>
      </c>
      <c r="AS46" s="237">
        <f>'BAR BB| Open rates'!EL46*0.8</f>
        <v>59600</v>
      </c>
      <c r="AT46" s="237">
        <f>'BAR BB| Open rates'!EN46*0.8</f>
        <v>58800</v>
      </c>
      <c r="AU46" s="237">
        <f>'BAR BB| Open rates'!ES46*0.8</f>
        <v>59600</v>
      </c>
      <c r="AV46" s="237">
        <f>'BAR BB| Open rates'!EU46*0.8</f>
        <v>58800</v>
      </c>
      <c r="AW46" s="237">
        <f>'BAR BB| Open rates'!EZ46*0.8</f>
        <v>59600</v>
      </c>
      <c r="AX46" s="237">
        <f>'BAR BB| Open rates'!FB46*0.8</f>
        <v>58800</v>
      </c>
      <c r="AY46" s="237">
        <f>'BAR BB| Open rates'!FD46*0.8</f>
        <v>58800</v>
      </c>
      <c r="AZ46" s="237">
        <f>'BAR BB| Open rates'!FG46*0.8</f>
        <v>59600</v>
      </c>
      <c r="BA46" s="237">
        <f>'BAR BB| Open rates'!FI46*0.8</f>
        <v>58800</v>
      </c>
      <c r="BB46" s="237">
        <f>'BAR BB| Open rates'!FN46*0.8</f>
        <v>59600</v>
      </c>
      <c r="BC46" s="237">
        <f>'BAR BB| Open rates'!FP46*0.8</f>
        <v>58800</v>
      </c>
      <c r="BD46" s="237">
        <f>'BAR BB| Open rates'!FU46*0.8</f>
        <v>59600</v>
      </c>
      <c r="BE46" s="237">
        <f>'BAR BB| Open rates'!FW46*0.8</f>
        <v>62560</v>
      </c>
      <c r="BF46" s="237">
        <f>'BAR BB| Open rates'!GE46*0.8</f>
        <v>64320</v>
      </c>
    </row>
    <row r="47" spans="1:58" s="36" customFormat="1" ht="12.75" customHeight="1" x14ac:dyDescent="0.2">
      <c r="A47" s="237">
        <v>8</v>
      </c>
      <c r="B47" s="237">
        <f>'BAR BB| Open rates'!B47*0.8</f>
        <v>86000</v>
      </c>
      <c r="C47" s="237">
        <f>'BAR BB| Open rates'!D47*0.8</f>
        <v>83840</v>
      </c>
      <c r="D47" s="237">
        <f>'BAR BB| Open rates'!G47*0.8</f>
        <v>83840</v>
      </c>
      <c r="E47" s="237">
        <f>'BAR BB| Open rates'!I47*0.8</f>
        <v>85440</v>
      </c>
      <c r="F47" s="237">
        <f>'BAR BB| Open rates'!K47*0.8</f>
        <v>83840</v>
      </c>
      <c r="G47" s="237">
        <f>'BAR BB| Open rates'!P47*0.8</f>
        <v>85440</v>
      </c>
      <c r="H47" s="237">
        <f>'BAR BB| Open rates'!R47*0.8</f>
        <v>85440</v>
      </c>
      <c r="I47" s="237">
        <f>'BAR BB| Open rates'!W47*0.8</f>
        <v>87040</v>
      </c>
      <c r="J47" s="237">
        <f>'BAR BB| Open rates'!Y47*0.8</f>
        <v>85440</v>
      </c>
      <c r="K47" s="237">
        <f>'BAR BB| Open rates'!AD47*0.8</f>
        <v>87040</v>
      </c>
      <c r="L47" s="237">
        <f>'BAR BB| Open rates'!AF47*0.8</f>
        <v>85440</v>
      </c>
      <c r="M47" s="237">
        <f>'BAR BB| Open rates'!AK47*0.8</f>
        <v>87040</v>
      </c>
      <c r="N47" s="237">
        <f>'BAR BB| Open rates'!AM47*0.8</f>
        <v>85440</v>
      </c>
      <c r="O47" s="237">
        <f>'BAR BB| Open rates'!AR47*0.8</f>
        <v>87040</v>
      </c>
      <c r="P47" s="237">
        <f>'BAR BB| Open rates'!AT47*0.8</f>
        <v>85440</v>
      </c>
      <c r="Q47" s="237">
        <f>'BAR BB| Open rates'!AY47*0.8</f>
        <v>87040</v>
      </c>
      <c r="R47" s="237">
        <f>'BAR BB| Open rates'!BA47*0.8</f>
        <v>85440</v>
      </c>
      <c r="S47" s="237">
        <f>'BAR BB| Open rates'!BF47*0.8</f>
        <v>87040</v>
      </c>
      <c r="T47" s="237">
        <f>'BAR BB| Open rates'!BH47*0.8</f>
        <v>82880</v>
      </c>
      <c r="U47" s="237">
        <f>'BAR BB| Open rates'!BM47*0.8</f>
        <v>83840</v>
      </c>
      <c r="V47" s="237">
        <f>'BAR BB| Open rates'!BP47*0.8</f>
        <v>82080</v>
      </c>
      <c r="W47" s="237">
        <f>'BAR BB| Open rates'!BQ47*0.8</f>
        <v>71840</v>
      </c>
      <c r="X47" s="237">
        <f>'BAR BB| Open rates'!BT47*0.8</f>
        <v>71840</v>
      </c>
      <c r="Y47" s="237">
        <f>'BAR BB| Open rates'!BV47*0.8</f>
        <v>70080</v>
      </c>
      <c r="Z47" s="237">
        <f>'BAR BB| Open rates'!CA47*0.8</f>
        <v>71840</v>
      </c>
      <c r="AA47" s="237">
        <f>'BAR BB| Open rates'!CC47*0.8</f>
        <v>70080</v>
      </c>
      <c r="AB47" s="237">
        <f>'BAR BB| Open rates'!CH47*0.8</f>
        <v>71840</v>
      </c>
      <c r="AC47" s="237">
        <f>'BAR BB| Open rates'!CJ47*0.8</f>
        <v>70080</v>
      </c>
      <c r="AD47" s="237">
        <f>'BAR BB| Open rates'!CO47*0.8</f>
        <v>71840</v>
      </c>
      <c r="AE47" s="237">
        <f>'BAR BB| Open rates'!CT47*0.8</f>
        <v>70080</v>
      </c>
      <c r="AF47" s="237">
        <f>'BAR BB| Open rates'!CU47*0.8</f>
        <v>63600</v>
      </c>
      <c r="AG47" s="237">
        <f>'BAR BB| Open rates'!CX47*0.8</f>
        <v>62000</v>
      </c>
      <c r="AH47" s="237">
        <f>'BAR BB| Open rates'!DC47*0.8</f>
        <v>63600</v>
      </c>
      <c r="AI47" s="237">
        <f>'BAR BB| Open rates'!DE47*0.8</f>
        <v>62000</v>
      </c>
      <c r="AJ47" s="237">
        <f>'BAR BB| Open rates'!DJ47*0.8</f>
        <v>63600</v>
      </c>
      <c r="AK47" s="237">
        <f>'BAR BB| Open rates'!DL47*0.8</f>
        <v>62000</v>
      </c>
      <c r="AL47" s="237">
        <f>'BAR BB| Open rates'!DQ47*0.8</f>
        <v>63600</v>
      </c>
      <c r="AM47" s="237">
        <f>'BAR BB| Open rates'!DS47*0.8</f>
        <v>62000</v>
      </c>
      <c r="AN47" s="237">
        <f>'BAR BB| Open rates'!DX47*0.8</f>
        <v>63600</v>
      </c>
      <c r="AO47" s="237">
        <f>'BAR BB| Open rates'!DZ47*0.8</f>
        <v>64960</v>
      </c>
      <c r="AP47" s="237">
        <f>'BAR BB| Open rates'!EC47*0.8</f>
        <v>66720</v>
      </c>
      <c r="AQ47" s="237">
        <f>'BAR BB| Open rates'!EG47*0.8</f>
        <v>61200</v>
      </c>
      <c r="AR47" s="237">
        <f>'BAR BB| Open rates'!EH47*0.8</f>
        <v>61200</v>
      </c>
      <c r="AS47" s="237">
        <f>'BAR BB| Open rates'!EL47*0.8</f>
        <v>62000</v>
      </c>
      <c r="AT47" s="237">
        <f>'BAR BB| Open rates'!EN47*0.8</f>
        <v>61200</v>
      </c>
      <c r="AU47" s="237">
        <f>'BAR BB| Open rates'!ES47*0.8</f>
        <v>62000</v>
      </c>
      <c r="AV47" s="237">
        <f>'BAR BB| Open rates'!EU47*0.8</f>
        <v>61200</v>
      </c>
      <c r="AW47" s="237">
        <f>'BAR BB| Open rates'!EZ47*0.8</f>
        <v>62000</v>
      </c>
      <c r="AX47" s="237">
        <f>'BAR BB| Open rates'!FB47*0.8</f>
        <v>61200</v>
      </c>
      <c r="AY47" s="237">
        <f>'BAR BB| Open rates'!FD47*0.8</f>
        <v>61200</v>
      </c>
      <c r="AZ47" s="237">
        <f>'BAR BB| Open rates'!FG47*0.8</f>
        <v>62000</v>
      </c>
      <c r="BA47" s="237">
        <f>'BAR BB| Open rates'!FI47*0.8</f>
        <v>61200</v>
      </c>
      <c r="BB47" s="237">
        <f>'BAR BB| Open rates'!FN47*0.8</f>
        <v>62000</v>
      </c>
      <c r="BC47" s="237">
        <f>'BAR BB| Open rates'!FP47*0.8</f>
        <v>61200</v>
      </c>
      <c r="BD47" s="237">
        <f>'BAR BB| Open rates'!FU47*0.8</f>
        <v>62000</v>
      </c>
      <c r="BE47" s="237">
        <f>'BAR BB| Open rates'!FW47*0.8</f>
        <v>64960</v>
      </c>
      <c r="BF47" s="237">
        <f>'BAR BB| Open rates'!GE47*0.8</f>
        <v>66720</v>
      </c>
    </row>
    <row r="48" spans="1:58" s="36" customFormat="1" ht="12.75" customHeight="1" x14ac:dyDescent="0.2">
      <c r="A48" s="236" t="s">
        <v>72</v>
      </c>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row>
    <row r="49" spans="1:58" s="36" customFormat="1" ht="12.75" customHeight="1" x14ac:dyDescent="0.2">
      <c r="A49" s="237">
        <v>1</v>
      </c>
      <c r="B49" s="237">
        <f>'BAR BB| Open rates'!B49*0.8</f>
        <v>72000</v>
      </c>
      <c r="C49" s="237">
        <f>'BAR BB| Open rates'!D49*0.8</f>
        <v>72000</v>
      </c>
      <c r="D49" s="237">
        <f>'BAR BB| Open rates'!G49*0.8</f>
        <v>72000</v>
      </c>
      <c r="E49" s="237">
        <f>'BAR BB| Open rates'!I49*0.8</f>
        <v>72000</v>
      </c>
      <c r="F49" s="237">
        <f>'BAR BB| Open rates'!K49*0.8</f>
        <v>72000</v>
      </c>
      <c r="G49" s="237">
        <f>'BAR BB| Open rates'!P49*0.8</f>
        <v>72000</v>
      </c>
      <c r="H49" s="237">
        <f>'BAR BB| Open rates'!R49*0.8</f>
        <v>72000</v>
      </c>
      <c r="I49" s="237">
        <f>'BAR BB| Open rates'!W49*0.8</f>
        <v>72000</v>
      </c>
      <c r="J49" s="237">
        <f>'BAR BB| Open rates'!Y49*0.8</f>
        <v>72000</v>
      </c>
      <c r="K49" s="237">
        <f>'BAR BB| Open rates'!AD49*0.8</f>
        <v>72000</v>
      </c>
      <c r="L49" s="237">
        <f>'BAR BB| Open rates'!AF49*0.8</f>
        <v>72000</v>
      </c>
      <c r="M49" s="237">
        <f>'BAR BB| Open rates'!AK49*0.8</f>
        <v>72000</v>
      </c>
      <c r="N49" s="237">
        <f>'BAR BB| Open rates'!AM49*0.8</f>
        <v>72000</v>
      </c>
      <c r="O49" s="237">
        <f>'BAR BB| Open rates'!AR49*0.8</f>
        <v>72000</v>
      </c>
      <c r="P49" s="237">
        <f>'BAR BB| Open rates'!AT49*0.8</f>
        <v>72000</v>
      </c>
      <c r="Q49" s="237">
        <f>'BAR BB| Open rates'!AY49*0.8</f>
        <v>72000</v>
      </c>
      <c r="R49" s="237">
        <f>'BAR BB| Open rates'!BA49*0.8</f>
        <v>72000</v>
      </c>
      <c r="S49" s="237">
        <f>'BAR BB| Open rates'!BF49*0.8</f>
        <v>72000</v>
      </c>
      <c r="T49" s="237">
        <f>'BAR BB| Open rates'!BH49*0.8</f>
        <v>72000</v>
      </c>
      <c r="U49" s="237">
        <f>'BAR BB| Open rates'!BM49*0.8</f>
        <v>72000</v>
      </c>
      <c r="V49" s="237">
        <f>'BAR BB| Open rates'!BP49*0.8</f>
        <v>72000</v>
      </c>
      <c r="W49" s="237">
        <f>'BAR BB| Open rates'!BQ49*0.8</f>
        <v>72000</v>
      </c>
      <c r="X49" s="237">
        <f>'BAR BB| Open rates'!BT49*0.8</f>
        <v>72000</v>
      </c>
      <c r="Y49" s="237">
        <f>'BAR BB| Open rates'!BV49*0.8</f>
        <v>72000</v>
      </c>
      <c r="Z49" s="237">
        <f>'BAR BB| Open rates'!CA49*0.8</f>
        <v>72000</v>
      </c>
      <c r="AA49" s="237">
        <f>'BAR BB| Open rates'!CC49*0.8</f>
        <v>72000</v>
      </c>
      <c r="AB49" s="237">
        <f>'BAR BB| Open rates'!CH49*0.8</f>
        <v>72000</v>
      </c>
      <c r="AC49" s="237">
        <f>'BAR BB| Open rates'!CJ49*0.8</f>
        <v>72000</v>
      </c>
      <c r="AD49" s="237">
        <f>'BAR BB| Open rates'!CO49*0.8</f>
        <v>72000</v>
      </c>
      <c r="AE49" s="237">
        <f>'BAR BB| Open rates'!CT49*0.8</f>
        <v>72000</v>
      </c>
      <c r="AF49" s="237">
        <f>'BAR BB| Open rates'!CU49*0.8</f>
        <v>72000</v>
      </c>
      <c r="AG49" s="237">
        <f>'BAR BB| Open rates'!CX49*0.8</f>
        <v>72000</v>
      </c>
      <c r="AH49" s="237">
        <f>'BAR BB| Open rates'!DC49*0.8</f>
        <v>72000</v>
      </c>
      <c r="AI49" s="237">
        <f>'BAR BB| Open rates'!DE49*0.8</f>
        <v>72000</v>
      </c>
      <c r="AJ49" s="237">
        <f>'BAR BB| Open rates'!DJ49*0.8</f>
        <v>72000</v>
      </c>
      <c r="AK49" s="237">
        <f>'BAR BB| Open rates'!DL49*0.8</f>
        <v>72000</v>
      </c>
      <c r="AL49" s="237">
        <f>'BAR BB| Open rates'!DQ49*0.8</f>
        <v>72000</v>
      </c>
      <c r="AM49" s="237">
        <f>'BAR BB| Open rates'!DS49*0.8</f>
        <v>72000</v>
      </c>
      <c r="AN49" s="237">
        <f>'BAR BB| Open rates'!DX49*0.8</f>
        <v>72000</v>
      </c>
      <c r="AO49" s="237">
        <f>'BAR BB| Open rates'!DZ49*0.8</f>
        <v>72000</v>
      </c>
      <c r="AP49" s="237">
        <f>'BAR BB| Open rates'!EC49*0.8</f>
        <v>72000</v>
      </c>
      <c r="AQ49" s="237">
        <f>'BAR BB| Open rates'!EG49*0.8</f>
        <v>72000</v>
      </c>
      <c r="AR49" s="237">
        <f>'BAR BB| Open rates'!EH49*0.8</f>
        <v>72000</v>
      </c>
      <c r="AS49" s="237">
        <f>'BAR BB| Open rates'!EL49*0.8</f>
        <v>72000</v>
      </c>
      <c r="AT49" s="237">
        <f>'BAR BB| Open rates'!EN49*0.8</f>
        <v>72000</v>
      </c>
      <c r="AU49" s="237">
        <f>'BAR BB| Open rates'!ES49*0.8</f>
        <v>72000</v>
      </c>
      <c r="AV49" s="237">
        <f>'BAR BB| Open rates'!EU49*0.8</f>
        <v>72000</v>
      </c>
      <c r="AW49" s="237">
        <f>'BAR BB| Open rates'!EZ49*0.8</f>
        <v>72000</v>
      </c>
      <c r="AX49" s="237">
        <f>'BAR BB| Open rates'!FB49*0.8</f>
        <v>72000</v>
      </c>
      <c r="AY49" s="237">
        <f>'BAR BB| Open rates'!FD49*0.8</f>
        <v>72000</v>
      </c>
      <c r="AZ49" s="237">
        <f>'BAR BB| Open rates'!FG49*0.8</f>
        <v>72000</v>
      </c>
      <c r="BA49" s="237">
        <f>'BAR BB| Open rates'!FI49*0.8</f>
        <v>72000</v>
      </c>
      <c r="BB49" s="237">
        <f>'BAR BB| Open rates'!FN49*0.8</f>
        <v>72000</v>
      </c>
      <c r="BC49" s="237">
        <f>'BAR BB| Open rates'!FP49*0.8</f>
        <v>72000</v>
      </c>
      <c r="BD49" s="237">
        <f>'BAR BB| Open rates'!FU49*0.8</f>
        <v>72000</v>
      </c>
      <c r="BE49" s="237">
        <f>'BAR BB| Open rates'!FW49*0.8</f>
        <v>72000</v>
      </c>
      <c r="BF49" s="237">
        <f>'BAR BB| Open rates'!GE49*0.8</f>
        <v>72000</v>
      </c>
    </row>
    <row r="50" spans="1:58" s="36" customFormat="1" ht="12.75" customHeight="1" x14ac:dyDescent="0.2">
      <c r="A50" s="237">
        <v>2</v>
      </c>
      <c r="B50" s="237">
        <f>'BAR BB| Open rates'!B50*0.8</f>
        <v>74400</v>
      </c>
      <c r="C50" s="237">
        <f>'BAR BB| Open rates'!D50*0.8</f>
        <v>74400</v>
      </c>
      <c r="D50" s="237">
        <f>'BAR BB| Open rates'!G50*0.8</f>
        <v>74400</v>
      </c>
      <c r="E50" s="237">
        <f>'BAR BB| Open rates'!I50*0.8</f>
        <v>74400</v>
      </c>
      <c r="F50" s="237">
        <f>'BAR BB| Open rates'!K50*0.8</f>
        <v>74400</v>
      </c>
      <c r="G50" s="237">
        <f>'BAR BB| Open rates'!P50*0.8</f>
        <v>74400</v>
      </c>
      <c r="H50" s="237">
        <f>'BAR BB| Open rates'!R50*0.8</f>
        <v>74400</v>
      </c>
      <c r="I50" s="237">
        <f>'BAR BB| Open rates'!W50*0.8</f>
        <v>74400</v>
      </c>
      <c r="J50" s="237">
        <f>'BAR BB| Open rates'!Y50*0.8</f>
        <v>74400</v>
      </c>
      <c r="K50" s="237">
        <f>'BAR BB| Open rates'!AD50*0.8</f>
        <v>74400</v>
      </c>
      <c r="L50" s="237">
        <f>'BAR BB| Open rates'!AF50*0.8</f>
        <v>74400</v>
      </c>
      <c r="M50" s="237">
        <f>'BAR BB| Open rates'!AK50*0.8</f>
        <v>74400</v>
      </c>
      <c r="N50" s="237">
        <f>'BAR BB| Open rates'!AM50*0.8</f>
        <v>74400</v>
      </c>
      <c r="O50" s="237">
        <f>'BAR BB| Open rates'!AR50*0.8</f>
        <v>74400</v>
      </c>
      <c r="P50" s="237">
        <f>'BAR BB| Open rates'!AT50*0.8</f>
        <v>74400</v>
      </c>
      <c r="Q50" s="237">
        <f>'BAR BB| Open rates'!AY50*0.8</f>
        <v>74400</v>
      </c>
      <c r="R50" s="237">
        <f>'BAR BB| Open rates'!BA50*0.8</f>
        <v>74400</v>
      </c>
      <c r="S50" s="237">
        <f>'BAR BB| Open rates'!BF50*0.8</f>
        <v>74400</v>
      </c>
      <c r="T50" s="237">
        <f>'BAR BB| Open rates'!BH50*0.8</f>
        <v>74400</v>
      </c>
      <c r="U50" s="237">
        <f>'BAR BB| Open rates'!BM50*0.8</f>
        <v>74400</v>
      </c>
      <c r="V50" s="237">
        <f>'BAR BB| Open rates'!BP50*0.8</f>
        <v>74400</v>
      </c>
      <c r="W50" s="237">
        <f>'BAR BB| Open rates'!BQ50*0.8</f>
        <v>74400</v>
      </c>
      <c r="X50" s="237">
        <f>'BAR BB| Open rates'!BT50*0.8</f>
        <v>74400</v>
      </c>
      <c r="Y50" s="237">
        <f>'BAR BB| Open rates'!BV50*0.8</f>
        <v>74400</v>
      </c>
      <c r="Z50" s="237">
        <f>'BAR BB| Open rates'!CA50*0.8</f>
        <v>74400</v>
      </c>
      <c r="AA50" s="237">
        <f>'BAR BB| Open rates'!CC50*0.8</f>
        <v>74400</v>
      </c>
      <c r="AB50" s="237">
        <f>'BAR BB| Open rates'!CH50*0.8</f>
        <v>74400</v>
      </c>
      <c r="AC50" s="237">
        <f>'BAR BB| Open rates'!CJ50*0.8</f>
        <v>74400</v>
      </c>
      <c r="AD50" s="237">
        <f>'BAR BB| Open rates'!CO50*0.8</f>
        <v>74400</v>
      </c>
      <c r="AE50" s="237">
        <f>'BAR BB| Open rates'!CT50*0.8</f>
        <v>74400</v>
      </c>
      <c r="AF50" s="237">
        <f>'BAR BB| Open rates'!CU50*0.8</f>
        <v>74400</v>
      </c>
      <c r="AG50" s="237">
        <f>'BAR BB| Open rates'!CX50*0.8</f>
        <v>74400</v>
      </c>
      <c r="AH50" s="237">
        <f>'BAR BB| Open rates'!DC50*0.8</f>
        <v>74400</v>
      </c>
      <c r="AI50" s="237">
        <f>'BAR BB| Open rates'!DE50*0.8</f>
        <v>74400</v>
      </c>
      <c r="AJ50" s="237">
        <f>'BAR BB| Open rates'!DJ50*0.8</f>
        <v>74400</v>
      </c>
      <c r="AK50" s="237">
        <f>'BAR BB| Open rates'!DL50*0.8</f>
        <v>74400</v>
      </c>
      <c r="AL50" s="237">
        <f>'BAR BB| Open rates'!DQ50*0.8</f>
        <v>74400</v>
      </c>
      <c r="AM50" s="237">
        <f>'BAR BB| Open rates'!DS50*0.8</f>
        <v>74400</v>
      </c>
      <c r="AN50" s="237">
        <f>'BAR BB| Open rates'!DX50*0.8</f>
        <v>74400</v>
      </c>
      <c r="AO50" s="237">
        <f>'BAR BB| Open rates'!DZ50*0.8</f>
        <v>74400</v>
      </c>
      <c r="AP50" s="237">
        <f>'BAR BB| Open rates'!EC50*0.8</f>
        <v>74400</v>
      </c>
      <c r="AQ50" s="237">
        <f>'BAR BB| Open rates'!EG50*0.8</f>
        <v>74400</v>
      </c>
      <c r="AR50" s="237">
        <f>'BAR BB| Open rates'!EH50*0.8</f>
        <v>74400</v>
      </c>
      <c r="AS50" s="237">
        <f>'BAR BB| Open rates'!EL50*0.8</f>
        <v>74400</v>
      </c>
      <c r="AT50" s="237">
        <f>'BAR BB| Open rates'!EN50*0.8</f>
        <v>74400</v>
      </c>
      <c r="AU50" s="237">
        <f>'BAR BB| Open rates'!ES50*0.8</f>
        <v>74400</v>
      </c>
      <c r="AV50" s="237">
        <f>'BAR BB| Open rates'!EU50*0.8</f>
        <v>74400</v>
      </c>
      <c r="AW50" s="237">
        <f>'BAR BB| Open rates'!EZ50*0.8</f>
        <v>74400</v>
      </c>
      <c r="AX50" s="237">
        <f>'BAR BB| Open rates'!FB50*0.8</f>
        <v>74400</v>
      </c>
      <c r="AY50" s="237">
        <f>'BAR BB| Open rates'!FD50*0.8</f>
        <v>74400</v>
      </c>
      <c r="AZ50" s="237">
        <f>'BAR BB| Open rates'!FG50*0.8</f>
        <v>74400</v>
      </c>
      <c r="BA50" s="237">
        <f>'BAR BB| Open rates'!FI50*0.8</f>
        <v>74400</v>
      </c>
      <c r="BB50" s="237">
        <f>'BAR BB| Open rates'!FN50*0.8</f>
        <v>74400</v>
      </c>
      <c r="BC50" s="237">
        <f>'BAR BB| Open rates'!FP50*0.8</f>
        <v>74400</v>
      </c>
      <c r="BD50" s="237">
        <f>'BAR BB| Open rates'!FU50*0.8</f>
        <v>74400</v>
      </c>
      <c r="BE50" s="237">
        <f>'BAR BB| Open rates'!FW50*0.8</f>
        <v>74400</v>
      </c>
      <c r="BF50" s="237">
        <f>'BAR BB| Open rates'!GE50*0.8</f>
        <v>74400</v>
      </c>
    </row>
    <row r="51" spans="1:58" s="36" customFormat="1" ht="32.25" customHeight="1" x14ac:dyDescent="0.2">
      <c r="A51" s="236" t="s">
        <v>184</v>
      </c>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row>
    <row r="52" spans="1:58" s="36" customFormat="1" ht="12.75" customHeight="1" x14ac:dyDescent="0.2">
      <c r="A52" s="237">
        <v>1</v>
      </c>
      <c r="B52" s="237">
        <f>'BAR BB| Open rates'!B52*0.8</f>
        <v>80000</v>
      </c>
      <c r="C52" s="237">
        <f>'BAR BB| Open rates'!D52*0.8</f>
        <v>80000</v>
      </c>
      <c r="D52" s="237">
        <f>'BAR BB| Open rates'!G52*0.8</f>
        <v>80000</v>
      </c>
      <c r="E52" s="237">
        <f>'BAR BB| Open rates'!I52*0.8</f>
        <v>80000</v>
      </c>
      <c r="F52" s="237">
        <f>'BAR BB| Open rates'!K52*0.8</f>
        <v>80000</v>
      </c>
      <c r="G52" s="237">
        <f>'BAR BB| Open rates'!P52*0.8</f>
        <v>80000</v>
      </c>
      <c r="H52" s="237">
        <f>'BAR BB| Open rates'!R52*0.8</f>
        <v>80000</v>
      </c>
      <c r="I52" s="237">
        <f>'BAR BB| Open rates'!W52*0.8</f>
        <v>80000</v>
      </c>
      <c r="J52" s="237">
        <f>'BAR BB| Open rates'!Y52*0.8</f>
        <v>80000</v>
      </c>
      <c r="K52" s="237">
        <f>'BAR BB| Open rates'!AD52*0.8</f>
        <v>80000</v>
      </c>
      <c r="L52" s="237">
        <f>'BAR BB| Open rates'!AF52*0.8</f>
        <v>80000</v>
      </c>
      <c r="M52" s="237">
        <f>'BAR BB| Open rates'!AK52*0.8</f>
        <v>80000</v>
      </c>
      <c r="N52" s="237">
        <f>'BAR BB| Open rates'!AM52*0.8</f>
        <v>80000</v>
      </c>
      <c r="O52" s="237">
        <f>'BAR BB| Open rates'!AR52*0.8</f>
        <v>80000</v>
      </c>
      <c r="P52" s="237">
        <f>'BAR BB| Open rates'!AT52*0.8</f>
        <v>80000</v>
      </c>
      <c r="Q52" s="237">
        <f>'BAR BB| Open rates'!AY52*0.8</f>
        <v>80000</v>
      </c>
      <c r="R52" s="237">
        <f>'BAR BB| Open rates'!BA52*0.8</f>
        <v>80000</v>
      </c>
      <c r="S52" s="237">
        <f>'BAR BB| Open rates'!BF52*0.8</f>
        <v>80000</v>
      </c>
      <c r="T52" s="237">
        <f>'BAR BB| Open rates'!BH52*0.8</f>
        <v>80000</v>
      </c>
      <c r="U52" s="237">
        <f>'BAR BB| Open rates'!BM52*0.8</f>
        <v>80000</v>
      </c>
      <c r="V52" s="237">
        <f>'BAR BB| Open rates'!BP52*0.8</f>
        <v>80000</v>
      </c>
      <c r="W52" s="237">
        <f>'BAR BB| Open rates'!BQ52*0.8</f>
        <v>64000</v>
      </c>
      <c r="X52" s="237">
        <f>'BAR BB| Open rates'!BT52*0.8</f>
        <v>64000</v>
      </c>
      <c r="Y52" s="237">
        <f>'BAR BB| Open rates'!BV52*0.8</f>
        <v>64000</v>
      </c>
      <c r="Z52" s="237">
        <f>'BAR BB| Open rates'!CA52*0.8</f>
        <v>64000</v>
      </c>
      <c r="AA52" s="237">
        <f>'BAR BB| Open rates'!CC52*0.8</f>
        <v>64000</v>
      </c>
      <c r="AB52" s="237">
        <f>'BAR BB| Open rates'!CH52*0.8</f>
        <v>64000</v>
      </c>
      <c r="AC52" s="237">
        <f>'BAR BB| Open rates'!CJ52*0.8</f>
        <v>64000</v>
      </c>
      <c r="AD52" s="237">
        <f>'BAR BB| Open rates'!CO52*0.8</f>
        <v>64000</v>
      </c>
      <c r="AE52" s="237">
        <f>'BAR BB| Open rates'!CT52*0.8</f>
        <v>64000</v>
      </c>
      <c r="AF52" s="237">
        <f>'BAR BB| Open rates'!CU52*0.8</f>
        <v>64000</v>
      </c>
      <c r="AG52" s="237">
        <f>'BAR BB| Open rates'!CX52*0.8</f>
        <v>64000</v>
      </c>
      <c r="AH52" s="237">
        <f>'BAR BB| Open rates'!DC52*0.8</f>
        <v>64000</v>
      </c>
      <c r="AI52" s="237">
        <f>'BAR BB| Open rates'!DE52*0.8</f>
        <v>64000</v>
      </c>
      <c r="AJ52" s="237">
        <f>'BAR BB| Open rates'!DJ52*0.8</f>
        <v>64000</v>
      </c>
      <c r="AK52" s="237">
        <f>'BAR BB| Open rates'!DL52*0.8</f>
        <v>64000</v>
      </c>
      <c r="AL52" s="237">
        <f>'BAR BB| Open rates'!DQ52*0.8</f>
        <v>64000</v>
      </c>
      <c r="AM52" s="237">
        <f>'BAR BB| Open rates'!DS52*0.8</f>
        <v>64000</v>
      </c>
      <c r="AN52" s="237">
        <f>'BAR BB| Open rates'!DX52*0.8</f>
        <v>64000</v>
      </c>
      <c r="AO52" s="237">
        <f>'BAR BB| Open rates'!DZ52*0.8</f>
        <v>64000</v>
      </c>
      <c r="AP52" s="237">
        <f>'BAR BB| Open rates'!EC52*0.8</f>
        <v>64000</v>
      </c>
      <c r="AQ52" s="237">
        <f>'BAR BB| Open rates'!EG52*0.8</f>
        <v>64000</v>
      </c>
      <c r="AR52" s="237">
        <f>'BAR BB| Open rates'!EH52*0.8</f>
        <v>64000</v>
      </c>
      <c r="AS52" s="237">
        <f>'BAR BB| Open rates'!EL52*0.8</f>
        <v>64000</v>
      </c>
      <c r="AT52" s="237">
        <f>'BAR BB| Open rates'!EN52*0.8</f>
        <v>64000</v>
      </c>
      <c r="AU52" s="237">
        <f>'BAR BB| Open rates'!ES52*0.8</f>
        <v>64000</v>
      </c>
      <c r="AV52" s="237">
        <f>'BAR BB| Open rates'!EU52*0.8</f>
        <v>64000</v>
      </c>
      <c r="AW52" s="237">
        <f>'BAR BB| Open rates'!EZ52*0.8</f>
        <v>64000</v>
      </c>
      <c r="AX52" s="237">
        <f>'BAR BB| Open rates'!FB52*0.8</f>
        <v>64000</v>
      </c>
      <c r="AY52" s="237">
        <f>'BAR BB| Open rates'!FD52*0.8</f>
        <v>64000</v>
      </c>
      <c r="AZ52" s="237">
        <f>'BAR BB| Open rates'!FG52*0.8</f>
        <v>64000</v>
      </c>
      <c r="BA52" s="237">
        <f>'BAR BB| Open rates'!FI52*0.8</f>
        <v>64000</v>
      </c>
      <c r="BB52" s="237">
        <f>'BAR BB| Open rates'!FN52*0.8</f>
        <v>64000</v>
      </c>
      <c r="BC52" s="237">
        <f>'BAR BB| Open rates'!FP52*0.8</f>
        <v>64000</v>
      </c>
      <c r="BD52" s="237">
        <f>'BAR BB| Open rates'!FU52*0.8</f>
        <v>64000</v>
      </c>
      <c r="BE52" s="237">
        <f>'BAR BB| Open rates'!FW52*0.8</f>
        <v>64000</v>
      </c>
      <c r="BF52" s="237">
        <f>'BAR BB| Open rates'!GE52*0.8</f>
        <v>64000</v>
      </c>
    </row>
    <row r="53" spans="1:58" s="36" customFormat="1" ht="12.75" customHeight="1" x14ac:dyDescent="0.2">
      <c r="A53" s="237">
        <v>2</v>
      </c>
      <c r="B53" s="237">
        <f>'BAR BB| Open rates'!B53*0.8</f>
        <v>82400</v>
      </c>
      <c r="C53" s="237">
        <f>'BAR BB| Open rates'!D53*0.8</f>
        <v>82400</v>
      </c>
      <c r="D53" s="237">
        <f>'BAR BB| Open rates'!G53*0.8</f>
        <v>82400</v>
      </c>
      <c r="E53" s="237">
        <f>'BAR BB| Open rates'!I53*0.8</f>
        <v>82400</v>
      </c>
      <c r="F53" s="237">
        <f>'BAR BB| Open rates'!K53*0.8</f>
        <v>82400</v>
      </c>
      <c r="G53" s="237">
        <f>'BAR BB| Open rates'!P53*0.8</f>
        <v>82400</v>
      </c>
      <c r="H53" s="237">
        <f>'BAR BB| Open rates'!R53*0.8</f>
        <v>82400</v>
      </c>
      <c r="I53" s="237">
        <f>'BAR BB| Open rates'!W53*0.8</f>
        <v>82400</v>
      </c>
      <c r="J53" s="237">
        <f>'BAR BB| Open rates'!Y53*0.8</f>
        <v>82400</v>
      </c>
      <c r="K53" s="237">
        <f>'BAR BB| Open rates'!AD53*0.8</f>
        <v>82400</v>
      </c>
      <c r="L53" s="237">
        <f>'BAR BB| Open rates'!AF53*0.8</f>
        <v>82400</v>
      </c>
      <c r="M53" s="237">
        <f>'BAR BB| Open rates'!AK53*0.8</f>
        <v>82400</v>
      </c>
      <c r="N53" s="237">
        <f>'BAR BB| Open rates'!AM53*0.8</f>
        <v>82400</v>
      </c>
      <c r="O53" s="237">
        <f>'BAR BB| Open rates'!AR53*0.8</f>
        <v>82400</v>
      </c>
      <c r="P53" s="237">
        <f>'BAR BB| Open rates'!AT53*0.8</f>
        <v>82400</v>
      </c>
      <c r="Q53" s="237">
        <f>'BAR BB| Open rates'!AY53*0.8</f>
        <v>82400</v>
      </c>
      <c r="R53" s="237">
        <f>'BAR BB| Open rates'!BA53*0.8</f>
        <v>82400</v>
      </c>
      <c r="S53" s="237">
        <f>'BAR BB| Open rates'!BF53*0.8</f>
        <v>82400</v>
      </c>
      <c r="T53" s="237">
        <f>'BAR BB| Open rates'!BH53*0.8</f>
        <v>82400</v>
      </c>
      <c r="U53" s="237">
        <f>'BAR BB| Open rates'!BM53*0.8</f>
        <v>82400</v>
      </c>
      <c r="V53" s="237">
        <f>'BAR BB| Open rates'!BP53*0.8</f>
        <v>82400</v>
      </c>
      <c r="W53" s="237">
        <f>'BAR BB| Open rates'!BQ53*0.8</f>
        <v>66400</v>
      </c>
      <c r="X53" s="237">
        <f>'BAR BB| Open rates'!BT53*0.8</f>
        <v>66400</v>
      </c>
      <c r="Y53" s="237">
        <f>'BAR BB| Open rates'!BV53*0.8</f>
        <v>66400</v>
      </c>
      <c r="Z53" s="237">
        <f>'BAR BB| Open rates'!CA53*0.8</f>
        <v>66400</v>
      </c>
      <c r="AA53" s="237">
        <f>'BAR BB| Open rates'!CC53*0.8</f>
        <v>66400</v>
      </c>
      <c r="AB53" s="237">
        <f>'BAR BB| Open rates'!CH53*0.8</f>
        <v>66400</v>
      </c>
      <c r="AC53" s="237">
        <f>'BAR BB| Open rates'!CJ53*0.8</f>
        <v>66400</v>
      </c>
      <c r="AD53" s="237">
        <f>'BAR BB| Open rates'!CO53*0.8</f>
        <v>66400</v>
      </c>
      <c r="AE53" s="237">
        <f>'BAR BB| Open rates'!CT53*0.8</f>
        <v>66400</v>
      </c>
      <c r="AF53" s="237">
        <f>'BAR BB| Open rates'!CU53*0.8</f>
        <v>66400</v>
      </c>
      <c r="AG53" s="237">
        <f>'BAR BB| Open rates'!CX53*0.8</f>
        <v>66400</v>
      </c>
      <c r="AH53" s="237">
        <f>'BAR BB| Open rates'!DC53*0.8</f>
        <v>66400</v>
      </c>
      <c r="AI53" s="237">
        <f>'BAR BB| Open rates'!DE53*0.8</f>
        <v>66400</v>
      </c>
      <c r="AJ53" s="237">
        <f>'BAR BB| Open rates'!DJ53*0.8</f>
        <v>66400</v>
      </c>
      <c r="AK53" s="237">
        <f>'BAR BB| Open rates'!DL53*0.8</f>
        <v>66400</v>
      </c>
      <c r="AL53" s="237">
        <f>'BAR BB| Open rates'!DQ53*0.8</f>
        <v>66400</v>
      </c>
      <c r="AM53" s="237">
        <f>'BAR BB| Open rates'!DS53*0.8</f>
        <v>66400</v>
      </c>
      <c r="AN53" s="237">
        <f>'BAR BB| Open rates'!DX53*0.8</f>
        <v>66400</v>
      </c>
      <c r="AO53" s="237">
        <f>'BAR BB| Open rates'!DZ53*0.8</f>
        <v>66400</v>
      </c>
      <c r="AP53" s="237">
        <f>'BAR BB| Open rates'!EC53*0.8</f>
        <v>66400</v>
      </c>
      <c r="AQ53" s="237">
        <f>'BAR BB| Open rates'!EG53*0.8</f>
        <v>66400</v>
      </c>
      <c r="AR53" s="237">
        <f>'BAR BB| Open rates'!EH53*0.8</f>
        <v>66400</v>
      </c>
      <c r="AS53" s="237">
        <f>'BAR BB| Open rates'!EL53*0.8</f>
        <v>66400</v>
      </c>
      <c r="AT53" s="237">
        <f>'BAR BB| Open rates'!EN53*0.8</f>
        <v>66400</v>
      </c>
      <c r="AU53" s="237">
        <f>'BAR BB| Open rates'!ES53*0.8</f>
        <v>66400</v>
      </c>
      <c r="AV53" s="237">
        <f>'BAR BB| Open rates'!EU53*0.8</f>
        <v>66400</v>
      </c>
      <c r="AW53" s="237">
        <f>'BAR BB| Open rates'!EZ53*0.8</f>
        <v>66400</v>
      </c>
      <c r="AX53" s="237">
        <f>'BAR BB| Open rates'!FB53*0.8</f>
        <v>66400</v>
      </c>
      <c r="AY53" s="237">
        <f>'BAR BB| Open rates'!FD53*0.8</f>
        <v>66400</v>
      </c>
      <c r="AZ53" s="237">
        <f>'BAR BB| Open rates'!FG53*0.8</f>
        <v>66400</v>
      </c>
      <c r="BA53" s="237">
        <f>'BAR BB| Open rates'!FI53*0.8</f>
        <v>66400</v>
      </c>
      <c r="BB53" s="237">
        <f>'BAR BB| Open rates'!FN53*0.8</f>
        <v>66400</v>
      </c>
      <c r="BC53" s="237">
        <f>'BAR BB| Open rates'!FP53*0.8</f>
        <v>66400</v>
      </c>
      <c r="BD53" s="237">
        <f>'BAR BB| Open rates'!FU53*0.8</f>
        <v>66400</v>
      </c>
      <c r="BE53" s="237">
        <f>'BAR BB| Open rates'!FW53*0.8</f>
        <v>66400</v>
      </c>
      <c r="BF53" s="237">
        <f>'BAR BB| Open rates'!GE53*0.8</f>
        <v>66400</v>
      </c>
    </row>
    <row r="54" spans="1:58" s="36" customFormat="1" ht="12.75" customHeight="1" x14ac:dyDescent="0.2">
      <c r="A54" s="237">
        <v>3</v>
      </c>
      <c r="B54" s="237">
        <f>'BAR BB| Open rates'!B54*0.8</f>
        <v>84800</v>
      </c>
      <c r="C54" s="237">
        <f>'BAR BB| Open rates'!D54*0.8</f>
        <v>84800</v>
      </c>
      <c r="D54" s="237">
        <f>'BAR BB| Open rates'!G54*0.8</f>
        <v>84800</v>
      </c>
      <c r="E54" s="237">
        <f>'BAR BB| Open rates'!I54*0.8</f>
        <v>84800</v>
      </c>
      <c r="F54" s="237">
        <f>'BAR BB| Open rates'!K54*0.8</f>
        <v>84800</v>
      </c>
      <c r="G54" s="237">
        <f>'BAR BB| Open rates'!P54*0.8</f>
        <v>84800</v>
      </c>
      <c r="H54" s="237">
        <f>'BAR BB| Open rates'!R54*0.8</f>
        <v>84800</v>
      </c>
      <c r="I54" s="237">
        <f>'BAR BB| Open rates'!W54*0.8</f>
        <v>84800</v>
      </c>
      <c r="J54" s="237">
        <f>'BAR BB| Open rates'!Y54*0.8</f>
        <v>84800</v>
      </c>
      <c r="K54" s="237">
        <f>'BAR BB| Open rates'!AD54*0.8</f>
        <v>84800</v>
      </c>
      <c r="L54" s="237">
        <f>'BAR BB| Open rates'!AF54*0.8</f>
        <v>84800</v>
      </c>
      <c r="M54" s="237">
        <f>'BAR BB| Open rates'!AK54*0.8</f>
        <v>84800</v>
      </c>
      <c r="N54" s="237">
        <f>'BAR BB| Open rates'!AM54*0.8</f>
        <v>84800</v>
      </c>
      <c r="O54" s="237">
        <f>'BAR BB| Open rates'!AR54*0.8</f>
        <v>84800</v>
      </c>
      <c r="P54" s="237">
        <f>'BAR BB| Open rates'!AT54*0.8</f>
        <v>84800</v>
      </c>
      <c r="Q54" s="237">
        <f>'BAR BB| Open rates'!AY54*0.8</f>
        <v>84800</v>
      </c>
      <c r="R54" s="237">
        <f>'BAR BB| Open rates'!BA54*0.8</f>
        <v>84800</v>
      </c>
      <c r="S54" s="237">
        <f>'BAR BB| Open rates'!BF54*0.8</f>
        <v>84800</v>
      </c>
      <c r="T54" s="237">
        <f>'BAR BB| Open rates'!BH54*0.8</f>
        <v>84800</v>
      </c>
      <c r="U54" s="237">
        <f>'BAR BB| Open rates'!BM54*0.8</f>
        <v>84800</v>
      </c>
      <c r="V54" s="237">
        <f>'BAR BB| Open rates'!BP54*0.8</f>
        <v>84800</v>
      </c>
      <c r="W54" s="237">
        <f>'BAR BB| Open rates'!BQ54*0.8</f>
        <v>68800</v>
      </c>
      <c r="X54" s="237">
        <f>'BAR BB| Open rates'!BT54*0.8</f>
        <v>68800</v>
      </c>
      <c r="Y54" s="237">
        <f>'BAR BB| Open rates'!BV54*0.8</f>
        <v>68800</v>
      </c>
      <c r="Z54" s="237">
        <f>'BAR BB| Open rates'!CA54*0.8</f>
        <v>68800</v>
      </c>
      <c r="AA54" s="237">
        <f>'BAR BB| Open rates'!CC54*0.8</f>
        <v>68800</v>
      </c>
      <c r="AB54" s="237">
        <f>'BAR BB| Open rates'!CH54*0.8</f>
        <v>68800</v>
      </c>
      <c r="AC54" s="237">
        <f>'BAR BB| Open rates'!CJ54*0.8</f>
        <v>68800</v>
      </c>
      <c r="AD54" s="237">
        <f>'BAR BB| Open rates'!CO54*0.8</f>
        <v>68800</v>
      </c>
      <c r="AE54" s="237">
        <f>'BAR BB| Open rates'!CT54*0.8</f>
        <v>68800</v>
      </c>
      <c r="AF54" s="237">
        <f>'BAR BB| Open rates'!CU54*0.8</f>
        <v>68800</v>
      </c>
      <c r="AG54" s="237">
        <f>'BAR BB| Open rates'!CX54*0.8</f>
        <v>68800</v>
      </c>
      <c r="AH54" s="237">
        <f>'BAR BB| Open rates'!DC54*0.8</f>
        <v>68800</v>
      </c>
      <c r="AI54" s="237">
        <f>'BAR BB| Open rates'!DE54*0.8</f>
        <v>68800</v>
      </c>
      <c r="AJ54" s="237">
        <f>'BAR BB| Open rates'!DJ54*0.8</f>
        <v>68800</v>
      </c>
      <c r="AK54" s="237">
        <f>'BAR BB| Open rates'!DL54*0.8</f>
        <v>68800</v>
      </c>
      <c r="AL54" s="237">
        <f>'BAR BB| Open rates'!DQ54*0.8</f>
        <v>68800</v>
      </c>
      <c r="AM54" s="237">
        <f>'BAR BB| Open rates'!DS54*0.8</f>
        <v>68800</v>
      </c>
      <c r="AN54" s="237">
        <f>'BAR BB| Open rates'!DX54*0.8</f>
        <v>68800</v>
      </c>
      <c r="AO54" s="237">
        <f>'BAR BB| Open rates'!DZ54*0.8</f>
        <v>68800</v>
      </c>
      <c r="AP54" s="237">
        <f>'BAR BB| Open rates'!EC54*0.8</f>
        <v>68800</v>
      </c>
      <c r="AQ54" s="237">
        <f>'BAR BB| Open rates'!EG54*0.8</f>
        <v>68800</v>
      </c>
      <c r="AR54" s="237">
        <f>'BAR BB| Open rates'!EH54*0.8</f>
        <v>68800</v>
      </c>
      <c r="AS54" s="237">
        <f>'BAR BB| Open rates'!EL54*0.8</f>
        <v>68800</v>
      </c>
      <c r="AT54" s="237">
        <f>'BAR BB| Open rates'!EN54*0.8</f>
        <v>68800</v>
      </c>
      <c r="AU54" s="237">
        <f>'BAR BB| Open rates'!ES54*0.8</f>
        <v>68800</v>
      </c>
      <c r="AV54" s="237">
        <f>'BAR BB| Open rates'!EU54*0.8</f>
        <v>68800</v>
      </c>
      <c r="AW54" s="237">
        <f>'BAR BB| Open rates'!EZ54*0.8</f>
        <v>68800</v>
      </c>
      <c r="AX54" s="237">
        <f>'BAR BB| Open rates'!FB54*0.8</f>
        <v>68800</v>
      </c>
      <c r="AY54" s="237">
        <f>'BAR BB| Open rates'!FD54*0.8</f>
        <v>68800</v>
      </c>
      <c r="AZ54" s="237">
        <f>'BAR BB| Open rates'!FG54*0.8</f>
        <v>68800</v>
      </c>
      <c r="BA54" s="237">
        <f>'BAR BB| Open rates'!FI54*0.8</f>
        <v>68800</v>
      </c>
      <c r="BB54" s="237">
        <f>'BAR BB| Open rates'!FN54*0.8</f>
        <v>68800</v>
      </c>
      <c r="BC54" s="237">
        <f>'BAR BB| Open rates'!FP54*0.8</f>
        <v>68800</v>
      </c>
      <c r="BD54" s="237">
        <f>'BAR BB| Open rates'!FU54*0.8</f>
        <v>68800</v>
      </c>
      <c r="BE54" s="237">
        <f>'BAR BB| Open rates'!FW54*0.8</f>
        <v>68800</v>
      </c>
      <c r="BF54" s="237">
        <f>'BAR BB| Open rates'!GE54*0.8</f>
        <v>68800</v>
      </c>
    </row>
    <row r="55" spans="1:58" s="36" customFormat="1" ht="12.75" customHeight="1" x14ac:dyDescent="0.2">
      <c r="A55" s="237">
        <v>4</v>
      </c>
      <c r="B55" s="237">
        <f>'BAR BB| Open rates'!B55*0.8</f>
        <v>87200</v>
      </c>
      <c r="C55" s="237">
        <f>'BAR BB| Open rates'!D55*0.8</f>
        <v>87200</v>
      </c>
      <c r="D55" s="237">
        <f>'BAR BB| Open rates'!G55*0.8</f>
        <v>87200</v>
      </c>
      <c r="E55" s="237">
        <f>'BAR BB| Open rates'!I55*0.8</f>
        <v>87200</v>
      </c>
      <c r="F55" s="237">
        <f>'BAR BB| Open rates'!K55*0.8</f>
        <v>87200</v>
      </c>
      <c r="G55" s="237">
        <f>'BAR BB| Open rates'!P55*0.8</f>
        <v>87200</v>
      </c>
      <c r="H55" s="237">
        <f>'BAR BB| Open rates'!R55*0.8</f>
        <v>87200</v>
      </c>
      <c r="I55" s="237">
        <f>'BAR BB| Open rates'!W55*0.8</f>
        <v>87200</v>
      </c>
      <c r="J55" s="237">
        <f>'BAR BB| Open rates'!Y55*0.8</f>
        <v>87200</v>
      </c>
      <c r="K55" s="237">
        <f>'BAR BB| Open rates'!AD55*0.8</f>
        <v>87200</v>
      </c>
      <c r="L55" s="237">
        <f>'BAR BB| Open rates'!AF55*0.8</f>
        <v>87200</v>
      </c>
      <c r="M55" s="237">
        <f>'BAR BB| Open rates'!AK55*0.8</f>
        <v>87200</v>
      </c>
      <c r="N55" s="237">
        <f>'BAR BB| Open rates'!AM55*0.8</f>
        <v>87200</v>
      </c>
      <c r="O55" s="237">
        <f>'BAR BB| Open rates'!AR55*0.8</f>
        <v>87200</v>
      </c>
      <c r="P55" s="237">
        <f>'BAR BB| Open rates'!AT55*0.8</f>
        <v>87200</v>
      </c>
      <c r="Q55" s="237">
        <f>'BAR BB| Open rates'!AY55*0.8</f>
        <v>87200</v>
      </c>
      <c r="R55" s="237">
        <f>'BAR BB| Open rates'!BA55*0.8</f>
        <v>87200</v>
      </c>
      <c r="S55" s="237">
        <f>'BAR BB| Open rates'!BF55*0.8</f>
        <v>87200</v>
      </c>
      <c r="T55" s="237">
        <f>'BAR BB| Open rates'!BH55*0.8</f>
        <v>87200</v>
      </c>
      <c r="U55" s="237">
        <f>'BAR BB| Open rates'!BM55*0.8</f>
        <v>87200</v>
      </c>
      <c r="V55" s="237">
        <f>'BAR BB| Open rates'!BP55*0.8</f>
        <v>87200</v>
      </c>
      <c r="W55" s="237">
        <f>'BAR BB| Open rates'!BQ55*0.8</f>
        <v>71200</v>
      </c>
      <c r="X55" s="237">
        <f>'BAR BB| Open rates'!BT55*0.8</f>
        <v>71200</v>
      </c>
      <c r="Y55" s="237">
        <f>'BAR BB| Open rates'!BV55*0.8</f>
        <v>71200</v>
      </c>
      <c r="Z55" s="237">
        <f>'BAR BB| Open rates'!CA55*0.8</f>
        <v>71200</v>
      </c>
      <c r="AA55" s="237">
        <f>'BAR BB| Open rates'!CC55*0.8</f>
        <v>71200</v>
      </c>
      <c r="AB55" s="237">
        <f>'BAR BB| Open rates'!CH55*0.8</f>
        <v>71200</v>
      </c>
      <c r="AC55" s="237">
        <f>'BAR BB| Open rates'!CJ55*0.8</f>
        <v>71200</v>
      </c>
      <c r="AD55" s="237">
        <f>'BAR BB| Open rates'!CO55*0.8</f>
        <v>71200</v>
      </c>
      <c r="AE55" s="237">
        <f>'BAR BB| Open rates'!CT55*0.8</f>
        <v>71200</v>
      </c>
      <c r="AF55" s="237">
        <f>'BAR BB| Open rates'!CU55*0.8</f>
        <v>71200</v>
      </c>
      <c r="AG55" s="237">
        <f>'BAR BB| Open rates'!CX55*0.8</f>
        <v>71200</v>
      </c>
      <c r="AH55" s="237">
        <f>'BAR BB| Open rates'!DC55*0.8</f>
        <v>71200</v>
      </c>
      <c r="AI55" s="237">
        <f>'BAR BB| Open rates'!DE55*0.8</f>
        <v>71200</v>
      </c>
      <c r="AJ55" s="237">
        <f>'BAR BB| Open rates'!DJ55*0.8</f>
        <v>71200</v>
      </c>
      <c r="AK55" s="237">
        <f>'BAR BB| Open rates'!DL55*0.8</f>
        <v>71200</v>
      </c>
      <c r="AL55" s="237">
        <f>'BAR BB| Open rates'!DQ55*0.8</f>
        <v>71200</v>
      </c>
      <c r="AM55" s="237">
        <f>'BAR BB| Open rates'!DS55*0.8</f>
        <v>71200</v>
      </c>
      <c r="AN55" s="237">
        <f>'BAR BB| Open rates'!DX55*0.8</f>
        <v>71200</v>
      </c>
      <c r="AO55" s="237">
        <f>'BAR BB| Open rates'!DZ55*0.8</f>
        <v>71200</v>
      </c>
      <c r="AP55" s="237">
        <f>'BAR BB| Open rates'!EC55*0.8</f>
        <v>71200</v>
      </c>
      <c r="AQ55" s="237">
        <f>'BAR BB| Open rates'!EG55*0.8</f>
        <v>71200</v>
      </c>
      <c r="AR55" s="237">
        <f>'BAR BB| Open rates'!EH55*0.8</f>
        <v>71200</v>
      </c>
      <c r="AS55" s="237">
        <f>'BAR BB| Open rates'!EL55*0.8</f>
        <v>71200</v>
      </c>
      <c r="AT55" s="237">
        <f>'BAR BB| Open rates'!EN55*0.8</f>
        <v>71200</v>
      </c>
      <c r="AU55" s="237">
        <f>'BAR BB| Open rates'!ES55*0.8</f>
        <v>71200</v>
      </c>
      <c r="AV55" s="237">
        <f>'BAR BB| Open rates'!EU55*0.8</f>
        <v>71200</v>
      </c>
      <c r="AW55" s="237">
        <f>'BAR BB| Open rates'!EZ55*0.8</f>
        <v>71200</v>
      </c>
      <c r="AX55" s="237">
        <f>'BAR BB| Open rates'!FB55*0.8</f>
        <v>71200</v>
      </c>
      <c r="AY55" s="237">
        <f>'BAR BB| Open rates'!FD55*0.8</f>
        <v>71200</v>
      </c>
      <c r="AZ55" s="237">
        <f>'BAR BB| Open rates'!FG55*0.8</f>
        <v>71200</v>
      </c>
      <c r="BA55" s="237">
        <f>'BAR BB| Open rates'!FI55*0.8</f>
        <v>71200</v>
      </c>
      <c r="BB55" s="237">
        <f>'BAR BB| Open rates'!FN55*0.8</f>
        <v>71200</v>
      </c>
      <c r="BC55" s="237">
        <f>'BAR BB| Open rates'!FP55*0.8</f>
        <v>71200</v>
      </c>
      <c r="BD55" s="237">
        <f>'BAR BB| Open rates'!FU55*0.8</f>
        <v>71200</v>
      </c>
      <c r="BE55" s="237">
        <f>'BAR BB| Open rates'!FW55*0.8</f>
        <v>71200</v>
      </c>
      <c r="BF55" s="237">
        <f>'BAR BB| Open rates'!GE55*0.8</f>
        <v>71200</v>
      </c>
    </row>
    <row r="56" spans="1:58" s="36" customFormat="1" ht="12.75" customHeight="1" x14ac:dyDescent="0.2">
      <c r="A56" s="237">
        <v>5</v>
      </c>
      <c r="B56" s="237">
        <f>'BAR BB| Open rates'!B56*0.8</f>
        <v>89600</v>
      </c>
      <c r="C56" s="237">
        <f>'BAR BB| Open rates'!D56*0.8</f>
        <v>89600</v>
      </c>
      <c r="D56" s="237">
        <f>'BAR BB| Open rates'!G56*0.8</f>
        <v>89600</v>
      </c>
      <c r="E56" s="237">
        <f>'BAR BB| Open rates'!I56*0.8</f>
        <v>89600</v>
      </c>
      <c r="F56" s="237">
        <f>'BAR BB| Open rates'!K56*0.8</f>
        <v>89600</v>
      </c>
      <c r="G56" s="237">
        <f>'BAR BB| Open rates'!P56*0.8</f>
        <v>89600</v>
      </c>
      <c r="H56" s="237">
        <f>'BAR BB| Open rates'!R56*0.8</f>
        <v>89600</v>
      </c>
      <c r="I56" s="237">
        <f>'BAR BB| Open rates'!W56*0.8</f>
        <v>89600</v>
      </c>
      <c r="J56" s="237">
        <f>'BAR BB| Open rates'!Y56*0.8</f>
        <v>89600</v>
      </c>
      <c r="K56" s="237">
        <f>'BAR BB| Open rates'!AD56*0.8</f>
        <v>89600</v>
      </c>
      <c r="L56" s="237">
        <f>'BAR BB| Open rates'!AF56*0.8</f>
        <v>89600</v>
      </c>
      <c r="M56" s="237">
        <f>'BAR BB| Open rates'!AK56*0.8</f>
        <v>89600</v>
      </c>
      <c r="N56" s="237">
        <f>'BAR BB| Open rates'!AM56*0.8</f>
        <v>89600</v>
      </c>
      <c r="O56" s="237">
        <f>'BAR BB| Open rates'!AR56*0.8</f>
        <v>89600</v>
      </c>
      <c r="P56" s="237">
        <f>'BAR BB| Open rates'!AT56*0.8</f>
        <v>89600</v>
      </c>
      <c r="Q56" s="237">
        <f>'BAR BB| Open rates'!AY56*0.8</f>
        <v>89600</v>
      </c>
      <c r="R56" s="237">
        <f>'BAR BB| Open rates'!BA56*0.8</f>
        <v>89600</v>
      </c>
      <c r="S56" s="237">
        <f>'BAR BB| Open rates'!BF56*0.8</f>
        <v>89600</v>
      </c>
      <c r="T56" s="237">
        <f>'BAR BB| Open rates'!BH56*0.8</f>
        <v>89600</v>
      </c>
      <c r="U56" s="237">
        <f>'BAR BB| Open rates'!BM56*0.8</f>
        <v>89600</v>
      </c>
      <c r="V56" s="237">
        <f>'BAR BB| Open rates'!BP56*0.8</f>
        <v>89600</v>
      </c>
      <c r="W56" s="237">
        <f>'BAR BB| Open rates'!BQ56*0.8</f>
        <v>73600</v>
      </c>
      <c r="X56" s="237">
        <f>'BAR BB| Open rates'!BT56*0.8</f>
        <v>73600</v>
      </c>
      <c r="Y56" s="237">
        <f>'BAR BB| Open rates'!BV56*0.8</f>
        <v>73600</v>
      </c>
      <c r="Z56" s="237">
        <f>'BAR BB| Open rates'!CA56*0.8</f>
        <v>73600</v>
      </c>
      <c r="AA56" s="237">
        <f>'BAR BB| Open rates'!CC56*0.8</f>
        <v>73600</v>
      </c>
      <c r="AB56" s="237">
        <f>'BAR BB| Open rates'!CH56*0.8</f>
        <v>73600</v>
      </c>
      <c r="AC56" s="237">
        <f>'BAR BB| Open rates'!CJ56*0.8</f>
        <v>73600</v>
      </c>
      <c r="AD56" s="237">
        <f>'BAR BB| Open rates'!CO56*0.8</f>
        <v>73600</v>
      </c>
      <c r="AE56" s="237">
        <f>'BAR BB| Open rates'!CT56*0.8</f>
        <v>73600</v>
      </c>
      <c r="AF56" s="237">
        <f>'BAR BB| Open rates'!CU56*0.8</f>
        <v>73600</v>
      </c>
      <c r="AG56" s="237">
        <f>'BAR BB| Open rates'!CX56*0.8</f>
        <v>73600</v>
      </c>
      <c r="AH56" s="237">
        <f>'BAR BB| Open rates'!DC56*0.8</f>
        <v>73600</v>
      </c>
      <c r="AI56" s="237">
        <f>'BAR BB| Open rates'!DE56*0.8</f>
        <v>73600</v>
      </c>
      <c r="AJ56" s="237">
        <f>'BAR BB| Open rates'!DJ56*0.8</f>
        <v>73600</v>
      </c>
      <c r="AK56" s="237">
        <f>'BAR BB| Open rates'!DL56*0.8</f>
        <v>73600</v>
      </c>
      <c r="AL56" s="237">
        <f>'BAR BB| Open rates'!DQ56*0.8</f>
        <v>73600</v>
      </c>
      <c r="AM56" s="237">
        <f>'BAR BB| Open rates'!DS56*0.8</f>
        <v>73600</v>
      </c>
      <c r="AN56" s="237">
        <f>'BAR BB| Open rates'!DX56*0.8</f>
        <v>73600</v>
      </c>
      <c r="AO56" s="237">
        <f>'BAR BB| Open rates'!DZ56*0.8</f>
        <v>73600</v>
      </c>
      <c r="AP56" s="237">
        <f>'BAR BB| Open rates'!EC56*0.8</f>
        <v>73600</v>
      </c>
      <c r="AQ56" s="237">
        <f>'BAR BB| Open rates'!EG56*0.8</f>
        <v>73600</v>
      </c>
      <c r="AR56" s="237">
        <f>'BAR BB| Open rates'!EH56*0.8</f>
        <v>73600</v>
      </c>
      <c r="AS56" s="237">
        <f>'BAR BB| Open rates'!EL56*0.8</f>
        <v>73600</v>
      </c>
      <c r="AT56" s="237">
        <f>'BAR BB| Open rates'!EN56*0.8</f>
        <v>73600</v>
      </c>
      <c r="AU56" s="237">
        <f>'BAR BB| Open rates'!ES56*0.8</f>
        <v>73600</v>
      </c>
      <c r="AV56" s="237">
        <f>'BAR BB| Open rates'!EU56*0.8</f>
        <v>73600</v>
      </c>
      <c r="AW56" s="237">
        <f>'BAR BB| Open rates'!EZ56*0.8</f>
        <v>73600</v>
      </c>
      <c r="AX56" s="237">
        <f>'BAR BB| Open rates'!FB56*0.8</f>
        <v>73600</v>
      </c>
      <c r="AY56" s="237">
        <f>'BAR BB| Open rates'!FD56*0.8</f>
        <v>73600</v>
      </c>
      <c r="AZ56" s="237">
        <f>'BAR BB| Open rates'!FG56*0.8</f>
        <v>73600</v>
      </c>
      <c r="BA56" s="237">
        <f>'BAR BB| Open rates'!FI56*0.8</f>
        <v>73600</v>
      </c>
      <c r="BB56" s="237">
        <f>'BAR BB| Open rates'!FN56*0.8</f>
        <v>73600</v>
      </c>
      <c r="BC56" s="237">
        <f>'BAR BB| Open rates'!FP56*0.8</f>
        <v>73600</v>
      </c>
      <c r="BD56" s="237">
        <f>'BAR BB| Open rates'!FU56*0.8</f>
        <v>73600</v>
      </c>
      <c r="BE56" s="237">
        <f>'BAR BB| Open rates'!FW56*0.8</f>
        <v>73600</v>
      </c>
      <c r="BF56" s="237">
        <f>'BAR BB| Open rates'!GE56*0.8</f>
        <v>73600</v>
      </c>
    </row>
    <row r="57" spans="1:58" s="36" customFormat="1" ht="12.75" customHeight="1" x14ac:dyDescent="0.2">
      <c r="A57" s="237">
        <v>6</v>
      </c>
      <c r="B57" s="237">
        <f>'BAR BB| Open rates'!B57*0.8</f>
        <v>92000</v>
      </c>
      <c r="C57" s="237">
        <f>'BAR BB| Open rates'!D57*0.8</f>
        <v>92000</v>
      </c>
      <c r="D57" s="237">
        <f>'BAR BB| Open rates'!G57*0.8</f>
        <v>92000</v>
      </c>
      <c r="E57" s="237">
        <f>'BAR BB| Open rates'!I57*0.8</f>
        <v>92000</v>
      </c>
      <c r="F57" s="237">
        <f>'BAR BB| Open rates'!K57*0.8</f>
        <v>92000</v>
      </c>
      <c r="G57" s="237">
        <f>'BAR BB| Open rates'!P57*0.8</f>
        <v>92000</v>
      </c>
      <c r="H57" s="237">
        <f>'BAR BB| Open rates'!R57*0.8</f>
        <v>92000</v>
      </c>
      <c r="I57" s="237">
        <f>'BAR BB| Open rates'!W57*0.8</f>
        <v>92000</v>
      </c>
      <c r="J57" s="237">
        <f>'BAR BB| Open rates'!Y57*0.8</f>
        <v>92000</v>
      </c>
      <c r="K57" s="237">
        <f>'BAR BB| Open rates'!AD57*0.8</f>
        <v>92000</v>
      </c>
      <c r="L57" s="237">
        <f>'BAR BB| Open rates'!AF57*0.8</f>
        <v>92000</v>
      </c>
      <c r="M57" s="237">
        <f>'BAR BB| Open rates'!AK57*0.8</f>
        <v>92000</v>
      </c>
      <c r="N57" s="237">
        <f>'BAR BB| Open rates'!AM57*0.8</f>
        <v>92000</v>
      </c>
      <c r="O57" s="237">
        <f>'BAR BB| Open rates'!AR57*0.8</f>
        <v>92000</v>
      </c>
      <c r="P57" s="237">
        <f>'BAR BB| Open rates'!AT57*0.8</f>
        <v>92000</v>
      </c>
      <c r="Q57" s="237">
        <f>'BAR BB| Open rates'!AY57*0.8</f>
        <v>92000</v>
      </c>
      <c r="R57" s="237">
        <f>'BAR BB| Open rates'!BA57*0.8</f>
        <v>92000</v>
      </c>
      <c r="S57" s="237">
        <f>'BAR BB| Open rates'!BF57*0.8</f>
        <v>92000</v>
      </c>
      <c r="T57" s="237">
        <f>'BAR BB| Open rates'!BH57*0.8</f>
        <v>92000</v>
      </c>
      <c r="U57" s="237">
        <f>'BAR BB| Open rates'!BM57*0.8</f>
        <v>92000</v>
      </c>
      <c r="V57" s="237">
        <f>'BAR BB| Open rates'!BP57*0.8</f>
        <v>92000</v>
      </c>
      <c r="W57" s="237">
        <f>'BAR BB| Open rates'!BQ57*0.8</f>
        <v>76000</v>
      </c>
      <c r="X57" s="237">
        <f>'BAR BB| Open rates'!BT57*0.8</f>
        <v>76000</v>
      </c>
      <c r="Y57" s="237">
        <f>'BAR BB| Open rates'!BV57*0.8</f>
        <v>76000</v>
      </c>
      <c r="Z57" s="237">
        <f>'BAR BB| Open rates'!CA57*0.8</f>
        <v>76000</v>
      </c>
      <c r="AA57" s="237">
        <f>'BAR BB| Open rates'!CC57*0.8</f>
        <v>76000</v>
      </c>
      <c r="AB57" s="237">
        <f>'BAR BB| Open rates'!CH57*0.8</f>
        <v>76000</v>
      </c>
      <c r="AC57" s="237">
        <f>'BAR BB| Open rates'!CJ57*0.8</f>
        <v>76000</v>
      </c>
      <c r="AD57" s="237">
        <f>'BAR BB| Open rates'!CO57*0.8</f>
        <v>76000</v>
      </c>
      <c r="AE57" s="237">
        <f>'BAR BB| Open rates'!CT57*0.8</f>
        <v>76000</v>
      </c>
      <c r="AF57" s="237">
        <f>'BAR BB| Open rates'!CU57*0.8</f>
        <v>76000</v>
      </c>
      <c r="AG57" s="237">
        <f>'BAR BB| Open rates'!CX57*0.8</f>
        <v>76000</v>
      </c>
      <c r="AH57" s="237">
        <f>'BAR BB| Open rates'!DC57*0.8</f>
        <v>76000</v>
      </c>
      <c r="AI57" s="237">
        <f>'BAR BB| Open rates'!DE57*0.8</f>
        <v>76000</v>
      </c>
      <c r="AJ57" s="237">
        <f>'BAR BB| Open rates'!DJ57*0.8</f>
        <v>76000</v>
      </c>
      <c r="AK57" s="237">
        <f>'BAR BB| Open rates'!DL57*0.8</f>
        <v>76000</v>
      </c>
      <c r="AL57" s="237">
        <f>'BAR BB| Open rates'!DQ57*0.8</f>
        <v>76000</v>
      </c>
      <c r="AM57" s="237">
        <f>'BAR BB| Open rates'!DS57*0.8</f>
        <v>76000</v>
      </c>
      <c r="AN57" s="237">
        <f>'BAR BB| Open rates'!DX57*0.8</f>
        <v>76000</v>
      </c>
      <c r="AO57" s="237">
        <f>'BAR BB| Open rates'!DZ57*0.8</f>
        <v>76000</v>
      </c>
      <c r="AP57" s="237">
        <f>'BAR BB| Open rates'!EC57*0.8</f>
        <v>76000</v>
      </c>
      <c r="AQ57" s="237">
        <f>'BAR BB| Open rates'!EG57*0.8</f>
        <v>76000</v>
      </c>
      <c r="AR57" s="237">
        <f>'BAR BB| Open rates'!EH57*0.8</f>
        <v>76000</v>
      </c>
      <c r="AS57" s="237">
        <f>'BAR BB| Open rates'!EL57*0.8</f>
        <v>76000</v>
      </c>
      <c r="AT57" s="237">
        <f>'BAR BB| Open rates'!EN57*0.8</f>
        <v>76000</v>
      </c>
      <c r="AU57" s="237">
        <f>'BAR BB| Open rates'!ES57*0.8</f>
        <v>76000</v>
      </c>
      <c r="AV57" s="237">
        <f>'BAR BB| Open rates'!EU57*0.8</f>
        <v>76000</v>
      </c>
      <c r="AW57" s="237">
        <f>'BAR BB| Open rates'!EZ57*0.8</f>
        <v>76000</v>
      </c>
      <c r="AX57" s="237">
        <f>'BAR BB| Open rates'!FB57*0.8</f>
        <v>76000</v>
      </c>
      <c r="AY57" s="237">
        <f>'BAR BB| Open rates'!FD57*0.8</f>
        <v>76000</v>
      </c>
      <c r="AZ57" s="237">
        <f>'BAR BB| Open rates'!FG57*0.8</f>
        <v>76000</v>
      </c>
      <c r="BA57" s="237">
        <f>'BAR BB| Open rates'!FI57*0.8</f>
        <v>76000</v>
      </c>
      <c r="BB57" s="237">
        <f>'BAR BB| Open rates'!FN57*0.8</f>
        <v>76000</v>
      </c>
      <c r="BC57" s="237">
        <f>'BAR BB| Open rates'!FP57*0.8</f>
        <v>76000</v>
      </c>
      <c r="BD57" s="237">
        <f>'BAR BB| Open rates'!FU57*0.8</f>
        <v>76000</v>
      </c>
      <c r="BE57" s="237">
        <f>'BAR BB| Open rates'!FW57*0.8</f>
        <v>76000</v>
      </c>
      <c r="BF57" s="237">
        <f>'BAR BB| Open rates'!GE57*0.8</f>
        <v>76000</v>
      </c>
    </row>
    <row r="58" spans="1:58" s="36" customFormat="1" ht="12.75" customHeight="1" x14ac:dyDescent="0.2">
      <c r="A58" s="89"/>
    </row>
    <row r="59" spans="1:58" s="36" customFormat="1" ht="12" customHeight="1" x14ac:dyDescent="0.2">
      <c r="A59" s="89"/>
    </row>
    <row r="60" spans="1:58" s="36" customFormat="1" ht="12" customHeight="1" x14ac:dyDescent="0.2">
      <c r="A60" s="371" t="s">
        <v>172</v>
      </c>
    </row>
    <row r="61" spans="1:58" s="36" customFormat="1" ht="12" customHeight="1" x14ac:dyDescent="0.2">
      <c r="A61" s="371"/>
    </row>
    <row r="62" spans="1:58" s="36" customFormat="1" ht="12" customHeight="1" x14ac:dyDescent="0.2"/>
    <row r="63" spans="1:58" s="6" customFormat="1" ht="12.75" customHeight="1" x14ac:dyDescent="0.2">
      <c r="A63" s="282" t="s">
        <v>74</v>
      </c>
    </row>
    <row r="64" spans="1:58" s="6" customFormat="1" ht="12.75" customHeight="1" x14ac:dyDescent="0.2">
      <c r="A64" s="280" t="s">
        <v>75</v>
      </c>
    </row>
    <row r="65" spans="1:1" s="6" customFormat="1" ht="22.5" customHeight="1" x14ac:dyDescent="0.2">
      <c r="A65" s="281" t="s">
        <v>76</v>
      </c>
    </row>
    <row r="66" spans="1:1" s="6" customFormat="1" ht="21.75" customHeight="1" x14ac:dyDescent="0.2">
      <c r="A66" s="281" t="s">
        <v>77</v>
      </c>
    </row>
    <row r="67" spans="1:1" s="6" customFormat="1" ht="19.5" customHeight="1" x14ac:dyDescent="0.2">
      <c r="A67" s="281" t="s">
        <v>78</v>
      </c>
    </row>
    <row r="68" spans="1:1" s="6" customFormat="1" ht="23.25" customHeight="1" x14ac:dyDescent="0.2">
      <c r="A68" s="281" t="s">
        <v>439</v>
      </c>
    </row>
    <row r="69" spans="1:1" s="6" customFormat="1" ht="22.5" customHeight="1" x14ac:dyDescent="0.2">
      <c r="A69" s="281" t="s">
        <v>79</v>
      </c>
    </row>
    <row r="70" spans="1:1" s="6" customFormat="1" ht="20.25" customHeight="1" x14ac:dyDescent="0.2">
      <c r="A70" s="281" t="s">
        <v>187</v>
      </c>
    </row>
    <row r="71" spans="1:1" x14ac:dyDescent="0.2">
      <c r="A71" s="33"/>
    </row>
    <row r="72" spans="1:1" s="6" customFormat="1" ht="13.5" thickBot="1" x14ac:dyDescent="0.25">
      <c r="A72" s="238" t="s">
        <v>81</v>
      </c>
    </row>
    <row r="73" spans="1:1" s="36" customFormat="1" ht="108" customHeight="1" x14ac:dyDescent="0.2">
      <c r="A73" s="375" t="s">
        <v>459</v>
      </c>
    </row>
    <row r="74" spans="1:1" x14ac:dyDescent="0.2">
      <c r="A74" s="376"/>
    </row>
    <row r="75" spans="1:1" ht="6" customHeight="1" x14ac:dyDescent="0.2">
      <c r="A75" s="376"/>
    </row>
    <row r="76" spans="1:1" ht="49.5" hidden="1" customHeight="1" x14ac:dyDescent="0.2">
      <c r="A76" s="376"/>
    </row>
    <row r="77" spans="1:1" ht="78.75" hidden="1" customHeight="1" thickBot="1" x14ac:dyDescent="0.25">
      <c r="A77" s="377"/>
    </row>
    <row r="78" spans="1:1" ht="9" customHeight="1" thickBot="1" x14ac:dyDescent="0.25"/>
    <row r="79" spans="1:1" ht="13.5" hidden="1" thickBot="1" x14ac:dyDescent="0.25">
      <c r="A79" s="320"/>
    </row>
    <row r="80" spans="1:1" ht="144.75" thickBot="1" x14ac:dyDescent="0.25">
      <c r="A80" s="321" t="s">
        <v>467</v>
      </c>
    </row>
  </sheetData>
  <mergeCells count="2">
    <mergeCell ref="A60:A61"/>
    <mergeCell ref="A73:A77"/>
  </mergeCells>
  <pageMargins left="0.75" right="0.75" top="1" bottom="1" header="0.5" footer="0.5"/>
  <pageSetup paperSize="9" orientation="portrait" horizontalDpi="4294967295" verticalDpi="4294967295"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92D050"/>
  </sheetPr>
  <dimension ref="A1:D332"/>
  <sheetViews>
    <sheetView workbookViewId="0">
      <pane xSplit="1" topLeftCell="B1" activePane="topRight" state="frozen"/>
      <selection activeCell="A10" sqref="A10"/>
      <selection pane="topRight" activeCell="A19" sqref="A19:A22"/>
    </sheetView>
  </sheetViews>
  <sheetFormatPr defaultColWidth="10" defaultRowHeight="12.75" x14ac:dyDescent="0.2"/>
  <cols>
    <col min="1" max="1" width="46.5703125" style="32" customWidth="1"/>
    <col min="2" max="16384" width="10" style="31"/>
  </cols>
  <sheetData>
    <row r="1" spans="1:4" x14ac:dyDescent="0.2">
      <c r="A1" s="63" t="s">
        <v>61</v>
      </c>
    </row>
    <row r="2" spans="1:4" ht="24" x14ac:dyDescent="0.2">
      <c r="A2" s="177" t="s">
        <v>300</v>
      </c>
    </row>
    <row r="3" spans="1:4" x14ac:dyDescent="0.2">
      <c r="A3" s="167" t="s">
        <v>299</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f>
        <v>#REF!</v>
      </c>
      <c r="C7" s="57" t="e">
        <f>'BAR BB| Open rates'!#REF!*0.9</f>
        <v>#REF!</v>
      </c>
      <c r="D7" s="57" t="e">
        <f>'BAR BB| Open rates'!#REF!*0.9</f>
        <v>#REF!</v>
      </c>
    </row>
    <row r="8" spans="1:4" x14ac:dyDescent="0.2">
      <c r="A8" s="163">
        <v>2</v>
      </c>
      <c r="B8" s="57" t="e">
        <f>'BAR BB| Open rates'!#REF!*0.9</f>
        <v>#REF!</v>
      </c>
      <c r="C8" s="57" t="e">
        <f>'BAR BB| Open rates'!#REF!*0.9</f>
        <v>#REF!</v>
      </c>
      <c r="D8" s="57" t="e">
        <f>'BAR BB| Open rates'!#REF!*0.9</f>
        <v>#REF!</v>
      </c>
    </row>
    <row r="9" spans="1:4" x14ac:dyDescent="0.2">
      <c r="A9" s="163" t="s">
        <v>175</v>
      </c>
      <c r="B9" s="57"/>
      <c r="C9" s="57"/>
      <c r="D9" s="57"/>
    </row>
    <row r="10" spans="1:4" x14ac:dyDescent="0.2">
      <c r="A10" s="163">
        <v>1</v>
      </c>
      <c r="B10" s="57" t="e">
        <f>'BAR BB| Open rates'!#REF!*0.9</f>
        <v>#REF!</v>
      </c>
      <c r="C10" s="57" t="e">
        <f>'BAR BB| Open rates'!#REF!*0.9</f>
        <v>#REF!</v>
      </c>
      <c r="D10" s="57" t="e">
        <f>'BAR BB| Open rates'!#REF!*0.9</f>
        <v>#REF!</v>
      </c>
    </row>
    <row r="11" spans="1:4" x14ac:dyDescent="0.2">
      <c r="A11" s="163">
        <v>2</v>
      </c>
      <c r="B11" s="57" t="e">
        <f>'BAR BB| Open rates'!#REF!*0.9</f>
        <v>#REF!</v>
      </c>
      <c r="C11" s="57" t="e">
        <f>'BAR BB| Open rates'!#REF!*0.9</f>
        <v>#REF!</v>
      </c>
      <c r="D11" s="57" t="e">
        <f>'BAR BB| Open rates'!#REF!*0.9</f>
        <v>#REF!</v>
      </c>
    </row>
    <row r="12" spans="1:4" x14ac:dyDescent="0.2">
      <c r="A12" s="163" t="s">
        <v>176</v>
      </c>
      <c r="B12" s="57"/>
      <c r="C12" s="57"/>
      <c r="D12" s="57"/>
    </row>
    <row r="13" spans="1:4" x14ac:dyDescent="0.2">
      <c r="A13" s="163">
        <v>1</v>
      </c>
      <c r="B13" s="57" t="e">
        <f>'BAR BB| Open rates'!#REF!*0.9</f>
        <v>#REF!</v>
      </c>
      <c r="C13" s="57" t="e">
        <f>'BAR BB| Open rates'!#REF!*0.9</f>
        <v>#REF!</v>
      </c>
      <c r="D13" s="57" t="e">
        <f>'BAR BB| Open rates'!#REF!*0.9</f>
        <v>#REF!</v>
      </c>
    </row>
    <row r="14" spans="1:4" x14ac:dyDescent="0.2">
      <c r="A14" s="163">
        <v>2</v>
      </c>
      <c r="B14" s="57" t="e">
        <f>'BAR BB| Open rates'!#REF!*0.9</f>
        <v>#REF!</v>
      </c>
      <c r="C14" s="57" t="e">
        <f>'BAR BB| Open rates'!#REF!*0.9</f>
        <v>#REF!</v>
      </c>
      <c r="D14" s="57" t="e">
        <f>'BAR BB| Open rates'!#REF!*0.9</f>
        <v>#REF!</v>
      </c>
    </row>
    <row r="15" spans="1:4" x14ac:dyDescent="0.2">
      <c r="A15" s="89"/>
    </row>
    <row r="16" spans="1:4" x14ac:dyDescent="0.2">
      <c r="A16" s="371" t="s">
        <v>172</v>
      </c>
    </row>
    <row r="17" spans="1:1" x14ac:dyDescent="0.2">
      <c r="A17" s="371"/>
    </row>
    <row r="18" spans="1:1" x14ac:dyDescent="0.2">
      <c r="A18" s="89"/>
    </row>
    <row r="19" spans="1:1" s="154" customFormat="1" ht="41.25" customHeight="1" x14ac:dyDescent="0.2">
      <c r="A19" s="390" t="s">
        <v>419</v>
      </c>
    </row>
    <row r="20" spans="1:1" s="154" customFormat="1" ht="41.25" customHeight="1" x14ac:dyDescent="0.2">
      <c r="A20" s="390"/>
    </row>
    <row r="21" spans="1:1" s="154" customFormat="1" ht="41.25" customHeight="1" x14ac:dyDescent="0.2">
      <c r="A21" s="390"/>
    </row>
    <row r="22" spans="1:1" s="154" customFormat="1" ht="41.25" customHeight="1" x14ac:dyDescent="0.2">
      <c r="A22" s="390"/>
    </row>
    <row r="23" spans="1:1" ht="12.75" customHeight="1" x14ac:dyDescent="0.2">
      <c r="A23" s="31"/>
    </row>
    <row r="24" spans="1:1" x14ac:dyDescent="0.2">
      <c r="A24" s="177" t="s">
        <v>83</v>
      </c>
    </row>
    <row r="25" spans="1:1" ht="24" x14ac:dyDescent="0.2">
      <c r="A25" s="157" t="s">
        <v>409</v>
      </c>
    </row>
    <row r="26" spans="1:1" ht="24" x14ac:dyDescent="0.2">
      <c r="A26" s="157" t="s">
        <v>410</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439</v>
      </c>
    </row>
    <row r="35" spans="1:1" ht="24" x14ac:dyDescent="0.2">
      <c r="A35" s="175" t="s">
        <v>79</v>
      </c>
    </row>
    <row r="36" spans="1:1" ht="24" x14ac:dyDescent="0.2">
      <c r="A36" s="175" t="s">
        <v>187</v>
      </c>
    </row>
    <row r="37" spans="1:1" x14ac:dyDescent="0.2">
      <c r="A37" s="175" t="s">
        <v>105</v>
      </c>
    </row>
    <row r="38" spans="1:1" ht="24" x14ac:dyDescent="0.2">
      <c r="A38" s="175" t="s">
        <v>203</v>
      </c>
    </row>
    <row r="39" spans="1:1" ht="72" customHeight="1" x14ac:dyDescent="0.2">
      <c r="A39" s="203" t="s">
        <v>101</v>
      </c>
    </row>
    <row r="40" spans="1:1" ht="15.75" customHeight="1" x14ac:dyDescent="0.2">
      <c r="A40" s="221"/>
    </row>
    <row r="41" spans="1:1" ht="15.75" customHeight="1" x14ac:dyDescent="0.2">
      <c r="A41" s="395" t="s">
        <v>417</v>
      </c>
    </row>
    <row r="42" spans="1:1" ht="15" customHeight="1" x14ac:dyDescent="0.2">
      <c r="A42" s="396"/>
    </row>
    <row r="43" spans="1:1" ht="70.5" customHeight="1" x14ac:dyDescent="0.2">
      <c r="A43" s="397"/>
    </row>
    <row r="44" spans="1:1" x14ac:dyDescent="0.2">
      <c r="A44" s="69"/>
    </row>
    <row r="45" spans="1:1" ht="36" x14ac:dyDescent="0.2">
      <c r="A45" s="206" t="s">
        <v>204</v>
      </c>
    </row>
    <row r="46" spans="1:1" s="154" customFormat="1" ht="27.75" customHeight="1" x14ac:dyDescent="0.2">
      <c r="A46" s="204" t="s">
        <v>416</v>
      </c>
    </row>
    <row r="47" spans="1:1" x14ac:dyDescent="0.2">
      <c r="A47" s="6"/>
    </row>
    <row r="48" spans="1:1" x14ac:dyDescent="0.2">
      <c r="A48" s="171" t="s">
        <v>81</v>
      </c>
    </row>
    <row r="49" spans="1:1" ht="84" x14ac:dyDescent="0.2">
      <c r="A49" s="176" t="s">
        <v>459</v>
      </c>
    </row>
    <row r="50" spans="1:1" x14ac:dyDescent="0.2">
      <c r="A50" s="176"/>
    </row>
    <row r="51" spans="1:1" x14ac:dyDescent="0.2">
      <c r="A51" s="168"/>
    </row>
    <row r="52" spans="1:1" ht="26.25" x14ac:dyDescent="0.2">
      <c r="A52" s="174" t="s">
        <v>301</v>
      </c>
    </row>
    <row r="53" spans="1:1" x14ac:dyDescent="0.2">
      <c r="A53" s="170"/>
    </row>
    <row r="54" spans="1:1" s="154" customFormat="1" x14ac:dyDescent="0.2">
      <c r="A54" s="207" t="s">
        <v>411</v>
      </c>
    </row>
    <row r="55" spans="1:1" s="154" customFormat="1" x14ac:dyDescent="0.2">
      <c r="A55" s="205" t="s">
        <v>205</v>
      </c>
    </row>
    <row r="56" spans="1:1" s="154" customFormat="1" ht="12.75" customHeight="1" x14ac:dyDescent="0.2">
      <c r="A56" s="205"/>
    </row>
    <row r="57" spans="1:1" s="154" customFormat="1" x14ac:dyDescent="0.2">
      <c r="A57" s="207" t="s">
        <v>412</v>
      </c>
    </row>
    <row r="58" spans="1:1" s="154" customFormat="1" x14ac:dyDescent="0.2">
      <c r="A58" s="205" t="s">
        <v>205</v>
      </c>
    </row>
    <row r="59" spans="1:1" s="154" customFormat="1" ht="13.5" customHeight="1" x14ac:dyDescent="0.2">
      <c r="A59" s="176"/>
    </row>
    <row r="60" spans="1:1" s="154" customFormat="1" x14ac:dyDescent="0.2">
      <c r="A60" s="207" t="s">
        <v>413</v>
      </c>
    </row>
    <row r="61" spans="1:1" s="154" customFormat="1" x14ac:dyDescent="0.2">
      <c r="A61" s="205" t="s">
        <v>205</v>
      </c>
    </row>
    <row r="62" spans="1:1" s="154" customFormat="1" ht="12.75" customHeight="1" x14ac:dyDescent="0.2">
      <c r="A62" s="176"/>
    </row>
    <row r="63" spans="1:1" s="154" customFormat="1" x14ac:dyDescent="0.2">
      <c r="A63" s="207" t="s">
        <v>414</v>
      </c>
    </row>
    <row r="64" spans="1:1" s="154" customFormat="1" x14ac:dyDescent="0.2">
      <c r="A64" s="205" t="s">
        <v>415</v>
      </c>
    </row>
    <row r="65" spans="1:1" s="154" customFormat="1" x14ac:dyDescent="0.2">
      <c r="A65" s="215"/>
    </row>
    <row r="66" spans="1:1" s="154" customFormat="1" ht="24" x14ac:dyDescent="0.2">
      <c r="A66" s="207" t="s">
        <v>421</v>
      </c>
    </row>
    <row r="67" spans="1:1" s="154" customFormat="1" x14ac:dyDescent="0.2">
      <c r="A67" s="208"/>
    </row>
    <row r="68" spans="1:1" x14ac:dyDescent="0.2">
      <c r="A68" s="207" t="s">
        <v>424</v>
      </c>
    </row>
    <row r="69" spans="1:1" x14ac:dyDescent="0.2">
      <c r="A69" s="208" t="s">
        <v>422</v>
      </c>
    </row>
    <row r="70" spans="1:1" x14ac:dyDescent="0.2">
      <c r="A70" s="205"/>
    </row>
    <row r="71" spans="1:1" ht="36" x14ac:dyDescent="0.2">
      <c r="A71" s="207" t="s">
        <v>425</v>
      </c>
    </row>
    <row r="72" spans="1:1" x14ac:dyDescent="0.2">
      <c r="A72" s="208" t="s">
        <v>423</v>
      </c>
    </row>
    <row r="73" spans="1:1" x14ac:dyDescent="0.2">
      <c r="A73" s="137"/>
    </row>
    <row r="74" spans="1:1" ht="24" x14ac:dyDescent="0.2">
      <c r="A74" s="207" t="s">
        <v>426</v>
      </c>
    </row>
    <row r="75" spans="1:1" ht="72" x14ac:dyDescent="0.2">
      <c r="A75" s="208" t="s">
        <v>430</v>
      </c>
    </row>
    <row r="76" spans="1:1" x14ac:dyDescent="0.2">
      <c r="A76" s="205"/>
    </row>
    <row r="77" spans="1:1" x14ac:dyDescent="0.2">
      <c r="A77" s="207" t="s">
        <v>420</v>
      </c>
    </row>
    <row r="78" spans="1:1" x14ac:dyDescent="0.2">
      <c r="A78" s="208" t="s">
        <v>288</v>
      </c>
    </row>
    <row r="79" spans="1:1" x14ac:dyDescent="0.2">
      <c r="A79" s="205"/>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sheetData>
  <mergeCells count="3">
    <mergeCell ref="A16:A17"/>
    <mergeCell ref="A41:A43"/>
    <mergeCell ref="A19:A22"/>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FF00"/>
  </sheetPr>
  <dimension ref="A1:D341"/>
  <sheetViews>
    <sheetView topLeftCell="A4" workbookViewId="0">
      <pane xSplit="1" topLeftCell="B1" activePane="topRight" state="frozen"/>
      <selection activeCell="A10" sqref="A10"/>
      <selection pane="topRight" activeCell="A19" sqref="A19:A22"/>
    </sheetView>
  </sheetViews>
  <sheetFormatPr defaultColWidth="10" defaultRowHeight="12.75" x14ac:dyDescent="0.2"/>
  <cols>
    <col min="1" max="1" width="46.5703125" style="32" customWidth="1"/>
    <col min="2" max="16384" width="10" style="31"/>
  </cols>
  <sheetData>
    <row r="1" spans="1:4" x14ac:dyDescent="0.2">
      <c r="A1" s="63" t="s">
        <v>61</v>
      </c>
    </row>
    <row r="2" spans="1:4" ht="21.75" customHeight="1" x14ac:dyDescent="0.2">
      <c r="A2" s="177" t="s">
        <v>300</v>
      </c>
    </row>
    <row r="3" spans="1:4" x14ac:dyDescent="0.2">
      <c r="A3" s="167" t="s">
        <v>275</v>
      </c>
    </row>
    <row r="4" spans="1:4" ht="21.75" customHeight="1" x14ac:dyDescent="0.2">
      <c r="A4" s="239" t="s">
        <v>62</v>
      </c>
      <c r="B4" s="115" t="e">
        <f>'BAR BB| Open rates'!#REF!</f>
        <v>#REF!</v>
      </c>
      <c r="C4" s="115" t="e">
        <f>'BAR BB| Open rates'!#REF!</f>
        <v>#REF!</v>
      </c>
      <c r="D4" s="115" t="e">
        <f>'BAR BB| Open rates'!#REF!</f>
        <v>#REF!</v>
      </c>
    </row>
    <row r="5" spans="1:4" ht="21.75" customHeight="1" x14ac:dyDescent="0.2">
      <c r="A5" s="240"/>
      <c r="B5" s="115" t="e">
        <f>'BAR BB| Open rates'!#REF!</f>
        <v>#REF!</v>
      </c>
      <c r="C5" s="115" t="e">
        <f>'BAR BB| Open rates'!#REF!</f>
        <v>#REF!</v>
      </c>
      <c r="D5" s="115" t="e">
        <f>'BAR BB| Open rates'!#REF!</f>
        <v>#REF!</v>
      </c>
    </row>
    <row r="6" spans="1:4" x14ac:dyDescent="0.2">
      <c r="A6" s="163" t="s">
        <v>63</v>
      </c>
      <c r="B6" s="115"/>
      <c r="C6" s="115"/>
      <c r="D6" s="115"/>
    </row>
    <row r="7" spans="1:4" x14ac:dyDescent="0.2">
      <c r="A7" s="163">
        <v>1</v>
      </c>
      <c r="B7" s="57" t="e">
        <f>'BAR BB| Open rates'!#REF!*0.9*0.87</f>
        <v>#REF!</v>
      </c>
      <c r="C7" s="57" t="e">
        <f>'BAR BB| Open rates'!#REF!*0.9*0.87</f>
        <v>#REF!</v>
      </c>
      <c r="D7" s="57" t="e">
        <f>'BAR BB| Open rates'!#REF!*0.9*0.87</f>
        <v>#REF!</v>
      </c>
    </row>
    <row r="8" spans="1:4" x14ac:dyDescent="0.2">
      <c r="A8" s="163">
        <v>2</v>
      </c>
      <c r="B8" s="57" t="e">
        <f>'BAR BB| Open rates'!#REF!*0.9*0.87</f>
        <v>#REF!</v>
      </c>
      <c r="C8" s="57" t="e">
        <f>'BAR BB| Open rates'!#REF!*0.9*0.87</f>
        <v>#REF!</v>
      </c>
      <c r="D8" s="57" t="e">
        <f>'BAR BB| Open rates'!#REF!*0.9*0.87</f>
        <v>#REF!</v>
      </c>
    </row>
    <row r="9" spans="1:4" x14ac:dyDescent="0.2">
      <c r="A9" s="163" t="s">
        <v>175</v>
      </c>
      <c r="B9" s="57"/>
      <c r="C9" s="57"/>
      <c r="D9" s="57"/>
    </row>
    <row r="10" spans="1:4" x14ac:dyDescent="0.2">
      <c r="A10" s="163">
        <v>1</v>
      </c>
      <c r="B10" s="57" t="e">
        <f>'BAR BB| Open rates'!#REF!*0.9*0.87</f>
        <v>#REF!</v>
      </c>
      <c r="C10" s="57" t="e">
        <f>'BAR BB| Open rates'!#REF!*0.9*0.87</f>
        <v>#REF!</v>
      </c>
      <c r="D10" s="57" t="e">
        <f>'BAR BB| Open rates'!#REF!*0.9*0.87</f>
        <v>#REF!</v>
      </c>
    </row>
    <row r="11" spans="1:4" x14ac:dyDescent="0.2">
      <c r="A11" s="163">
        <v>2</v>
      </c>
      <c r="B11" s="57" t="e">
        <f>'BAR BB| Open rates'!#REF!*0.9*0.87</f>
        <v>#REF!</v>
      </c>
      <c r="C11" s="57" t="e">
        <f>'BAR BB| Open rates'!#REF!*0.9*0.87</f>
        <v>#REF!</v>
      </c>
      <c r="D11" s="57" t="e">
        <f>'BAR BB| Open rates'!#REF!*0.9*0.87</f>
        <v>#REF!</v>
      </c>
    </row>
    <row r="12" spans="1:4" x14ac:dyDescent="0.2">
      <c r="A12" s="163" t="s">
        <v>176</v>
      </c>
      <c r="B12" s="57"/>
      <c r="C12" s="57"/>
      <c r="D12" s="57"/>
    </row>
    <row r="13" spans="1:4" x14ac:dyDescent="0.2">
      <c r="A13" s="163">
        <v>1</v>
      </c>
      <c r="B13" s="57" t="e">
        <f>'BAR BB| Open rates'!#REF!*0.9*0.87</f>
        <v>#REF!</v>
      </c>
      <c r="C13" s="57" t="e">
        <f>'BAR BB| Open rates'!#REF!*0.9*0.87</f>
        <v>#REF!</v>
      </c>
      <c r="D13" s="57" t="e">
        <f>'BAR BB| Open rates'!#REF!*0.9*0.87</f>
        <v>#REF!</v>
      </c>
    </row>
    <row r="14" spans="1:4" x14ac:dyDescent="0.2">
      <c r="A14" s="163">
        <v>2</v>
      </c>
      <c r="B14" s="57" t="e">
        <f>'BAR BB| Open rates'!#REF!*0.9*0.87</f>
        <v>#REF!</v>
      </c>
      <c r="C14" s="57" t="e">
        <f>'BAR BB| Open rates'!#REF!*0.9*0.87</f>
        <v>#REF!</v>
      </c>
      <c r="D14" s="57" t="e">
        <f>'BAR BB| Open rates'!#REF!*0.9*0.87</f>
        <v>#REF!</v>
      </c>
    </row>
    <row r="15" spans="1:4" x14ac:dyDescent="0.2">
      <c r="A15" s="89"/>
    </row>
    <row r="16" spans="1:4" ht="12.75" customHeight="1" x14ac:dyDescent="0.2">
      <c r="A16" s="371" t="s">
        <v>172</v>
      </c>
    </row>
    <row r="17" spans="1:1" x14ac:dyDescent="0.2">
      <c r="A17" s="371"/>
    </row>
    <row r="18" spans="1:1" x14ac:dyDescent="0.2">
      <c r="A18" s="89"/>
    </row>
    <row r="19" spans="1:1" ht="12.75" customHeight="1" x14ac:dyDescent="0.2">
      <c r="A19" s="390" t="s">
        <v>419</v>
      </c>
    </row>
    <row r="20" spans="1:1" s="154" customFormat="1" ht="164.25" customHeight="1" x14ac:dyDescent="0.2">
      <c r="A20" s="390"/>
    </row>
    <row r="21" spans="1:1" ht="12.75" customHeight="1" x14ac:dyDescent="0.2">
      <c r="A21" s="390"/>
    </row>
    <row r="22" spans="1:1" x14ac:dyDescent="0.2">
      <c r="A22" s="390"/>
    </row>
    <row r="23" spans="1:1" ht="25.5" customHeight="1" x14ac:dyDescent="0.2">
      <c r="A23" s="31"/>
    </row>
    <row r="24" spans="1:1" x14ac:dyDescent="0.2">
      <c r="A24" s="177" t="s">
        <v>83</v>
      </c>
    </row>
    <row r="25" spans="1:1" ht="24" x14ac:dyDescent="0.2">
      <c r="A25" s="157" t="s">
        <v>409</v>
      </c>
    </row>
    <row r="26" spans="1:1" ht="24" x14ac:dyDescent="0.2">
      <c r="A26" s="157" t="s">
        <v>410</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439</v>
      </c>
    </row>
    <row r="35" spans="1:1" ht="24" x14ac:dyDescent="0.2">
      <c r="A35" s="175" t="s">
        <v>79</v>
      </c>
    </row>
    <row r="36" spans="1:1" ht="24" customHeight="1" x14ac:dyDescent="0.2">
      <c r="A36" s="175" t="s">
        <v>187</v>
      </c>
    </row>
    <row r="37" spans="1:1" x14ac:dyDescent="0.2">
      <c r="A37" s="175" t="s">
        <v>105</v>
      </c>
    </row>
    <row r="38" spans="1:1" ht="24" x14ac:dyDescent="0.2">
      <c r="A38" s="175" t="s">
        <v>203</v>
      </c>
    </row>
    <row r="39" spans="1:1" s="154" customFormat="1" ht="27.75" customHeight="1" x14ac:dyDescent="0.2">
      <c r="A39" s="203" t="s">
        <v>101</v>
      </c>
    </row>
    <row r="40" spans="1:1" ht="12.75" customHeight="1" x14ac:dyDescent="0.2">
      <c r="A40" s="221"/>
    </row>
    <row r="41" spans="1:1" x14ac:dyDescent="0.2">
      <c r="A41" s="395" t="s">
        <v>417</v>
      </c>
    </row>
    <row r="42" spans="1:1" x14ac:dyDescent="0.2">
      <c r="A42" s="396"/>
    </row>
    <row r="43" spans="1:1" x14ac:dyDescent="0.2">
      <c r="A43" s="397"/>
    </row>
    <row r="44" spans="1:1" x14ac:dyDescent="0.2">
      <c r="A44" s="69"/>
    </row>
    <row r="45" spans="1:1" ht="36" x14ac:dyDescent="0.2">
      <c r="A45" s="206" t="s">
        <v>204</v>
      </c>
    </row>
    <row r="46" spans="1:1" x14ac:dyDescent="0.2">
      <c r="A46" s="204" t="s">
        <v>416</v>
      </c>
    </row>
    <row r="47" spans="1:1" s="154" customFormat="1" x14ac:dyDescent="0.2">
      <c r="A47" s="6"/>
    </row>
    <row r="48" spans="1:1" s="154" customFormat="1" x14ac:dyDescent="0.2">
      <c r="A48" s="171" t="s">
        <v>81</v>
      </c>
    </row>
    <row r="49" spans="1:1" s="154" customFormat="1" ht="90.75" customHeight="1" x14ac:dyDescent="0.2">
      <c r="A49" s="176" t="s">
        <v>459</v>
      </c>
    </row>
    <row r="50" spans="1:1" s="154" customFormat="1" x14ac:dyDescent="0.2">
      <c r="A50" s="176"/>
    </row>
    <row r="51" spans="1:1" s="154" customFormat="1" x14ac:dyDescent="0.2">
      <c r="A51" s="168"/>
    </row>
    <row r="52" spans="1:1" s="154" customFormat="1" ht="12.75" customHeight="1" x14ac:dyDescent="0.2">
      <c r="A52" s="174" t="s">
        <v>301</v>
      </c>
    </row>
    <row r="53" spans="1:1" s="154" customFormat="1" x14ac:dyDescent="0.2">
      <c r="A53" s="170"/>
    </row>
    <row r="54" spans="1:1" s="154" customFormat="1" ht="21" customHeight="1" x14ac:dyDescent="0.2">
      <c r="A54" s="207" t="s">
        <v>411</v>
      </c>
    </row>
    <row r="55" spans="1:1" s="154" customFormat="1" x14ac:dyDescent="0.2">
      <c r="A55" s="205" t="s">
        <v>205</v>
      </c>
    </row>
    <row r="56" spans="1:1" s="154" customFormat="1" ht="14.25" customHeight="1" x14ac:dyDescent="0.2">
      <c r="A56" s="205"/>
    </row>
    <row r="57" spans="1:1" s="154" customFormat="1" x14ac:dyDescent="0.2">
      <c r="A57" s="207" t="s">
        <v>412</v>
      </c>
    </row>
    <row r="58" spans="1:1" s="154" customFormat="1" x14ac:dyDescent="0.2">
      <c r="A58" s="205" t="s">
        <v>205</v>
      </c>
    </row>
    <row r="59" spans="1:1" s="154" customFormat="1" x14ac:dyDescent="0.2">
      <c r="A59" s="176"/>
    </row>
    <row r="60" spans="1:1" s="154" customFormat="1" x14ac:dyDescent="0.2">
      <c r="A60" s="207" t="s">
        <v>413</v>
      </c>
    </row>
    <row r="61" spans="1:1" s="154" customFormat="1" x14ac:dyDescent="0.2">
      <c r="A61" s="205" t="s">
        <v>205</v>
      </c>
    </row>
    <row r="62" spans="1:1" x14ac:dyDescent="0.2">
      <c r="A62" s="176"/>
    </row>
    <row r="63" spans="1:1" s="154" customFormat="1" x14ac:dyDescent="0.2">
      <c r="A63" s="207" t="s">
        <v>414</v>
      </c>
    </row>
    <row r="64" spans="1:1" s="154" customFormat="1" x14ac:dyDescent="0.2">
      <c r="A64" s="205" t="s">
        <v>415</v>
      </c>
    </row>
    <row r="65" spans="1:1" s="154" customFormat="1" x14ac:dyDescent="0.2">
      <c r="A65" s="215"/>
    </row>
    <row r="66" spans="1:1" s="248" customFormat="1" ht="24.75" customHeight="1" x14ac:dyDescent="0.2">
      <c r="A66" s="207" t="s">
        <v>421</v>
      </c>
    </row>
    <row r="67" spans="1:1" s="154" customFormat="1" x14ac:dyDescent="0.2">
      <c r="A67" s="208"/>
    </row>
    <row r="68" spans="1:1" s="154" customFormat="1" x14ac:dyDescent="0.2">
      <c r="A68" s="207" t="s">
        <v>424</v>
      </c>
    </row>
    <row r="69" spans="1:1" s="154" customFormat="1" x14ac:dyDescent="0.2">
      <c r="A69" s="208" t="s">
        <v>422</v>
      </c>
    </row>
    <row r="70" spans="1:1" s="154" customFormat="1" x14ac:dyDescent="0.2">
      <c r="A70" s="205"/>
    </row>
    <row r="71" spans="1:1" s="154" customFormat="1" ht="36" x14ac:dyDescent="0.2">
      <c r="A71" s="207" t="s">
        <v>425</v>
      </c>
    </row>
    <row r="72" spans="1:1" s="154" customFormat="1" x14ac:dyDescent="0.2">
      <c r="A72" s="208" t="s">
        <v>423</v>
      </c>
    </row>
    <row r="73" spans="1:1" s="154" customFormat="1" x14ac:dyDescent="0.2">
      <c r="A73" s="137"/>
    </row>
    <row r="74" spans="1:1" ht="24" x14ac:dyDescent="0.2">
      <c r="A74" s="207" t="s">
        <v>426</v>
      </c>
    </row>
    <row r="75" spans="1:1" ht="72" x14ac:dyDescent="0.2">
      <c r="A75" s="208" t="s">
        <v>430</v>
      </c>
    </row>
    <row r="76" spans="1:1" x14ac:dyDescent="0.2">
      <c r="A76" s="205"/>
    </row>
    <row r="77" spans="1:1" x14ac:dyDescent="0.2">
      <c r="A77" s="207" t="s">
        <v>420</v>
      </c>
    </row>
    <row r="78" spans="1:1" x14ac:dyDescent="0.2">
      <c r="A78" s="208" t="s">
        <v>288</v>
      </c>
    </row>
    <row r="79" spans="1:1" x14ac:dyDescent="0.2">
      <c r="A79" s="205"/>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sheetData>
  <mergeCells count="3">
    <mergeCell ref="A16:A17"/>
    <mergeCell ref="A19:A22"/>
    <mergeCell ref="A41:A43"/>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626"/>
  <sheetViews>
    <sheetView topLeftCell="A16" workbookViewId="0">
      <selection activeCell="A16" sqref="A16:A67"/>
    </sheetView>
  </sheetViews>
  <sheetFormatPr defaultColWidth="9.85546875" defaultRowHeight="12.75" x14ac:dyDescent="0.2"/>
  <cols>
    <col min="1" max="1" width="38.5703125" style="32" customWidth="1"/>
    <col min="2" max="16384" width="9.85546875" style="32"/>
  </cols>
  <sheetData>
    <row r="1" spans="1:4" x14ac:dyDescent="0.2">
      <c r="A1" s="63" t="s">
        <v>61</v>
      </c>
    </row>
    <row r="2" spans="1:4" x14ac:dyDescent="0.2">
      <c r="A2" s="11" t="s">
        <v>397</v>
      </c>
    </row>
    <row r="3" spans="1:4" x14ac:dyDescent="0.2">
      <c r="A3" s="11" t="s">
        <v>275</v>
      </c>
    </row>
    <row r="4" spans="1:4" s="33" customFormat="1" ht="24.75" customHeight="1" x14ac:dyDescent="0.2">
      <c r="A4" s="88" t="s">
        <v>62</v>
      </c>
      <c r="B4" s="115" t="e">
        <f>'BAR BB| Open rates'!#REF!</f>
        <v>#REF!</v>
      </c>
      <c r="C4" s="115" t="e">
        <f>'BAR BB| Open rates'!#REF!</f>
        <v>#REF!</v>
      </c>
      <c r="D4" s="115" t="e">
        <f>'BAR BB| Open rates'!#REF!</f>
        <v>#REF!</v>
      </c>
    </row>
    <row r="5" spans="1:4" s="33" customFormat="1" ht="24.75" customHeight="1" x14ac:dyDescent="0.2">
      <c r="A5" s="104"/>
      <c r="B5" s="115" t="e">
        <f>'BAR BB| Open rates'!#REF!</f>
        <v>#REF!</v>
      </c>
      <c r="C5" s="115" t="e">
        <f>'BAR BB| Open rates'!#REF!</f>
        <v>#REF!</v>
      </c>
      <c r="D5" s="115" t="e">
        <f>'BAR BB| Open rates'!#REF!</f>
        <v>#REF!</v>
      </c>
    </row>
    <row r="6" spans="1:4" s="36" customFormat="1" ht="12" customHeight="1" x14ac:dyDescent="0.2">
      <c r="A6" s="184" t="s">
        <v>63</v>
      </c>
    </row>
    <row r="7" spans="1:4" s="36" customFormat="1" ht="12" customHeight="1" x14ac:dyDescent="0.2">
      <c r="A7" s="183">
        <v>1</v>
      </c>
      <c r="B7" s="57" t="e">
        <f>('BAR BB| Open rates'!#REF!*0.9)*0.87</f>
        <v>#REF!</v>
      </c>
      <c r="C7" s="57" t="e">
        <f>('BAR BB| Open rates'!#REF!*0.9)*0.87</f>
        <v>#REF!</v>
      </c>
      <c r="D7" s="57" t="e">
        <f>('BAR BB| Open rates'!#REF!*0.9)*0.87</f>
        <v>#REF!</v>
      </c>
    </row>
    <row r="8" spans="1:4" s="36" customFormat="1" ht="12" customHeight="1" x14ac:dyDescent="0.2">
      <c r="A8" s="183">
        <v>2</v>
      </c>
      <c r="B8" s="57" t="e">
        <f>('BAR BB| Open rates'!#REF!*0.9)*0.87</f>
        <v>#REF!</v>
      </c>
      <c r="C8" s="57" t="e">
        <f>('BAR BB| Open rates'!#REF!*0.9)*0.87</f>
        <v>#REF!</v>
      </c>
      <c r="D8" s="57" t="e">
        <f>('BAR BB| Open rates'!#REF!*0.9)*0.87</f>
        <v>#REF!</v>
      </c>
    </row>
    <row r="9" spans="1:4" s="36" customFormat="1" ht="12" customHeight="1" x14ac:dyDescent="0.2">
      <c r="A9" s="236" t="s">
        <v>175</v>
      </c>
      <c r="B9" s="43"/>
      <c r="C9" s="43"/>
      <c r="D9" s="43"/>
    </row>
    <row r="10" spans="1:4" s="36" customFormat="1" ht="12" customHeight="1" x14ac:dyDescent="0.2">
      <c r="A10" s="237">
        <v>1</v>
      </c>
      <c r="B10" s="57" t="e">
        <f>('BAR BB| Open rates'!#REF!*0.9)*0.87</f>
        <v>#REF!</v>
      </c>
      <c r="C10" s="57" t="e">
        <f>('BAR BB| Open rates'!#REF!*0.9)*0.87</f>
        <v>#REF!</v>
      </c>
      <c r="D10" s="57" t="e">
        <f>('BAR BB| Open rates'!#REF!*0.9)*0.87</f>
        <v>#REF!</v>
      </c>
    </row>
    <row r="11" spans="1:4" s="36" customFormat="1" ht="12" customHeight="1" x14ac:dyDescent="0.2">
      <c r="A11" s="237">
        <v>2</v>
      </c>
      <c r="B11" s="57" t="e">
        <f>('BAR BB| Open rates'!#REF!*0.9)*0.87</f>
        <v>#REF!</v>
      </c>
      <c r="C11" s="57" t="e">
        <f>('BAR BB| Open rates'!#REF!*0.9)*0.87</f>
        <v>#REF!</v>
      </c>
      <c r="D11" s="57" t="e">
        <f>('BAR BB| Open rates'!#REF!*0.9)*0.87</f>
        <v>#REF!</v>
      </c>
    </row>
    <row r="12" spans="1:4" s="36" customFormat="1" ht="12" customHeight="1" x14ac:dyDescent="0.2">
      <c r="A12" s="236" t="s">
        <v>176</v>
      </c>
      <c r="B12" s="43"/>
      <c r="C12" s="43"/>
      <c r="D12" s="43"/>
    </row>
    <row r="13" spans="1:4" s="36" customFormat="1" ht="12" customHeight="1" x14ac:dyDescent="0.2">
      <c r="A13" s="237">
        <v>1</v>
      </c>
      <c r="B13" s="57" t="e">
        <f>('BAR BB| Open rates'!#REF!*0.9)*0.87</f>
        <v>#REF!</v>
      </c>
      <c r="C13" s="57" t="e">
        <f>('BAR BB| Open rates'!#REF!*0.9)*0.87</f>
        <v>#REF!</v>
      </c>
      <c r="D13" s="57" t="e">
        <f>('BAR BB| Open rates'!#REF!*0.9)*0.87</f>
        <v>#REF!</v>
      </c>
    </row>
    <row r="14" spans="1:4" s="36" customFormat="1" ht="12" customHeight="1" x14ac:dyDescent="0.2">
      <c r="A14" s="237">
        <v>2</v>
      </c>
      <c r="B14" s="57" t="e">
        <f>('BAR BB| Open rates'!#REF!*0.9)*0.87</f>
        <v>#REF!</v>
      </c>
      <c r="C14" s="57" t="e">
        <f>('BAR BB| Open rates'!#REF!*0.9)*0.87</f>
        <v>#REF!</v>
      </c>
      <c r="D14" s="57" t="e">
        <f>('BAR BB| Open rates'!#REF!*0.9)*0.87</f>
        <v>#REF!</v>
      </c>
    </row>
    <row r="15" spans="1:4" s="33" customFormat="1" x14ac:dyDescent="0.2">
      <c r="A15" s="89"/>
    </row>
    <row r="16" spans="1:4" s="33" customFormat="1" ht="12.75" customHeight="1" x14ac:dyDescent="0.2">
      <c r="A16" s="371" t="s">
        <v>172</v>
      </c>
    </row>
    <row r="17" spans="1:1" s="33" customFormat="1" x14ac:dyDescent="0.2">
      <c r="A17" s="371"/>
    </row>
    <row r="18" spans="1:1" s="33" customFormat="1" x14ac:dyDescent="0.2">
      <c r="A18" s="89"/>
    </row>
    <row r="19" spans="1:1" s="33" customFormat="1" ht="12.75" customHeight="1" x14ac:dyDescent="0.2">
      <c r="A19" s="399" t="s">
        <v>408</v>
      </c>
    </row>
    <row r="20" spans="1:1" s="33" customFormat="1" ht="29.25" customHeight="1" x14ac:dyDescent="0.2">
      <c r="A20" s="399"/>
    </row>
    <row r="21" spans="1:1" s="33" customFormat="1" x14ac:dyDescent="0.2">
      <c r="A21" s="399"/>
    </row>
    <row r="22" spans="1:1" s="33" customFormat="1" ht="129.75" customHeight="1" x14ac:dyDescent="0.2">
      <c r="A22" s="399"/>
    </row>
    <row r="23" spans="1:1" s="31" customFormat="1" x14ac:dyDescent="0.2"/>
    <row r="24" spans="1:1" s="6" customFormat="1" ht="12" x14ac:dyDescent="0.2">
      <c r="A24" s="177" t="s">
        <v>83</v>
      </c>
    </row>
    <row r="25" spans="1:1" s="6" customFormat="1" ht="24" x14ac:dyDescent="0.2">
      <c r="A25" s="157" t="s">
        <v>409</v>
      </c>
    </row>
    <row r="26" spans="1:1" s="6" customFormat="1" ht="24" x14ac:dyDescent="0.2">
      <c r="A26" s="157" t="s">
        <v>410</v>
      </c>
    </row>
    <row r="27" spans="1:1" s="6" customFormat="1" x14ac:dyDescent="0.2">
      <c r="A27" s="33"/>
    </row>
    <row r="28" spans="1:1" s="6" customFormat="1" ht="12" x14ac:dyDescent="0.2">
      <c r="A28" s="174" t="s">
        <v>74</v>
      </c>
    </row>
    <row r="29" spans="1:1" s="6" customFormat="1" ht="36" x14ac:dyDescent="0.2">
      <c r="A29" s="179" t="s">
        <v>202</v>
      </c>
    </row>
    <row r="30" spans="1:1" s="36" customFormat="1" ht="12" x14ac:dyDescent="0.2">
      <c r="A30" s="178" t="s">
        <v>75</v>
      </c>
    </row>
    <row r="31" spans="1:1" s="36" customFormat="1" ht="24" x14ac:dyDescent="0.2">
      <c r="A31" s="175" t="s">
        <v>76</v>
      </c>
    </row>
    <row r="32" spans="1:1" s="33" customFormat="1" ht="26.25" customHeight="1" x14ac:dyDescent="0.2">
      <c r="A32" s="175" t="s">
        <v>89</v>
      </c>
    </row>
    <row r="33" spans="1:1" s="33" customFormat="1" x14ac:dyDescent="0.2">
      <c r="A33" s="175" t="s">
        <v>78</v>
      </c>
    </row>
    <row r="34" spans="1:1" s="33" customFormat="1" ht="36" x14ac:dyDescent="0.2">
      <c r="A34" s="175" t="s">
        <v>79</v>
      </c>
    </row>
    <row r="35" spans="1:1" s="33" customFormat="1" ht="24" x14ac:dyDescent="0.2">
      <c r="A35" s="175" t="s">
        <v>187</v>
      </c>
    </row>
    <row r="36" spans="1:1" s="33" customFormat="1" x14ac:dyDescent="0.2">
      <c r="A36" s="175" t="s">
        <v>105</v>
      </c>
    </row>
    <row r="37" spans="1:1" s="33" customFormat="1" ht="24" x14ac:dyDescent="0.2">
      <c r="A37" s="175" t="s">
        <v>203</v>
      </c>
    </row>
    <row r="38" spans="1:1" s="33" customFormat="1" ht="84" x14ac:dyDescent="0.2">
      <c r="A38" s="203" t="s">
        <v>101</v>
      </c>
    </row>
    <row r="39" spans="1:1" s="33" customFormat="1" x14ac:dyDescent="0.2">
      <c r="A39" s="221"/>
    </row>
    <row r="40" spans="1:1" s="33" customFormat="1" x14ac:dyDescent="0.2">
      <c r="A40" s="395" t="s">
        <v>417</v>
      </c>
    </row>
    <row r="41" spans="1:1" s="33" customFormat="1" x14ac:dyDescent="0.2">
      <c r="A41" s="396"/>
    </row>
    <row r="42" spans="1:1" s="33" customFormat="1" x14ac:dyDescent="0.2">
      <c r="A42" s="397"/>
    </row>
    <row r="43" spans="1:1" s="33" customFormat="1" x14ac:dyDescent="0.2">
      <c r="A43" s="69"/>
    </row>
    <row r="44" spans="1:1" s="33" customFormat="1" ht="36" x14ac:dyDescent="0.2">
      <c r="A44" s="206" t="s">
        <v>204</v>
      </c>
    </row>
    <row r="45" spans="1:1" s="33" customFormat="1" x14ac:dyDescent="0.2">
      <c r="A45" s="204" t="s">
        <v>416</v>
      </c>
    </row>
    <row r="46" spans="1:1" s="33" customFormat="1" x14ac:dyDescent="0.2">
      <c r="A46" s="6"/>
    </row>
    <row r="47" spans="1:1" s="33" customFormat="1" x14ac:dyDescent="0.2">
      <c r="A47" s="171" t="s">
        <v>81</v>
      </c>
    </row>
    <row r="48" spans="1:1" s="33" customFormat="1" ht="48" x14ac:dyDescent="0.2">
      <c r="A48" s="176" t="s">
        <v>102</v>
      </c>
    </row>
    <row r="49" spans="1:1" s="33" customFormat="1" ht="48" x14ac:dyDescent="0.2">
      <c r="A49" s="176" t="s">
        <v>104</v>
      </c>
    </row>
    <row r="50" spans="1:1" s="33" customFormat="1" x14ac:dyDescent="0.2">
      <c r="A50" s="168"/>
    </row>
    <row r="51" spans="1:1" s="33" customFormat="1" ht="25.5" x14ac:dyDescent="0.2">
      <c r="A51" s="174" t="s">
        <v>301</v>
      </c>
    </row>
    <row r="52" spans="1:1" s="33" customFormat="1" x14ac:dyDescent="0.2">
      <c r="A52" s="170"/>
    </row>
    <row r="53" spans="1:1" s="33" customFormat="1" ht="24" x14ac:dyDescent="0.2">
      <c r="A53" s="207" t="s">
        <v>411</v>
      </c>
    </row>
    <row r="54" spans="1:1" s="33" customFormat="1" ht="24" x14ac:dyDescent="0.2">
      <c r="A54" s="205" t="s">
        <v>205</v>
      </c>
    </row>
    <row r="55" spans="1:1" s="33" customFormat="1" x14ac:dyDescent="0.2">
      <c r="A55" s="205"/>
    </row>
    <row r="56" spans="1:1" s="33" customFormat="1" x14ac:dyDescent="0.2">
      <c r="A56" s="207" t="s">
        <v>412</v>
      </c>
    </row>
    <row r="57" spans="1:1" s="33" customFormat="1" ht="24" x14ac:dyDescent="0.2">
      <c r="A57" s="205" t="s">
        <v>205</v>
      </c>
    </row>
    <row r="58" spans="1:1" s="33" customFormat="1" x14ac:dyDescent="0.2">
      <c r="A58" s="176"/>
    </row>
    <row r="59" spans="1:1" s="33" customFormat="1" x14ac:dyDescent="0.2">
      <c r="A59" s="207" t="s">
        <v>413</v>
      </c>
    </row>
    <row r="60" spans="1:1" s="33" customFormat="1" ht="24" x14ac:dyDescent="0.2">
      <c r="A60" s="205" t="s">
        <v>205</v>
      </c>
    </row>
    <row r="61" spans="1:1" s="33" customFormat="1" x14ac:dyDescent="0.2">
      <c r="A61" s="176"/>
    </row>
    <row r="62" spans="1:1" s="33" customFormat="1" x14ac:dyDescent="0.2">
      <c r="A62" s="207" t="s">
        <v>414</v>
      </c>
    </row>
    <row r="63" spans="1:1" s="33" customFormat="1" x14ac:dyDescent="0.2">
      <c r="A63" s="205" t="s">
        <v>415</v>
      </c>
    </row>
    <row r="64" spans="1:1" s="33" customFormat="1" x14ac:dyDescent="0.2">
      <c r="A64" s="215"/>
    </row>
    <row r="65" spans="1:1" s="33" customFormat="1" x14ac:dyDescent="0.2">
      <c r="A65" s="207" t="s">
        <v>349</v>
      </c>
    </row>
    <row r="66" spans="1:1" s="33" customFormat="1" x14ac:dyDescent="0.2">
      <c r="A66" s="208" t="s">
        <v>288</v>
      </c>
    </row>
    <row r="67" spans="1:1" s="33" customFormat="1" x14ac:dyDescent="0.2">
      <c r="A67" s="205"/>
    </row>
    <row r="68" spans="1:1" s="33" customFormat="1" x14ac:dyDescent="0.2"/>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3">
    <mergeCell ref="A16:A17"/>
    <mergeCell ref="A19:A22"/>
    <mergeCell ref="A40:A42"/>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626"/>
  <sheetViews>
    <sheetView workbookViewId="0">
      <selection activeCell="A19" sqref="A19:A22"/>
    </sheetView>
  </sheetViews>
  <sheetFormatPr defaultColWidth="9.85546875" defaultRowHeight="12.75" x14ac:dyDescent="0.2"/>
  <cols>
    <col min="1" max="1" width="48.42578125" style="32" customWidth="1"/>
    <col min="2" max="16384" width="9.85546875" style="32"/>
  </cols>
  <sheetData>
    <row r="1" spans="1:4" x14ac:dyDescent="0.2">
      <c r="A1" s="63" t="s">
        <v>61</v>
      </c>
    </row>
    <row r="2" spans="1:4" x14ac:dyDescent="0.2">
      <c r="A2" s="11" t="s">
        <v>397</v>
      </c>
    </row>
    <row r="3" spans="1:4" x14ac:dyDescent="0.2">
      <c r="A3" s="11" t="s">
        <v>297</v>
      </c>
    </row>
    <row r="4" spans="1:4" s="33" customFormat="1" ht="24.75" customHeight="1" x14ac:dyDescent="0.2">
      <c r="A4" s="88" t="s">
        <v>62</v>
      </c>
      <c r="B4" s="115" t="e">
        <f>'BAR BB| Open rates'!#REF!</f>
        <v>#REF!</v>
      </c>
      <c r="C4" s="115" t="e">
        <f>'BAR BB| Open rates'!#REF!</f>
        <v>#REF!</v>
      </c>
      <c r="D4" s="115" t="e">
        <f>'BAR BB| Open rates'!#REF!</f>
        <v>#REF!</v>
      </c>
    </row>
    <row r="5" spans="1:4" s="33" customFormat="1" ht="24.75" customHeight="1" x14ac:dyDescent="0.2">
      <c r="A5" s="104"/>
      <c r="B5" s="115" t="e">
        <f>'BAR BB| Open rates'!#REF!</f>
        <v>#REF!</v>
      </c>
      <c r="C5" s="115" t="e">
        <f>'BAR BB| Open rates'!#REF!</f>
        <v>#REF!</v>
      </c>
      <c r="D5" s="115" t="e">
        <f>'BAR BB| Open rates'!#REF!</f>
        <v>#REF!</v>
      </c>
    </row>
    <row r="6" spans="1:4" s="36" customFormat="1" ht="12" customHeight="1" x14ac:dyDescent="0.2">
      <c r="A6" s="184" t="s">
        <v>63</v>
      </c>
    </row>
    <row r="7" spans="1:4" s="36" customFormat="1" ht="12" customHeight="1" x14ac:dyDescent="0.2">
      <c r="A7" s="183">
        <v>1</v>
      </c>
      <c r="B7" s="57" t="e">
        <f>(('BAR BB| Open rates'!#REF!*0.9)*0.87)+25</f>
        <v>#REF!</v>
      </c>
      <c r="C7" s="57" t="e">
        <f>(('BAR BB| Open rates'!#REF!*0.9)*0.87)+25</f>
        <v>#REF!</v>
      </c>
      <c r="D7" s="57" t="e">
        <f>(('BAR BB| Open rates'!#REF!*0.9)*0.87)+25</f>
        <v>#REF!</v>
      </c>
    </row>
    <row r="8" spans="1:4" s="36" customFormat="1" ht="12" customHeight="1" x14ac:dyDescent="0.2">
      <c r="A8" s="183">
        <v>2</v>
      </c>
      <c r="B8" s="57" t="e">
        <f>(('BAR BB| Open rates'!#REF!*0.9)*0.87)+25</f>
        <v>#REF!</v>
      </c>
      <c r="C8" s="57" t="e">
        <f>(('BAR BB| Open rates'!#REF!*0.9)*0.87)+25</f>
        <v>#REF!</v>
      </c>
      <c r="D8" s="57" t="e">
        <f>(('BAR BB| Open rates'!#REF!*0.9)*0.87)+25</f>
        <v>#REF!</v>
      </c>
    </row>
    <row r="9" spans="1:4" s="36" customFormat="1" ht="12" customHeight="1" x14ac:dyDescent="0.2">
      <c r="A9" s="236" t="s">
        <v>175</v>
      </c>
      <c r="B9" s="43"/>
      <c r="C9" s="43"/>
      <c r="D9" s="43"/>
    </row>
    <row r="10" spans="1:4" s="36" customFormat="1" ht="12" customHeight="1" x14ac:dyDescent="0.2">
      <c r="A10" s="237">
        <v>1</v>
      </c>
      <c r="B10" s="57" t="e">
        <f>(('BAR BB| Open rates'!#REF!*0.9)*0.87)+25</f>
        <v>#REF!</v>
      </c>
      <c r="C10" s="57" t="e">
        <f>(('BAR BB| Open rates'!#REF!*0.9)*0.87)+25</f>
        <v>#REF!</v>
      </c>
      <c r="D10" s="57" t="e">
        <f>(('BAR BB| Open rates'!#REF!*0.9)*0.87)+25</f>
        <v>#REF!</v>
      </c>
    </row>
    <row r="11" spans="1:4" s="36" customFormat="1" ht="12" customHeight="1" x14ac:dyDescent="0.2">
      <c r="A11" s="237">
        <v>2</v>
      </c>
      <c r="B11" s="57" t="e">
        <f>(('BAR BB| Open rates'!#REF!*0.9)*0.87)+25</f>
        <v>#REF!</v>
      </c>
      <c r="C11" s="57" t="e">
        <f>(('BAR BB| Open rates'!#REF!*0.9)*0.87)+25</f>
        <v>#REF!</v>
      </c>
      <c r="D11" s="57" t="e">
        <f>(('BAR BB| Open rates'!#REF!*0.9)*0.87)+25</f>
        <v>#REF!</v>
      </c>
    </row>
    <row r="12" spans="1:4" s="36" customFormat="1" ht="12" customHeight="1" x14ac:dyDescent="0.2">
      <c r="A12" s="236" t="s">
        <v>176</v>
      </c>
      <c r="B12" s="43"/>
      <c r="C12" s="43"/>
      <c r="D12" s="43"/>
    </row>
    <row r="13" spans="1:4" s="36" customFormat="1" ht="12" customHeight="1" x14ac:dyDescent="0.2">
      <c r="A13" s="237">
        <v>1</v>
      </c>
      <c r="B13" s="57" t="e">
        <f>(('BAR BB| Open rates'!#REF!*0.9)*0.87)+25</f>
        <v>#REF!</v>
      </c>
      <c r="C13" s="57" t="e">
        <f>(('BAR BB| Open rates'!#REF!*0.9)*0.87)+25</f>
        <v>#REF!</v>
      </c>
      <c r="D13" s="57" t="e">
        <f>(('BAR BB| Open rates'!#REF!*0.9)*0.87)+25</f>
        <v>#REF!</v>
      </c>
    </row>
    <row r="14" spans="1:4" s="36" customFormat="1" ht="12" customHeight="1" x14ac:dyDescent="0.2">
      <c r="A14" s="237">
        <v>2</v>
      </c>
      <c r="B14" s="57" t="e">
        <f>(('BAR BB| Open rates'!#REF!*0.9)*0.87)+25</f>
        <v>#REF!</v>
      </c>
      <c r="C14" s="57" t="e">
        <f>(('BAR BB| Open rates'!#REF!*0.9)*0.87)+25</f>
        <v>#REF!</v>
      </c>
      <c r="D14" s="57" t="e">
        <f>(('BAR BB| Open rates'!#REF!*0.9)*0.87)+25</f>
        <v>#REF!</v>
      </c>
    </row>
    <row r="15" spans="1:4" s="33" customFormat="1" x14ac:dyDescent="0.2">
      <c r="A15" s="89"/>
    </row>
    <row r="16" spans="1:4" s="33" customFormat="1" ht="12.75" customHeight="1" x14ac:dyDescent="0.2">
      <c r="A16" s="371" t="s">
        <v>172</v>
      </c>
    </row>
    <row r="17" spans="1:1" s="33" customFormat="1" x14ac:dyDescent="0.2">
      <c r="A17" s="371"/>
    </row>
    <row r="18" spans="1:1" s="33" customFormat="1" x14ac:dyDescent="0.2">
      <c r="A18" s="89"/>
    </row>
    <row r="19" spans="1:1" s="33" customFormat="1" ht="37.5" customHeight="1" x14ac:dyDescent="0.2">
      <c r="A19" s="390" t="s">
        <v>419</v>
      </c>
    </row>
    <row r="20" spans="1:1" s="33" customFormat="1" ht="30" customHeight="1" x14ac:dyDescent="0.2">
      <c r="A20" s="390"/>
    </row>
    <row r="21" spans="1:1" s="33" customFormat="1" ht="36" customHeight="1" x14ac:dyDescent="0.2">
      <c r="A21" s="390"/>
    </row>
    <row r="22" spans="1:1" s="33" customFormat="1" ht="55.5" customHeight="1" x14ac:dyDescent="0.2">
      <c r="A22" s="390"/>
    </row>
    <row r="23" spans="1:1" s="33" customFormat="1" x14ac:dyDescent="0.2">
      <c r="A23" s="31"/>
    </row>
    <row r="24" spans="1:1" s="31" customFormat="1" x14ac:dyDescent="0.2">
      <c r="A24" s="177" t="s">
        <v>83</v>
      </c>
    </row>
    <row r="25" spans="1:1" s="6" customFormat="1" ht="24" x14ac:dyDescent="0.2">
      <c r="A25" s="157" t="s">
        <v>409</v>
      </c>
    </row>
    <row r="26" spans="1:1" s="6" customFormat="1" ht="24" x14ac:dyDescent="0.2">
      <c r="A26" s="157" t="s">
        <v>410</v>
      </c>
    </row>
    <row r="27" spans="1:1" s="6" customFormat="1" x14ac:dyDescent="0.2">
      <c r="A27" s="33"/>
    </row>
    <row r="28" spans="1:1" s="6" customFormat="1" ht="12" x14ac:dyDescent="0.2">
      <c r="A28" s="174" t="s">
        <v>74</v>
      </c>
    </row>
    <row r="29" spans="1:1" s="6" customFormat="1" ht="24" x14ac:dyDescent="0.2">
      <c r="A29" s="179" t="s">
        <v>202</v>
      </c>
    </row>
    <row r="30" spans="1:1" s="6" customFormat="1" ht="12" x14ac:dyDescent="0.2">
      <c r="A30" s="178" t="s">
        <v>75</v>
      </c>
    </row>
    <row r="31" spans="1:1" s="36" customFormat="1" ht="24" x14ac:dyDescent="0.2">
      <c r="A31" s="175" t="s">
        <v>76</v>
      </c>
    </row>
    <row r="32" spans="1:1" s="36" customFormat="1" ht="24" x14ac:dyDescent="0.2">
      <c r="A32" s="175" t="s">
        <v>89</v>
      </c>
    </row>
    <row r="33" spans="1:1" s="33" customFormat="1" ht="26.25" customHeight="1" x14ac:dyDescent="0.2">
      <c r="A33" s="175" t="s">
        <v>78</v>
      </c>
    </row>
    <row r="34" spans="1:1" s="33" customFormat="1" x14ac:dyDescent="0.2">
      <c r="A34" s="175" t="s">
        <v>439</v>
      </c>
    </row>
    <row r="35" spans="1:1" s="33" customFormat="1" ht="24" x14ac:dyDescent="0.2">
      <c r="A35" s="175" t="s">
        <v>79</v>
      </c>
    </row>
    <row r="36" spans="1:1" s="33" customFormat="1" ht="24" x14ac:dyDescent="0.2">
      <c r="A36" s="175" t="s">
        <v>187</v>
      </c>
    </row>
    <row r="37" spans="1:1" s="33" customFormat="1" x14ac:dyDescent="0.2">
      <c r="A37" s="175" t="s">
        <v>105</v>
      </c>
    </row>
    <row r="38" spans="1:1" s="33" customFormat="1" ht="24" x14ac:dyDescent="0.2">
      <c r="A38" s="175" t="s">
        <v>203</v>
      </c>
    </row>
    <row r="39" spans="1:1" s="33" customFormat="1" ht="72" x14ac:dyDescent="0.2">
      <c r="A39" s="203" t="s">
        <v>101</v>
      </c>
    </row>
    <row r="40" spans="1:1" s="33" customFormat="1" ht="12.75" customHeight="1" x14ac:dyDescent="0.2">
      <c r="A40" s="221"/>
    </row>
    <row r="41" spans="1:1" s="33" customFormat="1" x14ac:dyDescent="0.2">
      <c r="A41" s="395" t="s">
        <v>417</v>
      </c>
    </row>
    <row r="42" spans="1:1" s="33" customFormat="1" x14ac:dyDescent="0.2">
      <c r="A42" s="396"/>
    </row>
    <row r="43" spans="1:1" s="33" customFormat="1" x14ac:dyDescent="0.2">
      <c r="A43" s="397"/>
    </row>
    <row r="44" spans="1:1" s="33" customFormat="1" x14ac:dyDescent="0.2">
      <c r="A44" s="69"/>
    </row>
    <row r="45" spans="1:1" s="33" customFormat="1" ht="24" x14ac:dyDescent="0.2">
      <c r="A45" s="206" t="s">
        <v>204</v>
      </c>
    </row>
    <row r="46" spans="1:1" s="33" customFormat="1" x14ac:dyDescent="0.2">
      <c r="A46" s="204" t="s">
        <v>416</v>
      </c>
    </row>
    <row r="47" spans="1:1" s="33" customFormat="1" x14ac:dyDescent="0.2">
      <c r="A47" s="6"/>
    </row>
    <row r="48" spans="1:1" s="33" customFormat="1" x14ac:dyDescent="0.2">
      <c r="A48" s="171" t="s">
        <v>81</v>
      </c>
    </row>
    <row r="49" spans="1:1" s="33" customFormat="1" ht="87.75" customHeight="1" x14ac:dyDescent="0.2">
      <c r="A49" s="176" t="s">
        <v>459</v>
      </c>
    </row>
    <row r="50" spans="1:1" s="33" customFormat="1" x14ac:dyDescent="0.2">
      <c r="A50" s="176"/>
    </row>
    <row r="51" spans="1:1" s="33" customFormat="1" x14ac:dyDescent="0.2">
      <c r="A51" s="168"/>
    </row>
    <row r="52" spans="1:1" s="33" customFormat="1" ht="26.25" x14ac:dyDescent="0.2">
      <c r="A52" s="174" t="s">
        <v>301</v>
      </c>
    </row>
    <row r="53" spans="1:1" s="33" customFormat="1" x14ac:dyDescent="0.2">
      <c r="A53" s="170"/>
    </row>
    <row r="54" spans="1:1" s="33" customFormat="1" x14ac:dyDescent="0.2">
      <c r="A54" s="207" t="s">
        <v>411</v>
      </c>
    </row>
    <row r="55" spans="1:1" s="33" customFormat="1" x14ac:dyDescent="0.2">
      <c r="A55" s="205" t="s">
        <v>205</v>
      </c>
    </row>
    <row r="56" spans="1:1" s="33" customFormat="1" x14ac:dyDescent="0.2">
      <c r="A56" s="205"/>
    </row>
    <row r="57" spans="1:1" s="33" customFormat="1" x14ac:dyDescent="0.2">
      <c r="A57" s="207" t="s">
        <v>412</v>
      </c>
    </row>
    <row r="58" spans="1:1" s="33" customFormat="1" x14ac:dyDescent="0.2">
      <c r="A58" s="205" t="s">
        <v>205</v>
      </c>
    </row>
    <row r="59" spans="1:1" s="33" customFormat="1" x14ac:dyDescent="0.2">
      <c r="A59" s="176"/>
    </row>
    <row r="60" spans="1:1" s="33" customFormat="1" x14ac:dyDescent="0.2">
      <c r="A60" s="207" t="s">
        <v>413</v>
      </c>
    </row>
    <row r="61" spans="1:1" s="33" customFormat="1" x14ac:dyDescent="0.2">
      <c r="A61" s="205" t="s">
        <v>205</v>
      </c>
    </row>
    <row r="62" spans="1:1" s="33" customFormat="1" x14ac:dyDescent="0.2">
      <c r="A62" s="176"/>
    </row>
    <row r="63" spans="1:1" s="33" customFormat="1" x14ac:dyDescent="0.2">
      <c r="A63" s="207" t="s">
        <v>414</v>
      </c>
    </row>
    <row r="64" spans="1:1" s="33" customFormat="1" x14ac:dyDescent="0.2">
      <c r="A64" s="205" t="s">
        <v>415</v>
      </c>
    </row>
    <row r="65" spans="1:1" s="33" customFormat="1" x14ac:dyDescent="0.2">
      <c r="A65" s="215"/>
    </row>
    <row r="66" spans="1:1" s="33" customFormat="1" ht="24" x14ac:dyDescent="0.2">
      <c r="A66" s="207" t="s">
        <v>421</v>
      </c>
    </row>
    <row r="67" spans="1:1" s="33" customFormat="1" x14ac:dyDescent="0.2">
      <c r="A67" s="208"/>
    </row>
    <row r="68" spans="1:1" s="33" customFormat="1" x14ac:dyDescent="0.2">
      <c r="A68" s="207" t="s">
        <v>424</v>
      </c>
    </row>
    <row r="69" spans="1:1" s="33" customFormat="1" x14ac:dyDescent="0.2">
      <c r="A69" s="208" t="s">
        <v>422</v>
      </c>
    </row>
    <row r="70" spans="1:1" s="33" customFormat="1" x14ac:dyDescent="0.2">
      <c r="A70" s="205"/>
    </row>
    <row r="71" spans="1:1" s="33" customFormat="1" ht="36" x14ac:dyDescent="0.2">
      <c r="A71" s="207" t="s">
        <v>425</v>
      </c>
    </row>
    <row r="72" spans="1:1" s="33" customFormat="1" x14ac:dyDescent="0.2">
      <c r="A72" s="208" t="s">
        <v>423</v>
      </c>
    </row>
    <row r="73" spans="1:1" s="33" customFormat="1" x14ac:dyDescent="0.2">
      <c r="A73" s="137"/>
    </row>
    <row r="74" spans="1:1" s="33" customFormat="1" ht="24" x14ac:dyDescent="0.2">
      <c r="A74" s="207" t="s">
        <v>426</v>
      </c>
    </row>
    <row r="75" spans="1:1" s="33" customFormat="1" ht="72" x14ac:dyDescent="0.2">
      <c r="A75" s="208" t="s">
        <v>430</v>
      </c>
    </row>
    <row r="76" spans="1:1" s="33" customFormat="1" x14ac:dyDescent="0.2">
      <c r="A76" s="205"/>
    </row>
    <row r="77" spans="1:1" s="33" customFormat="1" x14ac:dyDescent="0.2">
      <c r="A77" s="207" t="s">
        <v>420</v>
      </c>
    </row>
    <row r="78" spans="1:1" s="33" customFormat="1" x14ac:dyDescent="0.2">
      <c r="A78" s="208" t="s">
        <v>288</v>
      </c>
    </row>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3">
    <mergeCell ref="A16:A17"/>
    <mergeCell ref="A19:A22"/>
    <mergeCell ref="A41:A43"/>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92D050"/>
  </sheetPr>
  <dimension ref="A1:D353"/>
  <sheetViews>
    <sheetView workbookViewId="0">
      <pane xSplit="1" topLeftCell="B1" activePane="topRight" state="frozen"/>
      <selection activeCell="A10" sqref="A10"/>
      <selection pane="topRight" activeCell="A19" sqref="A19:A22"/>
    </sheetView>
  </sheetViews>
  <sheetFormatPr defaultColWidth="10" defaultRowHeight="12.75" x14ac:dyDescent="0.2"/>
  <cols>
    <col min="1" max="1" width="46.5703125" style="32" customWidth="1"/>
    <col min="2" max="16384" width="10" style="31"/>
  </cols>
  <sheetData>
    <row r="1" spans="1:4" x14ac:dyDescent="0.2">
      <c r="A1" s="63" t="s">
        <v>61</v>
      </c>
    </row>
    <row r="2" spans="1:4" ht="21.75" customHeight="1" x14ac:dyDescent="0.2">
      <c r="A2" s="177" t="s">
        <v>300</v>
      </c>
    </row>
    <row r="3" spans="1:4" x14ac:dyDescent="0.2">
      <c r="A3" s="167" t="s">
        <v>173</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rates'!#REF!*0.9*0.9</f>
        <v>#REF!</v>
      </c>
      <c r="C7" s="57" t="e">
        <f>'BAR BB| Open rates'!#REF!*0.9*0.9</f>
        <v>#REF!</v>
      </c>
      <c r="D7" s="57" t="e">
        <f>'BAR BB| Open rates'!#REF!*0.9*0.9</f>
        <v>#REF!</v>
      </c>
    </row>
    <row r="8" spans="1:4" x14ac:dyDescent="0.2">
      <c r="A8" s="163">
        <v>2</v>
      </c>
      <c r="B8" s="57" t="e">
        <f>'BAR BB| Open rates'!#REF!*0.9*0.9</f>
        <v>#REF!</v>
      </c>
      <c r="C8" s="57" t="e">
        <f>'BAR BB| Open rates'!#REF!*0.9*0.9</f>
        <v>#REF!</v>
      </c>
      <c r="D8" s="57" t="e">
        <f>'BAR BB| Open rates'!#REF!*0.9*0.9</f>
        <v>#REF!</v>
      </c>
    </row>
    <row r="9" spans="1:4" x14ac:dyDescent="0.2">
      <c r="A9" s="163" t="s">
        <v>175</v>
      </c>
      <c r="B9" s="57"/>
      <c r="C9" s="57"/>
      <c r="D9" s="57"/>
    </row>
    <row r="10" spans="1:4" x14ac:dyDescent="0.2">
      <c r="A10" s="163">
        <v>1</v>
      </c>
      <c r="B10" s="57" t="e">
        <f>'BAR BB| Open rates'!#REF!*0.9*0.9</f>
        <v>#REF!</v>
      </c>
      <c r="C10" s="57" t="e">
        <f>'BAR BB| Open rates'!#REF!*0.9*0.9</f>
        <v>#REF!</v>
      </c>
      <c r="D10" s="57" t="e">
        <f>'BAR BB| Open rates'!#REF!*0.9*0.9</f>
        <v>#REF!</v>
      </c>
    </row>
    <row r="11" spans="1:4" x14ac:dyDescent="0.2">
      <c r="A11" s="163">
        <v>2</v>
      </c>
      <c r="B11" s="57" t="e">
        <f>'BAR BB| Open rates'!#REF!*0.9*0.9</f>
        <v>#REF!</v>
      </c>
      <c r="C11" s="57" t="e">
        <f>'BAR BB| Open rates'!#REF!*0.9*0.9</f>
        <v>#REF!</v>
      </c>
      <c r="D11" s="57" t="e">
        <f>'BAR BB| Open rates'!#REF!*0.9*0.9</f>
        <v>#REF!</v>
      </c>
    </row>
    <row r="12" spans="1:4" x14ac:dyDescent="0.2">
      <c r="A12" s="163" t="s">
        <v>176</v>
      </c>
      <c r="B12" s="57"/>
      <c r="C12" s="57"/>
      <c r="D12" s="57"/>
    </row>
    <row r="13" spans="1:4" x14ac:dyDescent="0.2">
      <c r="A13" s="163">
        <v>1</v>
      </c>
      <c r="B13" s="57" t="e">
        <f>'BAR BB| Open rates'!#REF!*0.9*0.9</f>
        <v>#REF!</v>
      </c>
      <c r="C13" s="57" t="e">
        <f>'BAR BB| Open rates'!#REF!*0.9*0.9</f>
        <v>#REF!</v>
      </c>
      <c r="D13" s="57" t="e">
        <f>'BAR BB| Open rates'!#REF!*0.9*0.9</f>
        <v>#REF!</v>
      </c>
    </row>
    <row r="14" spans="1:4" x14ac:dyDescent="0.2">
      <c r="A14" s="163">
        <v>2</v>
      </c>
      <c r="B14" s="57" t="e">
        <f>'BAR BB| Open rates'!#REF!*0.9*0.9</f>
        <v>#REF!</v>
      </c>
      <c r="C14" s="57" t="e">
        <f>'BAR BB| Open rates'!#REF!*0.9*0.9</f>
        <v>#REF!</v>
      </c>
      <c r="D14" s="57" t="e">
        <f>'BAR BB| Open rates'!#REF!*0.9*0.9</f>
        <v>#REF!</v>
      </c>
    </row>
    <row r="15" spans="1:4" x14ac:dyDescent="0.2">
      <c r="A15" s="89"/>
    </row>
    <row r="16" spans="1:4" ht="12.75" customHeight="1" x14ac:dyDescent="0.2">
      <c r="A16" s="371" t="s">
        <v>172</v>
      </c>
    </row>
    <row r="17" spans="1:1" x14ac:dyDescent="0.2">
      <c r="A17" s="371"/>
    </row>
    <row r="18" spans="1:1" x14ac:dyDescent="0.2">
      <c r="A18" s="89"/>
    </row>
    <row r="19" spans="1:1" s="154" customFormat="1" ht="42" customHeight="1" x14ac:dyDescent="0.2">
      <c r="A19" s="390" t="s">
        <v>419</v>
      </c>
    </row>
    <row r="20" spans="1:1" s="154" customFormat="1" ht="42" customHeight="1" x14ac:dyDescent="0.2">
      <c r="A20" s="390"/>
    </row>
    <row r="21" spans="1:1" s="154" customFormat="1" ht="42" customHeight="1" x14ac:dyDescent="0.2">
      <c r="A21" s="390"/>
    </row>
    <row r="22" spans="1:1" s="154" customFormat="1" ht="42" customHeight="1" x14ac:dyDescent="0.2">
      <c r="A22" s="390"/>
    </row>
    <row r="23" spans="1:1" ht="12.75" customHeight="1" x14ac:dyDescent="0.2">
      <c r="A23" s="31"/>
    </row>
    <row r="24" spans="1:1" x14ac:dyDescent="0.2">
      <c r="A24" s="177" t="s">
        <v>83</v>
      </c>
    </row>
    <row r="25" spans="1:1" ht="24" x14ac:dyDescent="0.2">
      <c r="A25" s="157" t="s">
        <v>409</v>
      </c>
    </row>
    <row r="26" spans="1:1" ht="24" x14ac:dyDescent="0.2">
      <c r="A26" s="157" t="s">
        <v>410</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439</v>
      </c>
    </row>
    <row r="35" spans="1:1" ht="24" x14ac:dyDescent="0.2">
      <c r="A35" s="175" t="s">
        <v>79</v>
      </c>
    </row>
    <row r="36" spans="1:1" ht="24" x14ac:dyDescent="0.2">
      <c r="A36" s="175" t="s">
        <v>187</v>
      </c>
    </row>
    <row r="37" spans="1:1" x14ac:dyDescent="0.2">
      <c r="A37" s="175" t="s">
        <v>105</v>
      </c>
    </row>
    <row r="38" spans="1:1" ht="72" customHeight="1" x14ac:dyDescent="0.2">
      <c r="A38" s="175" t="s">
        <v>203</v>
      </c>
    </row>
    <row r="39" spans="1:1" ht="32.25" customHeight="1" x14ac:dyDescent="0.2">
      <c r="A39" s="203" t="s">
        <v>101</v>
      </c>
    </row>
    <row r="40" spans="1:1" ht="15.75" customHeight="1" x14ac:dyDescent="0.2">
      <c r="A40" s="221"/>
    </row>
    <row r="41" spans="1:1" ht="15" customHeight="1" x14ac:dyDescent="0.2">
      <c r="A41" s="395" t="s">
        <v>417</v>
      </c>
    </row>
    <row r="42" spans="1:1" ht="15" customHeight="1" x14ac:dyDescent="0.2">
      <c r="A42" s="396"/>
    </row>
    <row r="43" spans="1:1" x14ac:dyDescent="0.2">
      <c r="A43" s="397"/>
    </row>
    <row r="44" spans="1:1" x14ac:dyDescent="0.2">
      <c r="A44" s="69"/>
    </row>
    <row r="45" spans="1:1" s="154" customFormat="1" ht="27.75" customHeight="1" x14ac:dyDescent="0.2">
      <c r="A45" s="206" t="s">
        <v>204</v>
      </c>
    </row>
    <row r="46" spans="1:1" x14ac:dyDescent="0.2">
      <c r="A46" s="204" t="s">
        <v>416</v>
      </c>
    </row>
    <row r="47" spans="1:1" x14ac:dyDescent="0.2">
      <c r="A47" s="6"/>
    </row>
    <row r="48" spans="1:1" x14ac:dyDescent="0.2">
      <c r="A48" s="171" t="s">
        <v>81</v>
      </c>
    </row>
    <row r="49" spans="1:1" ht="84" x14ac:dyDescent="0.2">
      <c r="A49" s="176" t="s">
        <v>459</v>
      </c>
    </row>
    <row r="50" spans="1:1" x14ac:dyDescent="0.2">
      <c r="A50" s="176"/>
    </row>
    <row r="51" spans="1:1" x14ac:dyDescent="0.2">
      <c r="A51" s="168"/>
    </row>
    <row r="52" spans="1:1" ht="26.25" x14ac:dyDescent="0.2">
      <c r="A52" s="174" t="s">
        <v>301</v>
      </c>
    </row>
    <row r="53" spans="1:1" s="154" customFormat="1" x14ac:dyDescent="0.2">
      <c r="A53" s="170"/>
    </row>
    <row r="54" spans="1:1" s="154" customFormat="1" x14ac:dyDescent="0.2">
      <c r="A54" s="207" t="s">
        <v>411</v>
      </c>
    </row>
    <row r="55" spans="1:1" s="154" customFormat="1" ht="12.75" customHeight="1" x14ac:dyDescent="0.2">
      <c r="A55" s="205" t="s">
        <v>205</v>
      </c>
    </row>
    <row r="56" spans="1:1" s="154" customFormat="1" x14ac:dyDescent="0.2">
      <c r="A56" s="205"/>
    </row>
    <row r="57" spans="1:1" s="154" customFormat="1" x14ac:dyDescent="0.2">
      <c r="A57" s="207" t="s">
        <v>412</v>
      </c>
    </row>
    <row r="58" spans="1:1" s="154" customFormat="1" ht="13.5" customHeight="1" x14ac:dyDescent="0.2">
      <c r="A58" s="205" t="s">
        <v>205</v>
      </c>
    </row>
    <row r="59" spans="1:1" s="154" customFormat="1" x14ac:dyDescent="0.2">
      <c r="A59" s="176"/>
    </row>
    <row r="60" spans="1:1" s="154" customFormat="1" x14ac:dyDescent="0.2">
      <c r="A60" s="207" t="s">
        <v>413</v>
      </c>
    </row>
    <row r="61" spans="1:1" s="154" customFormat="1" ht="12.75" customHeight="1" x14ac:dyDescent="0.2">
      <c r="A61" s="205" t="s">
        <v>205</v>
      </c>
    </row>
    <row r="62" spans="1:1" s="154" customFormat="1" x14ac:dyDescent="0.2">
      <c r="A62" s="176"/>
    </row>
    <row r="63" spans="1:1" s="154" customFormat="1" x14ac:dyDescent="0.2">
      <c r="A63" s="207" t="s">
        <v>414</v>
      </c>
    </row>
    <row r="64" spans="1:1" s="154" customFormat="1" x14ac:dyDescent="0.2">
      <c r="A64" s="205" t="s">
        <v>415</v>
      </c>
    </row>
    <row r="65" spans="1:1" s="154" customFormat="1" ht="23.25" customHeight="1" x14ac:dyDescent="0.2">
      <c r="A65" s="215"/>
    </row>
    <row r="66" spans="1:1" s="154" customFormat="1" ht="24" x14ac:dyDescent="0.2">
      <c r="A66" s="207" t="s">
        <v>421</v>
      </c>
    </row>
    <row r="67" spans="1:1" s="154" customFormat="1" x14ac:dyDescent="0.2">
      <c r="A67" s="208"/>
    </row>
    <row r="68" spans="1:1" s="154" customFormat="1" x14ac:dyDescent="0.2">
      <c r="A68" s="207" t="s">
        <v>424</v>
      </c>
    </row>
    <row r="69" spans="1:1" s="154" customFormat="1" x14ac:dyDescent="0.2">
      <c r="A69" s="208" t="s">
        <v>422</v>
      </c>
    </row>
    <row r="70" spans="1:1" s="154" customFormat="1" x14ac:dyDescent="0.2">
      <c r="A70" s="205"/>
    </row>
    <row r="71" spans="1:1" ht="36" x14ac:dyDescent="0.2">
      <c r="A71" s="207" t="s">
        <v>425</v>
      </c>
    </row>
    <row r="72" spans="1:1" s="154" customFormat="1" x14ac:dyDescent="0.2">
      <c r="A72" s="208" t="s">
        <v>423</v>
      </c>
    </row>
    <row r="73" spans="1:1" s="154" customFormat="1" x14ac:dyDescent="0.2">
      <c r="A73" s="137"/>
    </row>
    <row r="74" spans="1:1" s="154" customFormat="1" ht="24" x14ac:dyDescent="0.2">
      <c r="A74" s="207" t="s">
        <v>426</v>
      </c>
    </row>
    <row r="75" spans="1:1" s="154" customFormat="1" ht="15" customHeight="1" x14ac:dyDescent="0.2">
      <c r="A75" s="208" t="s">
        <v>430</v>
      </c>
    </row>
    <row r="76" spans="1:1" s="154" customFormat="1" x14ac:dyDescent="0.2">
      <c r="A76" s="205"/>
    </row>
    <row r="77" spans="1:1" s="154" customFormat="1" x14ac:dyDescent="0.2">
      <c r="A77" s="207" t="s">
        <v>420</v>
      </c>
    </row>
    <row r="78" spans="1:1" s="154" customFormat="1" x14ac:dyDescent="0.2">
      <c r="A78" s="208" t="s">
        <v>288</v>
      </c>
    </row>
    <row r="79" spans="1:1" s="154" customFormat="1" x14ac:dyDescent="0.2">
      <c r="A79" s="205"/>
    </row>
    <row r="80" spans="1:1" s="154" customFormat="1" x14ac:dyDescent="0.2">
      <c r="A80" s="176"/>
    </row>
    <row r="81" spans="1:1" s="154" customFormat="1" x14ac:dyDescent="0.2">
      <c r="A81" s="207"/>
    </row>
    <row r="82" spans="1:1" s="154" customFormat="1" x14ac:dyDescent="0.2">
      <c r="A82" s="205"/>
    </row>
    <row r="83" spans="1:1" s="154" customFormat="1" x14ac:dyDescent="0.2">
      <c r="A83" s="176"/>
    </row>
    <row r="84" spans="1:1" s="154" customFormat="1" x14ac:dyDescent="0.2">
      <c r="A84" s="207"/>
    </row>
    <row r="85" spans="1:1" s="154" customFormat="1" x14ac:dyDescent="0.2">
      <c r="A85" s="205"/>
    </row>
    <row r="86" spans="1:1" x14ac:dyDescent="0.2">
      <c r="A86" s="170"/>
    </row>
    <row r="87" spans="1:1" x14ac:dyDescent="0.2">
      <c r="A87" s="207"/>
    </row>
    <row r="88" spans="1:1" x14ac:dyDescent="0.2">
      <c r="A88" s="205"/>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19:A22"/>
    <mergeCell ref="A41:A43"/>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92D050"/>
  </sheetPr>
  <dimension ref="A1:D353"/>
  <sheetViews>
    <sheetView workbookViewId="0">
      <pane xSplit="1" topLeftCell="B1" activePane="topRight" state="frozen"/>
      <selection activeCell="A10" sqref="A10"/>
      <selection pane="topRight" activeCell="A19" sqref="A19:A22"/>
    </sheetView>
  </sheetViews>
  <sheetFormatPr defaultColWidth="10" defaultRowHeight="12.75" x14ac:dyDescent="0.2"/>
  <cols>
    <col min="1" max="1" width="46.5703125" style="32" customWidth="1"/>
    <col min="2" max="16384" width="10" style="31"/>
  </cols>
  <sheetData>
    <row r="1" spans="1:4" x14ac:dyDescent="0.2">
      <c r="A1" s="63" t="s">
        <v>61</v>
      </c>
    </row>
    <row r="2" spans="1:4" ht="24" customHeight="1" x14ac:dyDescent="0.2">
      <c r="A2" s="177" t="s">
        <v>300</v>
      </c>
    </row>
    <row r="3" spans="1:4" x14ac:dyDescent="0.2">
      <c r="A3" s="167" t="s">
        <v>418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rates'!#REF!*0.9*0.85</f>
        <v>#REF!</v>
      </c>
      <c r="C7" s="57" t="e">
        <f>'BAR BB| Open rates'!#REF!*0.9*0.85</f>
        <v>#REF!</v>
      </c>
      <c r="D7" s="57" t="e">
        <f>'BAR BB| Open rates'!#REF!*0.9*0.85</f>
        <v>#REF!</v>
      </c>
    </row>
    <row r="8" spans="1:4" x14ac:dyDescent="0.2">
      <c r="A8" s="163">
        <v>2</v>
      </c>
      <c r="B8" s="57" t="e">
        <f>'BAR BB| Open rates'!#REF!*0.9*0.85</f>
        <v>#REF!</v>
      </c>
      <c r="C8" s="57" t="e">
        <f>'BAR BB| Open rates'!#REF!*0.9*0.85</f>
        <v>#REF!</v>
      </c>
      <c r="D8" s="57" t="e">
        <f>'BAR BB| Open rates'!#REF!*0.9*0.85</f>
        <v>#REF!</v>
      </c>
    </row>
    <row r="9" spans="1:4" x14ac:dyDescent="0.2">
      <c r="A9" s="163" t="s">
        <v>175</v>
      </c>
      <c r="B9" s="57"/>
      <c r="C9" s="57"/>
      <c r="D9" s="57"/>
    </row>
    <row r="10" spans="1:4" x14ac:dyDescent="0.2">
      <c r="A10" s="163">
        <v>1</v>
      </c>
      <c r="B10" s="57" t="e">
        <f>'BAR BB| Open rates'!#REF!*0.9*0.85</f>
        <v>#REF!</v>
      </c>
      <c r="C10" s="57" t="e">
        <f>'BAR BB| Open rates'!#REF!*0.9*0.85</f>
        <v>#REF!</v>
      </c>
      <c r="D10" s="57" t="e">
        <f>'BAR BB| Open rates'!#REF!*0.9*0.85</f>
        <v>#REF!</v>
      </c>
    </row>
    <row r="11" spans="1:4" x14ac:dyDescent="0.2">
      <c r="A11" s="163">
        <v>2</v>
      </c>
      <c r="B11" s="57" t="e">
        <f>'BAR BB| Open rates'!#REF!*0.9*0.85</f>
        <v>#REF!</v>
      </c>
      <c r="C11" s="57" t="e">
        <f>'BAR BB| Open rates'!#REF!*0.9*0.85</f>
        <v>#REF!</v>
      </c>
      <c r="D11" s="57" t="e">
        <f>'BAR BB| Open rates'!#REF!*0.9*0.85</f>
        <v>#REF!</v>
      </c>
    </row>
    <row r="12" spans="1:4" x14ac:dyDescent="0.2">
      <c r="A12" s="163" t="s">
        <v>176</v>
      </c>
      <c r="B12" s="57"/>
      <c r="C12" s="57"/>
      <c r="D12" s="57"/>
    </row>
    <row r="13" spans="1:4" x14ac:dyDescent="0.2">
      <c r="A13" s="163">
        <v>1</v>
      </c>
      <c r="B13" s="57" t="e">
        <f>'BAR BB| Open rates'!#REF!*0.9*0.85</f>
        <v>#REF!</v>
      </c>
      <c r="C13" s="57" t="e">
        <f>'BAR BB| Open rates'!#REF!*0.9*0.85</f>
        <v>#REF!</v>
      </c>
      <c r="D13" s="57" t="e">
        <f>'BAR BB| Open rates'!#REF!*0.9*0.85</f>
        <v>#REF!</v>
      </c>
    </row>
    <row r="14" spans="1:4" x14ac:dyDescent="0.2">
      <c r="A14" s="163">
        <v>2</v>
      </c>
      <c r="B14" s="57" t="e">
        <f>'BAR BB| Open rates'!#REF!*0.9*0.85</f>
        <v>#REF!</v>
      </c>
      <c r="C14" s="57" t="e">
        <f>'BAR BB| Open rates'!#REF!*0.9*0.85</f>
        <v>#REF!</v>
      </c>
      <c r="D14" s="57" t="e">
        <f>'BAR BB| Open rates'!#REF!*0.9*0.85</f>
        <v>#REF!</v>
      </c>
    </row>
    <row r="15" spans="1:4" x14ac:dyDescent="0.2">
      <c r="A15" s="89"/>
    </row>
    <row r="16" spans="1:4" ht="12.75" customHeight="1" x14ac:dyDescent="0.2">
      <c r="A16" s="371" t="s">
        <v>172</v>
      </c>
    </row>
    <row r="17" spans="1:1" x14ac:dyDescent="0.2">
      <c r="A17" s="371"/>
    </row>
    <row r="18" spans="1:1" x14ac:dyDescent="0.2">
      <c r="A18" s="89"/>
    </row>
    <row r="19" spans="1:1" s="154" customFormat="1" ht="41.25" customHeight="1" x14ac:dyDescent="0.2">
      <c r="A19" s="390" t="s">
        <v>419</v>
      </c>
    </row>
    <row r="20" spans="1:1" s="154" customFormat="1" ht="41.25" customHeight="1" x14ac:dyDescent="0.2">
      <c r="A20" s="390"/>
    </row>
    <row r="21" spans="1:1" s="154" customFormat="1" ht="41.25" customHeight="1" x14ac:dyDescent="0.2">
      <c r="A21" s="390"/>
    </row>
    <row r="22" spans="1:1" s="154" customFormat="1" ht="41.25" customHeight="1" x14ac:dyDescent="0.2">
      <c r="A22" s="390"/>
    </row>
    <row r="23" spans="1:1" ht="12.75" customHeight="1" x14ac:dyDescent="0.2">
      <c r="A23" s="31"/>
    </row>
    <row r="24" spans="1:1" x14ac:dyDescent="0.2">
      <c r="A24" s="177" t="s">
        <v>83</v>
      </c>
    </row>
    <row r="25" spans="1:1" ht="24" x14ac:dyDescent="0.2">
      <c r="A25" s="157" t="s">
        <v>409</v>
      </c>
    </row>
    <row r="26" spans="1:1" ht="24" x14ac:dyDescent="0.2">
      <c r="A26" s="157" t="s">
        <v>410</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439</v>
      </c>
    </row>
    <row r="35" spans="1:1" ht="24" x14ac:dyDescent="0.2">
      <c r="A35" s="175" t="s">
        <v>79</v>
      </c>
    </row>
    <row r="36" spans="1:1" ht="24" x14ac:dyDescent="0.2">
      <c r="A36" s="175" t="s">
        <v>187</v>
      </c>
    </row>
    <row r="37" spans="1:1" x14ac:dyDescent="0.2">
      <c r="A37" s="175" t="s">
        <v>105</v>
      </c>
    </row>
    <row r="38" spans="1:1" ht="72" customHeight="1" x14ac:dyDescent="0.2">
      <c r="A38" s="175" t="s">
        <v>203</v>
      </c>
    </row>
    <row r="39" spans="1:1" ht="15.75" customHeight="1" x14ac:dyDescent="0.2">
      <c r="A39" s="203" t="s">
        <v>101</v>
      </c>
    </row>
    <row r="40" spans="1:1" ht="15.75" customHeight="1" x14ac:dyDescent="0.2">
      <c r="A40" s="221"/>
    </row>
    <row r="41" spans="1:1" ht="15" customHeight="1" x14ac:dyDescent="0.2">
      <c r="A41" s="395" t="s">
        <v>417</v>
      </c>
    </row>
    <row r="42" spans="1:1" ht="15" customHeight="1" x14ac:dyDescent="0.2">
      <c r="A42" s="396"/>
    </row>
    <row r="43" spans="1:1" x14ac:dyDescent="0.2">
      <c r="A43" s="397"/>
    </row>
    <row r="44" spans="1:1" x14ac:dyDescent="0.2">
      <c r="A44" s="69"/>
    </row>
    <row r="45" spans="1:1" s="154" customFormat="1" ht="27.75" customHeight="1" x14ac:dyDescent="0.2">
      <c r="A45" s="206" t="s">
        <v>204</v>
      </c>
    </row>
    <row r="46" spans="1:1" x14ac:dyDescent="0.2">
      <c r="A46" s="204" t="s">
        <v>416</v>
      </c>
    </row>
    <row r="47" spans="1:1" x14ac:dyDescent="0.2">
      <c r="A47" s="6"/>
    </row>
    <row r="48" spans="1:1" x14ac:dyDescent="0.2">
      <c r="A48" s="171" t="s">
        <v>81</v>
      </c>
    </row>
    <row r="49" spans="1:1" ht="84" x14ac:dyDescent="0.2">
      <c r="A49" s="176" t="s">
        <v>459</v>
      </c>
    </row>
    <row r="50" spans="1:1" x14ac:dyDescent="0.2">
      <c r="A50" s="176"/>
    </row>
    <row r="51" spans="1:1" x14ac:dyDescent="0.2">
      <c r="A51" s="168"/>
    </row>
    <row r="52" spans="1:1" ht="26.25" x14ac:dyDescent="0.2">
      <c r="A52" s="174" t="s">
        <v>301</v>
      </c>
    </row>
    <row r="53" spans="1:1" s="154" customFormat="1" x14ac:dyDescent="0.2">
      <c r="A53" s="170"/>
    </row>
    <row r="54" spans="1:1" s="154" customFormat="1" x14ac:dyDescent="0.2">
      <c r="A54" s="207" t="s">
        <v>411</v>
      </c>
    </row>
    <row r="55" spans="1:1" s="154" customFormat="1" ht="12.75" customHeight="1" x14ac:dyDescent="0.2">
      <c r="A55" s="205" t="s">
        <v>205</v>
      </c>
    </row>
    <row r="56" spans="1:1" s="154" customFormat="1" x14ac:dyDescent="0.2">
      <c r="A56" s="205"/>
    </row>
    <row r="57" spans="1:1" s="154" customFormat="1" x14ac:dyDescent="0.2">
      <c r="A57" s="207" t="s">
        <v>412</v>
      </c>
    </row>
    <row r="58" spans="1:1" s="154" customFormat="1" ht="13.5" customHeight="1" x14ac:dyDescent="0.2">
      <c r="A58" s="205" t="s">
        <v>205</v>
      </c>
    </row>
    <row r="59" spans="1:1" s="154" customFormat="1" x14ac:dyDescent="0.2">
      <c r="A59" s="176"/>
    </row>
    <row r="60" spans="1:1" s="154" customFormat="1" x14ac:dyDescent="0.2">
      <c r="A60" s="207" t="s">
        <v>413</v>
      </c>
    </row>
    <row r="61" spans="1:1" s="154" customFormat="1" ht="12.75" customHeight="1" x14ac:dyDescent="0.2">
      <c r="A61" s="205" t="s">
        <v>205</v>
      </c>
    </row>
    <row r="62" spans="1:1" s="154" customFormat="1" x14ac:dyDescent="0.2">
      <c r="A62" s="176"/>
    </row>
    <row r="63" spans="1:1" s="154" customFormat="1" x14ac:dyDescent="0.2">
      <c r="A63" s="207" t="s">
        <v>414</v>
      </c>
    </row>
    <row r="64" spans="1:1" s="154" customFormat="1" x14ac:dyDescent="0.2">
      <c r="A64" s="205" t="s">
        <v>415</v>
      </c>
    </row>
    <row r="65" spans="1:1" s="154" customFormat="1" ht="23.25" customHeight="1" x14ac:dyDescent="0.2">
      <c r="A65" s="215"/>
    </row>
    <row r="66" spans="1:1" s="154" customFormat="1" ht="24" x14ac:dyDescent="0.2">
      <c r="A66" s="207" t="s">
        <v>421</v>
      </c>
    </row>
    <row r="67" spans="1:1" s="154" customFormat="1" x14ac:dyDescent="0.2">
      <c r="A67" s="208"/>
    </row>
    <row r="68" spans="1:1" s="154" customFormat="1" x14ac:dyDescent="0.2">
      <c r="A68" s="207" t="s">
        <v>424</v>
      </c>
    </row>
    <row r="69" spans="1:1" s="154" customFormat="1" x14ac:dyDescent="0.2">
      <c r="A69" s="208" t="s">
        <v>422</v>
      </c>
    </row>
    <row r="70" spans="1:1" s="154" customFormat="1" x14ac:dyDescent="0.2">
      <c r="A70" s="205"/>
    </row>
    <row r="71" spans="1:1" ht="36" x14ac:dyDescent="0.2">
      <c r="A71" s="207" t="s">
        <v>425</v>
      </c>
    </row>
    <row r="72" spans="1:1" s="154" customFormat="1" x14ac:dyDescent="0.2">
      <c r="A72" s="208" t="s">
        <v>423</v>
      </c>
    </row>
    <row r="73" spans="1:1" s="154" customFormat="1" x14ac:dyDescent="0.2">
      <c r="A73" s="137"/>
    </row>
    <row r="74" spans="1:1" s="154" customFormat="1" ht="24" x14ac:dyDescent="0.2">
      <c r="A74" s="207" t="s">
        <v>426</v>
      </c>
    </row>
    <row r="75" spans="1:1" s="154" customFormat="1" ht="21" customHeight="1" x14ac:dyDescent="0.2">
      <c r="A75" s="208" t="s">
        <v>430</v>
      </c>
    </row>
    <row r="76" spans="1:1" s="154" customFormat="1" x14ac:dyDescent="0.2">
      <c r="A76" s="205"/>
    </row>
    <row r="77" spans="1:1" s="154" customFormat="1" x14ac:dyDescent="0.2">
      <c r="A77" s="207" t="s">
        <v>420</v>
      </c>
    </row>
    <row r="78" spans="1:1" s="154" customFormat="1" x14ac:dyDescent="0.2">
      <c r="A78" s="208" t="s">
        <v>288</v>
      </c>
    </row>
    <row r="79" spans="1:1" s="154" customFormat="1" x14ac:dyDescent="0.2">
      <c r="A79" s="205"/>
    </row>
    <row r="80" spans="1:1" s="154" customFormat="1" x14ac:dyDescent="0.2">
      <c r="A80" s="176"/>
    </row>
    <row r="81" spans="1:1" s="154" customFormat="1" x14ac:dyDescent="0.2">
      <c r="A81" s="207"/>
    </row>
    <row r="82" spans="1:1" s="154" customFormat="1" x14ac:dyDescent="0.2">
      <c r="A82" s="205"/>
    </row>
    <row r="83" spans="1:1" s="154" customFormat="1" x14ac:dyDescent="0.2">
      <c r="A83" s="176"/>
    </row>
    <row r="84" spans="1:1" s="154" customFormat="1" x14ac:dyDescent="0.2">
      <c r="A84" s="207"/>
    </row>
    <row r="85" spans="1:1" s="154" customFormat="1" x14ac:dyDescent="0.2">
      <c r="A85" s="205"/>
    </row>
    <row r="86" spans="1:1" x14ac:dyDescent="0.2">
      <c r="A86" s="170"/>
    </row>
    <row r="87" spans="1:1" x14ac:dyDescent="0.2">
      <c r="A87" s="207"/>
    </row>
    <row r="88" spans="1:1" x14ac:dyDescent="0.2">
      <c r="A88" s="205"/>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19:A22"/>
    <mergeCell ref="A41:A43"/>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CT104"/>
  <sheetViews>
    <sheetView showGridLines="0" zoomScaleNormal="100" workbookViewId="0">
      <pane xSplit="1" ySplit="1" topLeftCell="B26" activePane="bottomRight" state="frozen"/>
      <selection activeCell="B1" sqref="B1:D1048576"/>
      <selection pane="topRight" activeCell="B1" sqref="B1:D1048576"/>
      <selection pane="bottomLeft" activeCell="B1" sqref="B1:D1048576"/>
      <selection pane="bottomRight" activeCell="A43" sqref="A43"/>
    </sheetView>
  </sheetViews>
  <sheetFormatPr defaultColWidth="9.140625" defaultRowHeight="12.75" x14ac:dyDescent="0.2"/>
  <cols>
    <col min="1" max="1" width="49.7109375" style="32" customWidth="1"/>
    <col min="2" max="22" width="9.85546875" style="32" customWidth="1"/>
    <col min="23" max="24" width="10.140625" style="32" customWidth="1"/>
    <col min="25" max="25" width="10.7109375" style="32" customWidth="1"/>
    <col min="26" max="26" width="9.85546875" style="32" customWidth="1"/>
    <col min="27" max="86" width="9.140625" style="32"/>
    <col min="87" max="87" width="10.140625" style="32" customWidth="1"/>
    <col min="88" max="93" width="9.140625" style="32"/>
    <col min="94" max="94" width="9.7109375" style="32" customWidth="1"/>
    <col min="95" max="95" width="10" style="32" customWidth="1"/>
    <col min="96" max="96" width="10.140625" style="32" customWidth="1"/>
    <col min="97" max="97" width="11.85546875" style="32" customWidth="1"/>
    <col min="98" max="98" width="10.42578125" style="32" customWidth="1"/>
    <col min="99" max="16384" width="9.140625" style="32"/>
  </cols>
  <sheetData>
    <row r="1" spans="1:98" x14ac:dyDescent="0.2">
      <c r="A1" s="63" t="s">
        <v>61</v>
      </c>
    </row>
    <row r="2" spans="1:98" x14ac:dyDescent="0.2">
      <c r="A2" s="222" t="s">
        <v>305</v>
      </c>
    </row>
    <row r="3" spans="1:98" x14ac:dyDescent="0.2">
      <c r="A3" s="222"/>
    </row>
    <row r="4" spans="1:98" s="33" customFormat="1" ht="26.25" customHeight="1" x14ac:dyDescent="0.2">
      <c r="A4" s="64" t="s">
        <v>62</v>
      </c>
      <c r="B4" s="134">
        <f>'BAR BB| Open rates'!B3</f>
        <v>46199</v>
      </c>
      <c r="C4" s="134">
        <f>'BAR BB| Open rates'!C3</f>
        <v>46200</v>
      </c>
      <c r="D4" s="134">
        <f>'BAR BB| Open rates'!D3</f>
        <v>46201</v>
      </c>
      <c r="E4" s="134">
        <f>'BAR BB| Open rates'!E3</f>
        <v>46202</v>
      </c>
      <c r="F4" s="134">
        <f>'BAR BB| Open rates'!F3</f>
        <v>46203</v>
      </c>
      <c r="G4" s="115">
        <f>'BAR BB| Open rates'!G3</f>
        <v>46204</v>
      </c>
      <c r="H4" s="115">
        <f>'BAR BB| Open rates'!H3</f>
        <v>46205</v>
      </c>
      <c r="I4" s="115">
        <f>'BAR BB| Open rates'!I3</f>
        <v>46206</v>
      </c>
      <c r="J4" s="115">
        <f>'BAR BB| Open rates'!J3</f>
        <v>46207</v>
      </c>
      <c r="K4" s="115">
        <f>'BAR BB| Open rates'!K3</f>
        <v>46208</v>
      </c>
      <c r="L4" s="115">
        <f>'BAR BB| Open rates'!L3</f>
        <v>46209</v>
      </c>
      <c r="M4" s="115">
        <f>'BAR BB| Open rates'!M3</f>
        <v>46210</v>
      </c>
      <c r="N4" s="115">
        <f>'BAR BB| Open rates'!N3</f>
        <v>46211</v>
      </c>
      <c r="O4" s="115">
        <f>'BAR BB| Open rates'!O3</f>
        <v>46212</v>
      </c>
      <c r="P4" s="115">
        <f>'BAR BB| Open rates'!P3</f>
        <v>46213</v>
      </c>
      <c r="Q4" s="115">
        <f>'BAR BB| Open rates'!Q3</f>
        <v>46214</v>
      </c>
      <c r="R4" s="115">
        <f>'BAR BB| Open rates'!R3</f>
        <v>46215</v>
      </c>
      <c r="S4" s="115">
        <f>'BAR BB| Open rates'!S3</f>
        <v>46216</v>
      </c>
      <c r="T4" s="115">
        <f>'BAR BB| Open rates'!T3</f>
        <v>46217</v>
      </c>
      <c r="U4" s="115">
        <f>'BAR BB| Open rates'!U3</f>
        <v>46218</v>
      </c>
      <c r="V4" s="115">
        <f>'BAR BB| Open rates'!V3</f>
        <v>46219</v>
      </c>
      <c r="W4" s="115">
        <f>'BAR BB| Open rates'!W3</f>
        <v>46220</v>
      </c>
      <c r="X4" s="115">
        <f>'BAR BB| Open rates'!X3</f>
        <v>46221</v>
      </c>
      <c r="Y4" s="115">
        <f>'BAR BB| Open rates'!Y3</f>
        <v>46222</v>
      </c>
      <c r="Z4" s="115">
        <f>'BAR BB| Open rates'!Z3</f>
        <v>46223</v>
      </c>
      <c r="AA4" s="115">
        <f>'BAR BB| Open rates'!AA3</f>
        <v>46224</v>
      </c>
      <c r="AB4" s="115">
        <f>'BAR BB| Open rates'!AB3</f>
        <v>46225</v>
      </c>
      <c r="AC4" s="115">
        <f>'BAR BB| Open rates'!AC3</f>
        <v>46226</v>
      </c>
      <c r="AD4" s="115">
        <f>'BAR BB| Open rates'!AD3</f>
        <v>46227</v>
      </c>
      <c r="AE4" s="115">
        <f>'BAR BB| Open rates'!AE3</f>
        <v>46228</v>
      </c>
      <c r="AF4" s="115">
        <f>'BAR BB| Open rates'!AF3</f>
        <v>46229</v>
      </c>
      <c r="AG4" s="115">
        <f>'BAR BB| Open rates'!AG3</f>
        <v>46230</v>
      </c>
      <c r="AH4" s="115">
        <f>'BAR BB| Open rates'!AH3</f>
        <v>46231</v>
      </c>
      <c r="AI4" s="115">
        <f>'BAR BB| Open rates'!AI3</f>
        <v>46232</v>
      </c>
      <c r="AJ4" s="115">
        <f>'BAR BB| Open rates'!AJ3</f>
        <v>46233</v>
      </c>
      <c r="AK4" s="115">
        <f>'BAR BB| Open rates'!AK3</f>
        <v>46234</v>
      </c>
      <c r="AL4" s="115">
        <f>'BAR BB| Open rates'!AL3</f>
        <v>46235</v>
      </c>
      <c r="AM4" s="115">
        <f>'BAR BB| Open rates'!AM3</f>
        <v>46236</v>
      </c>
      <c r="AN4" s="115">
        <f>'BAR BB| Open rates'!AN3</f>
        <v>46237</v>
      </c>
      <c r="AO4" s="115">
        <f>'BAR BB| Open rates'!AO3</f>
        <v>46238</v>
      </c>
      <c r="AP4" s="115">
        <f>'BAR BB| Open rates'!AP3</f>
        <v>46239</v>
      </c>
      <c r="AQ4" s="115">
        <f>'BAR BB| Open rates'!AQ3</f>
        <v>46240</v>
      </c>
      <c r="AR4" s="115">
        <f>'BAR BB| Open rates'!AR3</f>
        <v>46241</v>
      </c>
      <c r="AS4" s="115">
        <f>'BAR BB| Open rates'!AS3</f>
        <v>46242</v>
      </c>
      <c r="AT4" s="115">
        <f>'BAR BB| Open rates'!AT3</f>
        <v>46243</v>
      </c>
      <c r="AU4" s="115">
        <f>'BAR BB| Open rates'!AU3</f>
        <v>46244</v>
      </c>
      <c r="AV4" s="115">
        <f>'BAR BB| Open rates'!AV3</f>
        <v>46245</v>
      </c>
      <c r="AW4" s="115">
        <f>'BAR BB| Open rates'!AW3</f>
        <v>46246</v>
      </c>
      <c r="AX4" s="115">
        <f>'BAR BB| Open rates'!AX3</f>
        <v>46247</v>
      </c>
      <c r="AY4" s="115">
        <f>'BAR BB| Open rates'!AY3</f>
        <v>46248</v>
      </c>
      <c r="AZ4" s="115">
        <f>'BAR BB| Open rates'!AZ3</f>
        <v>46249</v>
      </c>
      <c r="BA4" s="115">
        <f>'BAR BB| Open rates'!BA3</f>
        <v>46250</v>
      </c>
      <c r="BB4" s="115">
        <f>'BAR BB| Open rates'!BB3</f>
        <v>46251</v>
      </c>
      <c r="BC4" s="115">
        <f>'BAR BB| Open rates'!BC3</f>
        <v>46252</v>
      </c>
      <c r="BD4" s="115">
        <f>'BAR BB| Open rates'!BD3</f>
        <v>46253</v>
      </c>
      <c r="BE4" s="115">
        <f>'BAR BB| Open rates'!BE3</f>
        <v>46254</v>
      </c>
      <c r="BF4" s="115">
        <f>'BAR BB| Open rates'!BF3</f>
        <v>46255</v>
      </c>
      <c r="BG4" s="115">
        <f>'BAR BB| Open rates'!BG3</f>
        <v>46256</v>
      </c>
      <c r="BH4" s="115">
        <f>'BAR BB| Open rates'!BH3</f>
        <v>46257</v>
      </c>
      <c r="BI4" s="115">
        <f>'BAR BB| Open rates'!BI3</f>
        <v>46258</v>
      </c>
      <c r="BJ4" s="115">
        <f>'BAR BB| Open rates'!BJ3</f>
        <v>46259</v>
      </c>
      <c r="BK4" s="115">
        <f>'BAR BB| Open rates'!BK3</f>
        <v>46260</v>
      </c>
      <c r="BL4" s="115">
        <f>'BAR BB| Open rates'!BL3</f>
        <v>46261</v>
      </c>
      <c r="BM4" s="115">
        <f>'BAR BB| Open rates'!BM3</f>
        <v>46262</v>
      </c>
      <c r="BN4" s="115">
        <f>'BAR BB| Open rates'!BN3</f>
        <v>46263</v>
      </c>
      <c r="BO4" s="115">
        <f>'BAR BB| Open rates'!BO3</f>
        <v>46264</v>
      </c>
      <c r="BP4" s="115">
        <f>'BAR BB| Open rates'!BP3</f>
        <v>46265</v>
      </c>
      <c r="BQ4" s="115">
        <f>'BAR BB| Open rates'!BQ3</f>
        <v>46266</v>
      </c>
      <c r="BR4" s="115">
        <f>'BAR BB| Open rates'!BR3</f>
        <v>46267</v>
      </c>
      <c r="BS4" s="115">
        <f>'BAR BB| Open rates'!BS3</f>
        <v>46268</v>
      </c>
      <c r="BT4" s="115">
        <f>'BAR BB| Open rates'!BT3</f>
        <v>46269</v>
      </c>
      <c r="BU4" s="115">
        <f>'BAR BB| Open rates'!BU3</f>
        <v>46270</v>
      </c>
      <c r="BV4" s="115">
        <f>'BAR BB| Open rates'!BV3</f>
        <v>46271</v>
      </c>
      <c r="BW4" s="115">
        <f>'BAR BB| Open rates'!BW3</f>
        <v>46272</v>
      </c>
      <c r="BX4" s="115">
        <f>'BAR BB| Open rates'!BX3</f>
        <v>46273</v>
      </c>
      <c r="BY4" s="115">
        <f>'BAR BB| Open rates'!BY3</f>
        <v>46274</v>
      </c>
      <c r="BZ4" s="115">
        <f>'BAR BB| Open rates'!BZ3</f>
        <v>46275</v>
      </c>
      <c r="CA4" s="115">
        <f>'BAR BB| Open rates'!CA3</f>
        <v>46276</v>
      </c>
      <c r="CB4" s="115">
        <f>'BAR BB| Open rates'!CB3</f>
        <v>46277</v>
      </c>
      <c r="CC4" s="115">
        <f>'BAR BB| Open rates'!CC3</f>
        <v>46278</v>
      </c>
      <c r="CD4" s="115">
        <f>'BAR BB| Open rates'!CD3</f>
        <v>46279</v>
      </c>
      <c r="CE4" s="115">
        <f>'BAR BB| Open rates'!CE3</f>
        <v>46280</v>
      </c>
      <c r="CF4" s="115">
        <f>'BAR BB| Open rates'!CF3</f>
        <v>46281</v>
      </c>
      <c r="CG4" s="115">
        <f>'BAR BB| Open rates'!CG3</f>
        <v>46282</v>
      </c>
      <c r="CH4" s="115">
        <f>'BAR BB| Open rates'!CH3</f>
        <v>46283</v>
      </c>
      <c r="CI4" s="115">
        <f>'BAR BB| Open rates'!CI3</f>
        <v>46284</v>
      </c>
      <c r="CJ4" s="115">
        <f>'BAR BB| Open rates'!CJ3</f>
        <v>46285</v>
      </c>
      <c r="CK4" s="115">
        <f>'BAR BB| Open rates'!CK3</f>
        <v>46286</v>
      </c>
      <c r="CL4" s="115">
        <f>'BAR BB| Open rates'!CL3</f>
        <v>46287</v>
      </c>
      <c r="CM4" s="115">
        <f>'BAR BB| Open rates'!CM3</f>
        <v>46288</v>
      </c>
      <c r="CN4" s="115">
        <f>'BAR BB| Open rates'!CN3</f>
        <v>46289</v>
      </c>
      <c r="CO4" s="115">
        <f>'BAR BB| Open rates'!CO3</f>
        <v>46290</v>
      </c>
      <c r="CP4" s="115">
        <f>'BAR BB| Open rates'!CP3</f>
        <v>46291</v>
      </c>
      <c r="CQ4" s="115">
        <f>'BAR BB| Open rates'!CQ3</f>
        <v>46292</v>
      </c>
      <c r="CR4" s="115">
        <f>'BAR BB| Open rates'!CR3</f>
        <v>46293</v>
      </c>
      <c r="CS4" s="115">
        <f>'BAR BB| Open rates'!CS3</f>
        <v>46294</v>
      </c>
      <c r="CT4" s="115">
        <f>'BAR BB| Open rates'!CT3</f>
        <v>46295</v>
      </c>
    </row>
    <row r="5" spans="1:98" s="36" customFormat="1" ht="12" customHeight="1" x14ac:dyDescent="0.2">
      <c r="A5" s="163" t="s">
        <v>63</v>
      </c>
    </row>
    <row r="6" spans="1:98" s="36" customFormat="1" ht="12" customHeight="1" x14ac:dyDescent="0.2">
      <c r="A6" s="163">
        <v>1</v>
      </c>
      <c r="B6" s="57">
        <f>'BAR BB| Open rates'!B5*0.9</f>
        <v>19350</v>
      </c>
      <c r="C6" s="57">
        <f>'BAR BB| Open rates'!C5*0.9</f>
        <v>19350</v>
      </c>
      <c r="D6" s="57">
        <f>'BAR BB| Open rates'!D5*0.9</f>
        <v>16920</v>
      </c>
      <c r="E6" s="57">
        <f>'BAR BB| Open rates'!E5*0.9</f>
        <v>16920</v>
      </c>
      <c r="F6" s="57">
        <f>'BAR BB| Open rates'!F5*0.9</f>
        <v>14940</v>
      </c>
      <c r="G6" s="57">
        <f>'BAR BB| Open rates'!G5*0.9</f>
        <v>16920</v>
      </c>
      <c r="H6" s="57">
        <f>'BAR BB| Open rates'!H5*0.9</f>
        <v>16920</v>
      </c>
      <c r="I6" s="57">
        <f>'BAR BB| Open rates'!I5*0.9</f>
        <v>18720</v>
      </c>
      <c r="J6" s="57">
        <f>'BAR BB| Open rates'!J5*0.9</f>
        <v>18720</v>
      </c>
      <c r="K6" s="57">
        <f>'BAR BB| Open rates'!K5*0.9</f>
        <v>16920</v>
      </c>
      <c r="L6" s="57">
        <f>'BAR BB| Open rates'!L5*0.9</f>
        <v>16920</v>
      </c>
      <c r="M6" s="57">
        <f>'BAR BB| Open rates'!M5*0.9</f>
        <v>16920</v>
      </c>
      <c r="N6" s="57">
        <f>'BAR BB| Open rates'!N5*0.9</f>
        <v>16920</v>
      </c>
      <c r="O6" s="57">
        <f>'BAR BB| Open rates'!O5*0.9</f>
        <v>16920</v>
      </c>
      <c r="P6" s="57">
        <f>'BAR BB| Open rates'!P5*0.9</f>
        <v>18720</v>
      </c>
      <c r="Q6" s="57">
        <f>'BAR BB| Open rates'!Q5*0.9</f>
        <v>18720</v>
      </c>
      <c r="R6" s="57">
        <f>'BAR BB| Open rates'!R5*0.9</f>
        <v>18720</v>
      </c>
      <c r="S6" s="57">
        <f>'BAR BB| Open rates'!S5*0.9</f>
        <v>18720</v>
      </c>
      <c r="T6" s="57">
        <f>'BAR BB| Open rates'!T5*0.9</f>
        <v>18720</v>
      </c>
      <c r="U6" s="57">
        <f>'BAR BB| Open rates'!U5*0.9</f>
        <v>18720</v>
      </c>
      <c r="V6" s="57">
        <f>'BAR BB| Open rates'!V5*0.9</f>
        <v>18720</v>
      </c>
      <c r="W6" s="57">
        <f>'BAR BB| Open rates'!W5*0.9</f>
        <v>20520</v>
      </c>
      <c r="X6" s="57">
        <f>'BAR BB| Open rates'!X5*0.9</f>
        <v>20520</v>
      </c>
      <c r="Y6" s="57">
        <f>'BAR BB| Open rates'!Y5*0.9</f>
        <v>18720</v>
      </c>
      <c r="Z6" s="57">
        <f>'BAR BB| Open rates'!Z5*0.9</f>
        <v>18720</v>
      </c>
      <c r="AA6" s="57">
        <f>'BAR BB| Open rates'!AA5*0.9</f>
        <v>18720</v>
      </c>
      <c r="AB6" s="57">
        <f>'BAR BB| Open rates'!AB5*0.9</f>
        <v>18720</v>
      </c>
      <c r="AC6" s="57">
        <f>'BAR BB| Open rates'!AC5*0.9</f>
        <v>18720</v>
      </c>
      <c r="AD6" s="57">
        <f>'BAR BB| Open rates'!AD5*0.9</f>
        <v>20520</v>
      </c>
      <c r="AE6" s="57">
        <f>'BAR BB| Open rates'!AE5*0.9</f>
        <v>20520</v>
      </c>
      <c r="AF6" s="57">
        <f>'BAR BB| Open rates'!AF5*0.9</f>
        <v>18720</v>
      </c>
      <c r="AG6" s="57">
        <f>'BAR BB| Open rates'!AG5*0.9</f>
        <v>18720</v>
      </c>
      <c r="AH6" s="57">
        <f>'BAR BB| Open rates'!AH5*0.9</f>
        <v>18720</v>
      </c>
      <c r="AI6" s="57">
        <f>'BAR BB| Open rates'!AI5*0.9</f>
        <v>18720</v>
      </c>
      <c r="AJ6" s="57">
        <f>'BAR BB| Open rates'!AJ5*0.9</f>
        <v>18720</v>
      </c>
      <c r="AK6" s="57">
        <f>'BAR BB| Open rates'!AK5*0.9</f>
        <v>20520</v>
      </c>
      <c r="AL6" s="57">
        <f>'BAR BB| Open rates'!AL5*0.9</f>
        <v>20520</v>
      </c>
      <c r="AM6" s="57">
        <f>'BAR BB| Open rates'!AM5*0.9</f>
        <v>18720</v>
      </c>
      <c r="AN6" s="57">
        <f>'BAR BB| Open rates'!AN5*0.9</f>
        <v>18720</v>
      </c>
      <c r="AO6" s="57">
        <f>'BAR BB| Open rates'!AO5*0.9</f>
        <v>18720</v>
      </c>
      <c r="AP6" s="57">
        <f>'BAR BB| Open rates'!AP5*0.9</f>
        <v>18720</v>
      </c>
      <c r="AQ6" s="57">
        <f>'BAR BB| Open rates'!AQ5*0.9</f>
        <v>18720</v>
      </c>
      <c r="AR6" s="57">
        <f>'BAR BB| Open rates'!AR5*0.9</f>
        <v>20520</v>
      </c>
      <c r="AS6" s="57">
        <f>'BAR BB| Open rates'!AS5*0.9</f>
        <v>20520</v>
      </c>
      <c r="AT6" s="57">
        <f>'BAR BB| Open rates'!AT5*0.9</f>
        <v>18720</v>
      </c>
      <c r="AU6" s="57">
        <f>'BAR BB| Open rates'!AU5*0.9</f>
        <v>18720</v>
      </c>
      <c r="AV6" s="57">
        <f>'BAR BB| Open rates'!AV5*0.9</f>
        <v>18720</v>
      </c>
      <c r="AW6" s="57">
        <f>'BAR BB| Open rates'!AW5*0.9</f>
        <v>18720</v>
      </c>
      <c r="AX6" s="57">
        <f>'BAR BB| Open rates'!AX5*0.9</f>
        <v>18720</v>
      </c>
      <c r="AY6" s="57">
        <f>'BAR BB| Open rates'!AY5*0.9</f>
        <v>20520</v>
      </c>
      <c r="AZ6" s="57">
        <f>'BAR BB| Open rates'!AZ5*0.9</f>
        <v>20520</v>
      </c>
      <c r="BA6" s="57">
        <f>'BAR BB| Open rates'!BA5*0.9</f>
        <v>18720</v>
      </c>
      <c r="BB6" s="57">
        <f>'BAR BB| Open rates'!BB5*0.9</f>
        <v>18720</v>
      </c>
      <c r="BC6" s="57">
        <f>'BAR BB| Open rates'!BC5*0.9</f>
        <v>18720</v>
      </c>
      <c r="BD6" s="57">
        <f>'BAR BB| Open rates'!BD5*0.9</f>
        <v>18720</v>
      </c>
      <c r="BE6" s="57">
        <f>'BAR BB| Open rates'!BE5*0.9</f>
        <v>18720</v>
      </c>
      <c r="BF6" s="57">
        <f>'BAR BB| Open rates'!BF5*0.9</f>
        <v>20520</v>
      </c>
      <c r="BG6" s="57">
        <f>'BAR BB| Open rates'!BG5*0.9</f>
        <v>20520</v>
      </c>
      <c r="BH6" s="57">
        <f>'BAR BB| Open rates'!BH5*0.9</f>
        <v>15840</v>
      </c>
      <c r="BI6" s="57">
        <f>'BAR BB| Open rates'!BI5*0.9</f>
        <v>15840</v>
      </c>
      <c r="BJ6" s="57">
        <f>'BAR BB| Open rates'!BJ5*0.9</f>
        <v>15840</v>
      </c>
      <c r="BK6" s="57">
        <f>'BAR BB| Open rates'!BK5*0.9</f>
        <v>15840</v>
      </c>
      <c r="BL6" s="57">
        <f>'BAR BB| Open rates'!BL5*0.9</f>
        <v>15840</v>
      </c>
      <c r="BM6" s="57">
        <f>'BAR BB| Open rates'!BM5*0.9</f>
        <v>16920</v>
      </c>
      <c r="BN6" s="57">
        <f>'BAR BB| Open rates'!BN5*0.9</f>
        <v>16920</v>
      </c>
      <c r="BO6" s="57">
        <f>'BAR BB| Open rates'!BO5*0.9</f>
        <v>14940</v>
      </c>
      <c r="BP6" s="57">
        <f>'BAR BB| Open rates'!BP5*0.9</f>
        <v>14940</v>
      </c>
      <c r="BQ6" s="57">
        <f>'BAR BB| Open rates'!BQ5*0.9</f>
        <v>16920</v>
      </c>
      <c r="BR6" s="57">
        <f>'BAR BB| Open rates'!BR5*0.9</f>
        <v>16920</v>
      </c>
      <c r="BS6" s="57">
        <f>'BAR BB| Open rates'!BS5*0.9</f>
        <v>16920</v>
      </c>
      <c r="BT6" s="57">
        <f>'BAR BB| Open rates'!BT5*0.9</f>
        <v>16920</v>
      </c>
      <c r="BU6" s="57">
        <f>'BAR BB| Open rates'!BU5*0.9</f>
        <v>16920</v>
      </c>
      <c r="BV6" s="57">
        <f>'BAR BB| Open rates'!BV5*0.9</f>
        <v>14940</v>
      </c>
      <c r="BW6" s="57">
        <f>'BAR BB| Open rates'!BW5*0.9</f>
        <v>14940</v>
      </c>
      <c r="BX6" s="57">
        <f>'BAR BB| Open rates'!BX5*0.9</f>
        <v>14940</v>
      </c>
      <c r="BY6" s="57">
        <f>'BAR BB| Open rates'!BY5*0.9</f>
        <v>14940</v>
      </c>
      <c r="BZ6" s="57">
        <f>'BAR BB| Open rates'!BZ5*0.9</f>
        <v>14940</v>
      </c>
      <c r="CA6" s="57">
        <f>'BAR BB| Open rates'!CA5*0.9</f>
        <v>16920</v>
      </c>
      <c r="CB6" s="57">
        <f>'BAR BB| Open rates'!CB5*0.9</f>
        <v>16920</v>
      </c>
      <c r="CC6" s="57">
        <f>'BAR BB| Open rates'!CC5*0.9</f>
        <v>14940</v>
      </c>
      <c r="CD6" s="57">
        <f>'BAR BB| Open rates'!CD5*0.9</f>
        <v>14940</v>
      </c>
      <c r="CE6" s="57">
        <f>'BAR BB| Open rates'!CE5*0.9</f>
        <v>14940</v>
      </c>
      <c r="CF6" s="57">
        <f>'BAR BB| Open rates'!CF5*0.9</f>
        <v>14940</v>
      </c>
      <c r="CG6" s="57">
        <f>'BAR BB| Open rates'!CG5*0.9</f>
        <v>14940</v>
      </c>
      <c r="CH6" s="57">
        <f>'BAR BB| Open rates'!CH5*0.9</f>
        <v>16920</v>
      </c>
      <c r="CI6" s="57">
        <f>'BAR BB| Open rates'!CI5*0.9</f>
        <v>16920</v>
      </c>
      <c r="CJ6" s="57">
        <f>'BAR BB| Open rates'!CJ5*0.9</f>
        <v>14940</v>
      </c>
      <c r="CK6" s="57">
        <f>'BAR BB| Open rates'!CK5*0.9</f>
        <v>14940</v>
      </c>
      <c r="CL6" s="57">
        <f>'BAR BB| Open rates'!CL5*0.9</f>
        <v>14940</v>
      </c>
      <c r="CM6" s="57">
        <f>'BAR BB| Open rates'!CM5*0.9</f>
        <v>14940</v>
      </c>
      <c r="CN6" s="57">
        <f>'BAR BB| Open rates'!CN5*0.9</f>
        <v>14940</v>
      </c>
      <c r="CO6" s="57">
        <f>'BAR BB| Open rates'!CO5*0.9</f>
        <v>16920</v>
      </c>
      <c r="CP6" s="57">
        <f>'BAR BB| Open rates'!CP5*0.9</f>
        <v>16920</v>
      </c>
      <c r="CQ6" s="57">
        <f>'BAR BB| Open rates'!CQ5*0.9</f>
        <v>14940</v>
      </c>
      <c r="CR6" s="57">
        <f>'BAR BB| Open rates'!CR5*0.9</f>
        <v>14940</v>
      </c>
      <c r="CS6" s="57">
        <f>'BAR BB| Open rates'!CS5*0.9</f>
        <v>14940</v>
      </c>
      <c r="CT6" s="57">
        <f>'BAR BB| Open rates'!CT5*0.9</f>
        <v>14940</v>
      </c>
    </row>
    <row r="7" spans="1:98" s="36" customFormat="1" ht="12" customHeight="1" x14ac:dyDescent="0.2">
      <c r="A7" s="163">
        <v>2</v>
      </c>
      <c r="B7" s="57">
        <f>'BAR BB| Open rates'!B6*0.9</f>
        <v>22050</v>
      </c>
      <c r="C7" s="57">
        <f>'BAR BB| Open rates'!C6*0.9</f>
        <v>22050</v>
      </c>
      <c r="D7" s="57">
        <f>'BAR BB| Open rates'!D6*0.9</f>
        <v>19620</v>
      </c>
      <c r="E7" s="57">
        <f>'BAR BB| Open rates'!E6*0.9</f>
        <v>19620</v>
      </c>
      <c r="F7" s="57">
        <f>'BAR BB| Open rates'!F6*0.9</f>
        <v>17640</v>
      </c>
      <c r="G7" s="57">
        <f>'BAR BB| Open rates'!G6*0.9</f>
        <v>19620</v>
      </c>
      <c r="H7" s="57">
        <f>'BAR BB| Open rates'!H6*0.9</f>
        <v>19620</v>
      </c>
      <c r="I7" s="57">
        <f>'BAR BB| Open rates'!I6*0.9</f>
        <v>21420</v>
      </c>
      <c r="J7" s="57">
        <f>'BAR BB| Open rates'!J6*0.9</f>
        <v>21420</v>
      </c>
      <c r="K7" s="57">
        <f>'BAR BB| Open rates'!K6*0.9</f>
        <v>19620</v>
      </c>
      <c r="L7" s="57">
        <f>'BAR BB| Open rates'!L6*0.9</f>
        <v>19620</v>
      </c>
      <c r="M7" s="57">
        <f>'BAR BB| Open rates'!M6*0.9</f>
        <v>19620</v>
      </c>
      <c r="N7" s="57">
        <f>'BAR BB| Open rates'!N6*0.9</f>
        <v>19620</v>
      </c>
      <c r="O7" s="57">
        <f>'BAR BB| Open rates'!O6*0.9</f>
        <v>19620</v>
      </c>
      <c r="P7" s="57">
        <f>'BAR BB| Open rates'!P6*0.9</f>
        <v>21420</v>
      </c>
      <c r="Q7" s="57">
        <f>'BAR BB| Open rates'!Q6*0.9</f>
        <v>21420</v>
      </c>
      <c r="R7" s="57">
        <f>'BAR BB| Open rates'!R6*0.9</f>
        <v>21420</v>
      </c>
      <c r="S7" s="57">
        <f>'BAR BB| Open rates'!S6*0.9</f>
        <v>21420</v>
      </c>
      <c r="T7" s="57">
        <f>'BAR BB| Open rates'!T6*0.9</f>
        <v>21420</v>
      </c>
      <c r="U7" s="57">
        <f>'BAR BB| Open rates'!U6*0.9</f>
        <v>21420</v>
      </c>
      <c r="V7" s="57">
        <f>'BAR BB| Open rates'!V6*0.9</f>
        <v>21420</v>
      </c>
      <c r="W7" s="57">
        <f>'BAR BB| Open rates'!W6*0.9</f>
        <v>23220</v>
      </c>
      <c r="X7" s="57">
        <f>'BAR BB| Open rates'!X6*0.9</f>
        <v>23220</v>
      </c>
      <c r="Y7" s="57">
        <f>'BAR BB| Open rates'!Y6*0.9</f>
        <v>21420</v>
      </c>
      <c r="Z7" s="57">
        <f>'BAR BB| Open rates'!Z6*0.9</f>
        <v>21420</v>
      </c>
      <c r="AA7" s="57">
        <f>'BAR BB| Open rates'!AA6*0.9</f>
        <v>21420</v>
      </c>
      <c r="AB7" s="57">
        <f>'BAR BB| Open rates'!AB6*0.9</f>
        <v>21420</v>
      </c>
      <c r="AC7" s="57">
        <f>'BAR BB| Open rates'!AC6*0.9</f>
        <v>21420</v>
      </c>
      <c r="AD7" s="57">
        <f>'BAR BB| Open rates'!AD6*0.9</f>
        <v>23220</v>
      </c>
      <c r="AE7" s="57">
        <f>'BAR BB| Open rates'!AE6*0.9</f>
        <v>23220</v>
      </c>
      <c r="AF7" s="57">
        <f>'BAR BB| Open rates'!AF6*0.9</f>
        <v>21420</v>
      </c>
      <c r="AG7" s="57">
        <f>'BAR BB| Open rates'!AG6*0.9</f>
        <v>21420</v>
      </c>
      <c r="AH7" s="57">
        <f>'BAR BB| Open rates'!AH6*0.9</f>
        <v>21420</v>
      </c>
      <c r="AI7" s="57">
        <f>'BAR BB| Open rates'!AI6*0.9</f>
        <v>21420</v>
      </c>
      <c r="AJ7" s="57">
        <f>'BAR BB| Open rates'!AJ6*0.9</f>
        <v>21420</v>
      </c>
      <c r="AK7" s="57">
        <f>'BAR BB| Open rates'!AK6*0.9</f>
        <v>23220</v>
      </c>
      <c r="AL7" s="57">
        <f>'BAR BB| Open rates'!AL6*0.9</f>
        <v>23220</v>
      </c>
      <c r="AM7" s="57">
        <f>'BAR BB| Open rates'!AM6*0.9</f>
        <v>21420</v>
      </c>
      <c r="AN7" s="57">
        <f>'BAR BB| Open rates'!AN6*0.9</f>
        <v>21420</v>
      </c>
      <c r="AO7" s="57">
        <f>'BAR BB| Open rates'!AO6*0.9</f>
        <v>21420</v>
      </c>
      <c r="AP7" s="57">
        <f>'BAR BB| Open rates'!AP6*0.9</f>
        <v>21420</v>
      </c>
      <c r="AQ7" s="57">
        <f>'BAR BB| Open rates'!AQ6*0.9</f>
        <v>21420</v>
      </c>
      <c r="AR7" s="57">
        <f>'BAR BB| Open rates'!AR6*0.9</f>
        <v>23220</v>
      </c>
      <c r="AS7" s="57">
        <f>'BAR BB| Open rates'!AS6*0.9</f>
        <v>23220</v>
      </c>
      <c r="AT7" s="57">
        <f>'BAR BB| Open rates'!AT6*0.9</f>
        <v>21420</v>
      </c>
      <c r="AU7" s="57">
        <f>'BAR BB| Open rates'!AU6*0.9</f>
        <v>21420</v>
      </c>
      <c r="AV7" s="57">
        <f>'BAR BB| Open rates'!AV6*0.9</f>
        <v>21420</v>
      </c>
      <c r="AW7" s="57">
        <f>'BAR BB| Open rates'!AW6*0.9</f>
        <v>21420</v>
      </c>
      <c r="AX7" s="57">
        <f>'BAR BB| Open rates'!AX6*0.9</f>
        <v>21420</v>
      </c>
      <c r="AY7" s="57">
        <f>'BAR BB| Open rates'!AY6*0.9</f>
        <v>23220</v>
      </c>
      <c r="AZ7" s="57">
        <f>'BAR BB| Open rates'!AZ6*0.9</f>
        <v>23220</v>
      </c>
      <c r="BA7" s="57">
        <f>'BAR BB| Open rates'!BA6*0.9</f>
        <v>21420</v>
      </c>
      <c r="BB7" s="57">
        <f>'BAR BB| Open rates'!BB6*0.9</f>
        <v>21420</v>
      </c>
      <c r="BC7" s="57">
        <f>'BAR BB| Open rates'!BC6*0.9</f>
        <v>21420</v>
      </c>
      <c r="BD7" s="57">
        <f>'BAR BB| Open rates'!BD6*0.9</f>
        <v>21420</v>
      </c>
      <c r="BE7" s="57">
        <f>'BAR BB| Open rates'!BE6*0.9</f>
        <v>21420</v>
      </c>
      <c r="BF7" s="57">
        <f>'BAR BB| Open rates'!BF6*0.9</f>
        <v>23220</v>
      </c>
      <c r="BG7" s="57">
        <f>'BAR BB| Open rates'!BG6*0.9</f>
        <v>23220</v>
      </c>
      <c r="BH7" s="57">
        <f>'BAR BB| Open rates'!BH6*0.9</f>
        <v>18540</v>
      </c>
      <c r="BI7" s="57">
        <f>'BAR BB| Open rates'!BI6*0.9</f>
        <v>18540</v>
      </c>
      <c r="BJ7" s="57">
        <f>'BAR BB| Open rates'!BJ6*0.9</f>
        <v>18540</v>
      </c>
      <c r="BK7" s="57">
        <f>'BAR BB| Open rates'!BK6*0.9</f>
        <v>18540</v>
      </c>
      <c r="BL7" s="57">
        <f>'BAR BB| Open rates'!BL6*0.9</f>
        <v>18540</v>
      </c>
      <c r="BM7" s="57">
        <f>'BAR BB| Open rates'!BM6*0.9</f>
        <v>19620</v>
      </c>
      <c r="BN7" s="57">
        <f>'BAR BB| Open rates'!BN6*0.9</f>
        <v>19620</v>
      </c>
      <c r="BO7" s="57">
        <f>'BAR BB| Open rates'!BO6*0.9</f>
        <v>17640</v>
      </c>
      <c r="BP7" s="57">
        <f>'BAR BB| Open rates'!BP6*0.9</f>
        <v>17640</v>
      </c>
      <c r="BQ7" s="57">
        <f>'BAR BB| Open rates'!BQ6*0.9</f>
        <v>19620</v>
      </c>
      <c r="BR7" s="57">
        <f>'BAR BB| Open rates'!BR6*0.9</f>
        <v>19620</v>
      </c>
      <c r="BS7" s="57">
        <f>'BAR BB| Open rates'!BS6*0.9</f>
        <v>19620</v>
      </c>
      <c r="BT7" s="57">
        <f>'BAR BB| Open rates'!BT6*0.9</f>
        <v>19620</v>
      </c>
      <c r="BU7" s="57">
        <f>'BAR BB| Open rates'!BU6*0.9</f>
        <v>19620</v>
      </c>
      <c r="BV7" s="57">
        <f>'BAR BB| Open rates'!BV6*0.9</f>
        <v>17640</v>
      </c>
      <c r="BW7" s="57">
        <f>'BAR BB| Open rates'!BW6*0.9</f>
        <v>17640</v>
      </c>
      <c r="BX7" s="57">
        <f>'BAR BB| Open rates'!BX6*0.9</f>
        <v>17640</v>
      </c>
      <c r="BY7" s="57">
        <f>'BAR BB| Open rates'!BY6*0.9</f>
        <v>17640</v>
      </c>
      <c r="BZ7" s="57">
        <f>'BAR BB| Open rates'!BZ6*0.9</f>
        <v>17640</v>
      </c>
      <c r="CA7" s="57">
        <f>'BAR BB| Open rates'!CA6*0.9</f>
        <v>19620</v>
      </c>
      <c r="CB7" s="57">
        <f>'BAR BB| Open rates'!CB6*0.9</f>
        <v>19620</v>
      </c>
      <c r="CC7" s="57">
        <f>'BAR BB| Open rates'!CC6*0.9</f>
        <v>17640</v>
      </c>
      <c r="CD7" s="57">
        <f>'BAR BB| Open rates'!CD6*0.9</f>
        <v>17640</v>
      </c>
      <c r="CE7" s="57">
        <f>'BAR BB| Open rates'!CE6*0.9</f>
        <v>17640</v>
      </c>
      <c r="CF7" s="57">
        <f>'BAR BB| Open rates'!CF6*0.9</f>
        <v>17640</v>
      </c>
      <c r="CG7" s="57">
        <f>'BAR BB| Open rates'!CG6*0.9</f>
        <v>17640</v>
      </c>
      <c r="CH7" s="57">
        <f>'BAR BB| Open rates'!CH6*0.9</f>
        <v>19620</v>
      </c>
      <c r="CI7" s="57">
        <f>'BAR BB| Open rates'!CI6*0.9</f>
        <v>19620</v>
      </c>
      <c r="CJ7" s="57">
        <f>'BAR BB| Open rates'!CJ6*0.9</f>
        <v>17640</v>
      </c>
      <c r="CK7" s="57">
        <f>'BAR BB| Open rates'!CK6*0.9</f>
        <v>17640</v>
      </c>
      <c r="CL7" s="57">
        <f>'BAR BB| Open rates'!CL6*0.9</f>
        <v>17640</v>
      </c>
      <c r="CM7" s="57">
        <f>'BAR BB| Open rates'!CM6*0.9</f>
        <v>17640</v>
      </c>
      <c r="CN7" s="57">
        <f>'BAR BB| Open rates'!CN6*0.9</f>
        <v>17640</v>
      </c>
      <c r="CO7" s="57">
        <f>'BAR BB| Open rates'!CO6*0.9</f>
        <v>19620</v>
      </c>
      <c r="CP7" s="57">
        <f>'BAR BB| Open rates'!CP6*0.9</f>
        <v>19620</v>
      </c>
      <c r="CQ7" s="57">
        <f>'BAR BB| Open rates'!CQ6*0.9</f>
        <v>17640</v>
      </c>
      <c r="CR7" s="57">
        <f>'BAR BB| Open rates'!CR6*0.9</f>
        <v>17640</v>
      </c>
      <c r="CS7" s="57">
        <f>'BAR BB| Open rates'!CS6*0.9</f>
        <v>17640</v>
      </c>
      <c r="CT7" s="57">
        <f>'BAR BB| Open rates'!CT6*0.9</f>
        <v>17640</v>
      </c>
    </row>
    <row r="8" spans="1:98" s="36" customFormat="1" ht="12" customHeight="1" x14ac:dyDescent="0.2">
      <c r="A8" s="163"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row>
    <row r="9" spans="1:98" s="36" customFormat="1" ht="12" customHeight="1" x14ac:dyDescent="0.2">
      <c r="A9" s="163">
        <v>1</v>
      </c>
      <c r="B9" s="57">
        <f>'BAR BB| Open rates'!B8*0.9</f>
        <v>22050</v>
      </c>
      <c r="C9" s="57">
        <f>'BAR BB| Open rates'!C8*0.9</f>
        <v>22050</v>
      </c>
      <c r="D9" s="57">
        <f>'BAR BB| Open rates'!D8*0.9</f>
        <v>19620</v>
      </c>
      <c r="E9" s="57">
        <f>'BAR BB| Open rates'!E8*0.9</f>
        <v>19620</v>
      </c>
      <c r="F9" s="57">
        <f>'BAR BB| Open rates'!F8*0.9</f>
        <v>17640</v>
      </c>
      <c r="G9" s="57">
        <f>'BAR BB| Open rates'!G8*0.9</f>
        <v>19620</v>
      </c>
      <c r="H9" s="57">
        <f>'BAR BB| Open rates'!H8*0.9</f>
        <v>19620</v>
      </c>
      <c r="I9" s="57">
        <f>'BAR BB| Open rates'!I8*0.9</f>
        <v>21420</v>
      </c>
      <c r="J9" s="57">
        <f>'BAR BB| Open rates'!J8*0.9</f>
        <v>21420</v>
      </c>
      <c r="K9" s="57">
        <f>'BAR BB| Open rates'!K8*0.9</f>
        <v>19620</v>
      </c>
      <c r="L9" s="57">
        <f>'BAR BB| Open rates'!L8*0.9</f>
        <v>19620</v>
      </c>
      <c r="M9" s="57">
        <f>'BAR BB| Open rates'!M8*0.9</f>
        <v>19620</v>
      </c>
      <c r="N9" s="57">
        <f>'BAR BB| Open rates'!N8*0.9</f>
        <v>19620</v>
      </c>
      <c r="O9" s="57">
        <f>'BAR BB| Open rates'!O8*0.9</f>
        <v>19620</v>
      </c>
      <c r="P9" s="57">
        <f>'BAR BB| Open rates'!P8*0.9</f>
        <v>21420</v>
      </c>
      <c r="Q9" s="57">
        <f>'BAR BB| Open rates'!Q8*0.9</f>
        <v>21420</v>
      </c>
      <c r="R9" s="57">
        <f>'BAR BB| Open rates'!R8*0.9</f>
        <v>21420</v>
      </c>
      <c r="S9" s="57">
        <f>'BAR BB| Open rates'!S8*0.9</f>
        <v>21420</v>
      </c>
      <c r="T9" s="57">
        <f>'BAR BB| Open rates'!T8*0.9</f>
        <v>21420</v>
      </c>
      <c r="U9" s="57">
        <f>'BAR BB| Open rates'!U8*0.9</f>
        <v>21420</v>
      </c>
      <c r="V9" s="57">
        <f>'BAR BB| Open rates'!V8*0.9</f>
        <v>21420</v>
      </c>
      <c r="W9" s="57">
        <f>'BAR BB| Open rates'!W8*0.9</f>
        <v>23220</v>
      </c>
      <c r="X9" s="57">
        <f>'BAR BB| Open rates'!X8*0.9</f>
        <v>23220</v>
      </c>
      <c r="Y9" s="57">
        <f>'BAR BB| Open rates'!Y8*0.9</f>
        <v>21420</v>
      </c>
      <c r="Z9" s="57">
        <f>'BAR BB| Open rates'!Z8*0.9</f>
        <v>21420</v>
      </c>
      <c r="AA9" s="57">
        <f>'BAR BB| Open rates'!AA8*0.9</f>
        <v>21420</v>
      </c>
      <c r="AB9" s="57">
        <f>'BAR BB| Open rates'!AB8*0.9</f>
        <v>21420</v>
      </c>
      <c r="AC9" s="57">
        <f>'BAR BB| Open rates'!AC8*0.9</f>
        <v>21420</v>
      </c>
      <c r="AD9" s="57">
        <f>'BAR BB| Open rates'!AD8*0.9</f>
        <v>23220</v>
      </c>
      <c r="AE9" s="57">
        <f>'BAR BB| Open rates'!AE8*0.9</f>
        <v>23220</v>
      </c>
      <c r="AF9" s="57">
        <f>'BAR BB| Open rates'!AF8*0.9</f>
        <v>21420</v>
      </c>
      <c r="AG9" s="57">
        <f>'BAR BB| Open rates'!AG8*0.9</f>
        <v>21420</v>
      </c>
      <c r="AH9" s="57">
        <f>'BAR BB| Open rates'!AH8*0.9</f>
        <v>21420</v>
      </c>
      <c r="AI9" s="57">
        <f>'BAR BB| Open rates'!AI8*0.9</f>
        <v>21420</v>
      </c>
      <c r="AJ9" s="57">
        <f>'BAR BB| Open rates'!AJ8*0.9</f>
        <v>21420</v>
      </c>
      <c r="AK9" s="57">
        <f>'BAR BB| Open rates'!AK8*0.9</f>
        <v>23220</v>
      </c>
      <c r="AL9" s="57">
        <f>'BAR BB| Open rates'!AL8*0.9</f>
        <v>23220</v>
      </c>
      <c r="AM9" s="57">
        <f>'BAR BB| Open rates'!AM8*0.9</f>
        <v>21420</v>
      </c>
      <c r="AN9" s="57">
        <f>'BAR BB| Open rates'!AN8*0.9</f>
        <v>21420</v>
      </c>
      <c r="AO9" s="57">
        <f>'BAR BB| Open rates'!AO8*0.9</f>
        <v>21420</v>
      </c>
      <c r="AP9" s="57">
        <f>'BAR BB| Open rates'!AP8*0.9</f>
        <v>21420</v>
      </c>
      <c r="AQ9" s="57">
        <f>'BAR BB| Open rates'!AQ8*0.9</f>
        <v>21420</v>
      </c>
      <c r="AR9" s="57">
        <f>'BAR BB| Open rates'!AR8*0.9</f>
        <v>23220</v>
      </c>
      <c r="AS9" s="57">
        <f>'BAR BB| Open rates'!AS8*0.9</f>
        <v>23220</v>
      </c>
      <c r="AT9" s="57">
        <f>'BAR BB| Open rates'!AT8*0.9</f>
        <v>21420</v>
      </c>
      <c r="AU9" s="57">
        <f>'BAR BB| Open rates'!AU8*0.9</f>
        <v>21420</v>
      </c>
      <c r="AV9" s="57">
        <f>'BAR BB| Open rates'!AV8*0.9</f>
        <v>21420</v>
      </c>
      <c r="AW9" s="57">
        <f>'BAR BB| Open rates'!AW8*0.9</f>
        <v>21420</v>
      </c>
      <c r="AX9" s="57">
        <f>'BAR BB| Open rates'!AX8*0.9</f>
        <v>21420</v>
      </c>
      <c r="AY9" s="57">
        <f>'BAR BB| Open rates'!AY8*0.9</f>
        <v>23220</v>
      </c>
      <c r="AZ9" s="57">
        <f>'BAR BB| Open rates'!AZ8*0.9</f>
        <v>23220</v>
      </c>
      <c r="BA9" s="57">
        <f>'BAR BB| Open rates'!BA8*0.9</f>
        <v>21420</v>
      </c>
      <c r="BB9" s="57">
        <f>'BAR BB| Open rates'!BB8*0.9</f>
        <v>21420</v>
      </c>
      <c r="BC9" s="57">
        <f>'BAR BB| Open rates'!BC8*0.9</f>
        <v>21420</v>
      </c>
      <c r="BD9" s="57">
        <f>'BAR BB| Open rates'!BD8*0.9</f>
        <v>21420</v>
      </c>
      <c r="BE9" s="57">
        <f>'BAR BB| Open rates'!BE8*0.9</f>
        <v>21420</v>
      </c>
      <c r="BF9" s="57">
        <f>'BAR BB| Open rates'!BF8*0.9</f>
        <v>23220</v>
      </c>
      <c r="BG9" s="57">
        <f>'BAR BB| Open rates'!BG8*0.9</f>
        <v>23220</v>
      </c>
      <c r="BH9" s="57">
        <f>'BAR BB| Open rates'!BH8*0.9</f>
        <v>18540</v>
      </c>
      <c r="BI9" s="57">
        <f>'BAR BB| Open rates'!BI8*0.9</f>
        <v>18540</v>
      </c>
      <c r="BJ9" s="57">
        <f>'BAR BB| Open rates'!BJ8*0.9</f>
        <v>18540</v>
      </c>
      <c r="BK9" s="57">
        <f>'BAR BB| Open rates'!BK8*0.9</f>
        <v>18540</v>
      </c>
      <c r="BL9" s="57">
        <f>'BAR BB| Open rates'!BL8*0.9</f>
        <v>18540</v>
      </c>
      <c r="BM9" s="57">
        <f>'BAR BB| Open rates'!BM8*0.9</f>
        <v>19620</v>
      </c>
      <c r="BN9" s="57">
        <f>'BAR BB| Open rates'!BN8*0.9</f>
        <v>19620</v>
      </c>
      <c r="BO9" s="57">
        <f>'BAR BB| Open rates'!BO8*0.9</f>
        <v>17640</v>
      </c>
      <c r="BP9" s="57">
        <f>'BAR BB| Open rates'!BP8*0.9</f>
        <v>17640</v>
      </c>
      <c r="BQ9" s="57">
        <f>'BAR BB| Open rates'!BQ8*0.9</f>
        <v>19620</v>
      </c>
      <c r="BR9" s="57">
        <f>'BAR BB| Open rates'!BR8*0.9</f>
        <v>19620</v>
      </c>
      <c r="BS9" s="57">
        <f>'BAR BB| Open rates'!BS8*0.9</f>
        <v>19620</v>
      </c>
      <c r="BT9" s="57">
        <f>'BAR BB| Open rates'!BT8*0.9</f>
        <v>19620</v>
      </c>
      <c r="BU9" s="57">
        <f>'BAR BB| Open rates'!BU8*0.9</f>
        <v>19620</v>
      </c>
      <c r="BV9" s="57">
        <f>'BAR BB| Open rates'!BV8*0.9</f>
        <v>17640</v>
      </c>
      <c r="BW9" s="57">
        <f>'BAR BB| Open rates'!BW8*0.9</f>
        <v>17640</v>
      </c>
      <c r="BX9" s="57">
        <f>'BAR BB| Open rates'!BX8*0.9</f>
        <v>17640</v>
      </c>
      <c r="BY9" s="57">
        <f>'BAR BB| Open rates'!BY8*0.9</f>
        <v>17640</v>
      </c>
      <c r="BZ9" s="57">
        <f>'BAR BB| Open rates'!BZ8*0.9</f>
        <v>17640</v>
      </c>
      <c r="CA9" s="57">
        <f>'BAR BB| Open rates'!CA8*0.9</f>
        <v>19620</v>
      </c>
      <c r="CB9" s="57">
        <f>'BAR BB| Open rates'!CB8*0.9</f>
        <v>19620</v>
      </c>
      <c r="CC9" s="57">
        <f>'BAR BB| Open rates'!CC8*0.9</f>
        <v>17640</v>
      </c>
      <c r="CD9" s="57">
        <f>'BAR BB| Open rates'!CD8*0.9</f>
        <v>17640</v>
      </c>
      <c r="CE9" s="57">
        <f>'BAR BB| Open rates'!CE8*0.9</f>
        <v>17640</v>
      </c>
      <c r="CF9" s="57">
        <f>'BAR BB| Open rates'!CF8*0.9</f>
        <v>17640</v>
      </c>
      <c r="CG9" s="57">
        <f>'BAR BB| Open rates'!CG8*0.9</f>
        <v>17640</v>
      </c>
      <c r="CH9" s="57">
        <f>'BAR BB| Open rates'!CH8*0.9</f>
        <v>19620</v>
      </c>
      <c r="CI9" s="57">
        <f>'BAR BB| Open rates'!CI8*0.9</f>
        <v>19620</v>
      </c>
      <c r="CJ9" s="57">
        <f>'BAR BB| Open rates'!CJ8*0.9</f>
        <v>17640</v>
      </c>
      <c r="CK9" s="57">
        <f>'BAR BB| Open rates'!CK8*0.9</f>
        <v>17640</v>
      </c>
      <c r="CL9" s="57">
        <f>'BAR BB| Open rates'!CL8*0.9</f>
        <v>17640</v>
      </c>
      <c r="CM9" s="57">
        <f>'BAR BB| Open rates'!CM8*0.9</f>
        <v>17640</v>
      </c>
      <c r="CN9" s="57">
        <f>'BAR BB| Open rates'!CN8*0.9</f>
        <v>17640</v>
      </c>
      <c r="CO9" s="57">
        <f>'BAR BB| Open rates'!CO8*0.9</f>
        <v>19620</v>
      </c>
      <c r="CP9" s="57">
        <f>'BAR BB| Open rates'!CP8*0.9</f>
        <v>19620</v>
      </c>
      <c r="CQ9" s="57">
        <f>'BAR BB| Open rates'!CQ8*0.9</f>
        <v>17640</v>
      </c>
      <c r="CR9" s="57">
        <f>'BAR BB| Open rates'!CR8*0.9</f>
        <v>17640</v>
      </c>
      <c r="CS9" s="57">
        <f>'BAR BB| Open rates'!CS8*0.9</f>
        <v>17640</v>
      </c>
      <c r="CT9" s="57">
        <f>'BAR BB| Open rates'!CT8*0.9</f>
        <v>17640</v>
      </c>
    </row>
    <row r="10" spans="1:98" s="36" customFormat="1" ht="12" customHeight="1" x14ac:dyDescent="0.2">
      <c r="A10" s="163">
        <v>2</v>
      </c>
      <c r="B10" s="57">
        <f>'BAR BB| Open rates'!B9*0.9</f>
        <v>24750</v>
      </c>
      <c r="C10" s="57">
        <f>'BAR BB| Open rates'!C9*0.9</f>
        <v>24750</v>
      </c>
      <c r="D10" s="57">
        <f>'BAR BB| Open rates'!D9*0.9</f>
        <v>22320</v>
      </c>
      <c r="E10" s="57">
        <f>'BAR BB| Open rates'!E9*0.9</f>
        <v>22320</v>
      </c>
      <c r="F10" s="57">
        <f>'BAR BB| Open rates'!F9*0.9</f>
        <v>20340</v>
      </c>
      <c r="G10" s="57">
        <f>'BAR BB| Open rates'!G9*0.9</f>
        <v>22320</v>
      </c>
      <c r="H10" s="57">
        <f>'BAR BB| Open rates'!H9*0.9</f>
        <v>22320</v>
      </c>
      <c r="I10" s="57">
        <f>'BAR BB| Open rates'!I9*0.9</f>
        <v>24120</v>
      </c>
      <c r="J10" s="57">
        <f>'BAR BB| Open rates'!J9*0.9</f>
        <v>24120</v>
      </c>
      <c r="K10" s="57">
        <f>'BAR BB| Open rates'!K9*0.9</f>
        <v>22320</v>
      </c>
      <c r="L10" s="57">
        <f>'BAR BB| Open rates'!L9*0.9</f>
        <v>22320</v>
      </c>
      <c r="M10" s="57">
        <f>'BAR BB| Open rates'!M9*0.9</f>
        <v>22320</v>
      </c>
      <c r="N10" s="57">
        <f>'BAR BB| Open rates'!N9*0.9</f>
        <v>22320</v>
      </c>
      <c r="O10" s="57">
        <f>'BAR BB| Open rates'!O9*0.9</f>
        <v>22320</v>
      </c>
      <c r="P10" s="57">
        <f>'BAR BB| Open rates'!P9*0.9</f>
        <v>24120</v>
      </c>
      <c r="Q10" s="57">
        <f>'BAR BB| Open rates'!Q9*0.9</f>
        <v>24120</v>
      </c>
      <c r="R10" s="57">
        <f>'BAR BB| Open rates'!R9*0.9</f>
        <v>24120</v>
      </c>
      <c r="S10" s="57">
        <f>'BAR BB| Open rates'!S9*0.9</f>
        <v>24120</v>
      </c>
      <c r="T10" s="57">
        <f>'BAR BB| Open rates'!T9*0.9</f>
        <v>24120</v>
      </c>
      <c r="U10" s="57">
        <f>'BAR BB| Open rates'!U9*0.9</f>
        <v>24120</v>
      </c>
      <c r="V10" s="57">
        <f>'BAR BB| Open rates'!V9*0.9</f>
        <v>24120</v>
      </c>
      <c r="W10" s="57">
        <f>'BAR BB| Open rates'!W9*0.9</f>
        <v>25920</v>
      </c>
      <c r="X10" s="57">
        <f>'BAR BB| Open rates'!X9*0.9</f>
        <v>25920</v>
      </c>
      <c r="Y10" s="57">
        <f>'BAR BB| Open rates'!Y9*0.9</f>
        <v>24120</v>
      </c>
      <c r="Z10" s="57">
        <f>'BAR BB| Open rates'!Z9*0.9</f>
        <v>24120</v>
      </c>
      <c r="AA10" s="57">
        <f>'BAR BB| Open rates'!AA9*0.9</f>
        <v>24120</v>
      </c>
      <c r="AB10" s="57">
        <f>'BAR BB| Open rates'!AB9*0.9</f>
        <v>24120</v>
      </c>
      <c r="AC10" s="57">
        <f>'BAR BB| Open rates'!AC9*0.9</f>
        <v>24120</v>
      </c>
      <c r="AD10" s="57">
        <f>'BAR BB| Open rates'!AD9*0.9</f>
        <v>25920</v>
      </c>
      <c r="AE10" s="57">
        <f>'BAR BB| Open rates'!AE9*0.9</f>
        <v>25920</v>
      </c>
      <c r="AF10" s="57">
        <f>'BAR BB| Open rates'!AF9*0.9</f>
        <v>24120</v>
      </c>
      <c r="AG10" s="57">
        <f>'BAR BB| Open rates'!AG9*0.9</f>
        <v>24120</v>
      </c>
      <c r="AH10" s="57">
        <f>'BAR BB| Open rates'!AH9*0.9</f>
        <v>24120</v>
      </c>
      <c r="AI10" s="57">
        <f>'BAR BB| Open rates'!AI9*0.9</f>
        <v>24120</v>
      </c>
      <c r="AJ10" s="57">
        <f>'BAR BB| Open rates'!AJ9*0.9</f>
        <v>24120</v>
      </c>
      <c r="AK10" s="57">
        <f>'BAR BB| Open rates'!AK9*0.9</f>
        <v>25920</v>
      </c>
      <c r="AL10" s="57">
        <f>'BAR BB| Open rates'!AL9*0.9</f>
        <v>25920</v>
      </c>
      <c r="AM10" s="57">
        <f>'BAR BB| Open rates'!AM9*0.9</f>
        <v>24120</v>
      </c>
      <c r="AN10" s="57">
        <f>'BAR BB| Open rates'!AN9*0.9</f>
        <v>24120</v>
      </c>
      <c r="AO10" s="57">
        <f>'BAR BB| Open rates'!AO9*0.9</f>
        <v>24120</v>
      </c>
      <c r="AP10" s="57">
        <f>'BAR BB| Open rates'!AP9*0.9</f>
        <v>24120</v>
      </c>
      <c r="AQ10" s="57">
        <f>'BAR BB| Open rates'!AQ9*0.9</f>
        <v>24120</v>
      </c>
      <c r="AR10" s="57">
        <f>'BAR BB| Open rates'!AR9*0.9</f>
        <v>25920</v>
      </c>
      <c r="AS10" s="57">
        <f>'BAR BB| Open rates'!AS9*0.9</f>
        <v>25920</v>
      </c>
      <c r="AT10" s="57">
        <f>'BAR BB| Open rates'!AT9*0.9</f>
        <v>24120</v>
      </c>
      <c r="AU10" s="57">
        <f>'BAR BB| Open rates'!AU9*0.9</f>
        <v>24120</v>
      </c>
      <c r="AV10" s="57">
        <f>'BAR BB| Open rates'!AV9*0.9</f>
        <v>24120</v>
      </c>
      <c r="AW10" s="57">
        <f>'BAR BB| Open rates'!AW9*0.9</f>
        <v>24120</v>
      </c>
      <c r="AX10" s="57">
        <f>'BAR BB| Open rates'!AX9*0.9</f>
        <v>24120</v>
      </c>
      <c r="AY10" s="57">
        <f>'BAR BB| Open rates'!AY9*0.9</f>
        <v>25920</v>
      </c>
      <c r="AZ10" s="57">
        <f>'BAR BB| Open rates'!AZ9*0.9</f>
        <v>25920</v>
      </c>
      <c r="BA10" s="57">
        <f>'BAR BB| Open rates'!BA9*0.9</f>
        <v>24120</v>
      </c>
      <c r="BB10" s="57">
        <f>'BAR BB| Open rates'!BB9*0.9</f>
        <v>24120</v>
      </c>
      <c r="BC10" s="57">
        <f>'BAR BB| Open rates'!BC9*0.9</f>
        <v>24120</v>
      </c>
      <c r="BD10" s="57">
        <f>'BAR BB| Open rates'!BD9*0.9</f>
        <v>24120</v>
      </c>
      <c r="BE10" s="57">
        <f>'BAR BB| Open rates'!BE9*0.9</f>
        <v>24120</v>
      </c>
      <c r="BF10" s="57">
        <f>'BAR BB| Open rates'!BF9*0.9</f>
        <v>25920</v>
      </c>
      <c r="BG10" s="57">
        <f>'BAR BB| Open rates'!BG9*0.9</f>
        <v>25920</v>
      </c>
      <c r="BH10" s="57">
        <f>'BAR BB| Open rates'!BH9*0.9</f>
        <v>21240</v>
      </c>
      <c r="BI10" s="57">
        <f>'BAR BB| Open rates'!BI9*0.9</f>
        <v>21240</v>
      </c>
      <c r="BJ10" s="57">
        <f>'BAR BB| Open rates'!BJ9*0.9</f>
        <v>21240</v>
      </c>
      <c r="BK10" s="57">
        <f>'BAR BB| Open rates'!BK9*0.9</f>
        <v>21240</v>
      </c>
      <c r="BL10" s="57">
        <f>'BAR BB| Open rates'!BL9*0.9</f>
        <v>21240</v>
      </c>
      <c r="BM10" s="57">
        <f>'BAR BB| Open rates'!BM9*0.9</f>
        <v>22320</v>
      </c>
      <c r="BN10" s="57">
        <f>'BAR BB| Open rates'!BN9*0.9</f>
        <v>22320</v>
      </c>
      <c r="BO10" s="57">
        <f>'BAR BB| Open rates'!BO9*0.9</f>
        <v>20340</v>
      </c>
      <c r="BP10" s="57">
        <f>'BAR BB| Open rates'!BP9*0.9</f>
        <v>20340</v>
      </c>
      <c r="BQ10" s="57">
        <f>'BAR BB| Open rates'!BQ9*0.9</f>
        <v>22320</v>
      </c>
      <c r="BR10" s="57">
        <f>'BAR BB| Open rates'!BR9*0.9</f>
        <v>22320</v>
      </c>
      <c r="BS10" s="57">
        <f>'BAR BB| Open rates'!BS9*0.9</f>
        <v>22320</v>
      </c>
      <c r="BT10" s="57">
        <f>'BAR BB| Open rates'!BT9*0.9</f>
        <v>22320</v>
      </c>
      <c r="BU10" s="57">
        <f>'BAR BB| Open rates'!BU9*0.9</f>
        <v>22320</v>
      </c>
      <c r="BV10" s="57">
        <f>'BAR BB| Open rates'!BV9*0.9</f>
        <v>20340</v>
      </c>
      <c r="BW10" s="57">
        <f>'BAR BB| Open rates'!BW9*0.9</f>
        <v>20340</v>
      </c>
      <c r="BX10" s="57">
        <f>'BAR BB| Open rates'!BX9*0.9</f>
        <v>20340</v>
      </c>
      <c r="BY10" s="57">
        <f>'BAR BB| Open rates'!BY9*0.9</f>
        <v>20340</v>
      </c>
      <c r="BZ10" s="57">
        <f>'BAR BB| Open rates'!BZ9*0.9</f>
        <v>20340</v>
      </c>
      <c r="CA10" s="57">
        <f>'BAR BB| Open rates'!CA9*0.9</f>
        <v>22320</v>
      </c>
      <c r="CB10" s="57">
        <f>'BAR BB| Open rates'!CB9*0.9</f>
        <v>22320</v>
      </c>
      <c r="CC10" s="57">
        <f>'BAR BB| Open rates'!CC9*0.9</f>
        <v>20340</v>
      </c>
      <c r="CD10" s="57">
        <f>'BAR BB| Open rates'!CD9*0.9</f>
        <v>20340</v>
      </c>
      <c r="CE10" s="57">
        <f>'BAR BB| Open rates'!CE9*0.9</f>
        <v>20340</v>
      </c>
      <c r="CF10" s="57">
        <f>'BAR BB| Open rates'!CF9*0.9</f>
        <v>20340</v>
      </c>
      <c r="CG10" s="57">
        <f>'BAR BB| Open rates'!CG9*0.9</f>
        <v>20340</v>
      </c>
      <c r="CH10" s="57">
        <f>'BAR BB| Open rates'!CH9*0.9</f>
        <v>22320</v>
      </c>
      <c r="CI10" s="57">
        <f>'BAR BB| Open rates'!CI9*0.9</f>
        <v>22320</v>
      </c>
      <c r="CJ10" s="57">
        <f>'BAR BB| Open rates'!CJ9*0.9</f>
        <v>20340</v>
      </c>
      <c r="CK10" s="57">
        <f>'BAR BB| Open rates'!CK9*0.9</f>
        <v>20340</v>
      </c>
      <c r="CL10" s="57">
        <f>'BAR BB| Open rates'!CL9*0.9</f>
        <v>20340</v>
      </c>
      <c r="CM10" s="57">
        <f>'BAR BB| Open rates'!CM9*0.9</f>
        <v>20340</v>
      </c>
      <c r="CN10" s="57">
        <f>'BAR BB| Open rates'!CN9*0.9</f>
        <v>20340</v>
      </c>
      <c r="CO10" s="57">
        <f>'BAR BB| Open rates'!CO9*0.9</f>
        <v>22320</v>
      </c>
      <c r="CP10" s="57">
        <f>'BAR BB| Open rates'!CP9*0.9</f>
        <v>22320</v>
      </c>
      <c r="CQ10" s="57">
        <f>'BAR BB| Open rates'!CQ9*0.9</f>
        <v>20340</v>
      </c>
      <c r="CR10" s="57">
        <f>'BAR BB| Open rates'!CR9*0.9</f>
        <v>20340</v>
      </c>
      <c r="CS10" s="57">
        <f>'BAR BB| Open rates'!CS9*0.9</f>
        <v>20340</v>
      </c>
      <c r="CT10" s="57">
        <f>'BAR BB| Open rates'!CT9*0.9</f>
        <v>20340</v>
      </c>
    </row>
    <row r="11" spans="1:98" s="36" customFormat="1" ht="12" customHeight="1" x14ac:dyDescent="0.2">
      <c r="A11" s="163"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row>
    <row r="12" spans="1:98" s="36" customFormat="1" ht="12" customHeight="1" x14ac:dyDescent="0.2">
      <c r="A12" s="163">
        <v>1</v>
      </c>
      <c r="B12" s="57">
        <f>'BAR BB| Open rates'!B11*0.9</f>
        <v>25560</v>
      </c>
      <c r="C12" s="57">
        <f>'BAR BB| Open rates'!C11*0.9</f>
        <v>25560</v>
      </c>
      <c r="D12" s="57">
        <f>'BAR BB| Open rates'!D11*0.9</f>
        <v>23130</v>
      </c>
      <c r="E12" s="57">
        <f>'BAR BB| Open rates'!E11*0.9</f>
        <v>23130</v>
      </c>
      <c r="F12" s="57">
        <f>'BAR BB| Open rates'!F11*0.9</f>
        <v>21150</v>
      </c>
      <c r="G12" s="57">
        <f>'BAR BB| Open rates'!G11*0.9</f>
        <v>23130</v>
      </c>
      <c r="H12" s="57">
        <f>'BAR BB| Open rates'!H11*0.9</f>
        <v>23130</v>
      </c>
      <c r="I12" s="57">
        <f>'BAR BB| Open rates'!I11*0.9</f>
        <v>24930</v>
      </c>
      <c r="J12" s="57">
        <f>'BAR BB| Open rates'!J11*0.9</f>
        <v>24930</v>
      </c>
      <c r="K12" s="57">
        <f>'BAR BB| Open rates'!K11*0.9</f>
        <v>23130</v>
      </c>
      <c r="L12" s="57">
        <f>'BAR BB| Open rates'!L11*0.9</f>
        <v>23130</v>
      </c>
      <c r="M12" s="57">
        <f>'BAR BB| Open rates'!M11*0.9</f>
        <v>23130</v>
      </c>
      <c r="N12" s="57">
        <f>'BAR BB| Open rates'!N11*0.9</f>
        <v>23130</v>
      </c>
      <c r="O12" s="57">
        <f>'BAR BB| Open rates'!O11*0.9</f>
        <v>23130</v>
      </c>
      <c r="P12" s="57">
        <f>'BAR BB| Open rates'!P11*0.9</f>
        <v>24930</v>
      </c>
      <c r="Q12" s="57">
        <f>'BAR BB| Open rates'!Q11*0.9</f>
        <v>24930</v>
      </c>
      <c r="R12" s="57">
        <f>'BAR BB| Open rates'!R11*0.9</f>
        <v>24930</v>
      </c>
      <c r="S12" s="57">
        <f>'BAR BB| Open rates'!S11*0.9</f>
        <v>24930</v>
      </c>
      <c r="T12" s="57">
        <f>'BAR BB| Open rates'!T11*0.9</f>
        <v>24930</v>
      </c>
      <c r="U12" s="57">
        <f>'BAR BB| Open rates'!U11*0.9</f>
        <v>24930</v>
      </c>
      <c r="V12" s="57">
        <f>'BAR BB| Open rates'!V11*0.9</f>
        <v>24930</v>
      </c>
      <c r="W12" s="57">
        <f>'BAR BB| Open rates'!W11*0.9</f>
        <v>26730</v>
      </c>
      <c r="X12" s="57">
        <f>'BAR BB| Open rates'!X11*0.9</f>
        <v>26730</v>
      </c>
      <c r="Y12" s="57">
        <f>'BAR BB| Open rates'!Y11*0.9</f>
        <v>24930</v>
      </c>
      <c r="Z12" s="57">
        <f>'BAR BB| Open rates'!Z11*0.9</f>
        <v>24930</v>
      </c>
      <c r="AA12" s="57">
        <f>'BAR BB| Open rates'!AA11*0.9</f>
        <v>24930</v>
      </c>
      <c r="AB12" s="57">
        <f>'BAR BB| Open rates'!AB11*0.9</f>
        <v>24930</v>
      </c>
      <c r="AC12" s="57">
        <f>'BAR BB| Open rates'!AC11*0.9</f>
        <v>24930</v>
      </c>
      <c r="AD12" s="57">
        <f>'BAR BB| Open rates'!AD11*0.9</f>
        <v>26730</v>
      </c>
      <c r="AE12" s="57">
        <f>'BAR BB| Open rates'!AE11*0.9</f>
        <v>26730</v>
      </c>
      <c r="AF12" s="57">
        <f>'BAR BB| Open rates'!AF11*0.9</f>
        <v>24930</v>
      </c>
      <c r="AG12" s="57">
        <f>'BAR BB| Open rates'!AG11*0.9</f>
        <v>24930</v>
      </c>
      <c r="AH12" s="57">
        <f>'BAR BB| Open rates'!AH11*0.9</f>
        <v>24930</v>
      </c>
      <c r="AI12" s="57">
        <f>'BAR BB| Open rates'!AI11*0.9</f>
        <v>24930</v>
      </c>
      <c r="AJ12" s="57">
        <f>'BAR BB| Open rates'!AJ11*0.9</f>
        <v>24930</v>
      </c>
      <c r="AK12" s="57">
        <f>'BAR BB| Open rates'!AK11*0.9</f>
        <v>26730</v>
      </c>
      <c r="AL12" s="57">
        <f>'BAR BB| Open rates'!AL11*0.9</f>
        <v>26730</v>
      </c>
      <c r="AM12" s="57">
        <f>'BAR BB| Open rates'!AM11*0.9</f>
        <v>24930</v>
      </c>
      <c r="AN12" s="57">
        <f>'BAR BB| Open rates'!AN11*0.9</f>
        <v>24930</v>
      </c>
      <c r="AO12" s="57">
        <f>'BAR BB| Open rates'!AO11*0.9</f>
        <v>24930</v>
      </c>
      <c r="AP12" s="57">
        <f>'BAR BB| Open rates'!AP11*0.9</f>
        <v>24930</v>
      </c>
      <c r="AQ12" s="57">
        <f>'BAR BB| Open rates'!AQ11*0.9</f>
        <v>24930</v>
      </c>
      <c r="AR12" s="57">
        <f>'BAR BB| Open rates'!AR11*0.9</f>
        <v>26730</v>
      </c>
      <c r="AS12" s="57">
        <f>'BAR BB| Open rates'!AS11*0.9</f>
        <v>26730</v>
      </c>
      <c r="AT12" s="57">
        <f>'BAR BB| Open rates'!AT11*0.9</f>
        <v>24930</v>
      </c>
      <c r="AU12" s="57">
        <f>'BAR BB| Open rates'!AU11*0.9</f>
        <v>24930</v>
      </c>
      <c r="AV12" s="57">
        <f>'BAR BB| Open rates'!AV11*0.9</f>
        <v>24930</v>
      </c>
      <c r="AW12" s="57">
        <f>'BAR BB| Open rates'!AW11*0.9</f>
        <v>24930</v>
      </c>
      <c r="AX12" s="57">
        <f>'BAR BB| Open rates'!AX11*0.9</f>
        <v>24930</v>
      </c>
      <c r="AY12" s="57">
        <f>'BAR BB| Open rates'!AY11*0.9</f>
        <v>26730</v>
      </c>
      <c r="AZ12" s="57">
        <f>'BAR BB| Open rates'!AZ11*0.9</f>
        <v>26730</v>
      </c>
      <c r="BA12" s="57">
        <f>'BAR BB| Open rates'!BA11*0.9</f>
        <v>24930</v>
      </c>
      <c r="BB12" s="57">
        <f>'BAR BB| Open rates'!BB11*0.9</f>
        <v>24930</v>
      </c>
      <c r="BC12" s="57">
        <f>'BAR BB| Open rates'!BC11*0.9</f>
        <v>24930</v>
      </c>
      <c r="BD12" s="57">
        <f>'BAR BB| Open rates'!BD11*0.9</f>
        <v>24930</v>
      </c>
      <c r="BE12" s="57">
        <f>'BAR BB| Open rates'!BE11*0.9</f>
        <v>24930</v>
      </c>
      <c r="BF12" s="57">
        <f>'BAR BB| Open rates'!BF11*0.9</f>
        <v>26730</v>
      </c>
      <c r="BG12" s="57">
        <f>'BAR BB| Open rates'!BG11*0.9</f>
        <v>26730</v>
      </c>
      <c r="BH12" s="57">
        <f>'BAR BB| Open rates'!BH11*0.9</f>
        <v>22050</v>
      </c>
      <c r="BI12" s="57">
        <f>'BAR BB| Open rates'!BI11*0.9</f>
        <v>22050</v>
      </c>
      <c r="BJ12" s="57">
        <f>'BAR BB| Open rates'!BJ11*0.9</f>
        <v>22050</v>
      </c>
      <c r="BK12" s="57">
        <f>'BAR BB| Open rates'!BK11*0.9</f>
        <v>22050</v>
      </c>
      <c r="BL12" s="57">
        <f>'BAR BB| Open rates'!BL11*0.9</f>
        <v>22050</v>
      </c>
      <c r="BM12" s="57">
        <f>'BAR BB| Open rates'!BM11*0.9</f>
        <v>23130</v>
      </c>
      <c r="BN12" s="57">
        <f>'BAR BB| Open rates'!BN11*0.9</f>
        <v>23130</v>
      </c>
      <c r="BO12" s="57">
        <f>'BAR BB| Open rates'!BO11*0.9</f>
        <v>21150</v>
      </c>
      <c r="BP12" s="57">
        <f>'BAR BB| Open rates'!BP11*0.9</f>
        <v>21150</v>
      </c>
      <c r="BQ12" s="57">
        <f>'BAR BB| Open rates'!BQ11*0.9</f>
        <v>23130</v>
      </c>
      <c r="BR12" s="57">
        <f>'BAR BB| Open rates'!BR11*0.9</f>
        <v>23130</v>
      </c>
      <c r="BS12" s="57">
        <f>'BAR BB| Open rates'!BS11*0.9</f>
        <v>23130</v>
      </c>
      <c r="BT12" s="57">
        <f>'BAR BB| Open rates'!BT11*0.9</f>
        <v>23130</v>
      </c>
      <c r="BU12" s="57">
        <f>'BAR BB| Open rates'!BU11*0.9</f>
        <v>23130</v>
      </c>
      <c r="BV12" s="57">
        <f>'BAR BB| Open rates'!BV11*0.9</f>
        <v>21150</v>
      </c>
      <c r="BW12" s="57">
        <f>'BAR BB| Open rates'!BW11*0.9</f>
        <v>21150</v>
      </c>
      <c r="BX12" s="57">
        <f>'BAR BB| Open rates'!BX11*0.9</f>
        <v>21150</v>
      </c>
      <c r="BY12" s="57">
        <f>'BAR BB| Open rates'!BY11*0.9</f>
        <v>21150</v>
      </c>
      <c r="BZ12" s="57">
        <f>'BAR BB| Open rates'!BZ11*0.9</f>
        <v>21150</v>
      </c>
      <c r="CA12" s="57">
        <f>'BAR BB| Open rates'!CA11*0.9</f>
        <v>23130</v>
      </c>
      <c r="CB12" s="57">
        <f>'BAR BB| Open rates'!CB11*0.9</f>
        <v>23130</v>
      </c>
      <c r="CC12" s="57">
        <f>'BAR BB| Open rates'!CC11*0.9</f>
        <v>21150</v>
      </c>
      <c r="CD12" s="57">
        <f>'BAR BB| Open rates'!CD11*0.9</f>
        <v>21150</v>
      </c>
      <c r="CE12" s="57">
        <f>'BAR BB| Open rates'!CE11*0.9</f>
        <v>21150</v>
      </c>
      <c r="CF12" s="57">
        <f>'BAR BB| Open rates'!CF11*0.9</f>
        <v>21150</v>
      </c>
      <c r="CG12" s="57">
        <f>'BAR BB| Open rates'!CG11*0.9</f>
        <v>21150</v>
      </c>
      <c r="CH12" s="57">
        <f>'BAR BB| Open rates'!CH11*0.9</f>
        <v>23130</v>
      </c>
      <c r="CI12" s="57">
        <f>'BAR BB| Open rates'!CI11*0.9</f>
        <v>23130</v>
      </c>
      <c r="CJ12" s="57">
        <f>'BAR BB| Open rates'!CJ11*0.9</f>
        <v>21150</v>
      </c>
      <c r="CK12" s="57">
        <f>'BAR BB| Open rates'!CK11*0.9</f>
        <v>21150</v>
      </c>
      <c r="CL12" s="57">
        <f>'BAR BB| Open rates'!CL11*0.9</f>
        <v>21150</v>
      </c>
      <c r="CM12" s="57">
        <f>'BAR BB| Open rates'!CM11*0.9</f>
        <v>21150</v>
      </c>
      <c r="CN12" s="57">
        <f>'BAR BB| Open rates'!CN11*0.9</f>
        <v>21150</v>
      </c>
      <c r="CO12" s="57">
        <f>'BAR BB| Open rates'!CO11*0.9</f>
        <v>23130</v>
      </c>
      <c r="CP12" s="57">
        <f>'BAR BB| Open rates'!CP11*0.9</f>
        <v>23130</v>
      </c>
      <c r="CQ12" s="57">
        <f>'BAR BB| Open rates'!CQ11*0.9</f>
        <v>21150</v>
      </c>
      <c r="CR12" s="57">
        <f>'BAR BB| Open rates'!CR11*0.9</f>
        <v>21150</v>
      </c>
      <c r="CS12" s="57">
        <f>'BAR BB| Open rates'!CS11*0.9</f>
        <v>21150</v>
      </c>
      <c r="CT12" s="57">
        <f>'BAR BB| Open rates'!CT11*0.9</f>
        <v>21150</v>
      </c>
    </row>
    <row r="13" spans="1:98" s="36" customFormat="1" ht="12" customHeight="1" x14ac:dyDescent="0.2">
      <c r="A13" s="163">
        <v>2</v>
      </c>
      <c r="B13" s="57">
        <f>'BAR BB| Open rates'!B12*0.9</f>
        <v>28260</v>
      </c>
      <c r="C13" s="57">
        <f>'BAR BB| Open rates'!C12*0.9</f>
        <v>28260</v>
      </c>
      <c r="D13" s="57">
        <f>'BAR BB| Open rates'!D12*0.9</f>
        <v>25830</v>
      </c>
      <c r="E13" s="57">
        <f>'BAR BB| Open rates'!E12*0.9</f>
        <v>25830</v>
      </c>
      <c r="F13" s="57">
        <f>'BAR BB| Open rates'!F12*0.9</f>
        <v>23850</v>
      </c>
      <c r="G13" s="57">
        <f>'BAR BB| Open rates'!G12*0.9</f>
        <v>25830</v>
      </c>
      <c r="H13" s="57">
        <f>'BAR BB| Open rates'!H12*0.9</f>
        <v>25830</v>
      </c>
      <c r="I13" s="57">
        <f>'BAR BB| Open rates'!I12*0.9</f>
        <v>27630</v>
      </c>
      <c r="J13" s="57">
        <f>'BAR BB| Open rates'!J12*0.9</f>
        <v>27630</v>
      </c>
      <c r="K13" s="57">
        <f>'BAR BB| Open rates'!K12*0.9</f>
        <v>25830</v>
      </c>
      <c r="L13" s="57">
        <f>'BAR BB| Open rates'!L12*0.9</f>
        <v>25830</v>
      </c>
      <c r="M13" s="57">
        <f>'BAR BB| Open rates'!M12*0.9</f>
        <v>25830</v>
      </c>
      <c r="N13" s="57">
        <f>'BAR BB| Open rates'!N12*0.9</f>
        <v>25830</v>
      </c>
      <c r="O13" s="57">
        <f>'BAR BB| Open rates'!O12*0.9</f>
        <v>25830</v>
      </c>
      <c r="P13" s="57">
        <f>'BAR BB| Open rates'!P12*0.9</f>
        <v>27630</v>
      </c>
      <c r="Q13" s="57">
        <f>'BAR BB| Open rates'!Q12*0.9</f>
        <v>27630</v>
      </c>
      <c r="R13" s="57">
        <f>'BAR BB| Open rates'!R12*0.9</f>
        <v>27630</v>
      </c>
      <c r="S13" s="57">
        <f>'BAR BB| Open rates'!S12*0.9</f>
        <v>27630</v>
      </c>
      <c r="T13" s="57">
        <f>'BAR BB| Open rates'!T12*0.9</f>
        <v>27630</v>
      </c>
      <c r="U13" s="57">
        <f>'BAR BB| Open rates'!U12*0.9</f>
        <v>27630</v>
      </c>
      <c r="V13" s="57">
        <f>'BAR BB| Open rates'!V12*0.9</f>
        <v>27630</v>
      </c>
      <c r="W13" s="57">
        <f>'BAR BB| Open rates'!W12*0.9</f>
        <v>29430</v>
      </c>
      <c r="X13" s="57">
        <f>'BAR BB| Open rates'!X12*0.9</f>
        <v>29430</v>
      </c>
      <c r="Y13" s="57">
        <f>'BAR BB| Open rates'!Y12*0.9</f>
        <v>27630</v>
      </c>
      <c r="Z13" s="57">
        <f>'BAR BB| Open rates'!Z12*0.9</f>
        <v>27630</v>
      </c>
      <c r="AA13" s="57">
        <f>'BAR BB| Open rates'!AA12*0.9</f>
        <v>27630</v>
      </c>
      <c r="AB13" s="57">
        <f>'BAR BB| Open rates'!AB12*0.9</f>
        <v>27630</v>
      </c>
      <c r="AC13" s="57">
        <f>'BAR BB| Open rates'!AC12*0.9</f>
        <v>27630</v>
      </c>
      <c r="AD13" s="57">
        <f>'BAR BB| Open rates'!AD12*0.9</f>
        <v>29430</v>
      </c>
      <c r="AE13" s="57">
        <f>'BAR BB| Open rates'!AE12*0.9</f>
        <v>29430</v>
      </c>
      <c r="AF13" s="57">
        <f>'BAR BB| Open rates'!AF12*0.9</f>
        <v>27630</v>
      </c>
      <c r="AG13" s="57">
        <f>'BAR BB| Open rates'!AG12*0.9</f>
        <v>27630</v>
      </c>
      <c r="AH13" s="57">
        <f>'BAR BB| Open rates'!AH12*0.9</f>
        <v>27630</v>
      </c>
      <c r="AI13" s="57">
        <f>'BAR BB| Open rates'!AI12*0.9</f>
        <v>27630</v>
      </c>
      <c r="AJ13" s="57">
        <f>'BAR BB| Open rates'!AJ12*0.9</f>
        <v>27630</v>
      </c>
      <c r="AK13" s="57">
        <f>'BAR BB| Open rates'!AK12*0.9</f>
        <v>29430</v>
      </c>
      <c r="AL13" s="57">
        <f>'BAR BB| Open rates'!AL12*0.9</f>
        <v>29430</v>
      </c>
      <c r="AM13" s="57">
        <f>'BAR BB| Open rates'!AM12*0.9</f>
        <v>27630</v>
      </c>
      <c r="AN13" s="57">
        <f>'BAR BB| Open rates'!AN12*0.9</f>
        <v>27630</v>
      </c>
      <c r="AO13" s="57">
        <f>'BAR BB| Open rates'!AO12*0.9</f>
        <v>27630</v>
      </c>
      <c r="AP13" s="57">
        <f>'BAR BB| Open rates'!AP12*0.9</f>
        <v>27630</v>
      </c>
      <c r="AQ13" s="57">
        <f>'BAR BB| Open rates'!AQ12*0.9</f>
        <v>27630</v>
      </c>
      <c r="AR13" s="57">
        <f>'BAR BB| Open rates'!AR12*0.9</f>
        <v>29430</v>
      </c>
      <c r="AS13" s="57">
        <f>'BAR BB| Open rates'!AS12*0.9</f>
        <v>29430</v>
      </c>
      <c r="AT13" s="57">
        <f>'BAR BB| Open rates'!AT12*0.9</f>
        <v>27630</v>
      </c>
      <c r="AU13" s="57">
        <f>'BAR BB| Open rates'!AU12*0.9</f>
        <v>27630</v>
      </c>
      <c r="AV13" s="57">
        <f>'BAR BB| Open rates'!AV12*0.9</f>
        <v>27630</v>
      </c>
      <c r="AW13" s="57">
        <f>'BAR BB| Open rates'!AW12*0.9</f>
        <v>27630</v>
      </c>
      <c r="AX13" s="57">
        <f>'BAR BB| Open rates'!AX12*0.9</f>
        <v>27630</v>
      </c>
      <c r="AY13" s="57">
        <f>'BAR BB| Open rates'!AY12*0.9</f>
        <v>29430</v>
      </c>
      <c r="AZ13" s="57">
        <f>'BAR BB| Open rates'!AZ12*0.9</f>
        <v>29430</v>
      </c>
      <c r="BA13" s="57">
        <f>'BAR BB| Open rates'!BA12*0.9</f>
        <v>27630</v>
      </c>
      <c r="BB13" s="57">
        <f>'BAR BB| Open rates'!BB12*0.9</f>
        <v>27630</v>
      </c>
      <c r="BC13" s="57">
        <f>'BAR BB| Open rates'!BC12*0.9</f>
        <v>27630</v>
      </c>
      <c r="BD13" s="57">
        <f>'BAR BB| Open rates'!BD12*0.9</f>
        <v>27630</v>
      </c>
      <c r="BE13" s="57">
        <f>'BAR BB| Open rates'!BE12*0.9</f>
        <v>27630</v>
      </c>
      <c r="BF13" s="57">
        <f>'BAR BB| Open rates'!BF12*0.9</f>
        <v>29430</v>
      </c>
      <c r="BG13" s="57">
        <f>'BAR BB| Open rates'!BG12*0.9</f>
        <v>29430</v>
      </c>
      <c r="BH13" s="57">
        <f>'BAR BB| Open rates'!BH12*0.9</f>
        <v>24750</v>
      </c>
      <c r="BI13" s="57">
        <f>'BAR BB| Open rates'!BI12*0.9</f>
        <v>24750</v>
      </c>
      <c r="BJ13" s="57">
        <f>'BAR BB| Open rates'!BJ12*0.9</f>
        <v>24750</v>
      </c>
      <c r="BK13" s="57">
        <f>'BAR BB| Open rates'!BK12*0.9</f>
        <v>24750</v>
      </c>
      <c r="BL13" s="57">
        <f>'BAR BB| Open rates'!BL12*0.9</f>
        <v>24750</v>
      </c>
      <c r="BM13" s="57">
        <f>'BAR BB| Open rates'!BM12*0.9</f>
        <v>25830</v>
      </c>
      <c r="BN13" s="57">
        <f>'BAR BB| Open rates'!BN12*0.9</f>
        <v>25830</v>
      </c>
      <c r="BO13" s="57">
        <f>'BAR BB| Open rates'!BO12*0.9</f>
        <v>23850</v>
      </c>
      <c r="BP13" s="57">
        <f>'BAR BB| Open rates'!BP12*0.9</f>
        <v>23850</v>
      </c>
      <c r="BQ13" s="57">
        <f>'BAR BB| Open rates'!BQ12*0.9</f>
        <v>25830</v>
      </c>
      <c r="BR13" s="57">
        <f>'BAR BB| Open rates'!BR12*0.9</f>
        <v>25830</v>
      </c>
      <c r="BS13" s="57">
        <f>'BAR BB| Open rates'!BS12*0.9</f>
        <v>25830</v>
      </c>
      <c r="BT13" s="57">
        <f>'BAR BB| Open rates'!BT12*0.9</f>
        <v>25830</v>
      </c>
      <c r="BU13" s="57">
        <f>'BAR BB| Open rates'!BU12*0.9</f>
        <v>25830</v>
      </c>
      <c r="BV13" s="57">
        <f>'BAR BB| Open rates'!BV12*0.9</f>
        <v>23850</v>
      </c>
      <c r="BW13" s="57">
        <f>'BAR BB| Open rates'!BW12*0.9</f>
        <v>23850</v>
      </c>
      <c r="BX13" s="57">
        <f>'BAR BB| Open rates'!BX12*0.9</f>
        <v>23850</v>
      </c>
      <c r="BY13" s="57">
        <f>'BAR BB| Open rates'!BY12*0.9</f>
        <v>23850</v>
      </c>
      <c r="BZ13" s="57">
        <f>'BAR BB| Open rates'!BZ12*0.9</f>
        <v>23850</v>
      </c>
      <c r="CA13" s="57">
        <f>'BAR BB| Open rates'!CA12*0.9</f>
        <v>25830</v>
      </c>
      <c r="CB13" s="57">
        <f>'BAR BB| Open rates'!CB12*0.9</f>
        <v>25830</v>
      </c>
      <c r="CC13" s="57">
        <f>'BAR BB| Open rates'!CC12*0.9</f>
        <v>23850</v>
      </c>
      <c r="CD13" s="57">
        <f>'BAR BB| Open rates'!CD12*0.9</f>
        <v>23850</v>
      </c>
      <c r="CE13" s="57">
        <f>'BAR BB| Open rates'!CE12*0.9</f>
        <v>23850</v>
      </c>
      <c r="CF13" s="57">
        <f>'BAR BB| Open rates'!CF12*0.9</f>
        <v>23850</v>
      </c>
      <c r="CG13" s="57">
        <f>'BAR BB| Open rates'!CG12*0.9</f>
        <v>23850</v>
      </c>
      <c r="CH13" s="57">
        <f>'BAR BB| Open rates'!CH12*0.9</f>
        <v>25830</v>
      </c>
      <c r="CI13" s="57">
        <f>'BAR BB| Open rates'!CI12*0.9</f>
        <v>25830</v>
      </c>
      <c r="CJ13" s="57">
        <f>'BAR BB| Open rates'!CJ12*0.9</f>
        <v>23850</v>
      </c>
      <c r="CK13" s="57">
        <f>'BAR BB| Open rates'!CK12*0.9</f>
        <v>23850</v>
      </c>
      <c r="CL13" s="57">
        <f>'BAR BB| Open rates'!CL12*0.9</f>
        <v>23850</v>
      </c>
      <c r="CM13" s="57">
        <f>'BAR BB| Open rates'!CM12*0.9</f>
        <v>23850</v>
      </c>
      <c r="CN13" s="57">
        <f>'BAR BB| Open rates'!CN12*0.9</f>
        <v>23850</v>
      </c>
      <c r="CO13" s="57">
        <f>'BAR BB| Open rates'!CO12*0.9</f>
        <v>25830</v>
      </c>
      <c r="CP13" s="57">
        <f>'BAR BB| Open rates'!CP12*0.9</f>
        <v>25830</v>
      </c>
      <c r="CQ13" s="57">
        <f>'BAR BB| Open rates'!CQ12*0.9</f>
        <v>23850</v>
      </c>
      <c r="CR13" s="57">
        <f>'BAR BB| Open rates'!CR12*0.9</f>
        <v>23850</v>
      </c>
      <c r="CS13" s="57">
        <f>'BAR BB| Open rates'!CS12*0.9</f>
        <v>23850</v>
      </c>
      <c r="CT13" s="57">
        <f>'BAR BB| Open rates'!CT12*0.9</f>
        <v>23850</v>
      </c>
    </row>
    <row r="15" spans="1:98" s="36" customFormat="1" ht="12" customHeight="1" x14ac:dyDescent="0.2">
      <c r="A15" s="371" t="s">
        <v>172</v>
      </c>
    </row>
    <row r="16" spans="1:98" s="36" customFormat="1" ht="12" customHeight="1" x14ac:dyDescent="0.2">
      <c r="A16" s="371"/>
    </row>
    <row r="17" spans="1:1" ht="13.5" thickBot="1" x14ac:dyDescent="0.25">
      <c r="A17" s="33"/>
    </row>
    <row r="18" spans="1:1" ht="198" customHeight="1" thickBot="1" x14ac:dyDescent="0.25">
      <c r="A18" s="322" t="s">
        <v>458</v>
      </c>
    </row>
    <row r="19" spans="1:1" ht="12" customHeight="1" x14ac:dyDescent="0.2"/>
    <row r="20" spans="1:1" x14ac:dyDescent="0.2">
      <c r="A20" s="97" t="s">
        <v>83</v>
      </c>
    </row>
    <row r="21" spans="1:1" ht="34.5" customHeight="1" x14ac:dyDescent="0.2">
      <c r="A21" s="186" t="s">
        <v>441</v>
      </c>
    </row>
    <row r="22" spans="1:1" ht="24" x14ac:dyDescent="0.2">
      <c r="A22" s="186" t="s">
        <v>442</v>
      </c>
    </row>
    <row r="23" spans="1:1" x14ac:dyDescent="0.2">
      <c r="A23" s="6"/>
    </row>
    <row r="24" spans="1:1" x14ac:dyDescent="0.2">
      <c r="A24" s="94" t="s">
        <v>74</v>
      </c>
    </row>
    <row r="25" spans="1:1" ht="12.75" customHeight="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79</v>
      </c>
    </row>
    <row r="30" spans="1:1" ht="24" x14ac:dyDescent="0.2">
      <c r="A30" s="175" t="s">
        <v>187</v>
      </c>
    </row>
    <row r="31" spans="1:1" x14ac:dyDescent="0.2">
      <c r="A31" s="175" t="s">
        <v>105</v>
      </c>
    </row>
    <row r="32" spans="1:1" x14ac:dyDescent="0.2">
      <c r="A32" s="223" t="s">
        <v>309</v>
      </c>
    </row>
    <row r="33" spans="1:1" ht="24" x14ac:dyDescent="0.2">
      <c r="A33" s="175" t="s">
        <v>203</v>
      </c>
    </row>
    <row r="34" spans="1:1" ht="37.5" customHeight="1" x14ac:dyDescent="0.2">
      <c r="A34" s="289" t="s">
        <v>456</v>
      </c>
    </row>
    <row r="35" spans="1:1" x14ac:dyDescent="0.2">
      <c r="A35" s="386" t="s">
        <v>101</v>
      </c>
    </row>
    <row r="36" spans="1:1" x14ac:dyDescent="0.2">
      <c r="A36" s="387"/>
    </row>
    <row r="37" spans="1:1" x14ac:dyDescent="0.2">
      <c r="A37" s="388"/>
    </row>
    <row r="38" spans="1:1" x14ac:dyDescent="0.2">
      <c r="A38" s="223"/>
    </row>
    <row r="39" spans="1:1" ht="36" customHeight="1" x14ac:dyDescent="0.2">
      <c r="A39" s="206" t="s">
        <v>204</v>
      </c>
    </row>
    <row r="40" spans="1:1" x14ac:dyDescent="0.2">
      <c r="A40" s="244" t="s">
        <v>443</v>
      </c>
    </row>
    <row r="41" spans="1:1" x14ac:dyDescent="0.2">
      <c r="A41" s="288" t="s">
        <v>457</v>
      </c>
    </row>
    <row r="42" spans="1:1" x14ac:dyDescent="0.2">
      <c r="A42" s="174" t="s">
        <v>81</v>
      </c>
    </row>
    <row r="43" spans="1:1" ht="89.25" customHeight="1" x14ac:dyDescent="0.2">
      <c r="A43" s="176" t="s">
        <v>480</v>
      </c>
    </row>
    <row r="44" spans="1:1" x14ac:dyDescent="0.2">
      <c r="A44" s="176"/>
    </row>
    <row r="45" spans="1:1" x14ac:dyDescent="0.2">
      <c r="A45" s="223"/>
    </row>
    <row r="46" spans="1:1" ht="26.25" x14ac:dyDescent="0.2">
      <c r="A46" s="174" t="s">
        <v>310</v>
      </c>
    </row>
    <row r="47" spans="1:1" x14ac:dyDescent="0.2">
      <c r="A47" s="207" t="s">
        <v>444</v>
      </c>
    </row>
    <row r="48" spans="1:1" ht="9.75" customHeight="1" x14ac:dyDescent="0.2">
      <c r="A48" s="225" t="s">
        <v>205</v>
      </c>
    </row>
    <row r="49" spans="1:1" x14ac:dyDescent="0.2">
      <c r="A49" s="225"/>
    </row>
    <row r="50" spans="1:1" ht="36" x14ac:dyDescent="0.2">
      <c r="A50" s="207" t="s">
        <v>445</v>
      </c>
    </row>
    <row r="51" spans="1:1" x14ac:dyDescent="0.2">
      <c r="A51" s="225" t="s">
        <v>313</v>
      </c>
    </row>
    <row r="52" spans="1:1" x14ac:dyDescent="0.2">
      <c r="A52" s="15"/>
    </row>
    <row r="53" spans="1:1" x14ac:dyDescent="0.2">
      <c r="A53" s="224" t="s">
        <v>446</v>
      </c>
    </row>
    <row r="54" spans="1:1" ht="3.75" customHeight="1" x14ac:dyDescent="0.2">
      <c r="A54" s="226"/>
    </row>
    <row r="55" spans="1:1" ht="24" x14ac:dyDescent="0.2">
      <c r="A55" s="255" t="s">
        <v>447</v>
      </c>
    </row>
    <row r="56" spans="1:1" ht="9.75" customHeight="1" x14ac:dyDescent="0.2">
      <c r="A56" s="225" t="s">
        <v>316</v>
      </c>
    </row>
    <row r="57" spans="1:1" x14ac:dyDescent="0.2">
      <c r="A57" s="284"/>
    </row>
    <row r="58" spans="1:1" ht="17.25" customHeight="1" x14ac:dyDescent="0.2">
      <c r="A58" s="285" t="s">
        <v>448</v>
      </c>
    </row>
    <row r="59" spans="1:1" ht="9.75" customHeight="1" x14ac:dyDescent="0.2">
      <c r="A59" s="284"/>
    </row>
    <row r="60" spans="1:1" ht="59.25" customHeight="1" x14ac:dyDescent="0.2">
      <c r="A60" s="286" t="s">
        <v>449</v>
      </c>
    </row>
    <row r="61" spans="1:1" x14ac:dyDescent="0.2">
      <c r="A61" s="227"/>
    </row>
    <row r="62" spans="1:1" ht="13.5" thickBot="1" x14ac:dyDescent="0.25">
      <c r="A62" s="226"/>
    </row>
    <row r="63" spans="1:1" ht="75" customHeight="1" x14ac:dyDescent="0.2">
      <c r="A63" s="232" t="s">
        <v>450</v>
      </c>
    </row>
    <row r="64" spans="1:1" ht="24.75" thickBot="1" x14ac:dyDescent="0.25">
      <c r="A64" s="233" t="s">
        <v>141</v>
      </c>
    </row>
    <row r="65" spans="1:1" ht="13.5" thickBot="1" x14ac:dyDescent="0.25">
      <c r="A65" s="320"/>
    </row>
    <row r="66" spans="1:1" ht="120.75" thickBot="1" x14ac:dyDescent="0.25">
      <c r="A66" s="321" t="s">
        <v>467</v>
      </c>
    </row>
    <row r="67" spans="1:1" x14ac:dyDescent="0.2">
      <c r="A67" s="207" t="s">
        <v>365</v>
      </c>
    </row>
    <row r="68" spans="1:1" x14ac:dyDescent="0.2">
      <c r="A68" s="205" t="s">
        <v>206</v>
      </c>
    </row>
    <row r="69" spans="1:1" s="31" customFormat="1" x14ac:dyDescent="0.2">
      <c r="A69" s="176"/>
    </row>
    <row r="70" spans="1:1" s="31" customFormat="1" x14ac:dyDescent="0.2">
      <c r="A70" s="207" t="s">
        <v>249</v>
      </c>
    </row>
    <row r="71" spans="1:1" s="31" customFormat="1" x14ac:dyDescent="0.2">
      <c r="A71" s="205" t="s">
        <v>319</v>
      </c>
    </row>
    <row r="72" spans="1:1" s="31" customFormat="1" x14ac:dyDescent="0.2">
      <c r="A72" s="176"/>
    </row>
    <row r="73" spans="1:1" s="31" customFormat="1" x14ac:dyDescent="0.2">
      <c r="A73" s="207" t="s">
        <v>366</v>
      </c>
    </row>
    <row r="74" spans="1:1" s="31" customFormat="1" x14ac:dyDescent="0.2">
      <c r="A74" s="205" t="s">
        <v>367</v>
      </c>
    </row>
    <row r="75" spans="1:1" s="31" customFormat="1" ht="15.75" customHeight="1" x14ac:dyDescent="0.2">
      <c r="A75" s="205"/>
    </row>
    <row r="76" spans="1:1" s="31" customFormat="1" ht="27" customHeight="1" x14ac:dyDescent="0.2">
      <c r="A76" s="287" t="s">
        <v>451</v>
      </c>
    </row>
    <row r="77" spans="1:1" s="154" customFormat="1" ht="17.25" customHeight="1" x14ac:dyDescent="0.2">
      <c r="A77" s="176"/>
    </row>
    <row r="78" spans="1:1" s="31" customFormat="1" ht="24" x14ac:dyDescent="0.2">
      <c r="A78" s="255" t="s">
        <v>452</v>
      </c>
    </row>
    <row r="79" spans="1:1" s="31" customFormat="1" ht="6" customHeight="1" x14ac:dyDescent="0.2">
      <c r="A79" s="205"/>
    </row>
    <row r="80" spans="1:1" s="31" customFormat="1" x14ac:dyDescent="0.2">
      <c r="A80" s="205"/>
    </row>
    <row r="81" spans="1:1" s="31" customFormat="1" x14ac:dyDescent="0.2">
      <c r="A81" s="287" t="s">
        <v>453</v>
      </c>
    </row>
    <row r="82" spans="1:1" s="31" customFormat="1" ht="15.75" customHeight="1" x14ac:dyDescent="0.2">
      <c r="A82" s="205"/>
    </row>
    <row r="83" spans="1:1" s="31" customFormat="1" ht="50.25" customHeight="1" x14ac:dyDescent="0.2">
      <c r="A83" s="287" t="s">
        <v>454</v>
      </c>
    </row>
    <row r="84" spans="1:1" s="31" customFormat="1" ht="15.75" customHeight="1" x14ac:dyDescent="0.2">
      <c r="A84" s="176"/>
    </row>
    <row r="85" spans="1:1" s="154" customFormat="1" ht="17.25" customHeight="1" thickBot="1" x14ac:dyDescent="0.25">
      <c r="A85" s="229"/>
    </row>
    <row r="86" spans="1:1" s="31" customFormat="1" ht="60" x14ac:dyDescent="0.2">
      <c r="A86" s="234" t="s">
        <v>455</v>
      </c>
    </row>
    <row r="87" spans="1:1" s="31" customFormat="1" ht="13.5" thickBot="1" x14ac:dyDescent="0.25">
      <c r="A87" s="235" t="s">
        <v>329</v>
      </c>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154" customFormat="1" x14ac:dyDescent="0.2">
      <c r="A93" s="231"/>
    </row>
    <row r="94" spans="1:1" s="154" customFormat="1" x14ac:dyDescent="0.2">
      <c r="A94" s="231"/>
    </row>
    <row r="95" spans="1:1" s="154" customFormat="1" ht="12.75" customHeight="1" x14ac:dyDescent="0.2">
      <c r="A95" s="231"/>
    </row>
    <row r="96" spans="1:1" s="154" customFormat="1" x14ac:dyDescent="0.2">
      <c r="A96" s="231"/>
    </row>
    <row r="97" spans="1:1" s="154" customFormat="1" x14ac:dyDescent="0.2">
      <c r="A97" s="231"/>
    </row>
    <row r="98" spans="1:1" s="154" customFormat="1" ht="13.5" customHeight="1" x14ac:dyDescent="0.2">
      <c r="A98" s="231"/>
    </row>
    <row r="99" spans="1:1" s="154" customFormat="1" x14ac:dyDescent="0.2">
      <c r="A99" s="231"/>
    </row>
    <row r="100" spans="1:1" s="154" customFormat="1" x14ac:dyDescent="0.2">
      <c r="A100" s="231"/>
    </row>
    <row r="101" spans="1:1" s="154" customFormat="1" ht="12.75" customHeight="1" x14ac:dyDescent="0.2">
      <c r="A101" s="231"/>
    </row>
    <row r="102" spans="1:1" s="154" customFormat="1" x14ac:dyDescent="0.2">
      <c r="A102" s="231"/>
    </row>
    <row r="103" spans="1:1" s="154" customFormat="1" x14ac:dyDescent="0.2">
      <c r="A103" s="231"/>
    </row>
    <row r="104" spans="1:1" s="154" customFormat="1" x14ac:dyDescent="0.2">
      <c r="A104" s="231"/>
    </row>
  </sheetData>
  <mergeCells count="2">
    <mergeCell ref="A15:A16"/>
    <mergeCell ref="A35:A37"/>
  </mergeCells>
  <pageMargins left="0.75" right="0.75" top="1" bottom="1" header="0.5" footer="0.5"/>
  <pageSetup paperSize="9" orientation="portrait" horizontalDpi="4294967295" verticalDpi="4294967295"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CT184"/>
  <sheetViews>
    <sheetView showGridLines="0" zoomScaleNormal="100" workbookViewId="0">
      <pane xSplit="1" ySplit="1" topLeftCell="B2" activePane="bottomRight" state="frozen"/>
      <selection activeCell="B1" sqref="B1:D1048576"/>
      <selection pane="topRight" activeCell="B1" sqref="B1:D1048576"/>
      <selection pane="bottomLeft" activeCell="B1" sqref="B1:D1048576"/>
      <selection pane="bottomRight" activeCell="B1" sqref="B1:B1048576"/>
    </sheetView>
  </sheetViews>
  <sheetFormatPr defaultColWidth="9.140625" defaultRowHeight="12.75" x14ac:dyDescent="0.2"/>
  <cols>
    <col min="1" max="1" width="36.85546875" style="32" customWidth="1"/>
    <col min="2" max="21" width="9.85546875" style="32" customWidth="1"/>
    <col min="22" max="23" width="9.7109375" style="32" customWidth="1"/>
    <col min="24" max="25" width="10.85546875" style="32" customWidth="1"/>
    <col min="26" max="26" width="10.42578125" style="32" customWidth="1"/>
    <col min="27" max="90" width="9.140625" style="32"/>
    <col min="91" max="91" width="10.140625" style="32" customWidth="1"/>
    <col min="92" max="92" width="10.28515625" style="32" customWidth="1"/>
    <col min="93" max="93" width="10" style="32" customWidth="1"/>
    <col min="94" max="95" width="10.28515625" style="32" customWidth="1"/>
    <col min="96" max="96" width="10" style="32" customWidth="1"/>
    <col min="97" max="97" width="10.85546875" style="32" customWidth="1"/>
    <col min="98" max="98" width="11.140625" style="32" customWidth="1"/>
    <col min="99" max="16384" width="9.140625" style="32"/>
  </cols>
  <sheetData>
    <row r="1" spans="1:98" x14ac:dyDescent="0.2">
      <c r="A1" s="63" t="s">
        <v>61</v>
      </c>
    </row>
    <row r="2" spans="1:98" x14ac:dyDescent="0.2">
      <c r="A2" s="222" t="s">
        <v>305</v>
      </c>
    </row>
    <row r="3" spans="1:98" x14ac:dyDescent="0.2">
      <c r="A3" s="222" t="s">
        <v>306</v>
      </c>
    </row>
    <row r="4" spans="1:98" s="33" customFormat="1" ht="26.25" customHeight="1" x14ac:dyDescent="0.2">
      <c r="A4" s="88" t="s">
        <v>62</v>
      </c>
      <c r="B4" s="115">
        <f>'BAR BB| Open rates'!B3</f>
        <v>46199</v>
      </c>
      <c r="C4" s="115">
        <f>'BAR BB| Open rates'!C3</f>
        <v>46200</v>
      </c>
      <c r="D4" s="115">
        <f>'BAR BB| Open rates'!D3</f>
        <v>46201</v>
      </c>
      <c r="E4" s="115">
        <f>'BAR BB| Open rates'!E3</f>
        <v>46202</v>
      </c>
      <c r="F4" s="115">
        <f>'BAR BB| Open rates'!F3</f>
        <v>46203</v>
      </c>
      <c r="G4" s="115">
        <f>'BAR BB| Open rates'!G3</f>
        <v>46204</v>
      </c>
      <c r="H4" s="115">
        <f>'BAR BB| Open rates'!H3</f>
        <v>46205</v>
      </c>
      <c r="I4" s="115">
        <f>'BAR BB| Open rates'!I3</f>
        <v>46206</v>
      </c>
      <c r="J4" s="115">
        <f>'BAR BB| Open rates'!J3</f>
        <v>46207</v>
      </c>
      <c r="K4" s="115">
        <f>'BAR BB| Open rates'!K3</f>
        <v>46208</v>
      </c>
      <c r="L4" s="115">
        <f>'BAR BB| Open rates'!L3</f>
        <v>46209</v>
      </c>
      <c r="M4" s="115">
        <f>'BAR BB| Open rates'!M3</f>
        <v>46210</v>
      </c>
      <c r="N4" s="115">
        <f>'BAR BB| Open rates'!N3</f>
        <v>46211</v>
      </c>
      <c r="O4" s="115">
        <f>'BAR BB| Open rates'!O3</f>
        <v>46212</v>
      </c>
      <c r="P4" s="115">
        <f>'BAR BB| Open rates'!P3</f>
        <v>46213</v>
      </c>
      <c r="Q4" s="115">
        <f>'BAR BB| Open rates'!Q3</f>
        <v>46214</v>
      </c>
      <c r="R4" s="115">
        <f>'BAR BB| Open rates'!R3</f>
        <v>46215</v>
      </c>
      <c r="S4" s="115">
        <f>'BAR BB| Open rates'!S3</f>
        <v>46216</v>
      </c>
      <c r="T4" s="115">
        <f>'BAR BB| Open rates'!T3</f>
        <v>46217</v>
      </c>
      <c r="U4" s="115">
        <f>'BAR BB| Open rates'!U3</f>
        <v>46218</v>
      </c>
      <c r="V4" s="115">
        <f>'BAR BB| Open rates'!V3</f>
        <v>46219</v>
      </c>
      <c r="W4" s="115">
        <f>'BAR BB| Open rates'!W3</f>
        <v>46220</v>
      </c>
      <c r="X4" s="115">
        <f>'BAR BB| Open rates'!X3</f>
        <v>46221</v>
      </c>
      <c r="Y4" s="115">
        <f>'BAR BB| Open rates'!Y3</f>
        <v>46222</v>
      </c>
      <c r="Z4" s="115">
        <f>'BAR BB| Open rates'!Z3</f>
        <v>46223</v>
      </c>
      <c r="AA4" s="115">
        <f>'BAR BB| Open rates'!AA3</f>
        <v>46224</v>
      </c>
      <c r="AB4" s="115">
        <f>'BAR BB| Open rates'!AB3</f>
        <v>46225</v>
      </c>
      <c r="AC4" s="115">
        <f>'BAR BB| Open rates'!AC3</f>
        <v>46226</v>
      </c>
      <c r="AD4" s="115">
        <f>'BAR BB| Open rates'!AD3</f>
        <v>46227</v>
      </c>
      <c r="AE4" s="115">
        <f>'BAR BB| Open rates'!AE3</f>
        <v>46228</v>
      </c>
      <c r="AF4" s="115">
        <f>'BAR BB| Open rates'!AF3</f>
        <v>46229</v>
      </c>
      <c r="AG4" s="115">
        <f>'BAR BB| Open rates'!AG3</f>
        <v>46230</v>
      </c>
      <c r="AH4" s="115">
        <f>'BAR BB| Open rates'!AH3</f>
        <v>46231</v>
      </c>
      <c r="AI4" s="115">
        <f>'BAR BB| Open rates'!AI3</f>
        <v>46232</v>
      </c>
      <c r="AJ4" s="115">
        <f>'BAR BB| Open rates'!AJ3</f>
        <v>46233</v>
      </c>
      <c r="AK4" s="115">
        <f>'BAR BB| Open rates'!AK3</f>
        <v>46234</v>
      </c>
      <c r="AL4" s="115">
        <f>'BAR BB| Open rates'!AL3</f>
        <v>46235</v>
      </c>
      <c r="AM4" s="115">
        <f>'BAR BB| Open rates'!AM3</f>
        <v>46236</v>
      </c>
      <c r="AN4" s="115">
        <f>'BAR BB| Open rates'!AN3</f>
        <v>46237</v>
      </c>
      <c r="AO4" s="115">
        <f>'BAR BB| Open rates'!AO3</f>
        <v>46238</v>
      </c>
      <c r="AP4" s="115">
        <f>'BAR BB| Open rates'!AP3</f>
        <v>46239</v>
      </c>
      <c r="AQ4" s="115">
        <f>'BAR BB| Open rates'!AQ3</f>
        <v>46240</v>
      </c>
      <c r="AR4" s="115">
        <f>'BAR BB| Open rates'!AR3</f>
        <v>46241</v>
      </c>
      <c r="AS4" s="115">
        <f>'BAR BB| Open rates'!AS3</f>
        <v>46242</v>
      </c>
      <c r="AT4" s="115">
        <f>'BAR BB| Open rates'!AT3</f>
        <v>46243</v>
      </c>
      <c r="AU4" s="115">
        <f>'BAR BB| Open rates'!AU3</f>
        <v>46244</v>
      </c>
      <c r="AV4" s="115">
        <f>'BAR BB| Open rates'!AV3</f>
        <v>46245</v>
      </c>
      <c r="AW4" s="115">
        <f>'BAR BB| Open rates'!AW3</f>
        <v>46246</v>
      </c>
      <c r="AX4" s="115">
        <f>'BAR BB| Open rates'!AX3</f>
        <v>46247</v>
      </c>
      <c r="AY4" s="115">
        <f>'BAR BB| Open rates'!AY3</f>
        <v>46248</v>
      </c>
      <c r="AZ4" s="115">
        <f>'BAR BB| Open rates'!AZ3</f>
        <v>46249</v>
      </c>
      <c r="BA4" s="115">
        <f>'BAR BB| Open rates'!BA3</f>
        <v>46250</v>
      </c>
      <c r="BB4" s="115">
        <f>'BAR BB| Open rates'!BB3</f>
        <v>46251</v>
      </c>
      <c r="BC4" s="115">
        <f>'BAR BB| Open rates'!BC3</f>
        <v>46252</v>
      </c>
      <c r="BD4" s="115">
        <f>'BAR BB| Open rates'!BD3</f>
        <v>46253</v>
      </c>
      <c r="BE4" s="115">
        <f>'BAR BB| Open rates'!BE3</f>
        <v>46254</v>
      </c>
      <c r="BF4" s="115">
        <f>'BAR BB| Open rates'!BF3</f>
        <v>46255</v>
      </c>
      <c r="BG4" s="115">
        <f>'BAR BB| Open rates'!BG3</f>
        <v>46256</v>
      </c>
      <c r="BH4" s="115">
        <f>'BAR BB| Open rates'!BH3</f>
        <v>46257</v>
      </c>
      <c r="BI4" s="115">
        <f>'BAR BB| Open rates'!BI3</f>
        <v>46258</v>
      </c>
      <c r="BJ4" s="115">
        <f>'BAR BB| Open rates'!BJ3</f>
        <v>46259</v>
      </c>
      <c r="BK4" s="115">
        <f>'BAR BB| Open rates'!BK3</f>
        <v>46260</v>
      </c>
      <c r="BL4" s="115">
        <f>'BAR BB| Open rates'!BL3</f>
        <v>46261</v>
      </c>
      <c r="BM4" s="115">
        <f>'BAR BB| Open rates'!BM3</f>
        <v>46262</v>
      </c>
      <c r="BN4" s="115">
        <f>'BAR BB| Open rates'!BN3</f>
        <v>46263</v>
      </c>
      <c r="BO4" s="115">
        <f>'BAR BB| Open rates'!BO3</f>
        <v>46264</v>
      </c>
      <c r="BP4" s="115">
        <f>'BAR BB| Open rates'!BP3</f>
        <v>46265</v>
      </c>
      <c r="BQ4" s="115">
        <f>'BAR BB| Open rates'!BQ3</f>
        <v>46266</v>
      </c>
      <c r="BR4" s="115">
        <f>'BAR BB| Open rates'!BR3</f>
        <v>46267</v>
      </c>
      <c r="BS4" s="115">
        <f>'BAR BB| Open rates'!BS3</f>
        <v>46268</v>
      </c>
      <c r="BT4" s="115">
        <f>'BAR BB| Open rates'!BT3</f>
        <v>46269</v>
      </c>
      <c r="BU4" s="115">
        <f>'BAR BB| Open rates'!BU3</f>
        <v>46270</v>
      </c>
      <c r="BV4" s="115">
        <f>'BAR BB| Open rates'!BV3</f>
        <v>46271</v>
      </c>
      <c r="BW4" s="115">
        <f>'BAR BB| Open rates'!BW3</f>
        <v>46272</v>
      </c>
      <c r="BX4" s="115">
        <f>'BAR BB| Open rates'!BX3</f>
        <v>46273</v>
      </c>
      <c r="BY4" s="115">
        <f>'BAR BB| Open rates'!BY3</f>
        <v>46274</v>
      </c>
      <c r="BZ4" s="115">
        <f>'BAR BB| Open rates'!BZ3</f>
        <v>46275</v>
      </c>
      <c r="CA4" s="115">
        <f>'BAR BB| Open rates'!CA3</f>
        <v>46276</v>
      </c>
      <c r="CB4" s="115">
        <f>'BAR BB| Open rates'!CB3</f>
        <v>46277</v>
      </c>
      <c r="CC4" s="115">
        <f>'BAR BB| Open rates'!CC3</f>
        <v>46278</v>
      </c>
      <c r="CD4" s="115">
        <f>'BAR BB| Open rates'!CD3</f>
        <v>46279</v>
      </c>
      <c r="CE4" s="115">
        <f>'BAR BB| Open rates'!CE3</f>
        <v>46280</v>
      </c>
      <c r="CF4" s="115">
        <f>'BAR BB| Open rates'!CF3</f>
        <v>46281</v>
      </c>
      <c r="CG4" s="115">
        <f>'BAR BB| Open rates'!CG3</f>
        <v>46282</v>
      </c>
      <c r="CH4" s="115">
        <f>'BAR BB| Open rates'!CH3</f>
        <v>46283</v>
      </c>
      <c r="CI4" s="115">
        <f>'BAR BB| Open rates'!CI3</f>
        <v>46284</v>
      </c>
      <c r="CJ4" s="115">
        <f>'BAR BB| Open rates'!CJ3</f>
        <v>46285</v>
      </c>
      <c r="CK4" s="115">
        <f>'BAR BB| Open rates'!CK3</f>
        <v>46286</v>
      </c>
      <c r="CL4" s="115">
        <f>'BAR BB| Open rates'!CL3</f>
        <v>46287</v>
      </c>
      <c r="CM4" s="115">
        <f>'BAR BB| Open rates'!CM3</f>
        <v>46288</v>
      </c>
      <c r="CN4" s="115">
        <f>'BAR BB| Open rates'!CN3</f>
        <v>46289</v>
      </c>
      <c r="CO4" s="115">
        <f>'BAR BB| Open rates'!CO3</f>
        <v>46290</v>
      </c>
      <c r="CP4" s="115">
        <f>'BAR BB| Open rates'!CP3</f>
        <v>46291</v>
      </c>
      <c r="CQ4" s="115">
        <f>'BAR BB| Open rates'!CQ3</f>
        <v>46292</v>
      </c>
      <c r="CR4" s="115">
        <f>'BAR BB| Open rates'!CR3</f>
        <v>46293</v>
      </c>
      <c r="CS4" s="115">
        <f>'BAR BB| Open rates'!CS3</f>
        <v>46294</v>
      </c>
      <c r="CT4" s="115">
        <f>'BAR BB| Open rates'!CT3</f>
        <v>46295</v>
      </c>
    </row>
    <row r="5" spans="1:98" s="36" customFormat="1" ht="12" customHeight="1" x14ac:dyDescent="0.2">
      <c r="A5" s="163" t="s">
        <v>63</v>
      </c>
    </row>
    <row r="6" spans="1:98" s="36" customFormat="1" ht="12" customHeight="1" x14ac:dyDescent="0.2">
      <c r="A6" s="163">
        <v>1</v>
      </c>
      <c r="B6" s="57">
        <f>'BAR BB| Open rates'!B5*0.87*0.9</f>
        <v>16834.5</v>
      </c>
      <c r="C6" s="57">
        <f>'BAR BB| Open rates'!C5*0.87*0.9</f>
        <v>16834.5</v>
      </c>
      <c r="D6" s="57">
        <f>'BAR BB| Open rates'!D5*0.87*0.9</f>
        <v>14720.4</v>
      </c>
      <c r="E6" s="57">
        <f>'BAR BB| Open rates'!E5*0.87*0.9</f>
        <v>14720.4</v>
      </c>
      <c r="F6" s="57">
        <f>'BAR BB| Open rates'!F5*0.87*0.9</f>
        <v>12997.800000000001</v>
      </c>
      <c r="G6" s="57">
        <f>'BAR BB| Open rates'!G5*0.87*0.9</f>
        <v>14720.4</v>
      </c>
      <c r="H6" s="57">
        <f>'BAR BB| Open rates'!H5*0.87*0.9</f>
        <v>14720.4</v>
      </c>
      <c r="I6" s="57">
        <f>'BAR BB| Open rates'!I5*0.87*0.9</f>
        <v>16286.4</v>
      </c>
      <c r="J6" s="57">
        <f>'BAR BB| Open rates'!J5*0.87*0.9</f>
        <v>16286.4</v>
      </c>
      <c r="K6" s="57">
        <f>'BAR BB| Open rates'!K5*0.87*0.9</f>
        <v>14720.4</v>
      </c>
      <c r="L6" s="57">
        <f>'BAR BB| Open rates'!L5*0.87*0.9</f>
        <v>14720.4</v>
      </c>
      <c r="M6" s="57">
        <f>'BAR BB| Open rates'!M5*0.87*0.9</f>
        <v>14720.4</v>
      </c>
      <c r="N6" s="57">
        <f>'BAR BB| Open rates'!N5*0.87*0.9</f>
        <v>14720.4</v>
      </c>
      <c r="O6" s="57">
        <f>'BAR BB| Open rates'!O5*0.87*0.9</f>
        <v>14720.4</v>
      </c>
      <c r="P6" s="57">
        <f>'BAR BB| Open rates'!P5*0.87*0.9</f>
        <v>16286.4</v>
      </c>
      <c r="Q6" s="57">
        <f>'BAR BB| Open rates'!Q5*0.87*0.9</f>
        <v>16286.4</v>
      </c>
      <c r="R6" s="57">
        <f>'BAR BB| Open rates'!R5*0.87*0.9</f>
        <v>16286.4</v>
      </c>
      <c r="S6" s="57">
        <f>'BAR BB| Open rates'!S5*0.87*0.9</f>
        <v>16286.4</v>
      </c>
      <c r="T6" s="57">
        <f>'BAR BB| Open rates'!T5*0.87*0.9</f>
        <v>16286.4</v>
      </c>
      <c r="U6" s="57">
        <f>'BAR BB| Open rates'!U5*0.87*0.9</f>
        <v>16286.4</v>
      </c>
      <c r="V6" s="57">
        <f>'BAR BB| Open rates'!V5*0.87*0.9</f>
        <v>16286.4</v>
      </c>
      <c r="W6" s="57">
        <f>'BAR BB| Open rates'!W5*0.87*0.9</f>
        <v>17852.400000000001</v>
      </c>
      <c r="X6" s="57">
        <f>'BAR BB| Open rates'!X5*0.87*0.9</f>
        <v>17852.400000000001</v>
      </c>
      <c r="Y6" s="57">
        <f>'BAR BB| Open rates'!Y5*0.87*0.9</f>
        <v>16286.4</v>
      </c>
      <c r="Z6" s="57">
        <f>'BAR BB| Open rates'!Z5*0.87*0.9</f>
        <v>16286.4</v>
      </c>
      <c r="AA6" s="57">
        <f>'BAR BB| Open rates'!AA5*0.87*0.9</f>
        <v>16286.4</v>
      </c>
      <c r="AB6" s="57">
        <f>'BAR BB| Open rates'!AB5*0.87*0.9</f>
        <v>16286.4</v>
      </c>
      <c r="AC6" s="57">
        <f>'BAR BB| Open rates'!AC5*0.87*0.9</f>
        <v>16286.4</v>
      </c>
      <c r="AD6" s="57">
        <f>'BAR BB| Open rates'!AD5*0.87*0.9</f>
        <v>17852.400000000001</v>
      </c>
      <c r="AE6" s="57">
        <f>'BAR BB| Open rates'!AE5*0.87*0.9</f>
        <v>17852.400000000001</v>
      </c>
      <c r="AF6" s="57">
        <f>'BAR BB| Open rates'!AF5*0.87*0.9</f>
        <v>16286.4</v>
      </c>
      <c r="AG6" s="57">
        <f>'BAR BB| Open rates'!AG5*0.87*0.9</f>
        <v>16286.4</v>
      </c>
      <c r="AH6" s="57">
        <f>'BAR BB| Open rates'!AH5*0.87*0.9</f>
        <v>16286.4</v>
      </c>
      <c r="AI6" s="57">
        <f>'BAR BB| Open rates'!AI5*0.87*0.9</f>
        <v>16286.4</v>
      </c>
      <c r="AJ6" s="57">
        <f>'BAR BB| Open rates'!AJ5*0.87*0.9</f>
        <v>16286.4</v>
      </c>
      <c r="AK6" s="57">
        <f>'BAR BB| Open rates'!AK5*0.87*0.9</f>
        <v>17852.400000000001</v>
      </c>
      <c r="AL6" s="57">
        <f>'BAR BB| Open rates'!AL5*0.87*0.9</f>
        <v>17852.400000000001</v>
      </c>
      <c r="AM6" s="57">
        <f>'BAR BB| Open rates'!AM5*0.87*0.9</f>
        <v>16286.4</v>
      </c>
      <c r="AN6" s="57">
        <f>'BAR BB| Open rates'!AN5*0.87*0.9</f>
        <v>16286.4</v>
      </c>
      <c r="AO6" s="57">
        <f>'BAR BB| Open rates'!AO5*0.87*0.9</f>
        <v>16286.4</v>
      </c>
      <c r="AP6" s="57">
        <f>'BAR BB| Open rates'!AP5*0.87*0.9</f>
        <v>16286.4</v>
      </c>
      <c r="AQ6" s="57">
        <f>'BAR BB| Open rates'!AQ5*0.87*0.9</f>
        <v>16286.4</v>
      </c>
      <c r="AR6" s="57">
        <f>'BAR BB| Open rates'!AR5*0.87*0.9</f>
        <v>17852.400000000001</v>
      </c>
      <c r="AS6" s="57">
        <f>'BAR BB| Open rates'!AS5*0.87*0.9</f>
        <v>17852.400000000001</v>
      </c>
      <c r="AT6" s="57">
        <f>'BAR BB| Open rates'!AT5*0.87*0.9</f>
        <v>16286.4</v>
      </c>
      <c r="AU6" s="57">
        <f>'BAR BB| Open rates'!AU5*0.87*0.9</f>
        <v>16286.4</v>
      </c>
      <c r="AV6" s="57">
        <f>'BAR BB| Open rates'!AV5*0.87*0.9</f>
        <v>16286.4</v>
      </c>
      <c r="AW6" s="57">
        <f>'BAR BB| Open rates'!AW5*0.87*0.9</f>
        <v>16286.4</v>
      </c>
      <c r="AX6" s="57">
        <f>'BAR BB| Open rates'!AX5*0.87*0.9</f>
        <v>16286.4</v>
      </c>
      <c r="AY6" s="57">
        <f>'BAR BB| Open rates'!AY5*0.87*0.9</f>
        <v>17852.400000000001</v>
      </c>
      <c r="AZ6" s="57">
        <f>'BAR BB| Open rates'!AZ5*0.87*0.9</f>
        <v>17852.400000000001</v>
      </c>
      <c r="BA6" s="57">
        <f>'BAR BB| Open rates'!BA5*0.87*0.9</f>
        <v>16286.4</v>
      </c>
      <c r="BB6" s="57">
        <f>'BAR BB| Open rates'!BB5*0.87*0.9</f>
        <v>16286.4</v>
      </c>
      <c r="BC6" s="57">
        <f>'BAR BB| Open rates'!BC5*0.87*0.9</f>
        <v>16286.4</v>
      </c>
      <c r="BD6" s="57">
        <f>'BAR BB| Open rates'!BD5*0.87*0.9</f>
        <v>16286.4</v>
      </c>
      <c r="BE6" s="57">
        <f>'BAR BB| Open rates'!BE5*0.87*0.9</f>
        <v>16286.4</v>
      </c>
      <c r="BF6" s="57">
        <f>'BAR BB| Open rates'!BF5*0.87*0.9</f>
        <v>17852.400000000001</v>
      </c>
      <c r="BG6" s="57">
        <f>'BAR BB| Open rates'!BG5*0.87*0.9</f>
        <v>17852.400000000001</v>
      </c>
      <c r="BH6" s="57">
        <f>'BAR BB| Open rates'!BH5*0.87*0.9</f>
        <v>13780.800000000001</v>
      </c>
      <c r="BI6" s="57">
        <f>'BAR BB| Open rates'!BI5*0.87*0.9</f>
        <v>13780.800000000001</v>
      </c>
      <c r="BJ6" s="57">
        <f>'BAR BB| Open rates'!BJ5*0.87*0.9</f>
        <v>13780.800000000001</v>
      </c>
      <c r="BK6" s="57">
        <f>'BAR BB| Open rates'!BK5*0.87*0.9</f>
        <v>13780.800000000001</v>
      </c>
      <c r="BL6" s="57">
        <f>'BAR BB| Open rates'!BL5*0.87*0.9</f>
        <v>13780.800000000001</v>
      </c>
      <c r="BM6" s="57">
        <f>'BAR BB| Open rates'!BM5*0.87*0.9</f>
        <v>14720.4</v>
      </c>
      <c r="BN6" s="57">
        <f>'BAR BB| Open rates'!BN5*0.87*0.9</f>
        <v>14720.4</v>
      </c>
      <c r="BO6" s="57">
        <f>'BAR BB| Open rates'!BO5*0.87*0.9</f>
        <v>12997.800000000001</v>
      </c>
      <c r="BP6" s="57">
        <f>'BAR BB| Open rates'!BP5*0.87*0.9</f>
        <v>12997.800000000001</v>
      </c>
      <c r="BQ6" s="57">
        <f>'BAR BB| Open rates'!BQ5*0.87*0.9</f>
        <v>14720.4</v>
      </c>
      <c r="BR6" s="57">
        <f>'BAR BB| Open rates'!BR5*0.87*0.9</f>
        <v>14720.4</v>
      </c>
      <c r="BS6" s="57">
        <f>'BAR BB| Open rates'!BS5*0.87*0.9</f>
        <v>14720.4</v>
      </c>
      <c r="BT6" s="57">
        <f>'BAR BB| Open rates'!BT5*0.87*0.9</f>
        <v>14720.4</v>
      </c>
      <c r="BU6" s="57">
        <f>'BAR BB| Open rates'!BU5*0.87*0.9</f>
        <v>14720.4</v>
      </c>
      <c r="BV6" s="57">
        <f>'BAR BB| Open rates'!BV5*0.87*0.9</f>
        <v>12997.800000000001</v>
      </c>
      <c r="BW6" s="57">
        <f>'BAR BB| Open rates'!BW5*0.87*0.9</f>
        <v>12997.800000000001</v>
      </c>
      <c r="BX6" s="57">
        <f>'BAR BB| Open rates'!BX5*0.87*0.9</f>
        <v>12997.800000000001</v>
      </c>
      <c r="BY6" s="57">
        <f>'BAR BB| Open rates'!BY5*0.87*0.9</f>
        <v>12997.800000000001</v>
      </c>
      <c r="BZ6" s="57">
        <f>'BAR BB| Open rates'!BZ5*0.87*0.9</f>
        <v>12997.800000000001</v>
      </c>
      <c r="CA6" s="57">
        <f>'BAR BB| Open rates'!CA5*0.87*0.9</f>
        <v>14720.4</v>
      </c>
      <c r="CB6" s="57">
        <f>'BAR BB| Open rates'!CB5*0.87*0.9</f>
        <v>14720.4</v>
      </c>
      <c r="CC6" s="57">
        <f>'BAR BB| Open rates'!CC5*0.87*0.9</f>
        <v>12997.800000000001</v>
      </c>
      <c r="CD6" s="57">
        <f>'BAR BB| Open rates'!CD5*0.87*0.9</f>
        <v>12997.800000000001</v>
      </c>
      <c r="CE6" s="57">
        <f>'BAR BB| Open rates'!CE5*0.87*0.9</f>
        <v>12997.800000000001</v>
      </c>
      <c r="CF6" s="57">
        <f>'BAR BB| Open rates'!CF5*0.87*0.9</f>
        <v>12997.800000000001</v>
      </c>
      <c r="CG6" s="57">
        <f>'BAR BB| Open rates'!CG5*0.87*0.9</f>
        <v>12997.800000000001</v>
      </c>
      <c r="CH6" s="57">
        <f>'BAR BB| Open rates'!CH5*0.87*0.9</f>
        <v>14720.4</v>
      </c>
      <c r="CI6" s="57">
        <f>'BAR BB| Open rates'!CI5*0.87*0.9</f>
        <v>14720.4</v>
      </c>
      <c r="CJ6" s="57">
        <f>'BAR BB| Open rates'!CJ5*0.87*0.9</f>
        <v>12997.800000000001</v>
      </c>
      <c r="CK6" s="57">
        <f>'BAR BB| Open rates'!CK5*0.87*0.9</f>
        <v>12997.800000000001</v>
      </c>
      <c r="CL6" s="57">
        <f>'BAR BB| Open rates'!CL5*0.87*0.9</f>
        <v>12997.800000000001</v>
      </c>
      <c r="CM6" s="57">
        <f>'BAR BB| Open rates'!CM5*0.87*0.9</f>
        <v>12997.800000000001</v>
      </c>
      <c r="CN6" s="57">
        <f>'BAR BB| Open rates'!CN5*0.87*0.9</f>
        <v>12997.800000000001</v>
      </c>
      <c r="CO6" s="57">
        <f>'BAR BB| Open rates'!CO5*0.87*0.9</f>
        <v>14720.4</v>
      </c>
      <c r="CP6" s="57">
        <f>'BAR BB| Open rates'!CP5*0.87*0.9</f>
        <v>14720.4</v>
      </c>
      <c r="CQ6" s="57">
        <f>'BAR BB| Open rates'!CQ5*0.87*0.9</f>
        <v>12997.800000000001</v>
      </c>
      <c r="CR6" s="57">
        <f>'BAR BB| Open rates'!CR5*0.87*0.9</f>
        <v>12997.800000000001</v>
      </c>
      <c r="CS6" s="57">
        <f>'BAR BB| Open rates'!CS5*0.87*0.9</f>
        <v>12997.800000000001</v>
      </c>
      <c r="CT6" s="57">
        <f>'BAR BB| Open rates'!CT5*0.87*0.9</f>
        <v>12997.800000000001</v>
      </c>
    </row>
    <row r="7" spans="1:98" s="36" customFormat="1" ht="12" customHeight="1" x14ac:dyDescent="0.2">
      <c r="A7" s="163">
        <v>2</v>
      </c>
      <c r="B7" s="57">
        <f>'BAR BB| Open rates'!B6*0.87*0.9</f>
        <v>19183.5</v>
      </c>
      <c r="C7" s="57">
        <f>'BAR BB| Open rates'!C6*0.87*0.9</f>
        <v>19183.5</v>
      </c>
      <c r="D7" s="57">
        <f>'BAR BB| Open rates'!D6*0.87*0.9</f>
        <v>17069.400000000001</v>
      </c>
      <c r="E7" s="57">
        <f>'BAR BB| Open rates'!E6*0.87*0.9</f>
        <v>17069.400000000001</v>
      </c>
      <c r="F7" s="57">
        <f>'BAR BB| Open rates'!F6*0.87*0.9</f>
        <v>15346.800000000001</v>
      </c>
      <c r="G7" s="57">
        <f>'BAR BB| Open rates'!G6*0.87*0.9</f>
        <v>17069.400000000001</v>
      </c>
      <c r="H7" s="57">
        <f>'BAR BB| Open rates'!H6*0.87*0.9</f>
        <v>17069.400000000001</v>
      </c>
      <c r="I7" s="57">
        <f>'BAR BB| Open rates'!I6*0.87*0.9</f>
        <v>18635.400000000001</v>
      </c>
      <c r="J7" s="57">
        <f>'BAR BB| Open rates'!J6*0.87*0.9</f>
        <v>18635.400000000001</v>
      </c>
      <c r="K7" s="57">
        <f>'BAR BB| Open rates'!K6*0.87*0.9</f>
        <v>17069.400000000001</v>
      </c>
      <c r="L7" s="57">
        <f>'BAR BB| Open rates'!L6*0.87*0.9</f>
        <v>17069.400000000001</v>
      </c>
      <c r="M7" s="57">
        <f>'BAR BB| Open rates'!M6*0.87*0.9</f>
        <v>17069.400000000001</v>
      </c>
      <c r="N7" s="57">
        <f>'BAR BB| Open rates'!N6*0.87*0.9</f>
        <v>17069.400000000001</v>
      </c>
      <c r="O7" s="57">
        <f>'BAR BB| Open rates'!O6*0.87*0.9</f>
        <v>17069.400000000001</v>
      </c>
      <c r="P7" s="57">
        <f>'BAR BB| Open rates'!P6*0.87*0.9</f>
        <v>18635.400000000001</v>
      </c>
      <c r="Q7" s="57">
        <f>'BAR BB| Open rates'!Q6*0.87*0.9</f>
        <v>18635.400000000001</v>
      </c>
      <c r="R7" s="57">
        <f>'BAR BB| Open rates'!R6*0.87*0.9</f>
        <v>18635.400000000001</v>
      </c>
      <c r="S7" s="57">
        <f>'BAR BB| Open rates'!S6*0.87*0.9</f>
        <v>18635.400000000001</v>
      </c>
      <c r="T7" s="57">
        <f>'BAR BB| Open rates'!T6*0.87*0.9</f>
        <v>18635.400000000001</v>
      </c>
      <c r="U7" s="57">
        <f>'BAR BB| Open rates'!U6*0.87*0.9</f>
        <v>18635.400000000001</v>
      </c>
      <c r="V7" s="57">
        <f>'BAR BB| Open rates'!V6*0.87*0.9</f>
        <v>18635.400000000001</v>
      </c>
      <c r="W7" s="57">
        <f>'BAR BB| Open rates'!W6*0.87*0.9</f>
        <v>20201.400000000001</v>
      </c>
      <c r="X7" s="57">
        <f>'BAR BB| Open rates'!X6*0.87*0.9</f>
        <v>20201.400000000001</v>
      </c>
      <c r="Y7" s="57">
        <f>'BAR BB| Open rates'!Y6*0.87*0.9</f>
        <v>18635.400000000001</v>
      </c>
      <c r="Z7" s="57">
        <f>'BAR BB| Open rates'!Z6*0.87*0.9</f>
        <v>18635.400000000001</v>
      </c>
      <c r="AA7" s="57">
        <f>'BAR BB| Open rates'!AA6*0.87*0.9</f>
        <v>18635.400000000001</v>
      </c>
      <c r="AB7" s="57">
        <f>'BAR BB| Open rates'!AB6*0.87*0.9</f>
        <v>18635.400000000001</v>
      </c>
      <c r="AC7" s="57">
        <f>'BAR BB| Open rates'!AC6*0.87*0.9</f>
        <v>18635.400000000001</v>
      </c>
      <c r="AD7" s="57">
        <f>'BAR BB| Open rates'!AD6*0.87*0.9</f>
        <v>20201.400000000001</v>
      </c>
      <c r="AE7" s="57">
        <f>'BAR BB| Open rates'!AE6*0.87*0.9</f>
        <v>20201.400000000001</v>
      </c>
      <c r="AF7" s="57">
        <f>'BAR BB| Open rates'!AF6*0.87*0.9</f>
        <v>18635.400000000001</v>
      </c>
      <c r="AG7" s="57">
        <f>'BAR BB| Open rates'!AG6*0.87*0.9</f>
        <v>18635.400000000001</v>
      </c>
      <c r="AH7" s="57">
        <f>'BAR BB| Open rates'!AH6*0.87*0.9</f>
        <v>18635.400000000001</v>
      </c>
      <c r="AI7" s="57">
        <f>'BAR BB| Open rates'!AI6*0.87*0.9</f>
        <v>18635.400000000001</v>
      </c>
      <c r="AJ7" s="57">
        <f>'BAR BB| Open rates'!AJ6*0.87*0.9</f>
        <v>18635.400000000001</v>
      </c>
      <c r="AK7" s="57">
        <f>'BAR BB| Open rates'!AK6*0.87*0.9</f>
        <v>20201.400000000001</v>
      </c>
      <c r="AL7" s="57">
        <f>'BAR BB| Open rates'!AL6*0.87*0.9</f>
        <v>20201.400000000001</v>
      </c>
      <c r="AM7" s="57">
        <f>'BAR BB| Open rates'!AM6*0.87*0.9</f>
        <v>18635.400000000001</v>
      </c>
      <c r="AN7" s="57">
        <f>'BAR BB| Open rates'!AN6*0.87*0.9</f>
        <v>18635.400000000001</v>
      </c>
      <c r="AO7" s="57">
        <f>'BAR BB| Open rates'!AO6*0.87*0.9</f>
        <v>18635.400000000001</v>
      </c>
      <c r="AP7" s="57">
        <f>'BAR BB| Open rates'!AP6*0.87*0.9</f>
        <v>18635.400000000001</v>
      </c>
      <c r="AQ7" s="57">
        <f>'BAR BB| Open rates'!AQ6*0.87*0.9</f>
        <v>18635.400000000001</v>
      </c>
      <c r="AR7" s="57">
        <f>'BAR BB| Open rates'!AR6*0.87*0.9</f>
        <v>20201.400000000001</v>
      </c>
      <c r="AS7" s="57">
        <f>'BAR BB| Open rates'!AS6*0.87*0.9</f>
        <v>20201.400000000001</v>
      </c>
      <c r="AT7" s="57">
        <f>'BAR BB| Open rates'!AT6*0.87*0.9</f>
        <v>18635.400000000001</v>
      </c>
      <c r="AU7" s="57">
        <f>'BAR BB| Open rates'!AU6*0.87*0.9</f>
        <v>18635.400000000001</v>
      </c>
      <c r="AV7" s="57">
        <f>'BAR BB| Open rates'!AV6*0.87*0.9</f>
        <v>18635.400000000001</v>
      </c>
      <c r="AW7" s="57">
        <f>'BAR BB| Open rates'!AW6*0.87*0.9</f>
        <v>18635.400000000001</v>
      </c>
      <c r="AX7" s="57">
        <f>'BAR BB| Open rates'!AX6*0.87*0.9</f>
        <v>18635.400000000001</v>
      </c>
      <c r="AY7" s="57">
        <f>'BAR BB| Open rates'!AY6*0.87*0.9</f>
        <v>20201.400000000001</v>
      </c>
      <c r="AZ7" s="57">
        <f>'BAR BB| Open rates'!AZ6*0.87*0.9</f>
        <v>20201.400000000001</v>
      </c>
      <c r="BA7" s="57">
        <f>'BAR BB| Open rates'!BA6*0.87*0.9</f>
        <v>18635.400000000001</v>
      </c>
      <c r="BB7" s="57">
        <f>'BAR BB| Open rates'!BB6*0.87*0.9</f>
        <v>18635.400000000001</v>
      </c>
      <c r="BC7" s="57">
        <f>'BAR BB| Open rates'!BC6*0.87*0.9</f>
        <v>18635.400000000001</v>
      </c>
      <c r="BD7" s="57">
        <f>'BAR BB| Open rates'!BD6*0.87*0.9</f>
        <v>18635.400000000001</v>
      </c>
      <c r="BE7" s="57">
        <f>'BAR BB| Open rates'!BE6*0.87*0.9</f>
        <v>18635.400000000001</v>
      </c>
      <c r="BF7" s="57">
        <f>'BAR BB| Open rates'!BF6*0.87*0.9</f>
        <v>20201.400000000001</v>
      </c>
      <c r="BG7" s="57">
        <f>'BAR BB| Open rates'!BG6*0.87*0.9</f>
        <v>20201.400000000001</v>
      </c>
      <c r="BH7" s="57">
        <f>'BAR BB| Open rates'!BH6*0.87*0.9</f>
        <v>16129.800000000001</v>
      </c>
      <c r="BI7" s="57">
        <f>'BAR BB| Open rates'!BI6*0.87*0.9</f>
        <v>16129.800000000001</v>
      </c>
      <c r="BJ7" s="57">
        <f>'BAR BB| Open rates'!BJ6*0.87*0.9</f>
        <v>16129.800000000001</v>
      </c>
      <c r="BK7" s="57">
        <f>'BAR BB| Open rates'!BK6*0.87*0.9</f>
        <v>16129.800000000001</v>
      </c>
      <c r="BL7" s="57">
        <f>'BAR BB| Open rates'!BL6*0.87*0.9</f>
        <v>16129.800000000001</v>
      </c>
      <c r="BM7" s="57">
        <f>'BAR BB| Open rates'!BM6*0.87*0.9</f>
        <v>17069.400000000001</v>
      </c>
      <c r="BN7" s="57">
        <f>'BAR BB| Open rates'!BN6*0.87*0.9</f>
        <v>17069.400000000001</v>
      </c>
      <c r="BO7" s="57">
        <f>'BAR BB| Open rates'!BO6*0.87*0.9</f>
        <v>15346.800000000001</v>
      </c>
      <c r="BP7" s="57">
        <f>'BAR BB| Open rates'!BP6*0.87*0.9</f>
        <v>15346.800000000001</v>
      </c>
      <c r="BQ7" s="57">
        <f>'BAR BB| Open rates'!BQ6*0.87*0.9</f>
        <v>17069.400000000001</v>
      </c>
      <c r="BR7" s="57">
        <f>'BAR BB| Open rates'!BR6*0.87*0.9</f>
        <v>17069.400000000001</v>
      </c>
      <c r="BS7" s="57">
        <f>'BAR BB| Open rates'!BS6*0.87*0.9</f>
        <v>17069.400000000001</v>
      </c>
      <c r="BT7" s="57">
        <f>'BAR BB| Open rates'!BT6*0.87*0.9</f>
        <v>17069.400000000001</v>
      </c>
      <c r="BU7" s="57">
        <f>'BAR BB| Open rates'!BU6*0.87*0.9</f>
        <v>17069.400000000001</v>
      </c>
      <c r="BV7" s="57">
        <f>'BAR BB| Open rates'!BV6*0.87*0.9</f>
        <v>15346.800000000001</v>
      </c>
      <c r="BW7" s="57">
        <f>'BAR BB| Open rates'!BW6*0.87*0.9</f>
        <v>15346.800000000001</v>
      </c>
      <c r="BX7" s="57">
        <f>'BAR BB| Open rates'!BX6*0.87*0.9</f>
        <v>15346.800000000001</v>
      </c>
      <c r="BY7" s="57">
        <f>'BAR BB| Open rates'!BY6*0.87*0.9</f>
        <v>15346.800000000001</v>
      </c>
      <c r="BZ7" s="57">
        <f>'BAR BB| Open rates'!BZ6*0.87*0.9</f>
        <v>15346.800000000001</v>
      </c>
      <c r="CA7" s="57">
        <f>'BAR BB| Open rates'!CA6*0.87*0.9</f>
        <v>17069.400000000001</v>
      </c>
      <c r="CB7" s="57">
        <f>'BAR BB| Open rates'!CB6*0.87*0.9</f>
        <v>17069.400000000001</v>
      </c>
      <c r="CC7" s="57">
        <f>'BAR BB| Open rates'!CC6*0.87*0.9</f>
        <v>15346.800000000001</v>
      </c>
      <c r="CD7" s="57">
        <f>'BAR BB| Open rates'!CD6*0.87*0.9</f>
        <v>15346.800000000001</v>
      </c>
      <c r="CE7" s="57">
        <f>'BAR BB| Open rates'!CE6*0.87*0.9</f>
        <v>15346.800000000001</v>
      </c>
      <c r="CF7" s="57">
        <f>'BAR BB| Open rates'!CF6*0.87*0.9</f>
        <v>15346.800000000001</v>
      </c>
      <c r="CG7" s="57">
        <f>'BAR BB| Open rates'!CG6*0.87*0.9</f>
        <v>15346.800000000001</v>
      </c>
      <c r="CH7" s="57">
        <f>'BAR BB| Open rates'!CH6*0.87*0.9</f>
        <v>17069.400000000001</v>
      </c>
      <c r="CI7" s="57">
        <f>'BAR BB| Open rates'!CI6*0.87*0.9</f>
        <v>17069.400000000001</v>
      </c>
      <c r="CJ7" s="57">
        <f>'BAR BB| Open rates'!CJ6*0.87*0.9</f>
        <v>15346.800000000001</v>
      </c>
      <c r="CK7" s="57">
        <f>'BAR BB| Open rates'!CK6*0.87*0.9</f>
        <v>15346.800000000001</v>
      </c>
      <c r="CL7" s="57">
        <f>'BAR BB| Open rates'!CL6*0.87*0.9</f>
        <v>15346.800000000001</v>
      </c>
      <c r="CM7" s="57">
        <f>'BAR BB| Open rates'!CM6*0.87*0.9</f>
        <v>15346.800000000001</v>
      </c>
      <c r="CN7" s="57">
        <f>'BAR BB| Open rates'!CN6*0.87*0.9</f>
        <v>15346.800000000001</v>
      </c>
      <c r="CO7" s="57">
        <f>'BAR BB| Open rates'!CO6*0.87*0.9</f>
        <v>17069.400000000001</v>
      </c>
      <c r="CP7" s="57">
        <f>'BAR BB| Open rates'!CP6*0.87*0.9</f>
        <v>17069.400000000001</v>
      </c>
      <c r="CQ7" s="57">
        <f>'BAR BB| Open rates'!CQ6*0.87*0.9</f>
        <v>15346.800000000001</v>
      </c>
      <c r="CR7" s="57">
        <f>'BAR BB| Open rates'!CR6*0.87*0.9</f>
        <v>15346.800000000001</v>
      </c>
      <c r="CS7" s="57">
        <f>'BAR BB| Open rates'!CS6*0.87*0.9</f>
        <v>15346.800000000001</v>
      </c>
      <c r="CT7" s="57">
        <f>'BAR BB| Open rates'!CT6*0.87*0.9</f>
        <v>15346.800000000001</v>
      </c>
    </row>
    <row r="8" spans="1:98" s="36" customFormat="1" ht="12" customHeight="1" x14ac:dyDescent="0.2">
      <c r="A8" s="163"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row>
    <row r="9" spans="1:98" s="36" customFormat="1" ht="12" customHeight="1" x14ac:dyDescent="0.2">
      <c r="A9" s="163">
        <v>1</v>
      </c>
      <c r="B9" s="57">
        <f>'BAR BB| Open rates'!B8*0.87*0.9</f>
        <v>19183.5</v>
      </c>
      <c r="C9" s="57">
        <f>'BAR BB| Open rates'!C8*0.87*0.9</f>
        <v>19183.5</v>
      </c>
      <c r="D9" s="57">
        <f>'BAR BB| Open rates'!D8*0.87*0.9</f>
        <v>17069.400000000001</v>
      </c>
      <c r="E9" s="57">
        <f>'BAR BB| Open rates'!E8*0.87*0.9</f>
        <v>17069.400000000001</v>
      </c>
      <c r="F9" s="57">
        <f>'BAR BB| Open rates'!F8*0.87*0.9</f>
        <v>15346.800000000001</v>
      </c>
      <c r="G9" s="57">
        <f>'BAR BB| Open rates'!G8*0.87*0.9</f>
        <v>17069.400000000001</v>
      </c>
      <c r="H9" s="57">
        <f>'BAR BB| Open rates'!H8*0.87*0.9</f>
        <v>17069.400000000001</v>
      </c>
      <c r="I9" s="57">
        <f>'BAR BB| Open rates'!I8*0.87*0.9</f>
        <v>18635.400000000001</v>
      </c>
      <c r="J9" s="57">
        <f>'BAR BB| Open rates'!J8*0.87*0.9</f>
        <v>18635.400000000001</v>
      </c>
      <c r="K9" s="57">
        <f>'BAR BB| Open rates'!K8*0.87*0.9</f>
        <v>17069.400000000001</v>
      </c>
      <c r="L9" s="57">
        <f>'BAR BB| Open rates'!L8*0.87*0.9</f>
        <v>17069.400000000001</v>
      </c>
      <c r="M9" s="57">
        <f>'BAR BB| Open rates'!M8*0.87*0.9</f>
        <v>17069.400000000001</v>
      </c>
      <c r="N9" s="57">
        <f>'BAR BB| Open rates'!N8*0.87*0.9</f>
        <v>17069.400000000001</v>
      </c>
      <c r="O9" s="57">
        <f>'BAR BB| Open rates'!O8*0.87*0.9</f>
        <v>17069.400000000001</v>
      </c>
      <c r="P9" s="57">
        <f>'BAR BB| Open rates'!P8*0.87*0.9</f>
        <v>18635.400000000001</v>
      </c>
      <c r="Q9" s="57">
        <f>'BAR BB| Open rates'!Q8*0.87*0.9</f>
        <v>18635.400000000001</v>
      </c>
      <c r="R9" s="57">
        <f>'BAR BB| Open rates'!R8*0.87*0.9</f>
        <v>18635.400000000001</v>
      </c>
      <c r="S9" s="57">
        <f>'BAR BB| Open rates'!S8*0.87*0.9</f>
        <v>18635.400000000001</v>
      </c>
      <c r="T9" s="57">
        <f>'BAR BB| Open rates'!T8*0.87*0.9</f>
        <v>18635.400000000001</v>
      </c>
      <c r="U9" s="57">
        <f>'BAR BB| Open rates'!U8*0.87*0.9</f>
        <v>18635.400000000001</v>
      </c>
      <c r="V9" s="57">
        <f>'BAR BB| Open rates'!V8*0.87*0.9</f>
        <v>18635.400000000001</v>
      </c>
      <c r="W9" s="57">
        <f>'BAR BB| Open rates'!W8*0.87*0.9</f>
        <v>20201.400000000001</v>
      </c>
      <c r="X9" s="57">
        <f>'BAR BB| Open rates'!X8*0.87*0.9</f>
        <v>20201.400000000001</v>
      </c>
      <c r="Y9" s="57">
        <f>'BAR BB| Open rates'!Y8*0.87*0.9</f>
        <v>18635.400000000001</v>
      </c>
      <c r="Z9" s="57">
        <f>'BAR BB| Open rates'!Z8*0.87*0.9</f>
        <v>18635.400000000001</v>
      </c>
      <c r="AA9" s="57">
        <f>'BAR BB| Open rates'!AA8*0.87*0.9</f>
        <v>18635.400000000001</v>
      </c>
      <c r="AB9" s="57">
        <f>'BAR BB| Open rates'!AB8*0.87*0.9</f>
        <v>18635.400000000001</v>
      </c>
      <c r="AC9" s="57">
        <f>'BAR BB| Open rates'!AC8*0.87*0.9</f>
        <v>18635.400000000001</v>
      </c>
      <c r="AD9" s="57">
        <f>'BAR BB| Open rates'!AD8*0.87*0.9</f>
        <v>20201.400000000001</v>
      </c>
      <c r="AE9" s="57">
        <f>'BAR BB| Open rates'!AE8*0.87*0.9</f>
        <v>20201.400000000001</v>
      </c>
      <c r="AF9" s="57">
        <f>'BAR BB| Open rates'!AF8*0.87*0.9</f>
        <v>18635.400000000001</v>
      </c>
      <c r="AG9" s="57">
        <f>'BAR BB| Open rates'!AG8*0.87*0.9</f>
        <v>18635.400000000001</v>
      </c>
      <c r="AH9" s="57">
        <f>'BAR BB| Open rates'!AH8*0.87*0.9</f>
        <v>18635.400000000001</v>
      </c>
      <c r="AI9" s="57">
        <f>'BAR BB| Open rates'!AI8*0.87*0.9</f>
        <v>18635.400000000001</v>
      </c>
      <c r="AJ9" s="57">
        <f>'BAR BB| Open rates'!AJ8*0.87*0.9</f>
        <v>18635.400000000001</v>
      </c>
      <c r="AK9" s="57">
        <f>'BAR BB| Open rates'!AK8*0.87*0.9</f>
        <v>20201.400000000001</v>
      </c>
      <c r="AL9" s="57">
        <f>'BAR BB| Open rates'!AL8*0.87*0.9</f>
        <v>20201.400000000001</v>
      </c>
      <c r="AM9" s="57">
        <f>'BAR BB| Open rates'!AM8*0.87*0.9</f>
        <v>18635.400000000001</v>
      </c>
      <c r="AN9" s="57">
        <f>'BAR BB| Open rates'!AN8*0.87*0.9</f>
        <v>18635.400000000001</v>
      </c>
      <c r="AO9" s="57">
        <f>'BAR BB| Open rates'!AO8*0.87*0.9</f>
        <v>18635.400000000001</v>
      </c>
      <c r="AP9" s="57">
        <f>'BAR BB| Open rates'!AP8*0.87*0.9</f>
        <v>18635.400000000001</v>
      </c>
      <c r="AQ9" s="57">
        <f>'BAR BB| Open rates'!AQ8*0.87*0.9</f>
        <v>18635.400000000001</v>
      </c>
      <c r="AR9" s="57">
        <f>'BAR BB| Open rates'!AR8*0.87*0.9</f>
        <v>20201.400000000001</v>
      </c>
      <c r="AS9" s="57">
        <f>'BAR BB| Open rates'!AS8*0.87*0.9</f>
        <v>20201.400000000001</v>
      </c>
      <c r="AT9" s="57">
        <f>'BAR BB| Open rates'!AT8*0.87*0.9</f>
        <v>18635.400000000001</v>
      </c>
      <c r="AU9" s="57">
        <f>'BAR BB| Open rates'!AU8*0.87*0.9</f>
        <v>18635.400000000001</v>
      </c>
      <c r="AV9" s="57">
        <f>'BAR BB| Open rates'!AV8*0.87*0.9</f>
        <v>18635.400000000001</v>
      </c>
      <c r="AW9" s="57">
        <f>'BAR BB| Open rates'!AW8*0.87*0.9</f>
        <v>18635.400000000001</v>
      </c>
      <c r="AX9" s="57">
        <f>'BAR BB| Open rates'!AX8*0.87*0.9</f>
        <v>18635.400000000001</v>
      </c>
      <c r="AY9" s="57">
        <f>'BAR BB| Open rates'!AY8*0.87*0.9</f>
        <v>20201.400000000001</v>
      </c>
      <c r="AZ9" s="57">
        <f>'BAR BB| Open rates'!AZ8*0.87*0.9</f>
        <v>20201.400000000001</v>
      </c>
      <c r="BA9" s="57">
        <f>'BAR BB| Open rates'!BA8*0.87*0.9</f>
        <v>18635.400000000001</v>
      </c>
      <c r="BB9" s="57">
        <f>'BAR BB| Open rates'!BB8*0.87*0.9</f>
        <v>18635.400000000001</v>
      </c>
      <c r="BC9" s="57">
        <f>'BAR BB| Open rates'!BC8*0.87*0.9</f>
        <v>18635.400000000001</v>
      </c>
      <c r="BD9" s="57">
        <f>'BAR BB| Open rates'!BD8*0.87*0.9</f>
        <v>18635.400000000001</v>
      </c>
      <c r="BE9" s="57">
        <f>'BAR BB| Open rates'!BE8*0.87*0.9</f>
        <v>18635.400000000001</v>
      </c>
      <c r="BF9" s="57">
        <f>'BAR BB| Open rates'!BF8*0.87*0.9</f>
        <v>20201.400000000001</v>
      </c>
      <c r="BG9" s="57">
        <f>'BAR BB| Open rates'!BG8*0.87*0.9</f>
        <v>20201.400000000001</v>
      </c>
      <c r="BH9" s="57">
        <f>'BAR BB| Open rates'!BH8*0.87*0.9</f>
        <v>16129.800000000001</v>
      </c>
      <c r="BI9" s="57">
        <f>'BAR BB| Open rates'!BI8*0.87*0.9</f>
        <v>16129.800000000001</v>
      </c>
      <c r="BJ9" s="57">
        <f>'BAR BB| Open rates'!BJ8*0.87*0.9</f>
        <v>16129.800000000001</v>
      </c>
      <c r="BK9" s="57">
        <f>'BAR BB| Open rates'!BK8*0.87*0.9</f>
        <v>16129.800000000001</v>
      </c>
      <c r="BL9" s="57">
        <f>'BAR BB| Open rates'!BL8*0.87*0.9</f>
        <v>16129.800000000001</v>
      </c>
      <c r="BM9" s="57">
        <f>'BAR BB| Open rates'!BM8*0.87*0.9</f>
        <v>17069.400000000001</v>
      </c>
      <c r="BN9" s="57">
        <f>'BAR BB| Open rates'!BN8*0.87*0.9</f>
        <v>17069.400000000001</v>
      </c>
      <c r="BO9" s="57">
        <f>'BAR BB| Open rates'!BO8*0.87*0.9</f>
        <v>15346.800000000001</v>
      </c>
      <c r="BP9" s="57">
        <f>'BAR BB| Open rates'!BP8*0.87*0.9</f>
        <v>15346.800000000001</v>
      </c>
      <c r="BQ9" s="57">
        <f>'BAR BB| Open rates'!BQ8*0.87*0.9</f>
        <v>17069.400000000001</v>
      </c>
      <c r="BR9" s="57">
        <f>'BAR BB| Open rates'!BR8*0.87*0.9</f>
        <v>17069.400000000001</v>
      </c>
      <c r="BS9" s="57">
        <f>'BAR BB| Open rates'!BS8*0.87*0.9</f>
        <v>17069.400000000001</v>
      </c>
      <c r="BT9" s="57">
        <f>'BAR BB| Open rates'!BT8*0.87*0.9</f>
        <v>17069.400000000001</v>
      </c>
      <c r="BU9" s="57">
        <f>'BAR BB| Open rates'!BU8*0.87*0.9</f>
        <v>17069.400000000001</v>
      </c>
      <c r="BV9" s="57">
        <f>'BAR BB| Open rates'!BV8*0.87*0.9</f>
        <v>15346.800000000001</v>
      </c>
      <c r="BW9" s="57">
        <f>'BAR BB| Open rates'!BW8*0.87*0.9</f>
        <v>15346.800000000001</v>
      </c>
      <c r="BX9" s="57">
        <f>'BAR BB| Open rates'!BX8*0.87*0.9</f>
        <v>15346.800000000001</v>
      </c>
      <c r="BY9" s="57">
        <f>'BAR BB| Open rates'!BY8*0.87*0.9</f>
        <v>15346.800000000001</v>
      </c>
      <c r="BZ9" s="57">
        <f>'BAR BB| Open rates'!BZ8*0.87*0.9</f>
        <v>15346.800000000001</v>
      </c>
      <c r="CA9" s="57">
        <f>'BAR BB| Open rates'!CA8*0.87*0.9</f>
        <v>17069.400000000001</v>
      </c>
      <c r="CB9" s="57">
        <f>'BAR BB| Open rates'!CB8*0.87*0.9</f>
        <v>17069.400000000001</v>
      </c>
      <c r="CC9" s="57">
        <f>'BAR BB| Open rates'!CC8*0.87*0.9</f>
        <v>15346.800000000001</v>
      </c>
      <c r="CD9" s="57">
        <f>'BAR BB| Open rates'!CD8*0.87*0.9</f>
        <v>15346.800000000001</v>
      </c>
      <c r="CE9" s="57">
        <f>'BAR BB| Open rates'!CE8*0.87*0.9</f>
        <v>15346.800000000001</v>
      </c>
      <c r="CF9" s="57">
        <f>'BAR BB| Open rates'!CF8*0.87*0.9</f>
        <v>15346.800000000001</v>
      </c>
      <c r="CG9" s="57">
        <f>'BAR BB| Open rates'!CG8*0.87*0.9</f>
        <v>15346.800000000001</v>
      </c>
      <c r="CH9" s="57">
        <f>'BAR BB| Open rates'!CH8*0.87*0.9</f>
        <v>17069.400000000001</v>
      </c>
      <c r="CI9" s="57">
        <f>'BAR BB| Open rates'!CI8*0.87*0.9</f>
        <v>17069.400000000001</v>
      </c>
      <c r="CJ9" s="57">
        <f>'BAR BB| Open rates'!CJ8*0.87*0.9</f>
        <v>15346.800000000001</v>
      </c>
      <c r="CK9" s="57">
        <f>'BAR BB| Open rates'!CK8*0.87*0.9</f>
        <v>15346.800000000001</v>
      </c>
      <c r="CL9" s="57">
        <f>'BAR BB| Open rates'!CL8*0.87*0.9</f>
        <v>15346.800000000001</v>
      </c>
      <c r="CM9" s="57">
        <f>'BAR BB| Open rates'!CM8*0.87*0.9</f>
        <v>15346.800000000001</v>
      </c>
      <c r="CN9" s="57">
        <f>'BAR BB| Open rates'!CN8*0.87*0.9</f>
        <v>15346.800000000001</v>
      </c>
      <c r="CO9" s="57">
        <f>'BAR BB| Open rates'!CO8*0.87*0.9</f>
        <v>17069.400000000001</v>
      </c>
      <c r="CP9" s="57">
        <f>'BAR BB| Open rates'!CP8*0.87*0.9</f>
        <v>17069.400000000001</v>
      </c>
      <c r="CQ9" s="57">
        <f>'BAR BB| Open rates'!CQ8*0.87*0.9</f>
        <v>15346.800000000001</v>
      </c>
      <c r="CR9" s="57">
        <f>'BAR BB| Open rates'!CR8*0.87*0.9</f>
        <v>15346.800000000001</v>
      </c>
      <c r="CS9" s="57">
        <f>'BAR BB| Open rates'!CS8*0.87*0.9</f>
        <v>15346.800000000001</v>
      </c>
      <c r="CT9" s="57">
        <f>'BAR BB| Open rates'!CT8*0.87*0.9</f>
        <v>15346.800000000001</v>
      </c>
    </row>
    <row r="10" spans="1:98" s="36" customFormat="1" ht="12" customHeight="1" x14ac:dyDescent="0.2">
      <c r="A10" s="163">
        <v>2</v>
      </c>
      <c r="B10" s="57">
        <f>'BAR BB| Open rates'!B9*0.87*0.9</f>
        <v>21532.5</v>
      </c>
      <c r="C10" s="57">
        <f>'BAR BB| Open rates'!C9*0.87*0.9</f>
        <v>21532.5</v>
      </c>
      <c r="D10" s="57">
        <f>'BAR BB| Open rates'!D9*0.87*0.9</f>
        <v>19418.400000000001</v>
      </c>
      <c r="E10" s="57">
        <f>'BAR BB| Open rates'!E9*0.87*0.9</f>
        <v>19418.400000000001</v>
      </c>
      <c r="F10" s="57">
        <f>'BAR BB| Open rates'!F9*0.87*0.9</f>
        <v>17695.8</v>
      </c>
      <c r="G10" s="57">
        <f>'BAR BB| Open rates'!G9*0.87*0.9</f>
        <v>19418.400000000001</v>
      </c>
      <c r="H10" s="57">
        <f>'BAR BB| Open rates'!H9*0.87*0.9</f>
        <v>19418.400000000001</v>
      </c>
      <c r="I10" s="57">
        <f>'BAR BB| Open rates'!I9*0.87*0.9</f>
        <v>20984.400000000001</v>
      </c>
      <c r="J10" s="57">
        <f>'BAR BB| Open rates'!J9*0.87*0.9</f>
        <v>20984.400000000001</v>
      </c>
      <c r="K10" s="57">
        <f>'BAR BB| Open rates'!K9*0.87*0.9</f>
        <v>19418.400000000001</v>
      </c>
      <c r="L10" s="57">
        <f>'BAR BB| Open rates'!L9*0.87*0.9</f>
        <v>19418.400000000001</v>
      </c>
      <c r="M10" s="57">
        <f>'BAR BB| Open rates'!M9*0.87*0.9</f>
        <v>19418.400000000001</v>
      </c>
      <c r="N10" s="57">
        <f>'BAR BB| Open rates'!N9*0.87*0.9</f>
        <v>19418.400000000001</v>
      </c>
      <c r="O10" s="57">
        <f>'BAR BB| Open rates'!O9*0.87*0.9</f>
        <v>19418.400000000001</v>
      </c>
      <c r="P10" s="57">
        <f>'BAR BB| Open rates'!P9*0.87*0.9</f>
        <v>20984.400000000001</v>
      </c>
      <c r="Q10" s="57">
        <f>'BAR BB| Open rates'!Q9*0.87*0.9</f>
        <v>20984.400000000001</v>
      </c>
      <c r="R10" s="57">
        <f>'BAR BB| Open rates'!R9*0.87*0.9</f>
        <v>20984.400000000001</v>
      </c>
      <c r="S10" s="57">
        <f>'BAR BB| Open rates'!S9*0.87*0.9</f>
        <v>20984.400000000001</v>
      </c>
      <c r="T10" s="57">
        <f>'BAR BB| Open rates'!T9*0.87*0.9</f>
        <v>20984.400000000001</v>
      </c>
      <c r="U10" s="57">
        <f>'BAR BB| Open rates'!U9*0.87*0.9</f>
        <v>20984.400000000001</v>
      </c>
      <c r="V10" s="57">
        <f>'BAR BB| Open rates'!V9*0.87*0.9</f>
        <v>20984.400000000001</v>
      </c>
      <c r="W10" s="57">
        <f>'BAR BB| Open rates'!W9*0.87*0.9</f>
        <v>22550.400000000001</v>
      </c>
      <c r="X10" s="57">
        <f>'BAR BB| Open rates'!X9*0.87*0.9</f>
        <v>22550.400000000001</v>
      </c>
      <c r="Y10" s="57">
        <f>'BAR BB| Open rates'!Y9*0.87*0.9</f>
        <v>20984.400000000001</v>
      </c>
      <c r="Z10" s="57">
        <f>'BAR BB| Open rates'!Z9*0.87*0.9</f>
        <v>20984.400000000001</v>
      </c>
      <c r="AA10" s="57">
        <f>'BAR BB| Open rates'!AA9*0.87*0.9</f>
        <v>20984.400000000001</v>
      </c>
      <c r="AB10" s="57">
        <f>'BAR BB| Open rates'!AB9*0.87*0.9</f>
        <v>20984.400000000001</v>
      </c>
      <c r="AC10" s="57">
        <f>'BAR BB| Open rates'!AC9*0.87*0.9</f>
        <v>20984.400000000001</v>
      </c>
      <c r="AD10" s="57">
        <f>'BAR BB| Open rates'!AD9*0.87*0.9</f>
        <v>22550.400000000001</v>
      </c>
      <c r="AE10" s="57">
        <f>'BAR BB| Open rates'!AE9*0.87*0.9</f>
        <v>22550.400000000001</v>
      </c>
      <c r="AF10" s="57">
        <f>'BAR BB| Open rates'!AF9*0.87*0.9</f>
        <v>20984.400000000001</v>
      </c>
      <c r="AG10" s="57">
        <f>'BAR BB| Open rates'!AG9*0.87*0.9</f>
        <v>20984.400000000001</v>
      </c>
      <c r="AH10" s="57">
        <f>'BAR BB| Open rates'!AH9*0.87*0.9</f>
        <v>20984.400000000001</v>
      </c>
      <c r="AI10" s="57">
        <f>'BAR BB| Open rates'!AI9*0.87*0.9</f>
        <v>20984.400000000001</v>
      </c>
      <c r="AJ10" s="57">
        <f>'BAR BB| Open rates'!AJ9*0.87*0.9</f>
        <v>20984.400000000001</v>
      </c>
      <c r="AK10" s="57">
        <f>'BAR BB| Open rates'!AK9*0.87*0.9</f>
        <v>22550.400000000001</v>
      </c>
      <c r="AL10" s="57">
        <f>'BAR BB| Open rates'!AL9*0.87*0.9</f>
        <v>22550.400000000001</v>
      </c>
      <c r="AM10" s="57">
        <f>'BAR BB| Open rates'!AM9*0.87*0.9</f>
        <v>20984.400000000001</v>
      </c>
      <c r="AN10" s="57">
        <f>'BAR BB| Open rates'!AN9*0.87*0.9</f>
        <v>20984.400000000001</v>
      </c>
      <c r="AO10" s="57">
        <f>'BAR BB| Open rates'!AO9*0.87*0.9</f>
        <v>20984.400000000001</v>
      </c>
      <c r="AP10" s="57">
        <f>'BAR BB| Open rates'!AP9*0.87*0.9</f>
        <v>20984.400000000001</v>
      </c>
      <c r="AQ10" s="57">
        <f>'BAR BB| Open rates'!AQ9*0.87*0.9</f>
        <v>20984.400000000001</v>
      </c>
      <c r="AR10" s="57">
        <f>'BAR BB| Open rates'!AR9*0.87*0.9</f>
        <v>22550.400000000001</v>
      </c>
      <c r="AS10" s="57">
        <f>'BAR BB| Open rates'!AS9*0.87*0.9</f>
        <v>22550.400000000001</v>
      </c>
      <c r="AT10" s="57">
        <f>'BAR BB| Open rates'!AT9*0.87*0.9</f>
        <v>20984.400000000001</v>
      </c>
      <c r="AU10" s="57">
        <f>'BAR BB| Open rates'!AU9*0.87*0.9</f>
        <v>20984.400000000001</v>
      </c>
      <c r="AV10" s="57">
        <f>'BAR BB| Open rates'!AV9*0.87*0.9</f>
        <v>20984.400000000001</v>
      </c>
      <c r="AW10" s="57">
        <f>'BAR BB| Open rates'!AW9*0.87*0.9</f>
        <v>20984.400000000001</v>
      </c>
      <c r="AX10" s="57">
        <f>'BAR BB| Open rates'!AX9*0.87*0.9</f>
        <v>20984.400000000001</v>
      </c>
      <c r="AY10" s="57">
        <f>'BAR BB| Open rates'!AY9*0.87*0.9</f>
        <v>22550.400000000001</v>
      </c>
      <c r="AZ10" s="57">
        <f>'BAR BB| Open rates'!AZ9*0.87*0.9</f>
        <v>22550.400000000001</v>
      </c>
      <c r="BA10" s="57">
        <f>'BAR BB| Open rates'!BA9*0.87*0.9</f>
        <v>20984.400000000001</v>
      </c>
      <c r="BB10" s="57">
        <f>'BAR BB| Open rates'!BB9*0.87*0.9</f>
        <v>20984.400000000001</v>
      </c>
      <c r="BC10" s="57">
        <f>'BAR BB| Open rates'!BC9*0.87*0.9</f>
        <v>20984.400000000001</v>
      </c>
      <c r="BD10" s="57">
        <f>'BAR BB| Open rates'!BD9*0.87*0.9</f>
        <v>20984.400000000001</v>
      </c>
      <c r="BE10" s="57">
        <f>'BAR BB| Open rates'!BE9*0.87*0.9</f>
        <v>20984.400000000001</v>
      </c>
      <c r="BF10" s="57">
        <f>'BAR BB| Open rates'!BF9*0.87*0.9</f>
        <v>22550.400000000001</v>
      </c>
      <c r="BG10" s="57">
        <f>'BAR BB| Open rates'!BG9*0.87*0.9</f>
        <v>22550.400000000001</v>
      </c>
      <c r="BH10" s="57">
        <f>'BAR BB| Open rates'!BH9*0.87*0.9</f>
        <v>18478.8</v>
      </c>
      <c r="BI10" s="57">
        <f>'BAR BB| Open rates'!BI9*0.87*0.9</f>
        <v>18478.8</v>
      </c>
      <c r="BJ10" s="57">
        <f>'BAR BB| Open rates'!BJ9*0.87*0.9</f>
        <v>18478.8</v>
      </c>
      <c r="BK10" s="57">
        <f>'BAR BB| Open rates'!BK9*0.87*0.9</f>
        <v>18478.8</v>
      </c>
      <c r="BL10" s="57">
        <f>'BAR BB| Open rates'!BL9*0.87*0.9</f>
        <v>18478.8</v>
      </c>
      <c r="BM10" s="57">
        <f>'BAR BB| Open rates'!BM9*0.87*0.9</f>
        <v>19418.400000000001</v>
      </c>
      <c r="BN10" s="57">
        <f>'BAR BB| Open rates'!BN9*0.87*0.9</f>
        <v>19418.400000000001</v>
      </c>
      <c r="BO10" s="57">
        <f>'BAR BB| Open rates'!BO9*0.87*0.9</f>
        <v>17695.8</v>
      </c>
      <c r="BP10" s="57">
        <f>'BAR BB| Open rates'!BP9*0.87*0.9</f>
        <v>17695.8</v>
      </c>
      <c r="BQ10" s="57">
        <f>'BAR BB| Open rates'!BQ9*0.87*0.9</f>
        <v>19418.400000000001</v>
      </c>
      <c r="BR10" s="57">
        <f>'BAR BB| Open rates'!BR9*0.87*0.9</f>
        <v>19418.400000000001</v>
      </c>
      <c r="BS10" s="57">
        <f>'BAR BB| Open rates'!BS9*0.87*0.9</f>
        <v>19418.400000000001</v>
      </c>
      <c r="BT10" s="57">
        <f>'BAR BB| Open rates'!BT9*0.87*0.9</f>
        <v>19418.400000000001</v>
      </c>
      <c r="BU10" s="57">
        <f>'BAR BB| Open rates'!BU9*0.87*0.9</f>
        <v>19418.400000000001</v>
      </c>
      <c r="BV10" s="57">
        <f>'BAR BB| Open rates'!BV9*0.87*0.9</f>
        <v>17695.8</v>
      </c>
      <c r="BW10" s="57">
        <f>'BAR BB| Open rates'!BW9*0.87*0.9</f>
        <v>17695.8</v>
      </c>
      <c r="BX10" s="57">
        <f>'BAR BB| Open rates'!BX9*0.87*0.9</f>
        <v>17695.8</v>
      </c>
      <c r="BY10" s="57">
        <f>'BAR BB| Open rates'!BY9*0.87*0.9</f>
        <v>17695.8</v>
      </c>
      <c r="BZ10" s="57">
        <f>'BAR BB| Open rates'!BZ9*0.87*0.9</f>
        <v>17695.8</v>
      </c>
      <c r="CA10" s="57">
        <f>'BAR BB| Open rates'!CA9*0.87*0.9</f>
        <v>19418.400000000001</v>
      </c>
      <c r="CB10" s="57">
        <f>'BAR BB| Open rates'!CB9*0.87*0.9</f>
        <v>19418.400000000001</v>
      </c>
      <c r="CC10" s="57">
        <f>'BAR BB| Open rates'!CC9*0.87*0.9</f>
        <v>17695.8</v>
      </c>
      <c r="CD10" s="57">
        <f>'BAR BB| Open rates'!CD9*0.87*0.9</f>
        <v>17695.8</v>
      </c>
      <c r="CE10" s="57">
        <f>'BAR BB| Open rates'!CE9*0.87*0.9</f>
        <v>17695.8</v>
      </c>
      <c r="CF10" s="57">
        <f>'BAR BB| Open rates'!CF9*0.87*0.9</f>
        <v>17695.8</v>
      </c>
      <c r="CG10" s="57">
        <f>'BAR BB| Open rates'!CG9*0.87*0.9</f>
        <v>17695.8</v>
      </c>
      <c r="CH10" s="57">
        <f>'BAR BB| Open rates'!CH9*0.87*0.9</f>
        <v>19418.400000000001</v>
      </c>
      <c r="CI10" s="57">
        <f>'BAR BB| Open rates'!CI9*0.87*0.9</f>
        <v>19418.400000000001</v>
      </c>
      <c r="CJ10" s="57">
        <f>'BAR BB| Open rates'!CJ9*0.87*0.9</f>
        <v>17695.8</v>
      </c>
      <c r="CK10" s="57">
        <f>'BAR BB| Open rates'!CK9*0.87*0.9</f>
        <v>17695.8</v>
      </c>
      <c r="CL10" s="57">
        <f>'BAR BB| Open rates'!CL9*0.87*0.9</f>
        <v>17695.8</v>
      </c>
      <c r="CM10" s="57">
        <f>'BAR BB| Open rates'!CM9*0.87*0.9</f>
        <v>17695.8</v>
      </c>
      <c r="CN10" s="57">
        <f>'BAR BB| Open rates'!CN9*0.87*0.9</f>
        <v>17695.8</v>
      </c>
      <c r="CO10" s="57">
        <f>'BAR BB| Open rates'!CO9*0.87*0.9</f>
        <v>19418.400000000001</v>
      </c>
      <c r="CP10" s="57">
        <f>'BAR BB| Open rates'!CP9*0.87*0.9</f>
        <v>19418.400000000001</v>
      </c>
      <c r="CQ10" s="57">
        <f>'BAR BB| Open rates'!CQ9*0.87*0.9</f>
        <v>17695.8</v>
      </c>
      <c r="CR10" s="57">
        <f>'BAR BB| Open rates'!CR9*0.87*0.9</f>
        <v>17695.8</v>
      </c>
      <c r="CS10" s="57">
        <f>'BAR BB| Open rates'!CS9*0.87*0.9</f>
        <v>17695.8</v>
      </c>
      <c r="CT10" s="57">
        <f>'BAR BB| Open rates'!CT9*0.87*0.9</f>
        <v>17695.8</v>
      </c>
    </row>
    <row r="11" spans="1:98" s="36" customFormat="1" ht="12" customHeight="1" x14ac:dyDescent="0.2">
      <c r="A11" s="163"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row>
    <row r="12" spans="1:98" s="36" customFormat="1" ht="12" customHeight="1" x14ac:dyDescent="0.2">
      <c r="A12" s="163">
        <v>1</v>
      </c>
      <c r="B12" s="57">
        <f>'BAR BB| Open rates'!B11*0.87*0.9</f>
        <v>22237.200000000001</v>
      </c>
      <c r="C12" s="57">
        <f>'BAR BB| Open rates'!C11*0.87*0.9</f>
        <v>22237.200000000001</v>
      </c>
      <c r="D12" s="57">
        <f>'BAR BB| Open rates'!D11*0.87*0.9</f>
        <v>20123.100000000002</v>
      </c>
      <c r="E12" s="57">
        <f>'BAR BB| Open rates'!E11*0.87*0.9</f>
        <v>20123.100000000002</v>
      </c>
      <c r="F12" s="57">
        <f>'BAR BB| Open rates'!F11*0.87*0.9</f>
        <v>18400.5</v>
      </c>
      <c r="G12" s="57">
        <f>'BAR BB| Open rates'!G11*0.87*0.9</f>
        <v>20123.100000000002</v>
      </c>
      <c r="H12" s="57">
        <f>'BAR BB| Open rates'!H11*0.87*0.9</f>
        <v>20123.100000000002</v>
      </c>
      <c r="I12" s="57">
        <f>'BAR BB| Open rates'!I11*0.87*0.9</f>
        <v>21689.100000000002</v>
      </c>
      <c r="J12" s="57">
        <f>'BAR BB| Open rates'!J11*0.87*0.9</f>
        <v>21689.100000000002</v>
      </c>
      <c r="K12" s="57">
        <f>'BAR BB| Open rates'!K11*0.87*0.9</f>
        <v>20123.100000000002</v>
      </c>
      <c r="L12" s="57">
        <f>'BAR BB| Open rates'!L11*0.87*0.9</f>
        <v>20123.100000000002</v>
      </c>
      <c r="M12" s="57">
        <f>'BAR BB| Open rates'!M11*0.87*0.9</f>
        <v>20123.100000000002</v>
      </c>
      <c r="N12" s="57">
        <f>'BAR BB| Open rates'!N11*0.87*0.9</f>
        <v>20123.100000000002</v>
      </c>
      <c r="O12" s="57">
        <f>'BAR BB| Open rates'!O11*0.87*0.9</f>
        <v>20123.100000000002</v>
      </c>
      <c r="P12" s="57">
        <f>'BAR BB| Open rates'!P11*0.87*0.9</f>
        <v>21689.100000000002</v>
      </c>
      <c r="Q12" s="57">
        <f>'BAR BB| Open rates'!Q11*0.87*0.9</f>
        <v>21689.100000000002</v>
      </c>
      <c r="R12" s="57">
        <f>'BAR BB| Open rates'!R11*0.87*0.9</f>
        <v>21689.100000000002</v>
      </c>
      <c r="S12" s="57">
        <f>'BAR BB| Open rates'!S11*0.87*0.9</f>
        <v>21689.100000000002</v>
      </c>
      <c r="T12" s="57">
        <f>'BAR BB| Open rates'!T11*0.87*0.9</f>
        <v>21689.100000000002</v>
      </c>
      <c r="U12" s="57">
        <f>'BAR BB| Open rates'!U11*0.87*0.9</f>
        <v>21689.100000000002</v>
      </c>
      <c r="V12" s="57">
        <f>'BAR BB| Open rates'!V11*0.87*0.9</f>
        <v>21689.100000000002</v>
      </c>
      <c r="W12" s="57">
        <f>'BAR BB| Open rates'!W11*0.87*0.9</f>
        <v>23255.100000000002</v>
      </c>
      <c r="X12" s="57">
        <f>'BAR BB| Open rates'!X11*0.87*0.9</f>
        <v>23255.100000000002</v>
      </c>
      <c r="Y12" s="57">
        <f>'BAR BB| Open rates'!Y11*0.87*0.9</f>
        <v>21689.100000000002</v>
      </c>
      <c r="Z12" s="57">
        <f>'BAR BB| Open rates'!Z11*0.87*0.9</f>
        <v>21689.100000000002</v>
      </c>
      <c r="AA12" s="57">
        <f>'BAR BB| Open rates'!AA11*0.87*0.9</f>
        <v>21689.100000000002</v>
      </c>
      <c r="AB12" s="57">
        <f>'BAR BB| Open rates'!AB11*0.87*0.9</f>
        <v>21689.100000000002</v>
      </c>
      <c r="AC12" s="57">
        <f>'BAR BB| Open rates'!AC11*0.87*0.9</f>
        <v>21689.100000000002</v>
      </c>
      <c r="AD12" s="57">
        <f>'BAR BB| Open rates'!AD11*0.87*0.9</f>
        <v>23255.100000000002</v>
      </c>
      <c r="AE12" s="57">
        <f>'BAR BB| Open rates'!AE11*0.87*0.9</f>
        <v>23255.100000000002</v>
      </c>
      <c r="AF12" s="57">
        <f>'BAR BB| Open rates'!AF11*0.87*0.9</f>
        <v>21689.100000000002</v>
      </c>
      <c r="AG12" s="57">
        <f>'BAR BB| Open rates'!AG11*0.87*0.9</f>
        <v>21689.100000000002</v>
      </c>
      <c r="AH12" s="57">
        <f>'BAR BB| Open rates'!AH11*0.87*0.9</f>
        <v>21689.100000000002</v>
      </c>
      <c r="AI12" s="57">
        <f>'BAR BB| Open rates'!AI11*0.87*0.9</f>
        <v>21689.100000000002</v>
      </c>
      <c r="AJ12" s="57">
        <f>'BAR BB| Open rates'!AJ11*0.87*0.9</f>
        <v>21689.100000000002</v>
      </c>
      <c r="AK12" s="57">
        <f>'BAR BB| Open rates'!AK11*0.87*0.9</f>
        <v>23255.100000000002</v>
      </c>
      <c r="AL12" s="57">
        <f>'BAR BB| Open rates'!AL11*0.87*0.9</f>
        <v>23255.100000000002</v>
      </c>
      <c r="AM12" s="57">
        <f>'BAR BB| Open rates'!AM11*0.87*0.9</f>
        <v>21689.100000000002</v>
      </c>
      <c r="AN12" s="57">
        <f>'BAR BB| Open rates'!AN11*0.87*0.9</f>
        <v>21689.100000000002</v>
      </c>
      <c r="AO12" s="57">
        <f>'BAR BB| Open rates'!AO11*0.87*0.9</f>
        <v>21689.100000000002</v>
      </c>
      <c r="AP12" s="57">
        <f>'BAR BB| Open rates'!AP11*0.87*0.9</f>
        <v>21689.100000000002</v>
      </c>
      <c r="AQ12" s="57">
        <f>'BAR BB| Open rates'!AQ11*0.87*0.9</f>
        <v>21689.100000000002</v>
      </c>
      <c r="AR12" s="57">
        <f>'BAR BB| Open rates'!AR11*0.87*0.9</f>
        <v>23255.100000000002</v>
      </c>
      <c r="AS12" s="57">
        <f>'BAR BB| Open rates'!AS11*0.87*0.9</f>
        <v>23255.100000000002</v>
      </c>
      <c r="AT12" s="57">
        <f>'BAR BB| Open rates'!AT11*0.87*0.9</f>
        <v>21689.100000000002</v>
      </c>
      <c r="AU12" s="57">
        <f>'BAR BB| Open rates'!AU11*0.87*0.9</f>
        <v>21689.100000000002</v>
      </c>
      <c r="AV12" s="57">
        <f>'BAR BB| Open rates'!AV11*0.87*0.9</f>
        <v>21689.100000000002</v>
      </c>
      <c r="AW12" s="57">
        <f>'BAR BB| Open rates'!AW11*0.87*0.9</f>
        <v>21689.100000000002</v>
      </c>
      <c r="AX12" s="57">
        <f>'BAR BB| Open rates'!AX11*0.87*0.9</f>
        <v>21689.100000000002</v>
      </c>
      <c r="AY12" s="57">
        <f>'BAR BB| Open rates'!AY11*0.87*0.9</f>
        <v>23255.100000000002</v>
      </c>
      <c r="AZ12" s="57">
        <f>'BAR BB| Open rates'!AZ11*0.87*0.9</f>
        <v>23255.100000000002</v>
      </c>
      <c r="BA12" s="57">
        <f>'BAR BB| Open rates'!BA11*0.87*0.9</f>
        <v>21689.100000000002</v>
      </c>
      <c r="BB12" s="57">
        <f>'BAR BB| Open rates'!BB11*0.87*0.9</f>
        <v>21689.100000000002</v>
      </c>
      <c r="BC12" s="57">
        <f>'BAR BB| Open rates'!BC11*0.87*0.9</f>
        <v>21689.100000000002</v>
      </c>
      <c r="BD12" s="57">
        <f>'BAR BB| Open rates'!BD11*0.87*0.9</f>
        <v>21689.100000000002</v>
      </c>
      <c r="BE12" s="57">
        <f>'BAR BB| Open rates'!BE11*0.87*0.9</f>
        <v>21689.100000000002</v>
      </c>
      <c r="BF12" s="57">
        <f>'BAR BB| Open rates'!BF11*0.87*0.9</f>
        <v>23255.100000000002</v>
      </c>
      <c r="BG12" s="57">
        <f>'BAR BB| Open rates'!BG11*0.87*0.9</f>
        <v>23255.100000000002</v>
      </c>
      <c r="BH12" s="57">
        <f>'BAR BB| Open rates'!BH11*0.87*0.9</f>
        <v>19183.5</v>
      </c>
      <c r="BI12" s="57">
        <f>'BAR BB| Open rates'!BI11*0.87*0.9</f>
        <v>19183.5</v>
      </c>
      <c r="BJ12" s="57">
        <f>'BAR BB| Open rates'!BJ11*0.87*0.9</f>
        <v>19183.5</v>
      </c>
      <c r="BK12" s="57">
        <f>'BAR BB| Open rates'!BK11*0.87*0.9</f>
        <v>19183.5</v>
      </c>
      <c r="BL12" s="57">
        <f>'BAR BB| Open rates'!BL11*0.87*0.9</f>
        <v>19183.5</v>
      </c>
      <c r="BM12" s="57">
        <f>'BAR BB| Open rates'!BM11*0.87*0.9</f>
        <v>20123.100000000002</v>
      </c>
      <c r="BN12" s="57">
        <f>'BAR BB| Open rates'!BN11*0.87*0.9</f>
        <v>20123.100000000002</v>
      </c>
      <c r="BO12" s="57">
        <f>'BAR BB| Open rates'!BO11*0.87*0.9</f>
        <v>18400.5</v>
      </c>
      <c r="BP12" s="57">
        <f>'BAR BB| Open rates'!BP11*0.87*0.9</f>
        <v>18400.5</v>
      </c>
      <c r="BQ12" s="57">
        <f>'BAR BB| Open rates'!BQ11*0.87*0.9</f>
        <v>20123.100000000002</v>
      </c>
      <c r="BR12" s="57">
        <f>'BAR BB| Open rates'!BR11*0.87*0.9</f>
        <v>20123.100000000002</v>
      </c>
      <c r="BS12" s="57">
        <f>'BAR BB| Open rates'!BS11*0.87*0.9</f>
        <v>20123.100000000002</v>
      </c>
      <c r="BT12" s="57">
        <f>'BAR BB| Open rates'!BT11*0.87*0.9</f>
        <v>20123.100000000002</v>
      </c>
      <c r="BU12" s="57">
        <f>'BAR BB| Open rates'!BU11*0.87*0.9</f>
        <v>20123.100000000002</v>
      </c>
      <c r="BV12" s="57">
        <f>'BAR BB| Open rates'!BV11*0.87*0.9</f>
        <v>18400.5</v>
      </c>
      <c r="BW12" s="57">
        <f>'BAR BB| Open rates'!BW11*0.87*0.9</f>
        <v>18400.5</v>
      </c>
      <c r="BX12" s="57">
        <f>'BAR BB| Open rates'!BX11*0.87*0.9</f>
        <v>18400.5</v>
      </c>
      <c r="BY12" s="57">
        <f>'BAR BB| Open rates'!BY11*0.87*0.9</f>
        <v>18400.5</v>
      </c>
      <c r="BZ12" s="57">
        <f>'BAR BB| Open rates'!BZ11*0.87*0.9</f>
        <v>18400.5</v>
      </c>
      <c r="CA12" s="57">
        <f>'BAR BB| Open rates'!CA11*0.87*0.9</f>
        <v>20123.100000000002</v>
      </c>
      <c r="CB12" s="57">
        <f>'BAR BB| Open rates'!CB11*0.87*0.9</f>
        <v>20123.100000000002</v>
      </c>
      <c r="CC12" s="57">
        <f>'BAR BB| Open rates'!CC11*0.87*0.9</f>
        <v>18400.5</v>
      </c>
      <c r="CD12" s="57">
        <f>'BAR BB| Open rates'!CD11*0.87*0.9</f>
        <v>18400.5</v>
      </c>
      <c r="CE12" s="57">
        <f>'BAR BB| Open rates'!CE11*0.87*0.9</f>
        <v>18400.5</v>
      </c>
      <c r="CF12" s="57">
        <f>'BAR BB| Open rates'!CF11*0.87*0.9</f>
        <v>18400.5</v>
      </c>
      <c r="CG12" s="57">
        <f>'BAR BB| Open rates'!CG11*0.87*0.9</f>
        <v>18400.5</v>
      </c>
      <c r="CH12" s="57">
        <f>'BAR BB| Open rates'!CH11*0.87*0.9</f>
        <v>20123.100000000002</v>
      </c>
      <c r="CI12" s="57">
        <f>'BAR BB| Open rates'!CI11*0.87*0.9</f>
        <v>20123.100000000002</v>
      </c>
      <c r="CJ12" s="57">
        <f>'BAR BB| Open rates'!CJ11*0.87*0.9</f>
        <v>18400.5</v>
      </c>
      <c r="CK12" s="57">
        <f>'BAR BB| Open rates'!CK11*0.87*0.9</f>
        <v>18400.5</v>
      </c>
      <c r="CL12" s="57">
        <f>'BAR BB| Open rates'!CL11*0.87*0.9</f>
        <v>18400.5</v>
      </c>
      <c r="CM12" s="57">
        <f>'BAR BB| Open rates'!CM11*0.87*0.9</f>
        <v>18400.5</v>
      </c>
      <c r="CN12" s="57">
        <f>'BAR BB| Open rates'!CN11*0.87*0.9</f>
        <v>18400.5</v>
      </c>
      <c r="CO12" s="57">
        <f>'BAR BB| Open rates'!CO11*0.87*0.9</f>
        <v>20123.100000000002</v>
      </c>
      <c r="CP12" s="57">
        <f>'BAR BB| Open rates'!CP11*0.87*0.9</f>
        <v>20123.100000000002</v>
      </c>
      <c r="CQ12" s="57">
        <f>'BAR BB| Open rates'!CQ11*0.87*0.9</f>
        <v>18400.5</v>
      </c>
      <c r="CR12" s="57">
        <f>'BAR BB| Open rates'!CR11*0.87*0.9</f>
        <v>18400.5</v>
      </c>
      <c r="CS12" s="57">
        <f>'BAR BB| Open rates'!CS11*0.87*0.9</f>
        <v>18400.5</v>
      </c>
      <c r="CT12" s="57">
        <f>'BAR BB| Open rates'!CT11*0.87*0.9</f>
        <v>18400.5</v>
      </c>
    </row>
    <row r="13" spans="1:98" s="36" customFormat="1" ht="12" customHeight="1" x14ac:dyDescent="0.2">
      <c r="A13" s="163">
        <v>2</v>
      </c>
      <c r="B13" s="57">
        <f>'BAR BB| Open rates'!B12*0.87*0.9</f>
        <v>24586.2</v>
      </c>
      <c r="C13" s="57">
        <f>'BAR BB| Open rates'!C12*0.87*0.9</f>
        <v>24586.2</v>
      </c>
      <c r="D13" s="57">
        <f>'BAR BB| Open rates'!D12*0.87*0.9</f>
        <v>22472.100000000002</v>
      </c>
      <c r="E13" s="57">
        <f>'BAR BB| Open rates'!E12*0.87*0.9</f>
        <v>22472.100000000002</v>
      </c>
      <c r="F13" s="57">
        <f>'BAR BB| Open rates'!F12*0.87*0.9</f>
        <v>20749.5</v>
      </c>
      <c r="G13" s="57">
        <f>'BAR BB| Open rates'!G12*0.87*0.9</f>
        <v>22472.100000000002</v>
      </c>
      <c r="H13" s="57">
        <f>'BAR BB| Open rates'!H12*0.87*0.9</f>
        <v>22472.100000000002</v>
      </c>
      <c r="I13" s="57">
        <f>'BAR BB| Open rates'!I12*0.87*0.9</f>
        <v>24038.100000000002</v>
      </c>
      <c r="J13" s="57">
        <f>'BAR BB| Open rates'!J12*0.87*0.9</f>
        <v>24038.100000000002</v>
      </c>
      <c r="K13" s="57">
        <f>'BAR BB| Open rates'!K12*0.87*0.9</f>
        <v>22472.100000000002</v>
      </c>
      <c r="L13" s="57">
        <f>'BAR BB| Open rates'!L12*0.87*0.9</f>
        <v>22472.100000000002</v>
      </c>
      <c r="M13" s="57">
        <f>'BAR BB| Open rates'!M12*0.87*0.9</f>
        <v>22472.100000000002</v>
      </c>
      <c r="N13" s="57">
        <f>'BAR BB| Open rates'!N12*0.87*0.9</f>
        <v>22472.100000000002</v>
      </c>
      <c r="O13" s="57">
        <f>'BAR BB| Open rates'!O12*0.87*0.9</f>
        <v>22472.100000000002</v>
      </c>
      <c r="P13" s="57">
        <f>'BAR BB| Open rates'!P12*0.87*0.9</f>
        <v>24038.100000000002</v>
      </c>
      <c r="Q13" s="57">
        <f>'BAR BB| Open rates'!Q12*0.87*0.9</f>
        <v>24038.100000000002</v>
      </c>
      <c r="R13" s="57">
        <f>'BAR BB| Open rates'!R12*0.87*0.9</f>
        <v>24038.100000000002</v>
      </c>
      <c r="S13" s="57">
        <f>'BAR BB| Open rates'!S12*0.87*0.9</f>
        <v>24038.100000000002</v>
      </c>
      <c r="T13" s="57">
        <f>'BAR BB| Open rates'!T12*0.87*0.9</f>
        <v>24038.100000000002</v>
      </c>
      <c r="U13" s="57">
        <f>'BAR BB| Open rates'!U12*0.87*0.9</f>
        <v>24038.100000000002</v>
      </c>
      <c r="V13" s="57">
        <f>'BAR BB| Open rates'!V12*0.87*0.9</f>
        <v>24038.100000000002</v>
      </c>
      <c r="W13" s="57">
        <f>'BAR BB| Open rates'!W12*0.87*0.9</f>
        <v>25604.100000000002</v>
      </c>
      <c r="X13" s="57">
        <f>'BAR BB| Open rates'!X12*0.87*0.9</f>
        <v>25604.100000000002</v>
      </c>
      <c r="Y13" s="57">
        <f>'BAR BB| Open rates'!Y12*0.87*0.9</f>
        <v>24038.100000000002</v>
      </c>
      <c r="Z13" s="57">
        <f>'BAR BB| Open rates'!Z12*0.87*0.9</f>
        <v>24038.100000000002</v>
      </c>
      <c r="AA13" s="57">
        <f>'BAR BB| Open rates'!AA12*0.87*0.9</f>
        <v>24038.100000000002</v>
      </c>
      <c r="AB13" s="57">
        <f>'BAR BB| Open rates'!AB12*0.87*0.9</f>
        <v>24038.100000000002</v>
      </c>
      <c r="AC13" s="57">
        <f>'BAR BB| Open rates'!AC12*0.87*0.9</f>
        <v>24038.100000000002</v>
      </c>
      <c r="AD13" s="57">
        <f>'BAR BB| Open rates'!AD12*0.87*0.9</f>
        <v>25604.100000000002</v>
      </c>
      <c r="AE13" s="57">
        <f>'BAR BB| Open rates'!AE12*0.87*0.9</f>
        <v>25604.100000000002</v>
      </c>
      <c r="AF13" s="57">
        <f>'BAR BB| Open rates'!AF12*0.87*0.9</f>
        <v>24038.100000000002</v>
      </c>
      <c r="AG13" s="57">
        <f>'BAR BB| Open rates'!AG12*0.87*0.9</f>
        <v>24038.100000000002</v>
      </c>
      <c r="AH13" s="57">
        <f>'BAR BB| Open rates'!AH12*0.87*0.9</f>
        <v>24038.100000000002</v>
      </c>
      <c r="AI13" s="57">
        <f>'BAR BB| Open rates'!AI12*0.87*0.9</f>
        <v>24038.100000000002</v>
      </c>
      <c r="AJ13" s="57">
        <f>'BAR BB| Open rates'!AJ12*0.87*0.9</f>
        <v>24038.100000000002</v>
      </c>
      <c r="AK13" s="57">
        <f>'BAR BB| Open rates'!AK12*0.87*0.9</f>
        <v>25604.100000000002</v>
      </c>
      <c r="AL13" s="57">
        <f>'BAR BB| Open rates'!AL12*0.87*0.9</f>
        <v>25604.100000000002</v>
      </c>
      <c r="AM13" s="57">
        <f>'BAR BB| Open rates'!AM12*0.87*0.9</f>
        <v>24038.100000000002</v>
      </c>
      <c r="AN13" s="57">
        <f>'BAR BB| Open rates'!AN12*0.87*0.9</f>
        <v>24038.100000000002</v>
      </c>
      <c r="AO13" s="57">
        <f>'BAR BB| Open rates'!AO12*0.87*0.9</f>
        <v>24038.100000000002</v>
      </c>
      <c r="AP13" s="57">
        <f>'BAR BB| Open rates'!AP12*0.87*0.9</f>
        <v>24038.100000000002</v>
      </c>
      <c r="AQ13" s="57">
        <f>'BAR BB| Open rates'!AQ12*0.87*0.9</f>
        <v>24038.100000000002</v>
      </c>
      <c r="AR13" s="57">
        <f>'BAR BB| Open rates'!AR12*0.87*0.9</f>
        <v>25604.100000000002</v>
      </c>
      <c r="AS13" s="57">
        <f>'BAR BB| Open rates'!AS12*0.87*0.9</f>
        <v>25604.100000000002</v>
      </c>
      <c r="AT13" s="57">
        <f>'BAR BB| Open rates'!AT12*0.87*0.9</f>
        <v>24038.100000000002</v>
      </c>
      <c r="AU13" s="57">
        <f>'BAR BB| Open rates'!AU12*0.87*0.9</f>
        <v>24038.100000000002</v>
      </c>
      <c r="AV13" s="57">
        <f>'BAR BB| Open rates'!AV12*0.87*0.9</f>
        <v>24038.100000000002</v>
      </c>
      <c r="AW13" s="57">
        <f>'BAR BB| Open rates'!AW12*0.87*0.9</f>
        <v>24038.100000000002</v>
      </c>
      <c r="AX13" s="57">
        <f>'BAR BB| Open rates'!AX12*0.87*0.9</f>
        <v>24038.100000000002</v>
      </c>
      <c r="AY13" s="57">
        <f>'BAR BB| Open rates'!AY12*0.87*0.9</f>
        <v>25604.100000000002</v>
      </c>
      <c r="AZ13" s="57">
        <f>'BAR BB| Open rates'!AZ12*0.87*0.9</f>
        <v>25604.100000000002</v>
      </c>
      <c r="BA13" s="57">
        <f>'BAR BB| Open rates'!BA12*0.87*0.9</f>
        <v>24038.100000000002</v>
      </c>
      <c r="BB13" s="57">
        <f>'BAR BB| Open rates'!BB12*0.87*0.9</f>
        <v>24038.100000000002</v>
      </c>
      <c r="BC13" s="57">
        <f>'BAR BB| Open rates'!BC12*0.87*0.9</f>
        <v>24038.100000000002</v>
      </c>
      <c r="BD13" s="57">
        <f>'BAR BB| Open rates'!BD12*0.87*0.9</f>
        <v>24038.100000000002</v>
      </c>
      <c r="BE13" s="57">
        <f>'BAR BB| Open rates'!BE12*0.87*0.9</f>
        <v>24038.100000000002</v>
      </c>
      <c r="BF13" s="57">
        <f>'BAR BB| Open rates'!BF12*0.87*0.9</f>
        <v>25604.100000000002</v>
      </c>
      <c r="BG13" s="57">
        <f>'BAR BB| Open rates'!BG12*0.87*0.9</f>
        <v>25604.100000000002</v>
      </c>
      <c r="BH13" s="57">
        <f>'BAR BB| Open rates'!BH12*0.87*0.9</f>
        <v>21532.5</v>
      </c>
      <c r="BI13" s="57">
        <f>'BAR BB| Open rates'!BI12*0.87*0.9</f>
        <v>21532.5</v>
      </c>
      <c r="BJ13" s="57">
        <f>'BAR BB| Open rates'!BJ12*0.87*0.9</f>
        <v>21532.5</v>
      </c>
      <c r="BK13" s="57">
        <f>'BAR BB| Open rates'!BK12*0.87*0.9</f>
        <v>21532.5</v>
      </c>
      <c r="BL13" s="57">
        <f>'BAR BB| Open rates'!BL12*0.87*0.9</f>
        <v>21532.5</v>
      </c>
      <c r="BM13" s="57">
        <f>'BAR BB| Open rates'!BM12*0.87*0.9</f>
        <v>22472.100000000002</v>
      </c>
      <c r="BN13" s="57">
        <f>'BAR BB| Open rates'!BN12*0.87*0.9</f>
        <v>22472.100000000002</v>
      </c>
      <c r="BO13" s="57">
        <f>'BAR BB| Open rates'!BO12*0.87*0.9</f>
        <v>20749.5</v>
      </c>
      <c r="BP13" s="57">
        <f>'BAR BB| Open rates'!BP12*0.87*0.9</f>
        <v>20749.5</v>
      </c>
      <c r="BQ13" s="57">
        <f>'BAR BB| Open rates'!BQ12*0.87*0.9</f>
        <v>22472.100000000002</v>
      </c>
      <c r="BR13" s="57">
        <f>'BAR BB| Open rates'!BR12*0.87*0.9</f>
        <v>22472.100000000002</v>
      </c>
      <c r="BS13" s="57">
        <f>'BAR BB| Open rates'!BS12*0.87*0.9</f>
        <v>22472.100000000002</v>
      </c>
      <c r="BT13" s="57">
        <f>'BAR BB| Open rates'!BT12*0.87*0.9</f>
        <v>22472.100000000002</v>
      </c>
      <c r="BU13" s="57">
        <f>'BAR BB| Open rates'!BU12*0.87*0.9</f>
        <v>22472.100000000002</v>
      </c>
      <c r="BV13" s="57">
        <f>'BAR BB| Open rates'!BV12*0.87*0.9</f>
        <v>20749.5</v>
      </c>
      <c r="BW13" s="57">
        <f>'BAR BB| Open rates'!BW12*0.87*0.9</f>
        <v>20749.5</v>
      </c>
      <c r="BX13" s="57">
        <f>'BAR BB| Open rates'!BX12*0.87*0.9</f>
        <v>20749.5</v>
      </c>
      <c r="BY13" s="57">
        <f>'BAR BB| Open rates'!BY12*0.87*0.9</f>
        <v>20749.5</v>
      </c>
      <c r="BZ13" s="57">
        <f>'BAR BB| Open rates'!BZ12*0.87*0.9</f>
        <v>20749.5</v>
      </c>
      <c r="CA13" s="57">
        <f>'BAR BB| Open rates'!CA12*0.87*0.9</f>
        <v>22472.100000000002</v>
      </c>
      <c r="CB13" s="57">
        <f>'BAR BB| Open rates'!CB12*0.87*0.9</f>
        <v>22472.100000000002</v>
      </c>
      <c r="CC13" s="57">
        <f>'BAR BB| Open rates'!CC12*0.87*0.9</f>
        <v>20749.5</v>
      </c>
      <c r="CD13" s="57">
        <f>'BAR BB| Open rates'!CD12*0.87*0.9</f>
        <v>20749.5</v>
      </c>
      <c r="CE13" s="57">
        <f>'BAR BB| Open rates'!CE12*0.87*0.9</f>
        <v>20749.5</v>
      </c>
      <c r="CF13" s="57">
        <f>'BAR BB| Open rates'!CF12*0.87*0.9</f>
        <v>20749.5</v>
      </c>
      <c r="CG13" s="57">
        <f>'BAR BB| Open rates'!CG12*0.87*0.9</f>
        <v>20749.5</v>
      </c>
      <c r="CH13" s="57">
        <f>'BAR BB| Open rates'!CH12*0.87*0.9</f>
        <v>22472.100000000002</v>
      </c>
      <c r="CI13" s="57">
        <f>'BAR BB| Open rates'!CI12*0.87*0.9</f>
        <v>22472.100000000002</v>
      </c>
      <c r="CJ13" s="57">
        <f>'BAR BB| Open rates'!CJ12*0.87*0.9</f>
        <v>20749.5</v>
      </c>
      <c r="CK13" s="57">
        <f>'BAR BB| Open rates'!CK12*0.87*0.9</f>
        <v>20749.5</v>
      </c>
      <c r="CL13" s="57">
        <f>'BAR BB| Open rates'!CL12*0.87*0.9</f>
        <v>20749.5</v>
      </c>
      <c r="CM13" s="57">
        <f>'BAR BB| Open rates'!CM12*0.87*0.9</f>
        <v>20749.5</v>
      </c>
      <c r="CN13" s="57">
        <f>'BAR BB| Open rates'!CN12*0.87*0.9</f>
        <v>20749.5</v>
      </c>
      <c r="CO13" s="57">
        <f>'BAR BB| Open rates'!CO12*0.87*0.9</f>
        <v>22472.100000000002</v>
      </c>
      <c r="CP13" s="57">
        <f>'BAR BB| Open rates'!CP12*0.87*0.9</f>
        <v>22472.100000000002</v>
      </c>
      <c r="CQ13" s="57">
        <f>'BAR BB| Open rates'!CQ12*0.87*0.9</f>
        <v>20749.5</v>
      </c>
      <c r="CR13" s="57">
        <f>'BAR BB| Open rates'!CR12*0.87*0.9</f>
        <v>20749.5</v>
      </c>
      <c r="CS13" s="57">
        <f>'BAR BB| Open rates'!CS12*0.87*0.9</f>
        <v>20749.5</v>
      </c>
      <c r="CT13" s="57">
        <f>'BAR BB| Open rates'!CT12*0.87*0.9</f>
        <v>20749.5</v>
      </c>
    </row>
    <row r="14" spans="1:98" s="36" customFormat="1" ht="12" customHeight="1" x14ac:dyDescent="0.2">
      <c r="A14" s="193"/>
      <c r="B14" s="194"/>
      <c r="C14" s="194"/>
      <c r="D14" s="194"/>
      <c r="E14" s="194"/>
      <c r="F14" s="194"/>
      <c r="G14" s="194"/>
      <c r="H14" s="194"/>
      <c r="I14" s="194"/>
      <c r="J14" s="194"/>
      <c r="K14" s="194"/>
      <c r="L14" s="194"/>
      <c r="M14" s="194"/>
      <c r="N14" s="194"/>
      <c r="O14" s="194"/>
      <c r="P14" s="194"/>
      <c r="Q14" s="194"/>
      <c r="R14" s="194"/>
      <c r="S14" s="194"/>
      <c r="T14" s="194"/>
      <c r="U14" s="194"/>
    </row>
    <row r="15" spans="1:98" s="36" customFormat="1" ht="12" customHeight="1" x14ac:dyDescent="0.2">
      <c r="A15" s="371" t="s">
        <v>172</v>
      </c>
    </row>
    <row r="16" spans="1:98" s="36" customFormat="1" ht="12" customHeight="1" x14ac:dyDescent="0.2">
      <c r="A16" s="371"/>
    </row>
    <row r="17" spans="1:1" ht="13.5" thickBot="1" x14ac:dyDescent="0.25">
      <c r="A17" s="33"/>
    </row>
    <row r="18" spans="1:1" ht="264.75" customHeight="1" thickBot="1" x14ac:dyDescent="0.25">
      <c r="A18" s="322" t="s">
        <v>458</v>
      </c>
    </row>
    <row r="19" spans="1:1" ht="12" customHeight="1" x14ac:dyDescent="0.2">
      <c r="A19" s="33"/>
    </row>
    <row r="20" spans="1:1" x14ac:dyDescent="0.2">
      <c r="A20" s="290" t="s">
        <v>83</v>
      </c>
    </row>
    <row r="21" spans="1:1" ht="34.5" customHeight="1" x14ac:dyDescent="0.2">
      <c r="A21" s="186" t="s">
        <v>441</v>
      </c>
    </row>
    <row r="22" spans="1:1" ht="24" x14ac:dyDescent="0.2">
      <c r="A22" s="186" t="s">
        <v>442</v>
      </c>
    </row>
    <row r="23" spans="1:1" x14ac:dyDescent="0.2">
      <c r="A23" s="36"/>
    </row>
    <row r="24" spans="1:1" x14ac:dyDescent="0.2">
      <c r="A24" s="291" t="s">
        <v>74</v>
      </c>
    </row>
    <row r="25" spans="1:1" ht="12.75" customHeight="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t="s">
        <v>105</v>
      </c>
    </row>
    <row r="32" spans="1:1" x14ac:dyDescent="0.2">
      <c r="A32" s="289" t="s">
        <v>309</v>
      </c>
    </row>
    <row r="33" spans="1:1" ht="24" x14ac:dyDescent="0.2">
      <c r="A33" s="175" t="s">
        <v>203</v>
      </c>
    </row>
    <row r="34" spans="1:1" ht="61.5" customHeight="1" x14ac:dyDescent="0.2">
      <c r="A34" s="289" t="s">
        <v>456</v>
      </c>
    </row>
    <row r="35" spans="1:1" ht="12.75" customHeight="1" x14ac:dyDescent="0.2">
      <c r="A35" s="386" t="s">
        <v>101</v>
      </c>
    </row>
    <row r="36" spans="1:1" x14ac:dyDescent="0.2">
      <c r="A36" s="387"/>
    </row>
    <row r="37" spans="1:1" x14ac:dyDescent="0.2">
      <c r="A37" s="388"/>
    </row>
    <row r="38" spans="1:1" x14ac:dyDescent="0.2">
      <c r="A38" s="223"/>
    </row>
    <row r="39" spans="1:1" ht="39.75" customHeight="1" x14ac:dyDescent="0.2">
      <c r="A39" s="206" t="s">
        <v>204</v>
      </c>
    </row>
    <row r="40" spans="1:1" x14ac:dyDescent="0.2">
      <c r="A40" s="244" t="s">
        <v>443</v>
      </c>
    </row>
    <row r="41" spans="1:1" ht="24" x14ac:dyDescent="0.2">
      <c r="A41" s="288" t="s">
        <v>457</v>
      </c>
    </row>
    <row r="42" spans="1:1" x14ac:dyDescent="0.2">
      <c r="A42" s="174" t="s">
        <v>81</v>
      </c>
    </row>
    <row r="43" spans="1:1" ht="108" x14ac:dyDescent="0.2">
      <c r="A43" s="176" t="s">
        <v>459</v>
      </c>
    </row>
    <row r="44" spans="1:1" x14ac:dyDescent="0.2">
      <c r="A44" s="176"/>
    </row>
    <row r="45" spans="1:1" x14ac:dyDescent="0.2">
      <c r="A45" s="223"/>
    </row>
    <row r="46" spans="1:1" ht="25.5" x14ac:dyDescent="0.2">
      <c r="A46" s="174" t="s">
        <v>310</v>
      </c>
    </row>
    <row r="47" spans="1:1" ht="24" x14ac:dyDescent="0.2">
      <c r="A47" s="207" t="s">
        <v>444</v>
      </c>
    </row>
    <row r="48" spans="1:1" x14ac:dyDescent="0.2">
      <c r="A48" s="225" t="s">
        <v>205</v>
      </c>
    </row>
    <row r="49" spans="1:1" x14ac:dyDescent="0.2">
      <c r="A49" s="225"/>
    </row>
    <row r="50" spans="1:1" ht="48" x14ac:dyDescent="0.2">
      <c r="A50" s="207" t="s">
        <v>445</v>
      </c>
    </row>
    <row r="51" spans="1:1" x14ac:dyDescent="0.2">
      <c r="A51" s="225" t="s">
        <v>313</v>
      </c>
    </row>
    <row r="52" spans="1:1" x14ac:dyDescent="0.2">
      <c r="A52" s="15"/>
    </row>
    <row r="53" spans="1:1" x14ac:dyDescent="0.2">
      <c r="A53" s="224" t="s">
        <v>446</v>
      </c>
    </row>
    <row r="54" spans="1:1" x14ac:dyDescent="0.2">
      <c r="A54" s="226"/>
    </row>
    <row r="55" spans="1:1" ht="36" x14ac:dyDescent="0.2">
      <c r="A55" s="255" t="s">
        <v>447</v>
      </c>
    </row>
    <row r="56" spans="1:1" ht="37.5" customHeight="1" x14ac:dyDescent="0.2">
      <c r="A56" s="225" t="s">
        <v>316</v>
      </c>
    </row>
    <row r="57" spans="1:1" x14ac:dyDescent="0.2">
      <c r="A57" s="284"/>
    </row>
    <row r="58" spans="1:1" x14ac:dyDescent="0.2">
      <c r="A58" s="285" t="s">
        <v>448</v>
      </c>
    </row>
    <row r="59" spans="1:1" x14ac:dyDescent="0.2">
      <c r="A59" s="284"/>
    </row>
    <row r="60" spans="1:1" ht="84" x14ac:dyDescent="0.2">
      <c r="A60" s="286" t="s">
        <v>449</v>
      </c>
    </row>
    <row r="61" spans="1:1" x14ac:dyDescent="0.2">
      <c r="A61" s="227"/>
    </row>
    <row r="62" spans="1:1" ht="13.5" thickBot="1" x14ac:dyDescent="0.25">
      <c r="A62" s="226"/>
    </row>
    <row r="63" spans="1:1" ht="120" x14ac:dyDescent="0.2">
      <c r="A63" s="232" t="s">
        <v>450</v>
      </c>
    </row>
    <row r="64" spans="1:1" ht="24.75" thickBot="1" x14ac:dyDescent="0.25">
      <c r="A64" s="233" t="s">
        <v>141</v>
      </c>
    </row>
    <row r="65" spans="1:1" ht="13.5" thickBot="1" x14ac:dyDescent="0.25">
      <c r="A65" s="320"/>
    </row>
    <row r="66" spans="1:1" ht="144.75" thickBot="1" x14ac:dyDescent="0.25">
      <c r="A66" s="321" t="s">
        <v>467</v>
      </c>
    </row>
    <row r="67" spans="1:1" ht="24" x14ac:dyDescent="0.2">
      <c r="A67" s="207" t="s">
        <v>365</v>
      </c>
    </row>
    <row r="68" spans="1:1" x14ac:dyDescent="0.2">
      <c r="A68" s="205" t="s">
        <v>206</v>
      </c>
    </row>
    <row r="69" spans="1:1" s="31" customFormat="1" x14ac:dyDescent="0.2">
      <c r="A69" s="176"/>
    </row>
    <row r="70" spans="1:1" s="31" customFormat="1" x14ac:dyDescent="0.2">
      <c r="A70" s="207" t="s">
        <v>249</v>
      </c>
    </row>
    <row r="71" spans="1:1" s="31" customFormat="1" x14ac:dyDescent="0.2">
      <c r="A71" s="205" t="s">
        <v>319</v>
      </c>
    </row>
    <row r="72" spans="1:1" s="31" customFormat="1" x14ac:dyDescent="0.2">
      <c r="A72" s="176"/>
    </row>
    <row r="73" spans="1:1" s="31" customFormat="1" x14ac:dyDescent="0.2">
      <c r="A73" s="207" t="s">
        <v>366</v>
      </c>
    </row>
    <row r="74" spans="1:1" s="31" customFormat="1" x14ac:dyDescent="0.2">
      <c r="A74" s="205" t="s">
        <v>367</v>
      </c>
    </row>
    <row r="75" spans="1:1" s="31" customFormat="1" ht="15.75" customHeight="1" x14ac:dyDescent="0.2">
      <c r="A75" s="205"/>
    </row>
    <row r="76" spans="1:1" s="31" customFormat="1" ht="54.75" customHeight="1" x14ac:dyDescent="0.2">
      <c r="A76" s="287" t="s">
        <v>451</v>
      </c>
    </row>
    <row r="77" spans="1:1" s="154" customFormat="1" ht="17.25" customHeight="1" x14ac:dyDescent="0.2">
      <c r="A77" s="176"/>
    </row>
    <row r="78" spans="1:1" s="31" customFormat="1" ht="24" x14ac:dyDescent="0.2">
      <c r="A78" s="255" t="s">
        <v>452</v>
      </c>
    </row>
    <row r="79" spans="1:1" s="31" customFormat="1" x14ac:dyDescent="0.2">
      <c r="A79" s="205"/>
    </row>
    <row r="80" spans="1:1" s="31" customFormat="1" x14ac:dyDescent="0.2">
      <c r="A80" s="205"/>
    </row>
    <row r="81" spans="1:1" s="31" customFormat="1" ht="24" x14ac:dyDescent="0.2">
      <c r="A81" s="287" t="s">
        <v>453</v>
      </c>
    </row>
    <row r="82" spans="1:1" s="31" customFormat="1" x14ac:dyDescent="0.2">
      <c r="A82" s="205"/>
    </row>
    <row r="83" spans="1:1" s="31" customFormat="1" ht="60" x14ac:dyDescent="0.2">
      <c r="A83" s="287" t="s">
        <v>454</v>
      </c>
    </row>
    <row r="84" spans="1:1" s="31" customFormat="1" x14ac:dyDescent="0.2">
      <c r="A84" s="176"/>
    </row>
    <row r="85" spans="1:1" s="154" customFormat="1" ht="13.5" thickBot="1" x14ac:dyDescent="0.25">
      <c r="A85" s="229"/>
    </row>
    <row r="86" spans="1:1" s="154" customFormat="1" ht="84" x14ac:dyDescent="0.2">
      <c r="A86" s="234" t="s">
        <v>455</v>
      </c>
    </row>
    <row r="87" spans="1:1" s="154" customFormat="1" ht="23.25" customHeight="1" thickBot="1" x14ac:dyDescent="0.25">
      <c r="A87" s="235" t="s">
        <v>329</v>
      </c>
    </row>
    <row r="88" spans="1:1" s="154" customFormat="1" x14ac:dyDescent="0.2">
      <c r="A88" s="231"/>
    </row>
    <row r="89" spans="1:1" s="154" customFormat="1" x14ac:dyDescent="0.2">
      <c r="A89" s="231"/>
    </row>
    <row r="90" spans="1:1" s="154" customFormat="1" ht="13.5" customHeight="1" x14ac:dyDescent="0.2">
      <c r="A90" s="231"/>
    </row>
    <row r="91" spans="1:1" s="154" customFormat="1" x14ac:dyDescent="0.2">
      <c r="A91" s="231"/>
    </row>
    <row r="92" spans="1:1" s="154" customFormat="1" x14ac:dyDescent="0.2">
      <c r="A92" s="231"/>
    </row>
    <row r="93" spans="1:1" s="154" customFormat="1" ht="12.75" customHeight="1" x14ac:dyDescent="0.2">
      <c r="A93" s="231"/>
    </row>
    <row r="94" spans="1:1" s="154" customFormat="1" x14ac:dyDescent="0.2">
      <c r="A94" s="231"/>
    </row>
    <row r="95" spans="1:1" s="154" customFormat="1" x14ac:dyDescent="0.2">
      <c r="A95" s="231"/>
    </row>
    <row r="96" spans="1:1" s="154" customFormat="1" x14ac:dyDescent="0.2">
      <c r="A96" s="231"/>
    </row>
    <row r="97" spans="1:1" s="154" customFormat="1" ht="23.25" customHeight="1" x14ac:dyDescent="0.2">
      <c r="A97" s="231"/>
    </row>
    <row r="98" spans="1:1" s="154" customFormat="1" x14ac:dyDescent="0.2"/>
    <row r="99" spans="1:1" s="154" customFormat="1" x14ac:dyDescent="0.2"/>
    <row r="100" spans="1:1" s="154" customFormat="1" x14ac:dyDescent="0.2"/>
    <row r="101" spans="1:1" s="154" customFormat="1" x14ac:dyDescent="0.2"/>
    <row r="102" spans="1:1" s="154" customFormat="1" x14ac:dyDescent="0.2"/>
    <row r="103" spans="1:1" s="31" customFormat="1" x14ac:dyDescent="0.2"/>
    <row r="104" spans="1:1" s="154" customFormat="1" x14ac:dyDescent="0.2"/>
    <row r="105" spans="1:1" s="154" customFormat="1" x14ac:dyDescent="0.2"/>
    <row r="106" spans="1:1" s="154" customFormat="1" x14ac:dyDescent="0.2"/>
    <row r="107" spans="1:1" s="154" customFormat="1" ht="30" customHeight="1" x14ac:dyDescent="0.2"/>
    <row r="108" spans="1:1" s="154" customFormat="1" x14ac:dyDescent="0.2"/>
    <row r="109" spans="1:1" s="154" customFormat="1" x14ac:dyDescent="0.2"/>
    <row r="110" spans="1:1" s="154" customFormat="1" x14ac:dyDescent="0.2"/>
    <row r="111" spans="1:1" s="154" customFormat="1" x14ac:dyDescent="0.2"/>
    <row r="112" spans="1:1" s="154" customFormat="1" x14ac:dyDescent="0.2"/>
    <row r="113" spans="1:1" s="154" customFormat="1" x14ac:dyDescent="0.2"/>
    <row r="114" spans="1:1" s="154" customFormat="1" x14ac:dyDescent="0.2"/>
    <row r="115" spans="1:1" s="154" customFormat="1" x14ac:dyDescent="0.2"/>
    <row r="116" spans="1:1" s="154" customFormat="1" x14ac:dyDescent="0.2"/>
    <row r="117" spans="1:1" s="154" customFormat="1" x14ac:dyDescent="0.2"/>
    <row r="118" spans="1:1" s="31" customFormat="1" x14ac:dyDescent="0.2"/>
    <row r="119" spans="1:1" s="31" customFormat="1" x14ac:dyDescent="0.2"/>
    <row r="120" spans="1:1" s="31" customFormat="1" x14ac:dyDescent="0.2"/>
    <row r="121" spans="1:1" s="31" customFormat="1" x14ac:dyDescent="0.2">
      <c r="A121" s="137"/>
    </row>
    <row r="122" spans="1:1" s="31" customFormat="1" x14ac:dyDescent="0.2">
      <c r="A122" s="137"/>
    </row>
    <row r="123" spans="1:1" s="31" customFormat="1" x14ac:dyDescent="0.2">
      <c r="A123" s="137"/>
    </row>
    <row r="124" spans="1:1" s="31" customFormat="1" x14ac:dyDescent="0.2">
      <c r="A124" s="137"/>
    </row>
    <row r="125" spans="1:1" s="31" customFormat="1" x14ac:dyDescent="0.2">
      <c r="A125" s="137"/>
    </row>
    <row r="126" spans="1:1" s="31" customFormat="1" x14ac:dyDescent="0.2">
      <c r="A126" s="137"/>
    </row>
    <row r="127" spans="1:1" s="31" customFormat="1" x14ac:dyDescent="0.2">
      <c r="A127" s="137"/>
    </row>
    <row r="128" spans="1:1" s="31" customFormat="1" x14ac:dyDescent="0.2">
      <c r="A128" s="137"/>
    </row>
    <row r="129" spans="1:1" s="31" customFormat="1" x14ac:dyDescent="0.2">
      <c r="A129" s="137"/>
    </row>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46" spans="1:1" s="31" customFormat="1" x14ac:dyDescent="0.2">
      <c r="A146" s="137"/>
    </row>
    <row r="147" spans="1:1" s="31" customFormat="1" x14ac:dyDescent="0.2">
      <c r="A147" s="137"/>
    </row>
    <row r="148" spans="1:1" s="31" customFormat="1" x14ac:dyDescent="0.2">
      <c r="A148" s="137"/>
    </row>
    <row r="149" spans="1:1" s="31" customFormat="1" x14ac:dyDescent="0.2">
      <c r="A149"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sheetData>
  <mergeCells count="2">
    <mergeCell ref="A35:A37"/>
    <mergeCell ref="A15:A16"/>
  </mergeCells>
  <pageMargins left="0.75" right="0.75" top="1" bottom="1" header="0.5" footer="0.5"/>
  <pageSetup paperSize="9" orientation="portrait" horizontalDpi="4294967295" verticalDpi="4294967295"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CT192"/>
  <sheetViews>
    <sheetView showGridLines="0" zoomScaleNormal="100" workbookViewId="0">
      <pane xSplit="1" ySplit="1" topLeftCell="B2" activePane="bottomRight" state="frozen"/>
      <selection activeCell="B1" sqref="B1:D1048576"/>
      <selection pane="topRight" activeCell="B1" sqref="B1:D1048576"/>
      <selection pane="bottomLeft" activeCell="B1" sqref="B1:D1048576"/>
      <selection pane="bottomRight" activeCell="B1" sqref="B1:B1048576"/>
    </sheetView>
  </sheetViews>
  <sheetFormatPr defaultColWidth="9.140625" defaultRowHeight="12.75" x14ac:dyDescent="0.2"/>
  <cols>
    <col min="1" max="1" width="43.42578125" style="32" customWidth="1"/>
    <col min="2" max="9" width="10.28515625" style="32" customWidth="1"/>
    <col min="10" max="22" width="9.85546875" style="32" customWidth="1"/>
    <col min="23" max="23" width="9.7109375" style="32" customWidth="1"/>
    <col min="24" max="24" width="10.28515625" style="32" customWidth="1"/>
    <col min="25" max="25" width="10" style="32" customWidth="1"/>
    <col min="26" max="26" width="10.28515625" style="32" customWidth="1"/>
    <col min="27" max="89" width="9.140625" style="32"/>
    <col min="90" max="90" width="10" style="32" customWidth="1"/>
    <col min="91" max="92" width="9.140625" style="32"/>
    <col min="93" max="93" width="10.85546875" style="32" customWidth="1"/>
    <col min="94" max="94" width="9.85546875" style="32" customWidth="1"/>
    <col min="95" max="95" width="9.140625" style="32"/>
    <col min="96" max="96" width="9.85546875" style="32" customWidth="1"/>
    <col min="97" max="97" width="11.42578125" style="32" customWidth="1"/>
    <col min="98" max="16384" width="9.140625" style="32"/>
  </cols>
  <sheetData>
    <row r="1" spans="1:98" x14ac:dyDescent="0.2">
      <c r="A1" s="63" t="s">
        <v>61</v>
      </c>
    </row>
    <row r="2" spans="1:98" x14ac:dyDescent="0.2">
      <c r="A2" s="222" t="s">
        <v>305</v>
      </c>
    </row>
    <row r="3" spans="1:98" x14ac:dyDescent="0.2">
      <c r="A3" s="222" t="s">
        <v>326</v>
      </c>
    </row>
    <row r="4" spans="1:98" s="33" customFormat="1" ht="26.25" customHeight="1" x14ac:dyDescent="0.2">
      <c r="A4" s="88" t="s">
        <v>62</v>
      </c>
      <c r="B4" s="115">
        <f>'BAR BB| Open rates'!B3</f>
        <v>46199</v>
      </c>
      <c r="C4" s="115">
        <f>'BAR BB| Open rates'!C3</f>
        <v>46200</v>
      </c>
      <c r="D4" s="115">
        <f>'BAR BB| Open rates'!D3</f>
        <v>46201</v>
      </c>
      <c r="E4" s="115">
        <f>'BAR BB| Open rates'!E3</f>
        <v>46202</v>
      </c>
      <c r="F4" s="115">
        <f>'BAR BB| Open rates'!F3</f>
        <v>46203</v>
      </c>
      <c r="G4" s="115">
        <f>'BAR BB| Open rates'!G3</f>
        <v>46204</v>
      </c>
      <c r="H4" s="115">
        <f>'BAR BB| Open rates'!H3</f>
        <v>46205</v>
      </c>
      <c r="I4" s="115">
        <f>'BAR BB| Open rates'!I3</f>
        <v>46206</v>
      </c>
      <c r="J4" s="115">
        <f>'BAR BB| Open rates'!J3</f>
        <v>46207</v>
      </c>
      <c r="K4" s="115">
        <f>'BAR BB| Open rates'!K3</f>
        <v>46208</v>
      </c>
      <c r="L4" s="115">
        <f>'BAR BB| Open rates'!L3</f>
        <v>46209</v>
      </c>
      <c r="M4" s="115">
        <f>'BAR BB| Open rates'!M3</f>
        <v>46210</v>
      </c>
      <c r="N4" s="115">
        <f>'BAR BB| Open rates'!N3</f>
        <v>46211</v>
      </c>
      <c r="O4" s="115">
        <f>'BAR BB| Open rates'!O3</f>
        <v>46212</v>
      </c>
      <c r="P4" s="115">
        <f>'BAR BB| Open rates'!P3</f>
        <v>46213</v>
      </c>
      <c r="Q4" s="115">
        <f>'BAR BB| Open rates'!Q3</f>
        <v>46214</v>
      </c>
      <c r="R4" s="115">
        <f>'BAR BB| Open rates'!R3</f>
        <v>46215</v>
      </c>
      <c r="S4" s="115">
        <f>'BAR BB| Open rates'!S3</f>
        <v>46216</v>
      </c>
      <c r="T4" s="115">
        <f>'BAR BB| Open rates'!T3</f>
        <v>46217</v>
      </c>
      <c r="U4" s="115">
        <f>'BAR BB| Open rates'!U3</f>
        <v>46218</v>
      </c>
      <c r="V4" s="115">
        <f>'BAR BB| Open rates'!V3</f>
        <v>46219</v>
      </c>
      <c r="W4" s="115">
        <f>'BAR BB| Open rates'!W3</f>
        <v>46220</v>
      </c>
      <c r="X4" s="115">
        <f>'BAR BB| Open rates'!X3</f>
        <v>46221</v>
      </c>
      <c r="Y4" s="115">
        <f>'BAR BB| Open rates'!Y3</f>
        <v>46222</v>
      </c>
      <c r="Z4" s="115">
        <f>'BAR BB| Open rates'!Z3</f>
        <v>46223</v>
      </c>
      <c r="AA4" s="115">
        <f>'BAR BB| Open rates'!AA3</f>
        <v>46224</v>
      </c>
      <c r="AB4" s="115">
        <f>'BAR BB| Open rates'!AB3</f>
        <v>46225</v>
      </c>
      <c r="AC4" s="115">
        <f>'BAR BB| Open rates'!AC3</f>
        <v>46226</v>
      </c>
      <c r="AD4" s="115">
        <f>'BAR BB| Open rates'!AD3</f>
        <v>46227</v>
      </c>
      <c r="AE4" s="115">
        <f>'BAR BB| Open rates'!AE3</f>
        <v>46228</v>
      </c>
      <c r="AF4" s="115">
        <f>'BAR BB| Open rates'!AF3</f>
        <v>46229</v>
      </c>
      <c r="AG4" s="115">
        <f>'BAR BB| Open rates'!AG3</f>
        <v>46230</v>
      </c>
      <c r="AH4" s="115">
        <f>'BAR BB| Open rates'!AH3</f>
        <v>46231</v>
      </c>
      <c r="AI4" s="115">
        <f>'BAR BB| Open rates'!AI3</f>
        <v>46232</v>
      </c>
      <c r="AJ4" s="115">
        <f>'BAR BB| Open rates'!AJ3</f>
        <v>46233</v>
      </c>
      <c r="AK4" s="115">
        <f>'BAR BB| Open rates'!AK3</f>
        <v>46234</v>
      </c>
      <c r="AL4" s="115">
        <f>'BAR BB| Open rates'!AL3</f>
        <v>46235</v>
      </c>
      <c r="AM4" s="115">
        <f>'BAR BB| Open rates'!AM3</f>
        <v>46236</v>
      </c>
      <c r="AN4" s="115">
        <f>'BAR BB| Open rates'!AN3</f>
        <v>46237</v>
      </c>
      <c r="AO4" s="115">
        <f>'BAR BB| Open rates'!AO3</f>
        <v>46238</v>
      </c>
      <c r="AP4" s="115">
        <f>'BAR BB| Open rates'!AP3</f>
        <v>46239</v>
      </c>
      <c r="AQ4" s="115">
        <f>'BAR BB| Open rates'!AQ3</f>
        <v>46240</v>
      </c>
      <c r="AR4" s="115">
        <f>'BAR BB| Open rates'!AR3</f>
        <v>46241</v>
      </c>
      <c r="AS4" s="115">
        <f>'BAR BB| Open rates'!AS3</f>
        <v>46242</v>
      </c>
      <c r="AT4" s="115">
        <f>'BAR BB| Open rates'!AT3</f>
        <v>46243</v>
      </c>
      <c r="AU4" s="115">
        <f>'BAR BB| Open rates'!AU3</f>
        <v>46244</v>
      </c>
      <c r="AV4" s="115">
        <f>'BAR BB| Open rates'!AV3</f>
        <v>46245</v>
      </c>
      <c r="AW4" s="115">
        <f>'BAR BB| Open rates'!AW3</f>
        <v>46246</v>
      </c>
      <c r="AX4" s="115">
        <f>'BAR BB| Open rates'!AX3</f>
        <v>46247</v>
      </c>
      <c r="AY4" s="115">
        <f>'BAR BB| Open rates'!AY3</f>
        <v>46248</v>
      </c>
      <c r="AZ4" s="115">
        <f>'BAR BB| Open rates'!AZ3</f>
        <v>46249</v>
      </c>
      <c r="BA4" s="115">
        <f>'BAR BB| Open rates'!BA3</f>
        <v>46250</v>
      </c>
      <c r="BB4" s="115">
        <f>'BAR BB| Open rates'!BB3</f>
        <v>46251</v>
      </c>
      <c r="BC4" s="115">
        <f>'BAR BB| Open rates'!BC3</f>
        <v>46252</v>
      </c>
      <c r="BD4" s="115">
        <f>'BAR BB| Open rates'!BD3</f>
        <v>46253</v>
      </c>
      <c r="BE4" s="115">
        <f>'BAR BB| Open rates'!BE3</f>
        <v>46254</v>
      </c>
      <c r="BF4" s="115">
        <f>'BAR BB| Open rates'!BF3</f>
        <v>46255</v>
      </c>
      <c r="BG4" s="115">
        <f>'BAR BB| Open rates'!BG3</f>
        <v>46256</v>
      </c>
      <c r="BH4" s="115">
        <f>'BAR BB| Open rates'!BH3</f>
        <v>46257</v>
      </c>
      <c r="BI4" s="115">
        <f>'BAR BB| Open rates'!BI3</f>
        <v>46258</v>
      </c>
      <c r="BJ4" s="115">
        <f>'BAR BB| Open rates'!BJ3</f>
        <v>46259</v>
      </c>
      <c r="BK4" s="115">
        <f>'BAR BB| Open rates'!BK3</f>
        <v>46260</v>
      </c>
      <c r="BL4" s="115">
        <f>'BAR BB| Open rates'!BL3</f>
        <v>46261</v>
      </c>
      <c r="BM4" s="115">
        <f>'BAR BB| Open rates'!BM3</f>
        <v>46262</v>
      </c>
      <c r="BN4" s="115">
        <f>'BAR BB| Open rates'!BN3</f>
        <v>46263</v>
      </c>
      <c r="BO4" s="115">
        <f>'BAR BB| Open rates'!BO3</f>
        <v>46264</v>
      </c>
      <c r="BP4" s="115">
        <f>'BAR BB| Open rates'!BP3</f>
        <v>46265</v>
      </c>
      <c r="BQ4" s="115">
        <f>'BAR BB| Open rates'!BQ3</f>
        <v>46266</v>
      </c>
      <c r="BR4" s="115">
        <f>'BAR BB| Open rates'!BR3</f>
        <v>46267</v>
      </c>
      <c r="BS4" s="115">
        <f>'BAR BB| Open rates'!BS3</f>
        <v>46268</v>
      </c>
      <c r="BT4" s="115">
        <f>'BAR BB| Open rates'!BT3</f>
        <v>46269</v>
      </c>
      <c r="BU4" s="115">
        <f>'BAR BB| Open rates'!BU3</f>
        <v>46270</v>
      </c>
      <c r="BV4" s="115">
        <f>'BAR BB| Open rates'!BV3</f>
        <v>46271</v>
      </c>
      <c r="BW4" s="115">
        <f>'BAR BB| Open rates'!BW3</f>
        <v>46272</v>
      </c>
      <c r="BX4" s="115">
        <f>'BAR BB| Open rates'!BX3</f>
        <v>46273</v>
      </c>
      <c r="BY4" s="115">
        <f>'BAR BB| Open rates'!BY3</f>
        <v>46274</v>
      </c>
      <c r="BZ4" s="115">
        <f>'BAR BB| Open rates'!BZ3</f>
        <v>46275</v>
      </c>
      <c r="CA4" s="115">
        <f>'BAR BB| Open rates'!CA3</f>
        <v>46276</v>
      </c>
      <c r="CB4" s="115">
        <f>'BAR BB| Open rates'!CB3</f>
        <v>46277</v>
      </c>
      <c r="CC4" s="115">
        <f>'BAR BB| Open rates'!CC3</f>
        <v>46278</v>
      </c>
      <c r="CD4" s="115">
        <f>'BAR BB| Open rates'!CD3</f>
        <v>46279</v>
      </c>
      <c r="CE4" s="115">
        <f>'BAR BB| Open rates'!CE3</f>
        <v>46280</v>
      </c>
      <c r="CF4" s="115">
        <f>'BAR BB| Open rates'!CF3</f>
        <v>46281</v>
      </c>
      <c r="CG4" s="115">
        <f>'BAR BB| Open rates'!CG3</f>
        <v>46282</v>
      </c>
      <c r="CH4" s="115">
        <f>'BAR BB| Open rates'!CH3</f>
        <v>46283</v>
      </c>
      <c r="CI4" s="115">
        <f>'BAR BB| Open rates'!CI3</f>
        <v>46284</v>
      </c>
      <c r="CJ4" s="115">
        <f>'BAR BB| Open rates'!CJ3</f>
        <v>46285</v>
      </c>
      <c r="CK4" s="115">
        <f>'BAR BB| Open rates'!CK3</f>
        <v>46286</v>
      </c>
      <c r="CL4" s="115">
        <f>'BAR BB| Open rates'!CL3</f>
        <v>46287</v>
      </c>
      <c r="CM4" s="115">
        <f>'BAR BB| Open rates'!CM3</f>
        <v>46288</v>
      </c>
      <c r="CN4" s="115">
        <f>'BAR BB| Open rates'!CN3</f>
        <v>46289</v>
      </c>
      <c r="CO4" s="115">
        <f>'BAR BB| Open rates'!CO3</f>
        <v>46290</v>
      </c>
      <c r="CP4" s="115">
        <f>'BAR BB| Open rates'!CP3</f>
        <v>46291</v>
      </c>
      <c r="CQ4" s="115">
        <f>'BAR BB| Open rates'!CQ3</f>
        <v>46292</v>
      </c>
      <c r="CR4" s="115">
        <f>'BAR BB| Open rates'!CR3</f>
        <v>46293</v>
      </c>
      <c r="CS4" s="115">
        <f>'BAR BB| Open rates'!CS3</f>
        <v>46294</v>
      </c>
      <c r="CT4" s="115">
        <f>'BAR BB| Open rates'!CT3</f>
        <v>46295</v>
      </c>
    </row>
    <row r="5" spans="1:98" s="36" customFormat="1" ht="12" customHeight="1" x14ac:dyDescent="0.2">
      <c r="A5" s="163" t="s">
        <v>63</v>
      </c>
    </row>
    <row r="6" spans="1:98" s="36" customFormat="1" ht="12" customHeight="1" x14ac:dyDescent="0.2">
      <c r="A6" s="163">
        <v>1</v>
      </c>
      <c r="B6" s="57">
        <f>'BAR BB| Open rates'!B5*0.87*0.9+25</f>
        <v>16859.5</v>
      </c>
      <c r="C6" s="57">
        <f>'BAR BB| Open rates'!C5*0.87*0.9+25</f>
        <v>16859.5</v>
      </c>
      <c r="D6" s="57">
        <f>'BAR BB| Open rates'!D5*0.87*0.9+25</f>
        <v>14745.4</v>
      </c>
      <c r="E6" s="57">
        <f>'BAR BB| Open rates'!E5*0.87*0.9+25</f>
        <v>14745.4</v>
      </c>
      <c r="F6" s="57">
        <f>'BAR BB| Open rates'!F5*0.87*0.9+25</f>
        <v>13022.800000000001</v>
      </c>
      <c r="G6" s="57">
        <f>'BAR BB| Open rates'!G5*0.87*0.9+25</f>
        <v>14745.4</v>
      </c>
      <c r="H6" s="57">
        <f>'BAR BB| Open rates'!H5*0.87*0.9+25</f>
        <v>14745.4</v>
      </c>
      <c r="I6" s="57">
        <f>'BAR BB| Open rates'!I5*0.87*0.9+25</f>
        <v>16311.4</v>
      </c>
      <c r="J6" s="57">
        <f>'BAR BB| Open rates'!J5*0.87*0.9+25</f>
        <v>16311.4</v>
      </c>
      <c r="K6" s="57">
        <f>'BAR BB| Open rates'!K5*0.87*0.9+25</f>
        <v>14745.4</v>
      </c>
      <c r="L6" s="57">
        <f>'BAR BB| Open rates'!L5*0.87*0.9+25</f>
        <v>14745.4</v>
      </c>
      <c r="M6" s="57">
        <f>'BAR BB| Open rates'!M5*0.87*0.9+25</f>
        <v>14745.4</v>
      </c>
      <c r="N6" s="57">
        <f>'BAR BB| Open rates'!N5*0.87*0.9+25</f>
        <v>14745.4</v>
      </c>
      <c r="O6" s="57">
        <f>'BAR BB| Open rates'!O5*0.87*0.9+25</f>
        <v>14745.4</v>
      </c>
      <c r="P6" s="57">
        <f>'BAR BB| Open rates'!P5*0.87*0.9+25</f>
        <v>16311.4</v>
      </c>
      <c r="Q6" s="57">
        <f>'BAR BB| Open rates'!Q5*0.87*0.9+25</f>
        <v>16311.4</v>
      </c>
      <c r="R6" s="57">
        <f>'BAR BB| Open rates'!R5*0.87*0.9+25</f>
        <v>16311.4</v>
      </c>
      <c r="S6" s="57">
        <f>'BAR BB| Open rates'!S5*0.87*0.9+25</f>
        <v>16311.4</v>
      </c>
      <c r="T6" s="57">
        <f>'BAR BB| Open rates'!T5*0.87*0.9+25</f>
        <v>16311.4</v>
      </c>
      <c r="U6" s="57">
        <f>'BAR BB| Open rates'!U5*0.87*0.9+25</f>
        <v>16311.4</v>
      </c>
      <c r="V6" s="57">
        <f>'BAR BB| Open rates'!V5*0.87*0.9+25</f>
        <v>16311.4</v>
      </c>
      <c r="W6" s="57">
        <f>'BAR BB| Open rates'!W5*0.87*0.9+25</f>
        <v>17877.400000000001</v>
      </c>
      <c r="X6" s="57">
        <f>'BAR BB| Open rates'!X5*0.87*0.9+25</f>
        <v>17877.400000000001</v>
      </c>
      <c r="Y6" s="57">
        <f>'BAR BB| Open rates'!Y5*0.87*0.9+25</f>
        <v>16311.4</v>
      </c>
      <c r="Z6" s="57">
        <f>'BAR BB| Open rates'!Z5*0.87*0.9+25</f>
        <v>16311.4</v>
      </c>
      <c r="AA6" s="57">
        <f>'BAR BB| Open rates'!AA5*0.87*0.9+25</f>
        <v>16311.4</v>
      </c>
      <c r="AB6" s="57">
        <f>'BAR BB| Open rates'!AB5*0.87*0.9+25</f>
        <v>16311.4</v>
      </c>
      <c r="AC6" s="57">
        <f>'BAR BB| Open rates'!AC5*0.87*0.9+25</f>
        <v>16311.4</v>
      </c>
      <c r="AD6" s="57">
        <f>'BAR BB| Open rates'!AD5*0.87*0.9+25</f>
        <v>17877.400000000001</v>
      </c>
      <c r="AE6" s="57">
        <f>'BAR BB| Open rates'!AE5*0.87*0.9+25</f>
        <v>17877.400000000001</v>
      </c>
      <c r="AF6" s="57">
        <f>'BAR BB| Open rates'!AF5*0.87*0.9+25</f>
        <v>16311.4</v>
      </c>
      <c r="AG6" s="57">
        <f>'BAR BB| Open rates'!AG5*0.87*0.9+25</f>
        <v>16311.4</v>
      </c>
      <c r="AH6" s="57">
        <f>'BAR BB| Open rates'!AH5*0.87*0.9+25</f>
        <v>16311.4</v>
      </c>
      <c r="AI6" s="57">
        <f>'BAR BB| Open rates'!AI5*0.87*0.9+25</f>
        <v>16311.4</v>
      </c>
      <c r="AJ6" s="57">
        <f>'BAR BB| Open rates'!AJ5*0.87*0.9+25</f>
        <v>16311.4</v>
      </c>
      <c r="AK6" s="57">
        <f>'BAR BB| Open rates'!AK5*0.87*0.9+25</f>
        <v>17877.400000000001</v>
      </c>
      <c r="AL6" s="57">
        <f>'BAR BB| Open rates'!AL5*0.87*0.9+25</f>
        <v>17877.400000000001</v>
      </c>
      <c r="AM6" s="57">
        <f>'BAR BB| Open rates'!AM5*0.87*0.9+25</f>
        <v>16311.4</v>
      </c>
      <c r="AN6" s="57">
        <f>'BAR BB| Open rates'!AN5*0.87*0.9+25</f>
        <v>16311.4</v>
      </c>
      <c r="AO6" s="57">
        <f>'BAR BB| Open rates'!AO5*0.87*0.9+25</f>
        <v>16311.4</v>
      </c>
      <c r="AP6" s="57">
        <f>'BAR BB| Open rates'!AP5*0.87*0.9+25</f>
        <v>16311.4</v>
      </c>
      <c r="AQ6" s="57">
        <f>'BAR BB| Open rates'!AQ5*0.87*0.9+25</f>
        <v>16311.4</v>
      </c>
      <c r="AR6" s="57">
        <f>'BAR BB| Open rates'!AR5*0.87*0.9+25</f>
        <v>17877.400000000001</v>
      </c>
      <c r="AS6" s="57">
        <f>'BAR BB| Open rates'!AS5*0.87*0.9+25</f>
        <v>17877.400000000001</v>
      </c>
      <c r="AT6" s="57">
        <f>'BAR BB| Open rates'!AT5*0.87*0.9+25</f>
        <v>16311.4</v>
      </c>
      <c r="AU6" s="57">
        <f>'BAR BB| Open rates'!AU5*0.87*0.9+25</f>
        <v>16311.4</v>
      </c>
      <c r="AV6" s="57">
        <f>'BAR BB| Open rates'!AV5*0.87*0.9+25</f>
        <v>16311.4</v>
      </c>
      <c r="AW6" s="57">
        <f>'BAR BB| Open rates'!AW5*0.87*0.9+25</f>
        <v>16311.4</v>
      </c>
      <c r="AX6" s="57">
        <f>'BAR BB| Open rates'!AX5*0.87*0.9+25</f>
        <v>16311.4</v>
      </c>
      <c r="AY6" s="57">
        <f>'BAR BB| Open rates'!AY5*0.87*0.9+25</f>
        <v>17877.400000000001</v>
      </c>
      <c r="AZ6" s="57">
        <f>'BAR BB| Open rates'!AZ5*0.87*0.9+25</f>
        <v>17877.400000000001</v>
      </c>
      <c r="BA6" s="57">
        <f>'BAR BB| Open rates'!BA5*0.87*0.9+25</f>
        <v>16311.4</v>
      </c>
      <c r="BB6" s="57">
        <f>'BAR BB| Open rates'!BB5*0.87*0.9+25</f>
        <v>16311.4</v>
      </c>
      <c r="BC6" s="57">
        <f>'BAR BB| Open rates'!BC5*0.87*0.9+25</f>
        <v>16311.4</v>
      </c>
      <c r="BD6" s="57">
        <f>'BAR BB| Open rates'!BD5*0.87*0.9+25</f>
        <v>16311.4</v>
      </c>
      <c r="BE6" s="57">
        <f>'BAR BB| Open rates'!BE5*0.87*0.9+25</f>
        <v>16311.4</v>
      </c>
      <c r="BF6" s="57">
        <f>'BAR BB| Open rates'!BF5*0.87*0.9+25</f>
        <v>17877.400000000001</v>
      </c>
      <c r="BG6" s="57">
        <f>'BAR BB| Open rates'!BG5*0.87*0.9+25</f>
        <v>17877.400000000001</v>
      </c>
      <c r="BH6" s="57">
        <f>'BAR BB| Open rates'!BH5*0.87*0.9+25</f>
        <v>13805.800000000001</v>
      </c>
      <c r="BI6" s="57">
        <f>'BAR BB| Open rates'!BI5*0.87*0.9+25</f>
        <v>13805.800000000001</v>
      </c>
      <c r="BJ6" s="57">
        <f>'BAR BB| Open rates'!BJ5*0.87*0.9+25</f>
        <v>13805.800000000001</v>
      </c>
      <c r="BK6" s="57">
        <f>'BAR BB| Open rates'!BK5*0.87*0.9+25</f>
        <v>13805.800000000001</v>
      </c>
      <c r="BL6" s="57">
        <f>'BAR BB| Open rates'!BL5*0.87*0.9+25</f>
        <v>13805.800000000001</v>
      </c>
      <c r="BM6" s="57">
        <f>'BAR BB| Open rates'!BM5*0.87*0.9+25</f>
        <v>14745.4</v>
      </c>
      <c r="BN6" s="57">
        <f>'BAR BB| Open rates'!BN5*0.87*0.9+25</f>
        <v>14745.4</v>
      </c>
      <c r="BO6" s="57">
        <f>'BAR BB| Open rates'!BO5*0.87*0.9+25</f>
        <v>13022.800000000001</v>
      </c>
      <c r="BP6" s="57">
        <f>'BAR BB| Open rates'!BP5*0.87*0.9+25</f>
        <v>13022.800000000001</v>
      </c>
      <c r="BQ6" s="57">
        <f>'BAR BB| Open rates'!BQ5*0.87*0.9+25</f>
        <v>14745.4</v>
      </c>
      <c r="BR6" s="57">
        <f>'BAR BB| Open rates'!BR5*0.87*0.9+25</f>
        <v>14745.4</v>
      </c>
      <c r="BS6" s="57">
        <f>'BAR BB| Open rates'!BS5*0.87*0.9+25</f>
        <v>14745.4</v>
      </c>
      <c r="BT6" s="57">
        <f>'BAR BB| Open rates'!BT5*0.87*0.9+25</f>
        <v>14745.4</v>
      </c>
      <c r="BU6" s="57">
        <f>'BAR BB| Open rates'!BU5*0.87*0.9+25</f>
        <v>14745.4</v>
      </c>
      <c r="BV6" s="57">
        <f>'BAR BB| Open rates'!BV5*0.87*0.9+25</f>
        <v>13022.800000000001</v>
      </c>
      <c r="BW6" s="57">
        <f>'BAR BB| Open rates'!BW5*0.87*0.9+25</f>
        <v>13022.800000000001</v>
      </c>
      <c r="BX6" s="57">
        <f>'BAR BB| Open rates'!BX5*0.87*0.9+25</f>
        <v>13022.800000000001</v>
      </c>
      <c r="BY6" s="57">
        <f>'BAR BB| Open rates'!BY5*0.87*0.9+25</f>
        <v>13022.800000000001</v>
      </c>
      <c r="BZ6" s="57">
        <f>'BAR BB| Open rates'!BZ5*0.87*0.9+25</f>
        <v>13022.800000000001</v>
      </c>
      <c r="CA6" s="57">
        <f>'BAR BB| Open rates'!CA5*0.87*0.9+25</f>
        <v>14745.4</v>
      </c>
      <c r="CB6" s="57">
        <f>'BAR BB| Open rates'!CB5*0.87*0.9+25</f>
        <v>14745.4</v>
      </c>
      <c r="CC6" s="57">
        <f>'BAR BB| Open rates'!CC5*0.87*0.9+25</f>
        <v>13022.800000000001</v>
      </c>
      <c r="CD6" s="57">
        <f>'BAR BB| Open rates'!CD5*0.87*0.9+25</f>
        <v>13022.800000000001</v>
      </c>
      <c r="CE6" s="57">
        <f>'BAR BB| Open rates'!CE5*0.87*0.9+25</f>
        <v>13022.800000000001</v>
      </c>
      <c r="CF6" s="57">
        <f>'BAR BB| Open rates'!CF5*0.87*0.9+25</f>
        <v>13022.800000000001</v>
      </c>
      <c r="CG6" s="57">
        <f>'BAR BB| Open rates'!CG5*0.87*0.9+25</f>
        <v>13022.800000000001</v>
      </c>
      <c r="CH6" s="57">
        <f>'BAR BB| Open rates'!CH5*0.87*0.9+25</f>
        <v>14745.4</v>
      </c>
      <c r="CI6" s="57">
        <f>'BAR BB| Open rates'!CI5*0.87*0.9+25</f>
        <v>14745.4</v>
      </c>
      <c r="CJ6" s="57">
        <f>'BAR BB| Open rates'!CJ5*0.87*0.9+25</f>
        <v>13022.800000000001</v>
      </c>
      <c r="CK6" s="57">
        <f>'BAR BB| Open rates'!CK5*0.87*0.9+25</f>
        <v>13022.800000000001</v>
      </c>
      <c r="CL6" s="57">
        <f>'BAR BB| Open rates'!CL5*0.87*0.9+25</f>
        <v>13022.800000000001</v>
      </c>
      <c r="CM6" s="57">
        <f>'BAR BB| Open rates'!CM5*0.87*0.9+25</f>
        <v>13022.800000000001</v>
      </c>
      <c r="CN6" s="57">
        <f>'BAR BB| Open rates'!CN5*0.87*0.9+25</f>
        <v>13022.800000000001</v>
      </c>
      <c r="CO6" s="57">
        <f>'BAR BB| Open rates'!CO5*0.87*0.9+25</f>
        <v>14745.4</v>
      </c>
      <c r="CP6" s="57">
        <f>'BAR BB| Open rates'!CP5*0.87*0.9+25</f>
        <v>14745.4</v>
      </c>
      <c r="CQ6" s="57">
        <f>'BAR BB| Open rates'!CQ5*0.87*0.9+25</f>
        <v>13022.800000000001</v>
      </c>
      <c r="CR6" s="57">
        <f>'BAR BB| Open rates'!CR5*0.87*0.9+25</f>
        <v>13022.800000000001</v>
      </c>
      <c r="CS6" s="57">
        <f>'BAR BB| Open rates'!CS5*0.87*0.9+25</f>
        <v>13022.800000000001</v>
      </c>
      <c r="CT6" s="57">
        <f>'BAR BB| Open rates'!CT5*0.87*0.9+25</f>
        <v>13022.800000000001</v>
      </c>
    </row>
    <row r="7" spans="1:98" s="36" customFormat="1" ht="12" customHeight="1" x14ac:dyDescent="0.2">
      <c r="A7" s="163">
        <v>2</v>
      </c>
      <c r="B7" s="57">
        <f>'BAR BB| Open rates'!B6*0.87*0.9+25</f>
        <v>19208.5</v>
      </c>
      <c r="C7" s="57">
        <f>'BAR BB| Open rates'!C6*0.87*0.9+25</f>
        <v>19208.5</v>
      </c>
      <c r="D7" s="57">
        <f>'BAR BB| Open rates'!D6*0.87*0.9+25</f>
        <v>17094.400000000001</v>
      </c>
      <c r="E7" s="57">
        <f>'BAR BB| Open rates'!E6*0.87*0.9+25</f>
        <v>17094.400000000001</v>
      </c>
      <c r="F7" s="57">
        <f>'BAR BB| Open rates'!F6*0.87*0.9+25</f>
        <v>15371.800000000001</v>
      </c>
      <c r="G7" s="57">
        <f>'BAR BB| Open rates'!G6*0.87*0.9+25</f>
        <v>17094.400000000001</v>
      </c>
      <c r="H7" s="57">
        <f>'BAR BB| Open rates'!H6*0.87*0.9+25</f>
        <v>17094.400000000001</v>
      </c>
      <c r="I7" s="57">
        <f>'BAR BB| Open rates'!I6*0.87*0.9+25</f>
        <v>18660.400000000001</v>
      </c>
      <c r="J7" s="57">
        <f>'BAR BB| Open rates'!J6*0.87*0.9+25</f>
        <v>18660.400000000001</v>
      </c>
      <c r="K7" s="57">
        <f>'BAR BB| Open rates'!K6*0.87*0.9+25</f>
        <v>17094.400000000001</v>
      </c>
      <c r="L7" s="57">
        <f>'BAR BB| Open rates'!L6*0.87*0.9+25</f>
        <v>17094.400000000001</v>
      </c>
      <c r="M7" s="57">
        <f>'BAR BB| Open rates'!M6*0.87*0.9+25</f>
        <v>17094.400000000001</v>
      </c>
      <c r="N7" s="57">
        <f>'BAR BB| Open rates'!N6*0.87*0.9+25</f>
        <v>17094.400000000001</v>
      </c>
      <c r="O7" s="57">
        <f>'BAR BB| Open rates'!O6*0.87*0.9+25</f>
        <v>17094.400000000001</v>
      </c>
      <c r="P7" s="57">
        <f>'BAR BB| Open rates'!P6*0.87*0.9+25</f>
        <v>18660.400000000001</v>
      </c>
      <c r="Q7" s="57">
        <f>'BAR BB| Open rates'!Q6*0.87*0.9+25</f>
        <v>18660.400000000001</v>
      </c>
      <c r="R7" s="57">
        <f>'BAR BB| Open rates'!R6*0.87*0.9+25</f>
        <v>18660.400000000001</v>
      </c>
      <c r="S7" s="57">
        <f>'BAR BB| Open rates'!S6*0.87*0.9+25</f>
        <v>18660.400000000001</v>
      </c>
      <c r="T7" s="57">
        <f>'BAR BB| Open rates'!T6*0.87*0.9+25</f>
        <v>18660.400000000001</v>
      </c>
      <c r="U7" s="57">
        <f>'BAR BB| Open rates'!U6*0.87*0.9+25</f>
        <v>18660.400000000001</v>
      </c>
      <c r="V7" s="57">
        <f>'BAR BB| Open rates'!V6*0.87*0.9+25</f>
        <v>18660.400000000001</v>
      </c>
      <c r="W7" s="57">
        <f>'BAR BB| Open rates'!W6*0.87*0.9+25</f>
        <v>20226.400000000001</v>
      </c>
      <c r="X7" s="57">
        <f>'BAR BB| Open rates'!X6*0.87*0.9+25</f>
        <v>20226.400000000001</v>
      </c>
      <c r="Y7" s="57">
        <f>'BAR BB| Open rates'!Y6*0.87*0.9+25</f>
        <v>18660.400000000001</v>
      </c>
      <c r="Z7" s="57">
        <f>'BAR BB| Open rates'!Z6*0.87*0.9+25</f>
        <v>18660.400000000001</v>
      </c>
      <c r="AA7" s="57">
        <f>'BAR BB| Open rates'!AA6*0.87*0.9+25</f>
        <v>18660.400000000001</v>
      </c>
      <c r="AB7" s="57">
        <f>'BAR BB| Open rates'!AB6*0.87*0.9+25</f>
        <v>18660.400000000001</v>
      </c>
      <c r="AC7" s="57">
        <f>'BAR BB| Open rates'!AC6*0.87*0.9+25</f>
        <v>18660.400000000001</v>
      </c>
      <c r="AD7" s="57">
        <f>'BAR BB| Open rates'!AD6*0.87*0.9+25</f>
        <v>20226.400000000001</v>
      </c>
      <c r="AE7" s="57">
        <f>'BAR BB| Open rates'!AE6*0.87*0.9+25</f>
        <v>20226.400000000001</v>
      </c>
      <c r="AF7" s="57">
        <f>'BAR BB| Open rates'!AF6*0.87*0.9+25</f>
        <v>18660.400000000001</v>
      </c>
      <c r="AG7" s="57">
        <f>'BAR BB| Open rates'!AG6*0.87*0.9+25</f>
        <v>18660.400000000001</v>
      </c>
      <c r="AH7" s="57">
        <f>'BAR BB| Open rates'!AH6*0.87*0.9+25</f>
        <v>18660.400000000001</v>
      </c>
      <c r="AI7" s="57">
        <f>'BAR BB| Open rates'!AI6*0.87*0.9+25</f>
        <v>18660.400000000001</v>
      </c>
      <c r="AJ7" s="57">
        <f>'BAR BB| Open rates'!AJ6*0.87*0.9+25</f>
        <v>18660.400000000001</v>
      </c>
      <c r="AK7" s="57">
        <f>'BAR BB| Open rates'!AK6*0.87*0.9+25</f>
        <v>20226.400000000001</v>
      </c>
      <c r="AL7" s="57">
        <f>'BAR BB| Open rates'!AL6*0.87*0.9+25</f>
        <v>20226.400000000001</v>
      </c>
      <c r="AM7" s="57">
        <f>'BAR BB| Open rates'!AM6*0.87*0.9+25</f>
        <v>18660.400000000001</v>
      </c>
      <c r="AN7" s="57">
        <f>'BAR BB| Open rates'!AN6*0.87*0.9+25</f>
        <v>18660.400000000001</v>
      </c>
      <c r="AO7" s="57">
        <f>'BAR BB| Open rates'!AO6*0.87*0.9+25</f>
        <v>18660.400000000001</v>
      </c>
      <c r="AP7" s="57">
        <f>'BAR BB| Open rates'!AP6*0.87*0.9+25</f>
        <v>18660.400000000001</v>
      </c>
      <c r="AQ7" s="57">
        <f>'BAR BB| Open rates'!AQ6*0.87*0.9+25</f>
        <v>18660.400000000001</v>
      </c>
      <c r="AR7" s="57">
        <f>'BAR BB| Open rates'!AR6*0.87*0.9+25</f>
        <v>20226.400000000001</v>
      </c>
      <c r="AS7" s="57">
        <f>'BAR BB| Open rates'!AS6*0.87*0.9+25</f>
        <v>20226.400000000001</v>
      </c>
      <c r="AT7" s="57">
        <f>'BAR BB| Open rates'!AT6*0.87*0.9+25</f>
        <v>18660.400000000001</v>
      </c>
      <c r="AU7" s="57">
        <f>'BAR BB| Open rates'!AU6*0.87*0.9+25</f>
        <v>18660.400000000001</v>
      </c>
      <c r="AV7" s="57">
        <f>'BAR BB| Open rates'!AV6*0.87*0.9+25</f>
        <v>18660.400000000001</v>
      </c>
      <c r="AW7" s="57">
        <f>'BAR BB| Open rates'!AW6*0.87*0.9+25</f>
        <v>18660.400000000001</v>
      </c>
      <c r="AX7" s="57">
        <f>'BAR BB| Open rates'!AX6*0.87*0.9+25</f>
        <v>18660.400000000001</v>
      </c>
      <c r="AY7" s="57">
        <f>'BAR BB| Open rates'!AY6*0.87*0.9+25</f>
        <v>20226.400000000001</v>
      </c>
      <c r="AZ7" s="57">
        <f>'BAR BB| Open rates'!AZ6*0.87*0.9+25</f>
        <v>20226.400000000001</v>
      </c>
      <c r="BA7" s="57">
        <f>'BAR BB| Open rates'!BA6*0.87*0.9+25</f>
        <v>18660.400000000001</v>
      </c>
      <c r="BB7" s="57">
        <f>'BAR BB| Open rates'!BB6*0.87*0.9+25</f>
        <v>18660.400000000001</v>
      </c>
      <c r="BC7" s="57">
        <f>'BAR BB| Open rates'!BC6*0.87*0.9+25</f>
        <v>18660.400000000001</v>
      </c>
      <c r="BD7" s="57">
        <f>'BAR BB| Open rates'!BD6*0.87*0.9+25</f>
        <v>18660.400000000001</v>
      </c>
      <c r="BE7" s="57">
        <f>'BAR BB| Open rates'!BE6*0.87*0.9+25</f>
        <v>18660.400000000001</v>
      </c>
      <c r="BF7" s="57">
        <f>'BAR BB| Open rates'!BF6*0.87*0.9+25</f>
        <v>20226.400000000001</v>
      </c>
      <c r="BG7" s="57">
        <f>'BAR BB| Open rates'!BG6*0.87*0.9+25</f>
        <v>20226.400000000001</v>
      </c>
      <c r="BH7" s="57">
        <f>'BAR BB| Open rates'!BH6*0.87*0.9+25</f>
        <v>16154.800000000001</v>
      </c>
      <c r="BI7" s="57">
        <f>'BAR BB| Open rates'!BI6*0.87*0.9+25</f>
        <v>16154.800000000001</v>
      </c>
      <c r="BJ7" s="57">
        <f>'BAR BB| Open rates'!BJ6*0.87*0.9+25</f>
        <v>16154.800000000001</v>
      </c>
      <c r="BK7" s="57">
        <f>'BAR BB| Open rates'!BK6*0.87*0.9+25</f>
        <v>16154.800000000001</v>
      </c>
      <c r="BL7" s="57">
        <f>'BAR BB| Open rates'!BL6*0.87*0.9+25</f>
        <v>16154.800000000001</v>
      </c>
      <c r="BM7" s="57">
        <f>'BAR BB| Open rates'!BM6*0.87*0.9+25</f>
        <v>17094.400000000001</v>
      </c>
      <c r="BN7" s="57">
        <f>'BAR BB| Open rates'!BN6*0.87*0.9+25</f>
        <v>17094.400000000001</v>
      </c>
      <c r="BO7" s="57">
        <f>'BAR BB| Open rates'!BO6*0.87*0.9+25</f>
        <v>15371.800000000001</v>
      </c>
      <c r="BP7" s="57">
        <f>'BAR BB| Open rates'!BP6*0.87*0.9+25</f>
        <v>15371.800000000001</v>
      </c>
      <c r="BQ7" s="57">
        <f>'BAR BB| Open rates'!BQ6*0.87*0.9+25</f>
        <v>17094.400000000001</v>
      </c>
      <c r="BR7" s="57">
        <f>'BAR BB| Open rates'!BR6*0.87*0.9+25</f>
        <v>17094.400000000001</v>
      </c>
      <c r="BS7" s="57">
        <f>'BAR BB| Open rates'!BS6*0.87*0.9+25</f>
        <v>17094.400000000001</v>
      </c>
      <c r="BT7" s="57">
        <f>'BAR BB| Open rates'!BT6*0.87*0.9+25</f>
        <v>17094.400000000001</v>
      </c>
      <c r="BU7" s="57">
        <f>'BAR BB| Open rates'!BU6*0.87*0.9+25</f>
        <v>17094.400000000001</v>
      </c>
      <c r="BV7" s="57">
        <f>'BAR BB| Open rates'!BV6*0.87*0.9+25</f>
        <v>15371.800000000001</v>
      </c>
      <c r="BW7" s="57">
        <f>'BAR BB| Open rates'!BW6*0.87*0.9+25</f>
        <v>15371.800000000001</v>
      </c>
      <c r="BX7" s="57">
        <f>'BAR BB| Open rates'!BX6*0.87*0.9+25</f>
        <v>15371.800000000001</v>
      </c>
      <c r="BY7" s="57">
        <f>'BAR BB| Open rates'!BY6*0.87*0.9+25</f>
        <v>15371.800000000001</v>
      </c>
      <c r="BZ7" s="57">
        <f>'BAR BB| Open rates'!BZ6*0.87*0.9+25</f>
        <v>15371.800000000001</v>
      </c>
      <c r="CA7" s="57">
        <f>'BAR BB| Open rates'!CA6*0.87*0.9+25</f>
        <v>17094.400000000001</v>
      </c>
      <c r="CB7" s="57">
        <f>'BAR BB| Open rates'!CB6*0.87*0.9+25</f>
        <v>17094.400000000001</v>
      </c>
      <c r="CC7" s="57">
        <f>'BAR BB| Open rates'!CC6*0.87*0.9+25</f>
        <v>15371.800000000001</v>
      </c>
      <c r="CD7" s="57">
        <f>'BAR BB| Open rates'!CD6*0.87*0.9+25</f>
        <v>15371.800000000001</v>
      </c>
      <c r="CE7" s="57">
        <f>'BAR BB| Open rates'!CE6*0.87*0.9+25</f>
        <v>15371.800000000001</v>
      </c>
      <c r="CF7" s="57">
        <f>'BAR BB| Open rates'!CF6*0.87*0.9+25</f>
        <v>15371.800000000001</v>
      </c>
      <c r="CG7" s="57">
        <f>'BAR BB| Open rates'!CG6*0.87*0.9+25</f>
        <v>15371.800000000001</v>
      </c>
      <c r="CH7" s="57">
        <f>'BAR BB| Open rates'!CH6*0.87*0.9+25</f>
        <v>17094.400000000001</v>
      </c>
      <c r="CI7" s="57">
        <f>'BAR BB| Open rates'!CI6*0.87*0.9+25</f>
        <v>17094.400000000001</v>
      </c>
      <c r="CJ7" s="57">
        <f>'BAR BB| Open rates'!CJ6*0.87*0.9+25</f>
        <v>15371.800000000001</v>
      </c>
      <c r="CK7" s="57">
        <f>'BAR BB| Open rates'!CK6*0.87*0.9+25</f>
        <v>15371.800000000001</v>
      </c>
      <c r="CL7" s="57">
        <f>'BAR BB| Open rates'!CL6*0.87*0.9+25</f>
        <v>15371.800000000001</v>
      </c>
      <c r="CM7" s="57">
        <f>'BAR BB| Open rates'!CM6*0.87*0.9+25</f>
        <v>15371.800000000001</v>
      </c>
      <c r="CN7" s="57">
        <f>'BAR BB| Open rates'!CN6*0.87*0.9+25</f>
        <v>15371.800000000001</v>
      </c>
      <c r="CO7" s="57">
        <f>'BAR BB| Open rates'!CO6*0.87*0.9+25</f>
        <v>17094.400000000001</v>
      </c>
      <c r="CP7" s="57">
        <f>'BAR BB| Open rates'!CP6*0.87*0.9+25</f>
        <v>17094.400000000001</v>
      </c>
      <c r="CQ7" s="57">
        <f>'BAR BB| Open rates'!CQ6*0.87*0.9+25</f>
        <v>15371.800000000001</v>
      </c>
      <c r="CR7" s="57">
        <f>'BAR BB| Open rates'!CR6*0.87*0.9+25</f>
        <v>15371.800000000001</v>
      </c>
      <c r="CS7" s="57">
        <f>'BAR BB| Open rates'!CS6*0.87*0.9+25</f>
        <v>15371.800000000001</v>
      </c>
      <c r="CT7" s="57">
        <f>'BAR BB| Open rates'!CT6*0.87*0.9+25</f>
        <v>15371.800000000001</v>
      </c>
    </row>
    <row r="8" spans="1:98" s="36" customFormat="1" ht="12" customHeight="1" x14ac:dyDescent="0.2">
      <c r="A8" s="163"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row>
    <row r="9" spans="1:98" s="36" customFormat="1" ht="12" customHeight="1" x14ac:dyDescent="0.2">
      <c r="A9" s="163">
        <v>1</v>
      </c>
      <c r="B9" s="57">
        <f>'BAR BB| Open rates'!B8*0.87*0.9+25</f>
        <v>19208.5</v>
      </c>
      <c r="C9" s="57">
        <f>'BAR BB| Open rates'!C8*0.87*0.9+25</f>
        <v>19208.5</v>
      </c>
      <c r="D9" s="57">
        <f>'BAR BB| Open rates'!D8*0.87*0.9+25</f>
        <v>17094.400000000001</v>
      </c>
      <c r="E9" s="57">
        <f>'BAR BB| Open rates'!E8*0.87*0.9+25</f>
        <v>17094.400000000001</v>
      </c>
      <c r="F9" s="57">
        <f>'BAR BB| Open rates'!F8*0.87*0.9+25</f>
        <v>15371.800000000001</v>
      </c>
      <c r="G9" s="57">
        <f>'BAR BB| Open rates'!G8*0.87*0.9+25</f>
        <v>17094.400000000001</v>
      </c>
      <c r="H9" s="57">
        <f>'BAR BB| Open rates'!H8*0.87*0.9+25</f>
        <v>17094.400000000001</v>
      </c>
      <c r="I9" s="57">
        <f>'BAR BB| Open rates'!I8*0.87*0.9+25</f>
        <v>18660.400000000001</v>
      </c>
      <c r="J9" s="57">
        <f>'BAR BB| Open rates'!J8*0.87*0.9+25</f>
        <v>18660.400000000001</v>
      </c>
      <c r="K9" s="57">
        <f>'BAR BB| Open rates'!K8*0.87*0.9+25</f>
        <v>17094.400000000001</v>
      </c>
      <c r="L9" s="57">
        <f>'BAR BB| Open rates'!L8*0.87*0.9+25</f>
        <v>17094.400000000001</v>
      </c>
      <c r="M9" s="57">
        <f>'BAR BB| Open rates'!M8*0.87*0.9+25</f>
        <v>17094.400000000001</v>
      </c>
      <c r="N9" s="57">
        <f>'BAR BB| Open rates'!N8*0.87*0.9+25</f>
        <v>17094.400000000001</v>
      </c>
      <c r="O9" s="57">
        <f>'BAR BB| Open rates'!O8*0.87*0.9+25</f>
        <v>17094.400000000001</v>
      </c>
      <c r="P9" s="57">
        <f>'BAR BB| Open rates'!P8*0.87*0.9+25</f>
        <v>18660.400000000001</v>
      </c>
      <c r="Q9" s="57">
        <f>'BAR BB| Open rates'!Q8*0.87*0.9+25</f>
        <v>18660.400000000001</v>
      </c>
      <c r="R9" s="57">
        <f>'BAR BB| Open rates'!R8*0.87*0.9+25</f>
        <v>18660.400000000001</v>
      </c>
      <c r="S9" s="57">
        <f>'BAR BB| Open rates'!S8*0.87*0.9+25</f>
        <v>18660.400000000001</v>
      </c>
      <c r="T9" s="57">
        <f>'BAR BB| Open rates'!T8*0.87*0.9+25</f>
        <v>18660.400000000001</v>
      </c>
      <c r="U9" s="57">
        <f>'BAR BB| Open rates'!U8*0.87*0.9+25</f>
        <v>18660.400000000001</v>
      </c>
      <c r="V9" s="57">
        <f>'BAR BB| Open rates'!V8*0.87*0.9+25</f>
        <v>18660.400000000001</v>
      </c>
      <c r="W9" s="57">
        <f>'BAR BB| Open rates'!W8*0.87*0.9+25</f>
        <v>20226.400000000001</v>
      </c>
      <c r="X9" s="57">
        <f>'BAR BB| Open rates'!X8*0.87*0.9+25</f>
        <v>20226.400000000001</v>
      </c>
      <c r="Y9" s="57">
        <f>'BAR BB| Open rates'!Y8*0.87*0.9+25</f>
        <v>18660.400000000001</v>
      </c>
      <c r="Z9" s="57">
        <f>'BAR BB| Open rates'!Z8*0.87*0.9+25</f>
        <v>18660.400000000001</v>
      </c>
      <c r="AA9" s="57">
        <f>'BAR BB| Open rates'!AA8*0.87*0.9+25</f>
        <v>18660.400000000001</v>
      </c>
      <c r="AB9" s="57">
        <f>'BAR BB| Open rates'!AB8*0.87*0.9+25</f>
        <v>18660.400000000001</v>
      </c>
      <c r="AC9" s="57">
        <f>'BAR BB| Open rates'!AC8*0.87*0.9+25</f>
        <v>18660.400000000001</v>
      </c>
      <c r="AD9" s="57">
        <f>'BAR BB| Open rates'!AD8*0.87*0.9+25</f>
        <v>20226.400000000001</v>
      </c>
      <c r="AE9" s="57">
        <f>'BAR BB| Open rates'!AE8*0.87*0.9+25</f>
        <v>20226.400000000001</v>
      </c>
      <c r="AF9" s="57">
        <f>'BAR BB| Open rates'!AF8*0.87*0.9+25</f>
        <v>18660.400000000001</v>
      </c>
      <c r="AG9" s="57">
        <f>'BAR BB| Open rates'!AG8*0.87*0.9+25</f>
        <v>18660.400000000001</v>
      </c>
      <c r="AH9" s="57">
        <f>'BAR BB| Open rates'!AH8*0.87*0.9+25</f>
        <v>18660.400000000001</v>
      </c>
      <c r="AI9" s="57">
        <f>'BAR BB| Open rates'!AI8*0.87*0.9+25</f>
        <v>18660.400000000001</v>
      </c>
      <c r="AJ9" s="57">
        <f>'BAR BB| Open rates'!AJ8*0.87*0.9+25</f>
        <v>18660.400000000001</v>
      </c>
      <c r="AK9" s="57">
        <f>'BAR BB| Open rates'!AK8*0.87*0.9+25</f>
        <v>20226.400000000001</v>
      </c>
      <c r="AL9" s="57">
        <f>'BAR BB| Open rates'!AL8*0.87*0.9+25</f>
        <v>20226.400000000001</v>
      </c>
      <c r="AM9" s="57">
        <f>'BAR BB| Open rates'!AM8*0.87*0.9+25</f>
        <v>18660.400000000001</v>
      </c>
      <c r="AN9" s="57">
        <f>'BAR BB| Open rates'!AN8*0.87*0.9+25</f>
        <v>18660.400000000001</v>
      </c>
      <c r="AO9" s="57">
        <f>'BAR BB| Open rates'!AO8*0.87*0.9+25</f>
        <v>18660.400000000001</v>
      </c>
      <c r="AP9" s="57">
        <f>'BAR BB| Open rates'!AP8*0.87*0.9+25</f>
        <v>18660.400000000001</v>
      </c>
      <c r="AQ9" s="57">
        <f>'BAR BB| Open rates'!AQ8*0.87*0.9+25</f>
        <v>18660.400000000001</v>
      </c>
      <c r="AR9" s="57">
        <f>'BAR BB| Open rates'!AR8*0.87*0.9+25</f>
        <v>20226.400000000001</v>
      </c>
      <c r="AS9" s="57">
        <f>'BAR BB| Open rates'!AS8*0.87*0.9+25</f>
        <v>20226.400000000001</v>
      </c>
      <c r="AT9" s="57">
        <f>'BAR BB| Open rates'!AT8*0.87*0.9+25</f>
        <v>18660.400000000001</v>
      </c>
      <c r="AU9" s="57">
        <f>'BAR BB| Open rates'!AU8*0.87*0.9+25</f>
        <v>18660.400000000001</v>
      </c>
      <c r="AV9" s="57">
        <f>'BAR BB| Open rates'!AV8*0.87*0.9+25</f>
        <v>18660.400000000001</v>
      </c>
      <c r="AW9" s="57">
        <f>'BAR BB| Open rates'!AW8*0.87*0.9+25</f>
        <v>18660.400000000001</v>
      </c>
      <c r="AX9" s="57">
        <f>'BAR BB| Open rates'!AX8*0.87*0.9+25</f>
        <v>18660.400000000001</v>
      </c>
      <c r="AY9" s="57">
        <f>'BAR BB| Open rates'!AY8*0.87*0.9+25</f>
        <v>20226.400000000001</v>
      </c>
      <c r="AZ9" s="57">
        <f>'BAR BB| Open rates'!AZ8*0.87*0.9+25</f>
        <v>20226.400000000001</v>
      </c>
      <c r="BA9" s="57">
        <f>'BAR BB| Open rates'!BA8*0.87*0.9+25</f>
        <v>18660.400000000001</v>
      </c>
      <c r="BB9" s="57">
        <f>'BAR BB| Open rates'!BB8*0.87*0.9+25</f>
        <v>18660.400000000001</v>
      </c>
      <c r="BC9" s="57">
        <f>'BAR BB| Open rates'!BC8*0.87*0.9+25</f>
        <v>18660.400000000001</v>
      </c>
      <c r="BD9" s="57">
        <f>'BAR BB| Open rates'!BD8*0.87*0.9+25</f>
        <v>18660.400000000001</v>
      </c>
      <c r="BE9" s="57">
        <f>'BAR BB| Open rates'!BE8*0.87*0.9+25</f>
        <v>18660.400000000001</v>
      </c>
      <c r="BF9" s="57">
        <f>'BAR BB| Open rates'!BF8*0.87*0.9+25</f>
        <v>20226.400000000001</v>
      </c>
      <c r="BG9" s="57">
        <f>'BAR BB| Open rates'!BG8*0.87*0.9+25</f>
        <v>20226.400000000001</v>
      </c>
      <c r="BH9" s="57">
        <f>'BAR BB| Open rates'!BH8*0.87*0.9+25</f>
        <v>16154.800000000001</v>
      </c>
      <c r="BI9" s="57">
        <f>'BAR BB| Open rates'!BI8*0.87*0.9+25</f>
        <v>16154.800000000001</v>
      </c>
      <c r="BJ9" s="57">
        <f>'BAR BB| Open rates'!BJ8*0.87*0.9+25</f>
        <v>16154.800000000001</v>
      </c>
      <c r="BK9" s="57">
        <f>'BAR BB| Open rates'!BK8*0.87*0.9+25</f>
        <v>16154.800000000001</v>
      </c>
      <c r="BL9" s="57">
        <f>'BAR BB| Open rates'!BL8*0.87*0.9+25</f>
        <v>16154.800000000001</v>
      </c>
      <c r="BM9" s="57">
        <f>'BAR BB| Open rates'!BM8*0.87*0.9+25</f>
        <v>17094.400000000001</v>
      </c>
      <c r="BN9" s="57">
        <f>'BAR BB| Open rates'!BN8*0.87*0.9+25</f>
        <v>17094.400000000001</v>
      </c>
      <c r="BO9" s="57">
        <f>'BAR BB| Open rates'!BO8*0.87*0.9+25</f>
        <v>15371.800000000001</v>
      </c>
      <c r="BP9" s="57">
        <f>'BAR BB| Open rates'!BP8*0.87*0.9+25</f>
        <v>15371.800000000001</v>
      </c>
      <c r="BQ9" s="57">
        <f>'BAR BB| Open rates'!BQ8*0.87*0.9+25</f>
        <v>17094.400000000001</v>
      </c>
      <c r="BR9" s="57">
        <f>'BAR BB| Open rates'!BR8*0.87*0.9+25</f>
        <v>17094.400000000001</v>
      </c>
      <c r="BS9" s="57">
        <f>'BAR BB| Open rates'!BS8*0.87*0.9+25</f>
        <v>17094.400000000001</v>
      </c>
      <c r="BT9" s="57">
        <f>'BAR BB| Open rates'!BT8*0.87*0.9+25</f>
        <v>17094.400000000001</v>
      </c>
      <c r="BU9" s="57">
        <f>'BAR BB| Open rates'!BU8*0.87*0.9+25</f>
        <v>17094.400000000001</v>
      </c>
      <c r="BV9" s="57">
        <f>'BAR BB| Open rates'!BV8*0.87*0.9+25</f>
        <v>15371.800000000001</v>
      </c>
      <c r="BW9" s="57">
        <f>'BAR BB| Open rates'!BW8*0.87*0.9+25</f>
        <v>15371.800000000001</v>
      </c>
      <c r="BX9" s="57">
        <f>'BAR BB| Open rates'!BX8*0.87*0.9+25</f>
        <v>15371.800000000001</v>
      </c>
      <c r="BY9" s="57">
        <f>'BAR BB| Open rates'!BY8*0.87*0.9+25</f>
        <v>15371.800000000001</v>
      </c>
      <c r="BZ9" s="57">
        <f>'BAR BB| Open rates'!BZ8*0.87*0.9+25</f>
        <v>15371.800000000001</v>
      </c>
      <c r="CA9" s="57">
        <f>'BAR BB| Open rates'!CA8*0.87*0.9+25</f>
        <v>17094.400000000001</v>
      </c>
      <c r="CB9" s="57">
        <f>'BAR BB| Open rates'!CB8*0.87*0.9+25</f>
        <v>17094.400000000001</v>
      </c>
      <c r="CC9" s="57">
        <f>'BAR BB| Open rates'!CC8*0.87*0.9+25</f>
        <v>15371.800000000001</v>
      </c>
      <c r="CD9" s="57">
        <f>'BAR BB| Open rates'!CD8*0.87*0.9+25</f>
        <v>15371.800000000001</v>
      </c>
      <c r="CE9" s="57">
        <f>'BAR BB| Open rates'!CE8*0.87*0.9+25</f>
        <v>15371.800000000001</v>
      </c>
      <c r="CF9" s="57">
        <f>'BAR BB| Open rates'!CF8*0.87*0.9+25</f>
        <v>15371.800000000001</v>
      </c>
      <c r="CG9" s="57">
        <f>'BAR BB| Open rates'!CG8*0.87*0.9+25</f>
        <v>15371.800000000001</v>
      </c>
      <c r="CH9" s="57">
        <f>'BAR BB| Open rates'!CH8*0.87*0.9+25</f>
        <v>17094.400000000001</v>
      </c>
      <c r="CI9" s="57">
        <f>'BAR BB| Open rates'!CI8*0.87*0.9+25</f>
        <v>17094.400000000001</v>
      </c>
      <c r="CJ9" s="57">
        <f>'BAR BB| Open rates'!CJ8*0.87*0.9+25</f>
        <v>15371.800000000001</v>
      </c>
      <c r="CK9" s="57">
        <f>'BAR BB| Open rates'!CK8*0.87*0.9+25</f>
        <v>15371.800000000001</v>
      </c>
      <c r="CL9" s="57">
        <f>'BAR BB| Open rates'!CL8*0.87*0.9+25</f>
        <v>15371.800000000001</v>
      </c>
      <c r="CM9" s="57">
        <f>'BAR BB| Open rates'!CM8*0.87*0.9+25</f>
        <v>15371.800000000001</v>
      </c>
      <c r="CN9" s="57">
        <f>'BAR BB| Open rates'!CN8*0.87*0.9+25</f>
        <v>15371.800000000001</v>
      </c>
      <c r="CO9" s="57">
        <f>'BAR BB| Open rates'!CO8*0.87*0.9+25</f>
        <v>17094.400000000001</v>
      </c>
      <c r="CP9" s="57">
        <f>'BAR BB| Open rates'!CP8*0.87*0.9+25</f>
        <v>17094.400000000001</v>
      </c>
      <c r="CQ9" s="57">
        <f>'BAR BB| Open rates'!CQ8*0.87*0.9+25</f>
        <v>15371.800000000001</v>
      </c>
      <c r="CR9" s="57">
        <f>'BAR BB| Open rates'!CR8*0.87*0.9+25</f>
        <v>15371.800000000001</v>
      </c>
      <c r="CS9" s="57">
        <f>'BAR BB| Open rates'!CS8*0.87*0.9+25</f>
        <v>15371.800000000001</v>
      </c>
      <c r="CT9" s="57">
        <f>'BAR BB| Open rates'!CT8*0.87*0.9+25</f>
        <v>15371.800000000001</v>
      </c>
    </row>
    <row r="10" spans="1:98" s="36" customFormat="1" ht="12" customHeight="1" x14ac:dyDescent="0.2">
      <c r="A10" s="163">
        <v>2</v>
      </c>
      <c r="B10" s="57">
        <f>'BAR BB| Open rates'!B9*0.87*0.9+25</f>
        <v>21557.5</v>
      </c>
      <c r="C10" s="57">
        <f>'BAR BB| Open rates'!C9*0.87*0.9+25</f>
        <v>21557.5</v>
      </c>
      <c r="D10" s="57">
        <f>'BAR BB| Open rates'!D9*0.87*0.9+25</f>
        <v>19443.400000000001</v>
      </c>
      <c r="E10" s="57">
        <f>'BAR BB| Open rates'!E9*0.87*0.9+25</f>
        <v>19443.400000000001</v>
      </c>
      <c r="F10" s="57">
        <f>'BAR BB| Open rates'!F9*0.87*0.9+25</f>
        <v>17720.8</v>
      </c>
      <c r="G10" s="57">
        <f>'BAR BB| Open rates'!G9*0.87*0.9+25</f>
        <v>19443.400000000001</v>
      </c>
      <c r="H10" s="57">
        <f>'BAR BB| Open rates'!H9*0.87*0.9+25</f>
        <v>19443.400000000001</v>
      </c>
      <c r="I10" s="57">
        <f>'BAR BB| Open rates'!I9*0.87*0.9+25</f>
        <v>21009.4</v>
      </c>
      <c r="J10" s="57">
        <f>'BAR BB| Open rates'!J9*0.87*0.9+25</f>
        <v>21009.4</v>
      </c>
      <c r="K10" s="57">
        <f>'BAR BB| Open rates'!K9*0.87*0.9+25</f>
        <v>19443.400000000001</v>
      </c>
      <c r="L10" s="57">
        <f>'BAR BB| Open rates'!L9*0.87*0.9+25</f>
        <v>19443.400000000001</v>
      </c>
      <c r="M10" s="57">
        <f>'BAR BB| Open rates'!M9*0.87*0.9+25</f>
        <v>19443.400000000001</v>
      </c>
      <c r="N10" s="57">
        <f>'BAR BB| Open rates'!N9*0.87*0.9+25</f>
        <v>19443.400000000001</v>
      </c>
      <c r="O10" s="57">
        <f>'BAR BB| Open rates'!O9*0.87*0.9+25</f>
        <v>19443.400000000001</v>
      </c>
      <c r="P10" s="57">
        <f>'BAR BB| Open rates'!P9*0.87*0.9+25</f>
        <v>21009.4</v>
      </c>
      <c r="Q10" s="57">
        <f>'BAR BB| Open rates'!Q9*0.87*0.9+25</f>
        <v>21009.4</v>
      </c>
      <c r="R10" s="57">
        <f>'BAR BB| Open rates'!R9*0.87*0.9+25</f>
        <v>21009.4</v>
      </c>
      <c r="S10" s="57">
        <f>'BAR BB| Open rates'!S9*0.87*0.9+25</f>
        <v>21009.4</v>
      </c>
      <c r="T10" s="57">
        <f>'BAR BB| Open rates'!T9*0.87*0.9+25</f>
        <v>21009.4</v>
      </c>
      <c r="U10" s="57">
        <f>'BAR BB| Open rates'!U9*0.87*0.9+25</f>
        <v>21009.4</v>
      </c>
      <c r="V10" s="57">
        <f>'BAR BB| Open rates'!V9*0.87*0.9+25</f>
        <v>21009.4</v>
      </c>
      <c r="W10" s="57">
        <f>'BAR BB| Open rates'!W9*0.87*0.9+25</f>
        <v>22575.4</v>
      </c>
      <c r="X10" s="57">
        <f>'BAR BB| Open rates'!X9*0.87*0.9+25</f>
        <v>22575.4</v>
      </c>
      <c r="Y10" s="57">
        <f>'BAR BB| Open rates'!Y9*0.87*0.9+25</f>
        <v>21009.4</v>
      </c>
      <c r="Z10" s="57">
        <f>'BAR BB| Open rates'!Z9*0.87*0.9+25</f>
        <v>21009.4</v>
      </c>
      <c r="AA10" s="57">
        <f>'BAR BB| Open rates'!AA9*0.87*0.9+25</f>
        <v>21009.4</v>
      </c>
      <c r="AB10" s="57">
        <f>'BAR BB| Open rates'!AB9*0.87*0.9+25</f>
        <v>21009.4</v>
      </c>
      <c r="AC10" s="57">
        <f>'BAR BB| Open rates'!AC9*0.87*0.9+25</f>
        <v>21009.4</v>
      </c>
      <c r="AD10" s="57">
        <f>'BAR BB| Open rates'!AD9*0.87*0.9+25</f>
        <v>22575.4</v>
      </c>
      <c r="AE10" s="57">
        <f>'BAR BB| Open rates'!AE9*0.87*0.9+25</f>
        <v>22575.4</v>
      </c>
      <c r="AF10" s="57">
        <f>'BAR BB| Open rates'!AF9*0.87*0.9+25</f>
        <v>21009.4</v>
      </c>
      <c r="AG10" s="57">
        <f>'BAR BB| Open rates'!AG9*0.87*0.9+25</f>
        <v>21009.4</v>
      </c>
      <c r="AH10" s="57">
        <f>'BAR BB| Open rates'!AH9*0.87*0.9+25</f>
        <v>21009.4</v>
      </c>
      <c r="AI10" s="57">
        <f>'BAR BB| Open rates'!AI9*0.87*0.9+25</f>
        <v>21009.4</v>
      </c>
      <c r="AJ10" s="57">
        <f>'BAR BB| Open rates'!AJ9*0.87*0.9+25</f>
        <v>21009.4</v>
      </c>
      <c r="AK10" s="57">
        <f>'BAR BB| Open rates'!AK9*0.87*0.9+25</f>
        <v>22575.4</v>
      </c>
      <c r="AL10" s="57">
        <f>'BAR BB| Open rates'!AL9*0.87*0.9+25</f>
        <v>22575.4</v>
      </c>
      <c r="AM10" s="57">
        <f>'BAR BB| Open rates'!AM9*0.87*0.9+25</f>
        <v>21009.4</v>
      </c>
      <c r="AN10" s="57">
        <f>'BAR BB| Open rates'!AN9*0.87*0.9+25</f>
        <v>21009.4</v>
      </c>
      <c r="AO10" s="57">
        <f>'BAR BB| Open rates'!AO9*0.87*0.9+25</f>
        <v>21009.4</v>
      </c>
      <c r="AP10" s="57">
        <f>'BAR BB| Open rates'!AP9*0.87*0.9+25</f>
        <v>21009.4</v>
      </c>
      <c r="AQ10" s="57">
        <f>'BAR BB| Open rates'!AQ9*0.87*0.9+25</f>
        <v>21009.4</v>
      </c>
      <c r="AR10" s="57">
        <f>'BAR BB| Open rates'!AR9*0.87*0.9+25</f>
        <v>22575.4</v>
      </c>
      <c r="AS10" s="57">
        <f>'BAR BB| Open rates'!AS9*0.87*0.9+25</f>
        <v>22575.4</v>
      </c>
      <c r="AT10" s="57">
        <f>'BAR BB| Open rates'!AT9*0.87*0.9+25</f>
        <v>21009.4</v>
      </c>
      <c r="AU10" s="57">
        <f>'BAR BB| Open rates'!AU9*0.87*0.9+25</f>
        <v>21009.4</v>
      </c>
      <c r="AV10" s="57">
        <f>'BAR BB| Open rates'!AV9*0.87*0.9+25</f>
        <v>21009.4</v>
      </c>
      <c r="AW10" s="57">
        <f>'BAR BB| Open rates'!AW9*0.87*0.9+25</f>
        <v>21009.4</v>
      </c>
      <c r="AX10" s="57">
        <f>'BAR BB| Open rates'!AX9*0.87*0.9+25</f>
        <v>21009.4</v>
      </c>
      <c r="AY10" s="57">
        <f>'BAR BB| Open rates'!AY9*0.87*0.9+25</f>
        <v>22575.4</v>
      </c>
      <c r="AZ10" s="57">
        <f>'BAR BB| Open rates'!AZ9*0.87*0.9+25</f>
        <v>22575.4</v>
      </c>
      <c r="BA10" s="57">
        <f>'BAR BB| Open rates'!BA9*0.87*0.9+25</f>
        <v>21009.4</v>
      </c>
      <c r="BB10" s="57">
        <f>'BAR BB| Open rates'!BB9*0.87*0.9+25</f>
        <v>21009.4</v>
      </c>
      <c r="BC10" s="57">
        <f>'BAR BB| Open rates'!BC9*0.87*0.9+25</f>
        <v>21009.4</v>
      </c>
      <c r="BD10" s="57">
        <f>'BAR BB| Open rates'!BD9*0.87*0.9+25</f>
        <v>21009.4</v>
      </c>
      <c r="BE10" s="57">
        <f>'BAR BB| Open rates'!BE9*0.87*0.9+25</f>
        <v>21009.4</v>
      </c>
      <c r="BF10" s="57">
        <f>'BAR BB| Open rates'!BF9*0.87*0.9+25</f>
        <v>22575.4</v>
      </c>
      <c r="BG10" s="57">
        <f>'BAR BB| Open rates'!BG9*0.87*0.9+25</f>
        <v>22575.4</v>
      </c>
      <c r="BH10" s="57">
        <f>'BAR BB| Open rates'!BH9*0.87*0.9+25</f>
        <v>18503.8</v>
      </c>
      <c r="BI10" s="57">
        <f>'BAR BB| Open rates'!BI9*0.87*0.9+25</f>
        <v>18503.8</v>
      </c>
      <c r="BJ10" s="57">
        <f>'BAR BB| Open rates'!BJ9*0.87*0.9+25</f>
        <v>18503.8</v>
      </c>
      <c r="BK10" s="57">
        <f>'BAR BB| Open rates'!BK9*0.87*0.9+25</f>
        <v>18503.8</v>
      </c>
      <c r="BL10" s="57">
        <f>'BAR BB| Open rates'!BL9*0.87*0.9+25</f>
        <v>18503.8</v>
      </c>
      <c r="BM10" s="57">
        <f>'BAR BB| Open rates'!BM9*0.87*0.9+25</f>
        <v>19443.400000000001</v>
      </c>
      <c r="BN10" s="57">
        <f>'BAR BB| Open rates'!BN9*0.87*0.9+25</f>
        <v>19443.400000000001</v>
      </c>
      <c r="BO10" s="57">
        <f>'BAR BB| Open rates'!BO9*0.87*0.9+25</f>
        <v>17720.8</v>
      </c>
      <c r="BP10" s="57">
        <f>'BAR BB| Open rates'!BP9*0.87*0.9+25</f>
        <v>17720.8</v>
      </c>
      <c r="BQ10" s="57">
        <f>'BAR BB| Open rates'!BQ9*0.87*0.9+25</f>
        <v>19443.400000000001</v>
      </c>
      <c r="BR10" s="57">
        <f>'BAR BB| Open rates'!BR9*0.87*0.9+25</f>
        <v>19443.400000000001</v>
      </c>
      <c r="BS10" s="57">
        <f>'BAR BB| Open rates'!BS9*0.87*0.9+25</f>
        <v>19443.400000000001</v>
      </c>
      <c r="BT10" s="57">
        <f>'BAR BB| Open rates'!BT9*0.87*0.9+25</f>
        <v>19443.400000000001</v>
      </c>
      <c r="BU10" s="57">
        <f>'BAR BB| Open rates'!BU9*0.87*0.9+25</f>
        <v>19443.400000000001</v>
      </c>
      <c r="BV10" s="57">
        <f>'BAR BB| Open rates'!BV9*0.87*0.9+25</f>
        <v>17720.8</v>
      </c>
      <c r="BW10" s="57">
        <f>'BAR BB| Open rates'!BW9*0.87*0.9+25</f>
        <v>17720.8</v>
      </c>
      <c r="BX10" s="57">
        <f>'BAR BB| Open rates'!BX9*0.87*0.9+25</f>
        <v>17720.8</v>
      </c>
      <c r="BY10" s="57">
        <f>'BAR BB| Open rates'!BY9*0.87*0.9+25</f>
        <v>17720.8</v>
      </c>
      <c r="BZ10" s="57">
        <f>'BAR BB| Open rates'!BZ9*0.87*0.9+25</f>
        <v>17720.8</v>
      </c>
      <c r="CA10" s="57">
        <f>'BAR BB| Open rates'!CA9*0.87*0.9+25</f>
        <v>19443.400000000001</v>
      </c>
      <c r="CB10" s="57">
        <f>'BAR BB| Open rates'!CB9*0.87*0.9+25</f>
        <v>19443.400000000001</v>
      </c>
      <c r="CC10" s="57">
        <f>'BAR BB| Open rates'!CC9*0.87*0.9+25</f>
        <v>17720.8</v>
      </c>
      <c r="CD10" s="57">
        <f>'BAR BB| Open rates'!CD9*0.87*0.9+25</f>
        <v>17720.8</v>
      </c>
      <c r="CE10" s="57">
        <f>'BAR BB| Open rates'!CE9*0.87*0.9+25</f>
        <v>17720.8</v>
      </c>
      <c r="CF10" s="57">
        <f>'BAR BB| Open rates'!CF9*0.87*0.9+25</f>
        <v>17720.8</v>
      </c>
      <c r="CG10" s="57">
        <f>'BAR BB| Open rates'!CG9*0.87*0.9+25</f>
        <v>17720.8</v>
      </c>
      <c r="CH10" s="57">
        <f>'BAR BB| Open rates'!CH9*0.87*0.9+25</f>
        <v>19443.400000000001</v>
      </c>
      <c r="CI10" s="57">
        <f>'BAR BB| Open rates'!CI9*0.87*0.9+25</f>
        <v>19443.400000000001</v>
      </c>
      <c r="CJ10" s="57">
        <f>'BAR BB| Open rates'!CJ9*0.87*0.9+25</f>
        <v>17720.8</v>
      </c>
      <c r="CK10" s="57">
        <f>'BAR BB| Open rates'!CK9*0.87*0.9+25</f>
        <v>17720.8</v>
      </c>
      <c r="CL10" s="57">
        <f>'BAR BB| Open rates'!CL9*0.87*0.9+25</f>
        <v>17720.8</v>
      </c>
      <c r="CM10" s="57">
        <f>'BAR BB| Open rates'!CM9*0.87*0.9+25</f>
        <v>17720.8</v>
      </c>
      <c r="CN10" s="57">
        <f>'BAR BB| Open rates'!CN9*0.87*0.9+25</f>
        <v>17720.8</v>
      </c>
      <c r="CO10" s="57">
        <f>'BAR BB| Open rates'!CO9*0.87*0.9+25</f>
        <v>19443.400000000001</v>
      </c>
      <c r="CP10" s="57">
        <f>'BAR BB| Open rates'!CP9*0.87*0.9+25</f>
        <v>19443.400000000001</v>
      </c>
      <c r="CQ10" s="57">
        <f>'BAR BB| Open rates'!CQ9*0.87*0.9+25</f>
        <v>17720.8</v>
      </c>
      <c r="CR10" s="57">
        <f>'BAR BB| Open rates'!CR9*0.87*0.9+25</f>
        <v>17720.8</v>
      </c>
      <c r="CS10" s="57">
        <f>'BAR BB| Open rates'!CS9*0.87*0.9+25</f>
        <v>17720.8</v>
      </c>
      <c r="CT10" s="57">
        <f>'BAR BB| Open rates'!CT9*0.87*0.9+25</f>
        <v>17720.8</v>
      </c>
    </row>
    <row r="11" spans="1:98" s="36" customFormat="1" ht="12" customHeight="1" x14ac:dyDescent="0.2">
      <c r="A11" s="163"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row>
    <row r="12" spans="1:98" s="36" customFormat="1" ht="12" customHeight="1" x14ac:dyDescent="0.2">
      <c r="A12" s="163">
        <v>1</v>
      </c>
      <c r="B12" s="57">
        <f>'BAR BB| Open rates'!B11*0.87*0.9+25</f>
        <v>22262.2</v>
      </c>
      <c r="C12" s="57">
        <f>'BAR BB| Open rates'!C11*0.87*0.9+25</f>
        <v>22262.2</v>
      </c>
      <c r="D12" s="57">
        <f>'BAR BB| Open rates'!D11*0.87*0.9+25</f>
        <v>20148.100000000002</v>
      </c>
      <c r="E12" s="57">
        <f>'BAR BB| Open rates'!E11*0.87*0.9+25</f>
        <v>20148.100000000002</v>
      </c>
      <c r="F12" s="57">
        <f>'BAR BB| Open rates'!F11*0.87*0.9+25</f>
        <v>18425.5</v>
      </c>
      <c r="G12" s="57">
        <f>'BAR BB| Open rates'!G11*0.87*0.9+25</f>
        <v>20148.100000000002</v>
      </c>
      <c r="H12" s="57">
        <f>'BAR BB| Open rates'!H11*0.87*0.9+25</f>
        <v>20148.100000000002</v>
      </c>
      <c r="I12" s="57">
        <f>'BAR BB| Open rates'!I11*0.87*0.9+25</f>
        <v>21714.100000000002</v>
      </c>
      <c r="J12" s="57">
        <f>'BAR BB| Open rates'!J11*0.87*0.9+25</f>
        <v>21714.100000000002</v>
      </c>
      <c r="K12" s="57">
        <f>'BAR BB| Open rates'!K11*0.87*0.9+25</f>
        <v>20148.100000000002</v>
      </c>
      <c r="L12" s="57">
        <f>'BAR BB| Open rates'!L11*0.87*0.9+25</f>
        <v>20148.100000000002</v>
      </c>
      <c r="M12" s="57">
        <f>'BAR BB| Open rates'!M11*0.87*0.9+25</f>
        <v>20148.100000000002</v>
      </c>
      <c r="N12" s="57">
        <f>'BAR BB| Open rates'!N11*0.87*0.9+25</f>
        <v>20148.100000000002</v>
      </c>
      <c r="O12" s="57">
        <f>'BAR BB| Open rates'!O11*0.87*0.9+25</f>
        <v>20148.100000000002</v>
      </c>
      <c r="P12" s="57">
        <f>'BAR BB| Open rates'!P11*0.87*0.9+25</f>
        <v>21714.100000000002</v>
      </c>
      <c r="Q12" s="57">
        <f>'BAR BB| Open rates'!Q11*0.87*0.9+25</f>
        <v>21714.100000000002</v>
      </c>
      <c r="R12" s="57">
        <f>'BAR BB| Open rates'!R11*0.87*0.9+25</f>
        <v>21714.100000000002</v>
      </c>
      <c r="S12" s="57">
        <f>'BAR BB| Open rates'!S11*0.87*0.9+25</f>
        <v>21714.100000000002</v>
      </c>
      <c r="T12" s="57">
        <f>'BAR BB| Open rates'!T11*0.87*0.9+25</f>
        <v>21714.100000000002</v>
      </c>
      <c r="U12" s="57">
        <f>'BAR BB| Open rates'!U11*0.87*0.9+25</f>
        <v>21714.100000000002</v>
      </c>
      <c r="V12" s="57">
        <f>'BAR BB| Open rates'!V11*0.87*0.9+25</f>
        <v>21714.100000000002</v>
      </c>
      <c r="W12" s="57">
        <f>'BAR BB| Open rates'!W11*0.87*0.9+25</f>
        <v>23280.100000000002</v>
      </c>
      <c r="X12" s="57">
        <f>'BAR BB| Open rates'!X11*0.87*0.9+25</f>
        <v>23280.100000000002</v>
      </c>
      <c r="Y12" s="57">
        <f>'BAR BB| Open rates'!Y11*0.87*0.9+25</f>
        <v>21714.100000000002</v>
      </c>
      <c r="Z12" s="57">
        <f>'BAR BB| Open rates'!Z11*0.87*0.9+25</f>
        <v>21714.100000000002</v>
      </c>
      <c r="AA12" s="57">
        <f>'BAR BB| Open rates'!AA11*0.87*0.9+25</f>
        <v>21714.100000000002</v>
      </c>
      <c r="AB12" s="57">
        <f>'BAR BB| Open rates'!AB11*0.87*0.9+25</f>
        <v>21714.100000000002</v>
      </c>
      <c r="AC12" s="57">
        <f>'BAR BB| Open rates'!AC11*0.87*0.9+25</f>
        <v>21714.100000000002</v>
      </c>
      <c r="AD12" s="57">
        <f>'BAR BB| Open rates'!AD11*0.87*0.9+25</f>
        <v>23280.100000000002</v>
      </c>
      <c r="AE12" s="57">
        <f>'BAR BB| Open rates'!AE11*0.87*0.9+25</f>
        <v>23280.100000000002</v>
      </c>
      <c r="AF12" s="57">
        <f>'BAR BB| Open rates'!AF11*0.87*0.9+25</f>
        <v>21714.100000000002</v>
      </c>
      <c r="AG12" s="57">
        <f>'BAR BB| Open rates'!AG11*0.87*0.9+25</f>
        <v>21714.100000000002</v>
      </c>
      <c r="AH12" s="57">
        <f>'BAR BB| Open rates'!AH11*0.87*0.9+25</f>
        <v>21714.100000000002</v>
      </c>
      <c r="AI12" s="57">
        <f>'BAR BB| Open rates'!AI11*0.87*0.9+25</f>
        <v>21714.100000000002</v>
      </c>
      <c r="AJ12" s="57">
        <f>'BAR BB| Open rates'!AJ11*0.87*0.9+25</f>
        <v>21714.100000000002</v>
      </c>
      <c r="AK12" s="57">
        <f>'BAR BB| Open rates'!AK11*0.87*0.9+25</f>
        <v>23280.100000000002</v>
      </c>
      <c r="AL12" s="57">
        <f>'BAR BB| Open rates'!AL11*0.87*0.9+25</f>
        <v>23280.100000000002</v>
      </c>
      <c r="AM12" s="57">
        <f>'BAR BB| Open rates'!AM11*0.87*0.9+25</f>
        <v>21714.100000000002</v>
      </c>
      <c r="AN12" s="57">
        <f>'BAR BB| Open rates'!AN11*0.87*0.9+25</f>
        <v>21714.100000000002</v>
      </c>
      <c r="AO12" s="57">
        <f>'BAR BB| Open rates'!AO11*0.87*0.9+25</f>
        <v>21714.100000000002</v>
      </c>
      <c r="AP12" s="57">
        <f>'BAR BB| Open rates'!AP11*0.87*0.9+25</f>
        <v>21714.100000000002</v>
      </c>
      <c r="AQ12" s="57">
        <f>'BAR BB| Open rates'!AQ11*0.87*0.9+25</f>
        <v>21714.100000000002</v>
      </c>
      <c r="AR12" s="57">
        <f>'BAR BB| Open rates'!AR11*0.87*0.9+25</f>
        <v>23280.100000000002</v>
      </c>
      <c r="AS12" s="57">
        <f>'BAR BB| Open rates'!AS11*0.87*0.9+25</f>
        <v>23280.100000000002</v>
      </c>
      <c r="AT12" s="57">
        <f>'BAR BB| Open rates'!AT11*0.87*0.9+25</f>
        <v>21714.100000000002</v>
      </c>
      <c r="AU12" s="57">
        <f>'BAR BB| Open rates'!AU11*0.87*0.9+25</f>
        <v>21714.100000000002</v>
      </c>
      <c r="AV12" s="57">
        <f>'BAR BB| Open rates'!AV11*0.87*0.9+25</f>
        <v>21714.100000000002</v>
      </c>
      <c r="AW12" s="57">
        <f>'BAR BB| Open rates'!AW11*0.87*0.9+25</f>
        <v>21714.100000000002</v>
      </c>
      <c r="AX12" s="57">
        <f>'BAR BB| Open rates'!AX11*0.87*0.9+25</f>
        <v>21714.100000000002</v>
      </c>
      <c r="AY12" s="57">
        <f>'BAR BB| Open rates'!AY11*0.87*0.9+25</f>
        <v>23280.100000000002</v>
      </c>
      <c r="AZ12" s="57">
        <f>'BAR BB| Open rates'!AZ11*0.87*0.9+25</f>
        <v>23280.100000000002</v>
      </c>
      <c r="BA12" s="57">
        <f>'BAR BB| Open rates'!BA11*0.87*0.9+25</f>
        <v>21714.100000000002</v>
      </c>
      <c r="BB12" s="57">
        <f>'BAR BB| Open rates'!BB11*0.87*0.9+25</f>
        <v>21714.100000000002</v>
      </c>
      <c r="BC12" s="57">
        <f>'BAR BB| Open rates'!BC11*0.87*0.9+25</f>
        <v>21714.100000000002</v>
      </c>
      <c r="BD12" s="57">
        <f>'BAR BB| Open rates'!BD11*0.87*0.9+25</f>
        <v>21714.100000000002</v>
      </c>
      <c r="BE12" s="57">
        <f>'BAR BB| Open rates'!BE11*0.87*0.9+25</f>
        <v>21714.100000000002</v>
      </c>
      <c r="BF12" s="57">
        <f>'BAR BB| Open rates'!BF11*0.87*0.9+25</f>
        <v>23280.100000000002</v>
      </c>
      <c r="BG12" s="57">
        <f>'BAR BB| Open rates'!BG11*0.87*0.9+25</f>
        <v>23280.100000000002</v>
      </c>
      <c r="BH12" s="57">
        <f>'BAR BB| Open rates'!BH11*0.87*0.9+25</f>
        <v>19208.5</v>
      </c>
      <c r="BI12" s="57">
        <f>'BAR BB| Open rates'!BI11*0.87*0.9+25</f>
        <v>19208.5</v>
      </c>
      <c r="BJ12" s="57">
        <f>'BAR BB| Open rates'!BJ11*0.87*0.9+25</f>
        <v>19208.5</v>
      </c>
      <c r="BK12" s="57">
        <f>'BAR BB| Open rates'!BK11*0.87*0.9+25</f>
        <v>19208.5</v>
      </c>
      <c r="BL12" s="57">
        <f>'BAR BB| Open rates'!BL11*0.87*0.9+25</f>
        <v>19208.5</v>
      </c>
      <c r="BM12" s="57">
        <f>'BAR BB| Open rates'!BM11*0.87*0.9+25</f>
        <v>20148.100000000002</v>
      </c>
      <c r="BN12" s="57">
        <f>'BAR BB| Open rates'!BN11*0.87*0.9+25</f>
        <v>20148.100000000002</v>
      </c>
      <c r="BO12" s="57">
        <f>'BAR BB| Open rates'!BO11*0.87*0.9+25</f>
        <v>18425.5</v>
      </c>
      <c r="BP12" s="57">
        <f>'BAR BB| Open rates'!BP11*0.87*0.9+25</f>
        <v>18425.5</v>
      </c>
      <c r="BQ12" s="57">
        <f>'BAR BB| Open rates'!BQ11*0.87*0.9+25</f>
        <v>20148.100000000002</v>
      </c>
      <c r="BR12" s="57">
        <f>'BAR BB| Open rates'!BR11*0.87*0.9+25</f>
        <v>20148.100000000002</v>
      </c>
      <c r="BS12" s="57">
        <f>'BAR BB| Open rates'!BS11*0.87*0.9+25</f>
        <v>20148.100000000002</v>
      </c>
      <c r="BT12" s="57">
        <f>'BAR BB| Open rates'!BT11*0.87*0.9+25</f>
        <v>20148.100000000002</v>
      </c>
      <c r="BU12" s="57">
        <f>'BAR BB| Open rates'!BU11*0.87*0.9+25</f>
        <v>20148.100000000002</v>
      </c>
      <c r="BV12" s="57">
        <f>'BAR BB| Open rates'!BV11*0.87*0.9+25</f>
        <v>18425.5</v>
      </c>
      <c r="BW12" s="57">
        <f>'BAR BB| Open rates'!BW11*0.87*0.9+25</f>
        <v>18425.5</v>
      </c>
      <c r="BX12" s="57">
        <f>'BAR BB| Open rates'!BX11*0.87*0.9+25</f>
        <v>18425.5</v>
      </c>
      <c r="BY12" s="57">
        <f>'BAR BB| Open rates'!BY11*0.87*0.9+25</f>
        <v>18425.5</v>
      </c>
      <c r="BZ12" s="57">
        <f>'BAR BB| Open rates'!BZ11*0.87*0.9+25</f>
        <v>18425.5</v>
      </c>
      <c r="CA12" s="57">
        <f>'BAR BB| Open rates'!CA11*0.87*0.9+25</f>
        <v>20148.100000000002</v>
      </c>
      <c r="CB12" s="57">
        <f>'BAR BB| Open rates'!CB11*0.87*0.9+25</f>
        <v>20148.100000000002</v>
      </c>
      <c r="CC12" s="57">
        <f>'BAR BB| Open rates'!CC11*0.87*0.9+25</f>
        <v>18425.5</v>
      </c>
      <c r="CD12" s="57">
        <f>'BAR BB| Open rates'!CD11*0.87*0.9+25</f>
        <v>18425.5</v>
      </c>
      <c r="CE12" s="57">
        <f>'BAR BB| Open rates'!CE11*0.87*0.9+25</f>
        <v>18425.5</v>
      </c>
      <c r="CF12" s="57">
        <f>'BAR BB| Open rates'!CF11*0.87*0.9+25</f>
        <v>18425.5</v>
      </c>
      <c r="CG12" s="57">
        <f>'BAR BB| Open rates'!CG11*0.87*0.9+25</f>
        <v>18425.5</v>
      </c>
      <c r="CH12" s="57">
        <f>'BAR BB| Open rates'!CH11*0.87*0.9+25</f>
        <v>20148.100000000002</v>
      </c>
      <c r="CI12" s="57">
        <f>'BAR BB| Open rates'!CI11*0.87*0.9+25</f>
        <v>20148.100000000002</v>
      </c>
      <c r="CJ12" s="57">
        <f>'BAR BB| Open rates'!CJ11*0.87*0.9+25</f>
        <v>18425.5</v>
      </c>
      <c r="CK12" s="57">
        <f>'BAR BB| Open rates'!CK11*0.87*0.9+25</f>
        <v>18425.5</v>
      </c>
      <c r="CL12" s="57">
        <f>'BAR BB| Open rates'!CL11*0.87*0.9+25</f>
        <v>18425.5</v>
      </c>
      <c r="CM12" s="57">
        <f>'BAR BB| Open rates'!CM11*0.87*0.9+25</f>
        <v>18425.5</v>
      </c>
      <c r="CN12" s="57">
        <f>'BAR BB| Open rates'!CN11*0.87*0.9+25</f>
        <v>18425.5</v>
      </c>
      <c r="CO12" s="57">
        <f>'BAR BB| Open rates'!CO11*0.87*0.9+25</f>
        <v>20148.100000000002</v>
      </c>
      <c r="CP12" s="57">
        <f>'BAR BB| Open rates'!CP11*0.87*0.9+25</f>
        <v>20148.100000000002</v>
      </c>
      <c r="CQ12" s="57">
        <f>'BAR BB| Open rates'!CQ11*0.87*0.9+25</f>
        <v>18425.5</v>
      </c>
      <c r="CR12" s="57">
        <f>'BAR BB| Open rates'!CR11*0.87*0.9+25</f>
        <v>18425.5</v>
      </c>
      <c r="CS12" s="57">
        <f>'BAR BB| Open rates'!CS11*0.87*0.9+25</f>
        <v>18425.5</v>
      </c>
      <c r="CT12" s="57">
        <f>'BAR BB| Open rates'!CT11*0.87*0.9+25</f>
        <v>18425.5</v>
      </c>
    </row>
    <row r="13" spans="1:98" s="36" customFormat="1" ht="12" customHeight="1" x14ac:dyDescent="0.2">
      <c r="A13" s="163">
        <v>2</v>
      </c>
      <c r="B13" s="57">
        <f>'BAR BB| Open rates'!B12*0.87*0.9+25</f>
        <v>24611.200000000001</v>
      </c>
      <c r="C13" s="57">
        <f>'BAR BB| Open rates'!C12*0.87*0.9+25</f>
        <v>24611.200000000001</v>
      </c>
      <c r="D13" s="57">
        <f>'BAR BB| Open rates'!D12*0.87*0.9+25</f>
        <v>22497.100000000002</v>
      </c>
      <c r="E13" s="57">
        <f>'BAR BB| Open rates'!E12*0.87*0.9+25</f>
        <v>22497.100000000002</v>
      </c>
      <c r="F13" s="57">
        <f>'BAR BB| Open rates'!F12*0.87*0.9+25</f>
        <v>20774.5</v>
      </c>
      <c r="G13" s="57">
        <f>'BAR BB| Open rates'!G12*0.87*0.9+25</f>
        <v>22497.100000000002</v>
      </c>
      <c r="H13" s="57">
        <f>'BAR BB| Open rates'!H12*0.87*0.9+25</f>
        <v>22497.100000000002</v>
      </c>
      <c r="I13" s="57">
        <f>'BAR BB| Open rates'!I12*0.87*0.9+25</f>
        <v>24063.100000000002</v>
      </c>
      <c r="J13" s="57">
        <f>'BAR BB| Open rates'!J12*0.87*0.9+25</f>
        <v>24063.100000000002</v>
      </c>
      <c r="K13" s="57">
        <f>'BAR BB| Open rates'!K12*0.87*0.9+25</f>
        <v>22497.100000000002</v>
      </c>
      <c r="L13" s="57">
        <f>'BAR BB| Open rates'!L12*0.87*0.9+25</f>
        <v>22497.100000000002</v>
      </c>
      <c r="M13" s="57">
        <f>'BAR BB| Open rates'!M12*0.87*0.9+25</f>
        <v>22497.100000000002</v>
      </c>
      <c r="N13" s="57">
        <f>'BAR BB| Open rates'!N12*0.87*0.9+25</f>
        <v>22497.100000000002</v>
      </c>
      <c r="O13" s="57">
        <f>'BAR BB| Open rates'!O12*0.87*0.9+25</f>
        <v>22497.100000000002</v>
      </c>
      <c r="P13" s="57">
        <f>'BAR BB| Open rates'!P12*0.87*0.9+25</f>
        <v>24063.100000000002</v>
      </c>
      <c r="Q13" s="57">
        <f>'BAR BB| Open rates'!Q12*0.87*0.9+25</f>
        <v>24063.100000000002</v>
      </c>
      <c r="R13" s="57">
        <f>'BAR BB| Open rates'!R12*0.87*0.9+25</f>
        <v>24063.100000000002</v>
      </c>
      <c r="S13" s="57">
        <f>'BAR BB| Open rates'!S12*0.87*0.9+25</f>
        <v>24063.100000000002</v>
      </c>
      <c r="T13" s="57">
        <f>'BAR BB| Open rates'!T12*0.87*0.9+25</f>
        <v>24063.100000000002</v>
      </c>
      <c r="U13" s="57">
        <f>'BAR BB| Open rates'!U12*0.87*0.9+25</f>
        <v>24063.100000000002</v>
      </c>
      <c r="V13" s="57">
        <f>'BAR BB| Open rates'!V12*0.87*0.9+25</f>
        <v>24063.100000000002</v>
      </c>
      <c r="W13" s="57">
        <f>'BAR BB| Open rates'!W12*0.87*0.9+25</f>
        <v>25629.100000000002</v>
      </c>
      <c r="X13" s="57">
        <f>'BAR BB| Open rates'!X12*0.87*0.9+25</f>
        <v>25629.100000000002</v>
      </c>
      <c r="Y13" s="57">
        <f>'BAR BB| Open rates'!Y12*0.87*0.9+25</f>
        <v>24063.100000000002</v>
      </c>
      <c r="Z13" s="57">
        <f>'BAR BB| Open rates'!Z12*0.87*0.9+25</f>
        <v>24063.100000000002</v>
      </c>
      <c r="AA13" s="57">
        <f>'BAR BB| Open rates'!AA12*0.87*0.9+25</f>
        <v>24063.100000000002</v>
      </c>
      <c r="AB13" s="57">
        <f>'BAR BB| Open rates'!AB12*0.87*0.9+25</f>
        <v>24063.100000000002</v>
      </c>
      <c r="AC13" s="57">
        <f>'BAR BB| Open rates'!AC12*0.87*0.9+25</f>
        <v>24063.100000000002</v>
      </c>
      <c r="AD13" s="57">
        <f>'BAR BB| Open rates'!AD12*0.87*0.9+25</f>
        <v>25629.100000000002</v>
      </c>
      <c r="AE13" s="57">
        <f>'BAR BB| Open rates'!AE12*0.87*0.9+25</f>
        <v>25629.100000000002</v>
      </c>
      <c r="AF13" s="57">
        <f>'BAR BB| Open rates'!AF12*0.87*0.9+25</f>
        <v>24063.100000000002</v>
      </c>
      <c r="AG13" s="57">
        <f>'BAR BB| Open rates'!AG12*0.87*0.9+25</f>
        <v>24063.100000000002</v>
      </c>
      <c r="AH13" s="57">
        <f>'BAR BB| Open rates'!AH12*0.87*0.9+25</f>
        <v>24063.100000000002</v>
      </c>
      <c r="AI13" s="57">
        <f>'BAR BB| Open rates'!AI12*0.87*0.9+25</f>
        <v>24063.100000000002</v>
      </c>
      <c r="AJ13" s="57">
        <f>'BAR BB| Open rates'!AJ12*0.87*0.9+25</f>
        <v>24063.100000000002</v>
      </c>
      <c r="AK13" s="57">
        <f>'BAR BB| Open rates'!AK12*0.87*0.9+25</f>
        <v>25629.100000000002</v>
      </c>
      <c r="AL13" s="57">
        <f>'BAR BB| Open rates'!AL12*0.87*0.9+25</f>
        <v>25629.100000000002</v>
      </c>
      <c r="AM13" s="57">
        <f>'BAR BB| Open rates'!AM12*0.87*0.9+25</f>
        <v>24063.100000000002</v>
      </c>
      <c r="AN13" s="57">
        <f>'BAR BB| Open rates'!AN12*0.87*0.9+25</f>
        <v>24063.100000000002</v>
      </c>
      <c r="AO13" s="57">
        <f>'BAR BB| Open rates'!AO12*0.87*0.9+25</f>
        <v>24063.100000000002</v>
      </c>
      <c r="AP13" s="57">
        <f>'BAR BB| Open rates'!AP12*0.87*0.9+25</f>
        <v>24063.100000000002</v>
      </c>
      <c r="AQ13" s="57">
        <f>'BAR BB| Open rates'!AQ12*0.87*0.9+25</f>
        <v>24063.100000000002</v>
      </c>
      <c r="AR13" s="57">
        <f>'BAR BB| Open rates'!AR12*0.87*0.9+25</f>
        <v>25629.100000000002</v>
      </c>
      <c r="AS13" s="57">
        <f>'BAR BB| Open rates'!AS12*0.87*0.9+25</f>
        <v>25629.100000000002</v>
      </c>
      <c r="AT13" s="57">
        <f>'BAR BB| Open rates'!AT12*0.87*0.9+25</f>
        <v>24063.100000000002</v>
      </c>
      <c r="AU13" s="57">
        <f>'BAR BB| Open rates'!AU12*0.87*0.9+25</f>
        <v>24063.100000000002</v>
      </c>
      <c r="AV13" s="57">
        <f>'BAR BB| Open rates'!AV12*0.87*0.9+25</f>
        <v>24063.100000000002</v>
      </c>
      <c r="AW13" s="57">
        <f>'BAR BB| Open rates'!AW12*0.87*0.9+25</f>
        <v>24063.100000000002</v>
      </c>
      <c r="AX13" s="57">
        <f>'BAR BB| Open rates'!AX12*0.87*0.9+25</f>
        <v>24063.100000000002</v>
      </c>
      <c r="AY13" s="57">
        <f>'BAR BB| Open rates'!AY12*0.87*0.9+25</f>
        <v>25629.100000000002</v>
      </c>
      <c r="AZ13" s="57">
        <f>'BAR BB| Open rates'!AZ12*0.87*0.9+25</f>
        <v>25629.100000000002</v>
      </c>
      <c r="BA13" s="57">
        <f>'BAR BB| Open rates'!BA12*0.87*0.9+25</f>
        <v>24063.100000000002</v>
      </c>
      <c r="BB13" s="57">
        <f>'BAR BB| Open rates'!BB12*0.87*0.9+25</f>
        <v>24063.100000000002</v>
      </c>
      <c r="BC13" s="57">
        <f>'BAR BB| Open rates'!BC12*0.87*0.9+25</f>
        <v>24063.100000000002</v>
      </c>
      <c r="BD13" s="57">
        <f>'BAR BB| Open rates'!BD12*0.87*0.9+25</f>
        <v>24063.100000000002</v>
      </c>
      <c r="BE13" s="57">
        <f>'BAR BB| Open rates'!BE12*0.87*0.9+25</f>
        <v>24063.100000000002</v>
      </c>
      <c r="BF13" s="57">
        <f>'BAR BB| Open rates'!BF12*0.87*0.9+25</f>
        <v>25629.100000000002</v>
      </c>
      <c r="BG13" s="57">
        <f>'BAR BB| Open rates'!BG12*0.87*0.9+25</f>
        <v>25629.100000000002</v>
      </c>
      <c r="BH13" s="57">
        <f>'BAR BB| Open rates'!BH12*0.87*0.9+25</f>
        <v>21557.5</v>
      </c>
      <c r="BI13" s="57">
        <f>'BAR BB| Open rates'!BI12*0.87*0.9+25</f>
        <v>21557.5</v>
      </c>
      <c r="BJ13" s="57">
        <f>'BAR BB| Open rates'!BJ12*0.87*0.9+25</f>
        <v>21557.5</v>
      </c>
      <c r="BK13" s="57">
        <f>'BAR BB| Open rates'!BK12*0.87*0.9+25</f>
        <v>21557.5</v>
      </c>
      <c r="BL13" s="57">
        <f>'BAR BB| Open rates'!BL12*0.87*0.9+25</f>
        <v>21557.5</v>
      </c>
      <c r="BM13" s="57">
        <f>'BAR BB| Open rates'!BM12*0.87*0.9+25</f>
        <v>22497.100000000002</v>
      </c>
      <c r="BN13" s="57">
        <f>'BAR BB| Open rates'!BN12*0.87*0.9+25</f>
        <v>22497.100000000002</v>
      </c>
      <c r="BO13" s="57">
        <f>'BAR BB| Open rates'!BO12*0.87*0.9+25</f>
        <v>20774.5</v>
      </c>
      <c r="BP13" s="57">
        <f>'BAR BB| Open rates'!BP12*0.87*0.9+25</f>
        <v>20774.5</v>
      </c>
      <c r="BQ13" s="57">
        <f>'BAR BB| Open rates'!BQ12*0.87*0.9+25</f>
        <v>22497.100000000002</v>
      </c>
      <c r="BR13" s="57">
        <f>'BAR BB| Open rates'!BR12*0.87*0.9+25</f>
        <v>22497.100000000002</v>
      </c>
      <c r="BS13" s="57">
        <f>'BAR BB| Open rates'!BS12*0.87*0.9+25</f>
        <v>22497.100000000002</v>
      </c>
      <c r="BT13" s="57">
        <f>'BAR BB| Open rates'!BT12*0.87*0.9+25</f>
        <v>22497.100000000002</v>
      </c>
      <c r="BU13" s="57">
        <f>'BAR BB| Open rates'!BU12*0.87*0.9+25</f>
        <v>22497.100000000002</v>
      </c>
      <c r="BV13" s="57">
        <f>'BAR BB| Open rates'!BV12*0.87*0.9+25</f>
        <v>20774.5</v>
      </c>
      <c r="BW13" s="57">
        <f>'BAR BB| Open rates'!BW12*0.87*0.9+25</f>
        <v>20774.5</v>
      </c>
      <c r="BX13" s="57">
        <f>'BAR BB| Open rates'!BX12*0.87*0.9+25</f>
        <v>20774.5</v>
      </c>
      <c r="BY13" s="57">
        <f>'BAR BB| Open rates'!BY12*0.87*0.9+25</f>
        <v>20774.5</v>
      </c>
      <c r="BZ13" s="57">
        <f>'BAR BB| Open rates'!BZ12*0.87*0.9+25</f>
        <v>20774.5</v>
      </c>
      <c r="CA13" s="57">
        <f>'BAR BB| Open rates'!CA12*0.87*0.9+25</f>
        <v>22497.100000000002</v>
      </c>
      <c r="CB13" s="57">
        <f>'BAR BB| Open rates'!CB12*0.87*0.9+25</f>
        <v>22497.100000000002</v>
      </c>
      <c r="CC13" s="57">
        <f>'BAR BB| Open rates'!CC12*0.87*0.9+25</f>
        <v>20774.5</v>
      </c>
      <c r="CD13" s="57">
        <f>'BAR BB| Open rates'!CD12*0.87*0.9+25</f>
        <v>20774.5</v>
      </c>
      <c r="CE13" s="57">
        <f>'BAR BB| Open rates'!CE12*0.87*0.9+25</f>
        <v>20774.5</v>
      </c>
      <c r="CF13" s="57">
        <f>'BAR BB| Open rates'!CF12*0.87*0.9+25</f>
        <v>20774.5</v>
      </c>
      <c r="CG13" s="57">
        <f>'BAR BB| Open rates'!CG12*0.87*0.9+25</f>
        <v>20774.5</v>
      </c>
      <c r="CH13" s="57">
        <f>'BAR BB| Open rates'!CH12*0.87*0.9+25</f>
        <v>22497.100000000002</v>
      </c>
      <c r="CI13" s="57">
        <f>'BAR BB| Open rates'!CI12*0.87*0.9+25</f>
        <v>22497.100000000002</v>
      </c>
      <c r="CJ13" s="57">
        <f>'BAR BB| Open rates'!CJ12*0.87*0.9+25</f>
        <v>20774.5</v>
      </c>
      <c r="CK13" s="57">
        <f>'BAR BB| Open rates'!CK12*0.87*0.9+25</f>
        <v>20774.5</v>
      </c>
      <c r="CL13" s="57">
        <f>'BAR BB| Open rates'!CL12*0.87*0.9+25</f>
        <v>20774.5</v>
      </c>
      <c r="CM13" s="57">
        <f>'BAR BB| Open rates'!CM12*0.87*0.9+25</f>
        <v>20774.5</v>
      </c>
      <c r="CN13" s="57">
        <f>'BAR BB| Open rates'!CN12*0.87*0.9+25</f>
        <v>20774.5</v>
      </c>
      <c r="CO13" s="57">
        <f>'BAR BB| Open rates'!CO12*0.87*0.9+25</f>
        <v>22497.100000000002</v>
      </c>
      <c r="CP13" s="57">
        <f>'BAR BB| Open rates'!CP12*0.87*0.9+25</f>
        <v>22497.100000000002</v>
      </c>
      <c r="CQ13" s="57">
        <f>'BAR BB| Open rates'!CQ12*0.87*0.9+25</f>
        <v>20774.5</v>
      </c>
      <c r="CR13" s="57">
        <f>'BAR BB| Open rates'!CR12*0.87*0.9+25</f>
        <v>20774.5</v>
      </c>
      <c r="CS13" s="57">
        <f>'BAR BB| Open rates'!CS12*0.87*0.9+25</f>
        <v>20774.5</v>
      </c>
      <c r="CT13" s="57">
        <f>'BAR BB| Open rates'!CT12*0.87*0.9+25</f>
        <v>20774.5</v>
      </c>
    </row>
    <row r="15" spans="1:98" s="36" customFormat="1" ht="12" customHeight="1" x14ac:dyDescent="0.2">
      <c r="A15" s="371" t="s">
        <v>172</v>
      </c>
    </row>
    <row r="16" spans="1:98" s="36" customFormat="1" ht="12" customHeight="1" x14ac:dyDescent="0.2">
      <c r="A16" s="371"/>
    </row>
    <row r="17" spans="1:1" ht="13.5" thickBot="1" x14ac:dyDescent="0.25">
      <c r="A17" s="33"/>
    </row>
    <row r="18" spans="1:1" ht="221.25" customHeight="1" thickBot="1" x14ac:dyDescent="0.25">
      <c r="A18" s="322" t="s">
        <v>458</v>
      </c>
    </row>
    <row r="19" spans="1:1" ht="12" customHeight="1" x14ac:dyDescent="0.2">
      <c r="A19" s="33"/>
    </row>
    <row r="20" spans="1:1" x14ac:dyDescent="0.2">
      <c r="A20" s="290" t="s">
        <v>83</v>
      </c>
    </row>
    <row r="21" spans="1:1" ht="34.5" customHeight="1" x14ac:dyDescent="0.2">
      <c r="A21" s="186" t="s">
        <v>441</v>
      </c>
    </row>
    <row r="22" spans="1:1" ht="24" x14ac:dyDescent="0.2">
      <c r="A22" s="186" t="s">
        <v>442</v>
      </c>
    </row>
    <row r="23" spans="1:1" x14ac:dyDescent="0.2">
      <c r="A23" s="36"/>
    </row>
    <row r="24" spans="1:1" x14ac:dyDescent="0.2">
      <c r="A24" s="291" t="s">
        <v>74</v>
      </c>
    </row>
    <row r="25" spans="1:1" ht="12.75" customHeight="1" x14ac:dyDescent="0.2">
      <c r="A25" s="178" t="s">
        <v>75</v>
      </c>
    </row>
    <row r="26" spans="1:1" ht="24" x14ac:dyDescent="0.2">
      <c r="A26" s="175" t="s">
        <v>76</v>
      </c>
    </row>
    <row r="27" spans="1:1" ht="24" x14ac:dyDescent="0.2">
      <c r="A27" s="175" t="s">
        <v>89</v>
      </c>
    </row>
    <row r="28" spans="1:1" x14ac:dyDescent="0.2">
      <c r="A28" s="175" t="s">
        <v>78</v>
      </c>
    </row>
    <row r="29" spans="1:1" ht="36" x14ac:dyDescent="0.2">
      <c r="A29" s="175" t="s">
        <v>79</v>
      </c>
    </row>
    <row r="30" spans="1:1" ht="24" x14ac:dyDescent="0.2">
      <c r="A30" s="175" t="s">
        <v>187</v>
      </c>
    </row>
    <row r="31" spans="1:1" x14ac:dyDescent="0.2">
      <c r="A31" s="175" t="s">
        <v>105</v>
      </c>
    </row>
    <row r="32" spans="1:1" x14ac:dyDescent="0.2">
      <c r="A32" s="289" t="s">
        <v>309</v>
      </c>
    </row>
    <row r="33" spans="1:1" ht="24" x14ac:dyDescent="0.2">
      <c r="A33" s="175" t="s">
        <v>203</v>
      </c>
    </row>
    <row r="34" spans="1:1" ht="54" customHeight="1" x14ac:dyDescent="0.2">
      <c r="A34" s="289" t="s">
        <v>456</v>
      </c>
    </row>
    <row r="35" spans="1:1" ht="12.75" customHeight="1" x14ac:dyDescent="0.2">
      <c r="A35" s="386" t="s">
        <v>101</v>
      </c>
    </row>
    <row r="36" spans="1:1" x14ac:dyDescent="0.2">
      <c r="A36" s="387"/>
    </row>
    <row r="37" spans="1:1" x14ac:dyDescent="0.2">
      <c r="A37" s="388"/>
    </row>
    <row r="38" spans="1:1" x14ac:dyDescent="0.2">
      <c r="A38" s="223"/>
    </row>
    <row r="39" spans="1:1" ht="38.25" customHeight="1" x14ac:dyDescent="0.2">
      <c r="A39" s="206" t="s">
        <v>204</v>
      </c>
    </row>
    <row r="40" spans="1:1" x14ac:dyDescent="0.2">
      <c r="A40" s="244" t="s">
        <v>443</v>
      </c>
    </row>
    <row r="41" spans="1:1" ht="24" x14ac:dyDescent="0.2">
      <c r="A41" s="288" t="s">
        <v>457</v>
      </c>
    </row>
    <row r="42" spans="1:1" x14ac:dyDescent="0.2">
      <c r="A42" s="174" t="s">
        <v>81</v>
      </c>
    </row>
    <row r="43" spans="1:1" ht="96" x14ac:dyDescent="0.2">
      <c r="A43" s="176" t="s">
        <v>462</v>
      </c>
    </row>
    <row r="44" spans="1:1" x14ac:dyDescent="0.2">
      <c r="A44" s="176"/>
    </row>
    <row r="45" spans="1:1" ht="13.5" thickBot="1" x14ac:dyDescent="0.25">
      <c r="A45" s="320"/>
    </row>
    <row r="46" spans="1:1" ht="132.75" thickBot="1" x14ac:dyDescent="0.25">
      <c r="A46" s="321" t="s">
        <v>467</v>
      </c>
    </row>
    <row r="47" spans="1:1" ht="24" x14ac:dyDescent="0.2">
      <c r="A47" s="207" t="s">
        <v>444</v>
      </c>
    </row>
    <row r="48" spans="1:1" x14ac:dyDescent="0.2">
      <c r="A48" s="225" t="s">
        <v>205</v>
      </c>
    </row>
    <row r="49" spans="1:1" x14ac:dyDescent="0.2">
      <c r="A49" s="225"/>
    </row>
    <row r="50" spans="1:1" ht="48" x14ac:dyDescent="0.2">
      <c r="A50" s="207" t="s">
        <v>445</v>
      </c>
    </row>
    <row r="51" spans="1:1" x14ac:dyDescent="0.2">
      <c r="A51" s="225" t="s">
        <v>313</v>
      </c>
    </row>
    <row r="52" spans="1:1" x14ac:dyDescent="0.2">
      <c r="A52" s="15"/>
    </row>
    <row r="53" spans="1:1" x14ac:dyDescent="0.2">
      <c r="A53" s="224" t="s">
        <v>446</v>
      </c>
    </row>
    <row r="54" spans="1:1" x14ac:dyDescent="0.2">
      <c r="A54" s="226"/>
    </row>
    <row r="55" spans="1:1" ht="24" x14ac:dyDescent="0.2">
      <c r="A55" s="255" t="s">
        <v>447</v>
      </c>
    </row>
    <row r="56" spans="1:1" ht="37.5" customHeight="1" x14ac:dyDescent="0.2">
      <c r="A56" s="225" t="s">
        <v>316</v>
      </c>
    </row>
    <row r="57" spans="1:1" x14ac:dyDescent="0.2">
      <c r="A57" s="284"/>
    </row>
    <row r="58" spans="1:1" x14ac:dyDescent="0.2">
      <c r="A58" s="285" t="s">
        <v>448</v>
      </c>
    </row>
    <row r="59" spans="1:1" x14ac:dyDescent="0.2">
      <c r="A59" s="284"/>
    </row>
    <row r="60" spans="1:1" ht="72" x14ac:dyDescent="0.2">
      <c r="A60" s="286" t="s">
        <v>449</v>
      </c>
    </row>
    <row r="61" spans="1:1" x14ac:dyDescent="0.2">
      <c r="A61" s="227"/>
    </row>
    <row r="62" spans="1:1" ht="13.5" thickBot="1" x14ac:dyDescent="0.25">
      <c r="A62" s="226"/>
    </row>
    <row r="63" spans="1:1" ht="96" x14ac:dyDescent="0.2">
      <c r="A63" s="232" t="s">
        <v>450</v>
      </c>
    </row>
    <row r="64" spans="1:1" ht="24.75" thickBot="1" x14ac:dyDescent="0.25">
      <c r="A64" s="233" t="s">
        <v>141</v>
      </c>
    </row>
    <row r="66" spans="1:1" ht="24" x14ac:dyDescent="0.2">
      <c r="A66" s="177" t="s">
        <v>318</v>
      </c>
    </row>
    <row r="67" spans="1:1" x14ac:dyDescent="0.2">
      <c r="A67" s="207" t="s">
        <v>365</v>
      </c>
    </row>
    <row r="68" spans="1:1" x14ac:dyDescent="0.2">
      <c r="A68" s="205" t="s">
        <v>206</v>
      </c>
    </row>
    <row r="69" spans="1:1" s="31" customFormat="1" x14ac:dyDescent="0.2">
      <c r="A69" s="176"/>
    </row>
    <row r="70" spans="1:1" s="31" customFormat="1" x14ac:dyDescent="0.2">
      <c r="A70" s="207" t="s">
        <v>249</v>
      </c>
    </row>
    <row r="71" spans="1:1" s="31" customFormat="1" x14ac:dyDescent="0.2">
      <c r="A71" s="205" t="s">
        <v>319</v>
      </c>
    </row>
    <row r="72" spans="1:1" s="31" customFormat="1" x14ac:dyDescent="0.2">
      <c r="A72" s="176"/>
    </row>
    <row r="73" spans="1:1" s="31" customFormat="1" x14ac:dyDescent="0.2">
      <c r="A73" s="207" t="s">
        <v>366</v>
      </c>
    </row>
    <row r="74" spans="1:1" s="31" customFormat="1" x14ac:dyDescent="0.2">
      <c r="A74" s="205" t="s">
        <v>367</v>
      </c>
    </row>
    <row r="75" spans="1:1" s="31" customFormat="1" ht="15.75" customHeight="1" x14ac:dyDescent="0.2">
      <c r="A75" s="205"/>
    </row>
    <row r="76" spans="1:1" s="31" customFormat="1" ht="54.75" customHeight="1" x14ac:dyDescent="0.2">
      <c r="A76" s="287" t="s">
        <v>451</v>
      </c>
    </row>
    <row r="77" spans="1:1" s="154" customFormat="1" ht="17.25" customHeight="1" x14ac:dyDescent="0.2">
      <c r="A77" s="176"/>
    </row>
    <row r="78" spans="1:1" s="31" customFormat="1" ht="24" x14ac:dyDescent="0.2">
      <c r="A78" s="255" t="s">
        <v>452</v>
      </c>
    </row>
    <row r="79" spans="1:1" s="31" customFormat="1" x14ac:dyDescent="0.2">
      <c r="A79" s="205"/>
    </row>
    <row r="80" spans="1:1" s="31" customFormat="1" x14ac:dyDescent="0.2">
      <c r="A80" s="205"/>
    </row>
    <row r="81" spans="1:1" s="31" customFormat="1" ht="24" x14ac:dyDescent="0.2">
      <c r="A81" s="287" t="s">
        <v>453</v>
      </c>
    </row>
    <row r="82" spans="1:1" s="31" customFormat="1" ht="15.75" customHeight="1" x14ac:dyDescent="0.2">
      <c r="A82" s="205"/>
    </row>
    <row r="83" spans="1:1" s="31" customFormat="1" ht="33" customHeight="1" x14ac:dyDescent="0.2">
      <c r="A83" s="287" t="s">
        <v>454</v>
      </c>
    </row>
    <row r="84" spans="1:1" s="31" customFormat="1" ht="24.75" customHeight="1" x14ac:dyDescent="0.2">
      <c r="A84" s="176"/>
    </row>
    <row r="85" spans="1:1" s="154" customFormat="1" ht="17.25" customHeight="1" thickBot="1" x14ac:dyDescent="0.25">
      <c r="A85" s="229"/>
    </row>
    <row r="86" spans="1:1" s="31" customFormat="1" ht="72" x14ac:dyDescent="0.2">
      <c r="A86" s="234" t="s">
        <v>455</v>
      </c>
    </row>
    <row r="87" spans="1:1" s="31" customFormat="1" ht="24.75" thickBot="1" x14ac:dyDescent="0.25">
      <c r="A87" s="235" t="s">
        <v>329</v>
      </c>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154" customFormat="1" x14ac:dyDescent="0.2">
      <c r="A93" s="231"/>
    </row>
    <row r="94" spans="1:1" s="154" customFormat="1" x14ac:dyDescent="0.2">
      <c r="A94" s="231"/>
    </row>
    <row r="95" spans="1:1" s="154" customFormat="1" ht="12.75" customHeight="1" x14ac:dyDescent="0.2">
      <c r="A95" s="231"/>
    </row>
    <row r="96" spans="1:1" s="154" customFormat="1" x14ac:dyDescent="0.2">
      <c r="A96" s="231"/>
    </row>
    <row r="97" spans="1:1" s="154" customFormat="1" x14ac:dyDescent="0.2">
      <c r="A97" s="231"/>
    </row>
    <row r="98" spans="1:1" s="154" customFormat="1" ht="13.5" customHeight="1" x14ac:dyDescent="0.2">
      <c r="A98" s="231"/>
    </row>
    <row r="99" spans="1:1" s="154" customFormat="1" x14ac:dyDescent="0.2">
      <c r="A99" s="231"/>
    </row>
    <row r="100" spans="1:1" s="154" customFormat="1" x14ac:dyDescent="0.2">
      <c r="A100" s="231"/>
    </row>
    <row r="101" spans="1:1" s="154" customFormat="1" ht="12.75" customHeight="1" x14ac:dyDescent="0.2">
      <c r="A101" s="231"/>
    </row>
    <row r="102" spans="1:1" s="154" customFormat="1" x14ac:dyDescent="0.2">
      <c r="A102" s="231"/>
    </row>
    <row r="103" spans="1:1" s="154" customFormat="1" x14ac:dyDescent="0.2">
      <c r="A103" s="231"/>
    </row>
    <row r="104" spans="1:1" s="154" customFormat="1" x14ac:dyDescent="0.2">
      <c r="A104" s="231"/>
    </row>
    <row r="105" spans="1:1" s="154" customFormat="1" ht="23.25" customHeight="1" x14ac:dyDescent="0.2">
      <c r="A105" s="231"/>
    </row>
    <row r="106" spans="1:1" s="154" customFormat="1" x14ac:dyDescent="0.2"/>
    <row r="107" spans="1:1" s="154" customFormat="1" x14ac:dyDescent="0.2"/>
    <row r="108" spans="1:1" s="154" customFormat="1" x14ac:dyDescent="0.2"/>
    <row r="109" spans="1:1" s="154" customFormat="1" x14ac:dyDescent="0.2"/>
    <row r="110" spans="1:1" s="154" customFormat="1" x14ac:dyDescent="0.2"/>
    <row r="111" spans="1:1" s="31" customFormat="1" x14ac:dyDescent="0.2"/>
    <row r="112" spans="1:1" s="154" customFormat="1" x14ac:dyDescent="0.2"/>
    <row r="113" s="154" customFormat="1" x14ac:dyDescent="0.2"/>
    <row r="114" s="154" customFormat="1" x14ac:dyDescent="0.2"/>
    <row r="115" s="154" customFormat="1" ht="30" customHeight="1" x14ac:dyDescent="0.2"/>
    <row r="116" s="154" customForma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31" customFormat="1" x14ac:dyDescent="0.2"/>
    <row r="127" s="31" customFormat="1" x14ac:dyDescent="0.2"/>
    <row r="128" s="31" customFormat="1" x14ac:dyDescent="0.2"/>
    <row r="129" spans="1:1" s="31" customFormat="1" x14ac:dyDescent="0.2">
      <c r="A129" s="137"/>
    </row>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9" spans="1:1" s="31" customFormat="1" x14ac:dyDescent="0.2">
      <c r="A149"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sheetData>
  <mergeCells count="2">
    <mergeCell ref="A15:A16"/>
    <mergeCell ref="A35:A37"/>
  </mergeCells>
  <pageMargins left="0.75" right="0.75" top="1" bottom="1" header="0.5" footer="0.5"/>
  <pageSetup paperSize="9" orientation="portrait" horizontalDpi="4294967295" verticalDpi="4294967295"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CT104"/>
  <sheetViews>
    <sheetView showGridLines="0" zoomScaleNormal="100" workbookViewId="0">
      <pane xSplit="1" ySplit="2" topLeftCell="B3" activePane="bottomRight" state="frozen"/>
      <selection activeCell="B1" sqref="B1:D1048576"/>
      <selection pane="topRight" activeCell="B1" sqref="B1:D1048576"/>
      <selection pane="bottomLeft" activeCell="B1" sqref="B1:D1048576"/>
      <selection pane="bottomRight" activeCell="B1" sqref="B1:B1048576"/>
    </sheetView>
  </sheetViews>
  <sheetFormatPr defaultColWidth="9.140625" defaultRowHeight="12.75" x14ac:dyDescent="0.2"/>
  <cols>
    <col min="1" max="1" width="47.5703125" style="32" customWidth="1"/>
    <col min="2" max="21" width="9.85546875" style="32" customWidth="1"/>
    <col min="22" max="22" width="9.7109375" style="32" customWidth="1"/>
    <col min="23" max="23" width="9.85546875" style="32" customWidth="1"/>
    <col min="24" max="24" width="9.5703125" style="32" customWidth="1"/>
    <col min="25" max="25" width="10.5703125" style="32" customWidth="1"/>
    <col min="26" max="26" width="10.140625" style="32" customWidth="1"/>
    <col min="27" max="96" width="9.140625" style="32"/>
    <col min="97" max="97" width="11.140625" style="32" customWidth="1"/>
    <col min="98" max="98" width="11" style="32" customWidth="1"/>
    <col min="99" max="16384" width="9.140625" style="32"/>
  </cols>
  <sheetData>
    <row r="1" spans="1:98" x14ac:dyDescent="0.2">
      <c r="A1" s="63" t="s">
        <v>61</v>
      </c>
    </row>
    <row r="2" spans="1:98" x14ac:dyDescent="0.2">
      <c r="A2" s="222" t="s">
        <v>305</v>
      </c>
    </row>
    <row r="3" spans="1:98" x14ac:dyDescent="0.2">
      <c r="A3" s="222" t="s">
        <v>327</v>
      </c>
    </row>
    <row r="4" spans="1:98" s="33" customFormat="1" ht="26.25" customHeight="1" x14ac:dyDescent="0.2">
      <c r="A4" s="64" t="s">
        <v>62</v>
      </c>
      <c r="B4" s="115">
        <f>'BAR BB| Open rates'!B3</f>
        <v>46199</v>
      </c>
      <c r="C4" s="115">
        <f>'BAR BB| Open rates'!C3</f>
        <v>46200</v>
      </c>
      <c r="D4" s="115">
        <f>'BAR BB| Open rates'!D3</f>
        <v>46201</v>
      </c>
      <c r="E4" s="115">
        <f>'BAR BB| Open rates'!E3</f>
        <v>46202</v>
      </c>
      <c r="F4" s="115">
        <f>'BAR BB| Open rates'!F3</f>
        <v>46203</v>
      </c>
      <c r="G4" s="115">
        <f>'BAR BB| Open rates'!G3</f>
        <v>46204</v>
      </c>
      <c r="H4" s="115">
        <f>'BAR BB| Open rates'!H3</f>
        <v>46205</v>
      </c>
      <c r="I4" s="115">
        <f>'BAR BB| Open rates'!I3</f>
        <v>46206</v>
      </c>
      <c r="J4" s="115">
        <f>'BAR BB| Open rates'!J3</f>
        <v>46207</v>
      </c>
      <c r="K4" s="115">
        <f>'BAR BB| Open rates'!K3</f>
        <v>46208</v>
      </c>
      <c r="L4" s="115">
        <f>'BAR BB| Open rates'!L3</f>
        <v>46209</v>
      </c>
      <c r="M4" s="115">
        <f>'BAR BB| Open rates'!M3</f>
        <v>46210</v>
      </c>
      <c r="N4" s="115">
        <f>'BAR BB| Open rates'!N3</f>
        <v>46211</v>
      </c>
      <c r="O4" s="115">
        <f>'BAR BB| Open rates'!O3</f>
        <v>46212</v>
      </c>
      <c r="P4" s="115">
        <f>'BAR BB| Open rates'!P3</f>
        <v>46213</v>
      </c>
      <c r="Q4" s="115">
        <f>'BAR BB| Open rates'!Q3</f>
        <v>46214</v>
      </c>
      <c r="R4" s="115">
        <f>'BAR BB| Open rates'!R3</f>
        <v>46215</v>
      </c>
      <c r="S4" s="115">
        <f>'BAR BB| Open rates'!S3</f>
        <v>46216</v>
      </c>
      <c r="T4" s="115">
        <f>'BAR BB| Open rates'!T3</f>
        <v>46217</v>
      </c>
      <c r="U4" s="115">
        <f>'BAR BB| Open rates'!U3</f>
        <v>46218</v>
      </c>
      <c r="V4" s="115">
        <f>'BAR BB| Open rates'!V3</f>
        <v>46219</v>
      </c>
      <c r="W4" s="115">
        <f>'BAR BB| Open rates'!W3</f>
        <v>46220</v>
      </c>
      <c r="X4" s="115">
        <f>'BAR BB| Open rates'!X3</f>
        <v>46221</v>
      </c>
      <c r="Y4" s="115">
        <f>'BAR BB| Open rates'!Y3</f>
        <v>46222</v>
      </c>
      <c r="Z4" s="115">
        <f>'BAR BB| Open rates'!Z3</f>
        <v>46223</v>
      </c>
      <c r="AA4" s="115">
        <f>'BAR BB| Open rates'!AA3</f>
        <v>46224</v>
      </c>
      <c r="AB4" s="115">
        <f>'BAR BB| Open rates'!AB3</f>
        <v>46225</v>
      </c>
      <c r="AC4" s="115">
        <f>'BAR BB| Open rates'!AC3</f>
        <v>46226</v>
      </c>
      <c r="AD4" s="115">
        <f>'BAR BB| Open rates'!AD3</f>
        <v>46227</v>
      </c>
      <c r="AE4" s="115">
        <f>'BAR BB| Open rates'!AE3</f>
        <v>46228</v>
      </c>
      <c r="AF4" s="115">
        <f>'BAR BB| Open rates'!AF3</f>
        <v>46229</v>
      </c>
      <c r="AG4" s="115">
        <f>'BAR BB| Open rates'!AG3</f>
        <v>46230</v>
      </c>
      <c r="AH4" s="115">
        <f>'BAR BB| Open rates'!AH3</f>
        <v>46231</v>
      </c>
      <c r="AI4" s="115">
        <f>'BAR BB| Open rates'!AI3</f>
        <v>46232</v>
      </c>
      <c r="AJ4" s="115">
        <f>'BAR BB| Open rates'!AJ3</f>
        <v>46233</v>
      </c>
      <c r="AK4" s="115">
        <f>'BAR BB| Open rates'!AK3</f>
        <v>46234</v>
      </c>
      <c r="AL4" s="115">
        <f>'BAR BB| Open rates'!AL3</f>
        <v>46235</v>
      </c>
      <c r="AM4" s="115">
        <f>'BAR BB| Open rates'!AM3</f>
        <v>46236</v>
      </c>
      <c r="AN4" s="115">
        <f>'BAR BB| Open rates'!AN3</f>
        <v>46237</v>
      </c>
      <c r="AO4" s="115">
        <f>'BAR BB| Open rates'!AO3</f>
        <v>46238</v>
      </c>
      <c r="AP4" s="115">
        <f>'BAR BB| Open rates'!AP3</f>
        <v>46239</v>
      </c>
      <c r="AQ4" s="115">
        <f>'BAR BB| Open rates'!AQ3</f>
        <v>46240</v>
      </c>
      <c r="AR4" s="115">
        <f>'BAR BB| Open rates'!AR3</f>
        <v>46241</v>
      </c>
      <c r="AS4" s="115">
        <f>'BAR BB| Open rates'!AS3</f>
        <v>46242</v>
      </c>
      <c r="AT4" s="115">
        <f>'BAR BB| Open rates'!AT3</f>
        <v>46243</v>
      </c>
      <c r="AU4" s="115">
        <f>'BAR BB| Open rates'!AU3</f>
        <v>46244</v>
      </c>
      <c r="AV4" s="115">
        <f>'BAR BB| Open rates'!AV3</f>
        <v>46245</v>
      </c>
      <c r="AW4" s="115">
        <f>'BAR BB| Open rates'!AW3</f>
        <v>46246</v>
      </c>
      <c r="AX4" s="115">
        <f>'BAR BB| Open rates'!AX3</f>
        <v>46247</v>
      </c>
      <c r="AY4" s="115">
        <f>'BAR BB| Open rates'!AY3</f>
        <v>46248</v>
      </c>
      <c r="AZ4" s="115">
        <f>'BAR BB| Open rates'!AZ3</f>
        <v>46249</v>
      </c>
      <c r="BA4" s="115">
        <f>'BAR BB| Open rates'!BA3</f>
        <v>46250</v>
      </c>
      <c r="BB4" s="115">
        <f>'BAR BB| Open rates'!BB3</f>
        <v>46251</v>
      </c>
      <c r="BC4" s="115">
        <f>'BAR BB| Open rates'!BC3</f>
        <v>46252</v>
      </c>
      <c r="BD4" s="115">
        <f>'BAR BB| Open rates'!BD3</f>
        <v>46253</v>
      </c>
      <c r="BE4" s="115">
        <f>'BAR BB| Open rates'!BE3</f>
        <v>46254</v>
      </c>
      <c r="BF4" s="115">
        <f>'BAR BB| Open rates'!BF3</f>
        <v>46255</v>
      </c>
      <c r="BG4" s="115">
        <f>'BAR BB| Open rates'!BG3</f>
        <v>46256</v>
      </c>
      <c r="BH4" s="115">
        <f>'BAR BB| Open rates'!BH3</f>
        <v>46257</v>
      </c>
      <c r="BI4" s="115">
        <f>'BAR BB| Open rates'!BI3</f>
        <v>46258</v>
      </c>
      <c r="BJ4" s="115">
        <f>'BAR BB| Open rates'!BJ3</f>
        <v>46259</v>
      </c>
      <c r="BK4" s="115">
        <f>'BAR BB| Open rates'!BK3</f>
        <v>46260</v>
      </c>
      <c r="BL4" s="115">
        <f>'BAR BB| Open rates'!BL3</f>
        <v>46261</v>
      </c>
      <c r="BM4" s="115">
        <f>'BAR BB| Open rates'!BM3</f>
        <v>46262</v>
      </c>
      <c r="BN4" s="115">
        <f>'BAR BB| Open rates'!BN3</f>
        <v>46263</v>
      </c>
      <c r="BO4" s="115">
        <f>'BAR BB| Open rates'!BO3</f>
        <v>46264</v>
      </c>
      <c r="BP4" s="115">
        <f>'BAR BB| Open rates'!BP3</f>
        <v>46265</v>
      </c>
      <c r="BQ4" s="115">
        <f>'BAR BB| Open rates'!BQ3</f>
        <v>46266</v>
      </c>
      <c r="BR4" s="115">
        <f>'BAR BB| Open rates'!BR3</f>
        <v>46267</v>
      </c>
      <c r="BS4" s="115">
        <f>'BAR BB| Open rates'!BS3</f>
        <v>46268</v>
      </c>
      <c r="BT4" s="115">
        <f>'BAR BB| Open rates'!BT3</f>
        <v>46269</v>
      </c>
      <c r="BU4" s="115">
        <f>'BAR BB| Open rates'!BU3</f>
        <v>46270</v>
      </c>
      <c r="BV4" s="115">
        <f>'BAR BB| Open rates'!BV3</f>
        <v>46271</v>
      </c>
      <c r="BW4" s="115">
        <f>'BAR BB| Open rates'!BW3</f>
        <v>46272</v>
      </c>
      <c r="BX4" s="115">
        <f>'BAR BB| Open rates'!BX3</f>
        <v>46273</v>
      </c>
      <c r="BY4" s="115">
        <f>'BAR BB| Open rates'!BY3</f>
        <v>46274</v>
      </c>
      <c r="BZ4" s="115">
        <f>'BAR BB| Open rates'!BZ3</f>
        <v>46275</v>
      </c>
      <c r="CA4" s="115">
        <f>'BAR BB| Open rates'!CA3</f>
        <v>46276</v>
      </c>
      <c r="CB4" s="115">
        <f>'BAR BB| Open rates'!CB3</f>
        <v>46277</v>
      </c>
      <c r="CC4" s="115">
        <f>'BAR BB| Open rates'!CC3</f>
        <v>46278</v>
      </c>
      <c r="CD4" s="115">
        <f>'BAR BB| Open rates'!CD3</f>
        <v>46279</v>
      </c>
      <c r="CE4" s="115">
        <f>'BAR BB| Open rates'!CE3</f>
        <v>46280</v>
      </c>
      <c r="CF4" s="115">
        <f>'BAR BB| Open rates'!CF3</f>
        <v>46281</v>
      </c>
      <c r="CG4" s="115">
        <f>'BAR BB| Open rates'!CG3</f>
        <v>46282</v>
      </c>
      <c r="CH4" s="115">
        <f>'BAR BB| Open rates'!CH3</f>
        <v>46283</v>
      </c>
      <c r="CI4" s="115">
        <f>'BAR BB| Open rates'!CI3</f>
        <v>46284</v>
      </c>
      <c r="CJ4" s="115">
        <f>'BAR BB| Open rates'!CJ3</f>
        <v>46285</v>
      </c>
      <c r="CK4" s="115">
        <f>'BAR BB| Open rates'!CK3</f>
        <v>46286</v>
      </c>
      <c r="CL4" s="115">
        <f>'BAR BB| Open rates'!CL3</f>
        <v>46287</v>
      </c>
      <c r="CM4" s="115">
        <f>'BAR BB| Open rates'!CM3</f>
        <v>46288</v>
      </c>
      <c r="CN4" s="115">
        <f>'BAR BB| Open rates'!CN3</f>
        <v>46289</v>
      </c>
      <c r="CO4" s="115">
        <f>'BAR BB| Open rates'!CO3</f>
        <v>46290</v>
      </c>
      <c r="CP4" s="115">
        <f>'BAR BB| Open rates'!CP3</f>
        <v>46291</v>
      </c>
      <c r="CQ4" s="115">
        <f>'BAR BB| Open rates'!CQ3</f>
        <v>46292</v>
      </c>
      <c r="CR4" s="115">
        <f>'BAR BB| Open rates'!CR3</f>
        <v>46293</v>
      </c>
      <c r="CS4" s="115">
        <f>'BAR BB| Open rates'!CS3</f>
        <v>46294</v>
      </c>
      <c r="CT4" s="115">
        <f>'BAR BB| Open rates'!CT3</f>
        <v>46295</v>
      </c>
    </row>
    <row r="5" spans="1:98" s="36" customFormat="1" ht="12" customHeight="1" x14ac:dyDescent="0.2">
      <c r="A5" s="163" t="s">
        <v>63</v>
      </c>
    </row>
    <row r="6" spans="1:98" s="36" customFormat="1" ht="12" customHeight="1" x14ac:dyDescent="0.2">
      <c r="A6" s="163">
        <v>1</v>
      </c>
      <c r="B6" s="57">
        <f>'BAR BB| Open rates'!B5*0.9*0.9</f>
        <v>17415</v>
      </c>
      <c r="C6" s="57">
        <f>'BAR BB| Open rates'!C5*0.9*0.9</f>
        <v>17415</v>
      </c>
      <c r="D6" s="57">
        <f>'BAR BB| Open rates'!D5*0.9*0.9</f>
        <v>15228</v>
      </c>
      <c r="E6" s="57">
        <f>'BAR BB| Open rates'!E5*0.9*0.9</f>
        <v>15228</v>
      </c>
      <c r="F6" s="57">
        <f>'BAR BB| Open rates'!F5*0.9*0.9</f>
        <v>13446</v>
      </c>
      <c r="G6" s="57">
        <f>'BAR BB| Open rates'!G5*0.9*0.9</f>
        <v>15228</v>
      </c>
      <c r="H6" s="57">
        <f>'BAR BB| Open rates'!H5*0.9*0.9</f>
        <v>15228</v>
      </c>
      <c r="I6" s="57">
        <f>'BAR BB| Open rates'!I5*0.9*0.9</f>
        <v>16848</v>
      </c>
      <c r="J6" s="57">
        <f>'BAR BB| Open rates'!J5*0.9*0.9</f>
        <v>16848</v>
      </c>
      <c r="K6" s="57">
        <f>'BAR BB| Open rates'!K5*0.9*0.9</f>
        <v>15228</v>
      </c>
      <c r="L6" s="57">
        <f>'BAR BB| Open rates'!L5*0.9*0.9</f>
        <v>15228</v>
      </c>
      <c r="M6" s="57">
        <f>'BAR BB| Open rates'!M5*0.9*0.9</f>
        <v>15228</v>
      </c>
      <c r="N6" s="57">
        <f>'BAR BB| Open rates'!N5*0.9*0.9</f>
        <v>15228</v>
      </c>
      <c r="O6" s="57">
        <f>'BAR BB| Open rates'!O5*0.9*0.9</f>
        <v>15228</v>
      </c>
      <c r="P6" s="57">
        <f>'BAR BB| Open rates'!P5*0.9*0.9</f>
        <v>16848</v>
      </c>
      <c r="Q6" s="57">
        <f>'BAR BB| Open rates'!Q5*0.9*0.9</f>
        <v>16848</v>
      </c>
      <c r="R6" s="57">
        <f>'BAR BB| Open rates'!R5*0.9*0.9</f>
        <v>16848</v>
      </c>
      <c r="S6" s="57">
        <f>'BAR BB| Open rates'!S5*0.9*0.9</f>
        <v>16848</v>
      </c>
      <c r="T6" s="57">
        <f>'BAR BB| Open rates'!T5*0.9*0.9</f>
        <v>16848</v>
      </c>
      <c r="U6" s="57">
        <f>'BAR BB| Open rates'!U5*0.9*0.9</f>
        <v>16848</v>
      </c>
      <c r="V6" s="57">
        <f>'BAR BB| Open rates'!V5*0.9*0.9</f>
        <v>16848</v>
      </c>
      <c r="W6" s="57">
        <f>'BAR BB| Open rates'!W5*0.9*0.9</f>
        <v>18468</v>
      </c>
      <c r="X6" s="57">
        <f>'BAR BB| Open rates'!X5*0.9*0.9</f>
        <v>18468</v>
      </c>
      <c r="Y6" s="57">
        <f>'BAR BB| Open rates'!Y5*0.9*0.9</f>
        <v>16848</v>
      </c>
      <c r="Z6" s="57">
        <f>'BAR BB| Open rates'!Z5*0.9*0.9</f>
        <v>16848</v>
      </c>
      <c r="AA6" s="57">
        <f>'BAR BB| Open rates'!AA5*0.9*0.9</f>
        <v>16848</v>
      </c>
      <c r="AB6" s="57">
        <f>'BAR BB| Open rates'!AB5*0.9*0.9</f>
        <v>16848</v>
      </c>
      <c r="AC6" s="57">
        <f>'BAR BB| Open rates'!AC5*0.9*0.9</f>
        <v>16848</v>
      </c>
      <c r="AD6" s="57">
        <f>'BAR BB| Open rates'!AD5*0.9*0.9</f>
        <v>18468</v>
      </c>
      <c r="AE6" s="57">
        <f>'BAR BB| Open rates'!AE5*0.9*0.9</f>
        <v>18468</v>
      </c>
      <c r="AF6" s="57">
        <f>'BAR BB| Open rates'!AF5*0.9*0.9</f>
        <v>16848</v>
      </c>
      <c r="AG6" s="57">
        <f>'BAR BB| Open rates'!AG5*0.9*0.9</f>
        <v>16848</v>
      </c>
      <c r="AH6" s="57">
        <f>'BAR BB| Open rates'!AH5*0.9*0.9</f>
        <v>16848</v>
      </c>
      <c r="AI6" s="57">
        <f>'BAR BB| Open rates'!AI5*0.9*0.9</f>
        <v>16848</v>
      </c>
      <c r="AJ6" s="57">
        <f>'BAR BB| Open rates'!AJ5*0.9*0.9</f>
        <v>16848</v>
      </c>
      <c r="AK6" s="57">
        <f>'BAR BB| Open rates'!AK5*0.9*0.9</f>
        <v>18468</v>
      </c>
      <c r="AL6" s="57">
        <f>'BAR BB| Open rates'!AL5*0.9*0.9</f>
        <v>18468</v>
      </c>
      <c r="AM6" s="57">
        <f>'BAR BB| Open rates'!AM5*0.9*0.9</f>
        <v>16848</v>
      </c>
      <c r="AN6" s="57">
        <f>'BAR BB| Open rates'!AN5*0.9*0.9</f>
        <v>16848</v>
      </c>
      <c r="AO6" s="57">
        <f>'BAR BB| Open rates'!AO5*0.9*0.9</f>
        <v>16848</v>
      </c>
      <c r="AP6" s="57">
        <f>'BAR BB| Open rates'!AP5*0.9*0.9</f>
        <v>16848</v>
      </c>
      <c r="AQ6" s="57">
        <f>'BAR BB| Open rates'!AQ5*0.9*0.9</f>
        <v>16848</v>
      </c>
      <c r="AR6" s="57">
        <f>'BAR BB| Open rates'!AR5*0.9*0.9</f>
        <v>18468</v>
      </c>
      <c r="AS6" s="57">
        <f>'BAR BB| Open rates'!AS5*0.9*0.9</f>
        <v>18468</v>
      </c>
      <c r="AT6" s="57">
        <f>'BAR BB| Open rates'!AT5*0.9*0.9</f>
        <v>16848</v>
      </c>
      <c r="AU6" s="57">
        <f>'BAR BB| Open rates'!AU5*0.9*0.9</f>
        <v>16848</v>
      </c>
      <c r="AV6" s="57">
        <f>'BAR BB| Open rates'!AV5*0.9*0.9</f>
        <v>16848</v>
      </c>
      <c r="AW6" s="57">
        <f>'BAR BB| Open rates'!AW5*0.9*0.9</f>
        <v>16848</v>
      </c>
      <c r="AX6" s="57">
        <f>'BAR BB| Open rates'!AX5*0.9*0.9</f>
        <v>16848</v>
      </c>
      <c r="AY6" s="57">
        <f>'BAR BB| Open rates'!AY5*0.9*0.9</f>
        <v>18468</v>
      </c>
      <c r="AZ6" s="57">
        <f>'BAR BB| Open rates'!AZ5*0.9*0.9</f>
        <v>18468</v>
      </c>
      <c r="BA6" s="57">
        <f>'BAR BB| Open rates'!BA5*0.9*0.9</f>
        <v>16848</v>
      </c>
      <c r="BB6" s="57">
        <f>'BAR BB| Open rates'!BB5*0.9*0.9</f>
        <v>16848</v>
      </c>
      <c r="BC6" s="57">
        <f>'BAR BB| Open rates'!BC5*0.9*0.9</f>
        <v>16848</v>
      </c>
      <c r="BD6" s="57">
        <f>'BAR BB| Open rates'!BD5*0.9*0.9</f>
        <v>16848</v>
      </c>
      <c r="BE6" s="57">
        <f>'BAR BB| Open rates'!BE5*0.9*0.9</f>
        <v>16848</v>
      </c>
      <c r="BF6" s="57">
        <f>'BAR BB| Open rates'!BF5*0.9*0.9</f>
        <v>18468</v>
      </c>
      <c r="BG6" s="57">
        <f>'BAR BB| Open rates'!BG5*0.9*0.9</f>
        <v>18468</v>
      </c>
      <c r="BH6" s="57">
        <f>'BAR BB| Open rates'!BH5*0.9*0.9</f>
        <v>14256</v>
      </c>
      <c r="BI6" s="57">
        <f>'BAR BB| Open rates'!BI5*0.9*0.9</f>
        <v>14256</v>
      </c>
      <c r="BJ6" s="57">
        <f>'BAR BB| Open rates'!BJ5*0.9*0.9</f>
        <v>14256</v>
      </c>
      <c r="BK6" s="57">
        <f>'BAR BB| Open rates'!BK5*0.9*0.9</f>
        <v>14256</v>
      </c>
      <c r="BL6" s="57">
        <f>'BAR BB| Open rates'!BL5*0.9*0.9</f>
        <v>14256</v>
      </c>
      <c r="BM6" s="57">
        <f>'BAR BB| Open rates'!BM5*0.9*0.9</f>
        <v>15228</v>
      </c>
      <c r="BN6" s="57">
        <f>'BAR BB| Open rates'!BN5*0.9*0.9</f>
        <v>15228</v>
      </c>
      <c r="BO6" s="57">
        <f>'BAR BB| Open rates'!BO5*0.9*0.9</f>
        <v>13446</v>
      </c>
      <c r="BP6" s="57">
        <f>'BAR BB| Open rates'!BP5*0.9*0.9</f>
        <v>13446</v>
      </c>
      <c r="BQ6" s="57">
        <f>'BAR BB| Open rates'!BQ5*0.9*0.9</f>
        <v>15228</v>
      </c>
      <c r="BR6" s="57">
        <f>'BAR BB| Open rates'!BR5*0.9*0.9</f>
        <v>15228</v>
      </c>
      <c r="BS6" s="57">
        <f>'BAR BB| Open rates'!BS5*0.9*0.9</f>
        <v>15228</v>
      </c>
      <c r="BT6" s="57">
        <f>'BAR BB| Open rates'!BT5*0.9*0.9</f>
        <v>15228</v>
      </c>
      <c r="BU6" s="57">
        <f>'BAR BB| Open rates'!BU5*0.9*0.9</f>
        <v>15228</v>
      </c>
      <c r="BV6" s="57">
        <f>'BAR BB| Open rates'!BV5*0.9*0.9</f>
        <v>13446</v>
      </c>
      <c r="BW6" s="57">
        <f>'BAR BB| Open rates'!BW5*0.9*0.9</f>
        <v>13446</v>
      </c>
      <c r="BX6" s="57">
        <f>'BAR BB| Open rates'!BX5*0.9*0.9</f>
        <v>13446</v>
      </c>
      <c r="BY6" s="57">
        <f>'BAR BB| Open rates'!BY5*0.9*0.9</f>
        <v>13446</v>
      </c>
      <c r="BZ6" s="57">
        <f>'BAR BB| Open rates'!BZ5*0.9*0.9</f>
        <v>13446</v>
      </c>
      <c r="CA6" s="57">
        <f>'BAR BB| Open rates'!CA5*0.9*0.9</f>
        <v>15228</v>
      </c>
      <c r="CB6" s="57">
        <f>'BAR BB| Open rates'!CB5*0.9*0.9</f>
        <v>15228</v>
      </c>
      <c r="CC6" s="57">
        <f>'BAR BB| Open rates'!CC5*0.9*0.9</f>
        <v>13446</v>
      </c>
      <c r="CD6" s="57">
        <f>'BAR BB| Open rates'!CD5*0.9*0.9</f>
        <v>13446</v>
      </c>
      <c r="CE6" s="57">
        <f>'BAR BB| Open rates'!CE5*0.9*0.9</f>
        <v>13446</v>
      </c>
      <c r="CF6" s="57">
        <f>'BAR BB| Open rates'!CF5*0.9*0.9</f>
        <v>13446</v>
      </c>
      <c r="CG6" s="57">
        <f>'BAR BB| Open rates'!CG5*0.9*0.9</f>
        <v>13446</v>
      </c>
      <c r="CH6" s="57">
        <f>'BAR BB| Open rates'!CH5*0.9*0.9</f>
        <v>15228</v>
      </c>
      <c r="CI6" s="57">
        <f>'BAR BB| Open rates'!CI5*0.9*0.9</f>
        <v>15228</v>
      </c>
      <c r="CJ6" s="57">
        <f>'BAR BB| Open rates'!CJ5*0.9*0.9</f>
        <v>13446</v>
      </c>
      <c r="CK6" s="57">
        <f>'BAR BB| Open rates'!CK5*0.9*0.9</f>
        <v>13446</v>
      </c>
      <c r="CL6" s="57">
        <f>'BAR BB| Open rates'!CL5*0.9*0.9</f>
        <v>13446</v>
      </c>
      <c r="CM6" s="57">
        <f>'BAR BB| Open rates'!CM5*0.9*0.9</f>
        <v>13446</v>
      </c>
      <c r="CN6" s="57">
        <f>'BAR BB| Open rates'!CN5*0.9*0.9</f>
        <v>13446</v>
      </c>
      <c r="CO6" s="57">
        <f>'BAR BB| Open rates'!CO5*0.9*0.9</f>
        <v>15228</v>
      </c>
      <c r="CP6" s="57">
        <f>'BAR BB| Open rates'!CP5*0.9*0.9</f>
        <v>15228</v>
      </c>
      <c r="CQ6" s="57">
        <f>'BAR BB| Open rates'!CQ5*0.9*0.9</f>
        <v>13446</v>
      </c>
      <c r="CR6" s="57">
        <f>'BAR BB| Open rates'!CR5*0.9*0.9</f>
        <v>13446</v>
      </c>
      <c r="CS6" s="57">
        <f>'BAR BB| Open rates'!CS5*0.9*0.9</f>
        <v>13446</v>
      </c>
      <c r="CT6" s="57">
        <f>'BAR BB| Open rates'!CT5*0.9*0.9</f>
        <v>13446</v>
      </c>
    </row>
    <row r="7" spans="1:98" s="36" customFormat="1" ht="12" customHeight="1" x14ac:dyDescent="0.2">
      <c r="A7" s="163">
        <v>2</v>
      </c>
      <c r="B7" s="57">
        <f>'BAR BB| Open rates'!B6*0.9*0.9</f>
        <v>19845</v>
      </c>
      <c r="C7" s="57">
        <f>'BAR BB| Open rates'!C6*0.9*0.9</f>
        <v>19845</v>
      </c>
      <c r="D7" s="57">
        <f>'BAR BB| Open rates'!D6*0.9*0.9</f>
        <v>17658</v>
      </c>
      <c r="E7" s="57">
        <f>'BAR BB| Open rates'!E6*0.9*0.9</f>
        <v>17658</v>
      </c>
      <c r="F7" s="57">
        <f>'BAR BB| Open rates'!F6*0.9*0.9</f>
        <v>15876</v>
      </c>
      <c r="G7" s="57">
        <f>'BAR BB| Open rates'!G6*0.9*0.9</f>
        <v>17658</v>
      </c>
      <c r="H7" s="57">
        <f>'BAR BB| Open rates'!H6*0.9*0.9</f>
        <v>17658</v>
      </c>
      <c r="I7" s="57">
        <f>'BAR BB| Open rates'!I6*0.9*0.9</f>
        <v>19278</v>
      </c>
      <c r="J7" s="57">
        <f>'BAR BB| Open rates'!J6*0.9*0.9</f>
        <v>19278</v>
      </c>
      <c r="K7" s="57">
        <f>'BAR BB| Open rates'!K6*0.9*0.9</f>
        <v>17658</v>
      </c>
      <c r="L7" s="57">
        <f>'BAR BB| Open rates'!L6*0.9*0.9</f>
        <v>17658</v>
      </c>
      <c r="M7" s="57">
        <f>'BAR BB| Open rates'!M6*0.9*0.9</f>
        <v>17658</v>
      </c>
      <c r="N7" s="57">
        <f>'BAR BB| Open rates'!N6*0.9*0.9</f>
        <v>17658</v>
      </c>
      <c r="O7" s="57">
        <f>'BAR BB| Open rates'!O6*0.9*0.9</f>
        <v>17658</v>
      </c>
      <c r="P7" s="57">
        <f>'BAR BB| Open rates'!P6*0.9*0.9</f>
        <v>19278</v>
      </c>
      <c r="Q7" s="57">
        <f>'BAR BB| Open rates'!Q6*0.9*0.9</f>
        <v>19278</v>
      </c>
      <c r="R7" s="57">
        <f>'BAR BB| Open rates'!R6*0.9*0.9</f>
        <v>19278</v>
      </c>
      <c r="S7" s="57">
        <f>'BAR BB| Open rates'!S6*0.9*0.9</f>
        <v>19278</v>
      </c>
      <c r="T7" s="57">
        <f>'BAR BB| Open rates'!T6*0.9*0.9</f>
        <v>19278</v>
      </c>
      <c r="U7" s="57">
        <f>'BAR BB| Open rates'!U6*0.9*0.9</f>
        <v>19278</v>
      </c>
      <c r="V7" s="57">
        <f>'BAR BB| Open rates'!V6*0.9*0.9</f>
        <v>19278</v>
      </c>
      <c r="W7" s="57">
        <f>'BAR BB| Open rates'!W6*0.9*0.9</f>
        <v>20898</v>
      </c>
      <c r="X7" s="57">
        <f>'BAR BB| Open rates'!X6*0.9*0.9</f>
        <v>20898</v>
      </c>
      <c r="Y7" s="57">
        <f>'BAR BB| Open rates'!Y6*0.9*0.9</f>
        <v>19278</v>
      </c>
      <c r="Z7" s="57">
        <f>'BAR BB| Open rates'!Z6*0.9*0.9</f>
        <v>19278</v>
      </c>
      <c r="AA7" s="57">
        <f>'BAR BB| Open rates'!AA6*0.9*0.9</f>
        <v>19278</v>
      </c>
      <c r="AB7" s="57">
        <f>'BAR BB| Open rates'!AB6*0.9*0.9</f>
        <v>19278</v>
      </c>
      <c r="AC7" s="57">
        <f>'BAR BB| Open rates'!AC6*0.9*0.9</f>
        <v>19278</v>
      </c>
      <c r="AD7" s="57">
        <f>'BAR BB| Open rates'!AD6*0.9*0.9</f>
        <v>20898</v>
      </c>
      <c r="AE7" s="57">
        <f>'BAR BB| Open rates'!AE6*0.9*0.9</f>
        <v>20898</v>
      </c>
      <c r="AF7" s="57">
        <f>'BAR BB| Open rates'!AF6*0.9*0.9</f>
        <v>19278</v>
      </c>
      <c r="AG7" s="57">
        <f>'BAR BB| Open rates'!AG6*0.9*0.9</f>
        <v>19278</v>
      </c>
      <c r="AH7" s="57">
        <f>'BAR BB| Open rates'!AH6*0.9*0.9</f>
        <v>19278</v>
      </c>
      <c r="AI7" s="57">
        <f>'BAR BB| Open rates'!AI6*0.9*0.9</f>
        <v>19278</v>
      </c>
      <c r="AJ7" s="57">
        <f>'BAR BB| Open rates'!AJ6*0.9*0.9</f>
        <v>19278</v>
      </c>
      <c r="AK7" s="57">
        <f>'BAR BB| Open rates'!AK6*0.9*0.9</f>
        <v>20898</v>
      </c>
      <c r="AL7" s="57">
        <f>'BAR BB| Open rates'!AL6*0.9*0.9</f>
        <v>20898</v>
      </c>
      <c r="AM7" s="57">
        <f>'BAR BB| Open rates'!AM6*0.9*0.9</f>
        <v>19278</v>
      </c>
      <c r="AN7" s="57">
        <f>'BAR BB| Open rates'!AN6*0.9*0.9</f>
        <v>19278</v>
      </c>
      <c r="AO7" s="57">
        <f>'BAR BB| Open rates'!AO6*0.9*0.9</f>
        <v>19278</v>
      </c>
      <c r="AP7" s="57">
        <f>'BAR BB| Open rates'!AP6*0.9*0.9</f>
        <v>19278</v>
      </c>
      <c r="AQ7" s="57">
        <f>'BAR BB| Open rates'!AQ6*0.9*0.9</f>
        <v>19278</v>
      </c>
      <c r="AR7" s="57">
        <f>'BAR BB| Open rates'!AR6*0.9*0.9</f>
        <v>20898</v>
      </c>
      <c r="AS7" s="57">
        <f>'BAR BB| Open rates'!AS6*0.9*0.9</f>
        <v>20898</v>
      </c>
      <c r="AT7" s="57">
        <f>'BAR BB| Open rates'!AT6*0.9*0.9</f>
        <v>19278</v>
      </c>
      <c r="AU7" s="57">
        <f>'BAR BB| Open rates'!AU6*0.9*0.9</f>
        <v>19278</v>
      </c>
      <c r="AV7" s="57">
        <f>'BAR BB| Open rates'!AV6*0.9*0.9</f>
        <v>19278</v>
      </c>
      <c r="AW7" s="57">
        <f>'BAR BB| Open rates'!AW6*0.9*0.9</f>
        <v>19278</v>
      </c>
      <c r="AX7" s="57">
        <f>'BAR BB| Open rates'!AX6*0.9*0.9</f>
        <v>19278</v>
      </c>
      <c r="AY7" s="57">
        <f>'BAR BB| Open rates'!AY6*0.9*0.9</f>
        <v>20898</v>
      </c>
      <c r="AZ7" s="57">
        <f>'BAR BB| Open rates'!AZ6*0.9*0.9</f>
        <v>20898</v>
      </c>
      <c r="BA7" s="57">
        <f>'BAR BB| Open rates'!BA6*0.9*0.9</f>
        <v>19278</v>
      </c>
      <c r="BB7" s="57">
        <f>'BAR BB| Open rates'!BB6*0.9*0.9</f>
        <v>19278</v>
      </c>
      <c r="BC7" s="57">
        <f>'BAR BB| Open rates'!BC6*0.9*0.9</f>
        <v>19278</v>
      </c>
      <c r="BD7" s="57">
        <f>'BAR BB| Open rates'!BD6*0.9*0.9</f>
        <v>19278</v>
      </c>
      <c r="BE7" s="57">
        <f>'BAR BB| Open rates'!BE6*0.9*0.9</f>
        <v>19278</v>
      </c>
      <c r="BF7" s="57">
        <f>'BAR BB| Open rates'!BF6*0.9*0.9</f>
        <v>20898</v>
      </c>
      <c r="BG7" s="57">
        <f>'BAR BB| Open rates'!BG6*0.9*0.9</f>
        <v>20898</v>
      </c>
      <c r="BH7" s="57">
        <f>'BAR BB| Open rates'!BH6*0.9*0.9</f>
        <v>16686</v>
      </c>
      <c r="BI7" s="57">
        <f>'BAR BB| Open rates'!BI6*0.9*0.9</f>
        <v>16686</v>
      </c>
      <c r="BJ7" s="57">
        <f>'BAR BB| Open rates'!BJ6*0.9*0.9</f>
        <v>16686</v>
      </c>
      <c r="BK7" s="57">
        <f>'BAR BB| Open rates'!BK6*0.9*0.9</f>
        <v>16686</v>
      </c>
      <c r="BL7" s="57">
        <f>'BAR BB| Open rates'!BL6*0.9*0.9</f>
        <v>16686</v>
      </c>
      <c r="BM7" s="57">
        <f>'BAR BB| Open rates'!BM6*0.9*0.9</f>
        <v>17658</v>
      </c>
      <c r="BN7" s="57">
        <f>'BAR BB| Open rates'!BN6*0.9*0.9</f>
        <v>17658</v>
      </c>
      <c r="BO7" s="57">
        <f>'BAR BB| Open rates'!BO6*0.9*0.9</f>
        <v>15876</v>
      </c>
      <c r="BP7" s="57">
        <f>'BAR BB| Open rates'!BP6*0.9*0.9</f>
        <v>15876</v>
      </c>
      <c r="BQ7" s="57">
        <f>'BAR BB| Open rates'!BQ6*0.9*0.9</f>
        <v>17658</v>
      </c>
      <c r="BR7" s="57">
        <f>'BAR BB| Open rates'!BR6*0.9*0.9</f>
        <v>17658</v>
      </c>
      <c r="BS7" s="57">
        <f>'BAR BB| Open rates'!BS6*0.9*0.9</f>
        <v>17658</v>
      </c>
      <c r="BT7" s="57">
        <f>'BAR BB| Open rates'!BT6*0.9*0.9</f>
        <v>17658</v>
      </c>
      <c r="BU7" s="57">
        <f>'BAR BB| Open rates'!BU6*0.9*0.9</f>
        <v>17658</v>
      </c>
      <c r="BV7" s="57">
        <f>'BAR BB| Open rates'!BV6*0.9*0.9</f>
        <v>15876</v>
      </c>
      <c r="BW7" s="57">
        <f>'BAR BB| Open rates'!BW6*0.9*0.9</f>
        <v>15876</v>
      </c>
      <c r="BX7" s="57">
        <f>'BAR BB| Open rates'!BX6*0.9*0.9</f>
        <v>15876</v>
      </c>
      <c r="BY7" s="57">
        <f>'BAR BB| Open rates'!BY6*0.9*0.9</f>
        <v>15876</v>
      </c>
      <c r="BZ7" s="57">
        <f>'BAR BB| Open rates'!BZ6*0.9*0.9</f>
        <v>15876</v>
      </c>
      <c r="CA7" s="57">
        <f>'BAR BB| Open rates'!CA6*0.9*0.9</f>
        <v>17658</v>
      </c>
      <c r="CB7" s="57">
        <f>'BAR BB| Open rates'!CB6*0.9*0.9</f>
        <v>17658</v>
      </c>
      <c r="CC7" s="57">
        <f>'BAR BB| Open rates'!CC6*0.9*0.9</f>
        <v>15876</v>
      </c>
      <c r="CD7" s="57">
        <f>'BAR BB| Open rates'!CD6*0.9*0.9</f>
        <v>15876</v>
      </c>
      <c r="CE7" s="57">
        <f>'BAR BB| Open rates'!CE6*0.9*0.9</f>
        <v>15876</v>
      </c>
      <c r="CF7" s="57">
        <f>'BAR BB| Open rates'!CF6*0.9*0.9</f>
        <v>15876</v>
      </c>
      <c r="CG7" s="57">
        <f>'BAR BB| Open rates'!CG6*0.9*0.9</f>
        <v>15876</v>
      </c>
      <c r="CH7" s="57">
        <f>'BAR BB| Open rates'!CH6*0.9*0.9</f>
        <v>17658</v>
      </c>
      <c r="CI7" s="57">
        <f>'BAR BB| Open rates'!CI6*0.9*0.9</f>
        <v>17658</v>
      </c>
      <c r="CJ7" s="57">
        <f>'BAR BB| Open rates'!CJ6*0.9*0.9</f>
        <v>15876</v>
      </c>
      <c r="CK7" s="57">
        <f>'BAR BB| Open rates'!CK6*0.9*0.9</f>
        <v>15876</v>
      </c>
      <c r="CL7" s="57">
        <f>'BAR BB| Open rates'!CL6*0.9*0.9</f>
        <v>15876</v>
      </c>
      <c r="CM7" s="57">
        <f>'BAR BB| Open rates'!CM6*0.9*0.9</f>
        <v>15876</v>
      </c>
      <c r="CN7" s="57">
        <f>'BAR BB| Open rates'!CN6*0.9*0.9</f>
        <v>15876</v>
      </c>
      <c r="CO7" s="57">
        <f>'BAR BB| Open rates'!CO6*0.9*0.9</f>
        <v>17658</v>
      </c>
      <c r="CP7" s="57">
        <f>'BAR BB| Open rates'!CP6*0.9*0.9</f>
        <v>17658</v>
      </c>
      <c r="CQ7" s="57">
        <f>'BAR BB| Open rates'!CQ6*0.9*0.9</f>
        <v>15876</v>
      </c>
      <c r="CR7" s="57">
        <f>'BAR BB| Open rates'!CR6*0.9*0.9</f>
        <v>15876</v>
      </c>
      <c r="CS7" s="57">
        <f>'BAR BB| Open rates'!CS6*0.9*0.9</f>
        <v>15876</v>
      </c>
      <c r="CT7" s="57">
        <f>'BAR BB| Open rates'!CT6*0.9*0.9</f>
        <v>15876</v>
      </c>
    </row>
    <row r="8" spans="1:98" s="36" customFormat="1" ht="12" customHeight="1" x14ac:dyDescent="0.2">
      <c r="A8" s="163"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row>
    <row r="9" spans="1:98" s="36" customFormat="1" ht="12" customHeight="1" x14ac:dyDescent="0.2">
      <c r="A9" s="163">
        <v>1</v>
      </c>
      <c r="B9" s="57">
        <f>'BAR BB| Open rates'!B8*0.9*0.9</f>
        <v>19845</v>
      </c>
      <c r="C9" s="57">
        <f>'BAR BB| Open rates'!C8*0.9*0.9</f>
        <v>19845</v>
      </c>
      <c r="D9" s="57">
        <f>'BAR BB| Open rates'!D8*0.9*0.9</f>
        <v>17658</v>
      </c>
      <c r="E9" s="57">
        <f>'BAR BB| Open rates'!E8*0.9*0.9</f>
        <v>17658</v>
      </c>
      <c r="F9" s="57">
        <f>'BAR BB| Open rates'!F8*0.9*0.9</f>
        <v>15876</v>
      </c>
      <c r="G9" s="57">
        <f>'BAR BB| Open rates'!G8*0.9*0.9</f>
        <v>17658</v>
      </c>
      <c r="H9" s="57">
        <f>'BAR BB| Open rates'!H8*0.9*0.9</f>
        <v>17658</v>
      </c>
      <c r="I9" s="57">
        <f>'BAR BB| Open rates'!I8*0.9*0.9</f>
        <v>19278</v>
      </c>
      <c r="J9" s="57">
        <f>'BAR BB| Open rates'!J8*0.9*0.9</f>
        <v>19278</v>
      </c>
      <c r="K9" s="57">
        <f>'BAR BB| Open rates'!K8*0.9*0.9</f>
        <v>17658</v>
      </c>
      <c r="L9" s="57">
        <f>'BAR BB| Open rates'!L8*0.9*0.9</f>
        <v>17658</v>
      </c>
      <c r="M9" s="57">
        <f>'BAR BB| Open rates'!M8*0.9*0.9</f>
        <v>17658</v>
      </c>
      <c r="N9" s="57">
        <f>'BAR BB| Open rates'!N8*0.9*0.9</f>
        <v>17658</v>
      </c>
      <c r="O9" s="57">
        <f>'BAR BB| Open rates'!O8*0.9*0.9</f>
        <v>17658</v>
      </c>
      <c r="P9" s="57">
        <f>'BAR BB| Open rates'!P8*0.9*0.9</f>
        <v>19278</v>
      </c>
      <c r="Q9" s="57">
        <f>'BAR BB| Open rates'!Q8*0.9*0.9</f>
        <v>19278</v>
      </c>
      <c r="R9" s="57">
        <f>'BAR BB| Open rates'!R8*0.9*0.9</f>
        <v>19278</v>
      </c>
      <c r="S9" s="57">
        <f>'BAR BB| Open rates'!S8*0.9*0.9</f>
        <v>19278</v>
      </c>
      <c r="T9" s="57">
        <f>'BAR BB| Open rates'!T8*0.9*0.9</f>
        <v>19278</v>
      </c>
      <c r="U9" s="57">
        <f>'BAR BB| Open rates'!U8*0.9*0.9</f>
        <v>19278</v>
      </c>
      <c r="V9" s="57">
        <f>'BAR BB| Open rates'!V8*0.9*0.9</f>
        <v>19278</v>
      </c>
      <c r="W9" s="57">
        <f>'BAR BB| Open rates'!W8*0.9*0.9</f>
        <v>20898</v>
      </c>
      <c r="X9" s="57">
        <f>'BAR BB| Open rates'!X8*0.9*0.9</f>
        <v>20898</v>
      </c>
      <c r="Y9" s="57">
        <f>'BAR BB| Open rates'!Y8*0.9*0.9</f>
        <v>19278</v>
      </c>
      <c r="Z9" s="57">
        <f>'BAR BB| Open rates'!Z8*0.9*0.9</f>
        <v>19278</v>
      </c>
      <c r="AA9" s="57">
        <f>'BAR BB| Open rates'!AA8*0.9*0.9</f>
        <v>19278</v>
      </c>
      <c r="AB9" s="57">
        <f>'BAR BB| Open rates'!AB8*0.9*0.9</f>
        <v>19278</v>
      </c>
      <c r="AC9" s="57">
        <f>'BAR BB| Open rates'!AC8*0.9*0.9</f>
        <v>19278</v>
      </c>
      <c r="AD9" s="57">
        <f>'BAR BB| Open rates'!AD8*0.9*0.9</f>
        <v>20898</v>
      </c>
      <c r="AE9" s="57">
        <f>'BAR BB| Open rates'!AE8*0.9*0.9</f>
        <v>20898</v>
      </c>
      <c r="AF9" s="57">
        <f>'BAR BB| Open rates'!AF8*0.9*0.9</f>
        <v>19278</v>
      </c>
      <c r="AG9" s="57">
        <f>'BAR BB| Open rates'!AG8*0.9*0.9</f>
        <v>19278</v>
      </c>
      <c r="AH9" s="57">
        <f>'BAR BB| Open rates'!AH8*0.9*0.9</f>
        <v>19278</v>
      </c>
      <c r="AI9" s="57">
        <f>'BAR BB| Open rates'!AI8*0.9*0.9</f>
        <v>19278</v>
      </c>
      <c r="AJ9" s="57">
        <f>'BAR BB| Open rates'!AJ8*0.9*0.9</f>
        <v>19278</v>
      </c>
      <c r="AK9" s="57">
        <f>'BAR BB| Open rates'!AK8*0.9*0.9</f>
        <v>20898</v>
      </c>
      <c r="AL9" s="57">
        <f>'BAR BB| Open rates'!AL8*0.9*0.9</f>
        <v>20898</v>
      </c>
      <c r="AM9" s="57">
        <f>'BAR BB| Open rates'!AM8*0.9*0.9</f>
        <v>19278</v>
      </c>
      <c r="AN9" s="57">
        <f>'BAR BB| Open rates'!AN8*0.9*0.9</f>
        <v>19278</v>
      </c>
      <c r="AO9" s="57">
        <f>'BAR BB| Open rates'!AO8*0.9*0.9</f>
        <v>19278</v>
      </c>
      <c r="AP9" s="57">
        <f>'BAR BB| Open rates'!AP8*0.9*0.9</f>
        <v>19278</v>
      </c>
      <c r="AQ9" s="57">
        <f>'BAR BB| Open rates'!AQ8*0.9*0.9</f>
        <v>19278</v>
      </c>
      <c r="AR9" s="57">
        <f>'BAR BB| Open rates'!AR8*0.9*0.9</f>
        <v>20898</v>
      </c>
      <c r="AS9" s="57">
        <f>'BAR BB| Open rates'!AS8*0.9*0.9</f>
        <v>20898</v>
      </c>
      <c r="AT9" s="57">
        <f>'BAR BB| Open rates'!AT8*0.9*0.9</f>
        <v>19278</v>
      </c>
      <c r="AU9" s="57">
        <f>'BAR BB| Open rates'!AU8*0.9*0.9</f>
        <v>19278</v>
      </c>
      <c r="AV9" s="57">
        <f>'BAR BB| Open rates'!AV8*0.9*0.9</f>
        <v>19278</v>
      </c>
      <c r="AW9" s="57">
        <f>'BAR BB| Open rates'!AW8*0.9*0.9</f>
        <v>19278</v>
      </c>
      <c r="AX9" s="57">
        <f>'BAR BB| Open rates'!AX8*0.9*0.9</f>
        <v>19278</v>
      </c>
      <c r="AY9" s="57">
        <f>'BAR BB| Open rates'!AY8*0.9*0.9</f>
        <v>20898</v>
      </c>
      <c r="AZ9" s="57">
        <f>'BAR BB| Open rates'!AZ8*0.9*0.9</f>
        <v>20898</v>
      </c>
      <c r="BA9" s="57">
        <f>'BAR BB| Open rates'!BA8*0.9*0.9</f>
        <v>19278</v>
      </c>
      <c r="BB9" s="57">
        <f>'BAR BB| Open rates'!BB8*0.9*0.9</f>
        <v>19278</v>
      </c>
      <c r="BC9" s="57">
        <f>'BAR BB| Open rates'!BC8*0.9*0.9</f>
        <v>19278</v>
      </c>
      <c r="BD9" s="57">
        <f>'BAR BB| Open rates'!BD8*0.9*0.9</f>
        <v>19278</v>
      </c>
      <c r="BE9" s="57">
        <f>'BAR BB| Open rates'!BE8*0.9*0.9</f>
        <v>19278</v>
      </c>
      <c r="BF9" s="57">
        <f>'BAR BB| Open rates'!BF8*0.9*0.9</f>
        <v>20898</v>
      </c>
      <c r="BG9" s="57">
        <f>'BAR BB| Open rates'!BG8*0.9*0.9</f>
        <v>20898</v>
      </c>
      <c r="BH9" s="57">
        <f>'BAR BB| Open rates'!BH8*0.9*0.9</f>
        <v>16686</v>
      </c>
      <c r="BI9" s="57">
        <f>'BAR BB| Open rates'!BI8*0.9*0.9</f>
        <v>16686</v>
      </c>
      <c r="BJ9" s="57">
        <f>'BAR BB| Open rates'!BJ8*0.9*0.9</f>
        <v>16686</v>
      </c>
      <c r="BK9" s="57">
        <f>'BAR BB| Open rates'!BK8*0.9*0.9</f>
        <v>16686</v>
      </c>
      <c r="BL9" s="57">
        <f>'BAR BB| Open rates'!BL8*0.9*0.9</f>
        <v>16686</v>
      </c>
      <c r="BM9" s="57">
        <f>'BAR BB| Open rates'!BM8*0.9*0.9</f>
        <v>17658</v>
      </c>
      <c r="BN9" s="57">
        <f>'BAR BB| Open rates'!BN8*0.9*0.9</f>
        <v>17658</v>
      </c>
      <c r="BO9" s="57">
        <f>'BAR BB| Open rates'!BO8*0.9*0.9</f>
        <v>15876</v>
      </c>
      <c r="BP9" s="57">
        <f>'BAR BB| Open rates'!BP8*0.9*0.9</f>
        <v>15876</v>
      </c>
      <c r="BQ9" s="57">
        <f>'BAR BB| Open rates'!BQ8*0.9*0.9</f>
        <v>17658</v>
      </c>
      <c r="BR9" s="57">
        <f>'BAR BB| Open rates'!BR8*0.9*0.9</f>
        <v>17658</v>
      </c>
      <c r="BS9" s="57">
        <f>'BAR BB| Open rates'!BS8*0.9*0.9</f>
        <v>17658</v>
      </c>
      <c r="BT9" s="57">
        <f>'BAR BB| Open rates'!BT8*0.9*0.9</f>
        <v>17658</v>
      </c>
      <c r="BU9" s="57">
        <f>'BAR BB| Open rates'!BU8*0.9*0.9</f>
        <v>17658</v>
      </c>
      <c r="BV9" s="57">
        <f>'BAR BB| Open rates'!BV8*0.9*0.9</f>
        <v>15876</v>
      </c>
      <c r="BW9" s="57">
        <f>'BAR BB| Open rates'!BW8*0.9*0.9</f>
        <v>15876</v>
      </c>
      <c r="BX9" s="57">
        <f>'BAR BB| Open rates'!BX8*0.9*0.9</f>
        <v>15876</v>
      </c>
      <c r="BY9" s="57">
        <f>'BAR BB| Open rates'!BY8*0.9*0.9</f>
        <v>15876</v>
      </c>
      <c r="BZ9" s="57">
        <f>'BAR BB| Open rates'!BZ8*0.9*0.9</f>
        <v>15876</v>
      </c>
      <c r="CA9" s="57">
        <f>'BAR BB| Open rates'!CA8*0.9*0.9</f>
        <v>17658</v>
      </c>
      <c r="CB9" s="57">
        <f>'BAR BB| Open rates'!CB8*0.9*0.9</f>
        <v>17658</v>
      </c>
      <c r="CC9" s="57">
        <f>'BAR BB| Open rates'!CC8*0.9*0.9</f>
        <v>15876</v>
      </c>
      <c r="CD9" s="57">
        <f>'BAR BB| Open rates'!CD8*0.9*0.9</f>
        <v>15876</v>
      </c>
      <c r="CE9" s="57">
        <f>'BAR BB| Open rates'!CE8*0.9*0.9</f>
        <v>15876</v>
      </c>
      <c r="CF9" s="57">
        <f>'BAR BB| Open rates'!CF8*0.9*0.9</f>
        <v>15876</v>
      </c>
      <c r="CG9" s="57">
        <f>'BAR BB| Open rates'!CG8*0.9*0.9</f>
        <v>15876</v>
      </c>
      <c r="CH9" s="57">
        <f>'BAR BB| Open rates'!CH8*0.9*0.9</f>
        <v>17658</v>
      </c>
      <c r="CI9" s="57">
        <f>'BAR BB| Open rates'!CI8*0.9*0.9</f>
        <v>17658</v>
      </c>
      <c r="CJ9" s="57">
        <f>'BAR BB| Open rates'!CJ8*0.9*0.9</f>
        <v>15876</v>
      </c>
      <c r="CK9" s="57">
        <f>'BAR BB| Open rates'!CK8*0.9*0.9</f>
        <v>15876</v>
      </c>
      <c r="CL9" s="57">
        <f>'BAR BB| Open rates'!CL8*0.9*0.9</f>
        <v>15876</v>
      </c>
      <c r="CM9" s="57">
        <f>'BAR BB| Open rates'!CM8*0.9*0.9</f>
        <v>15876</v>
      </c>
      <c r="CN9" s="57">
        <f>'BAR BB| Open rates'!CN8*0.9*0.9</f>
        <v>15876</v>
      </c>
      <c r="CO9" s="57">
        <f>'BAR BB| Open rates'!CO8*0.9*0.9</f>
        <v>17658</v>
      </c>
      <c r="CP9" s="57">
        <f>'BAR BB| Open rates'!CP8*0.9*0.9</f>
        <v>17658</v>
      </c>
      <c r="CQ9" s="57">
        <f>'BAR BB| Open rates'!CQ8*0.9*0.9</f>
        <v>15876</v>
      </c>
      <c r="CR9" s="57">
        <f>'BAR BB| Open rates'!CR8*0.9*0.9</f>
        <v>15876</v>
      </c>
      <c r="CS9" s="57">
        <f>'BAR BB| Open rates'!CS8*0.9*0.9</f>
        <v>15876</v>
      </c>
      <c r="CT9" s="57">
        <f>'BAR BB| Open rates'!CT8*0.9*0.9</f>
        <v>15876</v>
      </c>
    </row>
    <row r="10" spans="1:98" s="36" customFormat="1" ht="12" customHeight="1" x14ac:dyDescent="0.2">
      <c r="A10" s="163">
        <v>2</v>
      </c>
      <c r="B10" s="57">
        <f>'BAR BB| Open rates'!B9*0.9*0.9</f>
        <v>22275</v>
      </c>
      <c r="C10" s="57">
        <f>'BAR BB| Open rates'!C9*0.9*0.9</f>
        <v>22275</v>
      </c>
      <c r="D10" s="57">
        <f>'BAR BB| Open rates'!D9*0.9*0.9</f>
        <v>20088</v>
      </c>
      <c r="E10" s="57">
        <f>'BAR BB| Open rates'!E9*0.9*0.9</f>
        <v>20088</v>
      </c>
      <c r="F10" s="57">
        <f>'BAR BB| Open rates'!F9*0.9*0.9</f>
        <v>18306</v>
      </c>
      <c r="G10" s="57">
        <f>'BAR BB| Open rates'!G9*0.9*0.9</f>
        <v>20088</v>
      </c>
      <c r="H10" s="57">
        <f>'BAR BB| Open rates'!H9*0.9*0.9</f>
        <v>20088</v>
      </c>
      <c r="I10" s="57">
        <f>'BAR BB| Open rates'!I9*0.9*0.9</f>
        <v>21708</v>
      </c>
      <c r="J10" s="57">
        <f>'BAR BB| Open rates'!J9*0.9*0.9</f>
        <v>21708</v>
      </c>
      <c r="K10" s="57">
        <f>'BAR BB| Open rates'!K9*0.9*0.9</f>
        <v>20088</v>
      </c>
      <c r="L10" s="57">
        <f>'BAR BB| Open rates'!L9*0.9*0.9</f>
        <v>20088</v>
      </c>
      <c r="M10" s="57">
        <f>'BAR BB| Open rates'!M9*0.9*0.9</f>
        <v>20088</v>
      </c>
      <c r="N10" s="57">
        <f>'BAR BB| Open rates'!N9*0.9*0.9</f>
        <v>20088</v>
      </c>
      <c r="O10" s="57">
        <f>'BAR BB| Open rates'!O9*0.9*0.9</f>
        <v>20088</v>
      </c>
      <c r="P10" s="57">
        <f>'BAR BB| Open rates'!P9*0.9*0.9</f>
        <v>21708</v>
      </c>
      <c r="Q10" s="57">
        <f>'BAR BB| Open rates'!Q9*0.9*0.9</f>
        <v>21708</v>
      </c>
      <c r="R10" s="57">
        <f>'BAR BB| Open rates'!R9*0.9*0.9</f>
        <v>21708</v>
      </c>
      <c r="S10" s="57">
        <f>'BAR BB| Open rates'!S9*0.9*0.9</f>
        <v>21708</v>
      </c>
      <c r="T10" s="57">
        <f>'BAR BB| Open rates'!T9*0.9*0.9</f>
        <v>21708</v>
      </c>
      <c r="U10" s="57">
        <f>'BAR BB| Open rates'!U9*0.9*0.9</f>
        <v>21708</v>
      </c>
      <c r="V10" s="57">
        <f>'BAR BB| Open rates'!V9*0.9*0.9</f>
        <v>21708</v>
      </c>
      <c r="W10" s="57">
        <f>'BAR BB| Open rates'!W9*0.9*0.9</f>
        <v>23328</v>
      </c>
      <c r="X10" s="57">
        <f>'BAR BB| Open rates'!X9*0.9*0.9</f>
        <v>23328</v>
      </c>
      <c r="Y10" s="57">
        <f>'BAR BB| Open rates'!Y9*0.9*0.9</f>
        <v>21708</v>
      </c>
      <c r="Z10" s="57">
        <f>'BAR BB| Open rates'!Z9*0.9*0.9</f>
        <v>21708</v>
      </c>
      <c r="AA10" s="57">
        <f>'BAR BB| Open rates'!AA9*0.9*0.9</f>
        <v>21708</v>
      </c>
      <c r="AB10" s="57">
        <f>'BAR BB| Open rates'!AB9*0.9*0.9</f>
        <v>21708</v>
      </c>
      <c r="AC10" s="57">
        <f>'BAR BB| Open rates'!AC9*0.9*0.9</f>
        <v>21708</v>
      </c>
      <c r="AD10" s="57">
        <f>'BAR BB| Open rates'!AD9*0.9*0.9</f>
        <v>23328</v>
      </c>
      <c r="AE10" s="57">
        <f>'BAR BB| Open rates'!AE9*0.9*0.9</f>
        <v>23328</v>
      </c>
      <c r="AF10" s="57">
        <f>'BAR BB| Open rates'!AF9*0.9*0.9</f>
        <v>21708</v>
      </c>
      <c r="AG10" s="57">
        <f>'BAR BB| Open rates'!AG9*0.9*0.9</f>
        <v>21708</v>
      </c>
      <c r="AH10" s="57">
        <f>'BAR BB| Open rates'!AH9*0.9*0.9</f>
        <v>21708</v>
      </c>
      <c r="AI10" s="57">
        <f>'BAR BB| Open rates'!AI9*0.9*0.9</f>
        <v>21708</v>
      </c>
      <c r="AJ10" s="57">
        <f>'BAR BB| Open rates'!AJ9*0.9*0.9</f>
        <v>21708</v>
      </c>
      <c r="AK10" s="57">
        <f>'BAR BB| Open rates'!AK9*0.9*0.9</f>
        <v>23328</v>
      </c>
      <c r="AL10" s="57">
        <f>'BAR BB| Open rates'!AL9*0.9*0.9</f>
        <v>23328</v>
      </c>
      <c r="AM10" s="57">
        <f>'BAR BB| Open rates'!AM9*0.9*0.9</f>
        <v>21708</v>
      </c>
      <c r="AN10" s="57">
        <f>'BAR BB| Open rates'!AN9*0.9*0.9</f>
        <v>21708</v>
      </c>
      <c r="AO10" s="57">
        <f>'BAR BB| Open rates'!AO9*0.9*0.9</f>
        <v>21708</v>
      </c>
      <c r="AP10" s="57">
        <f>'BAR BB| Open rates'!AP9*0.9*0.9</f>
        <v>21708</v>
      </c>
      <c r="AQ10" s="57">
        <f>'BAR BB| Open rates'!AQ9*0.9*0.9</f>
        <v>21708</v>
      </c>
      <c r="AR10" s="57">
        <f>'BAR BB| Open rates'!AR9*0.9*0.9</f>
        <v>23328</v>
      </c>
      <c r="AS10" s="57">
        <f>'BAR BB| Open rates'!AS9*0.9*0.9</f>
        <v>23328</v>
      </c>
      <c r="AT10" s="57">
        <f>'BAR BB| Open rates'!AT9*0.9*0.9</f>
        <v>21708</v>
      </c>
      <c r="AU10" s="57">
        <f>'BAR BB| Open rates'!AU9*0.9*0.9</f>
        <v>21708</v>
      </c>
      <c r="AV10" s="57">
        <f>'BAR BB| Open rates'!AV9*0.9*0.9</f>
        <v>21708</v>
      </c>
      <c r="AW10" s="57">
        <f>'BAR BB| Open rates'!AW9*0.9*0.9</f>
        <v>21708</v>
      </c>
      <c r="AX10" s="57">
        <f>'BAR BB| Open rates'!AX9*0.9*0.9</f>
        <v>21708</v>
      </c>
      <c r="AY10" s="57">
        <f>'BAR BB| Open rates'!AY9*0.9*0.9</f>
        <v>23328</v>
      </c>
      <c r="AZ10" s="57">
        <f>'BAR BB| Open rates'!AZ9*0.9*0.9</f>
        <v>23328</v>
      </c>
      <c r="BA10" s="57">
        <f>'BAR BB| Open rates'!BA9*0.9*0.9</f>
        <v>21708</v>
      </c>
      <c r="BB10" s="57">
        <f>'BAR BB| Open rates'!BB9*0.9*0.9</f>
        <v>21708</v>
      </c>
      <c r="BC10" s="57">
        <f>'BAR BB| Open rates'!BC9*0.9*0.9</f>
        <v>21708</v>
      </c>
      <c r="BD10" s="57">
        <f>'BAR BB| Open rates'!BD9*0.9*0.9</f>
        <v>21708</v>
      </c>
      <c r="BE10" s="57">
        <f>'BAR BB| Open rates'!BE9*0.9*0.9</f>
        <v>21708</v>
      </c>
      <c r="BF10" s="57">
        <f>'BAR BB| Open rates'!BF9*0.9*0.9</f>
        <v>23328</v>
      </c>
      <c r="BG10" s="57">
        <f>'BAR BB| Open rates'!BG9*0.9*0.9</f>
        <v>23328</v>
      </c>
      <c r="BH10" s="57">
        <f>'BAR BB| Open rates'!BH9*0.9*0.9</f>
        <v>19116</v>
      </c>
      <c r="BI10" s="57">
        <f>'BAR BB| Open rates'!BI9*0.9*0.9</f>
        <v>19116</v>
      </c>
      <c r="BJ10" s="57">
        <f>'BAR BB| Open rates'!BJ9*0.9*0.9</f>
        <v>19116</v>
      </c>
      <c r="BK10" s="57">
        <f>'BAR BB| Open rates'!BK9*0.9*0.9</f>
        <v>19116</v>
      </c>
      <c r="BL10" s="57">
        <f>'BAR BB| Open rates'!BL9*0.9*0.9</f>
        <v>19116</v>
      </c>
      <c r="BM10" s="57">
        <f>'BAR BB| Open rates'!BM9*0.9*0.9</f>
        <v>20088</v>
      </c>
      <c r="BN10" s="57">
        <f>'BAR BB| Open rates'!BN9*0.9*0.9</f>
        <v>20088</v>
      </c>
      <c r="BO10" s="57">
        <f>'BAR BB| Open rates'!BO9*0.9*0.9</f>
        <v>18306</v>
      </c>
      <c r="BP10" s="57">
        <f>'BAR BB| Open rates'!BP9*0.9*0.9</f>
        <v>18306</v>
      </c>
      <c r="BQ10" s="57">
        <f>'BAR BB| Open rates'!BQ9*0.9*0.9</f>
        <v>20088</v>
      </c>
      <c r="BR10" s="57">
        <f>'BAR BB| Open rates'!BR9*0.9*0.9</f>
        <v>20088</v>
      </c>
      <c r="BS10" s="57">
        <f>'BAR BB| Open rates'!BS9*0.9*0.9</f>
        <v>20088</v>
      </c>
      <c r="BT10" s="57">
        <f>'BAR BB| Open rates'!BT9*0.9*0.9</f>
        <v>20088</v>
      </c>
      <c r="BU10" s="57">
        <f>'BAR BB| Open rates'!BU9*0.9*0.9</f>
        <v>20088</v>
      </c>
      <c r="BV10" s="57">
        <f>'BAR BB| Open rates'!BV9*0.9*0.9</f>
        <v>18306</v>
      </c>
      <c r="BW10" s="57">
        <f>'BAR BB| Open rates'!BW9*0.9*0.9</f>
        <v>18306</v>
      </c>
      <c r="BX10" s="57">
        <f>'BAR BB| Open rates'!BX9*0.9*0.9</f>
        <v>18306</v>
      </c>
      <c r="BY10" s="57">
        <f>'BAR BB| Open rates'!BY9*0.9*0.9</f>
        <v>18306</v>
      </c>
      <c r="BZ10" s="57">
        <f>'BAR BB| Open rates'!BZ9*0.9*0.9</f>
        <v>18306</v>
      </c>
      <c r="CA10" s="57">
        <f>'BAR BB| Open rates'!CA9*0.9*0.9</f>
        <v>20088</v>
      </c>
      <c r="CB10" s="57">
        <f>'BAR BB| Open rates'!CB9*0.9*0.9</f>
        <v>20088</v>
      </c>
      <c r="CC10" s="57">
        <f>'BAR BB| Open rates'!CC9*0.9*0.9</f>
        <v>18306</v>
      </c>
      <c r="CD10" s="57">
        <f>'BAR BB| Open rates'!CD9*0.9*0.9</f>
        <v>18306</v>
      </c>
      <c r="CE10" s="57">
        <f>'BAR BB| Open rates'!CE9*0.9*0.9</f>
        <v>18306</v>
      </c>
      <c r="CF10" s="57">
        <f>'BAR BB| Open rates'!CF9*0.9*0.9</f>
        <v>18306</v>
      </c>
      <c r="CG10" s="57">
        <f>'BAR BB| Open rates'!CG9*0.9*0.9</f>
        <v>18306</v>
      </c>
      <c r="CH10" s="57">
        <f>'BAR BB| Open rates'!CH9*0.9*0.9</f>
        <v>20088</v>
      </c>
      <c r="CI10" s="57">
        <f>'BAR BB| Open rates'!CI9*0.9*0.9</f>
        <v>20088</v>
      </c>
      <c r="CJ10" s="57">
        <f>'BAR BB| Open rates'!CJ9*0.9*0.9</f>
        <v>18306</v>
      </c>
      <c r="CK10" s="57">
        <f>'BAR BB| Open rates'!CK9*0.9*0.9</f>
        <v>18306</v>
      </c>
      <c r="CL10" s="57">
        <f>'BAR BB| Open rates'!CL9*0.9*0.9</f>
        <v>18306</v>
      </c>
      <c r="CM10" s="57">
        <f>'BAR BB| Open rates'!CM9*0.9*0.9</f>
        <v>18306</v>
      </c>
      <c r="CN10" s="57">
        <f>'BAR BB| Open rates'!CN9*0.9*0.9</f>
        <v>18306</v>
      </c>
      <c r="CO10" s="57">
        <f>'BAR BB| Open rates'!CO9*0.9*0.9</f>
        <v>20088</v>
      </c>
      <c r="CP10" s="57">
        <f>'BAR BB| Open rates'!CP9*0.9*0.9</f>
        <v>20088</v>
      </c>
      <c r="CQ10" s="57">
        <f>'BAR BB| Open rates'!CQ9*0.9*0.9</f>
        <v>18306</v>
      </c>
      <c r="CR10" s="57">
        <f>'BAR BB| Open rates'!CR9*0.9*0.9</f>
        <v>18306</v>
      </c>
      <c r="CS10" s="57">
        <f>'BAR BB| Open rates'!CS9*0.9*0.9</f>
        <v>18306</v>
      </c>
      <c r="CT10" s="57">
        <f>'BAR BB| Open rates'!CT9*0.9*0.9</f>
        <v>18306</v>
      </c>
    </row>
    <row r="11" spans="1:98" s="36" customFormat="1" ht="12" customHeight="1" x14ac:dyDescent="0.2">
      <c r="A11" s="163"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row>
    <row r="12" spans="1:98" s="36" customFormat="1" ht="12" customHeight="1" x14ac:dyDescent="0.2">
      <c r="A12" s="163">
        <v>1</v>
      </c>
      <c r="B12" s="57">
        <f>'BAR BB| Open rates'!B11*0.9*0.9</f>
        <v>23004</v>
      </c>
      <c r="C12" s="57">
        <f>'BAR BB| Open rates'!C11*0.9*0.9</f>
        <v>23004</v>
      </c>
      <c r="D12" s="57">
        <f>'BAR BB| Open rates'!D11*0.9*0.9</f>
        <v>20817</v>
      </c>
      <c r="E12" s="57">
        <f>'BAR BB| Open rates'!E11*0.9*0.9</f>
        <v>20817</v>
      </c>
      <c r="F12" s="57">
        <f>'BAR BB| Open rates'!F11*0.9*0.9</f>
        <v>19035</v>
      </c>
      <c r="G12" s="57">
        <f>'BAR BB| Open rates'!G11*0.9*0.9</f>
        <v>20817</v>
      </c>
      <c r="H12" s="57">
        <f>'BAR BB| Open rates'!H11*0.9*0.9</f>
        <v>20817</v>
      </c>
      <c r="I12" s="57">
        <f>'BAR BB| Open rates'!I11*0.9*0.9</f>
        <v>22437</v>
      </c>
      <c r="J12" s="57">
        <f>'BAR BB| Open rates'!J11*0.9*0.9</f>
        <v>22437</v>
      </c>
      <c r="K12" s="57">
        <f>'BAR BB| Open rates'!K11*0.9*0.9</f>
        <v>20817</v>
      </c>
      <c r="L12" s="57">
        <f>'BAR BB| Open rates'!L11*0.9*0.9</f>
        <v>20817</v>
      </c>
      <c r="M12" s="57">
        <f>'BAR BB| Open rates'!M11*0.9*0.9</f>
        <v>20817</v>
      </c>
      <c r="N12" s="57">
        <f>'BAR BB| Open rates'!N11*0.9*0.9</f>
        <v>20817</v>
      </c>
      <c r="O12" s="57">
        <f>'BAR BB| Open rates'!O11*0.9*0.9</f>
        <v>20817</v>
      </c>
      <c r="P12" s="57">
        <f>'BAR BB| Open rates'!P11*0.9*0.9</f>
        <v>22437</v>
      </c>
      <c r="Q12" s="57">
        <f>'BAR BB| Open rates'!Q11*0.9*0.9</f>
        <v>22437</v>
      </c>
      <c r="R12" s="57">
        <f>'BAR BB| Open rates'!R11*0.9*0.9</f>
        <v>22437</v>
      </c>
      <c r="S12" s="57">
        <f>'BAR BB| Open rates'!S11*0.9*0.9</f>
        <v>22437</v>
      </c>
      <c r="T12" s="57">
        <f>'BAR BB| Open rates'!T11*0.9*0.9</f>
        <v>22437</v>
      </c>
      <c r="U12" s="57">
        <f>'BAR BB| Open rates'!U11*0.9*0.9</f>
        <v>22437</v>
      </c>
      <c r="V12" s="57">
        <f>'BAR BB| Open rates'!V11*0.9*0.9</f>
        <v>22437</v>
      </c>
      <c r="W12" s="57">
        <f>'BAR BB| Open rates'!W11*0.9*0.9</f>
        <v>24057</v>
      </c>
      <c r="X12" s="57">
        <f>'BAR BB| Open rates'!X11*0.9*0.9</f>
        <v>24057</v>
      </c>
      <c r="Y12" s="57">
        <f>'BAR BB| Open rates'!Y11*0.9*0.9</f>
        <v>22437</v>
      </c>
      <c r="Z12" s="57">
        <f>'BAR BB| Open rates'!Z11*0.9*0.9</f>
        <v>22437</v>
      </c>
      <c r="AA12" s="57">
        <f>'BAR BB| Open rates'!AA11*0.9*0.9</f>
        <v>22437</v>
      </c>
      <c r="AB12" s="57">
        <f>'BAR BB| Open rates'!AB11*0.9*0.9</f>
        <v>22437</v>
      </c>
      <c r="AC12" s="57">
        <f>'BAR BB| Open rates'!AC11*0.9*0.9</f>
        <v>22437</v>
      </c>
      <c r="AD12" s="57">
        <f>'BAR BB| Open rates'!AD11*0.9*0.9</f>
        <v>24057</v>
      </c>
      <c r="AE12" s="57">
        <f>'BAR BB| Open rates'!AE11*0.9*0.9</f>
        <v>24057</v>
      </c>
      <c r="AF12" s="57">
        <f>'BAR BB| Open rates'!AF11*0.9*0.9</f>
        <v>22437</v>
      </c>
      <c r="AG12" s="57">
        <f>'BAR BB| Open rates'!AG11*0.9*0.9</f>
        <v>22437</v>
      </c>
      <c r="AH12" s="57">
        <f>'BAR BB| Open rates'!AH11*0.9*0.9</f>
        <v>22437</v>
      </c>
      <c r="AI12" s="57">
        <f>'BAR BB| Open rates'!AI11*0.9*0.9</f>
        <v>22437</v>
      </c>
      <c r="AJ12" s="57">
        <f>'BAR BB| Open rates'!AJ11*0.9*0.9</f>
        <v>22437</v>
      </c>
      <c r="AK12" s="57">
        <f>'BAR BB| Open rates'!AK11*0.9*0.9</f>
        <v>24057</v>
      </c>
      <c r="AL12" s="57">
        <f>'BAR BB| Open rates'!AL11*0.9*0.9</f>
        <v>24057</v>
      </c>
      <c r="AM12" s="57">
        <f>'BAR BB| Open rates'!AM11*0.9*0.9</f>
        <v>22437</v>
      </c>
      <c r="AN12" s="57">
        <f>'BAR BB| Open rates'!AN11*0.9*0.9</f>
        <v>22437</v>
      </c>
      <c r="AO12" s="57">
        <f>'BAR BB| Open rates'!AO11*0.9*0.9</f>
        <v>22437</v>
      </c>
      <c r="AP12" s="57">
        <f>'BAR BB| Open rates'!AP11*0.9*0.9</f>
        <v>22437</v>
      </c>
      <c r="AQ12" s="57">
        <f>'BAR BB| Open rates'!AQ11*0.9*0.9</f>
        <v>22437</v>
      </c>
      <c r="AR12" s="57">
        <f>'BAR BB| Open rates'!AR11*0.9*0.9</f>
        <v>24057</v>
      </c>
      <c r="AS12" s="57">
        <f>'BAR BB| Open rates'!AS11*0.9*0.9</f>
        <v>24057</v>
      </c>
      <c r="AT12" s="57">
        <f>'BAR BB| Open rates'!AT11*0.9*0.9</f>
        <v>22437</v>
      </c>
      <c r="AU12" s="57">
        <f>'BAR BB| Open rates'!AU11*0.9*0.9</f>
        <v>22437</v>
      </c>
      <c r="AV12" s="57">
        <f>'BAR BB| Open rates'!AV11*0.9*0.9</f>
        <v>22437</v>
      </c>
      <c r="AW12" s="57">
        <f>'BAR BB| Open rates'!AW11*0.9*0.9</f>
        <v>22437</v>
      </c>
      <c r="AX12" s="57">
        <f>'BAR BB| Open rates'!AX11*0.9*0.9</f>
        <v>22437</v>
      </c>
      <c r="AY12" s="57">
        <f>'BAR BB| Open rates'!AY11*0.9*0.9</f>
        <v>24057</v>
      </c>
      <c r="AZ12" s="57">
        <f>'BAR BB| Open rates'!AZ11*0.9*0.9</f>
        <v>24057</v>
      </c>
      <c r="BA12" s="57">
        <f>'BAR BB| Open rates'!BA11*0.9*0.9</f>
        <v>22437</v>
      </c>
      <c r="BB12" s="57">
        <f>'BAR BB| Open rates'!BB11*0.9*0.9</f>
        <v>22437</v>
      </c>
      <c r="BC12" s="57">
        <f>'BAR BB| Open rates'!BC11*0.9*0.9</f>
        <v>22437</v>
      </c>
      <c r="BD12" s="57">
        <f>'BAR BB| Open rates'!BD11*0.9*0.9</f>
        <v>22437</v>
      </c>
      <c r="BE12" s="57">
        <f>'BAR BB| Open rates'!BE11*0.9*0.9</f>
        <v>22437</v>
      </c>
      <c r="BF12" s="57">
        <f>'BAR BB| Open rates'!BF11*0.9*0.9</f>
        <v>24057</v>
      </c>
      <c r="BG12" s="57">
        <f>'BAR BB| Open rates'!BG11*0.9*0.9</f>
        <v>24057</v>
      </c>
      <c r="BH12" s="57">
        <f>'BAR BB| Open rates'!BH11*0.9*0.9</f>
        <v>19845</v>
      </c>
      <c r="BI12" s="57">
        <f>'BAR BB| Open rates'!BI11*0.9*0.9</f>
        <v>19845</v>
      </c>
      <c r="BJ12" s="57">
        <f>'BAR BB| Open rates'!BJ11*0.9*0.9</f>
        <v>19845</v>
      </c>
      <c r="BK12" s="57">
        <f>'BAR BB| Open rates'!BK11*0.9*0.9</f>
        <v>19845</v>
      </c>
      <c r="BL12" s="57">
        <f>'BAR BB| Open rates'!BL11*0.9*0.9</f>
        <v>19845</v>
      </c>
      <c r="BM12" s="57">
        <f>'BAR BB| Open rates'!BM11*0.9*0.9</f>
        <v>20817</v>
      </c>
      <c r="BN12" s="57">
        <f>'BAR BB| Open rates'!BN11*0.9*0.9</f>
        <v>20817</v>
      </c>
      <c r="BO12" s="57">
        <f>'BAR BB| Open rates'!BO11*0.9*0.9</f>
        <v>19035</v>
      </c>
      <c r="BP12" s="57">
        <f>'BAR BB| Open rates'!BP11*0.9*0.9</f>
        <v>19035</v>
      </c>
      <c r="BQ12" s="57">
        <f>'BAR BB| Open rates'!BQ11*0.9*0.9</f>
        <v>20817</v>
      </c>
      <c r="BR12" s="57">
        <f>'BAR BB| Open rates'!BR11*0.9*0.9</f>
        <v>20817</v>
      </c>
      <c r="BS12" s="57">
        <f>'BAR BB| Open rates'!BS11*0.9*0.9</f>
        <v>20817</v>
      </c>
      <c r="BT12" s="57">
        <f>'BAR BB| Open rates'!BT11*0.9*0.9</f>
        <v>20817</v>
      </c>
      <c r="BU12" s="57">
        <f>'BAR BB| Open rates'!BU11*0.9*0.9</f>
        <v>20817</v>
      </c>
      <c r="BV12" s="57">
        <f>'BAR BB| Open rates'!BV11*0.9*0.9</f>
        <v>19035</v>
      </c>
      <c r="BW12" s="57">
        <f>'BAR BB| Open rates'!BW11*0.9*0.9</f>
        <v>19035</v>
      </c>
      <c r="BX12" s="57">
        <f>'BAR BB| Open rates'!BX11*0.9*0.9</f>
        <v>19035</v>
      </c>
      <c r="BY12" s="57">
        <f>'BAR BB| Open rates'!BY11*0.9*0.9</f>
        <v>19035</v>
      </c>
      <c r="BZ12" s="57">
        <f>'BAR BB| Open rates'!BZ11*0.9*0.9</f>
        <v>19035</v>
      </c>
      <c r="CA12" s="57">
        <f>'BAR BB| Open rates'!CA11*0.9*0.9</f>
        <v>20817</v>
      </c>
      <c r="CB12" s="57">
        <f>'BAR BB| Open rates'!CB11*0.9*0.9</f>
        <v>20817</v>
      </c>
      <c r="CC12" s="57">
        <f>'BAR BB| Open rates'!CC11*0.9*0.9</f>
        <v>19035</v>
      </c>
      <c r="CD12" s="57">
        <f>'BAR BB| Open rates'!CD11*0.9*0.9</f>
        <v>19035</v>
      </c>
      <c r="CE12" s="57">
        <f>'BAR BB| Open rates'!CE11*0.9*0.9</f>
        <v>19035</v>
      </c>
      <c r="CF12" s="57">
        <f>'BAR BB| Open rates'!CF11*0.9*0.9</f>
        <v>19035</v>
      </c>
      <c r="CG12" s="57">
        <f>'BAR BB| Open rates'!CG11*0.9*0.9</f>
        <v>19035</v>
      </c>
      <c r="CH12" s="57">
        <f>'BAR BB| Open rates'!CH11*0.9*0.9</f>
        <v>20817</v>
      </c>
      <c r="CI12" s="57">
        <f>'BAR BB| Open rates'!CI11*0.9*0.9</f>
        <v>20817</v>
      </c>
      <c r="CJ12" s="57">
        <f>'BAR BB| Open rates'!CJ11*0.9*0.9</f>
        <v>19035</v>
      </c>
      <c r="CK12" s="57">
        <f>'BAR BB| Open rates'!CK11*0.9*0.9</f>
        <v>19035</v>
      </c>
      <c r="CL12" s="57">
        <f>'BAR BB| Open rates'!CL11*0.9*0.9</f>
        <v>19035</v>
      </c>
      <c r="CM12" s="57">
        <f>'BAR BB| Open rates'!CM11*0.9*0.9</f>
        <v>19035</v>
      </c>
      <c r="CN12" s="57">
        <f>'BAR BB| Open rates'!CN11*0.9*0.9</f>
        <v>19035</v>
      </c>
      <c r="CO12" s="57">
        <f>'BAR BB| Open rates'!CO11*0.9*0.9</f>
        <v>20817</v>
      </c>
      <c r="CP12" s="57">
        <f>'BAR BB| Open rates'!CP11*0.9*0.9</f>
        <v>20817</v>
      </c>
      <c r="CQ12" s="57">
        <f>'BAR BB| Open rates'!CQ11*0.9*0.9</f>
        <v>19035</v>
      </c>
      <c r="CR12" s="57">
        <f>'BAR BB| Open rates'!CR11*0.9*0.9</f>
        <v>19035</v>
      </c>
      <c r="CS12" s="57">
        <f>'BAR BB| Open rates'!CS11*0.9*0.9</f>
        <v>19035</v>
      </c>
      <c r="CT12" s="57">
        <f>'BAR BB| Open rates'!CT11*0.9*0.9</f>
        <v>19035</v>
      </c>
    </row>
    <row r="13" spans="1:98" s="36" customFormat="1" ht="12" customHeight="1" x14ac:dyDescent="0.2">
      <c r="A13" s="163">
        <v>2</v>
      </c>
      <c r="B13" s="57">
        <f>'BAR BB| Open rates'!B12*0.9*0.9</f>
        <v>25434</v>
      </c>
      <c r="C13" s="57">
        <f>'BAR BB| Open rates'!C12*0.9*0.9</f>
        <v>25434</v>
      </c>
      <c r="D13" s="57">
        <f>'BAR BB| Open rates'!D12*0.9*0.9</f>
        <v>23247</v>
      </c>
      <c r="E13" s="57">
        <f>'BAR BB| Open rates'!E12*0.9*0.9</f>
        <v>23247</v>
      </c>
      <c r="F13" s="57">
        <f>'BAR BB| Open rates'!F12*0.9*0.9</f>
        <v>21465</v>
      </c>
      <c r="G13" s="57">
        <f>'BAR BB| Open rates'!G12*0.9*0.9</f>
        <v>23247</v>
      </c>
      <c r="H13" s="57">
        <f>'BAR BB| Open rates'!H12*0.9*0.9</f>
        <v>23247</v>
      </c>
      <c r="I13" s="57">
        <f>'BAR BB| Open rates'!I12*0.9*0.9</f>
        <v>24867</v>
      </c>
      <c r="J13" s="57">
        <f>'BAR BB| Open rates'!J12*0.9*0.9</f>
        <v>24867</v>
      </c>
      <c r="K13" s="57">
        <f>'BAR BB| Open rates'!K12*0.9*0.9</f>
        <v>23247</v>
      </c>
      <c r="L13" s="57">
        <f>'BAR BB| Open rates'!L12*0.9*0.9</f>
        <v>23247</v>
      </c>
      <c r="M13" s="57">
        <f>'BAR BB| Open rates'!M12*0.9*0.9</f>
        <v>23247</v>
      </c>
      <c r="N13" s="57">
        <f>'BAR BB| Open rates'!N12*0.9*0.9</f>
        <v>23247</v>
      </c>
      <c r="O13" s="57">
        <f>'BAR BB| Open rates'!O12*0.9*0.9</f>
        <v>23247</v>
      </c>
      <c r="P13" s="57">
        <f>'BAR BB| Open rates'!P12*0.9*0.9</f>
        <v>24867</v>
      </c>
      <c r="Q13" s="57">
        <f>'BAR BB| Open rates'!Q12*0.9*0.9</f>
        <v>24867</v>
      </c>
      <c r="R13" s="57">
        <f>'BAR BB| Open rates'!R12*0.9*0.9</f>
        <v>24867</v>
      </c>
      <c r="S13" s="57">
        <f>'BAR BB| Open rates'!S12*0.9*0.9</f>
        <v>24867</v>
      </c>
      <c r="T13" s="57">
        <f>'BAR BB| Open rates'!T12*0.9*0.9</f>
        <v>24867</v>
      </c>
      <c r="U13" s="57">
        <f>'BAR BB| Open rates'!U12*0.9*0.9</f>
        <v>24867</v>
      </c>
      <c r="V13" s="57">
        <f>'BAR BB| Open rates'!V12*0.9*0.9</f>
        <v>24867</v>
      </c>
      <c r="W13" s="57">
        <f>'BAR BB| Open rates'!W12*0.9*0.9</f>
        <v>26487</v>
      </c>
      <c r="X13" s="57">
        <f>'BAR BB| Open rates'!X12*0.9*0.9</f>
        <v>26487</v>
      </c>
      <c r="Y13" s="57">
        <f>'BAR BB| Open rates'!Y12*0.9*0.9</f>
        <v>24867</v>
      </c>
      <c r="Z13" s="57">
        <f>'BAR BB| Open rates'!Z12*0.9*0.9</f>
        <v>24867</v>
      </c>
      <c r="AA13" s="57">
        <f>'BAR BB| Open rates'!AA12*0.9*0.9</f>
        <v>24867</v>
      </c>
      <c r="AB13" s="57">
        <f>'BAR BB| Open rates'!AB12*0.9*0.9</f>
        <v>24867</v>
      </c>
      <c r="AC13" s="57">
        <f>'BAR BB| Open rates'!AC12*0.9*0.9</f>
        <v>24867</v>
      </c>
      <c r="AD13" s="57">
        <f>'BAR BB| Open rates'!AD12*0.9*0.9</f>
        <v>26487</v>
      </c>
      <c r="AE13" s="57">
        <f>'BAR BB| Open rates'!AE12*0.9*0.9</f>
        <v>26487</v>
      </c>
      <c r="AF13" s="57">
        <f>'BAR BB| Open rates'!AF12*0.9*0.9</f>
        <v>24867</v>
      </c>
      <c r="AG13" s="57">
        <f>'BAR BB| Open rates'!AG12*0.9*0.9</f>
        <v>24867</v>
      </c>
      <c r="AH13" s="57">
        <f>'BAR BB| Open rates'!AH12*0.9*0.9</f>
        <v>24867</v>
      </c>
      <c r="AI13" s="57">
        <f>'BAR BB| Open rates'!AI12*0.9*0.9</f>
        <v>24867</v>
      </c>
      <c r="AJ13" s="57">
        <f>'BAR BB| Open rates'!AJ12*0.9*0.9</f>
        <v>24867</v>
      </c>
      <c r="AK13" s="57">
        <f>'BAR BB| Open rates'!AK12*0.9*0.9</f>
        <v>26487</v>
      </c>
      <c r="AL13" s="57">
        <f>'BAR BB| Open rates'!AL12*0.9*0.9</f>
        <v>26487</v>
      </c>
      <c r="AM13" s="57">
        <f>'BAR BB| Open rates'!AM12*0.9*0.9</f>
        <v>24867</v>
      </c>
      <c r="AN13" s="57">
        <f>'BAR BB| Open rates'!AN12*0.9*0.9</f>
        <v>24867</v>
      </c>
      <c r="AO13" s="57">
        <f>'BAR BB| Open rates'!AO12*0.9*0.9</f>
        <v>24867</v>
      </c>
      <c r="AP13" s="57">
        <f>'BAR BB| Open rates'!AP12*0.9*0.9</f>
        <v>24867</v>
      </c>
      <c r="AQ13" s="57">
        <f>'BAR BB| Open rates'!AQ12*0.9*0.9</f>
        <v>24867</v>
      </c>
      <c r="AR13" s="57">
        <f>'BAR BB| Open rates'!AR12*0.9*0.9</f>
        <v>26487</v>
      </c>
      <c r="AS13" s="57">
        <f>'BAR BB| Open rates'!AS12*0.9*0.9</f>
        <v>26487</v>
      </c>
      <c r="AT13" s="57">
        <f>'BAR BB| Open rates'!AT12*0.9*0.9</f>
        <v>24867</v>
      </c>
      <c r="AU13" s="57">
        <f>'BAR BB| Open rates'!AU12*0.9*0.9</f>
        <v>24867</v>
      </c>
      <c r="AV13" s="57">
        <f>'BAR BB| Open rates'!AV12*0.9*0.9</f>
        <v>24867</v>
      </c>
      <c r="AW13" s="57">
        <f>'BAR BB| Open rates'!AW12*0.9*0.9</f>
        <v>24867</v>
      </c>
      <c r="AX13" s="57">
        <f>'BAR BB| Open rates'!AX12*0.9*0.9</f>
        <v>24867</v>
      </c>
      <c r="AY13" s="57">
        <f>'BAR BB| Open rates'!AY12*0.9*0.9</f>
        <v>26487</v>
      </c>
      <c r="AZ13" s="57">
        <f>'BAR BB| Open rates'!AZ12*0.9*0.9</f>
        <v>26487</v>
      </c>
      <c r="BA13" s="57">
        <f>'BAR BB| Open rates'!BA12*0.9*0.9</f>
        <v>24867</v>
      </c>
      <c r="BB13" s="57">
        <f>'BAR BB| Open rates'!BB12*0.9*0.9</f>
        <v>24867</v>
      </c>
      <c r="BC13" s="57">
        <f>'BAR BB| Open rates'!BC12*0.9*0.9</f>
        <v>24867</v>
      </c>
      <c r="BD13" s="57">
        <f>'BAR BB| Open rates'!BD12*0.9*0.9</f>
        <v>24867</v>
      </c>
      <c r="BE13" s="57">
        <f>'BAR BB| Open rates'!BE12*0.9*0.9</f>
        <v>24867</v>
      </c>
      <c r="BF13" s="57">
        <f>'BAR BB| Open rates'!BF12*0.9*0.9</f>
        <v>26487</v>
      </c>
      <c r="BG13" s="57">
        <f>'BAR BB| Open rates'!BG12*0.9*0.9</f>
        <v>26487</v>
      </c>
      <c r="BH13" s="57">
        <f>'BAR BB| Open rates'!BH12*0.9*0.9</f>
        <v>22275</v>
      </c>
      <c r="BI13" s="57">
        <f>'BAR BB| Open rates'!BI12*0.9*0.9</f>
        <v>22275</v>
      </c>
      <c r="BJ13" s="57">
        <f>'BAR BB| Open rates'!BJ12*0.9*0.9</f>
        <v>22275</v>
      </c>
      <c r="BK13" s="57">
        <f>'BAR BB| Open rates'!BK12*0.9*0.9</f>
        <v>22275</v>
      </c>
      <c r="BL13" s="57">
        <f>'BAR BB| Open rates'!BL12*0.9*0.9</f>
        <v>22275</v>
      </c>
      <c r="BM13" s="57">
        <f>'BAR BB| Open rates'!BM12*0.9*0.9</f>
        <v>23247</v>
      </c>
      <c r="BN13" s="57">
        <f>'BAR BB| Open rates'!BN12*0.9*0.9</f>
        <v>23247</v>
      </c>
      <c r="BO13" s="57">
        <f>'BAR BB| Open rates'!BO12*0.9*0.9</f>
        <v>21465</v>
      </c>
      <c r="BP13" s="57">
        <f>'BAR BB| Open rates'!BP12*0.9*0.9</f>
        <v>21465</v>
      </c>
      <c r="BQ13" s="57">
        <f>'BAR BB| Open rates'!BQ12*0.9*0.9</f>
        <v>23247</v>
      </c>
      <c r="BR13" s="57">
        <f>'BAR BB| Open rates'!BR12*0.9*0.9</f>
        <v>23247</v>
      </c>
      <c r="BS13" s="57">
        <f>'BAR BB| Open rates'!BS12*0.9*0.9</f>
        <v>23247</v>
      </c>
      <c r="BT13" s="57">
        <f>'BAR BB| Open rates'!BT12*0.9*0.9</f>
        <v>23247</v>
      </c>
      <c r="BU13" s="57">
        <f>'BAR BB| Open rates'!BU12*0.9*0.9</f>
        <v>23247</v>
      </c>
      <c r="BV13" s="57">
        <f>'BAR BB| Open rates'!BV12*0.9*0.9</f>
        <v>21465</v>
      </c>
      <c r="BW13" s="57">
        <f>'BAR BB| Open rates'!BW12*0.9*0.9</f>
        <v>21465</v>
      </c>
      <c r="BX13" s="57">
        <f>'BAR BB| Open rates'!BX12*0.9*0.9</f>
        <v>21465</v>
      </c>
      <c r="BY13" s="57">
        <f>'BAR BB| Open rates'!BY12*0.9*0.9</f>
        <v>21465</v>
      </c>
      <c r="BZ13" s="57">
        <f>'BAR BB| Open rates'!BZ12*0.9*0.9</f>
        <v>21465</v>
      </c>
      <c r="CA13" s="57">
        <f>'BAR BB| Open rates'!CA12*0.9*0.9</f>
        <v>23247</v>
      </c>
      <c r="CB13" s="57">
        <f>'BAR BB| Open rates'!CB12*0.9*0.9</f>
        <v>23247</v>
      </c>
      <c r="CC13" s="57">
        <f>'BAR BB| Open rates'!CC12*0.9*0.9</f>
        <v>21465</v>
      </c>
      <c r="CD13" s="57">
        <f>'BAR BB| Open rates'!CD12*0.9*0.9</f>
        <v>21465</v>
      </c>
      <c r="CE13" s="57">
        <f>'BAR BB| Open rates'!CE12*0.9*0.9</f>
        <v>21465</v>
      </c>
      <c r="CF13" s="57">
        <f>'BAR BB| Open rates'!CF12*0.9*0.9</f>
        <v>21465</v>
      </c>
      <c r="CG13" s="57">
        <f>'BAR BB| Open rates'!CG12*0.9*0.9</f>
        <v>21465</v>
      </c>
      <c r="CH13" s="57">
        <f>'BAR BB| Open rates'!CH12*0.9*0.9</f>
        <v>23247</v>
      </c>
      <c r="CI13" s="57">
        <f>'BAR BB| Open rates'!CI12*0.9*0.9</f>
        <v>23247</v>
      </c>
      <c r="CJ13" s="57">
        <f>'BAR BB| Open rates'!CJ12*0.9*0.9</f>
        <v>21465</v>
      </c>
      <c r="CK13" s="57">
        <f>'BAR BB| Open rates'!CK12*0.9*0.9</f>
        <v>21465</v>
      </c>
      <c r="CL13" s="57">
        <f>'BAR BB| Open rates'!CL12*0.9*0.9</f>
        <v>21465</v>
      </c>
      <c r="CM13" s="57">
        <f>'BAR BB| Open rates'!CM12*0.9*0.9</f>
        <v>21465</v>
      </c>
      <c r="CN13" s="57">
        <f>'BAR BB| Open rates'!CN12*0.9*0.9</f>
        <v>21465</v>
      </c>
      <c r="CO13" s="57">
        <f>'BAR BB| Open rates'!CO12*0.9*0.9</f>
        <v>23247</v>
      </c>
      <c r="CP13" s="57">
        <f>'BAR BB| Open rates'!CP12*0.9*0.9</f>
        <v>23247</v>
      </c>
      <c r="CQ13" s="57">
        <f>'BAR BB| Open rates'!CQ12*0.9*0.9</f>
        <v>21465</v>
      </c>
      <c r="CR13" s="57">
        <f>'BAR BB| Open rates'!CR12*0.9*0.9</f>
        <v>21465</v>
      </c>
      <c r="CS13" s="57">
        <f>'BAR BB| Open rates'!CS12*0.9*0.9</f>
        <v>21465</v>
      </c>
      <c r="CT13" s="57">
        <f>'BAR BB| Open rates'!CT12*0.9*0.9</f>
        <v>21465</v>
      </c>
    </row>
    <row r="15" spans="1:98" s="36" customFormat="1" ht="12" customHeight="1" x14ac:dyDescent="0.2">
      <c r="A15" s="371" t="s">
        <v>172</v>
      </c>
    </row>
    <row r="16" spans="1:98" s="36" customFormat="1" ht="12" customHeight="1" x14ac:dyDescent="0.2">
      <c r="A16" s="371"/>
    </row>
    <row r="17" spans="1:1" ht="13.5" thickBot="1" x14ac:dyDescent="0.25">
      <c r="A17" s="33"/>
    </row>
    <row r="18" spans="1:1" ht="211.5" customHeight="1" thickBot="1" x14ac:dyDescent="0.25">
      <c r="A18" s="322" t="s">
        <v>458</v>
      </c>
    </row>
    <row r="19" spans="1:1" ht="12" customHeight="1" x14ac:dyDescent="0.2">
      <c r="A19" s="33"/>
    </row>
    <row r="20" spans="1:1" x14ac:dyDescent="0.2">
      <c r="A20" s="290" t="s">
        <v>83</v>
      </c>
    </row>
    <row r="21" spans="1:1" ht="34.5" customHeight="1" x14ac:dyDescent="0.2">
      <c r="A21" s="186" t="s">
        <v>441</v>
      </c>
    </row>
    <row r="22" spans="1:1" ht="24" x14ac:dyDescent="0.2">
      <c r="A22" s="186" t="s">
        <v>442</v>
      </c>
    </row>
    <row r="23" spans="1:1" x14ac:dyDescent="0.2">
      <c r="A23" s="36"/>
    </row>
    <row r="24" spans="1:1" x14ac:dyDescent="0.2">
      <c r="A24" s="291" t="s">
        <v>74</v>
      </c>
    </row>
    <row r="25" spans="1:1" ht="12.75" customHeight="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79</v>
      </c>
    </row>
    <row r="30" spans="1:1" ht="24" x14ac:dyDescent="0.2">
      <c r="A30" s="175" t="s">
        <v>187</v>
      </c>
    </row>
    <row r="31" spans="1:1" x14ac:dyDescent="0.2">
      <c r="A31" s="175" t="s">
        <v>105</v>
      </c>
    </row>
    <row r="32" spans="1:1" x14ac:dyDescent="0.2">
      <c r="A32" s="289" t="s">
        <v>309</v>
      </c>
    </row>
    <row r="33" spans="1:1" ht="24" x14ac:dyDescent="0.2">
      <c r="A33" s="175" t="s">
        <v>203</v>
      </c>
    </row>
    <row r="34" spans="1:1" ht="46.5" customHeight="1" x14ac:dyDescent="0.2">
      <c r="A34" s="289" t="s">
        <v>456</v>
      </c>
    </row>
    <row r="35" spans="1:1" ht="12.75" customHeight="1" x14ac:dyDescent="0.2">
      <c r="A35" s="386" t="s">
        <v>101</v>
      </c>
    </row>
    <row r="36" spans="1:1" x14ac:dyDescent="0.2">
      <c r="A36" s="387"/>
    </row>
    <row r="37" spans="1:1" x14ac:dyDescent="0.2">
      <c r="A37" s="388"/>
    </row>
    <row r="38" spans="1:1" x14ac:dyDescent="0.2">
      <c r="A38" s="223"/>
    </row>
    <row r="39" spans="1:1" ht="34.5" customHeight="1" x14ac:dyDescent="0.2">
      <c r="A39" s="206" t="s">
        <v>204</v>
      </c>
    </row>
    <row r="40" spans="1:1" x14ac:dyDescent="0.2">
      <c r="A40" s="244" t="s">
        <v>443</v>
      </c>
    </row>
    <row r="41" spans="1:1" ht="24" x14ac:dyDescent="0.2">
      <c r="A41" s="288" t="s">
        <v>457</v>
      </c>
    </row>
    <row r="42" spans="1:1" x14ac:dyDescent="0.2">
      <c r="A42" s="174" t="s">
        <v>81</v>
      </c>
    </row>
    <row r="43" spans="1:1" ht="84" x14ac:dyDescent="0.2">
      <c r="A43" s="176" t="s">
        <v>462</v>
      </c>
    </row>
    <row r="44" spans="1:1" x14ac:dyDescent="0.2">
      <c r="A44" s="176"/>
    </row>
    <row r="45" spans="1:1" x14ac:dyDescent="0.2">
      <c r="A45" s="223"/>
    </row>
    <row r="46" spans="1:1" ht="26.25" x14ac:dyDescent="0.2">
      <c r="A46" s="174" t="s">
        <v>310</v>
      </c>
    </row>
    <row r="47" spans="1:1" x14ac:dyDescent="0.2">
      <c r="A47" s="207" t="s">
        <v>444</v>
      </c>
    </row>
    <row r="48" spans="1:1" x14ac:dyDescent="0.2">
      <c r="A48" s="225" t="s">
        <v>205</v>
      </c>
    </row>
    <row r="49" spans="1:1" x14ac:dyDescent="0.2">
      <c r="A49" s="225"/>
    </row>
    <row r="50" spans="1:1" ht="36" x14ac:dyDescent="0.2">
      <c r="A50" s="207" t="s">
        <v>445</v>
      </c>
    </row>
    <row r="51" spans="1:1" x14ac:dyDescent="0.2">
      <c r="A51" s="225" t="s">
        <v>313</v>
      </c>
    </row>
    <row r="52" spans="1:1" x14ac:dyDescent="0.2">
      <c r="A52" s="15"/>
    </row>
    <row r="53" spans="1:1" x14ac:dyDescent="0.2">
      <c r="A53" s="224" t="s">
        <v>446</v>
      </c>
    </row>
    <row r="54" spans="1:1" x14ac:dyDescent="0.2">
      <c r="A54" s="226"/>
    </row>
    <row r="55" spans="1:1" ht="24" x14ac:dyDescent="0.2">
      <c r="A55" s="255" t="s">
        <v>447</v>
      </c>
    </row>
    <row r="56" spans="1:1" ht="37.5" customHeight="1" x14ac:dyDescent="0.2">
      <c r="A56" s="225" t="s">
        <v>316</v>
      </c>
    </row>
    <row r="57" spans="1:1" x14ac:dyDescent="0.2">
      <c r="A57" s="284"/>
    </row>
    <row r="58" spans="1:1" x14ac:dyDescent="0.2">
      <c r="A58" s="285" t="s">
        <v>448</v>
      </c>
    </row>
    <row r="59" spans="1:1" x14ac:dyDescent="0.2">
      <c r="A59" s="284"/>
    </row>
    <row r="60" spans="1:1" ht="72" x14ac:dyDescent="0.2">
      <c r="A60" s="286" t="s">
        <v>449</v>
      </c>
    </row>
    <row r="61" spans="1:1" x14ac:dyDescent="0.2">
      <c r="A61" s="227"/>
    </row>
    <row r="62" spans="1:1" ht="13.5" thickBot="1" x14ac:dyDescent="0.25">
      <c r="A62" s="226"/>
    </row>
    <row r="63" spans="1:1" ht="85.5" customHeight="1" x14ac:dyDescent="0.2">
      <c r="A63" s="232" t="s">
        <v>450</v>
      </c>
    </row>
    <row r="64" spans="1:1" ht="24.75" thickBot="1" x14ac:dyDescent="0.25">
      <c r="A64" s="233" t="s">
        <v>141</v>
      </c>
    </row>
    <row r="65" spans="1:1" ht="13.5" thickBot="1" x14ac:dyDescent="0.25">
      <c r="A65" s="320"/>
    </row>
    <row r="66" spans="1:1" ht="132.75" thickBot="1" x14ac:dyDescent="0.25">
      <c r="A66" s="321" t="s">
        <v>467</v>
      </c>
    </row>
    <row r="67" spans="1:1" x14ac:dyDescent="0.2">
      <c r="A67" s="207" t="s">
        <v>365</v>
      </c>
    </row>
    <row r="68" spans="1:1" x14ac:dyDescent="0.2">
      <c r="A68" s="205" t="s">
        <v>206</v>
      </c>
    </row>
    <row r="69" spans="1:1" s="31" customFormat="1" x14ac:dyDescent="0.2">
      <c r="A69" s="176"/>
    </row>
    <row r="70" spans="1:1" s="31" customFormat="1" x14ac:dyDescent="0.2">
      <c r="A70" s="207" t="s">
        <v>249</v>
      </c>
    </row>
    <row r="71" spans="1:1" s="31" customFormat="1" x14ac:dyDescent="0.2">
      <c r="A71" s="205" t="s">
        <v>319</v>
      </c>
    </row>
    <row r="72" spans="1:1" s="31" customFormat="1" x14ac:dyDescent="0.2">
      <c r="A72" s="176"/>
    </row>
    <row r="73" spans="1:1" s="31" customFormat="1" x14ac:dyDescent="0.2">
      <c r="A73" s="207" t="s">
        <v>366</v>
      </c>
    </row>
    <row r="74" spans="1:1" s="31" customFormat="1" x14ac:dyDescent="0.2">
      <c r="A74" s="205" t="s">
        <v>367</v>
      </c>
    </row>
    <row r="75" spans="1:1" s="31" customFormat="1" ht="15.75" customHeight="1" x14ac:dyDescent="0.2">
      <c r="A75" s="205"/>
    </row>
    <row r="76" spans="1:1" s="31" customFormat="1" ht="36" customHeight="1" x14ac:dyDescent="0.2">
      <c r="A76" s="287" t="s">
        <v>451</v>
      </c>
    </row>
    <row r="77" spans="1:1" s="154" customFormat="1" ht="17.25" customHeight="1" x14ac:dyDescent="0.2">
      <c r="A77" s="176"/>
    </row>
    <row r="78" spans="1:1" s="31" customFormat="1" ht="24" x14ac:dyDescent="0.2">
      <c r="A78" s="255" t="s">
        <v>452</v>
      </c>
    </row>
    <row r="79" spans="1:1" s="31" customFormat="1" ht="6" customHeight="1" x14ac:dyDescent="0.2">
      <c r="A79" s="205"/>
    </row>
    <row r="80" spans="1:1" s="31" customFormat="1" x14ac:dyDescent="0.2">
      <c r="A80" s="205"/>
    </row>
    <row r="81" spans="1:1" s="31" customFormat="1" x14ac:dyDescent="0.2">
      <c r="A81" s="287" t="s">
        <v>453</v>
      </c>
    </row>
    <row r="82" spans="1:1" s="31" customFormat="1" ht="15.75" customHeight="1" x14ac:dyDescent="0.2">
      <c r="A82" s="205"/>
    </row>
    <row r="83" spans="1:1" s="31" customFormat="1" ht="27.75" customHeight="1" x14ac:dyDescent="0.2">
      <c r="A83" s="287" t="s">
        <v>454</v>
      </c>
    </row>
    <row r="84" spans="1:1" s="31" customFormat="1" ht="15.75" customHeight="1" x14ac:dyDescent="0.2">
      <c r="A84" s="176"/>
    </row>
    <row r="85" spans="1:1" s="154" customFormat="1" ht="17.25" customHeight="1" thickBot="1" x14ac:dyDescent="0.25">
      <c r="A85" s="229"/>
    </row>
    <row r="86" spans="1:1" s="31" customFormat="1" ht="60" x14ac:dyDescent="0.2">
      <c r="A86" s="234" t="s">
        <v>455</v>
      </c>
    </row>
    <row r="87" spans="1:1" s="31" customFormat="1" ht="24.75" thickBot="1" x14ac:dyDescent="0.25">
      <c r="A87" s="235" t="s">
        <v>329</v>
      </c>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154" customFormat="1" x14ac:dyDescent="0.2">
      <c r="A93" s="231"/>
    </row>
    <row r="94" spans="1:1" s="154" customFormat="1" x14ac:dyDescent="0.2">
      <c r="A94" s="231"/>
    </row>
    <row r="95" spans="1:1" s="154" customFormat="1" ht="12.75" customHeight="1" x14ac:dyDescent="0.2">
      <c r="A95" s="231"/>
    </row>
    <row r="96" spans="1:1" s="154" customFormat="1" x14ac:dyDescent="0.2">
      <c r="A96" s="231"/>
    </row>
    <row r="97" spans="1:1" s="154" customFormat="1" x14ac:dyDescent="0.2">
      <c r="A97" s="231"/>
    </row>
    <row r="98" spans="1:1" s="154" customFormat="1" ht="13.5" customHeight="1" x14ac:dyDescent="0.2">
      <c r="A98" s="231"/>
    </row>
    <row r="99" spans="1:1" s="154" customFormat="1" x14ac:dyDescent="0.2">
      <c r="A99" s="231"/>
    </row>
    <row r="100" spans="1:1" s="154" customFormat="1" x14ac:dyDescent="0.2">
      <c r="A100" s="231"/>
    </row>
    <row r="101" spans="1:1" s="154" customFormat="1" ht="12.75" customHeight="1" x14ac:dyDescent="0.2">
      <c r="A101" s="231"/>
    </row>
    <row r="102" spans="1:1" s="154" customFormat="1" x14ac:dyDescent="0.2">
      <c r="A102" s="231"/>
    </row>
    <row r="103" spans="1:1" s="154" customFormat="1" x14ac:dyDescent="0.2">
      <c r="A103" s="231"/>
    </row>
    <row r="104" spans="1:1" s="154" customFormat="1" x14ac:dyDescent="0.2">
      <c r="A104" s="231"/>
    </row>
  </sheetData>
  <mergeCells count="2">
    <mergeCell ref="A15:A16"/>
    <mergeCell ref="A35:A37"/>
  </mergeCells>
  <pageMargins left="0.75" right="0.75" top="1" bottom="1" header="0.5" footer="0.5"/>
  <pageSetup paperSize="9" orientation="portrait" horizontalDpi="4294967295"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E79"/>
  <sheetViews>
    <sheetView showGridLines="0" zoomScaleNormal="100" workbookViewId="0">
      <pane xSplit="1" ySplit="3" topLeftCell="B4"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5.7109375" style="32" customWidth="1"/>
    <col min="2" max="16384" width="9.85546875" style="32"/>
  </cols>
  <sheetData>
    <row r="1" spans="1:187" ht="27" customHeight="1" x14ac:dyDescent="0.2">
      <c r="A1" s="180" t="str">
        <f>'BAR BB| Open rates'!A1</f>
        <v>Сочи Марриотт Красная Поляна 5*/ Sochi Marriott Krasnaya Polyana 5*</v>
      </c>
    </row>
    <row r="2" spans="1:187" x14ac:dyDescent="0.2">
      <c r="A2" s="11" t="s">
        <v>213</v>
      </c>
    </row>
    <row r="3" spans="1:187" s="33" customFormat="1" ht="26.25" customHeight="1" x14ac:dyDescent="0.2">
      <c r="A3" s="64" t="s">
        <v>62</v>
      </c>
      <c r="B3" s="108">
        <f>'BAR BB| Open rates'!B3</f>
        <v>46199</v>
      </c>
      <c r="C3" s="108">
        <f>'BAR BB| Open rates'!C3</f>
        <v>46200</v>
      </c>
      <c r="D3" s="108">
        <f>'BAR BB| Open rates'!D3</f>
        <v>46201</v>
      </c>
      <c r="E3" s="108">
        <f>'BAR BB| Open rates'!E3</f>
        <v>46202</v>
      </c>
      <c r="F3" s="108">
        <f>'BAR BB| Open rates'!F3</f>
        <v>46203</v>
      </c>
      <c r="G3" s="108">
        <f>'BAR BB| Open rates'!G3</f>
        <v>46204</v>
      </c>
      <c r="H3" s="108">
        <f>'BAR BB| Open rates'!H3</f>
        <v>46205</v>
      </c>
      <c r="I3" s="108">
        <f>'BAR BB| Open rates'!I3</f>
        <v>46206</v>
      </c>
      <c r="J3" s="108">
        <f>'BAR BB| Open rates'!J3</f>
        <v>46207</v>
      </c>
      <c r="K3" s="108">
        <f>'BAR BB| Open rates'!K3</f>
        <v>46208</v>
      </c>
      <c r="L3" s="108">
        <f>'BAR BB| Open rates'!L3</f>
        <v>46209</v>
      </c>
      <c r="M3" s="108">
        <f>'BAR BB| Open rates'!M3</f>
        <v>46210</v>
      </c>
      <c r="N3" s="108">
        <f>'BAR BB| Open rates'!N3</f>
        <v>46211</v>
      </c>
      <c r="O3" s="108">
        <f>'BAR BB| Open rates'!O3</f>
        <v>46212</v>
      </c>
      <c r="P3" s="108">
        <f>'BAR BB| Open rates'!P3</f>
        <v>46213</v>
      </c>
      <c r="Q3" s="108">
        <f>'BAR BB| Open rates'!Q3</f>
        <v>46214</v>
      </c>
      <c r="R3" s="108">
        <f>'BAR BB| Open rates'!R3</f>
        <v>46215</v>
      </c>
      <c r="S3" s="108">
        <f>'BAR BB| Open rates'!S3</f>
        <v>46216</v>
      </c>
      <c r="T3" s="108">
        <f>'BAR BB| Open rates'!T3</f>
        <v>46217</v>
      </c>
      <c r="U3" s="108">
        <f>'BAR BB| Open rates'!U3</f>
        <v>46218</v>
      </c>
      <c r="V3" s="108">
        <f>'BAR BB| Open rates'!V3</f>
        <v>46219</v>
      </c>
      <c r="W3" s="108">
        <f>'BAR BB| Open rates'!W3</f>
        <v>46220</v>
      </c>
      <c r="X3" s="108">
        <f>'BAR BB| Open rates'!X3</f>
        <v>46221</v>
      </c>
      <c r="Y3" s="108">
        <f>'BAR BB| Open rates'!Y3</f>
        <v>46222</v>
      </c>
      <c r="Z3" s="108">
        <f>'BAR BB| Open rates'!Z3</f>
        <v>46223</v>
      </c>
      <c r="AA3" s="108">
        <f>'BAR BB| Open rates'!AA3</f>
        <v>46224</v>
      </c>
      <c r="AB3" s="108">
        <f>'BAR BB| Open rates'!AB3</f>
        <v>46225</v>
      </c>
      <c r="AC3" s="108">
        <f>'BAR BB| Open rates'!AC3</f>
        <v>46226</v>
      </c>
      <c r="AD3" s="108">
        <f>'BAR BB| Open rates'!AD3</f>
        <v>46227</v>
      </c>
      <c r="AE3" s="108">
        <f>'BAR BB| Open rates'!AE3</f>
        <v>46228</v>
      </c>
      <c r="AF3" s="108">
        <f>'BAR BB| Open rates'!AF3</f>
        <v>46229</v>
      </c>
      <c r="AG3" s="108">
        <f>'BAR BB| Open rates'!AG3</f>
        <v>46230</v>
      </c>
      <c r="AH3" s="108">
        <f>'BAR BB| Open rates'!AH3</f>
        <v>46231</v>
      </c>
      <c r="AI3" s="108">
        <f>'BAR BB| Open rates'!AI3</f>
        <v>46232</v>
      </c>
      <c r="AJ3" s="108">
        <f>'BAR BB| Open rates'!AJ3</f>
        <v>46233</v>
      </c>
      <c r="AK3" s="108">
        <f>'BAR BB| Open rates'!AK3</f>
        <v>46234</v>
      </c>
      <c r="AL3" s="108">
        <f>'BAR BB| Open rates'!AL3</f>
        <v>46235</v>
      </c>
      <c r="AM3" s="108">
        <f>'BAR BB| Open rates'!AM3</f>
        <v>46236</v>
      </c>
      <c r="AN3" s="108">
        <f>'BAR BB| Open rates'!AN3</f>
        <v>46237</v>
      </c>
      <c r="AO3" s="108">
        <f>'BAR BB| Open rates'!AO3</f>
        <v>46238</v>
      </c>
      <c r="AP3" s="108">
        <f>'BAR BB| Open rates'!AP3</f>
        <v>46239</v>
      </c>
      <c r="AQ3" s="108">
        <f>'BAR BB| Open rates'!AQ3</f>
        <v>46240</v>
      </c>
      <c r="AR3" s="108">
        <f>'BAR BB| Open rates'!AR3</f>
        <v>46241</v>
      </c>
      <c r="AS3" s="108">
        <f>'BAR BB| Open rates'!AS3</f>
        <v>46242</v>
      </c>
      <c r="AT3" s="108">
        <f>'BAR BB| Open rates'!AT3</f>
        <v>46243</v>
      </c>
      <c r="AU3" s="108">
        <f>'BAR BB| Open rates'!AU3</f>
        <v>46244</v>
      </c>
      <c r="AV3" s="108">
        <f>'BAR BB| Open rates'!AV3</f>
        <v>46245</v>
      </c>
      <c r="AW3" s="108">
        <f>'BAR BB| Open rates'!AW3</f>
        <v>46246</v>
      </c>
      <c r="AX3" s="108">
        <f>'BAR BB| Open rates'!AX3</f>
        <v>46247</v>
      </c>
      <c r="AY3" s="108">
        <f>'BAR BB| Open rates'!AY3</f>
        <v>46248</v>
      </c>
      <c r="AZ3" s="108">
        <f>'BAR BB| Open rates'!AZ3</f>
        <v>46249</v>
      </c>
      <c r="BA3" s="108">
        <f>'BAR BB| Open rates'!BA3</f>
        <v>46250</v>
      </c>
      <c r="BB3" s="108">
        <f>'BAR BB| Open rates'!BB3</f>
        <v>46251</v>
      </c>
      <c r="BC3" s="108">
        <f>'BAR BB| Open rates'!BC3</f>
        <v>46252</v>
      </c>
      <c r="BD3" s="108">
        <f>'BAR BB| Open rates'!BD3</f>
        <v>46253</v>
      </c>
      <c r="BE3" s="108">
        <f>'BAR BB| Open rates'!BE3</f>
        <v>46254</v>
      </c>
      <c r="BF3" s="108">
        <f>'BAR BB| Open rates'!BF3</f>
        <v>46255</v>
      </c>
      <c r="BG3" s="108">
        <f>'BAR BB| Open rates'!BG3</f>
        <v>46256</v>
      </c>
      <c r="BH3" s="108">
        <f>'BAR BB| Open rates'!BH3</f>
        <v>46257</v>
      </c>
      <c r="BI3" s="108">
        <f>'BAR BB| Open rates'!BI3</f>
        <v>46258</v>
      </c>
      <c r="BJ3" s="108">
        <f>'BAR BB| Open rates'!BJ3</f>
        <v>46259</v>
      </c>
      <c r="BK3" s="108">
        <f>'BAR BB| Open rates'!BK3</f>
        <v>46260</v>
      </c>
      <c r="BL3" s="108">
        <f>'BAR BB| Open rates'!BL3</f>
        <v>46261</v>
      </c>
      <c r="BM3" s="108">
        <f>'BAR BB| Open rates'!BM3</f>
        <v>46262</v>
      </c>
      <c r="BN3" s="108">
        <f>'BAR BB| Open rates'!BN3</f>
        <v>46263</v>
      </c>
      <c r="BO3" s="108">
        <f>'BAR BB| Open rates'!BO3</f>
        <v>46264</v>
      </c>
      <c r="BP3" s="108">
        <f>'BAR BB| Open rates'!BP3</f>
        <v>46265</v>
      </c>
      <c r="BQ3" s="108">
        <f>'BAR BB| Open rates'!BQ3</f>
        <v>46266</v>
      </c>
      <c r="BR3" s="108">
        <f>'BAR BB| Open rates'!BR3</f>
        <v>46267</v>
      </c>
      <c r="BS3" s="108">
        <f>'BAR BB| Open rates'!BS3</f>
        <v>46268</v>
      </c>
      <c r="BT3" s="108">
        <f>'BAR BB| Open rates'!BT3</f>
        <v>46269</v>
      </c>
      <c r="BU3" s="108">
        <f>'BAR BB| Open rates'!BU3</f>
        <v>46270</v>
      </c>
      <c r="BV3" s="108">
        <f>'BAR BB| Open rates'!BV3</f>
        <v>46271</v>
      </c>
      <c r="BW3" s="108">
        <f>'BAR BB| Open rates'!BW3</f>
        <v>46272</v>
      </c>
      <c r="BX3" s="108">
        <f>'BAR BB| Open rates'!BX3</f>
        <v>46273</v>
      </c>
      <c r="BY3" s="108">
        <f>'BAR BB| Open rates'!BY3</f>
        <v>46274</v>
      </c>
      <c r="BZ3" s="108">
        <f>'BAR BB| Open rates'!BZ3</f>
        <v>46275</v>
      </c>
      <c r="CA3" s="108">
        <f>'BAR BB| Open rates'!CA3</f>
        <v>46276</v>
      </c>
      <c r="CB3" s="108">
        <f>'BAR BB| Open rates'!CB3</f>
        <v>46277</v>
      </c>
      <c r="CC3" s="108">
        <f>'BAR BB| Open rates'!CC3</f>
        <v>46278</v>
      </c>
      <c r="CD3" s="108">
        <f>'BAR BB| Open rates'!CD3</f>
        <v>46279</v>
      </c>
      <c r="CE3" s="108">
        <f>'BAR BB| Open rates'!CE3</f>
        <v>46280</v>
      </c>
      <c r="CF3" s="108">
        <f>'BAR BB| Open rates'!CF3</f>
        <v>46281</v>
      </c>
      <c r="CG3" s="108">
        <f>'BAR BB| Open rates'!CG3</f>
        <v>46282</v>
      </c>
      <c r="CH3" s="108">
        <f>'BAR BB| Open rates'!CH3</f>
        <v>46283</v>
      </c>
      <c r="CI3" s="108">
        <f>'BAR BB| Open rates'!CI3</f>
        <v>46284</v>
      </c>
      <c r="CJ3" s="108">
        <f>'BAR BB| Open rates'!CJ3</f>
        <v>46285</v>
      </c>
      <c r="CK3" s="108">
        <f>'BAR BB| Open rates'!CK3</f>
        <v>46286</v>
      </c>
      <c r="CL3" s="108">
        <f>'BAR BB| Open rates'!CL3</f>
        <v>46287</v>
      </c>
      <c r="CM3" s="108">
        <f>'BAR BB| Open rates'!CM3</f>
        <v>46288</v>
      </c>
      <c r="CN3" s="108">
        <f>'BAR BB| Open rates'!CN3</f>
        <v>46289</v>
      </c>
      <c r="CO3" s="108">
        <f>'BAR BB| Open rates'!CO3</f>
        <v>46290</v>
      </c>
      <c r="CP3" s="108">
        <f>'BAR BB| Open rates'!CP3</f>
        <v>46291</v>
      </c>
      <c r="CQ3" s="108">
        <f>'BAR BB| Open rates'!CQ3</f>
        <v>46292</v>
      </c>
      <c r="CR3" s="108">
        <f>'BAR BB| Open rates'!CR3</f>
        <v>46293</v>
      </c>
      <c r="CS3" s="108">
        <f>'BAR BB| Open rates'!CS3</f>
        <v>46294</v>
      </c>
      <c r="CT3" s="108">
        <f>'BAR BB| Open rates'!CT3</f>
        <v>46295</v>
      </c>
      <c r="CU3" s="108">
        <f>'BAR BB| Open rates'!CU3</f>
        <v>46296</v>
      </c>
      <c r="CV3" s="108">
        <f>'BAR BB| Open rates'!CV3</f>
        <v>46297</v>
      </c>
      <c r="CW3" s="108">
        <f>'BAR BB| Open rates'!CW3</f>
        <v>46298</v>
      </c>
      <c r="CX3" s="108">
        <f>'BAR BB| Open rates'!CX3</f>
        <v>46299</v>
      </c>
      <c r="CY3" s="108">
        <f>'BAR BB| Open rates'!CY3</f>
        <v>46300</v>
      </c>
      <c r="CZ3" s="108">
        <f>'BAR BB| Open rates'!CZ3</f>
        <v>46301</v>
      </c>
      <c r="DA3" s="108">
        <f>'BAR BB| Open rates'!DA3</f>
        <v>46302</v>
      </c>
      <c r="DB3" s="108">
        <f>'BAR BB| Open rates'!DB3</f>
        <v>46303</v>
      </c>
      <c r="DC3" s="108">
        <f>'BAR BB| Open rates'!DC3</f>
        <v>46304</v>
      </c>
      <c r="DD3" s="108">
        <f>'BAR BB| Open rates'!DD3</f>
        <v>46305</v>
      </c>
      <c r="DE3" s="108">
        <f>'BAR BB| Open rates'!DE3</f>
        <v>46306</v>
      </c>
      <c r="DF3" s="108">
        <f>'BAR BB| Open rates'!DF3</f>
        <v>46307</v>
      </c>
      <c r="DG3" s="108">
        <f>'BAR BB| Open rates'!DG3</f>
        <v>46308</v>
      </c>
      <c r="DH3" s="108">
        <f>'BAR BB| Open rates'!DH3</f>
        <v>46309</v>
      </c>
      <c r="DI3" s="108">
        <f>'BAR BB| Open rates'!DI3</f>
        <v>46310</v>
      </c>
      <c r="DJ3" s="108">
        <f>'BAR BB| Open rates'!DJ3</f>
        <v>46311</v>
      </c>
      <c r="DK3" s="108">
        <f>'BAR BB| Open rates'!DK3</f>
        <v>46312</v>
      </c>
      <c r="DL3" s="108">
        <f>'BAR BB| Open rates'!DL3</f>
        <v>46313</v>
      </c>
      <c r="DM3" s="108">
        <f>'BAR BB| Open rates'!DM3</f>
        <v>46314</v>
      </c>
      <c r="DN3" s="108">
        <f>'BAR BB| Open rates'!DN3</f>
        <v>46315</v>
      </c>
      <c r="DO3" s="108">
        <f>'BAR BB| Open rates'!DO3</f>
        <v>46316</v>
      </c>
      <c r="DP3" s="108">
        <f>'BAR BB| Open rates'!DP3</f>
        <v>46317</v>
      </c>
      <c r="DQ3" s="108">
        <f>'BAR BB| Open rates'!DQ3</f>
        <v>46318</v>
      </c>
      <c r="DR3" s="108">
        <f>'BAR BB| Open rates'!DR3</f>
        <v>46319</v>
      </c>
      <c r="DS3" s="108">
        <f>'BAR BB| Open rates'!DS3</f>
        <v>46320</v>
      </c>
      <c r="DT3" s="108">
        <f>'BAR BB| Open rates'!DT3</f>
        <v>46321</v>
      </c>
      <c r="DU3" s="108">
        <f>'BAR BB| Open rates'!DU3</f>
        <v>46322</v>
      </c>
      <c r="DV3" s="108">
        <f>'BAR BB| Open rates'!DV3</f>
        <v>46323</v>
      </c>
      <c r="DW3" s="108">
        <f>'BAR BB| Open rates'!DW3</f>
        <v>46324</v>
      </c>
      <c r="DX3" s="108">
        <f>'BAR BB| Open rates'!DX3</f>
        <v>46325</v>
      </c>
      <c r="DY3" s="108">
        <f>'BAR BB| Open rates'!DY3</f>
        <v>46326</v>
      </c>
      <c r="DZ3" s="108">
        <f>'BAR BB| Open rates'!DZ3</f>
        <v>46327</v>
      </c>
      <c r="EA3" s="108">
        <f>'BAR BB| Open rates'!EA3</f>
        <v>46328</v>
      </c>
      <c r="EB3" s="108">
        <f>'BAR BB| Open rates'!EB3</f>
        <v>46329</v>
      </c>
      <c r="EC3" s="108">
        <f>'BAR BB| Open rates'!EC3</f>
        <v>46330</v>
      </c>
      <c r="ED3" s="108">
        <f>'BAR BB| Open rates'!ED3</f>
        <v>46331</v>
      </c>
      <c r="EE3" s="108">
        <f>'BAR BB| Open rates'!EE3</f>
        <v>46332</v>
      </c>
      <c r="EF3" s="108">
        <f>'BAR BB| Open rates'!EF3</f>
        <v>46333</v>
      </c>
      <c r="EG3" s="108">
        <f>'BAR BB| Open rates'!EG3</f>
        <v>46334</v>
      </c>
      <c r="EH3" s="108">
        <f>'BAR BB| Open rates'!EH3</f>
        <v>46335</v>
      </c>
      <c r="EI3" s="108">
        <f>'BAR BB| Open rates'!EI3</f>
        <v>46336</v>
      </c>
      <c r="EJ3" s="108">
        <f>'BAR BB| Open rates'!EJ3</f>
        <v>46337</v>
      </c>
      <c r="EK3" s="108">
        <f>'BAR BB| Open rates'!EK3</f>
        <v>46338</v>
      </c>
      <c r="EL3" s="108">
        <f>'BAR BB| Open rates'!EL3</f>
        <v>46339</v>
      </c>
      <c r="EM3" s="108">
        <f>'BAR BB| Open rates'!EM3</f>
        <v>46340</v>
      </c>
      <c r="EN3" s="108">
        <f>'BAR BB| Open rates'!EN3</f>
        <v>46341</v>
      </c>
      <c r="EO3" s="108">
        <f>'BAR BB| Open rates'!EO3</f>
        <v>46342</v>
      </c>
      <c r="EP3" s="108">
        <f>'BAR BB| Open rates'!EP3</f>
        <v>46343</v>
      </c>
      <c r="EQ3" s="108">
        <f>'BAR BB| Open rates'!EQ3</f>
        <v>46344</v>
      </c>
      <c r="ER3" s="108">
        <f>'BAR BB| Open rates'!ER3</f>
        <v>46345</v>
      </c>
      <c r="ES3" s="108">
        <f>'BAR BB| Open rates'!ES3</f>
        <v>46346</v>
      </c>
      <c r="ET3" s="108">
        <f>'BAR BB| Open rates'!ET3</f>
        <v>46347</v>
      </c>
      <c r="EU3" s="108">
        <f>'BAR BB| Open rates'!EU3</f>
        <v>46348</v>
      </c>
      <c r="EV3" s="108">
        <f>'BAR BB| Open rates'!EV3</f>
        <v>46349</v>
      </c>
      <c r="EW3" s="108">
        <f>'BAR BB| Open rates'!EW3</f>
        <v>46350</v>
      </c>
      <c r="EX3" s="108">
        <f>'BAR BB| Open rates'!EX3</f>
        <v>46351</v>
      </c>
      <c r="EY3" s="108">
        <f>'BAR BB| Open rates'!EY3</f>
        <v>46352</v>
      </c>
      <c r="EZ3" s="108">
        <f>'BAR BB| Open rates'!EZ3</f>
        <v>46353</v>
      </c>
      <c r="FA3" s="108">
        <f>'BAR BB| Open rates'!FA3</f>
        <v>46354</v>
      </c>
      <c r="FB3" s="108">
        <f>'BAR BB| Open rates'!FB3</f>
        <v>46355</v>
      </c>
      <c r="FC3" s="108">
        <f>'BAR BB| Open rates'!FC3</f>
        <v>46356</v>
      </c>
      <c r="FD3" s="108">
        <f>'BAR BB| Open rates'!FD3</f>
        <v>46357</v>
      </c>
      <c r="FE3" s="108">
        <f>'BAR BB| Open rates'!FE3</f>
        <v>46358</v>
      </c>
      <c r="FF3" s="108">
        <f>'BAR BB| Open rates'!FF3</f>
        <v>46359</v>
      </c>
      <c r="FG3" s="108">
        <f>'BAR BB| Open rates'!FG3</f>
        <v>46360</v>
      </c>
      <c r="FH3" s="108">
        <f>'BAR BB| Open rates'!FH3</f>
        <v>46361</v>
      </c>
      <c r="FI3" s="108">
        <f>'BAR BB| Open rates'!FI3</f>
        <v>46362</v>
      </c>
      <c r="FJ3" s="108">
        <f>'BAR BB| Open rates'!FJ3</f>
        <v>46363</v>
      </c>
      <c r="FK3" s="108">
        <f>'BAR BB| Open rates'!FK3</f>
        <v>46364</v>
      </c>
      <c r="FL3" s="108">
        <f>'BAR BB| Open rates'!FL3</f>
        <v>46365</v>
      </c>
      <c r="FM3" s="108">
        <f>'BAR BB| Open rates'!FM3</f>
        <v>46366</v>
      </c>
      <c r="FN3" s="108">
        <f>'BAR BB| Open rates'!FN3</f>
        <v>46367</v>
      </c>
      <c r="FO3" s="108">
        <f>'BAR BB| Open rates'!FO3</f>
        <v>46368</v>
      </c>
      <c r="FP3" s="108">
        <f>'BAR BB| Open rates'!FP3</f>
        <v>46369</v>
      </c>
      <c r="FQ3" s="108">
        <f>'BAR BB| Open rates'!FQ3</f>
        <v>46370</v>
      </c>
      <c r="FR3" s="108">
        <f>'BAR BB| Open rates'!FR3</f>
        <v>46371</v>
      </c>
      <c r="FS3" s="108">
        <f>'BAR BB| Open rates'!FS3</f>
        <v>46372</v>
      </c>
      <c r="FT3" s="108">
        <f>'BAR BB| Open rates'!FT3</f>
        <v>46373</v>
      </c>
      <c r="FU3" s="108">
        <f>'BAR BB| Open rates'!FU3</f>
        <v>46374</v>
      </c>
      <c r="FV3" s="108">
        <f>'BAR BB| Open rates'!FV3</f>
        <v>46375</v>
      </c>
      <c r="FW3" s="108">
        <f>'BAR BB| Open rates'!FW3</f>
        <v>46376</v>
      </c>
      <c r="FX3" s="108">
        <f>'BAR BB| Open rates'!FX3</f>
        <v>46377</v>
      </c>
      <c r="FY3" s="108">
        <f>'BAR BB| Open rates'!FY3</f>
        <v>46378</v>
      </c>
      <c r="FZ3" s="108">
        <f>'BAR BB| Open rates'!FZ3</f>
        <v>46379</v>
      </c>
      <c r="GA3" s="108">
        <f>'BAR BB| Open rates'!GA3</f>
        <v>46380</v>
      </c>
      <c r="GB3" s="108">
        <f>'BAR BB| Open rates'!GB3</f>
        <v>46381</v>
      </c>
      <c r="GC3" s="108">
        <f>'BAR BB| Open rates'!GC3</f>
        <v>46382</v>
      </c>
      <c r="GD3" s="108">
        <f>'BAR BB| Open rates'!GD3</f>
        <v>46383</v>
      </c>
      <c r="GE3" s="108">
        <f>'BAR BB| Open rates'!GE3</f>
        <v>46384</v>
      </c>
    </row>
    <row r="4" spans="1:187" s="36" customFormat="1" ht="12" customHeight="1" x14ac:dyDescent="0.2">
      <c r="A4" s="184" t="s">
        <v>63</v>
      </c>
      <c r="B4" s="164"/>
      <c r="C4" s="164"/>
      <c r="D4" s="164"/>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c r="BH4" s="164"/>
      <c r="BI4" s="164"/>
      <c r="BJ4" s="164"/>
      <c r="BK4" s="164"/>
      <c r="BL4" s="164"/>
      <c r="BM4" s="164"/>
      <c r="BN4" s="164"/>
      <c r="BO4" s="164"/>
      <c r="BP4" s="164"/>
      <c r="BQ4" s="164"/>
      <c r="BR4" s="164"/>
      <c r="BS4" s="164"/>
      <c r="BT4" s="164"/>
      <c r="BU4" s="164"/>
      <c r="BV4" s="164"/>
      <c r="BW4" s="164"/>
      <c r="BX4" s="164"/>
      <c r="BY4" s="164"/>
      <c r="BZ4" s="164"/>
      <c r="CA4" s="164"/>
      <c r="CB4" s="164"/>
      <c r="CC4" s="164"/>
      <c r="CD4" s="164"/>
      <c r="CE4" s="164"/>
      <c r="CF4" s="164"/>
      <c r="CG4" s="164"/>
      <c r="CH4" s="164"/>
      <c r="CI4" s="164"/>
      <c r="CJ4" s="164"/>
      <c r="CK4" s="164"/>
      <c r="CL4" s="164"/>
      <c r="CM4" s="164"/>
      <c r="CN4" s="164"/>
      <c r="CO4" s="164"/>
      <c r="CP4" s="164"/>
      <c r="CQ4" s="164"/>
      <c r="CR4" s="164"/>
      <c r="CS4" s="164"/>
      <c r="CT4" s="164"/>
      <c r="CU4" s="164"/>
      <c r="CV4" s="164"/>
      <c r="CW4" s="164"/>
      <c r="CX4" s="164"/>
      <c r="CY4" s="164"/>
      <c r="CZ4" s="164"/>
      <c r="DA4" s="164"/>
      <c r="DB4" s="164"/>
      <c r="DC4" s="164"/>
      <c r="DD4" s="164"/>
      <c r="DE4" s="164"/>
      <c r="DF4" s="164"/>
      <c r="DG4" s="164"/>
      <c r="DH4" s="164"/>
      <c r="DI4" s="164"/>
      <c r="DJ4" s="164"/>
      <c r="DK4" s="164"/>
      <c r="DL4" s="164"/>
      <c r="DM4" s="164"/>
      <c r="DN4" s="164"/>
      <c r="DO4" s="164"/>
      <c r="DP4" s="164"/>
      <c r="DQ4" s="164"/>
      <c r="DR4" s="164"/>
      <c r="DS4" s="164"/>
      <c r="DT4" s="164"/>
      <c r="DU4" s="164"/>
      <c r="DV4" s="164"/>
      <c r="DW4" s="164"/>
      <c r="DX4" s="164"/>
      <c r="DY4" s="164"/>
      <c r="DZ4" s="164"/>
      <c r="EA4" s="164"/>
      <c r="EB4" s="164"/>
      <c r="EC4" s="164"/>
      <c r="ED4" s="164"/>
      <c r="EE4" s="164"/>
      <c r="EF4" s="164"/>
      <c r="EG4" s="164"/>
      <c r="EH4" s="164"/>
      <c r="EI4" s="164"/>
      <c r="EJ4" s="164"/>
      <c r="EK4" s="164"/>
      <c r="EL4" s="164"/>
      <c r="EM4" s="164"/>
      <c r="EN4" s="164"/>
      <c r="EO4" s="164"/>
      <c r="EP4" s="164"/>
      <c r="EQ4" s="164"/>
      <c r="ER4" s="164"/>
      <c r="ES4" s="164"/>
      <c r="ET4" s="164"/>
      <c r="EU4" s="164"/>
      <c r="EV4" s="164"/>
      <c r="EW4" s="164"/>
      <c r="EX4" s="164"/>
      <c r="EY4" s="164"/>
      <c r="EZ4" s="164"/>
      <c r="FA4" s="164"/>
      <c r="FB4" s="164"/>
      <c r="FC4" s="164"/>
      <c r="FD4" s="164"/>
      <c r="FE4" s="164"/>
      <c r="FF4" s="164"/>
      <c r="FG4" s="164"/>
      <c r="FH4" s="164"/>
      <c r="FI4" s="164"/>
      <c r="FJ4" s="164"/>
      <c r="FK4" s="164"/>
      <c r="FL4" s="164"/>
      <c r="FM4" s="164"/>
      <c r="FN4" s="164"/>
      <c r="FO4" s="164"/>
      <c r="FP4" s="164"/>
      <c r="FQ4" s="164"/>
      <c r="FR4" s="164"/>
      <c r="FS4" s="164"/>
      <c r="FT4" s="164"/>
      <c r="FU4" s="164"/>
      <c r="FV4" s="164"/>
      <c r="FW4" s="164"/>
      <c r="FX4" s="164"/>
      <c r="FY4" s="164"/>
      <c r="FZ4" s="164"/>
      <c r="GA4" s="164"/>
      <c r="GB4" s="164"/>
      <c r="GC4" s="164"/>
      <c r="GD4" s="164"/>
      <c r="GE4" s="164"/>
    </row>
    <row r="5" spans="1:187" s="36" customFormat="1" ht="12" customHeight="1" x14ac:dyDescent="0.2">
      <c r="A5" s="183">
        <v>1</v>
      </c>
      <c r="B5" s="183">
        <f>'BAR BB| Open rates'!B5*0.82+25</f>
        <v>17655</v>
      </c>
      <c r="C5" s="183">
        <f>'BAR BB| Open rates'!C5*0.82+25</f>
        <v>17655</v>
      </c>
      <c r="D5" s="183">
        <f>'BAR BB| Open rates'!D5*0.82+25</f>
        <v>15440.999999999998</v>
      </c>
      <c r="E5" s="183">
        <f>'BAR BB| Open rates'!E5*0.82+25</f>
        <v>15440.999999999998</v>
      </c>
      <c r="F5" s="183">
        <f>'BAR BB| Open rates'!F5*0.82+25</f>
        <v>13637</v>
      </c>
      <c r="G5" s="183">
        <f>'BAR BB| Open rates'!G5*0.82+25</f>
        <v>15440.999999999998</v>
      </c>
      <c r="H5" s="183">
        <f>'BAR BB| Open rates'!H5*0.82+25</f>
        <v>15440.999999999998</v>
      </c>
      <c r="I5" s="183">
        <f>'BAR BB| Open rates'!I5*0.82+25</f>
        <v>17081</v>
      </c>
      <c r="J5" s="183">
        <f>'BAR BB| Open rates'!J5*0.82+25</f>
        <v>17081</v>
      </c>
      <c r="K5" s="183">
        <f>'BAR BB| Open rates'!K5*0.82+25</f>
        <v>15440.999999999998</v>
      </c>
      <c r="L5" s="183">
        <f>'BAR BB| Open rates'!L5*0.82+25</f>
        <v>15440.999999999998</v>
      </c>
      <c r="M5" s="183">
        <f>'BAR BB| Open rates'!M5*0.82+25</f>
        <v>15440.999999999998</v>
      </c>
      <c r="N5" s="183">
        <f>'BAR BB| Open rates'!N5*0.82+25</f>
        <v>15440.999999999998</v>
      </c>
      <c r="O5" s="183">
        <f>'BAR BB| Open rates'!O5*0.82+25</f>
        <v>15440.999999999998</v>
      </c>
      <c r="P5" s="183">
        <f>'BAR BB| Open rates'!P5*0.82+25</f>
        <v>17081</v>
      </c>
      <c r="Q5" s="183">
        <f>'BAR BB| Open rates'!Q5*0.82+25</f>
        <v>17081</v>
      </c>
      <c r="R5" s="183">
        <f>'BAR BB| Open rates'!R5*0.82+25</f>
        <v>17081</v>
      </c>
      <c r="S5" s="183">
        <f>'BAR BB| Open rates'!S5*0.82+25</f>
        <v>17081</v>
      </c>
      <c r="T5" s="183">
        <f>'BAR BB| Open rates'!T5*0.82+25</f>
        <v>17081</v>
      </c>
      <c r="U5" s="183">
        <f>'BAR BB| Open rates'!U5*0.82+25</f>
        <v>17081</v>
      </c>
      <c r="V5" s="183">
        <f>'BAR BB| Open rates'!V5*0.82+25</f>
        <v>17081</v>
      </c>
      <c r="W5" s="183">
        <f>'BAR BB| Open rates'!W5*0.82+25</f>
        <v>18721</v>
      </c>
      <c r="X5" s="183">
        <f>'BAR BB| Open rates'!X5*0.82+25</f>
        <v>18721</v>
      </c>
      <c r="Y5" s="183">
        <f>'BAR BB| Open rates'!Y5*0.82+25</f>
        <v>17081</v>
      </c>
      <c r="Z5" s="183">
        <f>'BAR BB| Open rates'!Z5*0.82+25</f>
        <v>17081</v>
      </c>
      <c r="AA5" s="183">
        <f>'BAR BB| Open rates'!AA5*0.82+25</f>
        <v>17081</v>
      </c>
      <c r="AB5" s="183">
        <f>'BAR BB| Open rates'!AB5*0.82+25</f>
        <v>17081</v>
      </c>
      <c r="AC5" s="183">
        <f>'BAR BB| Open rates'!AC5*0.82+25</f>
        <v>17081</v>
      </c>
      <c r="AD5" s="183">
        <f>'BAR BB| Open rates'!AD5*0.82+25</f>
        <v>18721</v>
      </c>
      <c r="AE5" s="183">
        <f>'BAR BB| Open rates'!AE5*0.82+25</f>
        <v>18721</v>
      </c>
      <c r="AF5" s="183">
        <f>'BAR BB| Open rates'!AF5*0.82+25</f>
        <v>17081</v>
      </c>
      <c r="AG5" s="183">
        <f>'BAR BB| Open rates'!AG5*0.82+25</f>
        <v>17081</v>
      </c>
      <c r="AH5" s="183">
        <f>'BAR BB| Open rates'!AH5*0.82+25</f>
        <v>17081</v>
      </c>
      <c r="AI5" s="183">
        <f>'BAR BB| Open rates'!AI5*0.82+25</f>
        <v>17081</v>
      </c>
      <c r="AJ5" s="183">
        <f>'BAR BB| Open rates'!AJ5*0.82+25</f>
        <v>17081</v>
      </c>
      <c r="AK5" s="183">
        <f>'BAR BB| Open rates'!AK5*0.82+25</f>
        <v>18721</v>
      </c>
      <c r="AL5" s="183">
        <f>'BAR BB| Open rates'!AL5*0.82+25</f>
        <v>18721</v>
      </c>
      <c r="AM5" s="183">
        <f>'BAR BB| Open rates'!AM5*0.82+25</f>
        <v>17081</v>
      </c>
      <c r="AN5" s="183">
        <f>'BAR BB| Open rates'!AN5*0.82+25</f>
        <v>17081</v>
      </c>
      <c r="AO5" s="183">
        <f>'BAR BB| Open rates'!AO5*0.82+25</f>
        <v>17081</v>
      </c>
      <c r="AP5" s="183">
        <f>'BAR BB| Open rates'!AP5*0.82+25</f>
        <v>17081</v>
      </c>
      <c r="AQ5" s="183">
        <f>'BAR BB| Open rates'!AQ5*0.82+25</f>
        <v>17081</v>
      </c>
      <c r="AR5" s="183">
        <f>'BAR BB| Open rates'!AR5*0.82+25</f>
        <v>18721</v>
      </c>
      <c r="AS5" s="183">
        <f>'BAR BB| Open rates'!AS5*0.82+25</f>
        <v>18721</v>
      </c>
      <c r="AT5" s="183">
        <f>'BAR BB| Open rates'!AT5*0.82+25</f>
        <v>17081</v>
      </c>
      <c r="AU5" s="183">
        <f>'BAR BB| Open rates'!AU5*0.82+25</f>
        <v>17081</v>
      </c>
      <c r="AV5" s="183">
        <f>'BAR BB| Open rates'!AV5*0.82+25</f>
        <v>17081</v>
      </c>
      <c r="AW5" s="183">
        <f>'BAR BB| Open rates'!AW5*0.82+25</f>
        <v>17081</v>
      </c>
      <c r="AX5" s="183">
        <f>'BAR BB| Open rates'!AX5*0.82+25</f>
        <v>17081</v>
      </c>
      <c r="AY5" s="183">
        <f>'BAR BB| Open rates'!AY5*0.82+25</f>
        <v>18721</v>
      </c>
      <c r="AZ5" s="183">
        <f>'BAR BB| Open rates'!AZ5*0.82+25</f>
        <v>18721</v>
      </c>
      <c r="BA5" s="183">
        <f>'BAR BB| Open rates'!BA5*0.82+25</f>
        <v>17081</v>
      </c>
      <c r="BB5" s="183">
        <f>'BAR BB| Open rates'!BB5*0.82+25</f>
        <v>17081</v>
      </c>
      <c r="BC5" s="183">
        <f>'BAR BB| Open rates'!BC5*0.82+25</f>
        <v>17081</v>
      </c>
      <c r="BD5" s="183">
        <f>'BAR BB| Open rates'!BD5*0.82+25</f>
        <v>17081</v>
      </c>
      <c r="BE5" s="183">
        <f>'BAR BB| Open rates'!BE5*0.82+25</f>
        <v>17081</v>
      </c>
      <c r="BF5" s="183">
        <f>'BAR BB| Open rates'!BF5*0.82+25</f>
        <v>18721</v>
      </c>
      <c r="BG5" s="183">
        <f>'BAR BB| Open rates'!BG5*0.82+25</f>
        <v>18721</v>
      </c>
      <c r="BH5" s="183">
        <f>'BAR BB| Open rates'!BH5*0.82+25</f>
        <v>14457</v>
      </c>
      <c r="BI5" s="183">
        <f>'BAR BB| Open rates'!BI5*0.82+25</f>
        <v>14457</v>
      </c>
      <c r="BJ5" s="183">
        <f>'BAR BB| Open rates'!BJ5*0.82+25</f>
        <v>14457</v>
      </c>
      <c r="BK5" s="183">
        <f>'BAR BB| Open rates'!BK5*0.82+25</f>
        <v>14457</v>
      </c>
      <c r="BL5" s="183">
        <f>'BAR BB| Open rates'!BL5*0.82+25</f>
        <v>14457</v>
      </c>
      <c r="BM5" s="183">
        <f>'BAR BB| Open rates'!BM5*0.82+25</f>
        <v>15440.999999999998</v>
      </c>
      <c r="BN5" s="183">
        <f>'BAR BB| Open rates'!BN5*0.82+25</f>
        <v>15440.999999999998</v>
      </c>
      <c r="BO5" s="183">
        <f>'BAR BB| Open rates'!BO5*0.82+25</f>
        <v>13637</v>
      </c>
      <c r="BP5" s="183">
        <f>'BAR BB| Open rates'!BP5*0.82+25</f>
        <v>13637</v>
      </c>
      <c r="BQ5" s="183">
        <f>'BAR BB| Open rates'!BQ5*0.82+25</f>
        <v>15440.999999999998</v>
      </c>
      <c r="BR5" s="183">
        <f>'BAR BB| Open rates'!BR5*0.82+25</f>
        <v>15440.999999999998</v>
      </c>
      <c r="BS5" s="183">
        <f>'BAR BB| Open rates'!BS5*0.82+25</f>
        <v>15440.999999999998</v>
      </c>
      <c r="BT5" s="183">
        <f>'BAR BB| Open rates'!BT5*0.82+25</f>
        <v>15440.999999999998</v>
      </c>
      <c r="BU5" s="183">
        <f>'BAR BB| Open rates'!BU5*0.82+25</f>
        <v>15440.999999999998</v>
      </c>
      <c r="BV5" s="183">
        <f>'BAR BB| Open rates'!BV5*0.82+25</f>
        <v>13637</v>
      </c>
      <c r="BW5" s="183">
        <f>'BAR BB| Open rates'!BW5*0.82+25</f>
        <v>13637</v>
      </c>
      <c r="BX5" s="183">
        <f>'BAR BB| Open rates'!BX5*0.82+25</f>
        <v>13637</v>
      </c>
      <c r="BY5" s="183">
        <f>'BAR BB| Open rates'!BY5*0.82+25</f>
        <v>13637</v>
      </c>
      <c r="BZ5" s="183">
        <f>'BAR BB| Open rates'!BZ5*0.82+25</f>
        <v>13637</v>
      </c>
      <c r="CA5" s="183">
        <f>'BAR BB| Open rates'!CA5*0.82+25</f>
        <v>15440.999999999998</v>
      </c>
      <c r="CB5" s="183">
        <f>'BAR BB| Open rates'!CB5*0.82+25</f>
        <v>15440.999999999998</v>
      </c>
      <c r="CC5" s="183">
        <f>'BAR BB| Open rates'!CC5*0.82+25</f>
        <v>13637</v>
      </c>
      <c r="CD5" s="183">
        <f>'BAR BB| Open rates'!CD5*0.82+25</f>
        <v>13637</v>
      </c>
      <c r="CE5" s="183">
        <f>'BAR BB| Open rates'!CE5*0.82+25</f>
        <v>13637</v>
      </c>
      <c r="CF5" s="183">
        <f>'BAR BB| Open rates'!CF5*0.82+25</f>
        <v>13637</v>
      </c>
      <c r="CG5" s="183">
        <f>'BAR BB| Open rates'!CG5*0.82+25</f>
        <v>13637</v>
      </c>
      <c r="CH5" s="183">
        <f>'BAR BB| Open rates'!CH5*0.82+25</f>
        <v>15440.999999999998</v>
      </c>
      <c r="CI5" s="183">
        <f>'BAR BB| Open rates'!CI5*0.82+25</f>
        <v>15440.999999999998</v>
      </c>
      <c r="CJ5" s="183">
        <f>'BAR BB| Open rates'!CJ5*0.82+25</f>
        <v>13637</v>
      </c>
      <c r="CK5" s="183">
        <f>'BAR BB| Open rates'!CK5*0.82+25</f>
        <v>13637</v>
      </c>
      <c r="CL5" s="183">
        <f>'BAR BB| Open rates'!CL5*0.82+25</f>
        <v>13637</v>
      </c>
      <c r="CM5" s="183">
        <f>'BAR BB| Open rates'!CM5*0.82+25</f>
        <v>13637</v>
      </c>
      <c r="CN5" s="183">
        <f>'BAR BB| Open rates'!CN5*0.82+25</f>
        <v>13637</v>
      </c>
      <c r="CO5" s="183">
        <f>'BAR BB| Open rates'!CO5*0.82+25</f>
        <v>15440.999999999998</v>
      </c>
      <c r="CP5" s="183">
        <f>'BAR BB| Open rates'!CP5*0.82+25</f>
        <v>15440.999999999998</v>
      </c>
      <c r="CQ5" s="183">
        <f>'BAR BB| Open rates'!CQ5*0.82+25</f>
        <v>13637</v>
      </c>
      <c r="CR5" s="183">
        <f>'BAR BB| Open rates'!CR5*0.82+25</f>
        <v>13637</v>
      </c>
      <c r="CS5" s="183">
        <f>'BAR BB| Open rates'!CS5*0.82+25</f>
        <v>13637</v>
      </c>
      <c r="CT5" s="183">
        <f>'BAR BB| Open rates'!CT5*0.82+25</f>
        <v>13637</v>
      </c>
      <c r="CU5" s="183">
        <f>'BAR BB| Open rates'!CU5*0.82+25</f>
        <v>12243</v>
      </c>
      <c r="CV5" s="183">
        <f>'BAR BB| Open rates'!CV5*0.82+25</f>
        <v>12243</v>
      </c>
      <c r="CW5" s="183">
        <f>'BAR BB| Open rates'!CW5*0.82+25</f>
        <v>12243</v>
      </c>
      <c r="CX5" s="183">
        <f>'BAR BB| Open rates'!CX5*0.82+25</f>
        <v>10603</v>
      </c>
      <c r="CY5" s="183">
        <f>'BAR BB| Open rates'!CY5*0.82+25</f>
        <v>10603</v>
      </c>
      <c r="CZ5" s="183">
        <f>'BAR BB| Open rates'!CZ5*0.82+25</f>
        <v>10603</v>
      </c>
      <c r="DA5" s="183">
        <f>'BAR BB| Open rates'!DA5*0.82+25</f>
        <v>10603</v>
      </c>
      <c r="DB5" s="183">
        <f>'BAR BB| Open rates'!DB5*0.82+25</f>
        <v>10603</v>
      </c>
      <c r="DC5" s="183">
        <f>'BAR BB| Open rates'!DC5*0.82+25</f>
        <v>12243</v>
      </c>
      <c r="DD5" s="183">
        <f>'BAR BB| Open rates'!DD5*0.82+25</f>
        <v>12243</v>
      </c>
      <c r="DE5" s="183">
        <f>'BAR BB| Open rates'!DE5*0.82+25</f>
        <v>10603</v>
      </c>
      <c r="DF5" s="183">
        <f>'BAR BB| Open rates'!DF5*0.82+25</f>
        <v>10603</v>
      </c>
      <c r="DG5" s="183">
        <f>'BAR BB| Open rates'!DG5*0.82+25</f>
        <v>10603</v>
      </c>
      <c r="DH5" s="183">
        <f>'BAR BB| Open rates'!DH5*0.82+25</f>
        <v>10603</v>
      </c>
      <c r="DI5" s="183">
        <f>'BAR BB| Open rates'!DI5*0.82+25</f>
        <v>10603</v>
      </c>
      <c r="DJ5" s="183">
        <f>'BAR BB| Open rates'!DJ5*0.82+25</f>
        <v>12243</v>
      </c>
      <c r="DK5" s="183">
        <f>'BAR BB| Open rates'!DK5*0.82+25</f>
        <v>12243</v>
      </c>
      <c r="DL5" s="183">
        <f>'BAR BB| Open rates'!DL5*0.82+25</f>
        <v>10603</v>
      </c>
      <c r="DM5" s="183">
        <f>'BAR BB| Open rates'!DM5*0.82+25</f>
        <v>10603</v>
      </c>
      <c r="DN5" s="183">
        <f>'BAR BB| Open rates'!DN5*0.82+25</f>
        <v>10603</v>
      </c>
      <c r="DO5" s="183">
        <f>'BAR BB| Open rates'!DO5*0.82+25</f>
        <v>10603</v>
      </c>
      <c r="DP5" s="183">
        <f>'BAR BB| Open rates'!DP5*0.82+25</f>
        <v>10603</v>
      </c>
      <c r="DQ5" s="183">
        <f>'BAR BB| Open rates'!DQ5*0.82+25</f>
        <v>12243</v>
      </c>
      <c r="DR5" s="183">
        <f>'BAR BB| Open rates'!DR5*0.82+25</f>
        <v>12243</v>
      </c>
      <c r="DS5" s="183">
        <f>'BAR BB| Open rates'!DS5*0.82+25</f>
        <v>10603</v>
      </c>
      <c r="DT5" s="183">
        <f>'BAR BB| Open rates'!DT5*0.82+25</f>
        <v>10603</v>
      </c>
      <c r="DU5" s="183">
        <f>'BAR BB| Open rates'!DU5*0.82+25</f>
        <v>10603</v>
      </c>
      <c r="DV5" s="183">
        <f>'BAR BB| Open rates'!DV5*0.82+25</f>
        <v>10603</v>
      </c>
      <c r="DW5" s="183">
        <f>'BAR BB| Open rates'!DW5*0.82+25</f>
        <v>10603</v>
      </c>
      <c r="DX5" s="183">
        <f>'BAR BB| Open rates'!DX5*0.82+25</f>
        <v>12243</v>
      </c>
      <c r="DY5" s="183">
        <f>'BAR BB| Open rates'!DY5*0.82+25</f>
        <v>12243</v>
      </c>
      <c r="DZ5" s="183">
        <f>'BAR BB| Open rates'!DZ5*0.82+25</f>
        <v>13637</v>
      </c>
      <c r="EA5" s="183">
        <f>'BAR BB| Open rates'!EA5*0.82+25</f>
        <v>13637</v>
      </c>
      <c r="EB5" s="183">
        <f>'BAR BB| Open rates'!EB5*0.82+25</f>
        <v>13637</v>
      </c>
      <c r="EC5" s="183">
        <f>'BAR BB| Open rates'!EC5*0.82+25</f>
        <v>15440.999999999998</v>
      </c>
      <c r="ED5" s="183">
        <f>'BAR BB| Open rates'!ED5*0.82+25</f>
        <v>15440.999999999998</v>
      </c>
      <c r="EE5" s="183">
        <f>'BAR BB| Open rates'!EE5*0.82+25</f>
        <v>15440.999999999998</v>
      </c>
      <c r="EF5" s="183">
        <f>'BAR BB| Open rates'!EF5*0.82+25</f>
        <v>15440.999999999998</v>
      </c>
      <c r="EG5" s="183">
        <f>'BAR BB| Open rates'!EG5*0.82+25</f>
        <v>9783</v>
      </c>
      <c r="EH5" s="183">
        <f>'BAR BB| Open rates'!EH5*0.82+25</f>
        <v>9783</v>
      </c>
      <c r="EI5" s="183">
        <f>'BAR BB| Open rates'!EI5*0.82+25</f>
        <v>9783</v>
      </c>
      <c r="EJ5" s="183">
        <f>'BAR BB| Open rates'!EJ5*0.82+25</f>
        <v>9783</v>
      </c>
      <c r="EK5" s="183">
        <f>'BAR BB| Open rates'!EK5*0.82+25</f>
        <v>9783</v>
      </c>
      <c r="EL5" s="183">
        <f>'BAR BB| Open rates'!EL5*0.82+25</f>
        <v>10603</v>
      </c>
      <c r="EM5" s="183">
        <f>'BAR BB| Open rates'!EM5*0.82+25</f>
        <v>10603</v>
      </c>
      <c r="EN5" s="183">
        <f>'BAR BB| Open rates'!EN5*0.82+25</f>
        <v>9783</v>
      </c>
      <c r="EO5" s="183">
        <f>'BAR BB| Open rates'!EO5*0.82+25</f>
        <v>9783</v>
      </c>
      <c r="EP5" s="183">
        <f>'BAR BB| Open rates'!EP5*0.82+25</f>
        <v>9783</v>
      </c>
      <c r="EQ5" s="183">
        <f>'BAR BB| Open rates'!EQ5*0.82+25</f>
        <v>9783</v>
      </c>
      <c r="ER5" s="183">
        <f>'BAR BB| Open rates'!ER5*0.82+25</f>
        <v>9783</v>
      </c>
      <c r="ES5" s="183">
        <f>'BAR BB| Open rates'!ES5*0.82+25</f>
        <v>10603</v>
      </c>
      <c r="ET5" s="183">
        <f>'BAR BB| Open rates'!ET5*0.82+25</f>
        <v>10603</v>
      </c>
      <c r="EU5" s="183">
        <f>'BAR BB| Open rates'!EU5*0.82+25</f>
        <v>9783</v>
      </c>
      <c r="EV5" s="183">
        <f>'BAR BB| Open rates'!EV5*0.82+25</f>
        <v>9783</v>
      </c>
      <c r="EW5" s="183">
        <f>'BAR BB| Open rates'!EW5*0.82+25</f>
        <v>9783</v>
      </c>
      <c r="EX5" s="183">
        <f>'BAR BB| Open rates'!EX5*0.82+25</f>
        <v>9783</v>
      </c>
      <c r="EY5" s="183">
        <f>'BAR BB| Open rates'!EY5*0.82+25</f>
        <v>9783</v>
      </c>
      <c r="EZ5" s="183">
        <f>'BAR BB| Open rates'!EZ5*0.82+25</f>
        <v>10603</v>
      </c>
      <c r="FA5" s="183">
        <f>'BAR BB| Open rates'!FA5*0.82+25</f>
        <v>10603</v>
      </c>
      <c r="FB5" s="183">
        <f>'BAR BB| Open rates'!FB5*0.82+25</f>
        <v>9783</v>
      </c>
      <c r="FC5" s="183">
        <f>'BAR BB| Open rates'!FC5*0.82+25</f>
        <v>9783</v>
      </c>
      <c r="FD5" s="183">
        <f>'BAR BB| Open rates'!FD5*0.82+25</f>
        <v>9783</v>
      </c>
      <c r="FE5" s="183">
        <f>'BAR BB| Open rates'!FE5*0.82+25</f>
        <v>9783</v>
      </c>
      <c r="FF5" s="183">
        <f>'BAR BB| Open rates'!FF5*0.82+25</f>
        <v>9783</v>
      </c>
      <c r="FG5" s="183">
        <f>'BAR BB| Open rates'!FG5*0.82+25</f>
        <v>10603</v>
      </c>
      <c r="FH5" s="183">
        <f>'BAR BB| Open rates'!FH5*0.82+25</f>
        <v>10603</v>
      </c>
      <c r="FI5" s="183">
        <f>'BAR BB| Open rates'!FI5*0.82+25</f>
        <v>9783</v>
      </c>
      <c r="FJ5" s="183">
        <f>'BAR BB| Open rates'!FJ5*0.82+25</f>
        <v>9783</v>
      </c>
      <c r="FK5" s="183">
        <f>'BAR BB| Open rates'!FK5*0.82+25</f>
        <v>9783</v>
      </c>
      <c r="FL5" s="183">
        <f>'BAR BB| Open rates'!FL5*0.82+25</f>
        <v>9783</v>
      </c>
      <c r="FM5" s="183">
        <f>'BAR BB| Open rates'!FM5*0.82+25</f>
        <v>9783</v>
      </c>
      <c r="FN5" s="183">
        <f>'BAR BB| Open rates'!FN5*0.82+25</f>
        <v>10603</v>
      </c>
      <c r="FO5" s="183">
        <f>'BAR BB| Open rates'!FO5*0.82+25</f>
        <v>10603</v>
      </c>
      <c r="FP5" s="183">
        <f>'BAR BB| Open rates'!FP5*0.82+25</f>
        <v>9783</v>
      </c>
      <c r="FQ5" s="183">
        <f>'BAR BB| Open rates'!FQ5*0.82+25</f>
        <v>9783</v>
      </c>
      <c r="FR5" s="183">
        <f>'BAR BB| Open rates'!FR5*0.82+25</f>
        <v>9783</v>
      </c>
      <c r="FS5" s="183">
        <f>'BAR BB| Open rates'!FS5*0.82+25</f>
        <v>9783</v>
      </c>
      <c r="FT5" s="183">
        <f>'BAR BB| Open rates'!FT5*0.82+25</f>
        <v>9783</v>
      </c>
      <c r="FU5" s="183">
        <f>'BAR BB| Open rates'!FU5*0.82+25</f>
        <v>10603</v>
      </c>
      <c r="FV5" s="183">
        <f>'BAR BB| Open rates'!FV5*0.82+25</f>
        <v>10603</v>
      </c>
      <c r="FW5" s="183">
        <f>'BAR BB| Open rates'!FW5*0.82+25</f>
        <v>13637</v>
      </c>
      <c r="FX5" s="183">
        <f>'BAR BB| Open rates'!FX5*0.82+25</f>
        <v>13637</v>
      </c>
      <c r="FY5" s="183">
        <f>'BAR BB| Open rates'!FY5*0.82+25</f>
        <v>13637</v>
      </c>
      <c r="FZ5" s="183">
        <f>'BAR BB| Open rates'!FZ5*0.82+25</f>
        <v>13637</v>
      </c>
      <c r="GA5" s="183">
        <f>'BAR BB| Open rates'!GA5*0.82+25</f>
        <v>13637</v>
      </c>
      <c r="GB5" s="183">
        <f>'BAR BB| Open rates'!GB5*0.82+25</f>
        <v>15440.999999999998</v>
      </c>
      <c r="GC5" s="183">
        <f>'BAR BB| Open rates'!GC5*0.82+25</f>
        <v>15440.999999999998</v>
      </c>
      <c r="GD5" s="183">
        <f>'BAR BB| Open rates'!GD5*0.82+25</f>
        <v>15440.999999999998</v>
      </c>
      <c r="GE5" s="183">
        <f>'BAR BB| Open rates'!GE5*0.82+25</f>
        <v>15440.999999999998</v>
      </c>
    </row>
    <row r="6" spans="1:187" s="36" customFormat="1" ht="12" customHeight="1" x14ac:dyDescent="0.2">
      <c r="A6" s="183">
        <v>2</v>
      </c>
      <c r="B6" s="183">
        <f>'BAR BB| Open rates'!B6*0.82+25</f>
        <v>20115</v>
      </c>
      <c r="C6" s="183">
        <f>'BAR BB| Open rates'!C6*0.82+25</f>
        <v>20115</v>
      </c>
      <c r="D6" s="183">
        <f>'BAR BB| Open rates'!D6*0.82+25</f>
        <v>17901</v>
      </c>
      <c r="E6" s="183">
        <f>'BAR BB| Open rates'!E6*0.82+25</f>
        <v>17901</v>
      </c>
      <c r="F6" s="183">
        <f>'BAR BB| Open rates'!F6*0.82+25</f>
        <v>16096.999999999998</v>
      </c>
      <c r="G6" s="183">
        <f>'BAR BB| Open rates'!G6*0.82+25</f>
        <v>17901</v>
      </c>
      <c r="H6" s="183">
        <f>'BAR BB| Open rates'!H6*0.82+25</f>
        <v>17901</v>
      </c>
      <c r="I6" s="183">
        <f>'BAR BB| Open rates'!I6*0.82+25</f>
        <v>19541</v>
      </c>
      <c r="J6" s="183">
        <f>'BAR BB| Open rates'!J6*0.82+25</f>
        <v>19541</v>
      </c>
      <c r="K6" s="183">
        <f>'BAR BB| Open rates'!K6*0.82+25</f>
        <v>17901</v>
      </c>
      <c r="L6" s="183">
        <f>'BAR BB| Open rates'!L6*0.82+25</f>
        <v>17901</v>
      </c>
      <c r="M6" s="183">
        <f>'BAR BB| Open rates'!M6*0.82+25</f>
        <v>17901</v>
      </c>
      <c r="N6" s="183">
        <f>'BAR BB| Open rates'!N6*0.82+25</f>
        <v>17901</v>
      </c>
      <c r="O6" s="183">
        <f>'BAR BB| Open rates'!O6*0.82+25</f>
        <v>17901</v>
      </c>
      <c r="P6" s="183">
        <f>'BAR BB| Open rates'!P6*0.82+25</f>
        <v>19541</v>
      </c>
      <c r="Q6" s="183">
        <f>'BAR BB| Open rates'!Q6*0.82+25</f>
        <v>19541</v>
      </c>
      <c r="R6" s="183">
        <f>'BAR BB| Open rates'!R6*0.82+25</f>
        <v>19541</v>
      </c>
      <c r="S6" s="183">
        <f>'BAR BB| Open rates'!S6*0.82+25</f>
        <v>19541</v>
      </c>
      <c r="T6" s="183">
        <f>'BAR BB| Open rates'!T6*0.82+25</f>
        <v>19541</v>
      </c>
      <c r="U6" s="183">
        <f>'BAR BB| Open rates'!U6*0.82+25</f>
        <v>19541</v>
      </c>
      <c r="V6" s="183">
        <f>'BAR BB| Open rates'!V6*0.82+25</f>
        <v>19541</v>
      </c>
      <c r="W6" s="183">
        <f>'BAR BB| Open rates'!W6*0.82+25</f>
        <v>21181</v>
      </c>
      <c r="X6" s="183">
        <f>'BAR BB| Open rates'!X6*0.82+25</f>
        <v>21181</v>
      </c>
      <c r="Y6" s="183">
        <f>'BAR BB| Open rates'!Y6*0.82+25</f>
        <v>19541</v>
      </c>
      <c r="Z6" s="183">
        <f>'BAR BB| Open rates'!Z6*0.82+25</f>
        <v>19541</v>
      </c>
      <c r="AA6" s="183">
        <f>'BAR BB| Open rates'!AA6*0.82+25</f>
        <v>19541</v>
      </c>
      <c r="AB6" s="183">
        <f>'BAR BB| Open rates'!AB6*0.82+25</f>
        <v>19541</v>
      </c>
      <c r="AC6" s="183">
        <f>'BAR BB| Open rates'!AC6*0.82+25</f>
        <v>19541</v>
      </c>
      <c r="AD6" s="183">
        <f>'BAR BB| Open rates'!AD6*0.82+25</f>
        <v>21181</v>
      </c>
      <c r="AE6" s="183">
        <f>'BAR BB| Open rates'!AE6*0.82+25</f>
        <v>21181</v>
      </c>
      <c r="AF6" s="183">
        <f>'BAR BB| Open rates'!AF6*0.82+25</f>
        <v>19541</v>
      </c>
      <c r="AG6" s="183">
        <f>'BAR BB| Open rates'!AG6*0.82+25</f>
        <v>19541</v>
      </c>
      <c r="AH6" s="183">
        <f>'BAR BB| Open rates'!AH6*0.82+25</f>
        <v>19541</v>
      </c>
      <c r="AI6" s="183">
        <f>'BAR BB| Open rates'!AI6*0.82+25</f>
        <v>19541</v>
      </c>
      <c r="AJ6" s="183">
        <f>'BAR BB| Open rates'!AJ6*0.82+25</f>
        <v>19541</v>
      </c>
      <c r="AK6" s="183">
        <f>'BAR BB| Open rates'!AK6*0.82+25</f>
        <v>21181</v>
      </c>
      <c r="AL6" s="183">
        <f>'BAR BB| Open rates'!AL6*0.82+25</f>
        <v>21181</v>
      </c>
      <c r="AM6" s="183">
        <f>'BAR BB| Open rates'!AM6*0.82+25</f>
        <v>19541</v>
      </c>
      <c r="AN6" s="183">
        <f>'BAR BB| Open rates'!AN6*0.82+25</f>
        <v>19541</v>
      </c>
      <c r="AO6" s="183">
        <f>'BAR BB| Open rates'!AO6*0.82+25</f>
        <v>19541</v>
      </c>
      <c r="AP6" s="183">
        <f>'BAR BB| Open rates'!AP6*0.82+25</f>
        <v>19541</v>
      </c>
      <c r="AQ6" s="183">
        <f>'BAR BB| Open rates'!AQ6*0.82+25</f>
        <v>19541</v>
      </c>
      <c r="AR6" s="183">
        <f>'BAR BB| Open rates'!AR6*0.82+25</f>
        <v>21181</v>
      </c>
      <c r="AS6" s="183">
        <f>'BAR BB| Open rates'!AS6*0.82+25</f>
        <v>21181</v>
      </c>
      <c r="AT6" s="183">
        <f>'BAR BB| Open rates'!AT6*0.82+25</f>
        <v>19541</v>
      </c>
      <c r="AU6" s="183">
        <f>'BAR BB| Open rates'!AU6*0.82+25</f>
        <v>19541</v>
      </c>
      <c r="AV6" s="183">
        <f>'BAR BB| Open rates'!AV6*0.82+25</f>
        <v>19541</v>
      </c>
      <c r="AW6" s="183">
        <f>'BAR BB| Open rates'!AW6*0.82+25</f>
        <v>19541</v>
      </c>
      <c r="AX6" s="183">
        <f>'BAR BB| Open rates'!AX6*0.82+25</f>
        <v>19541</v>
      </c>
      <c r="AY6" s="183">
        <f>'BAR BB| Open rates'!AY6*0.82+25</f>
        <v>21181</v>
      </c>
      <c r="AZ6" s="183">
        <f>'BAR BB| Open rates'!AZ6*0.82+25</f>
        <v>21181</v>
      </c>
      <c r="BA6" s="183">
        <f>'BAR BB| Open rates'!BA6*0.82+25</f>
        <v>19541</v>
      </c>
      <c r="BB6" s="183">
        <f>'BAR BB| Open rates'!BB6*0.82+25</f>
        <v>19541</v>
      </c>
      <c r="BC6" s="183">
        <f>'BAR BB| Open rates'!BC6*0.82+25</f>
        <v>19541</v>
      </c>
      <c r="BD6" s="183">
        <f>'BAR BB| Open rates'!BD6*0.82+25</f>
        <v>19541</v>
      </c>
      <c r="BE6" s="183">
        <f>'BAR BB| Open rates'!BE6*0.82+25</f>
        <v>19541</v>
      </c>
      <c r="BF6" s="183">
        <f>'BAR BB| Open rates'!BF6*0.82+25</f>
        <v>21181</v>
      </c>
      <c r="BG6" s="183">
        <f>'BAR BB| Open rates'!BG6*0.82+25</f>
        <v>21181</v>
      </c>
      <c r="BH6" s="183">
        <f>'BAR BB| Open rates'!BH6*0.82+25</f>
        <v>16917</v>
      </c>
      <c r="BI6" s="183">
        <f>'BAR BB| Open rates'!BI6*0.82+25</f>
        <v>16917</v>
      </c>
      <c r="BJ6" s="183">
        <f>'BAR BB| Open rates'!BJ6*0.82+25</f>
        <v>16917</v>
      </c>
      <c r="BK6" s="183">
        <f>'BAR BB| Open rates'!BK6*0.82+25</f>
        <v>16917</v>
      </c>
      <c r="BL6" s="183">
        <f>'BAR BB| Open rates'!BL6*0.82+25</f>
        <v>16917</v>
      </c>
      <c r="BM6" s="183">
        <f>'BAR BB| Open rates'!BM6*0.82+25</f>
        <v>17901</v>
      </c>
      <c r="BN6" s="183">
        <f>'BAR BB| Open rates'!BN6*0.82+25</f>
        <v>17901</v>
      </c>
      <c r="BO6" s="183">
        <f>'BAR BB| Open rates'!BO6*0.82+25</f>
        <v>16096.999999999998</v>
      </c>
      <c r="BP6" s="183">
        <f>'BAR BB| Open rates'!BP6*0.82+25</f>
        <v>16096.999999999998</v>
      </c>
      <c r="BQ6" s="183">
        <f>'BAR BB| Open rates'!BQ6*0.82+25</f>
        <v>17901</v>
      </c>
      <c r="BR6" s="183">
        <f>'BAR BB| Open rates'!BR6*0.82+25</f>
        <v>17901</v>
      </c>
      <c r="BS6" s="183">
        <f>'BAR BB| Open rates'!BS6*0.82+25</f>
        <v>17901</v>
      </c>
      <c r="BT6" s="183">
        <f>'BAR BB| Open rates'!BT6*0.82+25</f>
        <v>17901</v>
      </c>
      <c r="BU6" s="183">
        <f>'BAR BB| Open rates'!BU6*0.82+25</f>
        <v>17901</v>
      </c>
      <c r="BV6" s="183">
        <f>'BAR BB| Open rates'!BV6*0.82+25</f>
        <v>16096.999999999998</v>
      </c>
      <c r="BW6" s="183">
        <f>'BAR BB| Open rates'!BW6*0.82+25</f>
        <v>16096.999999999998</v>
      </c>
      <c r="BX6" s="183">
        <f>'BAR BB| Open rates'!BX6*0.82+25</f>
        <v>16096.999999999998</v>
      </c>
      <c r="BY6" s="183">
        <f>'BAR BB| Open rates'!BY6*0.82+25</f>
        <v>16096.999999999998</v>
      </c>
      <c r="BZ6" s="183">
        <f>'BAR BB| Open rates'!BZ6*0.82+25</f>
        <v>16096.999999999998</v>
      </c>
      <c r="CA6" s="183">
        <f>'BAR BB| Open rates'!CA6*0.82+25</f>
        <v>17901</v>
      </c>
      <c r="CB6" s="183">
        <f>'BAR BB| Open rates'!CB6*0.82+25</f>
        <v>17901</v>
      </c>
      <c r="CC6" s="183">
        <f>'BAR BB| Open rates'!CC6*0.82+25</f>
        <v>16096.999999999998</v>
      </c>
      <c r="CD6" s="183">
        <f>'BAR BB| Open rates'!CD6*0.82+25</f>
        <v>16096.999999999998</v>
      </c>
      <c r="CE6" s="183">
        <f>'BAR BB| Open rates'!CE6*0.82+25</f>
        <v>16096.999999999998</v>
      </c>
      <c r="CF6" s="183">
        <f>'BAR BB| Open rates'!CF6*0.82+25</f>
        <v>16096.999999999998</v>
      </c>
      <c r="CG6" s="183">
        <f>'BAR BB| Open rates'!CG6*0.82+25</f>
        <v>16096.999999999998</v>
      </c>
      <c r="CH6" s="183">
        <f>'BAR BB| Open rates'!CH6*0.82+25</f>
        <v>17901</v>
      </c>
      <c r="CI6" s="183">
        <f>'BAR BB| Open rates'!CI6*0.82+25</f>
        <v>17901</v>
      </c>
      <c r="CJ6" s="183">
        <f>'BAR BB| Open rates'!CJ6*0.82+25</f>
        <v>16096.999999999998</v>
      </c>
      <c r="CK6" s="183">
        <f>'BAR BB| Open rates'!CK6*0.82+25</f>
        <v>16096.999999999998</v>
      </c>
      <c r="CL6" s="183">
        <f>'BAR BB| Open rates'!CL6*0.82+25</f>
        <v>16096.999999999998</v>
      </c>
      <c r="CM6" s="183">
        <f>'BAR BB| Open rates'!CM6*0.82+25</f>
        <v>16096.999999999998</v>
      </c>
      <c r="CN6" s="183">
        <f>'BAR BB| Open rates'!CN6*0.82+25</f>
        <v>16096.999999999998</v>
      </c>
      <c r="CO6" s="183">
        <f>'BAR BB| Open rates'!CO6*0.82+25</f>
        <v>17901</v>
      </c>
      <c r="CP6" s="183">
        <f>'BAR BB| Open rates'!CP6*0.82+25</f>
        <v>17901</v>
      </c>
      <c r="CQ6" s="183">
        <f>'BAR BB| Open rates'!CQ6*0.82+25</f>
        <v>16096.999999999998</v>
      </c>
      <c r="CR6" s="183">
        <f>'BAR BB| Open rates'!CR6*0.82+25</f>
        <v>16096.999999999998</v>
      </c>
      <c r="CS6" s="183">
        <f>'BAR BB| Open rates'!CS6*0.82+25</f>
        <v>16096.999999999998</v>
      </c>
      <c r="CT6" s="183">
        <f>'BAR BB| Open rates'!CT6*0.82+25</f>
        <v>16096.999999999998</v>
      </c>
      <c r="CU6" s="183">
        <f>'BAR BB| Open rates'!CU6*0.82+25</f>
        <v>14703</v>
      </c>
      <c r="CV6" s="183">
        <f>'BAR BB| Open rates'!CV6*0.82+25</f>
        <v>14703</v>
      </c>
      <c r="CW6" s="183">
        <f>'BAR BB| Open rates'!CW6*0.82+25</f>
        <v>14703</v>
      </c>
      <c r="CX6" s="183">
        <f>'BAR BB| Open rates'!CX6*0.82+25</f>
        <v>13063</v>
      </c>
      <c r="CY6" s="183">
        <f>'BAR BB| Open rates'!CY6*0.82+25</f>
        <v>13063</v>
      </c>
      <c r="CZ6" s="183">
        <f>'BAR BB| Open rates'!CZ6*0.82+25</f>
        <v>13063</v>
      </c>
      <c r="DA6" s="183">
        <f>'BAR BB| Open rates'!DA6*0.82+25</f>
        <v>13063</v>
      </c>
      <c r="DB6" s="183">
        <f>'BAR BB| Open rates'!DB6*0.82+25</f>
        <v>13063</v>
      </c>
      <c r="DC6" s="183">
        <f>'BAR BB| Open rates'!DC6*0.82+25</f>
        <v>14703</v>
      </c>
      <c r="DD6" s="183">
        <f>'BAR BB| Open rates'!DD6*0.82+25</f>
        <v>14703</v>
      </c>
      <c r="DE6" s="183">
        <f>'BAR BB| Open rates'!DE6*0.82+25</f>
        <v>13063</v>
      </c>
      <c r="DF6" s="183">
        <f>'BAR BB| Open rates'!DF6*0.82+25</f>
        <v>13063</v>
      </c>
      <c r="DG6" s="183">
        <f>'BAR BB| Open rates'!DG6*0.82+25</f>
        <v>13063</v>
      </c>
      <c r="DH6" s="183">
        <f>'BAR BB| Open rates'!DH6*0.82+25</f>
        <v>13063</v>
      </c>
      <c r="DI6" s="183">
        <f>'BAR BB| Open rates'!DI6*0.82+25</f>
        <v>13063</v>
      </c>
      <c r="DJ6" s="183">
        <f>'BAR BB| Open rates'!DJ6*0.82+25</f>
        <v>14703</v>
      </c>
      <c r="DK6" s="183">
        <f>'BAR BB| Open rates'!DK6*0.82+25</f>
        <v>14703</v>
      </c>
      <c r="DL6" s="183">
        <f>'BAR BB| Open rates'!DL6*0.82+25</f>
        <v>13063</v>
      </c>
      <c r="DM6" s="183">
        <f>'BAR BB| Open rates'!DM6*0.82+25</f>
        <v>13063</v>
      </c>
      <c r="DN6" s="183">
        <f>'BAR BB| Open rates'!DN6*0.82+25</f>
        <v>13063</v>
      </c>
      <c r="DO6" s="183">
        <f>'BAR BB| Open rates'!DO6*0.82+25</f>
        <v>13063</v>
      </c>
      <c r="DP6" s="183">
        <f>'BAR BB| Open rates'!DP6*0.82+25</f>
        <v>13063</v>
      </c>
      <c r="DQ6" s="183">
        <f>'BAR BB| Open rates'!DQ6*0.82+25</f>
        <v>14703</v>
      </c>
      <c r="DR6" s="183">
        <f>'BAR BB| Open rates'!DR6*0.82+25</f>
        <v>14703</v>
      </c>
      <c r="DS6" s="183">
        <f>'BAR BB| Open rates'!DS6*0.82+25</f>
        <v>13063</v>
      </c>
      <c r="DT6" s="183">
        <f>'BAR BB| Open rates'!DT6*0.82+25</f>
        <v>13063</v>
      </c>
      <c r="DU6" s="183">
        <f>'BAR BB| Open rates'!DU6*0.82+25</f>
        <v>13063</v>
      </c>
      <c r="DV6" s="183">
        <f>'BAR BB| Open rates'!DV6*0.82+25</f>
        <v>13063</v>
      </c>
      <c r="DW6" s="183">
        <f>'BAR BB| Open rates'!DW6*0.82+25</f>
        <v>13063</v>
      </c>
      <c r="DX6" s="183">
        <f>'BAR BB| Open rates'!DX6*0.82+25</f>
        <v>14703</v>
      </c>
      <c r="DY6" s="183">
        <f>'BAR BB| Open rates'!DY6*0.82+25</f>
        <v>14703</v>
      </c>
      <c r="DZ6" s="183">
        <f>'BAR BB| Open rates'!DZ6*0.82+25</f>
        <v>16096.999999999998</v>
      </c>
      <c r="EA6" s="183">
        <f>'BAR BB| Open rates'!EA6*0.82+25</f>
        <v>16096.999999999998</v>
      </c>
      <c r="EB6" s="183">
        <f>'BAR BB| Open rates'!EB6*0.82+25</f>
        <v>16096.999999999998</v>
      </c>
      <c r="EC6" s="183">
        <f>'BAR BB| Open rates'!EC6*0.82+25</f>
        <v>17901</v>
      </c>
      <c r="ED6" s="183">
        <f>'BAR BB| Open rates'!ED6*0.82+25</f>
        <v>17901</v>
      </c>
      <c r="EE6" s="183">
        <f>'BAR BB| Open rates'!EE6*0.82+25</f>
        <v>17901</v>
      </c>
      <c r="EF6" s="183">
        <f>'BAR BB| Open rates'!EF6*0.82+25</f>
        <v>17901</v>
      </c>
      <c r="EG6" s="183">
        <f>'BAR BB| Open rates'!EG6*0.82+25</f>
        <v>12243</v>
      </c>
      <c r="EH6" s="183">
        <f>'BAR BB| Open rates'!EH6*0.82+25</f>
        <v>12243</v>
      </c>
      <c r="EI6" s="183">
        <f>'BAR BB| Open rates'!EI6*0.82+25</f>
        <v>12243</v>
      </c>
      <c r="EJ6" s="183">
        <f>'BAR BB| Open rates'!EJ6*0.82+25</f>
        <v>12243</v>
      </c>
      <c r="EK6" s="183">
        <f>'BAR BB| Open rates'!EK6*0.82+25</f>
        <v>12243</v>
      </c>
      <c r="EL6" s="183">
        <f>'BAR BB| Open rates'!EL6*0.82+25</f>
        <v>13063</v>
      </c>
      <c r="EM6" s="183">
        <f>'BAR BB| Open rates'!EM6*0.82+25</f>
        <v>13063</v>
      </c>
      <c r="EN6" s="183">
        <f>'BAR BB| Open rates'!EN6*0.82+25</f>
        <v>12243</v>
      </c>
      <c r="EO6" s="183">
        <f>'BAR BB| Open rates'!EO6*0.82+25</f>
        <v>12243</v>
      </c>
      <c r="EP6" s="183">
        <f>'BAR BB| Open rates'!EP6*0.82+25</f>
        <v>12243</v>
      </c>
      <c r="EQ6" s="183">
        <f>'BAR BB| Open rates'!EQ6*0.82+25</f>
        <v>12243</v>
      </c>
      <c r="ER6" s="183">
        <f>'BAR BB| Open rates'!ER6*0.82+25</f>
        <v>12243</v>
      </c>
      <c r="ES6" s="183">
        <f>'BAR BB| Open rates'!ES6*0.82+25</f>
        <v>13063</v>
      </c>
      <c r="ET6" s="183">
        <f>'BAR BB| Open rates'!ET6*0.82+25</f>
        <v>13063</v>
      </c>
      <c r="EU6" s="183">
        <f>'BAR BB| Open rates'!EU6*0.82+25</f>
        <v>12243</v>
      </c>
      <c r="EV6" s="183">
        <f>'BAR BB| Open rates'!EV6*0.82+25</f>
        <v>12243</v>
      </c>
      <c r="EW6" s="183">
        <f>'BAR BB| Open rates'!EW6*0.82+25</f>
        <v>12243</v>
      </c>
      <c r="EX6" s="183">
        <f>'BAR BB| Open rates'!EX6*0.82+25</f>
        <v>12243</v>
      </c>
      <c r="EY6" s="183">
        <f>'BAR BB| Open rates'!EY6*0.82+25</f>
        <v>12243</v>
      </c>
      <c r="EZ6" s="183">
        <f>'BAR BB| Open rates'!EZ6*0.82+25</f>
        <v>13063</v>
      </c>
      <c r="FA6" s="183">
        <f>'BAR BB| Open rates'!FA6*0.82+25</f>
        <v>13063</v>
      </c>
      <c r="FB6" s="183">
        <f>'BAR BB| Open rates'!FB6*0.82+25</f>
        <v>12243</v>
      </c>
      <c r="FC6" s="183">
        <f>'BAR BB| Open rates'!FC6*0.82+25</f>
        <v>12243</v>
      </c>
      <c r="FD6" s="183">
        <f>'BAR BB| Open rates'!FD6*0.82+25</f>
        <v>12243</v>
      </c>
      <c r="FE6" s="183">
        <f>'BAR BB| Open rates'!FE6*0.82+25</f>
        <v>12243</v>
      </c>
      <c r="FF6" s="183">
        <f>'BAR BB| Open rates'!FF6*0.82+25</f>
        <v>12243</v>
      </c>
      <c r="FG6" s="183">
        <f>'BAR BB| Open rates'!FG6*0.82+25</f>
        <v>13063</v>
      </c>
      <c r="FH6" s="183">
        <f>'BAR BB| Open rates'!FH6*0.82+25</f>
        <v>13063</v>
      </c>
      <c r="FI6" s="183">
        <f>'BAR BB| Open rates'!FI6*0.82+25</f>
        <v>12243</v>
      </c>
      <c r="FJ6" s="183">
        <f>'BAR BB| Open rates'!FJ6*0.82+25</f>
        <v>12243</v>
      </c>
      <c r="FK6" s="183">
        <f>'BAR BB| Open rates'!FK6*0.82+25</f>
        <v>12243</v>
      </c>
      <c r="FL6" s="183">
        <f>'BAR BB| Open rates'!FL6*0.82+25</f>
        <v>12243</v>
      </c>
      <c r="FM6" s="183">
        <f>'BAR BB| Open rates'!FM6*0.82+25</f>
        <v>12243</v>
      </c>
      <c r="FN6" s="183">
        <f>'BAR BB| Open rates'!FN6*0.82+25</f>
        <v>13063</v>
      </c>
      <c r="FO6" s="183">
        <f>'BAR BB| Open rates'!FO6*0.82+25</f>
        <v>13063</v>
      </c>
      <c r="FP6" s="183">
        <f>'BAR BB| Open rates'!FP6*0.82+25</f>
        <v>12243</v>
      </c>
      <c r="FQ6" s="183">
        <f>'BAR BB| Open rates'!FQ6*0.82+25</f>
        <v>12243</v>
      </c>
      <c r="FR6" s="183">
        <f>'BAR BB| Open rates'!FR6*0.82+25</f>
        <v>12243</v>
      </c>
      <c r="FS6" s="183">
        <f>'BAR BB| Open rates'!FS6*0.82+25</f>
        <v>12243</v>
      </c>
      <c r="FT6" s="183">
        <f>'BAR BB| Open rates'!FT6*0.82+25</f>
        <v>12243</v>
      </c>
      <c r="FU6" s="183">
        <f>'BAR BB| Open rates'!FU6*0.82+25</f>
        <v>13063</v>
      </c>
      <c r="FV6" s="183">
        <f>'BAR BB| Open rates'!FV6*0.82+25</f>
        <v>13063</v>
      </c>
      <c r="FW6" s="183">
        <f>'BAR BB| Open rates'!FW6*0.82+25</f>
        <v>16096.999999999998</v>
      </c>
      <c r="FX6" s="183">
        <f>'BAR BB| Open rates'!FX6*0.82+25</f>
        <v>16096.999999999998</v>
      </c>
      <c r="FY6" s="183">
        <f>'BAR BB| Open rates'!FY6*0.82+25</f>
        <v>16096.999999999998</v>
      </c>
      <c r="FZ6" s="183">
        <f>'BAR BB| Open rates'!FZ6*0.82+25</f>
        <v>16096.999999999998</v>
      </c>
      <c r="GA6" s="183">
        <f>'BAR BB| Open rates'!GA6*0.82+25</f>
        <v>16096.999999999998</v>
      </c>
      <c r="GB6" s="183">
        <f>'BAR BB| Open rates'!GB6*0.82+25</f>
        <v>17901</v>
      </c>
      <c r="GC6" s="183">
        <f>'BAR BB| Open rates'!GC6*0.82+25</f>
        <v>17901</v>
      </c>
      <c r="GD6" s="183">
        <f>'BAR BB| Open rates'!GD6*0.82+25</f>
        <v>17901</v>
      </c>
      <c r="GE6" s="183">
        <f>'BAR BB| Open rates'!GE6*0.82+25</f>
        <v>17901</v>
      </c>
    </row>
    <row r="7" spans="1:187" s="36" customFormat="1" ht="12" customHeight="1" x14ac:dyDescent="0.2">
      <c r="A7" s="236" t="s">
        <v>175</v>
      </c>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c r="GC7" s="236"/>
      <c r="GD7" s="236"/>
      <c r="GE7" s="236"/>
    </row>
    <row r="8" spans="1:187" s="36" customFormat="1" ht="12" customHeight="1" x14ac:dyDescent="0.2">
      <c r="A8" s="237">
        <v>1</v>
      </c>
      <c r="B8" s="237">
        <f>'BAR BB| Open rates'!B8*0.82+25</f>
        <v>20115</v>
      </c>
      <c r="C8" s="237">
        <f>'BAR BB| Open rates'!C8*0.82+25</f>
        <v>20115</v>
      </c>
      <c r="D8" s="237">
        <f>'BAR BB| Open rates'!D8*0.82+25</f>
        <v>17901</v>
      </c>
      <c r="E8" s="237">
        <f>'BAR BB| Open rates'!E8*0.82+25</f>
        <v>17901</v>
      </c>
      <c r="F8" s="237">
        <f>'BAR BB| Open rates'!F8*0.82+25</f>
        <v>16096.999999999998</v>
      </c>
      <c r="G8" s="237">
        <f>'BAR BB| Open rates'!G8*0.82+25</f>
        <v>17901</v>
      </c>
      <c r="H8" s="237">
        <f>'BAR BB| Open rates'!H8*0.82+25</f>
        <v>17901</v>
      </c>
      <c r="I8" s="237">
        <f>'BAR BB| Open rates'!I8*0.82+25</f>
        <v>19541</v>
      </c>
      <c r="J8" s="237">
        <f>'BAR BB| Open rates'!J8*0.82+25</f>
        <v>19541</v>
      </c>
      <c r="K8" s="237">
        <f>'BAR BB| Open rates'!K8*0.82+25</f>
        <v>17901</v>
      </c>
      <c r="L8" s="237">
        <f>'BAR BB| Open rates'!L8*0.82+25</f>
        <v>17901</v>
      </c>
      <c r="M8" s="237">
        <f>'BAR BB| Open rates'!M8*0.82+25</f>
        <v>17901</v>
      </c>
      <c r="N8" s="237">
        <f>'BAR BB| Open rates'!N8*0.82+25</f>
        <v>17901</v>
      </c>
      <c r="O8" s="237">
        <f>'BAR BB| Open rates'!O8*0.82+25</f>
        <v>17901</v>
      </c>
      <c r="P8" s="237">
        <f>'BAR BB| Open rates'!P8*0.82+25</f>
        <v>19541</v>
      </c>
      <c r="Q8" s="237">
        <f>'BAR BB| Open rates'!Q8*0.82+25</f>
        <v>19541</v>
      </c>
      <c r="R8" s="237">
        <f>'BAR BB| Open rates'!R8*0.82+25</f>
        <v>19541</v>
      </c>
      <c r="S8" s="237">
        <f>'BAR BB| Open rates'!S8*0.82+25</f>
        <v>19541</v>
      </c>
      <c r="T8" s="237">
        <f>'BAR BB| Open rates'!T8*0.82+25</f>
        <v>19541</v>
      </c>
      <c r="U8" s="237">
        <f>'BAR BB| Open rates'!U8*0.82+25</f>
        <v>19541</v>
      </c>
      <c r="V8" s="237">
        <f>'BAR BB| Open rates'!V8*0.82+25</f>
        <v>19541</v>
      </c>
      <c r="W8" s="237">
        <f>'BAR BB| Open rates'!W8*0.82+25</f>
        <v>21181</v>
      </c>
      <c r="X8" s="237">
        <f>'BAR BB| Open rates'!X8*0.82+25</f>
        <v>21181</v>
      </c>
      <c r="Y8" s="237">
        <f>'BAR BB| Open rates'!Y8*0.82+25</f>
        <v>19541</v>
      </c>
      <c r="Z8" s="237">
        <f>'BAR BB| Open rates'!Z8*0.82+25</f>
        <v>19541</v>
      </c>
      <c r="AA8" s="237">
        <f>'BAR BB| Open rates'!AA8*0.82+25</f>
        <v>19541</v>
      </c>
      <c r="AB8" s="237">
        <f>'BAR BB| Open rates'!AB8*0.82+25</f>
        <v>19541</v>
      </c>
      <c r="AC8" s="237">
        <f>'BAR BB| Open rates'!AC8*0.82+25</f>
        <v>19541</v>
      </c>
      <c r="AD8" s="237">
        <f>'BAR BB| Open rates'!AD8*0.82+25</f>
        <v>21181</v>
      </c>
      <c r="AE8" s="237">
        <f>'BAR BB| Open rates'!AE8*0.82+25</f>
        <v>21181</v>
      </c>
      <c r="AF8" s="237">
        <f>'BAR BB| Open rates'!AF8*0.82+25</f>
        <v>19541</v>
      </c>
      <c r="AG8" s="237">
        <f>'BAR BB| Open rates'!AG8*0.82+25</f>
        <v>19541</v>
      </c>
      <c r="AH8" s="237">
        <f>'BAR BB| Open rates'!AH8*0.82+25</f>
        <v>19541</v>
      </c>
      <c r="AI8" s="237">
        <f>'BAR BB| Open rates'!AI8*0.82+25</f>
        <v>19541</v>
      </c>
      <c r="AJ8" s="237">
        <f>'BAR BB| Open rates'!AJ8*0.82+25</f>
        <v>19541</v>
      </c>
      <c r="AK8" s="237">
        <f>'BAR BB| Open rates'!AK8*0.82+25</f>
        <v>21181</v>
      </c>
      <c r="AL8" s="237">
        <f>'BAR BB| Open rates'!AL8*0.82+25</f>
        <v>21181</v>
      </c>
      <c r="AM8" s="237">
        <f>'BAR BB| Open rates'!AM8*0.82+25</f>
        <v>19541</v>
      </c>
      <c r="AN8" s="237">
        <f>'BAR BB| Open rates'!AN8*0.82+25</f>
        <v>19541</v>
      </c>
      <c r="AO8" s="237">
        <f>'BAR BB| Open rates'!AO8*0.82+25</f>
        <v>19541</v>
      </c>
      <c r="AP8" s="237">
        <f>'BAR BB| Open rates'!AP8*0.82+25</f>
        <v>19541</v>
      </c>
      <c r="AQ8" s="237">
        <f>'BAR BB| Open rates'!AQ8*0.82+25</f>
        <v>19541</v>
      </c>
      <c r="AR8" s="237">
        <f>'BAR BB| Open rates'!AR8*0.82+25</f>
        <v>21181</v>
      </c>
      <c r="AS8" s="237">
        <f>'BAR BB| Open rates'!AS8*0.82+25</f>
        <v>21181</v>
      </c>
      <c r="AT8" s="237">
        <f>'BAR BB| Open rates'!AT8*0.82+25</f>
        <v>19541</v>
      </c>
      <c r="AU8" s="237">
        <f>'BAR BB| Open rates'!AU8*0.82+25</f>
        <v>19541</v>
      </c>
      <c r="AV8" s="237">
        <f>'BAR BB| Open rates'!AV8*0.82+25</f>
        <v>19541</v>
      </c>
      <c r="AW8" s="237">
        <f>'BAR BB| Open rates'!AW8*0.82+25</f>
        <v>19541</v>
      </c>
      <c r="AX8" s="237">
        <f>'BAR BB| Open rates'!AX8*0.82+25</f>
        <v>19541</v>
      </c>
      <c r="AY8" s="237">
        <f>'BAR BB| Open rates'!AY8*0.82+25</f>
        <v>21181</v>
      </c>
      <c r="AZ8" s="237">
        <f>'BAR BB| Open rates'!AZ8*0.82+25</f>
        <v>21181</v>
      </c>
      <c r="BA8" s="237">
        <f>'BAR BB| Open rates'!BA8*0.82+25</f>
        <v>19541</v>
      </c>
      <c r="BB8" s="237">
        <f>'BAR BB| Open rates'!BB8*0.82+25</f>
        <v>19541</v>
      </c>
      <c r="BC8" s="237">
        <f>'BAR BB| Open rates'!BC8*0.82+25</f>
        <v>19541</v>
      </c>
      <c r="BD8" s="237">
        <f>'BAR BB| Open rates'!BD8*0.82+25</f>
        <v>19541</v>
      </c>
      <c r="BE8" s="237">
        <f>'BAR BB| Open rates'!BE8*0.82+25</f>
        <v>19541</v>
      </c>
      <c r="BF8" s="237">
        <f>'BAR BB| Open rates'!BF8*0.82+25</f>
        <v>21181</v>
      </c>
      <c r="BG8" s="237">
        <f>'BAR BB| Open rates'!BG8*0.82+25</f>
        <v>21181</v>
      </c>
      <c r="BH8" s="237">
        <f>'BAR BB| Open rates'!BH8*0.82+25</f>
        <v>16917</v>
      </c>
      <c r="BI8" s="237">
        <f>'BAR BB| Open rates'!BI8*0.82+25</f>
        <v>16917</v>
      </c>
      <c r="BJ8" s="237">
        <f>'BAR BB| Open rates'!BJ8*0.82+25</f>
        <v>16917</v>
      </c>
      <c r="BK8" s="237">
        <f>'BAR BB| Open rates'!BK8*0.82+25</f>
        <v>16917</v>
      </c>
      <c r="BL8" s="237">
        <f>'BAR BB| Open rates'!BL8*0.82+25</f>
        <v>16917</v>
      </c>
      <c r="BM8" s="237">
        <f>'BAR BB| Open rates'!BM8*0.82+25</f>
        <v>17901</v>
      </c>
      <c r="BN8" s="237">
        <f>'BAR BB| Open rates'!BN8*0.82+25</f>
        <v>17901</v>
      </c>
      <c r="BO8" s="237">
        <f>'BAR BB| Open rates'!BO8*0.82+25</f>
        <v>16096.999999999998</v>
      </c>
      <c r="BP8" s="237">
        <f>'BAR BB| Open rates'!BP8*0.82+25</f>
        <v>16096.999999999998</v>
      </c>
      <c r="BQ8" s="237">
        <f>'BAR BB| Open rates'!BQ8*0.82+25</f>
        <v>17901</v>
      </c>
      <c r="BR8" s="237">
        <f>'BAR BB| Open rates'!BR8*0.82+25</f>
        <v>17901</v>
      </c>
      <c r="BS8" s="237">
        <f>'BAR BB| Open rates'!BS8*0.82+25</f>
        <v>17901</v>
      </c>
      <c r="BT8" s="237">
        <f>'BAR BB| Open rates'!BT8*0.82+25</f>
        <v>17901</v>
      </c>
      <c r="BU8" s="237">
        <f>'BAR BB| Open rates'!BU8*0.82+25</f>
        <v>17901</v>
      </c>
      <c r="BV8" s="237">
        <f>'BAR BB| Open rates'!BV8*0.82+25</f>
        <v>16096.999999999998</v>
      </c>
      <c r="BW8" s="237">
        <f>'BAR BB| Open rates'!BW8*0.82+25</f>
        <v>16096.999999999998</v>
      </c>
      <c r="BX8" s="237">
        <f>'BAR BB| Open rates'!BX8*0.82+25</f>
        <v>16096.999999999998</v>
      </c>
      <c r="BY8" s="237">
        <f>'BAR BB| Open rates'!BY8*0.82+25</f>
        <v>16096.999999999998</v>
      </c>
      <c r="BZ8" s="237">
        <f>'BAR BB| Open rates'!BZ8*0.82+25</f>
        <v>16096.999999999998</v>
      </c>
      <c r="CA8" s="237">
        <f>'BAR BB| Open rates'!CA8*0.82+25</f>
        <v>17901</v>
      </c>
      <c r="CB8" s="237">
        <f>'BAR BB| Open rates'!CB8*0.82+25</f>
        <v>17901</v>
      </c>
      <c r="CC8" s="237">
        <f>'BAR BB| Open rates'!CC8*0.82+25</f>
        <v>16096.999999999998</v>
      </c>
      <c r="CD8" s="237">
        <f>'BAR BB| Open rates'!CD8*0.82+25</f>
        <v>16096.999999999998</v>
      </c>
      <c r="CE8" s="237">
        <f>'BAR BB| Open rates'!CE8*0.82+25</f>
        <v>16096.999999999998</v>
      </c>
      <c r="CF8" s="237">
        <f>'BAR BB| Open rates'!CF8*0.82+25</f>
        <v>16096.999999999998</v>
      </c>
      <c r="CG8" s="237">
        <f>'BAR BB| Open rates'!CG8*0.82+25</f>
        <v>16096.999999999998</v>
      </c>
      <c r="CH8" s="237">
        <f>'BAR BB| Open rates'!CH8*0.82+25</f>
        <v>17901</v>
      </c>
      <c r="CI8" s="237">
        <f>'BAR BB| Open rates'!CI8*0.82+25</f>
        <v>17901</v>
      </c>
      <c r="CJ8" s="237">
        <f>'BAR BB| Open rates'!CJ8*0.82+25</f>
        <v>16096.999999999998</v>
      </c>
      <c r="CK8" s="237">
        <f>'BAR BB| Open rates'!CK8*0.82+25</f>
        <v>16096.999999999998</v>
      </c>
      <c r="CL8" s="237">
        <f>'BAR BB| Open rates'!CL8*0.82+25</f>
        <v>16096.999999999998</v>
      </c>
      <c r="CM8" s="237">
        <f>'BAR BB| Open rates'!CM8*0.82+25</f>
        <v>16096.999999999998</v>
      </c>
      <c r="CN8" s="237">
        <f>'BAR BB| Open rates'!CN8*0.82+25</f>
        <v>16096.999999999998</v>
      </c>
      <c r="CO8" s="237">
        <f>'BAR BB| Open rates'!CO8*0.82+25</f>
        <v>17901</v>
      </c>
      <c r="CP8" s="237">
        <f>'BAR BB| Open rates'!CP8*0.82+25</f>
        <v>17901</v>
      </c>
      <c r="CQ8" s="237">
        <f>'BAR BB| Open rates'!CQ8*0.82+25</f>
        <v>16096.999999999998</v>
      </c>
      <c r="CR8" s="237">
        <f>'BAR BB| Open rates'!CR8*0.82+25</f>
        <v>16096.999999999998</v>
      </c>
      <c r="CS8" s="237">
        <f>'BAR BB| Open rates'!CS8*0.82+25</f>
        <v>16096.999999999998</v>
      </c>
      <c r="CT8" s="237">
        <f>'BAR BB| Open rates'!CT8*0.82+25</f>
        <v>16096.999999999998</v>
      </c>
      <c r="CU8" s="237">
        <f>'BAR BB| Open rates'!CU8*0.82+25</f>
        <v>14703</v>
      </c>
      <c r="CV8" s="237">
        <f>'BAR BB| Open rates'!CV8*0.82+25</f>
        <v>14703</v>
      </c>
      <c r="CW8" s="237">
        <f>'BAR BB| Open rates'!CW8*0.82+25</f>
        <v>14703</v>
      </c>
      <c r="CX8" s="237">
        <f>'BAR BB| Open rates'!CX8*0.82+25</f>
        <v>13063</v>
      </c>
      <c r="CY8" s="237">
        <f>'BAR BB| Open rates'!CY8*0.82+25</f>
        <v>13063</v>
      </c>
      <c r="CZ8" s="237">
        <f>'BAR BB| Open rates'!CZ8*0.82+25</f>
        <v>13063</v>
      </c>
      <c r="DA8" s="237">
        <f>'BAR BB| Open rates'!DA8*0.82+25</f>
        <v>13063</v>
      </c>
      <c r="DB8" s="237">
        <f>'BAR BB| Open rates'!DB8*0.82+25</f>
        <v>13063</v>
      </c>
      <c r="DC8" s="237">
        <f>'BAR BB| Open rates'!DC8*0.82+25</f>
        <v>14703</v>
      </c>
      <c r="DD8" s="237">
        <f>'BAR BB| Open rates'!DD8*0.82+25</f>
        <v>14703</v>
      </c>
      <c r="DE8" s="237">
        <f>'BAR BB| Open rates'!DE8*0.82+25</f>
        <v>13063</v>
      </c>
      <c r="DF8" s="237">
        <f>'BAR BB| Open rates'!DF8*0.82+25</f>
        <v>13063</v>
      </c>
      <c r="DG8" s="237">
        <f>'BAR BB| Open rates'!DG8*0.82+25</f>
        <v>13063</v>
      </c>
      <c r="DH8" s="237">
        <f>'BAR BB| Open rates'!DH8*0.82+25</f>
        <v>13063</v>
      </c>
      <c r="DI8" s="237">
        <f>'BAR BB| Open rates'!DI8*0.82+25</f>
        <v>13063</v>
      </c>
      <c r="DJ8" s="237">
        <f>'BAR BB| Open rates'!DJ8*0.82+25</f>
        <v>14703</v>
      </c>
      <c r="DK8" s="237">
        <f>'BAR BB| Open rates'!DK8*0.82+25</f>
        <v>14703</v>
      </c>
      <c r="DL8" s="237">
        <f>'BAR BB| Open rates'!DL8*0.82+25</f>
        <v>13063</v>
      </c>
      <c r="DM8" s="237">
        <f>'BAR BB| Open rates'!DM8*0.82+25</f>
        <v>13063</v>
      </c>
      <c r="DN8" s="237">
        <f>'BAR BB| Open rates'!DN8*0.82+25</f>
        <v>13063</v>
      </c>
      <c r="DO8" s="237">
        <f>'BAR BB| Open rates'!DO8*0.82+25</f>
        <v>13063</v>
      </c>
      <c r="DP8" s="237">
        <f>'BAR BB| Open rates'!DP8*0.82+25</f>
        <v>13063</v>
      </c>
      <c r="DQ8" s="237">
        <f>'BAR BB| Open rates'!DQ8*0.82+25</f>
        <v>14703</v>
      </c>
      <c r="DR8" s="237">
        <f>'BAR BB| Open rates'!DR8*0.82+25</f>
        <v>14703</v>
      </c>
      <c r="DS8" s="237">
        <f>'BAR BB| Open rates'!DS8*0.82+25</f>
        <v>13063</v>
      </c>
      <c r="DT8" s="237">
        <f>'BAR BB| Open rates'!DT8*0.82+25</f>
        <v>13063</v>
      </c>
      <c r="DU8" s="237">
        <f>'BAR BB| Open rates'!DU8*0.82+25</f>
        <v>13063</v>
      </c>
      <c r="DV8" s="237">
        <f>'BAR BB| Open rates'!DV8*0.82+25</f>
        <v>13063</v>
      </c>
      <c r="DW8" s="237">
        <f>'BAR BB| Open rates'!DW8*0.82+25</f>
        <v>13063</v>
      </c>
      <c r="DX8" s="237">
        <f>'BAR BB| Open rates'!DX8*0.82+25</f>
        <v>14703</v>
      </c>
      <c r="DY8" s="237">
        <f>'BAR BB| Open rates'!DY8*0.82+25</f>
        <v>14703</v>
      </c>
      <c r="DZ8" s="237">
        <f>'BAR BB| Open rates'!DZ8*0.82+25</f>
        <v>16096.999999999998</v>
      </c>
      <c r="EA8" s="237">
        <f>'BAR BB| Open rates'!EA8*0.82+25</f>
        <v>16096.999999999998</v>
      </c>
      <c r="EB8" s="237">
        <f>'BAR BB| Open rates'!EB8*0.82+25</f>
        <v>16096.999999999998</v>
      </c>
      <c r="EC8" s="237">
        <f>'BAR BB| Open rates'!EC8*0.82+25</f>
        <v>17901</v>
      </c>
      <c r="ED8" s="237">
        <f>'BAR BB| Open rates'!ED8*0.82+25</f>
        <v>17901</v>
      </c>
      <c r="EE8" s="237">
        <f>'BAR BB| Open rates'!EE8*0.82+25</f>
        <v>17901</v>
      </c>
      <c r="EF8" s="237">
        <f>'BAR BB| Open rates'!EF8*0.82+25</f>
        <v>17901</v>
      </c>
      <c r="EG8" s="237">
        <f>'BAR BB| Open rates'!EG8*0.82+25</f>
        <v>12243</v>
      </c>
      <c r="EH8" s="237">
        <f>'BAR BB| Open rates'!EH8*0.82+25</f>
        <v>11423</v>
      </c>
      <c r="EI8" s="237">
        <f>'BAR BB| Open rates'!EI8*0.82+25</f>
        <v>11423</v>
      </c>
      <c r="EJ8" s="237">
        <f>'BAR BB| Open rates'!EJ8*0.82+25</f>
        <v>11423</v>
      </c>
      <c r="EK8" s="237">
        <f>'BAR BB| Open rates'!EK8*0.82+25</f>
        <v>11423</v>
      </c>
      <c r="EL8" s="237">
        <f>'BAR BB| Open rates'!EL8*0.82+25</f>
        <v>12243</v>
      </c>
      <c r="EM8" s="237">
        <f>'BAR BB| Open rates'!EM8*0.82+25</f>
        <v>12243</v>
      </c>
      <c r="EN8" s="237">
        <f>'BAR BB| Open rates'!EN8*0.82+25</f>
        <v>11423</v>
      </c>
      <c r="EO8" s="237">
        <f>'BAR BB| Open rates'!EO8*0.82+25</f>
        <v>11423</v>
      </c>
      <c r="EP8" s="237">
        <f>'BAR BB| Open rates'!EP8*0.82+25</f>
        <v>11423</v>
      </c>
      <c r="EQ8" s="237">
        <f>'BAR BB| Open rates'!EQ8*0.82+25</f>
        <v>11423</v>
      </c>
      <c r="ER8" s="237">
        <f>'BAR BB| Open rates'!ER8*0.82+25</f>
        <v>11423</v>
      </c>
      <c r="ES8" s="237">
        <f>'BAR BB| Open rates'!ES8*0.82+25</f>
        <v>12243</v>
      </c>
      <c r="ET8" s="237">
        <f>'BAR BB| Open rates'!ET8*0.82+25</f>
        <v>12243</v>
      </c>
      <c r="EU8" s="237">
        <f>'BAR BB| Open rates'!EU8*0.82+25</f>
        <v>11423</v>
      </c>
      <c r="EV8" s="237">
        <f>'BAR BB| Open rates'!EV8*0.82+25</f>
        <v>11423</v>
      </c>
      <c r="EW8" s="237">
        <f>'BAR BB| Open rates'!EW8*0.82+25</f>
        <v>11423</v>
      </c>
      <c r="EX8" s="237">
        <f>'BAR BB| Open rates'!EX8*0.82+25</f>
        <v>11423</v>
      </c>
      <c r="EY8" s="237">
        <f>'BAR BB| Open rates'!EY8*0.82+25</f>
        <v>11423</v>
      </c>
      <c r="EZ8" s="237">
        <f>'BAR BB| Open rates'!EZ8*0.82+25</f>
        <v>12243</v>
      </c>
      <c r="FA8" s="237">
        <f>'BAR BB| Open rates'!FA8*0.82+25</f>
        <v>12243</v>
      </c>
      <c r="FB8" s="237">
        <f>'BAR BB| Open rates'!FB8*0.82+25</f>
        <v>11423</v>
      </c>
      <c r="FC8" s="237">
        <f>'BAR BB| Open rates'!FC8*0.82+25</f>
        <v>11423</v>
      </c>
      <c r="FD8" s="237">
        <f>'BAR BB| Open rates'!FD8*0.82+25</f>
        <v>11423</v>
      </c>
      <c r="FE8" s="237">
        <f>'BAR BB| Open rates'!FE8*0.82+25</f>
        <v>11423</v>
      </c>
      <c r="FF8" s="237">
        <f>'BAR BB| Open rates'!FF8*0.82+25</f>
        <v>11423</v>
      </c>
      <c r="FG8" s="237">
        <f>'BAR BB| Open rates'!FG8*0.82+25</f>
        <v>12243</v>
      </c>
      <c r="FH8" s="237">
        <f>'BAR BB| Open rates'!FH8*0.82+25</f>
        <v>12243</v>
      </c>
      <c r="FI8" s="237">
        <f>'BAR BB| Open rates'!FI8*0.82+25</f>
        <v>11423</v>
      </c>
      <c r="FJ8" s="237">
        <f>'BAR BB| Open rates'!FJ8*0.82+25</f>
        <v>11423</v>
      </c>
      <c r="FK8" s="237">
        <f>'BAR BB| Open rates'!FK8*0.82+25</f>
        <v>11423</v>
      </c>
      <c r="FL8" s="237">
        <f>'BAR BB| Open rates'!FL8*0.82+25</f>
        <v>11423</v>
      </c>
      <c r="FM8" s="237">
        <f>'BAR BB| Open rates'!FM8*0.82+25</f>
        <v>11423</v>
      </c>
      <c r="FN8" s="237">
        <f>'BAR BB| Open rates'!FN8*0.82+25</f>
        <v>12243</v>
      </c>
      <c r="FO8" s="237">
        <f>'BAR BB| Open rates'!FO8*0.82+25</f>
        <v>12243</v>
      </c>
      <c r="FP8" s="237">
        <f>'BAR BB| Open rates'!FP8*0.82+25</f>
        <v>11423</v>
      </c>
      <c r="FQ8" s="237">
        <f>'BAR BB| Open rates'!FQ8*0.82+25</f>
        <v>11423</v>
      </c>
      <c r="FR8" s="237">
        <f>'BAR BB| Open rates'!FR8*0.82+25</f>
        <v>11423</v>
      </c>
      <c r="FS8" s="237">
        <f>'BAR BB| Open rates'!FS8*0.82+25</f>
        <v>11423</v>
      </c>
      <c r="FT8" s="237">
        <f>'BAR BB| Open rates'!FT8*0.82+25</f>
        <v>11423</v>
      </c>
      <c r="FU8" s="237">
        <f>'BAR BB| Open rates'!FU8*0.82+25</f>
        <v>12243</v>
      </c>
      <c r="FV8" s="237">
        <f>'BAR BB| Open rates'!FV8*0.82+25</f>
        <v>12243</v>
      </c>
      <c r="FW8" s="237">
        <f>'BAR BB| Open rates'!FW8*0.82+25</f>
        <v>15277</v>
      </c>
      <c r="FX8" s="237">
        <f>'BAR BB| Open rates'!FX8*0.82+25</f>
        <v>15277</v>
      </c>
      <c r="FY8" s="237">
        <f>'BAR BB| Open rates'!FY8*0.82+25</f>
        <v>15277</v>
      </c>
      <c r="FZ8" s="237">
        <f>'BAR BB| Open rates'!FZ8*0.82+25</f>
        <v>15277</v>
      </c>
      <c r="GA8" s="237">
        <f>'BAR BB| Open rates'!GA8*0.82+25</f>
        <v>15277</v>
      </c>
      <c r="GB8" s="237">
        <f>'BAR BB| Open rates'!GB8*0.82+25</f>
        <v>17081</v>
      </c>
      <c r="GC8" s="237">
        <f>'BAR BB| Open rates'!GC8*0.82+25</f>
        <v>17081</v>
      </c>
      <c r="GD8" s="237">
        <f>'BAR BB| Open rates'!GD8*0.82+25</f>
        <v>17081</v>
      </c>
      <c r="GE8" s="237">
        <f>'BAR BB| Open rates'!GE8*0.82+25</f>
        <v>17081</v>
      </c>
    </row>
    <row r="9" spans="1:187" s="36" customFormat="1" ht="12" customHeight="1" x14ac:dyDescent="0.2">
      <c r="A9" s="237">
        <v>2</v>
      </c>
      <c r="B9" s="237">
        <f>'BAR BB| Open rates'!B9*0.82+25</f>
        <v>22575</v>
      </c>
      <c r="C9" s="237">
        <f>'BAR BB| Open rates'!C9*0.82+25</f>
        <v>22575</v>
      </c>
      <c r="D9" s="237">
        <f>'BAR BB| Open rates'!D9*0.82+25</f>
        <v>20361</v>
      </c>
      <c r="E9" s="237">
        <f>'BAR BB| Open rates'!E9*0.82+25</f>
        <v>20361</v>
      </c>
      <c r="F9" s="237">
        <f>'BAR BB| Open rates'!F9*0.82+25</f>
        <v>18557</v>
      </c>
      <c r="G9" s="237">
        <f>'BAR BB| Open rates'!G9*0.82+25</f>
        <v>20361</v>
      </c>
      <c r="H9" s="237">
        <f>'BAR BB| Open rates'!H9*0.82+25</f>
        <v>20361</v>
      </c>
      <c r="I9" s="237">
        <f>'BAR BB| Open rates'!I9*0.82+25</f>
        <v>22001</v>
      </c>
      <c r="J9" s="237">
        <f>'BAR BB| Open rates'!J9*0.82+25</f>
        <v>22001</v>
      </c>
      <c r="K9" s="237">
        <f>'BAR BB| Open rates'!K9*0.82+25</f>
        <v>20361</v>
      </c>
      <c r="L9" s="237">
        <f>'BAR BB| Open rates'!L9*0.82+25</f>
        <v>20361</v>
      </c>
      <c r="M9" s="237">
        <f>'BAR BB| Open rates'!M9*0.82+25</f>
        <v>20361</v>
      </c>
      <c r="N9" s="237">
        <f>'BAR BB| Open rates'!N9*0.82+25</f>
        <v>20361</v>
      </c>
      <c r="O9" s="237">
        <f>'BAR BB| Open rates'!O9*0.82+25</f>
        <v>20361</v>
      </c>
      <c r="P9" s="237">
        <f>'BAR BB| Open rates'!P9*0.82+25</f>
        <v>22001</v>
      </c>
      <c r="Q9" s="237">
        <f>'BAR BB| Open rates'!Q9*0.82+25</f>
        <v>22001</v>
      </c>
      <c r="R9" s="237">
        <f>'BAR BB| Open rates'!R9*0.82+25</f>
        <v>22001</v>
      </c>
      <c r="S9" s="237">
        <f>'BAR BB| Open rates'!S9*0.82+25</f>
        <v>22001</v>
      </c>
      <c r="T9" s="237">
        <f>'BAR BB| Open rates'!T9*0.82+25</f>
        <v>22001</v>
      </c>
      <c r="U9" s="237">
        <f>'BAR BB| Open rates'!U9*0.82+25</f>
        <v>22001</v>
      </c>
      <c r="V9" s="237">
        <f>'BAR BB| Open rates'!V9*0.82+25</f>
        <v>22001</v>
      </c>
      <c r="W9" s="237">
        <f>'BAR BB| Open rates'!W9*0.82+25</f>
        <v>23641</v>
      </c>
      <c r="X9" s="237">
        <f>'BAR BB| Open rates'!X9*0.82+25</f>
        <v>23641</v>
      </c>
      <c r="Y9" s="237">
        <f>'BAR BB| Open rates'!Y9*0.82+25</f>
        <v>22001</v>
      </c>
      <c r="Z9" s="237">
        <f>'BAR BB| Open rates'!Z9*0.82+25</f>
        <v>22001</v>
      </c>
      <c r="AA9" s="237">
        <f>'BAR BB| Open rates'!AA9*0.82+25</f>
        <v>22001</v>
      </c>
      <c r="AB9" s="237">
        <f>'BAR BB| Open rates'!AB9*0.82+25</f>
        <v>22001</v>
      </c>
      <c r="AC9" s="237">
        <f>'BAR BB| Open rates'!AC9*0.82+25</f>
        <v>22001</v>
      </c>
      <c r="AD9" s="237">
        <f>'BAR BB| Open rates'!AD9*0.82+25</f>
        <v>23641</v>
      </c>
      <c r="AE9" s="237">
        <f>'BAR BB| Open rates'!AE9*0.82+25</f>
        <v>23641</v>
      </c>
      <c r="AF9" s="237">
        <f>'BAR BB| Open rates'!AF9*0.82+25</f>
        <v>22001</v>
      </c>
      <c r="AG9" s="237">
        <f>'BAR BB| Open rates'!AG9*0.82+25</f>
        <v>22001</v>
      </c>
      <c r="AH9" s="237">
        <f>'BAR BB| Open rates'!AH9*0.82+25</f>
        <v>22001</v>
      </c>
      <c r="AI9" s="237">
        <f>'BAR BB| Open rates'!AI9*0.82+25</f>
        <v>22001</v>
      </c>
      <c r="AJ9" s="237">
        <f>'BAR BB| Open rates'!AJ9*0.82+25</f>
        <v>22001</v>
      </c>
      <c r="AK9" s="237">
        <f>'BAR BB| Open rates'!AK9*0.82+25</f>
        <v>23641</v>
      </c>
      <c r="AL9" s="237">
        <f>'BAR BB| Open rates'!AL9*0.82+25</f>
        <v>23641</v>
      </c>
      <c r="AM9" s="237">
        <f>'BAR BB| Open rates'!AM9*0.82+25</f>
        <v>22001</v>
      </c>
      <c r="AN9" s="237">
        <f>'BAR BB| Open rates'!AN9*0.82+25</f>
        <v>22001</v>
      </c>
      <c r="AO9" s="237">
        <f>'BAR BB| Open rates'!AO9*0.82+25</f>
        <v>22001</v>
      </c>
      <c r="AP9" s="237">
        <f>'BAR BB| Open rates'!AP9*0.82+25</f>
        <v>22001</v>
      </c>
      <c r="AQ9" s="237">
        <f>'BAR BB| Open rates'!AQ9*0.82+25</f>
        <v>22001</v>
      </c>
      <c r="AR9" s="237">
        <f>'BAR BB| Open rates'!AR9*0.82+25</f>
        <v>23641</v>
      </c>
      <c r="AS9" s="237">
        <f>'BAR BB| Open rates'!AS9*0.82+25</f>
        <v>23641</v>
      </c>
      <c r="AT9" s="237">
        <f>'BAR BB| Open rates'!AT9*0.82+25</f>
        <v>22001</v>
      </c>
      <c r="AU9" s="237">
        <f>'BAR BB| Open rates'!AU9*0.82+25</f>
        <v>22001</v>
      </c>
      <c r="AV9" s="237">
        <f>'BAR BB| Open rates'!AV9*0.82+25</f>
        <v>22001</v>
      </c>
      <c r="AW9" s="237">
        <f>'BAR BB| Open rates'!AW9*0.82+25</f>
        <v>22001</v>
      </c>
      <c r="AX9" s="237">
        <f>'BAR BB| Open rates'!AX9*0.82+25</f>
        <v>22001</v>
      </c>
      <c r="AY9" s="237">
        <f>'BAR BB| Open rates'!AY9*0.82+25</f>
        <v>23641</v>
      </c>
      <c r="AZ9" s="237">
        <f>'BAR BB| Open rates'!AZ9*0.82+25</f>
        <v>23641</v>
      </c>
      <c r="BA9" s="237">
        <f>'BAR BB| Open rates'!BA9*0.82+25</f>
        <v>22001</v>
      </c>
      <c r="BB9" s="237">
        <f>'BAR BB| Open rates'!BB9*0.82+25</f>
        <v>22001</v>
      </c>
      <c r="BC9" s="237">
        <f>'BAR BB| Open rates'!BC9*0.82+25</f>
        <v>22001</v>
      </c>
      <c r="BD9" s="237">
        <f>'BAR BB| Open rates'!BD9*0.82+25</f>
        <v>22001</v>
      </c>
      <c r="BE9" s="237">
        <f>'BAR BB| Open rates'!BE9*0.82+25</f>
        <v>22001</v>
      </c>
      <c r="BF9" s="237">
        <f>'BAR BB| Open rates'!BF9*0.82+25</f>
        <v>23641</v>
      </c>
      <c r="BG9" s="237">
        <f>'BAR BB| Open rates'!BG9*0.82+25</f>
        <v>23641</v>
      </c>
      <c r="BH9" s="237">
        <f>'BAR BB| Open rates'!BH9*0.82+25</f>
        <v>19377</v>
      </c>
      <c r="BI9" s="237">
        <f>'BAR BB| Open rates'!BI9*0.82+25</f>
        <v>19377</v>
      </c>
      <c r="BJ9" s="237">
        <f>'BAR BB| Open rates'!BJ9*0.82+25</f>
        <v>19377</v>
      </c>
      <c r="BK9" s="237">
        <f>'BAR BB| Open rates'!BK9*0.82+25</f>
        <v>19377</v>
      </c>
      <c r="BL9" s="237">
        <f>'BAR BB| Open rates'!BL9*0.82+25</f>
        <v>19377</v>
      </c>
      <c r="BM9" s="237">
        <f>'BAR BB| Open rates'!BM9*0.82+25</f>
        <v>20361</v>
      </c>
      <c r="BN9" s="237">
        <f>'BAR BB| Open rates'!BN9*0.82+25</f>
        <v>20361</v>
      </c>
      <c r="BO9" s="237">
        <f>'BAR BB| Open rates'!BO9*0.82+25</f>
        <v>18557</v>
      </c>
      <c r="BP9" s="237">
        <f>'BAR BB| Open rates'!BP9*0.82+25</f>
        <v>18557</v>
      </c>
      <c r="BQ9" s="237">
        <f>'BAR BB| Open rates'!BQ9*0.82+25</f>
        <v>20361</v>
      </c>
      <c r="BR9" s="237">
        <f>'BAR BB| Open rates'!BR9*0.82+25</f>
        <v>20361</v>
      </c>
      <c r="BS9" s="237">
        <f>'BAR BB| Open rates'!BS9*0.82+25</f>
        <v>20361</v>
      </c>
      <c r="BT9" s="237">
        <f>'BAR BB| Open rates'!BT9*0.82+25</f>
        <v>20361</v>
      </c>
      <c r="BU9" s="237">
        <f>'BAR BB| Open rates'!BU9*0.82+25</f>
        <v>20361</v>
      </c>
      <c r="BV9" s="237">
        <f>'BAR BB| Open rates'!BV9*0.82+25</f>
        <v>18557</v>
      </c>
      <c r="BW9" s="237">
        <f>'BAR BB| Open rates'!BW9*0.82+25</f>
        <v>18557</v>
      </c>
      <c r="BX9" s="237">
        <f>'BAR BB| Open rates'!BX9*0.82+25</f>
        <v>18557</v>
      </c>
      <c r="BY9" s="237">
        <f>'BAR BB| Open rates'!BY9*0.82+25</f>
        <v>18557</v>
      </c>
      <c r="BZ9" s="237">
        <f>'BAR BB| Open rates'!BZ9*0.82+25</f>
        <v>18557</v>
      </c>
      <c r="CA9" s="237">
        <f>'BAR BB| Open rates'!CA9*0.82+25</f>
        <v>20361</v>
      </c>
      <c r="CB9" s="237">
        <f>'BAR BB| Open rates'!CB9*0.82+25</f>
        <v>20361</v>
      </c>
      <c r="CC9" s="237">
        <f>'BAR BB| Open rates'!CC9*0.82+25</f>
        <v>18557</v>
      </c>
      <c r="CD9" s="237">
        <f>'BAR BB| Open rates'!CD9*0.82+25</f>
        <v>18557</v>
      </c>
      <c r="CE9" s="237">
        <f>'BAR BB| Open rates'!CE9*0.82+25</f>
        <v>18557</v>
      </c>
      <c r="CF9" s="237">
        <f>'BAR BB| Open rates'!CF9*0.82+25</f>
        <v>18557</v>
      </c>
      <c r="CG9" s="237">
        <f>'BAR BB| Open rates'!CG9*0.82+25</f>
        <v>18557</v>
      </c>
      <c r="CH9" s="237">
        <f>'BAR BB| Open rates'!CH9*0.82+25</f>
        <v>20361</v>
      </c>
      <c r="CI9" s="237">
        <f>'BAR BB| Open rates'!CI9*0.82+25</f>
        <v>20361</v>
      </c>
      <c r="CJ9" s="237">
        <f>'BAR BB| Open rates'!CJ9*0.82+25</f>
        <v>18557</v>
      </c>
      <c r="CK9" s="237">
        <f>'BAR BB| Open rates'!CK9*0.82+25</f>
        <v>18557</v>
      </c>
      <c r="CL9" s="237">
        <f>'BAR BB| Open rates'!CL9*0.82+25</f>
        <v>18557</v>
      </c>
      <c r="CM9" s="237">
        <f>'BAR BB| Open rates'!CM9*0.82+25</f>
        <v>18557</v>
      </c>
      <c r="CN9" s="237">
        <f>'BAR BB| Open rates'!CN9*0.82+25</f>
        <v>18557</v>
      </c>
      <c r="CO9" s="237">
        <f>'BAR BB| Open rates'!CO9*0.82+25</f>
        <v>20361</v>
      </c>
      <c r="CP9" s="237">
        <f>'BAR BB| Open rates'!CP9*0.82+25</f>
        <v>20361</v>
      </c>
      <c r="CQ9" s="237">
        <f>'BAR BB| Open rates'!CQ9*0.82+25</f>
        <v>18557</v>
      </c>
      <c r="CR9" s="237">
        <f>'BAR BB| Open rates'!CR9*0.82+25</f>
        <v>18557</v>
      </c>
      <c r="CS9" s="237">
        <f>'BAR BB| Open rates'!CS9*0.82+25</f>
        <v>18557</v>
      </c>
      <c r="CT9" s="237">
        <f>'BAR BB| Open rates'!CT9*0.82+25</f>
        <v>18557</v>
      </c>
      <c r="CU9" s="237">
        <f>'BAR BB| Open rates'!CU9*0.82+25</f>
        <v>17163</v>
      </c>
      <c r="CV9" s="237">
        <f>'BAR BB| Open rates'!CV9*0.82+25</f>
        <v>17163</v>
      </c>
      <c r="CW9" s="237">
        <f>'BAR BB| Open rates'!CW9*0.82+25</f>
        <v>17163</v>
      </c>
      <c r="CX9" s="237">
        <f>'BAR BB| Open rates'!CX9*0.82+25</f>
        <v>15522.999999999998</v>
      </c>
      <c r="CY9" s="237">
        <f>'BAR BB| Open rates'!CY9*0.82+25</f>
        <v>15522.999999999998</v>
      </c>
      <c r="CZ9" s="237">
        <f>'BAR BB| Open rates'!CZ9*0.82+25</f>
        <v>15522.999999999998</v>
      </c>
      <c r="DA9" s="237">
        <f>'BAR BB| Open rates'!DA9*0.82+25</f>
        <v>15522.999999999998</v>
      </c>
      <c r="DB9" s="237">
        <f>'BAR BB| Open rates'!DB9*0.82+25</f>
        <v>15522.999999999998</v>
      </c>
      <c r="DC9" s="237">
        <f>'BAR BB| Open rates'!DC9*0.82+25</f>
        <v>17163</v>
      </c>
      <c r="DD9" s="237">
        <f>'BAR BB| Open rates'!DD9*0.82+25</f>
        <v>17163</v>
      </c>
      <c r="DE9" s="237">
        <f>'BAR BB| Open rates'!DE9*0.82+25</f>
        <v>15522.999999999998</v>
      </c>
      <c r="DF9" s="237">
        <f>'BAR BB| Open rates'!DF9*0.82+25</f>
        <v>15522.999999999998</v>
      </c>
      <c r="DG9" s="237">
        <f>'BAR BB| Open rates'!DG9*0.82+25</f>
        <v>15522.999999999998</v>
      </c>
      <c r="DH9" s="237">
        <f>'BAR BB| Open rates'!DH9*0.82+25</f>
        <v>15522.999999999998</v>
      </c>
      <c r="DI9" s="237">
        <f>'BAR BB| Open rates'!DI9*0.82+25</f>
        <v>15522.999999999998</v>
      </c>
      <c r="DJ9" s="237">
        <f>'BAR BB| Open rates'!DJ9*0.82+25</f>
        <v>17163</v>
      </c>
      <c r="DK9" s="237">
        <f>'BAR BB| Open rates'!DK9*0.82+25</f>
        <v>17163</v>
      </c>
      <c r="DL9" s="237">
        <f>'BAR BB| Open rates'!DL9*0.82+25</f>
        <v>15522.999999999998</v>
      </c>
      <c r="DM9" s="237">
        <f>'BAR BB| Open rates'!DM9*0.82+25</f>
        <v>15522.999999999998</v>
      </c>
      <c r="DN9" s="237">
        <f>'BAR BB| Open rates'!DN9*0.82+25</f>
        <v>15522.999999999998</v>
      </c>
      <c r="DO9" s="237">
        <f>'BAR BB| Open rates'!DO9*0.82+25</f>
        <v>15522.999999999998</v>
      </c>
      <c r="DP9" s="237">
        <f>'BAR BB| Open rates'!DP9*0.82+25</f>
        <v>15522.999999999998</v>
      </c>
      <c r="DQ9" s="237">
        <f>'BAR BB| Open rates'!DQ9*0.82+25</f>
        <v>17163</v>
      </c>
      <c r="DR9" s="237">
        <f>'BAR BB| Open rates'!DR9*0.82+25</f>
        <v>17163</v>
      </c>
      <c r="DS9" s="237">
        <f>'BAR BB| Open rates'!DS9*0.82+25</f>
        <v>15522.999999999998</v>
      </c>
      <c r="DT9" s="237">
        <f>'BAR BB| Open rates'!DT9*0.82+25</f>
        <v>15522.999999999998</v>
      </c>
      <c r="DU9" s="237">
        <f>'BAR BB| Open rates'!DU9*0.82+25</f>
        <v>15522.999999999998</v>
      </c>
      <c r="DV9" s="237">
        <f>'BAR BB| Open rates'!DV9*0.82+25</f>
        <v>15522.999999999998</v>
      </c>
      <c r="DW9" s="237">
        <f>'BAR BB| Open rates'!DW9*0.82+25</f>
        <v>15522.999999999998</v>
      </c>
      <c r="DX9" s="237">
        <f>'BAR BB| Open rates'!DX9*0.82+25</f>
        <v>17163</v>
      </c>
      <c r="DY9" s="237">
        <f>'BAR BB| Open rates'!DY9*0.82+25</f>
        <v>17163</v>
      </c>
      <c r="DZ9" s="237">
        <f>'BAR BB| Open rates'!DZ9*0.82+25</f>
        <v>18557</v>
      </c>
      <c r="EA9" s="237">
        <f>'BAR BB| Open rates'!EA9*0.82+25</f>
        <v>18557</v>
      </c>
      <c r="EB9" s="237">
        <f>'BAR BB| Open rates'!EB9*0.82+25</f>
        <v>18557</v>
      </c>
      <c r="EC9" s="237">
        <f>'BAR BB| Open rates'!EC9*0.82+25</f>
        <v>20361</v>
      </c>
      <c r="ED9" s="237">
        <f>'BAR BB| Open rates'!ED9*0.82+25</f>
        <v>20361</v>
      </c>
      <c r="EE9" s="237">
        <f>'BAR BB| Open rates'!EE9*0.82+25</f>
        <v>20361</v>
      </c>
      <c r="EF9" s="237">
        <f>'BAR BB| Open rates'!EF9*0.82+25</f>
        <v>20361</v>
      </c>
      <c r="EG9" s="237">
        <f>'BAR BB| Open rates'!EG9*0.82+25</f>
        <v>14703</v>
      </c>
      <c r="EH9" s="237">
        <f>'BAR BB| Open rates'!EH9*0.82+25</f>
        <v>13883</v>
      </c>
      <c r="EI9" s="237">
        <f>'BAR BB| Open rates'!EI9*0.82+25</f>
        <v>13883</v>
      </c>
      <c r="EJ9" s="237">
        <f>'BAR BB| Open rates'!EJ9*0.82+25</f>
        <v>13883</v>
      </c>
      <c r="EK9" s="237">
        <f>'BAR BB| Open rates'!EK9*0.82+25</f>
        <v>13883</v>
      </c>
      <c r="EL9" s="237">
        <f>'BAR BB| Open rates'!EL9*0.82+25</f>
        <v>14703</v>
      </c>
      <c r="EM9" s="237">
        <f>'BAR BB| Open rates'!EM9*0.82+25</f>
        <v>14703</v>
      </c>
      <c r="EN9" s="237">
        <f>'BAR BB| Open rates'!EN9*0.82+25</f>
        <v>13883</v>
      </c>
      <c r="EO9" s="237">
        <f>'BAR BB| Open rates'!EO9*0.82+25</f>
        <v>13883</v>
      </c>
      <c r="EP9" s="237">
        <f>'BAR BB| Open rates'!EP9*0.82+25</f>
        <v>13883</v>
      </c>
      <c r="EQ9" s="237">
        <f>'BAR BB| Open rates'!EQ9*0.82+25</f>
        <v>13883</v>
      </c>
      <c r="ER9" s="237">
        <f>'BAR BB| Open rates'!ER9*0.82+25</f>
        <v>13883</v>
      </c>
      <c r="ES9" s="237">
        <f>'BAR BB| Open rates'!ES9*0.82+25</f>
        <v>14703</v>
      </c>
      <c r="ET9" s="237">
        <f>'BAR BB| Open rates'!ET9*0.82+25</f>
        <v>14703</v>
      </c>
      <c r="EU9" s="237">
        <f>'BAR BB| Open rates'!EU9*0.82+25</f>
        <v>13883</v>
      </c>
      <c r="EV9" s="237">
        <f>'BAR BB| Open rates'!EV9*0.82+25</f>
        <v>13883</v>
      </c>
      <c r="EW9" s="237">
        <f>'BAR BB| Open rates'!EW9*0.82+25</f>
        <v>13883</v>
      </c>
      <c r="EX9" s="237">
        <f>'BAR BB| Open rates'!EX9*0.82+25</f>
        <v>13883</v>
      </c>
      <c r="EY9" s="237">
        <f>'BAR BB| Open rates'!EY9*0.82+25</f>
        <v>13883</v>
      </c>
      <c r="EZ9" s="237">
        <f>'BAR BB| Open rates'!EZ9*0.82+25</f>
        <v>14703</v>
      </c>
      <c r="FA9" s="237">
        <f>'BAR BB| Open rates'!FA9*0.82+25</f>
        <v>14703</v>
      </c>
      <c r="FB9" s="237">
        <f>'BAR BB| Open rates'!FB9*0.82+25</f>
        <v>13883</v>
      </c>
      <c r="FC9" s="237">
        <f>'BAR BB| Open rates'!FC9*0.82+25</f>
        <v>13883</v>
      </c>
      <c r="FD9" s="237">
        <f>'BAR BB| Open rates'!FD9*0.82+25</f>
        <v>13883</v>
      </c>
      <c r="FE9" s="237">
        <f>'BAR BB| Open rates'!FE9*0.82+25</f>
        <v>13883</v>
      </c>
      <c r="FF9" s="237">
        <f>'BAR BB| Open rates'!FF9*0.82+25</f>
        <v>13883</v>
      </c>
      <c r="FG9" s="237">
        <f>'BAR BB| Open rates'!FG9*0.82+25</f>
        <v>14703</v>
      </c>
      <c r="FH9" s="237">
        <f>'BAR BB| Open rates'!FH9*0.82+25</f>
        <v>14703</v>
      </c>
      <c r="FI9" s="237">
        <f>'BAR BB| Open rates'!FI9*0.82+25</f>
        <v>13883</v>
      </c>
      <c r="FJ9" s="237">
        <f>'BAR BB| Open rates'!FJ9*0.82+25</f>
        <v>13883</v>
      </c>
      <c r="FK9" s="237">
        <f>'BAR BB| Open rates'!FK9*0.82+25</f>
        <v>13883</v>
      </c>
      <c r="FL9" s="237">
        <f>'BAR BB| Open rates'!FL9*0.82+25</f>
        <v>13883</v>
      </c>
      <c r="FM9" s="237">
        <f>'BAR BB| Open rates'!FM9*0.82+25</f>
        <v>13883</v>
      </c>
      <c r="FN9" s="237">
        <f>'BAR BB| Open rates'!FN9*0.82+25</f>
        <v>14703</v>
      </c>
      <c r="FO9" s="237">
        <f>'BAR BB| Open rates'!FO9*0.82+25</f>
        <v>14703</v>
      </c>
      <c r="FP9" s="237">
        <f>'BAR BB| Open rates'!FP9*0.82+25</f>
        <v>13883</v>
      </c>
      <c r="FQ9" s="237">
        <f>'BAR BB| Open rates'!FQ9*0.82+25</f>
        <v>13883</v>
      </c>
      <c r="FR9" s="237">
        <f>'BAR BB| Open rates'!FR9*0.82+25</f>
        <v>13883</v>
      </c>
      <c r="FS9" s="237">
        <f>'BAR BB| Open rates'!FS9*0.82+25</f>
        <v>13883</v>
      </c>
      <c r="FT9" s="237">
        <f>'BAR BB| Open rates'!FT9*0.82+25</f>
        <v>13883</v>
      </c>
      <c r="FU9" s="237">
        <f>'BAR BB| Open rates'!FU9*0.82+25</f>
        <v>14703</v>
      </c>
      <c r="FV9" s="237">
        <f>'BAR BB| Open rates'!FV9*0.82+25</f>
        <v>14703</v>
      </c>
      <c r="FW9" s="237">
        <f>'BAR BB| Open rates'!FW9*0.82+25</f>
        <v>17737</v>
      </c>
      <c r="FX9" s="237">
        <f>'BAR BB| Open rates'!FX9*0.82+25</f>
        <v>17737</v>
      </c>
      <c r="FY9" s="237">
        <f>'BAR BB| Open rates'!FY9*0.82+25</f>
        <v>17737</v>
      </c>
      <c r="FZ9" s="237">
        <f>'BAR BB| Open rates'!FZ9*0.82+25</f>
        <v>17737</v>
      </c>
      <c r="GA9" s="237">
        <f>'BAR BB| Open rates'!GA9*0.82+25</f>
        <v>17737</v>
      </c>
      <c r="GB9" s="237">
        <f>'BAR BB| Open rates'!GB9*0.82+25</f>
        <v>19541</v>
      </c>
      <c r="GC9" s="237">
        <f>'BAR BB| Open rates'!GC9*0.82+25</f>
        <v>19541</v>
      </c>
      <c r="GD9" s="237">
        <f>'BAR BB| Open rates'!GD9*0.82+25</f>
        <v>19541</v>
      </c>
      <c r="GE9" s="237">
        <f>'BAR BB| Open rates'!GE9*0.82+25</f>
        <v>19541</v>
      </c>
    </row>
    <row r="10" spans="1:187" s="36" customFormat="1" ht="12" customHeight="1" x14ac:dyDescent="0.2">
      <c r="A10" s="236" t="s">
        <v>176</v>
      </c>
      <c r="B10" s="236"/>
      <c r="C10" s="236"/>
      <c r="D10" s="236"/>
      <c r="E10" s="236"/>
      <c r="F10" s="236"/>
      <c r="G10" s="236"/>
      <c r="H10" s="236"/>
      <c r="I10" s="236"/>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row>
    <row r="11" spans="1:187" s="36" customFormat="1" ht="12" customHeight="1" x14ac:dyDescent="0.2">
      <c r="A11" s="237">
        <v>1</v>
      </c>
      <c r="B11" s="237">
        <f>'BAR BB| Open rates'!B11*0.82+25</f>
        <v>23313</v>
      </c>
      <c r="C11" s="237">
        <f>'BAR BB| Open rates'!C11*0.82+25</f>
        <v>23313</v>
      </c>
      <c r="D11" s="237">
        <f>'BAR BB| Open rates'!D11*0.82+25</f>
        <v>21099</v>
      </c>
      <c r="E11" s="237">
        <f>'BAR BB| Open rates'!E11*0.82+25</f>
        <v>21099</v>
      </c>
      <c r="F11" s="237">
        <f>'BAR BB| Open rates'!F11*0.82+25</f>
        <v>19295</v>
      </c>
      <c r="G11" s="237">
        <f>'BAR BB| Open rates'!G11*0.82+25</f>
        <v>21099</v>
      </c>
      <c r="H11" s="237">
        <f>'BAR BB| Open rates'!H11*0.82+25</f>
        <v>21099</v>
      </c>
      <c r="I11" s="237">
        <f>'BAR BB| Open rates'!I11*0.82+25</f>
        <v>22739</v>
      </c>
      <c r="J11" s="237">
        <f>'BAR BB| Open rates'!J11*0.82+25</f>
        <v>22739</v>
      </c>
      <c r="K11" s="237">
        <f>'BAR BB| Open rates'!K11*0.82+25</f>
        <v>21099</v>
      </c>
      <c r="L11" s="237">
        <f>'BAR BB| Open rates'!L11*0.82+25</f>
        <v>21099</v>
      </c>
      <c r="M11" s="237">
        <f>'BAR BB| Open rates'!M11*0.82+25</f>
        <v>21099</v>
      </c>
      <c r="N11" s="237">
        <f>'BAR BB| Open rates'!N11*0.82+25</f>
        <v>21099</v>
      </c>
      <c r="O11" s="237">
        <f>'BAR BB| Open rates'!O11*0.82+25</f>
        <v>21099</v>
      </c>
      <c r="P11" s="237">
        <f>'BAR BB| Open rates'!P11*0.82+25</f>
        <v>22739</v>
      </c>
      <c r="Q11" s="237">
        <f>'BAR BB| Open rates'!Q11*0.82+25</f>
        <v>22739</v>
      </c>
      <c r="R11" s="237">
        <f>'BAR BB| Open rates'!R11*0.82+25</f>
        <v>22739</v>
      </c>
      <c r="S11" s="237">
        <f>'BAR BB| Open rates'!S11*0.82+25</f>
        <v>22739</v>
      </c>
      <c r="T11" s="237">
        <f>'BAR BB| Open rates'!T11*0.82+25</f>
        <v>22739</v>
      </c>
      <c r="U11" s="237">
        <f>'BAR BB| Open rates'!U11*0.82+25</f>
        <v>22739</v>
      </c>
      <c r="V11" s="237">
        <f>'BAR BB| Open rates'!V11*0.82+25</f>
        <v>22739</v>
      </c>
      <c r="W11" s="237">
        <f>'BAR BB| Open rates'!W11*0.82+25</f>
        <v>24379</v>
      </c>
      <c r="X11" s="237">
        <f>'BAR BB| Open rates'!X11*0.82+25</f>
        <v>24379</v>
      </c>
      <c r="Y11" s="237">
        <f>'BAR BB| Open rates'!Y11*0.82+25</f>
        <v>22739</v>
      </c>
      <c r="Z11" s="237">
        <f>'BAR BB| Open rates'!Z11*0.82+25</f>
        <v>22739</v>
      </c>
      <c r="AA11" s="237">
        <f>'BAR BB| Open rates'!AA11*0.82+25</f>
        <v>22739</v>
      </c>
      <c r="AB11" s="237">
        <f>'BAR BB| Open rates'!AB11*0.82+25</f>
        <v>22739</v>
      </c>
      <c r="AC11" s="237">
        <f>'BAR BB| Open rates'!AC11*0.82+25</f>
        <v>22739</v>
      </c>
      <c r="AD11" s="237">
        <f>'BAR BB| Open rates'!AD11*0.82+25</f>
        <v>24379</v>
      </c>
      <c r="AE11" s="237">
        <f>'BAR BB| Open rates'!AE11*0.82+25</f>
        <v>24379</v>
      </c>
      <c r="AF11" s="237">
        <f>'BAR BB| Open rates'!AF11*0.82+25</f>
        <v>22739</v>
      </c>
      <c r="AG11" s="237">
        <f>'BAR BB| Open rates'!AG11*0.82+25</f>
        <v>22739</v>
      </c>
      <c r="AH11" s="237">
        <f>'BAR BB| Open rates'!AH11*0.82+25</f>
        <v>22739</v>
      </c>
      <c r="AI11" s="237">
        <f>'BAR BB| Open rates'!AI11*0.82+25</f>
        <v>22739</v>
      </c>
      <c r="AJ11" s="237">
        <f>'BAR BB| Open rates'!AJ11*0.82+25</f>
        <v>22739</v>
      </c>
      <c r="AK11" s="237">
        <f>'BAR BB| Open rates'!AK11*0.82+25</f>
        <v>24379</v>
      </c>
      <c r="AL11" s="237">
        <f>'BAR BB| Open rates'!AL11*0.82+25</f>
        <v>24379</v>
      </c>
      <c r="AM11" s="237">
        <f>'BAR BB| Open rates'!AM11*0.82+25</f>
        <v>22739</v>
      </c>
      <c r="AN11" s="237">
        <f>'BAR BB| Open rates'!AN11*0.82+25</f>
        <v>22739</v>
      </c>
      <c r="AO11" s="237">
        <f>'BAR BB| Open rates'!AO11*0.82+25</f>
        <v>22739</v>
      </c>
      <c r="AP11" s="237">
        <f>'BAR BB| Open rates'!AP11*0.82+25</f>
        <v>22739</v>
      </c>
      <c r="AQ11" s="237">
        <f>'BAR BB| Open rates'!AQ11*0.82+25</f>
        <v>22739</v>
      </c>
      <c r="AR11" s="237">
        <f>'BAR BB| Open rates'!AR11*0.82+25</f>
        <v>24379</v>
      </c>
      <c r="AS11" s="237">
        <f>'BAR BB| Open rates'!AS11*0.82+25</f>
        <v>24379</v>
      </c>
      <c r="AT11" s="237">
        <f>'BAR BB| Open rates'!AT11*0.82+25</f>
        <v>22739</v>
      </c>
      <c r="AU11" s="237">
        <f>'BAR BB| Open rates'!AU11*0.82+25</f>
        <v>22739</v>
      </c>
      <c r="AV11" s="237">
        <f>'BAR BB| Open rates'!AV11*0.82+25</f>
        <v>22739</v>
      </c>
      <c r="AW11" s="237">
        <f>'BAR BB| Open rates'!AW11*0.82+25</f>
        <v>22739</v>
      </c>
      <c r="AX11" s="237">
        <f>'BAR BB| Open rates'!AX11*0.82+25</f>
        <v>22739</v>
      </c>
      <c r="AY11" s="237">
        <f>'BAR BB| Open rates'!AY11*0.82+25</f>
        <v>24379</v>
      </c>
      <c r="AZ11" s="237">
        <f>'BAR BB| Open rates'!AZ11*0.82+25</f>
        <v>24379</v>
      </c>
      <c r="BA11" s="237">
        <f>'BAR BB| Open rates'!BA11*0.82+25</f>
        <v>22739</v>
      </c>
      <c r="BB11" s="237">
        <f>'BAR BB| Open rates'!BB11*0.82+25</f>
        <v>22739</v>
      </c>
      <c r="BC11" s="237">
        <f>'BAR BB| Open rates'!BC11*0.82+25</f>
        <v>22739</v>
      </c>
      <c r="BD11" s="237">
        <f>'BAR BB| Open rates'!BD11*0.82+25</f>
        <v>22739</v>
      </c>
      <c r="BE11" s="237">
        <f>'BAR BB| Open rates'!BE11*0.82+25</f>
        <v>22739</v>
      </c>
      <c r="BF11" s="237">
        <f>'BAR BB| Open rates'!BF11*0.82+25</f>
        <v>24379</v>
      </c>
      <c r="BG11" s="237">
        <f>'BAR BB| Open rates'!BG11*0.82+25</f>
        <v>24379</v>
      </c>
      <c r="BH11" s="237">
        <f>'BAR BB| Open rates'!BH11*0.82+25</f>
        <v>20115</v>
      </c>
      <c r="BI11" s="237">
        <f>'BAR BB| Open rates'!BI11*0.82+25</f>
        <v>20115</v>
      </c>
      <c r="BJ11" s="237">
        <f>'BAR BB| Open rates'!BJ11*0.82+25</f>
        <v>20115</v>
      </c>
      <c r="BK11" s="237">
        <f>'BAR BB| Open rates'!BK11*0.82+25</f>
        <v>20115</v>
      </c>
      <c r="BL11" s="237">
        <f>'BAR BB| Open rates'!BL11*0.82+25</f>
        <v>20115</v>
      </c>
      <c r="BM11" s="237">
        <f>'BAR BB| Open rates'!BM11*0.82+25</f>
        <v>21099</v>
      </c>
      <c r="BN11" s="237">
        <f>'BAR BB| Open rates'!BN11*0.82+25</f>
        <v>21099</v>
      </c>
      <c r="BO11" s="237">
        <f>'BAR BB| Open rates'!BO11*0.82+25</f>
        <v>19295</v>
      </c>
      <c r="BP11" s="237">
        <f>'BAR BB| Open rates'!BP11*0.82+25</f>
        <v>19295</v>
      </c>
      <c r="BQ11" s="237">
        <f>'BAR BB| Open rates'!BQ11*0.82+25</f>
        <v>21099</v>
      </c>
      <c r="BR11" s="237">
        <f>'BAR BB| Open rates'!BR11*0.82+25</f>
        <v>21099</v>
      </c>
      <c r="BS11" s="237">
        <f>'BAR BB| Open rates'!BS11*0.82+25</f>
        <v>21099</v>
      </c>
      <c r="BT11" s="237">
        <f>'BAR BB| Open rates'!BT11*0.82+25</f>
        <v>21099</v>
      </c>
      <c r="BU11" s="237">
        <f>'BAR BB| Open rates'!BU11*0.82+25</f>
        <v>21099</v>
      </c>
      <c r="BV11" s="237">
        <f>'BAR BB| Open rates'!BV11*0.82+25</f>
        <v>19295</v>
      </c>
      <c r="BW11" s="237">
        <f>'BAR BB| Open rates'!BW11*0.82+25</f>
        <v>19295</v>
      </c>
      <c r="BX11" s="237">
        <f>'BAR BB| Open rates'!BX11*0.82+25</f>
        <v>19295</v>
      </c>
      <c r="BY11" s="237">
        <f>'BAR BB| Open rates'!BY11*0.82+25</f>
        <v>19295</v>
      </c>
      <c r="BZ11" s="237">
        <f>'BAR BB| Open rates'!BZ11*0.82+25</f>
        <v>19295</v>
      </c>
      <c r="CA11" s="237">
        <f>'BAR BB| Open rates'!CA11*0.82+25</f>
        <v>21099</v>
      </c>
      <c r="CB11" s="237">
        <f>'BAR BB| Open rates'!CB11*0.82+25</f>
        <v>21099</v>
      </c>
      <c r="CC11" s="237">
        <f>'BAR BB| Open rates'!CC11*0.82+25</f>
        <v>19295</v>
      </c>
      <c r="CD11" s="237">
        <f>'BAR BB| Open rates'!CD11*0.82+25</f>
        <v>19295</v>
      </c>
      <c r="CE11" s="237">
        <f>'BAR BB| Open rates'!CE11*0.82+25</f>
        <v>19295</v>
      </c>
      <c r="CF11" s="237">
        <f>'BAR BB| Open rates'!CF11*0.82+25</f>
        <v>19295</v>
      </c>
      <c r="CG11" s="237">
        <f>'BAR BB| Open rates'!CG11*0.82+25</f>
        <v>19295</v>
      </c>
      <c r="CH11" s="237">
        <f>'BAR BB| Open rates'!CH11*0.82+25</f>
        <v>21099</v>
      </c>
      <c r="CI11" s="237">
        <f>'BAR BB| Open rates'!CI11*0.82+25</f>
        <v>21099</v>
      </c>
      <c r="CJ11" s="237">
        <f>'BAR BB| Open rates'!CJ11*0.82+25</f>
        <v>19295</v>
      </c>
      <c r="CK11" s="237">
        <f>'BAR BB| Open rates'!CK11*0.82+25</f>
        <v>19295</v>
      </c>
      <c r="CL11" s="237">
        <f>'BAR BB| Open rates'!CL11*0.82+25</f>
        <v>19295</v>
      </c>
      <c r="CM11" s="237">
        <f>'BAR BB| Open rates'!CM11*0.82+25</f>
        <v>19295</v>
      </c>
      <c r="CN11" s="237">
        <f>'BAR BB| Open rates'!CN11*0.82+25</f>
        <v>19295</v>
      </c>
      <c r="CO11" s="237">
        <f>'BAR BB| Open rates'!CO11*0.82+25</f>
        <v>21099</v>
      </c>
      <c r="CP11" s="237">
        <f>'BAR BB| Open rates'!CP11*0.82+25</f>
        <v>21099</v>
      </c>
      <c r="CQ11" s="237">
        <f>'BAR BB| Open rates'!CQ11*0.82+25</f>
        <v>19295</v>
      </c>
      <c r="CR11" s="237">
        <f>'BAR BB| Open rates'!CR11*0.82+25</f>
        <v>19295</v>
      </c>
      <c r="CS11" s="237">
        <f>'BAR BB| Open rates'!CS11*0.82+25</f>
        <v>19295</v>
      </c>
      <c r="CT11" s="237">
        <f>'BAR BB| Open rates'!CT11*0.82+25</f>
        <v>19295</v>
      </c>
      <c r="CU11" s="237">
        <f>'BAR BB| Open rates'!CU11*0.82+25</f>
        <v>17901</v>
      </c>
      <c r="CV11" s="237">
        <f>'BAR BB| Open rates'!CV11*0.82+25</f>
        <v>17901</v>
      </c>
      <c r="CW11" s="237">
        <f>'BAR BB| Open rates'!CW11*0.82+25</f>
        <v>17901</v>
      </c>
      <c r="CX11" s="237">
        <f>'BAR BB| Open rates'!CX11*0.82+25</f>
        <v>16260.999999999998</v>
      </c>
      <c r="CY11" s="237">
        <f>'BAR BB| Open rates'!CY11*0.82+25</f>
        <v>16260.999999999998</v>
      </c>
      <c r="CZ11" s="237">
        <f>'BAR BB| Open rates'!CZ11*0.82+25</f>
        <v>16260.999999999998</v>
      </c>
      <c r="DA11" s="237">
        <f>'BAR BB| Open rates'!DA11*0.82+25</f>
        <v>16260.999999999998</v>
      </c>
      <c r="DB11" s="237">
        <f>'BAR BB| Open rates'!DB11*0.82+25</f>
        <v>16260.999999999998</v>
      </c>
      <c r="DC11" s="237">
        <f>'BAR BB| Open rates'!DC11*0.82+25</f>
        <v>17901</v>
      </c>
      <c r="DD11" s="237">
        <f>'BAR BB| Open rates'!DD11*0.82+25</f>
        <v>17901</v>
      </c>
      <c r="DE11" s="237">
        <f>'BAR BB| Open rates'!DE11*0.82+25</f>
        <v>16260.999999999998</v>
      </c>
      <c r="DF11" s="237">
        <f>'BAR BB| Open rates'!DF11*0.82+25</f>
        <v>16260.999999999998</v>
      </c>
      <c r="DG11" s="237">
        <f>'BAR BB| Open rates'!DG11*0.82+25</f>
        <v>16260.999999999998</v>
      </c>
      <c r="DH11" s="237">
        <f>'BAR BB| Open rates'!DH11*0.82+25</f>
        <v>16260.999999999998</v>
      </c>
      <c r="DI11" s="237">
        <f>'BAR BB| Open rates'!DI11*0.82+25</f>
        <v>16260.999999999998</v>
      </c>
      <c r="DJ11" s="237">
        <f>'BAR BB| Open rates'!DJ11*0.82+25</f>
        <v>17901</v>
      </c>
      <c r="DK11" s="237">
        <f>'BAR BB| Open rates'!DK11*0.82+25</f>
        <v>17901</v>
      </c>
      <c r="DL11" s="237">
        <f>'BAR BB| Open rates'!DL11*0.82+25</f>
        <v>16260.999999999998</v>
      </c>
      <c r="DM11" s="237">
        <f>'BAR BB| Open rates'!DM11*0.82+25</f>
        <v>16260.999999999998</v>
      </c>
      <c r="DN11" s="237">
        <f>'BAR BB| Open rates'!DN11*0.82+25</f>
        <v>16260.999999999998</v>
      </c>
      <c r="DO11" s="237">
        <f>'BAR BB| Open rates'!DO11*0.82+25</f>
        <v>16260.999999999998</v>
      </c>
      <c r="DP11" s="237">
        <f>'BAR BB| Open rates'!DP11*0.82+25</f>
        <v>16260.999999999998</v>
      </c>
      <c r="DQ11" s="237">
        <f>'BAR BB| Open rates'!DQ11*0.82+25</f>
        <v>17901</v>
      </c>
      <c r="DR11" s="237">
        <f>'BAR BB| Open rates'!DR11*0.82+25</f>
        <v>17901</v>
      </c>
      <c r="DS11" s="237">
        <f>'BAR BB| Open rates'!DS11*0.82+25</f>
        <v>16260.999999999998</v>
      </c>
      <c r="DT11" s="237">
        <f>'BAR BB| Open rates'!DT11*0.82+25</f>
        <v>16260.999999999998</v>
      </c>
      <c r="DU11" s="237">
        <f>'BAR BB| Open rates'!DU11*0.82+25</f>
        <v>16260.999999999998</v>
      </c>
      <c r="DV11" s="237">
        <f>'BAR BB| Open rates'!DV11*0.82+25</f>
        <v>16260.999999999998</v>
      </c>
      <c r="DW11" s="237">
        <f>'BAR BB| Open rates'!DW11*0.82+25</f>
        <v>16260.999999999998</v>
      </c>
      <c r="DX11" s="237">
        <f>'BAR BB| Open rates'!DX11*0.82+25</f>
        <v>17901</v>
      </c>
      <c r="DY11" s="237">
        <f>'BAR BB| Open rates'!DY11*0.82+25</f>
        <v>17901</v>
      </c>
      <c r="DZ11" s="237">
        <f>'BAR BB| Open rates'!DZ11*0.82+25</f>
        <v>19295</v>
      </c>
      <c r="EA11" s="237">
        <f>'BAR BB| Open rates'!EA11*0.82+25</f>
        <v>19295</v>
      </c>
      <c r="EB11" s="237">
        <f>'BAR BB| Open rates'!EB11*0.82+25</f>
        <v>19295</v>
      </c>
      <c r="EC11" s="237">
        <f>'BAR BB| Open rates'!EC11*0.82+25</f>
        <v>21099</v>
      </c>
      <c r="ED11" s="237">
        <f>'BAR BB| Open rates'!ED11*0.82+25</f>
        <v>21099</v>
      </c>
      <c r="EE11" s="237">
        <f>'BAR BB| Open rates'!EE11*0.82+25</f>
        <v>21099</v>
      </c>
      <c r="EF11" s="237">
        <f>'BAR BB| Open rates'!EF11*0.82+25</f>
        <v>21099</v>
      </c>
      <c r="EG11" s="237">
        <f>'BAR BB| Open rates'!EG11*0.82+25</f>
        <v>15440.999999999998</v>
      </c>
      <c r="EH11" s="237">
        <f>'BAR BB| Open rates'!EH11*0.82+25</f>
        <v>14621</v>
      </c>
      <c r="EI11" s="237">
        <f>'BAR BB| Open rates'!EI11*0.82+25</f>
        <v>14621</v>
      </c>
      <c r="EJ11" s="237">
        <f>'BAR BB| Open rates'!EJ11*0.82+25</f>
        <v>14621</v>
      </c>
      <c r="EK11" s="237">
        <f>'BAR BB| Open rates'!EK11*0.82+25</f>
        <v>14621</v>
      </c>
      <c r="EL11" s="237">
        <f>'BAR BB| Open rates'!EL11*0.82+25</f>
        <v>15440.999999999998</v>
      </c>
      <c r="EM11" s="237">
        <f>'BAR BB| Open rates'!EM11*0.82+25</f>
        <v>15440.999999999998</v>
      </c>
      <c r="EN11" s="237">
        <f>'BAR BB| Open rates'!EN11*0.82+25</f>
        <v>14621</v>
      </c>
      <c r="EO11" s="237">
        <f>'BAR BB| Open rates'!EO11*0.82+25</f>
        <v>14621</v>
      </c>
      <c r="EP11" s="237">
        <f>'BAR BB| Open rates'!EP11*0.82+25</f>
        <v>14621</v>
      </c>
      <c r="EQ11" s="237">
        <f>'BAR BB| Open rates'!EQ11*0.82+25</f>
        <v>14621</v>
      </c>
      <c r="ER11" s="237">
        <f>'BAR BB| Open rates'!ER11*0.82+25</f>
        <v>14621</v>
      </c>
      <c r="ES11" s="237">
        <f>'BAR BB| Open rates'!ES11*0.82+25</f>
        <v>15440.999999999998</v>
      </c>
      <c r="ET11" s="237">
        <f>'BAR BB| Open rates'!ET11*0.82+25</f>
        <v>15440.999999999998</v>
      </c>
      <c r="EU11" s="237">
        <f>'BAR BB| Open rates'!EU11*0.82+25</f>
        <v>14621</v>
      </c>
      <c r="EV11" s="237">
        <f>'BAR BB| Open rates'!EV11*0.82+25</f>
        <v>14621</v>
      </c>
      <c r="EW11" s="237">
        <f>'BAR BB| Open rates'!EW11*0.82+25</f>
        <v>14621</v>
      </c>
      <c r="EX11" s="237">
        <f>'BAR BB| Open rates'!EX11*0.82+25</f>
        <v>14621</v>
      </c>
      <c r="EY11" s="237">
        <f>'BAR BB| Open rates'!EY11*0.82+25</f>
        <v>14621</v>
      </c>
      <c r="EZ11" s="237">
        <f>'BAR BB| Open rates'!EZ11*0.82+25</f>
        <v>15440.999999999998</v>
      </c>
      <c r="FA11" s="237">
        <f>'BAR BB| Open rates'!FA11*0.82+25</f>
        <v>15440.999999999998</v>
      </c>
      <c r="FB11" s="237">
        <f>'BAR BB| Open rates'!FB11*0.82+25</f>
        <v>14621</v>
      </c>
      <c r="FC11" s="237">
        <f>'BAR BB| Open rates'!FC11*0.82+25</f>
        <v>14621</v>
      </c>
      <c r="FD11" s="237">
        <f>'BAR BB| Open rates'!FD11*0.82+25</f>
        <v>14621</v>
      </c>
      <c r="FE11" s="237">
        <f>'BAR BB| Open rates'!FE11*0.82+25</f>
        <v>14621</v>
      </c>
      <c r="FF11" s="237">
        <f>'BAR BB| Open rates'!FF11*0.82+25</f>
        <v>14621</v>
      </c>
      <c r="FG11" s="237">
        <f>'BAR BB| Open rates'!FG11*0.82+25</f>
        <v>15440.999999999998</v>
      </c>
      <c r="FH11" s="237">
        <f>'BAR BB| Open rates'!FH11*0.82+25</f>
        <v>15440.999999999998</v>
      </c>
      <c r="FI11" s="237">
        <f>'BAR BB| Open rates'!FI11*0.82+25</f>
        <v>14621</v>
      </c>
      <c r="FJ11" s="237">
        <f>'BAR BB| Open rates'!FJ11*0.82+25</f>
        <v>14621</v>
      </c>
      <c r="FK11" s="237">
        <f>'BAR BB| Open rates'!FK11*0.82+25</f>
        <v>14621</v>
      </c>
      <c r="FL11" s="237">
        <f>'BAR BB| Open rates'!FL11*0.82+25</f>
        <v>14621</v>
      </c>
      <c r="FM11" s="237">
        <f>'BAR BB| Open rates'!FM11*0.82+25</f>
        <v>14621</v>
      </c>
      <c r="FN11" s="237">
        <f>'BAR BB| Open rates'!FN11*0.82+25</f>
        <v>15440.999999999998</v>
      </c>
      <c r="FO11" s="237">
        <f>'BAR BB| Open rates'!FO11*0.82+25</f>
        <v>15440.999999999998</v>
      </c>
      <c r="FP11" s="237">
        <f>'BAR BB| Open rates'!FP11*0.82+25</f>
        <v>14621</v>
      </c>
      <c r="FQ11" s="237">
        <f>'BAR BB| Open rates'!FQ11*0.82+25</f>
        <v>14621</v>
      </c>
      <c r="FR11" s="237">
        <f>'BAR BB| Open rates'!FR11*0.82+25</f>
        <v>14621</v>
      </c>
      <c r="FS11" s="237">
        <f>'BAR BB| Open rates'!FS11*0.82+25</f>
        <v>14621</v>
      </c>
      <c r="FT11" s="237">
        <f>'BAR BB| Open rates'!FT11*0.82+25</f>
        <v>14621</v>
      </c>
      <c r="FU11" s="237">
        <f>'BAR BB| Open rates'!FU11*0.82+25</f>
        <v>15440.999999999998</v>
      </c>
      <c r="FV11" s="237">
        <f>'BAR BB| Open rates'!FV11*0.82+25</f>
        <v>15440.999999999998</v>
      </c>
      <c r="FW11" s="237">
        <f>'BAR BB| Open rates'!FW11*0.82+25</f>
        <v>18475</v>
      </c>
      <c r="FX11" s="237">
        <f>'BAR BB| Open rates'!FX11*0.82+25</f>
        <v>18475</v>
      </c>
      <c r="FY11" s="237">
        <f>'BAR BB| Open rates'!FY11*0.82+25</f>
        <v>18475</v>
      </c>
      <c r="FZ11" s="237">
        <f>'BAR BB| Open rates'!FZ11*0.82+25</f>
        <v>18475</v>
      </c>
      <c r="GA11" s="237">
        <f>'BAR BB| Open rates'!GA11*0.82+25</f>
        <v>18475</v>
      </c>
      <c r="GB11" s="237">
        <f>'BAR BB| Open rates'!GB11*0.82+25</f>
        <v>20279</v>
      </c>
      <c r="GC11" s="237">
        <f>'BAR BB| Open rates'!GC11*0.82+25</f>
        <v>20279</v>
      </c>
      <c r="GD11" s="237">
        <f>'BAR BB| Open rates'!GD11*0.82+25</f>
        <v>20279</v>
      </c>
      <c r="GE11" s="237">
        <f>'BAR BB| Open rates'!GE11*0.82+25</f>
        <v>20279</v>
      </c>
    </row>
    <row r="12" spans="1:187" s="36" customFormat="1" ht="12" customHeight="1" x14ac:dyDescent="0.2">
      <c r="A12" s="237">
        <v>2</v>
      </c>
      <c r="B12" s="237">
        <f>'BAR BB| Open rates'!B12*0.82+25</f>
        <v>25773</v>
      </c>
      <c r="C12" s="237">
        <f>'BAR BB| Open rates'!C12*0.82+25</f>
        <v>25773</v>
      </c>
      <c r="D12" s="237">
        <f>'BAR BB| Open rates'!D12*0.82+25</f>
        <v>23559</v>
      </c>
      <c r="E12" s="237">
        <f>'BAR BB| Open rates'!E12*0.82+25</f>
        <v>23559</v>
      </c>
      <c r="F12" s="237">
        <f>'BAR BB| Open rates'!F12*0.82+25</f>
        <v>21755</v>
      </c>
      <c r="G12" s="237">
        <f>'BAR BB| Open rates'!G12*0.82+25</f>
        <v>23559</v>
      </c>
      <c r="H12" s="237">
        <f>'BAR BB| Open rates'!H12*0.82+25</f>
        <v>23559</v>
      </c>
      <c r="I12" s="237">
        <f>'BAR BB| Open rates'!I12*0.82+25</f>
        <v>25199</v>
      </c>
      <c r="J12" s="237">
        <f>'BAR BB| Open rates'!J12*0.82+25</f>
        <v>25199</v>
      </c>
      <c r="K12" s="237">
        <f>'BAR BB| Open rates'!K12*0.82+25</f>
        <v>23559</v>
      </c>
      <c r="L12" s="237">
        <f>'BAR BB| Open rates'!L12*0.82+25</f>
        <v>23559</v>
      </c>
      <c r="M12" s="237">
        <f>'BAR BB| Open rates'!M12*0.82+25</f>
        <v>23559</v>
      </c>
      <c r="N12" s="237">
        <f>'BAR BB| Open rates'!N12*0.82+25</f>
        <v>23559</v>
      </c>
      <c r="O12" s="237">
        <f>'BAR BB| Open rates'!O12*0.82+25</f>
        <v>23559</v>
      </c>
      <c r="P12" s="237">
        <f>'BAR BB| Open rates'!P12*0.82+25</f>
        <v>25199</v>
      </c>
      <c r="Q12" s="237">
        <f>'BAR BB| Open rates'!Q12*0.82+25</f>
        <v>25199</v>
      </c>
      <c r="R12" s="237">
        <f>'BAR BB| Open rates'!R12*0.82+25</f>
        <v>25199</v>
      </c>
      <c r="S12" s="237">
        <f>'BAR BB| Open rates'!S12*0.82+25</f>
        <v>25199</v>
      </c>
      <c r="T12" s="237">
        <f>'BAR BB| Open rates'!T12*0.82+25</f>
        <v>25199</v>
      </c>
      <c r="U12" s="237">
        <f>'BAR BB| Open rates'!U12*0.82+25</f>
        <v>25199</v>
      </c>
      <c r="V12" s="237">
        <f>'BAR BB| Open rates'!V12*0.82+25</f>
        <v>25199</v>
      </c>
      <c r="W12" s="237">
        <f>'BAR BB| Open rates'!W12*0.82+25</f>
        <v>26839</v>
      </c>
      <c r="X12" s="237">
        <f>'BAR BB| Open rates'!X12*0.82+25</f>
        <v>26839</v>
      </c>
      <c r="Y12" s="237">
        <f>'BAR BB| Open rates'!Y12*0.82+25</f>
        <v>25199</v>
      </c>
      <c r="Z12" s="237">
        <f>'BAR BB| Open rates'!Z12*0.82+25</f>
        <v>25199</v>
      </c>
      <c r="AA12" s="237">
        <f>'BAR BB| Open rates'!AA12*0.82+25</f>
        <v>25199</v>
      </c>
      <c r="AB12" s="237">
        <f>'BAR BB| Open rates'!AB12*0.82+25</f>
        <v>25199</v>
      </c>
      <c r="AC12" s="237">
        <f>'BAR BB| Open rates'!AC12*0.82+25</f>
        <v>25199</v>
      </c>
      <c r="AD12" s="237">
        <f>'BAR BB| Open rates'!AD12*0.82+25</f>
        <v>26839</v>
      </c>
      <c r="AE12" s="237">
        <f>'BAR BB| Open rates'!AE12*0.82+25</f>
        <v>26839</v>
      </c>
      <c r="AF12" s="237">
        <f>'BAR BB| Open rates'!AF12*0.82+25</f>
        <v>25199</v>
      </c>
      <c r="AG12" s="237">
        <f>'BAR BB| Open rates'!AG12*0.82+25</f>
        <v>25199</v>
      </c>
      <c r="AH12" s="237">
        <f>'BAR BB| Open rates'!AH12*0.82+25</f>
        <v>25199</v>
      </c>
      <c r="AI12" s="237">
        <f>'BAR BB| Open rates'!AI12*0.82+25</f>
        <v>25199</v>
      </c>
      <c r="AJ12" s="237">
        <f>'BAR BB| Open rates'!AJ12*0.82+25</f>
        <v>25199</v>
      </c>
      <c r="AK12" s="237">
        <f>'BAR BB| Open rates'!AK12*0.82+25</f>
        <v>26839</v>
      </c>
      <c r="AL12" s="237">
        <f>'BAR BB| Open rates'!AL12*0.82+25</f>
        <v>26839</v>
      </c>
      <c r="AM12" s="237">
        <f>'BAR BB| Open rates'!AM12*0.82+25</f>
        <v>25199</v>
      </c>
      <c r="AN12" s="237">
        <f>'BAR BB| Open rates'!AN12*0.82+25</f>
        <v>25199</v>
      </c>
      <c r="AO12" s="237">
        <f>'BAR BB| Open rates'!AO12*0.82+25</f>
        <v>25199</v>
      </c>
      <c r="AP12" s="237">
        <f>'BAR BB| Open rates'!AP12*0.82+25</f>
        <v>25199</v>
      </c>
      <c r="AQ12" s="237">
        <f>'BAR BB| Open rates'!AQ12*0.82+25</f>
        <v>25199</v>
      </c>
      <c r="AR12" s="237">
        <f>'BAR BB| Open rates'!AR12*0.82+25</f>
        <v>26839</v>
      </c>
      <c r="AS12" s="237">
        <f>'BAR BB| Open rates'!AS12*0.82+25</f>
        <v>26839</v>
      </c>
      <c r="AT12" s="237">
        <f>'BAR BB| Open rates'!AT12*0.82+25</f>
        <v>25199</v>
      </c>
      <c r="AU12" s="237">
        <f>'BAR BB| Open rates'!AU12*0.82+25</f>
        <v>25199</v>
      </c>
      <c r="AV12" s="237">
        <f>'BAR BB| Open rates'!AV12*0.82+25</f>
        <v>25199</v>
      </c>
      <c r="AW12" s="237">
        <f>'BAR BB| Open rates'!AW12*0.82+25</f>
        <v>25199</v>
      </c>
      <c r="AX12" s="237">
        <f>'BAR BB| Open rates'!AX12*0.82+25</f>
        <v>25199</v>
      </c>
      <c r="AY12" s="237">
        <f>'BAR BB| Open rates'!AY12*0.82+25</f>
        <v>26839</v>
      </c>
      <c r="AZ12" s="237">
        <f>'BAR BB| Open rates'!AZ12*0.82+25</f>
        <v>26839</v>
      </c>
      <c r="BA12" s="237">
        <f>'BAR BB| Open rates'!BA12*0.82+25</f>
        <v>25199</v>
      </c>
      <c r="BB12" s="237">
        <f>'BAR BB| Open rates'!BB12*0.82+25</f>
        <v>25199</v>
      </c>
      <c r="BC12" s="237">
        <f>'BAR BB| Open rates'!BC12*0.82+25</f>
        <v>25199</v>
      </c>
      <c r="BD12" s="237">
        <f>'BAR BB| Open rates'!BD12*0.82+25</f>
        <v>25199</v>
      </c>
      <c r="BE12" s="237">
        <f>'BAR BB| Open rates'!BE12*0.82+25</f>
        <v>25199</v>
      </c>
      <c r="BF12" s="237">
        <f>'BAR BB| Open rates'!BF12*0.82+25</f>
        <v>26839</v>
      </c>
      <c r="BG12" s="237">
        <f>'BAR BB| Open rates'!BG12*0.82+25</f>
        <v>26839</v>
      </c>
      <c r="BH12" s="237">
        <f>'BAR BB| Open rates'!BH12*0.82+25</f>
        <v>22575</v>
      </c>
      <c r="BI12" s="237">
        <f>'BAR BB| Open rates'!BI12*0.82+25</f>
        <v>22575</v>
      </c>
      <c r="BJ12" s="237">
        <f>'BAR BB| Open rates'!BJ12*0.82+25</f>
        <v>22575</v>
      </c>
      <c r="BK12" s="237">
        <f>'BAR BB| Open rates'!BK12*0.82+25</f>
        <v>22575</v>
      </c>
      <c r="BL12" s="237">
        <f>'BAR BB| Open rates'!BL12*0.82+25</f>
        <v>22575</v>
      </c>
      <c r="BM12" s="237">
        <f>'BAR BB| Open rates'!BM12*0.82+25</f>
        <v>23559</v>
      </c>
      <c r="BN12" s="237">
        <f>'BAR BB| Open rates'!BN12*0.82+25</f>
        <v>23559</v>
      </c>
      <c r="BO12" s="237">
        <f>'BAR BB| Open rates'!BO12*0.82+25</f>
        <v>21755</v>
      </c>
      <c r="BP12" s="237">
        <f>'BAR BB| Open rates'!BP12*0.82+25</f>
        <v>21755</v>
      </c>
      <c r="BQ12" s="237">
        <f>'BAR BB| Open rates'!BQ12*0.82+25</f>
        <v>23559</v>
      </c>
      <c r="BR12" s="237">
        <f>'BAR BB| Open rates'!BR12*0.82+25</f>
        <v>23559</v>
      </c>
      <c r="BS12" s="237">
        <f>'BAR BB| Open rates'!BS12*0.82+25</f>
        <v>23559</v>
      </c>
      <c r="BT12" s="237">
        <f>'BAR BB| Open rates'!BT12*0.82+25</f>
        <v>23559</v>
      </c>
      <c r="BU12" s="237">
        <f>'BAR BB| Open rates'!BU12*0.82+25</f>
        <v>23559</v>
      </c>
      <c r="BV12" s="237">
        <f>'BAR BB| Open rates'!BV12*0.82+25</f>
        <v>21755</v>
      </c>
      <c r="BW12" s="237">
        <f>'BAR BB| Open rates'!BW12*0.82+25</f>
        <v>21755</v>
      </c>
      <c r="BX12" s="237">
        <f>'BAR BB| Open rates'!BX12*0.82+25</f>
        <v>21755</v>
      </c>
      <c r="BY12" s="237">
        <f>'BAR BB| Open rates'!BY12*0.82+25</f>
        <v>21755</v>
      </c>
      <c r="BZ12" s="237">
        <f>'BAR BB| Open rates'!BZ12*0.82+25</f>
        <v>21755</v>
      </c>
      <c r="CA12" s="237">
        <f>'BAR BB| Open rates'!CA12*0.82+25</f>
        <v>23559</v>
      </c>
      <c r="CB12" s="237">
        <f>'BAR BB| Open rates'!CB12*0.82+25</f>
        <v>23559</v>
      </c>
      <c r="CC12" s="237">
        <f>'BAR BB| Open rates'!CC12*0.82+25</f>
        <v>21755</v>
      </c>
      <c r="CD12" s="237">
        <f>'BAR BB| Open rates'!CD12*0.82+25</f>
        <v>21755</v>
      </c>
      <c r="CE12" s="237">
        <f>'BAR BB| Open rates'!CE12*0.82+25</f>
        <v>21755</v>
      </c>
      <c r="CF12" s="237">
        <f>'BAR BB| Open rates'!CF12*0.82+25</f>
        <v>21755</v>
      </c>
      <c r="CG12" s="237">
        <f>'BAR BB| Open rates'!CG12*0.82+25</f>
        <v>21755</v>
      </c>
      <c r="CH12" s="237">
        <f>'BAR BB| Open rates'!CH12*0.82+25</f>
        <v>23559</v>
      </c>
      <c r="CI12" s="237">
        <f>'BAR BB| Open rates'!CI12*0.82+25</f>
        <v>23559</v>
      </c>
      <c r="CJ12" s="237">
        <f>'BAR BB| Open rates'!CJ12*0.82+25</f>
        <v>21755</v>
      </c>
      <c r="CK12" s="237">
        <f>'BAR BB| Open rates'!CK12*0.82+25</f>
        <v>21755</v>
      </c>
      <c r="CL12" s="237">
        <f>'BAR BB| Open rates'!CL12*0.82+25</f>
        <v>21755</v>
      </c>
      <c r="CM12" s="237">
        <f>'BAR BB| Open rates'!CM12*0.82+25</f>
        <v>21755</v>
      </c>
      <c r="CN12" s="237">
        <f>'BAR BB| Open rates'!CN12*0.82+25</f>
        <v>21755</v>
      </c>
      <c r="CO12" s="237">
        <f>'BAR BB| Open rates'!CO12*0.82+25</f>
        <v>23559</v>
      </c>
      <c r="CP12" s="237">
        <f>'BAR BB| Open rates'!CP12*0.82+25</f>
        <v>23559</v>
      </c>
      <c r="CQ12" s="237">
        <f>'BAR BB| Open rates'!CQ12*0.82+25</f>
        <v>21755</v>
      </c>
      <c r="CR12" s="237">
        <f>'BAR BB| Open rates'!CR12*0.82+25</f>
        <v>21755</v>
      </c>
      <c r="CS12" s="237">
        <f>'BAR BB| Open rates'!CS12*0.82+25</f>
        <v>21755</v>
      </c>
      <c r="CT12" s="237">
        <f>'BAR BB| Open rates'!CT12*0.82+25</f>
        <v>21755</v>
      </c>
      <c r="CU12" s="237">
        <f>'BAR BB| Open rates'!CU12*0.82+25</f>
        <v>20361</v>
      </c>
      <c r="CV12" s="237">
        <f>'BAR BB| Open rates'!CV12*0.82+25</f>
        <v>20361</v>
      </c>
      <c r="CW12" s="237">
        <f>'BAR BB| Open rates'!CW12*0.82+25</f>
        <v>20361</v>
      </c>
      <c r="CX12" s="237">
        <f>'BAR BB| Open rates'!CX12*0.82+25</f>
        <v>18721</v>
      </c>
      <c r="CY12" s="237">
        <f>'BAR BB| Open rates'!CY12*0.82+25</f>
        <v>18721</v>
      </c>
      <c r="CZ12" s="237">
        <f>'BAR BB| Open rates'!CZ12*0.82+25</f>
        <v>18721</v>
      </c>
      <c r="DA12" s="237">
        <f>'BAR BB| Open rates'!DA12*0.82+25</f>
        <v>18721</v>
      </c>
      <c r="DB12" s="237">
        <f>'BAR BB| Open rates'!DB12*0.82+25</f>
        <v>18721</v>
      </c>
      <c r="DC12" s="237">
        <f>'BAR BB| Open rates'!DC12*0.82+25</f>
        <v>20361</v>
      </c>
      <c r="DD12" s="237">
        <f>'BAR BB| Open rates'!DD12*0.82+25</f>
        <v>20361</v>
      </c>
      <c r="DE12" s="237">
        <f>'BAR BB| Open rates'!DE12*0.82+25</f>
        <v>18721</v>
      </c>
      <c r="DF12" s="237">
        <f>'BAR BB| Open rates'!DF12*0.82+25</f>
        <v>18721</v>
      </c>
      <c r="DG12" s="237">
        <f>'BAR BB| Open rates'!DG12*0.82+25</f>
        <v>18721</v>
      </c>
      <c r="DH12" s="237">
        <f>'BAR BB| Open rates'!DH12*0.82+25</f>
        <v>18721</v>
      </c>
      <c r="DI12" s="237">
        <f>'BAR BB| Open rates'!DI12*0.82+25</f>
        <v>18721</v>
      </c>
      <c r="DJ12" s="237">
        <f>'BAR BB| Open rates'!DJ12*0.82+25</f>
        <v>20361</v>
      </c>
      <c r="DK12" s="237">
        <f>'BAR BB| Open rates'!DK12*0.82+25</f>
        <v>20361</v>
      </c>
      <c r="DL12" s="237">
        <f>'BAR BB| Open rates'!DL12*0.82+25</f>
        <v>18721</v>
      </c>
      <c r="DM12" s="237">
        <f>'BAR BB| Open rates'!DM12*0.82+25</f>
        <v>18721</v>
      </c>
      <c r="DN12" s="237">
        <f>'BAR BB| Open rates'!DN12*0.82+25</f>
        <v>18721</v>
      </c>
      <c r="DO12" s="237">
        <f>'BAR BB| Open rates'!DO12*0.82+25</f>
        <v>18721</v>
      </c>
      <c r="DP12" s="237">
        <f>'BAR BB| Open rates'!DP12*0.82+25</f>
        <v>18721</v>
      </c>
      <c r="DQ12" s="237">
        <f>'BAR BB| Open rates'!DQ12*0.82+25</f>
        <v>20361</v>
      </c>
      <c r="DR12" s="237">
        <f>'BAR BB| Open rates'!DR12*0.82+25</f>
        <v>20361</v>
      </c>
      <c r="DS12" s="237">
        <f>'BAR BB| Open rates'!DS12*0.82+25</f>
        <v>18721</v>
      </c>
      <c r="DT12" s="237">
        <f>'BAR BB| Open rates'!DT12*0.82+25</f>
        <v>18721</v>
      </c>
      <c r="DU12" s="237">
        <f>'BAR BB| Open rates'!DU12*0.82+25</f>
        <v>18721</v>
      </c>
      <c r="DV12" s="237">
        <f>'BAR BB| Open rates'!DV12*0.82+25</f>
        <v>18721</v>
      </c>
      <c r="DW12" s="237">
        <f>'BAR BB| Open rates'!DW12*0.82+25</f>
        <v>18721</v>
      </c>
      <c r="DX12" s="237">
        <f>'BAR BB| Open rates'!DX12*0.82+25</f>
        <v>20361</v>
      </c>
      <c r="DY12" s="237">
        <f>'BAR BB| Open rates'!DY12*0.82+25</f>
        <v>20361</v>
      </c>
      <c r="DZ12" s="237">
        <f>'BAR BB| Open rates'!DZ12*0.82+25</f>
        <v>21755</v>
      </c>
      <c r="EA12" s="237">
        <f>'BAR BB| Open rates'!EA12*0.82+25</f>
        <v>21755</v>
      </c>
      <c r="EB12" s="237">
        <f>'BAR BB| Open rates'!EB12*0.82+25</f>
        <v>21755</v>
      </c>
      <c r="EC12" s="237">
        <f>'BAR BB| Open rates'!EC12*0.82+25</f>
        <v>23559</v>
      </c>
      <c r="ED12" s="237">
        <f>'BAR BB| Open rates'!ED12*0.82+25</f>
        <v>23559</v>
      </c>
      <c r="EE12" s="237">
        <f>'BAR BB| Open rates'!EE12*0.82+25</f>
        <v>23559</v>
      </c>
      <c r="EF12" s="237">
        <f>'BAR BB| Open rates'!EF12*0.82+25</f>
        <v>23559</v>
      </c>
      <c r="EG12" s="237">
        <f>'BAR BB| Open rates'!EG12*0.82+25</f>
        <v>17901</v>
      </c>
      <c r="EH12" s="237">
        <f>'BAR BB| Open rates'!EH12*0.82+25</f>
        <v>17081</v>
      </c>
      <c r="EI12" s="237">
        <f>'BAR BB| Open rates'!EI12*0.82+25</f>
        <v>17081</v>
      </c>
      <c r="EJ12" s="237">
        <f>'BAR BB| Open rates'!EJ12*0.82+25</f>
        <v>17081</v>
      </c>
      <c r="EK12" s="237">
        <f>'BAR BB| Open rates'!EK12*0.82+25</f>
        <v>17081</v>
      </c>
      <c r="EL12" s="237">
        <f>'BAR BB| Open rates'!EL12*0.82+25</f>
        <v>17901</v>
      </c>
      <c r="EM12" s="237">
        <f>'BAR BB| Open rates'!EM12*0.82+25</f>
        <v>17901</v>
      </c>
      <c r="EN12" s="237">
        <f>'BAR BB| Open rates'!EN12*0.82+25</f>
        <v>17081</v>
      </c>
      <c r="EO12" s="237">
        <f>'BAR BB| Open rates'!EO12*0.82+25</f>
        <v>17081</v>
      </c>
      <c r="EP12" s="237">
        <f>'BAR BB| Open rates'!EP12*0.82+25</f>
        <v>17081</v>
      </c>
      <c r="EQ12" s="237">
        <f>'BAR BB| Open rates'!EQ12*0.82+25</f>
        <v>17081</v>
      </c>
      <c r="ER12" s="237">
        <f>'BAR BB| Open rates'!ER12*0.82+25</f>
        <v>17081</v>
      </c>
      <c r="ES12" s="237">
        <f>'BAR BB| Open rates'!ES12*0.82+25</f>
        <v>17901</v>
      </c>
      <c r="ET12" s="237">
        <f>'BAR BB| Open rates'!ET12*0.82+25</f>
        <v>17901</v>
      </c>
      <c r="EU12" s="237">
        <f>'BAR BB| Open rates'!EU12*0.82+25</f>
        <v>17081</v>
      </c>
      <c r="EV12" s="237">
        <f>'BAR BB| Open rates'!EV12*0.82+25</f>
        <v>17081</v>
      </c>
      <c r="EW12" s="237">
        <f>'BAR BB| Open rates'!EW12*0.82+25</f>
        <v>17081</v>
      </c>
      <c r="EX12" s="237">
        <f>'BAR BB| Open rates'!EX12*0.82+25</f>
        <v>17081</v>
      </c>
      <c r="EY12" s="237">
        <f>'BAR BB| Open rates'!EY12*0.82+25</f>
        <v>17081</v>
      </c>
      <c r="EZ12" s="237">
        <f>'BAR BB| Open rates'!EZ12*0.82+25</f>
        <v>17901</v>
      </c>
      <c r="FA12" s="237">
        <f>'BAR BB| Open rates'!FA12*0.82+25</f>
        <v>17901</v>
      </c>
      <c r="FB12" s="237">
        <f>'BAR BB| Open rates'!FB12*0.82+25</f>
        <v>17081</v>
      </c>
      <c r="FC12" s="237">
        <f>'BAR BB| Open rates'!FC12*0.82+25</f>
        <v>17081</v>
      </c>
      <c r="FD12" s="237">
        <f>'BAR BB| Open rates'!FD12*0.82+25</f>
        <v>17081</v>
      </c>
      <c r="FE12" s="237">
        <f>'BAR BB| Open rates'!FE12*0.82+25</f>
        <v>17081</v>
      </c>
      <c r="FF12" s="237">
        <f>'BAR BB| Open rates'!FF12*0.82+25</f>
        <v>17081</v>
      </c>
      <c r="FG12" s="237">
        <f>'BAR BB| Open rates'!FG12*0.82+25</f>
        <v>17901</v>
      </c>
      <c r="FH12" s="237">
        <f>'BAR BB| Open rates'!FH12*0.82+25</f>
        <v>17901</v>
      </c>
      <c r="FI12" s="237">
        <f>'BAR BB| Open rates'!FI12*0.82+25</f>
        <v>17081</v>
      </c>
      <c r="FJ12" s="237">
        <f>'BAR BB| Open rates'!FJ12*0.82+25</f>
        <v>17081</v>
      </c>
      <c r="FK12" s="237">
        <f>'BAR BB| Open rates'!FK12*0.82+25</f>
        <v>17081</v>
      </c>
      <c r="FL12" s="237">
        <f>'BAR BB| Open rates'!FL12*0.82+25</f>
        <v>17081</v>
      </c>
      <c r="FM12" s="237">
        <f>'BAR BB| Open rates'!FM12*0.82+25</f>
        <v>17081</v>
      </c>
      <c r="FN12" s="237">
        <f>'BAR BB| Open rates'!FN12*0.82+25</f>
        <v>17901</v>
      </c>
      <c r="FO12" s="237">
        <f>'BAR BB| Open rates'!FO12*0.82+25</f>
        <v>17901</v>
      </c>
      <c r="FP12" s="237">
        <f>'BAR BB| Open rates'!FP12*0.82+25</f>
        <v>17081</v>
      </c>
      <c r="FQ12" s="237">
        <f>'BAR BB| Open rates'!FQ12*0.82+25</f>
        <v>17081</v>
      </c>
      <c r="FR12" s="237">
        <f>'BAR BB| Open rates'!FR12*0.82+25</f>
        <v>17081</v>
      </c>
      <c r="FS12" s="237">
        <f>'BAR BB| Open rates'!FS12*0.82+25</f>
        <v>17081</v>
      </c>
      <c r="FT12" s="237">
        <f>'BAR BB| Open rates'!FT12*0.82+25</f>
        <v>17081</v>
      </c>
      <c r="FU12" s="237">
        <f>'BAR BB| Open rates'!FU12*0.82+25</f>
        <v>17901</v>
      </c>
      <c r="FV12" s="237">
        <f>'BAR BB| Open rates'!FV12*0.82+25</f>
        <v>17901</v>
      </c>
      <c r="FW12" s="237">
        <f>'BAR BB| Open rates'!FW12*0.82+25</f>
        <v>20935</v>
      </c>
      <c r="FX12" s="237">
        <f>'BAR BB| Open rates'!FX12*0.82+25</f>
        <v>20935</v>
      </c>
      <c r="FY12" s="237">
        <f>'BAR BB| Open rates'!FY12*0.82+25</f>
        <v>20935</v>
      </c>
      <c r="FZ12" s="237">
        <f>'BAR BB| Open rates'!FZ12*0.82+25</f>
        <v>20935</v>
      </c>
      <c r="GA12" s="237">
        <f>'BAR BB| Open rates'!GA12*0.82+25</f>
        <v>20935</v>
      </c>
      <c r="GB12" s="237">
        <f>'BAR BB| Open rates'!GB12*0.82+25</f>
        <v>22739</v>
      </c>
      <c r="GC12" s="237">
        <f>'BAR BB| Open rates'!GC12*0.82+25</f>
        <v>22739</v>
      </c>
      <c r="GD12" s="237">
        <f>'BAR BB| Open rates'!GD12*0.82+25</f>
        <v>22739</v>
      </c>
      <c r="GE12" s="237">
        <f>'BAR BB| Open rates'!GE12*0.82+25</f>
        <v>22739</v>
      </c>
    </row>
    <row r="13" spans="1:187" s="36" customFormat="1" ht="12" customHeight="1" x14ac:dyDescent="0.2">
      <c r="A13" s="236" t="s">
        <v>177</v>
      </c>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row>
    <row r="14" spans="1:187" s="36" customFormat="1" ht="12" customHeight="1" x14ac:dyDescent="0.2">
      <c r="A14" s="237">
        <v>1</v>
      </c>
      <c r="B14" s="237">
        <f>'BAR BB| Open rates'!B14*0.82+25</f>
        <v>32332.999999999996</v>
      </c>
      <c r="C14" s="237">
        <f>'BAR BB| Open rates'!C14*0.82+25</f>
        <v>32332.999999999996</v>
      </c>
      <c r="D14" s="237">
        <f>'BAR BB| Open rates'!D14*0.82+25</f>
        <v>30119</v>
      </c>
      <c r="E14" s="237">
        <f>'BAR BB| Open rates'!E14*0.82+25</f>
        <v>30119</v>
      </c>
      <c r="F14" s="237">
        <f>'BAR BB| Open rates'!F14*0.82+25</f>
        <v>28315</v>
      </c>
      <c r="G14" s="237">
        <f>'BAR BB| Open rates'!G14*0.82+25</f>
        <v>30119</v>
      </c>
      <c r="H14" s="237">
        <f>'BAR BB| Open rates'!H14*0.82+25</f>
        <v>30119</v>
      </c>
      <c r="I14" s="237">
        <f>'BAR BB| Open rates'!I14*0.82+25</f>
        <v>31758.999999999996</v>
      </c>
      <c r="J14" s="237">
        <f>'BAR BB| Open rates'!J14*0.82+25</f>
        <v>31758.999999999996</v>
      </c>
      <c r="K14" s="237">
        <f>'BAR BB| Open rates'!K14*0.82+25</f>
        <v>30119</v>
      </c>
      <c r="L14" s="237">
        <f>'BAR BB| Open rates'!L14*0.82+25</f>
        <v>30119</v>
      </c>
      <c r="M14" s="237">
        <f>'BAR BB| Open rates'!M14*0.82+25</f>
        <v>30119</v>
      </c>
      <c r="N14" s="237">
        <f>'BAR BB| Open rates'!N14*0.82+25</f>
        <v>30119</v>
      </c>
      <c r="O14" s="237">
        <f>'BAR BB| Open rates'!O14*0.82+25</f>
        <v>30119</v>
      </c>
      <c r="P14" s="237">
        <f>'BAR BB| Open rates'!P14*0.82+25</f>
        <v>31758.999999999996</v>
      </c>
      <c r="Q14" s="237">
        <f>'BAR BB| Open rates'!Q14*0.82+25</f>
        <v>31758.999999999996</v>
      </c>
      <c r="R14" s="237">
        <f>'BAR BB| Open rates'!R14*0.82+25</f>
        <v>31758.999999999996</v>
      </c>
      <c r="S14" s="237">
        <f>'BAR BB| Open rates'!S14*0.82+25</f>
        <v>31758.999999999996</v>
      </c>
      <c r="T14" s="237">
        <f>'BAR BB| Open rates'!T14*0.82+25</f>
        <v>31758.999999999996</v>
      </c>
      <c r="U14" s="237">
        <f>'BAR BB| Open rates'!U14*0.82+25</f>
        <v>31758.999999999996</v>
      </c>
      <c r="V14" s="237">
        <f>'BAR BB| Open rates'!V14*0.82+25</f>
        <v>31758.999999999996</v>
      </c>
      <c r="W14" s="237">
        <f>'BAR BB| Open rates'!W14*0.82+25</f>
        <v>33399</v>
      </c>
      <c r="X14" s="237">
        <f>'BAR BB| Open rates'!X14*0.82+25</f>
        <v>33399</v>
      </c>
      <c r="Y14" s="237">
        <f>'BAR BB| Open rates'!Y14*0.82+25</f>
        <v>31758.999999999996</v>
      </c>
      <c r="Z14" s="237">
        <f>'BAR BB| Open rates'!Z14*0.82+25</f>
        <v>31758.999999999996</v>
      </c>
      <c r="AA14" s="237">
        <f>'BAR BB| Open rates'!AA14*0.82+25</f>
        <v>31758.999999999996</v>
      </c>
      <c r="AB14" s="237">
        <f>'BAR BB| Open rates'!AB14*0.82+25</f>
        <v>31758.999999999996</v>
      </c>
      <c r="AC14" s="237">
        <f>'BAR BB| Open rates'!AC14*0.82+25</f>
        <v>31758.999999999996</v>
      </c>
      <c r="AD14" s="237">
        <f>'BAR BB| Open rates'!AD14*0.82+25</f>
        <v>33399</v>
      </c>
      <c r="AE14" s="237">
        <f>'BAR BB| Open rates'!AE14*0.82+25</f>
        <v>33399</v>
      </c>
      <c r="AF14" s="237">
        <f>'BAR BB| Open rates'!AF14*0.82+25</f>
        <v>31758.999999999996</v>
      </c>
      <c r="AG14" s="237">
        <f>'BAR BB| Open rates'!AG14*0.82+25</f>
        <v>31758.999999999996</v>
      </c>
      <c r="AH14" s="237">
        <f>'BAR BB| Open rates'!AH14*0.82+25</f>
        <v>31758.999999999996</v>
      </c>
      <c r="AI14" s="237">
        <f>'BAR BB| Open rates'!AI14*0.82+25</f>
        <v>31758.999999999996</v>
      </c>
      <c r="AJ14" s="237">
        <f>'BAR BB| Open rates'!AJ14*0.82+25</f>
        <v>31758.999999999996</v>
      </c>
      <c r="AK14" s="237">
        <f>'BAR BB| Open rates'!AK14*0.82+25</f>
        <v>33399</v>
      </c>
      <c r="AL14" s="237">
        <f>'BAR BB| Open rates'!AL14*0.82+25</f>
        <v>33399</v>
      </c>
      <c r="AM14" s="237">
        <f>'BAR BB| Open rates'!AM14*0.82+25</f>
        <v>31758.999999999996</v>
      </c>
      <c r="AN14" s="237">
        <f>'BAR BB| Open rates'!AN14*0.82+25</f>
        <v>31758.999999999996</v>
      </c>
      <c r="AO14" s="237">
        <f>'BAR BB| Open rates'!AO14*0.82+25</f>
        <v>31758.999999999996</v>
      </c>
      <c r="AP14" s="237">
        <f>'BAR BB| Open rates'!AP14*0.82+25</f>
        <v>31758.999999999996</v>
      </c>
      <c r="AQ14" s="237">
        <f>'BAR BB| Open rates'!AQ14*0.82+25</f>
        <v>31758.999999999996</v>
      </c>
      <c r="AR14" s="237">
        <f>'BAR BB| Open rates'!AR14*0.82+25</f>
        <v>33399</v>
      </c>
      <c r="AS14" s="237">
        <f>'BAR BB| Open rates'!AS14*0.82+25</f>
        <v>33399</v>
      </c>
      <c r="AT14" s="237">
        <f>'BAR BB| Open rates'!AT14*0.82+25</f>
        <v>31758.999999999996</v>
      </c>
      <c r="AU14" s="237">
        <f>'BAR BB| Open rates'!AU14*0.82+25</f>
        <v>31758.999999999996</v>
      </c>
      <c r="AV14" s="237">
        <f>'BAR BB| Open rates'!AV14*0.82+25</f>
        <v>31758.999999999996</v>
      </c>
      <c r="AW14" s="237">
        <f>'BAR BB| Open rates'!AW14*0.82+25</f>
        <v>31758.999999999996</v>
      </c>
      <c r="AX14" s="237">
        <f>'BAR BB| Open rates'!AX14*0.82+25</f>
        <v>31758.999999999996</v>
      </c>
      <c r="AY14" s="237">
        <f>'BAR BB| Open rates'!AY14*0.82+25</f>
        <v>33399</v>
      </c>
      <c r="AZ14" s="237">
        <f>'BAR BB| Open rates'!AZ14*0.82+25</f>
        <v>33399</v>
      </c>
      <c r="BA14" s="237">
        <f>'BAR BB| Open rates'!BA14*0.82+25</f>
        <v>31758.999999999996</v>
      </c>
      <c r="BB14" s="237">
        <f>'BAR BB| Open rates'!BB14*0.82+25</f>
        <v>31758.999999999996</v>
      </c>
      <c r="BC14" s="237">
        <f>'BAR BB| Open rates'!BC14*0.82+25</f>
        <v>31758.999999999996</v>
      </c>
      <c r="BD14" s="237">
        <f>'BAR BB| Open rates'!BD14*0.82+25</f>
        <v>31758.999999999996</v>
      </c>
      <c r="BE14" s="237">
        <f>'BAR BB| Open rates'!BE14*0.82+25</f>
        <v>31758.999999999996</v>
      </c>
      <c r="BF14" s="237">
        <f>'BAR BB| Open rates'!BF14*0.82+25</f>
        <v>33399</v>
      </c>
      <c r="BG14" s="237">
        <f>'BAR BB| Open rates'!BG14*0.82+25</f>
        <v>33399</v>
      </c>
      <c r="BH14" s="237">
        <f>'BAR BB| Open rates'!BH14*0.82+25</f>
        <v>29135</v>
      </c>
      <c r="BI14" s="237">
        <f>'BAR BB| Open rates'!BI14*0.82+25</f>
        <v>29135</v>
      </c>
      <c r="BJ14" s="237">
        <f>'BAR BB| Open rates'!BJ14*0.82+25</f>
        <v>29135</v>
      </c>
      <c r="BK14" s="237">
        <f>'BAR BB| Open rates'!BK14*0.82+25</f>
        <v>29135</v>
      </c>
      <c r="BL14" s="237">
        <f>'BAR BB| Open rates'!BL14*0.82+25</f>
        <v>29135</v>
      </c>
      <c r="BM14" s="237">
        <f>'BAR BB| Open rates'!BM14*0.82+25</f>
        <v>30119</v>
      </c>
      <c r="BN14" s="237">
        <f>'BAR BB| Open rates'!BN14*0.82+25</f>
        <v>30119</v>
      </c>
      <c r="BO14" s="237">
        <f>'BAR BB| Open rates'!BO14*0.82+25</f>
        <v>28315</v>
      </c>
      <c r="BP14" s="237">
        <f>'BAR BB| Open rates'!BP14*0.82+25</f>
        <v>28315</v>
      </c>
      <c r="BQ14" s="237">
        <f>'BAR BB| Open rates'!BQ14*0.82+25</f>
        <v>30119</v>
      </c>
      <c r="BR14" s="237">
        <f>'BAR BB| Open rates'!BR14*0.82+25</f>
        <v>30119</v>
      </c>
      <c r="BS14" s="237">
        <f>'BAR BB| Open rates'!BS14*0.82+25</f>
        <v>30119</v>
      </c>
      <c r="BT14" s="237">
        <f>'BAR BB| Open rates'!BT14*0.82+25</f>
        <v>30119</v>
      </c>
      <c r="BU14" s="237">
        <f>'BAR BB| Open rates'!BU14*0.82+25</f>
        <v>30119</v>
      </c>
      <c r="BV14" s="237">
        <f>'BAR BB| Open rates'!BV14*0.82+25</f>
        <v>28315</v>
      </c>
      <c r="BW14" s="237">
        <f>'BAR BB| Open rates'!BW14*0.82+25</f>
        <v>28315</v>
      </c>
      <c r="BX14" s="237">
        <f>'BAR BB| Open rates'!BX14*0.82+25</f>
        <v>28315</v>
      </c>
      <c r="BY14" s="237">
        <f>'BAR BB| Open rates'!BY14*0.82+25</f>
        <v>28315</v>
      </c>
      <c r="BZ14" s="237">
        <f>'BAR BB| Open rates'!BZ14*0.82+25</f>
        <v>28315</v>
      </c>
      <c r="CA14" s="237">
        <f>'BAR BB| Open rates'!CA14*0.82+25</f>
        <v>30119</v>
      </c>
      <c r="CB14" s="237">
        <f>'BAR BB| Open rates'!CB14*0.82+25</f>
        <v>30119</v>
      </c>
      <c r="CC14" s="237">
        <f>'BAR BB| Open rates'!CC14*0.82+25</f>
        <v>28315</v>
      </c>
      <c r="CD14" s="237">
        <f>'BAR BB| Open rates'!CD14*0.82+25</f>
        <v>28315</v>
      </c>
      <c r="CE14" s="237">
        <f>'BAR BB| Open rates'!CE14*0.82+25</f>
        <v>28315</v>
      </c>
      <c r="CF14" s="237">
        <f>'BAR BB| Open rates'!CF14*0.82+25</f>
        <v>28315</v>
      </c>
      <c r="CG14" s="237">
        <f>'BAR BB| Open rates'!CG14*0.82+25</f>
        <v>28315</v>
      </c>
      <c r="CH14" s="237">
        <f>'BAR BB| Open rates'!CH14*0.82+25</f>
        <v>30119</v>
      </c>
      <c r="CI14" s="237">
        <f>'BAR BB| Open rates'!CI14*0.82+25</f>
        <v>30119</v>
      </c>
      <c r="CJ14" s="237">
        <f>'BAR BB| Open rates'!CJ14*0.82+25</f>
        <v>28315</v>
      </c>
      <c r="CK14" s="237">
        <f>'BAR BB| Open rates'!CK14*0.82+25</f>
        <v>28315</v>
      </c>
      <c r="CL14" s="237">
        <f>'BAR BB| Open rates'!CL14*0.82+25</f>
        <v>28315</v>
      </c>
      <c r="CM14" s="237">
        <f>'BAR BB| Open rates'!CM14*0.82+25</f>
        <v>28315</v>
      </c>
      <c r="CN14" s="237">
        <f>'BAR BB| Open rates'!CN14*0.82+25</f>
        <v>28315</v>
      </c>
      <c r="CO14" s="237">
        <f>'BAR BB| Open rates'!CO14*0.82+25</f>
        <v>30119</v>
      </c>
      <c r="CP14" s="237">
        <f>'BAR BB| Open rates'!CP14*0.82+25</f>
        <v>30119</v>
      </c>
      <c r="CQ14" s="237">
        <f>'BAR BB| Open rates'!CQ14*0.82+25</f>
        <v>28315</v>
      </c>
      <c r="CR14" s="237">
        <f>'BAR BB| Open rates'!CR14*0.82+25</f>
        <v>28315</v>
      </c>
      <c r="CS14" s="237">
        <f>'BAR BB| Open rates'!CS14*0.82+25</f>
        <v>28315</v>
      </c>
      <c r="CT14" s="237">
        <f>'BAR BB| Open rates'!CT14*0.82+25</f>
        <v>28315</v>
      </c>
      <c r="CU14" s="237">
        <f>'BAR BB| Open rates'!CU14*0.82+25</f>
        <v>26101</v>
      </c>
      <c r="CV14" s="237">
        <f>'BAR BB| Open rates'!CV14*0.82+25</f>
        <v>26101</v>
      </c>
      <c r="CW14" s="237">
        <f>'BAR BB| Open rates'!CW14*0.82+25</f>
        <v>26101</v>
      </c>
      <c r="CX14" s="237">
        <f>'BAR BB| Open rates'!CX14*0.82+25</f>
        <v>24461</v>
      </c>
      <c r="CY14" s="237">
        <f>'BAR BB| Open rates'!CY14*0.82+25</f>
        <v>24461</v>
      </c>
      <c r="CZ14" s="237">
        <f>'BAR BB| Open rates'!CZ14*0.82+25</f>
        <v>24461</v>
      </c>
      <c r="DA14" s="237">
        <f>'BAR BB| Open rates'!DA14*0.82+25</f>
        <v>24461</v>
      </c>
      <c r="DB14" s="237">
        <f>'BAR BB| Open rates'!DB14*0.82+25</f>
        <v>24461</v>
      </c>
      <c r="DC14" s="237">
        <f>'BAR BB| Open rates'!DC14*0.82+25</f>
        <v>26101</v>
      </c>
      <c r="DD14" s="237">
        <f>'BAR BB| Open rates'!DD14*0.82+25</f>
        <v>26101</v>
      </c>
      <c r="DE14" s="237">
        <f>'BAR BB| Open rates'!DE14*0.82+25</f>
        <v>24461</v>
      </c>
      <c r="DF14" s="237">
        <f>'BAR BB| Open rates'!DF14*0.82+25</f>
        <v>24461</v>
      </c>
      <c r="DG14" s="237">
        <f>'BAR BB| Open rates'!DG14*0.82+25</f>
        <v>24461</v>
      </c>
      <c r="DH14" s="237">
        <f>'BAR BB| Open rates'!DH14*0.82+25</f>
        <v>24461</v>
      </c>
      <c r="DI14" s="237">
        <f>'BAR BB| Open rates'!DI14*0.82+25</f>
        <v>24461</v>
      </c>
      <c r="DJ14" s="237">
        <f>'BAR BB| Open rates'!DJ14*0.82+25</f>
        <v>26101</v>
      </c>
      <c r="DK14" s="237">
        <f>'BAR BB| Open rates'!DK14*0.82+25</f>
        <v>26101</v>
      </c>
      <c r="DL14" s="237">
        <f>'BAR BB| Open rates'!DL14*0.82+25</f>
        <v>24461</v>
      </c>
      <c r="DM14" s="237">
        <f>'BAR BB| Open rates'!DM14*0.82+25</f>
        <v>24461</v>
      </c>
      <c r="DN14" s="237">
        <f>'BAR BB| Open rates'!DN14*0.82+25</f>
        <v>24461</v>
      </c>
      <c r="DO14" s="237">
        <f>'BAR BB| Open rates'!DO14*0.82+25</f>
        <v>24461</v>
      </c>
      <c r="DP14" s="237">
        <f>'BAR BB| Open rates'!DP14*0.82+25</f>
        <v>24461</v>
      </c>
      <c r="DQ14" s="237">
        <f>'BAR BB| Open rates'!DQ14*0.82+25</f>
        <v>26101</v>
      </c>
      <c r="DR14" s="237">
        <f>'BAR BB| Open rates'!DR14*0.82+25</f>
        <v>26101</v>
      </c>
      <c r="DS14" s="237">
        <f>'BAR BB| Open rates'!DS14*0.82+25</f>
        <v>24461</v>
      </c>
      <c r="DT14" s="237">
        <f>'BAR BB| Open rates'!DT14*0.82+25</f>
        <v>24461</v>
      </c>
      <c r="DU14" s="237">
        <f>'BAR BB| Open rates'!DU14*0.82+25</f>
        <v>24461</v>
      </c>
      <c r="DV14" s="237">
        <f>'BAR BB| Open rates'!DV14*0.82+25</f>
        <v>24461</v>
      </c>
      <c r="DW14" s="237">
        <f>'BAR BB| Open rates'!DW14*0.82+25</f>
        <v>24461</v>
      </c>
      <c r="DX14" s="237">
        <f>'BAR BB| Open rates'!DX14*0.82+25</f>
        <v>26101</v>
      </c>
      <c r="DY14" s="237">
        <f>'BAR BB| Open rates'!DY14*0.82+25</f>
        <v>26101</v>
      </c>
      <c r="DZ14" s="237">
        <f>'BAR BB| Open rates'!DZ14*0.82+25</f>
        <v>27495</v>
      </c>
      <c r="EA14" s="237">
        <f>'BAR BB| Open rates'!EA14*0.82+25</f>
        <v>27495</v>
      </c>
      <c r="EB14" s="237">
        <f>'BAR BB| Open rates'!EB14*0.82+25</f>
        <v>27495</v>
      </c>
      <c r="EC14" s="237">
        <f>'BAR BB| Open rates'!EC14*0.82+25</f>
        <v>29299</v>
      </c>
      <c r="ED14" s="237">
        <f>'BAR BB| Open rates'!ED14*0.82+25</f>
        <v>29299</v>
      </c>
      <c r="EE14" s="237">
        <f>'BAR BB| Open rates'!EE14*0.82+25</f>
        <v>29299</v>
      </c>
      <c r="EF14" s="237">
        <f>'BAR BB| Open rates'!EF14*0.82+25</f>
        <v>29299</v>
      </c>
      <c r="EG14" s="237">
        <f>'BAR BB| Open rates'!EG14*0.82+25</f>
        <v>23641</v>
      </c>
      <c r="EH14" s="237">
        <f>'BAR BB| Open rates'!EH14*0.82+25</f>
        <v>22001</v>
      </c>
      <c r="EI14" s="237">
        <f>'BAR BB| Open rates'!EI14*0.82+25</f>
        <v>22001</v>
      </c>
      <c r="EJ14" s="237">
        <f>'BAR BB| Open rates'!EJ14*0.82+25</f>
        <v>22001</v>
      </c>
      <c r="EK14" s="237">
        <f>'BAR BB| Open rates'!EK14*0.82+25</f>
        <v>22001</v>
      </c>
      <c r="EL14" s="237">
        <f>'BAR BB| Open rates'!EL14*0.82+25</f>
        <v>22821</v>
      </c>
      <c r="EM14" s="237">
        <f>'BAR BB| Open rates'!EM14*0.82+25</f>
        <v>22821</v>
      </c>
      <c r="EN14" s="237">
        <f>'BAR BB| Open rates'!EN14*0.82+25</f>
        <v>22001</v>
      </c>
      <c r="EO14" s="237">
        <f>'BAR BB| Open rates'!EO14*0.82+25</f>
        <v>22001</v>
      </c>
      <c r="EP14" s="237">
        <f>'BAR BB| Open rates'!EP14*0.82+25</f>
        <v>22001</v>
      </c>
      <c r="EQ14" s="237">
        <f>'BAR BB| Open rates'!EQ14*0.82+25</f>
        <v>22001</v>
      </c>
      <c r="ER14" s="237">
        <f>'BAR BB| Open rates'!ER14*0.82+25</f>
        <v>22001</v>
      </c>
      <c r="ES14" s="237">
        <f>'BAR BB| Open rates'!ES14*0.82+25</f>
        <v>22821</v>
      </c>
      <c r="ET14" s="237">
        <f>'BAR BB| Open rates'!ET14*0.82+25</f>
        <v>22821</v>
      </c>
      <c r="EU14" s="237">
        <f>'BAR BB| Open rates'!EU14*0.82+25</f>
        <v>22001</v>
      </c>
      <c r="EV14" s="237">
        <f>'BAR BB| Open rates'!EV14*0.82+25</f>
        <v>22001</v>
      </c>
      <c r="EW14" s="237">
        <f>'BAR BB| Open rates'!EW14*0.82+25</f>
        <v>22001</v>
      </c>
      <c r="EX14" s="237">
        <f>'BAR BB| Open rates'!EX14*0.82+25</f>
        <v>22001</v>
      </c>
      <c r="EY14" s="237">
        <f>'BAR BB| Open rates'!EY14*0.82+25</f>
        <v>22001</v>
      </c>
      <c r="EZ14" s="237">
        <f>'BAR BB| Open rates'!EZ14*0.82+25</f>
        <v>22821</v>
      </c>
      <c r="FA14" s="237">
        <f>'BAR BB| Open rates'!FA14*0.82+25</f>
        <v>22821</v>
      </c>
      <c r="FB14" s="237">
        <f>'BAR BB| Open rates'!FB14*0.82+25</f>
        <v>22001</v>
      </c>
      <c r="FC14" s="237">
        <f>'BAR BB| Open rates'!FC14*0.82+25</f>
        <v>22001</v>
      </c>
      <c r="FD14" s="237">
        <f>'BAR BB| Open rates'!FD14*0.82+25</f>
        <v>22001</v>
      </c>
      <c r="FE14" s="237">
        <f>'BAR BB| Open rates'!FE14*0.82+25</f>
        <v>22001</v>
      </c>
      <c r="FF14" s="237">
        <f>'BAR BB| Open rates'!FF14*0.82+25</f>
        <v>22001</v>
      </c>
      <c r="FG14" s="237">
        <f>'BAR BB| Open rates'!FG14*0.82+25</f>
        <v>22821</v>
      </c>
      <c r="FH14" s="237">
        <f>'BAR BB| Open rates'!FH14*0.82+25</f>
        <v>22821</v>
      </c>
      <c r="FI14" s="237">
        <f>'BAR BB| Open rates'!FI14*0.82+25</f>
        <v>22001</v>
      </c>
      <c r="FJ14" s="237">
        <f>'BAR BB| Open rates'!FJ14*0.82+25</f>
        <v>22001</v>
      </c>
      <c r="FK14" s="237">
        <f>'BAR BB| Open rates'!FK14*0.82+25</f>
        <v>22001</v>
      </c>
      <c r="FL14" s="237">
        <f>'BAR BB| Open rates'!FL14*0.82+25</f>
        <v>22001</v>
      </c>
      <c r="FM14" s="237">
        <f>'BAR BB| Open rates'!FM14*0.82+25</f>
        <v>22001</v>
      </c>
      <c r="FN14" s="237">
        <f>'BAR BB| Open rates'!FN14*0.82+25</f>
        <v>22821</v>
      </c>
      <c r="FO14" s="237">
        <f>'BAR BB| Open rates'!FO14*0.82+25</f>
        <v>22821</v>
      </c>
      <c r="FP14" s="237">
        <f>'BAR BB| Open rates'!FP14*0.82+25</f>
        <v>22001</v>
      </c>
      <c r="FQ14" s="237">
        <f>'BAR BB| Open rates'!FQ14*0.82+25</f>
        <v>22001</v>
      </c>
      <c r="FR14" s="237">
        <f>'BAR BB| Open rates'!FR14*0.82+25</f>
        <v>22001</v>
      </c>
      <c r="FS14" s="237">
        <f>'BAR BB| Open rates'!FS14*0.82+25</f>
        <v>22001</v>
      </c>
      <c r="FT14" s="237">
        <f>'BAR BB| Open rates'!FT14*0.82+25</f>
        <v>22001</v>
      </c>
      <c r="FU14" s="237">
        <f>'BAR BB| Open rates'!FU14*0.82+25</f>
        <v>22821</v>
      </c>
      <c r="FV14" s="237">
        <f>'BAR BB| Open rates'!FV14*0.82+25</f>
        <v>22821</v>
      </c>
      <c r="FW14" s="237">
        <f>'BAR BB| Open rates'!FW14*0.82+25</f>
        <v>25855</v>
      </c>
      <c r="FX14" s="237">
        <f>'BAR BB| Open rates'!FX14*0.82+25</f>
        <v>25855</v>
      </c>
      <c r="FY14" s="237">
        <f>'BAR BB| Open rates'!FY14*0.82+25</f>
        <v>25855</v>
      </c>
      <c r="FZ14" s="237">
        <f>'BAR BB| Open rates'!FZ14*0.82+25</f>
        <v>25855</v>
      </c>
      <c r="GA14" s="237">
        <f>'BAR BB| Open rates'!GA14*0.82+25</f>
        <v>25855</v>
      </c>
      <c r="GB14" s="237">
        <f>'BAR BB| Open rates'!GB14*0.82+25</f>
        <v>27659</v>
      </c>
      <c r="GC14" s="237">
        <f>'BAR BB| Open rates'!GC14*0.82+25</f>
        <v>27659</v>
      </c>
      <c r="GD14" s="237">
        <f>'BAR BB| Open rates'!GD14*0.82+25</f>
        <v>27659</v>
      </c>
      <c r="GE14" s="237">
        <f>'BAR BB| Open rates'!GE14*0.82+25</f>
        <v>27659</v>
      </c>
    </row>
    <row r="15" spans="1:187" s="36" customFormat="1" ht="12" customHeight="1" x14ac:dyDescent="0.2">
      <c r="A15" s="237">
        <v>2</v>
      </c>
      <c r="B15" s="237">
        <f>'BAR BB| Open rates'!B15*0.82+25</f>
        <v>34793</v>
      </c>
      <c r="C15" s="237">
        <f>'BAR BB| Open rates'!C15*0.82+25</f>
        <v>34793</v>
      </c>
      <c r="D15" s="237">
        <f>'BAR BB| Open rates'!D15*0.82+25</f>
        <v>32578.999999999996</v>
      </c>
      <c r="E15" s="237">
        <f>'BAR BB| Open rates'!E15*0.82+25</f>
        <v>32578.999999999996</v>
      </c>
      <c r="F15" s="237">
        <f>'BAR BB| Open rates'!F15*0.82+25</f>
        <v>30774.999999999996</v>
      </c>
      <c r="G15" s="237">
        <f>'BAR BB| Open rates'!G15*0.82+25</f>
        <v>32578.999999999996</v>
      </c>
      <c r="H15" s="237">
        <f>'BAR BB| Open rates'!H15*0.82+25</f>
        <v>32578.999999999996</v>
      </c>
      <c r="I15" s="237">
        <f>'BAR BB| Open rates'!I15*0.82+25</f>
        <v>34219</v>
      </c>
      <c r="J15" s="237">
        <f>'BAR BB| Open rates'!J15*0.82+25</f>
        <v>34219</v>
      </c>
      <c r="K15" s="237">
        <f>'BAR BB| Open rates'!K15*0.82+25</f>
        <v>32578.999999999996</v>
      </c>
      <c r="L15" s="237">
        <f>'BAR BB| Open rates'!L15*0.82+25</f>
        <v>32578.999999999996</v>
      </c>
      <c r="M15" s="237">
        <f>'BAR BB| Open rates'!M15*0.82+25</f>
        <v>32578.999999999996</v>
      </c>
      <c r="N15" s="237">
        <f>'BAR BB| Open rates'!N15*0.82+25</f>
        <v>32578.999999999996</v>
      </c>
      <c r="O15" s="237">
        <f>'BAR BB| Open rates'!O15*0.82+25</f>
        <v>32578.999999999996</v>
      </c>
      <c r="P15" s="237">
        <f>'BAR BB| Open rates'!P15*0.82+25</f>
        <v>34219</v>
      </c>
      <c r="Q15" s="237">
        <f>'BAR BB| Open rates'!Q15*0.82+25</f>
        <v>34219</v>
      </c>
      <c r="R15" s="237">
        <f>'BAR BB| Open rates'!R15*0.82+25</f>
        <v>34219</v>
      </c>
      <c r="S15" s="237">
        <f>'BAR BB| Open rates'!S15*0.82+25</f>
        <v>34219</v>
      </c>
      <c r="T15" s="237">
        <f>'BAR BB| Open rates'!T15*0.82+25</f>
        <v>34219</v>
      </c>
      <c r="U15" s="237">
        <f>'BAR BB| Open rates'!U15*0.82+25</f>
        <v>34219</v>
      </c>
      <c r="V15" s="237">
        <f>'BAR BB| Open rates'!V15*0.82+25</f>
        <v>34219</v>
      </c>
      <c r="W15" s="237">
        <f>'BAR BB| Open rates'!W15*0.82+25</f>
        <v>35859</v>
      </c>
      <c r="X15" s="237">
        <f>'BAR BB| Open rates'!X15*0.82+25</f>
        <v>35859</v>
      </c>
      <c r="Y15" s="237">
        <f>'BAR BB| Open rates'!Y15*0.82+25</f>
        <v>34219</v>
      </c>
      <c r="Z15" s="237">
        <f>'BAR BB| Open rates'!Z15*0.82+25</f>
        <v>34219</v>
      </c>
      <c r="AA15" s="237">
        <f>'BAR BB| Open rates'!AA15*0.82+25</f>
        <v>34219</v>
      </c>
      <c r="AB15" s="237">
        <f>'BAR BB| Open rates'!AB15*0.82+25</f>
        <v>34219</v>
      </c>
      <c r="AC15" s="237">
        <f>'BAR BB| Open rates'!AC15*0.82+25</f>
        <v>34219</v>
      </c>
      <c r="AD15" s="237">
        <f>'BAR BB| Open rates'!AD15*0.82+25</f>
        <v>35859</v>
      </c>
      <c r="AE15" s="237">
        <f>'BAR BB| Open rates'!AE15*0.82+25</f>
        <v>35859</v>
      </c>
      <c r="AF15" s="237">
        <f>'BAR BB| Open rates'!AF15*0.82+25</f>
        <v>34219</v>
      </c>
      <c r="AG15" s="237">
        <f>'BAR BB| Open rates'!AG15*0.82+25</f>
        <v>34219</v>
      </c>
      <c r="AH15" s="237">
        <f>'BAR BB| Open rates'!AH15*0.82+25</f>
        <v>34219</v>
      </c>
      <c r="AI15" s="237">
        <f>'BAR BB| Open rates'!AI15*0.82+25</f>
        <v>34219</v>
      </c>
      <c r="AJ15" s="237">
        <f>'BAR BB| Open rates'!AJ15*0.82+25</f>
        <v>34219</v>
      </c>
      <c r="AK15" s="237">
        <f>'BAR BB| Open rates'!AK15*0.82+25</f>
        <v>35859</v>
      </c>
      <c r="AL15" s="237">
        <f>'BAR BB| Open rates'!AL15*0.82+25</f>
        <v>35859</v>
      </c>
      <c r="AM15" s="237">
        <f>'BAR BB| Open rates'!AM15*0.82+25</f>
        <v>34219</v>
      </c>
      <c r="AN15" s="237">
        <f>'BAR BB| Open rates'!AN15*0.82+25</f>
        <v>34219</v>
      </c>
      <c r="AO15" s="237">
        <f>'BAR BB| Open rates'!AO15*0.82+25</f>
        <v>34219</v>
      </c>
      <c r="AP15" s="237">
        <f>'BAR BB| Open rates'!AP15*0.82+25</f>
        <v>34219</v>
      </c>
      <c r="AQ15" s="237">
        <f>'BAR BB| Open rates'!AQ15*0.82+25</f>
        <v>34219</v>
      </c>
      <c r="AR15" s="237">
        <f>'BAR BB| Open rates'!AR15*0.82+25</f>
        <v>35859</v>
      </c>
      <c r="AS15" s="237">
        <f>'BAR BB| Open rates'!AS15*0.82+25</f>
        <v>35859</v>
      </c>
      <c r="AT15" s="237">
        <f>'BAR BB| Open rates'!AT15*0.82+25</f>
        <v>34219</v>
      </c>
      <c r="AU15" s="237">
        <f>'BAR BB| Open rates'!AU15*0.82+25</f>
        <v>34219</v>
      </c>
      <c r="AV15" s="237">
        <f>'BAR BB| Open rates'!AV15*0.82+25</f>
        <v>34219</v>
      </c>
      <c r="AW15" s="237">
        <f>'BAR BB| Open rates'!AW15*0.82+25</f>
        <v>34219</v>
      </c>
      <c r="AX15" s="237">
        <f>'BAR BB| Open rates'!AX15*0.82+25</f>
        <v>34219</v>
      </c>
      <c r="AY15" s="237">
        <f>'BAR BB| Open rates'!AY15*0.82+25</f>
        <v>35859</v>
      </c>
      <c r="AZ15" s="237">
        <f>'BAR BB| Open rates'!AZ15*0.82+25</f>
        <v>35859</v>
      </c>
      <c r="BA15" s="237">
        <f>'BAR BB| Open rates'!BA15*0.82+25</f>
        <v>34219</v>
      </c>
      <c r="BB15" s="237">
        <f>'BAR BB| Open rates'!BB15*0.82+25</f>
        <v>34219</v>
      </c>
      <c r="BC15" s="237">
        <f>'BAR BB| Open rates'!BC15*0.82+25</f>
        <v>34219</v>
      </c>
      <c r="BD15" s="237">
        <f>'BAR BB| Open rates'!BD15*0.82+25</f>
        <v>34219</v>
      </c>
      <c r="BE15" s="237">
        <f>'BAR BB| Open rates'!BE15*0.82+25</f>
        <v>34219</v>
      </c>
      <c r="BF15" s="237">
        <f>'BAR BB| Open rates'!BF15*0.82+25</f>
        <v>35859</v>
      </c>
      <c r="BG15" s="237">
        <f>'BAR BB| Open rates'!BG15*0.82+25</f>
        <v>35859</v>
      </c>
      <c r="BH15" s="237">
        <f>'BAR BB| Open rates'!BH15*0.82+25</f>
        <v>31594.999999999996</v>
      </c>
      <c r="BI15" s="237">
        <f>'BAR BB| Open rates'!BI15*0.82+25</f>
        <v>31594.999999999996</v>
      </c>
      <c r="BJ15" s="237">
        <f>'BAR BB| Open rates'!BJ15*0.82+25</f>
        <v>31594.999999999996</v>
      </c>
      <c r="BK15" s="237">
        <f>'BAR BB| Open rates'!BK15*0.82+25</f>
        <v>31594.999999999996</v>
      </c>
      <c r="BL15" s="237">
        <f>'BAR BB| Open rates'!BL15*0.82+25</f>
        <v>31594.999999999996</v>
      </c>
      <c r="BM15" s="237">
        <f>'BAR BB| Open rates'!BM15*0.82+25</f>
        <v>32578.999999999996</v>
      </c>
      <c r="BN15" s="237">
        <f>'BAR BB| Open rates'!BN15*0.82+25</f>
        <v>32578.999999999996</v>
      </c>
      <c r="BO15" s="237">
        <f>'BAR BB| Open rates'!BO15*0.82+25</f>
        <v>30774.999999999996</v>
      </c>
      <c r="BP15" s="237">
        <f>'BAR BB| Open rates'!BP15*0.82+25</f>
        <v>30774.999999999996</v>
      </c>
      <c r="BQ15" s="237">
        <f>'BAR BB| Open rates'!BQ15*0.82+25</f>
        <v>32578.999999999996</v>
      </c>
      <c r="BR15" s="237">
        <f>'BAR BB| Open rates'!BR15*0.82+25</f>
        <v>32578.999999999996</v>
      </c>
      <c r="BS15" s="237">
        <f>'BAR BB| Open rates'!BS15*0.82+25</f>
        <v>32578.999999999996</v>
      </c>
      <c r="BT15" s="237">
        <f>'BAR BB| Open rates'!BT15*0.82+25</f>
        <v>32578.999999999996</v>
      </c>
      <c r="BU15" s="237">
        <f>'BAR BB| Open rates'!BU15*0.82+25</f>
        <v>32578.999999999996</v>
      </c>
      <c r="BV15" s="237">
        <f>'BAR BB| Open rates'!BV15*0.82+25</f>
        <v>30774.999999999996</v>
      </c>
      <c r="BW15" s="237">
        <f>'BAR BB| Open rates'!BW15*0.82+25</f>
        <v>30774.999999999996</v>
      </c>
      <c r="BX15" s="237">
        <f>'BAR BB| Open rates'!BX15*0.82+25</f>
        <v>30774.999999999996</v>
      </c>
      <c r="BY15" s="237">
        <f>'BAR BB| Open rates'!BY15*0.82+25</f>
        <v>30774.999999999996</v>
      </c>
      <c r="BZ15" s="237">
        <f>'BAR BB| Open rates'!BZ15*0.82+25</f>
        <v>30774.999999999996</v>
      </c>
      <c r="CA15" s="237">
        <f>'BAR BB| Open rates'!CA15*0.82+25</f>
        <v>32578.999999999996</v>
      </c>
      <c r="CB15" s="237">
        <f>'BAR BB| Open rates'!CB15*0.82+25</f>
        <v>32578.999999999996</v>
      </c>
      <c r="CC15" s="237">
        <f>'BAR BB| Open rates'!CC15*0.82+25</f>
        <v>30774.999999999996</v>
      </c>
      <c r="CD15" s="237">
        <f>'BAR BB| Open rates'!CD15*0.82+25</f>
        <v>30774.999999999996</v>
      </c>
      <c r="CE15" s="237">
        <f>'BAR BB| Open rates'!CE15*0.82+25</f>
        <v>30774.999999999996</v>
      </c>
      <c r="CF15" s="237">
        <f>'BAR BB| Open rates'!CF15*0.82+25</f>
        <v>30774.999999999996</v>
      </c>
      <c r="CG15" s="237">
        <f>'BAR BB| Open rates'!CG15*0.82+25</f>
        <v>30774.999999999996</v>
      </c>
      <c r="CH15" s="237">
        <f>'BAR BB| Open rates'!CH15*0.82+25</f>
        <v>32578.999999999996</v>
      </c>
      <c r="CI15" s="237">
        <f>'BAR BB| Open rates'!CI15*0.82+25</f>
        <v>32578.999999999996</v>
      </c>
      <c r="CJ15" s="237">
        <f>'BAR BB| Open rates'!CJ15*0.82+25</f>
        <v>30774.999999999996</v>
      </c>
      <c r="CK15" s="237">
        <f>'BAR BB| Open rates'!CK15*0.82+25</f>
        <v>30774.999999999996</v>
      </c>
      <c r="CL15" s="237">
        <f>'BAR BB| Open rates'!CL15*0.82+25</f>
        <v>30774.999999999996</v>
      </c>
      <c r="CM15" s="237">
        <f>'BAR BB| Open rates'!CM15*0.82+25</f>
        <v>30774.999999999996</v>
      </c>
      <c r="CN15" s="237">
        <f>'BAR BB| Open rates'!CN15*0.82+25</f>
        <v>30774.999999999996</v>
      </c>
      <c r="CO15" s="237">
        <f>'BAR BB| Open rates'!CO15*0.82+25</f>
        <v>32578.999999999996</v>
      </c>
      <c r="CP15" s="237">
        <f>'BAR BB| Open rates'!CP15*0.82+25</f>
        <v>32578.999999999996</v>
      </c>
      <c r="CQ15" s="237">
        <f>'BAR BB| Open rates'!CQ15*0.82+25</f>
        <v>30774.999999999996</v>
      </c>
      <c r="CR15" s="237">
        <f>'BAR BB| Open rates'!CR15*0.82+25</f>
        <v>30774.999999999996</v>
      </c>
      <c r="CS15" s="237">
        <f>'BAR BB| Open rates'!CS15*0.82+25</f>
        <v>30774.999999999996</v>
      </c>
      <c r="CT15" s="237">
        <f>'BAR BB| Open rates'!CT15*0.82+25</f>
        <v>30774.999999999996</v>
      </c>
      <c r="CU15" s="237">
        <f>'BAR BB| Open rates'!CU15*0.82+25</f>
        <v>28561</v>
      </c>
      <c r="CV15" s="237">
        <f>'BAR BB| Open rates'!CV15*0.82+25</f>
        <v>28561</v>
      </c>
      <c r="CW15" s="237">
        <f>'BAR BB| Open rates'!CW15*0.82+25</f>
        <v>28561</v>
      </c>
      <c r="CX15" s="237">
        <f>'BAR BB| Open rates'!CX15*0.82+25</f>
        <v>26921</v>
      </c>
      <c r="CY15" s="237">
        <f>'BAR BB| Open rates'!CY15*0.82+25</f>
        <v>26921</v>
      </c>
      <c r="CZ15" s="237">
        <f>'BAR BB| Open rates'!CZ15*0.82+25</f>
        <v>26921</v>
      </c>
      <c r="DA15" s="237">
        <f>'BAR BB| Open rates'!DA15*0.82+25</f>
        <v>26921</v>
      </c>
      <c r="DB15" s="237">
        <f>'BAR BB| Open rates'!DB15*0.82+25</f>
        <v>26921</v>
      </c>
      <c r="DC15" s="237">
        <f>'BAR BB| Open rates'!DC15*0.82+25</f>
        <v>28561</v>
      </c>
      <c r="DD15" s="237">
        <f>'BAR BB| Open rates'!DD15*0.82+25</f>
        <v>28561</v>
      </c>
      <c r="DE15" s="237">
        <f>'BAR BB| Open rates'!DE15*0.82+25</f>
        <v>26921</v>
      </c>
      <c r="DF15" s="237">
        <f>'BAR BB| Open rates'!DF15*0.82+25</f>
        <v>26921</v>
      </c>
      <c r="DG15" s="237">
        <f>'BAR BB| Open rates'!DG15*0.82+25</f>
        <v>26921</v>
      </c>
      <c r="DH15" s="237">
        <f>'BAR BB| Open rates'!DH15*0.82+25</f>
        <v>26921</v>
      </c>
      <c r="DI15" s="237">
        <f>'BAR BB| Open rates'!DI15*0.82+25</f>
        <v>26921</v>
      </c>
      <c r="DJ15" s="237">
        <f>'BAR BB| Open rates'!DJ15*0.82+25</f>
        <v>28561</v>
      </c>
      <c r="DK15" s="237">
        <f>'BAR BB| Open rates'!DK15*0.82+25</f>
        <v>28561</v>
      </c>
      <c r="DL15" s="237">
        <f>'BAR BB| Open rates'!DL15*0.82+25</f>
        <v>26921</v>
      </c>
      <c r="DM15" s="237">
        <f>'BAR BB| Open rates'!DM15*0.82+25</f>
        <v>26921</v>
      </c>
      <c r="DN15" s="237">
        <f>'BAR BB| Open rates'!DN15*0.82+25</f>
        <v>26921</v>
      </c>
      <c r="DO15" s="237">
        <f>'BAR BB| Open rates'!DO15*0.82+25</f>
        <v>26921</v>
      </c>
      <c r="DP15" s="237">
        <f>'BAR BB| Open rates'!DP15*0.82+25</f>
        <v>26921</v>
      </c>
      <c r="DQ15" s="237">
        <f>'BAR BB| Open rates'!DQ15*0.82+25</f>
        <v>28561</v>
      </c>
      <c r="DR15" s="237">
        <f>'BAR BB| Open rates'!DR15*0.82+25</f>
        <v>28561</v>
      </c>
      <c r="DS15" s="237">
        <f>'BAR BB| Open rates'!DS15*0.82+25</f>
        <v>26921</v>
      </c>
      <c r="DT15" s="237">
        <f>'BAR BB| Open rates'!DT15*0.82+25</f>
        <v>26921</v>
      </c>
      <c r="DU15" s="237">
        <f>'BAR BB| Open rates'!DU15*0.82+25</f>
        <v>26921</v>
      </c>
      <c r="DV15" s="237">
        <f>'BAR BB| Open rates'!DV15*0.82+25</f>
        <v>26921</v>
      </c>
      <c r="DW15" s="237">
        <f>'BAR BB| Open rates'!DW15*0.82+25</f>
        <v>26921</v>
      </c>
      <c r="DX15" s="237">
        <f>'BAR BB| Open rates'!DX15*0.82+25</f>
        <v>28561</v>
      </c>
      <c r="DY15" s="237">
        <f>'BAR BB| Open rates'!DY15*0.82+25</f>
        <v>28561</v>
      </c>
      <c r="DZ15" s="237">
        <f>'BAR BB| Open rates'!DZ15*0.82+25</f>
        <v>29955</v>
      </c>
      <c r="EA15" s="237">
        <f>'BAR BB| Open rates'!EA15*0.82+25</f>
        <v>29955</v>
      </c>
      <c r="EB15" s="237">
        <f>'BAR BB| Open rates'!EB15*0.82+25</f>
        <v>29955</v>
      </c>
      <c r="EC15" s="237">
        <f>'BAR BB| Open rates'!EC15*0.82+25</f>
        <v>31758.999999999996</v>
      </c>
      <c r="ED15" s="237">
        <f>'BAR BB| Open rates'!ED15*0.82+25</f>
        <v>31758.999999999996</v>
      </c>
      <c r="EE15" s="237">
        <f>'BAR BB| Open rates'!EE15*0.82+25</f>
        <v>31758.999999999996</v>
      </c>
      <c r="EF15" s="237">
        <f>'BAR BB| Open rates'!EF15*0.82+25</f>
        <v>31758.999999999996</v>
      </c>
      <c r="EG15" s="237">
        <f>'BAR BB| Open rates'!EG15*0.82+25</f>
        <v>26101</v>
      </c>
      <c r="EH15" s="237">
        <f>'BAR BB| Open rates'!EH15*0.82+25</f>
        <v>24461</v>
      </c>
      <c r="EI15" s="237">
        <f>'BAR BB| Open rates'!EI15*0.82+25</f>
        <v>24461</v>
      </c>
      <c r="EJ15" s="237">
        <f>'BAR BB| Open rates'!EJ15*0.82+25</f>
        <v>24461</v>
      </c>
      <c r="EK15" s="237">
        <f>'BAR BB| Open rates'!EK15*0.82+25</f>
        <v>24461</v>
      </c>
      <c r="EL15" s="237">
        <f>'BAR BB| Open rates'!EL15*0.82+25</f>
        <v>25281</v>
      </c>
      <c r="EM15" s="237">
        <f>'BAR BB| Open rates'!EM15*0.82+25</f>
        <v>25281</v>
      </c>
      <c r="EN15" s="237">
        <f>'BAR BB| Open rates'!EN15*0.82+25</f>
        <v>24461</v>
      </c>
      <c r="EO15" s="237">
        <f>'BAR BB| Open rates'!EO15*0.82+25</f>
        <v>24461</v>
      </c>
      <c r="EP15" s="237">
        <f>'BAR BB| Open rates'!EP15*0.82+25</f>
        <v>24461</v>
      </c>
      <c r="EQ15" s="237">
        <f>'BAR BB| Open rates'!EQ15*0.82+25</f>
        <v>24461</v>
      </c>
      <c r="ER15" s="237">
        <f>'BAR BB| Open rates'!ER15*0.82+25</f>
        <v>24461</v>
      </c>
      <c r="ES15" s="237">
        <f>'BAR BB| Open rates'!ES15*0.82+25</f>
        <v>25281</v>
      </c>
      <c r="ET15" s="237">
        <f>'BAR BB| Open rates'!ET15*0.82+25</f>
        <v>25281</v>
      </c>
      <c r="EU15" s="237">
        <f>'BAR BB| Open rates'!EU15*0.82+25</f>
        <v>24461</v>
      </c>
      <c r="EV15" s="237">
        <f>'BAR BB| Open rates'!EV15*0.82+25</f>
        <v>24461</v>
      </c>
      <c r="EW15" s="237">
        <f>'BAR BB| Open rates'!EW15*0.82+25</f>
        <v>24461</v>
      </c>
      <c r="EX15" s="237">
        <f>'BAR BB| Open rates'!EX15*0.82+25</f>
        <v>24461</v>
      </c>
      <c r="EY15" s="237">
        <f>'BAR BB| Open rates'!EY15*0.82+25</f>
        <v>24461</v>
      </c>
      <c r="EZ15" s="237">
        <f>'BAR BB| Open rates'!EZ15*0.82+25</f>
        <v>25281</v>
      </c>
      <c r="FA15" s="237">
        <f>'BAR BB| Open rates'!FA15*0.82+25</f>
        <v>25281</v>
      </c>
      <c r="FB15" s="237">
        <f>'BAR BB| Open rates'!FB15*0.82+25</f>
        <v>24461</v>
      </c>
      <c r="FC15" s="237">
        <f>'BAR BB| Open rates'!FC15*0.82+25</f>
        <v>24461</v>
      </c>
      <c r="FD15" s="237">
        <f>'BAR BB| Open rates'!FD15*0.82+25</f>
        <v>24461</v>
      </c>
      <c r="FE15" s="237">
        <f>'BAR BB| Open rates'!FE15*0.82+25</f>
        <v>24461</v>
      </c>
      <c r="FF15" s="237">
        <f>'BAR BB| Open rates'!FF15*0.82+25</f>
        <v>24461</v>
      </c>
      <c r="FG15" s="237">
        <f>'BAR BB| Open rates'!FG15*0.82+25</f>
        <v>25281</v>
      </c>
      <c r="FH15" s="237">
        <f>'BAR BB| Open rates'!FH15*0.82+25</f>
        <v>25281</v>
      </c>
      <c r="FI15" s="237">
        <f>'BAR BB| Open rates'!FI15*0.82+25</f>
        <v>24461</v>
      </c>
      <c r="FJ15" s="237">
        <f>'BAR BB| Open rates'!FJ15*0.82+25</f>
        <v>24461</v>
      </c>
      <c r="FK15" s="237">
        <f>'BAR BB| Open rates'!FK15*0.82+25</f>
        <v>24461</v>
      </c>
      <c r="FL15" s="237">
        <f>'BAR BB| Open rates'!FL15*0.82+25</f>
        <v>24461</v>
      </c>
      <c r="FM15" s="237">
        <f>'BAR BB| Open rates'!FM15*0.82+25</f>
        <v>24461</v>
      </c>
      <c r="FN15" s="237">
        <f>'BAR BB| Open rates'!FN15*0.82+25</f>
        <v>25281</v>
      </c>
      <c r="FO15" s="237">
        <f>'BAR BB| Open rates'!FO15*0.82+25</f>
        <v>25281</v>
      </c>
      <c r="FP15" s="237">
        <f>'BAR BB| Open rates'!FP15*0.82+25</f>
        <v>24461</v>
      </c>
      <c r="FQ15" s="237">
        <f>'BAR BB| Open rates'!FQ15*0.82+25</f>
        <v>24461</v>
      </c>
      <c r="FR15" s="237">
        <f>'BAR BB| Open rates'!FR15*0.82+25</f>
        <v>24461</v>
      </c>
      <c r="FS15" s="237">
        <f>'BAR BB| Open rates'!FS15*0.82+25</f>
        <v>24461</v>
      </c>
      <c r="FT15" s="237">
        <f>'BAR BB| Open rates'!FT15*0.82+25</f>
        <v>24461</v>
      </c>
      <c r="FU15" s="237">
        <f>'BAR BB| Open rates'!FU15*0.82+25</f>
        <v>25281</v>
      </c>
      <c r="FV15" s="237">
        <f>'BAR BB| Open rates'!FV15*0.82+25</f>
        <v>25281</v>
      </c>
      <c r="FW15" s="237">
        <f>'BAR BB| Open rates'!FW15*0.82+25</f>
        <v>28315</v>
      </c>
      <c r="FX15" s="237">
        <f>'BAR BB| Open rates'!FX15*0.82+25</f>
        <v>28315</v>
      </c>
      <c r="FY15" s="237">
        <f>'BAR BB| Open rates'!FY15*0.82+25</f>
        <v>28315</v>
      </c>
      <c r="FZ15" s="237">
        <f>'BAR BB| Open rates'!FZ15*0.82+25</f>
        <v>28315</v>
      </c>
      <c r="GA15" s="237">
        <f>'BAR BB| Open rates'!GA15*0.82+25</f>
        <v>28315</v>
      </c>
      <c r="GB15" s="237">
        <f>'BAR BB| Open rates'!GB15*0.82+25</f>
        <v>30119</v>
      </c>
      <c r="GC15" s="237">
        <f>'BAR BB| Open rates'!GC15*0.82+25</f>
        <v>30119</v>
      </c>
      <c r="GD15" s="237">
        <f>'BAR BB| Open rates'!GD15*0.82+25</f>
        <v>30119</v>
      </c>
      <c r="GE15" s="237">
        <f>'BAR BB| Open rates'!GE15*0.82+25</f>
        <v>30119</v>
      </c>
    </row>
    <row r="16" spans="1:187" s="36" customFormat="1" ht="12" customHeight="1" x14ac:dyDescent="0.2">
      <c r="A16" s="236" t="s">
        <v>178</v>
      </c>
      <c r="B16" s="236"/>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c r="CT16" s="236"/>
      <c r="CU16" s="236"/>
      <c r="CV16" s="236"/>
      <c r="CW16" s="236"/>
      <c r="CX16" s="236"/>
      <c r="CY16" s="236"/>
      <c r="CZ16" s="236"/>
      <c r="DA16" s="236"/>
      <c r="DB16" s="236"/>
      <c r="DC16" s="236"/>
      <c r="DD16" s="236"/>
      <c r="DE16" s="236"/>
      <c r="DF16" s="236"/>
      <c r="DG16" s="236"/>
      <c r="DH16" s="236"/>
      <c r="DI16" s="236"/>
      <c r="DJ16" s="236"/>
      <c r="DK16" s="236"/>
      <c r="DL16" s="236"/>
      <c r="DM16" s="236"/>
      <c r="DN16" s="236"/>
      <c r="DO16" s="236"/>
      <c r="DP16" s="236"/>
      <c r="DQ16" s="236"/>
      <c r="DR16" s="236"/>
      <c r="DS16" s="236"/>
      <c r="DT16" s="236"/>
      <c r="DU16" s="236"/>
      <c r="DV16" s="236"/>
      <c r="DW16" s="236"/>
      <c r="DX16" s="236"/>
      <c r="DY16" s="236"/>
      <c r="DZ16" s="236"/>
      <c r="EA16" s="236"/>
      <c r="EB16" s="236"/>
      <c r="EC16" s="236"/>
      <c r="ED16" s="236"/>
      <c r="EE16" s="236"/>
      <c r="EF16" s="236"/>
      <c r="EG16" s="236"/>
      <c r="EH16" s="236"/>
      <c r="EI16" s="236"/>
      <c r="EJ16" s="236"/>
      <c r="EK16" s="236"/>
      <c r="EL16" s="236"/>
      <c r="EM16" s="236"/>
      <c r="EN16" s="236"/>
      <c r="EO16" s="236"/>
      <c r="EP16" s="236"/>
      <c r="EQ16" s="236"/>
      <c r="ER16" s="236"/>
      <c r="ES16" s="236"/>
      <c r="ET16" s="236"/>
      <c r="EU16" s="236"/>
      <c r="EV16" s="236"/>
      <c r="EW16" s="236"/>
      <c r="EX16" s="236"/>
      <c r="EY16" s="236"/>
      <c r="EZ16" s="236"/>
      <c r="FA16" s="236"/>
      <c r="FB16" s="236"/>
      <c r="FC16" s="236"/>
      <c r="FD16" s="236"/>
      <c r="FE16" s="236"/>
      <c r="FF16" s="236"/>
      <c r="FG16" s="236"/>
      <c r="FH16" s="236"/>
      <c r="FI16" s="236"/>
      <c r="FJ16" s="236"/>
      <c r="FK16" s="236"/>
      <c r="FL16" s="236"/>
      <c r="FM16" s="236"/>
      <c r="FN16" s="236"/>
      <c r="FO16" s="236"/>
      <c r="FP16" s="236"/>
      <c r="FQ16" s="236"/>
      <c r="FR16" s="236"/>
      <c r="FS16" s="236"/>
      <c r="FT16" s="236"/>
      <c r="FU16" s="236"/>
      <c r="FV16" s="236"/>
      <c r="FW16" s="236"/>
      <c r="FX16" s="236"/>
      <c r="FY16" s="236"/>
      <c r="FZ16" s="236"/>
      <c r="GA16" s="236"/>
      <c r="GB16" s="236"/>
      <c r="GC16" s="236"/>
      <c r="GD16" s="236"/>
      <c r="GE16" s="236"/>
    </row>
    <row r="17" spans="1:187" s="36" customFormat="1" ht="12" customHeight="1" x14ac:dyDescent="0.2">
      <c r="A17" s="237">
        <v>1</v>
      </c>
      <c r="B17" s="237">
        <f>'BAR BB| Open rates'!B17*0.82+25</f>
        <v>33153</v>
      </c>
      <c r="C17" s="237">
        <f>'BAR BB| Open rates'!C17*0.82+25</f>
        <v>33153</v>
      </c>
      <c r="D17" s="237">
        <f>'BAR BB| Open rates'!D17*0.82+25</f>
        <v>30938.999999999996</v>
      </c>
      <c r="E17" s="237">
        <f>'BAR BB| Open rates'!E17*0.82+25</f>
        <v>30938.999999999996</v>
      </c>
      <c r="F17" s="237">
        <f>'BAR BB| Open rates'!F17*0.82+25</f>
        <v>29135</v>
      </c>
      <c r="G17" s="237">
        <f>'BAR BB| Open rates'!G17*0.82+25</f>
        <v>30938.999999999996</v>
      </c>
      <c r="H17" s="237">
        <f>'BAR BB| Open rates'!H17*0.82+25</f>
        <v>30938.999999999996</v>
      </c>
      <c r="I17" s="237">
        <f>'BAR BB| Open rates'!I17*0.82+25</f>
        <v>32578.999999999996</v>
      </c>
      <c r="J17" s="237">
        <f>'BAR BB| Open rates'!J17*0.82+25</f>
        <v>32578.999999999996</v>
      </c>
      <c r="K17" s="237">
        <f>'BAR BB| Open rates'!K17*0.82+25</f>
        <v>30938.999999999996</v>
      </c>
      <c r="L17" s="237">
        <f>'BAR BB| Open rates'!L17*0.82+25</f>
        <v>30938.999999999996</v>
      </c>
      <c r="M17" s="237">
        <f>'BAR BB| Open rates'!M17*0.82+25</f>
        <v>30938.999999999996</v>
      </c>
      <c r="N17" s="237">
        <f>'BAR BB| Open rates'!N17*0.82+25</f>
        <v>30938.999999999996</v>
      </c>
      <c r="O17" s="237">
        <f>'BAR BB| Open rates'!O17*0.82+25</f>
        <v>30938.999999999996</v>
      </c>
      <c r="P17" s="237">
        <f>'BAR BB| Open rates'!P17*0.82+25</f>
        <v>32578.999999999996</v>
      </c>
      <c r="Q17" s="237">
        <f>'BAR BB| Open rates'!Q17*0.82+25</f>
        <v>32578.999999999996</v>
      </c>
      <c r="R17" s="237">
        <f>'BAR BB| Open rates'!R17*0.82+25</f>
        <v>32578.999999999996</v>
      </c>
      <c r="S17" s="237">
        <f>'BAR BB| Open rates'!S17*0.82+25</f>
        <v>32578.999999999996</v>
      </c>
      <c r="T17" s="237">
        <f>'BAR BB| Open rates'!T17*0.82+25</f>
        <v>32578.999999999996</v>
      </c>
      <c r="U17" s="237">
        <f>'BAR BB| Open rates'!U17*0.82+25</f>
        <v>32578.999999999996</v>
      </c>
      <c r="V17" s="237">
        <f>'BAR BB| Open rates'!V17*0.82+25</f>
        <v>32578.999999999996</v>
      </c>
      <c r="W17" s="237">
        <f>'BAR BB| Open rates'!W17*0.82+25</f>
        <v>34219</v>
      </c>
      <c r="X17" s="237">
        <f>'BAR BB| Open rates'!X17*0.82+25</f>
        <v>34219</v>
      </c>
      <c r="Y17" s="237">
        <f>'BAR BB| Open rates'!Y17*0.82+25</f>
        <v>32578.999999999996</v>
      </c>
      <c r="Z17" s="237">
        <f>'BAR BB| Open rates'!Z17*0.82+25</f>
        <v>32578.999999999996</v>
      </c>
      <c r="AA17" s="237">
        <f>'BAR BB| Open rates'!AA17*0.82+25</f>
        <v>32578.999999999996</v>
      </c>
      <c r="AB17" s="237">
        <f>'BAR BB| Open rates'!AB17*0.82+25</f>
        <v>32578.999999999996</v>
      </c>
      <c r="AC17" s="237">
        <f>'BAR BB| Open rates'!AC17*0.82+25</f>
        <v>32578.999999999996</v>
      </c>
      <c r="AD17" s="237">
        <f>'BAR BB| Open rates'!AD17*0.82+25</f>
        <v>34219</v>
      </c>
      <c r="AE17" s="237">
        <f>'BAR BB| Open rates'!AE17*0.82+25</f>
        <v>34219</v>
      </c>
      <c r="AF17" s="237">
        <f>'BAR BB| Open rates'!AF17*0.82+25</f>
        <v>32578.999999999996</v>
      </c>
      <c r="AG17" s="237">
        <f>'BAR BB| Open rates'!AG17*0.82+25</f>
        <v>32578.999999999996</v>
      </c>
      <c r="AH17" s="237">
        <f>'BAR BB| Open rates'!AH17*0.82+25</f>
        <v>32578.999999999996</v>
      </c>
      <c r="AI17" s="237">
        <f>'BAR BB| Open rates'!AI17*0.82+25</f>
        <v>32578.999999999996</v>
      </c>
      <c r="AJ17" s="237">
        <f>'BAR BB| Open rates'!AJ17*0.82+25</f>
        <v>32578.999999999996</v>
      </c>
      <c r="AK17" s="237">
        <f>'BAR BB| Open rates'!AK17*0.82+25</f>
        <v>34219</v>
      </c>
      <c r="AL17" s="237">
        <f>'BAR BB| Open rates'!AL17*0.82+25</f>
        <v>34219</v>
      </c>
      <c r="AM17" s="237">
        <f>'BAR BB| Open rates'!AM17*0.82+25</f>
        <v>32578.999999999996</v>
      </c>
      <c r="AN17" s="237">
        <f>'BAR BB| Open rates'!AN17*0.82+25</f>
        <v>32578.999999999996</v>
      </c>
      <c r="AO17" s="237">
        <f>'BAR BB| Open rates'!AO17*0.82+25</f>
        <v>32578.999999999996</v>
      </c>
      <c r="AP17" s="237">
        <f>'BAR BB| Open rates'!AP17*0.82+25</f>
        <v>32578.999999999996</v>
      </c>
      <c r="AQ17" s="237">
        <f>'BAR BB| Open rates'!AQ17*0.82+25</f>
        <v>32578.999999999996</v>
      </c>
      <c r="AR17" s="237">
        <f>'BAR BB| Open rates'!AR17*0.82+25</f>
        <v>34219</v>
      </c>
      <c r="AS17" s="237">
        <f>'BAR BB| Open rates'!AS17*0.82+25</f>
        <v>34219</v>
      </c>
      <c r="AT17" s="237">
        <f>'BAR BB| Open rates'!AT17*0.82+25</f>
        <v>32578.999999999996</v>
      </c>
      <c r="AU17" s="237">
        <f>'BAR BB| Open rates'!AU17*0.82+25</f>
        <v>32578.999999999996</v>
      </c>
      <c r="AV17" s="237">
        <f>'BAR BB| Open rates'!AV17*0.82+25</f>
        <v>32578.999999999996</v>
      </c>
      <c r="AW17" s="237">
        <f>'BAR BB| Open rates'!AW17*0.82+25</f>
        <v>32578.999999999996</v>
      </c>
      <c r="AX17" s="237">
        <f>'BAR BB| Open rates'!AX17*0.82+25</f>
        <v>32578.999999999996</v>
      </c>
      <c r="AY17" s="237">
        <f>'BAR BB| Open rates'!AY17*0.82+25</f>
        <v>34219</v>
      </c>
      <c r="AZ17" s="237">
        <f>'BAR BB| Open rates'!AZ17*0.82+25</f>
        <v>34219</v>
      </c>
      <c r="BA17" s="237">
        <f>'BAR BB| Open rates'!BA17*0.82+25</f>
        <v>32578.999999999996</v>
      </c>
      <c r="BB17" s="237">
        <f>'BAR BB| Open rates'!BB17*0.82+25</f>
        <v>32578.999999999996</v>
      </c>
      <c r="BC17" s="237">
        <f>'BAR BB| Open rates'!BC17*0.82+25</f>
        <v>32578.999999999996</v>
      </c>
      <c r="BD17" s="237">
        <f>'BAR BB| Open rates'!BD17*0.82+25</f>
        <v>32578.999999999996</v>
      </c>
      <c r="BE17" s="237">
        <f>'BAR BB| Open rates'!BE17*0.82+25</f>
        <v>32578.999999999996</v>
      </c>
      <c r="BF17" s="237">
        <f>'BAR BB| Open rates'!BF17*0.82+25</f>
        <v>34219</v>
      </c>
      <c r="BG17" s="237">
        <f>'BAR BB| Open rates'!BG17*0.82+25</f>
        <v>34219</v>
      </c>
      <c r="BH17" s="237">
        <f>'BAR BB| Open rates'!BH17*0.82+25</f>
        <v>29955</v>
      </c>
      <c r="BI17" s="237">
        <f>'BAR BB| Open rates'!BI17*0.82+25</f>
        <v>29955</v>
      </c>
      <c r="BJ17" s="237">
        <f>'BAR BB| Open rates'!BJ17*0.82+25</f>
        <v>29955</v>
      </c>
      <c r="BK17" s="237">
        <f>'BAR BB| Open rates'!BK17*0.82+25</f>
        <v>29955</v>
      </c>
      <c r="BL17" s="237">
        <f>'BAR BB| Open rates'!BL17*0.82+25</f>
        <v>29955</v>
      </c>
      <c r="BM17" s="237">
        <f>'BAR BB| Open rates'!BM17*0.82+25</f>
        <v>30938.999999999996</v>
      </c>
      <c r="BN17" s="237">
        <f>'BAR BB| Open rates'!BN17*0.82+25</f>
        <v>30938.999999999996</v>
      </c>
      <c r="BO17" s="237">
        <f>'BAR BB| Open rates'!BO17*0.82+25</f>
        <v>29135</v>
      </c>
      <c r="BP17" s="237">
        <f>'BAR BB| Open rates'!BP17*0.82+25</f>
        <v>29135</v>
      </c>
      <c r="BQ17" s="237">
        <f>'BAR BB| Open rates'!BQ17*0.82+25</f>
        <v>30938.999999999996</v>
      </c>
      <c r="BR17" s="237">
        <f>'BAR BB| Open rates'!BR17*0.82+25</f>
        <v>30938.999999999996</v>
      </c>
      <c r="BS17" s="237">
        <f>'BAR BB| Open rates'!BS17*0.82+25</f>
        <v>30938.999999999996</v>
      </c>
      <c r="BT17" s="237">
        <f>'BAR BB| Open rates'!BT17*0.82+25</f>
        <v>30938.999999999996</v>
      </c>
      <c r="BU17" s="237">
        <f>'BAR BB| Open rates'!BU17*0.82+25</f>
        <v>30938.999999999996</v>
      </c>
      <c r="BV17" s="237">
        <f>'BAR BB| Open rates'!BV17*0.82+25</f>
        <v>29135</v>
      </c>
      <c r="BW17" s="237">
        <f>'BAR BB| Open rates'!BW17*0.82+25</f>
        <v>29135</v>
      </c>
      <c r="BX17" s="237">
        <f>'BAR BB| Open rates'!BX17*0.82+25</f>
        <v>29135</v>
      </c>
      <c r="BY17" s="237">
        <f>'BAR BB| Open rates'!BY17*0.82+25</f>
        <v>29135</v>
      </c>
      <c r="BZ17" s="237">
        <f>'BAR BB| Open rates'!BZ17*0.82+25</f>
        <v>29135</v>
      </c>
      <c r="CA17" s="237">
        <f>'BAR BB| Open rates'!CA17*0.82+25</f>
        <v>30938.999999999996</v>
      </c>
      <c r="CB17" s="237">
        <f>'BAR BB| Open rates'!CB17*0.82+25</f>
        <v>30938.999999999996</v>
      </c>
      <c r="CC17" s="237">
        <f>'BAR BB| Open rates'!CC17*0.82+25</f>
        <v>29135</v>
      </c>
      <c r="CD17" s="237">
        <f>'BAR BB| Open rates'!CD17*0.82+25</f>
        <v>29135</v>
      </c>
      <c r="CE17" s="237">
        <f>'BAR BB| Open rates'!CE17*0.82+25</f>
        <v>29135</v>
      </c>
      <c r="CF17" s="237">
        <f>'BAR BB| Open rates'!CF17*0.82+25</f>
        <v>29135</v>
      </c>
      <c r="CG17" s="237">
        <f>'BAR BB| Open rates'!CG17*0.82+25</f>
        <v>29135</v>
      </c>
      <c r="CH17" s="237">
        <f>'BAR BB| Open rates'!CH17*0.82+25</f>
        <v>30938.999999999996</v>
      </c>
      <c r="CI17" s="237">
        <f>'BAR BB| Open rates'!CI17*0.82+25</f>
        <v>30938.999999999996</v>
      </c>
      <c r="CJ17" s="237">
        <f>'BAR BB| Open rates'!CJ17*0.82+25</f>
        <v>29135</v>
      </c>
      <c r="CK17" s="237">
        <f>'BAR BB| Open rates'!CK17*0.82+25</f>
        <v>29135</v>
      </c>
      <c r="CL17" s="237">
        <f>'BAR BB| Open rates'!CL17*0.82+25</f>
        <v>29135</v>
      </c>
      <c r="CM17" s="237">
        <f>'BAR BB| Open rates'!CM17*0.82+25</f>
        <v>29135</v>
      </c>
      <c r="CN17" s="237">
        <f>'BAR BB| Open rates'!CN17*0.82+25</f>
        <v>29135</v>
      </c>
      <c r="CO17" s="237">
        <f>'BAR BB| Open rates'!CO17*0.82+25</f>
        <v>30938.999999999996</v>
      </c>
      <c r="CP17" s="237">
        <f>'BAR BB| Open rates'!CP17*0.82+25</f>
        <v>30938.999999999996</v>
      </c>
      <c r="CQ17" s="237">
        <f>'BAR BB| Open rates'!CQ17*0.82+25</f>
        <v>29135</v>
      </c>
      <c r="CR17" s="237">
        <f>'BAR BB| Open rates'!CR17*0.82+25</f>
        <v>29135</v>
      </c>
      <c r="CS17" s="237">
        <f>'BAR BB| Open rates'!CS17*0.82+25</f>
        <v>29135</v>
      </c>
      <c r="CT17" s="237">
        <f>'BAR BB| Open rates'!CT17*0.82+25</f>
        <v>29135</v>
      </c>
      <c r="CU17" s="237">
        <f>'BAR BB| Open rates'!CU17*0.82+25</f>
        <v>26183</v>
      </c>
      <c r="CV17" s="237">
        <f>'BAR BB| Open rates'!CV17*0.82+25</f>
        <v>26183</v>
      </c>
      <c r="CW17" s="237">
        <f>'BAR BB| Open rates'!CW17*0.82+25</f>
        <v>26183</v>
      </c>
      <c r="CX17" s="237">
        <f>'BAR BB| Open rates'!CX17*0.82+25</f>
        <v>24543</v>
      </c>
      <c r="CY17" s="237">
        <f>'BAR BB| Open rates'!CY17*0.82+25</f>
        <v>24543</v>
      </c>
      <c r="CZ17" s="237">
        <f>'BAR BB| Open rates'!CZ17*0.82+25</f>
        <v>24543</v>
      </c>
      <c r="DA17" s="237">
        <f>'BAR BB| Open rates'!DA17*0.82+25</f>
        <v>24543</v>
      </c>
      <c r="DB17" s="237">
        <f>'BAR BB| Open rates'!DB17*0.82+25</f>
        <v>24543</v>
      </c>
      <c r="DC17" s="237">
        <f>'BAR BB| Open rates'!DC17*0.82+25</f>
        <v>26183</v>
      </c>
      <c r="DD17" s="237">
        <f>'BAR BB| Open rates'!DD17*0.82+25</f>
        <v>26183</v>
      </c>
      <c r="DE17" s="237">
        <f>'BAR BB| Open rates'!DE17*0.82+25</f>
        <v>24543</v>
      </c>
      <c r="DF17" s="237">
        <f>'BAR BB| Open rates'!DF17*0.82+25</f>
        <v>24543</v>
      </c>
      <c r="DG17" s="237">
        <f>'BAR BB| Open rates'!DG17*0.82+25</f>
        <v>24543</v>
      </c>
      <c r="DH17" s="237">
        <f>'BAR BB| Open rates'!DH17*0.82+25</f>
        <v>24543</v>
      </c>
      <c r="DI17" s="237">
        <f>'BAR BB| Open rates'!DI17*0.82+25</f>
        <v>24543</v>
      </c>
      <c r="DJ17" s="237">
        <f>'BAR BB| Open rates'!DJ17*0.82+25</f>
        <v>26183</v>
      </c>
      <c r="DK17" s="237">
        <f>'BAR BB| Open rates'!DK17*0.82+25</f>
        <v>26183</v>
      </c>
      <c r="DL17" s="237">
        <f>'BAR BB| Open rates'!DL17*0.82+25</f>
        <v>24543</v>
      </c>
      <c r="DM17" s="237">
        <f>'BAR BB| Open rates'!DM17*0.82+25</f>
        <v>24543</v>
      </c>
      <c r="DN17" s="237">
        <f>'BAR BB| Open rates'!DN17*0.82+25</f>
        <v>24543</v>
      </c>
      <c r="DO17" s="237">
        <f>'BAR BB| Open rates'!DO17*0.82+25</f>
        <v>24543</v>
      </c>
      <c r="DP17" s="237">
        <f>'BAR BB| Open rates'!DP17*0.82+25</f>
        <v>24543</v>
      </c>
      <c r="DQ17" s="237">
        <f>'BAR BB| Open rates'!DQ17*0.82+25</f>
        <v>26183</v>
      </c>
      <c r="DR17" s="237">
        <f>'BAR BB| Open rates'!DR17*0.82+25</f>
        <v>26183</v>
      </c>
      <c r="DS17" s="237">
        <f>'BAR BB| Open rates'!DS17*0.82+25</f>
        <v>24543</v>
      </c>
      <c r="DT17" s="237">
        <f>'BAR BB| Open rates'!DT17*0.82+25</f>
        <v>24543</v>
      </c>
      <c r="DU17" s="237">
        <f>'BAR BB| Open rates'!DU17*0.82+25</f>
        <v>24543</v>
      </c>
      <c r="DV17" s="237">
        <f>'BAR BB| Open rates'!DV17*0.82+25</f>
        <v>24543</v>
      </c>
      <c r="DW17" s="237">
        <f>'BAR BB| Open rates'!DW17*0.82+25</f>
        <v>24543</v>
      </c>
      <c r="DX17" s="237">
        <f>'BAR BB| Open rates'!DX17*0.82+25</f>
        <v>26183</v>
      </c>
      <c r="DY17" s="237">
        <f>'BAR BB| Open rates'!DY17*0.82+25</f>
        <v>26183</v>
      </c>
      <c r="DZ17" s="237">
        <f>'BAR BB| Open rates'!DZ17*0.82+25</f>
        <v>27577</v>
      </c>
      <c r="EA17" s="237">
        <f>'BAR BB| Open rates'!EA17*0.82+25</f>
        <v>27577</v>
      </c>
      <c r="EB17" s="237">
        <f>'BAR BB| Open rates'!EB17*0.82+25</f>
        <v>27577</v>
      </c>
      <c r="EC17" s="237">
        <f>'BAR BB| Open rates'!EC17*0.82+25</f>
        <v>29381</v>
      </c>
      <c r="ED17" s="237">
        <f>'BAR BB| Open rates'!ED17*0.82+25</f>
        <v>29381</v>
      </c>
      <c r="EE17" s="237">
        <f>'BAR BB| Open rates'!EE17*0.82+25</f>
        <v>29381</v>
      </c>
      <c r="EF17" s="237">
        <f>'BAR BB| Open rates'!EF17*0.82+25</f>
        <v>29381</v>
      </c>
      <c r="EG17" s="237">
        <f>'BAR BB| Open rates'!EG17*0.82+25</f>
        <v>23723</v>
      </c>
      <c r="EH17" s="237">
        <f>'BAR BB| Open rates'!EH17*0.82+25</f>
        <v>22083</v>
      </c>
      <c r="EI17" s="237">
        <f>'BAR BB| Open rates'!EI17*0.82+25</f>
        <v>22083</v>
      </c>
      <c r="EJ17" s="237">
        <f>'BAR BB| Open rates'!EJ17*0.82+25</f>
        <v>22083</v>
      </c>
      <c r="EK17" s="237">
        <f>'BAR BB| Open rates'!EK17*0.82+25</f>
        <v>22083</v>
      </c>
      <c r="EL17" s="237">
        <f>'BAR BB| Open rates'!EL17*0.82+25</f>
        <v>22903</v>
      </c>
      <c r="EM17" s="237">
        <f>'BAR BB| Open rates'!EM17*0.82+25</f>
        <v>22903</v>
      </c>
      <c r="EN17" s="237">
        <f>'BAR BB| Open rates'!EN17*0.82+25</f>
        <v>22083</v>
      </c>
      <c r="EO17" s="237">
        <f>'BAR BB| Open rates'!EO17*0.82+25</f>
        <v>22083</v>
      </c>
      <c r="EP17" s="237">
        <f>'BAR BB| Open rates'!EP17*0.82+25</f>
        <v>22083</v>
      </c>
      <c r="EQ17" s="237">
        <f>'BAR BB| Open rates'!EQ17*0.82+25</f>
        <v>22083</v>
      </c>
      <c r="ER17" s="237">
        <f>'BAR BB| Open rates'!ER17*0.82+25</f>
        <v>22083</v>
      </c>
      <c r="ES17" s="237">
        <f>'BAR BB| Open rates'!ES17*0.82+25</f>
        <v>22903</v>
      </c>
      <c r="ET17" s="237">
        <f>'BAR BB| Open rates'!ET17*0.82+25</f>
        <v>22903</v>
      </c>
      <c r="EU17" s="237">
        <f>'BAR BB| Open rates'!EU17*0.82+25</f>
        <v>22083</v>
      </c>
      <c r="EV17" s="237">
        <f>'BAR BB| Open rates'!EV17*0.82+25</f>
        <v>22083</v>
      </c>
      <c r="EW17" s="237">
        <f>'BAR BB| Open rates'!EW17*0.82+25</f>
        <v>22083</v>
      </c>
      <c r="EX17" s="237">
        <f>'BAR BB| Open rates'!EX17*0.82+25</f>
        <v>22083</v>
      </c>
      <c r="EY17" s="237">
        <f>'BAR BB| Open rates'!EY17*0.82+25</f>
        <v>22083</v>
      </c>
      <c r="EZ17" s="237">
        <f>'BAR BB| Open rates'!EZ17*0.82+25</f>
        <v>22903</v>
      </c>
      <c r="FA17" s="237">
        <f>'BAR BB| Open rates'!FA17*0.82+25</f>
        <v>22903</v>
      </c>
      <c r="FB17" s="237">
        <f>'BAR BB| Open rates'!FB17*0.82+25</f>
        <v>22083</v>
      </c>
      <c r="FC17" s="237">
        <f>'BAR BB| Open rates'!FC17*0.82+25</f>
        <v>22083</v>
      </c>
      <c r="FD17" s="237">
        <f>'BAR BB| Open rates'!FD17*0.82+25</f>
        <v>22083</v>
      </c>
      <c r="FE17" s="237">
        <f>'BAR BB| Open rates'!FE17*0.82+25</f>
        <v>22083</v>
      </c>
      <c r="FF17" s="237">
        <f>'BAR BB| Open rates'!FF17*0.82+25</f>
        <v>22083</v>
      </c>
      <c r="FG17" s="237">
        <f>'BAR BB| Open rates'!FG17*0.82+25</f>
        <v>22903</v>
      </c>
      <c r="FH17" s="237">
        <f>'BAR BB| Open rates'!FH17*0.82+25</f>
        <v>22903</v>
      </c>
      <c r="FI17" s="237">
        <f>'BAR BB| Open rates'!FI17*0.82+25</f>
        <v>22083</v>
      </c>
      <c r="FJ17" s="237">
        <f>'BAR BB| Open rates'!FJ17*0.82+25</f>
        <v>22083</v>
      </c>
      <c r="FK17" s="237">
        <f>'BAR BB| Open rates'!FK17*0.82+25</f>
        <v>22083</v>
      </c>
      <c r="FL17" s="237">
        <f>'BAR BB| Open rates'!FL17*0.82+25</f>
        <v>22083</v>
      </c>
      <c r="FM17" s="237">
        <f>'BAR BB| Open rates'!FM17*0.82+25</f>
        <v>22083</v>
      </c>
      <c r="FN17" s="237">
        <f>'BAR BB| Open rates'!FN17*0.82+25</f>
        <v>22903</v>
      </c>
      <c r="FO17" s="237">
        <f>'BAR BB| Open rates'!FO17*0.82+25</f>
        <v>22903</v>
      </c>
      <c r="FP17" s="237">
        <f>'BAR BB| Open rates'!FP17*0.82+25</f>
        <v>22083</v>
      </c>
      <c r="FQ17" s="237">
        <f>'BAR BB| Open rates'!FQ17*0.82+25</f>
        <v>22083</v>
      </c>
      <c r="FR17" s="237">
        <f>'BAR BB| Open rates'!FR17*0.82+25</f>
        <v>22083</v>
      </c>
      <c r="FS17" s="237">
        <f>'BAR BB| Open rates'!FS17*0.82+25</f>
        <v>22083</v>
      </c>
      <c r="FT17" s="237">
        <f>'BAR BB| Open rates'!FT17*0.82+25</f>
        <v>22083</v>
      </c>
      <c r="FU17" s="237">
        <f>'BAR BB| Open rates'!FU17*0.82+25</f>
        <v>22903</v>
      </c>
      <c r="FV17" s="237">
        <f>'BAR BB| Open rates'!FV17*0.82+25</f>
        <v>22903</v>
      </c>
      <c r="FW17" s="237">
        <f>'BAR BB| Open rates'!FW17*0.82+25</f>
        <v>25937</v>
      </c>
      <c r="FX17" s="237">
        <f>'BAR BB| Open rates'!FX17*0.82+25</f>
        <v>25937</v>
      </c>
      <c r="FY17" s="237">
        <f>'BAR BB| Open rates'!FY17*0.82+25</f>
        <v>25937</v>
      </c>
      <c r="FZ17" s="237">
        <f>'BAR BB| Open rates'!FZ17*0.82+25</f>
        <v>25937</v>
      </c>
      <c r="GA17" s="237">
        <f>'BAR BB| Open rates'!GA17*0.82+25</f>
        <v>25937</v>
      </c>
      <c r="GB17" s="237">
        <f>'BAR BB| Open rates'!GB17*0.82+25</f>
        <v>27741</v>
      </c>
      <c r="GC17" s="237">
        <f>'BAR BB| Open rates'!GC17*0.82+25</f>
        <v>27741</v>
      </c>
      <c r="GD17" s="237">
        <f>'BAR BB| Open rates'!GD17*0.82+25</f>
        <v>27741</v>
      </c>
      <c r="GE17" s="237">
        <f>'BAR BB| Open rates'!GE17*0.82+25</f>
        <v>27741</v>
      </c>
    </row>
    <row r="18" spans="1:187" s="36" customFormat="1" ht="12" customHeight="1" x14ac:dyDescent="0.2">
      <c r="A18" s="237">
        <v>2</v>
      </c>
      <c r="B18" s="237">
        <f>'BAR BB| Open rates'!B18*0.82+25</f>
        <v>35613</v>
      </c>
      <c r="C18" s="237">
        <f>'BAR BB| Open rates'!C18*0.82+25</f>
        <v>35613</v>
      </c>
      <c r="D18" s="237">
        <f>'BAR BB| Open rates'!D18*0.82+25</f>
        <v>33399</v>
      </c>
      <c r="E18" s="237">
        <f>'BAR BB| Open rates'!E18*0.82+25</f>
        <v>33399</v>
      </c>
      <c r="F18" s="237">
        <f>'BAR BB| Open rates'!F18*0.82+25</f>
        <v>31594.999999999996</v>
      </c>
      <c r="G18" s="237">
        <f>'BAR BB| Open rates'!G18*0.82+25</f>
        <v>33399</v>
      </c>
      <c r="H18" s="237">
        <f>'BAR BB| Open rates'!H18*0.82+25</f>
        <v>33399</v>
      </c>
      <c r="I18" s="237">
        <f>'BAR BB| Open rates'!I18*0.82+25</f>
        <v>35039</v>
      </c>
      <c r="J18" s="237">
        <f>'BAR BB| Open rates'!J18*0.82+25</f>
        <v>35039</v>
      </c>
      <c r="K18" s="237">
        <f>'BAR BB| Open rates'!K18*0.82+25</f>
        <v>33399</v>
      </c>
      <c r="L18" s="237">
        <f>'BAR BB| Open rates'!L18*0.82+25</f>
        <v>33399</v>
      </c>
      <c r="M18" s="237">
        <f>'BAR BB| Open rates'!M18*0.82+25</f>
        <v>33399</v>
      </c>
      <c r="N18" s="237">
        <f>'BAR BB| Open rates'!N18*0.82+25</f>
        <v>33399</v>
      </c>
      <c r="O18" s="237">
        <f>'BAR BB| Open rates'!O18*0.82+25</f>
        <v>33399</v>
      </c>
      <c r="P18" s="237">
        <f>'BAR BB| Open rates'!P18*0.82+25</f>
        <v>35039</v>
      </c>
      <c r="Q18" s="237">
        <f>'BAR BB| Open rates'!Q18*0.82+25</f>
        <v>35039</v>
      </c>
      <c r="R18" s="237">
        <f>'BAR BB| Open rates'!R18*0.82+25</f>
        <v>35039</v>
      </c>
      <c r="S18" s="237">
        <f>'BAR BB| Open rates'!S18*0.82+25</f>
        <v>35039</v>
      </c>
      <c r="T18" s="237">
        <f>'BAR BB| Open rates'!T18*0.82+25</f>
        <v>35039</v>
      </c>
      <c r="U18" s="237">
        <f>'BAR BB| Open rates'!U18*0.82+25</f>
        <v>35039</v>
      </c>
      <c r="V18" s="237">
        <f>'BAR BB| Open rates'!V18*0.82+25</f>
        <v>35039</v>
      </c>
      <c r="W18" s="237">
        <f>'BAR BB| Open rates'!W18*0.82+25</f>
        <v>36679</v>
      </c>
      <c r="X18" s="237">
        <f>'BAR BB| Open rates'!X18*0.82+25</f>
        <v>36679</v>
      </c>
      <c r="Y18" s="237">
        <f>'BAR BB| Open rates'!Y18*0.82+25</f>
        <v>35039</v>
      </c>
      <c r="Z18" s="237">
        <f>'BAR BB| Open rates'!Z18*0.82+25</f>
        <v>35039</v>
      </c>
      <c r="AA18" s="237">
        <f>'BAR BB| Open rates'!AA18*0.82+25</f>
        <v>35039</v>
      </c>
      <c r="AB18" s="237">
        <f>'BAR BB| Open rates'!AB18*0.82+25</f>
        <v>35039</v>
      </c>
      <c r="AC18" s="237">
        <f>'BAR BB| Open rates'!AC18*0.82+25</f>
        <v>35039</v>
      </c>
      <c r="AD18" s="237">
        <f>'BAR BB| Open rates'!AD18*0.82+25</f>
        <v>36679</v>
      </c>
      <c r="AE18" s="237">
        <f>'BAR BB| Open rates'!AE18*0.82+25</f>
        <v>36679</v>
      </c>
      <c r="AF18" s="237">
        <f>'BAR BB| Open rates'!AF18*0.82+25</f>
        <v>35039</v>
      </c>
      <c r="AG18" s="237">
        <f>'BAR BB| Open rates'!AG18*0.82+25</f>
        <v>35039</v>
      </c>
      <c r="AH18" s="237">
        <f>'BAR BB| Open rates'!AH18*0.82+25</f>
        <v>35039</v>
      </c>
      <c r="AI18" s="237">
        <f>'BAR BB| Open rates'!AI18*0.82+25</f>
        <v>35039</v>
      </c>
      <c r="AJ18" s="237">
        <f>'BAR BB| Open rates'!AJ18*0.82+25</f>
        <v>35039</v>
      </c>
      <c r="AK18" s="237">
        <f>'BAR BB| Open rates'!AK18*0.82+25</f>
        <v>36679</v>
      </c>
      <c r="AL18" s="237">
        <f>'BAR BB| Open rates'!AL18*0.82+25</f>
        <v>36679</v>
      </c>
      <c r="AM18" s="237">
        <f>'BAR BB| Open rates'!AM18*0.82+25</f>
        <v>35039</v>
      </c>
      <c r="AN18" s="237">
        <f>'BAR BB| Open rates'!AN18*0.82+25</f>
        <v>35039</v>
      </c>
      <c r="AO18" s="237">
        <f>'BAR BB| Open rates'!AO18*0.82+25</f>
        <v>35039</v>
      </c>
      <c r="AP18" s="237">
        <f>'BAR BB| Open rates'!AP18*0.82+25</f>
        <v>35039</v>
      </c>
      <c r="AQ18" s="237">
        <f>'BAR BB| Open rates'!AQ18*0.82+25</f>
        <v>35039</v>
      </c>
      <c r="AR18" s="237">
        <f>'BAR BB| Open rates'!AR18*0.82+25</f>
        <v>36679</v>
      </c>
      <c r="AS18" s="237">
        <f>'BAR BB| Open rates'!AS18*0.82+25</f>
        <v>36679</v>
      </c>
      <c r="AT18" s="237">
        <f>'BAR BB| Open rates'!AT18*0.82+25</f>
        <v>35039</v>
      </c>
      <c r="AU18" s="237">
        <f>'BAR BB| Open rates'!AU18*0.82+25</f>
        <v>35039</v>
      </c>
      <c r="AV18" s="237">
        <f>'BAR BB| Open rates'!AV18*0.82+25</f>
        <v>35039</v>
      </c>
      <c r="AW18" s="237">
        <f>'BAR BB| Open rates'!AW18*0.82+25</f>
        <v>35039</v>
      </c>
      <c r="AX18" s="237">
        <f>'BAR BB| Open rates'!AX18*0.82+25</f>
        <v>35039</v>
      </c>
      <c r="AY18" s="237">
        <f>'BAR BB| Open rates'!AY18*0.82+25</f>
        <v>36679</v>
      </c>
      <c r="AZ18" s="237">
        <f>'BAR BB| Open rates'!AZ18*0.82+25</f>
        <v>36679</v>
      </c>
      <c r="BA18" s="237">
        <f>'BAR BB| Open rates'!BA18*0.82+25</f>
        <v>35039</v>
      </c>
      <c r="BB18" s="237">
        <f>'BAR BB| Open rates'!BB18*0.82+25</f>
        <v>35039</v>
      </c>
      <c r="BC18" s="237">
        <f>'BAR BB| Open rates'!BC18*0.82+25</f>
        <v>35039</v>
      </c>
      <c r="BD18" s="237">
        <f>'BAR BB| Open rates'!BD18*0.82+25</f>
        <v>35039</v>
      </c>
      <c r="BE18" s="237">
        <f>'BAR BB| Open rates'!BE18*0.82+25</f>
        <v>35039</v>
      </c>
      <c r="BF18" s="237">
        <f>'BAR BB| Open rates'!BF18*0.82+25</f>
        <v>36679</v>
      </c>
      <c r="BG18" s="237">
        <f>'BAR BB| Open rates'!BG18*0.82+25</f>
        <v>36679</v>
      </c>
      <c r="BH18" s="237">
        <f>'BAR BB| Open rates'!BH18*0.82+25</f>
        <v>32414.999999999996</v>
      </c>
      <c r="BI18" s="237">
        <f>'BAR BB| Open rates'!BI18*0.82+25</f>
        <v>32414.999999999996</v>
      </c>
      <c r="BJ18" s="237">
        <f>'BAR BB| Open rates'!BJ18*0.82+25</f>
        <v>32414.999999999996</v>
      </c>
      <c r="BK18" s="237">
        <f>'BAR BB| Open rates'!BK18*0.82+25</f>
        <v>32414.999999999996</v>
      </c>
      <c r="BL18" s="237">
        <f>'BAR BB| Open rates'!BL18*0.82+25</f>
        <v>32414.999999999996</v>
      </c>
      <c r="BM18" s="237">
        <f>'BAR BB| Open rates'!BM18*0.82+25</f>
        <v>33399</v>
      </c>
      <c r="BN18" s="237">
        <f>'BAR BB| Open rates'!BN18*0.82+25</f>
        <v>33399</v>
      </c>
      <c r="BO18" s="237">
        <f>'BAR BB| Open rates'!BO18*0.82+25</f>
        <v>31594.999999999996</v>
      </c>
      <c r="BP18" s="237">
        <f>'BAR BB| Open rates'!BP18*0.82+25</f>
        <v>31594.999999999996</v>
      </c>
      <c r="BQ18" s="237">
        <f>'BAR BB| Open rates'!BQ18*0.82+25</f>
        <v>33399</v>
      </c>
      <c r="BR18" s="237">
        <f>'BAR BB| Open rates'!BR18*0.82+25</f>
        <v>33399</v>
      </c>
      <c r="BS18" s="237">
        <f>'BAR BB| Open rates'!BS18*0.82+25</f>
        <v>33399</v>
      </c>
      <c r="BT18" s="237">
        <f>'BAR BB| Open rates'!BT18*0.82+25</f>
        <v>33399</v>
      </c>
      <c r="BU18" s="237">
        <f>'BAR BB| Open rates'!BU18*0.82+25</f>
        <v>33399</v>
      </c>
      <c r="BV18" s="237">
        <f>'BAR BB| Open rates'!BV18*0.82+25</f>
        <v>31594.999999999996</v>
      </c>
      <c r="BW18" s="237">
        <f>'BAR BB| Open rates'!BW18*0.82+25</f>
        <v>31594.999999999996</v>
      </c>
      <c r="BX18" s="237">
        <f>'BAR BB| Open rates'!BX18*0.82+25</f>
        <v>31594.999999999996</v>
      </c>
      <c r="BY18" s="237">
        <f>'BAR BB| Open rates'!BY18*0.82+25</f>
        <v>31594.999999999996</v>
      </c>
      <c r="BZ18" s="237">
        <f>'BAR BB| Open rates'!BZ18*0.82+25</f>
        <v>31594.999999999996</v>
      </c>
      <c r="CA18" s="237">
        <f>'BAR BB| Open rates'!CA18*0.82+25</f>
        <v>33399</v>
      </c>
      <c r="CB18" s="237">
        <f>'BAR BB| Open rates'!CB18*0.82+25</f>
        <v>33399</v>
      </c>
      <c r="CC18" s="237">
        <f>'BAR BB| Open rates'!CC18*0.82+25</f>
        <v>31594.999999999996</v>
      </c>
      <c r="CD18" s="237">
        <f>'BAR BB| Open rates'!CD18*0.82+25</f>
        <v>31594.999999999996</v>
      </c>
      <c r="CE18" s="237">
        <f>'BAR BB| Open rates'!CE18*0.82+25</f>
        <v>31594.999999999996</v>
      </c>
      <c r="CF18" s="237">
        <f>'BAR BB| Open rates'!CF18*0.82+25</f>
        <v>31594.999999999996</v>
      </c>
      <c r="CG18" s="237">
        <f>'BAR BB| Open rates'!CG18*0.82+25</f>
        <v>31594.999999999996</v>
      </c>
      <c r="CH18" s="237">
        <f>'BAR BB| Open rates'!CH18*0.82+25</f>
        <v>33399</v>
      </c>
      <c r="CI18" s="237">
        <f>'BAR BB| Open rates'!CI18*0.82+25</f>
        <v>33399</v>
      </c>
      <c r="CJ18" s="237">
        <f>'BAR BB| Open rates'!CJ18*0.82+25</f>
        <v>31594.999999999996</v>
      </c>
      <c r="CK18" s="237">
        <f>'BAR BB| Open rates'!CK18*0.82+25</f>
        <v>31594.999999999996</v>
      </c>
      <c r="CL18" s="237">
        <f>'BAR BB| Open rates'!CL18*0.82+25</f>
        <v>31594.999999999996</v>
      </c>
      <c r="CM18" s="237">
        <f>'BAR BB| Open rates'!CM18*0.82+25</f>
        <v>31594.999999999996</v>
      </c>
      <c r="CN18" s="237">
        <f>'BAR BB| Open rates'!CN18*0.82+25</f>
        <v>31594.999999999996</v>
      </c>
      <c r="CO18" s="237">
        <f>'BAR BB| Open rates'!CO18*0.82+25</f>
        <v>33399</v>
      </c>
      <c r="CP18" s="237">
        <f>'BAR BB| Open rates'!CP18*0.82+25</f>
        <v>33399</v>
      </c>
      <c r="CQ18" s="237">
        <f>'BAR BB| Open rates'!CQ18*0.82+25</f>
        <v>31594.999999999996</v>
      </c>
      <c r="CR18" s="237">
        <f>'BAR BB| Open rates'!CR18*0.82+25</f>
        <v>31594.999999999996</v>
      </c>
      <c r="CS18" s="237">
        <f>'BAR BB| Open rates'!CS18*0.82+25</f>
        <v>31594.999999999996</v>
      </c>
      <c r="CT18" s="237">
        <f>'BAR BB| Open rates'!CT18*0.82+25</f>
        <v>31594.999999999996</v>
      </c>
      <c r="CU18" s="237">
        <f>'BAR BB| Open rates'!CU18*0.82+25</f>
        <v>28643</v>
      </c>
      <c r="CV18" s="237">
        <f>'BAR BB| Open rates'!CV18*0.82+25</f>
        <v>28643</v>
      </c>
      <c r="CW18" s="237">
        <f>'BAR BB| Open rates'!CW18*0.82+25</f>
        <v>28643</v>
      </c>
      <c r="CX18" s="237">
        <f>'BAR BB| Open rates'!CX18*0.82+25</f>
        <v>27003</v>
      </c>
      <c r="CY18" s="237">
        <f>'BAR BB| Open rates'!CY18*0.82+25</f>
        <v>27003</v>
      </c>
      <c r="CZ18" s="237">
        <f>'BAR BB| Open rates'!CZ18*0.82+25</f>
        <v>27003</v>
      </c>
      <c r="DA18" s="237">
        <f>'BAR BB| Open rates'!DA18*0.82+25</f>
        <v>27003</v>
      </c>
      <c r="DB18" s="237">
        <f>'BAR BB| Open rates'!DB18*0.82+25</f>
        <v>27003</v>
      </c>
      <c r="DC18" s="237">
        <f>'BAR BB| Open rates'!DC18*0.82+25</f>
        <v>28643</v>
      </c>
      <c r="DD18" s="237">
        <f>'BAR BB| Open rates'!DD18*0.82+25</f>
        <v>28643</v>
      </c>
      <c r="DE18" s="237">
        <f>'BAR BB| Open rates'!DE18*0.82+25</f>
        <v>27003</v>
      </c>
      <c r="DF18" s="237">
        <f>'BAR BB| Open rates'!DF18*0.82+25</f>
        <v>27003</v>
      </c>
      <c r="DG18" s="237">
        <f>'BAR BB| Open rates'!DG18*0.82+25</f>
        <v>27003</v>
      </c>
      <c r="DH18" s="237">
        <f>'BAR BB| Open rates'!DH18*0.82+25</f>
        <v>27003</v>
      </c>
      <c r="DI18" s="237">
        <f>'BAR BB| Open rates'!DI18*0.82+25</f>
        <v>27003</v>
      </c>
      <c r="DJ18" s="237">
        <f>'BAR BB| Open rates'!DJ18*0.82+25</f>
        <v>28643</v>
      </c>
      <c r="DK18" s="237">
        <f>'BAR BB| Open rates'!DK18*0.82+25</f>
        <v>28643</v>
      </c>
      <c r="DL18" s="237">
        <f>'BAR BB| Open rates'!DL18*0.82+25</f>
        <v>27003</v>
      </c>
      <c r="DM18" s="237">
        <f>'BAR BB| Open rates'!DM18*0.82+25</f>
        <v>27003</v>
      </c>
      <c r="DN18" s="237">
        <f>'BAR BB| Open rates'!DN18*0.82+25</f>
        <v>27003</v>
      </c>
      <c r="DO18" s="237">
        <f>'BAR BB| Open rates'!DO18*0.82+25</f>
        <v>27003</v>
      </c>
      <c r="DP18" s="237">
        <f>'BAR BB| Open rates'!DP18*0.82+25</f>
        <v>27003</v>
      </c>
      <c r="DQ18" s="237">
        <f>'BAR BB| Open rates'!DQ18*0.82+25</f>
        <v>28643</v>
      </c>
      <c r="DR18" s="237">
        <f>'BAR BB| Open rates'!DR18*0.82+25</f>
        <v>28643</v>
      </c>
      <c r="DS18" s="237">
        <f>'BAR BB| Open rates'!DS18*0.82+25</f>
        <v>27003</v>
      </c>
      <c r="DT18" s="237">
        <f>'BAR BB| Open rates'!DT18*0.82+25</f>
        <v>27003</v>
      </c>
      <c r="DU18" s="237">
        <f>'BAR BB| Open rates'!DU18*0.82+25</f>
        <v>27003</v>
      </c>
      <c r="DV18" s="237">
        <f>'BAR BB| Open rates'!DV18*0.82+25</f>
        <v>27003</v>
      </c>
      <c r="DW18" s="237">
        <f>'BAR BB| Open rates'!DW18*0.82+25</f>
        <v>27003</v>
      </c>
      <c r="DX18" s="237">
        <f>'BAR BB| Open rates'!DX18*0.82+25</f>
        <v>28643</v>
      </c>
      <c r="DY18" s="237">
        <f>'BAR BB| Open rates'!DY18*0.82+25</f>
        <v>28643</v>
      </c>
      <c r="DZ18" s="237">
        <f>'BAR BB| Open rates'!DZ18*0.82+25</f>
        <v>30037</v>
      </c>
      <c r="EA18" s="237">
        <f>'BAR BB| Open rates'!EA18*0.82+25</f>
        <v>30037</v>
      </c>
      <c r="EB18" s="237">
        <f>'BAR BB| Open rates'!EB18*0.82+25</f>
        <v>30037</v>
      </c>
      <c r="EC18" s="237">
        <f>'BAR BB| Open rates'!EC18*0.82+25</f>
        <v>31840.999999999996</v>
      </c>
      <c r="ED18" s="237">
        <f>'BAR BB| Open rates'!ED18*0.82+25</f>
        <v>31840.999999999996</v>
      </c>
      <c r="EE18" s="237">
        <f>'BAR BB| Open rates'!EE18*0.82+25</f>
        <v>31840.999999999996</v>
      </c>
      <c r="EF18" s="237">
        <f>'BAR BB| Open rates'!EF18*0.82+25</f>
        <v>31840.999999999996</v>
      </c>
      <c r="EG18" s="237">
        <f>'BAR BB| Open rates'!EG18*0.82+25</f>
        <v>26183</v>
      </c>
      <c r="EH18" s="237">
        <f>'BAR BB| Open rates'!EH18*0.82+25</f>
        <v>24543</v>
      </c>
      <c r="EI18" s="237">
        <f>'BAR BB| Open rates'!EI18*0.82+25</f>
        <v>24543</v>
      </c>
      <c r="EJ18" s="237">
        <f>'BAR BB| Open rates'!EJ18*0.82+25</f>
        <v>24543</v>
      </c>
      <c r="EK18" s="237">
        <f>'BAR BB| Open rates'!EK18*0.82+25</f>
        <v>24543</v>
      </c>
      <c r="EL18" s="237">
        <f>'BAR BB| Open rates'!EL18*0.82+25</f>
        <v>25363</v>
      </c>
      <c r="EM18" s="237">
        <f>'BAR BB| Open rates'!EM18*0.82+25</f>
        <v>25363</v>
      </c>
      <c r="EN18" s="237">
        <f>'BAR BB| Open rates'!EN18*0.82+25</f>
        <v>24543</v>
      </c>
      <c r="EO18" s="237">
        <f>'BAR BB| Open rates'!EO18*0.82+25</f>
        <v>24543</v>
      </c>
      <c r="EP18" s="237">
        <f>'BAR BB| Open rates'!EP18*0.82+25</f>
        <v>24543</v>
      </c>
      <c r="EQ18" s="237">
        <f>'BAR BB| Open rates'!EQ18*0.82+25</f>
        <v>24543</v>
      </c>
      <c r="ER18" s="237">
        <f>'BAR BB| Open rates'!ER18*0.82+25</f>
        <v>24543</v>
      </c>
      <c r="ES18" s="237">
        <f>'BAR BB| Open rates'!ES18*0.82+25</f>
        <v>25363</v>
      </c>
      <c r="ET18" s="237">
        <f>'BAR BB| Open rates'!ET18*0.82+25</f>
        <v>25363</v>
      </c>
      <c r="EU18" s="237">
        <f>'BAR BB| Open rates'!EU18*0.82+25</f>
        <v>24543</v>
      </c>
      <c r="EV18" s="237">
        <f>'BAR BB| Open rates'!EV18*0.82+25</f>
        <v>24543</v>
      </c>
      <c r="EW18" s="237">
        <f>'BAR BB| Open rates'!EW18*0.82+25</f>
        <v>24543</v>
      </c>
      <c r="EX18" s="237">
        <f>'BAR BB| Open rates'!EX18*0.82+25</f>
        <v>24543</v>
      </c>
      <c r="EY18" s="237">
        <f>'BAR BB| Open rates'!EY18*0.82+25</f>
        <v>24543</v>
      </c>
      <c r="EZ18" s="237">
        <f>'BAR BB| Open rates'!EZ18*0.82+25</f>
        <v>25363</v>
      </c>
      <c r="FA18" s="237">
        <f>'BAR BB| Open rates'!FA18*0.82+25</f>
        <v>25363</v>
      </c>
      <c r="FB18" s="237">
        <f>'BAR BB| Open rates'!FB18*0.82+25</f>
        <v>24543</v>
      </c>
      <c r="FC18" s="237">
        <f>'BAR BB| Open rates'!FC18*0.82+25</f>
        <v>24543</v>
      </c>
      <c r="FD18" s="237">
        <f>'BAR BB| Open rates'!FD18*0.82+25</f>
        <v>24543</v>
      </c>
      <c r="FE18" s="237">
        <f>'BAR BB| Open rates'!FE18*0.82+25</f>
        <v>24543</v>
      </c>
      <c r="FF18" s="237">
        <f>'BAR BB| Open rates'!FF18*0.82+25</f>
        <v>24543</v>
      </c>
      <c r="FG18" s="237">
        <f>'BAR BB| Open rates'!FG18*0.82+25</f>
        <v>25363</v>
      </c>
      <c r="FH18" s="237">
        <f>'BAR BB| Open rates'!FH18*0.82+25</f>
        <v>25363</v>
      </c>
      <c r="FI18" s="237">
        <f>'BAR BB| Open rates'!FI18*0.82+25</f>
        <v>24543</v>
      </c>
      <c r="FJ18" s="237">
        <f>'BAR BB| Open rates'!FJ18*0.82+25</f>
        <v>24543</v>
      </c>
      <c r="FK18" s="237">
        <f>'BAR BB| Open rates'!FK18*0.82+25</f>
        <v>24543</v>
      </c>
      <c r="FL18" s="237">
        <f>'BAR BB| Open rates'!FL18*0.82+25</f>
        <v>24543</v>
      </c>
      <c r="FM18" s="237">
        <f>'BAR BB| Open rates'!FM18*0.82+25</f>
        <v>24543</v>
      </c>
      <c r="FN18" s="237">
        <f>'BAR BB| Open rates'!FN18*0.82+25</f>
        <v>25363</v>
      </c>
      <c r="FO18" s="237">
        <f>'BAR BB| Open rates'!FO18*0.82+25</f>
        <v>25363</v>
      </c>
      <c r="FP18" s="237">
        <f>'BAR BB| Open rates'!FP18*0.82+25</f>
        <v>24543</v>
      </c>
      <c r="FQ18" s="237">
        <f>'BAR BB| Open rates'!FQ18*0.82+25</f>
        <v>24543</v>
      </c>
      <c r="FR18" s="237">
        <f>'BAR BB| Open rates'!FR18*0.82+25</f>
        <v>24543</v>
      </c>
      <c r="FS18" s="237">
        <f>'BAR BB| Open rates'!FS18*0.82+25</f>
        <v>24543</v>
      </c>
      <c r="FT18" s="237">
        <f>'BAR BB| Open rates'!FT18*0.82+25</f>
        <v>24543</v>
      </c>
      <c r="FU18" s="237">
        <f>'BAR BB| Open rates'!FU18*0.82+25</f>
        <v>25363</v>
      </c>
      <c r="FV18" s="237">
        <f>'BAR BB| Open rates'!FV18*0.82+25</f>
        <v>25363</v>
      </c>
      <c r="FW18" s="237">
        <f>'BAR BB| Open rates'!FW18*0.82+25</f>
        <v>28397</v>
      </c>
      <c r="FX18" s="237">
        <f>'BAR BB| Open rates'!FX18*0.82+25</f>
        <v>28397</v>
      </c>
      <c r="FY18" s="237">
        <f>'BAR BB| Open rates'!FY18*0.82+25</f>
        <v>28397</v>
      </c>
      <c r="FZ18" s="237">
        <f>'BAR BB| Open rates'!FZ18*0.82+25</f>
        <v>28397</v>
      </c>
      <c r="GA18" s="237">
        <f>'BAR BB| Open rates'!GA18*0.82+25</f>
        <v>28397</v>
      </c>
      <c r="GB18" s="237">
        <f>'BAR BB| Open rates'!GB18*0.82+25</f>
        <v>30201</v>
      </c>
      <c r="GC18" s="237">
        <f>'BAR BB| Open rates'!GC18*0.82+25</f>
        <v>30201</v>
      </c>
      <c r="GD18" s="237">
        <f>'BAR BB| Open rates'!GD18*0.82+25</f>
        <v>30201</v>
      </c>
      <c r="GE18" s="237">
        <f>'BAR BB| Open rates'!GE18*0.82+25</f>
        <v>30201</v>
      </c>
    </row>
    <row r="19" spans="1:187" s="36" customFormat="1" ht="12" customHeight="1" x14ac:dyDescent="0.2">
      <c r="A19" s="236" t="s">
        <v>179</v>
      </c>
      <c r="B19" s="236"/>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c r="DH19" s="236"/>
      <c r="DI19" s="236"/>
      <c r="DJ19" s="236"/>
      <c r="DK19" s="236"/>
      <c r="DL19" s="236"/>
      <c r="DM19" s="236"/>
      <c r="DN19" s="236"/>
      <c r="DO19" s="236"/>
      <c r="DP19" s="236"/>
      <c r="DQ19" s="236"/>
      <c r="DR19" s="236"/>
      <c r="DS19" s="236"/>
      <c r="DT19" s="236"/>
      <c r="DU19" s="236"/>
      <c r="DV19" s="236"/>
      <c r="DW19" s="236"/>
      <c r="DX19" s="236"/>
      <c r="DY19" s="236"/>
      <c r="DZ19" s="236"/>
      <c r="EA19" s="236"/>
      <c r="EB19" s="236"/>
      <c r="EC19" s="236"/>
      <c r="ED19" s="236"/>
      <c r="EE19" s="236"/>
      <c r="EF19" s="236"/>
      <c r="EG19" s="236"/>
      <c r="EH19" s="236"/>
      <c r="EI19" s="236"/>
      <c r="EJ19" s="236"/>
      <c r="EK19" s="236"/>
      <c r="EL19" s="236"/>
      <c r="EM19" s="236"/>
      <c r="EN19" s="236"/>
      <c r="EO19" s="236"/>
      <c r="EP19" s="236"/>
      <c r="EQ19" s="236"/>
      <c r="ER19" s="236"/>
      <c r="ES19" s="236"/>
      <c r="ET19" s="236"/>
      <c r="EU19" s="236"/>
      <c r="EV19" s="236"/>
      <c r="EW19" s="236"/>
      <c r="EX19" s="236"/>
      <c r="EY19" s="236"/>
      <c r="EZ19" s="236"/>
      <c r="FA19" s="236"/>
      <c r="FB19" s="236"/>
      <c r="FC19" s="236"/>
      <c r="FD19" s="236"/>
      <c r="FE19" s="236"/>
      <c r="FF19" s="236"/>
      <c r="FG19" s="236"/>
      <c r="FH19" s="236"/>
      <c r="FI19" s="236"/>
      <c r="FJ19" s="236"/>
      <c r="FK19" s="236"/>
      <c r="FL19" s="236"/>
      <c r="FM19" s="236"/>
      <c r="FN19" s="236"/>
      <c r="FO19" s="236"/>
      <c r="FP19" s="236"/>
      <c r="FQ19" s="236"/>
      <c r="FR19" s="236"/>
      <c r="FS19" s="236"/>
      <c r="FT19" s="236"/>
      <c r="FU19" s="236"/>
      <c r="FV19" s="236"/>
      <c r="FW19" s="236"/>
      <c r="FX19" s="236"/>
      <c r="FY19" s="236"/>
      <c r="FZ19" s="236"/>
      <c r="GA19" s="236"/>
      <c r="GB19" s="236"/>
      <c r="GC19" s="236"/>
      <c r="GD19" s="236"/>
      <c r="GE19" s="236"/>
    </row>
    <row r="20" spans="1:187" s="36" customFormat="1" ht="12" customHeight="1" x14ac:dyDescent="0.2">
      <c r="A20" s="237">
        <v>1</v>
      </c>
      <c r="B20" s="237">
        <f>'BAR BB| Open rates'!B20*0.82+25</f>
        <v>33973</v>
      </c>
      <c r="C20" s="237">
        <f>'BAR BB| Open rates'!C20*0.82+25</f>
        <v>33973</v>
      </c>
      <c r="D20" s="237">
        <f>'BAR BB| Open rates'!D20*0.82+25</f>
        <v>31758.999999999996</v>
      </c>
      <c r="E20" s="237">
        <f>'BAR BB| Open rates'!E20*0.82+25</f>
        <v>31758.999999999996</v>
      </c>
      <c r="F20" s="237">
        <f>'BAR BB| Open rates'!F20*0.82+25</f>
        <v>29955</v>
      </c>
      <c r="G20" s="237">
        <f>'BAR BB| Open rates'!G20*0.82+25</f>
        <v>31758.999999999996</v>
      </c>
      <c r="H20" s="237">
        <f>'BAR BB| Open rates'!H20*0.82+25</f>
        <v>31758.999999999996</v>
      </c>
      <c r="I20" s="237">
        <f>'BAR BB| Open rates'!I20*0.82+25</f>
        <v>33399</v>
      </c>
      <c r="J20" s="237">
        <f>'BAR BB| Open rates'!J20*0.82+25</f>
        <v>33399</v>
      </c>
      <c r="K20" s="237">
        <f>'BAR BB| Open rates'!K20*0.82+25</f>
        <v>31758.999999999996</v>
      </c>
      <c r="L20" s="237">
        <f>'BAR BB| Open rates'!L20*0.82+25</f>
        <v>31758.999999999996</v>
      </c>
      <c r="M20" s="237">
        <f>'BAR BB| Open rates'!M20*0.82+25</f>
        <v>31758.999999999996</v>
      </c>
      <c r="N20" s="237">
        <f>'BAR BB| Open rates'!N20*0.82+25</f>
        <v>31758.999999999996</v>
      </c>
      <c r="O20" s="237">
        <f>'BAR BB| Open rates'!O20*0.82+25</f>
        <v>31758.999999999996</v>
      </c>
      <c r="P20" s="237">
        <f>'BAR BB| Open rates'!P20*0.82+25</f>
        <v>33399</v>
      </c>
      <c r="Q20" s="237">
        <f>'BAR BB| Open rates'!Q20*0.82+25</f>
        <v>33399</v>
      </c>
      <c r="R20" s="237">
        <f>'BAR BB| Open rates'!R20*0.82+25</f>
        <v>33399</v>
      </c>
      <c r="S20" s="237">
        <f>'BAR BB| Open rates'!S20*0.82+25</f>
        <v>33399</v>
      </c>
      <c r="T20" s="237">
        <f>'BAR BB| Open rates'!T20*0.82+25</f>
        <v>33399</v>
      </c>
      <c r="U20" s="237">
        <f>'BAR BB| Open rates'!U20*0.82+25</f>
        <v>33399</v>
      </c>
      <c r="V20" s="237">
        <f>'BAR BB| Open rates'!V20*0.82+25</f>
        <v>33399</v>
      </c>
      <c r="W20" s="237">
        <f>'BAR BB| Open rates'!W20*0.82+25</f>
        <v>35039</v>
      </c>
      <c r="X20" s="237">
        <f>'BAR BB| Open rates'!X20*0.82+25</f>
        <v>35039</v>
      </c>
      <c r="Y20" s="237">
        <f>'BAR BB| Open rates'!Y20*0.82+25</f>
        <v>33399</v>
      </c>
      <c r="Z20" s="237">
        <f>'BAR BB| Open rates'!Z20*0.82+25</f>
        <v>33399</v>
      </c>
      <c r="AA20" s="237">
        <f>'BAR BB| Open rates'!AA20*0.82+25</f>
        <v>33399</v>
      </c>
      <c r="AB20" s="237">
        <f>'BAR BB| Open rates'!AB20*0.82+25</f>
        <v>33399</v>
      </c>
      <c r="AC20" s="237">
        <f>'BAR BB| Open rates'!AC20*0.82+25</f>
        <v>33399</v>
      </c>
      <c r="AD20" s="237">
        <f>'BAR BB| Open rates'!AD20*0.82+25</f>
        <v>35039</v>
      </c>
      <c r="AE20" s="237">
        <f>'BAR BB| Open rates'!AE20*0.82+25</f>
        <v>35039</v>
      </c>
      <c r="AF20" s="237">
        <f>'BAR BB| Open rates'!AF20*0.82+25</f>
        <v>33399</v>
      </c>
      <c r="AG20" s="237">
        <f>'BAR BB| Open rates'!AG20*0.82+25</f>
        <v>33399</v>
      </c>
      <c r="AH20" s="237">
        <f>'BAR BB| Open rates'!AH20*0.82+25</f>
        <v>33399</v>
      </c>
      <c r="AI20" s="237">
        <f>'BAR BB| Open rates'!AI20*0.82+25</f>
        <v>33399</v>
      </c>
      <c r="AJ20" s="237">
        <f>'BAR BB| Open rates'!AJ20*0.82+25</f>
        <v>33399</v>
      </c>
      <c r="AK20" s="237">
        <f>'BAR BB| Open rates'!AK20*0.82+25</f>
        <v>35039</v>
      </c>
      <c r="AL20" s="237">
        <f>'BAR BB| Open rates'!AL20*0.82+25</f>
        <v>35039</v>
      </c>
      <c r="AM20" s="237">
        <f>'BAR BB| Open rates'!AM20*0.82+25</f>
        <v>33399</v>
      </c>
      <c r="AN20" s="237">
        <f>'BAR BB| Open rates'!AN20*0.82+25</f>
        <v>33399</v>
      </c>
      <c r="AO20" s="237">
        <f>'BAR BB| Open rates'!AO20*0.82+25</f>
        <v>33399</v>
      </c>
      <c r="AP20" s="237">
        <f>'BAR BB| Open rates'!AP20*0.82+25</f>
        <v>33399</v>
      </c>
      <c r="AQ20" s="237">
        <f>'BAR BB| Open rates'!AQ20*0.82+25</f>
        <v>33399</v>
      </c>
      <c r="AR20" s="237">
        <f>'BAR BB| Open rates'!AR20*0.82+25</f>
        <v>35039</v>
      </c>
      <c r="AS20" s="237">
        <f>'BAR BB| Open rates'!AS20*0.82+25</f>
        <v>35039</v>
      </c>
      <c r="AT20" s="237">
        <f>'BAR BB| Open rates'!AT20*0.82+25</f>
        <v>33399</v>
      </c>
      <c r="AU20" s="237">
        <f>'BAR BB| Open rates'!AU20*0.82+25</f>
        <v>33399</v>
      </c>
      <c r="AV20" s="237">
        <f>'BAR BB| Open rates'!AV20*0.82+25</f>
        <v>33399</v>
      </c>
      <c r="AW20" s="237">
        <f>'BAR BB| Open rates'!AW20*0.82+25</f>
        <v>33399</v>
      </c>
      <c r="AX20" s="237">
        <f>'BAR BB| Open rates'!AX20*0.82+25</f>
        <v>33399</v>
      </c>
      <c r="AY20" s="237">
        <f>'BAR BB| Open rates'!AY20*0.82+25</f>
        <v>35039</v>
      </c>
      <c r="AZ20" s="237">
        <f>'BAR BB| Open rates'!AZ20*0.82+25</f>
        <v>35039</v>
      </c>
      <c r="BA20" s="237">
        <f>'BAR BB| Open rates'!BA20*0.82+25</f>
        <v>33399</v>
      </c>
      <c r="BB20" s="237">
        <f>'BAR BB| Open rates'!BB20*0.82+25</f>
        <v>33399</v>
      </c>
      <c r="BC20" s="237">
        <f>'BAR BB| Open rates'!BC20*0.82+25</f>
        <v>33399</v>
      </c>
      <c r="BD20" s="237">
        <f>'BAR BB| Open rates'!BD20*0.82+25</f>
        <v>33399</v>
      </c>
      <c r="BE20" s="237">
        <f>'BAR BB| Open rates'!BE20*0.82+25</f>
        <v>33399</v>
      </c>
      <c r="BF20" s="237">
        <f>'BAR BB| Open rates'!BF20*0.82+25</f>
        <v>35039</v>
      </c>
      <c r="BG20" s="237">
        <f>'BAR BB| Open rates'!BG20*0.82+25</f>
        <v>35039</v>
      </c>
      <c r="BH20" s="237">
        <f>'BAR BB| Open rates'!BH20*0.82+25</f>
        <v>30774.999999999996</v>
      </c>
      <c r="BI20" s="237">
        <f>'BAR BB| Open rates'!BI20*0.82+25</f>
        <v>30774.999999999996</v>
      </c>
      <c r="BJ20" s="237">
        <f>'BAR BB| Open rates'!BJ20*0.82+25</f>
        <v>30774.999999999996</v>
      </c>
      <c r="BK20" s="237">
        <f>'BAR BB| Open rates'!BK20*0.82+25</f>
        <v>30774.999999999996</v>
      </c>
      <c r="BL20" s="237">
        <f>'BAR BB| Open rates'!BL20*0.82+25</f>
        <v>30774.999999999996</v>
      </c>
      <c r="BM20" s="237">
        <f>'BAR BB| Open rates'!BM20*0.82+25</f>
        <v>31758.999999999996</v>
      </c>
      <c r="BN20" s="237">
        <f>'BAR BB| Open rates'!BN20*0.82+25</f>
        <v>31758.999999999996</v>
      </c>
      <c r="BO20" s="237">
        <f>'BAR BB| Open rates'!BO20*0.82+25</f>
        <v>29955</v>
      </c>
      <c r="BP20" s="237">
        <f>'BAR BB| Open rates'!BP20*0.82+25</f>
        <v>29955</v>
      </c>
      <c r="BQ20" s="237">
        <f>'BAR BB| Open rates'!BQ20*0.82+25</f>
        <v>31758.999999999996</v>
      </c>
      <c r="BR20" s="237">
        <f>'BAR BB| Open rates'!BR20*0.82+25</f>
        <v>31758.999999999996</v>
      </c>
      <c r="BS20" s="237">
        <f>'BAR BB| Open rates'!BS20*0.82+25</f>
        <v>31758.999999999996</v>
      </c>
      <c r="BT20" s="237">
        <f>'BAR BB| Open rates'!BT20*0.82+25</f>
        <v>31758.999999999996</v>
      </c>
      <c r="BU20" s="237">
        <f>'BAR BB| Open rates'!BU20*0.82+25</f>
        <v>31758.999999999996</v>
      </c>
      <c r="BV20" s="237">
        <f>'BAR BB| Open rates'!BV20*0.82+25</f>
        <v>29955</v>
      </c>
      <c r="BW20" s="237">
        <f>'BAR BB| Open rates'!BW20*0.82+25</f>
        <v>29955</v>
      </c>
      <c r="BX20" s="237">
        <f>'BAR BB| Open rates'!BX20*0.82+25</f>
        <v>29955</v>
      </c>
      <c r="BY20" s="237">
        <f>'BAR BB| Open rates'!BY20*0.82+25</f>
        <v>29955</v>
      </c>
      <c r="BZ20" s="237">
        <f>'BAR BB| Open rates'!BZ20*0.82+25</f>
        <v>29955</v>
      </c>
      <c r="CA20" s="237">
        <f>'BAR BB| Open rates'!CA20*0.82+25</f>
        <v>31758.999999999996</v>
      </c>
      <c r="CB20" s="237">
        <f>'BAR BB| Open rates'!CB20*0.82+25</f>
        <v>31758.999999999996</v>
      </c>
      <c r="CC20" s="237">
        <f>'BAR BB| Open rates'!CC20*0.82+25</f>
        <v>29955</v>
      </c>
      <c r="CD20" s="237">
        <f>'BAR BB| Open rates'!CD20*0.82+25</f>
        <v>29955</v>
      </c>
      <c r="CE20" s="237">
        <f>'BAR BB| Open rates'!CE20*0.82+25</f>
        <v>29955</v>
      </c>
      <c r="CF20" s="237">
        <f>'BAR BB| Open rates'!CF20*0.82+25</f>
        <v>29955</v>
      </c>
      <c r="CG20" s="237">
        <f>'BAR BB| Open rates'!CG20*0.82+25</f>
        <v>29955</v>
      </c>
      <c r="CH20" s="237">
        <f>'BAR BB| Open rates'!CH20*0.82+25</f>
        <v>31758.999999999996</v>
      </c>
      <c r="CI20" s="237">
        <f>'BAR BB| Open rates'!CI20*0.82+25</f>
        <v>31758.999999999996</v>
      </c>
      <c r="CJ20" s="237">
        <f>'BAR BB| Open rates'!CJ20*0.82+25</f>
        <v>29955</v>
      </c>
      <c r="CK20" s="237">
        <f>'BAR BB| Open rates'!CK20*0.82+25</f>
        <v>29955</v>
      </c>
      <c r="CL20" s="237">
        <f>'BAR BB| Open rates'!CL20*0.82+25</f>
        <v>29955</v>
      </c>
      <c r="CM20" s="237">
        <f>'BAR BB| Open rates'!CM20*0.82+25</f>
        <v>29955</v>
      </c>
      <c r="CN20" s="237">
        <f>'BAR BB| Open rates'!CN20*0.82+25</f>
        <v>29955</v>
      </c>
      <c r="CO20" s="237">
        <f>'BAR BB| Open rates'!CO20*0.82+25</f>
        <v>31758.999999999996</v>
      </c>
      <c r="CP20" s="237">
        <f>'BAR BB| Open rates'!CP20*0.82+25</f>
        <v>31758.999999999996</v>
      </c>
      <c r="CQ20" s="237">
        <f>'BAR BB| Open rates'!CQ20*0.82+25</f>
        <v>29955</v>
      </c>
      <c r="CR20" s="237">
        <f>'BAR BB| Open rates'!CR20*0.82+25</f>
        <v>29955</v>
      </c>
      <c r="CS20" s="237">
        <f>'BAR BB| Open rates'!CS20*0.82+25</f>
        <v>29955</v>
      </c>
      <c r="CT20" s="237">
        <f>'BAR BB| Open rates'!CT20*0.82+25</f>
        <v>29955</v>
      </c>
      <c r="CU20" s="237">
        <f>'BAR BB| Open rates'!CU20*0.82+25</f>
        <v>26593</v>
      </c>
      <c r="CV20" s="237">
        <f>'BAR BB| Open rates'!CV20*0.82+25</f>
        <v>26593</v>
      </c>
      <c r="CW20" s="237">
        <f>'BAR BB| Open rates'!CW20*0.82+25</f>
        <v>26593</v>
      </c>
      <c r="CX20" s="237">
        <f>'BAR BB| Open rates'!CX20*0.82+25</f>
        <v>24953</v>
      </c>
      <c r="CY20" s="237">
        <f>'BAR BB| Open rates'!CY20*0.82+25</f>
        <v>24953</v>
      </c>
      <c r="CZ20" s="237">
        <f>'BAR BB| Open rates'!CZ20*0.82+25</f>
        <v>24953</v>
      </c>
      <c r="DA20" s="237">
        <f>'BAR BB| Open rates'!DA20*0.82+25</f>
        <v>24953</v>
      </c>
      <c r="DB20" s="237">
        <f>'BAR BB| Open rates'!DB20*0.82+25</f>
        <v>24953</v>
      </c>
      <c r="DC20" s="237">
        <f>'BAR BB| Open rates'!DC20*0.82+25</f>
        <v>26593</v>
      </c>
      <c r="DD20" s="237">
        <f>'BAR BB| Open rates'!DD20*0.82+25</f>
        <v>26593</v>
      </c>
      <c r="DE20" s="237">
        <f>'BAR BB| Open rates'!DE20*0.82+25</f>
        <v>24953</v>
      </c>
      <c r="DF20" s="237">
        <f>'BAR BB| Open rates'!DF20*0.82+25</f>
        <v>24953</v>
      </c>
      <c r="DG20" s="237">
        <f>'BAR BB| Open rates'!DG20*0.82+25</f>
        <v>24953</v>
      </c>
      <c r="DH20" s="237">
        <f>'BAR BB| Open rates'!DH20*0.82+25</f>
        <v>24953</v>
      </c>
      <c r="DI20" s="237">
        <f>'BAR BB| Open rates'!DI20*0.82+25</f>
        <v>24953</v>
      </c>
      <c r="DJ20" s="237">
        <f>'BAR BB| Open rates'!DJ20*0.82+25</f>
        <v>26593</v>
      </c>
      <c r="DK20" s="237">
        <f>'BAR BB| Open rates'!DK20*0.82+25</f>
        <v>26593</v>
      </c>
      <c r="DL20" s="237">
        <f>'BAR BB| Open rates'!DL20*0.82+25</f>
        <v>24953</v>
      </c>
      <c r="DM20" s="237">
        <f>'BAR BB| Open rates'!DM20*0.82+25</f>
        <v>24953</v>
      </c>
      <c r="DN20" s="237">
        <f>'BAR BB| Open rates'!DN20*0.82+25</f>
        <v>24953</v>
      </c>
      <c r="DO20" s="237">
        <f>'BAR BB| Open rates'!DO20*0.82+25</f>
        <v>24953</v>
      </c>
      <c r="DP20" s="237">
        <f>'BAR BB| Open rates'!DP20*0.82+25</f>
        <v>24953</v>
      </c>
      <c r="DQ20" s="237">
        <f>'BAR BB| Open rates'!DQ20*0.82+25</f>
        <v>26593</v>
      </c>
      <c r="DR20" s="237">
        <f>'BAR BB| Open rates'!DR20*0.82+25</f>
        <v>26593</v>
      </c>
      <c r="DS20" s="237">
        <f>'BAR BB| Open rates'!DS20*0.82+25</f>
        <v>24953</v>
      </c>
      <c r="DT20" s="237">
        <f>'BAR BB| Open rates'!DT20*0.82+25</f>
        <v>24953</v>
      </c>
      <c r="DU20" s="237">
        <f>'BAR BB| Open rates'!DU20*0.82+25</f>
        <v>24953</v>
      </c>
      <c r="DV20" s="237">
        <f>'BAR BB| Open rates'!DV20*0.82+25</f>
        <v>24953</v>
      </c>
      <c r="DW20" s="237">
        <f>'BAR BB| Open rates'!DW20*0.82+25</f>
        <v>24953</v>
      </c>
      <c r="DX20" s="237">
        <f>'BAR BB| Open rates'!DX20*0.82+25</f>
        <v>26593</v>
      </c>
      <c r="DY20" s="237">
        <f>'BAR BB| Open rates'!DY20*0.82+25</f>
        <v>26593</v>
      </c>
      <c r="DZ20" s="237">
        <f>'BAR BB| Open rates'!DZ20*0.82+25</f>
        <v>27987</v>
      </c>
      <c r="EA20" s="237">
        <f>'BAR BB| Open rates'!EA20*0.82+25</f>
        <v>27987</v>
      </c>
      <c r="EB20" s="237">
        <f>'BAR BB| Open rates'!EB20*0.82+25</f>
        <v>27987</v>
      </c>
      <c r="EC20" s="237">
        <f>'BAR BB| Open rates'!EC20*0.82+25</f>
        <v>29791</v>
      </c>
      <c r="ED20" s="237">
        <f>'BAR BB| Open rates'!ED20*0.82+25</f>
        <v>29791</v>
      </c>
      <c r="EE20" s="237">
        <f>'BAR BB| Open rates'!EE20*0.82+25</f>
        <v>29791</v>
      </c>
      <c r="EF20" s="237">
        <f>'BAR BB| Open rates'!EF20*0.82+25</f>
        <v>29791</v>
      </c>
      <c r="EG20" s="237">
        <f>'BAR BB| Open rates'!EG20*0.82+25</f>
        <v>24133</v>
      </c>
      <c r="EH20" s="237">
        <f>'BAR BB| Open rates'!EH20*0.82+25</f>
        <v>22493</v>
      </c>
      <c r="EI20" s="237">
        <f>'BAR BB| Open rates'!EI20*0.82+25</f>
        <v>22493</v>
      </c>
      <c r="EJ20" s="237">
        <f>'BAR BB| Open rates'!EJ20*0.82+25</f>
        <v>22493</v>
      </c>
      <c r="EK20" s="237">
        <f>'BAR BB| Open rates'!EK20*0.82+25</f>
        <v>22493</v>
      </c>
      <c r="EL20" s="237">
        <f>'BAR BB| Open rates'!EL20*0.82+25</f>
        <v>23313</v>
      </c>
      <c r="EM20" s="237">
        <f>'BAR BB| Open rates'!EM20*0.82+25</f>
        <v>23313</v>
      </c>
      <c r="EN20" s="237">
        <f>'BAR BB| Open rates'!EN20*0.82+25</f>
        <v>22493</v>
      </c>
      <c r="EO20" s="237">
        <f>'BAR BB| Open rates'!EO20*0.82+25</f>
        <v>22493</v>
      </c>
      <c r="EP20" s="237">
        <f>'BAR BB| Open rates'!EP20*0.82+25</f>
        <v>22493</v>
      </c>
      <c r="EQ20" s="237">
        <f>'BAR BB| Open rates'!EQ20*0.82+25</f>
        <v>22493</v>
      </c>
      <c r="ER20" s="237">
        <f>'BAR BB| Open rates'!ER20*0.82+25</f>
        <v>22493</v>
      </c>
      <c r="ES20" s="237">
        <f>'BAR BB| Open rates'!ES20*0.82+25</f>
        <v>23313</v>
      </c>
      <c r="ET20" s="237">
        <f>'BAR BB| Open rates'!ET20*0.82+25</f>
        <v>23313</v>
      </c>
      <c r="EU20" s="237">
        <f>'BAR BB| Open rates'!EU20*0.82+25</f>
        <v>22493</v>
      </c>
      <c r="EV20" s="237">
        <f>'BAR BB| Open rates'!EV20*0.82+25</f>
        <v>22493</v>
      </c>
      <c r="EW20" s="237">
        <f>'BAR BB| Open rates'!EW20*0.82+25</f>
        <v>22493</v>
      </c>
      <c r="EX20" s="237">
        <f>'BAR BB| Open rates'!EX20*0.82+25</f>
        <v>22493</v>
      </c>
      <c r="EY20" s="237">
        <f>'BAR BB| Open rates'!EY20*0.82+25</f>
        <v>22493</v>
      </c>
      <c r="EZ20" s="237">
        <f>'BAR BB| Open rates'!EZ20*0.82+25</f>
        <v>23313</v>
      </c>
      <c r="FA20" s="237">
        <f>'BAR BB| Open rates'!FA20*0.82+25</f>
        <v>23313</v>
      </c>
      <c r="FB20" s="237">
        <f>'BAR BB| Open rates'!FB20*0.82+25</f>
        <v>22493</v>
      </c>
      <c r="FC20" s="237">
        <f>'BAR BB| Open rates'!FC20*0.82+25</f>
        <v>22493</v>
      </c>
      <c r="FD20" s="237">
        <f>'BAR BB| Open rates'!FD20*0.82+25</f>
        <v>22493</v>
      </c>
      <c r="FE20" s="237">
        <f>'BAR BB| Open rates'!FE20*0.82+25</f>
        <v>22493</v>
      </c>
      <c r="FF20" s="237">
        <f>'BAR BB| Open rates'!FF20*0.82+25</f>
        <v>22493</v>
      </c>
      <c r="FG20" s="237">
        <f>'BAR BB| Open rates'!FG20*0.82+25</f>
        <v>23313</v>
      </c>
      <c r="FH20" s="237">
        <f>'BAR BB| Open rates'!FH20*0.82+25</f>
        <v>23313</v>
      </c>
      <c r="FI20" s="237">
        <f>'BAR BB| Open rates'!FI20*0.82+25</f>
        <v>22493</v>
      </c>
      <c r="FJ20" s="237">
        <f>'BAR BB| Open rates'!FJ20*0.82+25</f>
        <v>22493</v>
      </c>
      <c r="FK20" s="237">
        <f>'BAR BB| Open rates'!FK20*0.82+25</f>
        <v>22493</v>
      </c>
      <c r="FL20" s="237">
        <f>'BAR BB| Open rates'!FL20*0.82+25</f>
        <v>22493</v>
      </c>
      <c r="FM20" s="237">
        <f>'BAR BB| Open rates'!FM20*0.82+25</f>
        <v>22493</v>
      </c>
      <c r="FN20" s="237">
        <f>'BAR BB| Open rates'!FN20*0.82+25</f>
        <v>23313</v>
      </c>
      <c r="FO20" s="237">
        <f>'BAR BB| Open rates'!FO20*0.82+25</f>
        <v>23313</v>
      </c>
      <c r="FP20" s="237">
        <f>'BAR BB| Open rates'!FP20*0.82+25</f>
        <v>22493</v>
      </c>
      <c r="FQ20" s="237">
        <f>'BAR BB| Open rates'!FQ20*0.82+25</f>
        <v>22493</v>
      </c>
      <c r="FR20" s="237">
        <f>'BAR BB| Open rates'!FR20*0.82+25</f>
        <v>22493</v>
      </c>
      <c r="FS20" s="237">
        <f>'BAR BB| Open rates'!FS20*0.82+25</f>
        <v>22493</v>
      </c>
      <c r="FT20" s="237">
        <f>'BAR BB| Open rates'!FT20*0.82+25</f>
        <v>22493</v>
      </c>
      <c r="FU20" s="237">
        <f>'BAR BB| Open rates'!FU20*0.82+25</f>
        <v>23313</v>
      </c>
      <c r="FV20" s="237">
        <f>'BAR BB| Open rates'!FV20*0.82+25</f>
        <v>23313</v>
      </c>
      <c r="FW20" s="237">
        <f>'BAR BB| Open rates'!FW20*0.82+25</f>
        <v>26347</v>
      </c>
      <c r="FX20" s="237">
        <f>'BAR BB| Open rates'!FX20*0.82+25</f>
        <v>26347</v>
      </c>
      <c r="FY20" s="237">
        <f>'BAR BB| Open rates'!FY20*0.82+25</f>
        <v>26347</v>
      </c>
      <c r="FZ20" s="237">
        <f>'BAR BB| Open rates'!FZ20*0.82+25</f>
        <v>26347</v>
      </c>
      <c r="GA20" s="237">
        <f>'BAR BB| Open rates'!GA20*0.82+25</f>
        <v>26347</v>
      </c>
      <c r="GB20" s="237">
        <f>'BAR BB| Open rates'!GB20*0.82+25</f>
        <v>28151</v>
      </c>
      <c r="GC20" s="237">
        <f>'BAR BB| Open rates'!GC20*0.82+25</f>
        <v>28151</v>
      </c>
      <c r="GD20" s="237">
        <f>'BAR BB| Open rates'!GD20*0.82+25</f>
        <v>28151</v>
      </c>
      <c r="GE20" s="237">
        <f>'BAR BB| Open rates'!GE20*0.82+25</f>
        <v>28151</v>
      </c>
    </row>
    <row r="21" spans="1:187" s="36" customFormat="1" ht="12" customHeight="1" x14ac:dyDescent="0.2">
      <c r="A21" s="237">
        <v>2</v>
      </c>
      <c r="B21" s="237">
        <f>'BAR BB| Open rates'!B21*0.82+25</f>
        <v>36433</v>
      </c>
      <c r="C21" s="237">
        <f>'BAR BB| Open rates'!C21*0.82+25</f>
        <v>36433</v>
      </c>
      <c r="D21" s="237">
        <f>'BAR BB| Open rates'!D21*0.82+25</f>
        <v>34219</v>
      </c>
      <c r="E21" s="237">
        <f>'BAR BB| Open rates'!E21*0.82+25</f>
        <v>34219</v>
      </c>
      <c r="F21" s="237">
        <f>'BAR BB| Open rates'!F21*0.82+25</f>
        <v>32414.999999999996</v>
      </c>
      <c r="G21" s="237">
        <f>'BAR BB| Open rates'!G21*0.82+25</f>
        <v>34219</v>
      </c>
      <c r="H21" s="237">
        <f>'BAR BB| Open rates'!H21*0.82+25</f>
        <v>34219</v>
      </c>
      <c r="I21" s="237">
        <f>'BAR BB| Open rates'!I21*0.82+25</f>
        <v>35859</v>
      </c>
      <c r="J21" s="237">
        <f>'BAR BB| Open rates'!J21*0.82+25</f>
        <v>35859</v>
      </c>
      <c r="K21" s="237">
        <f>'BAR BB| Open rates'!K21*0.82+25</f>
        <v>34219</v>
      </c>
      <c r="L21" s="237">
        <f>'BAR BB| Open rates'!L21*0.82+25</f>
        <v>34219</v>
      </c>
      <c r="M21" s="237">
        <f>'BAR BB| Open rates'!M21*0.82+25</f>
        <v>34219</v>
      </c>
      <c r="N21" s="237">
        <f>'BAR BB| Open rates'!N21*0.82+25</f>
        <v>34219</v>
      </c>
      <c r="O21" s="237">
        <f>'BAR BB| Open rates'!O21*0.82+25</f>
        <v>34219</v>
      </c>
      <c r="P21" s="237">
        <f>'BAR BB| Open rates'!P21*0.82+25</f>
        <v>35859</v>
      </c>
      <c r="Q21" s="237">
        <f>'BAR BB| Open rates'!Q21*0.82+25</f>
        <v>35859</v>
      </c>
      <c r="R21" s="237">
        <f>'BAR BB| Open rates'!R21*0.82+25</f>
        <v>35859</v>
      </c>
      <c r="S21" s="237">
        <f>'BAR BB| Open rates'!S21*0.82+25</f>
        <v>35859</v>
      </c>
      <c r="T21" s="237">
        <f>'BAR BB| Open rates'!T21*0.82+25</f>
        <v>35859</v>
      </c>
      <c r="U21" s="237">
        <f>'BAR BB| Open rates'!U21*0.82+25</f>
        <v>35859</v>
      </c>
      <c r="V21" s="237">
        <f>'BAR BB| Open rates'!V21*0.82+25</f>
        <v>35859</v>
      </c>
      <c r="W21" s="237">
        <f>'BAR BB| Open rates'!W21*0.82+25</f>
        <v>37499</v>
      </c>
      <c r="X21" s="237">
        <f>'BAR BB| Open rates'!X21*0.82+25</f>
        <v>37499</v>
      </c>
      <c r="Y21" s="237">
        <f>'BAR BB| Open rates'!Y21*0.82+25</f>
        <v>35859</v>
      </c>
      <c r="Z21" s="237">
        <f>'BAR BB| Open rates'!Z21*0.82+25</f>
        <v>35859</v>
      </c>
      <c r="AA21" s="237">
        <f>'BAR BB| Open rates'!AA21*0.82+25</f>
        <v>35859</v>
      </c>
      <c r="AB21" s="237">
        <f>'BAR BB| Open rates'!AB21*0.82+25</f>
        <v>35859</v>
      </c>
      <c r="AC21" s="237">
        <f>'BAR BB| Open rates'!AC21*0.82+25</f>
        <v>35859</v>
      </c>
      <c r="AD21" s="237">
        <f>'BAR BB| Open rates'!AD21*0.82+25</f>
        <v>37499</v>
      </c>
      <c r="AE21" s="237">
        <f>'BAR BB| Open rates'!AE21*0.82+25</f>
        <v>37499</v>
      </c>
      <c r="AF21" s="237">
        <f>'BAR BB| Open rates'!AF21*0.82+25</f>
        <v>35859</v>
      </c>
      <c r="AG21" s="237">
        <f>'BAR BB| Open rates'!AG21*0.82+25</f>
        <v>35859</v>
      </c>
      <c r="AH21" s="237">
        <f>'BAR BB| Open rates'!AH21*0.82+25</f>
        <v>35859</v>
      </c>
      <c r="AI21" s="237">
        <f>'BAR BB| Open rates'!AI21*0.82+25</f>
        <v>35859</v>
      </c>
      <c r="AJ21" s="237">
        <f>'BAR BB| Open rates'!AJ21*0.82+25</f>
        <v>35859</v>
      </c>
      <c r="AK21" s="237">
        <f>'BAR BB| Open rates'!AK21*0.82+25</f>
        <v>37499</v>
      </c>
      <c r="AL21" s="237">
        <f>'BAR BB| Open rates'!AL21*0.82+25</f>
        <v>37499</v>
      </c>
      <c r="AM21" s="237">
        <f>'BAR BB| Open rates'!AM21*0.82+25</f>
        <v>35859</v>
      </c>
      <c r="AN21" s="237">
        <f>'BAR BB| Open rates'!AN21*0.82+25</f>
        <v>35859</v>
      </c>
      <c r="AO21" s="237">
        <f>'BAR BB| Open rates'!AO21*0.82+25</f>
        <v>35859</v>
      </c>
      <c r="AP21" s="237">
        <f>'BAR BB| Open rates'!AP21*0.82+25</f>
        <v>35859</v>
      </c>
      <c r="AQ21" s="237">
        <f>'BAR BB| Open rates'!AQ21*0.82+25</f>
        <v>35859</v>
      </c>
      <c r="AR21" s="237">
        <f>'BAR BB| Open rates'!AR21*0.82+25</f>
        <v>37499</v>
      </c>
      <c r="AS21" s="237">
        <f>'BAR BB| Open rates'!AS21*0.82+25</f>
        <v>37499</v>
      </c>
      <c r="AT21" s="237">
        <f>'BAR BB| Open rates'!AT21*0.82+25</f>
        <v>35859</v>
      </c>
      <c r="AU21" s="237">
        <f>'BAR BB| Open rates'!AU21*0.82+25</f>
        <v>35859</v>
      </c>
      <c r="AV21" s="237">
        <f>'BAR BB| Open rates'!AV21*0.82+25</f>
        <v>35859</v>
      </c>
      <c r="AW21" s="237">
        <f>'BAR BB| Open rates'!AW21*0.82+25</f>
        <v>35859</v>
      </c>
      <c r="AX21" s="237">
        <f>'BAR BB| Open rates'!AX21*0.82+25</f>
        <v>35859</v>
      </c>
      <c r="AY21" s="237">
        <f>'BAR BB| Open rates'!AY21*0.82+25</f>
        <v>37499</v>
      </c>
      <c r="AZ21" s="237">
        <f>'BAR BB| Open rates'!AZ21*0.82+25</f>
        <v>37499</v>
      </c>
      <c r="BA21" s="237">
        <f>'BAR BB| Open rates'!BA21*0.82+25</f>
        <v>35859</v>
      </c>
      <c r="BB21" s="237">
        <f>'BAR BB| Open rates'!BB21*0.82+25</f>
        <v>35859</v>
      </c>
      <c r="BC21" s="237">
        <f>'BAR BB| Open rates'!BC21*0.82+25</f>
        <v>35859</v>
      </c>
      <c r="BD21" s="237">
        <f>'BAR BB| Open rates'!BD21*0.82+25</f>
        <v>35859</v>
      </c>
      <c r="BE21" s="237">
        <f>'BAR BB| Open rates'!BE21*0.82+25</f>
        <v>35859</v>
      </c>
      <c r="BF21" s="237">
        <f>'BAR BB| Open rates'!BF21*0.82+25</f>
        <v>37499</v>
      </c>
      <c r="BG21" s="237">
        <f>'BAR BB| Open rates'!BG21*0.82+25</f>
        <v>37499</v>
      </c>
      <c r="BH21" s="237">
        <f>'BAR BB| Open rates'!BH21*0.82+25</f>
        <v>33235</v>
      </c>
      <c r="BI21" s="237">
        <f>'BAR BB| Open rates'!BI21*0.82+25</f>
        <v>33235</v>
      </c>
      <c r="BJ21" s="237">
        <f>'BAR BB| Open rates'!BJ21*0.82+25</f>
        <v>33235</v>
      </c>
      <c r="BK21" s="237">
        <f>'BAR BB| Open rates'!BK21*0.82+25</f>
        <v>33235</v>
      </c>
      <c r="BL21" s="237">
        <f>'BAR BB| Open rates'!BL21*0.82+25</f>
        <v>33235</v>
      </c>
      <c r="BM21" s="237">
        <f>'BAR BB| Open rates'!BM21*0.82+25</f>
        <v>34219</v>
      </c>
      <c r="BN21" s="237">
        <f>'BAR BB| Open rates'!BN21*0.82+25</f>
        <v>34219</v>
      </c>
      <c r="BO21" s="237">
        <f>'BAR BB| Open rates'!BO21*0.82+25</f>
        <v>32414.999999999996</v>
      </c>
      <c r="BP21" s="237">
        <f>'BAR BB| Open rates'!BP21*0.82+25</f>
        <v>32414.999999999996</v>
      </c>
      <c r="BQ21" s="237">
        <f>'BAR BB| Open rates'!BQ21*0.82+25</f>
        <v>34219</v>
      </c>
      <c r="BR21" s="237">
        <f>'BAR BB| Open rates'!BR21*0.82+25</f>
        <v>34219</v>
      </c>
      <c r="BS21" s="237">
        <f>'BAR BB| Open rates'!BS21*0.82+25</f>
        <v>34219</v>
      </c>
      <c r="BT21" s="237">
        <f>'BAR BB| Open rates'!BT21*0.82+25</f>
        <v>34219</v>
      </c>
      <c r="BU21" s="237">
        <f>'BAR BB| Open rates'!BU21*0.82+25</f>
        <v>34219</v>
      </c>
      <c r="BV21" s="237">
        <f>'BAR BB| Open rates'!BV21*0.82+25</f>
        <v>32414.999999999996</v>
      </c>
      <c r="BW21" s="237">
        <f>'BAR BB| Open rates'!BW21*0.82+25</f>
        <v>32414.999999999996</v>
      </c>
      <c r="BX21" s="237">
        <f>'BAR BB| Open rates'!BX21*0.82+25</f>
        <v>32414.999999999996</v>
      </c>
      <c r="BY21" s="237">
        <f>'BAR BB| Open rates'!BY21*0.82+25</f>
        <v>32414.999999999996</v>
      </c>
      <c r="BZ21" s="237">
        <f>'BAR BB| Open rates'!BZ21*0.82+25</f>
        <v>32414.999999999996</v>
      </c>
      <c r="CA21" s="237">
        <f>'BAR BB| Open rates'!CA21*0.82+25</f>
        <v>34219</v>
      </c>
      <c r="CB21" s="237">
        <f>'BAR BB| Open rates'!CB21*0.82+25</f>
        <v>34219</v>
      </c>
      <c r="CC21" s="237">
        <f>'BAR BB| Open rates'!CC21*0.82+25</f>
        <v>32414.999999999996</v>
      </c>
      <c r="CD21" s="237">
        <f>'BAR BB| Open rates'!CD21*0.82+25</f>
        <v>32414.999999999996</v>
      </c>
      <c r="CE21" s="237">
        <f>'BAR BB| Open rates'!CE21*0.82+25</f>
        <v>32414.999999999996</v>
      </c>
      <c r="CF21" s="237">
        <f>'BAR BB| Open rates'!CF21*0.82+25</f>
        <v>32414.999999999996</v>
      </c>
      <c r="CG21" s="237">
        <f>'BAR BB| Open rates'!CG21*0.82+25</f>
        <v>32414.999999999996</v>
      </c>
      <c r="CH21" s="237">
        <f>'BAR BB| Open rates'!CH21*0.82+25</f>
        <v>34219</v>
      </c>
      <c r="CI21" s="237">
        <f>'BAR BB| Open rates'!CI21*0.82+25</f>
        <v>34219</v>
      </c>
      <c r="CJ21" s="237">
        <f>'BAR BB| Open rates'!CJ21*0.82+25</f>
        <v>32414.999999999996</v>
      </c>
      <c r="CK21" s="237">
        <f>'BAR BB| Open rates'!CK21*0.82+25</f>
        <v>32414.999999999996</v>
      </c>
      <c r="CL21" s="237">
        <f>'BAR BB| Open rates'!CL21*0.82+25</f>
        <v>32414.999999999996</v>
      </c>
      <c r="CM21" s="237">
        <f>'BAR BB| Open rates'!CM21*0.82+25</f>
        <v>32414.999999999996</v>
      </c>
      <c r="CN21" s="237">
        <f>'BAR BB| Open rates'!CN21*0.82+25</f>
        <v>32414.999999999996</v>
      </c>
      <c r="CO21" s="237">
        <f>'BAR BB| Open rates'!CO21*0.82+25</f>
        <v>34219</v>
      </c>
      <c r="CP21" s="237">
        <f>'BAR BB| Open rates'!CP21*0.82+25</f>
        <v>34219</v>
      </c>
      <c r="CQ21" s="237">
        <f>'BAR BB| Open rates'!CQ21*0.82+25</f>
        <v>32414.999999999996</v>
      </c>
      <c r="CR21" s="237">
        <f>'BAR BB| Open rates'!CR21*0.82+25</f>
        <v>32414.999999999996</v>
      </c>
      <c r="CS21" s="237">
        <f>'BAR BB| Open rates'!CS21*0.82+25</f>
        <v>32414.999999999996</v>
      </c>
      <c r="CT21" s="237">
        <f>'BAR BB| Open rates'!CT21*0.82+25</f>
        <v>32414.999999999996</v>
      </c>
      <c r="CU21" s="237">
        <f>'BAR BB| Open rates'!CU21*0.82+25</f>
        <v>29053</v>
      </c>
      <c r="CV21" s="237">
        <f>'BAR BB| Open rates'!CV21*0.82+25</f>
        <v>29053</v>
      </c>
      <c r="CW21" s="237">
        <f>'BAR BB| Open rates'!CW21*0.82+25</f>
        <v>29053</v>
      </c>
      <c r="CX21" s="237">
        <f>'BAR BB| Open rates'!CX21*0.82+25</f>
        <v>27413</v>
      </c>
      <c r="CY21" s="237">
        <f>'BAR BB| Open rates'!CY21*0.82+25</f>
        <v>27413</v>
      </c>
      <c r="CZ21" s="237">
        <f>'BAR BB| Open rates'!CZ21*0.82+25</f>
        <v>27413</v>
      </c>
      <c r="DA21" s="237">
        <f>'BAR BB| Open rates'!DA21*0.82+25</f>
        <v>27413</v>
      </c>
      <c r="DB21" s="237">
        <f>'BAR BB| Open rates'!DB21*0.82+25</f>
        <v>27413</v>
      </c>
      <c r="DC21" s="237">
        <f>'BAR BB| Open rates'!DC21*0.82+25</f>
        <v>29053</v>
      </c>
      <c r="DD21" s="237">
        <f>'BAR BB| Open rates'!DD21*0.82+25</f>
        <v>29053</v>
      </c>
      <c r="DE21" s="237">
        <f>'BAR BB| Open rates'!DE21*0.82+25</f>
        <v>27413</v>
      </c>
      <c r="DF21" s="237">
        <f>'BAR BB| Open rates'!DF21*0.82+25</f>
        <v>27413</v>
      </c>
      <c r="DG21" s="237">
        <f>'BAR BB| Open rates'!DG21*0.82+25</f>
        <v>27413</v>
      </c>
      <c r="DH21" s="237">
        <f>'BAR BB| Open rates'!DH21*0.82+25</f>
        <v>27413</v>
      </c>
      <c r="DI21" s="237">
        <f>'BAR BB| Open rates'!DI21*0.82+25</f>
        <v>27413</v>
      </c>
      <c r="DJ21" s="237">
        <f>'BAR BB| Open rates'!DJ21*0.82+25</f>
        <v>29053</v>
      </c>
      <c r="DK21" s="237">
        <f>'BAR BB| Open rates'!DK21*0.82+25</f>
        <v>29053</v>
      </c>
      <c r="DL21" s="237">
        <f>'BAR BB| Open rates'!DL21*0.82+25</f>
        <v>27413</v>
      </c>
      <c r="DM21" s="237">
        <f>'BAR BB| Open rates'!DM21*0.82+25</f>
        <v>27413</v>
      </c>
      <c r="DN21" s="237">
        <f>'BAR BB| Open rates'!DN21*0.82+25</f>
        <v>27413</v>
      </c>
      <c r="DO21" s="237">
        <f>'BAR BB| Open rates'!DO21*0.82+25</f>
        <v>27413</v>
      </c>
      <c r="DP21" s="237">
        <f>'BAR BB| Open rates'!DP21*0.82+25</f>
        <v>27413</v>
      </c>
      <c r="DQ21" s="237">
        <f>'BAR BB| Open rates'!DQ21*0.82+25</f>
        <v>29053</v>
      </c>
      <c r="DR21" s="237">
        <f>'BAR BB| Open rates'!DR21*0.82+25</f>
        <v>29053</v>
      </c>
      <c r="DS21" s="237">
        <f>'BAR BB| Open rates'!DS21*0.82+25</f>
        <v>27413</v>
      </c>
      <c r="DT21" s="237">
        <f>'BAR BB| Open rates'!DT21*0.82+25</f>
        <v>27413</v>
      </c>
      <c r="DU21" s="237">
        <f>'BAR BB| Open rates'!DU21*0.82+25</f>
        <v>27413</v>
      </c>
      <c r="DV21" s="237">
        <f>'BAR BB| Open rates'!DV21*0.82+25</f>
        <v>27413</v>
      </c>
      <c r="DW21" s="237">
        <f>'BAR BB| Open rates'!DW21*0.82+25</f>
        <v>27413</v>
      </c>
      <c r="DX21" s="237">
        <f>'BAR BB| Open rates'!DX21*0.82+25</f>
        <v>29053</v>
      </c>
      <c r="DY21" s="237">
        <f>'BAR BB| Open rates'!DY21*0.82+25</f>
        <v>29053</v>
      </c>
      <c r="DZ21" s="237">
        <f>'BAR BB| Open rates'!DZ21*0.82+25</f>
        <v>30447</v>
      </c>
      <c r="EA21" s="237">
        <f>'BAR BB| Open rates'!EA21*0.82+25</f>
        <v>30447</v>
      </c>
      <c r="EB21" s="237">
        <f>'BAR BB| Open rates'!EB21*0.82+25</f>
        <v>30447</v>
      </c>
      <c r="EC21" s="237">
        <f>'BAR BB| Open rates'!EC21*0.82+25</f>
        <v>32250.999999999996</v>
      </c>
      <c r="ED21" s="237">
        <f>'BAR BB| Open rates'!ED21*0.82+25</f>
        <v>32250.999999999996</v>
      </c>
      <c r="EE21" s="237">
        <f>'BAR BB| Open rates'!EE21*0.82+25</f>
        <v>32250.999999999996</v>
      </c>
      <c r="EF21" s="237">
        <f>'BAR BB| Open rates'!EF21*0.82+25</f>
        <v>32250.999999999996</v>
      </c>
      <c r="EG21" s="237">
        <f>'BAR BB| Open rates'!EG21*0.82+25</f>
        <v>26593</v>
      </c>
      <c r="EH21" s="237">
        <f>'BAR BB| Open rates'!EH21*0.82+25</f>
        <v>24953</v>
      </c>
      <c r="EI21" s="237">
        <f>'BAR BB| Open rates'!EI21*0.82+25</f>
        <v>24953</v>
      </c>
      <c r="EJ21" s="237">
        <f>'BAR BB| Open rates'!EJ21*0.82+25</f>
        <v>24953</v>
      </c>
      <c r="EK21" s="237">
        <f>'BAR BB| Open rates'!EK21*0.82+25</f>
        <v>24953</v>
      </c>
      <c r="EL21" s="237">
        <f>'BAR BB| Open rates'!EL21*0.82+25</f>
        <v>25773</v>
      </c>
      <c r="EM21" s="237">
        <f>'BAR BB| Open rates'!EM21*0.82+25</f>
        <v>25773</v>
      </c>
      <c r="EN21" s="237">
        <f>'BAR BB| Open rates'!EN21*0.82+25</f>
        <v>24953</v>
      </c>
      <c r="EO21" s="237">
        <f>'BAR BB| Open rates'!EO21*0.82+25</f>
        <v>24953</v>
      </c>
      <c r="EP21" s="237">
        <f>'BAR BB| Open rates'!EP21*0.82+25</f>
        <v>24953</v>
      </c>
      <c r="EQ21" s="237">
        <f>'BAR BB| Open rates'!EQ21*0.82+25</f>
        <v>24953</v>
      </c>
      <c r="ER21" s="237">
        <f>'BAR BB| Open rates'!ER21*0.82+25</f>
        <v>24953</v>
      </c>
      <c r="ES21" s="237">
        <f>'BAR BB| Open rates'!ES21*0.82+25</f>
        <v>25773</v>
      </c>
      <c r="ET21" s="237">
        <f>'BAR BB| Open rates'!ET21*0.82+25</f>
        <v>25773</v>
      </c>
      <c r="EU21" s="237">
        <f>'BAR BB| Open rates'!EU21*0.82+25</f>
        <v>24953</v>
      </c>
      <c r="EV21" s="237">
        <f>'BAR BB| Open rates'!EV21*0.82+25</f>
        <v>24953</v>
      </c>
      <c r="EW21" s="237">
        <f>'BAR BB| Open rates'!EW21*0.82+25</f>
        <v>24953</v>
      </c>
      <c r="EX21" s="237">
        <f>'BAR BB| Open rates'!EX21*0.82+25</f>
        <v>24953</v>
      </c>
      <c r="EY21" s="237">
        <f>'BAR BB| Open rates'!EY21*0.82+25</f>
        <v>24953</v>
      </c>
      <c r="EZ21" s="237">
        <f>'BAR BB| Open rates'!EZ21*0.82+25</f>
        <v>25773</v>
      </c>
      <c r="FA21" s="237">
        <f>'BAR BB| Open rates'!FA21*0.82+25</f>
        <v>25773</v>
      </c>
      <c r="FB21" s="237">
        <f>'BAR BB| Open rates'!FB21*0.82+25</f>
        <v>24953</v>
      </c>
      <c r="FC21" s="237">
        <f>'BAR BB| Open rates'!FC21*0.82+25</f>
        <v>24953</v>
      </c>
      <c r="FD21" s="237">
        <f>'BAR BB| Open rates'!FD21*0.82+25</f>
        <v>24953</v>
      </c>
      <c r="FE21" s="237">
        <f>'BAR BB| Open rates'!FE21*0.82+25</f>
        <v>24953</v>
      </c>
      <c r="FF21" s="237">
        <f>'BAR BB| Open rates'!FF21*0.82+25</f>
        <v>24953</v>
      </c>
      <c r="FG21" s="237">
        <f>'BAR BB| Open rates'!FG21*0.82+25</f>
        <v>25773</v>
      </c>
      <c r="FH21" s="237">
        <f>'BAR BB| Open rates'!FH21*0.82+25</f>
        <v>25773</v>
      </c>
      <c r="FI21" s="237">
        <f>'BAR BB| Open rates'!FI21*0.82+25</f>
        <v>24953</v>
      </c>
      <c r="FJ21" s="237">
        <f>'BAR BB| Open rates'!FJ21*0.82+25</f>
        <v>24953</v>
      </c>
      <c r="FK21" s="237">
        <f>'BAR BB| Open rates'!FK21*0.82+25</f>
        <v>24953</v>
      </c>
      <c r="FL21" s="237">
        <f>'BAR BB| Open rates'!FL21*0.82+25</f>
        <v>24953</v>
      </c>
      <c r="FM21" s="237">
        <f>'BAR BB| Open rates'!FM21*0.82+25</f>
        <v>24953</v>
      </c>
      <c r="FN21" s="237">
        <f>'BAR BB| Open rates'!FN21*0.82+25</f>
        <v>25773</v>
      </c>
      <c r="FO21" s="237">
        <f>'BAR BB| Open rates'!FO21*0.82+25</f>
        <v>25773</v>
      </c>
      <c r="FP21" s="237">
        <f>'BAR BB| Open rates'!FP21*0.82+25</f>
        <v>24953</v>
      </c>
      <c r="FQ21" s="237">
        <f>'BAR BB| Open rates'!FQ21*0.82+25</f>
        <v>24953</v>
      </c>
      <c r="FR21" s="237">
        <f>'BAR BB| Open rates'!FR21*0.82+25</f>
        <v>24953</v>
      </c>
      <c r="FS21" s="237">
        <f>'BAR BB| Open rates'!FS21*0.82+25</f>
        <v>24953</v>
      </c>
      <c r="FT21" s="237">
        <f>'BAR BB| Open rates'!FT21*0.82+25</f>
        <v>24953</v>
      </c>
      <c r="FU21" s="237">
        <f>'BAR BB| Open rates'!FU21*0.82+25</f>
        <v>25773</v>
      </c>
      <c r="FV21" s="237">
        <f>'BAR BB| Open rates'!FV21*0.82+25</f>
        <v>25773</v>
      </c>
      <c r="FW21" s="237">
        <f>'BAR BB| Open rates'!FW21*0.82+25</f>
        <v>28807</v>
      </c>
      <c r="FX21" s="237">
        <f>'BAR BB| Open rates'!FX21*0.82+25</f>
        <v>28807</v>
      </c>
      <c r="FY21" s="237">
        <f>'BAR BB| Open rates'!FY21*0.82+25</f>
        <v>28807</v>
      </c>
      <c r="FZ21" s="237">
        <f>'BAR BB| Open rates'!FZ21*0.82+25</f>
        <v>28807</v>
      </c>
      <c r="GA21" s="237">
        <f>'BAR BB| Open rates'!GA21*0.82+25</f>
        <v>28807</v>
      </c>
      <c r="GB21" s="237">
        <f>'BAR BB| Open rates'!GB21*0.82+25</f>
        <v>30610.999999999996</v>
      </c>
      <c r="GC21" s="237">
        <f>'BAR BB| Open rates'!GC21*0.82+25</f>
        <v>30610.999999999996</v>
      </c>
      <c r="GD21" s="237">
        <f>'BAR BB| Open rates'!GD21*0.82+25</f>
        <v>30610.999999999996</v>
      </c>
      <c r="GE21" s="237">
        <f>'BAR BB| Open rates'!GE21*0.82+25</f>
        <v>30610.999999999996</v>
      </c>
    </row>
    <row r="22" spans="1:187" s="36" customFormat="1" ht="12" customHeight="1" x14ac:dyDescent="0.2">
      <c r="A22" s="236" t="s">
        <v>180</v>
      </c>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row>
    <row r="23" spans="1:187" s="36" customFormat="1" ht="12" customHeight="1" x14ac:dyDescent="0.2">
      <c r="A23" s="237">
        <v>1</v>
      </c>
      <c r="B23" s="237">
        <f>'BAR BB| Open rates'!B23*0.82+25</f>
        <v>42993</v>
      </c>
      <c r="C23" s="237">
        <f>'BAR BB| Open rates'!C23*0.82+25</f>
        <v>42993</v>
      </c>
      <c r="D23" s="237">
        <f>'BAR BB| Open rates'!D23*0.82+25</f>
        <v>40779</v>
      </c>
      <c r="E23" s="237">
        <f>'BAR BB| Open rates'!E23*0.82+25</f>
        <v>40779</v>
      </c>
      <c r="F23" s="237">
        <f>'BAR BB| Open rates'!F23*0.82+25</f>
        <v>38975</v>
      </c>
      <c r="G23" s="237">
        <f>'BAR BB| Open rates'!G23*0.82+25</f>
        <v>40779</v>
      </c>
      <c r="H23" s="237">
        <f>'BAR BB| Open rates'!H23*0.82+25</f>
        <v>40779</v>
      </c>
      <c r="I23" s="237">
        <f>'BAR BB| Open rates'!I23*0.82+25</f>
        <v>42419</v>
      </c>
      <c r="J23" s="237">
        <f>'BAR BB| Open rates'!J23*0.82+25</f>
        <v>42419</v>
      </c>
      <c r="K23" s="237">
        <f>'BAR BB| Open rates'!K23*0.82+25</f>
        <v>40779</v>
      </c>
      <c r="L23" s="237">
        <f>'BAR BB| Open rates'!L23*0.82+25</f>
        <v>40779</v>
      </c>
      <c r="M23" s="237">
        <f>'BAR BB| Open rates'!M23*0.82+25</f>
        <v>40779</v>
      </c>
      <c r="N23" s="237">
        <f>'BAR BB| Open rates'!N23*0.82+25</f>
        <v>40779</v>
      </c>
      <c r="O23" s="237">
        <f>'BAR BB| Open rates'!O23*0.82+25</f>
        <v>40779</v>
      </c>
      <c r="P23" s="237">
        <f>'BAR BB| Open rates'!P23*0.82+25</f>
        <v>42419</v>
      </c>
      <c r="Q23" s="237">
        <f>'BAR BB| Open rates'!Q23*0.82+25</f>
        <v>42419</v>
      </c>
      <c r="R23" s="237">
        <f>'BAR BB| Open rates'!R23*0.82+25</f>
        <v>42419</v>
      </c>
      <c r="S23" s="237">
        <f>'BAR BB| Open rates'!S23*0.82+25</f>
        <v>42419</v>
      </c>
      <c r="T23" s="237">
        <f>'BAR BB| Open rates'!T23*0.82+25</f>
        <v>42419</v>
      </c>
      <c r="U23" s="237">
        <f>'BAR BB| Open rates'!U23*0.82+25</f>
        <v>42419</v>
      </c>
      <c r="V23" s="237">
        <f>'BAR BB| Open rates'!V23*0.82+25</f>
        <v>42419</v>
      </c>
      <c r="W23" s="237">
        <f>'BAR BB| Open rates'!W23*0.82+25</f>
        <v>44059</v>
      </c>
      <c r="X23" s="237">
        <f>'BAR BB| Open rates'!X23*0.82+25</f>
        <v>44059</v>
      </c>
      <c r="Y23" s="237">
        <f>'BAR BB| Open rates'!Y23*0.82+25</f>
        <v>42419</v>
      </c>
      <c r="Z23" s="237">
        <f>'BAR BB| Open rates'!Z23*0.82+25</f>
        <v>42419</v>
      </c>
      <c r="AA23" s="237">
        <f>'BAR BB| Open rates'!AA23*0.82+25</f>
        <v>42419</v>
      </c>
      <c r="AB23" s="237">
        <f>'BAR BB| Open rates'!AB23*0.82+25</f>
        <v>42419</v>
      </c>
      <c r="AC23" s="237">
        <f>'BAR BB| Open rates'!AC23*0.82+25</f>
        <v>42419</v>
      </c>
      <c r="AD23" s="237">
        <f>'BAR BB| Open rates'!AD23*0.82+25</f>
        <v>44059</v>
      </c>
      <c r="AE23" s="237">
        <f>'BAR BB| Open rates'!AE23*0.82+25</f>
        <v>44059</v>
      </c>
      <c r="AF23" s="237">
        <f>'BAR BB| Open rates'!AF23*0.82+25</f>
        <v>42419</v>
      </c>
      <c r="AG23" s="237">
        <f>'BAR BB| Open rates'!AG23*0.82+25</f>
        <v>42419</v>
      </c>
      <c r="AH23" s="237">
        <f>'BAR BB| Open rates'!AH23*0.82+25</f>
        <v>42419</v>
      </c>
      <c r="AI23" s="237">
        <f>'BAR BB| Open rates'!AI23*0.82+25</f>
        <v>42419</v>
      </c>
      <c r="AJ23" s="237">
        <f>'BAR BB| Open rates'!AJ23*0.82+25</f>
        <v>42419</v>
      </c>
      <c r="AK23" s="237">
        <f>'BAR BB| Open rates'!AK23*0.82+25</f>
        <v>44059</v>
      </c>
      <c r="AL23" s="237">
        <f>'BAR BB| Open rates'!AL23*0.82+25</f>
        <v>44059</v>
      </c>
      <c r="AM23" s="237">
        <f>'BAR BB| Open rates'!AM23*0.82+25</f>
        <v>42419</v>
      </c>
      <c r="AN23" s="237">
        <f>'BAR BB| Open rates'!AN23*0.82+25</f>
        <v>42419</v>
      </c>
      <c r="AO23" s="237">
        <f>'BAR BB| Open rates'!AO23*0.82+25</f>
        <v>42419</v>
      </c>
      <c r="AP23" s="237">
        <f>'BAR BB| Open rates'!AP23*0.82+25</f>
        <v>42419</v>
      </c>
      <c r="AQ23" s="237">
        <f>'BAR BB| Open rates'!AQ23*0.82+25</f>
        <v>42419</v>
      </c>
      <c r="AR23" s="237">
        <f>'BAR BB| Open rates'!AR23*0.82+25</f>
        <v>44059</v>
      </c>
      <c r="AS23" s="237">
        <f>'BAR BB| Open rates'!AS23*0.82+25</f>
        <v>44059</v>
      </c>
      <c r="AT23" s="237">
        <f>'BAR BB| Open rates'!AT23*0.82+25</f>
        <v>42419</v>
      </c>
      <c r="AU23" s="237">
        <f>'BAR BB| Open rates'!AU23*0.82+25</f>
        <v>42419</v>
      </c>
      <c r="AV23" s="237">
        <f>'BAR BB| Open rates'!AV23*0.82+25</f>
        <v>42419</v>
      </c>
      <c r="AW23" s="237">
        <f>'BAR BB| Open rates'!AW23*0.82+25</f>
        <v>42419</v>
      </c>
      <c r="AX23" s="237">
        <f>'BAR BB| Open rates'!AX23*0.82+25</f>
        <v>42419</v>
      </c>
      <c r="AY23" s="237">
        <f>'BAR BB| Open rates'!AY23*0.82+25</f>
        <v>44059</v>
      </c>
      <c r="AZ23" s="237">
        <f>'BAR BB| Open rates'!AZ23*0.82+25</f>
        <v>44059</v>
      </c>
      <c r="BA23" s="237">
        <f>'BAR BB| Open rates'!BA23*0.82+25</f>
        <v>42419</v>
      </c>
      <c r="BB23" s="237">
        <f>'BAR BB| Open rates'!BB23*0.82+25</f>
        <v>42419</v>
      </c>
      <c r="BC23" s="237">
        <f>'BAR BB| Open rates'!BC23*0.82+25</f>
        <v>42419</v>
      </c>
      <c r="BD23" s="237">
        <f>'BAR BB| Open rates'!BD23*0.82+25</f>
        <v>42419</v>
      </c>
      <c r="BE23" s="237">
        <f>'BAR BB| Open rates'!BE23*0.82+25</f>
        <v>42419</v>
      </c>
      <c r="BF23" s="237">
        <f>'BAR BB| Open rates'!BF23*0.82+25</f>
        <v>44059</v>
      </c>
      <c r="BG23" s="237">
        <f>'BAR BB| Open rates'!BG23*0.82+25</f>
        <v>44059</v>
      </c>
      <c r="BH23" s="237">
        <f>'BAR BB| Open rates'!BH23*0.82+25</f>
        <v>39795</v>
      </c>
      <c r="BI23" s="237">
        <f>'BAR BB| Open rates'!BI23*0.82+25</f>
        <v>39795</v>
      </c>
      <c r="BJ23" s="237">
        <f>'BAR BB| Open rates'!BJ23*0.82+25</f>
        <v>39795</v>
      </c>
      <c r="BK23" s="237">
        <f>'BAR BB| Open rates'!BK23*0.82+25</f>
        <v>39795</v>
      </c>
      <c r="BL23" s="237">
        <f>'BAR BB| Open rates'!BL23*0.82+25</f>
        <v>39795</v>
      </c>
      <c r="BM23" s="237">
        <f>'BAR BB| Open rates'!BM23*0.82+25</f>
        <v>40779</v>
      </c>
      <c r="BN23" s="237">
        <f>'BAR BB| Open rates'!BN23*0.82+25</f>
        <v>40779</v>
      </c>
      <c r="BO23" s="237">
        <f>'BAR BB| Open rates'!BO23*0.82+25</f>
        <v>38975</v>
      </c>
      <c r="BP23" s="237">
        <f>'BAR BB| Open rates'!BP23*0.82+25</f>
        <v>38975</v>
      </c>
      <c r="BQ23" s="237">
        <f>'BAR BB| Open rates'!BQ23*0.82+25</f>
        <v>35859</v>
      </c>
      <c r="BR23" s="237">
        <f>'BAR BB| Open rates'!BR23*0.82+25</f>
        <v>35859</v>
      </c>
      <c r="BS23" s="237">
        <f>'BAR BB| Open rates'!BS23*0.82+25</f>
        <v>35859</v>
      </c>
      <c r="BT23" s="237">
        <f>'BAR BB| Open rates'!BT23*0.82+25</f>
        <v>35859</v>
      </c>
      <c r="BU23" s="237">
        <f>'BAR BB| Open rates'!BU23*0.82+25</f>
        <v>35859</v>
      </c>
      <c r="BV23" s="237">
        <f>'BAR BB| Open rates'!BV23*0.82+25</f>
        <v>34055</v>
      </c>
      <c r="BW23" s="237">
        <f>'BAR BB| Open rates'!BW23*0.82+25</f>
        <v>34055</v>
      </c>
      <c r="BX23" s="237">
        <f>'BAR BB| Open rates'!BX23*0.82+25</f>
        <v>34055</v>
      </c>
      <c r="BY23" s="237">
        <f>'BAR BB| Open rates'!BY23*0.82+25</f>
        <v>34055</v>
      </c>
      <c r="BZ23" s="237">
        <f>'BAR BB| Open rates'!BZ23*0.82+25</f>
        <v>34055</v>
      </c>
      <c r="CA23" s="237">
        <f>'BAR BB| Open rates'!CA23*0.82+25</f>
        <v>35859</v>
      </c>
      <c r="CB23" s="237">
        <f>'BAR BB| Open rates'!CB23*0.82+25</f>
        <v>35859</v>
      </c>
      <c r="CC23" s="237">
        <f>'BAR BB| Open rates'!CC23*0.82+25</f>
        <v>34055</v>
      </c>
      <c r="CD23" s="237">
        <f>'BAR BB| Open rates'!CD23*0.82+25</f>
        <v>34055</v>
      </c>
      <c r="CE23" s="237">
        <f>'BAR BB| Open rates'!CE23*0.82+25</f>
        <v>34055</v>
      </c>
      <c r="CF23" s="237">
        <f>'BAR BB| Open rates'!CF23*0.82+25</f>
        <v>34055</v>
      </c>
      <c r="CG23" s="237">
        <f>'BAR BB| Open rates'!CG23*0.82+25</f>
        <v>34055</v>
      </c>
      <c r="CH23" s="237">
        <f>'BAR BB| Open rates'!CH23*0.82+25</f>
        <v>35859</v>
      </c>
      <c r="CI23" s="237">
        <f>'BAR BB| Open rates'!CI23*0.82+25</f>
        <v>35859</v>
      </c>
      <c r="CJ23" s="237">
        <f>'BAR BB| Open rates'!CJ23*0.82+25</f>
        <v>34055</v>
      </c>
      <c r="CK23" s="237">
        <f>'BAR BB| Open rates'!CK23*0.82+25</f>
        <v>34055</v>
      </c>
      <c r="CL23" s="237">
        <f>'BAR BB| Open rates'!CL23*0.82+25</f>
        <v>34055</v>
      </c>
      <c r="CM23" s="237">
        <f>'BAR BB| Open rates'!CM23*0.82+25</f>
        <v>34055</v>
      </c>
      <c r="CN23" s="237">
        <f>'BAR BB| Open rates'!CN23*0.82+25</f>
        <v>34055</v>
      </c>
      <c r="CO23" s="237">
        <f>'BAR BB| Open rates'!CO23*0.82+25</f>
        <v>35859</v>
      </c>
      <c r="CP23" s="237">
        <f>'BAR BB| Open rates'!CP23*0.82+25</f>
        <v>35859</v>
      </c>
      <c r="CQ23" s="237">
        <f>'BAR BB| Open rates'!CQ23*0.82+25</f>
        <v>34055</v>
      </c>
      <c r="CR23" s="237">
        <f>'BAR BB| Open rates'!CR23*0.82+25</f>
        <v>34055</v>
      </c>
      <c r="CS23" s="237">
        <f>'BAR BB| Open rates'!CS23*0.82+25</f>
        <v>34055</v>
      </c>
      <c r="CT23" s="237">
        <f>'BAR BB| Open rates'!CT23*0.82+25</f>
        <v>34055</v>
      </c>
      <c r="CU23" s="237">
        <f>'BAR BB| Open rates'!CU23*0.82+25</f>
        <v>32660.999999999996</v>
      </c>
      <c r="CV23" s="237">
        <f>'BAR BB| Open rates'!CV23*0.82+25</f>
        <v>32660.999999999996</v>
      </c>
      <c r="CW23" s="237">
        <f>'BAR BB| Open rates'!CW23*0.82+25</f>
        <v>32660.999999999996</v>
      </c>
      <c r="CX23" s="237">
        <f>'BAR BB| Open rates'!CX23*0.82+25</f>
        <v>31020.999999999996</v>
      </c>
      <c r="CY23" s="237">
        <f>'BAR BB| Open rates'!CY23*0.82+25</f>
        <v>31020.999999999996</v>
      </c>
      <c r="CZ23" s="237">
        <f>'BAR BB| Open rates'!CZ23*0.82+25</f>
        <v>31020.999999999996</v>
      </c>
      <c r="DA23" s="237">
        <f>'BAR BB| Open rates'!DA23*0.82+25</f>
        <v>31020.999999999996</v>
      </c>
      <c r="DB23" s="237">
        <f>'BAR BB| Open rates'!DB23*0.82+25</f>
        <v>31020.999999999996</v>
      </c>
      <c r="DC23" s="237">
        <f>'BAR BB| Open rates'!DC23*0.82+25</f>
        <v>32660.999999999996</v>
      </c>
      <c r="DD23" s="237">
        <f>'BAR BB| Open rates'!DD23*0.82+25</f>
        <v>32660.999999999996</v>
      </c>
      <c r="DE23" s="237">
        <f>'BAR BB| Open rates'!DE23*0.82+25</f>
        <v>31020.999999999996</v>
      </c>
      <c r="DF23" s="237">
        <f>'BAR BB| Open rates'!DF23*0.82+25</f>
        <v>31020.999999999996</v>
      </c>
      <c r="DG23" s="237">
        <f>'BAR BB| Open rates'!DG23*0.82+25</f>
        <v>31020.999999999996</v>
      </c>
      <c r="DH23" s="237">
        <f>'BAR BB| Open rates'!DH23*0.82+25</f>
        <v>31020.999999999996</v>
      </c>
      <c r="DI23" s="237">
        <f>'BAR BB| Open rates'!DI23*0.82+25</f>
        <v>31020.999999999996</v>
      </c>
      <c r="DJ23" s="237">
        <f>'BAR BB| Open rates'!DJ23*0.82+25</f>
        <v>32660.999999999996</v>
      </c>
      <c r="DK23" s="237">
        <f>'BAR BB| Open rates'!DK23*0.82+25</f>
        <v>32660.999999999996</v>
      </c>
      <c r="DL23" s="237">
        <f>'BAR BB| Open rates'!DL23*0.82+25</f>
        <v>31020.999999999996</v>
      </c>
      <c r="DM23" s="237">
        <f>'BAR BB| Open rates'!DM23*0.82+25</f>
        <v>31020.999999999996</v>
      </c>
      <c r="DN23" s="237">
        <f>'BAR BB| Open rates'!DN23*0.82+25</f>
        <v>31020.999999999996</v>
      </c>
      <c r="DO23" s="237">
        <f>'BAR BB| Open rates'!DO23*0.82+25</f>
        <v>31020.999999999996</v>
      </c>
      <c r="DP23" s="237">
        <f>'BAR BB| Open rates'!DP23*0.82+25</f>
        <v>31020.999999999996</v>
      </c>
      <c r="DQ23" s="237">
        <f>'BAR BB| Open rates'!DQ23*0.82+25</f>
        <v>32660.999999999996</v>
      </c>
      <c r="DR23" s="237">
        <f>'BAR BB| Open rates'!DR23*0.82+25</f>
        <v>32660.999999999996</v>
      </c>
      <c r="DS23" s="237">
        <f>'BAR BB| Open rates'!DS23*0.82+25</f>
        <v>31020.999999999996</v>
      </c>
      <c r="DT23" s="237">
        <f>'BAR BB| Open rates'!DT23*0.82+25</f>
        <v>31020.999999999996</v>
      </c>
      <c r="DU23" s="237">
        <f>'BAR BB| Open rates'!DU23*0.82+25</f>
        <v>31020.999999999996</v>
      </c>
      <c r="DV23" s="237">
        <f>'BAR BB| Open rates'!DV23*0.82+25</f>
        <v>31020.999999999996</v>
      </c>
      <c r="DW23" s="237">
        <f>'BAR BB| Open rates'!DW23*0.82+25</f>
        <v>31020.999999999996</v>
      </c>
      <c r="DX23" s="237">
        <f>'BAR BB| Open rates'!DX23*0.82+25</f>
        <v>32660.999999999996</v>
      </c>
      <c r="DY23" s="237">
        <f>'BAR BB| Open rates'!DY23*0.82+25</f>
        <v>32660.999999999996</v>
      </c>
      <c r="DZ23" s="237">
        <f>'BAR BB| Open rates'!DZ23*0.82+25</f>
        <v>34055</v>
      </c>
      <c r="EA23" s="237">
        <f>'BAR BB| Open rates'!EA23*0.82+25</f>
        <v>34055</v>
      </c>
      <c r="EB23" s="237">
        <f>'BAR BB| Open rates'!EB23*0.82+25</f>
        <v>34055</v>
      </c>
      <c r="EC23" s="237">
        <f>'BAR BB| Open rates'!EC23*0.82+25</f>
        <v>35859</v>
      </c>
      <c r="ED23" s="237">
        <f>'BAR BB| Open rates'!ED23*0.82+25</f>
        <v>35859</v>
      </c>
      <c r="EE23" s="237">
        <f>'BAR BB| Open rates'!EE23*0.82+25</f>
        <v>35859</v>
      </c>
      <c r="EF23" s="237">
        <f>'BAR BB| Open rates'!EF23*0.82+25</f>
        <v>35859</v>
      </c>
      <c r="EG23" s="237">
        <f>'BAR BB| Open rates'!EG23*0.82+25</f>
        <v>30201</v>
      </c>
      <c r="EH23" s="237">
        <f>'BAR BB| Open rates'!EH23*0.82+25</f>
        <v>28561</v>
      </c>
      <c r="EI23" s="237">
        <f>'BAR BB| Open rates'!EI23*0.82+25</f>
        <v>28561</v>
      </c>
      <c r="EJ23" s="237">
        <f>'BAR BB| Open rates'!EJ23*0.82+25</f>
        <v>28561</v>
      </c>
      <c r="EK23" s="237">
        <f>'BAR BB| Open rates'!EK23*0.82+25</f>
        <v>28561</v>
      </c>
      <c r="EL23" s="237">
        <f>'BAR BB| Open rates'!EL23*0.82+25</f>
        <v>29381</v>
      </c>
      <c r="EM23" s="237">
        <f>'BAR BB| Open rates'!EM23*0.82+25</f>
        <v>29381</v>
      </c>
      <c r="EN23" s="237">
        <f>'BAR BB| Open rates'!EN23*0.82+25</f>
        <v>28561</v>
      </c>
      <c r="EO23" s="237">
        <f>'BAR BB| Open rates'!EO23*0.82+25</f>
        <v>28561</v>
      </c>
      <c r="EP23" s="237">
        <f>'BAR BB| Open rates'!EP23*0.82+25</f>
        <v>28561</v>
      </c>
      <c r="EQ23" s="237">
        <f>'BAR BB| Open rates'!EQ23*0.82+25</f>
        <v>28561</v>
      </c>
      <c r="ER23" s="237">
        <f>'BAR BB| Open rates'!ER23*0.82+25</f>
        <v>28561</v>
      </c>
      <c r="ES23" s="237">
        <f>'BAR BB| Open rates'!ES23*0.82+25</f>
        <v>29381</v>
      </c>
      <c r="ET23" s="237">
        <f>'BAR BB| Open rates'!ET23*0.82+25</f>
        <v>29381</v>
      </c>
      <c r="EU23" s="237">
        <f>'BAR BB| Open rates'!EU23*0.82+25</f>
        <v>28561</v>
      </c>
      <c r="EV23" s="237">
        <f>'BAR BB| Open rates'!EV23*0.82+25</f>
        <v>28561</v>
      </c>
      <c r="EW23" s="237">
        <f>'BAR BB| Open rates'!EW23*0.82+25</f>
        <v>28561</v>
      </c>
      <c r="EX23" s="237">
        <f>'BAR BB| Open rates'!EX23*0.82+25</f>
        <v>28561</v>
      </c>
      <c r="EY23" s="237">
        <f>'BAR BB| Open rates'!EY23*0.82+25</f>
        <v>28561</v>
      </c>
      <c r="EZ23" s="237">
        <f>'BAR BB| Open rates'!EZ23*0.82+25</f>
        <v>29381</v>
      </c>
      <c r="FA23" s="237">
        <f>'BAR BB| Open rates'!FA23*0.82+25</f>
        <v>29381</v>
      </c>
      <c r="FB23" s="237">
        <f>'BAR BB| Open rates'!FB23*0.82+25</f>
        <v>28561</v>
      </c>
      <c r="FC23" s="237">
        <f>'BAR BB| Open rates'!FC23*0.82+25</f>
        <v>28561</v>
      </c>
      <c r="FD23" s="237">
        <f>'BAR BB| Open rates'!FD23*0.82+25</f>
        <v>28561</v>
      </c>
      <c r="FE23" s="237">
        <f>'BAR BB| Open rates'!FE23*0.82+25</f>
        <v>28561</v>
      </c>
      <c r="FF23" s="237">
        <f>'BAR BB| Open rates'!FF23*0.82+25</f>
        <v>28561</v>
      </c>
      <c r="FG23" s="237">
        <f>'BAR BB| Open rates'!FG23*0.82+25</f>
        <v>29381</v>
      </c>
      <c r="FH23" s="237">
        <f>'BAR BB| Open rates'!FH23*0.82+25</f>
        <v>29381</v>
      </c>
      <c r="FI23" s="237">
        <f>'BAR BB| Open rates'!FI23*0.82+25</f>
        <v>28561</v>
      </c>
      <c r="FJ23" s="237">
        <f>'BAR BB| Open rates'!FJ23*0.82+25</f>
        <v>28561</v>
      </c>
      <c r="FK23" s="237">
        <f>'BAR BB| Open rates'!FK23*0.82+25</f>
        <v>28561</v>
      </c>
      <c r="FL23" s="237">
        <f>'BAR BB| Open rates'!FL23*0.82+25</f>
        <v>28561</v>
      </c>
      <c r="FM23" s="237">
        <f>'BAR BB| Open rates'!FM23*0.82+25</f>
        <v>28561</v>
      </c>
      <c r="FN23" s="237">
        <f>'BAR BB| Open rates'!FN23*0.82+25</f>
        <v>29381</v>
      </c>
      <c r="FO23" s="237">
        <f>'BAR BB| Open rates'!FO23*0.82+25</f>
        <v>29381</v>
      </c>
      <c r="FP23" s="237">
        <f>'BAR BB| Open rates'!FP23*0.82+25</f>
        <v>28561</v>
      </c>
      <c r="FQ23" s="237">
        <f>'BAR BB| Open rates'!FQ23*0.82+25</f>
        <v>28561</v>
      </c>
      <c r="FR23" s="237">
        <f>'BAR BB| Open rates'!FR23*0.82+25</f>
        <v>28561</v>
      </c>
      <c r="FS23" s="237">
        <f>'BAR BB| Open rates'!FS23*0.82+25</f>
        <v>28561</v>
      </c>
      <c r="FT23" s="237">
        <f>'BAR BB| Open rates'!FT23*0.82+25</f>
        <v>28561</v>
      </c>
      <c r="FU23" s="237">
        <f>'BAR BB| Open rates'!FU23*0.82+25</f>
        <v>29381</v>
      </c>
      <c r="FV23" s="237">
        <f>'BAR BB| Open rates'!FV23*0.82+25</f>
        <v>29381</v>
      </c>
      <c r="FW23" s="237">
        <f>'BAR BB| Open rates'!FW23*0.82+25</f>
        <v>32414.999999999996</v>
      </c>
      <c r="FX23" s="237">
        <f>'BAR BB| Open rates'!FX23*0.82+25</f>
        <v>32414.999999999996</v>
      </c>
      <c r="FY23" s="237">
        <f>'BAR BB| Open rates'!FY23*0.82+25</f>
        <v>32414.999999999996</v>
      </c>
      <c r="FZ23" s="237">
        <f>'BAR BB| Open rates'!FZ23*0.82+25</f>
        <v>32414.999999999996</v>
      </c>
      <c r="GA23" s="237">
        <f>'BAR BB| Open rates'!GA23*0.82+25</f>
        <v>32414.999999999996</v>
      </c>
      <c r="GB23" s="237">
        <f>'BAR BB| Open rates'!GB23*0.82+25</f>
        <v>34219</v>
      </c>
      <c r="GC23" s="237">
        <f>'BAR BB| Open rates'!GC23*0.82+25</f>
        <v>34219</v>
      </c>
      <c r="GD23" s="237">
        <f>'BAR BB| Open rates'!GD23*0.82+25</f>
        <v>34219</v>
      </c>
      <c r="GE23" s="237">
        <f>'BAR BB| Open rates'!GE23*0.82+25</f>
        <v>34219</v>
      </c>
    </row>
    <row r="24" spans="1:187" s="36" customFormat="1" ht="12" customHeight="1" x14ac:dyDescent="0.2">
      <c r="A24" s="237">
        <v>2</v>
      </c>
      <c r="B24" s="237">
        <f>'BAR BB| Open rates'!B24*0.82+25</f>
        <v>45453</v>
      </c>
      <c r="C24" s="237">
        <f>'BAR BB| Open rates'!C24*0.82+25</f>
        <v>45453</v>
      </c>
      <c r="D24" s="237">
        <f>'BAR BB| Open rates'!D24*0.82+25</f>
        <v>43239</v>
      </c>
      <c r="E24" s="237">
        <f>'BAR BB| Open rates'!E24*0.82+25</f>
        <v>43239</v>
      </c>
      <c r="F24" s="237">
        <f>'BAR BB| Open rates'!F24*0.82+25</f>
        <v>41435</v>
      </c>
      <c r="G24" s="237">
        <f>'BAR BB| Open rates'!G24*0.82+25</f>
        <v>43239</v>
      </c>
      <c r="H24" s="237">
        <f>'BAR BB| Open rates'!H24*0.82+25</f>
        <v>43239</v>
      </c>
      <c r="I24" s="237">
        <f>'BAR BB| Open rates'!I24*0.82+25</f>
        <v>44879</v>
      </c>
      <c r="J24" s="237">
        <f>'BAR BB| Open rates'!J24*0.82+25</f>
        <v>44879</v>
      </c>
      <c r="K24" s="237">
        <f>'BAR BB| Open rates'!K24*0.82+25</f>
        <v>43239</v>
      </c>
      <c r="L24" s="237">
        <f>'BAR BB| Open rates'!L24*0.82+25</f>
        <v>43239</v>
      </c>
      <c r="M24" s="237">
        <f>'BAR BB| Open rates'!M24*0.82+25</f>
        <v>43239</v>
      </c>
      <c r="N24" s="237">
        <f>'BAR BB| Open rates'!N24*0.82+25</f>
        <v>43239</v>
      </c>
      <c r="O24" s="237">
        <f>'BAR BB| Open rates'!O24*0.82+25</f>
        <v>43239</v>
      </c>
      <c r="P24" s="237">
        <f>'BAR BB| Open rates'!P24*0.82+25</f>
        <v>44879</v>
      </c>
      <c r="Q24" s="237">
        <f>'BAR BB| Open rates'!Q24*0.82+25</f>
        <v>44879</v>
      </c>
      <c r="R24" s="237">
        <f>'BAR BB| Open rates'!R24*0.82+25</f>
        <v>44879</v>
      </c>
      <c r="S24" s="237">
        <f>'BAR BB| Open rates'!S24*0.82+25</f>
        <v>44879</v>
      </c>
      <c r="T24" s="237">
        <f>'BAR BB| Open rates'!T24*0.82+25</f>
        <v>44879</v>
      </c>
      <c r="U24" s="237">
        <f>'BAR BB| Open rates'!U24*0.82+25</f>
        <v>44879</v>
      </c>
      <c r="V24" s="237">
        <f>'BAR BB| Open rates'!V24*0.82+25</f>
        <v>44879</v>
      </c>
      <c r="W24" s="237">
        <f>'BAR BB| Open rates'!W24*0.82+25</f>
        <v>46519</v>
      </c>
      <c r="X24" s="237">
        <f>'BAR BB| Open rates'!X24*0.82+25</f>
        <v>46519</v>
      </c>
      <c r="Y24" s="237">
        <f>'BAR BB| Open rates'!Y24*0.82+25</f>
        <v>44879</v>
      </c>
      <c r="Z24" s="237">
        <f>'BAR BB| Open rates'!Z24*0.82+25</f>
        <v>44879</v>
      </c>
      <c r="AA24" s="237">
        <f>'BAR BB| Open rates'!AA24*0.82+25</f>
        <v>44879</v>
      </c>
      <c r="AB24" s="237">
        <f>'BAR BB| Open rates'!AB24*0.82+25</f>
        <v>44879</v>
      </c>
      <c r="AC24" s="237">
        <f>'BAR BB| Open rates'!AC24*0.82+25</f>
        <v>44879</v>
      </c>
      <c r="AD24" s="237">
        <f>'BAR BB| Open rates'!AD24*0.82+25</f>
        <v>46519</v>
      </c>
      <c r="AE24" s="237">
        <f>'BAR BB| Open rates'!AE24*0.82+25</f>
        <v>46519</v>
      </c>
      <c r="AF24" s="237">
        <f>'BAR BB| Open rates'!AF24*0.82+25</f>
        <v>44879</v>
      </c>
      <c r="AG24" s="237">
        <f>'BAR BB| Open rates'!AG24*0.82+25</f>
        <v>44879</v>
      </c>
      <c r="AH24" s="237">
        <f>'BAR BB| Open rates'!AH24*0.82+25</f>
        <v>44879</v>
      </c>
      <c r="AI24" s="237">
        <f>'BAR BB| Open rates'!AI24*0.82+25</f>
        <v>44879</v>
      </c>
      <c r="AJ24" s="237">
        <f>'BAR BB| Open rates'!AJ24*0.82+25</f>
        <v>44879</v>
      </c>
      <c r="AK24" s="237">
        <f>'BAR BB| Open rates'!AK24*0.82+25</f>
        <v>46519</v>
      </c>
      <c r="AL24" s="237">
        <f>'BAR BB| Open rates'!AL24*0.82+25</f>
        <v>46519</v>
      </c>
      <c r="AM24" s="237">
        <f>'BAR BB| Open rates'!AM24*0.82+25</f>
        <v>44879</v>
      </c>
      <c r="AN24" s="237">
        <f>'BAR BB| Open rates'!AN24*0.82+25</f>
        <v>44879</v>
      </c>
      <c r="AO24" s="237">
        <f>'BAR BB| Open rates'!AO24*0.82+25</f>
        <v>44879</v>
      </c>
      <c r="AP24" s="237">
        <f>'BAR BB| Open rates'!AP24*0.82+25</f>
        <v>44879</v>
      </c>
      <c r="AQ24" s="237">
        <f>'BAR BB| Open rates'!AQ24*0.82+25</f>
        <v>44879</v>
      </c>
      <c r="AR24" s="237">
        <f>'BAR BB| Open rates'!AR24*0.82+25</f>
        <v>46519</v>
      </c>
      <c r="AS24" s="237">
        <f>'BAR BB| Open rates'!AS24*0.82+25</f>
        <v>46519</v>
      </c>
      <c r="AT24" s="237">
        <f>'BAR BB| Open rates'!AT24*0.82+25</f>
        <v>44879</v>
      </c>
      <c r="AU24" s="237">
        <f>'BAR BB| Open rates'!AU24*0.82+25</f>
        <v>44879</v>
      </c>
      <c r="AV24" s="237">
        <f>'BAR BB| Open rates'!AV24*0.82+25</f>
        <v>44879</v>
      </c>
      <c r="AW24" s="237">
        <f>'BAR BB| Open rates'!AW24*0.82+25</f>
        <v>44879</v>
      </c>
      <c r="AX24" s="237">
        <f>'BAR BB| Open rates'!AX24*0.82+25</f>
        <v>44879</v>
      </c>
      <c r="AY24" s="237">
        <f>'BAR BB| Open rates'!AY24*0.82+25</f>
        <v>46519</v>
      </c>
      <c r="AZ24" s="237">
        <f>'BAR BB| Open rates'!AZ24*0.82+25</f>
        <v>46519</v>
      </c>
      <c r="BA24" s="237">
        <f>'BAR BB| Open rates'!BA24*0.82+25</f>
        <v>44879</v>
      </c>
      <c r="BB24" s="237">
        <f>'BAR BB| Open rates'!BB24*0.82+25</f>
        <v>44879</v>
      </c>
      <c r="BC24" s="237">
        <f>'BAR BB| Open rates'!BC24*0.82+25</f>
        <v>44879</v>
      </c>
      <c r="BD24" s="237">
        <f>'BAR BB| Open rates'!BD24*0.82+25</f>
        <v>44879</v>
      </c>
      <c r="BE24" s="237">
        <f>'BAR BB| Open rates'!BE24*0.82+25</f>
        <v>44879</v>
      </c>
      <c r="BF24" s="237">
        <f>'BAR BB| Open rates'!BF24*0.82+25</f>
        <v>46519</v>
      </c>
      <c r="BG24" s="237">
        <f>'BAR BB| Open rates'!BG24*0.82+25</f>
        <v>46519</v>
      </c>
      <c r="BH24" s="237">
        <f>'BAR BB| Open rates'!BH24*0.82+25</f>
        <v>42255</v>
      </c>
      <c r="BI24" s="237">
        <f>'BAR BB| Open rates'!BI24*0.82+25</f>
        <v>42255</v>
      </c>
      <c r="BJ24" s="237">
        <f>'BAR BB| Open rates'!BJ24*0.82+25</f>
        <v>42255</v>
      </c>
      <c r="BK24" s="237">
        <f>'BAR BB| Open rates'!BK24*0.82+25</f>
        <v>42255</v>
      </c>
      <c r="BL24" s="237">
        <f>'BAR BB| Open rates'!BL24*0.82+25</f>
        <v>42255</v>
      </c>
      <c r="BM24" s="237">
        <f>'BAR BB| Open rates'!BM24*0.82+25</f>
        <v>43239</v>
      </c>
      <c r="BN24" s="237">
        <f>'BAR BB| Open rates'!BN24*0.82+25</f>
        <v>43239</v>
      </c>
      <c r="BO24" s="237">
        <f>'BAR BB| Open rates'!BO24*0.82+25</f>
        <v>41435</v>
      </c>
      <c r="BP24" s="237">
        <f>'BAR BB| Open rates'!BP24*0.82+25</f>
        <v>41435</v>
      </c>
      <c r="BQ24" s="237">
        <f>'BAR BB| Open rates'!BQ24*0.82+25</f>
        <v>38319</v>
      </c>
      <c r="BR24" s="237">
        <f>'BAR BB| Open rates'!BR24*0.82+25</f>
        <v>38319</v>
      </c>
      <c r="BS24" s="237">
        <f>'BAR BB| Open rates'!BS24*0.82+25</f>
        <v>38319</v>
      </c>
      <c r="BT24" s="237">
        <f>'BAR BB| Open rates'!BT24*0.82+25</f>
        <v>38319</v>
      </c>
      <c r="BU24" s="237">
        <f>'BAR BB| Open rates'!BU24*0.82+25</f>
        <v>38319</v>
      </c>
      <c r="BV24" s="237">
        <f>'BAR BB| Open rates'!BV24*0.82+25</f>
        <v>36515</v>
      </c>
      <c r="BW24" s="237">
        <f>'BAR BB| Open rates'!BW24*0.82+25</f>
        <v>36515</v>
      </c>
      <c r="BX24" s="237">
        <f>'BAR BB| Open rates'!BX24*0.82+25</f>
        <v>36515</v>
      </c>
      <c r="BY24" s="237">
        <f>'BAR BB| Open rates'!BY24*0.82+25</f>
        <v>36515</v>
      </c>
      <c r="BZ24" s="237">
        <f>'BAR BB| Open rates'!BZ24*0.82+25</f>
        <v>36515</v>
      </c>
      <c r="CA24" s="237">
        <f>'BAR BB| Open rates'!CA24*0.82+25</f>
        <v>38319</v>
      </c>
      <c r="CB24" s="237">
        <f>'BAR BB| Open rates'!CB24*0.82+25</f>
        <v>38319</v>
      </c>
      <c r="CC24" s="237">
        <f>'BAR BB| Open rates'!CC24*0.82+25</f>
        <v>36515</v>
      </c>
      <c r="CD24" s="237">
        <f>'BAR BB| Open rates'!CD24*0.82+25</f>
        <v>36515</v>
      </c>
      <c r="CE24" s="237">
        <f>'BAR BB| Open rates'!CE24*0.82+25</f>
        <v>36515</v>
      </c>
      <c r="CF24" s="237">
        <f>'BAR BB| Open rates'!CF24*0.82+25</f>
        <v>36515</v>
      </c>
      <c r="CG24" s="237">
        <f>'BAR BB| Open rates'!CG24*0.82+25</f>
        <v>36515</v>
      </c>
      <c r="CH24" s="237">
        <f>'BAR BB| Open rates'!CH24*0.82+25</f>
        <v>38319</v>
      </c>
      <c r="CI24" s="237">
        <f>'BAR BB| Open rates'!CI24*0.82+25</f>
        <v>38319</v>
      </c>
      <c r="CJ24" s="237">
        <f>'BAR BB| Open rates'!CJ24*0.82+25</f>
        <v>36515</v>
      </c>
      <c r="CK24" s="237">
        <f>'BAR BB| Open rates'!CK24*0.82+25</f>
        <v>36515</v>
      </c>
      <c r="CL24" s="237">
        <f>'BAR BB| Open rates'!CL24*0.82+25</f>
        <v>36515</v>
      </c>
      <c r="CM24" s="237">
        <f>'BAR BB| Open rates'!CM24*0.82+25</f>
        <v>36515</v>
      </c>
      <c r="CN24" s="237">
        <f>'BAR BB| Open rates'!CN24*0.82+25</f>
        <v>36515</v>
      </c>
      <c r="CO24" s="237">
        <f>'BAR BB| Open rates'!CO24*0.82+25</f>
        <v>38319</v>
      </c>
      <c r="CP24" s="237">
        <f>'BAR BB| Open rates'!CP24*0.82+25</f>
        <v>38319</v>
      </c>
      <c r="CQ24" s="237">
        <f>'BAR BB| Open rates'!CQ24*0.82+25</f>
        <v>36515</v>
      </c>
      <c r="CR24" s="237">
        <f>'BAR BB| Open rates'!CR24*0.82+25</f>
        <v>36515</v>
      </c>
      <c r="CS24" s="237">
        <f>'BAR BB| Open rates'!CS24*0.82+25</f>
        <v>36515</v>
      </c>
      <c r="CT24" s="237">
        <f>'BAR BB| Open rates'!CT24*0.82+25</f>
        <v>36515</v>
      </c>
      <c r="CU24" s="237">
        <f>'BAR BB| Open rates'!CU24*0.82+25</f>
        <v>35121</v>
      </c>
      <c r="CV24" s="237">
        <f>'BAR BB| Open rates'!CV24*0.82+25</f>
        <v>35121</v>
      </c>
      <c r="CW24" s="237">
        <f>'BAR BB| Open rates'!CW24*0.82+25</f>
        <v>35121</v>
      </c>
      <c r="CX24" s="237">
        <f>'BAR BB| Open rates'!CX24*0.82+25</f>
        <v>33481</v>
      </c>
      <c r="CY24" s="237">
        <f>'BAR BB| Open rates'!CY24*0.82+25</f>
        <v>33481</v>
      </c>
      <c r="CZ24" s="237">
        <f>'BAR BB| Open rates'!CZ24*0.82+25</f>
        <v>33481</v>
      </c>
      <c r="DA24" s="237">
        <f>'BAR BB| Open rates'!DA24*0.82+25</f>
        <v>33481</v>
      </c>
      <c r="DB24" s="237">
        <f>'BAR BB| Open rates'!DB24*0.82+25</f>
        <v>33481</v>
      </c>
      <c r="DC24" s="237">
        <f>'BAR BB| Open rates'!DC24*0.82+25</f>
        <v>35121</v>
      </c>
      <c r="DD24" s="237">
        <f>'BAR BB| Open rates'!DD24*0.82+25</f>
        <v>35121</v>
      </c>
      <c r="DE24" s="237">
        <f>'BAR BB| Open rates'!DE24*0.82+25</f>
        <v>33481</v>
      </c>
      <c r="DF24" s="237">
        <f>'BAR BB| Open rates'!DF24*0.82+25</f>
        <v>33481</v>
      </c>
      <c r="DG24" s="237">
        <f>'BAR BB| Open rates'!DG24*0.82+25</f>
        <v>33481</v>
      </c>
      <c r="DH24" s="237">
        <f>'BAR BB| Open rates'!DH24*0.82+25</f>
        <v>33481</v>
      </c>
      <c r="DI24" s="237">
        <f>'BAR BB| Open rates'!DI24*0.82+25</f>
        <v>33481</v>
      </c>
      <c r="DJ24" s="237">
        <f>'BAR BB| Open rates'!DJ24*0.82+25</f>
        <v>35121</v>
      </c>
      <c r="DK24" s="237">
        <f>'BAR BB| Open rates'!DK24*0.82+25</f>
        <v>35121</v>
      </c>
      <c r="DL24" s="237">
        <f>'BAR BB| Open rates'!DL24*0.82+25</f>
        <v>33481</v>
      </c>
      <c r="DM24" s="237">
        <f>'BAR BB| Open rates'!DM24*0.82+25</f>
        <v>33481</v>
      </c>
      <c r="DN24" s="237">
        <f>'BAR BB| Open rates'!DN24*0.82+25</f>
        <v>33481</v>
      </c>
      <c r="DO24" s="237">
        <f>'BAR BB| Open rates'!DO24*0.82+25</f>
        <v>33481</v>
      </c>
      <c r="DP24" s="237">
        <f>'BAR BB| Open rates'!DP24*0.82+25</f>
        <v>33481</v>
      </c>
      <c r="DQ24" s="237">
        <f>'BAR BB| Open rates'!DQ24*0.82+25</f>
        <v>35121</v>
      </c>
      <c r="DR24" s="237">
        <f>'BAR BB| Open rates'!DR24*0.82+25</f>
        <v>35121</v>
      </c>
      <c r="DS24" s="237">
        <f>'BAR BB| Open rates'!DS24*0.82+25</f>
        <v>33481</v>
      </c>
      <c r="DT24" s="237">
        <f>'BAR BB| Open rates'!DT24*0.82+25</f>
        <v>33481</v>
      </c>
      <c r="DU24" s="237">
        <f>'BAR BB| Open rates'!DU24*0.82+25</f>
        <v>33481</v>
      </c>
      <c r="DV24" s="237">
        <f>'BAR BB| Open rates'!DV24*0.82+25</f>
        <v>33481</v>
      </c>
      <c r="DW24" s="237">
        <f>'BAR BB| Open rates'!DW24*0.82+25</f>
        <v>33481</v>
      </c>
      <c r="DX24" s="237">
        <f>'BAR BB| Open rates'!DX24*0.82+25</f>
        <v>35121</v>
      </c>
      <c r="DY24" s="237">
        <f>'BAR BB| Open rates'!DY24*0.82+25</f>
        <v>35121</v>
      </c>
      <c r="DZ24" s="237">
        <f>'BAR BB| Open rates'!DZ24*0.82+25</f>
        <v>36515</v>
      </c>
      <c r="EA24" s="237">
        <f>'BAR BB| Open rates'!EA24*0.82+25</f>
        <v>36515</v>
      </c>
      <c r="EB24" s="237">
        <f>'BAR BB| Open rates'!EB24*0.82+25</f>
        <v>36515</v>
      </c>
      <c r="EC24" s="237">
        <f>'BAR BB| Open rates'!EC24*0.82+25</f>
        <v>38319</v>
      </c>
      <c r="ED24" s="237">
        <f>'BAR BB| Open rates'!ED24*0.82+25</f>
        <v>38319</v>
      </c>
      <c r="EE24" s="237">
        <f>'BAR BB| Open rates'!EE24*0.82+25</f>
        <v>38319</v>
      </c>
      <c r="EF24" s="237">
        <f>'BAR BB| Open rates'!EF24*0.82+25</f>
        <v>38319</v>
      </c>
      <c r="EG24" s="237">
        <f>'BAR BB| Open rates'!EG24*0.82+25</f>
        <v>32660.999999999996</v>
      </c>
      <c r="EH24" s="237">
        <f>'BAR BB| Open rates'!EH24*0.82+25</f>
        <v>31020.999999999996</v>
      </c>
      <c r="EI24" s="237">
        <f>'BAR BB| Open rates'!EI24*0.82+25</f>
        <v>31020.999999999996</v>
      </c>
      <c r="EJ24" s="237">
        <f>'BAR BB| Open rates'!EJ24*0.82+25</f>
        <v>31020.999999999996</v>
      </c>
      <c r="EK24" s="237">
        <f>'BAR BB| Open rates'!EK24*0.82+25</f>
        <v>31020.999999999996</v>
      </c>
      <c r="EL24" s="237">
        <f>'BAR BB| Open rates'!EL24*0.82+25</f>
        <v>31840.999999999996</v>
      </c>
      <c r="EM24" s="237">
        <f>'BAR BB| Open rates'!EM24*0.82+25</f>
        <v>31840.999999999996</v>
      </c>
      <c r="EN24" s="237">
        <f>'BAR BB| Open rates'!EN24*0.82+25</f>
        <v>31020.999999999996</v>
      </c>
      <c r="EO24" s="237">
        <f>'BAR BB| Open rates'!EO24*0.82+25</f>
        <v>31020.999999999996</v>
      </c>
      <c r="EP24" s="237">
        <f>'BAR BB| Open rates'!EP24*0.82+25</f>
        <v>31020.999999999996</v>
      </c>
      <c r="EQ24" s="237">
        <f>'BAR BB| Open rates'!EQ24*0.82+25</f>
        <v>31020.999999999996</v>
      </c>
      <c r="ER24" s="237">
        <f>'BAR BB| Open rates'!ER24*0.82+25</f>
        <v>31020.999999999996</v>
      </c>
      <c r="ES24" s="237">
        <f>'BAR BB| Open rates'!ES24*0.82+25</f>
        <v>31840.999999999996</v>
      </c>
      <c r="ET24" s="237">
        <f>'BAR BB| Open rates'!ET24*0.82+25</f>
        <v>31840.999999999996</v>
      </c>
      <c r="EU24" s="237">
        <f>'BAR BB| Open rates'!EU24*0.82+25</f>
        <v>31020.999999999996</v>
      </c>
      <c r="EV24" s="237">
        <f>'BAR BB| Open rates'!EV24*0.82+25</f>
        <v>31020.999999999996</v>
      </c>
      <c r="EW24" s="237">
        <f>'BAR BB| Open rates'!EW24*0.82+25</f>
        <v>31020.999999999996</v>
      </c>
      <c r="EX24" s="237">
        <f>'BAR BB| Open rates'!EX24*0.82+25</f>
        <v>31020.999999999996</v>
      </c>
      <c r="EY24" s="237">
        <f>'BAR BB| Open rates'!EY24*0.82+25</f>
        <v>31020.999999999996</v>
      </c>
      <c r="EZ24" s="237">
        <f>'BAR BB| Open rates'!EZ24*0.82+25</f>
        <v>31840.999999999996</v>
      </c>
      <c r="FA24" s="237">
        <f>'BAR BB| Open rates'!FA24*0.82+25</f>
        <v>31840.999999999996</v>
      </c>
      <c r="FB24" s="237">
        <f>'BAR BB| Open rates'!FB24*0.82+25</f>
        <v>31020.999999999996</v>
      </c>
      <c r="FC24" s="237">
        <f>'BAR BB| Open rates'!FC24*0.82+25</f>
        <v>31020.999999999996</v>
      </c>
      <c r="FD24" s="237">
        <f>'BAR BB| Open rates'!FD24*0.82+25</f>
        <v>31020.999999999996</v>
      </c>
      <c r="FE24" s="237">
        <f>'BAR BB| Open rates'!FE24*0.82+25</f>
        <v>31020.999999999996</v>
      </c>
      <c r="FF24" s="237">
        <f>'BAR BB| Open rates'!FF24*0.82+25</f>
        <v>31020.999999999996</v>
      </c>
      <c r="FG24" s="237">
        <f>'BAR BB| Open rates'!FG24*0.82+25</f>
        <v>31840.999999999996</v>
      </c>
      <c r="FH24" s="237">
        <f>'BAR BB| Open rates'!FH24*0.82+25</f>
        <v>31840.999999999996</v>
      </c>
      <c r="FI24" s="237">
        <f>'BAR BB| Open rates'!FI24*0.82+25</f>
        <v>31020.999999999996</v>
      </c>
      <c r="FJ24" s="237">
        <f>'BAR BB| Open rates'!FJ24*0.82+25</f>
        <v>31020.999999999996</v>
      </c>
      <c r="FK24" s="237">
        <f>'BAR BB| Open rates'!FK24*0.82+25</f>
        <v>31020.999999999996</v>
      </c>
      <c r="FL24" s="237">
        <f>'BAR BB| Open rates'!FL24*0.82+25</f>
        <v>31020.999999999996</v>
      </c>
      <c r="FM24" s="237">
        <f>'BAR BB| Open rates'!FM24*0.82+25</f>
        <v>31020.999999999996</v>
      </c>
      <c r="FN24" s="237">
        <f>'BAR BB| Open rates'!FN24*0.82+25</f>
        <v>31840.999999999996</v>
      </c>
      <c r="FO24" s="237">
        <f>'BAR BB| Open rates'!FO24*0.82+25</f>
        <v>31840.999999999996</v>
      </c>
      <c r="FP24" s="237">
        <f>'BAR BB| Open rates'!FP24*0.82+25</f>
        <v>31020.999999999996</v>
      </c>
      <c r="FQ24" s="237">
        <f>'BAR BB| Open rates'!FQ24*0.82+25</f>
        <v>31020.999999999996</v>
      </c>
      <c r="FR24" s="237">
        <f>'BAR BB| Open rates'!FR24*0.82+25</f>
        <v>31020.999999999996</v>
      </c>
      <c r="FS24" s="237">
        <f>'BAR BB| Open rates'!FS24*0.82+25</f>
        <v>31020.999999999996</v>
      </c>
      <c r="FT24" s="237">
        <f>'BAR BB| Open rates'!FT24*0.82+25</f>
        <v>31020.999999999996</v>
      </c>
      <c r="FU24" s="237">
        <f>'BAR BB| Open rates'!FU24*0.82+25</f>
        <v>31840.999999999996</v>
      </c>
      <c r="FV24" s="237">
        <f>'BAR BB| Open rates'!FV24*0.82+25</f>
        <v>31840.999999999996</v>
      </c>
      <c r="FW24" s="237">
        <f>'BAR BB| Open rates'!FW24*0.82+25</f>
        <v>34875</v>
      </c>
      <c r="FX24" s="237">
        <f>'BAR BB| Open rates'!FX24*0.82+25</f>
        <v>34875</v>
      </c>
      <c r="FY24" s="237">
        <f>'BAR BB| Open rates'!FY24*0.82+25</f>
        <v>34875</v>
      </c>
      <c r="FZ24" s="237">
        <f>'BAR BB| Open rates'!FZ24*0.82+25</f>
        <v>34875</v>
      </c>
      <c r="GA24" s="237">
        <f>'BAR BB| Open rates'!GA24*0.82+25</f>
        <v>34875</v>
      </c>
      <c r="GB24" s="237">
        <f>'BAR BB| Open rates'!GB24*0.82+25</f>
        <v>36679</v>
      </c>
      <c r="GC24" s="237">
        <f>'BAR BB| Open rates'!GC24*0.82+25</f>
        <v>36679</v>
      </c>
      <c r="GD24" s="237">
        <f>'BAR BB| Open rates'!GD24*0.82+25</f>
        <v>36679</v>
      </c>
      <c r="GE24" s="237">
        <f>'BAR BB| Open rates'!GE24*0.82+25</f>
        <v>36679</v>
      </c>
    </row>
    <row r="25" spans="1:187" s="36" customFormat="1" ht="12" customHeight="1" x14ac:dyDescent="0.2">
      <c r="A25" s="237">
        <v>3</v>
      </c>
      <c r="B25" s="237">
        <f>'BAR BB| Open rates'!B25*0.82+25</f>
        <v>47913</v>
      </c>
      <c r="C25" s="237">
        <f>'BAR BB| Open rates'!C25*0.82+25</f>
        <v>47913</v>
      </c>
      <c r="D25" s="237">
        <f>'BAR BB| Open rates'!D25*0.82+25</f>
        <v>45699</v>
      </c>
      <c r="E25" s="237">
        <f>'BAR BB| Open rates'!E25*0.82+25</f>
        <v>45699</v>
      </c>
      <c r="F25" s="237">
        <f>'BAR BB| Open rates'!F25*0.82+25</f>
        <v>43895</v>
      </c>
      <c r="G25" s="237">
        <f>'BAR BB| Open rates'!G25*0.82+25</f>
        <v>45699</v>
      </c>
      <c r="H25" s="237">
        <f>'BAR BB| Open rates'!H25*0.82+25</f>
        <v>45699</v>
      </c>
      <c r="I25" s="237">
        <f>'BAR BB| Open rates'!I25*0.82+25</f>
        <v>47339</v>
      </c>
      <c r="J25" s="237">
        <f>'BAR BB| Open rates'!J25*0.82+25</f>
        <v>47339</v>
      </c>
      <c r="K25" s="237">
        <f>'BAR BB| Open rates'!K25*0.82+25</f>
        <v>45699</v>
      </c>
      <c r="L25" s="237">
        <f>'BAR BB| Open rates'!L25*0.82+25</f>
        <v>45699</v>
      </c>
      <c r="M25" s="237">
        <f>'BAR BB| Open rates'!M25*0.82+25</f>
        <v>45699</v>
      </c>
      <c r="N25" s="237">
        <f>'BAR BB| Open rates'!N25*0.82+25</f>
        <v>45699</v>
      </c>
      <c r="O25" s="237">
        <f>'BAR BB| Open rates'!O25*0.82+25</f>
        <v>45699</v>
      </c>
      <c r="P25" s="237">
        <f>'BAR BB| Open rates'!P25*0.82+25</f>
        <v>47339</v>
      </c>
      <c r="Q25" s="237">
        <f>'BAR BB| Open rates'!Q25*0.82+25</f>
        <v>47339</v>
      </c>
      <c r="R25" s="237">
        <f>'BAR BB| Open rates'!R25*0.82+25</f>
        <v>47339</v>
      </c>
      <c r="S25" s="237">
        <f>'BAR BB| Open rates'!S25*0.82+25</f>
        <v>47339</v>
      </c>
      <c r="T25" s="237">
        <f>'BAR BB| Open rates'!T25*0.82+25</f>
        <v>47339</v>
      </c>
      <c r="U25" s="237">
        <f>'BAR BB| Open rates'!U25*0.82+25</f>
        <v>47339</v>
      </c>
      <c r="V25" s="237">
        <f>'BAR BB| Open rates'!V25*0.82+25</f>
        <v>47339</v>
      </c>
      <c r="W25" s="237">
        <f>'BAR BB| Open rates'!W25*0.82+25</f>
        <v>48979</v>
      </c>
      <c r="X25" s="237">
        <f>'BAR BB| Open rates'!X25*0.82+25</f>
        <v>48979</v>
      </c>
      <c r="Y25" s="237">
        <f>'BAR BB| Open rates'!Y25*0.82+25</f>
        <v>47339</v>
      </c>
      <c r="Z25" s="237">
        <f>'BAR BB| Open rates'!Z25*0.82+25</f>
        <v>47339</v>
      </c>
      <c r="AA25" s="237">
        <f>'BAR BB| Open rates'!AA25*0.82+25</f>
        <v>47339</v>
      </c>
      <c r="AB25" s="237">
        <f>'BAR BB| Open rates'!AB25*0.82+25</f>
        <v>47339</v>
      </c>
      <c r="AC25" s="237">
        <f>'BAR BB| Open rates'!AC25*0.82+25</f>
        <v>47339</v>
      </c>
      <c r="AD25" s="237">
        <f>'BAR BB| Open rates'!AD25*0.82+25</f>
        <v>48979</v>
      </c>
      <c r="AE25" s="237">
        <f>'BAR BB| Open rates'!AE25*0.82+25</f>
        <v>48979</v>
      </c>
      <c r="AF25" s="237">
        <f>'BAR BB| Open rates'!AF25*0.82+25</f>
        <v>47339</v>
      </c>
      <c r="AG25" s="237">
        <f>'BAR BB| Open rates'!AG25*0.82+25</f>
        <v>47339</v>
      </c>
      <c r="AH25" s="237">
        <f>'BAR BB| Open rates'!AH25*0.82+25</f>
        <v>47339</v>
      </c>
      <c r="AI25" s="237">
        <f>'BAR BB| Open rates'!AI25*0.82+25</f>
        <v>47339</v>
      </c>
      <c r="AJ25" s="237">
        <f>'BAR BB| Open rates'!AJ25*0.82+25</f>
        <v>47339</v>
      </c>
      <c r="AK25" s="237">
        <f>'BAR BB| Open rates'!AK25*0.82+25</f>
        <v>48979</v>
      </c>
      <c r="AL25" s="237">
        <f>'BAR BB| Open rates'!AL25*0.82+25</f>
        <v>48979</v>
      </c>
      <c r="AM25" s="237">
        <f>'BAR BB| Open rates'!AM25*0.82+25</f>
        <v>47339</v>
      </c>
      <c r="AN25" s="237">
        <f>'BAR BB| Open rates'!AN25*0.82+25</f>
        <v>47339</v>
      </c>
      <c r="AO25" s="237">
        <f>'BAR BB| Open rates'!AO25*0.82+25</f>
        <v>47339</v>
      </c>
      <c r="AP25" s="237">
        <f>'BAR BB| Open rates'!AP25*0.82+25</f>
        <v>47339</v>
      </c>
      <c r="AQ25" s="237">
        <f>'BAR BB| Open rates'!AQ25*0.82+25</f>
        <v>47339</v>
      </c>
      <c r="AR25" s="237">
        <f>'BAR BB| Open rates'!AR25*0.82+25</f>
        <v>48979</v>
      </c>
      <c r="AS25" s="237">
        <f>'BAR BB| Open rates'!AS25*0.82+25</f>
        <v>48979</v>
      </c>
      <c r="AT25" s="237">
        <f>'BAR BB| Open rates'!AT25*0.82+25</f>
        <v>47339</v>
      </c>
      <c r="AU25" s="237">
        <f>'BAR BB| Open rates'!AU25*0.82+25</f>
        <v>47339</v>
      </c>
      <c r="AV25" s="237">
        <f>'BAR BB| Open rates'!AV25*0.82+25</f>
        <v>47339</v>
      </c>
      <c r="AW25" s="237">
        <f>'BAR BB| Open rates'!AW25*0.82+25</f>
        <v>47339</v>
      </c>
      <c r="AX25" s="237">
        <f>'BAR BB| Open rates'!AX25*0.82+25</f>
        <v>47339</v>
      </c>
      <c r="AY25" s="237">
        <f>'BAR BB| Open rates'!AY25*0.82+25</f>
        <v>48979</v>
      </c>
      <c r="AZ25" s="237">
        <f>'BAR BB| Open rates'!AZ25*0.82+25</f>
        <v>48979</v>
      </c>
      <c r="BA25" s="237">
        <f>'BAR BB| Open rates'!BA25*0.82+25</f>
        <v>47339</v>
      </c>
      <c r="BB25" s="237">
        <f>'BAR BB| Open rates'!BB25*0.82+25</f>
        <v>47339</v>
      </c>
      <c r="BC25" s="237">
        <f>'BAR BB| Open rates'!BC25*0.82+25</f>
        <v>47339</v>
      </c>
      <c r="BD25" s="237">
        <f>'BAR BB| Open rates'!BD25*0.82+25</f>
        <v>47339</v>
      </c>
      <c r="BE25" s="237">
        <f>'BAR BB| Open rates'!BE25*0.82+25</f>
        <v>47339</v>
      </c>
      <c r="BF25" s="237">
        <f>'BAR BB| Open rates'!BF25*0.82+25</f>
        <v>48979</v>
      </c>
      <c r="BG25" s="237">
        <f>'BAR BB| Open rates'!BG25*0.82+25</f>
        <v>48979</v>
      </c>
      <c r="BH25" s="237">
        <f>'BAR BB| Open rates'!BH25*0.82+25</f>
        <v>44715</v>
      </c>
      <c r="BI25" s="237">
        <f>'BAR BB| Open rates'!BI25*0.82+25</f>
        <v>44715</v>
      </c>
      <c r="BJ25" s="237">
        <f>'BAR BB| Open rates'!BJ25*0.82+25</f>
        <v>44715</v>
      </c>
      <c r="BK25" s="237">
        <f>'BAR BB| Open rates'!BK25*0.82+25</f>
        <v>44715</v>
      </c>
      <c r="BL25" s="237">
        <f>'BAR BB| Open rates'!BL25*0.82+25</f>
        <v>44715</v>
      </c>
      <c r="BM25" s="237">
        <f>'BAR BB| Open rates'!BM25*0.82+25</f>
        <v>45699</v>
      </c>
      <c r="BN25" s="237">
        <f>'BAR BB| Open rates'!BN25*0.82+25</f>
        <v>45699</v>
      </c>
      <c r="BO25" s="237">
        <f>'BAR BB| Open rates'!BO25*0.82+25</f>
        <v>43895</v>
      </c>
      <c r="BP25" s="237">
        <f>'BAR BB| Open rates'!BP25*0.82+25</f>
        <v>43895</v>
      </c>
      <c r="BQ25" s="237">
        <f>'BAR BB| Open rates'!BQ25*0.82+25</f>
        <v>40779</v>
      </c>
      <c r="BR25" s="237">
        <f>'BAR BB| Open rates'!BR25*0.82+25</f>
        <v>40779</v>
      </c>
      <c r="BS25" s="237">
        <f>'BAR BB| Open rates'!BS25*0.82+25</f>
        <v>40779</v>
      </c>
      <c r="BT25" s="237">
        <f>'BAR BB| Open rates'!BT25*0.82+25</f>
        <v>40779</v>
      </c>
      <c r="BU25" s="237">
        <f>'BAR BB| Open rates'!BU25*0.82+25</f>
        <v>40779</v>
      </c>
      <c r="BV25" s="237">
        <f>'BAR BB| Open rates'!BV25*0.82+25</f>
        <v>38975</v>
      </c>
      <c r="BW25" s="237">
        <f>'BAR BB| Open rates'!BW25*0.82+25</f>
        <v>38975</v>
      </c>
      <c r="BX25" s="237">
        <f>'BAR BB| Open rates'!BX25*0.82+25</f>
        <v>38975</v>
      </c>
      <c r="BY25" s="237">
        <f>'BAR BB| Open rates'!BY25*0.82+25</f>
        <v>38975</v>
      </c>
      <c r="BZ25" s="237">
        <f>'BAR BB| Open rates'!BZ25*0.82+25</f>
        <v>38975</v>
      </c>
      <c r="CA25" s="237">
        <f>'BAR BB| Open rates'!CA25*0.82+25</f>
        <v>40779</v>
      </c>
      <c r="CB25" s="237">
        <f>'BAR BB| Open rates'!CB25*0.82+25</f>
        <v>40779</v>
      </c>
      <c r="CC25" s="237">
        <f>'BAR BB| Open rates'!CC25*0.82+25</f>
        <v>38975</v>
      </c>
      <c r="CD25" s="237">
        <f>'BAR BB| Open rates'!CD25*0.82+25</f>
        <v>38975</v>
      </c>
      <c r="CE25" s="237">
        <f>'BAR BB| Open rates'!CE25*0.82+25</f>
        <v>38975</v>
      </c>
      <c r="CF25" s="237">
        <f>'BAR BB| Open rates'!CF25*0.82+25</f>
        <v>38975</v>
      </c>
      <c r="CG25" s="237">
        <f>'BAR BB| Open rates'!CG25*0.82+25</f>
        <v>38975</v>
      </c>
      <c r="CH25" s="237">
        <f>'BAR BB| Open rates'!CH25*0.82+25</f>
        <v>40779</v>
      </c>
      <c r="CI25" s="237">
        <f>'BAR BB| Open rates'!CI25*0.82+25</f>
        <v>40779</v>
      </c>
      <c r="CJ25" s="237">
        <f>'BAR BB| Open rates'!CJ25*0.82+25</f>
        <v>38975</v>
      </c>
      <c r="CK25" s="237">
        <f>'BAR BB| Open rates'!CK25*0.82+25</f>
        <v>38975</v>
      </c>
      <c r="CL25" s="237">
        <f>'BAR BB| Open rates'!CL25*0.82+25</f>
        <v>38975</v>
      </c>
      <c r="CM25" s="237">
        <f>'BAR BB| Open rates'!CM25*0.82+25</f>
        <v>38975</v>
      </c>
      <c r="CN25" s="237">
        <f>'BAR BB| Open rates'!CN25*0.82+25</f>
        <v>38975</v>
      </c>
      <c r="CO25" s="237">
        <f>'BAR BB| Open rates'!CO25*0.82+25</f>
        <v>40779</v>
      </c>
      <c r="CP25" s="237">
        <f>'BAR BB| Open rates'!CP25*0.82+25</f>
        <v>40779</v>
      </c>
      <c r="CQ25" s="237">
        <f>'BAR BB| Open rates'!CQ25*0.82+25</f>
        <v>38975</v>
      </c>
      <c r="CR25" s="237">
        <f>'BAR BB| Open rates'!CR25*0.82+25</f>
        <v>38975</v>
      </c>
      <c r="CS25" s="237">
        <f>'BAR BB| Open rates'!CS25*0.82+25</f>
        <v>38975</v>
      </c>
      <c r="CT25" s="237">
        <f>'BAR BB| Open rates'!CT25*0.82+25</f>
        <v>38975</v>
      </c>
      <c r="CU25" s="237">
        <f>'BAR BB| Open rates'!CU25*0.82+25</f>
        <v>37581</v>
      </c>
      <c r="CV25" s="237">
        <f>'BAR BB| Open rates'!CV25*0.82+25</f>
        <v>37581</v>
      </c>
      <c r="CW25" s="237">
        <f>'BAR BB| Open rates'!CW25*0.82+25</f>
        <v>37581</v>
      </c>
      <c r="CX25" s="237">
        <f>'BAR BB| Open rates'!CX25*0.82+25</f>
        <v>35941</v>
      </c>
      <c r="CY25" s="237">
        <f>'BAR BB| Open rates'!CY25*0.82+25</f>
        <v>35941</v>
      </c>
      <c r="CZ25" s="237">
        <f>'BAR BB| Open rates'!CZ25*0.82+25</f>
        <v>35941</v>
      </c>
      <c r="DA25" s="237">
        <f>'BAR BB| Open rates'!DA25*0.82+25</f>
        <v>35941</v>
      </c>
      <c r="DB25" s="237">
        <f>'BAR BB| Open rates'!DB25*0.82+25</f>
        <v>35941</v>
      </c>
      <c r="DC25" s="237">
        <f>'BAR BB| Open rates'!DC25*0.82+25</f>
        <v>37581</v>
      </c>
      <c r="DD25" s="237">
        <f>'BAR BB| Open rates'!DD25*0.82+25</f>
        <v>37581</v>
      </c>
      <c r="DE25" s="237">
        <f>'BAR BB| Open rates'!DE25*0.82+25</f>
        <v>35941</v>
      </c>
      <c r="DF25" s="237">
        <f>'BAR BB| Open rates'!DF25*0.82+25</f>
        <v>35941</v>
      </c>
      <c r="DG25" s="237">
        <f>'BAR BB| Open rates'!DG25*0.82+25</f>
        <v>35941</v>
      </c>
      <c r="DH25" s="237">
        <f>'BAR BB| Open rates'!DH25*0.82+25</f>
        <v>35941</v>
      </c>
      <c r="DI25" s="237">
        <f>'BAR BB| Open rates'!DI25*0.82+25</f>
        <v>35941</v>
      </c>
      <c r="DJ25" s="237">
        <f>'BAR BB| Open rates'!DJ25*0.82+25</f>
        <v>37581</v>
      </c>
      <c r="DK25" s="237">
        <f>'BAR BB| Open rates'!DK25*0.82+25</f>
        <v>37581</v>
      </c>
      <c r="DL25" s="237">
        <f>'BAR BB| Open rates'!DL25*0.82+25</f>
        <v>35941</v>
      </c>
      <c r="DM25" s="237">
        <f>'BAR BB| Open rates'!DM25*0.82+25</f>
        <v>35941</v>
      </c>
      <c r="DN25" s="237">
        <f>'BAR BB| Open rates'!DN25*0.82+25</f>
        <v>35941</v>
      </c>
      <c r="DO25" s="237">
        <f>'BAR BB| Open rates'!DO25*0.82+25</f>
        <v>35941</v>
      </c>
      <c r="DP25" s="237">
        <f>'BAR BB| Open rates'!DP25*0.82+25</f>
        <v>35941</v>
      </c>
      <c r="DQ25" s="237">
        <f>'BAR BB| Open rates'!DQ25*0.82+25</f>
        <v>37581</v>
      </c>
      <c r="DR25" s="237">
        <f>'BAR BB| Open rates'!DR25*0.82+25</f>
        <v>37581</v>
      </c>
      <c r="DS25" s="237">
        <f>'BAR BB| Open rates'!DS25*0.82+25</f>
        <v>35941</v>
      </c>
      <c r="DT25" s="237">
        <f>'BAR BB| Open rates'!DT25*0.82+25</f>
        <v>35941</v>
      </c>
      <c r="DU25" s="237">
        <f>'BAR BB| Open rates'!DU25*0.82+25</f>
        <v>35941</v>
      </c>
      <c r="DV25" s="237">
        <f>'BAR BB| Open rates'!DV25*0.82+25</f>
        <v>35941</v>
      </c>
      <c r="DW25" s="237">
        <f>'BAR BB| Open rates'!DW25*0.82+25</f>
        <v>35941</v>
      </c>
      <c r="DX25" s="237">
        <f>'BAR BB| Open rates'!DX25*0.82+25</f>
        <v>37581</v>
      </c>
      <c r="DY25" s="237">
        <f>'BAR BB| Open rates'!DY25*0.82+25</f>
        <v>37581</v>
      </c>
      <c r="DZ25" s="237">
        <f>'BAR BB| Open rates'!DZ25*0.82+25</f>
        <v>38975</v>
      </c>
      <c r="EA25" s="237">
        <f>'BAR BB| Open rates'!EA25*0.82+25</f>
        <v>38975</v>
      </c>
      <c r="EB25" s="237">
        <f>'BAR BB| Open rates'!EB25*0.82+25</f>
        <v>38975</v>
      </c>
      <c r="EC25" s="237">
        <f>'BAR BB| Open rates'!EC25*0.82+25</f>
        <v>40779</v>
      </c>
      <c r="ED25" s="237">
        <f>'BAR BB| Open rates'!ED25*0.82+25</f>
        <v>40779</v>
      </c>
      <c r="EE25" s="237">
        <f>'BAR BB| Open rates'!EE25*0.82+25</f>
        <v>40779</v>
      </c>
      <c r="EF25" s="237">
        <f>'BAR BB| Open rates'!EF25*0.82+25</f>
        <v>40779</v>
      </c>
      <c r="EG25" s="237">
        <f>'BAR BB| Open rates'!EG25*0.82+25</f>
        <v>35121</v>
      </c>
      <c r="EH25" s="237">
        <f>'BAR BB| Open rates'!EH25*0.82+25</f>
        <v>33481</v>
      </c>
      <c r="EI25" s="237">
        <f>'BAR BB| Open rates'!EI25*0.82+25</f>
        <v>33481</v>
      </c>
      <c r="EJ25" s="237">
        <f>'BAR BB| Open rates'!EJ25*0.82+25</f>
        <v>33481</v>
      </c>
      <c r="EK25" s="237">
        <f>'BAR BB| Open rates'!EK25*0.82+25</f>
        <v>33481</v>
      </c>
      <c r="EL25" s="237">
        <f>'BAR BB| Open rates'!EL25*0.82+25</f>
        <v>34301</v>
      </c>
      <c r="EM25" s="237">
        <f>'BAR BB| Open rates'!EM25*0.82+25</f>
        <v>34301</v>
      </c>
      <c r="EN25" s="237">
        <f>'BAR BB| Open rates'!EN25*0.82+25</f>
        <v>33481</v>
      </c>
      <c r="EO25" s="237">
        <f>'BAR BB| Open rates'!EO25*0.82+25</f>
        <v>33481</v>
      </c>
      <c r="EP25" s="237">
        <f>'BAR BB| Open rates'!EP25*0.82+25</f>
        <v>33481</v>
      </c>
      <c r="EQ25" s="237">
        <f>'BAR BB| Open rates'!EQ25*0.82+25</f>
        <v>33481</v>
      </c>
      <c r="ER25" s="237">
        <f>'BAR BB| Open rates'!ER25*0.82+25</f>
        <v>33481</v>
      </c>
      <c r="ES25" s="237">
        <f>'BAR BB| Open rates'!ES25*0.82+25</f>
        <v>34301</v>
      </c>
      <c r="ET25" s="237">
        <f>'BAR BB| Open rates'!ET25*0.82+25</f>
        <v>34301</v>
      </c>
      <c r="EU25" s="237">
        <f>'BAR BB| Open rates'!EU25*0.82+25</f>
        <v>33481</v>
      </c>
      <c r="EV25" s="237">
        <f>'BAR BB| Open rates'!EV25*0.82+25</f>
        <v>33481</v>
      </c>
      <c r="EW25" s="237">
        <f>'BAR BB| Open rates'!EW25*0.82+25</f>
        <v>33481</v>
      </c>
      <c r="EX25" s="237">
        <f>'BAR BB| Open rates'!EX25*0.82+25</f>
        <v>33481</v>
      </c>
      <c r="EY25" s="237">
        <f>'BAR BB| Open rates'!EY25*0.82+25</f>
        <v>33481</v>
      </c>
      <c r="EZ25" s="237">
        <f>'BAR BB| Open rates'!EZ25*0.82+25</f>
        <v>34301</v>
      </c>
      <c r="FA25" s="237">
        <f>'BAR BB| Open rates'!FA25*0.82+25</f>
        <v>34301</v>
      </c>
      <c r="FB25" s="237">
        <f>'BAR BB| Open rates'!FB25*0.82+25</f>
        <v>33481</v>
      </c>
      <c r="FC25" s="237">
        <f>'BAR BB| Open rates'!FC25*0.82+25</f>
        <v>33481</v>
      </c>
      <c r="FD25" s="237">
        <f>'BAR BB| Open rates'!FD25*0.82+25</f>
        <v>33481</v>
      </c>
      <c r="FE25" s="237">
        <f>'BAR BB| Open rates'!FE25*0.82+25</f>
        <v>33481</v>
      </c>
      <c r="FF25" s="237">
        <f>'BAR BB| Open rates'!FF25*0.82+25</f>
        <v>33481</v>
      </c>
      <c r="FG25" s="237">
        <f>'BAR BB| Open rates'!FG25*0.82+25</f>
        <v>34301</v>
      </c>
      <c r="FH25" s="237">
        <f>'BAR BB| Open rates'!FH25*0.82+25</f>
        <v>34301</v>
      </c>
      <c r="FI25" s="237">
        <f>'BAR BB| Open rates'!FI25*0.82+25</f>
        <v>33481</v>
      </c>
      <c r="FJ25" s="237">
        <f>'BAR BB| Open rates'!FJ25*0.82+25</f>
        <v>33481</v>
      </c>
      <c r="FK25" s="237">
        <f>'BAR BB| Open rates'!FK25*0.82+25</f>
        <v>33481</v>
      </c>
      <c r="FL25" s="237">
        <f>'BAR BB| Open rates'!FL25*0.82+25</f>
        <v>33481</v>
      </c>
      <c r="FM25" s="237">
        <f>'BAR BB| Open rates'!FM25*0.82+25</f>
        <v>33481</v>
      </c>
      <c r="FN25" s="237">
        <f>'BAR BB| Open rates'!FN25*0.82+25</f>
        <v>34301</v>
      </c>
      <c r="FO25" s="237">
        <f>'BAR BB| Open rates'!FO25*0.82+25</f>
        <v>34301</v>
      </c>
      <c r="FP25" s="237">
        <f>'BAR BB| Open rates'!FP25*0.82+25</f>
        <v>33481</v>
      </c>
      <c r="FQ25" s="237">
        <f>'BAR BB| Open rates'!FQ25*0.82+25</f>
        <v>33481</v>
      </c>
      <c r="FR25" s="237">
        <f>'BAR BB| Open rates'!FR25*0.82+25</f>
        <v>33481</v>
      </c>
      <c r="FS25" s="237">
        <f>'BAR BB| Open rates'!FS25*0.82+25</f>
        <v>33481</v>
      </c>
      <c r="FT25" s="237">
        <f>'BAR BB| Open rates'!FT25*0.82+25</f>
        <v>33481</v>
      </c>
      <c r="FU25" s="237">
        <f>'BAR BB| Open rates'!FU25*0.82+25</f>
        <v>34301</v>
      </c>
      <c r="FV25" s="237">
        <f>'BAR BB| Open rates'!FV25*0.82+25</f>
        <v>34301</v>
      </c>
      <c r="FW25" s="237">
        <f>'BAR BB| Open rates'!FW25*0.82+25</f>
        <v>37335</v>
      </c>
      <c r="FX25" s="237">
        <f>'BAR BB| Open rates'!FX25*0.82+25</f>
        <v>37335</v>
      </c>
      <c r="FY25" s="237">
        <f>'BAR BB| Open rates'!FY25*0.82+25</f>
        <v>37335</v>
      </c>
      <c r="FZ25" s="237">
        <f>'BAR BB| Open rates'!FZ25*0.82+25</f>
        <v>37335</v>
      </c>
      <c r="GA25" s="237">
        <f>'BAR BB| Open rates'!GA25*0.82+25</f>
        <v>37335</v>
      </c>
      <c r="GB25" s="237">
        <f>'BAR BB| Open rates'!GB25*0.82+25</f>
        <v>39139</v>
      </c>
      <c r="GC25" s="237">
        <f>'BAR BB| Open rates'!GC25*0.82+25</f>
        <v>39139</v>
      </c>
      <c r="GD25" s="237">
        <f>'BAR BB| Open rates'!GD25*0.82+25</f>
        <v>39139</v>
      </c>
      <c r="GE25" s="237">
        <f>'BAR BB| Open rates'!GE25*0.82+25</f>
        <v>39139</v>
      </c>
    </row>
    <row r="26" spans="1:187" s="36" customFormat="1" ht="12" customHeight="1" x14ac:dyDescent="0.2">
      <c r="A26" s="237">
        <v>4</v>
      </c>
      <c r="B26" s="237">
        <f>'BAR BB| Open rates'!B26*0.82+25</f>
        <v>50373</v>
      </c>
      <c r="C26" s="237">
        <f>'BAR BB| Open rates'!C26*0.82+25</f>
        <v>50373</v>
      </c>
      <c r="D26" s="237">
        <f>'BAR BB| Open rates'!D26*0.82+25</f>
        <v>48159</v>
      </c>
      <c r="E26" s="237">
        <f>'BAR BB| Open rates'!E26*0.82+25</f>
        <v>48159</v>
      </c>
      <c r="F26" s="237">
        <f>'BAR BB| Open rates'!F26*0.82+25</f>
        <v>46355</v>
      </c>
      <c r="G26" s="237">
        <f>'BAR BB| Open rates'!G26*0.82+25</f>
        <v>48159</v>
      </c>
      <c r="H26" s="237">
        <f>'BAR BB| Open rates'!H26*0.82+25</f>
        <v>48159</v>
      </c>
      <c r="I26" s="237">
        <f>'BAR BB| Open rates'!I26*0.82+25</f>
        <v>49799</v>
      </c>
      <c r="J26" s="237">
        <f>'BAR BB| Open rates'!J26*0.82+25</f>
        <v>49799</v>
      </c>
      <c r="K26" s="237">
        <f>'BAR BB| Open rates'!K26*0.82+25</f>
        <v>48159</v>
      </c>
      <c r="L26" s="237">
        <f>'BAR BB| Open rates'!L26*0.82+25</f>
        <v>48159</v>
      </c>
      <c r="M26" s="237">
        <f>'BAR BB| Open rates'!M26*0.82+25</f>
        <v>48159</v>
      </c>
      <c r="N26" s="237">
        <f>'BAR BB| Open rates'!N26*0.82+25</f>
        <v>48159</v>
      </c>
      <c r="O26" s="237">
        <f>'BAR BB| Open rates'!O26*0.82+25</f>
        <v>48159</v>
      </c>
      <c r="P26" s="237">
        <f>'BAR BB| Open rates'!P26*0.82+25</f>
        <v>49799</v>
      </c>
      <c r="Q26" s="237">
        <f>'BAR BB| Open rates'!Q26*0.82+25</f>
        <v>49799</v>
      </c>
      <c r="R26" s="237">
        <f>'BAR BB| Open rates'!R26*0.82+25</f>
        <v>49799</v>
      </c>
      <c r="S26" s="237">
        <f>'BAR BB| Open rates'!S26*0.82+25</f>
        <v>49799</v>
      </c>
      <c r="T26" s="237">
        <f>'BAR BB| Open rates'!T26*0.82+25</f>
        <v>49799</v>
      </c>
      <c r="U26" s="237">
        <f>'BAR BB| Open rates'!U26*0.82+25</f>
        <v>49799</v>
      </c>
      <c r="V26" s="237">
        <f>'BAR BB| Open rates'!V26*0.82+25</f>
        <v>49799</v>
      </c>
      <c r="W26" s="237">
        <f>'BAR BB| Open rates'!W26*0.82+25</f>
        <v>51439</v>
      </c>
      <c r="X26" s="237">
        <f>'BAR BB| Open rates'!X26*0.82+25</f>
        <v>51439</v>
      </c>
      <c r="Y26" s="237">
        <f>'BAR BB| Open rates'!Y26*0.82+25</f>
        <v>49799</v>
      </c>
      <c r="Z26" s="237">
        <f>'BAR BB| Open rates'!Z26*0.82+25</f>
        <v>49799</v>
      </c>
      <c r="AA26" s="237">
        <f>'BAR BB| Open rates'!AA26*0.82+25</f>
        <v>49799</v>
      </c>
      <c r="AB26" s="237">
        <f>'BAR BB| Open rates'!AB26*0.82+25</f>
        <v>49799</v>
      </c>
      <c r="AC26" s="237">
        <f>'BAR BB| Open rates'!AC26*0.82+25</f>
        <v>49799</v>
      </c>
      <c r="AD26" s="237">
        <f>'BAR BB| Open rates'!AD26*0.82+25</f>
        <v>51439</v>
      </c>
      <c r="AE26" s="237">
        <f>'BAR BB| Open rates'!AE26*0.82+25</f>
        <v>51439</v>
      </c>
      <c r="AF26" s="237">
        <f>'BAR BB| Open rates'!AF26*0.82+25</f>
        <v>49799</v>
      </c>
      <c r="AG26" s="237">
        <f>'BAR BB| Open rates'!AG26*0.82+25</f>
        <v>49799</v>
      </c>
      <c r="AH26" s="237">
        <f>'BAR BB| Open rates'!AH26*0.82+25</f>
        <v>49799</v>
      </c>
      <c r="AI26" s="237">
        <f>'BAR BB| Open rates'!AI26*0.82+25</f>
        <v>49799</v>
      </c>
      <c r="AJ26" s="237">
        <f>'BAR BB| Open rates'!AJ26*0.82+25</f>
        <v>49799</v>
      </c>
      <c r="AK26" s="237">
        <f>'BAR BB| Open rates'!AK26*0.82+25</f>
        <v>51439</v>
      </c>
      <c r="AL26" s="237">
        <f>'BAR BB| Open rates'!AL26*0.82+25</f>
        <v>51439</v>
      </c>
      <c r="AM26" s="237">
        <f>'BAR BB| Open rates'!AM26*0.82+25</f>
        <v>49799</v>
      </c>
      <c r="AN26" s="237">
        <f>'BAR BB| Open rates'!AN26*0.82+25</f>
        <v>49799</v>
      </c>
      <c r="AO26" s="237">
        <f>'BAR BB| Open rates'!AO26*0.82+25</f>
        <v>49799</v>
      </c>
      <c r="AP26" s="237">
        <f>'BAR BB| Open rates'!AP26*0.82+25</f>
        <v>49799</v>
      </c>
      <c r="AQ26" s="237">
        <f>'BAR BB| Open rates'!AQ26*0.82+25</f>
        <v>49799</v>
      </c>
      <c r="AR26" s="237">
        <f>'BAR BB| Open rates'!AR26*0.82+25</f>
        <v>51439</v>
      </c>
      <c r="AS26" s="237">
        <f>'BAR BB| Open rates'!AS26*0.82+25</f>
        <v>51439</v>
      </c>
      <c r="AT26" s="237">
        <f>'BAR BB| Open rates'!AT26*0.82+25</f>
        <v>49799</v>
      </c>
      <c r="AU26" s="237">
        <f>'BAR BB| Open rates'!AU26*0.82+25</f>
        <v>49799</v>
      </c>
      <c r="AV26" s="237">
        <f>'BAR BB| Open rates'!AV26*0.82+25</f>
        <v>49799</v>
      </c>
      <c r="AW26" s="237">
        <f>'BAR BB| Open rates'!AW26*0.82+25</f>
        <v>49799</v>
      </c>
      <c r="AX26" s="237">
        <f>'BAR BB| Open rates'!AX26*0.82+25</f>
        <v>49799</v>
      </c>
      <c r="AY26" s="237">
        <f>'BAR BB| Open rates'!AY26*0.82+25</f>
        <v>51439</v>
      </c>
      <c r="AZ26" s="237">
        <f>'BAR BB| Open rates'!AZ26*0.82+25</f>
        <v>51439</v>
      </c>
      <c r="BA26" s="237">
        <f>'BAR BB| Open rates'!BA26*0.82+25</f>
        <v>49799</v>
      </c>
      <c r="BB26" s="237">
        <f>'BAR BB| Open rates'!BB26*0.82+25</f>
        <v>49799</v>
      </c>
      <c r="BC26" s="237">
        <f>'BAR BB| Open rates'!BC26*0.82+25</f>
        <v>49799</v>
      </c>
      <c r="BD26" s="237">
        <f>'BAR BB| Open rates'!BD26*0.82+25</f>
        <v>49799</v>
      </c>
      <c r="BE26" s="237">
        <f>'BAR BB| Open rates'!BE26*0.82+25</f>
        <v>49799</v>
      </c>
      <c r="BF26" s="237">
        <f>'BAR BB| Open rates'!BF26*0.82+25</f>
        <v>51439</v>
      </c>
      <c r="BG26" s="237">
        <f>'BAR BB| Open rates'!BG26*0.82+25</f>
        <v>51439</v>
      </c>
      <c r="BH26" s="237">
        <f>'BAR BB| Open rates'!BH26*0.82+25</f>
        <v>47175</v>
      </c>
      <c r="BI26" s="237">
        <f>'BAR BB| Open rates'!BI26*0.82+25</f>
        <v>47175</v>
      </c>
      <c r="BJ26" s="237">
        <f>'BAR BB| Open rates'!BJ26*0.82+25</f>
        <v>47175</v>
      </c>
      <c r="BK26" s="237">
        <f>'BAR BB| Open rates'!BK26*0.82+25</f>
        <v>47175</v>
      </c>
      <c r="BL26" s="237">
        <f>'BAR BB| Open rates'!BL26*0.82+25</f>
        <v>47175</v>
      </c>
      <c r="BM26" s="237">
        <f>'BAR BB| Open rates'!BM26*0.82+25</f>
        <v>48159</v>
      </c>
      <c r="BN26" s="237">
        <f>'BAR BB| Open rates'!BN26*0.82+25</f>
        <v>48159</v>
      </c>
      <c r="BO26" s="237">
        <f>'BAR BB| Open rates'!BO26*0.82+25</f>
        <v>46355</v>
      </c>
      <c r="BP26" s="237">
        <f>'BAR BB| Open rates'!BP26*0.82+25</f>
        <v>46355</v>
      </c>
      <c r="BQ26" s="237">
        <f>'BAR BB| Open rates'!BQ26*0.82+25</f>
        <v>43239</v>
      </c>
      <c r="BR26" s="237">
        <f>'BAR BB| Open rates'!BR26*0.82+25</f>
        <v>43239</v>
      </c>
      <c r="BS26" s="237">
        <f>'BAR BB| Open rates'!BS26*0.82+25</f>
        <v>43239</v>
      </c>
      <c r="BT26" s="237">
        <f>'BAR BB| Open rates'!BT26*0.82+25</f>
        <v>43239</v>
      </c>
      <c r="BU26" s="237">
        <f>'BAR BB| Open rates'!BU26*0.82+25</f>
        <v>43239</v>
      </c>
      <c r="BV26" s="237">
        <f>'BAR BB| Open rates'!BV26*0.82+25</f>
        <v>41435</v>
      </c>
      <c r="BW26" s="237">
        <f>'BAR BB| Open rates'!BW26*0.82+25</f>
        <v>41435</v>
      </c>
      <c r="BX26" s="237">
        <f>'BAR BB| Open rates'!BX26*0.82+25</f>
        <v>41435</v>
      </c>
      <c r="BY26" s="237">
        <f>'BAR BB| Open rates'!BY26*0.82+25</f>
        <v>41435</v>
      </c>
      <c r="BZ26" s="237">
        <f>'BAR BB| Open rates'!BZ26*0.82+25</f>
        <v>41435</v>
      </c>
      <c r="CA26" s="237">
        <f>'BAR BB| Open rates'!CA26*0.82+25</f>
        <v>43239</v>
      </c>
      <c r="CB26" s="237">
        <f>'BAR BB| Open rates'!CB26*0.82+25</f>
        <v>43239</v>
      </c>
      <c r="CC26" s="237">
        <f>'BAR BB| Open rates'!CC26*0.82+25</f>
        <v>41435</v>
      </c>
      <c r="CD26" s="237">
        <f>'BAR BB| Open rates'!CD26*0.82+25</f>
        <v>41435</v>
      </c>
      <c r="CE26" s="237">
        <f>'BAR BB| Open rates'!CE26*0.82+25</f>
        <v>41435</v>
      </c>
      <c r="CF26" s="237">
        <f>'BAR BB| Open rates'!CF26*0.82+25</f>
        <v>41435</v>
      </c>
      <c r="CG26" s="237">
        <f>'BAR BB| Open rates'!CG26*0.82+25</f>
        <v>41435</v>
      </c>
      <c r="CH26" s="237">
        <f>'BAR BB| Open rates'!CH26*0.82+25</f>
        <v>43239</v>
      </c>
      <c r="CI26" s="237">
        <f>'BAR BB| Open rates'!CI26*0.82+25</f>
        <v>43239</v>
      </c>
      <c r="CJ26" s="237">
        <f>'BAR BB| Open rates'!CJ26*0.82+25</f>
        <v>41435</v>
      </c>
      <c r="CK26" s="237">
        <f>'BAR BB| Open rates'!CK26*0.82+25</f>
        <v>41435</v>
      </c>
      <c r="CL26" s="237">
        <f>'BAR BB| Open rates'!CL26*0.82+25</f>
        <v>41435</v>
      </c>
      <c r="CM26" s="237">
        <f>'BAR BB| Open rates'!CM26*0.82+25</f>
        <v>41435</v>
      </c>
      <c r="CN26" s="237">
        <f>'BAR BB| Open rates'!CN26*0.82+25</f>
        <v>41435</v>
      </c>
      <c r="CO26" s="237">
        <f>'BAR BB| Open rates'!CO26*0.82+25</f>
        <v>43239</v>
      </c>
      <c r="CP26" s="237">
        <f>'BAR BB| Open rates'!CP26*0.82+25</f>
        <v>43239</v>
      </c>
      <c r="CQ26" s="237">
        <f>'BAR BB| Open rates'!CQ26*0.82+25</f>
        <v>41435</v>
      </c>
      <c r="CR26" s="237">
        <f>'BAR BB| Open rates'!CR26*0.82+25</f>
        <v>41435</v>
      </c>
      <c r="CS26" s="237">
        <f>'BAR BB| Open rates'!CS26*0.82+25</f>
        <v>41435</v>
      </c>
      <c r="CT26" s="237">
        <f>'BAR BB| Open rates'!CT26*0.82+25</f>
        <v>41435</v>
      </c>
      <c r="CU26" s="237">
        <f>'BAR BB| Open rates'!CU26*0.82+25</f>
        <v>40041</v>
      </c>
      <c r="CV26" s="237">
        <f>'BAR BB| Open rates'!CV26*0.82+25</f>
        <v>40041</v>
      </c>
      <c r="CW26" s="237">
        <f>'BAR BB| Open rates'!CW26*0.82+25</f>
        <v>40041</v>
      </c>
      <c r="CX26" s="237">
        <f>'BAR BB| Open rates'!CX26*0.82+25</f>
        <v>38401</v>
      </c>
      <c r="CY26" s="237">
        <f>'BAR BB| Open rates'!CY26*0.82+25</f>
        <v>38401</v>
      </c>
      <c r="CZ26" s="237">
        <f>'BAR BB| Open rates'!CZ26*0.82+25</f>
        <v>38401</v>
      </c>
      <c r="DA26" s="237">
        <f>'BAR BB| Open rates'!DA26*0.82+25</f>
        <v>38401</v>
      </c>
      <c r="DB26" s="237">
        <f>'BAR BB| Open rates'!DB26*0.82+25</f>
        <v>38401</v>
      </c>
      <c r="DC26" s="237">
        <f>'BAR BB| Open rates'!DC26*0.82+25</f>
        <v>40041</v>
      </c>
      <c r="DD26" s="237">
        <f>'BAR BB| Open rates'!DD26*0.82+25</f>
        <v>40041</v>
      </c>
      <c r="DE26" s="237">
        <f>'BAR BB| Open rates'!DE26*0.82+25</f>
        <v>38401</v>
      </c>
      <c r="DF26" s="237">
        <f>'BAR BB| Open rates'!DF26*0.82+25</f>
        <v>38401</v>
      </c>
      <c r="DG26" s="237">
        <f>'BAR BB| Open rates'!DG26*0.82+25</f>
        <v>38401</v>
      </c>
      <c r="DH26" s="237">
        <f>'BAR BB| Open rates'!DH26*0.82+25</f>
        <v>38401</v>
      </c>
      <c r="DI26" s="237">
        <f>'BAR BB| Open rates'!DI26*0.82+25</f>
        <v>38401</v>
      </c>
      <c r="DJ26" s="237">
        <f>'BAR BB| Open rates'!DJ26*0.82+25</f>
        <v>40041</v>
      </c>
      <c r="DK26" s="237">
        <f>'BAR BB| Open rates'!DK26*0.82+25</f>
        <v>40041</v>
      </c>
      <c r="DL26" s="237">
        <f>'BAR BB| Open rates'!DL26*0.82+25</f>
        <v>38401</v>
      </c>
      <c r="DM26" s="237">
        <f>'BAR BB| Open rates'!DM26*0.82+25</f>
        <v>38401</v>
      </c>
      <c r="DN26" s="237">
        <f>'BAR BB| Open rates'!DN26*0.82+25</f>
        <v>38401</v>
      </c>
      <c r="DO26" s="237">
        <f>'BAR BB| Open rates'!DO26*0.82+25</f>
        <v>38401</v>
      </c>
      <c r="DP26" s="237">
        <f>'BAR BB| Open rates'!DP26*0.82+25</f>
        <v>38401</v>
      </c>
      <c r="DQ26" s="237">
        <f>'BAR BB| Open rates'!DQ26*0.82+25</f>
        <v>40041</v>
      </c>
      <c r="DR26" s="237">
        <f>'BAR BB| Open rates'!DR26*0.82+25</f>
        <v>40041</v>
      </c>
      <c r="DS26" s="237">
        <f>'BAR BB| Open rates'!DS26*0.82+25</f>
        <v>38401</v>
      </c>
      <c r="DT26" s="237">
        <f>'BAR BB| Open rates'!DT26*0.82+25</f>
        <v>38401</v>
      </c>
      <c r="DU26" s="237">
        <f>'BAR BB| Open rates'!DU26*0.82+25</f>
        <v>38401</v>
      </c>
      <c r="DV26" s="237">
        <f>'BAR BB| Open rates'!DV26*0.82+25</f>
        <v>38401</v>
      </c>
      <c r="DW26" s="237">
        <f>'BAR BB| Open rates'!DW26*0.82+25</f>
        <v>38401</v>
      </c>
      <c r="DX26" s="237">
        <f>'BAR BB| Open rates'!DX26*0.82+25</f>
        <v>40041</v>
      </c>
      <c r="DY26" s="237">
        <f>'BAR BB| Open rates'!DY26*0.82+25</f>
        <v>40041</v>
      </c>
      <c r="DZ26" s="237">
        <f>'BAR BB| Open rates'!DZ26*0.82+25</f>
        <v>41435</v>
      </c>
      <c r="EA26" s="237">
        <f>'BAR BB| Open rates'!EA26*0.82+25</f>
        <v>41435</v>
      </c>
      <c r="EB26" s="237">
        <f>'BAR BB| Open rates'!EB26*0.82+25</f>
        <v>41435</v>
      </c>
      <c r="EC26" s="237">
        <f>'BAR BB| Open rates'!EC26*0.82+25</f>
        <v>43239</v>
      </c>
      <c r="ED26" s="237">
        <f>'BAR BB| Open rates'!ED26*0.82+25</f>
        <v>43239</v>
      </c>
      <c r="EE26" s="237">
        <f>'BAR BB| Open rates'!EE26*0.82+25</f>
        <v>43239</v>
      </c>
      <c r="EF26" s="237">
        <f>'BAR BB| Open rates'!EF26*0.82+25</f>
        <v>43239</v>
      </c>
      <c r="EG26" s="237">
        <f>'BAR BB| Open rates'!EG26*0.82+25</f>
        <v>37581</v>
      </c>
      <c r="EH26" s="237">
        <f>'BAR BB| Open rates'!EH26*0.82+25</f>
        <v>35941</v>
      </c>
      <c r="EI26" s="237">
        <f>'BAR BB| Open rates'!EI26*0.82+25</f>
        <v>35941</v>
      </c>
      <c r="EJ26" s="237">
        <f>'BAR BB| Open rates'!EJ26*0.82+25</f>
        <v>35941</v>
      </c>
      <c r="EK26" s="237">
        <f>'BAR BB| Open rates'!EK26*0.82+25</f>
        <v>35941</v>
      </c>
      <c r="EL26" s="237">
        <f>'BAR BB| Open rates'!EL26*0.82+25</f>
        <v>36761</v>
      </c>
      <c r="EM26" s="237">
        <f>'BAR BB| Open rates'!EM26*0.82+25</f>
        <v>36761</v>
      </c>
      <c r="EN26" s="237">
        <f>'BAR BB| Open rates'!EN26*0.82+25</f>
        <v>35941</v>
      </c>
      <c r="EO26" s="237">
        <f>'BAR BB| Open rates'!EO26*0.82+25</f>
        <v>35941</v>
      </c>
      <c r="EP26" s="237">
        <f>'BAR BB| Open rates'!EP26*0.82+25</f>
        <v>35941</v>
      </c>
      <c r="EQ26" s="237">
        <f>'BAR BB| Open rates'!EQ26*0.82+25</f>
        <v>35941</v>
      </c>
      <c r="ER26" s="237">
        <f>'BAR BB| Open rates'!ER26*0.82+25</f>
        <v>35941</v>
      </c>
      <c r="ES26" s="237">
        <f>'BAR BB| Open rates'!ES26*0.82+25</f>
        <v>36761</v>
      </c>
      <c r="ET26" s="237">
        <f>'BAR BB| Open rates'!ET26*0.82+25</f>
        <v>36761</v>
      </c>
      <c r="EU26" s="237">
        <f>'BAR BB| Open rates'!EU26*0.82+25</f>
        <v>35941</v>
      </c>
      <c r="EV26" s="237">
        <f>'BAR BB| Open rates'!EV26*0.82+25</f>
        <v>35941</v>
      </c>
      <c r="EW26" s="237">
        <f>'BAR BB| Open rates'!EW26*0.82+25</f>
        <v>35941</v>
      </c>
      <c r="EX26" s="237">
        <f>'BAR BB| Open rates'!EX26*0.82+25</f>
        <v>35941</v>
      </c>
      <c r="EY26" s="237">
        <f>'BAR BB| Open rates'!EY26*0.82+25</f>
        <v>35941</v>
      </c>
      <c r="EZ26" s="237">
        <f>'BAR BB| Open rates'!EZ26*0.82+25</f>
        <v>36761</v>
      </c>
      <c r="FA26" s="237">
        <f>'BAR BB| Open rates'!FA26*0.82+25</f>
        <v>36761</v>
      </c>
      <c r="FB26" s="237">
        <f>'BAR BB| Open rates'!FB26*0.82+25</f>
        <v>35941</v>
      </c>
      <c r="FC26" s="237">
        <f>'BAR BB| Open rates'!FC26*0.82+25</f>
        <v>35941</v>
      </c>
      <c r="FD26" s="237">
        <f>'BAR BB| Open rates'!FD26*0.82+25</f>
        <v>35941</v>
      </c>
      <c r="FE26" s="237">
        <f>'BAR BB| Open rates'!FE26*0.82+25</f>
        <v>35941</v>
      </c>
      <c r="FF26" s="237">
        <f>'BAR BB| Open rates'!FF26*0.82+25</f>
        <v>35941</v>
      </c>
      <c r="FG26" s="237">
        <f>'BAR BB| Open rates'!FG26*0.82+25</f>
        <v>36761</v>
      </c>
      <c r="FH26" s="237">
        <f>'BAR BB| Open rates'!FH26*0.82+25</f>
        <v>36761</v>
      </c>
      <c r="FI26" s="237">
        <f>'BAR BB| Open rates'!FI26*0.82+25</f>
        <v>35941</v>
      </c>
      <c r="FJ26" s="237">
        <f>'BAR BB| Open rates'!FJ26*0.82+25</f>
        <v>35941</v>
      </c>
      <c r="FK26" s="237">
        <f>'BAR BB| Open rates'!FK26*0.82+25</f>
        <v>35941</v>
      </c>
      <c r="FL26" s="237">
        <f>'BAR BB| Open rates'!FL26*0.82+25</f>
        <v>35941</v>
      </c>
      <c r="FM26" s="237">
        <f>'BAR BB| Open rates'!FM26*0.82+25</f>
        <v>35941</v>
      </c>
      <c r="FN26" s="237">
        <f>'BAR BB| Open rates'!FN26*0.82+25</f>
        <v>36761</v>
      </c>
      <c r="FO26" s="237">
        <f>'BAR BB| Open rates'!FO26*0.82+25</f>
        <v>36761</v>
      </c>
      <c r="FP26" s="237">
        <f>'BAR BB| Open rates'!FP26*0.82+25</f>
        <v>35941</v>
      </c>
      <c r="FQ26" s="237">
        <f>'BAR BB| Open rates'!FQ26*0.82+25</f>
        <v>35941</v>
      </c>
      <c r="FR26" s="237">
        <f>'BAR BB| Open rates'!FR26*0.82+25</f>
        <v>35941</v>
      </c>
      <c r="FS26" s="237">
        <f>'BAR BB| Open rates'!FS26*0.82+25</f>
        <v>35941</v>
      </c>
      <c r="FT26" s="237">
        <f>'BAR BB| Open rates'!FT26*0.82+25</f>
        <v>35941</v>
      </c>
      <c r="FU26" s="237">
        <f>'BAR BB| Open rates'!FU26*0.82+25</f>
        <v>36761</v>
      </c>
      <c r="FV26" s="237">
        <f>'BAR BB| Open rates'!FV26*0.82+25</f>
        <v>36761</v>
      </c>
      <c r="FW26" s="237">
        <f>'BAR BB| Open rates'!FW26*0.82+25</f>
        <v>39795</v>
      </c>
      <c r="FX26" s="237">
        <f>'BAR BB| Open rates'!FX26*0.82+25</f>
        <v>39795</v>
      </c>
      <c r="FY26" s="237">
        <f>'BAR BB| Open rates'!FY26*0.82+25</f>
        <v>39795</v>
      </c>
      <c r="FZ26" s="237">
        <f>'BAR BB| Open rates'!FZ26*0.82+25</f>
        <v>39795</v>
      </c>
      <c r="GA26" s="237">
        <f>'BAR BB| Open rates'!GA26*0.82+25</f>
        <v>39795</v>
      </c>
      <c r="GB26" s="237">
        <f>'BAR BB| Open rates'!GB26*0.82+25</f>
        <v>41599</v>
      </c>
      <c r="GC26" s="237">
        <f>'BAR BB| Open rates'!GC26*0.82+25</f>
        <v>41599</v>
      </c>
      <c r="GD26" s="237">
        <f>'BAR BB| Open rates'!GD26*0.82+25</f>
        <v>41599</v>
      </c>
      <c r="GE26" s="237">
        <f>'BAR BB| Open rates'!GE26*0.82+25</f>
        <v>41599</v>
      </c>
    </row>
    <row r="27" spans="1:187" s="36" customFormat="1" ht="12" customHeight="1" x14ac:dyDescent="0.2">
      <c r="A27" s="236" t="s">
        <v>181</v>
      </c>
      <c r="B27" s="236"/>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c r="BU27" s="236"/>
      <c r="BV27" s="236"/>
      <c r="BW27" s="236"/>
      <c r="BX27" s="236"/>
      <c r="BY27" s="236"/>
      <c r="BZ27" s="236"/>
      <c r="CA27" s="236"/>
      <c r="CB27" s="236"/>
      <c r="CC27" s="236"/>
      <c r="CD27" s="236"/>
      <c r="CE27" s="236"/>
      <c r="CF27" s="236"/>
      <c r="CG27" s="236"/>
      <c r="CH27" s="236"/>
      <c r="CI27" s="236"/>
      <c r="CJ27" s="236"/>
      <c r="CK27" s="236"/>
      <c r="CL27" s="236"/>
      <c r="CM27" s="236"/>
      <c r="CN27" s="236"/>
      <c r="CO27" s="236"/>
      <c r="CP27" s="236"/>
      <c r="CQ27" s="236"/>
      <c r="CR27" s="236"/>
      <c r="CS27" s="236"/>
      <c r="CT27" s="236"/>
      <c r="CU27" s="236"/>
      <c r="CV27" s="236"/>
      <c r="CW27" s="236"/>
      <c r="CX27" s="236"/>
      <c r="CY27" s="236"/>
      <c r="CZ27" s="236"/>
      <c r="DA27" s="236"/>
      <c r="DB27" s="236"/>
      <c r="DC27" s="236"/>
      <c r="DD27" s="236"/>
      <c r="DE27" s="236"/>
      <c r="DF27" s="236"/>
      <c r="DG27" s="236"/>
      <c r="DH27" s="236"/>
      <c r="DI27" s="236"/>
      <c r="DJ27" s="236"/>
      <c r="DK27" s="236"/>
      <c r="DL27" s="236"/>
      <c r="DM27" s="236"/>
      <c r="DN27" s="236"/>
      <c r="DO27" s="236"/>
      <c r="DP27" s="236"/>
      <c r="DQ27" s="236"/>
      <c r="DR27" s="236"/>
      <c r="DS27" s="236"/>
      <c r="DT27" s="236"/>
      <c r="DU27" s="236"/>
      <c r="DV27" s="236"/>
      <c r="DW27" s="236"/>
      <c r="DX27" s="236"/>
      <c r="DY27" s="236"/>
      <c r="DZ27" s="236"/>
      <c r="EA27" s="236"/>
      <c r="EB27" s="236"/>
      <c r="EC27" s="236"/>
      <c r="ED27" s="236"/>
      <c r="EE27" s="236"/>
      <c r="EF27" s="236"/>
      <c r="EG27" s="236"/>
      <c r="EH27" s="236"/>
      <c r="EI27" s="236"/>
      <c r="EJ27" s="236"/>
      <c r="EK27" s="236"/>
      <c r="EL27" s="236"/>
      <c r="EM27" s="236"/>
      <c r="EN27" s="236"/>
      <c r="EO27" s="236"/>
      <c r="EP27" s="236"/>
      <c r="EQ27" s="236"/>
      <c r="ER27" s="236"/>
      <c r="ES27" s="236"/>
      <c r="ET27" s="236"/>
      <c r="EU27" s="236"/>
      <c r="EV27" s="236"/>
      <c r="EW27" s="236"/>
      <c r="EX27" s="236"/>
      <c r="EY27" s="236"/>
      <c r="EZ27" s="236"/>
      <c r="FA27" s="236"/>
      <c r="FB27" s="236"/>
      <c r="FC27" s="236"/>
      <c r="FD27" s="236"/>
      <c r="FE27" s="236"/>
      <c r="FF27" s="236"/>
      <c r="FG27" s="236"/>
      <c r="FH27" s="236"/>
      <c r="FI27" s="236"/>
      <c r="FJ27" s="236"/>
      <c r="FK27" s="236"/>
      <c r="FL27" s="236"/>
      <c r="FM27" s="236"/>
      <c r="FN27" s="236"/>
      <c r="FO27" s="236"/>
      <c r="FP27" s="236"/>
      <c r="FQ27" s="236"/>
      <c r="FR27" s="236"/>
      <c r="FS27" s="236"/>
      <c r="FT27" s="236"/>
      <c r="FU27" s="236"/>
      <c r="FV27" s="236"/>
      <c r="FW27" s="236"/>
      <c r="FX27" s="236"/>
      <c r="FY27" s="236"/>
      <c r="FZ27" s="236"/>
      <c r="GA27" s="236"/>
      <c r="GB27" s="236"/>
      <c r="GC27" s="236"/>
      <c r="GD27" s="236"/>
      <c r="GE27" s="236"/>
    </row>
    <row r="28" spans="1:187" s="36" customFormat="1" ht="12" customHeight="1" x14ac:dyDescent="0.2">
      <c r="A28" s="237">
        <v>1</v>
      </c>
      <c r="B28" s="237">
        <f>'BAR BB| Open rates'!B28*0.82+25</f>
        <v>44633</v>
      </c>
      <c r="C28" s="237">
        <f>'BAR BB| Open rates'!C28*0.82+25</f>
        <v>44633</v>
      </c>
      <c r="D28" s="237">
        <f>'BAR BB| Open rates'!D28*0.82+25</f>
        <v>42419</v>
      </c>
      <c r="E28" s="237">
        <f>'BAR BB| Open rates'!E28*0.82+25</f>
        <v>42419</v>
      </c>
      <c r="F28" s="237">
        <f>'BAR BB| Open rates'!F28*0.82+25</f>
        <v>40615</v>
      </c>
      <c r="G28" s="237">
        <f>'BAR BB| Open rates'!G28*0.82+25</f>
        <v>42419</v>
      </c>
      <c r="H28" s="237">
        <f>'BAR BB| Open rates'!H28*0.82+25</f>
        <v>42419</v>
      </c>
      <c r="I28" s="237">
        <f>'BAR BB| Open rates'!I28*0.82+25</f>
        <v>44059</v>
      </c>
      <c r="J28" s="237">
        <f>'BAR BB| Open rates'!J28*0.82+25</f>
        <v>44059</v>
      </c>
      <c r="K28" s="237">
        <f>'BAR BB| Open rates'!K28*0.82+25</f>
        <v>42419</v>
      </c>
      <c r="L28" s="237">
        <f>'BAR BB| Open rates'!L28*0.82+25</f>
        <v>42419</v>
      </c>
      <c r="M28" s="237">
        <f>'BAR BB| Open rates'!M28*0.82+25</f>
        <v>42419</v>
      </c>
      <c r="N28" s="237">
        <f>'BAR BB| Open rates'!N28*0.82+25</f>
        <v>42419</v>
      </c>
      <c r="O28" s="237">
        <f>'BAR BB| Open rates'!O28*0.82+25</f>
        <v>42419</v>
      </c>
      <c r="P28" s="237">
        <f>'BAR BB| Open rates'!P28*0.82+25</f>
        <v>44059</v>
      </c>
      <c r="Q28" s="237">
        <f>'BAR BB| Open rates'!Q28*0.82+25</f>
        <v>44059</v>
      </c>
      <c r="R28" s="237">
        <f>'BAR BB| Open rates'!R28*0.82+25</f>
        <v>44059</v>
      </c>
      <c r="S28" s="237">
        <f>'BAR BB| Open rates'!S28*0.82+25</f>
        <v>44059</v>
      </c>
      <c r="T28" s="237">
        <f>'BAR BB| Open rates'!T28*0.82+25</f>
        <v>44059</v>
      </c>
      <c r="U28" s="237">
        <f>'BAR BB| Open rates'!U28*0.82+25</f>
        <v>44059</v>
      </c>
      <c r="V28" s="237">
        <f>'BAR BB| Open rates'!V28*0.82+25</f>
        <v>44059</v>
      </c>
      <c r="W28" s="237">
        <f>'BAR BB| Open rates'!W28*0.82+25</f>
        <v>45699</v>
      </c>
      <c r="X28" s="237">
        <f>'BAR BB| Open rates'!X28*0.82+25</f>
        <v>45699</v>
      </c>
      <c r="Y28" s="237">
        <f>'BAR BB| Open rates'!Y28*0.82+25</f>
        <v>44059</v>
      </c>
      <c r="Z28" s="237">
        <f>'BAR BB| Open rates'!Z28*0.82+25</f>
        <v>44059</v>
      </c>
      <c r="AA28" s="237">
        <f>'BAR BB| Open rates'!AA28*0.82+25</f>
        <v>44059</v>
      </c>
      <c r="AB28" s="237">
        <f>'BAR BB| Open rates'!AB28*0.82+25</f>
        <v>44059</v>
      </c>
      <c r="AC28" s="237">
        <f>'BAR BB| Open rates'!AC28*0.82+25</f>
        <v>44059</v>
      </c>
      <c r="AD28" s="237">
        <f>'BAR BB| Open rates'!AD28*0.82+25</f>
        <v>45699</v>
      </c>
      <c r="AE28" s="237">
        <f>'BAR BB| Open rates'!AE28*0.82+25</f>
        <v>45699</v>
      </c>
      <c r="AF28" s="237">
        <f>'BAR BB| Open rates'!AF28*0.82+25</f>
        <v>44059</v>
      </c>
      <c r="AG28" s="237">
        <f>'BAR BB| Open rates'!AG28*0.82+25</f>
        <v>44059</v>
      </c>
      <c r="AH28" s="237">
        <f>'BAR BB| Open rates'!AH28*0.82+25</f>
        <v>44059</v>
      </c>
      <c r="AI28" s="237">
        <f>'BAR BB| Open rates'!AI28*0.82+25</f>
        <v>44059</v>
      </c>
      <c r="AJ28" s="237">
        <f>'BAR BB| Open rates'!AJ28*0.82+25</f>
        <v>44059</v>
      </c>
      <c r="AK28" s="237">
        <f>'BAR BB| Open rates'!AK28*0.82+25</f>
        <v>45699</v>
      </c>
      <c r="AL28" s="237">
        <f>'BAR BB| Open rates'!AL28*0.82+25</f>
        <v>45699</v>
      </c>
      <c r="AM28" s="237">
        <f>'BAR BB| Open rates'!AM28*0.82+25</f>
        <v>44059</v>
      </c>
      <c r="AN28" s="237">
        <f>'BAR BB| Open rates'!AN28*0.82+25</f>
        <v>44059</v>
      </c>
      <c r="AO28" s="237">
        <f>'BAR BB| Open rates'!AO28*0.82+25</f>
        <v>44059</v>
      </c>
      <c r="AP28" s="237">
        <f>'BAR BB| Open rates'!AP28*0.82+25</f>
        <v>44059</v>
      </c>
      <c r="AQ28" s="237">
        <f>'BAR BB| Open rates'!AQ28*0.82+25</f>
        <v>44059</v>
      </c>
      <c r="AR28" s="237">
        <f>'BAR BB| Open rates'!AR28*0.82+25</f>
        <v>45699</v>
      </c>
      <c r="AS28" s="237">
        <f>'BAR BB| Open rates'!AS28*0.82+25</f>
        <v>45699</v>
      </c>
      <c r="AT28" s="237">
        <f>'BAR BB| Open rates'!AT28*0.82+25</f>
        <v>44059</v>
      </c>
      <c r="AU28" s="237">
        <f>'BAR BB| Open rates'!AU28*0.82+25</f>
        <v>44059</v>
      </c>
      <c r="AV28" s="237">
        <f>'BAR BB| Open rates'!AV28*0.82+25</f>
        <v>44059</v>
      </c>
      <c r="AW28" s="237">
        <f>'BAR BB| Open rates'!AW28*0.82+25</f>
        <v>44059</v>
      </c>
      <c r="AX28" s="237">
        <f>'BAR BB| Open rates'!AX28*0.82+25</f>
        <v>44059</v>
      </c>
      <c r="AY28" s="237">
        <f>'BAR BB| Open rates'!AY28*0.82+25</f>
        <v>45699</v>
      </c>
      <c r="AZ28" s="237">
        <f>'BAR BB| Open rates'!AZ28*0.82+25</f>
        <v>45699</v>
      </c>
      <c r="BA28" s="237">
        <f>'BAR BB| Open rates'!BA28*0.82+25</f>
        <v>44059</v>
      </c>
      <c r="BB28" s="237">
        <f>'BAR BB| Open rates'!BB28*0.82+25</f>
        <v>44059</v>
      </c>
      <c r="BC28" s="237">
        <f>'BAR BB| Open rates'!BC28*0.82+25</f>
        <v>44059</v>
      </c>
      <c r="BD28" s="237">
        <f>'BAR BB| Open rates'!BD28*0.82+25</f>
        <v>44059</v>
      </c>
      <c r="BE28" s="237">
        <f>'BAR BB| Open rates'!BE28*0.82+25</f>
        <v>44059</v>
      </c>
      <c r="BF28" s="237">
        <f>'BAR BB| Open rates'!BF28*0.82+25</f>
        <v>45699</v>
      </c>
      <c r="BG28" s="237">
        <f>'BAR BB| Open rates'!BG28*0.82+25</f>
        <v>45699</v>
      </c>
      <c r="BH28" s="237">
        <f>'BAR BB| Open rates'!BH28*0.82+25</f>
        <v>41435</v>
      </c>
      <c r="BI28" s="237">
        <f>'BAR BB| Open rates'!BI28*0.82+25</f>
        <v>41435</v>
      </c>
      <c r="BJ28" s="237">
        <f>'BAR BB| Open rates'!BJ28*0.82+25</f>
        <v>41435</v>
      </c>
      <c r="BK28" s="237">
        <f>'BAR BB| Open rates'!BK28*0.82+25</f>
        <v>41435</v>
      </c>
      <c r="BL28" s="237">
        <f>'BAR BB| Open rates'!BL28*0.82+25</f>
        <v>41435</v>
      </c>
      <c r="BM28" s="237">
        <f>'BAR BB| Open rates'!BM28*0.82+25</f>
        <v>42419</v>
      </c>
      <c r="BN28" s="237">
        <f>'BAR BB| Open rates'!BN28*0.82+25</f>
        <v>42419</v>
      </c>
      <c r="BO28" s="237">
        <f>'BAR BB| Open rates'!BO28*0.82+25</f>
        <v>40615</v>
      </c>
      <c r="BP28" s="237">
        <f>'BAR BB| Open rates'!BP28*0.82+25</f>
        <v>40615</v>
      </c>
      <c r="BQ28" s="237">
        <f>'BAR BB| Open rates'!BQ28*0.82+25</f>
        <v>39139</v>
      </c>
      <c r="BR28" s="237">
        <f>'BAR BB| Open rates'!BR28*0.82+25</f>
        <v>39139</v>
      </c>
      <c r="BS28" s="237">
        <f>'BAR BB| Open rates'!BS28*0.82+25</f>
        <v>39139</v>
      </c>
      <c r="BT28" s="237">
        <f>'BAR BB| Open rates'!BT28*0.82+25</f>
        <v>39139</v>
      </c>
      <c r="BU28" s="237">
        <f>'BAR BB| Open rates'!BU28*0.82+25</f>
        <v>39139</v>
      </c>
      <c r="BV28" s="237">
        <f>'BAR BB| Open rates'!BV28*0.82+25</f>
        <v>37335</v>
      </c>
      <c r="BW28" s="237">
        <f>'BAR BB| Open rates'!BW28*0.82+25</f>
        <v>37335</v>
      </c>
      <c r="BX28" s="237">
        <f>'BAR BB| Open rates'!BX28*0.82+25</f>
        <v>37335</v>
      </c>
      <c r="BY28" s="237">
        <f>'BAR BB| Open rates'!BY28*0.82+25</f>
        <v>37335</v>
      </c>
      <c r="BZ28" s="237">
        <f>'BAR BB| Open rates'!BZ28*0.82+25</f>
        <v>37335</v>
      </c>
      <c r="CA28" s="237">
        <f>'BAR BB| Open rates'!CA28*0.82+25</f>
        <v>39139</v>
      </c>
      <c r="CB28" s="237">
        <f>'BAR BB| Open rates'!CB28*0.82+25</f>
        <v>39139</v>
      </c>
      <c r="CC28" s="237">
        <f>'BAR BB| Open rates'!CC28*0.82+25</f>
        <v>37335</v>
      </c>
      <c r="CD28" s="237">
        <f>'BAR BB| Open rates'!CD28*0.82+25</f>
        <v>37335</v>
      </c>
      <c r="CE28" s="237">
        <f>'BAR BB| Open rates'!CE28*0.82+25</f>
        <v>37335</v>
      </c>
      <c r="CF28" s="237">
        <f>'BAR BB| Open rates'!CF28*0.82+25</f>
        <v>37335</v>
      </c>
      <c r="CG28" s="237">
        <f>'BAR BB| Open rates'!CG28*0.82+25</f>
        <v>37335</v>
      </c>
      <c r="CH28" s="237">
        <f>'BAR BB| Open rates'!CH28*0.82+25</f>
        <v>39139</v>
      </c>
      <c r="CI28" s="237">
        <f>'BAR BB| Open rates'!CI28*0.82+25</f>
        <v>39139</v>
      </c>
      <c r="CJ28" s="237">
        <f>'BAR BB| Open rates'!CJ28*0.82+25</f>
        <v>37335</v>
      </c>
      <c r="CK28" s="237">
        <f>'BAR BB| Open rates'!CK28*0.82+25</f>
        <v>37335</v>
      </c>
      <c r="CL28" s="237">
        <f>'BAR BB| Open rates'!CL28*0.82+25</f>
        <v>37335</v>
      </c>
      <c r="CM28" s="237">
        <f>'BAR BB| Open rates'!CM28*0.82+25</f>
        <v>37335</v>
      </c>
      <c r="CN28" s="237">
        <f>'BAR BB| Open rates'!CN28*0.82+25</f>
        <v>37335</v>
      </c>
      <c r="CO28" s="237">
        <f>'BAR BB| Open rates'!CO28*0.82+25</f>
        <v>39139</v>
      </c>
      <c r="CP28" s="237">
        <f>'BAR BB| Open rates'!CP28*0.82+25</f>
        <v>39139</v>
      </c>
      <c r="CQ28" s="237">
        <f>'BAR BB| Open rates'!CQ28*0.82+25</f>
        <v>37335</v>
      </c>
      <c r="CR28" s="237">
        <f>'BAR BB| Open rates'!CR28*0.82+25</f>
        <v>37335</v>
      </c>
      <c r="CS28" s="237">
        <f>'BAR BB| Open rates'!CS28*0.82+25</f>
        <v>37335</v>
      </c>
      <c r="CT28" s="237">
        <f>'BAR BB| Open rates'!CT28*0.82+25</f>
        <v>37335</v>
      </c>
      <c r="CU28" s="237">
        <f>'BAR BB| Open rates'!CU28*0.82+25</f>
        <v>34301</v>
      </c>
      <c r="CV28" s="237">
        <f>'BAR BB| Open rates'!CV28*0.82+25</f>
        <v>34301</v>
      </c>
      <c r="CW28" s="237">
        <f>'BAR BB| Open rates'!CW28*0.82+25</f>
        <v>34301</v>
      </c>
      <c r="CX28" s="237">
        <f>'BAR BB| Open rates'!CX28*0.82+25</f>
        <v>32660.999999999996</v>
      </c>
      <c r="CY28" s="237">
        <f>'BAR BB| Open rates'!CY28*0.82+25</f>
        <v>32660.999999999996</v>
      </c>
      <c r="CZ28" s="237">
        <f>'BAR BB| Open rates'!CZ28*0.82+25</f>
        <v>32660.999999999996</v>
      </c>
      <c r="DA28" s="237">
        <f>'BAR BB| Open rates'!DA28*0.82+25</f>
        <v>32660.999999999996</v>
      </c>
      <c r="DB28" s="237">
        <f>'BAR BB| Open rates'!DB28*0.82+25</f>
        <v>32660.999999999996</v>
      </c>
      <c r="DC28" s="237">
        <f>'BAR BB| Open rates'!DC28*0.82+25</f>
        <v>34301</v>
      </c>
      <c r="DD28" s="237">
        <f>'BAR BB| Open rates'!DD28*0.82+25</f>
        <v>34301</v>
      </c>
      <c r="DE28" s="237">
        <f>'BAR BB| Open rates'!DE28*0.82+25</f>
        <v>32660.999999999996</v>
      </c>
      <c r="DF28" s="237">
        <f>'BAR BB| Open rates'!DF28*0.82+25</f>
        <v>32660.999999999996</v>
      </c>
      <c r="DG28" s="237">
        <f>'BAR BB| Open rates'!DG28*0.82+25</f>
        <v>32660.999999999996</v>
      </c>
      <c r="DH28" s="237">
        <f>'BAR BB| Open rates'!DH28*0.82+25</f>
        <v>32660.999999999996</v>
      </c>
      <c r="DI28" s="237">
        <f>'BAR BB| Open rates'!DI28*0.82+25</f>
        <v>32660.999999999996</v>
      </c>
      <c r="DJ28" s="237">
        <f>'BAR BB| Open rates'!DJ28*0.82+25</f>
        <v>34301</v>
      </c>
      <c r="DK28" s="237">
        <f>'BAR BB| Open rates'!DK28*0.82+25</f>
        <v>34301</v>
      </c>
      <c r="DL28" s="237">
        <f>'BAR BB| Open rates'!DL28*0.82+25</f>
        <v>32660.999999999996</v>
      </c>
      <c r="DM28" s="237">
        <f>'BAR BB| Open rates'!DM28*0.82+25</f>
        <v>32660.999999999996</v>
      </c>
      <c r="DN28" s="237">
        <f>'BAR BB| Open rates'!DN28*0.82+25</f>
        <v>32660.999999999996</v>
      </c>
      <c r="DO28" s="237">
        <f>'BAR BB| Open rates'!DO28*0.82+25</f>
        <v>32660.999999999996</v>
      </c>
      <c r="DP28" s="237">
        <f>'BAR BB| Open rates'!DP28*0.82+25</f>
        <v>32660.999999999996</v>
      </c>
      <c r="DQ28" s="237">
        <f>'BAR BB| Open rates'!DQ28*0.82+25</f>
        <v>34301</v>
      </c>
      <c r="DR28" s="237">
        <f>'BAR BB| Open rates'!DR28*0.82+25</f>
        <v>34301</v>
      </c>
      <c r="DS28" s="237">
        <f>'BAR BB| Open rates'!DS28*0.82+25</f>
        <v>32660.999999999996</v>
      </c>
      <c r="DT28" s="237">
        <f>'BAR BB| Open rates'!DT28*0.82+25</f>
        <v>32660.999999999996</v>
      </c>
      <c r="DU28" s="237">
        <f>'BAR BB| Open rates'!DU28*0.82+25</f>
        <v>32660.999999999996</v>
      </c>
      <c r="DV28" s="237">
        <f>'BAR BB| Open rates'!DV28*0.82+25</f>
        <v>32660.999999999996</v>
      </c>
      <c r="DW28" s="237">
        <f>'BAR BB| Open rates'!DW28*0.82+25</f>
        <v>32660.999999999996</v>
      </c>
      <c r="DX28" s="237">
        <f>'BAR BB| Open rates'!DX28*0.82+25</f>
        <v>34301</v>
      </c>
      <c r="DY28" s="237">
        <f>'BAR BB| Open rates'!DY28*0.82+25</f>
        <v>34301</v>
      </c>
      <c r="DZ28" s="237">
        <f>'BAR BB| Open rates'!DZ28*0.82+25</f>
        <v>35695</v>
      </c>
      <c r="EA28" s="237">
        <f>'BAR BB| Open rates'!EA28*0.82+25</f>
        <v>35695</v>
      </c>
      <c r="EB28" s="237">
        <f>'BAR BB| Open rates'!EB28*0.82+25</f>
        <v>35695</v>
      </c>
      <c r="EC28" s="237">
        <f>'BAR BB| Open rates'!EC28*0.82+25</f>
        <v>37499</v>
      </c>
      <c r="ED28" s="237">
        <f>'BAR BB| Open rates'!ED28*0.82+25</f>
        <v>37499</v>
      </c>
      <c r="EE28" s="237">
        <f>'BAR BB| Open rates'!EE28*0.82+25</f>
        <v>37499</v>
      </c>
      <c r="EF28" s="237">
        <f>'BAR BB| Open rates'!EF28*0.82+25</f>
        <v>37499</v>
      </c>
      <c r="EG28" s="237">
        <f>'BAR BB| Open rates'!EG28*0.82+25</f>
        <v>31840.999999999996</v>
      </c>
      <c r="EH28" s="237">
        <f>'BAR BB| Open rates'!EH28*0.82+25</f>
        <v>31020.999999999996</v>
      </c>
      <c r="EI28" s="237">
        <f>'BAR BB| Open rates'!EI28*0.82+25</f>
        <v>31020.999999999996</v>
      </c>
      <c r="EJ28" s="237">
        <f>'BAR BB| Open rates'!EJ28*0.82+25</f>
        <v>31020.999999999996</v>
      </c>
      <c r="EK28" s="237">
        <f>'BAR BB| Open rates'!EK28*0.82+25</f>
        <v>31020.999999999996</v>
      </c>
      <c r="EL28" s="237">
        <f>'BAR BB| Open rates'!EL28*0.82+25</f>
        <v>31840.999999999996</v>
      </c>
      <c r="EM28" s="237">
        <f>'BAR BB| Open rates'!EM28*0.82+25</f>
        <v>31840.999999999996</v>
      </c>
      <c r="EN28" s="237">
        <f>'BAR BB| Open rates'!EN28*0.82+25</f>
        <v>31020.999999999996</v>
      </c>
      <c r="EO28" s="237">
        <f>'BAR BB| Open rates'!EO28*0.82+25</f>
        <v>31020.999999999996</v>
      </c>
      <c r="EP28" s="237">
        <f>'BAR BB| Open rates'!EP28*0.82+25</f>
        <v>31020.999999999996</v>
      </c>
      <c r="EQ28" s="237">
        <f>'BAR BB| Open rates'!EQ28*0.82+25</f>
        <v>31020.999999999996</v>
      </c>
      <c r="ER28" s="237">
        <f>'BAR BB| Open rates'!ER28*0.82+25</f>
        <v>31020.999999999996</v>
      </c>
      <c r="ES28" s="237">
        <f>'BAR BB| Open rates'!ES28*0.82+25</f>
        <v>31840.999999999996</v>
      </c>
      <c r="ET28" s="237">
        <f>'BAR BB| Open rates'!ET28*0.82+25</f>
        <v>31840.999999999996</v>
      </c>
      <c r="EU28" s="237">
        <f>'BAR BB| Open rates'!EU28*0.82+25</f>
        <v>31020.999999999996</v>
      </c>
      <c r="EV28" s="237">
        <f>'BAR BB| Open rates'!EV28*0.82+25</f>
        <v>31020.999999999996</v>
      </c>
      <c r="EW28" s="237">
        <f>'BAR BB| Open rates'!EW28*0.82+25</f>
        <v>31020.999999999996</v>
      </c>
      <c r="EX28" s="237">
        <f>'BAR BB| Open rates'!EX28*0.82+25</f>
        <v>31020.999999999996</v>
      </c>
      <c r="EY28" s="237">
        <f>'BAR BB| Open rates'!EY28*0.82+25</f>
        <v>31020.999999999996</v>
      </c>
      <c r="EZ28" s="237">
        <f>'BAR BB| Open rates'!EZ28*0.82+25</f>
        <v>31840.999999999996</v>
      </c>
      <c r="FA28" s="237">
        <f>'BAR BB| Open rates'!FA28*0.82+25</f>
        <v>31840.999999999996</v>
      </c>
      <c r="FB28" s="237">
        <f>'BAR BB| Open rates'!FB28*0.82+25</f>
        <v>31020.999999999996</v>
      </c>
      <c r="FC28" s="237">
        <f>'BAR BB| Open rates'!FC28*0.82+25</f>
        <v>31020.999999999996</v>
      </c>
      <c r="FD28" s="237">
        <f>'BAR BB| Open rates'!FD28*0.82+25</f>
        <v>31020.999999999996</v>
      </c>
      <c r="FE28" s="237">
        <f>'BAR BB| Open rates'!FE28*0.82+25</f>
        <v>31020.999999999996</v>
      </c>
      <c r="FF28" s="237">
        <f>'BAR BB| Open rates'!FF28*0.82+25</f>
        <v>31020.999999999996</v>
      </c>
      <c r="FG28" s="237">
        <f>'BAR BB| Open rates'!FG28*0.82+25</f>
        <v>31840.999999999996</v>
      </c>
      <c r="FH28" s="237">
        <f>'BAR BB| Open rates'!FH28*0.82+25</f>
        <v>31840.999999999996</v>
      </c>
      <c r="FI28" s="237">
        <f>'BAR BB| Open rates'!FI28*0.82+25</f>
        <v>31020.999999999996</v>
      </c>
      <c r="FJ28" s="237">
        <f>'BAR BB| Open rates'!FJ28*0.82+25</f>
        <v>31020.999999999996</v>
      </c>
      <c r="FK28" s="237">
        <f>'BAR BB| Open rates'!FK28*0.82+25</f>
        <v>31020.999999999996</v>
      </c>
      <c r="FL28" s="237">
        <f>'BAR BB| Open rates'!FL28*0.82+25</f>
        <v>31020.999999999996</v>
      </c>
      <c r="FM28" s="237">
        <f>'BAR BB| Open rates'!FM28*0.82+25</f>
        <v>31020.999999999996</v>
      </c>
      <c r="FN28" s="237">
        <f>'BAR BB| Open rates'!FN28*0.82+25</f>
        <v>31840.999999999996</v>
      </c>
      <c r="FO28" s="237">
        <f>'BAR BB| Open rates'!FO28*0.82+25</f>
        <v>31840.999999999996</v>
      </c>
      <c r="FP28" s="237">
        <f>'BAR BB| Open rates'!FP28*0.82+25</f>
        <v>31020.999999999996</v>
      </c>
      <c r="FQ28" s="237">
        <f>'BAR BB| Open rates'!FQ28*0.82+25</f>
        <v>31020.999999999996</v>
      </c>
      <c r="FR28" s="237">
        <f>'BAR BB| Open rates'!FR28*0.82+25</f>
        <v>31020.999999999996</v>
      </c>
      <c r="FS28" s="237">
        <f>'BAR BB| Open rates'!FS28*0.82+25</f>
        <v>31020.999999999996</v>
      </c>
      <c r="FT28" s="237">
        <f>'BAR BB| Open rates'!FT28*0.82+25</f>
        <v>31020.999999999996</v>
      </c>
      <c r="FU28" s="237">
        <f>'BAR BB| Open rates'!FU28*0.82+25</f>
        <v>31840.999999999996</v>
      </c>
      <c r="FV28" s="237">
        <f>'BAR BB| Open rates'!FV28*0.82+25</f>
        <v>31840.999999999996</v>
      </c>
      <c r="FW28" s="237">
        <f>'BAR BB| Open rates'!FW28*0.82+25</f>
        <v>34875</v>
      </c>
      <c r="FX28" s="237">
        <f>'BAR BB| Open rates'!FX28*0.82+25</f>
        <v>34875</v>
      </c>
      <c r="FY28" s="237">
        <f>'BAR BB| Open rates'!FY28*0.82+25</f>
        <v>34875</v>
      </c>
      <c r="FZ28" s="237">
        <f>'BAR BB| Open rates'!FZ28*0.82+25</f>
        <v>34875</v>
      </c>
      <c r="GA28" s="237">
        <f>'BAR BB| Open rates'!GA28*0.82+25</f>
        <v>34875</v>
      </c>
      <c r="GB28" s="237">
        <f>'BAR BB| Open rates'!GB28*0.82+25</f>
        <v>36679</v>
      </c>
      <c r="GC28" s="237">
        <f>'BAR BB| Open rates'!GC28*0.82+25</f>
        <v>36679</v>
      </c>
      <c r="GD28" s="237">
        <f>'BAR BB| Open rates'!GD28*0.82+25</f>
        <v>36679</v>
      </c>
      <c r="GE28" s="237">
        <f>'BAR BB| Open rates'!GE28*0.82+25</f>
        <v>36679</v>
      </c>
    </row>
    <row r="29" spans="1:187" s="36" customFormat="1" ht="12" customHeight="1" x14ac:dyDescent="0.2">
      <c r="A29" s="237">
        <v>2</v>
      </c>
      <c r="B29" s="237">
        <f>'BAR BB| Open rates'!B29*0.82+25</f>
        <v>47093</v>
      </c>
      <c r="C29" s="237">
        <f>'BAR BB| Open rates'!C29*0.82+25</f>
        <v>47093</v>
      </c>
      <c r="D29" s="237">
        <f>'BAR BB| Open rates'!D29*0.82+25</f>
        <v>44879</v>
      </c>
      <c r="E29" s="237">
        <f>'BAR BB| Open rates'!E29*0.82+25</f>
        <v>44879</v>
      </c>
      <c r="F29" s="237">
        <f>'BAR BB| Open rates'!F29*0.82+25</f>
        <v>43075</v>
      </c>
      <c r="G29" s="237">
        <f>'BAR BB| Open rates'!G29*0.82+25</f>
        <v>44879</v>
      </c>
      <c r="H29" s="237">
        <f>'BAR BB| Open rates'!H29*0.82+25</f>
        <v>44879</v>
      </c>
      <c r="I29" s="237">
        <f>'BAR BB| Open rates'!I29*0.82+25</f>
        <v>46519</v>
      </c>
      <c r="J29" s="237">
        <f>'BAR BB| Open rates'!J29*0.82+25</f>
        <v>46519</v>
      </c>
      <c r="K29" s="237">
        <f>'BAR BB| Open rates'!K29*0.82+25</f>
        <v>44879</v>
      </c>
      <c r="L29" s="237">
        <f>'BAR BB| Open rates'!L29*0.82+25</f>
        <v>44879</v>
      </c>
      <c r="M29" s="237">
        <f>'BAR BB| Open rates'!M29*0.82+25</f>
        <v>44879</v>
      </c>
      <c r="N29" s="237">
        <f>'BAR BB| Open rates'!N29*0.82+25</f>
        <v>44879</v>
      </c>
      <c r="O29" s="237">
        <f>'BAR BB| Open rates'!O29*0.82+25</f>
        <v>44879</v>
      </c>
      <c r="P29" s="237">
        <f>'BAR BB| Open rates'!P29*0.82+25</f>
        <v>46519</v>
      </c>
      <c r="Q29" s="237">
        <f>'BAR BB| Open rates'!Q29*0.82+25</f>
        <v>46519</v>
      </c>
      <c r="R29" s="237">
        <f>'BAR BB| Open rates'!R29*0.82+25</f>
        <v>46519</v>
      </c>
      <c r="S29" s="237">
        <f>'BAR BB| Open rates'!S29*0.82+25</f>
        <v>46519</v>
      </c>
      <c r="T29" s="237">
        <f>'BAR BB| Open rates'!T29*0.82+25</f>
        <v>46519</v>
      </c>
      <c r="U29" s="237">
        <f>'BAR BB| Open rates'!U29*0.82+25</f>
        <v>46519</v>
      </c>
      <c r="V29" s="237">
        <f>'BAR BB| Open rates'!V29*0.82+25</f>
        <v>46519</v>
      </c>
      <c r="W29" s="237">
        <f>'BAR BB| Open rates'!W29*0.82+25</f>
        <v>48159</v>
      </c>
      <c r="X29" s="237">
        <f>'BAR BB| Open rates'!X29*0.82+25</f>
        <v>48159</v>
      </c>
      <c r="Y29" s="237">
        <f>'BAR BB| Open rates'!Y29*0.82+25</f>
        <v>46519</v>
      </c>
      <c r="Z29" s="237">
        <f>'BAR BB| Open rates'!Z29*0.82+25</f>
        <v>46519</v>
      </c>
      <c r="AA29" s="237">
        <f>'BAR BB| Open rates'!AA29*0.82+25</f>
        <v>46519</v>
      </c>
      <c r="AB29" s="237">
        <f>'BAR BB| Open rates'!AB29*0.82+25</f>
        <v>46519</v>
      </c>
      <c r="AC29" s="237">
        <f>'BAR BB| Open rates'!AC29*0.82+25</f>
        <v>46519</v>
      </c>
      <c r="AD29" s="237">
        <f>'BAR BB| Open rates'!AD29*0.82+25</f>
        <v>48159</v>
      </c>
      <c r="AE29" s="237">
        <f>'BAR BB| Open rates'!AE29*0.82+25</f>
        <v>48159</v>
      </c>
      <c r="AF29" s="237">
        <f>'BAR BB| Open rates'!AF29*0.82+25</f>
        <v>46519</v>
      </c>
      <c r="AG29" s="237">
        <f>'BAR BB| Open rates'!AG29*0.82+25</f>
        <v>46519</v>
      </c>
      <c r="AH29" s="237">
        <f>'BAR BB| Open rates'!AH29*0.82+25</f>
        <v>46519</v>
      </c>
      <c r="AI29" s="237">
        <f>'BAR BB| Open rates'!AI29*0.82+25</f>
        <v>46519</v>
      </c>
      <c r="AJ29" s="237">
        <f>'BAR BB| Open rates'!AJ29*0.82+25</f>
        <v>46519</v>
      </c>
      <c r="AK29" s="237">
        <f>'BAR BB| Open rates'!AK29*0.82+25</f>
        <v>48159</v>
      </c>
      <c r="AL29" s="237">
        <f>'BAR BB| Open rates'!AL29*0.82+25</f>
        <v>48159</v>
      </c>
      <c r="AM29" s="237">
        <f>'BAR BB| Open rates'!AM29*0.82+25</f>
        <v>46519</v>
      </c>
      <c r="AN29" s="237">
        <f>'BAR BB| Open rates'!AN29*0.82+25</f>
        <v>46519</v>
      </c>
      <c r="AO29" s="237">
        <f>'BAR BB| Open rates'!AO29*0.82+25</f>
        <v>46519</v>
      </c>
      <c r="AP29" s="237">
        <f>'BAR BB| Open rates'!AP29*0.82+25</f>
        <v>46519</v>
      </c>
      <c r="AQ29" s="237">
        <f>'BAR BB| Open rates'!AQ29*0.82+25</f>
        <v>46519</v>
      </c>
      <c r="AR29" s="237">
        <f>'BAR BB| Open rates'!AR29*0.82+25</f>
        <v>48159</v>
      </c>
      <c r="AS29" s="237">
        <f>'BAR BB| Open rates'!AS29*0.82+25</f>
        <v>48159</v>
      </c>
      <c r="AT29" s="237">
        <f>'BAR BB| Open rates'!AT29*0.82+25</f>
        <v>46519</v>
      </c>
      <c r="AU29" s="237">
        <f>'BAR BB| Open rates'!AU29*0.82+25</f>
        <v>46519</v>
      </c>
      <c r="AV29" s="237">
        <f>'BAR BB| Open rates'!AV29*0.82+25</f>
        <v>46519</v>
      </c>
      <c r="AW29" s="237">
        <f>'BAR BB| Open rates'!AW29*0.82+25</f>
        <v>46519</v>
      </c>
      <c r="AX29" s="237">
        <f>'BAR BB| Open rates'!AX29*0.82+25</f>
        <v>46519</v>
      </c>
      <c r="AY29" s="237">
        <f>'BAR BB| Open rates'!AY29*0.82+25</f>
        <v>48159</v>
      </c>
      <c r="AZ29" s="237">
        <f>'BAR BB| Open rates'!AZ29*0.82+25</f>
        <v>48159</v>
      </c>
      <c r="BA29" s="237">
        <f>'BAR BB| Open rates'!BA29*0.82+25</f>
        <v>46519</v>
      </c>
      <c r="BB29" s="237">
        <f>'BAR BB| Open rates'!BB29*0.82+25</f>
        <v>46519</v>
      </c>
      <c r="BC29" s="237">
        <f>'BAR BB| Open rates'!BC29*0.82+25</f>
        <v>46519</v>
      </c>
      <c r="BD29" s="237">
        <f>'BAR BB| Open rates'!BD29*0.82+25</f>
        <v>46519</v>
      </c>
      <c r="BE29" s="237">
        <f>'BAR BB| Open rates'!BE29*0.82+25</f>
        <v>46519</v>
      </c>
      <c r="BF29" s="237">
        <f>'BAR BB| Open rates'!BF29*0.82+25</f>
        <v>48159</v>
      </c>
      <c r="BG29" s="237">
        <f>'BAR BB| Open rates'!BG29*0.82+25</f>
        <v>48159</v>
      </c>
      <c r="BH29" s="237">
        <f>'BAR BB| Open rates'!BH29*0.82+25</f>
        <v>43895</v>
      </c>
      <c r="BI29" s="237">
        <f>'BAR BB| Open rates'!BI29*0.82+25</f>
        <v>43895</v>
      </c>
      <c r="BJ29" s="237">
        <f>'BAR BB| Open rates'!BJ29*0.82+25</f>
        <v>43895</v>
      </c>
      <c r="BK29" s="237">
        <f>'BAR BB| Open rates'!BK29*0.82+25</f>
        <v>43895</v>
      </c>
      <c r="BL29" s="237">
        <f>'BAR BB| Open rates'!BL29*0.82+25</f>
        <v>43895</v>
      </c>
      <c r="BM29" s="237">
        <f>'BAR BB| Open rates'!BM29*0.82+25</f>
        <v>44879</v>
      </c>
      <c r="BN29" s="237">
        <f>'BAR BB| Open rates'!BN29*0.82+25</f>
        <v>44879</v>
      </c>
      <c r="BO29" s="237">
        <f>'BAR BB| Open rates'!BO29*0.82+25</f>
        <v>43075</v>
      </c>
      <c r="BP29" s="237">
        <f>'BAR BB| Open rates'!BP29*0.82+25</f>
        <v>43075</v>
      </c>
      <c r="BQ29" s="237">
        <f>'BAR BB| Open rates'!BQ29*0.82+25</f>
        <v>41599</v>
      </c>
      <c r="BR29" s="237">
        <f>'BAR BB| Open rates'!BR29*0.82+25</f>
        <v>41599</v>
      </c>
      <c r="BS29" s="237">
        <f>'BAR BB| Open rates'!BS29*0.82+25</f>
        <v>41599</v>
      </c>
      <c r="BT29" s="237">
        <f>'BAR BB| Open rates'!BT29*0.82+25</f>
        <v>41599</v>
      </c>
      <c r="BU29" s="237">
        <f>'BAR BB| Open rates'!BU29*0.82+25</f>
        <v>41599</v>
      </c>
      <c r="BV29" s="237">
        <f>'BAR BB| Open rates'!BV29*0.82+25</f>
        <v>39795</v>
      </c>
      <c r="BW29" s="237">
        <f>'BAR BB| Open rates'!BW29*0.82+25</f>
        <v>39795</v>
      </c>
      <c r="BX29" s="237">
        <f>'BAR BB| Open rates'!BX29*0.82+25</f>
        <v>39795</v>
      </c>
      <c r="BY29" s="237">
        <f>'BAR BB| Open rates'!BY29*0.82+25</f>
        <v>39795</v>
      </c>
      <c r="BZ29" s="237">
        <f>'BAR BB| Open rates'!BZ29*0.82+25</f>
        <v>39795</v>
      </c>
      <c r="CA29" s="237">
        <f>'BAR BB| Open rates'!CA29*0.82+25</f>
        <v>41599</v>
      </c>
      <c r="CB29" s="237">
        <f>'BAR BB| Open rates'!CB29*0.82+25</f>
        <v>41599</v>
      </c>
      <c r="CC29" s="237">
        <f>'BAR BB| Open rates'!CC29*0.82+25</f>
        <v>39795</v>
      </c>
      <c r="CD29" s="237">
        <f>'BAR BB| Open rates'!CD29*0.82+25</f>
        <v>39795</v>
      </c>
      <c r="CE29" s="237">
        <f>'BAR BB| Open rates'!CE29*0.82+25</f>
        <v>39795</v>
      </c>
      <c r="CF29" s="237">
        <f>'BAR BB| Open rates'!CF29*0.82+25</f>
        <v>39795</v>
      </c>
      <c r="CG29" s="237">
        <f>'BAR BB| Open rates'!CG29*0.82+25</f>
        <v>39795</v>
      </c>
      <c r="CH29" s="237">
        <f>'BAR BB| Open rates'!CH29*0.82+25</f>
        <v>41599</v>
      </c>
      <c r="CI29" s="237">
        <f>'BAR BB| Open rates'!CI29*0.82+25</f>
        <v>41599</v>
      </c>
      <c r="CJ29" s="237">
        <f>'BAR BB| Open rates'!CJ29*0.82+25</f>
        <v>39795</v>
      </c>
      <c r="CK29" s="237">
        <f>'BAR BB| Open rates'!CK29*0.82+25</f>
        <v>39795</v>
      </c>
      <c r="CL29" s="237">
        <f>'BAR BB| Open rates'!CL29*0.82+25</f>
        <v>39795</v>
      </c>
      <c r="CM29" s="237">
        <f>'BAR BB| Open rates'!CM29*0.82+25</f>
        <v>39795</v>
      </c>
      <c r="CN29" s="237">
        <f>'BAR BB| Open rates'!CN29*0.82+25</f>
        <v>39795</v>
      </c>
      <c r="CO29" s="237">
        <f>'BAR BB| Open rates'!CO29*0.82+25</f>
        <v>41599</v>
      </c>
      <c r="CP29" s="237">
        <f>'BAR BB| Open rates'!CP29*0.82+25</f>
        <v>41599</v>
      </c>
      <c r="CQ29" s="237">
        <f>'BAR BB| Open rates'!CQ29*0.82+25</f>
        <v>39795</v>
      </c>
      <c r="CR29" s="237">
        <f>'BAR BB| Open rates'!CR29*0.82+25</f>
        <v>39795</v>
      </c>
      <c r="CS29" s="237">
        <f>'BAR BB| Open rates'!CS29*0.82+25</f>
        <v>39795</v>
      </c>
      <c r="CT29" s="237">
        <f>'BAR BB| Open rates'!CT29*0.82+25</f>
        <v>39795</v>
      </c>
      <c r="CU29" s="237">
        <f>'BAR BB| Open rates'!CU29*0.82+25</f>
        <v>36761</v>
      </c>
      <c r="CV29" s="237">
        <f>'BAR BB| Open rates'!CV29*0.82+25</f>
        <v>36761</v>
      </c>
      <c r="CW29" s="237">
        <f>'BAR BB| Open rates'!CW29*0.82+25</f>
        <v>36761</v>
      </c>
      <c r="CX29" s="237">
        <f>'BAR BB| Open rates'!CX29*0.82+25</f>
        <v>35121</v>
      </c>
      <c r="CY29" s="237">
        <f>'BAR BB| Open rates'!CY29*0.82+25</f>
        <v>35121</v>
      </c>
      <c r="CZ29" s="237">
        <f>'BAR BB| Open rates'!CZ29*0.82+25</f>
        <v>35121</v>
      </c>
      <c r="DA29" s="237">
        <f>'BAR BB| Open rates'!DA29*0.82+25</f>
        <v>35121</v>
      </c>
      <c r="DB29" s="237">
        <f>'BAR BB| Open rates'!DB29*0.82+25</f>
        <v>35121</v>
      </c>
      <c r="DC29" s="237">
        <f>'BAR BB| Open rates'!DC29*0.82+25</f>
        <v>36761</v>
      </c>
      <c r="DD29" s="237">
        <f>'BAR BB| Open rates'!DD29*0.82+25</f>
        <v>36761</v>
      </c>
      <c r="DE29" s="237">
        <f>'BAR BB| Open rates'!DE29*0.82+25</f>
        <v>35121</v>
      </c>
      <c r="DF29" s="237">
        <f>'BAR BB| Open rates'!DF29*0.82+25</f>
        <v>35121</v>
      </c>
      <c r="DG29" s="237">
        <f>'BAR BB| Open rates'!DG29*0.82+25</f>
        <v>35121</v>
      </c>
      <c r="DH29" s="237">
        <f>'BAR BB| Open rates'!DH29*0.82+25</f>
        <v>35121</v>
      </c>
      <c r="DI29" s="237">
        <f>'BAR BB| Open rates'!DI29*0.82+25</f>
        <v>35121</v>
      </c>
      <c r="DJ29" s="237">
        <f>'BAR BB| Open rates'!DJ29*0.82+25</f>
        <v>36761</v>
      </c>
      <c r="DK29" s="237">
        <f>'BAR BB| Open rates'!DK29*0.82+25</f>
        <v>36761</v>
      </c>
      <c r="DL29" s="237">
        <f>'BAR BB| Open rates'!DL29*0.82+25</f>
        <v>35121</v>
      </c>
      <c r="DM29" s="237">
        <f>'BAR BB| Open rates'!DM29*0.82+25</f>
        <v>35121</v>
      </c>
      <c r="DN29" s="237">
        <f>'BAR BB| Open rates'!DN29*0.82+25</f>
        <v>35121</v>
      </c>
      <c r="DO29" s="237">
        <f>'BAR BB| Open rates'!DO29*0.82+25</f>
        <v>35121</v>
      </c>
      <c r="DP29" s="237">
        <f>'BAR BB| Open rates'!DP29*0.82+25</f>
        <v>35121</v>
      </c>
      <c r="DQ29" s="237">
        <f>'BAR BB| Open rates'!DQ29*0.82+25</f>
        <v>36761</v>
      </c>
      <c r="DR29" s="237">
        <f>'BAR BB| Open rates'!DR29*0.82+25</f>
        <v>36761</v>
      </c>
      <c r="DS29" s="237">
        <f>'BAR BB| Open rates'!DS29*0.82+25</f>
        <v>35121</v>
      </c>
      <c r="DT29" s="237">
        <f>'BAR BB| Open rates'!DT29*0.82+25</f>
        <v>35121</v>
      </c>
      <c r="DU29" s="237">
        <f>'BAR BB| Open rates'!DU29*0.82+25</f>
        <v>35121</v>
      </c>
      <c r="DV29" s="237">
        <f>'BAR BB| Open rates'!DV29*0.82+25</f>
        <v>35121</v>
      </c>
      <c r="DW29" s="237">
        <f>'BAR BB| Open rates'!DW29*0.82+25</f>
        <v>35121</v>
      </c>
      <c r="DX29" s="237">
        <f>'BAR BB| Open rates'!DX29*0.82+25</f>
        <v>36761</v>
      </c>
      <c r="DY29" s="237">
        <f>'BAR BB| Open rates'!DY29*0.82+25</f>
        <v>36761</v>
      </c>
      <c r="DZ29" s="237">
        <f>'BAR BB| Open rates'!DZ29*0.82+25</f>
        <v>38155</v>
      </c>
      <c r="EA29" s="237">
        <f>'BAR BB| Open rates'!EA29*0.82+25</f>
        <v>38155</v>
      </c>
      <c r="EB29" s="237">
        <f>'BAR BB| Open rates'!EB29*0.82+25</f>
        <v>38155</v>
      </c>
      <c r="EC29" s="237">
        <f>'BAR BB| Open rates'!EC29*0.82+25</f>
        <v>39959</v>
      </c>
      <c r="ED29" s="237">
        <f>'BAR BB| Open rates'!ED29*0.82+25</f>
        <v>39959</v>
      </c>
      <c r="EE29" s="237">
        <f>'BAR BB| Open rates'!EE29*0.82+25</f>
        <v>39959</v>
      </c>
      <c r="EF29" s="237">
        <f>'BAR BB| Open rates'!EF29*0.82+25</f>
        <v>39959</v>
      </c>
      <c r="EG29" s="237">
        <f>'BAR BB| Open rates'!EG29*0.82+25</f>
        <v>34301</v>
      </c>
      <c r="EH29" s="237">
        <f>'BAR BB| Open rates'!EH29*0.82+25</f>
        <v>33481</v>
      </c>
      <c r="EI29" s="237">
        <f>'BAR BB| Open rates'!EI29*0.82+25</f>
        <v>33481</v>
      </c>
      <c r="EJ29" s="237">
        <f>'BAR BB| Open rates'!EJ29*0.82+25</f>
        <v>33481</v>
      </c>
      <c r="EK29" s="237">
        <f>'BAR BB| Open rates'!EK29*0.82+25</f>
        <v>33481</v>
      </c>
      <c r="EL29" s="237">
        <f>'BAR BB| Open rates'!EL29*0.82+25</f>
        <v>34301</v>
      </c>
      <c r="EM29" s="237">
        <f>'BAR BB| Open rates'!EM29*0.82+25</f>
        <v>34301</v>
      </c>
      <c r="EN29" s="237">
        <f>'BAR BB| Open rates'!EN29*0.82+25</f>
        <v>33481</v>
      </c>
      <c r="EO29" s="237">
        <f>'BAR BB| Open rates'!EO29*0.82+25</f>
        <v>33481</v>
      </c>
      <c r="EP29" s="237">
        <f>'BAR BB| Open rates'!EP29*0.82+25</f>
        <v>33481</v>
      </c>
      <c r="EQ29" s="237">
        <f>'BAR BB| Open rates'!EQ29*0.82+25</f>
        <v>33481</v>
      </c>
      <c r="ER29" s="237">
        <f>'BAR BB| Open rates'!ER29*0.82+25</f>
        <v>33481</v>
      </c>
      <c r="ES29" s="237">
        <f>'BAR BB| Open rates'!ES29*0.82+25</f>
        <v>34301</v>
      </c>
      <c r="ET29" s="237">
        <f>'BAR BB| Open rates'!ET29*0.82+25</f>
        <v>34301</v>
      </c>
      <c r="EU29" s="237">
        <f>'BAR BB| Open rates'!EU29*0.82+25</f>
        <v>33481</v>
      </c>
      <c r="EV29" s="237">
        <f>'BAR BB| Open rates'!EV29*0.82+25</f>
        <v>33481</v>
      </c>
      <c r="EW29" s="237">
        <f>'BAR BB| Open rates'!EW29*0.82+25</f>
        <v>33481</v>
      </c>
      <c r="EX29" s="237">
        <f>'BAR BB| Open rates'!EX29*0.82+25</f>
        <v>33481</v>
      </c>
      <c r="EY29" s="237">
        <f>'BAR BB| Open rates'!EY29*0.82+25</f>
        <v>33481</v>
      </c>
      <c r="EZ29" s="237">
        <f>'BAR BB| Open rates'!EZ29*0.82+25</f>
        <v>34301</v>
      </c>
      <c r="FA29" s="237">
        <f>'BAR BB| Open rates'!FA29*0.82+25</f>
        <v>34301</v>
      </c>
      <c r="FB29" s="237">
        <f>'BAR BB| Open rates'!FB29*0.82+25</f>
        <v>33481</v>
      </c>
      <c r="FC29" s="237">
        <f>'BAR BB| Open rates'!FC29*0.82+25</f>
        <v>33481</v>
      </c>
      <c r="FD29" s="237">
        <f>'BAR BB| Open rates'!FD29*0.82+25</f>
        <v>33481</v>
      </c>
      <c r="FE29" s="237">
        <f>'BAR BB| Open rates'!FE29*0.82+25</f>
        <v>33481</v>
      </c>
      <c r="FF29" s="237">
        <f>'BAR BB| Open rates'!FF29*0.82+25</f>
        <v>33481</v>
      </c>
      <c r="FG29" s="237">
        <f>'BAR BB| Open rates'!FG29*0.82+25</f>
        <v>34301</v>
      </c>
      <c r="FH29" s="237">
        <f>'BAR BB| Open rates'!FH29*0.82+25</f>
        <v>34301</v>
      </c>
      <c r="FI29" s="237">
        <f>'BAR BB| Open rates'!FI29*0.82+25</f>
        <v>33481</v>
      </c>
      <c r="FJ29" s="237">
        <f>'BAR BB| Open rates'!FJ29*0.82+25</f>
        <v>33481</v>
      </c>
      <c r="FK29" s="237">
        <f>'BAR BB| Open rates'!FK29*0.82+25</f>
        <v>33481</v>
      </c>
      <c r="FL29" s="237">
        <f>'BAR BB| Open rates'!FL29*0.82+25</f>
        <v>33481</v>
      </c>
      <c r="FM29" s="237">
        <f>'BAR BB| Open rates'!FM29*0.82+25</f>
        <v>33481</v>
      </c>
      <c r="FN29" s="237">
        <f>'BAR BB| Open rates'!FN29*0.82+25</f>
        <v>34301</v>
      </c>
      <c r="FO29" s="237">
        <f>'BAR BB| Open rates'!FO29*0.82+25</f>
        <v>34301</v>
      </c>
      <c r="FP29" s="237">
        <f>'BAR BB| Open rates'!FP29*0.82+25</f>
        <v>33481</v>
      </c>
      <c r="FQ29" s="237">
        <f>'BAR BB| Open rates'!FQ29*0.82+25</f>
        <v>33481</v>
      </c>
      <c r="FR29" s="237">
        <f>'BAR BB| Open rates'!FR29*0.82+25</f>
        <v>33481</v>
      </c>
      <c r="FS29" s="237">
        <f>'BAR BB| Open rates'!FS29*0.82+25</f>
        <v>33481</v>
      </c>
      <c r="FT29" s="237">
        <f>'BAR BB| Open rates'!FT29*0.82+25</f>
        <v>33481</v>
      </c>
      <c r="FU29" s="237">
        <f>'BAR BB| Open rates'!FU29*0.82+25</f>
        <v>34301</v>
      </c>
      <c r="FV29" s="237">
        <f>'BAR BB| Open rates'!FV29*0.82+25</f>
        <v>34301</v>
      </c>
      <c r="FW29" s="237">
        <f>'BAR BB| Open rates'!FW29*0.82+25</f>
        <v>37335</v>
      </c>
      <c r="FX29" s="237">
        <f>'BAR BB| Open rates'!FX29*0.82+25</f>
        <v>37335</v>
      </c>
      <c r="FY29" s="237">
        <f>'BAR BB| Open rates'!FY29*0.82+25</f>
        <v>37335</v>
      </c>
      <c r="FZ29" s="237">
        <f>'BAR BB| Open rates'!FZ29*0.82+25</f>
        <v>37335</v>
      </c>
      <c r="GA29" s="237">
        <f>'BAR BB| Open rates'!GA29*0.82+25</f>
        <v>37335</v>
      </c>
      <c r="GB29" s="237">
        <f>'BAR BB| Open rates'!GB29*0.82+25</f>
        <v>39139</v>
      </c>
      <c r="GC29" s="237">
        <f>'BAR BB| Open rates'!GC29*0.82+25</f>
        <v>39139</v>
      </c>
      <c r="GD29" s="237">
        <f>'BAR BB| Open rates'!GD29*0.82+25</f>
        <v>39139</v>
      </c>
      <c r="GE29" s="237">
        <f>'BAR BB| Open rates'!GE29*0.82+25</f>
        <v>39139</v>
      </c>
    </row>
    <row r="30" spans="1:187" s="36" customFormat="1" ht="12" customHeight="1" x14ac:dyDescent="0.2">
      <c r="A30" s="237">
        <v>3</v>
      </c>
      <c r="B30" s="237">
        <f>'BAR BB| Open rates'!B30*0.82+25</f>
        <v>49553</v>
      </c>
      <c r="C30" s="237">
        <f>'BAR BB| Open rates'!C30*0.82+25</f>
        <v>49553</v>
      </c>
      <c r="D30" s="237">
        <f>'BAR BB| Open rates'!D30*0.82+25</f>
        <v>47339</v>
      </c>
      <c r="E30" s="237">
        <f>'BAR BB| Open rates'!E30*0.82+25</f>
        <v>47339</v>
      </c>
      <c r="F30" s="237">
        <f>'BAR BB| Open rates'!F30*0.82+25</f>
        <v>45535</v>
      </c>
      <c r="G30" s="237">
        <f>'BAR BB| Open rates'!G30*0.82+25</f>
        <v>47339</v>
      </c>
      <c r="H30" s="237">
        <f>'BAR BB| Open rates'!H30*0.82+25</f>
        <v>47339</v>
      </c>
      <c r="I30" s="237">
        <f>'BAR BB| Open rates'!I30*0.82+25</f>
        <v>48979</v>
      </c>
      <c r="J30" s="237">
        <f>'BAR BB| Open rates'!J30*0.82+25</f>
        <v>48979</v>
      </c>
      <c r="K30" s="237">
        <f>'BAR BB| Open rates'!K30*0.82+25</f>
        <v>47339</v>
      </c>
      <c r="L30" s="237">
        <f>'BAR BB| Open rates'!L30*0.82+25</f>
        <v>47339</v>
      </c>
      <c r="M30" s="237">
        <f>'BAR BB| Open rates'!M30*0.82+25</f>
        <v>47339</v>
      </c>
      <c r="N30" s="237">
        <f>'BAR BB| Open rates'!N30*0.82+25</f>
        <v>47339</v>
      </c>
      <c r="O30" s="237">
        <f>'BAR BB| Open rates'!O30*0.82+25</f>
        <v>47339</v>
      </c>
      <c r="P30" s="237">
        <f>'BAR BB| Open rates'!P30*0.82+25</f>
        <v>48979</v>
      </c>
      <c r="Q30" s="237">
        <f>'BAR BB| Open rates'!Q30*0.82+25</f>
        <v>48979</v>
      </c>
      <c r="R30" s="237">
        <f>'BAR BB| Open rates'!R30*0.82+25</f>
        <v>48979</v>
      </c>
      <c r="S30" s="237">
        <f>'BAR BB| Open rates'!S30*0.82+25</f>
        <v>48979</v>
      </c>
      <c r="T30" s="237">
        <f>'BAR BB| Open rates'!T30*0.82+25</f>
        <v>48979</v>
      </c>
      <c r="U30" s="237">
        <f>'BAR BB| Open rates'!U30*0.82+25</f>
        <v>48979</v>
      </c>
      <c r="V30" s="237">
        <f>'BAR BB| Open rates'!V30*0.82+25</f>
        <v>48979</v>
      </c>
      <c r="W30" s="237">
        <f>'BAR BB| Open rates'!W30*0.82+25</f>
        <v>50619</v>
      </c>
      <c r="X30" s="237">
        <f>'BAR BB| Open rates'!X30*0.82+25</f>
        <v>50619</v>
      </c>
      <c r="Y30" s="237">
        <f>'BAR BB| Open rates'!Y30*0.82+25</f>
        <v>48979</v>
      </c>
      <c r="Z30" s="237">
        <f>'BAR BB| Open rates'!Z30*0.82+25</f>
        <v>48979</v>
      </c>
      <c r="AA30" s="237">
        <f>'BAR BB| Open rates'!AA30*0.82+25</f>
        <v>48979</v>
      </c>
      <c r="AB30" s="237">
        <f>'BAR BB| Open rates'!AB30*0.82+25</f>
        <v>48979</v>
      </c>
      <c r="AC30" s="237">
        <f>'BAR BB| Open rates'!AC30*0.82+25</f>
        <v>48979</v>
      </c>
      <c r="AD30" s="237">
        <f>'BAR BB| Open rates'!AD30*0.82+25</f>
        <v>50619</v>
      </c>
      <c r="AE30" s="237">
        <f>'BAR BB| Open rates'!AE30*0.82+25</f>
        <v>50619</v>
      </c>
      <c r="AF30" s="237">
        <f>'BAR BB| Open rates'!AF30*0.82+25</f>
        <v>48979</v>
      </c>
      <c r="AG30" s="237">
        <f>'BAR BB| Open rates'!AG30*0.82+25</f>
        <v>48979</v>
      </c>
      <c r="AH30" s="237">
        <f>'BAR BB| Open rates'!AH30*0.82+25</f>
        <v>48979</v>
      </c>
      <c r="AI30" s="237">
        <f>'BAR BB| Open rates'!AI30*0.82+25</f>
        <v>48979</v>
      </c>
      <c r="AJ30" s="237">
        <f>'BAR BB| Open rates'!AJ30*0.82+25</f>
        <v>48979</v>
      </c>
      <c r="AK30" s="237">
        <f>'BAR BB| Open rates'!AK30*0.82+25</f>
        <v>50619</v>
      </c>
      <c r="AL30" s="237">
        <f>'BAR BB| Open rates'!AL30*0.82+25</f>
        <v>50619</v>
      </c>
      <c r="AM30" s="237">
        <f>'BAR BB| Open rates'!AM30*0.82+25</f>
        <v>48979</v>
      </c>
      <c r="AN30" s="237">
        <f>'BAR BB| Open rates'!AN30*0.82+25</f>
        <v>48979</v>
      </c>
      <c r="AO30" s="237">
        <f>'BAR BB| Open rates'!AO30*0.82+25</f>
        <v>48979</v>
      </c>
      <c r="AP30" s="237">
        <f>'BAR BB| Open rates'!AP30*0.82+25</f>
        <v>48979</v>
      </c>
      <c r="AQ30" s="237">
        <f>'BAR BB| Open rates'!AQ30*0.82+25</f>
        <v>48979</v>
      </c>
      <c r="AR30" s="237">
        <f>'BAR BB| Open rates'!AR30*0.82+25</f>
        <v>50619</v>
      </c>
      <c r="AS30" s="237">
        <f>'BAR BB| Open rates'!AS30*0.82+25</f>
        <v>50619</v>
      </c>
      <c r="AT30" s="237">
        <f>'BAR BB| Open rates'!AT30*0.82+25</f>
        <v>48979</v>
      </c>
      <c r="AU30" s="237">
        <f>'BAR BB| Open rates'!AU30*0.82+25</f>
        <v>48979</v>
      </c>
      <c r="AV30" s="237">
        <f>'BAR BB| Open rates'!AV30*0.82+25</f>
        <v>48979</v>
      </c>
      <c r="AW30" s="237">
        <f>'BAR BB| Open rates'!AW30*0.82+25</f>
        <v>48979</v>
      </c>
      <c r="AX30" s="237">
        <f>'BAR BB| Open rates'!AX30*0.82+25</f>
        <v>48979</v>
      </c>
      <c r="AY30" s="237">
        <f>'BAR BB| Open rates'!AY30*0.82+25</f>
        <v>50619</v>
      </c>
      <c r="AZ30" s="237">
        <f>'BAR BB| Open rates'!AZ30*0.82+25</f>
        <v>50619</v>
      </c>
      <c r="BA30" s="237">
        <f>'BAR BB| Open rates'!BA30*0.82+25</f>
        <v>48979</v>
      </c>
      <c r="BB30" s="237">
        <f>'BAR BB| Open rates'!BB30*0.82+25</f>
        <v>48979</v>
      </c>
      <c r="BC30" s="237">
        <f>'BAR BB| Open rates'!BC30*0.82+25</f>
        <v>48979</v>
      </c>
      <c r="BD30" s="237">
        <f>'BAR BB| Open rates'!BD30*0.82+25</f>
        <v>48979</v>
      </c>
      <c r="BE30" s="237">
        <f>'BAR BB| Open rates'!BE30*0.82+25</f>
        <v>48979</v>
      </c>
      <c r="BF30" s="237">
        <f>'BAR BB| Open rates'!BF30*0.82+25</f>
        <v>50619</v>
      </c>
      <c r="BG30" s="237">
        <f>'BAR BB| Open rates'!BG30*0.82+25</f>
        <v>50619</v>
      </c>
      <c r="BH30" s="237">
        <f>'BAR BB| Open rates'!BH30*0.82+25</f>
        <v>46355</v>
      </c>
      <c r="BI30" s="237">
        <f>'BAR BB| Open rates'!BI30*0.82+25</f>
        <v>46355</v>
      </c>
      <c r="BJ30" s="237">
        <f>'BAR BB| Open rates'!BJ30*0.82+25</f>
        <v>46355</v>
      </c>
      <c r="BK30" s="237">
        <f>'BAR BB| Open rates'!BK30*0.82+25</f>
        <v>46355</v>
      </c>
      <c r="BL30" s="237">
        <f>'BAR BB| Open rates'!BL30*0.82+25</f>
        <v>46355</v>
      </c>
      <c r="BM30" s="237">
        <f>'BAR BB| Open rates'!BM30*0.82+25</f>
        <v>47339</v>
      </c>
      <c r="BN30" s="237">
        <f>'BAR BB| Open rates'!BN30*0.82+25</f>
        <v>47339</v>
      </c>
      <c r="BO30" s="237">
        <f>'BAR BB| Open rates'!BO30*0.82+25</f>
        <v>45535</v>
      </c>
      <c r="BP30" s="237">
        <f>'BAR BB| Open rates'!BP30*0.82+25</f>
        <v>45535</v>
      </c>
      <c r="BQ30" s="237">
        <f>'BAR BB| Open rates'!BQ30*0.82+25</f>
        <v>44059</v>
      </c>
      <c r="BR30" s="237">
        <f>'BAR BB| Open rates'!BR30*0.82+25</f>
        <v>44059</v>
      </c>
      <c r="BS30" s="237">
        <f>'BAR BB| Open rates'!BS30*0.82+25</f>
        <v>44059</v>
      </c>
      <c r="BT30" s="237">
        <f>'BAR BB| Open rates'!BT30*0.82+25</f>
        <v>44059</v>
      </c>
      <c r="BU30" s="237">
        <f>'BAR BB| Open rates'!BU30*0.82+25</f>
        <v>44059</v>
      </c>
      <c r="BV30" s="237">
        <f>'BAR BB| Open rates'!BV30*0.82+25</f>
        <v>42255</v>
      </c>
      <c r="BW30" s="237">
        <f>'BAR BB| Open rates'!BW30*0.82+25</f>
        <v>42255</v>
      </c>
      <c r="BX30" s="237">
        <f>'BAR BB| Open rates'!BX30*0.82+25</f>
        <v>42255</v>
      </c>
      <c r="BY30" s="237">
        <f>'BAR BB| Open rates'!BY30*0.82+25</f>
        <v>42255</v>
      </c>
      <c r="BZ30" s="237">
        <f>'BAR BB| Open rates'!BZ30*0.82+25</f>
        <v>42255</v>
      </c>
      <c r="CA30" s="237">
        <f>'BAR BB| Open rates'!CA30*0.82+25</f>
        <v>44059</v>
      </c>
      <c r="CB30" s="237">
        <f>'BAR BB| Open rates'!CB30*0.82+25</f>
        <v>44059</v>
      </c>
      <c r="CC30" s="237">
        <f>'BAR BB| Open rates'!CC30*0.82+25</f>
        <v>42255</v>
      </c>
      <c r="CD30" s="237">
        <f>'BAR BB| Open rates'!CD30*0.82+25</f>
        <v>42255</v>
      </c>
      <c r="CE30" s="237">
        <f>'BAR BB| Open rates'!CE30*0.82+25</f>
        <v>42255</v>
      </c>
      <c r="CF30" s="237">
        <f>'BAR BB| Open rates'!CF30*0.82+25</f>
        <v>42255</v>
      </c>
      <c r="CG30" s="237">
        <f>'BAR BB| Open rates'!CG30*0.82+25</f>
        <v>42255</v>
      </c>
      <c r="CH30" s="237">
        <f>'BAR BB| Open rates'!CH30*0.82+25</f>
        <v>44059</v>
      </c>
      <c r="CI30" s="237">
        <f>'BAR BB| Open rates'!CI30*0.82+25</f>
        <v>44059</v>
      </c>
      <c r="CJ30" s="237">
        <f>'BAR BB| Open rates'!CJ30*0.82+25</f>
        <v>42255</v>
      </c>
      <c r="CK30" s="237">
        <f>'BAR BB| Open rates'!CK30*0.82+25</f>
        <v>42255</v>
      </c>
      <c r="CL30" s="237">
        <f>'BAR BB| Open rates'!CL30*0.82+25</f>
        <v>42255</v>
      </c>
      <c r="CM30" s="237">
        <f>'BAR BB| Open rates'!CM30*0.82+25</f>
        <v>42255</v>
      </c>
      <c r="CN30" s="237">
        <f>'BAR BB| Open rates'!CN30*0.82+25</f>
        <v>42255</v>
      </c>
      <c r="CO30" s="237">
        <f>'BAR BB| Open rates'!CO30*0.82+25</f>
        <v>44059</v>
      </c>
      <c r="CP30" s="237">
        <f>'BAR BB| Open rates'!CP30*0.82+25</f>
        <v>44059</v>
      </c>
      <c r="CQ30" s="237">
        <f>'BAR BB| Open rates'!CQ30*0.82+25</f>
        <v>42255</v>
      </c>
      <c r="CR30" s="237">
        <f>'BAR BB| Open rates'!CR30*0.82+25</f>
        <v>42255</v>
      </c>
      <c r="CS30" s="237">
        <f>'BAR BB| Open rates'!CS30*0.82+25</f>
        <v>42255</v>
      </c>
      <c r="CT30" s="237">
        <f>'BAR BB| Open rates'!CT30*0.82+25</f>
        <v>42255</v>
      </c>
      <c r="CU30" s="237">
        <f>'BAR BB| Open rates'!CU30*0.82+25</f>
        <v>39221</v>
      </c>
      <c r="CV30" s="237">
        <f>'BAR BB| Open rates'!CV30*0.82+25</f>
        <v>39221</v>
      </c>
      <c r="CW30" s="237">
        <f>'BAR BB| Open rates'!CW30*0.82+25</f>
        <v>39221</v>
      </c>
      <c r="CX30" s="237">
        <f>'BAR BB| Open rates'!CX30*0.82+25</f>
        <v>37581</v>
      </c>
      <c r="CY30" s="237">
        <f>'BAR BB| Open rates'!CY30*0.82+25</f>
        <v>37581</v>
      </c>
      <c r="CZ30" s="237">
        <f>'BAR BB| Open rates'!CZ30*0.82+25</f>
        <v>37581</v>
      </c>
      <c r="DA30" s="237">
        <f>'BAR BB| Open rates'!DA30*0.82+25</f>
        <v>37581</v>
      </c>
      <c r="DB30" s="237">
        <f>'BAR BB| Open rates'!DB30*0.82+25</f>
        <v>37581</v>
      </c>
      <c r="DC30" s="237">
        <f>'BAR BB| Open rates'!DC30*0.82+25</f>
        <v>39221</v>
      </c>
      <c r="DD30" s="237">
        <f>'BAR BB| Open rates'!DD30*0.82+25</f>
        <v>39221</v>
      </c>
      <c r="DE30" s="237">
        <f>'BAR BB| Open rates'!DE30*0.82+25</f>
        <v>37581</v>
      </c>
      <c r="DF30" s="237">
        <f>'BAR BB| Open rates'!DF30*0.82+25</f>
        <v>37581</v>
      </c>
      <c r="DG30" s="237">
        <f>'BAR BB| Open rates'!DG30*0.82+25</f>
        <v>37581</v>
      </c>
      <c r="DH30" s="237">
        <f>'BAR BB| Open rates'!DH30*0.82+25</f>
        <v>37581</v>
      </c>
      <c r="DI30" s="237">
        <f>'BAR BB| Open rates'!DI30*0.82+25</f>
        <v>37581</v>
      </c>
      <c r="DJ30" s="237">
        <f>'BAR BB| Open rates'!DJ30*0.82+25</f>
        <v>39221</v>
      </c>
      <c r="DK30" s="237">
        <f>'BAR BB| Open rates'!DK30*0.82+25</f>
        <v>39221</v>
      </c>
      <c r="DL30" s="237">
        <f>'BAR BB| Open rates'!DL30*0.82+25</f>
        <v>37581</v>
      </c>
      <c r="DM30" s="237">
        <f>'BAR BB| Open rates'!DM30*0.82+25</f>
        <v>37581</v>
      </c>
      <c r="DN30" s="237">
        <f>'BAR BB| Open rates'!DN30*0.82+25</f>
        <v>37581</v>
      </c>
      <c r="DO30" s="237">
        <f>'BAR BB| Open rates'!DO30*0.82+25</f>
        <v>37581</v>
      </c>
      <c r="DP30" s="237">
        <f>'BAR BB| Open rates'!DP30*0.82+25</f>
        <v>37581</v>
      </c>
      <c r="DQ30" s="237">
        <f>'BAR BB| Open rates'!DQ30*0.82+25</f>
        <v>39221</v>
      </c>
      <c r="DR30" s="237">
        <f>'BAR BB| Open rates'!DR30*0.82+25</f>
        <v>39221</v>
      </c>
      <c r="DS30" s="237">
        <f>'BAR BB| Open rates'!DS30*0.82+25</f>
        <v>37581</v>
      </c>
      <c r="DT30" s="237">
        <f>'BAR BB| Open rates'!DT30*0.82+25</f>
        <v>37581</v>
      </c>
      <c r="DU30" s="237">
        <f>'BAR BB| Open rates'!DU30*0.82+25</f>
        <v>37581</v>
      </c>
      <c r="DV30" s="237">
        <f>'BAR BB| Open rates'!DV30*0.82+25</f>
        <v>37581</v>
      </c>
      <c r="DW30" s="237">
        <f>'BAR BB| Open rates'!DW30*0.82+25</f>
        <v>37581</v>
      </c>
      <c r="DX30" s="237">
        <f>'BAR BB| Open rates'!DX30*0.82+25</f>
        <v>39221</v>
      </c>
      <c r="DY30" s="237">
        <f>'BAR BB| Open rates'!DY30*0.82+25</f>
        <v>39221</v>
      </c>
      <c r="DZ30" s="237">
        <f>'BAR BB| Open rates'!DZ30*0.82+25</f>
        <v>40615</v>
      </c>
      <c r="EA30" s="237">
        <f>'BAR BB| Open rates'!EA30*0.82+25</f>
        <v>40615</v>
      </c>
      <c r="EB30" s="237">
        <f>'BAR BB| Open rates'!EB30*0.82+25</f>
        <v>40615</v>
      </c>
      <c r="EC30" s="237">
        <f>'BAR BB| Open rates'!EC30*0.82+25</f>
        <v>42419</v>
      </c>
      <c r="ED30" s="237">
        <f>'BAR BB| Open rates'!ED30*0.82+25</f>
        <v>42419</v>
      </c>
      <c r="EE30" s="237">
        <f>'BAR BB| Open rates'!EE30*0.82+25</f>
        <v>42419</v>
      </c>
      <c r="EF30" s="237">
        <f>'BAR BB| Open rates'!EF30*0.82+25</f>
        <v>42419</v>
      </c>
      <c r="EG30" s="237">
        <f>'BAR BB| Open rates'!EG30*0.82+25</f>
        <v>36761</v>
      </c>
      <c r="EH30" s="237">
        <f>'BAR BB| Open rates'!EH30*0.82+25</f>
        <v>35941</v>
      </c>
      <c r="EI30" s="237">
        <f>'BAR BB| Open rates'!EI30*0.82+25</f>
        <v>35941</v>
      </c>
      <c r="EJ30" s="237">
        <f>'BAR BB| Open rates'!EJ30*0.82+25</f>
        <v>35941</v>
      </c>
      <c r="EK30" s="237">
        <f>'BAR BB| Open rates'!EK30*0.82+25</f>
        <v>35941</v>
      </c>
      <c r="EL30" s="237">
        <f>'BAR BB| Open rates'!EL30*0.82+25</f>
        <v>36761</v>
      </c>
      <c r="EM30" s="237">
        <f>'BAR BB| Open rates'!EM30*0.82+25</f>
        <v>36761</v>
      </c>
      <c r="EN30" s="237">
        <f>'BAR BB| Open rates'!EN30*0.82+25</f>
        <v>35941</v>
      </c>
      <c r="EO30" s="237">
        <f>'BAR BB| Open rates'!EO30*0.82+25</f>
        <v>35941</v>
      </c>
      <c r="EP30" s="237">
        <f>'BAR BB| Open rates'!EP30*0.82+25</f>
        <v>35941</v>
      </c>
      <c r="EQ30" s="237">
        <f>'BAR BB| Open rates'!EQ30*0.82+25</f>
        <v>35941</v>
      </c>
      <c r="ER30" s="237">
        <f>'BAR BB| Open rates'!ER30*0.82+25</f>
        <v>35941</v>
      </c>
      <c r="ES30" s="237">
        <f>'BAR BB| Open rates'!ES30*0.82+25</f>
        <v>36761</v>
      </c>
      <c r="ET30" s="237">
        <f>'BAR BB| Open rates'!ET30*0.82+25</f>
        <v>36761</v>
      </c>
      <c r="EU30" s="237">
        <f>'BAR BB| Open rates'!EU30*0.82+25</f>
        <v>35941</v>
      </c>
      <c r="EV30" s="237">
        <f>'BAR BB| Open rates'!EV30*0.82+25</f>
        <v>35941</v>
      </c>
      <c r="EW30" s="237">
        <f>'BAR BB| Open rates'!EW30*0.82+25</f>
        <v>35941</v>
      </c>
      <c r="EX30" s="237">
        <f>'BAR BB| Open rates'!EX30*0.82+25</f>
        <v>35941</v>
      </c>
      <c r="EY30" s="237">
        <f>'BAR BB| Open rates'!EY30*0.82+25</f>
        <v>35941</v>
      </c>
      <c r="EZ30" s="237">
        <f>'BAR BB| Open rates'!EZ30*0.82+25</f>
        <v>36761</v>
      </c>
      <c r="FA30" s="237">
        <f>'BAR BB| Open rates'!FA30*0.82+25</f>
        <v>36761</v>
      </c>
      <c r="FB30" s="237">
        <f>'BAR BB| Open rates'!FB30*0.82+25</f>
        <v>35941</v>
      </c>
      <c r="FC30" s="237">
        <f>'BAR BB| Open rates'!FC30*0.82+25</f>
        <v>35941</v>
      </c>
      <c r="FD30" s="237">
        <f>'BAR BB| Open rates'!FD30*0.82+25</f>
        <v>35941</v>
      </c>
      <c r="FE30" s="237">
        <f>'BAR BB| Open rates'!FE30*0.82+25</f>
        <v>35941</v>
      </c>
      <c r="FF30" s="237">
        <f>'BAR BB| Open rates'!FF30*0.82+25</f>
        <v>35941</v>
      </c>
      <c r="FG30" s="237">
        <f>'BAR BB| Open rates'!FG30*0.82+25</f>
        <v>36761</v>
      </c>
      <c r="FH30" s="237">
        <f>'BAR BB| Open rates'!FH30*0.82+25</f>
        <v>36761</v>
      </c>
      <c r="FI30" s="237">
        <f>'BAR BB| Open rates'!FI30*0.82+25</f>
        <v>35941</v>
      </c>
      <c r="FJ30" s="237">
        <f>'BAR BB| Open rates'!FJ30*0.82+25</f>
        <v>35941</v>
      </c>
      <c r="FK30" s="237">
        <f>'BAR BB| Open rates'!FK30*0.82+25</f>
        <v>35941</v>
      </c>
      <c r="FL30" s="237">
        <f>'BAR BB| Open rates'!FL30*0.82+25</f>
        <v>35941</v>
      </c>
      <c r="FM30" s="237">
        <f>'BAR BB| Open rates'!FM30*0.82+25</f>
        <v>35941</v>
      </c>
      <c r="FN30" s="237">
        <f>'BAR BB| Open rates'!FN30*0.82+25</f>
        <v>36761</v>
      </c>
      <c r="FO30" s="237">
        <f>'BAR BB| Open rates'!FO30*0.82+25</f>
        <v>36761</v>
      </c>
      <c r="FP30" s="237">
        <f>'BAR BB| Open rates'!FP30*0.82+25</f>
        <v>35941</v>
      </c>
      <c r="FQ30" s="237">
        <f>'BAR BB| Open rates'!FQ30*0.82+25</f>
        <v>35941</v>
      </c>
      <c r="FR30" s="237">
        <f>'BAR BB| Open rates'!FR30*0.82+25</f>
        <v>35941</v>
      </c>
      <c r="FS30" s="237">
        <f>'BAR BB| Open rates'!FS30*0.82+25</f>
        <v>35941</v>
      </c>
      <c r="FT30" s="237">
        <f>'BAR BB| Open rates'!FT30*0.82+25</f>
        <v>35941</v>
      </c>
      <c r="FU30" s="237">
        <f>'BAR BB| Open rates'!FU30*0.82+25</f>
        <v>36761</v>
      </c>
      <c r="FV30" s="237">
        <f>'BAR BB| Open rates'!FV30*0.82+25</f>
        <v>36761</v>
      </c>
      <c r="FW30" s="237">
        <f>'BAR BB| Open rates'!FW30*0.82+25</f>
        <v>39795</v>
      </c>
      <c r="FX30" s="237">
        <f>'BAR BB| Open rates'!FX30*0.82+25</f>
        <v>39795</v>
      </c>
      <c r="FY30" s="237">
        <f>'BAR BB| Open rates'!FY30*0.82+25</f>
        <v>39795</v>
      </c>
      <c r="FZ30" s="237">
        <f>'BAR BB| Open rates'!FZ30*0.82+25</f>
        <v>39795</v>
      </c>
      <c r="GA30" s="237">
        <f>'BAR BB| Open rates'!GA30*0.82+25</f>
        <v>39795</v>
      </c>
      <c r="GB30" s="237">
        <f>'BAR BB| Open rates'!GB30*0.82+25</f>
        <v>41599</v>
      </c>
      <c r="GC30" s="237">
        <f>'BAR BB| Open rates'!GC30*0.82+25</f>
        <v>41599</v>
      </c>
      <c r="GD30" s="237">
        <f>'BAR BB| Open rates'!GD30*0.82+25</f>
        <v>41599</v>
      </c>
      <c r="GE30" s="237">
        <f>'BAR BB| Open rates'!GE30*0.82+25</f>
        <v>41599</v>
      </c>
    </row>
    <row r="31" spans="1:187" s="36" customFormat="1" ht="12.75" customHeight="1" x14ac:dyDescent="0.2">
      <c r="A31" s="237">
        <v>4</v>
      </c>
      <c r="B31" s="237">
        <f>'BAR BB| Open rates'!B31*0.82+25</f>
        <v>52013</v>
      </c>
      <c r="C31" s="237">
        <f>'BAR BB| Open rates'!C31*0.82+25</f>
        <v>52013</v>
      </c>
      <c r="D31" s="237">
        <f>'BAR BB| Open rates'!D31*0.82+25</f>
        <v>49799</v>
      </c>
      <c r="E31" s="237">
        <f>'BAR BB| Open rates'!E31*0.82+25</f>
        <v>49799</v>
      </c>
      <c r="F31" s="237">
        <f>'BAR BB| Open rates'!F31*0.82+25</f>
        <v>47995</v>
      </c>
      <c r="G31" s="237">
        <f>'BAR BB| Open rates'!G31*0.82+25</f>
        <v>49799</v>
      </c>
      <c r="H31" s="237">
        <f>'BAR BB| Open rates'!H31*0.82+25</f>
        <v>49799</v>
      </c>
      <c r="I31" s="237">
        <f>'BAR BB| Open rates'!I31*0.82+25</f>
        <v>51439</v>
      </c>
      <c r="J31" s="237">
        <f>'BAR BB| Open rates'!J31*0.82+25</f>
        <v>51439</v>
      </c>
      <c r="K31" s="237">
        <f>'BAR BB| Open rates'!K31*0.82+25</f>
        <v>49799</v>
      </c>
      <c r="L31" s="237">
        <f>'BAR BB| Open rates'!L31*0.82+25</f>
        <v>49799</v>
      </c>
      <c r="M31" s="237">
        <f>'BAR BB| Open rates'!M31*0.82+25</f>
        <v>49799</v>
      </c>
      <c r="N31" s="237">
        <f>'BAR BB| Open rates'!N31*0.82+25</f>
        <v>49799</v>
      </c>
      <c r="O31" s="237">
        <f>'BAR BB| Open rates'!O31*0.82+25</f>
        <v>49799</v>
      </c>
      <c r="P31" s="237">
        <f>'BAR BB| Open rates'!P31*0.82+25</f>
        <v>51439</v>
      </c>
      <c r="Q31" s="237">
        <f>'BAR BB| Open rates'!Q31*0.82+25</f>
        <v>51439</v>
      </c>
      <c r="R31" s="237">
        <f>'BAR BB| Open rates'!R31*0.82+25</f>
        <v>51439</v>
      </c>
      <c r="S31" s="237">
        <f>'BAR BB| Open rates'!S31*0.82+25</f>
        <v>51439</v>
      </c>
      <c r="T31" s="237">
        <f>'BAR BB| Open rates'!T31*0.82+25</f>
        <v>51439</v>
      </c>
      <c r="U31" s="237">
        <f>'BAR BB| Open rates'!U31*0.82+25</f>
        <v>51439</v>
      </c>
      <c r="V31" s="237">
        <f>'BAR BB| Open rates'!V31*0.82+25</f>
        <v>51439</v>
      </c>
      <c r="W31" s="237">
        <f>'BAR BB| Open rates'!W31*0.82+25</f>
        <v>53079</v>
      </c>
      <c r="X31" s="237">
        <f>'BAR BB| Open rates'!X31*0.82+25</f>
        <v>53079</v>
      </c>
      <c r="Y31" s="237">
        <f>'BAR BB| Open rates'!Y31*0.82+25</f>
        <v>51439</v>
      </c>
      <c r="Z31" s="237">
        <f>'BAR BB| Open rates'!Z31*0.82+25</f>
        <v>51439</v>
      </c>
      <c r="AA31" s="237">
        <f>'BAR BB| Open rates'!AA31*0.82+25</f>
        <v>51439</v>
      </c>
      <c r="AB31" s="237">
        <f>'BAR BB| Open rates'!AB31*0.82+25</f>
        <v>51439</v>
      </c>
      <c r="AC31" s="237">
        <f>'BAR BB| Open rates'!AC31*0.82+25</f>
        <v>51439</v>
      </c>
      <c r="AD31" s="237">
        <f>'BAR BB| Open rates'!AD31*0.82+25</f>
        <v>53079</v>
      </c>
      <c r="AE31" s="237">
        <f>'BAR BB| Open rates'!AE31*0.82+25</f>
        <v>53079</v>
      </c>
      <c r="AF31" s="237">
        <f>'BAR BB| Open rates'!AF31*0.82+25</f>
        <v>51439</v>
      </c>
      <c r="AG31" s="237">
        <f>'BAR BB| Open rates'!AG31*0.82+25</f>
        <v>51439</v>
      </c>
      <c r="AH31" s="237">
        <f>'BAR BB| Open rates'!AH31*0.82+25</f>
        <v>51439</v>
      </c>
      <c r="AI31" s="237">
        <f>'BAR BB| Open rates'!AI31*0.82+25</f>
        <v>51439</v>
      </c>
      <c r="AJ31" s="237">
        <f>'BAR BB| Open rates'!AJ31*0.82+25</f>
        <v>51439</v>
      </c>
      <c r="AK31" s="237">
        <f>'BAR BB| Open rates'!AK31*0.82+25</f>
        <v>53079</v>
      </c>
      <c r="AL31" s="237">
        <f>'BAR BB| Open rates'!AL31*0.82+25</f>
        <v>53079</v>
      </c>
      <c r="AM31" s="237">
        <f>'BAR BB| Open rates'!AM31*0.82+25</f>
        <v>51439</v>
      </c>
      <c r="AN31" s="237">
        <f>'BAR BB| Open rates'!AN31*0.82+25</f>
        <v>51439</v>
      </c>
      <c r="AO31" s="237">
        <f>'BAR BB| Open rates'!AO31*0.82+25</f>
        <v>51439</v>
      </c>
      <c r="AP31" s="237">
        <f>'BAR BB| Open rates'!AP31*0.82+25</f>
        <v>51439</v>
      </c>
      <c r="AQ31" s="237">
        <f>'BAR BB| Open rates'!AQ31*0.82+25</f>
        <v>51439</v>
      </c>
      <c r="AR31" s="237">
        <f>'BAR BB| Open rates'!AR31*0.82+25</f>
        <v>53079</v>
      </c>
      <c r="AS31" s="237">
        <f>'BAR BB| Open rates'!AS31*0.82+25</f>
        <v>53079</v>
      </c>
      <c r="AT31" s="237">
        <f>'BAR BB| Open rates'!AT31*0.82+25</f>
        <v>51439</v>
      </c>
      <c r="AU31" s="237">
        <f>'BAR BB| Open rates'!AU31*0.82+25</f>
        <v>51439</v>
      </c>
      <c r="AV31" s="237">
        <f>'BAR BB| Open rates'!AV31*0.82+25</f>
        <v>51439</v>
      </c>
      <c r="AW31" s="237">
        <f>'BAR BB| Open rates'!AW31*0.82+25</f>
        <v>51439</v>
      </c>
      <c r="AX31" s="237">
        <f>'BAR BB| Open rates'!AX31*0.82+25</f>
        <v>51439</v>
      </c>
      <c r="AY31" s="237">
        <f>'BAR BB| Open rates'!AY31*0.82+25</f>
        <v>53079</v>
      </c>
      <c r="AZ31" s="237">
        <f>'BAR BB| Open rates'!AZ31*0.82+25</f>
        <v>53079</v>
      </c>
      <c r="BA31" s="237">
        <f>'BAR BB| Open rates'!BA31*0.82+25</f>
        <v>51439</v>
      </c>
      <c r="BB31" s="237">
        <f>'BAR BB| Open rates'!BB31*0.82+25</f>
        <v>51439</v>
      </c>
      <c r="BC31" s="237">
        <f>'BAR BB| Open rates'!BC31*0.82+25</f>
        <v>51439</v>
      </c>
      <c r="BD31" s="237">
        <f>'BAR BB| Open rates'!BD31*0.82+25</f>
        <v>51439</v>
      </c>
      <c r="BE31" s="237">
        <f>'BAR BB| Open rates'!BE31*0.82+25</f>
        <v>51439</v>
      </c>
      <c r="BF31" s="237">
        <f>'BAR BB| Open rates'!BF31*0.82+25</f>
        <v>53079</v>
      </c>
      <c r="BG31" s="237">
        <f>'BAR BB| Open rates'!BG31*0.82+25</f>
        <v>53079</v>
      </c>
      <c r="BH31" s="237">
        <f>'BAR BB| Open rates'!BH31*0.82+25</f>
        <v>48815</v>
      </c>
      <c r="BI31" s="237">
        <f>'BAR BB| Open rates'!BI31*0.82+25</f>
        <v>48815</v>
      </c>
      <c r="BJ31" s="237">
        <f>'BAR BB| Open rates'!BJ31*0.82+25</f>
        <v>48815</v>
      </c>
      <c r="BK31" s="237">
        <f>'BAR BB| Open rates'!BK31*0.82+25</f>
        <v>48815</v>
      </c>
      <c r="BL31" s="237">
        <f>'BAR BB| Open rates'!BL31*0.82+25</f>
        <v>48815</v>
      </c>
      <c r="BM31" s="237">
        <f>'BAR BB| Open rates'!BM31*0.82+25</f>
        <v>49799</v>
      </c>
      <c r="BN31" s="237">
        <f>'BAR BB| Open rates'!BN31*0.82+25</f>
        <v>49799</v>
      </c>
      <c r="BO31" s="237">
        <f>'BAR BB| Open rates'!BO31*0.82+25</f>
        <v>47995</v>
      </c>
      <c r="BP31" s="237">
        <f>'BAR BB| Open rates'!BP31*0.82+25</f>
        <v>47995</v>
      </c>
      <c r="BQ31" s="237">
        <f>'BAR BB| Open rates'!BQ31*0.82+25</f>
        <v>46519</v>
      </c>
      <c r="BR31" s="237">
        <f>'BAR BB| Open rates'!BR31*0.82+25</f>
        <v>46519</v>
      </c>
      <c r="BS31" s="237">
        <f>'BAR BB| Open rates'!BS31*0.82+25</f>
        <v>46519</v>
      </c>
      <c r="BT31" s="237">
        <f>'BAR BB| Open rates'!BT31*0.82+25</f>
        <v>46519</v>
      </c>
      <c r="BU31" s="237">
        <f>'BAR BB| Open rates'!BU31*0.82+25</f>
        <v>46519</v>
      </c>
      <c r="BV31" s="237">
        <f>'BAR BB| Open rates'!BV31*0.82+25</f>
        <v>44715</v>
      </c>
      <c r="BW31" s="237">
        <f>'BAR BB| Open rates'!BW31*0.82+25</f>
        <v>44715</v>
      </c>
      <c r="BX31" s="237">
        <f>'BAR BB| Open rates'!BX31*0.82+25</f>
        <v>44715</v>
      </c>
      <c r="BY31" s="237">
        <f>'BAR BB| Open rates'!BY31*0.82+25</f>
        <v>44715</v>
      </c>
      <c r="BZ31" s="237">
        <f>'BAR BB| Open rates'!BZ31*0.82+25</f>
        <v>44715</v>
      </c>
      <c r="CA31" s="237">
        <f>'BAR BB| Open rates'!CA31*0.82+25</f>
        <v>46519</v>
      </c>
      <c r="CB31" s="237">
        <f>'BAR BB| Open rates'!CB31*0.82+25</f>
        <v>46519</v>
      </c>
      <c r="CC31" s="237">
        <f>'BAR BB| Open rates'!CC31*0.82+25</f>
        <v>44715</v>
      </c>
      <c r="CD31" s="237">
        <f>'BAR BB| Open rates'!CD31*0.82+25</f>
        <v>44715</v>
      </c>
      <c r="CE31" s="237">
        <f>'BAR BB| Open rates'!CE31*0.82+25</f>
        <v>44715</v>
      </c>
      <c r="CF31" s="237">
        <f>'BAR BB| Open rates'!CF31*0.82+25</f>
        <v>44715</v>
      </c>
      <c r="CG31" s="237">
        <f>'BAR BB| Open rates'!CG31*0.82+25</f>
        <v>44715</v>
      </c>
      <c r="CH31" s="237">
        <f>'BAR BB| Open rates'!CH31*0.82+25</f>
        <v>46519</v>
      </c>
      <c r="CI31" s="237">
        <f>'BAR BB| Open rates'!CI31*0.82+25</f>
        <v>46519</v>
      </c>
      <c r="CJ31" s="237">
        <f>'BAR BB| Open rates'!CJ31*0.82+25</f>
        <v>44715</v>
      </c>
      <c r="CK31" s="237">
        <f>'BAR BB| Open rates'!CK31*0.82+25</f>
        <v>44715</v>
      </c>
      <c r="CL31" s="237">
        <f>'BAR BB| Open rates'!CL31*0.82+25</f>
        <v>44715</v>
      </c>
      <c r="CM31" s="237">
        <f>'BAR BB| Open rates'!CM31*0.82+25</f>
        <v>44715</v>
      </c>
      <c r="CN31" s="237">
        <f>'BAR BB| Open rates'!CN31*0.82+25</f>
        <v>44715</v>
      </c>
      <c r="CO31" s="237">
        <f>'BAR BB| Open rates'!CO31*0.82+25</f>
        <v>46519</v>
      </c>
      <c r="CP31" s="237">
        <f>'BAR BB| Open rates'!CP31*0.82+25</f>
        <v>46519</v>
      </c>
      <c r="CQ31" s="237">
        <f>'BAR BB| Open rates'!CQ31*0.82+25</f>
        <v>44715</v>
      </c>
      <c r="CR31" s="237">
        <f>'BAR BB| Open rates'!CR31*0.82+25</f>
        <v>44715</v>
      </c>
      <c r="CS31" s="237">
        <f>'BAR BB| Open rates'!CS31*0.82+25</f>
        <v>44715</v>
      </c>
      <c r="CT31" s="237">
        <f>'BAR BB| Open rates'!CT31*0.82+25</f>
        <v>44715</v>
      </c>
      <c r="CU31" s="237">
        <f>'BAR BB| Open rates'!CU31*0.82+25</f>
        <v>41681</v>
      </c>
      <c r="CV31" s="237">
        <f>'BAR BB| Open rates'!CV31*0.82+25</f>
        <v>41681</v>
      </c>
      <c r="CW31" s="237">
        <f>'BAR BB| Open rates'!CW31*0.82+25</f>
        <v>41681</v>
      </c>
      <c r="CX31" s="237">
        <f>'BAR BB| Open rates'!CX31*0.82+25</f>
        <v>40041</v>
      </c>
      <c r="CY31" s="237">
        <f>'BAR BB| Open rates'!CY31*0.82+25</f>
        <v>40041</v>
      </c>
      <c r="CZ31" s="237">
        <f>'BAR BB| Open rates'!CZ31*0.82+25</f>
        <v>40041</v>
      </c>
      <c r="DA31" s="237">
        <f>'BAR BB| Open rates'!DA31*0.82+25</f>
        <v>40041</v>
      </c>
      <c r="DB31" s="237">
        <f>'BAR BB| Open rates'!DB31*0.82+25</f>
        <v>40041</v>
      </c>
      <c r="DC31" s="237">
        <f>'BAR BB| Open rates'!DC31*0.82+25</f>
        <v>41681</v>
      </c>
      <c r="DD31" s="237">
        <f>'BAR BB| Open rates'!DD31*0.82+25</f>
        <v>41681</v>
      </c>
      <c r="DE31" s="237">
        <f>'BAR BB| Open rates'!DE31*0.82+25</f>
        <v>40041</v>
      </c>
      <c r="DF31" s="237">
        <f>'BAR BB| Open rates'!DF31*0.82+25</f>
        <v>40041</v>
      </c>
      <c r="DG31" s="237">
        <f>'BAR BB| Open rates'!DG31*0.82+25</f>
        <v>40041</v>
      </c>
      <c r="DH31" s="237">
        <f>'BAR BB| Open rates'!DH31*0.82+25</f>
        <v>40041</v>
      </c>
      <c r="DI31" s="237">
        <f>'BAR BB| Open rates'!DI31*0.82+25</f>
        <v>40041</v>
      </c>
      <c r="DJ31" s="237">
        <f>'BAR BB| Open rates'!DJ31*0.82+25</f>
        <v>41681</v>
      </c>
      <c r="DK31" s="237">
        <f>'BAR BB| Open rates'!DK31*0.82+25</f>
        <v>41681</v>
      </c>
      <c r="DL31" s="237">
        <f>'BAR BB| Open rates'!DL31*0.82+25</f>
        <v>40041</v>
      </c>
      <c r="DM31" s="237">
        <f>'BAR BB| Open rates'!DM31*0.82+25</f>
        <v>40041</v>
      </c>
      <c r="DN31" s="237">
        <f>'BAR BB| Open rates'!DN31*0.82+25</f>
        <v>40041</v>
      </c>
      <c r="DO31" s="237">
        <f>'BAR BB| Open rates'!DO31*0.82+25</f>
        <v>40041</v>
      </c>
      <c r="DP31" s="237">
        <f>'BAR BB| Open rates'!DP31*0.82+25</f>
        <v>40041</v>
      </c>
      <c r="DQ31" s="237">
        <f>'BAR BB| Open rates'!DQ31*0.82+25</f>
        <v>41681</v>
      </c>
      <c r="DR31" s="237">
        <f>'BAR BB| Open rates'!DR31*0.82+25</f>
        <v>41681</v>
      </c>
      <c r="DS31" s="237">
        <f>'BAR BB| Open rates'!DS31*0.82+25</f>
        <v>40041</v>
      </c>
      <c r="DT31" s="237">
        <f>'BAR BB| Open rates'!DT31*0.82+25</f>
        <v>40041</v>
      </c>
      <c r="DU31" s="237">
        <f>'BAR BB| Open rates'!DU31*0.82+25</f>
        <v>40041</v>
      </c>
      <c r="DV31" s="237">
        <f>'BAR BB| Open rates'!DV31*0.82+25</f>
        <v>40041</v>
      </c>
      <c r="DW31" s="237">
        <f>'BAR BB| Open rates'!DW31*0.82+25</f>
        <v>40041</v>
      </c>
      <c r="DX31" s="237">
        <f>'BAR BB| Open rates'!DX31*0.82+25</f>
        <v>41681</v>
      </c>
      <c r="DY31" s="237">
        <f>'BAR BB| Open rates'!DY31*0.82+25</f>
        <v>41681</v>
      </c>
      <c r="DZ31" s="237">
        <f>'BAR BB| Open rates'!DZ31*0.82+25</f>
        <v>43075</v>
      </c>
      <c r="EA31" s="237">
        <f>'BAR BB| Open rates'!EA31*0.82+25</f>
        <v>43075</v>
      </c>
      <c r="EB31" s="237">
        <f>'BAR BB| Open rates'!EB31*0.82+25</f>
        <v>43075</v>
      </c>
      <c r="EC31" s="237">
        <f>'BAR BB| Open rates'!EC31*0.82+25</f>
        <v>44879</v>
      </c>
      <c r="ED31" s="237">
        <f>'BAR BB| Open rates'!ED31*0.82+25</f>
        <v>44879</v>
      </c>
      <c r="EE31" s="237">
        <f>'BAR BB| Open rates'!EE31*0.82+25</f>
        <v>44879</v>
      </c>
      <c r="EF31" s="237">
        <f>'BAR BB| Open rates'!EF31*0.82+25</f>
        <v>44879</v>
      </c>
      <c r="EG31" s="237">
        <f>'BAR BB| Open rates'!EG31*0.82+25</f>
        <v>39221</v>
      </c>
      <c r="EH31" s="237">
        <f>'BAR BB| Open rates'!EH31*0.82+25</f>
        <v>38401</v>
      </c>
      <c r="EI31" s="237">
        <f>'BAR BB| Open rates'!EI31*0.82+25</f>
        <v>38401</v>
      </c>
      <c r="EJ31" s="237">
        <f>'BAR BB| Open rates'!EJ31*0.82+25</f>
        <v>38401</v>
      </c>
      <c r="EK31" s="237">
        <f>'BAR BB| Open rates'!EK31*0.82+25</f>
        <v>38401</v>
      </c>
      <c r="EL31" s="237">
        <f>'BAR BB| Open rates'!EL31*0.82+25</f>
        <v>39221</v>
      </c>
      <c r="EM31" s="237">
        <f>'BAR BB| Open rates'!EM31*0.82+25</f>
        <v>39221</v>
      </c>
      <c r="EN31" s="237">
        <f>'BAR BB| Open rates'!EN31*0.82+25</f>
        <v>38401</v>
      </c>
      <c r="EO31" s="237">
        <f>'BAR BB| Open rates'!EO31*0.82+25</f>
        <v>38401</v>
      </c>
      <c r="EP31" s="237">
        <f>'BAR BB| Open rates'!EP31*0.82+25</f>
        <v>38401</v>
      </c>
      <c r="EQ31" s="237">
        <f>'BAR BB| Open rates'!EQ31*0.82+25</f>
        <v>38401</v>
      </c>
      <c r="ER31" s="237">
        <f>'BAR BB| Open rates'!ER31*0.82+25</f>
        <v>38401</v>
      </c>
      <c r="ES31" s="237">
        <f>'BAR BB| Open rates'!ES31*0.82+25</f>
        <v>39221</v>
      </c>
      <c r="ET31" s="237">
        <f>'BAR BB| Open rates'!ET31*0.82+25</f>
        <v>39221</v>
      </c>
      <c r="EU31" s="237">
        <f>'BAR BB| Open rates'!EU31*0.82+25</f>
        <v>38401</v>
      </c>
      <c r="EV31" s="237">
        <f>'BAR BB| Open rates'!EV31*0.82+25</f>
        <v>38401</v>
      </c>
      <c r="EW31" s="237">
        <f>'BAR BB| Open rates'!EW31*0.82+25</f>
        <v>38401</v>
      </c>
      <c r="EX31" s="237">
        <f>'BAR BB| Open rates'!EX31*0.82+25</f>
        <v>38401</v>
      </c>
      <c r="EY31" s="237">
        <f>'BAR BB| Open rates'!EY31*0.82+25</f>
        <v>38401</v>
      </c>
      <c r="EZ31" s="237">
        <f>'BAR BB| Open rates'!EZ31*0.82+25</f>
        <v>39221</v>
      </c>
      <c r="FA31" s="237">
        <f>'BAR BB| Open rates'!FA31*0.82+25</f>
        <v>39221</v>
      </c>
      <c r="FB31" s="237">
        <f>'BAR BB| Open rates'!FB31*0.82+25</f>
        <v>38401</v>
      </c>
      <c r="FC31" s="237">
        <f>'BAR BB| Open rates'!FC31*0.82+25</f>
        <v>38401</v>
      </c>
      <c r="FD31" s="237">
        <f>'BAR BB| Open rates'!FD31*0.82+25</f>
        <v>38401</v>
      </c>
      <c r="FE31" s="237">
        <f>'BAR BB| Open rates'!FE31*0.82+25</f>
        <v>38401</v>
      </c>
      <c r="FF31" s="237">
        <f>'BAR BB| Open rates'!FF31*0.82+25</f>
        <v>38401</v>
      </c>
      <c r="FG31" s="237">
        <f>'BAR BB| Open rates'!FG31*0.82+25</f>
        <v>39221</v>
      </c>
      <c r="FH31" s="237">
        <f>'BAR BB| Open rates'!FH31*0.82+25</f>
        <v>39221</v>
      </c>
      <c r="FI31" s="237">
        <f>'BAR BB| Open rates'!FI31*0.82+25</f>
        <v>38401</v>
      </c>
      <c r="FJ31" s="237">
        <f>'BAR BB| Open rates'!FJ31*0.82+25</f>
        <v>38401</v>
      </c>
      <c r="FK31" s="237">
        <f>'BAR BB| Open rates'!FK31*0.82+25</f>
        <v>38401</v>
      </c>
      <c r="FL31" s="237">
        <f>'BAR BB| Open rates'!FL31*0.82+25</f>
        <v>38401</v>
      </c>
      <c r="FM31" s="237">
        <f>'BAR BB| Open rates'!FM31*0.82+25</f>
        <v>38401</v>
      </c>
      <c r="FN31" s="237">
        <f>'BAR BB| Open rates'!FN31*0.82+25</f>
        <v>39221</v>
      </c>
      <c r="FO31" s="237">
        <f>'BAR BB| Open rates'!FO31*0.82+25</f>
        <v>39221</v>
      </c>
      <c r="FP31" s="237">
        <f>'BAR BB| Open rates'!FP31*0.82+25</f>
        <v>38401</v>
      </c>
      <c r="FQ31" s="237">
        <f>'BAR BB| Open rates'!FQ31*0.82+25</f>
        <v>38401</v>
      </c>
      <c r="FR31" s="237">
        <f>'BAR BB| Open rates'!FR31*0.82+25</f>
        <v>38401</v>
      </c>
      <c r="FS31" s="237">
        <f>'BAR BB| Open rates'!FS31*0.82+25</f>
        <v>38401</v>
      </c>
      <c r="FT31" s="237">
        <f>'BAR BB| Open rates'!FT31*0.82+25</f>
        <v>38401</v>
      </c>
      <c r="FU31" s="237">
        <f>'BAR BB| Open rates'!FU31*0.82+25</f>
        <v>39221</v>
      </c>
      <c r="FV31" s="237">
        <f>'BAR BB| Open rates'!FV31*0.82+25</f>
        <v>39221</v>
      </c>
      <c r="FW31" s="237">
        <f>'BAR BB| Open rates'!FW31*0.82+25</f>
        <v>42255</v>
      </c>
      <c r="FX31" s="237">
        <f>'BAR BB| Open rates'!FX31*0.82+25</f>
        <v>42255</v>
      </c>
      <c r="FY31" s="237">
        <f>'BAR BB| Open rates'!FY31*0.82+25</f>
        <v>42255</v>
      </c>
      <c r="FZ31" s="237">
        <f>'BAR BB| Open rates'!FZ31*0.82+25</f>
        <v>42255</v>
      </c>
      <c r="GA31" s="237">
        <f>'BAR BB| Open rates'!GA31*0.82+25</f>
        <v>42255</v>
      </c>
      <c r="GB31" s="237">
        <f>'BAR BB| Open rates'!GB31*0.82+25</f>
        <v>44059</v>
      </c>
      <c r="GC31" s="237">
        <f>'BAR BB| Open rates'!GC31*0.82+25</f>
        <v>44059</v>
      </c>
      <c r="GD31" s="237">
        <f>'BAR BB| Open rates'!GD31*0.82+25</f>
        <v>44059</v>
      </c>
      <c r="GE31" s="237">
        <f>'BAR BB| Open rates'!GE31*0.82+25</f>
        <v>44059</v>
      </c>
    </row>
    <row r="32" spans="1:187" s="36" customFormat="1" ht="12" customHeight="1" x14ac:dyDescent="0.2">
      <c r="A32" s="236" t="s">
        <v>182</v>
      </c>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row>
    <row r="33" spans="1:187" s="36" customFormat="1" ht="12" customHeight="1" x14ac:dyDescent="0.2">
      <c r="A33" s="237">
        <v>1</v>
      </c>
      <c r="B33" s="237">
        <f>'BAR BB| Open rates'!B33*0.82+25</f>
        <v>62754.999999999993</v>
      </c>
      <c r="C33" s="237">
        <f>'BAR BB| Open rates'!C33*0.82+25</f>
        <v>62754.999999999993</v>
      </c>
      <c r="D33" s="237">
        <f>'BAR BB| Open rates'!D33*0.82+25</f>
        <v>60541</v>
      </c>
      <c r="E33" s="237">
        <f>'BAR BB| Open rates'!E33*0.82+25</f>
        <v>60541</v>
      </c>
      <c r="F33" s="237">
        <f>'BAR BB| Open rates'!F33*0.82+25</f>
        <v>58737</v>
      </c>
      <c r="G33" s="237">
        <f>'BAR BB| Open rates'!G33*0.82+25</f>
        <v>60541</v>
      </c>
      <c r="H33" s="237">
        <f>'BAR BB| Open rates'!H33*0.82+25</f>
        <v>60541</v>
      </c>
      <c r="I33" s="237">
        <f>'BAR BB| Open rates'!I33*0.82+25</f>
        <v>62180.999999999993</v>
      </c>
      <c r="J33" s="237">
        <f>'BAR BB| Open rates'!J33*0.82+25</f>
        <v>62180.999999999993</v>
      </c>
      <c r="K33" s="237">
        <f>'BAR BB| Open rates'!K33*0.82+25</f>
        <v>60541</v>
      </c>
      <c r="L33" s="237">
        <f>'BAR BB| Open rates'!L33*0.82+25</f>
        <v>60541</v>
      </c>
      <c r="M33" s="237">
        <f>'BAR BB| Open rates'!M33*0.82+25</f>
        <v>60541</v>
      </c>
      <c r="N33" s="237">
        <f>'BAR BB| Open rates'!N33*0.82+25</f>
        <v>60541</v>
      </c>
      <c r="O33" s="237">
        <f>'BAR BB| Open rates'!O33*0.82+25</f>
        <v>60541</v>
      </c>
      <c r="P33" s="237">
        <f>'BAR BB| Open rates'!P33*0.82+25</f>
        <v>62180.999999999993</v>
      </c>
      <c r="Q33" s="237">
        <f>'BAR BB| Open rates'!Q33*0.82+25</f>
        <v>62180.999999999993</v>
      </c>
      <c r="R33" s="237">
        <f>'BAR BB| Open rates'!R33*0.82+25</f>
        <v>62180.999999999993</v>
      </c>
      <c r="S33" s="237">
        <f>'BAR BB| Open rates'!S33*0.82+25</f>
        <v>62180.999999999993</v>
      </c>
      <c r="T33" s="237">
        <f>'BAR BB| Open rates'!T33*0.82+25</f>
        <v>62180.999999999993</v>
      </c>
      <c r="U33" s="237">
        <f>'BAR BB| Open rates'!U33*0.82+25</f>
        <v>62180.999999999993</v>
      </c>
      <c r="V33" s="237">
        <f>'BAR BB| Open rates'!V33*0.82+25</f>
        <v>62180.999999999993</v>
      </c>
      <c r="W33" s="237">
        <f>'BAR BB| Open rates'!W33*0.82+25</f>
        <v>63820.999999999993</v>
      </c>
      <c r="X33" s="237">
        <f>'BAR BB| Open rates'!X33*0.82+25</f>
        <v>63820.999999999993</v>
      </c>
      <c r="Y33" s="237">
        <f>'BAR BB| Open rates'!Y33*0.82+25</f>
        <v>62180.999999999993</v>
      </c>
      <c r="Z33" s="237">
        <f>'BAR BB| Open rates'!Z33*0.82+25</f>
        <v>62180.999999999993</v>
      </c>
      <c r="AA33" s="237">
        <f>'BAR BB| Open rates'!AA33*0.82+25</f>
        <v>62180.999999999993</v>
      </c>
      <c r="AB33" s="237">
        <f>'BAR BB| Open rates'!AB33*0.82+25</f>
        <v>62180.999999999993</v>
      </c>
      <c r="AC33" s="237">
        <f>'BAR BB| Open rates'!AC33*0.82+25</f>
        <v>62180.999999999993</v>
      </c>
      <c r="AD33" s="237">
        <f>'BAR BB| Open rates'!AD33*0.82+25</f>
        <v>63820.999999999993</v>
      </c>
      <c r="AE33" s="237">
        <f>'BAR BB| Open rates'!AE33*0.82+25</f>
        <v>63820.999999999993</v>
      </c>
      <c r="AF33" s="237">
        <f>'BAR BB| Open rates'!AF33*0.82+25</f>
        <v>62180.999999999993</v>
      </c>
      <c r="AG33" s="237">
        <f>'BAR BB| Open rates'!AG33*0.82+25</f>
        <v>62180.999999999993</v>
      </c>
      <c r="AH33" s="237">
        <f>'BAR BB| Open rates'!AH33*0.82+25</f>
        <v>62180.999999999993</v>
      </c>
      <c r="AI33" s="237">
        <f>'BAR BB| Open rates'!AI33*0.82+25</f>
        <v>62180.999999999993</v>
      </c>
      <c r="AJ33" s="237">
        <f>'BAR BB| Open rates'!AJ33*0.82+25</f>
        <v>62180.999999999993</v>
      </c>
      <c r="AK33" s="237">
        <f>'BAR BB| Open rates'!AK33*0.82+25</f>
        <v>63820.999999999993</v>
      </c>
      <c r="AL33" s="237">
        <f>'BAR BB| Open rates'!AL33*0.82+25</f>
        <v>63820.999999999993</v>
      </c>
      <c r="AM33" s="237">
        <f>'BAR BB| Open rates'!AM33*0.82+25</f>
        <v>62180.999999999993</v>
      </c>
      <c r="AN33" s="237">
        <f>'BAR BB| Open rates'!AN33*0.82+25</f>
        <v>62180.999999999993</v>
      </c>
      <c r="AO33" s="237">
        <f>'BAR BB| Open rates'!AO33*0.82+25</f>
        <v>62180.999999999993</v>
      </c>
      <c r="AP33" s="237">
        <f>'BAR BB| Open rates'!AP33*0.82+25</f>
        <v>62180.999999999993</v>
      </c>
      <c r="AQ33" s="237">
        <f>'BAR BB| Open rates'!AQ33*0.82+25</f>
        <v>62180.999999999993</v>
      </c>
      <c r="AR33" s="237">
        <f>'BAR BB| Open rates'!AR33*0.82+25</f>
        <v>63820.999999999993</v>
      </c>
      <c r="AS33" s="237">
        <f>'BAR BB| Open rates'!AS33*0.82+25</f>
        <v>63820.999999999993</v>
      </c>
      <c r="AT33" s="237">
        <f>'BAR BB| Open rates'!AT33*0.82+25</f>
        <v>62180.999999999993</v>
      </c>
      <c r="AU33" s="237">
        <f>'BAR BB| Open rates'!AU33*0.82+25</f>
        <v>62180.999999999993</v>
      </c>
      <c r="AV33" s="237">
        <f>'BAR BB| Open rates'!AV33*0.82+25</f>
        <v>62180.999999999993</v>
      </c>
      <c r="AW33" s="237">
        <f>'BAR BB| Open rates'!AW33*0.82+25</f>
        <v>62180.999999999993</v>
      </c>
      <c r="AX33" s="237">
        <f>'BAR BB| Open rates'!AX33*0.82+25</f>
        <v>62180.999999999993</v>
      </c>
      <c r="AY33" s="237">
        <f>'BAR BB| Open rates'!AY33*0.82+25</f>
        <v>63820.999999999993</v>
      </c>
      <c r="AZ33" s="237">
        <f>'BAR BB| Open rates'!AZ33*0.82+25</f>
        <v>63820.999999999993</v>
      </c>
      <c r="BA33" s="237">
        <f>'BAR BB| Open rates'!BA33*0.82+25</f>
        <v>62180.999999999993</v>
      </c>
      <c r="BB33" s="237">
        <f>'BAR BB| Open rates'!BB33*0.82+25</f>
        <v>62180.999999999993</v>
      </c>
      <c r="BC33" s="237">
        <f>'BAR BB| Open rates'!BC33*0.82+25</f>
        <v>62180.999999999993</v>
      </c>
      <c r="BD33" s="237">
        <f>'BAR BB| Open rates'!BD33*0.82+25</f>
        <v>62180.999999999993</v>
      </c>
      <c r="BE33" s="237">
        <f>'BAR BB| Open rates'!BE33*0.82+25</f>
        <v>62180.999999999993</v>
      </c>
      <c r="BF33" s="237">
        <f>'BAR BB| Open rates'!BF33*0.82+25</f>
        <v>63820.999999999993</v>
      </c>
      <c r="BG33" s="237">
        <f>'BAR BB| Open rates'!BG33*0.82+25</f>
        <v>63820.999999999993</v>
      </c>
      <c r="BH33" s="237">
        <f>'BAR BB| Open rates'!BH33*0.82+25</f>
        <v>59557</v>
      </c>
      <c r="BI33" s="237">
        <f>'BAR BB| Open rates'!BI33*0.82+25</f>
        <v>59557</v>
      </c>
      <c r="BJ33" s="237">
        <f>'BAR BB| Open rates'!BJ33*0.82+25</f>
        <v>59557</v>
      </c>
      <c r="BK33" s="237">
        <f>'BAR BB| Open rates'!BK33*0.82+25</f>
        <v>59557</v>
      </c>
      <c r="BL33" s="237">
        <f>'BAR BB| Open rates'!BL33*0.82+25</f>
        <v>59557</v>
      </c>
      <c r="BM33" s="237">
        <f>'BAR BB| Open rates'!BM33*0.82+25</f>
        <v>60541</v>
      </c>
      <c r="BN33" s="237">
        <f>'BAR BB| Open rates'!BN33*0.82+25</f>
        <v>60541</v>
      </c>
      <c r="BO33" s="237">
        <f>'BAR BB| Open rates'!BO33*0.82+25</f>
        <v>58737</v>
      </c>
      <c r="BP33" s="237">
        <f>'BAR BB| Open rates'!BP33*0.82+25</f>
        <v>58737</v>
      </c>
      <c r="BQ33" s="237">
        <f>'BAR BB| Open rates'!BQ33*0.82+25</f>
        <v>44879</v>
      </c>
      <c r="BR33" s="237">
        <f>'BAR BB| Open rates'!BR33*0.82+25</f>
        <v>44879</v>
      </c>
      <c r="BS33" s="237">
        <f>'BAR BB| Open rates'!BS33*0.82+25</f>
        <v>44879</v>
      </c>
      <c r="BT33" s="237">
        <f>'BAR BB| Open rates'!BT33*0.82+25</f>
        <v>44879</v>
      </c>
      <c r="BU33" s="237">
        <f>'BAR BB| Open rates'!BU33*0.82+25</f>
        <v>44879</v>
      </c>
      <c r="BV33" s="237">
        <f>'BAR BB| Open rates'!BV33*0.82+25</f>
        <v>43075</v>
      </c>
      <c r="BW33" s="237">
        <f>'BAR BB| Open rates'!BW33*0.82+25</f>
        <v>43075</v>
      </c>
      <c r="BX33" s="237">
        <f>'BAR BB| Open rates'!BX33*0.82+25</f>
        <v>43075</v>
      </c>
      <c r="BY33" s="237">
        <f>'BAR BB| Open rates'!BY33*0.82+25</f>
        <v>43075</v>
      </c>
      <c r="BZ33" s="237">
        <f>'BAR BB| Open rates'!BZ33*0.82+25</f>
        <v>43075</v>
      </c>
      <c r="CA33" s="237">
        <f>'BAR BB| Open rates'!CA33*0.82+25</f>
        <v>44879</v>
      </c>
      <c r="CB33" s="237">
        <f>'BAR BB| Open rates'!CB33*0.82+25</f>
        <v>44879</v>
      </c>
      <c r="CC33" s="237">
        <f>'BAR BB| Open rates'!CC33*0.82+25</f>
        <v>43075</v>
      </c>
      <c r="CD33" s="237">
        <f>'BAR BB| Open rates'!CD33*0.82+25</f>
        <v>43075</v>
      </c>
      <c r="CE33" s="237">
        <f>'BAR BB| Open rates'!CE33*0.82+25</f>
        <v>43075</v>
      </c>
      <c r="CF33" s="237">
        <f>'BAR BB| Open rates'!CF33*0.82+25</f>
        <v>43075</v>
      </c>
      <c r="CG33" s="237">
        <f>'BAR BB| Open rates'!CG33*0.82+25</f>
        <v>43075</v>
      </c>
      <c r="CH33" s="237">
        <f>'BAR BB| Open rates'!CH33*0.82+25</f>
        <v>44879</v>
      </c>
      <c r="CI33" s="237">
        <f>'BAR BB| Open rates'!CI33*0.82+25</f>
        <v>44879</v>
      </c>
      <c r="CJ33" s="237">
        <f>'BAR BB| Open rates'!CJ33*0.82+25</f>
        <v>43075</v>
      </c>
      <c r="CK33" s="237">
        <f>'BAR BB| Open rates'!CK33*0.82+25</f>
        <v>43075</v>
      </c>
      <c r="CL33" s="237">
        <f>'BAR BB| Open rates'!CL33*0.82+25</f>
        <v>43075</v>
      </c>
      <c r="CM33" s="237">
        <f>'BAR BB| Open rates'!CM33*0.82+25</f>
        <v>43075</v>
      </c>
      <c r="CN33" s="237">
        <f>'BAR BB| Open rates'!CN33*0.82+25</f>
        <v>43075</v>
      </c>
      <c r="CO33" s="237">
        <f>'BAR BB| Open rates'!CO33*0.82+25</f>
        <v>44879</v>
      </c>
      <c r="CP33" s="237">
        <f>'BAR BB| Open rates'!CP33*0.82+25</f>
        <v>44879</v>
      </c>
      <c r="CQ33" s="237">
        <f>'BAR BB| Open rates'!CQ33*0.82+25</f>
        <v>43075</v>
      </c>
      <c r="CR33" s="237">
        <f>'BAR BB| Open rates'!CR33*0.82+25</f>
        <v>43075</v>
      </c>
      <c r="CS33" s="237">
        <f>'BAR BB| Open rates'!CS33*0.82+25</f>
        <v>43075</v>
      </c>
      <c r="CT33" s="237">
        <f>'BAR BB| Open rates'!CT33*0.82+25</f>
        <v>43075</v>
      </c>
      <c r="CU33" s="237">
        <f>'BAR BB| Open rates'!CU33*0.82+25</f>
        <v>41681</v>
      </c>
      <c r="CV33" s="237">
        <f>'BAR BB| Open rates'!CV33*0.82+25</f>
        <v>41681</v>
      </c>
      <c r="CW33" s="237">
        <f>'BAR BB| Open rates'!CW33*0.82+25</f>
        <v>41681</v>
      </c>
      <c r="CX33" s="237">
        <f>'BAR BB| Open rates'!CX33*0.82+25</f>
        <v>40041</v>
      </c>
      <c r="CY33" s="237">
        <f>'BAR BB| Open rates'!CY33*0.82+25</f>
        <v>40041</v>
      </c>
      <c r="CZ33" s="237">
        <f>'BAR BB| Open rates'!CZ33*0.82+25</f>
        <v>40041</v>
      </c>
      <c r="DA33" s="237">
        <f>'BAR BB| Open rates'!DA33*0.82+25</f>
        <v>40041</v>
      </c>
      <c r="DB33" s="237">
        <f>'BAR BB| Open rates'!DB33*0.82+25</f>
        <v>40041</v>
      </c>
      <c r="DC33" s="237">
        <f>'BAR BB| Open rates'!DC33*0.82+25</f>
        <v>41681</v>
      </c>
      <c r="DD33" s="237">
        <f>'BAR BB| Open rates'!DD33*0.82+25</f>
        <v>41681</v>
      </c>
      <c r="DE33" s="237">
        <f>'BAR BB| Open rates'!DE33*0.82+25</f>
        <v>40041</v>
      </c>
      <c r="DF33" s="237">
        <f>'BAR BB| Open rates'!DF33*0.82+25</f>
        <v>40041</v>
      </c>
      <c r="DG33" s="237">
        <f>'BAR BB| Open rates'!DG33*0.82+25</f>
        <v>40041</v>
      </c>
      <c r="DH33" s="237">
        <f>'BAR BB| Open rates'!DH33*0.82+25</f>
        <v>40041</v>
      </c>
      <c r="DI33" s="237">
        <f>'BAR BB| Open rates'!DI33*0.82+25</f>
        <v>40041</v>
      </c>
      <c r="DJ33" s="237">
        <f>'BAR BB| Open rates'!DJ33*0.82+25</f>
        <v>41681</v>
      </c>
      <c r="DK33" s="237">
        <f>'BAR BB| Open rates'!DK33*0.82+25</f>
        <v>41681</v>
      </c>
      <c r="DL33" s="237">
        <f>'BAR BB| Open rates'!DL33*0.82+25</f>
        <v>40041</v>
      </c>
      <c r="DM33" s="237">
        <f>'BAR BB| Open rates'!DM33*0.82+25</f>
        <v>40041</v>
      </c>
      <c r="DN33" s="237">
        <f>'BAR BB| Open rates'!DN33*0.82+25</f>
        <v>40041</v>
      </c>
      <c r="DO33" s="237">
        <f>'BAR BB| Open rates'!DO33*0.82+25</f>
        <v>40041</v>
      </c>
      <c r="DP33" s="237">
        <f>'BAR BB| Open rates'!DP33*0.82+25</f>
        <v>40041</v>
      </c>
      <c r="DQ33" s="237">
        <f>'BAR BB| Open rates'!DQ33*0.82+25</f>
        <v>41681</v>
      </c>
      <c r="DR33" s="237">
        <f>'BAR BB| Open rates'!DR33*0.82+25</f>
        <v>41681</v>
      </c>
      <c r="DS33" s="237">
        <f>'BAR BB| Open rates'!DS33*0.82+25</f>
        <v>40041</v>
      </c>
      <c r="DT33" s="237">
        <f>'BAR BB| Open rates'!DT33*0.82+25</f>
        <v>40041</v>
      </c>
      <c r="DU33" s="237">
        <f>'BAR BB| Open rates'!DU33*0.82+25</f>
        <v>40041</v>
      </c>
      <c r="DV33" s="237">
        <f>'BAR BB| Open rates'!DV33*0.82+25</f>
        <v>40041</v>
      </c>
      <c r="DW33" s="237">
        <f>'BAR BB| Open rates'!DW33*0.82+25</f>
        <v>40041</v>
      </c>
      <c r="DX33" s="237">
        <f>'BAR BB| Open rates'!DX33*0.82+25</f>
        <v>41681</v>
      </c>
      <c r="DY33" s="237">
        <f>'BAR BB| Open rates'!DY33*0.82+25</f>
        <v>41681</v>
      </c>
      <c r="DZ33" s="237">
        <f>'BAR BB| Open rates'!DZ33*0.82+25</f>
        <v>43075</v>
      </c>
      <c r="EA33" s="237">
        <f>'BAR BB| Open rates'!EA33*0.82+25</f>
        <v>43075</v>
      </c>
      <c r="EB33" s="237">
        <f>'BAR BB| Open rates'!EB33*0.82+25</f>
        <v>43075</v>
      </c>
      <c r="EC33" s="237">
        <f>'BAR BB| Open rates'!EC33*0.82+25</f>
        <v>44879</v>
      </c>
      <c r="ED33" s="237">
        <f>'BAR BB| Open rates'!ED33*0.82+25</f>
        <v>44879</v>
      </c>
      <c r="EE33" s="237">
        <f>'BAR BB| Open rates'!EE33*0.82+25</f>
        <v>44879</v>
      </c>
      <c r="EF33" s="237">
        <f>'BAR BB| Open rates'!EF33*0.82+25</f>
        <v>44879</v>
      </c>
      <c r="EG33" s="237">
        <f>'BAR BB| Open rates'!EG33*0.82+25</f>
        <v>39221</v>
      </c>
      <c r="EH33" s="237">
        <f>'BAR BB| Open rates'!EH33*0.82+25</f>
        <v>35121</v>
      </c>
      <c r="EI33" s="237">
        <f>'BAR BB| Open rates'!EI33*0.82+25</f>
        <v>35121</v>
      </c>
      <c r="EJ33" s="237">
        <f>'BAR BB| Open rates'!EJ33*0.82+25</f>
        <v>35121</v>
      </c>
      <c r="EK33" s="237">
        <f>'BAR BB| Open rates'!EK33*0.82+25</f>
        <v>35121</v>
      </c>
      <c r="EL33" s="237">
        <f>'BAR BB| Open rates'!EL33*0.82+25</f>
        <v>35941</v>
      </c>
      <c r="EM33" s="237">
        <f>'BAR BB| Open rates'!EM33*0.82+25</f>
        <v>35941</v>
      </c>
      <c r="EN33" s="237">
        <f>'BAR BB| Open rates'!EN33*0.82+25</f>
        <v>35121</v>
      </c>
      <c r="EO33" s="237">
        <f>'BAR BB| Open rates'!EO33*0.82+25</f>
        <v>35121</v>
      </c>
      <c r="EP33" s="237">
        <f>'BAR BB| Open rates'!EP33*0.82+25</f>
        <v>35121</v>
      </c>
      <c r="EQ33" s="237">
        <f>'BAR BB| Open rates'!EQ33*0.82+25</f>
        <v>35121</v>
      </c>
      <c r="ER33" s="237">
        <f>'BAR BB| Open rates'!ER33*0.82+25</f>
        <v>35121</v>
      </c>
      <c r="ES33" s="237">
        <f>'BAR BB| Open rates'!ES33*0.82+25</f>
        <v>35941</v>
      </c>
      <c r="ET33" s="237">
        <f>'BAR BB| Open rates'!ET33*0.82+25</f>
        <v>35941</v>
      </c>
      <c r="EU33" s="237">
        <f>'BAR BB| Open rates'!EU33*0.82+25</f>
        <v>35121</v>
      </c>
      <c r="EV33" s="237">
        <f>'BAR BB| Open rates'!EV33*0.82+25</f>
        <v>35121</v>
      </c>
      <c r="EW33" s="237">
        <f>'BAR BB| Open rates'!EW33*0.82+25</f>
        <v>35121</v>
      </c>
      <c r="EX33" s="237">
        <f>'BAR BB| Open rates'!EX33*0.82+25</f>
        <v>35121</v>
      </c>
      <c r="EY33" s="237">
        <f>'BAR BB| Open rates'!EY33*0.82+25</f>
        <v>35121</v>
      </c>
      <c r="EZ33" s="237">
        <f>'BAR BB| Open rates'!EZ33*0.82+25</f>
        <v>35941</v>
      </c>
      <c r="FA33" s="237">
        <f>'BAR BB| Open rates'!FA33*0.82+25</f>
        <v>35941</v>
      </c>
      <c r="FB33" s="237">
        <f>'BAR BB| Open rates'!FB33*0.82+25</f>
        <v>35121</v>
      </c>
      <c r="FC33" s="237">
        <f>'BAR BB| Open rates'!FC33*0.82+25</f>
        <v>35121</v>
      </c>
      <c r="FD33" s="237">
        <f>'BAR BB| Open rates'!FD33*0.82+25</f>
        <v>35121</v>
      </c>
      <c r="FE33" s="237">
        <f>'BAR BB| Open rates'!FE33*0.82+25</f>
        <v>35121</v>
      </c>
      <c r="FF33" s="237">
        <f>'BAR BB| Open rates'!FF33*0.82+25</f>
        <v>35121</v>
      </c>
      <c r="FG33" s="237">
        <f>'BAR BB| Open rates'!FG33*0.82+25</f>
        <v>35941</v>
      </c>
      <c r="FH33" s="237">
        <f>'BAR BB| Open rates'!FH33*0.82+25</f>
        <v>35941</v>
      </c>
      <c r="FI33" s="237">
        <f>'BAR BB| Open rates'!FI33*0.82+25</f>
        <v>35121</v>
      </c>
      <c r="FJ33" s="237">
        <f>'BAR BB| Open rates'!FJ33*0.82+25</f>
        <v>35121</v>
      </c>
      <c r="FK33" s="237">
        <f>'BAR BB| Open rates'!FK33*0.82+25</f>
        <v>35121</v>
      </c>
      <c r="FL33" s="237">
        <f>'BAR BB| Open rates'!FL33*0.82+25</f>
        <v>35121</v>
      </c>
      <c r="FM33" s="237">
        <f>'BAR BB| Open rates'!FM33*0.82+25</f>
        <v>35121</v>
      </c>
      <c r="FN33" s="237">
        <f>'BAR BB| Open rates'!FN33*0.82+25</f>
        <v>35941</v>
      </c>
      <c r="FO33" s="237">
        <f>'BAR BB| Open rates'!FO33*0.82+25</f>
        <v>35941</v>
      </c>
      <c r="FP33" s="237">
        <f>'BAR BB| Open rates'!FP33*0.82+25</f>
        <v>35121</v>
      </c>
      <c r="FQ33" s="237">
        <f>'BAR BB| Open rates'!FQ33*0.82+25</f>
        <v>35121</v>
      </c>
      <c r="FR33" s="237">
        <f>'BAR BB| Open rates'!FR33*0.82+25</f>
        <v>35121</v>
      </c>
      <c r="FS33" s="237">
        <f>'BAR BB| Open rates'!FS33*0.82+25</f>
        <v>35121</v>
      </c>
      <c r="FT33" s="237">
        <f>'BAR BB| Open rates'!FT33*0.82+25</f>
        <v>35121</v>
      </c>
      <c r="FU33" s="237">
        <f>'BAR BB| Open rates'!FU33*0.82+25</f>
        <v>35941</v>
      </c>
      <c r="FV33" s="237">
        <f>'BAR BB| Open rates'!FV33*0.82+25</f>
        <v>35941</v>
      </c>
      <c r="FW33" s="237">
        <f>'BAR BB| Open rates'!FW33*0.82+25</f>
        <v>38975</v>
      </c>
      <c r="FX33" s="237">
        <f>'BAR BB| Open rates'!FX33*0.82+25</f>
        <v>38975</v>
      </c>
      <c r="FY33" s="237">
        <f>'BAR BB| Open rates'!FY33*0.82+25</f>
        <v>38975</v>
      </c>
      <c r="FZ33" s="237">
        <f>'BAR BB| Open rates'!FZ33*0.82+25</f>
        <v>38975</v>
      </c>
      <c r="GA33" s="237">
        <f>'BAR BB| Open rates'!GA33*0.82+25</f>
        <v>38975</v>
      </c>
      <c r="GB33" s="237">
        <f>'BAR BB| Open rates'!GB33*0.82+25</f>
        <v>40779</v>
      </c>
      <c r="GC33" s="237">
        <f>'BAR BB| Open rates'!GC33*0.82+25</f>
        <v>40779</v>
      </c>
      <c r="GD33" s="237">
        <f>'BAR BB| Open rates'!GD33*0.82+25</f>
        <v>40779</v>
      </c>
      <c r="GE33" s="237">
        <f>'BAR BB| Open rates'!GE33*0.82+25</f>
        <v>40779</v>
      </c>
    </row>
    <row r="34" spans="1:187" s="36" customFormat="1" ht="12" customHeight="1" x14ac:dyDescent="0.2">
      <c r="A34" s="237">
        <v>2</v>
      </c>
      <c r="B34" s="237">
        <f>'BAR BB| Open rates'!B34*0.82+25</f>
        <v>65214.999999999993</v>
      </c>
      <c r="C34" s="237">
        <f>'BAR BB| Open rates'!C34*0.82+25</f>
        <v>65214.999999999993</v>
      </c>
      <c r="D34" s="237">
        <f>'BAR BB| Open rates'!D34*0.82+25</f>
        <v>63000.999999999993</v>
      </c>
      <c r="E34" s="237">
        <f>'BAR BB| Open rates'!E34*0.82+25</f>
        <v>63000.999999999993</v>
      </c>
      <c r="F34" s="237">
        <f>'BAR BB| Open rates'!F34*0.82+25</f>
        <v>61196.999999999993</v>
      </c>
      <c r="G34" s="237">
        <f>'BAR BB| Open rates'!G34*0.82+25</f>
        <v>63000.999999999993</v>
      </c>
      <c r="H34" s="237">
        <f>'BAR BB| Open rates'!H34*0.82+25</f>
        <v>63000.999999999993</v>
      </c>
      <c r="I34" s="237">
        <f>'BAR BB| Open rates'!I34*0.82+25</f>
        <v>64640.999999999993</v>
      </c>
      <c r="J34" s="237">
        <f>'BAR BB| Open rates'!J34*0.82+25</f>
        <v>64640.999999999993</v>
      </c>
      <c r="K34" s="237">
        <f>'BAR BB| Open rates'!K34*0.82+25</f>
        <v>63000.999999999993</v>
      </c>
      <c r="L34" s="237">
        <f>'BAR BB| Open rates'!L34*0.82+25</f>
        <v>63000.999999999993</v>
      </c>
      <c r="M34" s="237">
        <f>'BAR BB| Open rates'!M34*0.82+25</f>
        <v>63000.999999999993</v>
      </c>
      <c r="N34" s="237">
        <f>'BAR BB| Open rates'!N34*0.82+25</f>
        <v>63000.999999999993</v>
      </c>
      <c r="O34" s="237">
        <f>'BAR BB| Open rates'!O34*0.82+25</f>
        <v>63000.999999999993</v>
      </c>
      <c r="P34" s="237">
        <f>'BAR BB| Open rates'!P34*0.82+25</f>
        <v>64640.999999999993</v>
      </c>
      <c r="Q34" s="237">
        <f>'BAR BB| Open rates'!Q34*0.82+25</f>
        <v>64640.999999999993</v>
      </c>
      <c r="R34" s="237">
        <f>'BAR BB| Open rates'!R34*0.82+25</f>
        <v>64640.999999999993</v>
      </c>
      <c r="S34" s="237">
        <f>'BAR BB| Open rates'!S34*0.82+25</f>
        <v>64640.999999999993</v>
      </c>
      <c r="T34" s="237">
        <f>'BAR BB| Open rates'!T34*0.82+25</f>
        <v>64640.999999999993</v>
      </c>
      <c r="U34" s="237">
        <f>'BAR BB| Open rates'!U34*0.82+25</f>
        <v>64640.999999999993</v>
      </c>
      <c r="V34" s="237">
        <f>'BAR BB| Open rates'!V34*0.82+25</f>
        <v>64640.999999999993</v>
      </c>
      <c r="W34" s="237">
        <f>'BAR BB| Open rates'!W34*0.82+25</f>
        <v>66281</v>
      </c>
      <c r="X34" s="237">
        <f>'BAR BB| Open rates'!X34*0.82+25</f>
        <v>66281</v>
      </c>
      <c r="Y34" s="237">
        <f>'BAR BB| Open rates'!Y34*0.82+25</f>
        <v>64640.999999999993</v>
      </c>
      <c r="Z34" s="237">
        <f>'BAR BB| Open rates'!Z34*0.82+25</f>
        <v>64640.999999999993</v>
      </c>
      <c r="AA34" s="237">
        <f>'BAR BB| Open rates'!AA34*0.82+25</f>
        <v>64640.999999999993</v>
      </c>
      <c r="AB34" s="237">
        <f>'BAR BB| Open rates'!AB34*0.82+25</f>
        <v>64640.999999999993</v>
      </c>
      <c r="AC34" s="237">
        <f>'BAR BB| Open rates'!AC34*0.82+25</f>
        <v>64640.999999999993</v>
      </c>
      <c r="AD34" s="237">
        <f>'BAR BB| Open rates'!AD34*0.82+25</f>
        <v>66281</v>
      </c>
      <c r="AE34" s="237">
        <f>'BAR BB| Open rates'!AE34*0.82+25</f>
        <v>66281</v>
      </c>
      <c r="AF34" s="237">
        <f>'BAR BB| Open rates'!AF34*0.82+25</f>
        <v>64640.999999999993</v>
      </c>
      <c r="AG34" s="237">
        <f>'BAR BB| Open rates'!AG34*0.82+25</f>
        <v>64640.999999999993</v>
      </c>
      <c r="AH34" s="237">
        <f>'BAR BB| Open rates'!AH34*0.82+25</f>
        <v>64640.999999999993</v>
      </c>
      <c r="AI34" s="237">
        <f>'BAR BB| Open rates'!AI34*0.82+25</f>
        <v>64640.999999999993</v>
      </c>
      <c r="AJ34" s="237">
        <f>'BAR BB| Open rates'!AJ34*0.82+25</f>
        <v>64640.999999999993</v>
      </c>
      <c r="AK34" s="237">
        <f>'BAR BB| Open rates'!AK34*0.82+25</f>
        <v>66281</v>
      </c>
      <c r="AL34" s="237">
        <f>'BAR BB| Open rates'!AL34*0.82+25</f>
        <v>66281</v>
      </c>
      <c r="AM34" s="237">
        <f>'BAR BB| Open rates'!AM34*0.82+25</f>
        <v>64640.999999999993</v>
      </c>
      <c r="AN34" s="237">
        <f>'BAR BB| Open rates'!AN34*0.82+25</f>
        <v>64640.999999999993</v>
      </c>
      <c r="AO34" s="237">
        <f>'BAR BB| Open rates'!AO34*0.82+25</f>
        <v>64640.999999999993</v>
      </c>
      <c r="AP34" s="237">
        <f>'BAR BB| Open rates'!AP34*0.82+25</f>
        <v>64640.999999999993</v>
      </c>
      <c r="AQ34" s="237">
        <f>'BAR BB| Open rates'!AQ34*0.82+25</f>
        <v>64640.999999999993</v>
      </c>
      <c r="AR34" s="237">
        <f>'BAR BB| Open rates'!AR34*0.82+25</f>
        <v>66281</v>
      </c>
      <c r="AS34" s="237">
        <f>'BAR BB| Open rates'!AS34*0.82+25</f>
        <v>66281</v>
      </c>
      <c r="AT34" s="237">
        <f>'BAR BB| Open rates'!AT34*0.82+25</f>
        <v>64640.999999999993</v>
      </c>
      <c r="AU34" s="237">
        <f>'BAR BB| Open rates'!AU34*0.82+25</f>
        <v>64640.999999999993</v>
      </c>
      <c r="AV34" s="237">
        <f>'BAR BB| Open rates'!AV34*0.82+25</f>
        <v>64640.999999999993</v>
      </c>
      <c r="AW34" s="237">
        <f>'BAR BB| Open rates'!AW34*0.82+25</f>
        <v>64640.999999999993</v>
      </c>
      <c r="AX34" s="237">
        <f>'BAR BB| Open rates'!AX34*0.82+25</f>
        <v>64640.999999999993</v>
      </c>
      <c r="AY34" s="237">
        <f>'BAR BB| Open rates'!AY34*0.82+25</f>
        <v>66281</v>
      </c>
      <c r="AZ34" s="237">
        <f>'BAR BB| Open rates'!AZ34*0.82+25</f>
        <v>66281</v>
      </c>
      <c r="BA34" s="237">
        <f>'BAR BB| Open rates'!BA34*0.82+25</f>
        <v>64640.999999999993</v>
      </c>
      <c r="BB34" s="237">
        <f>'BAR BB| Open rates'!BB34*0.82+25</f>
        <v>64640.999999999993</v>
      </c>
      <c r="BC34" s="237">
        <f>'BAR BB| Open rates'!BC34*0.82+25</f>
        <v>64640.999999999993</v>
      </c>
      <c r="BD34" s="237">
        <f>'BAR BB| Open rates'!BD34*0.82+25</f>
        <v>64640.999999999993</v>
      </c>
      <c r="BE34" s="237">
        <f>'BAR BB| Open rates'!BE34*0.82+25</f>
        <v>64640.999999999993</v>
      </c>
      <c r="BF34" s="237">
        <f>'BAR BB| Open rates'!BF34*0.82+25</f>
        <v>66281</v>
      </c>
      <c r="BG34" s="237">
        <f>'BAR BB| Open rates'!BG34*0.82+25</f>
        <v>66281</v>
      </c>
      <c r="BH34" s="237">
        <f>'BAR BB| Open rates'!BH34*0.82+25</f>
        <v>62016.999999999993</v>
      </c>
      <c r="BI34" s="237">
        <f>'BAR BB| Open rates'!BI34*0.82+25</f>
        <v>62016.999999999993</v>
      </c>
      <c r="BJ34" s="237">
        <f>'BAR BB| Open rates'!BJ34*0.82+25</f>
        <v>62016.999999999993</v>
      </c>
      <c r="BK34" s="237">
        <f>'BAR BB| Open rates'!BK34*0.82+25</f>
        <v>62016.999999999993</v>
      </c>
      <c r="BL34" s="237">
        <f>'BAR BB| Open rates'!BL34*0.82+25</f>
        <v>62016.999999999993</v>
      </c>
      <c r="BM34" s="237">
        <f>'BAR BB| Open rates'!BM34*0.82+25</f>
        <v>63000.999999999993</v>
      </c>
      <c r="BN34" s="237">
        <f>'BAR BB| Open rates'!BN34*0.82+25</f>
        <v>63000.999999999993</v>
      </c>
      <c r="BO34" s="237">
        <f>'BAR BB| Open rates'!BO34*0.82+25</f>
        <v>61196.999999999993</v>
      </c>
      <c r="BP34" s="237">
        <f>'BAR BB| Open rates'!BP34*0.82+25</f>
        <v>61196.999999999993</v>
      </c>
      <c r="BQ34" s="237">
        <f>'BAR BB| Open rates'!BQ34*0.82+25</f>
        <v>47339</v>
      </c>
      <c r="BR34" s="237">
        <f>'BAR BB| Open rates'!BR34*0.82+25</f>
        <v>47339</v>
      </c>
      <c r="BS34" s="237">
        <f>'BAR BB| Open rates'!BS34*0.82+25</f>
        <v>47339</v>
      </c>
      <c r="BT34" s="237">
        <f>'BAR BB| Open rates'!BT34*0.82+25</f>
        <v>47339</v>
      </c>
      <c r="BU34" s="237">
        <f>'BAR BB| Open rates'!BU34*0.82+25</f>
        <v>47339</v>
      </c>
      <c r="BV34" s="237">
        <f>'BAR BB| Open rates'!BV34*0.82+25</f>
        <v>45535</v>
      </c>
      <c r="BW34" s="237">
        <f>'BAR BB| Open rates'!BW34*0.82+25</f>
        <v>45535</v>
      </c>
      <c r="BX34" s="237">
        <f>'BAR BB| Open rates'!BX34*0.82+25</f>
        <v>45535</v>
      </c>
      <c r="BY34" s="237">
        <f>'BAR BB| Open rates'!BY34*0.82+25</f>
        <v>45535</v>
      </c>
      <c r="BZ34" s="237">
        <f>'BAR BB| Open rates'!BZ34*0.82+25</f>
        <v>45535</v>
      </c>
      <c r="CA34" s="237">
        <f>'BAR BB| Open rates'!CA34*0.82+25</f>
        <v>47339</v>
      </c>
      <c r="CB34" s="237">
        <f>'BAR BB| Open rates'!CB34*0.82+25</f>
        <v>47339</v>
      </c>
      <c r="CC34" s="237">
        <f>'BAR BB| Open rates'!CC34*0.82+25</f>
        <v>45535</v>
      </c>
      <c r="CD34" s="237">
        <f>'BAR BB| Open rates'!CD34*0.82+25</f>
        <v>45535</v>
      </c>
      <c r="CE34" s="237">
        <f>'BAR BB| Open rates'!CE34*0.82+25</f>
        <v>45535</v>
      </c>
      <c r="CF34" s="237">
        <f>'BAR BB| Open rates'!CF34*0.82+25</f>
        <v>45535</v>
      </c>
      <c r="CG34" s="237">
        <f>'BAR BB| Open rates'!CG34*0.82+25</f>
        <v>45535</v>
      </c>
      <c r="CH34" s="237">
        <f>'BAR BB| Open rates'!CH34*0.82+25</f>
        <v>47339</v>
      </c>
      <c r="CI34" s="237">
        <f>'BAR BB| Open rates'!CI34*0.82+25</f>
        <v>47339</v>
      </c>
      <c r="CJ34" s="237">
        <f>'BAR BB| Open rates'!CJ34*0.82+25</f>
        <v>45535</v>
      </c>
      <c r="CK34" s="237">
        <f>'BAR BB| Open rates'!CK34*0.82+25</f>
        <v>45535</v>
      </c>
      <c r="CL34" s="237">
        <f>'BAR BB| Open rates'!CL34*0.82+25</f>
        <v>45535</v>
      </c>
      <c r="CM34" s="237">
        <f>'BAR BB| Open rates'!CM34*0.82+25</f>
        <v>45535</v>
      </c>
      <c r="CN34" s="237">
        <f>'BAR BB| Open rates'!CN34*0.82+25</f>
        <v>45535</v>
      </c>
      <c r="CO34" s="237">
        <f>'BAR BB| Open rates'!CO34*0.82+25</f>
        <v>47339</v>
      </c>
      <c r="CP34" s="237">
        <f>'BAR BB| Open rates'!CP34*0.82+25</f>
        <v>47339</v>
      </c>
      <c r="CQ34" s="237">
        <f>'BAR BB| Open rates'!CQ34*0.82+25</f>
        <v>45535</v>
      </c>
      <c r="CR34" s="237">
        <f>'BAR BB| Open rates'!CR34*0.82+25</f>
        <v>45535</v>
      </c>
      <c r="CS34" s="237">
        <f>'BAR BB| Open rates'!CS34*0.82+25</f>
        <v>45535</v>
      </c>
      <c r="CT34" s="237">
        <f>'BAR BB| Open rates'!CT34*0.82+25</f>
        <v>45535</v>
      </c>
      <c r="CU34" s="237">
        <f>'BAR BB| Open rates'!CU34*0.82+25</f>
        <v>44141</v>
      </c>
      <c r="CV34" s="237">
        <f>'BAR BB| Open rates'!CV34*0.82+25</f>
        <v>44141</v>
      </c>
      <c r="CW34" s="237">
        <f>'BAR BB| Open rates'!CW34*0.82+25</f>
        <v>44141</v>
      </c>
      <c r="CX34" s="237">
        <f>'BAR BB| Open rates'!CX34*0.82+25</f>
        <v>42501</v>
      </c>
      <c r="CY34" s="237">
        <f>'BAR BB| Open rates'!CY34*0.82+25</f>
        <v>42501</v>
      </c>
      <c r="CZ34" s="237">
        <f>'BAR BB| Open rates'!CZ34*0.82+25</f>
        <v>42501</v>
      </c>
      <c r="DA34" s="237">
        <f>'BAR BB| Open rates'!DA34*0.82+25</f>
        <v>42501</v>
      </c>
      <c r="DB34" s="237">
        <f>'BAR BB| Open rates'!DB34*0.82+25</f>
        <v>42501</v>
      </c>
      <c r="DC34" s="237">
        <f>'BAR BB| Open rates'!DC34*0.82+25</f>
        <v>44141</v>
      </c>
      <c r="DD34" s="237">
        <f>'BAR BB| Open rates'!DD34*0.82+25</f>
        <v>44141</v>
      </c>
      <c r="DE34" s="237">
        <f>'BAR BB| Open rates'!DE34*0.82+25</f>
        <v>42501</v>
      </c>
      <c r="DF34" s="237">
        <f>'BAR BB| Open rates'!DF34*0.82+25</f>
        <v>42501</v>
      </c>
      <c r="DG34" s="237">
        <f>'BAR BB| Open rates'!DG34*0.82+25</f>
        <v>42501</v>
      </c>
      <c r="DH34" s="237">
        <f>'BAR BB| Open rates'!DH34*0.82+25</f>
        <v>42501</v>
      </c>
      <c r="DI34" s="237">
        <f>'BAR BB| Open rates'!DI34*0.82+25</f>
        <v>42501</v>
      </c>
      <c r="DJ34" s="237">
        <f>'BAR BB| Open rates'!DJ34*0.82+25</f>
        <v>44141</v>
      </c>
      <c r="DK34" s="237">
        <f>'BAR BB| Open rates'!DK34*0.82+25</f>
        <v>44141</v>
      </c>
      <c r="DL34" s="237">
        <f>'BAR BB| Open rates'!DL34*0.82+25</f>
        <v>42501</v>
      </c>
      <c r="DM34" s="237">
        <f>'BAR BB| Open rates'!DM34*0.82+25</f>
        <v>42501</v>
      </c>
      <c r="DN34" s="237">
        <f>'BAR BB| Open rates'!DN34*0.82+25</f>
        <v>42501</v>
      </c>
      <c r="DO34" s="237">
        <f>'BAR BB| Open rates'!DO34*0.82+25</f>
        <v>42501</v>
      </c>
      <c r="DP34" s="237">
        <f>'BAR BB| Open rates'!DP34*0.82+25</f>
        <v>42501</v>
      </c>
      <c r="DQ34" s="237">
        <f>'BAR BB| Open rates'!DQ34*0.82+25</f>
        <v>44141</v>
      </c>
      <c r="DR34" s="237">
        <f>'BAR BB| Open rates'!DR34*0.82+25</f>
        <v>44141</v>
      </c>
      <c r="DS34" s="237">
        <f>'BAR BB| Open rates'!DS34*0.82+25</f>
        <v>42501</v>
      </c>
      <c r="DT34" s="237">
        <f>'BAR BB| Open rates'!DT34*0.82+25</f>
        <v>42501</v>
      </c>
      <c r="DU34" s="237">
        <f>'BAR BB| Open rates'!DU34*0.82+25</f>
        <v>42501</v>
      </c>
      <c r="DV34" s="237">
        <f>'BAR BB| Open rates'!DV34*0.82+25</f>
        <v>42501</v>
      </c>
      <c r="DW34" s="237">
        <f>'BAR BB| Open rates'!DW34*0.82+25</f>
        <v>42501</v>
      </c>
      <c r="DX34" s="237">
        <f>'BAR BB| Open rates'!DX34*0.82+25</f>
        <v>44141</v>
      </c>
      <c r="DY34" s="237">
        <f>'BAR BB| Open rates'!DY34*0.82+25</f>
        <v>44141</v>
      </c>
      <c r="DZ34" s="237">
        <f>'BAR BB| Open rates'!DZ34*0.82+25</f>
        <v>45535</v>
      </c>
      <c r="EA34" s="237">
        <f>'BAR BB| Open rates'!EA34*0.82+25</f>
        <v>45535</v>
      </c>
      <c r="EB34" s="237">
        <f>'BAR BB| Open rates'!EB34*0.82+25</f>
        <v>45535</v>
      </c>
      <c r="EC34" s="237">
        <f>'BAR BB| Open rates'!EC34*0.82+25</f>
        <v>47339</v>
      </c>
      <c r="ED34" s="237">
        <f>'BAR BB| Open rates'!ED34*0.82+25</f>
        <v>47339</v>
      </c>
      <c r="EE34" s="237">
        <f>'BAR BB| Open rates'!EE34*0.82+25</f>
        <v>47339</v>
      </c>
      <c r="EF34" s="237">
        <f>'BAR BB| Open rates'!EF34*0.82+25</f>
        <v>47339</v>
      </c>
      <c r="EG34" s="237">
        <f>'BAR BB| Open rates'!EG34*0.82+25</f>
        <v>41681</v>
      </c>
      <c r="EH34" s="237">
        <f>'BAR BB| Open rates'!EH34*0.82+25</f>
        <v>37581</v>
      </c>
      <c r="EI34" s="237">
        <f>'BAR BB| Open rates'!EI34*0.82+25</f>
        <v>37581</v>
      </c>
      <c r="EJ34" s="237">
        <f>'BAR BB| Open rates'!EJ34*0.82+25</f>
        <v>37581</v>
      </c>
      <c r="EK34" s="237">
        <f>'BAR BB| Open rates'!EK34*0.82+25</f>
        <v>37581</v>
      </c>
      <c r="EL34" s="237">
        <f>'BAR BB| Open rates'!EL34*0.82+25</f>
        <v>38401</v>
      </c>
      <c r="EM34" s="237">
        <f>'BAR BB| Open rates'!EM34*0.82+25</f>
        <v>38401</v>
      </c>
      <c r="EN34" s="237">
        <f>'BAR BB| Open rates'!EN34*0.82+25</f>
        <v>37581</v>
      </c>
      <c r="EO34" s="237">
        <f>'BAR BB| Open rates'!EO34*0.82+25</f>
        <v>37581</v>
      </c>
      <c r="EP34" s="237">
        <f>'BAR BB| Open rates'!EP34*0.82+25</f>
        <v>37581</v>
      </c>
      <c r="EQ34" s="237">
        <f>'BAR BB| Open rates'!EQ34*0.82+25</f>
        <v>37581</v>
      </c>
      <c r="ER34" s="237">
        <f>'BAR BB| Open rates'!ER34*0.82+25</f>
        <v>37581</v>
      </c>
      <c r="ES34" s="237">
        <f>'BAR BB| Open rates'!ES34*0.82+25</f>
        <v>38401</v>
      </c>
      <c r="ET34" s="237">
        <f>'BAR BB| Open rates'!ET34*0.82+25</f>
        <v>38401</v>
      </c>
      <c r="EU34" s="237">
        <f>'BAR BB| Open rates'!EU34*0.82+25</f>
        <v>37581</v>
      </c>
      <c r="EV34" s="237">
        <f>'BAR BB| Open rates'!EV34*0.82+25</f>
        <v>37581</v>
      </c>
      <c r="EW34" s="237">
        <f>'BAR BB| Open rates'!EW34*0.82+25</f>
        <v>37581</v>
      </c>
      <c r="EX34" s="237">
        <f>'BAR BB| Open rates'!EX34*0.82+25</f>
        <v>37581</v>
      </c>
      <c r="EY34" s="237">
        <f>'BAR BB| Open rates'!EY34*0.82+25</f>
        <v>37581</v>
      </c>
      <c r="EZ34" s="237">
        <f>'BAR BB| Open rates'!EZ34*0.82+25</f>
        <v>38401</v>
      </c>
      <c r="FA34" s="237">
        <f>'BAR BB| Open rates'!FA34*0.82+25</f>
        <v>38401</v>
      </c>
      <c r="FB34" s="237">
        <f>'BAR BB| Open rates'!FB34*0.82+25</f>
        <v>37581</v>
      </c>
      <c r="FC34" s="237">
        <f>'BAR BB| Open rates'!FC34*0.82+25</f>
        <v>37581</v>
      </c>
      <c r="FD34" s="237">
        <f>'BAR BB| Open rates'!FD34*0.82+25</f>
        <v>37581</v>
      </c>
      <c r="FE34" s="237">
        <f>'BAR BB| Open rates'!FE34*0.82+25</f>
        <v>37581</v>
      </c>
      <c r="FF34" s="237">
        <f>'BAR BB| Open rates'!FF34*0.82+25</f>
        <v>37581</v>
      </c>
      <c r="FG34" s="237">
        <f>'BAR BB| Open rates'!FG34*0.82+25</f>
        <v>38401</v>
      </c>
      <c r="FH34" s="237">
        <f>'BAR BB| Open rates'!FH34*0.82+25</f>
        <v>38401</v>
      </c>
      <c r="FI34" s="237">
        <f>'BAR BB| Open rates'!FI34*0.82+25</f>
        <v>37581</v>
      </c>
      <c r="FJ34" s="237">
        <f>'BAR BB| Open rates'!FJ34*0.82+25</f>
        <v>37581</v>
      </c>
      <c r="FK34" s="237">
        <f>'BAR BB| Open rates'!FK34*0.82+25</f>
        <v>37581</v>
      </c>
      <c r="FL34" s="237">
        <f>'BAR BB| Open rates'!FL34*0.82+25</f>
        <v>37581</v>
      </c>
      <c r="FM34" s="237">
        <f>'BAR BB| Open rates'!FM34*0.82+25</f>
        <v>37581</v>
      </c>
      <c r="FN34" s="237">
        <f>'BAR BB| Open rates'!FN34*0.82+25</f>
        <v>38401</v>
      </c>
      <c r="FO34" s="237">
        <f>'BAR BB| Open rates'!FO34*0.82+25</f>
        <v>38401</v>
      </c>
      <c r="FP34" s="237">
        <f>'BAR BB| Open rates'!FP34*0.82+25</f>
        <v>37581</v>
      </c>
      <c r="FQ34" s="237">
        <f>'BAR BB| Open rates'!FQ34*0.82+25</f>
        <v>37581</v>
      </c>
      <c r="FR34" s="237">
        <f>'BAR BB| Open rates'!FR34*0.82+25</f>
        <v>37581</v>
      </c>
      <c r="FS34" s="237">
        <f>'BAR BB| Open rates'!FS34*0.82+25</f>
        <v>37581</v>
      </c>
      <c r="FT34" s="237">
        <f>'BAR BB| Open rates'!FT34*0.82+25</f>
        <v>37581</v>
      </c>
      <c r="FU34" s="237">
        <f>'BAR BB| Open rates'!FU34*0.82+25</f>
        <v>38401</v>
      </c>
      <c r="FV34" s="237">
        <f>'BAR BB| Open rates'!FV34*0.82+25</f>
        <v>38401</v>
      </c>
      <c r="FW34" s="237">
        <f>'BAR BB| Open rates'!FW34*0.82+25</f>
        <v>41435</v>
      </c>
      <c r="FX34" s="237">
        <f>'BAR BB| Open rates'!FX34*0.82+25</f>
        <v>41435</v>
      </c>
      <c r="FY34" s="237">
        <f>'BAR BB| Open rates'!FY34*0.82+25</f>
        <v>41435</v>
      </c>
      <c r="FZ34" s="237">
        <f>'BAR BB| Open rates'!FZ34*0.82+25</f>
        <v>41435</v>
      </c>
      <c r="GA34" s="237">
        <f>'BAR BB| Open rates'!GA34*0.82+25</f>
        <v>41435</v>
      </c>
      <c r="GB34" s="237">
        <f>'BAR BB| Open rates'!GB34*0.82+25</f>
        <v>43239</v>
      </c>
      <c r="GC34" s="237">
        <f>'BAR BB| Open rates'!GC34*0.82+25</f>
        <v>43239</v>
      </c>
      <c r="GD34" s="237">
        <f>'BAR BB| Open rates'!GD34*0.82+25</f>
        <v>43239</v>
      </c>
      <c r="GE34" s="237">
        <f>'BAR BB| Open rates'!GE34*0.82+25</f>
        <v>43239</v>
      </c>
    </row>
    <row r="35" spans="1:187" s="36" customFormat="1" ht="14.25" customHeight="1" x14ac:dyDescent="0.2">
      <c r="A35" s="237">
        <v>3</v>
      </c>
      <c r="B35" s="237">
        <f>'BAR BB| Open rates'!B35*0.82+25</f>
        <v>67675</v>
      </c>
      <c r="C35" s="237">
        <f>'BAR BB| Open rates'!C35*0.82+25</f>
        <v>67675</v>
      </c>
      <c r="D35" s="237">
        <f>'BAR BB| Open rates'!D35*0.82+25</f>
        <v>65460.999999999993</v>
      </c>
      <c r="E35" s="237">
        <f>'BAR BB| Open rates'!E35*0.82+25</f>
        <v>65460.999999999993</v>
      </c>
      <c r="F35" s="237">
        <f>'BAR BB| Open rates'!F35*0.82+25</f>
        <v>63656.999999999993</v>
      </c>
      <c r="G35" s="237">
        <f>'BAR BB| Open rates'!G35*0.82+25</f>
        <v>65460.999999999993</v>
      </c>
      <c r="H35" s="237">
        <f>'BAR BB| Open rates'!H35*0.82+25</f>
        <v>65460.999999999993</v>
      </c>
      <c r="I35" s="237">
        <f>'BAR BB| Open rates'!I35*0.82+25</f>
        <v>67101</v>
      </c>
      <c r="J35" s="237">
        <f>'BAR BB| Open rates'!J35*0.82+25</f>
        <v>67101</v>
      </c>
      <c r="K35" s="237">
        <f>'BAR BB| Open rates'!K35*0.82+25</f>
        <v>65460.999999999993</v>
      </c>
      <c r="L35" s="237">
        <f>'BAR BB| Open rates'!L35*0.82+25</f>
        <v>65460.999999999993</v>
      </c>
      <c r="M35" s="237">
        <f>'BAR BB| Open rates'!M35*0.82+25</f>
        <v>65460.999999999993</v>
      </c>
      <c r="N35" s="237">
        <f>'BAR BB| Open rates'!N35*0.82+25</f>
        <v>65460.999999999993</v>
      </c>
      <c r="O35" s="237">
        <f>'BAR BB| Open rates'!O35*0.82+25</f>
        <v>65460.999999999993</v>
      </c>
      <c r="P35" s="237">
        <f>'BAR BB| Open rates'!P35*0.82+25</f>
        <v>67101</v>
      </c>
      <c r="Q35" s="237">
        <f>'BAR BB| Open rates'!Q35*0.82+25</f>
        <v>67101</v>
      </c>
      <c r="R35" s="237">
        <f>'BAR BB| Open rates'!R35*0.82+25</f>
        <v>67101</v>
      </c>
      <c r="S35" s="237">
        <f>'BAR BB| Open rates'!S35*0.82+25</f>
        <v>67101</v>
      </c>
      <c r="T35" s="237">
        <f>'BAR BB| Open rates'!T35*0.82+25</f>
        <v>67101</v>
      </c>
      <c r="U35" s="237">
        <f>'BAR BB| Open rates'!U35*0.82+25</f>
        <v>67101</v>
      </c>
      <c r="V35" s="237">
        <f>'BAR BB| Open rates'!V35*0.82+25</f>
        <v>67101</v>
      </c>
      <c r="W35" s="237">
        <f>'BAR BB| Open rates'!W35*0.82+25</f>
        <v>68741</v>
      </c>
      <c r="X35" s="237">
        <f>'BAR BB| Open rates'!X35*0.82+25</f>
        <v>68741</v>
      </c>
      <c r="Y35" s="237">
        <f>'BAR BB| Open rates'!Y35*0.82+25</f>
        <v>67101</v>
      </c>
      <c r="Z35" s="237">
        <f>'BAR BB| Open rates'!Z35*0.82+25</f>
        <v>67101</v>
      </c>
      <c r="AA35" s="237">
        <f>'BAR BB| Open rates'!AA35*0.82+25</f>
        <v>67101</v>
      </c>
      <c r="AB35" s="237">
        <f>'BAR BB| Open rates'!AB35*0.82+25</f>
        <v>67101</v>
      </c>
      <c r="AC35" s="237">
        <f>'BAR BB| Open rates'!AC35*0.82+25</f>
        <v>67101</v>
      </c>
      <c r="AD35" s="237">
        <f>'BAR BB| Open rates'!AD35*0.82+25</f>
        <v>68741</v>
      </c>
      <c r="AE35" s="237">
        <f>'BAR BB| Open rates'!AE35*0.82+25</f>
        <v>68741</v>
      </c>
      <c r="AF35" s="237">
        <f>'BAR BB| Open rates'!AF35*0.82+25</f>
        <v>67101</v>
      </c>
      <c r="AG35" s="237">
        <f>'BAR BB| Open rates'!AG35*0.82+25</f>
        <v>67101</v>
      </c>
      <c r="AH35" s="237">
        <f>'BAR BB| Open rates'!AH35*0.82+25</f>
        <v>67101</v>
      </c>
      <c r="AI35" s="237">
        <f>'BAR BB| Open rates'!AI35*0.82+25</f>
        <v>67101</v>
      </c>
      <c r="AJ35" s="237">
        <f>'BAR BB| Open rates'!AJ35*0.82+25</f>
        <v>67101</v>
      </c>
      <c r="AK35" s="237">
        <f>'BAR BB| Open rates'!AK35*0.82+25</f>
        <v>68741</v>
      </c>
      <c r="AL35" s="237">
        <f>'BAR BB| Open rates'!AL35*0.82+25</f>
        <v>68741</v>
      </c>
      <c r="AM35" s="237">
        <f>'BAR BB| Open rates'!AM35*0.82+25</f>
        <v>67101</v>
      </c>
      <c r="AN35" s="237">
        <f>'BAR BB| Open rates'!AN35*0.82+25</f>
        <v>67101</v>
      </c>
      <c r="AO35" s="237">
        <f>'BAR BB| Open rates'!AO35*0.82+25</f>
        <v>67101</v>
      </c>
      <c r="AP35" s="237">
        <f>'BAR BB| Open rates'!AP35*0.82+25</f>
        <v>67101</v>
      </c>
      <c r="AQ35" s="237">
        <f>'BAR BB| Open rates'!AQ35*0.82+25</f>
        <v>67101</v>
      </c>
      <c r="AR35" s="237">
        <f>'BAR BB| Open rates'!AR35*0.82+25</f>
        <v>68741</v>
      </c>
      <c r="AS35" s="237">
        <f>'BAR BB| Open rates'!AS35*0.82+25</f>
        <v>68741</v>
      </c>
      <c r="AT35" s="237">
        <f>'BAR BB| Open rates'!AT35*0.82+25</f>
        <v>67101</v>
      </c>
      <c r="AU35" s="237">
        <f>'BAR BB| Open rates'!AU35*0.82+25</f>
        <v>67101</v>
      </c>
      <c r="AV35" s="237">
        <f>'BAR BB| Open rates'!AV35*0.82+25</f>
        <v>67101</v>
      </c>
      <c r="AW35" s="237">
        <f>'BAR BB| Open rates'!AW35*0.82+25</f>
        <v>67101</v>
      </c>
      <c r="AX35" s="237">
        <f>'BAR BB| Open rates'!AX35*0.82+25</f>
        <v>67101</v>
      </c>
      <c r="AY35" s="237">
        <f>'BAR BB| Open rates'!AY35*0.82+25</f>
        <v>68741</v>
      </c>
      <c r="AZ35" s="237">
        <f>'BAR BB| Open rates'!AZ35*0.82+25</f>
        <v>68741</v>
      </c>
      <c r="BA35" s="237">
        <f>'BAR BB| Open rates'!BA35*0.82+25</f>
        <v>67101</v>
      </c>
      <c r="BB35" s="237">
        <f>'BAR BB| Open rates'!BB35*0.82+25</f>
        <v>67101</v>
      </c>
      <c r="BC35" s="237">
        <f>'BAR BB| Open rates'!BC35*0.82+25</f>
        <v>67101</v>
      </c>
      <c r="BD35" s="237">
        <f>'BAR BB| Open rates'!BD35*0.82+25</f>
        <v>67101</v>
      </c>
      <c r="BE35" s="237">
        <f>'BAR BB| Open rates'!BE35*0.82+25</f>
        <v>67101</v>
      </c>
      <c r="BF35" s="237">
        <f>'BAR BB| Open rates'!BF35*0.82+25</f>
        <v>68741</v>
      </c>
      <c r="BG35" s="237">
        <f>'BAR BB| Open rates'!BG35*0.82+25</f>
        <v>68741</v>
      </c>
      <c r="BH35" s="237">
        <f>'BAR BB| Open rates'!BH35*0.82+25</f>
        <v>64476.999999999993</v>
      </c>
      <c r="BI35" s="237">
        <f>'BAR BB| Open rates'!BI35*0.82+25</f>
        <v>64476.999999999993</v>
      </c>
      <c r="BJ35" s="237">
        <f>'BAR BB| Open rates'!BJ35*0.82+25</f>
        <v>64476.999999999993</v>
      </c>
      <c r="BK35" s="237">
        <f>'BAR BB| Open rates'!BK35*0.82+25</f>
        <v>64476.999999999993</v>
      </c>
      <c r="BL35" s="237">
        <f>'BAR BB| Open rates'!BL35*0.82+25</f>
        <v>64476.999999999993</v>
      </c>
      <c r="BM35" s="237">
        <f>'BAR BB| Open rates'!BM35*0.82+25</f>
        <v>65460.999999999993</v>
      </c>
      <c r="BN35" s="237">
        <f>'BAR BB| Open rates'!BN35*0.82+25</f>
        <v>65460.999999999993</v>
      </c>
      <c r="BO35" s="237">
        <f>'BAR BB| Open rates'!BO35*0.82+25</f>
        <v>63656.999999999993</v>
      </c>
      <c r="BP35" s="237">
        <f>'BAR BB| Open rates'!BP35*0.82+25</f>
        <v>63656.999999999993</v>
      </c>
      <c r="BQ35" s="237">
        <f>'BAR BB| Open rates'!BQ35*0.82+25</f>
        <v>49799</v>
      </c>
      <c r="BR35" s="237">
        <f>'BAR BB| Open rates'!BR35*0.82+25</f>
        <v>49799</v>
      </c>
      <c r="BS35" s="237">
        <f>'BAR BB| Open rates'!BS35*0.82+25</f>
        <v>49799</v>
      </c>
      <c r="BT35" s="237">
        <f>'BAR BB| Open rates'!BT35*0.82+25</f>
        <v>49799</v>
      </c>
      <c r="BU35" s="237">
        <f>'BAR BB| Open rates'!BU35*0.82+25</f>
        <v>49799</v>
      </c>
      <c r="BV35" s="237">
        <f>'BAR BB| Open rates'!BV35*0.82+25</f>
        <v>47995</v>
      </c>
      <c r="BW35" s="237">
        <f>'BAR BB| Open rates'!BW35*0.82+25</f>
        <v>47995</v>
      </c>
      <c r="BX35" s="237">
        <f>'BAR BB| Open rates'!BX35*0.82+25</f>
        <v>47995</v>
      </c>
      <c r="BY35" s="237">
        <f>'BAR BB| Open rates'!BY35*0.82+25</f>
        <v>47995</v>
      </c>
      <c r="BZ35" s="237">
        <f>'BAR BB| Open rates'!BZ35*0.82+25</f>
        <v>47995</v>
      </c>
      <c r="CA35" s="237">
        <f>'BAR BB| Open rates'!CA35*0.82+25</f>
        <v>49799</v>
      </c>
      <c r="CB35" s="237">
        <f>'BAR BB| Open rates'!CB35*0.82+25</f>
        <v>49799</v>
      </c>
      <c r="CC35" s="237">
        <f>'BAR BB| Open rates'!CC35*0.82+25</f>
        <v>47995</v>
      </c>
      <c r="CD35" s="237">
        <f>'BAR BB| Open rates'!CD35*0.82+25</f>
        <v>47995</v>
      </c>
      <c r="CE35" s="237">
        <f>'BAR BB| Open rates'!CE35*0.82+25</f>
        <v>47995</v>
      </c>
      <c r="CF35" s="237">
        <f>'BAR BB| Open rates'!CF35*0.82+25</f>
        <v>47995</v>
      </c>
      <c r="CG35" s="237">
        <f>'BAR BB| Open rates'!CG35*0.82+25</f>
        <v>47995</v>
      </c>
      <c r="CH35" s="237">
        <f>'BAR BB| Open rates'!CH35*0.82+25</f>
        <v>49799</v>
      </c>
      <c r="CI35" s="237">
        <f>'BAR BB| Open rates'!CI35*0.82+25</f>
        <v>49799</v>
      </c>
      <c r="CJ35" s="237">
        <f>'BAR BB| Open rates'!CJ35*0.82+25</f>
        <v>47995</v>
      </c>
      <c r="CK35" s="237">
        <f>'BAR BB| Open rates'!CK35*0.82+25</f>
        <v>47995</v>
      </c>
      <c r="CL35" s="237">
        <f>'BAR BB| Open rates'!CL35*0.82+25</f>
        <v>47995</v>
      </c>
      <c r="CM35" s="237">
        <f>'BAR BB| Open rates'!CM35*0.82+25</f>
        <v>47995</v>
      </c>
      <c r="CN35" s="237">
        <f>'BAR BB| Open rates'!CN35*0.82+25</f>
        <v>47995</v>
      </c>
      <c r="CO35" s="237">
        <f>'BAR BB| Open rates'!CO35*0.82+25</f>
        <v>49799</v>
      </c>
      <c r="CP35" s="237">
        <f>'BAR BB| Open rates'!CP35*0.82+25</f>
        <v>49799</v>
      </c>
      <c r="CQ35" s="237">
        <f>'BAR BB| Open rates'!CQ35*0.82+25</f>
        <v>47995</v>
      </c>
      <c r="CR35" s="237">
        <f>'BAR BB| Open rates'!CR35*0.82+25</f>
        <v>47995</v>
      </c>
      <c r="CS35" s="237">
        <f>'BAR BB| Open rates'!CS35*0.82+25</f>
        <v>47995</v>
      </c>
      <c r="CT35" s="237">
        <f>'BAR BB| Open rates'!CT35*0.82+25</f>
        <v>47995</v>
      </c>
      <c r="CU35" s="237">
        <f>'BAR BB| Open rates'!CU35*0.82+25</f>
        <v>46601</v>
      </c>
      <c r="CV35" s="237">
        <f>'BAR BB| Open rates'!CV35*0.82+25</f>
        <v>46601</v>
      </c>
      <c r="CW35" s="237">
        <f>'BAR BB| Open rates'!CW35*0.82+25</f>
        <v>46601</v>
      </c>
      <c r="CX35" s="237">
        <f>'BAR BB| Open rates'!CX35*0.82+25</f>
        <v>44961</v>
      </c>
      <c r="CY35" s="237">
        <f>'BAR BB| Open rates'!CY35*0.82+25</f>
        <v>44961</v>
      </c>
      <c r="CZ35" s="237">
        <f>'BAR BB| Open rates'!CZ35*0.82+25</f>
        <v>44961</v>
      </c>
      <c r="DA35" s="237">
        <f>'BAR BB| Open rates'!DA35*0.82+25</f>
        <v>44961</v>
      </c>
      <c r="DB35" s="237">
        <f>'BAR BB| Open rates'!DB35*0.82+25</f>
        <v>44961</v>
      </c>
      <c r="DC35" s="237">
        <f>'BAR BB| Open rates'!DC35*0.82+25</f>
        <v>46601</v>
      </c>
      <c r="DD35" s="237">
        <f>'BAR BB| Open rates'!DD35*0.82+25</f>
        <v>46601</v>
      </c>
      <c r="DE35" s="237">
        <f>'BAR BB| Open rates'!DE35*0.82+25</f>
        <v>44961</v>
      </c>
      <c r="DF35" s="237">
        <f>'BAR BB| Open rates'!DF35*0.82+25</f>
        <v>44961</v>
      </c>
      <c r="DG35" s="237">
        <f>'BAR BB| Open rates'!DG35*0.82+25</f>
        <v>44961</v>
      </c>
      <c r="DH35" s="237">
        <f>'BAR BB| Open rates'!DH35*0.82+25</f>
        <v>44961</v>
      </c>
      <c r="DI35" s="237">
        <f>'BAR BB| Open rates'!DI35*0.82+25</f>
        <v>44961</v>
      </c>
      <c r="DJ35" s="237">
        <f>'BAR BB| Open rates'!DJ35*0.82+25</f>
        <v>46601</v>
      </c>
      <c r="DK35" s="237">
        <f>'BAR BB| Open rates'!DK35*0.82+25</f>
        <v>46601</v>
      </c>
      <c r="DL35" s="237">
        <f>'BAR BB| Open rates'!DL35*0.82+25</f>
        <v>44961</v>
      </c>
      <c r="DM35" s="237">
        <f>'BAR BB| Open rates'!DM35*0.82+25</f>
        <v>44961</v>
      </c>
      <c r="DN35" s="237">
        <f>'BAR BB| Open rates'!DN35*0.82+25</f>
        <v>44961</v>
      </c>
      <c r="DO35" s="237">
        <f>'BAR BB| Open rates'!DO35*0.82+25</f>
        <v>44961</v>
      </c>
      <c r="DP35" s="237">
        <f>'BAR BB| Open rates'!DP35*0.82+25</f>
        <v>44961</v>
      </c>
      <c r="DQ35" s="237">
        <f>'BAR BB| Open rates'!DQ35*0.82+25</f>
        <v>46601</v>
      </c>
      <c r="DR35" s="237">
        <f>'BAR BB| Open rates'!DR35*0.82+25</f>
        <v>46601</v>
      </c>
      <c r="DS35" s="237">
        <f>'BAR BB| Open rates'!DS35*0.82+25</f>
        <v>44961</v>
      </c>
      <c r="DT35" s="237">
        <f>'BAR BB| Open rates'!DT35*0.82+25</f>
        <v>44961</v>
      </c>
      <c r="DU35" s="237">
        <f>'BAR BB| Open rates'!DU35*0.82+25</f>
        <v>44961</v>
      </c>
      <c r="DV35" s="237">
        <f>'BAR BB| Open rates'!DV35*0.82+25</f>
        <v>44961</v>
      </c>
      <c r="DW35" s="237">
        <f>'BAR BB| Open rates'!DW35*0.82+25</f>
        <v>44961</v>
      </c>
      <c r="DX35" s="237">
        <f>'BAR BB| Open rates'!DX35*0.82+25</f>
        <v>46601</v>
      </c>
      <c r="DY35" s="237">
        <f>'BAR BB| Open rates'!DY35*0.82+25</f>
        <v>46601</v>
      </c>
      <c r="DZ35" s="237">
        <f>'BAR BB| Open rates'!DZ35*0.82+25</f>
        <v>47995</v>
      </c>
      <c r="EA35" s="237">
        <f>'BAR BB| Open rates'!EA35*0.82+25</f>
        <v>47995</v>
      </c>
      <c r="EB35" s="237">
        <f>'BAR BB| Open rates'!EB35*0.82+25</f>
        <v>47995</v>
      </c>
      <c r="EC35" s="237">
        <f>'BAR BB| Open rates'!EC35*0.82+25</f>
        <v>49799</v>
      </c>
      <c r="ED35" s="237">
        <f>'BAR BB| Open rates'!ED35*0.82+25</f>
        <v>49799</v>
      </c>
      <c r="EE35" s="237">
        <f>'BAR BB| Open rates'!EE35*0.82+25</f>
        <v>49799</v>
      </c>
      <c r="EF35" s="237">
        <f>'BAR BB| Open rates'!EF35*0.82+25</f>
        <v>49799</v>
      </c>
      <c r="EG35" s="237">
        <f>'BAR BB| Open rates'!EG35*0.82+25</f>
        <v>44141</v>
      </c>
      <c r="EH35" s="237">
        <f>'BAR BB| Open rates'!EH35*0.82+25</f>
        <v>40041</v>
      </c>
      <c r="EI35" s="237">
        <f>'BAR BB| Open rates'!EI35*0.82+25</f>
        <v>40041</v>
      </c>
      <c r="EJ35" s="237">
        <f>'BAR BB| Open rates'!EJ35*0.82+25</f>
        <v>40041</v>
      </c>
      <c r="EK35" s="237">
        <f>'BAR BB| Open rates'!EK35*0.82+25</f>
        <v>40041</v>
      </c>
      <c r="EL35" s="237">
        <f>'BAR BB| Open rates'!EL35*0.82+25</f>
        <v>40861</v>
      </c>
      <c r="EM35" s="237">
        <f>'BAR BB| Open rates'!EM35*0.82+25</f>
        <v>40861</v>
      </c>
      <c r="EN35" s="237">
        <f>'BAR BB| Open rates'!EN35*0.82+25</f>
        <v>40041</v>
      </c>
      <c r="EO35" s="237">
        <f>'BAR BB| Open rates'!EO35*0.82+25</f>
        <v>40041</v>
      </c>
      <c r="EP35" s="237">
        <f>'BAR BB| Open rates'!EP35*0.82+25</f>
        <v>40041</v>
      </c>
      <c r="EQ35" s="237">
        <f>'BAR BB| Open rates'!EQ35*0.82+25</f>
        <v>40041</v>
      </c>
      <c r="ER35" s="237">
        <f>'BAR BB| Open rates'!ER35*0.82+25</f>
        <v>40041</v>
      </c>
      <c r="ES35" s="237">
        <f>'BAR BB| Open rates'!ES35*0.82+25</f>
        <v>40861</v>
      </c>
      <c r="ET35" s="237">
        <f>'BAR BB| Open rates'!ET35*0.82+25</f>
        <v>40861</v>
      </c>
      <c r="EU35" s="237">
        <f>'BAR BB| Open rates'!EU35*0.82+25</f>
        <v>40041</v>
      </c>
      <c r="EV35" s="237">
        <f>'BAR BB| Open rates'!EV35*0.82+25</f>
        <v>40041</v>
      </c>
      <c r="EW35" s="237">
        <f>'BAR BB| Open rates'!EW35*0.82+25</f>
        <v>40041</v>
      </c>
      <c r="EX35" s="237">
        <f>'BAR BB| Open rates'!EX35*0.82+25</f>
        <v>40041</v>
      </c>
      <c r="EY35" s="237">
        <f>'BAR BB| Open rates'!EY35*0.82+25</f>
        <v>40041</v>
      </c>
      <c r="EZ35" s="237">
        <f>'BAR BB| Open rates'!EZ35*0.82+25</f>
        <v>40861</v>
      </c>
      <c r="FA35" s="237">
        <f>'BAR BB| Open rates'!FA35*0.82+25</f>
        <v>40861</v>
      </c>
      <c r="FB35" s="237">
        <f>'BAR BB| Open rates'!FB35*0.82+25</f>
        <v>40041</v>
      </c>
      <c r="FC35" s="237">
        <f>'BAR BB| Open rates'!FC35*0.82+25</f>
        <v>40041</v>
      </c>
      <c r="FD35" s="237">
        <f>'BAR BB| Open rates'!FD35*0.82+25</f>
        <v>40041</v>
      </c>
      <c r="FE35" s="237">
        <f>'BAR BB| Open rates'!FE35*0.82+25</f>
        <v>40041</v>
      </c>
      <c r="FF35" s="237">
        <f>'BAR BB| Open rates'!FF35*0.82+25</f>
        <v>40041</v>
      </c>
      <c r="FG35" s="237">
        <f>'BAR BB| Open rates'!FG35*0.82+25</f>
        <v>40861</v>
      </c>
      <c r="FH35" s="237">
        <f>'BAR BB| Open rates'!FH35*0.82+25</f>
        <v>40861</v>
      </c>
      <c r="FI35" s="237">
        <f>'BAR BB| Open rates'!FI35*0.82+25</f>
        <v>40041</v>
      </c>
      <c r="FJ35" s="237">
        <f>'BAR BB| Open rates'!FJ35*0.82+25</f>
        <v>40041</v>
      </c>
      <c r="FK35" s="237">
        <f>'BAR BB| Open rates'!FK35*0.82+25</f>
        <v>40041</v>
      </c>
      <c r="FL35" s="237">
        <f>'BAR BB| Open rates'!FL35*0.82+25</f>
        <v>40041</v>
      </c>
      <c r="FM35" s="237">
        <f>'BAR BB| Open rates'!FM35*0.82+25</f>
        <v>40041</v>
      </c>
      <c r="FN35" s="237">
        <f>'BAR BB| Open rates'!FN35*0.82+25</f>
        <v>40861</v>
      </c>
      <c r="FO35" s="237">
        <f>'BAR BB| Open rates'!FO35*0.82+25</f>
        <v>40861</v>
      </c>
      <c r="FP35" s="237">
        <f>'BAR BB| Open rates'!FP35*0.82+25</f>
        <v>40041</v>
      </c>
      <c r="FQ35" s="237">
        <f>'BAR BB| Open rates'!FQ35*0.82+25</f>
        <v>40041</v>
      </c>
      <c r="FR35" s="237">
        <f>'BAR BB| Open rates'!FR35*0.82+25</f>
        <v>40041</v>
      </c>
      <c r="FS35" s="237">
        <f>'BAR BB| Open rates'!FS35*0.82+25</f>
        <v>40041</v>
      </c>
      <c r="FT35" s="237">
        <f>'BAR BB| Open rates'!FT35*0.82+25</f>
        <v>40041</v>
      </c>
      <c r="FU35" s="237">
        <f>'BAR BB| Open rates'!FU35*0.82+25</f>
        <v>40861</v>
      </c>
      <c r="FV35" s="237">
        <f>'BAR BB| Open rates'!FV35*0.82+25</f>
        <v>40861</v>
      </c>
      <c r="FW35" s="237">
        <f>'BAR BB| Open rates'!FW35*0.82+25</f>
        <v>43895</v>
      </c>
      <c r="FX35" s="237">
        <f>'BAR BB| Open rates'!FX35*0.82+25</f>
        <v>43895</v>
      </c>
      <c r="FY35" s="237">
        <f>'BAR BB| Open rates'!FY35*0.82+25</f>
        <v>43895</v>
      </c>
      <c r="FZ35" s="237">
        <f>'BAR BB| Open rates'!FZ35*0.82+25</f>
        <v>43895</v>
      </c>
      <c r="GA35" s="237">
        <f>'BAR BB| Open rates'!GA35*0.82+25</f>
        <v>43895</v>
      </c>
      <c r="GB35" s="237">
        <f>'BAR BB| Open rates'!GB35*0.82+25</f>
        <v>45699</v>
      </c>
      <c r="GC35" s="237">
        <f>'BAR BB| Open rates'!GC35*0.82+25</f>
        <v>45699</v>
      </c>
      <c r="GD35" s="237">
        <f>'BAR BB| Open rates'!GD35*0.82+25</f>
        <v>45699</v>
      </c>
      <c r="GE35" s="237">
        <f>'BAR BB| Open rates'!GE35*0.82+25</f>
        <v>45699</v>
      </c>
    </row>
    <row r="36" spans="1:187" s="36" customFormat="1" ht="12" customHeight="1" x14ac:dyDescent="0.2">
      <c r="A36" s="237">
        <v>4</v>
      </c>
      <c r="B36" s="237">
        <f>'BAR BB| Open rates'!B36*0.82+25</f>
        <v>70135</v>
      </c>
      <c r="C36" s="237">
        <f>'BAR BB| Open rates'!C36*0.82+25</f>
        <v>70135</v>
      </c>
      <c r="D36" s="237">
        <f>'BAR BB| Open rates'!D36*0.82+25</f>
        <v>67921</v>
      </c>
      <c r="E36" s="237">
        <f>'BAR BB| Open rates'!E36*0.82+25</f>
        <v>67921</v>
      </c>
      <c r="F36" s="237">
        <f>'BAR BB| Open rates'!F36*0.82+25</f>
        <v>66117</v>
      </c>
      <c r="G36" s="237">
        <f>'BAR BB| Open rates'!G36*0.82+25</f>
        <v>67921</v>
      </c>
      <c r="H36" s="237">
        <f>'BAR BB| Open rates'!H36*0.82+25</f>
        <v>67921</v>
      </c>
      <c r="I36" s="237">
        <f>'BAR BB| Open rates'!I36*0.82+25</f>
        <v>69561</v>
      </c>
      <c r="J36" s="237">
        <f>'BAR BB| Open rates'!J36*0.82+25</f>
        <v>69561</v>
      </c>
      <c r="K36" s="237">
        <f>'BAR BB| Open rates'!K36*0.82+25</f>
        <v>67921</v>
      </c>
      <c r="L36" s="237">
        <f>'BAR BB| Open rates'!L36*0.82+25</f>
        <v>67921</v>
      </c>
      <c r="M36" s="237">
        <f>'BAR BB| Open rates'!M36*0.82+25</f>
        <v>67921</v>
      </c>
      <c r="N36" s="237">
        <f>'BAR BB| Open rates'!N36*0.82+25</f>
        <v>67921</v>
      </c>
      <c r="O36" s="237">
        <f>'BAR BB| Open rates'!O36*0.82+25</f>
        <v>67921</v>
      </c>
      <c r="P36" s="237">
        <f>'BAR BB| Open rates'!P36*0.82+25</f>
        <v>69561</v>
      </c>
      <c r="Q36" s="237">
        <f>'BAR BB| Open rates'!Q36*0.82+25</f>
        <v>69561</v>
      </c>
      <c r="R36" s="237">
        <f>'BAR BB| Open rates'!R36*0.82+25</f>
        <v>69561</v>
      </c>
      <c r="S36" s="237">
        <f>'BAR BB| Open rates'!S36*0.82+25</f>
        <v>69561</v>
      </c>
      <c r="T36" s="237">
        <f>'BAR BB| Open rates'!T36*0.82+25</f>
        <v>69561</v>
      </c>
      <c r="U36" s="237">
        <f>'BAR BB| Open rates'!U36*0.82+25</f>
        <v>69561</v>
      </c>
      <c r="V36" s="237">
        <f>'BAR BB| Open rates'!V36*0.82+25</f>
        <v>69561</v>
      </c>
      <c r="W36" s="237">
        <f>'BAR BB| Open rates'!W36*0.82+25</f>
        <v>71201</v>
      </c>
      <c r="X36" s="237">
        <f>'BAR BB| Open rates'!X36*0.82+25</f>
        <v>71201</v>
      </c>
      <c r="Y36" s="237">
        <f>'BAR BB| Open rates'!Y36*0.82+25</f>
        <v>69561</v>
      </c>
      <c r="Z36" s="237">
        <f>'BAR BB| Open rates'!Z36*0.82+25</f>
        <v>69561</v>
      </c>
      <c r="AA36" s="237">
        <f>'BAR BB| Open rates'!AA36*0.82+25</f>
        <v>69561</v>
      </c>
      <c r="AB36" s="237">
        <f>'BAR BB| Open rates'!AB36*0.82+25</f>
        <v>69561</v>
      </c>
      <c r="AC36" s="237">
        <f>'BAR BB| Open rates'!AC36*0.82+25</f>
        <v>69561</v>
      </c>
      <c r="AD36" s="237">
        <f>'BAR BB| Open rates'!AD36*0.82+25</f>
        <v>71201</v>
      </c>
      <c r="AE36" s="237">
        <f>'BAR BB| Open rates'!AE36*0.82+25</f>
        <v>71201</v>
      </c>
      <c r="AF36" s="237">
        <f>'BAR BB| Open rates'!AF36*0.82+25</f>
        <v>69561</v>
      </c>
      <c r="AG36" s="237">
        <f>'BAR BB| Open rates'!AG36*0.82+25</f>
        <v>69561</v>
      </c>
      <c r="AH36" s="237">
        <f>'BAR BB| Open rates'!AH36*0.82+25</f>
        <v>69561</v>
      </c>
      <c r="AI36" s="237">
        <f>'BAR BB| Open rates'!AI36*0.82+25</f>
        <v>69561</v>
      </c>
      <c r="AJ36" s="237">
        <f>'BAR BB| Open rates'!AJ36*0.82+25</f>
        <v>69561</v>
      </c>
      <c r="AK36" s="237">
        <f>'BAR BB| Open rates'!AK36*0.82+25</f>
        <v>71201</v>
      </c>
      <c r="AL36" s="237">
        <f>'BAR BB| Open rates'!AL36*0.82+25</f>
        <v>71201</v>
      </c>
      <c r="AM36" s="237">
        <f>'BAR BB| Open rates'!AM36*0.82+25</f>
        <v>69561</v>
      </c>
      <c r="AN36" s="237">
        <f>'BAR BB| Open rates'!AN36*0.82+25</f>
        <v>69561</v>
      </c>
      <c r="AO36" s="237">
        <f>'BAR BB| Open rates'!AO36*0.82+25</f>
        <v>69561</v>
      </c>
      <c r="AP36" s="237">
        <f>'BAR BB| Open rates'!AP36*0.82+25</f>
        <v>69561</v>
      </c>
      <c r="AQ36" s="237">
        <f>'BAR BB| Open rates'!AQ36*0.82+25</f>
        <v>69561</v>
      </c>
      <c r="AR36" s="237">
        <f>'BAR BB| Open rates'!AR36*0.82+25</f>
        <v>71201</v>
      </c>
      <c r="AS36" s="237">
        <f>'BAR BB| Open rates'!AS36*0.82+25</f>
        <v>71201</v>
      </c>
      <c r="AT36" s="237">
        <f>'BAR BB| Open rates'!AT36*0.82+25</f>
        <v>69561</v>
      </c>
      <c r="AU36" s="237">
        <f>'BAR BB| Open rates'!AU36*0.82+25</f>
        <v>69561</v>
      </c>
      <c r="AV36" s="237">
        <f>'BAR BB| Open rates'!AV36*0.82+25</f>
        <v>69561</v>
      </c>
      <c r="AW36" s="237">
        <f>'BAR BB| Open rates'!AW36*0.82+25</f>
        <v>69561</v>
      </c>
      <c r="AX36" s="237">
        <f>'BAR BB| Open rates'!AX36*0.82+25</f>
        <v>69561</v>
      </c>
      <c r="AY36" s="237">
        <f>'BAR BB| Open rates'!AY36*0.82+25</f>
        <v>71201</v>
      </c>
      <c r="AZ36" s="237">
        <f>'BAR BB| Open rates'!AZ36*0.82+25</f>
        <v>71201</v>
      </c>
      <c r="BA36" s="237">
        <f>'BAR BB| Open rates'!BA36*0.82+25</f>
        <v>69561</v>
      </c>
      <c r="BB36" s="237">
        <f>'BAR BB| Open rates'!BB36*0.82+25</f>
        <v>69561</v>
      </c>
      <c r="BC36" s="237">
        <f>'BAR BB| Open rates'!BC36*0.82+25</f>
        <v>69561</v>
      </c>
      <c r="BD36" s="237">
        <f>'BAR BB| Open rates'!BD36*0.82+25</f>
        <v>69561</v>
      </c>
      <c r="BE36" s="237">
        <f>'BAR BB| Open rates'!BE36*0.82+25</f>
        <v>69561</v>
      </c>
      <c r="BF36" s="237">
        <f>'BAR BB| Open rates'!BF36*0.82+25</f>
        <v>71201</v>
      </c>
      <c r="BG36" s="237">
        <f>'BAR BB| Open rates'!BG36*0.82+25</f>
        <v>71201</v>
      </c>
      <c r="BH36" s="237">
        <f>'BAR BB| Open rates'!BH36*0.82+25</f>
        <v>66937</v>
      </c>
      <c r="BI36" s="237">
        <f>'BAR BB| Open rates'!BI36*0.82+25</f>
        <v>66937</v>
      </c>
      <c r="BJ36" s="237">
        <f>'BAR BB| Open rates'!BJ36*0.82+25</f>
        <v>66937</v>
      </c>
      <c r="BK36" s="237">
        <f>'BAR BB| Open rates'!BK36*0.82+25</f>
        <v>66937</v>
      </c>
      <c r="BL36" s="237">
        <f>'BAR BB| Open rates'!BL36*0.82+25</f>
        <v>66937</v>
      </c>
      <c r="BM36" s="237">
        <f>'BAR BB| Open rates'!BM36*0.82+25</f>
        <v>67921</v>
      </c>
      <c r="BN36" s="237">
        <f>'BAR BB| Open rates'!BN36*0.82+25</f>
        <v>67921</v>
      </c>
      <c r="BO36" s="237">
        <f>'BAR BB| Open rates'!BO36*0.82+25</f>
        <v>66117</v>
      </c>
      <c r="BP36" s="237">
        <f>'BAR BB| Open rates'!BP36*0.82+25</f>
        <v>66117</v>
      </c>
      <c r="BQ36" s="237">
        <f>'BAR BB| Open rates'!BQ36*0.82+25</f>
        <v>52259</v>
      </c>
      <c r="BR36" s="237">
        <f>'BAR BB| Open rates'!BR36*0.82+25</f>
        <v>52259</v>
      </c>
      <c r="BS36" s="237">
        <f>'BAR BB| Open rates'!BS36*0.82+25</f>
        <v>52259</v>
      </c>
      <c r="BT36" s="237">
        <f>'BAR BB| Open rates'!BT36*0.82+25</f>
        <v>52259</v>
      </c>
      <c r="BU36" s="237">
        <f>'BAR BB| Open rates'!BU36*0.82+25</f>
        <v>52259</v>
      </c>
      <c r="BV36" s="237">
        <f>'BAR BB| Open rates'!BV36*0.82+25</f>
        <v>50455</v>
      </c>
      <c r="BW36" s="237">
        <f>'BAR BB| Open rates'!BW36*0.82+25</f>
        <v>50455</v>
      </c>
      <c r="BX36" s="237">
        <f>'BAR BB| Open rates'!BX36*0.82+25</f>
        <v>50455</v>
      </c>
      <c r="BY36" s="237">
        <f>'BAR BB| Open rates'!BY36*0.82+25</f>
        <v>50455</v>
      </c>
      <c r="BZ36" s="237">
        <f>'BAR BB| Open rates'!BZ36*0.82+25</f>
        <v>50455</v>
      </c>
      <c r="CA36" s="237">
        <f>'BAR BB| Open rates'!CA36*0.82+25</f>
        <v>52259</v>
      </c>
      <c r="CB36" s="237">
        <f>'BAR BB| Open rates'!CB36*0.82+25</f>
        <v>52259</v>
      </c>
      <c r="CC36" s="237">
        <f>'BAR BB| Open rates'!CC36*0.82+25</f>
        <v>50455</v>
      </c>
      <c r="CD36" s="237">
        <f>'BAR BB| Open rates'!CD36*0.82+25</f>
        <v>50455</v>
      </c>
      <c r="CE36" s="237">
        <f>'BAR BB| Open rates'!CE36*0.82+25</f>
        <v>50455</v>
      </c>
      <c r="CF36" s="237">
        <f>'BAR BB| Open rates'!CF36*0.82+25</f>
        <v>50455</v>
      </c>
      <c r="CG36" s="237">
        <f>'BAR BB| Open rates'!CG36*0.82+25</f>
        <v>50455</v>
      </c>
      <c r="CH36" s="237">
        <f>'BAR BB| Open rates'!CH36*0.82+25</f>
        <v>52259</v>
      </c>
      <c r="CI36" s="237">
        <f>'BAR BB| Open rates'!CI36*0.82+25</f>
        <v>52259</v>
      </c>
      <c r="CJ36" s="237">
        <f>'BAR BB| Open rates'!CJ36*0.82+25</f>
        <v>50455</v>
      </c>
      <c r="CK36" s="237">
        <f>'BAR BB| Open rates'!CK36*0.82+25</f>
        <v>50455</v>
      </c>
      <c r="CL36" s="237">
        <f>'BAR BB| Open rates'!CL36*0.82+25</f>
        <v>50455</v>
      </c>
      <c r="CM36" s="237">
        <f>'BAR BB| Open rates'!CM36*0.82+25</f>
        <v>50455</v>
      </c>
      <c r="CN36" s="237">
        <f>'BAR BB| Open rates'!CN36*0.82+25</f>
        <v>50455</v>
      </c>
      <c r="CO36" s="237">
        <f>'BAR BB| Open rates'!CO36*0.82+25</f>
        <v>52259</v>
      </c>
      <c r="CP36" s="237">
        <f>'BAR BB| Open rates'!CP36*0.82+25</f>
        <v>52259</v>
      </c>
      <c r="CQ36" s="237">
        <f>'BAR BB| Open rates'!CQ36*0.82+25</f>
        <v>50455</v>
      </c>
      <c r="CR36" s="237">
        <f>'BAR BB| Open rates'!CR36*0.82+25</f>
        <v>50455</v>
      </c>
      <c r="CS36" s="237">
        <f>'BAR BB| Open rates'!CS36*0.82+25</f>
        <v>50455</v>
      </c>
      <c r="CT36" s="237">
        <f>'BAR BB| Open rates'!CT36*0.82+25</f>
        <v>50455</v>
      </c>
      <c r="CU36" s="237">
        <f>'BAR BB| Open rates'!CU36*0.82+25</f>
        <v>49061</v>
      </c>
      <c r="CV36" s="237">
        <f>'BAR BB| Open rates'!CV36*0.82+25</f>
        <v>49061</v>
      </c>
      <c r="CW36" s="237">
        <f>'BAR BB| Open rates'!CW36*0.82+25</f>
        <v>49061</v>
      </c>
      <c r="CX36" s="237">
        <f>'BAR BB| Open rates'!CX36*0.82+25</f>
        <v>47421</v>
      </c>
      <c r="CY36" s="237">
        <f>'BAR BB| Open rates'!CY36*0.82+25</f>
        <v>47421</v>
      </c>
      <c r="CZ36" s="237">
        <f>'BAR BB| Open rates'!CZ36*0.82+25</f>
        <v>47421</v>
      </c>
      <c r="DA36" s="237">
        <f>'BAR BB| Open rates'!DA36*0.82+25</f>
        <v>47421</v>
      </c>
      <c r="DB36" s="237">
        <f>'BAR BB| Open rates'!DB36*0.82+25</f>
        <v>47421</v>
      </c>
      <c r="DC36" s="237">
        <f>'BAR BB| Open rates'!DC36*0.82+25</f>
        <v>49061</v>
      </c>
      <c r="DD36" s="237">
        <f>'BAR BB| Open rates'!DD36*0.82+25</f>
        <v>49061</v>
      </c>
      <c r="DE36" s="237">
        <f>'BAR BB| Open rates'!DE36*0.82+25</f>
        <v>47421</v>
      </c>
      <c r="DF36" s="237">
        <f>'BAR BB| Open rates'!DF36*0.82+25</f>
        <v>47421</v>
      </c>
      <c r="DG36" s="237">
        <f>'BAR BB| Open rates'!DG36*0.82+25</f>
        <v>47421</v>
      </c>
      <c r="DH36" s="237">
        <f>'BAR BB| Open rates'!DH36*0.82+25</f>
        <v>47421</v>
      </c>
      <c r="DI36" s="237">
        <f>'BAR BB| Open rates'!DI36*0.82+25</f>
        <v>47421</v>
      </c>
      <c r="DJ36" s="237">
        <f>'BAR BB| Open rates'!DJ36*0.82+25</f>
        <v>49061</v>
      </c>
      <c r="DK36" s="237">
        <f>'BAR BB| Open rates'!DK36*0.82+25</f>
        <v>49061</v>
      </c>
      <c r="DL36" s="237">
        <f>'BAR BB| Open rates'!DL36*0.82+25</f>
        <v>47421</v>
      </c>
      <c r="DM36" s="237">
        <f>'BAR BB| Open rates'!DM36*0.82+25</f>
        <v>47421</v>
      </c>
      <c r="DN36" s="237">
        <f>'BAR BB| Open rates'!DN36*0.82+25</f>
        <v>47421</v>
      </c>
      <c r="DO36" s="237">
        <f>'BAR BB| Open rates'!DO36*0.82+25</f>
        <v>47421</v>
      </c>
      <c r="DP36" s="237">
        <f>'BAR BB| Open rates'!DP36*0.82+25</f>
        <v>47421</v>
      </c>
      <c r="DQ36" s="237">
        <f>'BAR BB| Open rates'!DQ36*0.82+25</f>
        <v>49061</v>
      </c>
      <c r="DR36" s="237">
        <f>'BAR BB| Open rates'!DR36*0.82+25</f>
        <v>49061</v>
      </c>
      <c r="DS36" s="237">
        <f>'BAR BB| Open rates'!DS36*0.82+25</f>
        <v>47421</v>
      </c>
      <c r="DT36" s="237">
        <f>'BAR BB| Open rates'!DT36*0.82+25</f>
        <v>47421</v>
      </c>
      <c r="DU36" s="237">
        <f>'BAR BB| Open rates'!DU36*0.82+25</f>
        <v>47421</v>
      </c>
      <c r="DV36" s="237">
        <f>'BAR BB| Open rates'!DV36*0.82+25</f>
        <v>47421</v>
      </c>
      <c r="DW36" s="237">
        <f>'BAR BB| Open rates'!DW36*0.82+25</f>
        <v>47421</v>
      </c>
      <c r="DX36" s="237">
        <f>'BAR BB| Open rates'!DX36*0.82+25</f>
        <v>49061</v>
      </c>
      <c r="DY36" s="237">
        <f>'BAR BB| Open rates'!DY36*0.82+25</f>
        <v>49061</v>
      </c>
      <c r="DZ36" s="237">
        <f>'BAR BB| Open rates'!DZ36*0.82+25</f>
        <v>50455</v>
      </c>
      <c r="EA36" s="237">
        <f>'BAR BB| Open rates'!EA36*0.82+25</f>
        <v>50455</v>
      </c>
      <c r="EB36" s="237">
        <f>'BAR BB| Open rates'!EB36*0.82+25</f>
        <v>50455</v>
      </c>
      <c r="EC36" s="237">
        <f>'BAR BB| Open rates'!EC36*0.82+25</f>
        <v>52259</v>
      </c>
      <c r="ED36" s="237">
        <f>'BAR BB| Open rates'!ED36*0.82+25</f>
        <v>52259</v>
      </c>
      <c r="EE36" s="237">
        <f>'BAR BB| Open rates'!EE36*0.82+25</f>
        <v>52259</v>
      </c>
      <c r="EF36" s="237">
        <f>'BAR BB| Open rates'!EF36*0.82+25</f>
        <v>52259</v>
      </c>
      <c r="EG36" s="237">
        <f>'BAR BB| Open rates'!EG36*0.82+25</f>
        <v>46601</v>
      </c>
      <c r="EH36" s="237">
        <f>'BAR BB| Open rates'!EH36*0.82+25</f>
        <v>42501</v>
      </c>
      <c r="EI36" s="237">
        <f>'BAR BB| Open rates'!EI36*0.82+25</f>
        <v>42501</v>
      </c>
      <c r="EJ36" s="237">
        <f>'BAR BB| Open rates'!EJ36*0.82+25</f>
        <v>42501</v>
      </c>
      <c r="EK36" s="237">
        <f>'BAR BB| Open rates'!EK36*0.82+25</f>
        <v>42501</v>
      </c>
      <c r="EL36" s="237">
        <f>'BAR BB| Open rates'!EL36*0.82+25</f>
        <v>43321</v>
      </c>
      <c r="EM36" s="237">
        <f>'BAR BB| Open rates'!EM36*0.82+25</f>
        <v>43321</v>
      </c>
      <c r="EN36" s="237">
        <f>'BAR BB| Open rates'!EN36*0.82+25</f>
        <v>42501</v>
      </c>
      <c r="EO36" s="237">
        <f>'BAR BB| Open rates'!EO36*0.82+25</f>
        <v>42501</v>
      </c>
      <c r="EP36" s="237">
        <f>'BAR BB| Open rates'!EP36*0.82+25</f>
        <v>42501</v>
      </c>
      <c r="EQ36" s="237">
        <f>'BAR BB| Open rates'!EQ36*0.82+25</f>
        <v>42501</v>
      </c>
      <c r="ER36" s="237">
        <f>'BAR BB| Open rates'!ER36*0.82+25</f>
        <v>42501</v>
      </c>
      <c r="ES36" s="237">
        <f>'BAR BB| Open rates'!ES36*0.82+25</f>
        <v>43321</v>
      </c>
      <c r="ET36" s="237">
        <f>'BAR BB| Open rates'!ET36*0.82+25</f>
        <v>43321</v>
      </c>
      <c r="EU36" s="237">
        <f>'BAR BB| Open rates'!EU36*0.82+25</f>
        <v>42501</v>
      </c>
      <c r="EV36" s="237">
        <f>'BAR BB| Open rates'!EV36*0.82+25</f>
        <v>42501</v>
      </c>
      <c r="EW36" s="237">
        <f>'BAR BB| Open rates'!EW36*0.82+25</f>
        <v>42501</v>
      </c>
      <c r="EX36" s="237">
        <f>'BAR BB| Open rates'!EX36*0.82+25</f>
        <v>42501</v>
      </c>
      <c r="EY36" s="237">
        <f>'BAR BB| Open rates'!EY36*0.82+25</f>
        <v>42501</v>
      </c>
      <c r="EZ36" s="237">
        <f>'BAR BB| Open rates'!EZ36*0.82+25</f>
        <v>43321</v>
      </c>
      <c r="FA36" s="237">
        <f>'BAR BB| Open rates'!FA36*0.82+25</f>
        <v>43321</v>
      </c>
      <c r="FB36" s="237">
        <f>'BAR BB| Open rates'!FB36*0.82+25</f>
        <v>42501</v>
      </c>
      <c r="FC36" s="237">
        <f>'BAR BB| Open rates'!FC36*0.82+25</f>
        <v>42501</v>
      </c>
      <c r="FD36" s="237">
        <f>'BAR BB| Open rates'!FD36*0.82+25</f>
        <v>42501</v>
      </c>
      <c r="FE36" s="237">
        <f>'BAR BB| Open rates'!FE36*0.82+25</f>
        <v>42501</v>
      </c>
      <c r="FF36" s="237">
        <f>'BAR BB| Open rates'!FF36*0.82+25</f>
        <v>42501</v>
      </c>
      <c r="FG36" s="237">
        <f>'BAR BB| Open rates'!FG36*0.82+25</f>
        <v>43321</v>
      </c>
      <c r="FH36" s="237">
        <f>'BAR BB| Open rates'!FH36*0.82+25</f>
        <v>43321</v>
      </c>
      <c r="FI36" s="237">
        <f>'BAR BB| Open rates'!FI36*0.82+25</f>
        <v>42501</v>
      </c>
      <c r="FJ36" s="237">
        <f>'BAR BB| Open rates'!FJ36*0.82+25</f>
        <v>42501</v>
      </c>
      <c r="FK36" s="237">
        <f>'BAR BB| Open rates'!FK36*0.82+25</f>
        <v>42501</v>
      </c>
      <c r="FL36" s="237">
        <f>'BAR BB| Open rates'!FL36*0.82+25</f>
        <v>42501</v>
      </c>
      <c r="FM36" s="237">
        <f>'BAR BB| Open rates'!FM36*0.82+25</f>
        <v>42501</v>
      </c>
      <c r="FN36" s="237">
        <f>'BAR BB| Open rates'!FN36*0.82+25</f>
        <v>43321</v>
      </c>
      <c r="FO36" s="237">
        <f>'BAR BB| Open rates'!FO36*0.82+25</f>
        <v>43321</v>
      </c>
      <c r="FP36" s="237">
        <f>'BAR BB| Open rates'!FP36*0.82+25</f>
        <v>42501</v>
      </c>
      <c r="FQ36" s="237">
        <f>'BAR BB| Open rates'!FQ36*0.82+25</f>
        <v>42501</v>
      </c>
      <c r="FR36" s="237">
        <f>'BAR BB| Open rates'!FR36*0.82+25</f>
        <v>42501</v>
      </c>
      <c r="FS36" s="237">
        <f>'BAR BB| Open rates'!FS36*0.82+25</f>
        <v>42501</v>
      </c>
      <c r="FT36" s="237">
        <f>'BAR BB| Open rates'!FT36*0.82+25</f>
        <v>42501</v>
      </c>
      <c r="FU36" s="237">
        <f>'BAR BB| Open rates'!FU36*0.82+25</f>
        <v>43321</v>
      </c>
      <c r="FV36" s="237">
        <f>'BAR BB| Open rates'!FV36*0.82+25</f>
        <v>43321</v>
      </c>
      <c r="FW36" s="237">
        <f>'BAR BB| Open rates'!FW36*0.82+25</f>
        <v>46355</v>
      </c>
      <c r="FX36" s="237">
        <f>'BAR BB| Open rates'!FX36*0.82+25</f>
        <v>46355</v>
      </c>
      <c r="FY36" s="237">
        <f>'BAR BB| Open rates'!FY36*0.82+25</f>
        <v>46355</v>
      </c>
      <c r="FZ36" s="237">
        <f>'BAR BB| Open rates'!FZ36*0.82+25</f>
        <v>46355</v>
      </c>
      <c r="GA36" s="237">
        <f>'BAR BB| Open rates'!GA36*0.82+25</f>
        <v>46355</v>
      </c>
      <c r="GB36" s="237">
        <f>'BAR BB| Open rates'!GB36*0.82+25</f>
        <v>48159</v>
      </c>
      <c r="GC36" s="237">
        <f>'BAR BB| Open rates'!GC36*0.82+25</f>
        <v>48159</v>
      </c>
      <c r="GD36" s="237">
        <f>'BAR BB| Open rates'!GD36*0.82+25</f>
        <v>48159</v>
      </c>
      <c r="GE36" s="237">
        <f>'BAR BB| Open rates'!GE36*0.82+25</f>
        <v>48159</v>
      </c>
    </row>
    <row r="37" spans="1:187" s="36" customFormat="1" ht="9.75" customHeight="1" x14ac:dyDescent="0.2">
      <c r="A37" s="237">
        <v>5</v>
      </c>
      <c r="B37" s="237">
        <f>'BAR BB| Open rates'!B37*0.82+25</f>
        <v>72595</v>
      </c>
      <c r="C37" s="237">
        <f>'BAR BB| Open rates'!C37*0.82+25</f>
        <v>72595</v>
      </c>
      <c r="D37" s="237">
        <f>'BAR BB| Open rates'!D37*0.82+25</f>
        <v>70381</v>
      </c>
      <c r="E37" s="237">
        <f>'BAR BB| Open rates'!E37*0.82+25</f>
        <v>70381</v>
      </c>
      <c r="F37" s="237">
        <f>'BAR BB| Open rates'!F37*0.82+25</f>
        <v>68577</v>
      </c>
      <c r="G37" s="237">
        <f>'BAR BB| Open rates'!G37*0.82+25</f>
        <v>70381</v>
      </c>
      <c r="H37" s="237">
        <f>'BAR BB| Open rates'!H37*0.82+25</f>
        <v>70381</v>
      </c>
      <c r="I37" s="237">
        <f>'BAR BB| Open rates'!I37*0.82+25</f>
        <v>72021</v>
      </c>
      <c r="J37" s="237">
        <f>'BAR BB| Open rates'!J37*0.82+25</f>
        <v>72021</v>
      </c>
      <c r="K37" s="237">
        <f>'BAR BB| Open rates'!K37*0.82+25</f>
        <v>70381</v>
      </c>
      <c r="L37" s="237">
        <f>'BAR BB| Open rates'!L37*0.82+25</f>
        <v>70381</v>
      </c>
      <c r="M37" s="237">
        <f>'BAR BB| Open rates'!M37*0.82+25</f>
        <v>70381</v>
      </c>
      <c r="N37" s="237">
        <f>'BAR BB| Open rates'!N37*0.82+25</f>
        <v>70381</v>
      </c>
      <c r="O37" s="237">
        <f>'BAR BB| Open rates'!O37*0.82+25</f>
        <v>70381</v>
      </c>
      <c r="P37" s="237">
        <f>'BAR BB| Open rates'!P37*0.82+25</f>
        <v>72021</v>
      </c>
      <c r="Q37" s="237">
        <f>'BAR BB| Open rates'!Q37*0.82+25</f>
        <v>72021</v>
      </c>
      <c r="R37" s="237">
        <f>'BAR BB| Open rates'!R37*0.82+25</f>
        <v>72021</v>
      </c>
      <c r="S37" s="237">
        <f>'BAR BB| Open rates'!S37*0.82+25</f>
        <v>72021</v>
      </c>
      <c r="T37" s="237">
        <f>'BAR BB| Open rates'!T37*0.82+25</f>
        <v>72021</v>
      </c>
      <c r="U37" s="237">
        <f>'BAR BB| Open rates'!U37*0.82+25</f>
        <v>72021</v>
      </c>
      <c r="V37" s="237">
        <f>'BAR BB| Open rates'!V37*0.82+25</f>
        <v>72021</v>
      </c>
      <c r="W37" s="237">
        <f>'BAR BB| Open rates'!W37*0.82+25</f>
        <v>73661</v>
      </c>
      <c r="X37" s="237">
        <f>'BAR BB| Open rates'!X37*0.82+25</f>
        <v>73661</v>
      </c>
      <c r="Y37" s="237">
        <f>'BAR BB| Open rates'!Y37*0.82+25</f>
        <v>72021</v>
      </c>
      <c r="Z37" s="237">
        <f>'BAR BB| Open rates'!Z37*0.82+25</f>
        <v>72021</v>
      </c>
      <c r="AA37" s="237">
        <f>'BAR BB| Open rates'!AA37*0.82+25</f>
        <v>72021</v>
      </c>
      <c r="AB37" s="237">
        <f>'BAR BB| Open rates'!AB37*0.82+25</f>
        <v>72021</v>
      </c>
      <c r="AC37" s="237">
        <f>'BAR BB| Open rates'!AC37*0.82+25</f>
        <v>72021</v>
      </c>
      <c r="AD37" s="237">
        <f>'BAR BB| Open rates'!AD37*0.82+25</f>
        <v>73661</v>
      </c>
      <c r="AE37" s="237">
        <f>'BAR BB| Open rates'!AE37*0.82+25</f>
        <v>73661</v>
      </c>
      <c r="AF37" s="237">
        <f>'BAR BB| Open rates'!AF37*0.82+25</f>
        <v>72021</v>
      </c>
      <c r="AG37" s="237">
        <f>'BAR BB| Open rates'!AG37*0.82+25</f>
        <v>72021</v>
      </c>
      <c r="AH37" s="237">
        <f>'BAR BB| Open rates'!AH37*0.82+25</f>
        <v>72021</v>
      </c>
      <c r="AI37" s="237">
        <f>'BAR BB| Open rates'!AI37*0.82+25</f>
        <v>72021</v>
      </c>
      <c r="AJ37" s="237">
        <f>'BAR BB| Open rates'!AJ37*0.82+25</f>
        <v>72021</v>
      </c>
      <c r="AK37" s="237">
        <f>'BAR BB| Open rates'!AK37*0.82+25</f>
        <v>73661</v>
      </c>
      <c r="AL37" s="237">
        <f>'BAR BB| Open rates'!AL37*0.82+25</f>
        <v>73661</v>
      </c>
      <c r="AM37" s="237">
        <f>'BAR BB| Open rates'!AM37*0.82+25</f>
        <v>72021</v>
      </c>
      <c r="AN37" s="237">
        <f>'BAR BB| Open rates'!AN37*0.82+25</f>
        <v>72021</v>
      </c>
      <c r="AO37" s="237">
        <f>'BAR BB| Open rates'!AO37*0.82+25</f>
        <v>72021</v>
      </c>
      <c r="AP37" s="237">
        <f>'BAR BB| Open rates'!AP37*0.82+25</f>
        <v>72021</v>
      </c>
      <c r="AQ37" s="237">
        <f>'BAR BB| Open rates'!AQ37*0.82+25</f>
        <v>72021</v>
      </c>
      <c r="AR37" s="237">
        <f>'BAR BB| Open rates'!AR37*0.82+25</f>
        <v>73661</v>
      </c>
      <c r="AS37" s="237">
        <f>'BAR BB| Open rates'!AS37*0.82+25</f>
        <v>73661</v>
      </c>
      <c r="AT37" s="237">
        <f>'BAR BB| Open rates'!AT37*0.82+25</f>
        <v>72021</v>
      </c>
      <c r="AU37" s="237">
        <f>'BAR BB| Open rates'!AU37*0.82+25</f>
        <v>72021</v>
      </c>
      <c r="AV37" s="237">
        <f>'BAR BB| Open rates'!AV37*0.82+25</f>
        <v>72021</v>
      </c>
      <c r="AW37" s="237">
        <f>'BAR BB| Open rates'!AW37*0.82+25</f>
        <v>72021</v>
      </c>
      <c r="AX37" s="237">
        <f>'BAR BB| Open rates'!AX37*0.82+25</f>
        <v>72021</v>
      </c>
      <c r="AY37" s="237">
        <f>'BAR BB| Open rates'!AY37*0.82+25</f>
        <v>73661</v>
      </c>
      <c r="AZ37" s="237">
        <f>'BAR BB| Open rates'!AZ37*0.82+25</f>
        <v>73661</v>
      </c>
      <c r="BA37" s="237">
        <f>'BAR BB| Open rates'!BA37*0.82+25</f>
        <v>72021</v>
      </c>
      <c r="BB37" s="237">
        <f>'BAR BB| Open rates'!BB37*0.82+25</f>
        <v>72021</v>
      </c>
      <c r="BC37" s="237">
        <f>'BAR BB| Open rates'!BC37*0.82+25</f>
        <v>72021</v>
      </c>
      <c r="BD37" s="237">
        <f>'BAR BB| Open rates'!BD37*0.82+25</f>
        <v>72021</v>
      </c>
      <c r="BE37" s="237">
        <f>'BAR BB| Open rates'!BE37*0.82+25</f>
        <v>72021</v>
      </c>
      <c r="BF37" s="237">
        <f>'BAR BB| Open rates'!BF37*0.82+25</f>
        <v>73661</v>
      </c>
      <c r="BG37" s="237">
        <f>'BAR BB| Open rates'!BG37*0.82+25</f>
        <v>73661</v>
      </c>
      <c r="BH37" s="237">
        <f>'BAR BB| Open rates'!BH37*0.82+25</f>
        <v>69397</v>
      </c>
      <c r="BI37" s="237">
        <f>'BAR BB| Open rates'!BI37*0.82+25</f>
        <v>69397</v>
      </c>
      <c r="BJ37" s="237">
        <f>'BAR BB| Open rates'!BJ37*0.82+25</f>
        <v>69397</v>
      </c>
      <c r="BK37" s="237">
        <f>'BAR BB| Open rates'!BK37*0.82+25</f>
        <v>69397</v>
      </c>
      <c r="BL37" s="237">
        <f>'BAR BB| Open rates'!BL37*0.82+25</f>
        <v>69397</v>
      </c>
      <c r="BM37" s="237">
        <f>'BAR BB| Open rates'!BM37*0.82+25</f>
        <v>70381</v>
      </c>
      <c r="BN37" s="237">
        <f>'BAR BB| Open rates'!BN37*0.82+25</f>
        <v>70381</v>
      </c>
      <c r="BO37" s="237">
        <f>'BAR BB| Open rates'!BO37*0.82+25</f>
        <v>68577</v>
      </c>
      <c r="BP37" s="237">
        <f>'BAR BB| Open rates'!BP37*0.82+25</f>
        <v>68577</v>
      </c>
      <c r="BQ37" s="237">
        <f>'BAR BB| Open rates'!BQ37*0.82+25</f>
        <v>54719</v>
      </c>
      <c r="BR37" s="237">
        <f>'BAR BB| Open rates'!BR37*0.82+25</f>
        <v>54719</v>
      </c>
      <c r="BS37" s="237">
        <f>'BAR BB| Open rates'!BS37*0.82+25</f>
        <v>54719</v>
      </c>
      <c r="BT37" s="237">
        <f>'BAR BB| Open rates'!BT37*0.82+25</f>
        <v>54719</v>
      </c>
      <c r="BU37" s="237">
        <f>'BAR BB| Open rates'!BU37*0.82+25</f>
        <v>54719</v>
      </c>
      <c r="BV37" s="237">
        <f>'BAR BB| Open rates'!BV37*0.82+25</f>
        <v>52915</v>
      </c>
      <c r="BW37" s="237">
        <f>'BAR BB| Open rates'!BW37*0.82+25</f>
        <v>52915</v>
      </c>
      <c r="BX37" s="237">
        <f>'BAR BB| Open rates'!BX37*0.82+25</f>
        <v>52915</v>
      </c>
      <c r="BY37" s="237">
        <f>'BAR BB| Open rates'!BY37*0.82+25</f>
        <v>52915</v>
      </c>
      <c r="BZ37" s="237">
        <f>'BAR BB| Open rates'!BZ37*0.82+25</f>
        <v>52915</v>
      </c>
      <c r="CA37" s="237">
        <f>'BAR BB| Open rates'!CA37*0.82+25</f>
        <v>54719</v>
      </c>
      <c r="CB37" s="237">
        <f>'BAR BB| Open rates'!CB37*0.82+25</f>
        <v>54719</v>
      </c>
      <c r="CC37" s="237">
        <f>'BAR BB| Open rates'!CC37*0.82+25</f>
        <v>52915</v>
      </c>
      <c r="CD37" s="237">
        <f>'BAR BB| Open rates'!CD37*0.82+25</f>
        <v>52915</v>
      </c>
      <c r="CE37" s="237">
        <f>'BAR BB| Open rates'!CE37*0.82+25</f>
        <v>52915</v>
      </c>
      <c r="CF37" s="237">
        <f>'BAR BB| Open rates'!CF37*0.82+25</f>
        <v>52915</v>
      </c>
      <c r="CG37" s="237">
        <f>'BAR BB| Open rates'!CG37*0.82+25</f>
        <v>52915</v>
      </c>
      <c r="CH37" s="237">
        <f>'BAR BB| Open rates'!CH37*0.82+25</f>
        <v>54719</v>
      </c>
      <c r="CI37" s="237">
        <f>'BAR BB| Open rates'!CI37*0.82+25</f>
        <v>54719</v>
      </c>
      <c r="CJ37" s="237">
        <f>'BAR BB| Open rates'!CJ37*0.82+25</f>
        <v>52915</v>
      </c>
      <c r="CK37" s="237">
        <f>'BAR BB| Open rates'!CK37*0.82+25</f>
        <v>52915</v>
      </c>
      <c r="CL37" s="237">
        <f>'BAR BB| Open rates'!CL37*0.82+25</f>
        <v>52915</v>
      </c>
      <c r="CM37" s="237">
        <f>'BAR BB| Open rates'!CM37*0.82+25</f>
        <v>52915</v>
      </c>
      <c r="CN37" s="237">
        <f>'BAR BB| Open rates'!CN37*0.82+25</f>
        <v>52915</v>
      </c>
      <c r="CO37" s="237">
        <f>'BAR BB| Open rates'!CO37*0.82+25</f>
        <v>54719</v>
      </c>
      <c r="CP37" s="237">
        <f>'BAR BB| Open rates'!CP37*0.82+25</f>
        <v>54719</v>
      </c>
      <c r="CQ37" s="237">
        <f>'BAR BB| Open rates'!CQ37*0.82+25</f>
        <v>52915</v>
      </c>
      <c r="CR37" s="237">
        <f>'BAR BB| Open rates'!CR37*0.82+25</f>
        <v>52915</v>
      </c>
      <c r="CS37" s="237">
        <f>'BAR BB| Open rates'!CS37*0.82+25</f>
        <v>52915</v>
      </c>
      <c r="CT37" s="237">
        <f>'BAR BB| Open rates'!CT37*0.82+25</f>
        <v>52915</v>
      </c>
      <c r="CU37" s="237">
        <f>'BAR BB| Open rates'!CU37*0.82+25</f>
        <v>51521</v>
      </c>
      <c r="CV37" s="237">
        <f>'BAR BB| Open rates'!CV37*0.82+25</f>
        <v>51521</v>
      </c>
      <c r="CW37" s="237">
        <f>'BAR BB| Open rates'!CW37*0.82+25</f>
        <v>51521</v>
      </c>
      <c r="CX37" s="237">
        <f>'BAR BB| Open rates'!CX37*0.82+25</f>
        <v>49881</v>
      </c>
      <c r="CY37" s="237">
        <f>'BAR BB| Open rates'!CY37*0.82+25</f>
        <v>49881</v>
      </c>
      <c r="CZ37" s="237">
        <f>'BAR BB| Open rates'!CZ37*0.82+25</f>
        <v>49881</v>
      </c>
      <c r="DA37" s="237">
        <f>'BAR BB| Open rates'!DA37*0.82+25</f>
        <v>49881</v>
      </c>
      <c r="DB37" s="237">
        <f>'BAR BB| Open rates'!DB37*0.82+25</f>
        <v>49881</v>
      </c>
      <c r="DC37" s="237">
        <f>'BAR BB| Open rates'!DC37*0.82+25</f>
        <v>51521</v>
      </c>
      <c r="DD37" s="237">
        <f>'BAR BB| Open rates'!DD37*0.82+25</f>
        <v>51521</v>
      </c>
      <c r="DE37" s="237">
        <f>'BAR BB| Open rates'!DE37*0.82+25</f>
        <v>49881</v>
      </c>
      <c r="DF37" s="237">
        <f>'BAR BB| Open rates'!DF37*0.82+25</f>
        <v>49881</v>
      </c>
      <c r="DG37" s="237">
        <f>'BAR BB| Open rates'!DG37*0.82+25</f>
        <v>49881</v>
      </c>
      <c r="DH37" s="237">
        <f>'BAR BB| Open rates'!DH37*0.82+25</f>
        <v>49881</v>
      </c>
      <c r="DI37" s="237">
        <f>'BAR BB| Open rates'!DI37*0.82+25</f>
        <v>49881</v>
      </c>
      <c r="DJ37" s="237">
        <f>'BAR BB| Open rates'!DJ37*0.82+25</f>
        <v>51521</v>
      </c>
      <c r="DK37" s="237">
        <f>'BAR BB| Open rates'!DK37*0.82+25</f>
        <v>51521</v>
      </c>
      <c r="DL37" s="237">
        <f>'BAR BB| Open rates'!DL37*0.82+25</f>
        <v>49881</v>
      </c>
      <c r="DM37" s="237">
        <f>'BAR BB| Open rates'!DM37*0.82+25</f>
        <v>49881</v>
      </c>
      <c r="DN37" s="237">
        <f>'BAR BB| Open rates'!DN37*0.82+25</f>
        <v>49881</v>
      </c>
      <c r="DO37" s="237">
        <f>'BAR BB| Open rates'!DO37*0.82+25</f>
        <v>49881</v>
      </c>
      <c r="DP37" s="237">
        <f>'BAR BB| Open rates'!DP37*0.82+25</f>
        <v>49881</v>
      </c>
      <c r="DQ37" s="237">
        <f>'BAR BB| Open rates'!DQ37*0.82+25</f>
        <v>51521</v>
      </c>
      <c r="DR37" s="237">
        <f>'BAR BB| Open rates'!DR37*0.82+25</f>
        <v>51521</v>
      </c>
      <c r="DS37" s="237">
        <f>'BAR BB| Open rates'!DS37*0.82+25</f>
        <v>49881</v>
      </c>
      <c r="DT37" s="237">
        <f>'BAR BB| Open rates'!DT37*0.82+25</f>
        <v>49881</v>
      </c>
      <c r="DU37" s="237">
        <f>'BAR BB| Open rates'!DU37*0.82+25</f>
        <v>49881</v>
      </c>
      <c r="DV37" s="237">
        <f>'BAR BB| Open rates'!DV37*0.82+25</f>
        <v>49881</v>
      </c>
      <c r="DW37" s="237">
        <f>'BAR BB| Open rates'!DW37*0.82+25</f>
        <v>49881</v>
      </c>
      <c r="DX37" s="237">
        <f>'BAR BB| Open rates'!DX37*0.82+25</f>
        <v>51521</v>
      </c>
      <c r="DY37" s="237">
        <f>'BAR BB| Open rates'!DY37*0.82+25</f>
        <v>51521</v>
      </c>
      <c r="DZ37" s="237">
        <f>'BAR BB| Open rates'!DZ37*0.82+25</f>
        <v>52915</v>
      </c>
      <c r="EA37" s="237">
        <f>'BAR BB| Open rates'!EA37*0.82+25</f>
        <v>52915</v>
      </c>
      <c r="EB37" s="237">
        <f>'BAR BB| Open rates'!EB37*0.82+25</f>
        <v>52915</v>
      </c>
      <c r="EC37" s="237">
        <f>'BAR BB| Open rates'!EC37*0.82+25</f>
        <v>54719</v>
      </c>
      <c r="ED37" s="237">
        <f>'BAR BB| Open rates'!ED37*0.82+25</f>
        <v>54719</v>
      </c>
      <c r="EE37" s="237">
        <f>'BAR BB| Open rates'!EE37*0.82+25</f>
        <v>54719</v>
      </c>
      <c r="EF37" s="237">
        <f>'BAR BB| Open rates'!EF37*0.82+25</f>
        <v>54719</v>
      </c>
      <c r="EG37" s="237">
        <f>'BAR BB| Open rates'!EG37*0.82+25</f>
        <v>49061</v>
      </c>
      <c r="EH37" s="237">
        <f>'BAR BB| Open rates'!EH37*0.82+25</f>
        <v>44961</v>
      </c>
      <c r="EI37" s="237">
        <f>'BAR BB| Open rates'!EI37*0.82+25</f>
        <v>44961</v>
      </c>
      <c r="EJ37" s="237">
        <f>'BAR BB| Open rates'!EJ37*0.82+25</f>
        <v>44961</v>
      </c>
      <c r="EK37" s="237">
        <f>'BAR BB| Open rates'!EK37*0.82+25</f>
        <v>44961</v>
      </c>
      <c r="EL37" s="237">
        <f>'BAR BB| Open rates'!EL37*0.82+25</f>
        <v>45781</v>
      </c>
      <c r="EM37" s="237">
        <f>'BAR BB| Open rates'!EM37*0.82+25</f>
        <v>45781</v>
      </c>
      <c r="EN37" s="237">
        <f>'BAR BB| Open rates'!EN37*0.82+25</f>
        <v>44961</v>
      </c>
      <c r="EO37" s="237">
        <f>'BAR BB| Open rates'!EO37*0.82+25</f>
        <v>44961</v>
      </c>
      <c r="EP37" s="237">
        <f>'BAR BB| Open rates'!EP37*0.82+25</f>
        <v>44961</v>
      </c>
      <c r="EQ37" s="237">
        <f>'BAR BB| Open rates'!EQ37*0.82+25</f>
        <v>44961</v>
      </c>
      <c r="ER37" s="237">
        <f>'BAR BB| Open rates'!ER37*0.82+25</f>
        <v>44961</v>
      </c>
      <c r="ES37" s="237">
        <f>'BAR BB| Open rates'!ES37*0.82+25</f>
        <v>45781</v>
      </c>
      <c r="ET37" s="237">
        <f>'BAR BB| Open rates'!ET37*0.82+25</f>
        <v>45781</v>
      </c>
      <c r="EU37" s="237">
        <f>'BAR BB| Open rates'!EU37*0.82+25</f>
        <v>44961</v>
      </c>
      <c r="EV37" s="237">
        <f>'BAR BB| Open rates'!EV37*0.82+25</f>
        <v>44961</v>
      </c>
      <c r="EW37" s="237">
        <f>'BAR BB| Open rates'!EW37*0.82+25</f>
        <v>44961</v>
      </c>
      <c r="EX37" s="237">
        <f>'BAR BB| Open rates'!EX37*0.82+25</f>
        <v>44961</v>
      </c>
      <c r="EY37" s="237">
        <f>'BAR BB| Open rates'!EY37*0.82+25</f>
        <v>44961</v>
      </c>
      <c r="EZ37" s="237">
        <f>'BAR BB| Open rates'!EZ37*0.82+25</f>
        <v>45781</v>
      </c>
      <c r="FA37" s="237">
        <f>'BAR BB| Open rates'!FA37*0.82+25</f>
        <v>45781</v>
      </c>
      <c r="FB37" s="237">
        <f>'BAR BB| Open rates'!FB37*0.82+25</f>
        <v>44961</v>
      </c>
      <c r="FC37" s="237">
        <f>'BAR BB| Open rates'!FC37*0.82+25</f>
        <v>44961</v>
      </c>
      <c r="FD37" s="237">
        <f>'BAR BB| Open rates'!FD37*0.82+25</f>
        <v>44961</v>
      </c>
      <c r="FE37" s="237">
        <f>'BAR BB| Open rates'!FE37*0.82+25</f>
        <v>44961</v>
      </c>
      <c r="FF37" s="237">
        <f>'BAR BB| Open rates'!FF37*0.82+25</f>
        <v>44961</v>
      </c>
      <c r="FG37" s="237">
        <f>'BAR BB| Open rates'!FG37*0.82+25</f>
        <v>45781</v>
      </c>
      <c r="FH37" s="237">
        <f>'BAR BB| Open rates'!FH37*0.82+25</f>
        <v>45781</v>
      </c>
      <c r="FI37" s="237">
        <f>'BAR BB| Open rates'!FI37*0.82+25</f>
        <v>44961</v>
      </c>
      <c r="FJ37" s="237">
        <f>'BAR BB| Open rates'!FJ37*0.82+25</f>
        <v>44961</v>
      </c>
      <c r="FK37" s="237">
        <f>'BAR BB| Open rates'!FK37*0.82+25</f>
        <v>44961</v>
      </c>
      <c r="FL37" s="237">
        <f>'BAR BB| Open rates'!FL37*0.82+25</f>
        <v>44961</v>
      </c>
      <c r="FM37" s="237">
        <f>'BAR BB| Open rates'!FM37*0.82+25</f>
        <v>44961</v>
      </c>
      <c r="FN37" s="237">
        <f>'BAR BB| Open rates'!FN37*0.82+25</f>
        <v>45781</v>
      </c>
      <c r="FO37" s="237">
        <f>'BAR BB| Open rates'!FO37*0.82+25</f>
        <v>45781</v>
      </c>
      <c r="FP37" s="237">
        <f>'BAR BB| Open rates'!FP37*0.82+25</f>
        <v>44961</v>
      </c>
      <c r="FQ37" s="237">
        <f>'BAR BB| Open rates'!FQ37*0.82+25</f>
        <v>44961</v>
      </c>
      <c r="FR37" s="237">
        <f>'BAR BB| Open rates'!FR37*0.82+25</f>
        <v>44961</v>
      </c>
      <c r="FS37" s="237">
        <f>'BAR BB| Open rates'!FS37*0.82+25</f>
        <v>44961</v>
      </c>
      <c r="FT37" s="237">
        <f>'BAR BB| Open rates'!FT37*0.82+25</f>
        <v>44961</v>
      </c>
      <c r="FU37" s="237">
        <f>'BAR BB| Open rates'!FU37*0.82+25</f>
        <v>45781</v>
      </c>
      <c r="FV37" s="237">
        <f>'BAR BB| Open rates'!FV37*0.82+25</f>
        <v>45781</v>
      </c>
      <c r="FW37" s="237">
        <f>'BAR BB| Open rates'!FW37*0.82+25</f>
        <v>48815</v>
      </c>
      <c r="FX37" s="237">
        <f>'BAR BB| Open rates'!FX37*0.82+25</f>
        <v>48815</v>
      </c>
      <c r="FY37" s="237">
        <f>'BAR BB| Open rates'!FY37*0.82+25</f>
        <v>48815</v>
      </c>
      <c r="FZ37" s="237">
        <f>'BAR BB| Open rates'!FZ37*0.82+25</f>
        <v>48815</v>
      </c>
      <c r="GA37" s="237">
        <f>'BAR BB| Open rates'!GA37*0.82+25</f>
        <v>48815</v>
      </c>
      <c r="GB37" s="237">
        <f>'BAR BB| Open rates'!GB37*0.82+25</f>
        <v>50619</v>
      </c>
      <c r="GC37" s="237">
        <f>'BAR BB| Open rates'!GC37*0.82+25</f>
        <v>50619</v>
      </c>
      <c r="GD37" s="237">
        <f>'BAR BB| Open rates'!GD37*0.82+25</f>
        <v>50619</v>
      </c>
      <c r="GE37" s="237">
        <f>'BAR BB| Open rates'!GE37*0.82+25</f>
        <v>50619</v>
      </c>
    </row>
    <row r="38" spans="1:187" s="36" customFormat="1" ht="12" customHeight="1" x14ac:dyDescent="0.2">
      <c r="A38" s="237">
        <v>6</v>
      </c>
      <c r="B38" s="237">
        <f>'BAR BB| Open rates'!B38*0.82+25</f>
        <v>75055</v>
      </c>
      <c r="C38" s="237">
        <f>'BAR BB| Open rates'!C38*0.82+25</f>
        <v>75055</v>
      </c>
      <c r="D38" s="237">
        <f>'BAR BB| Open rates'!D38*0.82+25</f>
        <v>72841</v>
      </c>
      <c r="E38" s="237">
        <f>'BAR BB| Open rates'!E38*0.82+25</f>
        <v>72841</v>
      </c>
      <c r="F38" s="237">
        <f>'BAR BB| Open rates'!F38*0.82+25</f>
        <v>71037</v>
      </c>
      <c r="G38" s="237">
        <f>'BAR BB| Open rates'!G38*0.82+25</f>
        <v>72841</v>
      </c>
      <c r="H38" s="237">
        <f>'BAR BB| Open rates'!H38*0.82+25</f>
        <v>72841</v>
      </c>
      <c r="I38" s="237">
        <f>'BAR BB| Open rates'!I38*0.82+25</f>
        <v>74481</v>
      </c>
      <c r="J38" s="237">
        <f>'BAR BB| Open rates'!J38*0.82+25</f>
        <v>74481</v>
      </c>
      <c r="K38" s="237">
        <f>'BAR BB| Open rates'!K38*0.82+25</f>
        <v>72841</v>
      </c>
      <c r="L38" s="237">
        <f>'BAR BB| Open rates'!L38*0.82+25</f>
        <v>72841</v>
      </c>
      <c r="M38" s="237">
        <f>'BAR BB| Open rates'!M38*0.82+25</f>
        <v>72841</v>
      </c>
      <c r="N38" s="237">
        <f>'BAR BB| Open rates'!N38*0.82+25</f>
        <v>72841</v>
      </c>
      <c r="O38" s="237">
        <f>'BAR BB| Open rates'!O38*0.82+25</f>
        <v>72841</v>
      </c>
      <c r="P38" s="237">
        <f>'BAR BB| Open rates'!P38*0.82+25</f>
        <v>74481</v>
      </c>
      <c r="Q38" s="237">
        <f>'BAR BB| Open rates'!Q38*0.82+25</f>
        <v>74481</v>
      </c>
      <c r="R38" s="237">
        <f>'BAR BB| Open rates'!R38*0.82+25</f>
        <v>74481</v>
      </c>
      <c r="S38" s="237">
        <f>'BAR BB| Open rates'!S38*0.82+25</f>
        <v>74481</v>
      </c>
      <c r="T38" s="237">
        <f>'BAR BB| Open rates'!T38*0.82+25</f>
        <v>74481</v>
      </c>
      <c r="U38" s="237">
        <f>'BAR BB| Open rates'!U38*0.82+25</f>
        <v>74481</v>
      </c>
      <c r="V38" s="237">
        <f>'BAR BB| Open rates'!V38*0.82+25</f>
        <v>74481</v>
      </c>
      <c r="W38" s="237">
        <f>'BAR BB| Open rates'!W38*0.82+25</f>
        <v>76121</v>
      </c>
      <c r="X38" s="237">
        <f>'BAR BB| Open rates'!X38*0.82+25</f>
        <v>76121</v>
      </c>
      <c r="Y38" s="237">
        <f>'BAR BB| Open rates'!Y38*0.82+25</f>
        <v>74481</v>
      </c>
      <c r="Z38" s="237">
        <f>'BAR BB| Open rates'!Z38*0.82+25</f>
        <v>74481</v>
      </c>
      <c r="AA38" s="237">
        <f>'BAR BB| Open rates'!AA38*0.82+25</f>
        <v>74481</v>
      </c>
      <c r="AB38" s="237">
        <f>'BAR BB| Open rates'!AB38*0.82+25</f>
        <v>74481</v>
      </c>
      <c r="AC38" s="237">
        <f>'BAR BB| Open rates'!AC38*0.82+25</f>
        <v>74481</v>
      </c>
      <c r="AD38" s="237">
        <f>'BAR BB| Open rates'!AD38*0.82+25</f>
        <v>76121</v>
      </c>
      <c r="AE38" s="237">
        <f>'BAR BB| Open rates'!AE38*0.82+25</f>
        <v>76121</v>
      </c>
      <c r="AF38" s="237">
        <f>'BAR BB| Open rates'!AF38*0.82+25</f>
        <v>74481</v>
      </c>
      <c r="AG38" s="237">
        <f>'BAR BB| Open rates'!AG38*0.82+25</f>
        <v>74481</v>
      </c>
      <c r="AH38" s="237">
        <f>'BAR BB| Open rates'!AH38*0.82+25</f>
        <v>74481</v>
      </c>
      <c r="AI38" s="237">
        <f>'BAR BB| Open rates'!AI38*0.82+25</f>
        <v>74481</v>
      </c>
      <c r="AJ38" s="237">
        <f>'BAR BB| Open rates'!AJ38*0.82+25</f>
        <v>74481</v>
      </c>
      <c r="AK38" s="237">
        <f>'BAR BB| Open rates'!AK38*0.82+25</f>
        <v>76121</v>
      </c>
      <c r="AL38" s="237">
        <f>'BAR BB| Open rates'!AL38*0.82+25</f>
        <v>76121</v>
      </c>
      <c r="AM38" s="237">
        <f>'BAR BB| Open rates'!AM38*0.82+25</f>
        <v>74481</v>
      </c>
      <c r="AN38" s="237">
        <f>'BAR BB| Open rates'!AN38*0.82+25</f>
        <v>74481</v>
      </c>
      <c r="AO38" s="237">
        <f>'BAR BB| Open rates'!AO38*0.82+25</f>
        <v>74481</v>
      </c>
      <c r="AP38" s="237">
        <f>'BAR BB| Open rates'!AP38*0.82+25</f>
        <v>74481</v>
      </c>
      <c r="AQ38" s="237">
        <f>'BAR BB| Open rates'!AQ38*0.82+25</f>
        <v>74481</v>
      </c>
      <c r="AR38" s="237">
        <f>'BAR BB| Open rates'!AR38*0.82+25</f>
        <v>76121</v>
      </c>
      <c r="AS38" s="237">
        <f>'BAR BB| Open rates'!AS38*0.82+25</f>
        <v>76121</v>
      </c>
      <c r="AT38" s="237">
        <f>'BAR BB| Open rates'!AT38*0.82+25</f>
        <v>74481</v>
      </c>
      <c r="AU38" s="237">
        <f>'BAR BB| Open rates'!AU38*0.82+25</f>
        <v>74481</v>
      </c>
      <c r="AV38" s="237">
        <f>'BAR BB| Open rates'!AV38*0.82+25</f>
        <v>74481</v>
      </c>
      <c r="AW38" s="237">
        <f>'BAR BB| Open rates'!AW38*0.82+25</f>
        <v>74481</v>
      </c>
      <c r="AX38" s="237">
        <f>'BAR BB| Open rates'!AX38*0.82+25</f>
        <v>74481</v>
      </c>
      <c r="AY38" s="237">
        <f>'BAR BB| Open rates'!AY38*0.82+25</f>
        <v>76121</v>
      </c>
      <c r="AZ38" s="237">
        <f>'BAR BB| Open rates'!AZ38*0.82+25</f>
        <v>76121</v>
      </c>
      <c r="BA38" s="237">
        <f>'BAR BB| Open rates'!BA38*0.82+25</f>
        <v>74481</v>
      </c>
      <c r="BB38" s="237">
        <f>'BAR BB| Open rates'!BB38*0.82+25</f>
        <v>74481</v>
      </c>
      <c r="BC38" s="237">
        <f>'BAR BB| Open rates'!BC38*0.82+25</f>
        <v>74481</v>
      </c>
      <c r="BD38" s="237">
        <f>'BAR BB| Open rates'!BD38*0.82+25</f>
        <v>74481</v>
      </c>
      <c r="BE38" s="237">
        <f>'BAR BB| Open rates'!BE38*0.82+25</f>
        <v>74481</v>
      </c>
      <c r="BF38" s="237">
        <f>'BAR BB| Open rates'!BF38*0.82+25</f>
        <v>76121</v>
      </c>
      <c r="BG38" s="237">
        <f>'BAR BB| Open rates'!BG38*0.82+25</f>
        <v>76121</v>
      </c>
      <c r="BH38" s="237">
        <f>'BAR BB| Open rates'!BH38*0.82+25</f>
        <v>71857</v>
      </c>
      <c r="BI38" s="237">
        <f>'BAR BB| Open rates'!BI38*0.82+25</f>
        <v>71857</v>
      </c>
      <c r="BJ38" s="237">
        <f>'BAR BB| Open rates'!BJ38*0.82+25</f>
        <v>71857</v>
      </c>
      <c r="BK38" s="237">
        <f>'BAR BB| Open rates'!BK38*0.82+25</f>
        <v>71857</v>
      </c>
      <c r="BL38" s="237">
        <f>'BAR BB| Open rates'!BL38*0.82+25</f>
        <v>71857</v>
      </c>
      <c r="BM38" s="237">
        <f>'BAR BB| Open rates'!BM38*0.82+25</f>
        <v>72841</v>
      </c>
      <c r="BN38" s="237">
        <f>'BAR BB| Open rates'!BN38*0.82+25</f>
        <v>72841</v>
      </c>
      <c r="BO38" s="237">
        <f>'BAR BB| Open rates'!BO38*0.82+25</f>
        <v>71037</v>
      </c>
      <c r="BP38" s="237">
        <f>'BAR BB| Open rates'!BP38*0.82+25</f>
        <v>71037</v>
      </c>
      <c r="BQ38" s="237">
        <f>'BAR BB| Open rates'!BQ38*0.82+25</f>
        <v>57179</v>
      </c>
      <c r="BR38" s="237">
        <f>'BAR BB| Open rates'!BR38*0.82+25</f>
        <v>57179</v>
      </c>
      <c r="BS38" s="237">
        <f>'BAR BB| Open rates'!BS38*0.82+25</f>
        <v>57179</v>
      </c>
      <c r="BT38" s="237">
        <f>'BAR BB| Open rates'!BT38*0.82+25</f>
        <v>57179</v>
      </c>
      <c r="BU38" s="237">
        <f>'BAR BB| Open rates'!BU38*0.82+25</f>
        <v>57179</v>
      </c>
      <c r="BV38" s="237">
        <f>'BAR BB| Open rates'!BV38*0.82+25</f>
        <v>55375</v>
      </c>
      <c r="BW38" s="237">
        <f>'BAR BB| Open rates'!BW38*0.82+25</f>
        <v>55375</v>
      </c>
      <c r="BX38" s="237">
        <f>'BAR BB| Open rates'!BX38*0.82+25</f>
        <v>55375</v>
      </c>
      <c r="BY38" s="237">
        <f>'BAR BB| Open rates'!BY38*0.82+25</f>
        <v>55375</v>
      </c>
      <c r="BZ38" s="237">
        <f>'BAR BB| Open rates'!BZ38*0.82+25</f>
        <v>55375</v>
      </c>
      <c r="CA38" s="237">
        <f>'BAR BB| Open rates'!CA38*0.82+25</f>
        <v>57179</v>
      </c>
      <c r="CB38" s="237">
        <f>'BAR BB| Open rates'!CB38*0.82+25</f>
        <v>57179</v>
      </c>
      <c r="CC38" s="237">
        <f>'BAR BB| Open rates'!CC38*0.82+25</f>
        <v>55375</v>
      </c>
      <c r="CD38" s="237">
        <f>'BAR BB| Open rates'!CD38*0.82+25</f>
        <v>55375</v>
      </c>
      <c r="CE38" s="237">
        <f>'BAR BB| Open rates'!CE38*0.82+25</f>
        <v>55375</v>
      </c>
      <c r="CF38" s="237">
        <f>'BAR BB| Open rates'!CF38*0.82+25</f>
        <v>55375</v>
      </c>
      <c r="CG38" s="237">
        <f>'BAR BB| Open rates'!CG38*0.82+25</f>
        <v>55375</v>
      </c>
      <c r="CH38" s="237">
        <f>'BAR BB| Open rates'!CH38*0.82+25</f>
        <v>57179</v>
      </c>
      <c r="CI38" s="237">
        <f>'BAR BB| Open rates'!CI38*0.82+25</f>
        <v>57179</v>
      </c>
      <c r="CJ38" s="237">
        <f>'BAR BB| Open rates'!CJ38*0.82+25</f>
        <v>55375</v>
      </c>
      <c r="CK38" s="237">
        <f>'BAR BB| Open rates'!CK38*0.82+25</f>
        <v>55375</v>
      </c>
      <c r="CL38" s="237">
        <f>'BAR BB| Open rates'!CL38*0.82+25</f>
        <v>55375</v>
      </c>
      <c r="CM38" s="237">
        <f>'BAR BB| Open rates'!CM38*0.82+25</f>
        <v>55375</v>
      </c>
      <c r="CN38" s="237">
        <f>'BAR BB| Open rates'!CN38*0.82+25</f>
        <v>55375</v>
      </c>
      <c r="CO38" s="237">
        <f>'BAR BB| Open rates'!CO38*0.82+25</f>
        <v>57179</v>
      </c>
      <c r="CP38" s="237">
        <f>'BAR BB| Open rates'!CP38*0.82+25</f>
        <v>57179</v>
      </c>
      <c r="CQ38" s="237">
        <f>'BAR BB| Open rates'!CQ38*0.82+25</f>
        <v>55375</v>
      </c>
      <c r="CR38" s="237">
        <f>'BAR BB| Open rates'!CR38*0.82+25</f>
        <v>55375</v>
      </c>
      <c r="CS38" s="237">
        <f>'BAR BB| Open rates'!CS38*0.82+25</f>
        <v>55375</v>
      </c>
      <c r="CT38" s="237">
        <f>'BAR BB| Open rates'!CT38*0.82+25</f>
        <v>55375</v>
      </c>
      <c r="CU38" s="237">
        <f>'BAR BB| Open rates'!CU38*0.82+25</f>
        <v>53981</v>
      </c>
      <c r="CV38" s="237">
        <f>'BAR BB| Open rates'!CV38*0.82+25</f>
        <v>53981</v>
      </c>
      <c r="CW38" s="237">
        <f>'BAR BB| Open rates'!CW38*0.82+25</f>
        <v>53981</v>
      </c>
      <c r="CX38" s="237">
        <f>'BAR BB| Open rates'!CX38*0.82+25</f>
        <v>52341</v>
      </c>
      <c r="CY38" s="237">
        <f>'BAR BB| Open rates'!CY38*0.82+25</f>
        <v>52341</v>
      </c>
      <c r="CZ38" s="237">
        <f>'BAR BB| Open rates'!CZ38*0.82+25</f>
        <v>52341</v>
      </c>
      <c r="DA38" s="237">
        <f>'BAR BB| Open rates'!DA38*0.82+25</f>
        <v>52341</v>
      </c>
      <c r="DB38" s="237">
        <f>'BAR BB| Open rates'!DB38*0.82+25</f>
        <v>52341</v>
      </c>
      <c r="DC38" s="237">
        <f>'BAR BB| Open rates'!DC38*0.82+25</f>
        <v>53981</v>
      </c>
      <c r="DD38" s="237">
        <f>'BAR BB| Open rates'!DD38*0.82+25</f>
        <v>53981</v>
      </c>
      <c r="DE38" s="237">
        <f>'BAR BB| Open rates'!DE38*0.82+25</f>
        <v>52341</v>
      </c>
      <c r="DF38" s="237">
        <f>'BAR BB| Open rates'!DF38*0.82+25</f>
        <v>52341</v>
      </c>
      <c r="DG38" s="237">
        <f>'BAR BB| Open rates'!DG38*0.82+25</f>
        <v>52341</v>
      </c>
      <c r="DH38" s="237">
        <f>'BAR BB| Open rates'!DH38*0.82+25</f>
        <v>52341</v>
      </c>
      <c r="DI38" s="237">
        <f>'BAR BB| Open rates'!DI38*0.82+25</f>
        <v>52341</v>
      </c>
      <c r="DJ38" s="237">
        <f>'BAR BB| Open rates'!DJ38*0.82+25</f>
        <v>53981</v>
      </c>
      <c r="DK38" s="237">
        <f>'BAR BB| Open rates'!DK38*0.82+25</f>
        <v>53981</v>
      </c>
      <c r="DL38" s="237">
        <f>'BAR BB| Open rates'!DL38*0.82+25</f>
        <v>52341</v>
      </c>
      <c r="DM38" s="237">
        <f>'BAR BB| Open rates'!DM38*0.82+25</f>
        <v>52341</v>
      </c>
      <c r="DN38" s="237">
        <f>'BAR BB| Open rates'!DN38*0.82+25</f>
        <v>52341</v>
      </c>
      <c r="DO38" s="237">
        <f>'BAR BB| Open rates'!DO38*0.82+25</f>
        <v>52341</v>
      </c>
      <c r="DP38" s="237">
        <f>'BAR BB| Open rates'!DP38*0.82+25</f>
        <v>52341</v>
      </c>
      <c r="DQ38" s="237">
        <f>'BAR BB| Open rates'!DQ38*0.82+25</f>
        <v>53981</v>
      </c>
      <c r="DR38" s="237">
        <f>'BAR BB| Open rates'!DR38*0.82+25</f>
        <v>53981</v>
      </c>
      <c r="DS38" s="237">
        <f>'BAR BB| Open rates'!DS38*0.82+25</f>
        <v>52341</v>
      </c>
      <c r="DT38" s="237">
        <f>'BAR BB| Open rates'!DT38*0.82+25</f>
        <v>52341</v>
      </c>
      <c r="DU38" s="237">
        <f>'BAR BB| Open rates'!DU38*0.82+25</f>
        <v>52341</v>
      </c>
      <c r="DV38" s="237">
        <f>'BAR BB| Open rates'!DV38*0.82+25</f>
        <v>52341</v>
      </c>
      <c r="DW38" s="237">
        <f>'BAR BB| Open rates'!DW38*0.82+25</f>
        <v>52341</v>
      </c>
      <c r="DX38" s="237">
        <f>'BAR BB| Open rates'!DX38*0.82+25</f>
        <v>53981</v>
      </c>
      <c r="DY38" s="237">
        <f>'BAR BB| Open rates'!DY38*0.82+25</f>
        <v>53981</v>
      </c>
      <c r="DZ38" s="237">
        <f>'BAR BB| Open rates'!DZ38*0.82+25</f>
        <v>55375</v>
      </c>
      <c r="EA38" s="237">
        <f>'BAR BB| Open rates'!EA38*0.82+25</f>
        <v>55375</v>
      </c>
      <c r="EB38" s="237">
        <f>'BAR BB| Open rates'!EB38*0.82+25</f>
        <v>55375</v>
      </c>
      <c r="EC38" s="237">
        <f>'BAR BB| Open rates'!EC38*0.82+25</f>
        <v>57179</v>
      </c>
      <c r="ED38" s="237">
        <f>'BAR BB| Open rates'!ED38*0.82+25</f>
        <v>57179</v>
      </c>
      <c r="EE38" s="237">
        <f>'BAR BB| Open rates'!EE38*0.82+25</f>
        <v>57179</v>
      </c>
      <c r="EF38" s="237">
        <f>'BAR BB| Open rates'!EF38*0.82+25</f>
        <v>57179</v>
      </c>
      <c r="EG38" s="237">
        <f>'BAR BB| Open rates'!EG38*0.82+25</f>
        <v>51521</v>
      </c>
      <c r="EH38" s="237">
        <f>'BAR BB| Open rates'!EH38*0.82+25</f>
        <v>47421</v>
      </c>
      <c r="EI38" s="237">
        <f>'BAR BB| Open rates'!EI38*0.82+25</f>
        <v>47421</v>
      </c>
      <c r="EJ38" s="237">
        <f>'BAR BB| Open rates'!EJ38*0.82+25</f>
        <v>47421</v>
      </c>
      <c r="EK38" s="237">
        <f>'BAR BB| Open rates'!EK38*0.82+25</f>
        <v>47421</v>
      </c>
      <c r="EL38" s="237">
        <f>'BAR BB| Open rates'!EL38*0.82+25</f>
        <v>48241</v>
      </c>
      <c r="EM38" s="237">
        <f>'BAR BB| Open rates'!EM38*0.82+25</f>
        <v>48241</v>
      </c>
      <c r="EN38" s="237">
        <f>'BAR BB| Open rates'!EN38*0.82+25</f>
        <v>47421</v>
      </c>
      <c r="EO38" s="237">
        <f>'BAR BB| Open rates'!EO38*0.82+25</f>
        <v>47421</v>
      </c>
      <c r="EP38" s="237">
        <f>'BAR BB| Open rates'!EP38*0.82+25</f>
        <v>47421</v>
      </c>
      <c r="EQ38" s="237">
        <f>'BAR BB| Open rates'!EQ38*0.82+25</f>
        <v>47421</v>
      </c>
      <c r="ER38" s="237">
        <f>'BAR BB| Open rates'!ER38*0.82+25</f>
        <v>47421</v>
      </c>
      <c r="ES38" s="237">
        <f>'BAR BB| Open rates'!ES38*0.82+25</f>
        <v>48241</v>
      </c>
      <c r="ET38" s="237">
        <f>'BAR BB| Open rates'!ET38*0.82+25</f>
        <v>48241</v>
      </c>
      <c r="EU38" s="237">
        <f>'BAR BB| Open rates'!EU38*0.82+25</f>
        <v>47421</v>
      </c>
      <c r="EV38" s="237">
        <f>'BAR BB| Open rates'!EV38*0.82+25</f>
        <v>47421</v>
      </c>
      <c r="EW38" s="237">
        <f>'BAR BB| Open rates'!EW38*0.82+25</f>
        <v>47421</v>
      </c>
      <c r="EX38" s="237">
        <f>'BAR BB| Open rates'!EX38*0.82+25</f>
        <v>47421</v>
      </c>
      <c r="EY38" s="237">
        <f>'BAR BB| Open rates'!EY38*0.82+25</f>
        <v>47421</v>
      </c>
      <c r="EZ38" s="237">
        <f>'BAR BB| Open rates'!EZ38*0.82+25</f>
        <v>48241</v>
      </c>
      <c r="FA38" s="237">
        <f>'BAR BB| Open rates'!FA38*0.82+25</f>
        <v>48241</v>
      </c>
      <c r="FB38" s="237">
        <f>'BAR BB| Open rates'!FB38*0.82+25</f>
        <v>47421</v>
      </c>
      <c r="FC38" s="237">
        <f>'BAR BB| Open rates'!FC38*0.82+25</f>
        <v>47421</v>
      </c>
      <c r="FD38" s="237">
        <f>'BAR BB| Open rates'!FD38*0.82+25</f>
        <v>47421</v>
      </c>
      <c r="FE38" s="237">
        <f>'BAR BB| Open rates'!FE38*0.82+25</f>
        <v>47421</v>
      </c>
      <c r="FF38" s="237">
        <f>'BAR BB| Open rates'!FF38*0.82+25</f>
        <v>47421</v>
      </c>
      <c r="FG38" s="237">
        <f>'BAR BB| Open rates'!FG38*0.82+25</f>
        <v>48241</v>
      </c>
      <c r="FH38" s="237">
        <f>'BAR BB| Open rates'!FH38*0.82+25</f>
        <v>48241</v>
      </c>
      <c r="FI38" s="237">
        <f>'BAR BB| Open rates'!FI38*0.82+25</f>
        <v>47421</v>
      </c>
      <c r="FJ38" s="237">
        <f>'BAR BB| Open rates'!FJ38*0.82+25</f>
        <v>47421</v>
      </c>
      <c r="FK38" s="237">
        <f>'BAR BB| Open rates'!FK38*0.82+25</f>
        <v>47421</v>
      </c>
      <c r="FL38" s="237">
        <f>'BAR BB| Open rates'!FL38*0.82+25</f>
        <v>47421</v>
      </c>
      <c r="FM38" s="237">
        <f>'BAR BB| Open rates'!FM38*0.82+25</f>
        <v>47421</v>
      </c>
      <c r="FN38" s="237">
        <f>'BAR BB| Open rates'!FN38*0.82+25</f>
        <v>48241</v>
      </c>
      <c r="FO38" s="237">
        <f>'BAR BB| Open rates'!FO38*0.82+25</f>
        <v>48241</v>
      </c>
      <c r="FP38" s="237">
        <f>'BAR BB| Open rates'!FP38*0.82+25</f>
        <v>47421</v>
      </c>
      <c r="FQ38" s="237">
        <f>'BAR BB| Open rates'!FQ38*0.82+25</f>
        <v>47421</v>
      </c>
      <c r="FR38" s="237">
        <f>'BAR BB| Open rates'!FR38*0.82+25</f>
        <v>47421</v>
      </c>
      <c r="FS38" s="237">
        <f>'BAR BB| Open rates'!FS38*0.82+25</f>
        <v>47421</v>
      </c>
      <c r="FT38" s="237">
        <f>'BAR BB| Open rates'!FT38*0.82+25</f>
        <v>47421</v>
      </c>
      <c r="FU38" s="237">
        <f>'BAR BB| Open rates'!FU38*0.82+25</f>
        <v>48241</v>
      </c>
      <c r="FV38" s="237">
        <f>'BAR BB| Open rates'!FV38*0.82+25</f>
        <v>48241</v>
      </c>
      <c r="FW38" s="237">
        <f>'BAR BB| Open rates'!FW38*0.82+25</f>
        <v>51275</v>
      </c>
      <c r="FX38" s="237">
        <f>'BAR BB| Open rates'!FX38*0.82+25</f>
        <v>51275</v>
      </c>
      <c r="FY38" s="237">
        <f>'BAR BB| Open rates'!FY38*0.82+25</f>
        <v>51275</v>
      </c>
      <c r="FZ38" s="237">
        <f>'BAR BB| Open rates'!FZ38*0.82+25</f>
        <v>51275</v>
      </c>
      <c r="GA38" s="237">
        <f>'BAR BB| Open rates'!GA38*0.82+25</f>
        <v>51275</v>
      </c>
      <c r="GB38" s="237">
        <f>'BAR BB| Open rates'!GB38*0.82+25</f>
        <v>53079</v>
      </c>
      <c r="GC38" s="237">
        <f>'BAR BB| Open rates'!GC38*0.82+25</f>
        <v>53079</v>
      </c>
      <c r="GD38" s="237">
        <f>'BAR BB| Open rates'!GD38*0.82+25</f>
        <v>53079</v>
      </c>
      <c r="GE38" s="237">
        <f>'BAR BB| Open rates'!GE38*0.82+25</f>
        <v>53079</v>
      </c>
    </row>
    <row r="39" spans="1:187" s="36" customFormat="1" ht="12" customHeight="1" x14ac:dyDescent="0.2">
      <c r="A39" s="236" t="s">
        <v>183</v>
      </c>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c r="BU39" s="236"/>
      <c r="BV39" s="236"/>
      <c r="BW39" s="236"/>
      <c r="BX39" s="236"/>
      <c r="BY39" s="236"/>
      <c r="BZ39" s="236"/>
      <c r="CA39" s="236"/>
      <c r="CB39" s="236"/>
      <c r="CC39" s="236"/>
      <c r="CD39" s="236"/>
      <c r="CE39" s="236"/>
      <c r="CF39" s="236"/>
      <c r="CG39" s="236"/>
      <c r="CH39" s="236"/>
      <c r="CI39" s="236"/>
      <c r="CJ39" s="236"/>
      <c r="CK39" s="236"/>
      <c r="CL39" s="236"/>
      <c r="CM39" s="236"/>
      <c r="CN39" s="236"/>
      <c r="CO39" s="236"/>
      <c r="CP39" s="236"/>
      <c r="CQ39" s="236"/>
      <c r="CR39" s="236"/>
      <c r="CS39" s="236"/>
      <c r="CT39" s="236"/>
      <c r="CU39" s="236"/>
      <c r="CV39" s="236"/>
      <c r="CW39" s="236"/>
      <c r="CX39" s="236"/>
      <c r="CY39" s="236"/>
      <c r="CZ39" s="236"/>
      <c r="DA39" s="236"/>
      <c r="DB39" s="236"/>
      <c r="DC39" s="236"/>
      <c r="DD39" s="236"/>
      <c r="DE39" s="236"/>
      <c r="DF39" s="236"/>
      <c r="DG39" s="236"/>
      <c r="DH39" s="236"/>
      <c r="DI39" s="236"/>
      <c r="DJ39" s="236"/>
      <c r="DK39" s="236"/>
      <c r="DL39" s="236"/>
      <c r="DM39" s="236"/>
      <c r="DN39" s="236"/>
      <c r="DO39" s="236"/>
      <c r="DP39" s="236"/>
      <c r="DQ39" s="236"/>
      <c r="DR39" s="236"/>
      <c r="DS39" s="236"/>
      <c r="DT39" s="236"/>
      <c r="DU39" s="236"/>
      <c r="DV39" s="236"/>
      <c r="DW39" s="236"/>
      <c r="DX39" s="236"/>
      <c r="DY39" s="236"/>
      <c r="DZ39" s="236"/>
      <c r="EA39" s="236"/>
      <c r="EB39" s="236"/>
      <c r="EC39" s="236"/>
      <c r="ED39" s="236"/>
      <c r="EE39" s="236"/>
      <c r="EF39" s="236"/>
      <c r="EG39" s="236"/>
      <c r="EH39" s="236"/>
      <c r="EI39" s="236"/>
      <c r="EJ39" s="236"/>
      <c r="EK39" s="236"/>
      <c r="EL39" s="236"/>
      <c r="EM39" s="236"/>
      <c r="EN39" s="236"/>
      <c r="EO39" s="236"/>
      <c r="EP39" s="236"/>
      <c r="EQ39" s="236"/>
      <c r="ER39" s="236"/>
      <c r="ES39" s="236"/>
      <c r="ET39" s="236"/>
      <c r="EU39" s="236"/>
      <c r="EV39" s="236"/>
      <c r="EW39" s="236"/>
      <c r="EX39" s="236"/>
      <c r="EY39" s="236"/>
      <c r="EZ39" s="236"/>
      <c r="FA39" s="236"/>
      <c r="FB39" s="236"/>
      <c r="FC39" s="236"/>
      <c r="FD39" s="236"/>
      <c r="FE39" s="236"/>
      <c r="FF39" s="236"/>
      <c r="FG39" s="236"/>
      <c r="FH39" s="236"/>
      <c r="FI39" s="236"/>
      <c r="FJ39" s="236"/>
      <c r="FK39" s="236"/>
      <c r="FL39" s="236"/>
      <c r="FM39" s="236"/>
      <c r="FN39" s="236"/>
      <c r="FO39" s="236"/>
      <c r="FP39" s="236"/>
      <c r="FQ39" s="236"/>
      <c r="FR39" s="236"/>
      <c r="FS39" s="236"/>
      <c r="FT39" s="236"/>
      <c r="FU39" s="236"/>
      <c r="FV39" s="236"/>
      <c r="FW39" s="236"/>
      <c r="FX39" s="236"/>
      <c r="FY39" s="236"/>
      <c r="FZ39" s="236"/>
      <c r="GA39" s="236"/>
      <c r="GB39" s="236"/>
      <c r="GC39" s="236"/>
      <c r="GD39" s="236"/>
      <c r="GE39" s="236"/>
    </row>
    <row r="40" spans="1:187" s="36" customFormat="1" ht="12" customHeight="1" x14ac:dyDescent="0.2">
      <c r="A40" s="237">
        <v>1</v>
      </c>
      <c r="B40" s="237">
        <f>'BAR BB| Open rates'!B40*0.82+25</f>
        <v>70955</v>
      </c>
      <c r="C40" s="237">
        <f>'BAR BB| Open rates'!C40*0.82+25</f>
        <v>70955</v>
      </c>
      <c r="D40" s="237">
        <f>'BAR BB| Open rates'!D40*0.82+25</f>
        <v>68741</v>
      </c>
      <c r="E40" s="237">
        <f>'BAR BB| Open rates'!E40*0.82+25</f>
        <v>68741</v>
      </c>
      <c r="F40" s="237">
        <f>'BAR BB| Open rates'!F40*0.82+25</f>
        <v>66937</v>
      </c>
      <c r="G40" s="237">
        <f>'BAR BB| Open rates'!G40*0.82+25</f>
        <v>68741</v>
      </c>
      <c r="H40" s="237">
        <f>'BAR BB| Open rates'!H40*0.82+25</f>
        <v>68741</v>
      </c>
      <c r="I40" s="237">
        <f>'BAR BB| Open rates'!I40*0.82+25</f>
        <v>70381</v>
      </c>
      <c r="J40" s="237">
        <f>'BAR BB| Open rates'!J40*0.82+25</f>
        <v>70381</v>
      </c>
      <c r="K40" s="237">
        <f>'BAR BB| Open rates'!K40*0.82+25</f>
        <v>68741</v>
      </c>
      <c r="L40" s="237">
        <f>'BAR BB| Open rates'!L40*0.82+25</f>
        <v>68741</v>
      </c>
      <c r="M40" s="237">
        <f>'BAR BB| Open rates'!M40*0.82+25</f>
        <v>68741</v>
      </c>
      <c r="N40" s="237">
        <f>'BAR BB| Open rates'!N40*0.82+25</f>
        <v>68741</v>
      </c>
      <c r="O40" s="237">
        <f>'BAR BB| Open rates'!O40*0.82+25</f>
        <v>68741</v>
      </c>
      <c r="P40" s="237">
        <f>'BAR BB| Open rates'!P40*0.82+25</f>
        <v>70381</v>
      </c>
      <c r="Q40" s="237">
        <f>'BAR BB| Open rates'!Q40*0.82+25</f>
        <v>70381</v>
      </c>
      <c r="R40" s="237">
        <f>'BAR BB| Open rates'!R40*0.82+25</f>
        <v>70381</v>
      </c>
      <c r="S40" s="237">
        <f>'BAR BB| Open rates'!S40*0.82+25</f>
        <v>70381</v>
      </c>
      <c r="T40" s="237">
        <f>'BAR BB| Open rates'!T40*0.82+25</f>
        <v>70381</v>
      </c>
      <c r="U40" s="237">
        <f>'BAR BB| Open rates'!U40*0.82+25</f>
        <v>70381</v>
      </c>
      <c r="V40" s="237">
        <f>'BAR BB| Open rates'!V40*0.82+25</f>
        <v>70381</v>
      </c>
      <c r="W40" s="237">
        <f>'BAR BB| Open rates'!W40*0.82+25</f>
        <v>72021</v>
      </c>
      <c r="X40" s="237">
        <f>'BAR BB| Open rates'!X40*0.82+25</f>
        <v>72021</v>
      </c>
      <c r="Y40" s="237">
        <f>'BAR BB| Open rates'!Y40*0.82+25</f>
        <v>70381</v>
      </c>
      <c r="Z40" s="237">
        <f>'BAR BB| Open rates'!Z40*0.82+25</f>
        <v>70381</v>
      </c>
      <c r="AA40" s="237">
        <f>'BAR BB| Open rates'!AA40*0.82+25</f>
        <v>70381</v>
      </c>
      <c r="AB40" s="237">
        <f>'BAR BB| Open rates'!AB40*0.82+25</f>
        <v>70381</v>
      </c>
      <c r="AC40" s="237">
        <f>'BAR BB| Open rates'!AC40*0.82+25</f>
        <v>70381</v>
      </c>
      <c r="AD40" s="237">
        <f>'BAR BB| Open rates'!AD40*0.82+25</f>
        <v>72021</v>
      </c>
      <c r="AE40" s="237">
        <f>'BAR BB| Open rates'!AE40*0.82+25</f>
        <v>72021</v>
      </c>
      <c r="AF40" s="237">
        <f>'BAR BB| Open rates'!AF40*0.82+25</f>
        <v>70381</v>
      </c>
      <c r="AG40" s="237">
        <f>'BAR BB| Open rates'!AG40*0.82+25</f>
        <v>70381</v>
      </c>
      <c r="AH40" s="237">
        <f>'BAR BB| Open rates'!AH40*0.82+25</f>
        <v>70381</v>
      </c>
      <c r="AI40" s="237">
        <f>'BAR BB| Open rates'!AI40*0.82+25</f>
        <v>70381</v>
      </c>
      <c r="AJ40" s="237">
        <f>'BAR BB| Open rates'!AJ40*0.82+25</f>
        <v>70381</v>
      </c>
      <c r="AK40" s="237">
        <f>'BAR BB| Open rates'!AK40*0.82+25</f>
        <v>72021</v>
      </c>
      <c r="AL40" s="237">
        <f>'BAR BB| Open rates'!AL40*0.82+25</f>
        <v>72021</v>
      </c>
      <c r="AM40" s="237">
        <f>'BAR BB| Open rates'!AM40*0.82+25</f>
        <v>70381</v>
      </c>
      <c r="AN40" s="237">
        <f>'BAR BB| Open rates'!AN40*0.82+25</f>
        <v>70381</v>
      </c>
      <c r="AO40" s="237">
        <f>'BAR BB| Open rates'!AO40*0.82+25</f>
        <v>70381</v>
      </c>
      <c r="AP40" s="237">
        <f>'BAR BB| Open rates'!AP40*0.82+25</f>
        <v>70381</v>
      </c>
      <c r="AQ40" s="237">
        <f>'BAR BB| Open rates'!AQ40*0.82+25</f>
        <v>70381</v>
      </c>
      <c r="AR40" s="237">
        <f>'BAR BB| Open rates'!AR40*0.82+25</f>
        <v>72021</v>
      </c>
      <c r="AS40" s="237">
        <f>'BAR BB| Open rates'!AS40*0.82+25</f>
        <v>72021</v>
      </c>
      <c r="AT40" s="237">
        <f>'BAR BB| Open rates'!AT40*0.82+25</f>
        <v>70381</v>
      </c>
      <c r="AU40" s="237">
        <f>'BAR BB| Open rates'!AU40*0.82+25</f>
        <v>70381</v>
      </c>
      <c r="AV40" s="237">
        <f>'BAR BB| Open rates'!AV40*0.82+25</f>
        <v>70381</v>
      </c>
      <c r="AW40" s="237">
        <f>'BAR BB| Open rates'!AW40*0.82+25</f>
        <v>70381</v>
      </c>
      <c r="AX40" s="237">
        <f>'BAR BB| Open rates'!AX40*0.82+25</f>
        <v>70381</v>
      </c>
      <c r="AY40" s="237">
        <f>'BAR BB| Open rates'!AY40*0.82+25</f>
        <v>72021</v>
      </c>
      <c r="AZ40" s="237">
        <f>'BAR BB| Open rates'!AZ40*0.82+25</f>
        <v>72021</v>
      </c>
      <c r="BA40" s="237">
        <f>'BAR BB| Open rates'!BA40*0.82+25</f>
        <v>70381</v>
      </c>
      <c r="BB40" s="237">
        <f>'BAR BB| Open rates'!BB40*0.82+25</f>
        <v>70381</v>
      </c>
      <c r="BC40" s="237">
        <f>'BAR BB| Open rates'!BC40*0.82+25</f>
        <v>70381</v>
      </c>
      <c r="BD40" s="237">
        <f>'BAR BB| Open rates'!BD40*0.82+25</f>
        <v>70381</v>
      </c>
      <c r="BE40" s="237">
        <f>'BAR BB| Open rates'!BE40*0.82+25</f>
        <v>70381</v>
      </c>
      <c r="BF40" s="237">
        <f>'BAR BB| Open rates'!BF40*0.82+25</f>
        <v>72021</v>
      </c>
      <c r="BG40" s="237">
        <f>'BAR BB| Open rates'!BG40*0.82+25</f>
        <v>72021</v>
      </c>
      <c r="BH40" s="237">
        <f>'BAR BB| Open rates'!BH40*0.82+25</f>
        <v>67757</v>
      </c>
      <c r="BI40" s="237">
        <f>'BAR BB| Open rates'!BI40*0.82+25</f>
        <v>67757</v>
      </c>
      <c r="BJ40" s="237">
        <f>'BAR BB| Open rates'!BJ40*0.82+25</f>
        <v>67757</v>
      </c>
      <c r="BK40" s="237">
        <f>'BAR BB| Open rates'!BK40*0.82+25</f>
        <v>67757</v>
      </c>
      <c r="BL40" s="237">
        <f>'BAR BB| Open rates'!BL40*0.82+25</f>
        <v>67757</v>
      </c>
      <c r="BM40" s="237">
        <f>'BAR BB| Open rates'!BM40*0.82+25</f>
        <v>68741</v>
      </c>
      <c r="BN40" s="237">
        <f>'BAR BB| Open rates'!BN40*0.82+25</f>
        <v>68741</v>
      </c>
      <c r="BO40" s="237">
        <f>'BAR BB| Open rates'!BO40*0.82+25</f>
        <v>66937</v>
      </c>
      <c r="BP40" s="237">
        <f>'BAR BB| Open rates'!BP40*0.82+25</f>
        <v>66937</v>
      </c>
      <c r="BQ40" s="237">
        <f>'BAR BB| Open rates'!BQ40*0.82+25</f>
        <v>56441</v>
      </c>
      <c r="BR40" s="237">
        <f>'BAR BB| Open rates'!BR40*0.82+25</f>
        <v>56441</v>
      </c>
      <c r="BS40" s="237">
        <f>'BAR BB| Open rates'!BS40*0.82+25</f>
        <v>56441</v>
      </c>
      <c r="BT40" s="237">
        <f>'BAR BB| Open rates'!BT40*0.82+25</f>
        <v>56441</v>
      </c>
      <c r="BU40" s="237">
        <f>'BAR BB| Open rates'!BU40*0.82+25</f>
        <v>56441</v>
      </c>
      <c r="BV40" s="237">
        <f>'BAR BB| Open rates'!BV40*0.82+25</f>
        <v>54637</v>
      </c>
      <c r="BW40" s="237">
        <f>'BAR BB| Open rates'!BW40*0.82+25</f>
        <v>54637</v>
      </c>
      <c r="BX40" s="237">
        <f>'BAR BB| Open rates'!BX40*0.82+25</f>
        <v>54637</v>
      </c>
      <c r="BY40" s="237">
        <f>'BAR BB| Open rates'!BY40*0.82+25</f>
        <v>54637</v>
      </c>
      <c r="BZ40" s="237">
        <f>'BAR BB| Open rates'!BZ40*0.82+25</f>
        <v>54637</v>
      </c>
      <c r="CA40" s="237">
        <f>'BAR BB| Open rates'!CA40*0.82+25</f>
        <v>56441</v>
      </c>
      <c r="CB40" s="237">
        <f>'BAR BB| Open rates'!CB40*0.82+25</f>
        <v>56441</v>
      </c>
      <c r="CC40" s="237">
        <f>'BAR BB| Open rates'!CC40*0.82+25</f>
        <v>54637</v>
      </c>
      <c r="CD40" s="237">
        <f>'BAR BB| Open rates'!CD40*0.82+25</f>
        <v>54637</v>
      </c>
      <c r="CE40" s="237">
        <f>'BAR BB| Open rates'!CE40*0.82+25</f>
        <v>54637</v>
      </c>
      <c r="CF40" s="237">
        <f>'BAR BB| Open rates'!CF40*0.82+25</f>
        <v>54637</v>
      </c>
      <c r="CG40" s="237">
        <f>'BAR BB| Open rates'!CG40*0.82+25</f>
        <v>54637</v>
      </c>
      <c r="CH40" s="237">
        <f>'BAR BB| Open rates'!CH40*0.82+25</f>
        <v>56441</v>
      </c>
      <c r="CI40" s="237">
        <f>'BAR BB| Open rates'!CI40*0.82+25</f>
        <v>56441</v>
      </c>
      <c r="CJ40" s="237">
        <f>'BAR BB| Open rates'!CJ40*0.82+25</f>
        <v>54637</v>
      </c>
      <c r="CK40" s="237">
        <f>'BAR BB| Open rates'!CK40*0.82+25</f>
        <v>54637</v>
      </c>
      <c r="CL40" s="237">
        <f>'BAR BB| Open rates'!CL40*0.82+25</f>
        <v>54637</v>
      </c>
      <c r="CM40" s="237">
        <f>'BAR BB| Open rates'!CM40*0.82+25</f>
        <v>54637</v>
      </c>
      <c r="CN40" s="237">
        <f>'BAR BB| Open rates'!CN40*0.82+25</f>
        <v>54637</v>
      </c>
      <c r="CO40" s="237">
        <f>'BAR BB| Open rates'!CO40*0.82+25</f>
        <v>56441</v>
      </c>
      <c r="CP40" s="237">
        <f>'BAR BB| Open rates'!CP40*0.82+25</f>
        <v>56441</v>
      </c>
      <c r="CQ40" s="237">
        <f>'BAR BB| Open rates'!CQ40*0.82+25</f>
        <v>54637</v>
      </c>
      <c r="CR40" s="237">
        <f>'BAR BB| Open rates'!CR40*0.82+25</f>
        <v>54637</v>
      </c>
      <c r="CS40" s="237">
        <f>'BAR BB| Open rates'!CS40*0.82+25</f>
        <v>54637</v>
      </c>
      <c r="CT40" s="237">
        <f>'BAR BB| Open rates'!CT40*0.82+25</f>
        <v>54637</v>
      </c>
      <c r="CU40" s="237">
        <f>'BAR BB| Open rates'!CU40*0.82+25</f>
        <v>47995</v>
      </c>
      <c r="CV40" s="237">
        <f>'BAR BB| Open rates'!CV40*0.82+25</f>
        <v>47995</v>
      </c>
      <c r="CW40" s="237">
        <f>'BAR BB| Open rates'!CW40*0.82+25</f>
        <v>47995</v>
      </c>
      <c r="CX40" s="237">
        <f>'BAR BB| Open rates'!CX40*0.82+25</f>
        <v>46355</v>
      </c>
      <c r="CY40" s="237">
        <f>'BAR BB| Open rates'!CY40*0.82+25</f>
        <v>46355</v>
      </c>
      <c r="CZ40" s="237">
        <f>'BAR BB| Open rates'!CZ40*0.82+25</f>
        <v>46355</v>
      </c>
      <c r="DA40" s="237">
        <f>'BAR BB| Open rates'!DA40*0.82+25</f>
        <v>46355</v>
      </c>
      <c r="DB40" s="237">
        <f>'BAR BB| Open rates'!DB40*0.82+25</f>
        <v>46355</v>
      </c>
      <c r="DC40" s="237">
        <f>'BAR BB| Open rates'!DC40*0.82+25</f>
        <v>47995</v>
      </c>
      <c r="DD40" s="237">
        <f>'BAR BB| Open rates'!DD40*0.82+25</f>
        <v>47995</v>
      </c>
      <c r="DE40" s="237">
        <f>'BAR BB| Open rates'!DE40*0.82+25</f>
        <v>46355</v>
      </c>
      <c r="DF40" s="237">
        <f>'BAR BB| Open rates'!DF40*0.82+25</f>
        <v>46355</v>
      </c>
      <c r="DG40" s="237">
        <f>'BAR BB| Open rates'!DG40*0.82+25</f>
        <v>46355</v>
      </c>
      <c r="DH40" s="237">
        <f>'BAR BB| Open rates'!DH40*0.82+25</f>
        <v>46355</v>
      </c>
      <c r="DI40" s="237">
        <f>'BAR BB| Open rates'!DI40*0.82+25</f>
        <v>46355</v>
      </c>
      <c r="DJ40" s="237">
        <f>'BAR BB| Open rates'!DJ40*0.82+25</f>
        <v>47995</v>
      </c>
      <c r="DK40" s="237">
        <f>'BAR BB| Open rates'!DK40*0.82+25</f>
        <v>47995</v>
      </c>
      <c r="DL40" s="237">
        <f>'BAR BB| Open rates'!DL40*0.82+25</f>
        <v>46355</v>
      </c>
      <c r="DM40" s="237">
        <f>'BAR BB| Open rates'!DM40*0.82+25</f>
        <v>46355</v>
      </c>
      <c r="DN40" s="237">
        <f>'BAR BB| Open rates'!DN40*0.82+25</f>
        <v>46355</v>
      </c>
      <c r="DO40" s="237">
        <f>'BAR BB| Open rates'!DO40*0.82+25</f>
        <v>46355</v>
      </c>
      <c r="DP40" s="237">
        <f>'BAR BB| Open rates'!DP40*0.82+25</f>
        <v>46355</v>
      </c>
      <c r="DQ40" s="237">
        <f>'BAR BB| Open rates'!DQ40*0.82+25</f>
        <v>47995</v>
      </c>
      <c r="DR40" s="237">
        <f>'BAR BB| Open rates'!DR40*0.82+25</f>
        <v>47995</v>
      </c>
      <c r="DS40" s="237">
        <f>'BAR BB| Open rates'!DS40*0.82+25</f>
        <v>46355</v>
      </c>
      <c r="DT40" s="237">
        <f>'BAR BB| Open rates'!DT40*0.82+25</f>
        <v>46355</v>
      </c>
      <c r="DU40" s="237">
        <f>'BAR BB| Open rates'!DU40*0.82+25</f>
        <v>46355</v>
      </c>
      <c r="DV40" s="237">
        <f>'BAR BB| Open rates'!DV40*0.82+25</f>
        <v>46355</v>
      </c>
      <c r="DW40" s="237">
        <f>'BAR BB| Open rates'!DW40*0.82+25</f>
        <v>46355</v>
      </c>
      <c r="DX40" s="237">
        <f>'BAR BB| Open rates'!DX40*0.82+25</f>
        <v>47995</v>
      </c>
      <c r="DY40" s="237">
        <f>'BAR BB| Open rates'!DY40*0.82+25</f>
        <v>47995</v>
      </c>
      <c r="DZ40" s="237">
        <f>'BAR BB| Open rates'!DZ40*0.82+25</f>
        <v>49389</v>
      </c>
      <c r="EA40" s="237">
        <f>'BAR BB| Open rates'!EA40*0.82+25</f>
        <v>49389</v>
      </c>
      <c r="EB40" s="237">
        <f>'BAR BB| Open rates'!EB40*0.82+25</f>
        <v>49389</v>
      </c>
      <c r="EC40" s="237">
        <f>'BAR BB| Open rates'!EC40*0.82+25</f>
        <v>51193</v>
      </c>
      <c r="ED40" s="237">
        <f>'BAR BB| Open rates'!ED40*0.82+25</f>
        <v>51193</v>
      </c>
      <c r="EE40" s="237">
        <f>'BAR BB| Open rates'!EE40*0.82+25</f>
        <v>51193</v>
      </c>
      <c r="EF40" s="237">
        <f>'BAR BB| Open rates'!EF40*0.82+25</f>
        <v>51193</v>
      </c>
      <c r="EG40" s="237">
        <f>'BAR BB| Open rates'!EG40*0.82+25</f>
        <v>45535</v>
      </c>
      <c r="EH40" s="237">
        <f>'BAR BB| Open rates'!EH40*0.82+25</f>
        <v>45535</v>
      </c>
      <c r="EI40" s="237">
        <f>'BAR BB| Open rates'!EI40*0.82+25</f>
        <v>45535</v>
      </c>
      <c r="EJ40" s="237">
        <f>'BAR BB| Open rates'!EJ40*0.82+25</f>
        <v>45535</v>
      </c>
      <c r="EK40" s="237">
        <f>'BAR BB| Open rates'!EK40*0.82+25</f>
        <v>45535</v>
      </c>
      <c r="EL40" s="237">
        <f>'BAR BB| Open rates'!EL40*0.82+25</f>
        <v>46355</v>
      </c>
      <c r="EM40" s="237">
        <f>'BAR BB| Open rates'!EM40*0.82+25</f>
        <v>46355</v>
      </c>
      <c r="EN40" s="237">
        <f>'BAR BB| Open rates'!EN40*0.82+25</f>
        <v>45535</v>
      </c>
      <c r="EO40" s="237">
        <f>'BAR BB| Open rates'!EO40*0.82+25</f>
        <v>45535</v>
      </c>
      <c r="EP40" s="237">
        <f>'BAR BB| Open rates'!EP40*0.82+25</f>
        <v>45535</v>
      </c>
      <c r="EQ40" s="237">
        <f>'BAR BB| Open rates'!EQ40*0.82+25</f>
        <v>45535</v>
      </c>
      <c r="ER40" s="237">
        <f>'BAR BB| Open rates'!ER40*0.82+25</f>
        <v>45535</v>
      </c>
      <c r="ES40" s="237">
        <f>'BAR BB| Open rates'!ES40*0.82+25</f>
        <v>46355</v>
      </c>
      <c r="ET40" s="237">
        <f>'BAR BB| Open rates'!ET40*0.82+25</f>
        <v>46355</v>
      </c>
      <c r="EU40" s="237">
        <f>'BAR BB| Open rates'!EU40*0.82+25</f>
        <v>45535</v>
      </c>
      <c r="EV40" s="237">
        <f>'BAR BB| Open rates'!EV40*0.82+25</f>
        <v>45535</v>
      </c>
      <c r="EW40" s="237">
        <f>'BAR BB| Open rates'!EW40*0.82+25</f>
        <v>45535</v>
      </c>
      <c r="EX40" s="237">
        <f>'BAR BB| Open rates'!EX40*0.82+25</f>
        <v>45535</v>
      </c>
      <c r="EY40" s="237">
        <f>'BAR BB| Open rates'!EY40*0.82+25</f>
        <v>45535</v>
      </c>
      <c r="EZ40" s="237">
        <f>'BAR BB| Open rates'!EZ40*0.82+25</f>
        <v>46355</v>
      </c>
      <c r="FA40" s="237">
        <f>'BAR BB| Open rates'!FA40*0.82+25</f>
        <v>46355</v>
      </c>
      <c r="FB40" s="237">
        <f>'BAR BB| Open rates'!FB40*0.82+25</f>
        <v>45535</v>
      </c>
      <c r="FC40" s="237">
        <f>'BAR BB| Open rates'!FC40*0.82+25</f>
        <v>45535</v>
      </c>
      <c r="FD40" s="237">
        <f>'BAR BB| Open rates'!FD40*0.82+25</f>
        <v>45535</v>
      </c>
      <c r="FE40" s="237">
        <f>'BAR BB| Open rates'!FE40*0.82+25</f>
        <v>45535</v>
      </c>
      <c r="FF40" s="237">
        <f>'BAR BB| Open rates'!FF40*0.82+25</f>
        <v>45535</v>
      </c>
      <c r="FG40" s="237">
        <f>'BAR BB| Open rates'!FG40*0.82+25</f>
        <v>46355</v>
      </c>
      <c r="FH40" s="237">
        <f>'BAR BB| Open rates'!FH40*0.82+25</f>
        <v>46355</v>
      </c>
      <c r="FI40" s="237">
        <f>'BAR BB| Open rates'!FI40*0.82+25</f>
        <v>45535</v>
      </c>
      <c r="FJ40" s="237">
        <f>'BAR BB| Open rates'!FJ40*0.82+25</f>
        <v>45535</v>
      </c>
      <c r="FK40" s="237">
        <f>'BAR BB| Open rates'!FK40*0.82+25</f>
        <v>45535</v>
      </c>
      <c r="FL40" s="237">
        <f>'BAR BB| Open rates'!FL40*0.82+25</f>
        <v>45535</v>
      </c>
      <c r="FM40" s="237">
        <f>'BAR BB| Open rates'!FM40*0.82+25</f>
        <v>45535</v>
      </c>
      <c r="FN40" s="237">
        <f>'BAR BB| Open rates'!FN40*0.82+25</f>
        <v>46355</v>
      </c>
      <c r="FO40" s="237">
        <f>'BAR BB| Open rates'!FO40*0.82+25</f>
        <v>46355</v>
      </c>
      <c r="FP40" s="237">
        <f>'BAR BB| Open rates'!FP40*0.82+25</f>
        <v>45535</v>
      </c>
      <c r="FQ40" s="237">
        <f>'BAR BB| Open rates'!FQ40*0.82+25</f>
        <v>45535</v>
      </c>
      <c r="FR40" s="237">
        <f>'BAR BB| Open rates'!FR40*0.82+25</f>
        <v>45535</v>
      </c>
      <c r="FS40" s="237">
        <f>'BAR BB| Open rates'!FS40*0.82+25</f>
        <v>45535</v>
      </c>
      <c r="FT40" s="237">
        <f>'BAR BB| Open rates'!FT40*0.82+25</f>
        <v>45535</v>
      </c>
      <c r="FU40" s="237">
        <f>'BAR BB| Open rates'!FU40*0.82+25</f>
        <v>46355</v>
      </c>
      <c r="FV40" s="237">
        <f>'BAR BB| Open rates'!FV40*0.82+25</f>
        <v>46355</v>
      </c>
      <c r="FW40" s="237">
        <f>'BAR BB| Open rates'!FW40*0.82+25</f>
        <v>49389</v>
      </c>
      <c r="FX40" s="237">
        <f>'BAR BB| Open rates'!FX40*0.82+25</f>
        <v>49389</v>
      </c>
      <c r="FY40" s="237">
        <f>'BAR BB| Open rates'!FY40*0.82+25</f>
        <v>49389</v>
      </c>
      <c r="FZ40" s="237">
        <f>'BAR BB| Open rates'!FZ40*0.82+25</f>
        <v>49389</v>
      </c>
      <c r="GA40" s="237">
        <f>'BAR BB| Open rates'!GA40*0.82+25</f>
        <v>49389</v>
      </c>
      <c r="GB40" s="237">
        <f>'BAR BB| Open rates'!GB40*0.82+25</f>
        <v>51193</v>
      </c>
      <c r="GC40" s="237">
        <f>'BAR BB| Open rates'!GC40*0.82+25</f>
        <v>51193</v>
      </c>
      <c r="GD40" s="237">
        <f>'BAR BB| Open rates'!GD40*0.82+25</f>
        <v>51193</v>
      </c>
      <c r="GE40" s="237">
        <f>'BAR BB| Open rates'!GE40*0.82+25</f>
        <v>51193</v>
      </c>
    </row>
    <row r="41" spans="1:187" s="36" customFormat="1" ht="12" customHeight="1" x14ac:dyDescent="0.2">
      <c r="A41" s="237">
        <v>2</v>
      </c>
      <c r="B41" s="237">
        <f>'BAR BB| Open rates'!B41*0.82+25</f>
        <v>73415</v>
      </c>
      <c r="C41" s="237">
        <f>'BAR BB| Open rates'!C41*0.82+25</f>
        <v>73415</v>
      </c>
      <c r="D41" s="237">
        <f>'BAR BB| Open rates'!D41*0.82+25</f>
        <v>71201</v>
      </c>
      <c r="E41" s="237">
        <f>'BAR BB| Open rates'!E41*0.82+25</f>
        <v>71201</v>
      </c>
      <c r="F41" s="237">
        <f>'BAR BB| Open rates'!F41*0.82+25</f>
        <v>69397</v>
      </c>
      <c r="G41" s="237">
        <f>'BAR BB| Open rates'!G41*0.82+25</f>
        <v>71201</v>
      </c>
      <c r="H41" s="237">
        <f>'BAR BB| Open rates'!H41*0.82+25</f>
        <v>71201</v>
      </c>
      <c r="I41" s="237">
        <f>'BAR BB| Open rates'!I41*0.82+25</f>
        <v>72841</v>
      </c>
      <c r="J41" s="237">
        <f>'BAR BB| Open rates'!J41*0.82+25</f>
        <v>72841</v>
      </c>
      <c r="K41" s="237">
        <f>'BAR BB| Open rates'!K41*0.82+25</f>
        <v>71201</v>
      </c>
      <c r="L41" s="237">
        <f>'BAR BB| Open rates'!L41*0.82+25</f>
        <v>71201</v>
      </c>
      <c r="M41" s="237">
        <f>'BAR BB| Open rates'!M41*0.82+25</f>
        <v>71201</v>
      </c>
      <c r="N41" s="237">
        <f>'BAR BB| Open rates'!N41*0.82+25</f>
        <v>71201</v>
      </c>
      <c r="O41" s="237">
        <f>'BAR BB| Open rates'!O41*0.82+25</f>
        <v>71201</v>
      </c>
      <c r="P41" s="237">
        <f>'BAR BB| Open rates'!P41*0.82+25</f>
        <v>72841</v>
      </c>
      <c r="Q41" s="237">
        <f>'BAR BB| Open rates'!Q41*0.82+25</f>
        <v>72841</v>
      </c>
      <c r="R41" s="237">
        <f>'BAR BB| Open rates'!R41*0.82+25</f>
        <v>72841</v>
      </c>
      <c r="S41" s="237">
        <f>'BAR BB| Open rates'!S41*0.82+25</f>
        <v>72841</v>
      </c>
      <c r="T41" s="237">
        <f>'BAR BB| Open rates'!T41*0.82+25</f>
        <v>72841</v>
      </c>
      <c r="U41" s="237">
        <f>'BAR BB| Open rates'!U41*0.82+25</f>
        <v>72841</v>
      </c>
      <c r="V41" s="237">
        <f>'BAR BB| Open rates'!V41*0.82+25</f>
        <v>72841</v>
      </c>
      <c r="W41" s="237">
        <f>'BAR BB| Open rates'!W41*0.82+25</f>
        <v>74481</v>
      </c>
      <c r="X41" s="237">
        <f>'BAR BB| Open rates'!X41*0.82+25</f>
        <v>74481</v>
      </c>
      <c r="Y41" s="237">
        <f>'BAR BB| Open rates'!Y41*0.82+25</f>
        <v>72841</v>
      </c>
      <c r="Z41" s="237">
        <f>'BAR BB| Open rates'!Z41*0.82+25</f>
        <v>72841</v>
      </c>
      <c r="AA41" s="237">
        <f>'BAR BB| Open rates'!AA41*0.82+25</f>
        <v>72841</v>
      </c>
      <c r="AB41" s="237">
        <f>'BAR BB| Open rates'!AB41*0.82+25</f>
        <v>72841</v>
      </c>
      <c r="AC41" s="237">
        <f>'BAR BB| Open rates'!AC41*0.82+25</f>
        <v>72841</v>
      </c>
      <c r="AD41" s="237">
        <f>'BAR BB| Open rates'!AD41*0.82+25</f>
        <v>74481</v>
      </c>
      <c r="AE41" s="237">
        <f>'BAR BB| Open rates'!AE41*0.82+25</f>
        <v>74481</v>
      </c>
      <c r="AF41" s="237">
        <f>'BAR BB| Open rates'!AF41*0.82+25</f>
        <v>72841</v>
      </c>
      <c r="AG41" s="237">
        <f>'BAR BB| Open rates'!AG41*0.82+25</f>
        <v>72841</v>
      </c>
      <c r="AH41" s="237">
        <f>'BAR BB| Open rates'!AH41*0.82+25</f>
        <v>72841</v>
      </c>
      <c r="AI41" s="237">
        <f>'BAR BB| Open rates'!AI41*0.82+25</f>
        <v>72841</v>
      </c>
      <c r="AJ41" s="237">
        <f>'BAR BB| Open rates'!AJ41*0.82+25</f>
        <v>72841</v>
      </c>
      <c r="AK41" s="237">
        <f>'BAR BB| Open rates'!AK41*0.82+25</f>
        <v>74481</v>
      </c>
      <c r="AL41" s="237">
        <f>'BAR BB| Open rates'!AL41*0.82+25</f>
        <v>74481</v>
      </c>
      <c r="AM41" s="237">
        <f>'BAR BB| Open rates'!AM41*0.82+25</f>
        <v>72841</v>
      </c>
      <c r="AN41" s="237">
        <f>'BAR BB| Open rates'!AN41*0.82+25</f>
        <v>72841</v>
      </c>
      <c r="AO41" s="237">
        <f>'BAR BB| Open rates'!AO41*0.82+25</f>
        <v>72841</v>
      </c>
      <c r="AP41" s="237">
        <f>'BAR BB| Open rates'!AP41*0.82+25</f>
        <v>72841</v>
      </c>
      <c r="AQ41" s="237">
        <f>'BAR BB| Open rates'!AQ41*0.82+25</f>
        <v>72841</v>
      </c>
      <c r="AR41" s="237">
        <f>'BAR BB| Open rates'!AR41*0.82+25</f>
        <v>74481</v>
      </c>
      <c r="AS41" s="237">
        <f>'BAR BB| Open rates'!AS41*0.82+25</f>
        <v>74481</v>
      </c>
      <c r="AT41" s="237">
        <f>'BAR BB| Open rates'!AT41*0.82+25</f>
        <v>72841</v>
      </c>
      <c r="AU41" s="237">
        <f>'BAR BB| Open rates'!AU41*0.82+25</f>
        <v>72841</v>
      </c>
      <c r="AV41" s="237">
        <f>'BAR BB| Open rates'!AV41*0.82+25</f>
        <v>72841</v>
      </c>
      <c r="AW41" s="237">
        <f>'BAR BB| Open rates'!AW41*0.82+25</f>
        <v>72841</v>
      </c>
      <c r="AX41" s="237">
        <f>'BAR BB| Open rates'!AX41*0.82+25</f>
        <v>72841</v>
      </c>
      <c r="AY41" s="237">
        <f>'BAR BB| Open rates'!AY41*0.82+25</f>
        <v>74481</v>
      </c>
      <c r="AZ41" s="237">
        <f>'BAR BB| Open rates'!AZ41*0.82+25</f>
        <v>74481</v>
      </c>
      <c r="BA41" s="237">
        <f>'BAR BB| Open rates'!BA41*0.82+25</f>
        <v>72841</v>
      </c>
      <c r="BB41" s="237">
        <f>'BAR BB| Open rates'!BB41*0.82+25</f>
        <v>72841</v>
      </c>
      <c r="BC41" s="237">
        <f>'BAR BB| Open rates'!BC41*0.82+25</f>
        <v>72841</v>
      </c>
      <c r="BD41" s="237">
        <f>'BAR BB| Open rates'!BD41*0.82+25</f>
        <v>72841</v>
      </c>
      <c r="BE41" s="237">
        <f>'BAR BB| Open rates'!BE41*0.82+25</f>
        <v>72841</v>
      </c>
      <c r="BF41" s="237">
        <f>'BAR BB| Open rates'!BF41*0.82+25</f>
        <v>74481</v>
      </c>
      <c r="BG41" s="237">
        <f>'BAR BB| Open rates'!BG41*0.82+25</f>
        <v>74481</v>
      </c>
      <c r="BH41" s="237">
        <f>'BAR BB| Open rates'!BH41*0.82+25</f>
        <v>70217</v>
      </c>
      <c r="BI41" s="237">
        <f>'BAR BB| Open rates'!BI41*0.82+25</f>
        <v>70217</v>
      </c>
      <c r="BJ41" s="237">
        <f>'BAR BB| Open rates'!BJ41*0.82+25</f>
        <v>70217</v>
      </c>
      <c r="BK41" s="237">
        <f>'BAR BB| Open rates'!BK41*0.82+25</f>
        <v>70217</v>
      </c>
      <c r="BL41" s="237">
        <f>'BAR BB| Open rates'!BL41*0.82+25</f>
        <v>70217</v>
      </c>
      <c r="BM41" s="237">
        <f>'BAR BB| Open rates'!BM41*0.82+25</f>
        <v>71201</v>
      </c>
      <c r="BN41" s="237">
        <f>'BAR BB| Open rates'!BN41*0.82+25</f>
        <v>71201</v>
      </c>
      <c r="BO41" s="237">
        <f>'BAR BB| Open rates'!BO41*0.82+25</f>
        <v>69397</v>
      </c>
      <c r="BP41" s="237">
        <f>'BAR BB| Open rates'!BP41*0.82+25</f>
        <v>69397</v>
      </c>
      <c r="BQ41" s="237">
        <f>'BAR BB| Open rates'!BQ41*0.82+25</f>
        <v>58901</v>
      </c>
      <c r="BR41" s="237">
        <f>'BAR BB| Open rates'!BR41*0.82+25</f>
        <v>58901</v>
      </c>
      <c r="BS41" s="237">
        <f>'BAR BB| Open rates'!BS41*0.82+25</f>
        <v>58901</v>
      </c>
      <c r="BT41" s="237">
        <f>'BAR BB| Open rates'!BT41*0.82+25</f>
        <v>58901</v>
      </c>
      <c r="BU41" s="237">
        <f>'BAR BB| Open rates'!BU41*0.82+25</f>
        <v>58901</v>
      </c>
      <c r="BV41" s="237">
        <f>'BAR BB| Open rates'!BV41*0.82+25</f>
        <v>57097</v>
      </c>
      <c r="BW41" s="237">
        <f>'BAR BB| Open rates'!BW41*0.82+25</f>
        <v>57097</v>
      </c>
      <c r="BX41" s="237">
        <f>'BAR BB| Open rates'!BX41*0.82+25</f>
        <v>57097</v>
      </c>
      <c r="BY41" s="237">
        <f>'BAR BB| Open rates'!BY41*0.82+25</f>
        <v>57097</v>
      </c>
      <c r="BZ41" s="237">
        <f>'BAR BB| Open rates'!BZ41*0.82+25</f>
        <v>57097</v>
      </c>
      <c r="CA41" s="237">
        <f>'BAR BB| Open rates'!CA41*0.82+25</f>
        <v>58901</v>
      </c>
      <c r="CB41" s="237">
        <f>'BAR BB| Open rates'!CB41*0.82+25</f>
        <v>58901</v>
      </c>
      <c r="CC41" s="237">
        <f>'BAR BB| Open rates'!CC41*0.82+25</f>
        <v>57097</v>
      </c>
      <c r="CD41" s="237">
        <f>'BAR BB| Open rates'!CD41*0.82+25</f>
        <v>57097</v>
      </c>
      <c r="CE41" s="237">
        <f>'BAR BB| Open rates'!CE41*0.82+25</f>
        <v>57097</v>
      </c>
      <c r="CF41" s="237">
        <f>'BAR BB| Open rates'!CF41*0.82+25</f>
        <v>57097</v>
      </c>
      <c r="CG41" s="237">
        <f>'BAR BB| Open rates'!CG41*0.82+25</f>
        <v>57097</v>
      </c>
      <c r="CH41" s="237">
        <f>'BAR BB| Open rates'!CH41*0.82+25</f>
        <v>58901</v>
      </c>
      <c r="CI41" s="237">
        <f>'BAR BB| Open rates'!CI41*0.82+25</f>
        <v>58901</v>
      </c>
      <c r="CJ41" s="237">
        <f>'BAR BB| Open rates'!CJ41*0.82+25</f>
        <v>57097</v>
      </c>
      <c r="CK41" s="237">
        <f>'BAR BB| Open rates'!CK41*0.82+25</f>
        <v>57097</v>
      </c>
      <c r="CL41" s="237">
        <f>'BAR BB| Open rates'!CL41*0.82+25</f>
        <v>57097</v>
      </c>
      <c r="CM41" s="237">
        <f>'BAR BB| Open rates'!CM41*0.82+25</f>
        <v>57097</v>
      </c>
      <c r="CN41" s="237">
        <f>'BAR BB| Open rates'!CN41*0.82+25</f>
        <v>57097</v>
      </c>
      <c r="CO41" s="237">
        <f>'BAR BB| Open rates'!CO41*0.82+25</f>
        <v>58901</v>
      </c>
      <c r="CP41" s="237">
        <f>'BAR BB| Open rates'!CP41*0.82+25</f>
        <v>58901</v>
      </c>
      <c r="CQ41" s="237">
        <f>'BAR BB| Open rates'!CQ41*0.82+25</f>
        <v>57097</v>
      </c>
      <c r="CR41" s="237">
        <f>'BAR BB| Open rates'!CR41*0.82+25</f>
        <v>57097</v>
      </c>
      <c r="CS41" s="237">
        <f>'BAR BB| Open rates'!CS41*0.82+25</f>
        <v>57097</v>
      </c>
      <c r="CT41" s="237">
        <f>'BAR BB| Open rates'!CT41*0.82+25</f>
        <v>57097</v>
      </c>
      <c r="CU41" s="237">
        <f>'BAR BB| Open rates'!CU41*0.82+25</f>
        <v>50455</v>
      </c>
      <c r="CV41" s="237">
        <f>'BAR BB| Open rates'!CV41*0.82+25</f>
        <v>50455</v>
      </c>
      <c r="CW41" s="237">
        <f>'BAR BB| Open rates'!CW41*0.82+25</f>
        <v>50455</v>
      </c>
      <c r="CX41" s="237">
        <f>'BAR BB| Open rates'!CX41*0.82+25</f>
        <v>48815</v>
      </c>
      <c r="CY41" s="237">
        <f>'BAR BB| Open rates'!CY41*0.82+25</f>
        <v>48815</v>
      </c>
      <c r="CZ41" s="237">
        <f>'BAR BB| Open rates'!CZ41*0.82+25</f>
        <v>48815</v>
      </c>
      <c r="DA41" s="237">
        <f>'BAR BB| Open rates'!DA41*0.82+25</f>
        <v>48815</v>
      </c>
      <c r="DB41" s="237">
        <f>'BAR BB| Open rates'!DB41*0.82+25</f>
        <v>48815</v>
      </c>
      <c r="DC41" s="237">
        <f>'BAR BB| Open rates'!DC41*0.82+25</f>
        <v>50455</v>
      </c>
      <c r="DD41" s="237">
        <f>'BAR BB| Open rates'!DD41*0.82+25</f>
        <v>50455</v>
      </c>
      <c r="DE41" s="237">
        <f>'BAR BB| Open rates'!DE41*0.82+25</f>
        <v>48815</v>
      </c>
      <c r="DF41" s="237">
        <f>'BAR BB| Open rates'!DF41*0.82+25</f>
        <v>48815</v>
      </c>
      <c r="DG41" s="237">
        <f>'BAR BB| Open rates'!DG41*0.82+25</f>
        <v>48815</v>
      </c>
      <c r="DH41" s="237">
        <f>'BAR BB| Open rates'!DH41*0.82+25</f>
        <v>48815</v>
      </c>
      <c r="DI41" s="237">
        <f>'BAR BB| Open rates'!DI41*0.82+25</f>
        <v>48815</v>
      </c>
      <c r="DJ41" s="237">
        <f>'BAR BB| Open rates'!DJ41*0.82+25</f>
        <v>50455</v>
      </c>
      <c r="DK41" s="237">
        <f>'BAR BB| Open rates'!DK41*0.82+25</f>
        <v>50455</v>
      </c>
      <c r="DL41" s="237">
        <f>'BAR BB| Open rates'!DL41*0.82+25</f>
        <v>48815</v>
      </c>
      <c r="DM41" s="237">
        <f>'BAR BB| Open rates'!DM41*0.82+25</f>
        <v>48815</v>
      </c>
      <c r="DN41" s="237">
        <f>'BAR BB| Open rates'!DN41*0.82+25</f>
        <v>48815</v>
      </c>
      <c r="DO41" s="237">
        <f>'BAR BB| Open rates'!DO41*0.82+25</f>
        <v>48815</v>
      </c>
      <c r="DP41" s="237">
        <f>'BAR BB| Open rates'!DP41*0.82+25</f>
        <v>48815</v>
      </c>
      <c r="DQ41" s="237">
        <f>'BAR BB| Open rates'!DQ41*0.82+25</f>
        <v>50455</v>
      </c>
      <c r="DR41" s="237">
        <f>'BAR BB| Open rates'!DR41*0.82+25</f>
        <v>50455</v>
      </c>
      <c r="DS41" s="237">
        <f>'BAR BB| Open rates'!DS41*0.82+25</f>
        <v>48815</v>
      </c>
      <c r="DT41" s="237">
        <f>'BAR BB| Open rates'!DT41*0.82+25</f>
        <v>48815</v>
      </c>
      <c r="DU41" s="237">
        <f>'BAR BB| Open rates'!DU41*0.82+25</f>
        <v>48815</v>
      </c>
      <c r="DV41" s="237">
        <f>'BAR BB| Open rates'!DV41*0.82+25</f>
        <v>48815</v>
      </c>
      <c r="DW41" s="237">
        <f>'BAR BB| Open rates'!DW41*0.82+25</f>
        <v>48815</v>
      </c>
      <c r="DX41" s="237">
        <f>'BAR BB| Open rates'!DX41*0.82+25</f>
        <v>50455</v>
      </c>
      <c r="DY41" s="237">
        <f>'BAR BB| Open rates'!DY41*0.82+25</f>
        <v>50455</v>
      </c>
      <c r="DZ41" s="237">
        <f>'BAR BB| Open rates'!DZ41*0.82+25</f>
        <v>51849</v>
      </c>
      <c r="EA41" s="237">
        <f>'BAR BB| Open rates'!EA41*0.82+25</f>
        <v>51849</v>
      </c>
      <c r="EB41" s="237">
        <f>'BAR BB| Open rates'!EB41*0.82+25</f>
        <v>51849</v>
      </c>
      <c r="EC41" s="237">
        <f>'BAR BB| Open rates'!EC41*0.82+25</f>
        <v>53653</v>
      </c>
      <c r="ED41" s="237">
        <f>'BAR BB| Open rates'!ED41*0.82+25</f>
        <v>53653</v>
      </c>
      <c r="EE41" s="237">
        <f>'BAR BB| Open rates'!EE41*0.82+25</f>
        <v>53653</v>
      </c>
      <c r="EF41" s="237">
        <f>'BAR BB| Open rates'!EF41*0.82+25</f>
        <v>53653</v>
      </c>
      <c r="EG41" s="237">
        <f>'BAR BB| Open rates'!EG41*0.82+25</f>
        <v>47995</v>
      </c>
      <c r="EH41" s="237">
        <f>'BAR BB| Open rates'!EH41*0.82+25</f>
        <v>47995</v>
      </c>
      <c r="EI41" s="237">
        <f>'BAR BB| Open rates'!EI41*0.82+25</f>
        <v>47995</v>
      </c>
      <c r="EJ41" s="237">
        <f>'BAR BB| Open rates'!EJ41*0.82+25</f>
        <v>47995</v>
      </c>
      <c r="EK41" s="237">
        <f>'BAR BB| Open rates'!EK41*0.82+25</f>
        <v>47995</v>
      </c>
      <c r="EL41" s="237">
        <f>'BAR BB| Open rates'!EL41*0.82+25</f>
        <v>48815</v>
      </c>
      <c r="EM41" s="237">
        <f>'BAR BB| Open rates'!EM41*0.82+25</f>
        <v>48815</v>
      </c>
      <c r="EN41" s="237">
        <f>'BAR BB| Open rates'!EN41*0.82+25</f>
        <v>47995</v>
      </c>
      <c r="EO41" s="237">
        <f>'BAR BB| Open rates'!EO41*0.82+25</f>
        <v>47995</v>
      </c>
      <c r="EP41" s="237">
        <f>'BAR BB| Open rates'!EP41*0.82+25</f>
        <v>47995</v>
      </c>
      <c r="EQ41" s="237">
        <f>'BAR BB| Open rates'!EQ41*0.82+25</f>
        <v>47995</v>
      </c>
      <c r="ER41" s="237">
        <f>'BAR BB| Open rates'!ER41*0.82+25</f>
        <v>47995</v>
      </c>
      <c r="ES41" s="237">
        <f>'BAR BB| Open rates'!ES41*0.82+25</f>
        <v>48815</v>
      </c>
      <c r="ET41" s="237">
        <f>'BAR BB| Open rates'!ET41*0.82+25</f>
        <v>48815</v>
      </c>
      <c r="EU41" s="237">
        <f>'BAR BB| Open rates'!EU41*0.82+25</f>
        <v>47995</v>
      </c>
      <c r="EV41" s="237">
        <f>'BAR BB| Open rates'!EV41*0.82+25</f>
        <v>47995</v>
      </c>
      <c r="EW41" s="237">
        <f>'BAR BB| Open rates'!EW41*0.82+25</f>
        <v>47995</v>
      </c>
      <c r="EX41" s="237">
        <f>'BAR BB| Open rates'!EX41*0.82+25</f>
        <v>47995</v>
      </c>
      <c r="EY41" s="237">
        <f>'BAR BB| Open rates'!EY41*0.82+25</f>
        <v>47995</v>
      </c>
      <c r="EZ41" s="237">
        <f>'BAR BB| Open rates'!EZ41*0.82+25</f>
        <v>48815</v>
      </c>
      <c r="FA41" s="237">
        <f>'BAR BB| Open rates'!FA41*0.82+25</f>
        <v>48815</v>
      </c>
      <c r="FB41" s="237">
        <f>'BAR BB| Open rates'!FB41*0.82+25</f>
        <v>47995</v>
      </c>
      <c r="FC41" s="237">
        <f>'BAR BB| Open rates'!FC41*0.82+25</f>
        <v>47995</v>
      </c>
      <c r="FD41" s="237">
        <f>'BAR BB| Open rates'!FD41*0.82+25</f>
        <v>47995</v>
      </c>
      <c r="FE41" s="237">
        <f>'BAR BB| Open rates'!FE41*0.82+25</f>
        <v>47995</v>
      </c>
      <c r="FF41" s="237">
        <f>'BAR BB| Open rates'!FF41*0.82+25</f>
        <v>47995</v>
      </c>
      <c r="FG41" s="237">
        <f>'BAR BB| Open rates'!FG41*0.82+25</f>
        <v>48815</v>
      </c>
      <c r="FH41" s="237">
        <f>'BAR BB| Open rates'!FH41*0.82+25</f>
        <v>48815</v>
      </c>
      <c r="FI41" s="237">
        <f>'BAR BB| Open rates'!FI41*0.82+25</f>
        <v>47995</v>
      </c>
      <c r="FJ41" s="237">
        <f>'BAR BB| Open rates'!FJ41*0.82+25</f>
        <v>47995</v>
      </c>
      <c r="FK41" s="237">
        <f>'BAR BB| Open rates'!FK41*0.82+25</f>
        <v>47995</v>
      </c>
      <c r="FL41" s="237">
        <f>'BAR BB| Open rates'!FL41*0.82+25</f>
        <v>47995</v>
      </c>
      <c r="FM41" s="237">
        <f>'BAR BB| Open rates'!FM41*0.82+25</f>
        <v>47995</v>
      </c>
      <c r="FN41" s="237">
        <f>'BAR BB| Open rates'!FN41*0.82+25</f>
        <v>48815</v>
      </c>
      <c r="FO41" s="237">
        <f>'BAR BB| Open rates'!FO41*0.82+25</f>
        <v>48815</v>
      </c>
      <c r="FP41" s="237">
        <f>'BAR BB| Open rates'!FP41*0.82+25</f>
        <v>47995</v>
      </c>
      <c r="FQ41" s="237">
        <f>'BAR BB| Open rates'!FQ41*0.82+25</f>
        <v>47995</v>
      </c>
      <c r="FR41" s="237">
        <f>'BAR BB| Open rates'!FR41*0.82+25</f>
        <v>47995</v>
      </c>
      <c r="FS41" s="237">
        <f>'BAR BB| Open rates'!FS41*0.82+25</f>
        <v>47995</v>
      </c>
      <c r="FT41" s="237">
        <f>'BAR BB| Open rates'!FT41*0.82+25</f>
        <v>47995</v>
      </c>
      <c r="FU41" s="237">
        <f>'BAR BB| Open rates'!FU41*0.82+25</f>
        <v>48815</v>
      </c>
      <c r="FV41" s="237">
        <f>'BAR BB| Open rates'!FV41*0.82+25</f>
        <v>48815</v>
      </c>
      <c r="FW41" s="237">
        <f>'BAR BB| Open rates'!FW41*0.82+25</f>
        <v>51849</v>
      </c>
      <c r="FX41" s="237">
        <f>'BAR BB| Open rates'!FX41*0.82+25</f>
        <v>51849</v>
      </c>
      <c r="FY41" s="237">
        <f>'BAR BB| Open rates'!FY41*0.82+25</f>
        <v>51849</v>
      </c>
      <c r="FZ41" s="237">
        <f>'BAR BB| Open rates'!FZ41*0.82+25</f>
        <v>51849</v>
      </c>
      <c r="GA41" s="237">
        <f>'BAR BB| Open rates'!GA41*0.82+25</f>
        <v>51849</v>
      </c>
      <c r="GB41" s="237">
        <f>'BAR BB| Open rates'!GB41*0.82+25</f>
        <v>53653</v>
      </c>
      <c r="GC41" s="237">
        <f>'BAR BB| Open rates'!GC41*0.82+25</f>
        <v>53653</v>
      </c>
      <c r="GD41" s="237">
        <f>'BAR BB| Open rates'!GD41*0.82+25</f>
        <v>53653</v>
      </c>
      <c r="GE41" s="237">
        <f>'BAR BB| Open rates'!GE41*0.82+25</f>
        <v>53653</v>
      </c>
    </row>
    <row r="42" spans="1:187" s="36" customFormat="1" ht="12" customHeight="1" x14ac:dyDescent="0.2">
      <c r="A42" s="237">
        <v>3</v>
      </c>
      <c r="B42" s="237">
        <f>'BAR BB| Open rates'!B42*0.82+25</f>
        <v>75875</v>
      </c>
      <c r="C42" s="237">
        <f>'BAR BB| Open rates'!C42*0.82+25</f>
        <v>75875</v>
      </c>
      <c r="D42" s="237">
        <f>'BAR BB| Open rates'!D42*0.82+25</f>
        <v>73661</v>
      </c>
      <c r="E42" s="237">
        <f>'BAR BB| Open rates'!E42*0.82+25</f>
        <v>73661</v>
      </c>
      <c r="F42" s="237">
        <f>'BAR BB| Open rates'!F42*0.82+25</f>
        <v>71857</v>
      </c>
      <c r="G42" s="237">
        <f>'BAR BB| Open rates'!G42*0.82+25</f>
        <v>73661</v>
      </c>
      <c r="H42" s="237">
        <f>'BAR BB| Open rates'!H42*0.82+25</f>
        <v>73661</v>
      </c>
      <c r="I42" s="237">
        <f>'BAR BB| Open rates'!I42*0.82+25</f>
        <v>75301</v>
      </c>
      <c r="J42" s="237">
        <f>'BAR BB| Open rates'!J42*0.82+25</f>
        <v>75301</v>
      </c>
      <c r="K42" s="237">
        <f>'BAR BB| Open rates'!K42*0.82+25</f>
        <v>73661</v>
      </c>
      <c r="L42" s="237">
        <f>'BAR BB| Open rates'!L42*0.82+25</f>
        <v>73661</v>
      </c>
      <c r="M42" s="237">
        <f>'BAR BB| Open rates'!M42*0.82+25</f>
        <v>73661</v>
      </c>
      <c r="N42" s="237">
        <f>'BAR BB| Open rates'!N42*0.82+25</f>
        <v>73661</v>
      </c>
      <c r="O42" s="237">
        <f>'BAR BB| Open rates'!O42*0.82+25</f>
        <v>73661</v>
      </c>
      <c r="P42" s="237">
        <f>'BAR BB| Open rates'!P42*0.82+25</f>
        <v>75301</v>
      </c>
      <c r="Q42" s="237">
        <f>'BAR BB| Open rates'!Q42*0.82+25</f>
        <v>75301</v>
      </c>
      <c r="R42" s="237">
        <f>'BAR BB| Open rates'!R42*0.82+25</f>
        <v>75301</v>
      </c>
      <c r="S42" s="237">
        <f>'BAR BB| Open rates'!S42*0.82+25</f>
        <v>75301</v>
      </c>
      <c r="T42" s="237">
        <f>'BAR BB| Open rates'!T42*0.82+25</f>
        <v>75301</v>
      </c>
      <c r="U42" s="237">
        <f>'BAR BB| Open rates'!U42*0.82+25</f>
        <v>75301</v>
      </c>
      <c r="V42" s="237">
        <f>'BAR BB| Open rates'!V42*0.82+25</f>
        <v>75301</v>
      </c>
      <c r="W42" s="237">
        <f>'BAR BB| Open rates'!W42*0.82+25</f>
        <v>76941</v>
      </c>
      <c r="X42" s="237">
        <f>'BAR BB| Open rates'!X42*0.82+25</f>
        <v>76941</v>
      </c>
      <c r="Y42" s="237">
        <f>'BAR BB| Open rates'!Y42*0.82+25</f>
        <v>75301</v>
      </c>
      <c r="Z42" s="237">
        <f>'BAR BB| Open rates'!Z42*0.82+25</f>
        <v>75301</v>
      </c>
      <c r="AA42" s="237">
        <f>'BAR BB| Open rates'!AA42*0.82+25</f>
        <v>75301</v>
      </c>
      <c r="AB42" s="237">
        <f>'BAR BB| Open rates'!AB42*0.82+25</f>
        <v>75301</v>
      </c>
      <c r="AC42" s="237">
        <f>'BAR BB| Open rates'!AC42*0.82+25</f>
        <v>75301</v>
      </c>
      <c r="AD42" s="237">
        <f>'BAR BB| Open rates'!AD42*0.82+25</f>
        <v>76941</v>
      </c>
      <c r="AE42" s="237">
        <f>'BAR BB| Open rates'!AE42*0.82+25</f>
        <v>76941</v>
      </c>
      <c r="AF42" s="237">
        <f>'BAR BB| Open rates'!AF42*0.82+25</f>
        <v>75301</v>
      </c>
      <c r="AG42" s="237">
        <f>'BAR BB| Open rates'!AG42*0.82+25</f>
        <v>75301</v>
      </c>
      <c r="AH42" s="237">
        <f>'BAR BB| Open rates'!AH42*0.82+25</f>
        <v>75301</v>
      </c>
      <c r="AI42" s="237">
        <f>'BAR BB| Open rates'!AI42*0.82+25</f>
        <v>75301</v>
      </c>
      <c r="AJ42" s="237">
        <f>'BAR BB| Open rates'!AJ42*0.82+25</f>
        <v>75301</v>
      </c>
      <c r="AK42" s="237">
        <f>'BAR BB| Open rates'!AK42*0.82+25</f>
        <v>76941</v>
      </c>
      <c r="AL42" s="237">
        <f>'BAR BB| Open rates'!AL42*0.82+25</f>
        <v>76941</v>
      </c>
      <c r="AM42" s="237">
        <f>'BAR BB| Open rates'!AM42*0.82+25</f>
        <v>75301</v>
      </c>
      <c r="AN42" s="237">
        <f>'BAR BB| Open rates'!AN42*0.82+25</f>
        <v>75301</v>
      </c>
      <c r="AO42" s="237">
        <f>'BAR BB| Open rates'!AO42*0.82+25</f>
        <v>75301</v>
      </c>
      <c r="AP42" s="237">
        <f>'BAR BB| Open rates'!AP42*0.82+25</f>
        <v>75301</v>
      </c>
      <c r="AQ42" s="237">
        <f>'BAR BB| Open rates'!AQ42*0.82+25</f>
        <v>75301</v>
      </c>
      <c r="AR42" s="237">
        <f>'BAR BB| Open rates'!AR42*0.82+25</f>
        <v>76941</v>
      </c>
      <c r="AS42" s="237">
        <f>'BAR BB| Open rates'!AS42*0.82+25</f>
        <v>76941</v>
      </c>
      <c r="AT42" s="237">
        <f>'BAR BB| Open rates'!AT42*0.82+25</f>
        <v>75301</v>
      </c>
      <c r="AU42" s="237">
        <f>'BAR BB| Open rates'!AU42*0.82+25</f>
        <v>75301</v>
      </c>
      <c r="AV42" s="237">
        <f>'BAR BB| Open rates'!AV42*0.82+25</f>
        <v>75301</v>
      </c>
      <c r="AW42" s="237">
        <f>'BAR BB| Open rates'!AW42*0.82+25</f>
        <v>75301</v>
      </c>
      <c r="AX42" s="237">
        <f>'BAR BB| Open rates'!AX42*0.82+25</f>
        <v>75301</v>
      </c>
      <c r="AY42" s="237">
        <f>'BAR BB| Open rates'!AY42*0.82+25</f>
        <v>76941</v>
      </c>
      <c r="AZ42" s="237">
        <f>'BAR BB| Open rates'!AZ42*0.82+25</f>
        <v>76941</v>
      </c>
      <c r="BA42" s="237">
        <f>'BAR BB| Open rates'!BA42*0.82+25</f>
        <v>75301</v>
      </c>
      <c r="BB42" s="237">
        <f>'BAR BB| Open rates'!BB42*0.82+25</f>
        <v>75301</v>
      </c>
      <c r="BC42" s="237">
        <f>'BAR BB| Open rates'!BC42*0.82+25</f>
        <v>75301</v>
      </c>
      <c r="BD42" s="237">
        <f>'BAR BB| Open rates'!BD42*0.82+25</f>
        <v>75301</v>
      </c>
      <c r="BE42" s="237">
        <f>'BAR BB| Open rates'!BE42*0.82+25</f>
        <v>75301</v>
      </c>
      <c r="BF42" s="237">
        <f>'BAR BB| Open rates'!BF42*0.82+25</f>
        <v>76941</v>
      </c>
      <c r="BG42" s="237">
        <f>'BAR BB| Open rates'!BG42*0.82+25</f>
        <v>76941</v>
      </c>
      <c r="BH42" s="237">
        <f>'BAR BB| Open rates'!BH42*0.82+25</f>
        <v>72677</v>
      </c>
      <c r="BI42" s="237">
        <f>'BAR BB| Open rates'!BI42*0.82+25</f>
        <v>72677</v>
      </c>
      <c r="BJ42" s="237">
        <f>'BAR BB| Open rates'!BJ42*0.82+25</f>
        <v>72677</v>
      </c>
      <c r="BK42" s="237">
        <f>'BAR BB| Open rates'!BK42*0.82+25</f>
        <v>72677</v>
      </c>
      <c r="BL42" s="237">
        <f>'BAR BB| Open rates'!BL42*0.82+25</f>
        <v>72677</v>
      </c>
      <c r="BM42" s="237">
        <f>'BAR BB| Open rates'!BM42*0.82+25</f>
        <v>73661</v>
      </c>
      <c r="BN42" s="237">
        <f>'BAR BB| Open rates'!BN42*0.82+25</f>
        <v>73661</v>
      </c>
      <c r="BO42" s="237">
        <f>'BAR BB| Open rates'!BO42*0.82+25</f>
        <v>71857</v>
      </c>
      <c r="BP42" s="237">
        <f>'BAR BB| Open rates'!BP42*0.82+25</f>
        <v>71857</v>
      </c>
      <c r="BQ42" s="237">
        <f>'BAR BB| Open rates'!BQ42*0.82+25</f>
        <v>61360.999999999993</v>
      </c>
      <c r="BR42" s="237">
        <f>'BAR BB| Open rates'!BR42*0.82+25</f>
        <v>61360.999999999993</v>
      </c>
      <c r="BS42" s="237">
        <f>'BAR BB| Open rates'!BS42*0.82+25</f>
        <v>61360.999999999993</v>
      </c>
      <c r="BT42" s="237">
        <f>'BAR BB| Open rates'!BT42*0.82+25</f>
        <v>61360.999999999993</v>
      </c>
      <c r="BU42" s="237">
        <f>'BAR BB| Open rates'!BU42*0.82+25</f>
        <v>61360.999999999993</v>
      </c>
      <c r="BV42" s="237">
        <f>'BAR BB| Open rates'!BV42*0.82+25</f>
        <v>59557</v>
      </c>
      <c r="BW42" s="237">
        <f>'BAR BB| Open rates'!BW42*0.82+25</f>
        <v>59557</v>
      </c>
      <c r="BX42" s="237">
        <f>'BAR BB| Open rates'!BX42*0.82+25</f>
        <v>59557</v>
      </c>
      <c r="BY42" s="237">
        <f>'BAR BB| Open rates'!BY42*0.82+25</f>
        <v>59557</v>
      </c>
      <c r="BZ42" s="237">
        <f>'BAR BB| Open rates'!BZ42*0.82+25</f>
        <v>59557</v>
      </c>
      <c r="CA42" s="237">
        <f>'BAR BB| Open rates'!CA42*0.82+25</f>
        <v>61360.999999999993</v>
      </c>
      <c r="CB42" s="237">
        <f>'BAR BB| Open rates'!CB42*0.82+25</f>
        <v>61360.999999999993</v>
      </c>
      <c r="CC42" s="237">
        <f>'BAR BB| Open rates'!CC42*0.82+25</f>
        <v>59557</v>
      </c>
      <c r="CD42" s="237">
        <f>'BAR BB| Open rates'!CD42*0.82+25</f>
        <v>59557</v>
      </c>
      <c r="CE42" s="237">
        <f>'BAR BB| Open rates'!CE42*0.82+25</f>
        <v>59557</v>
      </c>
      <c r="CF42" s="237">
        <f>'BAR BB| Open rates'!CF42*0.82+25</f>
        <v>59557</v>
      </c>
      <c r="CG42" s="237">
        <f>'BAR BB| Open rates'!CG42*0.82+25</f>
        <v>59557</v>
      </c>
      <c r="CH42" s="237">
        <f>'BAR BB| Open rates'!CH42*0.82+25</f>
        <v>61360.999999999993</v>
      </c>
      <c r="CI42" s="237">
        <f>'BAR BB| Open rates'!CI42*0.82+25</f>
        <v>61360.999999999993</v>
      </c>
      <c r="CJ42" s="237">
        <f>'BAR BB| Open rates'!CJ42*0.82+25</f>
        <v>59557</v>
      </c>
      <c r="CK42" s="237">
        <f>'BAR BB| Open rates'!CK42*0.82+25</f>
        <v>59557</v>
      </c>
      <c r="CL42" s="237">
        <f>'BAR BB| Open rates'!CL42*0.82+25</f>
        <v>59557</v>
      </c>
      <c r="CM42" s="237">
        <f>'BAR BB| Open rates'!CM42*0.82+25</f>
        <v>59557</v>
      </c>
      <c r="CN42" s="237">
        <f>'BAR BB| Open rates'!CN42*0.82+25</f>
        <v>59557</v>
      </c>
      <c r="CO42" s="237">
        <f>'BAR BB| Open rates'!CO42*0.82+25</f>
        <v>61360.999999999993</v>
      </c>
      <c r="CP42" s="237">
        <f>'BAR BB| Open rates'!CP42*0.82+25</f>
        <v>61360.999999999993</v>
      </c>
      <c r="CQ42" s="237">
        <f>'BAR BB| Open rates'!CQ42*0.82+25</f>
        <v>59557</v>
      </c>
      <c r="CR42" s="237">
        <f>'BAR BB| Open rates'!CR42*0.82+25</f>
        <v>59557</v>
      </c>
      <c r="CS42" s="237">
        <f>'BAR BB| Open rates'!CS42*0.82+25</f>
        <v>59557</v>
      </c>
      <c r="CT42" s="237">
        <f>'BAR BB| Open rates'!CT42*0.82+25</f>
        <v>59557</v>
      </c>
      <c r="CU42" s="237">
        <f>'BAR BB| Open rates'!CU42*0.82+25</f>
        <v>52915</v>
      </c>
      <c r="CV42" s="237">
        <f>'BAR BB| Open rates'!CV42*0.82+25</f>
        <v>52915</v>
      </c>
      <c r="CW42" s="237">
        <f>'BAR BB| Open rates'!CW42*0.82+25</f>
        <v>52915</v>
      </c>
      <c r="CX42" s="237">
        <f>'BAR BB| Open rates'!CX42*0.82+25</f>
        <v>51275</v>
      </c>
      <c r="CY42" s="237">
        <f>'BAR BB| Open rates'!CY42*0.82+25</f>
        <v>51275</v>
      </c>
      <c r="CZ42" s="237">
        <f>'BAR BB| Open rates'!CZ42*0.82+25</f>
        <v>51275</v>
      </c>
      <c r="DA42" s="237">
        <f>'BAR BB| Open rates'!DA42*0.82+25</f>
        <v>51275</v>
      </c>
      <c r="DB42" s="237">
        <f>'BAR BB| Open rates'!DB42*0.82+25</f>
        <v>51275</v>
      </c>
      <c r="DC42" s="237">
        <f>'BAR BB| Open rates'!DC42*0.82+25</f>
        <v>52915</v>
      </c>
      <c r="DD42" s="237">
        <f>'BAR BB| Open rates'!DD42*0.82+25</f>
        <v>52915</v>
      </c>
      <c r="DE42" s="237">
        <f>'BAR BB| Open rates'!DE42*0.82+25</f>
        <v>51275</v>
      </c>
      <c r="DF42" s="237">
        <f>'BAR BB| Open rates'!DF42*0.82+25</f>
        <v>51275</v>
      </c>
      <c r="DG42" s="237">
        <f>'BAR BB| Open rates'!DG42*0.82+25</f>
        <v>51275</v>
      </c>
      <c r="DH42" s="237">
        <f>'BAR BB| Open rates'!DH42*0.82+25</f>
        <v>51275</v>
      </c>
      <c r="DI42" s="237">
        <f>'BAR BB| Open rates'!DI42*0.82+25</f>
        <v>51275</v>
      </c>
      <c r="DJ42" s="237">
        <f>'BAR BB| Open rates'!DJ42*0.82+25</f>
        <v>52915</v>
      </c>
      <c r="DK42" s="237">
        <f>'BAR BB| Open rates'!DK42*0.82+25</f>
        <v>52915</v>
      </c>
      <c r="DL42" s="237">
        <f>'BAR BB| Open rates'!DL42*0.82+25</f>
        <v>51275</v>
      </c>
      <c r="DM42" s="237">
        <f>'BAR BB| Open rates'!DM42*0.82+25</f>
        <v>51275</v>
      </c>
      <c r="DN42" s="237">
        <f>'BAR BB| Open rates'!DN42*0.82+25</f>
        <v>51275</v>
      </c>
      <c r="DO42" s="237">
        <f>'BAR BB| Open rates'!DO42*0.82+25</f>
        <v>51275</v>
      </c>
      <c r="DP42" s="237">
        <f>'BAR BB| Open rates'!DP42*0.82+25</f>
        <v>51275</v>
      </c>
      <c r="DQ42" s="237">
        <f>'BAR BB| Open rates'!DQ42*0.82+25</f>
        <v>52915</v>
      </c>
      <c r="DR42" s="237">
        <f>'BAR BB| Open rates'!DR42*0.82+25</f>
        <v>52915</v>
      </c>
      <c r="DS42" s="237">
        <f>'BAR BB| Open rates'!DS42*0.82+25</f>
        <v>51275</v>
      </c>
      <c r="DT42" s="237">
        <f>'BAR BB| Open rates'!DT42*0.82+25</f>
        <v>51275</v>
      </c>
      <c r="DU42" s="237">
        <f>'BAR BB| Open rates'!DU42*0.82+25</f>
        <v>51275</v>
      </c>
      <c r="DV42" s="237">
        <f>'BAR BB| Open rates'!DV42*0.82+25</f>
        <v>51275</v>
      </c>
      <c r="DW42" s="237">
        <f>'BAR BB| Open rates'!DW42*0.82+25</f>
        <v>51275</v>
      </c>
      <c r="DX42" s="237">
        <f>'BAR BB| Open rates'!DX42*0.82+25</f>
        <v>52915</v>
      </c>
      <c r="DY42" s="237">
        <f>'BAR BB| Open rates'!DY42*0.82+25</f>
        <v>52915</v>
      </c>
      <c r="DZ42" s="237">
        <f>'BAR BB| Open rates'!DZ42*0.82+25</f>
        <v>54309</v>
      </c>
      <c r="EA42" s="237">
        <f>'BAR BB| Open rates'!EA42*0.82+25</f>
        <v>54309</v>
      </c>
      <c r="EB42" s="237">
        <f>'BAR BB| Open rates'!EB42*0.82+25</f>
        <v>54309</v>
      </c>
      <c r="EC42" s="237">
        <f>'BAR BB| Open rates'!EC42*0.82+25</f>
        <v>56113</v>
      </c>
      <c r="ED42" s="237">
        <f>'BAR BB| Open rates'!ED42*0.82+25</f>
        <v>56113</v>
      </c>
      <c r="EE42" s="237">
        <f>'BAR BB| Open rates'!EE42*0.82+25</f>
        <v>56113</v>
      </c>
      <c r="EF42" s="237">
        <f>'BAR BB| Open rates'!EF42*0.82+25</f>
        <v>56113</v>
      </c>
      <c r="EG42" s="237">
        <f>'BAR BB| Open rates'!EG42*0.82+25</f>
        <v>50455</v>
      </c>
      <c r="EH42" s="237">
        <f>'BAR BB| Open rates'!EH42*0.82+25</f>
        <v>50455</v>
      </c>
      <c r="EI42" s="237">
        <f>'BAR BB| Open rates'!EI42*0.82+25</f>
        <v>50455</v>
      </c>
      <c r="EJ42" s="237">
        <f>'BAR BB| Open rates'!EJ42*0.82+25</f>
        <v>50455</v>
      </c>
      <c r="EK42" s="237">
        <f>'BAR BB| Open rates'!EK42*0.82+25</f>
        <v>50455</v>
      </c>
      <c r="EL42" s="237">
        <f>'BAR BB| Open rates'!EL42*0.82+25</f>
        <v>51275</v>
      </c>
      <c r="EM42" s="237">
        <f>'BAR BB| Open rates'!EM42*0.82+25</f>
        <v>51275</v>
      </c>
      <c r="EN42" s="237">
        <f>'BAR BB| Open rates'!EN42*0.82+25</f>
        <v>50455</v>
      </c>
      <c r="EO42" s="237">
        <f>'BAR BB| Open rates'!EO42*0.82+25</f>
        <v>50455</v>
      </c>
      <c r="EP42" s="237">
        <f>'BAR BB| Open rates'!EP42*0.82+25</f>
        <v>50455</v>
      </c>
      <c r="EQ42" s="237">
        <f>'BAR BB| Open rates'!EQ42*0.82+25</f>
        <v>50455</v>
      </c>
      <c r="ER42" s="237">
        <f>'BAR BB| Open rates'!ER42*0.82+25</f>
        <v>50455</v>
      </c>
      <c r="ES42" s="237">
        <f>'BAR BB| Open rates'!ES42*0.82+25</f>
        <v>51275</v>
      </c>
      <c r="ET42" s="237">
        <f>'BAR BB| Open rates'!ET42*0.82+25</f>
        <v>51275</v>
      </c>
      <c r="EU42" s="237">
        <f>'BAR BB| Open rates'!EU42*0.82+25</f>
        <v>50455</v>
      </c>
      <c r="EV42" s="237">
        <f>'BAR BB| Open rates'!EV42*0.82+25</f>
        <v>50455</v>
      </c>
      <c r="EW42" s="237">
        <f>'BAR BB| Open rates'!EW42*0.82+25</f>
        <v>50455</v>
      </c>
      <c r="EX42" s="237">
        <f>'BAR BB| Open rates'!EX42*0.82+25</f>
        <v>50455</v>
      </c>
      <c r="EY42" s="237">
        <f>'BAR BB| Open rates'!EY42*0.82+25</f>
        <v>50455</v>
      </c>
      <c r="EZ42" s="237">
        <f>'BAR BB| Open rates'!EZ42*0.82+25</f>
        <v>51275</v>
      </c>
      <c r="FA42" s="237">
        <f>'BAR BB| Open rates'!FA42*0.82+25</f>
        <v>51275</v>
      </c>
      <c r="FB42" s="237">
        <f>'BAR BB| Open rates'!FB42*0.82+25</f>
        <v>50455</v>
      </c>
      <c r="FC42" s="237">
        <f>'BAR BB| Open rates'!FC42*0.82+25</f>
        <v>50455</v>
      </c>
      <c r="FD42" s="237">
        <f>'BAR BB| Open rates'!FD42*0.82+25</f>
        <v>50455</v>
      </c>
      <c r="FE42" s="237">
        <f>'BAR BB| Open rates'!FE42*0.82+25</f>
        <v>50455</v>
      </c>
      <c r="FF42" s="237">
        <f>'BAR BB| Open rates'!FF42*0.82+25</f>
        <v>50455</v>
      </c>
      <c r="FG42" s="237">
        <f>'BAR BB| Open rates'!FG42*0.82+25</f>
        <v>51275</v>
      </c>
      <c r="FH42" s="237">
        <f>'BAR BB| Open rates'!FH42*0.82+25</f>
        <v>51275</v>
      </c>
      <c r="FI42" s="237">
        <f>'BAR BB| Open rates'!FI42*0.82+25</f>
        <v>50455</v>
      </c>
      <c r="FJ42" s="237">
        <f>'BAR BB| Open rates'!FJ42*0.82+25</f>
        <v>50455</v>
      </c>
      <c r="FK42" s="237">
        <f>'BAR BB| Open rates'!FK42*0.82+25</f>
        <v>50455</v>
      </c>
      <c r="FL42" s="237">
        <f>'BAR BB| Open rates'!FL42*0.82+25</f>
        <v>50455</v>
      </c>
      <c r="FM42" s="237">
        <f>'BAR BB| Open rates'!FM42*0.82+25</f>
        <v>50455</v>
      </c>
      <c r="FN42" s="237">
        <f>'BAR BB| Open rates'!FN42*0.82+25</f>
        <v>51275</v>
      </c>
      <c r="FO42" s="237">
        <f>'BAR BB| Open rates'!FO42*0.82+25</f>
        <v>51275</v>
      </c>
      <c r="FP42" s="237">
        <f>'BAR BB| Open rates'!FP42*0.82+25</f>
        <v>50455</v>
      </c>
      <c r="FQ42" s="237">
        <f>'BAR BB| Open rates'!FQ42*0.82+25</f>
        <v>50455</v>
      </c>
      <c r="FR42" s="237">
        <f>'BAR BB| Open rates'!FR42*0.82+25</f>
        <v>50455</v>
      </c>
      <c r="FS42" s="237">
        <f>'BAR BB| Open rates'!FS42*0.82+25</f>
        <v>50455</v>
      </c>
      <c r="FT42" s="237">
        <f>'BAR BB| Open rates'!FT42*0.82+25</f>
        <v>50455</v>
      </c>
      <c r="FU42" s="237">
        <f>'BAR BB| Open rates'!FU42*0.82+25</f>
        <v>51275</v>
      </c>
      <c r="FV42" s="237">
        <f>'BAR BB| Open rates'!FV42*0.82+25</f>
        <v>51275</v>
      </c>
      <c r="FW42" s="237">
        <f>'BAR BB| Open rates'!FW42*0.82+25</f>
        <v>54309</v>
      </c>
      <c r="FX42" s="237">
        <f>'BAR BB| Open rates'!FX42*0.82+25</f>
        <v>54309</v>
      </c>
      <c r="FY42" s="237">
        <f>'BAR BB| Open rates'!FY42*0.82+25</f>
        <v>54309</v>
      </c>
      <c r="FZ42" s="237">
        <f>'BAR BB| Open rates'!FZ42*0.82+25</f>
        <v>54309</v>
      </c>
      <c r="GA42" s="237">
        <f>'BAR BB| Open rates'!GA42*0.82+25</f>
        <v>54309</v>
      </c>
      <c r="GB42" s="237">
        <f>'BAR BB| Open rates'!GB42*0.82+25</f>
        <v>56113</v>
      </c>
      <c r="GC42" s="237">
        <f>'BAR BB| Open rates'!GC42*0.82+25</f>
        <v>56113</v>
      </c>
      <c r="GD42" s="237">
        <f>'BAR BB| Open rates'!GD42*0.82+25</f>
        <v>56113</v>
      </c>
      <c r="GE42" s="237">
        <f>'BAR BB| Open rates'!GE42*0.82+25</f>
        <v>56113</v>
      </c>
    </row>
    <row r="43" spans="1:187" s="36" customFormat="1" ht="12" customHeight="1" x14ac:dyDescent="0.2">
      <c r="A43" s="237">
        <v>4</v>
      </c>
      <c r="B43" s="237">
        <f>'BAR BB| Open rates'!B43*0.82+25</f>
        <v>78335</v>
      </c>
      <c r="C43" s="237">
        <f>'BAR BB| Open rates'!C43*0.82+25</f>
        <v>78335</v>
      </c>
      <c r="D43" s="237">
        <f>'BAR BB| Open rates'!D43*0.82+25</f>
        <v>76121</v>
      </c>
      <c r="E43" s="237">
        <f>'BAR BB| Open rates'!E43*0.82+25</f>
        <v>76121</v>
      </c>
      <c r="F43" s="237">
        <f>'BAR BB| Open rates'!F43*0.82+25</f>
        <v>74317</v>
      </c>
      <c r="G43" s="237">
        <f>'BAR BB| Open rates'!G43*0.82+25</f>
        <v>76121</v>
      </c>
      <c r="H43" s="237">
        <f>'BAR BB| Open rates'!H43*0.82+25</f>
        <v>76121</v>
      </c>
      <c r="I43" s="237">
        <f>'BAR BB| Open rates'!I43*0.82+25</f>
        <v>77761</v>
      </c>
      <c r="J43" s="237">
        <f>'BAR BB| Open rates'!J43*0.82+25</f>
        <v>77761</v>
      </c>
      <c r="K43" s="237">
        <f>'BAR BB| Open rates'!K43*0.82+25</f>
        <v>76121</v>
      </c>
      <c r="L43" s="237">
        <f>'BAR BB| Open rates'!L43*0.82+25</f>
        <v>76121</v>
      </c>
      <c r="M43" s="237">
        <f>'BAR BB| Open rates'!M43*0.82+25</f>
        <v>76121</v>
      </c>
      <c r="N43" s="237">
        <f>'BAR BB| Open rates'!N43*0.82+25</f>
        <v>76121</v>
      </c>
      <c r="O43" s="237">
        <f>'BAR BB| Open rates'!O43*0.82+25</f>
        <v>76121</v>
      </c>
      <c r="P43" s="237">
        <f>'BAR BB| Open rates'!P43*0.82+25</f>
        <v>77761</v>
      </c>
      <c r="Q43" s="237">
        <f>'BAR BB| Open rates'!Q43*0.82+25</f>
        <v>77761</v>
      </c>
      <c r="R43" s="237">
        <f>'BAR BB| Open rates'!R43*0.82+25</f>
        <v>77761</v>
      </c>
      <c r="S43" s="237">
        <f>'BAR BB| Open rates'!S43*0.82+25</f>
        <v>77761</v>
      </c>
      <c r="T43" s="237">
        <f>'BAR BB| Open rates'!T43*0.82+25</f>
        <v>77761</v>
      </c>
      <c r="U43" s="237">
        <f>'BAR BB| Open rates'!U43*0.82+25</f>
        <v>77761</v>
      </c>
      <c r="V43" s="237">
        <f>'BAR BB| Open rates'!V43*0.82+25</f>
        <v>77761</v>
      </c>
      <c r="W43" s="237">
        <f>'BAR BB| Open rates'!W43*0.82+25</f>
        <v>79401</v>
      </c>
      <c r="X43" s="237">
        <f>'BAR BB| Open rates'!X43*0.82+25</f>
        <v>79401</v>
      </c>
      <c r="Y43" s="237">
        <f>'BAR BB| Open rates'!Y43*0.82+25</f>
        <v>77761</v>
      </c>
      <c r="Z43" s="237">
        <f>'BAR BB| Open rates'!Z43*0.82+25</f>
        <v>77761</v>
      </c>
      <c r="AA43" s="237">
        <f>'BAR BB| Open rates'!AA43*0.82+25</f>
        <v>77761</v>
      </c>
      <c r="AB43" s="237">
        <f>'BAR BB| Open rates'!AB43*0.82+25</f>
        <v>77761</v>
      </c>
      <c r="AC43" s="237">
        <f>'BAR BB| Open rates'!AC43*0.82+25</f>
        <v>77761</v>
      </c>
      <c r="AD43" s="237">
        <f>'BAR BB| Open rates'!AD43*0.82+25</f>
        <v>79401</v>
      </c>
      <c r="AE43" s="237">
        <f>'BAR BB| Open rates'!AE43*0.82+25</f>
        <v>79401</v>
      </c>
      <c r="AF43" s="237">
        <f>'BAR BB| Open rates'!AF43*0.82+25</f>
        <v>77761</v>
      </c>
      <c r="AG43" s="237">
        <f>'BAR BB| Open rates'!AG43*0.82+25</f>
        <v>77761</v>
      </c>
      <c r="AH43" s="237">
        <f>'BAR BB| Open rates'!AH43*0.82+25</f>
        <v>77761</v>
      </c>
      <c r="AI43" s="237">
        <f>'BAR BB| Open rates'!AI43*0.82+25</f>
        <v>77761</v>
      </c>
      <c r="AJ43" s="237">
        <f>'BAR BB| Open rates'!AJ43*0.82+25</f>
        <v>77761</v>
      </c>
      <c r="AK43" s="237">
        <f>'BAR BB| Open rates'!AK43*0.82+25</f>
        <v>79401</v>
      </c>
      <c r="AL43" s="237">
        <f>'BAR BB| Open rates'!AL43*0.82+25</f>
        <v>79401</v>
      </c>
      <c r="AM43" s="237">
        <f>'BAR BB| Open rates'!AM43*0.82+25</f>
        <v>77761</v>
      </c>
      <c r="AN43" s="237">
        <f>'BAR BB| Open rates'!AN43*0.82+25</f>
        <v>77761</v>
      </c>
      <c r="AO43" s="237">
        <f>'BAR BB| Open rates'!AO43*0.82+25</f>
        <v>77761</v>
      </c>
      <c r="AP43" s="237">
        <f>'BAR BB| Open rates'!AP43*0.82+25</f>
        <v>77761</v>
      </c>
      <c r="AQ43" s="237">
        <f>'BAR BB| Open rates'!AQ43*0.82+25</f>
        <v>77761</v>
      </c>
      <c r="AR43" s="237">
        <f>'BAR BB| Open rates'!AR43*0.82+25</f>
        <v>79401</v>
      </c>
      <c r="AS43" s="237">
        <f>'BAR BB| Open rates'!AS43*0.82+25</f>
        <v>79401</v>
      </c>
      <c r="AT43" s="237">
        <f>'BAR BB| Open rates'!AT43*0.82+25</f>
        <v>77761</v>
      </c>
      <c r="AU43" s="237">
        <f>'BAR BB| Open rates'!AU43*0.82+25</f>
        <v>77761</v>
      </c>
      <c r="AV43" s="237">
        <f>'BAR BB| Open rates'!AV43*0.82+25</f>
        <v>77761</v>
      </c>
      <c r="AW43" s="237">
        <f>'BAR BB| Open rates'!AW43*0.82+25</f>
        <v>77761</v>
      </c>
      <c r="AX43" s="237">
        <f>'BAR BB| Open rates'!AX43*0.82+25</f>
        <v>77761</v>
      </c>
      <c r="AY43" s="237">
        <f>'BAR BB| Open rates'!AY43*0.82+25</f>
        <v>79401</v>
      </c>
      <c r="AZ43" s="237">
        <f>'BAR BB| Open rates'!AZ43*0.82+25</f>
        <v>79401</v>
      </c>
      <c r="BA43" s="237">
        <f>'BAR BB| Open rates'!BA43*0.82+25</f>
        <v>77761</v>
      </c>
      <c r="BB43" s="237">
        <f>'BAR BB| Open rates'!BB43*0.82+25</f>
        <v>77761</v>
      </c>
      <c r="BC43" s="237">
        <f>'BAR BB| Open rates'!BC43*0.82+25</f>
        <v>77761</v>
      </c>
      <c r="BD43" s="237">
        <f>'BAR BB| Open rates'!BD43*0.82+25</f>
        <v>77761</v>
      </c>
      <c r="BE43" s="237">
        <f>'BAR BB| Open rates'!BE43*0.82+25</f>
        <v>77761</v>
      </c>
      <c r="BF43" s="237">
        <f>'BAR BB| Open rates'!BF43*0.82+25</f>
        <v>79401</v>
      </c>
      <c r="BG43" s="237">
        <f>'BAR BB| Open rates'!BG43*0.82+25</f>
        <v>79401</v>
      </c>
      <c r="BH43" s="237">
        <f>'BAR BB| Open rates'!BH43*0.82+25</f>
        <v>75137</v>
      </c>
      <c r="BI43" s="237">
        <f>'BAR BB| Open rates'!BI43*0.82+25</f>
        <v>75137</v>
      </c>
      <c r="BJ43" s="237">
        <f>'BAR BB| Open rates'!BJ43*0.82+25</f>
        <v>75137</v>
      </c>
      <c r="BK43" s="237">
        <f>'BAR BB| Open rates'!BK43*0.82+25</f>
        <v>75137</v>
      </c>
      <c r="BL43" s="237">
        <f>'BAR BB| Open rates'!BL43*0.82+25</f>
        <v>75137</v>
      </c>
      <c r="BM43" s="237">
        <f>'BAR BB| Open rates'!BM43*0.82+25</f>
        <v>76121</v>
      </c>
      <c r="BN43" s="237">
        <f>'BAR BB| Open rates'!BN43*0.82+25</f>
        <v>76121</v>
      </c>
      <c r="BO43" s="237">
        <f>'BAR BB| Open rates'!BO43*0.82+25</f>
        <v>74317</v>
      </c>
      <c r="BP43" s="237">
        <f>'BAR BB| Open rates'!BP43*0.82+25</f>
        <v>74317</v>
      </c>
      <c r="BQ43" s="237">
        <f>'BAR BB| Open rates'!BQ43*0.82+25</f>
        <v>63820.999999999993</v>
      </c>
      <c r="BR43" s="237">
        <f>'BAR BB| Open rates'!BR43*0.82+25</f>
        <v>63820.999999999993</v>
      </c>
      <c r="BS43" s="237">
        <f>'BAR BB| Open rates'!BS43*0.82+25</f>
        <v>63820.999999999993</v>
      </c>
      <c r="BT43" s="237">
        <f>'BAR BB| Open rates'!BT43*0.82+25</f>
        <v>63820.999999999993</v>
      </c>
      <c r="BU43" s="237">
        <f>'BAR BB| Open rates'!BU43*0.82+25</f>
        <v>63820.999999999993</v>
      </c>
      <c r="BV43" s="237">
        <f>'BAR BB| Open rates'!BV43*0.82+25</f>
        <v>62016.999999999993</v>
      </c>
      <c r="BW43" s="237">
        <f>'BAR BB| Open rates'!BW43*0.82+25</f>
        <v>62016.999999999993</v>
      </c>
      <c r="BX43" s="237">
        <f>'BAR BB| Open rates'!BX43*0.82+25</f>
        <v>62016.999999999993</v>
      </c>
      <c r="BY43" s="237">
        <f>'BAR BB| Open rates'!BY43*0.82+25</f>
        <v>62016.999999999993</v>
      </c>
      <c r="BZ43" s="237">
        <f>'BAR BB| Open rates'!BZ43*0.82+25</f>
        <v>62016.999999999993</v>
      </c>
      <c r="CA43" s="237">
        <f>'BAR BB| Open rates'!CA43*0.82+25</f>
        <v>63820.999999999993</v>
      </c>
      <c r="CB43" s="237">
        <f>'BAR BB| Open rates'!CB43*0.82+25</f>
        <v>63820.999999999993</v>
      </c>
      <c r="CC43" s="237">
        <f>'BAR BB| Open rates'!CC43*0.82+25</f>
        <v>62016.999999999993</v>
      </c>
      <c r="CD43" s="237">
        <f>'BAR BB| Open rates'!CD43*0.82+25</f>
        <v>62016.999999999993</v>
      </c>
      <c r="CE43" s="237">
        <f>'BAR BB| Open rates'!CE43*0.82+25</f>
        <v>62016.999999999993</v>
      </c>
      <c r="CF43" s="237">
        <f>'BAR BB| Open rates'!CF43*0.82+25</f>
        <v>62016.999999999993</v>
      </c>
      <c r="CG43" s="237">
        <f>'BAR BB| Open rates'!CG43*0.82+25</f>
        <v>62016.999999999993</v>
      </c>
      <c r="CH43" s="237">
        <f>'BAR BB| Open rates'!CH43*0.82+25</f>
        <v>63820.999999999993</v>
      </c>
      <c r="CI43" s="237">
        <f>'BAR BB| Open rates'!CI43*0.82+25</f>
        <v>63820.999999999993</v>
      </c>
      <c r="CJ43" s="237">
        <f>'BAR BB| Open rates'!CJ43*0.82+25</f>
        <v>62016.999999999993</v>
      </c>
      <c r="CK43" s="237">
        <f>'BAR BB| Open rates'!CK43*0.82+25</f>
        <v>62016.999999999993</v>
      </c>
      <c r="CL43" s="237">
        <f>'BAR BB| Open rates'!CL43*0.82+25</f>
        <v>62016.999999999993</v>
      </c>
      <c r="CM43" s="237">
        <f>'BAR BB| Open rates'!CM43*0.82+25</f>
        <v>62016.999999999993</v>
      </c>
      <c r="CN43" s="237">
        <f>'BAR BB| Open rates'!CN43*0.82+25</f>
        <v>62016.999999999993</v>
      </c>
      <c r="CO43" s="237">
        <f>'BAR BB| Open rates'!CO43*0.82+25</f>
        <v>63820.999999999993</v>
      </c>
      <c r="CP43" s="237">
        <f>'BAR BB| Open rates'!CP43*0.82+25</f>
        <v>63820.999999999993</v>
      </c>
      <c r="CQ43" s="237">
        <f>'BAR BB| Open rates'!CQ43*0.82+25</f>
        <v>62016.999999999993</v>
      </c>
      <c r="CR43" s="237">
        <f>'BAR BB| Open rates'!CR43*0.82+25</f>
        <v>62016.999999999993</v>
      </c>
      <c r="CS43" s="237">
        <f>'BAR BB| Open rates'!CS43*0.82+25</f>
        <v>62016.999999999993</v>
      </c>
      <c r="CT43" s="237">
        <f>'BAR BB| Open rates'!CT43*0.82+25</f>
        <v>62016.999999999993</v>
      </c>
      <c r="CU43" s="237">
        <f>'BAR BB| Open rates'!CU43*0.82+25</f>
        <v>55375</v>
      </c>
      <c r="CV43" s="237">
        <f>'BAR BB| Open rates'!CV43*0.82+25</f>
        <v>55375</v>
      </c>
      <c r="CW43" s="237">
        <f>'BAR BB| Open rates'!CW43*0.82+25</f>
        <v>55375</v>
      </c>
      <c r="CX43" s="237">
        <f>'BAR BB| Open rates'!CX43*0.82+25</f>
        <v>53735</v>
      </c>
      <c r="CY43" s="237">
        <f>'BAR BB| Open rates'!CY43*0.82+25</f>
        <v>53735</v>
      </c>
      <c r="CZ43" s="237">
        <f>'BAR BB| Open rates'!CZ43*0.82+25</f>
        <v>53735</v>
      </c>
      <c r="DA43" s="237">
        <f>'BAR BB| Open rates'!DA43*0.82+25</f>
        <v>53735</v>
      </c>
      <c r="DB43" s="237">
        <f>'BAR BB| Open rates'!DB43*0.82+25</f>
        <v>53735</v>
      </c>
      <c r="DC43" s="237">
        <f>'BAR BB| Open rates'!DC43*0.82+25</f>
        <v>55375</v>
      </c>
      <c r="DD43" s="237">
        <f>'BAR BB| Open rates'!DD43*0.82+25</f>
        <v>55375</v>
      </c>
      <c r="DE43" s="237">
        <f>'BAR BB| Open rates'!DE43*0.82+25</f>
        <v>53735</v>
      </c>
      <c r="DF43" s="237">
        <f>'BAR BB| Open rates'!DF43*0.82+25</f>
        <v>53735</v>
      </c>
      <c r="DG43" s="237">
        <f>'BAR BB| Open rates'!DG43*0.82+25</f>
        <v>53735</v>
      </c>
      <c r="DH43" s="237">
        <f>'BAR BB| Open rates'!DH43*0.82+25</f>
        <v>53735</v>
      </c>
      <c r="DI43" s="237">
        <f>'BAR BB| Open rates'!DI43*0.82+25</f>
        <v>53735</v>
      </c>
      <c r="DJ43" s="237">
        <f>'BAR BB| Open rates'!DJ43*0.82+25</f>
        <v>55375</v>
      </c>
      <c r="DK43" s="237">
        <f>'BAR BB| Open rates'!DK43*0.82+25</f>
        <v>55375</v>
      </c>
      <c r="DL43" s="237">
        <f>'BAR BB| Open rates'!DL43*0.82+25</f>
        <v>53735</v>
      </c>
      <c r="DM43" s="237">
        <f>'BAR BB| Open rates'!DM43*0.82+25</f>
        <v>53735</v>
      </c>
      <c r="DN43" s="237">
        <f>'BAR BB| Open rates'!DN43*0.82+25</f>
        <v>53735</v>
      </c>
      <c r="DO43" s="237">
        <f>'BAR BB| Open rates'!DO43*0.82+25</f>
        <v>53735</v>
      </c>
      <c r="DP43" s="237">
        <f>'BAR BB| Open rates'!DP43*0.82+25</f>
        <v>53735</v>
      </c>
      <c r="DQ43" s="237">
        <f>'BAR BB| Open rates'!DQ43*0.82+25</f>
        <v>55375</v>
      </c>
      <c r="DR43" s="237">
        <f>'BAR BB| Open rates'!DR43*0.82+25</f>
        <v>55375</v>
      </c>
      <c r="DS43" s="237">
        <f>'BAR BB| Open rates'!DS43*0.82+25</f>
        <v>53735</v>
      </c>
      <c r="DT43" s="237">
        <f>'BAR BB| Open rates'!DT43*0.82+25</f>
        <v>53735</v>
      </c>
      <c r="DU43" s="237">
        <f>'BAR BB| Open rates'!DU43*0.82+25</f>
        <v>53735</v>
      </c>
      <c r="DV43" s="237">
        <f>'BAR BB| Open rates'!DV43*0.82+25</f>
        <v>53735</v>
      </c>
      <c r="DW43" s="237">
        <f>'BAR BB| Open rates'!DW43*0.82+25</f>
        <v>53735</v>
      </c>
      <c r="DX43" s="237">
        <f>'BAR BB| Open rates'!DX43*0.82+25</f>
        <v>55375</v>
      </c>
      <c r="DY43" s="237">
        <f>'BAR BB| Open rates'!DY43*0.82+25</f>
        <v>55375</v>
      </c>
      <c r="DZ43" s="237">
        <f>'BAR BB| Open rates'!DZ43*0.82+25</f>
        <v>56769</v>
      </c>
      <c r="EA43" s="237">
        <f>'BAR BB| Open rates'!EA43*0.82+25</f>
        <v>56769</v>
      </c>
      <c r="EB43" s="237">
        <f>'BAR BB| Open rates'!EB43*0.82+25</f>
        <v>56769</v>
      </c>
      <c r="EC43" s="237">
        <f>'BAR BB| Open rates'!EC43*0.82+25</f>
        <v>58573</v>
      </c>
      <c r="ED43" s="237">
        <f>'BAR BB| Open rates'!ED43*0.82+25</f>
        <v>58573</v>
      </c>
      <c r="EE43" s="237">
        <f>'BAR BB| Open rates'!EE43*0.82+25</f>
        <v>58573</v>
      </c>
      <c r="EF43" s="237">
        <f>'BAR BB| Open rates'!EF43*0.82+25</f>
        <v>58573</v>
      </c>
      <c r="EG43" s="237">
        <f>'BAR BB| Open rates'!EG43*0.82+25</f>
        <v>52915</v>
      </c>
      <c r="EH43" s="237">
        <f>'BAR BB| Open rates'!EH43*0.82+25</f>
        <v>52915</v>
      </c>
      <c r="EI43" s="237">
        <f>'BAR BB| Open rates'!EI43*0.82+25</f>
        <v>52915</v>
      </c>
      <c r="EJ43" s="237">
        <f>'BAR BB| Open rates'!EJ43*0.82+25</f>
        <v>52915</v>
      </c>
      <c r="EK43" s="237">
        <f>'BAR BB| Open rates'!EK43*0.82+25</f>
        <v>52915</v>
      </c>
      <c r="EL43" s="237">
        <f>'BAR BB| Open rates'!EL43*0.82+25</f>
        <v>53735</v>
      </c>
      <c r="EM43" s="237">
        <f>'BAR BB| Open rates'!EM43*0.82+25</f>
        <v>53735</v>
      </c>
      <c r="EN43" s="237">
        <f>'BAR BB| Open rates'!EN43*0.82+25</f>
        <v>52915</v>
      </c>
      <c r="EO43" s="237">
        <f>'BAR BB| Open rates'!EO43*0.82+25</f>
        <v>52915</v>
      </c>
      <c r="EP43" s="237">
        <f>'BAR BB| Open rates'!EP43*0.82+25</f>
        <v>52915</v>
      </c>
      <c r="EQ43" s="237">
        <f>'BAR BB| Open rates'!EQ43*0.82+25</f>
        <v>52915</v>
      </c>
      <c r="ER43" s="237">
        <f>'BAR BB| Open rates'!ER43*0.82+25</f>
        <v>52915</v>
      </c>
      <c r="ES43" s="237">
        <f>'BAR BB| Open rates'!ES43*0.82+25</f>
        <v>53735</v>
      </c>
      <c r="ET43" s="237">
        <f>'BAR BB| Open rates'!ET43*0.82+25</f>
        <v>53735</v>
      </c>
      <c r="EU43" s="237">
        <f>'BAR BB| Open rates'!EU43*0.82+25</f>
        <v>52915</v>
      </c>
      <c r="EV43" s="237">
        <f>'BAR BB| Open rates'!EV43*0.82+25</f>
        <v>52915</v>
      </c>
      <c r="EW43" s="237">
        <f>'BAR BB| Open rates'!EW43*0.82+25</f>
        <v>52915</v>
      </c>
      <c r="EX43" s="237">
        <f>'BAR BB| Open rates'!EX43*0.82+25</f>
        <v>52915</v>
      </c>
      <c r="EY43" s="237">
        <f>'BAR BB| Open rates'!EY43*0.82+25</f>
        <v>52915</v>
      </c>
      <c r="EZ43" s="237">
        <f>'BAR BB| Open rates'!EZ43*0.82+25</f>
        <v>53735</v>
      </c>
      <c r="FA43" s="237">
        <f>'BAR BB| Open rates'!FA43*0.82+25</f>
        <v>53735</v>
      </c>
      <c r="FB43" s="237">
        <f>'BAR BB| Open rates'!FB43*0.82+25</f>
        <v>52915</v>
      </c>
      <c r="FC43" s="237">
        <f>'BAR BB| Open rates'!FC43*0.82+25</f>
        <v>52915</v>
      </c>
      <c r="FD43" s="237">
        <f>'BAR BB| Open rates'!FD43*0.82+25</f>
        <v>52915</v>
      </c>
      <c r="FE43" s="237">
        <f>'BAR BB| Open rates'!FE43*0.82+25</f>
        <v>52915</v>
      </c>
      <c r="FF43" s="237">
        <f>'BAR BB| Open rates'!FF43*0.82+25</f>
        <v>52915</v>
      </c>
      <c r="FG43" s="237">
        <f>'BAR BB| Open rates'!FG43*0.82+25</f>
        <v>53735</v>
      </c>
      <c r="FH43" s="237">
        <f>'BAR BB| Open rates'!FH43*0.82+25</f>
        <v>53735</v>
      </c>
      <c r="FI43" s="237">
        <f>'BAR BB| Open rates'!FI43*0.82+25</f>
        <v>52915</v>
      </c>
      <c r="FJ43" s="237">
        <f>'BAR BB| Open rates'!FJ43*0.82+25</f>
        <v>52915</v>
      </c>
      <c r="FK43" s="237">
        <f>'BAR BB| Open rates'!FK43*0.82+25</f>
        <v>52915</v>
      </c>
      <c r="FL43" s="237">
        <f>'BAR BB| Open rates'!FL43*0.82+25</f>
        <v>52915</v>
      </c>
      <c r="FM43" s="237">
        <f>'BAR BB| Open rates'!FM43*0.82+25</f>
        <v>52915</v>
      </c>
      <c r="FN43" s="237">
        <f>'BAR BB| Open rates'!FN43*0.82+25</f>
        <v>53735</v>
      </c>
      <c r="FO43" s="237">
        <f>'BAR BB| Open rates'!FO43*0.82+25</f>
        <v>53735</v>
      </c>
      <c r="FP43" s="237">
        <f>'BAR BB| Open rates'!FP43*0.82+25</f>
        <v>52915</v>
      </c>
      <c r="FQ43" s="237">
        <f>'BAR BB| Open rates'!FQ43*0.82+25</f>
        <v>52915</v>
      </c>
      <c r="FR43" s="237">
        <f>'BAR BB| Open rates'!FR43*0.82+25</f>
        <v>52915</v>
      </c>
      <c r="FS43" s="237">
        <f>'BAR BB| Open rates'!FS43*0.82+25</f>
        <v>52915</v>
      </c>
      <c r="FT43" s="237">
        <f>'BAR BB| Open rates'!FT43*0.82+25</f>
        <v>52915</v>
      </c>
      <c r="FU43" s="237">
        <f>'BAR BB| Open rates'!FU43*0.82+25</f>
        <v>53735</v>
      </c>
      <c r="FV43" s="237">
        <f>'BAR BB| Open rates'!FV43*0.82+25</f>
        <v>53735</v>
      </c>
      <c r="FW43" s="237">
        <f>'BAR BB| Open rates'!FW43*0.82+25</f>
        <v>56769</v>
      </c>
      <c r="FX43" s="237">
        <f>'BAR BB| Open rates'!FX43*0.82+25</f>
        <v>56769</v>
      </c>
      <c r="FY43" s="237">
        <f>'BAR BB| Open rates'!FY43*0.82+25</f>
        <v>56769</v>
      </c>
      <c r="FZ43" s="237">
        <f>'BAR BB| Open rates'!FZ43*0.82+25</f>
        <v>56769</v>
      </c>
      <c r="GA43" s="237">
        <f>'BAR BB| Open rates'!GA43*0.82+25</f>
        <v>56769</v>
      </c>
      <c r="GB43" s="237">
        <f>'BAR BB| Open rates'!GB43*0.82+25</f>
        <v>58573</v>
      </c>
      <c r="GC43" s="237">
        <f>'BAR BB| Open rates'!GC43*0.82+25</f>
        <v>58573</v>
      </c>
      <c r="GD43" s="237">
        <f>'BAR BB| Open rates'!GD43*0.82+25</f>
        <v>58573</v>
      </c>
      <c r="GE43" s="237">
        <f>'BAR BB| Open rates'!GE43*0.82+25</f>
        <v>58573</v>
      </c>
    </row>
    <row r="44" spans="1:187" s="36" customFormat="1" ht="12" customHeight="1" x14ac:dyDescent="0.2">
      <c r="A44" s="237">
        <v>5</v>
      </c>
      <c r="B44" s="237">
        <f>'BAR BB| Open rates'!B44*0.82+25</f>
        <v>80795</v>
      </c>
      <c r="C44" s="237">
        <f>'BAR BB| Open rates'!C44*0.82+25</f>
        <v>80795</v>
      </c>
      <c r="D44" s="237">
        <f>'BAR BB| Open rates'!D44*0.82+25</f>
        <v>78581</v>
      </c>
      <c r="E44" s="237">
        <f>'BAR BB| Open rates'!E44*0.82+25</f>
        <v>78581</v>
      </c>
      <c r="F44" s="237">
        <f>'BAR BB| Open rates'!F44*0.82+25</f>
        <v>76777</v>
      </c>
      <c r="G44" s="237">
        <f>'BAR BB| Open rates'!G44*0.82+25</f>
        <v>78581</v>
      </c>
      <c r="H44" s="237">
        <f>'BAR BB| Open rates'!H44*0.82+25</f>
        <v>78581</v>
      </c>
      <c r="I44" s="237">
        <f>'BAR BB| Open rates'!I44*0.82+25</f>
        <v>80221</v>
      </c>
      <c r="J44" s="237">
        <f>'BAR BB| Open rates'!J44*0.82+25</f>
        <v>80221</v>
      </c>
      <c r="K44" s="237">
        <f>'BAR BB| Open rates'!K44*0.82+25</f>
        <v>78581</v>
      </c>
      <c r="L44" s="237">
        <f>'BAR BB| Open rates'!L44*0.82+25</f>
        <v>78581</v>
      </c>
      <c r="M44" s="237">
        <f>'BAR BB| Open rates'!M44*0.82+25</f>
        <v>78581</v>
      </c>
      <c r="N44" s="237">
        <f>'BAR BB| Open rates'!N44*0.82+25</f>
        <v>78581</v>
      </c>
      <c r="O44" s="237">
        <f>'BAR BB| Open rates'!O44*0.82+25</f>
        <v>78581</v>
      </c>
      <c r="P44" s="237">
        <f>'BAR BB| Open rates'!P44*0.82+25</f>
        <v>80221</v>
      </c>
      <c r="Q44" s="237">
        <f>'BAR BB| Open rates'!Q44*0.82+25</f>
        <v>80221</v>
      </c>
      <c r="R44" s="237">
        <f>'BAR BB| Open rates'!R44*0.82+25</f>
        <v>80221</v>
      </c>
      <c r="S44" s="237">
        <f>'BAR BB| Open rates'!S44*0.82+25</f>
        <v>80221</v>
      </c>
      <c r="T44" s="237">
        <f>'BAR BB| Open rates'!T44*0.82+25</f>
        <v>80221</v>
      </c>
      <c r="U44" s="237">
        <f>'BAR BB| Open rates'!U44*0.82+25</f>
        <v>80221</v>
      </c>
      <c r="V44" s="237">
        <f>'BAR BB| Open rates'!V44*0.82+25</f>
        <v>80221</v>
      </c>
      <c r="W44" s="237">
        <f>'BAR BB| Open rates'!W44*0.82+25</f>
        <v>81861</v>
      </c>
      <c r="X44" s="237">
        <f>'BAR BB| Open rates'!X44*0.82+25</f>
        <v>81861</v>
      </c>
      <c r="Y44" s="237">
        <f>'BAR BB| Open rates'!Y44*0.82+25</f>
        <v>80221</v>
      </c>
      <c r="Z44" s="237">
        <f>'BAR BB| Open rates'!Z44*0.82+25</f>
        <v>80221</v>
      </c>
      <c r="AA44" s="237">
        <f>'BAR BB| Open rates'!AA44*0.82+25</f>
        <v>80221</v>
      </c>
      <c r="AB44" s="237">
        <f>'BAR BB| Open rates'!AB44*0.82+25</f>
        <v>80221</v>
      </c>
      <c r="AC44" s="237">
        <f>'BAR BB| Open rates'!AC44*0.82+25</f>
        <v>80221</v>
      </c>
      <c r="AD44" s="237">
        <f>'BAR BB| Open rates'!AD44*0.82+25</f>
        <v>81861</v>
      </c>
      <c r="AE44" s="237">
        <f>'BAR BB| Open rates'!AE44*0.82+25</f>
        <v>81861</v>
      </c>
      <c r="AF44" s="237">
        <f>'BAR BB| Open rates'!AF44*0.82+25</f>
        <v>80221</v>
      </c>
      <c r="AG44" s="237">
        <f>'BAR BB| Open rates'!AG44*0.82+25</f>
        <v>80221</v>
      </c>
      <c r="AH44" s="237">
        <f>'BAR BB| Open rates'!AH44*0.82+25</f>
        <v>80221</v>
      </c>
      <c r="AI44" s="237">
        <f>'BAR BB| Open rates'!AI44*0.82+25</f>
        <v>80221</v>
      </c>
      <c r="AJ44" s="237">
        <f>'BAR BB| Open rates'!AJ44*0.82+25</f>
        <v>80221</v>
      </c>
      <c r="AK44" s="237">
        <f>'BAR BB| Open rates'!AK44*0.82+25</f>
        <v>81861</v>
      </c>
      <c r="AL44" s="237">
        <f>'BAR BB| Open rates'!AL44*0.82+25</f>
        <v>81861</v>
      </c>
      <c r="AM44" s="237">
        <f>'BAR BB| Open rates'!AM44*0.82+25</f>
        <v>80221</v>
      </c>
      <c r="AN44" s="237">
        <f>'BAR BB| Open rates'!AN44*0.82+25</f>
        <v>80221</v>
      </c>
      <c r="AO44" s="237">
        <f>'BAR BB| Open rates'!AO44*0.82+25</f>
        <v>80221</v>
      </c>
      <c r="AP44" s="237">
        <f>'BAR BB| Open rates'!AP44*0.82+25</f>
        <v>80221</v>
      </c>
      <c r="AQ44" s="237">
        <f>'BAR BB| Open rates'!AQ44*0.82+25</f>
        <v>80221</v>
      </c>
      <c r="AR44" s="237">
        <f>'BAR BB| Open rates'!AR44*0.82+25</f>
        <v>81861</v>
      </c>
      <c r="AS44" s="237">
        <f>'BAR BB| Open rates'!AS44*0.82+25</f>
        <v>81861</v>
      </c>
      <c r="AT44" s="237">
        <f>'BAR BB| Open rates'!AT44*0.82+25</f>
        <v>80221</v>
      </c>
      <c r="AU44" s="237">
        <f>'BAR BB| Open rates'!AU44*0.82+25</f>
        <v>80221</v>
      </c>
      <c r="AV44" s="237">
        <f>'BAR BB| Open rates'!AV44*0.82+25</f>
        <v>80221</v>
      </c>
      <c r="AW44" s="237">
        <f>'BAR BB| Open rates'!AW44*0.82+25</f>
        <v>80221</v>
      </c>
      <c r="AX44" s="237">
        <f>'BAR BB| Open rates'!AX44*0.82+25</f>
        <v>80221</v>
      </c>
      <c r="AY44" s="237">
        <f>'BAR BB| Open rates'!AY44*0.82+25</f>
        <v>81861</v>
      </c>
      <c r="AZ44" s="237">
        <f>'BAR BB| Open rates'!AZ44*0.82+25</f>
        <v>81861</v>
      </c>
      <c r="BA44" s="237">
        <f>'BAR BB| Open rates'!BA44*0.82+25</f>
        <v>80221</v>
      </c>
      <c r="BB44" s="237">
        <f>'BAR BB| Open rates'!BB44*0.82+25</f>
        <v>80221</v>
      </c>
      <c r="BC44" s="237">
        <f>'BAR BB| Open rates'!BC44*0.82+25</f>
        <v>80221</v>
      </c>
      <c r="BD44" s="237">
        <f>'BAR BB| Open rates'!BD44*0.82+25</f>
        <v>80221</v>
      </c>
      <c r="BE44" s="237">
        <f>'BAR BB| Open rates'!BE44*0.82+25</f>
        <v>80221</v>
      </c>
      <c r="BF44" s="237">
        <f>'BAR BB| Open rates'!BF44*0.82+25</f>
        <v>81861</v>
      </c>
      <c r="BG44" s="237">
        <f>'BAR BB| Open rates'!BG44*0.82+25</f>
        <v>81861</v>
      </c>
      <c r="BH44" s="237">
        <f>'BAR BB| Open rates'!BH44*0.82+25</f>
        <v>77597</v>
      </c>
      <c r="BI44" s="237">
        <f>'BAR BB| Open rates'!BI44*0.82+25</f>
        <v>77597</v>
      </c>
      <c r="BJ44" s="237">
        <f>'BAR BB| Open rates'!BJ44*0.82+25</f>
        <v>77597</v>
      </c>
      <c r="BK44" s="237">
        <f>'BAR BB| Open rates'!BK44*0.82+25</f>
        <v>77597</v>
      </c>
      <c r="BL44" s="237">
        <f>'BAR BB| Open rates'!BL44*0.82+25</f>
        <v>77597</v>
      </c>
      <c r="BM44" s="237">
        <f>'BAR BB| Open rates'!BM44*0.82+25</f>
        <v>78581</v>
      </c>
      <c r="BN44" s="237">
        <f>'BAR BB| Open rates'!BN44*0.82+25</f>
        <v>78581</v>
      </c>
      <c r="BO44" s="237">
        <f>'BAR BB| Open rates'!BO44*0.82+25</f>
        <v>76777</v>
      </c>
      <c r="BP44" s="237">
        <f>'BAR BB| Open rates'!BP44*0.82+25</f>
        <v>76777</v>
      </c>
      <c r="BQ44" s="237">
        <f>'BAR BB| Open rates'!BQ44*0.82+25</f>
        <v>66281</v>
      </c>
      <c r="BR44" s="237">
        <f>'BAR BB| Open rates'!BR44*0.82+25</f>
        <v>66281</v>
      </c>
      <c r="BS44" s="237">
        <f>'BAR BB| Open rates'!BS44*0.82+25</f>
        <v>66281</v>
      </c>
      <c r="BT44" s="237">
        <f>'BAR BB| Open rates'!BT44*0.82+25</f>
        <v>66281</v>
      </c>
      <c r="BU44" s="237">
        <f>'BAR BB| Open rates'!BU44*0.82+25</f>
        <v>66281</v>
      </c>
      <c r="BV44" s="237">
        <f>'BAR BB| Open rates'!BV44*0.82+25</f>
        <v>64476.999999999993</v>
      </c>
      <c r="BW44" s="237">
        <f>'BAR BB| Open rates'!BW44*0.82+25</f>
        <v>64476.999999999993</v>
      </c>
      <c r="BX44" s="237">
        <f>'BAR BB| Open rates'!BX44*0.82+25</f>
        <v>64476.999999999993</v>
      </c>
      <c r="BY44" s="237">
        <f>'BAR BB| Open rates'!BY44*0.82+25</f>
        <v>64476.999999999993</v>
      </c>
      <c r="BZ44" s="237">
        <f>'BAR BB| Open rates'!BZ44*0.82+25</f>
        <v>64476.999999999993</v>
      </c>
      <c r="CA44" s="237">
        <f>'BAR BB| Open rates'!CA44*0.82+25</f>
        <v>66281</v>
      </c>
      <c r="CB44" s="237">
        <f>'BAR BB| Open rates'!CB44*0.82+25</f>
        <v>66281</v>
      </c>
      <c r="CC44" s="237">
        <f>'BAR BB| Open rates'!CC44*0.82+25</f>
        <v>64476.999999999993</v>
      </c>
      <c r="CD44" s="237">
        <f>'BAR BB| Open rates'!CD44*0.82+25</f>
        <v>64476.999999999993</v>
      </c>
      <c r="CE44" s="237">
        <f>'BAR BB| Open rates'!CE44*0.82+25</f>
        <v>64476.999999999993</v>
      </c>
      <c r="CF44" s="237">
        <f>'BAR BB| Open rates'!CF44*0.82+25</f>
        <v>64476.999999999993</v>
      </c>
      <c r="CG44" s="237">
        <f>'BAR BB| Open rates'!CG44*0.82+25</f>
        <v>64476.999999999993</v>
      </c>
      <c r="CH44" s="237">
        <f>'BAR BB| Open rates'!CH44*0.82+25</f>
        <v>66281</v>
      </c>
      <c r="CI44" s="237">
        <f>'BAR BB| Open rates'!CI44*0.82+25</f>
        <v>66281</v>
      </c>
      <c r="CJ44" s="237">
        <f>'BAR BB| Open rates'!CJ44*0.82+25</f>
        <v>64476.999999999993</v>
      </c>
      <c r="CK44" s="237">
        <f>'BAR BB| Open rates'!CK44*0.82+25</f>
        <v>64476.999999999993</v>
      </c>
      <c r="CL44" s="237">
        <f>'BAR BB| Open rates'!CL44*0.82+25</f>
        <v>64476.999999999993</v>
      </c>
      <c r="CM44" s="237">
        <f>'BAR BB| Open rates'!CM44*0.82+25</f>
        <v>64476.999999999993</v>
      </c>
      <c r="CN44" s="237">
        <f>'BAR BB| Open rates'!CN44*0.82+25</f>
        <v>64476.999999999993</v>
      </c>
      <c r="CO44" s="237">
        <f>'BAR BB| Open rates'!CO44*0.82+25</f>
        <v>66281</v>
      </c>
      <c r="CP44" s="237">
        <f>'BAR BB| Open rates'!CP44*0.82+25</f>
        <v>66281</v>
      </c>
      <c r="CQ44" s="237">
        <f>'BAR BB| Open rates'!CQ44*0.82+25</f>
        <v>64476.999999999993</v>
      </c>
      <c r="CR44" s="237">
        <f>'BAR BB| Open rates'!CR44*0.82+25</f>
        <v>64476.999999999993</v>
      </c>
      <c r="CS44" s="237">
        <f>'BAR BB| Open rates'!CS44*0.82+25</f>
        <v>64476.999999999993</v>
      </c>
      <c r="CT44" s="237">
        <f>'BAR BB| Open rates'!CT44*0.82+25</f>
        <v>64476.999999999993</v>
      </c>
      <c r="CU44" s="237">
        <f>'BAR BB| Open rates'!CU44*0.82+25</f>
        <v>57835</v>
      </c>
      <c r="CV44" s="237">
        <f>'BAR BB| Open rates'!CV44*0.82+25</f>
        <v>57835</v>
      </c>
      <c r="CW44" s="237">
        <f>'BAR BB| Open rates'!CW44*0.82+25</f>
        <v>57835</v>
      </c>
      <c r="CX44" s="237">
        <f>'BAR BB| Open rates'!CX44*0.82+25</f>
        <v>56195</v>
      </c>
      <c r="CY44" s="237">
        <f>'BAR BB| Open rates'!CY44*0.82+25</f>
        <v>56195</v>
      </c>
      <c r="CZ44" s="237">
        <f>'BAR BB| Open rates'!CZ44*0.82+25</f>
        <v>56195</v>
      </c>
      <c r="DA44" s="237">
        <f>'BAR BB| Open rates'!DA44*0.82+25</f>
        <v>56195</v>
      </c>
      <c r="DB44" s="237">
        <f>'BAR BB| Open rates'!DB44*0.82+25</f>
        <v>56195</v>
      </c>
      <c r="DC44" s="237">
        <f>'BAR BB| Open rates'!DC44*0.82+25</f>
        <v>57835</v>
      </c>
      <c r="DD44" s="237">
        <f>'BAR BB| Open rates'!DD44*0.82+25</f>
        <v>57835</v>
      </c>
      <c r="DE44" s="237">
        <f>'BAR BB| Open rates'!DE44*0.82+25</f>
        <v>56195</v>
      </c>
      <c r="DF44" s="237">
        <f>'BAR BB| Open rates'!DF44*0.82+25</f>
        <v>56195</v>
      </c>
      <c r="DG44" s="237">
        <f>'BAR BB| Open rates'!DG44*0.82+25</f>
        <v>56195</v>
      </c>
      <c r="DH44" s="237">
        <f>'BAR BB| Open rates'!DH44*0.82+25</f>
        <v>56195</v>
      </c>
      <c r="DI44" s="237">
        <f>'BAR BB| Open rates'!DI44*0.82+25</f>
        <v>56195</v>
      </c>
      <c r="DJ44" s="237">
        <f>'BAR BB| Open rates'!DJ44*0.82+25</f>
        <v>57835</v>
      </c>
      <c r="DK44" s="237">
        <f>'BAR BB| Open rates'!DK44*0.82+25</f>
        <v>57835</v>
      </c>
      <c r="DL44" s="237">
        <f>'BAR BB| Open rates'!DL44*0.82+25</f>
        <v>56195</v>
      </c>
      <c r="DM44" s="237">
        <f>'BAR BB| Open rates'!DM44*0.82+25</f>
        <v>56195</v>
      </c>
      <c r="DN44" s="237">
        <f>'BAR BB| Open rates'!DN44*0.82+25</f>
        <v>56195</v>
      </c>
      <c r="DO44" s="237">
        <f>'BAR BB| Open rates'!DO44*0.82+25</f>
        <v>56195</v>
      </c>
      <c r="DP44" s="237">
        <f>'BAR BB| Open rates'!DP44*0.82+25</f>
        <v>56195</v>
      </c>
      <c r="DQ44" s="237">
        <f>'BAR BB| Open rates'!DQ44*0.82+25</f>
        <v>57835</v>
      </c>
      <c r="DR44" s="237">
        <f>'BAR BB| Open rates'!DR44*0.82+25</f>
        <v>57835</v>
      </c>
      <c r="DS44" s="237">
        <f>'BAR BB| Open rates'!DS44*0.82+25</f>
        <v>56195</v>
      </c>
      <c r="DT44" s="237">
        <f>'BAR BB| Open rates'!DT44*0.82+25</f>
        <v>56195</v>
      </c>
      <c r="DU44" s="237">
        <f>'BAR BB| Open rates'!DU44*0.82+25</f>
        <v>56195</v>
      </c>
      <c r="DV44" s="237">
        <f>'BAR BB| Open rates'!DV44*0.82+25</f>
        <v>56195</v>
      </c>
      <c r="DW44" s="237">
        <f>'BAR BB| Open rates'!DW44*0.82+25</f>
        <v>56195</v>
      </c>
      <c r="DX44" s="237">
        <f>'BAR BB| Open rates'!DX44*0.82+25</f>
        <v>57835</v>
      </c>
      <c r="DY44" s="237">
        <f>'BAR BB| Open rates'!DY44*0.82+25</f>
        <v>57835</v>
      </c>
      <c r="DZ44" s="237">
        <f>'BAR BB| Open rates'!DZ44*0.82+25</f>
        <v>59229</v>
      </c>
      <c r="EA44" s="237">
        <f>'BAR BB| Open rates'!EA44*0.82+25</f>
        <v>59229</v>
      </c>
      <c r="EB44" s="237">
        <f>'BAR BB| Open rates'!EB44*0.82+25</f>
        <v>59229</v>
      </c>
      <c r="EC44" s="237">
        <f>'BAR BB| Open rates'!EC44*0.82+25</f>
        <v>61033</v>
      </c>
      <c r="ED44" s="237">
        <f>'BAR BB| Open rates'!ED44*0.82+25</f>
        <v>61033</v>
      </c>
      <c r="EE44" s="237">
        <f>'BAR BB| Open rates'!EE44*0.82+25</f>
        <v>61033</v>
      </c>
      <c r="EF44" s="237">
        <f>'BAR BB| Open rates'!EF44*0.82+25</f>
        <v>61033</v>
      </c>
      <c r="EG44" s="237">
        <f>'BAR BB| Open rates'!EG44*0.82+25</f>
        <v>55375</v>
      </c>
      <c r="EH44" s="237">
        <f>'BAR BB| Open rates'!EH44*0.82+25</f>
        <v>55375</v>
      </c>
      <c r="EI44" s="237">
        <f>'BAR BB| Open rates'!EI44*0.82+25</f>
        <v>55375</v>
      </c>
      <c r="EJ44" s="237">
        <f>'BAR BB| Open rates'!EJ44*0.82+25</f>
        <v>55375</v>
      </c>
      <c r="EK44" s="237">
        <f>'BAR BB| Open rates'!EK44*0.82+25</f>
        <v>55375</v>
      </c>
      <c r="EL44" s="237">
        <f>'BAR BB| Open rates'!EL44*0.82+25</f>
        <v>56195</v>
      </c>
      <c r="EM44" s="237">
        <f>'BAR BB| Open rates'!EM44*0.82+25</f>
        <v>56195</v>
      </c>
      <c r="EN44" s="237">
        <f>'BAR BB| Open rates'!EN44*0.82+25</f>
        <v>55375</v>
      </c>
      <c r="EO44" s="237">
        <f>'BAR BB| Open rates'!EO44*0.82+25</f>
        <v>55375</v>
      </c>
      <c r="EP44" s="237">
        <f>'BAR BB| Open rates'!EP44*0.82+25</f>
        <v>55375</v>
      </c>
      <c r="EQ44" s="237">
        <f>'BAR BB| Open rates'!EQ44*0.82+25</f>
        <v>55375</v>
      </c>
      <c r="ER44" s="237">
        <f>'BAR BB| Open rates'!ER44*0.82+25</f>
        <v>55375</v>
      </c>
      <c r="ES44" s="237">
        <f>'BAR BB| Open rates'!ES44*0.82+25</f>
        <v>56195</v>
      </c>
      <c r="ET44" s="237">
        <f>'BAR BB| Open rates'!ET44*0.82+25</f>
        <v>56195</v>
      </c>
      <c r="EU44" s="237">
        <f>'BAR BB| Open rates'!EU44*0.82+25</f>
        <v>55375</v>
      </c>
      <c r="EV44" s="237">
        <f>'BAR BB| Open rates'!EV44*0.82+25</f>
        <v>55375</v>
      </c>
      <c r="EW44" s="237">
        <f>'BAR BB| Open rates'!EW44*0.82+25</f>
        <v>55375</v>
      </c>
      <c r="EX44" s="237">
        <f>'BAR BB| Open rates'!EX44*0.82+25</f>
        <v>55375</v>
      </c>
      <c r="EY44" s="237">
        <f>'BAR BB| Open rates'!EY44*0.82+25</f>
        <v>55375</v>
      </c>
      <c r="EZ44" s="237">
        <f>'BAR BB| Open rates'!EZ44*0.82+25</f>
        <v>56195</v>
      </c>
      <c r="FA44" s="237">
        <f>'BAR BB| Open rates'!FA44*0.82+25</f>
        <v>56195</v>
      </c>
      <c r="FB44" s="237">
        <f>'BAR BB| Open rates'!FB44*0.82+25</f>
        <v>55375</v>
      </c>
      <c r="FC44" s="237">
        <f>'BAR BB| Open rates'!FC44*0.82+25</f>
        <v>55375</v>
      </c>
      <c r="FD44" s="237">
        <f>'BAR BB| Open rates'!FD44*0.82+25</f>
        <v>55375</v>
      </c>
      <c r="FE44" s="237">
        <f>'BAR BB| Open rates'!FE44*0.82+25</f>
        <v>55375</v>
      </c>
      <c r="FF44" s="237">
        <f>'BAR BB| Open rates'!FF44*0.82+25</f>
        <v>55375</v>
      </c>
      <c r="FG44" s="237">
        <f>'BAR BB| Open rates'!FG44*0.82+25</f>
        <v>56195</v>
      </c>
      <c r="FH44" s="237">
        <f>'BAR BB| Open rates'!FH44*0.82+25</f>
        <v>56195</v>
      </c>
      <c r="FI44" s="237">
        <f>'BAR BB| Open rates'!FI44*0.82+25</f>
        <v>55375</v>
      </c>
      <c r="FJ44" s="237">
        <f>'BAR BB| Open rates'!FJ44*0.82+25</f>
        <v>55375</v>
      </c>
      <c r="FK44" s="237">
        <f>'BAR BB| Open rates'!FK44*0.82+25</f>
        <v>55375</v>
      </c>
      <c r="FL44" s="237">
        <f>'BAR BB| Open rates'!FL44*0.82+25</f>
        <v>55375</v>
      </c>
      <c r="FM44" s="237">
        <f>'BAR BB| Open rates'!FM44*0.82+25</f>
        <v>55375</v>
      </c>
      <c r="FN44" s="237">
        <f>'BAR BB| Open rates'!FN44*0.82+25</f>
        <v>56195</v>
      </c>
      <c r="FO44" s="237">
        <f>'BAR BB| Open rates'!FO44*0.82+25</f>
        <v>56195</v>
      </c>
      <c r="FP44" s="237">
        <f>'BAR BB| Open rates'!FP44*0.82+25</f>
        <v>55375</v>
      </c>
      <c r="FQ44" s="237">
        <f>'BAR BB| Open rates'!FQ44*0.82+25</f>
        <v>55375</v>
      </c>
      <c r="FR44" s="237">
        <f>'BAR BB| Open rates'!FR44*0.82+25</f>
        <v>55375</v>
      </c>
      <c r="FS44" s="237">
        <f>'BAR BB| Open rates'!FS44*0.82+25</f>
        <v>55375</v>
      </c>
      <c r="FT44" s="237">
        <f>'BAR BB| Open rates'!FT44*0.82+25</f>
        <v>55375</v>
      </c>
      <c r="FU44" s="237">
        <f>'BAR BB| Open rates'!FU44*0.82+25</f>
        <v>56195</v>
      </c>
      <c r="FV44" s="237">
        <f>'BAR BB| Open rates'!FV44*0.82+25</f>
        <v>56195</v>
      </c>
      <c r="FW44" s="237">
        <f>'BAR BB| Open rates'!FW44*0.82+25</f>
        <v>59229</v>
      </c>
      <c r="FX44" s="237">
        <f>'BAR BB| Open rates'!FX44*0.82+25</f>
        <v>59229</v>
      </c>
      <c r="FY44" s="237">
        <f>'BAR BB| Open rates'!FY44*0.82+25</f>
        <v>59229</v>
      </c>
      <c r="FZ44" s="237">
        <f>'BAR BB| Open rates'!FZ44*0.82+25</f>
        <v>59229</v>
      </c>
      <c r="GA44" s="237">
        <f>'BAR BB| Open rates'!GA44*0.82+25</f>
        <v>59229</v>
      </c>
      <c r="GB44" s="237">
        <f>'BAR BB| Open rates'!GB44*0.82+25</f>
        <v>61033</v>
      </c>
      <c r="GC44" s="237">
        <f>'BAR BB| Open rates'!GC44*0.82+25</f>
        <v>61033</v>
      </c>
      <c r="GD44" s="237">
        <f>'BAR BB| Open rates'!GD44*0.82+25</f>
        <v>61033</v>
      </c>
      <c r="GE44" s="237">
        <f>'BAR BB| Open rates'!GE44*0.82+25</f>
        <v>61033</v>
      </c>
    </row>
    <row r="45" spans="1:187" s="36" customFormat="1" ht="12" customHeight="1" x14ac:dyDescent="0.2">
      <c r="A45" s="237">
        <v>6</v>
      </c>
      <c r="B45" s="237">
        <f>'BAR BB| Open rates'!B45*0.82+25</f>
        <v>83255</v>
      </c>
      <c r="C45" s="237">
        <f>'BAR BB| Open rates'!C45*0.82+25</f>
        <v>83255</v>
      </c>
      <c r="D45" s="237">
        <f>'BAR BB| Open rates'!D45*0.82+25</f>
        <v>81041</v>
      </c>
      <c r="E45" s="237">
        <f>'BAR BB| Open rates'!E45*0.82+25</f>
        <v>81041</v>
      </c>
      <c r="F45" s="237">
        <f>'BAR BB| Open rates'!F45*0.82+25</f>
        <v>79237</v>
      </c>
      <c r="G45" s="237">
        <f>'BAR BB| Open rates'!G45*0.82+25</f>
        <v>81041</v>
      </c>
      <c r="H45" s="237">
        <f>'BAR BB| Open rates'!H45*0.82+25</f>
        <v>81041</v>
      </c>
      <c r="I45" s="237">
        <f>'BAR BB| Open rates'!I45*0.82+25</f>
        <v>82681</v>
      </c>
      <c r="J45" s="237">
        <f>'BAR BB| Open rates'!J45*0.82+25</f>
        <v>82681</v>
      </c>
      <c r="K45" s="237">
        <f>'BAR BB| Open rates'!K45*0.82+25</f>
        <v>81041</v>
      </c>
      <c r="L45" s="237">
        <f>'BAR BB| Open rates'!L45*0.82+25</f>
        <v>81041</v>
      </c>
      <c r="M45" s="237">
        <f>'BAR BB| Open rates'!M45*0.82+25</f>
        <v>81041</v>
      </c>
      <c r="N45" s="237">
        <f>'BAR BB| Open rates'!N45*0.82+25</f>
        <v>81041</v>
      </c>
      <c r="O45" s="237">
        <f>'BAR BB| Open rates'!O45*0.82+25</f>
        <v>81041</v>
      </c>
      <c r="P45" s="237">
        <f>'BAR BB| Open rates'!P45*0.82+25</f>
        <v>82681</v>
      </c>
      <c r="Q45" s="237">
        <f>'BAR BB| Open rates'!Q45*0.82+25</f>
        <v>82681</v>
      </c>
      <c r="R45" s="237">
        <f>'BAR BB| Open rates'!R45*0.82+25</f>
        <v>82681</v>
      </c>
      <c r="S45" s="237">
        <f>'BAR BB| Open rates'!S45*0.82+25</f>
        <v>82681</v>
      </c>
      <c r="T45" s="237">
        <f>'BAR BB| Open rates'!T45*0.82+25</f>
        <v>82681</v>
      </c>
      <c r="U45" s="237">
        <f>'BAR BB| Open rates'!U45*0.82+25</f>
        <v>82681</v>
      </c>
      <c r="V45" s="237">
        <f>'BAR BB| Open rates'!V45*0.82+25</f>
        <v>82681</v>
      </c>
      <c r="W45" s="237">
        <f>'BAR BB| Open rates'!W45*0.82+25</f>
        <v>84321</v>
      </c>
      <c r="X45" s="237">
        <f>'BAR BB| Open rates'!X45*0.82+25</f>
        <v>84321</v>
      </c>
      <c r="Y45" s="237">
        <f>'BAR BB| Open rates'!Y45*0.82+25</f>
        <v>82681</v>
      </c>
      <c r="Z45" s="237">
        <f>'BAR BB| Open rates'!Z45*0.82+25</f>
        <v>82681</v>
      </c>
      <c r="AA45" s="237">
        <f>'BAR BB| Open rates'!AA45*0.82+25</f>
        <v>82681</v>
      </c>
      <c r="AB45" s="237">
        <f>'BAR BB| Open rates'!AB45*0.82+25</f>
        <v>82681</v>
      </c>
      <c r="AC45" s="237">
        <f>'BAR BB| Open rates'!AC45*0.82+25</f>
        <v>82681</v>
      </c>
      <c r="AD45" s="237">
        <f>'BAR BB| Open rates'!AD45*0.82+25</f>
        <v>84321</v>
      </c>
      <c r="AE45" s="237">
        <f>'BAR BB| Open rates'!AE45*0.82+25</f>
        <v>84321</v>
      </c>
      <c r="AF45" s="237">
        <f>'BAR BB| Open rates'!AF45*0.82+25</f>
        <v>82681</v>
      </c>
      <c r="AG45" s="237">
        <f>'BAR BB| Open rates'!AG45*0.82+25</f>
        <v>82681</v>
      </c>
      <c r="AH45" s="237">
        <f>'BAR BB| Open rates'!AH45*0.82+25</f>
        <v>82681</v>
      </c>
      <c r="AI45" s="237">
        <f>'BAR BB| Open rates'!AI45*0.82+25</f>
        <v>82681</v>
      </c>
      <c r="AJ45" s="237">
        <f>'BAR BB| Open rates'!AJ45*0.82+25</f>
        <v>82681</v>
      </c>
      <c r="AK45" s="237">
        <f>'BAR BB| Open rates'!AK45*0.82+25</f>
        <v>84321</v>
      </c>
      <c r="AL45" s="237">
        <f>'BAR BB| Open rates'!AL45*0.82+25</f>
        <v>84321</v>
      </c>
      <c r="AM45" s="237">
        <f>'BAR BB| Open rates'!AM45*0.82+25</f>
        <v>82681</v>
      </c>
      <c r="AN45" s="237">
        <f>'BAR BB| Open rates'!AN45*0.82+25</f>
        <v>82681</v>
      </c>
      <c r="AO45" s="237">
        <f>'BAR BB| Open rates'!AO45*0.82+25</f>
        <v>82681</v>
      </c>
      <c r="AP45" s="237">
        <f>'BAR BB| Open rates'!AP45*0.82+25</f>
        <v>82681</v>
      </c>
      <c r="AQ45" s="237">
        <f>'BAR BB| Open rates'!AQ45*0.82+25</f>
        <v>82681</v>
      </c>
      <c r="AR45" s="237">
        <f>'BAR BB| Open rates'!AR45*0.82+25</f>
        <v>84321</v>
      </c>
      <c r="AS45" s="237">
        <f>'BAR BB| Open rates'!AS45*0.82+25</f>
        <v>84321</v>
      </c>
      <c r="AT45" s="237">
        <f>'BAR BB| Open rates'!AT45*0.82+25</f>
        <v>82681</v>
      </c>
      <c r="AU45" s="237">
        <f>'BAR BB| Open rates'!AU45*0.82+25</f>
        <v>82681</v>
      </c>
      <c r="AV45" s="237">
        <f>'BAR BB| Open rates'!AV45*0.82+25</f>
        <v>82681</v>
      </c>
      <c r="AW45" s="237">
        <f>'BAR BB| Open rates'!AW45*0.82+25</f>
        <v>82681</v>
      </c>
      <c r="AX45" s="237">
        <f>'BAR BB| Open rates'!AX45*0.82+25</f>
        <v>82681</v>
      </c>
      <c r="AY45" s="237">
        <f>'BAR BB| Open rates'!AY45*0.82+25</f>
        <v>84321</v>
      </c>
      <c r="AZ45" s="237">
        <f>'BAR BB| Open rates'!AZ45*0.82+25</f>
        <v>84321</v>
      </c>
      <c r="BA45" s="237">
        <f>'BAR BB| Open rates'!BA45*0.82+25</f>
        <v>82681</v>
      </c>
      <c r="BB45" s="237">
        <f>'BAR BB| Open rates'!BB45*0.82+25</f>
        <v>82681</v>
      </c>
      <c r="BC45" s="237">
        <f>'BAR BB| Open rates'!BC45*0.82+25</f>
        <v>82681</v>
      </c>
      <c r="BD45" s="237">
        <f>'BAR BB| Open rates'!BD45*0.82+25</f>
        <v>82681</v>
      </c>
      <c r="BE45" s="237">
        <f>'BAR BB| Open rates'!BE45*0.82+25</f>
        <v>82681</v>
      </c>
      <c r="BF45" s="237">
        <f>'BAR BB| Open rates'!BF45*0.82+25</f>
        <v>84321</v>
      </c>
      <c r="BG45" s="237">
        <f>'BAR BB| Open rates'!BG45*0.82+25</f>
        <v>84321</v>
      </c>
      <c r="BH45" s="237">
        <f>'BAR BB| Open rates'!BH45*0.82+25</f>
        <v>80057</v>
      </c>
      <c r="BI45" s="237">
        <f>'BAR BB| Open rates'!BI45*0.82+25</f>
        <v>80057</v>
      </c>
      <c r="BJ45" s="237">
        <f>'BAR BB| Open rates'!BJ45*0.82+25</f>
        <v>80057</v>
      </c>
      <c r="BK45" s="237">
        <f>'BAR BB| Open rates'!BK45*0.82+25</f>
        <v>80057</v>
      </c>
      <c r="BL45" s="237">
        <f>'BAR BB| Open rates'!BL45*0.82+25</f>
        <v>80057</v>
      </c>
      <c r="BM45" s="237">
        <f>'BAR BB| Open rates'!BM45*0.82+25</f>
        <v>81041</v>
      </c>
      <c r="BN45" s="237">
        <f>'BAR BB| Open rates'!BN45*0.82+25</f>
        <v>81041</v>
      </c>
      <c r="BO45" s="237">
        <f>'BAR BB| Open rates'!BO45*0.82+25</f>
        <v>79237</v>
      </c>
      <c r="BP45" s="237">
        <f>'BAR BB| Open rates'!BP45*0.82+25</f>
        <v>79237</v>
      </c>
      <c r="BQ45" s="237">
        <f>'BAR BB| Open rates'!BQ45*0.82+25</f>
        <v>68741</v>
      </c>
      <c r="BR45" s="237">
        <f>'BAR BB| Open rates'!BR45*0.82+25</f>
        <v>68741</v>
      </c>
      <c r="BS45" s="237">
        <f>'BAR BB| Open rates'!BS45*0.82+25</f>
        <v>68741</v>
      </c>
      <c r="BT45" s="237">
        <f>'BAR BB| Open rates'!BT45*0.82+25</f>
        <v>68741</v>
      </c>
      <c r="BU45" s="237">
        <f>'BAR BB| Open rates'!BU45*0.82+25</f>
        <v>68741</v>
      </c>
      <c r="BV45" s="237">
        <f>'BAR BB| Open rates'!BV45*0.82+25</f>
        <v>66937</v>
      </c>
      <c r="BW45" s="237">
        <f>'BAR BB| Open rates'!BW45*0.82+25</f>
        <v>66937</v>
      </c>
      <c r="BX45" s="237">
        <f>'BAR BB| Open rates'!BX45*0.82+25</f>
        <v>66937</v>
      </c>
      <c r="BY45" s="237">
        <f>'BAR BB| Open rates'!BY45*0.82+25</f>
        <v>66937</v>
      </c>
      <c r="BZ45" s="237">
        <f>'BAR BB| Open rates'!BZ45*0.82+25</f>
        <v>66937</v>
      </c>
      <c r="CA45" s="237">
        <f>'BAR BB| Open rates'!CA45*0.82+25</f>
        <v>68741</v>
      </c>
      <c r="CB45" s="237">
        <f>'BAR BB| Open rates'!CB45*0.82+25</f>
        <v>68741</v>
      </c>
      <c r="CC45" s="237">
        <f>'BAR BB| Open rates'!CC45*0.82+25</f>
        <v>66937</v>
      </c>
      <c r="CD45" s="237">
        <f>'BAR BB| Open rates'!CD45*0.82+25</f>
        <v>66937</v>
      </c>
      <c r="CE45" s="237">
        <f>'BAR BB| Open rates'!CE45*0.82+25</f>
        <v>66937</v>
      </c>
      <c r="CF45" s="237">
        <f>'BAR BB| Open rates'!CF45*0.82+25</f>
        <v>66937</v>
      </c>
      <c r="CG45" s="237">
        <f>'BAR BB| Open rates'!CG45*0.82+25</f>
        <v>66937</v>
      </c>
      <c r="CH45" s="237">
        <f>'BAR BB| Open rates'!CH45*0.82+25</f>
        <v>68741</v>
      </c>
      <c r="CI45" s="237">
        <f>'BAR BB| Open rates'!CI45*0.82+25</f>
        <v>68741</v>
      </c>
      <c r="CJ45" s="237">
        <f>'BAR BB| Open rates'!CJ45*0.82+25</f>
        <v>66937</v>
      </c>
      <c r="CK45" s="237">
        <f>'BAR BB| Open rates'!CK45*0.82+25</f>
        <v>66937</v>
      </c>
      <c r="CL45" s="237">
        <f>'BAR BB| Open rates'!CL45*0.82+25</f>
        <v>66937</v>
      </c>
      <c r="CM45" s="237">
        <f>'BAR BB| Open rates'!CM45*0.82+25</f>
        <v>66937</v>
      </c>
      <c r="CN45" s="237">
        <f>'BAR BB| Open rates'!CN45*0.82+25</f>
        <v>66937</v>
      </c>
      <c r="CO45" s="237">
        <f>'BAR BB| Open rates'!CO45*0.82+25</f>
        <v>68741</v>
      </c>
      <c r="CP45" s="237">
        <f>'BAR BB| Open rates'!CP45*0.82+25</f>
        <v>68741</v>
      </c>
      <c r="CQ45" s="237">
        <f>'BAR BB| Open rates'!CQ45*0.82+25</f>
        <v>66937</v>
      </c>
      <c r="CR45" s="237">
        <f>'BAR BB| Open rates'!CR45*0.82+25</f>
        <v>66937</v>
      </c>
      <c r="CS45" s="237">
        <f>'BAR BB| Open rates'!CS45*0.82+25</f>
        <v>66937</v>
      </c>
      <c r="CT45" s="237">
        <f>'BAR BB| Open rates'!CT45*0.82+25</f>
        <v>66937</v>
      </c>
      <c r="CU45" s="237">
        <f>'BAR BB| Open rates'!CU45*0.82+25</f>
        <v>60295</v>
      </c>
      <c r="CV45" s="237">
        <f>'BAR BB| Open rates'!CV45*0.82+25</f>
        <v>60295</v>
      </c>
      <c r="CW45" s="237">
        <f>'BAR BB| Open rates'!CW45*0.82+25</f>
        <v>60295</v>
      </c>
      <c r="CX45" s="237">
        <f>'BAR BB| Open rates'!CX45*0.82+25</f>
        <v>58655</v>
      </c>
      <c r="CY45" s="237">
        <f>'BAR BB| Open rates'!CY45*0.82+25</f>
        <v>58655</v>
      </c>
      <c r="CZ45" s="237">
        <f>'BAR BB| Open rates'!CZ45*0.82+25</f>
        <v>58655</v>
      </c>
      <c r="DA45" s="237">
        <f>'BAR BB| Open rates'!DA45*0.82+25</f>
        <v>58655</v>
      </c>
      <c r="DB45" s="237">
        <f>'BAR BB| Open rates'!DB45*0.82+25</f>
        <v>58655</v>
      </c>
      <c r="DC45" s="237">
        <f>'BAR BB| Open rates'!DC45*0.82+25</f>
        <v>60295</v>
      </c>
      <c r="DD45" s="237">
        <f>'BAR BB| Open rates'!DD45*0.82+25</f>
        <v>60295</v>
      </c>
      <c r="DE45" s="237">
        <f>'BAR BB| Open rates'!DE45*0.82+25</f>
        <v>58655</v>
      </c>
      <c r="DF45" s="237">
        <f>'BAR BB| Open rates'!DF45*0.82+25</f>
        <v>58655</v>
      </c>
      <c r="DG45" s="237">
        <f>'BAR BB| Open rates'!DG45*0.82+25</f>
        <v>58655</v>
      </c>
      <c r="DH45" s="237">
        <f>'BAR BB| Open rates'!DH45*0.82+25</f>
        <v>58655</v>
      </c>
      <c r="DI45" s="237">
        <f>'BAR BB| Open rates'!DI45*0.82+25</f>
        <v>58655</v>
      </c>
      <c r="DJ45" s="237">
        <f>'BAR BB| Open rates'!DJ45*0.82+25</f>
        <v>60295</v>
      </c>
      <c r="DK45" s="237">
        <f>'BAR BB| Open rates'!DK45*0.82+25</f>
        <v>60295</v>
      </c>
      <c r="DL45" s="237">
        <f>'BAR BB| Open rates'!DL45*0.82+25</f>
        <v>58655</v>
      </c>
      <c r="DM45" s="237">
        <f>'BAR BB| Open rates'!DM45*0.82+25</f>
        <v>58655</v>
      </c>
      <c r="DN45" s="237">
        <f>'BAR BB| Open rates'!DN45*0.82+25</f>
        <v>58655</v>
      </c>
      <c r="DO45" s="237">
        <f>'BAR BB| Open rates'!DO45*0.82+25</f>
        <v>58655</v>
      </c>
      <c r="DP45" s="237">
        <f>'BAR BB| Open rates'!DP45*0.82+25</f>
        <v>58655</v>
      </c>
      <c r="DQ45" s="237">
        <f>'BAR BB| Open rates'!DQ45*0.82+25</f>
        <v>60295</v>
      </c>
      <c r="DR45" s="237">
        <f>'BAR BB| Open rates'!DR45*0.82+25</f>
        <v>60295</v>
      </c>
      <c r="DS45" s="237">
        <f>'BAR BB| Open rates'!DS45*0.82+25</f>
        <v>58655</v>
      </c>
      <c r="DT45" s="237">
        <f>'BAR BB| Open rates'!DT45*0.82+25</f>
        <v>58655</v>
      </c>
      <c r="DU45" s="237">
        <f>'BAR BB| Open rates'!DU45*0.82+25</f>
        <v>58655</v>
      </c>
      <c r="DV45" s="237">
        <f>'BAR BB| Open rates'!DV45*0.82+25</f>
        <v>58655</v>
      </c>
      <c r="DW45" s="237">
        <f>'BAR BB| Open rates'!DW45*0.82+25</f>
        <v>58655</v>
      </c>
      <c r="DX45" s="237">
        <f>'BAR BB| Open rates'!DX45*0.82+25</f>
        <v>60295</v>
      </c>
      <c r="DY45" s="237">
        <f>'BAR BB| Open rates'!DY45*0.82+25</f>
        <v>60295</v>
      </c>
      <c r="DZ45" s="237">
        <f>'BAR BB| Open rates'!DZ45*0.82+25</f>
        <v>61688.999999999993</v>
      </c>
      <c r="EA45" s="237">
        <f>'BAR BB| Open rates'!EA45*0.82+25</f>
        <v>61688.999999999993</v>
      </c>
      <c r="EB45" s="237">
        <f>'BAR BB| Open rates'!EB45*0.82+25</f>
        <v>61688.999999999993</v>
      </c>
      <c r="EC45" s="237">
        <f>'BAR BB| Open rates'!EC45*0.82+25</f>
        <v>63492.999999999993</v>
      </c>
      <c r="ED45" s="237">
        <f>'BAR BB| Open rates'!ED45*0.82+25</f>
        <v>63492.999999999993</v>
      </c>
      <c r="EE45" s="237">
        <f>'BAR BB| Open rates'!EE45*0.82+25</f>
        <v>63492.999999999993</v>
      </c>
      <c r="EF45" s="237">
        <f>'BAR BB| Open rates'!EF45*0.82+25</f>
        <v>63492.999999999993</v>
      </c>
      <c r="EG45" s="237">
        <f>'BAR BB| Open rates'!EG45*0.82+25</f>
        <v>57835</v>
      </c>
      <c r="EH45" s="237">
        <f>'BAR BB| Open rates'!EH45*0.82+25</f>
        <v>57835</v>
      </c>
      <c r="EI45" s="237">
        <f>'BAR BB| Open rates'!EI45*0.82+25</f>
        <v>57835</v>
      </c>
      <c r="EJ45" s="237">
        <f>'BAR BB| Open rates'!EJ45*0.82+25</f>
        <v>57835</v>
      </c>
      <c r="EK45" s="237">
        <f>'BAR BB| Open rates'!EK45*0.82+25</f>
        <v>57835</v>
      </c>
      <c r="EL45" s="237">
        <f>'BAR BB| Open rates'!EL45*0.82+25</f>
        <v>58655</v>
      </c>
      <c r="EM45" s="237">
        <f>'BAR BB| Open rates'!EM45*0.82+25</f>
        <v>58655</v>
      </c>
      <c r="EN45" s="237">
        <f>'BAR BB| Open rates'!EN45*0.82+25</f>
        <v>57835</v>
      </c>
      <c r="EO45" s="237">
        <f>'BAR BB| Open rates'!EO45*0.82+25</f>
        <v>57835</v>
      </c>
      <c r="EP45" s="237">
        <f>'BAR BB| Open rates'!EP45*0.82+25</f>
        <v>57835</v>
      </c>
      <c r="EQ45" s="237">
        <f>'BAR BB| Open rates'!EQ45*0.82+25</f>
        <v>57835</v>
      </c>
      <c r="ER45" s="237">
        <f>'BAR BB| Open rates'!ER45*0.82+25</f>
        <v>57835</v>
      </c>
      <c r="ES45" s="237">
        <f>'BAR BB| Open rates'!ES45*0.82+25</f>
        <v>58655</v>
      </c>
      <c r="ET45" s="237">
        <f>'BAR BB| Open rates'!ET45*0.82+25</f>
        <v>58655</v>
      </c>
      <c r="EU45" s="237">
        <f>'BAR BB| Open rates'!EU45*0.82+25</f>
        <v>57835</v>
      </c>
      <c r="EV45" s="237">
        <f>'BAR BB| Open rates'!EV45*0.82+25</f>
        <v>57835</v>
      </c>
      <c r="EW45" s="237">
        <f>'BAR BB| Open rates'!EW45*0.82+25</f>
        <v>57835</v>
      </c>
      <c r="EX45" s="237">
        <f>'BAR BB| Open rates'!EX45*0.82+25</f>
        <v>57835</v>
      </c>
      <c r="EY45" s="237">
        <f>'BAR BB| Open rates'!EY45*0.82+25</f>
        <v>57835</v>
      </c>
      <c r="EZ45" s="237">
        <f>'BAR BB| Open rates'!EZ45*0.82+25</f>
        <v>58655</v>
      </c>
      <c r="FA45" s="237">
        <f>'BAR BB| Open rates'!FA45*0.82+25</f>
        <v>58655</v>
      </c>
      <c r="FB45" s="237">
        <f>'BAR BB| Open rates'!FB45*0.82+25</f>
        <v>57835</v>
      </c>
      <c r="FC45" s="237">
        <f>'BAR BB| Open rates'!FC45*0.82+25</f>
        <v>57835</v>
      </c>
      <c r="FD45" s="237">
        <f>'BAR BB| Open rates'!FD45*0.82+25</f>
        <v>57835</v>
      </c>
      <c r="FE45" s="237">
        <f>'BAR BB| Open rates'!FE45*0.82+25</f>
        <v>57835</v>
      </c>
      <c r="FF45" s="237">
        <f>'BAR BB| Open rates'!FF45*0.82+25</f>
        <v>57835</v>
      </c>
      <c r="FG45" s="237">
        <f>'BAR BB| Open rates'!FG45*0.82+25</f>
        <v>58655</v>
      </c>
      <c r="FH45" s="237">
        <f>'BAR BB| Open rates'!FH45*0.82+25</f>
        <v>58655</v>
      </c>
      <c r="FI45" s="237">
        <f>'BAR BB| Open rates'!FI45*0.82+25</f>
        <v>57835</v>
      </c>
      <c r="FJ45" s="237">
        <f>'BAR BB| Open rates'!FJ45*0.82+25</f>
        <v>57835</v>
      </c>
      <c r="FK45" s="237">
        <f>'BAR BB| Open rates'!FK45*0.82+25</f>
        <v>57835</v>
      </c>
      <c r="FL45" s="237">
        <f>'BAR BB| Open rates'!FL45*0.82+25</f>
        <v>57835</v>
      </c>
      <c r="FM45" s="237">
        <f>'BAR BB| Open rates'!FM45*0.82+25</f>
        <v>57835</v>
      </c>
      <c r="FN45" s="237">
        <f>'BAR BB| Open rates'!FN45*0.82+25</f>
        <v>58655</v>
      </c>
      <c r="FO45" s="237">
        <f>'BAR BB| Open rates'!FO45*0.82+25</f>
        <v>58655</v>
      </c>
      <c r="FP45" s="237">
        <f>'BAR BB| Open rates'!FP45*0.82+25</f>
        <v>57835</v>
      </c>
      <c r="FQ45" s="237">
        <f>'BAR BB| Open rates'!FQ45*0.82+25</f>
        <v>57835</v>
      </c>
      <c r="FR45" s="237">
        <f>'BAR BB| Open rates'!FR45*0.82+25</f>
        <v>57835</v>
      </c>
      <c r="FS45" s="237">
        <f>'BAR BB| Open rates'!FS45*0.82+25</f>
        <v>57835</v>
      </c>
      <c r="FT45" s="237">
        <f>'BAR BB| Open rates'!FT45*0.82+25</f>
        <v>57835</v>
      </c>
      <c r="FU45" s="237">
        <f>'BAR BB| Open rates'!FU45*0.82+25</f>
        <v>58655</v>
      </c>
      <c r="FV45" s="237">
        <f>'BAR BB| Open rates'!FV45*0.82+25</f>
        <v>58655</v>
      </c>
      <c r="FW45" s="237">
        <f>'BAR BB| Open rates'!FW45*0.82+25</f>
        <v>61688.999999999993</v>
      </c>
      <c r="FX45" s="237">
        <f>'BAR BB| Open rates'!FX45*0.82+25</f>
        <v>61688.999999999993</v>
      </c>
      <c r="FY45" s="237">
        <f>'BAR BB| Open rates'!FY45*0.82+25</f>
        <v>61688.999999999993</v>
      </c>
      <c r="FZ45" s="237">
        <f>'BAR BB| Open rates'!FZ45*0.82+25</f>
        <v>61688.999999999993</v>
      </c>
      <c r="GA45" s="237">
        <f>'BAR BB| Open rates'!GA45*0.82+25</f>
        <v>61688.999999999993</v>
      </c>
      <c r="GB45" s="237">
        <f>'BAR BB| Open rates'!GB45*0.82+25</f>
        <v>63492.999999999993</v>
      </c>
      <c r="GC45" s="237">
        <f>'BAR BB| Open rates'!GC45*0.82+25</f>
        <v>63492.999999999993</v>
      </c>
      <c r="GD45" s="237">
        <f>'BAR BB| Open rates'!GD45*0.82+25</f>
        <v>63492.999999999993</v>
      </c>
      <c r="GE45" s="237">
        <f>'BAR BB| Open rates'!GE45*0.82+25</f>
        <v>63492.999999999993</v>
      </c>
    </row>
    <row r="46" spans="1:187" s="36" customFormat="1" ht="12" customHeight="1" x14ac:dyDescent="0.2">
      <c r="A46" s="237">
        <v>7</v>
      </c>
      <c r="B46" s="237">
        <f>'BAR BB| Open rates'!B46*0.82+25</f>
        <v>85715</v>
      </c>
      <c r="C46" s="237">
        <f>'BAR BB| Open rates'!C46*0.82+25</f>
        <v>85715</v>
      </c>
      <c r="D46" s="237">
        <f>'BAR BB| Open rates'!D46*0.82+25</f>
        <v>83501</v>
      </c>
      <c r="E46" s="237">
        <f>'BAR BB| Open rates'!E46*0.82+25</f>
        <v>83501</v>
      </c>
      <c r="F46" s="237">
        <f>'BAR BB| Open rates'!F46*0.82+25</f>
        <v>81697</v>
      </c>
      <c r="G46" s="237">
        <f>'BAR BB| Open rates'!G46*0.82+25</f>
        <v>83501</v>
      </c>
      <c r="H46" s="237">
        <f>'BAR BB| Open rates'!H46*0.82+25</f>
        <v>83501</v>
      </c>
      <c r="I46" s="237">
        <f>'BAR BB| Open rates'!I46*0.82+25</f>
        <v>85141</v>
      </c>
      <c r="J46" s="237">
        <f>'BAR BB| Open rates'!J46*0.82+25</f>
        <v>85141</v>
      </c>
      <c r="K46" s="237">
        <f>'BAR BB| Open rates'!K46*0.82+25</f>
        <v>83501</v>
      </c>
      <c r="L46" s="237">
        <f>'BAR BB| Open rates'!L46*0.82+25</f>
        <v>83501</v>
      </c>
      <c r="M46" s="237">
        <f>'BAR BB| Open rates'!M46*0.82+25</f>
        <v>83501</v>
      </c>
      <c r="N46" s="237">
        <f>'BAR BB| Open rates'!N46*0.82+25</f>
        <v>83501</v>
      </c>
      <c r="O46" s="237">
        <f>'BAR BB| Open rates'!O46*0.82+25</f>
        <v>83501</v>
      </c>
      <c r="P46" s="237">
        <f>'BAR BB| Open rates'!P46*0.82+25</f>
        <v>85141</v>
      </c>
      <c r="Q46" s="237">
        <f>'BAR BB| Open rates'!Q46*0.82+25</f>
        <v>85141</v>
      </c>
      <c r="R46" s="237">
        <f>'BAR BB| Open rates'!R46*0.82+25</f>
        <v>85141</v>
      </c>
      <c r="S46" s="237">
        <f>'BAR BB| Open rates'!S46*0.82+25</f>
        <v>85141</v>
      </c>
      <c r="T46" s="237">
        <f>'BAR BB| Open rates'!T46*0.82+25</f>
        <v>85141</v>
      </c>
      <c r="U46" s="237">
        <f>'BAR BB| Open rates'!U46*0.82+25</f>
        <v>85141</v>
      </c>
      <c r="V46" s="237">
        <f>'BAR BB| Open rates'!V46*0.82+25</f>
        <v>85141</v>
      </c>
      <c r="W46" s="237">
        <f>'BAR BB| Open rates'!W46*0.82+25</f>
        <v>86781</v>
      </c>
      <c r="X46" s="237">
        <f>'BAR BB| Open rates'!X46*0.82+25</f>
        <v>86781</v>
      </c>
      <c r="Y46" s="237">
        <f>'BAR BB| Open rates'!Y46*0.82+25</f>
        <v>85141</v>
      </c>
      <c r="Z46" s="237">
        <f>'BAR BB| Open rates'!Z46*0.82+25</f>
        <v>85141</v>
      </c>
      <c r="AA46" s="237">
        <f>'BAR BB| Open rates'!AA46*0.82+25</f>
        <v>85141</v>
      </c>
      <c r="AB46" s="237">
        <f>'BAR BB| Open rates'!AB46*0.82+25</f>
        <v>85141</v>
      </c>
      <c r="AC46" s="237">
        <f>'BAR BB| Open rates'!AC46*0.82+25</f>
        <v>85141</v>
      </c>
      <c r="AD46" s="237">
        <f>'BAR BB| Open rates'!AD46*0.82+25</f>
        <v>86781</v>
      </c>
      <c r="AE46" s="237">
        <f>'BAR BB| Open rates'!AE46*0.82+25</f>
        <v>86781</v>
      </c>
      <c r="AF46" s="237">
        <f>'BAR BB| Open rates'!AF46*0.82+25</f>
        <v>85141</v>
      </c>
      <c r="AG46" s="237">
        <f>'BAR BB| Open rates'!AG46*0.82+25</f>
        <v>85141</v>
      </c>
      <c r="AH46" s="237">
        <f>'BAR BB| Open rates'!AH46*0.82+25</f>
        <v>85141</v>
      </c>
      <c r="AI46" s="237">
        <f>'BAR BB| Open rates'!AI46*0.82+25</f>
        <v>85141</v>
      </c>
      <c r="AJ46" s="237">
        <f>'BAR BB| Open rates'!AJ46*0.82+25</f>
        <v>85141</v>
      </c>
      <c r="AK46" s="237">
        <f>'BAR BB| Open rates'!AK46*0.82+25</f>
        <v>86781</v>
      </c>
      <c r="AL46" s="237">
        <f>'BAR BB| Open rates'!AL46*0.82+25</f>
        <v>86781</v>
      </c>
      <c r="AM46" s="237">
        <f>'BAR BB| Open rates'!AM46*0.82+25</f>
        <v>85141</v>
      </c>
      <c r="AN46" s="237">
        <f>'BAR BB| Open rates'!AN46*0.82+25</f>
        <v>85141</v>
      </c>
      <c r="AO46" s="237">
        <f>'BAR BB| Open rates'!AO46*0.82+25</f>
        <v>85141</v>
      </c>
      <c r="AP46" s="237">
        <f>'BAR BB| Open rates'!AP46*0.82+25</f>
        <v>85141</v>
      </c>
      <c r="AQ46" s="237">
        <f>'BAR BB| Open rates'!AQ46*0.82+25</f>
        <v>85141</v>
      </c>
      <c r="AR46" s="237">
        <f>'BAR BB| Open rates'!AR46*0.82+25</f>
        <v>86781</v>
      </c>
      <c r="AS46" s="237">
        <f>'BAR BB| Open rates'!AS46*0.82+25</f>
        <v>86781</v>
      </c>
      <c r="AT46" s="237">
        <f>'BAR BB| Open rates'!AT46*0.82+25</f>
        <v>85141</v>
      </c>
      <c r="AU46" s="237">
        <f>'BAR BB| Open rates'!AU46*0.82+25</f>
        <v>85141</v>
      </c>
      <c r="AV46" s="237">
        <f>'BAR BB| Open rates'!AV46*0.82+25</f>
        <v>85141</v>
      </c>
      <c r="AW46" s="237">
        <f>'BAR BB| Open rates'!AW46*0.82+25</f>
        <v>85141</v>
      </c>
      <c r="AX46" s="237">
        <f>'BAR BB| Open rates'!AX46*0.82+25</f>
        <v>85141</v>
      </c>
      <c r="AY46" s="237">
        <f>'BAR BB| Open rates'!AY46*0.82+25</f>
        <v>86781</v>
      </c>
      <c r="AZ46" s="237">
        <f>'BAR BB| Open rates'!AZ46*0.82+25</f>
        <v>86781</v>
      </c>
      <c r="BA46" s="237">
        <f>'BAR BB| Open rates'!BA46*0.82+25</f>
        <v>85141</v>
      </c>
      <c r="BB46" s="237">
        <f>'BAR BB| Open rates'!BB46*0.82+25</f>
        <v>85141</v>
      </c>
      <c r="BC46" s="237">
        <f>'BAR BB| Open rates'!BC46*0.82+25</f>
        <v>85141</v>
      </c>
      <c r="BD46" s="237">
        <f>'BAR BB| Open rates'!BD46*0.82+25</f>
        <v>85141</v>
      </c>
      <c r="BE46" s="237">
        <f>'BAR BB| Open rates'!BE46*0.82+25</f>
        <v>85141</v>
      </c>
      <c r="BF46" s="237">
        <f>'BAR BB| Open rates'!BF46*0.82+25</f>
        <v>86781</v>
      </c>
      <c r="BG46" s="237">
        <f>'BAR BB| Open rates'!BG46*0.82+25</f>
        <v>86781</v>
      </c>
      <c r="BH46" s="237">
        <f>'BAR BB| Open rates'!BH46*0.82+25</f>
        <v>82517</v>
      </c>
      <c r="BI46" s="237">
        <f>'BAR BB| Open rates'!BI46*0.82+25</f>
        <v>82517</v>
      </c>
      <c r="BJ46" s="237">
        <f>'BAR BB| Open rates'!BJ46*0.82+25</f>
        <v>82517</v>
      </c>
      <c r="BK46" s="237">
        <f>'BAR BB| Open rates'!BK46*0.82+25</f>
        <v>82517</v>
      </c>
      <c r="BL46" s="237">
        <f>'BAR BB| Open rates'!BL46*0.82+25</f>
        <v>82517</v>
      </c>
      <c r="BM46" s="237">
        <f>'BAR BB| Open rates'!BM46*0.82+25</f>
        <v>83501</v>
      </c>
      <c r="BN46" s="237">
        <f>'BAR BB| Open rates'!BN46*0.82+25</f>
        <v>83501</v>
      </c>
      <c r="BO46" s="237">
        <f>'BAR BB| Open rates'!BO46*0.82+25</f>
        <v>81697</v>
      </c>
      <c r="BP46" s="237">
        <f>'BAR BB| Open rates'!BP46*0.82+25</f>
        <v>81697</v>
      </c>
      <c r="BQ46" s="237">
        <f>'BAR BB| Open rates'!BQ46*0.82+25</f>
        <v>71201</v>
      </c>
      <c r="BR46" s="237">
        <f>'BAR BB| Open rates'!BR46*0.82+25</f>
        <v>71201</v>
      </c>
      <c r="BS46" s="237">
        <f>'BAR BB| Open rates'!BS46*0.82+25</f>
        <v>71201</v>
      </c>
      <c r="BT46" s="237">
        <f>'BAR BB| Open rates'!BT46*0.82+25</f>
        <v>71201</v>
      </c>
      <c r="BU46" s="237">
        <f>'BAR BB| Open rates'!BU46*0.82+25</f>
        <v>71201</v>
      </c>
      <c r="BV46" s="237">
        <f>'BAR BB| Open rates'!BV46*0.82+25</f>
        <v>69397</v>
      </c>
      <c r="BW46" s="237">
        <f>'BAR BB| Open rates'!BW46*0.82+25</f>
        <v>69397</v>
      </c>
      <c r="BX46" s="237">
        <f>'BAR BB| Open rates'!BX46*0.82+25</f>
        <v>69397</v>
      </c>
      <c r="BY46" s="237">
        <f>'BAR BB| Open rates'!BY46*0.82+25</f>
        <v>69397</v>
      </c>
      <c r="BZ46" s="237">
        <f>'BAR BB| Open rates'!BZ46*0.82+25</f>
        <v>69397</v>
      </c>
      <c r="CA46" s="237">
        <f>'BAR BB| Open rates'!CA46*0.82+25</f>
        <v>71201</v>
      </c>
      <c r="CB46" s="237">
        <f>'BAR BB| Open rates'!CB46*0.82+25</f>
        <v>71201</v>
      </c>
      <c r="CC46" s="237">
        <f>'BAR BB| Open rates'!CC46*0.82+25</f>
        <v>69397</v>
      </c>
      <c r="CD46" s="237">
        <f>'BAR BB| Open rates'!CD46*0.82+25</f>
        <v>69397</v>
      </c>
      <c r="CE46" s="237">
        <f>'BAR BB| Open rates'!CE46*0.82+25</f>
        <v>69397</v>
      </c>
      <c r="CF46" s="237">
        <f>'BAR BB| Open rates'!CF46*0.82+25</f>
        <v>69397</v>
      </c>
      <c r="CG46" s="237">
        <f>'BAR BB| Open rates'!CG46*0.82+25</f>
        <v>69397</v>
      </c>
      <c r="CH46" s="237">
        <f>'BAR BB| Open rates'!CH46*0.82+25</f>
        <v>71201</v>
      </c>
      <c r="CI46" s="237">
        <f>'BAR BB| Open rates'!CI46*0.82+25</f>
        <v>71201</v>
      </c>
      <c r="CJ46" s="237">
        <f>'BAR BB| Open rates'!CJ46*0.82+25</f>
        <v>69397</v>
      </c>
      <c r="CK46" s="237">
        <f>'BAR BB| Open rates'!CK46*0.82+25</f>
        <v>69397</v>
      </c>
      <c r="CL46" s="237">
        <f>'BAR BB| Open rates'!CL46*0.82+25</f>
        <v>69397</v>
      </c>
      <c r="CM46" s="237">
        <f>'BAR BB| Open rates'!CM46*0.82+25</f>
        <v>69397</v>
      </c>
      <c r="CN46" s="237">
        <f>'BAR BB| Open rates'!CN46*0.82+25</f>
        <v>69397</v>
      </c>
      <c r="CO46" s="237">
        <f>'BAR BB| Open rates'!CO46*0.82+25</f>
        <v>71201</v>
      </c>
      <c r="CP46" s="237">
        <f>'BAR BB| Open rates'!CP46*0.82+25</f>
        <v>71201</v>
      </c>
      <c r="CQ46" s="237">
        <f>'BAR BB| Open rates'!CQ46*0.82+25</f>
        <v>69397</v>
      </c>
      <c r="CR46" s="237">
        <f>'BAR BB| Open rates'!CR46*0.82+25</f>
        <v>69397</v>
      </c>
      <c r="CS46" s="237">
        <f>'BAR BB| Open rates'!CS46*0.82+25</f>
        <v>69397</v>
      </c>
      <c r="CT46" s="237">
        <f>'BAR BB| Open rates'!CT46*0.82+25</f>
        <v>69397</v>
      </c>
      <c r="CU46" s="237">
        <f>'BAR BB| Open rates'!CU46*0.82+25</f>
        <v>62754.999999999993</v>
      </c>
      <c r="CV46" s="237">
        <f>'BAR BB| Open rates'!CV46*0.82+25</f>
        <v>62754.999999999993</v>
      </c>
      <c r="CW46" s="237">
        <f>'BAR BB| Open rates'!CW46*0.82+25</f>
        <v>62754.999999999993</v>
      </c>
      <c r="CX46" s="237">
        <f>'BAR BB| Open rates'!CX46*0.82+25</f>
        <v>61115</v>
      </c>
      <c r="CY46" s="237">
        <f>'BAR BB| Open rates'!CY46*0.82+25</f>
        <v>61115</v>
      </c>
      <c r="CZ46" s="237">
        <f>'BAR BB| Open rates'!CZ46*0.82+25</f>
        <v>61115</v>
      </c>
      <c r="DA46" s="237">
        <f>'BAR BB| Open rates'!DA46*0.82+25</f>
        <v>61115</v>
      </c>
      <c r="DB46" s="237">
        <f>'BAR BB| Open rates'!DB46*0.82+25</f>
        <v>61115</v>
      </c>
      <c r="DC46" s="237">
        <f>'BAR BB| Open rates'!DC46*0.82+25</f>
        <v>62754.999999999993</v>
      </c>
      <c r="DD46" s="237">
        <f>'BAR BB| Open rates'!DD46*0.82+25</f>
        <v>62754.999999999993</v>
      </c>
      <c r="DE46" s="237">
        <f>'BAR BB| Open rates'!DE46*0.82+25</f>
        <v>61115</v>
      </c>
      <c r="DF46" s="237">
        <f>'BAR BB| Open rates'!DF46*0.82+25</f>
        <v>61115</v>
      </c>
      <c r="DG46" s="237">
        <f>'BAR BB| Open rates'!DG46*0.82+25</f>
        <v>61115</v>
      </c>
      <c r="DH46" s="237">
        <f>'BAR BB| Open rates'!DH46*0.82+25</f>
        <v>61115</v>
      </c>
      <c r="DI46" s="237">
        <f>'BAR BB| Open rates'!DI46*0.82+25</f>
        <v>61115</v>
      </c>
      <c r="DJ46" s="237">
        <f>'BAR BB| Open rates'!DJ46*0.82+25</f>
        <v>62754.999999999993</v>
      </c>
      <c r="DK46" s="237">
        <f>'BAR BB| Open rates'!DK46*0.82+25</f>
        <v>62754.999999999993</v>
      </c>
      <c r="DL46" s="237">
        <f>'BAR BB| Open rates'!DL46*0.82+25</f>
        <v>61115</v>
      </c>
      <c r="DM46" s="237">
        <f>'BAR BB| Open rates'!DM46*0.82+25</f>
        <v>61115</v>
      </c>
      <c r="DN46" s="237">
        <f>'BAR BB| Open rates'!DN46*0.82+25</f>
        <v>61115</v>
      </c>
      <c r="DO46" s="237">
        <f>'BAR BB| Open rates'!DO46*0.82+25</f>
        <v>61115</v>
      </c>
      <c r="DP46" s="237">
        <f>'BAR BB| Open rates'!DP46*0.82+25</f>
        <v>61115</v>
      </c>
      <c r="DQ46" s="237">
        <f>'BAR BB| Open rates'!DQ46*0.82+25</f>
        <v>62754.999999999993</v>
      </c>
      <c r="DR46" s="237">
        <f>'BAR BB| Open rates'!DR46*0.82+25</f>
        <v>62754.999999999993</v>
      </c>
      <c r="DS46" s="237">
        <f>'BAR BB| Open rates'!DS46*0.82+25</f>
        <v>61115</v>
      </c>
      <c r="DT46" s="237">
        <f>'BAR BB| Open rates'!DT46*0.82+25</f>
        <v>61115</v>
      </c>
      <c r="DU46" s="237">
        <f>'BAR BB| Open rates'!DU46*0.82+25</f>
        <v>61115</v>
      </c>
      <c r="DV46" s="237">
        <f>'BAR BB| Open rates'!DV46*0.82+25</f>
        <v>61115</v>
      </c>
      <c r="DW46" s="237">
        <f>'BAR BB| Open rates'!DW46*0.82+25</f>
        <v>61115</v>
      </c>
      <c r="DX46" s="237">
        <f>'BAR BB| Open rates'!DX46*0.82+25</f>
        <v>62754.999999999993</v>
      </c>
      <c r="DY46" s="237">
        <f>'BAR BB| Open rates'!DY46*0.82+25</f>
        <v>62754.999999999993</v>
      </c>
      <c r="DZ46" s="237">
        <f>'BAR BB| Open rates'!DZ46*0.82+25</f>
        <v>64148.999999999993</v>
      </c>
      <c r="EA46" s="237">
        <f>'BAR BB| Open rates'!EA46*0.82+25</f>
        <v>64148.999999999993</v>
      </c>
      <c r="EB46" s="237">
        <f>'BAR BB| Open rates'!EB46*0.82+25</f>
        <v>64148.999999999993</v>
      </c>
      <c r="EC46" s="237">
        <f>'BAR BB| Open rates'!EC46*0.82+25</f>
        <v>65953</v>
      </c>
      <c r="ED46" s="237">
        <f>'BAR BB| Open rates'!ED46*0.82+25</f>
        <v>65953</v>
      </c>
      <c r="EE46" s="237">
        <f>'BAR BB| Open rates'!EE46*0.82+25</f>
        <v>65953</v>
      </c>
      <c r="EF46" s="237">
        <f>'BAR BB| Open rates'!EF46*0.82+25</f>
        <v>65953</v>
      </c>
      <c r="EG46" s="237">
        <f>'BAR BB| Open rates'!EG46*0.82+25</f>
        <v>60295</v>
      </c>
      <c r="EH46" s="237">
        <f>'BAR BB| Open rates'!EH46*0.82+25</f>
        <v>60295</v>
      </c>
      <c r="EI46" s="237">
        <f>'BAR BB| Open rates'!EI46*0.82+25</f>
        <v>60295</v>
      </c>
      <c r="EJ46" s="237">
        <f>'BAR BB| Open rates'!EJ46*0.82+25</f>
        <v>60295</v>
      </c>
      <c r="EK46" s="237">
        <f>'BAR BB| Open rates'!EK46*0.82+25</f>
        <v>60295</v>
      </c>
      <c r="EL46" s="237">
        <f>'BAR BB| Open rates'!EL46*0.82+25</f>
        <v>61115</v>
      </c>
      <c r="EM46" s="237">
        <f>'BAR BB| Open rates'!EM46*0.82+25</f>
        <v>61115</v>
      </c>
      <c r="EN46" s="237">
        <f>'BAR BB| Open rates'!EN46*0.82+25</f>
        <v>60295</v>
      </c>
      <c r="EO46" s="237">
        <f>'BAR BB| Open rates'!EO46*0.82+25</f>
        <v>60295</v>
      </c>
      <c r="EP46" s="237">
        <f>'BAR BB| Open rates'!EP46*0.82+25</f>
        <v>60295</v>
      </c>
      <c r="EQ46" s="237">
        <f>'BAR BB| Open rates'!EQ46*0.82+25</f>
        <v>60295</v>
      </c>
      <c r="ER46" s="237">
        <f>'BAR BB| Open rates'!ER46*0.82+25</f>
        <v>60295</v>
      </c>
      <c r="ES46" s="237">
        <f>'BAR BB| Open rates'!ES46*0.82+25</f>
        <v>61115</v>
      </c>
      <c r="ET46" s="237">
        <f>'BAR BB| Open rates'!ET46*0.82+25</f>
        <v>61115</v>
      </c>
      <c r="EU46" s="237">
        <f>'BAR BB| Open rates'!EU46*0.82+25</f>
        <v>60295</v>
      </c>
      <c r="EV46" s="237">
        <f>'BAR BB| Open rates'!EV46*0.82+25</f>
        <v>60295</v>
      </c>
      <c r="EW46" s="237">
        <f>'BAR BB| Open rates'!EW46*0.82+25</f>
        <v>60295</v>
      </c>
      <c r="EX46" s="237">
        <f>'BAR BB| Open rates'!EX46*0.82+25</f>
        <v>60295</v>
      </c>
      <c r="EY46" s="237">
        <f>'BAR BB| Open rates'!EY46*0.82+25</f>
        <v>60295</v>
      </c>
      <c r="EZ46" s="237">
        <f>'BAR BB| Open rates'!EZ46*0.82+25</f>
        <v>61115</v>
      </c>
      <c r="FA46" s="237">
        <f>'BAR BB| Open rates'!FA46*0.82+25</f>
        <v>61115</v>
      </c>
      <c r="FB46" s="237">
        <f>'BAR BB| Open rates'!FB46*0.82+25</f>
        <v>60295</v>
      </c>
      <c r="FC46" s="237">
        <f>'BAR BB| Open rates'!FC46*0.82+25</f>
        <v>60295</v>
      </c>
      <c r="FD46" s="237">
        <f>'BAR BB| Open rates'!FD46*0.82+25</f>
        <v>60295</v>
      </c>
      <c r="FE46" s="237">
        <f>'BAR BB| Open rates'!FE46*0.82+25</f>
        <v>60295</v>
      </c>
      <c r="FF46" s="237">
        <f>'BAR BB| Open rates'!FF46*0.82+25</f>
        <v>60295</v>
      </c>
      <c r="FG46" s="237">
        <f>'BAR BB| Open rates'!FG46*0.82+25</f>
        <v>61115</v>
      </c>
      <c r="FH46" s="237">
        <f>'BAR BB| Open rates'!FH46*0.82+25</f>
        <v>61115</v>
      </c>
      <c r="FI46" s="237">
        <f>'BAR BB| Open rates'!FI46*0.82+25</f>
        <v>60295</v>
      </c>
      <c r="FJ46" s="237">
        <f>'BAR BB| Open rates'!FJ46*0.82+25</f>
        <v>60295</v>
      </c>
      <c r="FK46" s="237">
        <f>'BAR BB| Open rates'!FK46*0.82+25</f>
        <v>60295</v>
      </c>
      <c r="FL46" s="237">
        <f>'BAR BB| Open rates'!FL46*0.82+25</f>
        <v>60295</v>
      </c>
      <c r="FM46" s="237">
        <f>'BAR BB| Open rates'!FM46*0.82+25</f>
        <v>60295</v>
      </c>
      <c r="FN46" s="237">
        <f>'BAR BB| Open rates'!FN46*0.82+25</f>
        <v>61115</v>
      </c>
      <c r="FO46" s="237">
        <f>'BAR BB| Open rates'!FO46*0.82+25</f>
        <v>61115</v>
      </c>
      <c r="FP46" s="237">
        <f>'BAR BB| Open rates'!FP46*0.82+25</f>
        <v>60295</v>
      </c>
      <c r="FQ46" s="237">
        <f>'BAR BB| Open rates'!FQ46*0.82+25</f>
        <v>60295</v>
      </c>
      <c r="FR46" s="237">
        <f>'BAR BB| Open rates'!FR46*0.82+25</f>
        <v>60295</v>
      </c>
      <c r="FS46" s="237">
        <f>'BAR BB| Open rates'!FS46*0.82+25</f>
        <v>60295</v>
      </c>
      <c r="FT46" s="237">
        <f>'BAR BB| Open rates'!FT46*0.82+25</f>
        <v>60295</v>
      </c>
      <c r="FU46" s="237">
        <f>'BAR BB| Open rates'!FU46*0.82+25</f>
        <v>61115</v>
      </c>
      <c r="FV46" s="237">
        <f>'BAR BB| Open rates'!FV46*0.82+25</f>
        <v>61115</v>
      </c>
      <c r="FW46" s="237">
        <f>'BAR BB| Open rates'!FW46*0.82+25</f>
        <v>64148.999999999993</v>
      </c>
      <c r="FX46" s="237">
        <f>'BAR BB| Open rates'!FX46*0.82+25</f>
        <v>64148.999999999993</v>
      </c>
      <c r="FY46" s="237">
        <f>'BAR BB| Open rates'!FY46*0.82+25</f>
        <v>64148.999999999993</v>
      </c>
      <c r="FZ46" s="237">
        <f>'BAR BB| Open rates'!FZ46*0.82+25</f>
        <v>64148.999999999993</v>
      </c>
      <c r="GA46" s="237">
        <f>'BAR BB| Open rates'!GA46*0.82+25</f>
        <v>64148.999999999993</v>
      </c>
      <c r="GB46" s="237">
        <f>'BAR BB| Open rates'!GB46*0.82+25</f>
        <v>65953</v>
      </c>
      <c r="GC46" s="237">
        <f>'BAR BB| Open rates'!GC46*0.82+25</f>
        <v>65953</v>
      </c>
      <c r="GD46" s="237">
        <f>'BAR BB| Open rates'!GD46*0.82+25</f>
        <v>65953</v>
      </c>
      <c r="GE46" s="237">
        <f>'BAR BB| Open rates'!GE46*0.82+25</f>
        <v>65953</v>
      </c>
    </row>
    <row r="47" spans="1:187" s="36" customFormat="1" ht="12" customHeight="1" x14ac:dyDescent="0.2">
      <c r="A47" s="237">
        <v>8</v>
      </c>
      <c r="B47" s="237">
        <f>'BAR BB| Open rates'!B47*0.82+25</f>
        <v>88175</v>
      </c>
      <c r="C47" s="237">
        <f>'BAR BB| Open rates'!C47*0.82+25</f>
        <v>88175</v>
      </c>
      <c r="D47" s="237">
        <f>'BAR BB| Open rates'!D47*0.82+25</f>
        <v>85961</v>
      </c>
      <c r="E47" s="237">
        <f>'BAR BB| Open rates'!E47*0.82+25</f>
        <v>85961</v>
      </c>
      <c r="F47" s="237">
        <f>'BAR BB| Open rates'!F47*0.82+25</f>
        <v>84157</v>
      </c>
      <c r="G47" s="237">
        <f>'BAR BB| Open rates'!G47*0.82+25</f>
        <v>85961</v>
      </c>
      <c r="H47" s="237">
        <f>'BAR BB| Open rates'!H47*0.82+25</f>
        <v>85961</v>
      </c>
      <c r="I47" s="237">
        <f>'BAR BB| Open rates'!I47*0.82+25</f>
        <v>87601</v>
      </c>
      <c r="J47" s="237">
        <f>'BAR BB| Open rates'!J47*0.82+25</f>
        <v>87601</v>
      </c>
      <c r="K47" s="237">
        <f>'BAR BB| Open rates'!K47*0.82+25</f>
        <v>85961</v>
      </c>
      <c r="L47" s="237">
        <f>'BAR BB| Open rates'!L47*0.82+25</f>
        <v>85961</v>
      </c>
      <c r="M47" s="237">
        <f>'BAR BB| Open rates'!M47*0.82+25</f>
        <v>85961</v>
      </c>
      <c r="N47" s="237">
        <f>'BAR BB| Open rates'!N47*0.82+25</f>
        <v>85961</v>
      </c>
      <c r="O47" s="237">
        <f>'BAR BB| Open rates'!O47*0.82+25</f>
        <v>85961</v>
      </c>
      <c r="P47" s="237">
        <f>'BAR BB| Open rates'!P47*0.82+25</f>
        <v>87601</v>
      </c>
      <c r="Q47" s="237">
        <f>'BAR BB| Open rates'!Q47*0.82+25</f>
        <v>87601</v>
      </c>
      <c r="R47" s="237">
        <f>'BAR BB| Open rates'!R47*0.82+25</f>
        <v>87601</v>
      </c>
      <c r="S47" s="237">
        <f>'BAR BB| Open rates'!S47*0.82+25</f>
        <v>87601</v>
      </c>
      <c r="T47" s="237">
        <f>'BAR BB| Open rates'!T47*0.82+25</f>
        <v>87601</v>
      </c>
      <c r="U47" s="237">
        <f>'BAR BB| Open rates'!U47*0.82+25</f>
        <v>87601</v>
      </c>
      <c r="V47" s="237">
        <f>'BAR BB| Open rates'!V47*0.82+25</f>
        <v>87601</v>
      </c>
      <c r="W47" s="237">
        <f>'BAR BB| Open rates'!W47*0.82+25</f>
        <v>89241</v>
      </c>
      <c r="X47" s="237">
        <f>'BAR BB| Open rates'!X47*0.82+25</f>
        <v>89241</v>
      </c>
      <c r="Y47" s="237">
        <f>'BAR BB| Open rates'!Y47*0.82+25</f>
        <v>87601</v>
      </c>
      <c r="Z47" s="237">
        <f>'BAR BB| Open rates'!Z47*0.82+25</f>
        <v>87601</v>
      </c>
      <c r="AA47" s="237">
        <f>'BAR BB| Open rates'!AA47*0.82+25</f>
        <v>87601</v>
      </c>
      <c r="AB47" s="237">
        <f>'BAR BB| Open rates'!AB47*0.82+25</f>
        <v>87601</v>
      </c>
      <c r="AC47" s="237">
        <f>'BAR BB| Open rates'!AC47*0.82+25</f>
        <v>87601</v>
      </c>
      <c r="AD47" s="237">
        <f>'BAR BB| Open rates'!AD47*0.82+25</f>
        <v>89241</v>
      </c>
      <c r="AE47" s="237">
        <f>'BAR BB| Open rates'!AE47*0.82+25</f>
        <v>89241</v>
      </c>
      <c r="AF47" s="237">
        <f>'BAR BB| Open rates'!AF47*0.82+25</f>
        <v>87601</v>
      </c>
      <c r="AG47" s="237">
        <f>'BAR BB| Open rates'!AG47*0.82+25</f>
        <v>87601</v>
      </c>
      <c r="AH47" s="237">
        <f>'BAR BB| Open rates'!AH47*0.82+25</f>
        <v>87601</v>
      </c>
      <c r="AI47" s="237">
        <f>'BAR BB| Open rates'!AI47*0.82+25</f>
        <v>87601</v>
      </c>
      <c r="AJ47" s="237">
        <f>'BAR BB| Open rates'!AJ47*0.82+25</f>
        <v>87601</v>
      </c>
      <c r="AK47" s="237">
        <f>'BAR BB| Open rates'!AK47*0.82+25</f>
        <v>89241</v>
      </c>
      <c r="AL47" s="237">
        <f>'BAR BB| Open rates'!AL47*0.82+25</f>
        <v>89241</v>
      </c>
      <c r="AM47" s="237">
        <f>'BAR BB| Open rates'!AM47*0.82+25</f>
        <v>87601</v>
      </c>
      <c r="AN47" s="237">
        <f>'BAR BB| Open rates'!AN47*0.82+25</f>
        <v>87601</v>
      </c>
      <c r="AO47" s="237">
        <f>'BAR BB| Open rates'!AO47*0.82+25</f>
        <v>87601</v>
      </c>
      <c r="AP47" s="237">
        <f>'BAR BB| Open rates'!AP47*0.82+25</f>
        <v>87601</v>
      </c>
      <c r="AQ47" s="237">
        <f>'BAR BB| Open rates'!AQ47*0.82+25</f>
        <v>87601</v>
      </c>
      <c r="AR47" s="237">
        <f>'BAR BB| Open rates'!AR47*0.82+25</f>
        <v>89241</v>
      </c>
      <c r="AS47" s="237">
        <f>'BAR BB| Open rates'!AS47*0.82+25</f>
        <v>89241</v>
      </c>
      <c r="AT47" s="237">
        <f>'BAR BB| Open rates'!AT47*0.82+25</f>
        <v>87601</v>
      </c>
      <c r="AU47" s="237">
        <f>'BAR BB| Open rates'!AU47*0.82+25</f>
        <v>87601</v>
      </c>
      <c r="AV47" s="237">
        <f>'BAR BB| Open rates'!AV47*0.82+25</f>
        <v>87601</v>
      </c>
      <c r="AW47" s="237">
        <f>'BAR BB| Open rates'!AW47*0.82+25</f>
        <v>87601</v>
      </c>
      <c r="AX47" s="237">
        <f>'BAR BB| Open rates'!AX47*0.82+25</f>
        <v>87601</v>
      </c>
      <c r="AY47" s="237">
        <f>'BAR BB| Open rates'!AY47*0.82+25</f>
        <v>89241</v>
      </c>
      <c r="AZ47" s="237">
        <f>'BAR BB| Open rates'!AZ47*0.82+25</f>
        <v>89241</v>
      </c>
      <c r="BA47" s="237">
        <f>'BAR BB| Open rates'!BA47*0.82+25</f>
        <v>87601</v>
      </c>
      <c r="BB47" s="237">
        <f>'BAR BB| Open rates'!BB47*0.82+25</f>
        <v>87601</v>
      </c>
      <c r="BC47" s="237">
        <f>'BAR BB| Open rates'!BC47*0.82+25</f>
        <v>87601</v>
      </c>
      <c r="BD47" s="237">
        <f>'BAR BB| Open rates'!BD47*0.82+25</f>
        <v>87601</v>
      </c>
      <c r="BE47" s="237">
        <f>'BAR BB| Open rates'!BE47*0.82+25</f>
        <v>87601</v>
      </c>
      <c r="BF47" s="237">
        <f>'BAR BB| Open rates'!BF47*0.82+25</f>
        <v>89241</v>
      </c>
      <c r="BG47" s="237">
        <f>'BAR BB| Open rates'!BG47*0.82+25</f>
        <v>89241</v>
      </c>
      <c r="BH47" s="237">
        <f>'BAR BB| Open rates'!BH47*0.82+25</f>
        <v>84977</v>
      </c>
      <c r="BI47" s="237">
        <f>'BAR BB| Open rates'!BI47*0.82+25</f>
        <v>84977</v>
      </c>
      <c r="BJ47" s="237">
        <f>'BAR BB| Open rates'!BJ47*0.82+25</f>
        <v>84977</v>
      </c>
      <c r="BK47" s="237">
        <f>'BAR BB| Open rates'!BK47*0.82+25</f>
        <v>84977</v>
      </c>
      <c r="BL47" s="237">
        <f>'BAR BB| Open rates'!BL47*0.82+25</f>
        <v>84977</v>
      </c>
      <c r="BM47" s="237">
        <f>'BAR BB| Open rates'!BM47*0.82+25</f>
        <v>85961</v>
      </c>
      <c r="BN47" s="237">
        <f>'BAR BB| Open rates'!BN47*0.82+25</f>
        <v>85961</v>
      </c>
      <c r="BO47" s="237">
        <f>'BAR BB| Open rates'!BO47*0.82+25</f>
        <v>84157</v>
      </c>
      <c r="BP47" s="237">
        <f>'BAR BB| Open rates'!BP47*0.82+25</f>
        <v>84157</v>
      </c>
      <c r="BQ47" s="237">
        <f>'BAR BB| Open rates'!BQ47*0.82+25</f>
        <v>73661</v>
      </c>
      <c r="BR47" s="237">
        <f>'BAR BB| Open rates'!BR47*0.82+25</f>
        <v>73661</v>
      </c>
      <c r="BS47" s="237">
        <f>'BAR BB| Open rates'!BS47*0.82+25</f>
        <v>73661</v>
      </c>
      <c r="BT47" s="237">
        <f>'BAR BB| Open rates'!BT47*0.82+25</f>
        <v>73661</v>
      </c>
      <c r="BU47" s="237">
        <f>'BAR BB| Open rates'!BU47*0.82+25</f>
        <v>73661</v>
      </c>
      <c r="BV47" s="237">
        <f>'BAR BB| Open rates'!BV47*0.82+25</f>
        <v>71857</v>
      </c>
      <c r="BW47" s="237">
        <f>'BAR BB| Open rates'!BW47*0.82+25</f>
        <v>71857</v>
      </c>
      <c r="BX47" s="237">
        <f>'BAR BB| Open rates'!BX47*0.82+25</f>
        <v>71857</v>
      </c>
      <c r="BY47" s="237">
        <f>'BAR BB| Open rates'!BY47*0.82+25</f>
        <v>71857</v>
      </c>
      <c r="BZ47" s="237">
        <f>'BAR BB| Open rates'!BZ47*0.82+25</f>
        <v>71857</v>
      </c>
      <c r="CA47" s="237">
        <f>'BAR BB| Open rates'!CA47*0.82+25</f>
        <v>73661</v>
      </c>
      <c r="CB47" s="237">
        <f>'BAR BB| Open rates'!CB47*0.82+25</f>
        <v>73661</v>
      </c>
      <c r="CC47" s="237">
        <f>'BAR BB| Open rates'!CC47*0.82+25</f>
        <v>71857</v>
      </c>
      <c r="CD47" s="237">
        <f>'BAR BB| Open rates'!CD47*0.82+25</f>
        <v>71857</v>
      </c>
      <c r="CE47" s="237">
        <f>'BAR BB| Open rates'!CE47*0.82+25</f>
        <v>71857</v>
      </c>
      <c r="CF47" s="237">
        <f>'BAR BB| Open rates'!CF47*0.82+25</f>
        <v>71857</v>
      </c>
      <c r="CG47" s="237">
        <f>'BAR BB| Open rates'!CG47*0.82+25</f>
        <v>71857</v>
      </c>
      <c r="CH47" s="237">
        <f>'BAR BB| Open rates'!CH47*0.82+25</f>
        <v>73661</v>
      </c>
      <c r="CI47" s="237">
        <f>'BAR BB| Open rates'!CI47*0.82+25</f>
        <v>73661</v>
      </c>
      <c r="CJ47" s="237">
        <f>'BAR BB| Open rates'!CJ47*0.82+25</f>
        <v>71857</v>
      </c>
      <c r="CK47" s="237">
        <f>'BAR BB| Open rates'!CK47*0.82+25</f>
        <v>71857</v>
      </c>
      <c r="CL47" s="237">
        <f>'BAR BB| Open rates'!CL47*0.82+25</f>
        <v>71857</v>
      </c>
      <c r="CM47" s="237">
        <f>'BAR BB| Open rates'!CM47*0.82+25</f>
        <v>71857</v>
      </c>
      <c r="CN47" s="237">
        <f>'BAR BB| Open rates'!CN47*0.82+25</f>
        <v>71857</v>
      </c>
      <c r="CO47" s="237">
        <f>'BAR BB| Open rates'!CO47*0.82+25</f>
        <v>73661</v>
      </c>
      <c r="CP47" s="237">
        <f>'BAR BB| Open rates'!CP47*0.82+25</f>
        <v>73661</v>
      </c>
      <c r="CQ47" s="237">
        <f>'BAR BB| Open rates'!CQ47*0.82+25</f>
        <v>71857</v>
      </c>
      <c r="CR47" s="237">
        <f>'BAR BB| Open rates'!CR47*0.82+25</f>
        <v>71857</v>
      </c>
      <c r="CS47" s="237">
        <f>'BAR BB| Open rates'!CS47*0.82+25</f>
        <v>71857</v>
      </c>
      <c r="CT47" s="237">
        <f>'BAR BB| Open rates'!CT47*0.82+25</f>
        <v>71857</v>
      </c>
      <c r="CU47" s="237">
        <f>'BAR BB| Open rates'!CU47*0.82+25</f>
        <v>65214.999999999993</v>
      </c>
      <c r="CV47" s="237">
        <f>'BAR BB| Open rates'!CV47*0.82+25</f>
        <v>65214.999999999993</v>
      </c>
      <c r="CW47" s="237">
        <f>'BAR BB| Open rates'!CW47*0.82+25</f>
        <v>65214.999999999993</v>
      </c>
      <c r="CX47" s="237">
        <f>'BAR BB| Open rates'!CX47*0.82+25</f>
        <v>63574.999999999993</v>
      </c>
      <c r="CY47" s="237">
        <f>'BAR BB| Open rates'!CY47*0.82+25</f>
        <v>63574.999999999993</v>
      </c>
      <c r="CZ47" s="237">
        <f>'BAR BB| Open rates'!CZ47*0.82+25</f>
        <v>63574.999999999993</v>
      </c>
      <c r="DA47" s="237">
        <f>'BAR BB| Open rates'!DA47*0.82+25</f>
        <v>63574.999999999993</v>
      </c>
      <c r="DB47" s="237">
        <f>'BAR BB| Open rates'!DB47*0.82+25</f>
        <v>63574.999999999993</v>
      </c>
      <c r="DC47" s="237">
        <f>'BAR BB| Open rates'!DC47*0.82+25</f>
        <v>65214.999999999993</v>
      </c>
      <c r="DD47" s="237">
        <f>'BAR BB| Open rates'!DD47*0.82+25</f>
        <v>65214.999999999993</v>
      </c>
      <c r="DE47" s="237">
        <f>'BAR BB| Open rates'!DE47*0.82+25</f>
        <v>63574.999999999993</v>
      </c>
      <c r="DF47" s="237">
        <f>'BAR BB| Open rates'!DF47*0.82+25</f>
        <v>63574.999999999993</v>
      </c>
      <c r="DG47" s="237">
        <f>'BAR BB| Open rates'!DG47*0.82+25</f>
        <v>63574.999999999993</v>
      </c>
      <c r="DH47" s="237">
        <f>'BAR BB| Open rates'!DH47*0.82+25</f>
        <v>63574.999999999993</v>
      </c>
      <c r="DI47" s="237">
        <f>'BAR BB| Open rates'!DI47*0.82+25</f>
        <v>63574.999999999993</v>
      </c>
      <c r="DJ47" s="237">
        <f>'BAR BB| Open rates'!DJ47*0.82+25</f>
        <v>65214.999999999993</v>
      </c>
      <c r="DK47" s="237">
        <f>'BAR BB| Open rates'!DK47*0.82+25</f>
        <v>65214.999999999993</v>
      </c>
      <c r="DL47" s="237">
        <f>'BAR BB| Open rates'!DL47*0.82+25</f>
        <v>63574.999999999993</v>
      </c>
      <c r="DM47" s="237">
        <f>'BAR BB| Open rates'!DM47*0.82+25</f>
        <v>63574.999999999993</v>
      </c>
      <c r="DN47" s="237">
        <f>'BAR BB| Open rates'!DN47*0.82+25</f>
        <v>63574.999999999993</v>
      </c>
      <c r="DO47" s="237">
        <f>'BAR BB| Open rates'!DO47*0.82+25</f>
        <v>63574.999999999993</v>
      </c>
      <c r="DP47" s="237">
        <f>'BAR BB| Open rates'!DP47*0.82+25</f>
        <v>63574.999999999993</v>
      </c>
      <c r="DQ47" s="237">
        <f>'BAR BB| Open rates'!DQ47*0.82+25</f>
        <v>65214.999999999993</v>
      </c>
      <c r="DR47" s="237">
        <f>'BAR BB| Open rates'!DR47*0.82+25</f>
        <v>65214.999999999993</v>
      </c>
      <c r="DS47" s="237">
        <f>'BAR BB| Open rates'!DS47*0.82+25</f>
        <v>63574.999999999993</v>
      </c>
      <c r="DT47" s="237">
        <f>'BAR BB| Open rates'!DT47*0.82+25</f>
        <v>63574.999999999993</v>
      </c>
      <c r="DU47" s="237">
        <f>'BAR BB| Open rates'!DU47*0.82+25</f>
        <v>63574.999999999993</v>
      </c>
      <c r="DV47" s="237">
        <f>'BAR BB| Open rates'!DV47*0.82+25</f>
        <v>63574.999999999993</v>
      </c>
      <c r="DW47" s="237">
        <f>'BAR BB| Open rates'!DW47*0.82+25</f>
        <v>63574.999999999993</v>
      </c>
      <c r="DX47" s="237">
        <f>'BAR BB| Open rates'!DX47*0.82+25</f>
        <v>65214.999999999993</v>
      </c>
      <c r="DY47" s="237">
        <f>'BAR BB| Open rates'!DY47*0.82+25</f>
        <v>65214.999999999993</v>
      </c>
      <c r="DZ47" s="237">
        <f>'BAR BB| Open rates'!DZ47*0.82+25</f>
        <v>66609</v>
      </c>
      <c r="EA47" s="237">
        <f>'BAR BB| Open rates'!EA47*0.82+25</f>
        <v>66609</v>
      </c>
      <c r="EB47" s="237">
        <f>'BAR BB| Open rates'!EB47*0.82+25</f>
        <v>66609</v>
      </c>
      <c r="EC47" s="237">
        <f>'BAR BB| Open rates'!EC47*0.82+25</f>
        <v>68413</v>
      </c>
      <c r="ED47" s="237">
        <f>'BAR BB| Open rates'!ED47*0.82+25</f>
        <v>68413</v>
      </c>
      <c r="EE47" s="237">
        <f>'BAR BB| Open rates'!EE47*0.82+25</f>
        <v>68413</v>
      </c>
      <c r="EF47" s="237">
        <f>'BAR BB| Open rates'!EF47*0.82+25</f>
        <v>68413</v>
      </c>
      <c r="EG47" s="237">
        <f>'BAR BB| Open rates'!EG47*0.82+25</f>
        <v>62754.999999999993</v>
      </c>
      <c r="EH47" s="237">
        <f>'BAR BB| Open rates'!EH47*0.82+25</f>
        <v>62754.999999999993</v>
      </c>
      <c r="EI47" s="237">
        <f>'BAR BB| Open rates'!EI47*0.82+25</f>
        <v>62754.999999999993</v>
      </c>
      <c r="EJ47" s="237">
        <f>'BAR BB| Open rates'!EJ47*0.82+25</f>
        <v>62754.999999999993</v>
      </c>
      <c r="EK47" s="237">
        <f>'BAR BB| Open rates'!EK47*0.82+25</f>
        <v>62754.999999999993</v>
      </c>
      <c r="EL47" s="237">
        <f>'BAR BB| Open rates'!EL47*0.82+25</f>
        <v>63574.999999999993</v>
      </c>
      <c r="EM47" s="237">
        <f>'BAR BB| Open rates'!EM47*0.82+25</f>
        <v>63574.999999999993</v>
      </c>
      <c r="EN47" s="237">
        <f>'BAR BB| Open rates'!EN47*0.82+25</f>
        <v>62754.999999999993</v>
      </c>
      <c r="EO47" s="237">
        <f>'BAR BB| Open rates'!EO47*0.82+25</f>
        <v>62754.999999999993</v>
      </c>
      <c r="EP47" s="237">
        <f>'BAR BB| Open rates'!EP47*0.82+25</f>
        <v>62754.999999999993</v>
      </c>
      <c r="EQ47" s="237">
        <f>'BAR BB| Open rates'!EQ47*0.82+25</f>
        <v>62754.999999999993</v>
      </c>
      <c r="ER47" s="237">
        <f>'BAR BB| Open rates'!ER47*0.82+25</f>
        <v>62754.999999999993</v>
      </c>
      <c r="ES47" s="237">
        <f>'BAR BB| Open rates'!ES47*0.82+25</f>
        <v>63574.999999999993</v>
      </c>
      <c r="ET47" s="237">
        <f>'BAR BB| Open rates'!ET47*0.82+25</f>
        <v>63574.999999999993</v>
      </c>
      <c r="EU47" s="237">
        <f>'BAR BB| Open rates'!EU47*0.82+25</f>
        <v>62754.999999999993</v>
      </c>
      <c r="EV47" s="237">
        <f>'BAR BB| Open rates'!EV47*0.82+25</f>
        <v>62754.999999999993</v>
      </c>
      <c r="EW47" s="237">
        <f>'BAR BB| Open rates'!EW47*0.82+25</f>
        <v>62754.999999999993</v>
      </c>
      <c r="EX47" s="237">
        <f>'BAR BB| Open rates'!EX47*0.82+25</f>
        <v>62754.999999999993</v>
      </c>
      <c r="EY47" s="237">
        <f>'BAR BB| Open rates'!EY47*0.82+25</f>
        <v>62754.999999999993</v>
      </c>
      <c r="EZ47" s="237">
        <f>'BAR BB| Open rates'!EZ47*0.82+25</f>
        <v>63574.999999999993</v>
      </c>
      <c r="FA47" s="237">
        <f>'BAR BB| Open rates'!FA47*0.82+25</f>
        <v>63574.999999999993</v>
      </c>
      <c r="FB47" s="237">
        <f>'BAR BB| Open rates'!FB47*0.82+25</f>
        <v>62754.999999999993</v>
      </c>
      <c r="FC47" s="237">
        <f>'BAR BB| Open rates'!FC47*0.82+25</f>
        <v>62754.999999999993</v>
      </c>
      <c r="FD47" s="237">
        <f>'BAR BB| Open rates'!FD47*0.82+25</f>
        <v>62754.999999999993</v>
      </c>
      <c r="FE47" s="237">
        <f>'BAR BB| Open rates'!FE47*0.82+25</f>
        <v>62754.999999999993</v>
      </c>
      <c r="FF47" s="237">
        <f>'BAR BB| Open rates'!FF47*0.82+25</f>
        <v>62754.999999999993</v>
      </c>
      <c r="FG47" s="237">
        <f>'BAR BB| Open rates'!FG47*0.82+25</f>
        <v>63574.999999999993</v>
      </c>
      <c r="FH47" s="237">
        <f>'BAR BB| Open rates'!FH47*0.82+25</f>
        <v>63574.999999999993</v>
      </c>
      <c r="FI47" s="237">
        <f>'BAR BB| Open rates'!FI47*0.82+25</f>
        <v>62754.999999999993</v>
      </c>
      <c r="FJ47" s="237">
        <f>'BAR BB| Open rates'!FJ47*0.82+25</f>
        <v>62754.999999999993</v>
      </c>
      <c r="FK47" s="237">
        <f>'BAR BB| Open rates'!FK47*0.82+25</f>
        <v>62754.999999999993</v>
      </c>
      <c r="FL47" s="237">
        <f>'BAR BB| Open rates'!FL47*0.82+25</f>
        <v>62754.999999999993</v>
      </c>
      <c r="FM47" s="237">
        <f>'BAR BB| Open rates'!FM47*0.82+25</f>
        <v>62754.999999999993</v>
      </c>
      <c r="FN47" s="237">
        <f>'BAR BB| Open rates'!FN47*0.82+25</f>
        <v>63574.999999999993</v>
      </c>
      <c r="FO47" s="237">
        <f>'BAR BB| Open rates'!FO47*0.82+25</f>
        <v>63574.999999999993</v>
      </c>
      <c r="FP47" s="237">
        <f>'BAR BB| Open rates'!FP47*0.82+25</f>
        <v>62754.999999999993</v>
      </c>
      <c r="FQ47" s="237">
        <f>'BAR BB| Open rates'!FQ47*0.82+25</f>
        <v>62754.999999999993</v>
      </c>
      <c r="FR47" s="237">
        <f>'BAR BB| Open rates'!FR47*0.82+25</f>
        <v>62754.999999999993</v>
      </c>
      <c r="FS47" s="237">
        <f>'BAR BB| Open rates'!FS47*0.82+25</f>
        <v>62754.999999999993</v>
      </c>
      <c r="FT47" s="237">
        <f>'BAR BB| Open rates'!FT47*0.82+25</f>
        <v>62754.999999999993</v>
      </c>
      <c r="FU47" s="237">
        <f>'BAR BB| Open rates'!FU47*0.82+25</f>
        <v>63574.999999999993</v>
      </c>
      <c r="FV47" s="237">
        <f>'BAR BB| Open rates'!FV47*0.82+25</f>
        <v>63574.999999999993</v>
      </c>
      <c r="FW47" s="237">
        <f>'BAR BB| Open rates'!FW47*0.82+25</f>
        <v>66609</v>
      </c>
      <c r="FX47" s="237">
        <f>'BAR BB| Open rates'!FX47*0.82+25</f>
        <v>66609</v>
      </c>
      <c r="FY47" s="237">
        <f>'BAR BB| Open rates'!FY47*0.82+25</f>
        <v>66609</v>
      </c>
      <c r="FZ47" s="237">
        <f>'BAR BB| Open rates'!FZ47*0.82+25</f>
        <v>66609</v>
      </c>
      <c r="GA47" s="237">
        <f>'BAR BB| Open rates'!GA47*0.82+25</f>
        <v>66609</v>
      </c>
      <c r="GB47" s="237">
        <f>'BAR BB| Open rates'!GB47*0.82+25</f>
        <v>68413</v>
      </c>
      <c r="GC47" s="237">
        <f>'BAR BB| Open rates'!GC47*0.82+25</f>
        <v>68413</v>
      </c>
      <c r="GD47" s="237">
        <f>'BAR BB| Open rates'!GD47*0.82+25</f>
        <v>68413</v>
      </c>
      <c r="GE47" s="237">
        <f>'BAR BB| Open rates'!GE47*0.82+25</f>
        <v>68413</v>
      </c>
    </row>
    <row r="48" spans="1:187" s="36" customFormat="1" ht="12" customHeight="1" x14ac:dyDescent="0.2">
      <c r="A48" s="236" t="s">
        <v>72</v>
      </c>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row>
    <row r="49" spans="1:187" s="36" customFormat="1" ht="12" customHeight="1" x14ac:dyDescent="0.2">
      <c r="A49" s="237">
        <v>1</v>
      </c>
      <c r="B49" s="237">
        <f>'BAR BB| Open rates'!B49*0.82+25</f>
        <v>73825</v>
      </c>
      <c r="C49" s="237">
        <f>'BAR BB| Open rates'!C49*0.82+25</f>
        <v>73825</v>
      </c>
      <c r="D49" s="237">
        <f>'BAR BB| Open rates'!D49*0.82+25</f>
        <v>73825</v>
      </c>
      <c r="E49" s="237">
        <f>'BAR BB| Open rates'!E49*0.82+25</f>
        <v>73825</v>
      </c>
      <c r="F49" s="237">
        <f>'BAR BB| Open rates'!F49*0.82+25</f>
        <v>73825</v>
      </c>
      <c r="G49" s="237">
        <f>'BAR BB| Open rates'!G49*0.82+25</f>
        <v>73825</v>
      </c>
      <c r="H49" s="237">
        <f>'BAR BB| Open rates'!H49*0.82+25</f>
        <v>73825</v>
      </c>
      <c r="I49" s="237">
        <f>'BAR BB| Open rates'!I49*0.82+25</f>
        <v>73825</v>
      </c>
      <c r="J49" s="237">
        <f>'BAR BB| Open rates'!J49*0.82+25</f>
        <v>73825</v>
      </c>
      <c r="K49" s="237">
        <f>'BAR BB| Open rates'!K49*0.82+25</f>
        <v>73825</v>
      </c>
      <c r="L49" s="237">
        <f>'BAR BB| Open rates'!L49*0.82+25</f>
        <v>73825</v>
      </c>
      <c r="M49" s="237">
        <f>'BAR BB| Open rates'!M49*0.82+25</f>
        <v>73825</v>
      </c>
      <c r="N49" s="237">
        <f>'BAR BB| Open rates'!N49*0.82+25</f>
        <v>73825</v>
      </c>
      <c r="O49" s="237">
        <f>'BAR BB| Open rates'!O49*0.82+25</f>
        <v>73825</v>
      </c>
      <c r="P49" s="237">
        <f>'BAR BB| Open rates'!P49*0.82+25</f>
        <v>73825</v>
      </c>
      <c r="Q49" s="237">
        <f>'BAR BB| Open rates'!Q49*0.82+25</f>
        <v>73825</v>
      </c>
      <c r="R49" s="237">
        <f>'BAR BB| Open rates'!R49*0.82+25</f>
        <v>73825</v>
      </c>
      <c r="S49" s="237">
        <f>'BAR BB| Open rates'!S49*0.82+25</f>
        <v>73825</v>
      </c>
      <c r="T49" s="237">
        <f>'BAR BB| Open rates'!T49*0.82+25</f>
        <v>73825</v>
      </c>
      <c r="U49" s="237">
        <f>'BAR BB| Open rates'!U49*0.82+25</f>
        <v>73825</v>
      </c>
      <c r="V49" s="237">
        <f>'BAR BB| Open rates'!V49*0.82+25</f>
        <v>73825</v>
      </c>
      <c r="W49" s="237">
        <f>'BAR BB| Open rates'!W49*0.82+25</f>
        <v>73825</v>
      </c>
      <c r="X49" s="237">
        <f>'BAR BB| Open rates'!X49*0.82+25</f>
        <v>73825</v>
      </c>
      <c r="Y49" s="237">
        <f>'BAR BB| Open rates'!Y49*0.82+25</f>
        <v>73825</v>
      </c>
      <c r="Z49" s="237">
        <f>'BAR BB| Open rates'!Z49*0.82+25</f>
        <v>73825</v>
      </c>
      <c r="AA49" s="237">
        <f>'BAR BB| Open rates'!AA49*0.82+25</f>
        <v>73825</v>
      </c>
      <c r="AB49" s="237">
        <f>'BAR BB| Open rates'!AB49*0.82+25</f>
        <v>73825</v>
      </c>
      <c r="AC49" s="237">
        <f>'BAR BB| Open rates'!AC49*0.82+25</f>
        <v>73825</v>
      </c>
      <c r="AD49" s="237">
        <f>'BAR BB| Open rates'!AD49*0.82+25</f>
        <v>73825</v>
      </c>
      <c r="AE49" s="237">
        <f>'BAR BB| Open rates'!AE49*0.82+25</f>
        <v>73825</v>
      </c>
      <c r="AF49" s="237">
        <f>'BAR BB| Open rates'!AF49*0.82+25</f>
        <v>73825</v>
      </c>
      <c r="AG49" s="237">
        <f>'BAR BB| Open rates'!AG49*0.82+25</f>
        <v>73825</v>
      </c>
      <c r="AH49" s="237">
        <f>'BAR BB| Open rates'!AH49*0.82+25</f>
        <v>73825</v>
      </c>
      <c r="AI49" s="237">
        <f>'BAR BB| Open rates'!AI49*0.82+25</f>
        <v>73825</v>
      </c>
      <c r="AJ49" s="237">
        <f>'BAR BB| Open rates'!AJ49*0.82+25</f>
        <v>73825</v>
      </c>
      <c r="AK49" s="237">
        <f>'BAR BB| Open rates'!AK49*0.82+25</f>
        <v>73825</v>
      </c>
      <c r="AL49" s="237">
        <f>'BAR BB| Open rates'!AL49*0.82+25</f>
        <v>73825</v>
      </c>
      <c r="AM49" s="237">
        <f>'BAR BB| Open rates'!AM49*0.82+25</f>
        <v>73825</v>
      </c>
      <c r="AN49" s="237">
        <f>'BAR BB| Open rates'!AN49*0.82+25</f>
        <v>73825</v>
      </c>
      <c r="AO49" s="237">
        <f>'BAR BB| Open rates'!AO49*0.82+25</f>
        <v>73825</v>
      </c>
      <c r="AP49" s="237">
        <f>'BAR BB| Open rates'!AP49*0.82+25</f>
        <v>73825</v>
      </c>
      <c r="AQ49" s="237">
        <f>'BAR BB| Open rates'!AQ49*0.82+25</f>
        <v>73825</v>
      </c>
      <c r="AR49" s="237">
        <f>'BAR BB| Open rates'!AR49*0.82+25</f>
        <v>73825</v>
      </c>
      <c r="AS49" s="237">
        <f>'BAR BB| Open rates'!AS49*0.82+25</f>
        <v>73825</v>
      </c>
      <c r="AT49" s="237">
        <f>'BAR BB| Open rates'!AT49*0.82+25</f>
        <v>73825</v>
      </c>
      <c r="AU49" s="237">
        <f>'BAR BB| Open rates'!AU49*0.82+25</f>
        <v>73825</v>
      </c>
      <c r="AV49" s="237">
        <f>'BAR BB| Open rates'!AV49*0.82+25</f>
        <v>73825</v>
      </c>
      <c r="AW49" s="237">
        <f>'BAR BB| Open rates'!AW49*0.82+25</f>
        <v>73825</v>
      </c>
      <c r="AX49" s="237">
        <f>'BAR BB| Open rates'!AX49*0.82+25</f>
        <v>73825</v>
      </c>
      <c r="AY49" s="237">
        <f>'BAR BB| Open rates'!AY49*0.82+25</f>
        <v>73825</v>
      </c>
      <c r="AZ49" s="237">
        <f>'BAR BB| Open rates'!AZ49*0.82+25</f>
        <v>73825</v>
      </c>
      <c r="BA49" s="237">
        <f>'BAR BB| Open rates'!BA49*0.82+25</f>
        <v>73825</v>
      </c>
      <c r="BB49" s="237">
        <f>'BAR BB| Open rates'!BB49*0.82+25</f>
        <v>73825</v>
      </c>
      <c r="BC49" s="237">
        <f>'BAR BB| Open rates'!BC49*0.82+25</f>
        <v>73825</v>
      </c>
      <c r="BD49" s="237">
        <f>'BAR BB| Open rates'!BD49*0.82+25</f>
        <v>73825</v>
      </c>
      <c r="BE49" s="237">
        <f>'BAR BB| Open rates'!BE49*0.82+25</f>
        <v>73825</v>
      </c>
      <c r="BF49" s="237">
        <f>'BAR BB| Open rates'!BF49*0.82+25</f>
        <v>73825</v>
      </c>
      <c r="BG49" s="237">
        <f>'BAR BB| Open rates'!BG49*0.82+25</f>
        <v>73825</v>
      </c>
      <c r="BH49" s="237">
        <f>'BAR BB| Open rates'!BH49*0.82+25</f>
        <v>73825</v>
      </c>
      <c r="BI49" s="237">
        <f>'BAR BB| Open rates'!BI49*0.82+25</f>
        <v>73825</v>
      </c>
      <c r="BJ49" s="237">
        <f>'BAR BB| Open rates'!BJ49*0.82+25</f>
        <v>73825</v>
      </c>
      <c r="BK49" s="237">
        <f>'BAR BB| Open rates'!BK49*0.82+25</f>
        <v>73825</v>
      </c>
      <c r="BL49" s="237">
        <f>'BAR BB| Open rates'!BL49*0.82+25</f>
        <v>73825</v>
      </c>
      <c r="BM49" s="237">
        <f>'BAR BB| Open rates'!BM49*0.82+25</f>
        <v>73825</v>
      </c>
      <c r="BN49" s="237">
        <f>'BAR BB| Open rates'!BN49*0.82+25</f>
        <v>73825</v>
      </c>
      <c r="BO49" s="237">
        <f>'BAR BB| Open rates'!BO49*0.82+25</f>
        <v>73825</v>
      </c>
      <c r="BP49" s="237">
        <f>'BAR BB| Open rates'!BP49*0.82+25</f>
        <v>73825</v>
      </c>
      <c r="BQ49" s="237">
        <f>'BAR BB| Open rates'!BQ49*0.82+25</f>
        <v>73825</v>
      </c>
      <c r="BR49" s="237">
        <f>'BAR BB| Open rates'!BR49*0.82+25</f>
        <v>73825</v>
      </c>
      <c r="BS49" s="237">
        <f>'BAR BB| Open rates'!BS49*0.82+25</f>
        <v>73825</v>
      </c>
      <c r="BT49" s="237">
        <f>'BAR BB| Open rates'!BT49*0.82+25</f>
        <v>73825</v>
      </c>
      <c r="BU49" s="237">
        <f>'BAR BB| Open rates'!BU49*0.82+25</f>
        <v>73825</v>
      </c>
      <c r="BV49" s="237">
        <f>'BAR BB| Open rates'!BV49*0.82+25</f>
        <v>73825</v>
      </c>
      <c r="BW49" s="237">
        <f>'BAR BB| Open rates'!BW49*0.82+25</f>
        <v>73825</v>
      </c>
      <c r="BX49" s="237">
        <f>'BAR BB| Open rates'!BX49*0.82+25</f>
        <v>73825</v>
      </c>
      <c r="BY49" s="237">
        <f>'BAR BB| Open rates'!BY49*0.82+25</f>
        <v>73825</v>
      </c>
      <c r="BZ49" s="237">
        <f>'BAR BB| Open rates'!BZ49*0.82+25</f>
        <v>73825</v>
      </c>
      <c r="CA49" s="237">
        <f>'BAR BB| Open rates'!CA49*0.82+25</f>
        <v>73825</v>
      </c>
      <c r="CB49" s="237">
        <f>'BAR BB| Open rates'!CB49*0.82+25</f>
        <v>73825</v>
      </c>
      <c r="CC49" s="237">
        <f>'BAR BB| Open rates'!CC49*0.82+25</f>
        <v>73825</v>
      </c>
      <c r="CD49" s="237">
        <f>'BAR BB| Open rates'!CD49*0.82+25</f>
        <v>73825</v>
      </c>
      <c r="CE49" s="237">
        <f>'BAR BB| Open rates'!CE49*0.82+25</f>
        <v>73825</v>
      </c>
      <c r="CF49" s="237">
        <f>'BAR BB| Open rates'!CF49*0.82+25</f>
        <v>73825</v>
      </c>
      <c r="CG49" s="237">
        <f>'BAR BB| Open rates'!CG49*0.82+25</f>
        <v>73825</v>
      </c>
      <c r="CH49" s="237">
        <f>'BAR BB| Open rates'!CH49*0.82+25</f>
        <v>73825</v>
      </c>
      <c r="CI49" s="237">
        <f>'BAR BB| Open rates'!CI49*0.82+25</f>
        <v>73825</v>
      </c>
      <c r="CJ49" s="237">
        <f>'BAR BB| Open rates'!CJ49*0.82+25</f>
        <v>73825</v>
      </c>
      <c r="CK49" s="237">
        <f>'BAR BB| Open rates'!CK49*0.82+25</f>
        <v>73825</v>
      </c>
      <c r="CL49" s="237">
        <f>'BAR BB| Open rates'!CL49*0.82+25</f>
        <v>73825</v>
      </c>
      <c r="CM49" s="237">
        <f>'BAR BB| Open rates'!CM49*0.82+25</f>
        <v>73825</v>
      </c>
      <c r="CN49" s="237">
        <f>'BAR BB| Open rates'!CN49*0.82+25</f>
        <v>73825</v>
      </c>
      <c r="CO49" s="237">
        <f>'BAR BB| Open rates'!CO49*0.82+25</f>
        <v>73825</v>
      </c>
      <c r="CP49" s="237">
        <f>'BAR BB| Open rates'!CP49*0.82+25</f>
        <v>73825</v>
      </c>
      <c r="CQ49" s="237">
        <f>'BAR BB| Open rates'!CQ49*0.82+25</f>
        <v>73825</v>
      </c>
      <c r="CR49" s="237">
        <f>'BAR BB| Open rates'!CR49*0.82+25</f>
        <v>73825</v>
      </c>
      <c r="CS49" s="237">
        <f>'BAR BB| Open rates'!CS49*0.82+25</f>
        <v>73825</v>
      </c>
      <c r="CT49" s="237">
        <f>'BAR BB| Open rates'!CT49*0.82+25</f>
        <v>73825</v>
      </c>
      <c r="CU49" s="237">
        <f>'BAR BB| Open rates'!CU49*0.82+25</f>
        <v>73825</v>
      </c>
      <c r="CV49" s="237">
        <f>'BAR BB| Open rates'!CV49*0.82+25</f>
        <v>73825</v>
      </c>
      <c r="CW49" s="237">
        <f>'BAR BB| Open rates'!CW49*0.82+25</f>
        <v>73825</v>
      </c>
      <c r="CX49" s="237">
        <f>'BAR BB| Open rates'!CX49*0.82+25</f>
        <v>73825</v>
      </c>
      <c r="CY49" s="237">
        <f>'BAR BB| Open rates'!CY49*0.82+25</f>
        <v>73825</v>
      </c>
      <c r="CZ49" s="237">
        <f>'BAR BB| Open rates'!CZ49*0.82+25</f>
        <v>73825</v>
      </c>
      <c r="DA49" s="237">
        <f>'BAR BB| Open rates'!DA49*0.82+25</f>
        <v>73825</v>
      </c>
      <c r="DB49" s="237">
        <f>'BAR BB| Open rates'!DB49*0.82+25</f>
        <v>73825</v>
      </c>
      <c r="DC49" s="237">
        <f>'BAR BB| Open rates'!DC49*0.82+25</f>
        <v>73825</v>
      </c>
      <c r="DD49" s="237">
        <f>'BAR BB| Open rates'!DD49*0.82+25</f>
        <v>73825</v>
      </c>
      <c r="DE49" s="237">
        <f>'BAR BB| Open rates'!DE49*0.82+25</f>
        <v>73825</v>
      </c>
      <c r="DF49" s="237">
        <f>'BAR BB| Open rates'!DF49*0.82+25</f>
        <v>73825</v>
      </c>
      <c r="DG49" s="237">
        <f>'BAR BB| Open rates'!DG49*0.82+25</f>
        <v>73825</v>
      </c>
      <c r="DH49" s="237">
        <f>'BAR BB| Open rates'!DH49*0.82+25</f>
        <v>73825</v>
      </c>
      <c r="DI49" s="237">
        <f>'BAR BB| Open rates'!DI49*0.82+25</f>
        <v>73825</v>
      </c>
      <c r="DJ49" s="237">
        <f>'BAR BB| Open rates'!DJ49*0.82+25</f>
        <v>73825</v>
      </c>
      <c r="DK49" s="237">
        <f>'BAR BB| Open rates'!DK49*0.82+25</f>
        <v>73825</v>
      </c>
      <c r="DL49" s="237">
        <f>'BAR BB| Open rates'!DL49*0.82+25</f>
        <v>73825</v>
      </c>
      <c r="DM49" s="237">
        <f>'BAR BB| Open rates'!DM49*0.82+25</f>
        <v>73825</v>
      </c>
      <c r="DN49" s="237">
        <f>'BAR BB| Open rates'!DN49*0.82+25</f>
        <v>73825</v>
      </c>
      <c r="DO49" s="237">
        <f>'BAR BB| Open rates'!DO49*0.82+25</f>
        <v>73825</v>
      </c>
      <c r="DP49" s="237">
        <f>'BAR BB| Open rates'!DP49*0.82+25</f>
        <v>73825</v>
      </c>
      <c r="DQ49" s="237">
        <f>'BAR BB| Open rates'!DQ49*0.82+25</f>
        <v>73825</v>
      </c>
      <c r="DR49" s="237">
        <f>'BAR BB| Open rates'!DR49*0.82+25</f>
        <v>73825</v>
      </c>
      <c r="DS49" s="237">
        <f>'BAR BB| Open rates'!DS49*0.82+25</f>
        <v>73825</v>
      </c>
      <c r="DT49" s="237">
        <f>'BAR BB| Open rates'!DT49*0.82+25</f>
        <v>73825</v>
      </c>
      <c r="DU49" s="237">
        <f>'BAR BB| Open rates'!DU49*0.82+25</f>
        <v>73825</v>
      </c>
      <c r="DV49" s="237">
        <f>'BAR BB| Open rates'!DV49*0.82+25</f>
        <v>73825</v>
      </c>
      <c r="DW49" s="237">
        <f>'BAR BB| Open rates'!DW49*0.82+25</f>
        <v>73825</v>
      </c>
      <c r="DX49" s="237">
        <f>'BAR BB| Open rates'!DX49*0.82+25</f>
        <v>73825</v>
      </c>
      <c r="DY49" s="237">
        <f>'BAR BB| Open rates'!DY49*0.82+25</f>
        <v>73825</v>
      </c>
      <c r="DZ49" s="237">
        <f>'BAR BB| Open rates'!DZ49*0.82+25</f>
        <v>73825</v>
      </c>
      <c r="EA49" s="237">
        <f>'BAR BB| Open rates'!EA49*0.82+25</f>
        <v>73825</v>
      </c>
      <c r="EB49" s="237">
        <f>'BAR BB| Open rates'!EB49*0.82+25</f>
        <v>73825</v>
      </c>
      <c r="EC49" s="237">
        <f>'BAR BB| Open rates'!EC49*0.82+25</f>
        <v>73825</v>
      </c>
      <c r="ED49" s="237">
        <f>'BAR BB| Open rates'!ED49*0.82+25</f>
        <v>73825</v>
      </c>
      <c r="EE49" s="237">
        <f>'BAR BB| Open rates'!EE49*0.82+25</f>
        <v>73825</v>
      </c>
      <c r="EF49" s="237">
        <f>'BAR BB| Open rates'!EF49*0.82+25</f>
        <v>73825</v>
      </c>
      <c r="EG49" s="237">
        <f>'BAR BB| Open rates'!EG49*0.82+25</f>
        <v>73825</v>
      </c>
      <c r="EH49" s="237">
        <f>'BAR BB| Open rates'!EH49*0.82+25</f>
        <v>73825</v>
      </c>
      <c r="EI49" s="237">
        <f>'BAR BB| Open rates'!EI49*0.82+25</f>
        <v>73825</v>
      </c>
      <c r="EJ49" s="237">
        <f>'BAR BB| Open rates'!EJ49*0.82+25</f>
        <v>73825</v>
      </c>
      <c r="EK49" s="237">
        <f>'BAR BB| Open rates'!EK49*0.82+25</f>
        <v>73825</v>
      </c>
      <c r="EL49" s="237">
        <f>'BAR BB| Open rates'!EL49*0.82+25</f>
        <v>73825</v>
      </c>
      <c r="EM49" s="237">
        <f>'BAR BB| Open rates'!EM49*0.82+25</f>
        <v>73825</v>
      </c>
      <c r="EN49" s="237">
        <f>'BAR BB| Open rates'!EN49*0.82+25</f>
        <v>73825</v>
      </c>
      <c r="EO49" s="237">
        <f>'BAR BB| Open rates'!EO49*0.82+25</f>
        <v>73825</v>
      </c>
      <c r="EP49" s="237">
        <f>'BAR BB| Open rates'!EP49*0.82+25</f>
        <v>73825</v>
      </c>
      <c r="EQ49" s="237">
        <f>'BAR BB| Open rates'!EQ49*0.82+25</f>
        <v>73825</v>
      </c>
      <c r="ER49" s="237">
        <f>'BAR BB| Open rates'!ER49*0.82+25</f>
        <v>73825</v>
      </c>
      <c r="ES49" s="237">
        <f>'BAR BB| Open rates'!ES49*0.82+25</f>
        <v>73825</v>
      </c>
      <c r="ET49" s="237">
        <f>'BAR BB| Open rates'!ET49*0.82+25</f>
        <v>73825</v>
      </c>
      <c r="EU49" s="237">
        <f>'BAR BB| Open rates'!EU49*0.82+25</f>
        <v>73825</v>
      </c>
      <c r="EV49" s="237">
        <f>'BAR BB| Open rates'!EV49*0.82+25</f>
        <v>73825</v>
      </c>
      <c r="EW49" s="237">
        <f>'BAR BB| Open rates'!EW49*0.82+25</f>
        <v>73825</v>
      </c>
      <c r="EX49" s="237">
        <f>'BAR BB| Open rates'!EX49*0.82+25</f>
        <v>73825</v>
      </c>
      <c r="EY49" s="237">
        <f>'BAR BB| Open rates'!EY49*0.82+25</f>
        <v>73825</v>
      </c>
      <c r="EZ49" s="237">
        <f>'BAR BB| Open rates'!EZ49*0.82+25</f>
        <v>73825</v>
      </c>
      <c r="FA49" s="237">
        <f>'BAR BB| Open rates'!FA49*0.82+25</f>
        <v>73825</v>
      </c>
      <c r="FB49" s="237">
        <f>'BAR BB| Open rates'!FB49*0.82+25</f>
        <v>73825</v>
      </c>
      <c r="FC49" s="237">
        <f>'BAR BB| Open rates'!FC49*0.82+25</f>
        <v>73825</v>
      </c>
      <c r="FD49" s="237">
        <f>'BAR BB| Open rates'!FD49*0.82+25</f>
        <v>73825</v>
      </c>
      <c r="FE49" s="237">
        <f>'BAR BB| Open rates'!FE49*0.82+25</f>
        <v>73825</v>
      </c>
      <c r="FF49" s="237">
        <f>'BAR BB| Open rates'!FF49*0.82+25</f>
        <v>73825</v>
      </c>
      <c r="FG49" s="237">
        <f>'BAR BB| Open rates'!FG49*0.82+25</f>
        <v>73825</v>
      </c>
      <c r="FH49" s="237">
        <f>'BAR BB| Open rates'!FH49*0.82+25</f>
        <v>73825</v>
      </c>
      <c r="FI49" s="237">
        <f>'BAR BB| Open rates'!FI49*0.82+25</f>
        <v>73825</v>
      </c>
      <c r="FJ49" s="237">
        <f>'BAR BB| Open rates'!FJ49*0.82+25</f>
        <v>73825</v>
      </c>
      <c r="FK49" s="237">
        <f>'BAR BB| Open rates'!FK49*0.82+25</f>
        <v>73825</v>
      </c>
      <c r="FL49" s="237">
        <f>'BAR BB| Open rates'!FL49*0.82+25</f>
        <v>73825</v>
      </c>
      <c r="FM49" s="237">
        <f>'BAR BB| Open rates'!FM49*0.82+25</f>
        <v>73825</v>
      </c>
      <c r="FN49" s="237">
        <f>'BAR BB| Open rates'!FN49*0.82+25</f>
        <v>73825</v>
      </c>
      <c r="FO49" s="237">
        <f>'BAR BB| Open rates'!FO49*0.82+25</f>
        <v>73825</v>
      </c>
      <c r="FP49" s="237">
        <f>'BAR BB| Open rates'!FP49*0.82+25</f>
        <v>73825</v>
      </c>
      <c r="FQ49" s="237">
        <f>'BAR BB| Open rates'!FQ49*0.82+25</f>
        <v>73825</v>
      </c>
      <c r="FR49" s="237">
        <f>'BAR BB| Open rates'!FR49*0.82+25</f>
        <v>73825</v>
      </c>
      <c r="FS49" s="237">
        <f>'BAR BB| Open rates'!FS49*0.82+25</f>
        <v>73825</v>
      </c>
      <c r="FT49" s="237">
        <f>'BAR BB| Open rates'!FT49*0.82+25</f>
        <v>73825</v>
      </c>
      <c r="FU49" s="237">
        <f>'BAR BB| Open rates'!FU49*0.82+25</f>
        <v>73825</v>
      </c>
      <c r="FV49" s="237">
        <f>'BAR BB| Open rates'!FV49*0.82+25</f>
        <v>73825</v>
      </c>
      <c r="FW49" s="237">
        <f>'BAR BB| Open rates'!FW49*0.82+25</f>
        <v>73825</v>
      </c>
      <c r="FX49" s="237">
        <f>'BAR BB| Open rates'!FX49*0.82+25</f>
        <v>73825</v>
      </c>
      <c r="FY49" s="237">
        <f>'BAR BB| Open rates'!FY49*0.82+25</f>
        <v>73825</v>
      </c>
      <c r="FZ49" s="237">
        <f>'BAR BB| Open rates'!FZ49*0.82+25</f>
        <v>73825</v>
      </c>
      <c r="GA49" s="237">
        <f>'BAR BB| Open rates'!GA49*0.82+25</f>
        <v>73825</v>
      </c>
      <c r="GB49" s="237">
        <f>'BAR BB| Open rates'!GB49*0.82+25</f>
        <v>73825</v>
      </c>
      <c r="GC49" s="237">
        <f>'BAR BB| Open rates'!GC49*0.82+25</f>
        <v>73825</v>
      </c>
      <c r="GD49" s="237">
        <f>'BAR BB| Open rates'!GD49*0.82+25</f>
        <v>73825</v>
      </c>
      <c r="GE49" s="237">
        <f>'BAR BB| Open rates'!GE49*0.82+25</f>
        <v>73825</v>
      </c>
    </row>
    <row r="50" spans="1:187" s="36" customFormat="1" ht="12" customHeight="1" x14ac:dyDescent="0.2">
      <c r="A50" s="237">
        <v>2</v>
      </c>
      <c r="B50" s="237">
        <f>'BAR BB| Open rates'!B50*0.82+25</f>
        <v>76285</v>
      </c>
      <c r="C50" s="237">
        <f>'BAR BB| Open rates'!C50*0.82+25</f>
        <v>76285</v>
      </c>
      <c r="D50" s="237">
        <f>'BAR BB| Open rates'!D50*0.82+25</f>
        <v>76285</v>
      </c>
      <c r="E50" s="237">
        <f>'BAR BB| Open rates'!E50*0.82+25</f>
        <v>76285</v>
      </c>
      <c r="F50" s="237">
        <f>'BAR BB| Open rates'!F50*0.82+25</f>
        <v>76285</v>
      </c>
      <c r="G50" s="237">
        <f>'BAR BB| Open rates'!G50*0.82+25</f>
        <v>76285</v>
      </c>
      <c r="H50" s="237">
        <f>'BAR BB| Open rates'!H50*0.82+25</f>
        <v>76285</v>
      </c>
      <c r="I50" s="237">
        <f>'BAR BB| Open rates'!I50*0.82+25</f>
        <v>76285</v>
      </c>
      <c r="J50" s="237">
        <f>'BAR BB| Open rates'!J50*0.82+25</f>
        <v>76285</v>
      </c>
      <c r="K50" s="237">
        <f>'BAR BB| Open rates'!K50*0.82+25</f>
        <v>76285</v>
      </c>
      <c r="L50" s="237">
        <f>'BAR BB| Open rates'!L50*0.82+25</f>
        <v>76285</v>
      </c>
      <c r="M50" s="237">
        <f>'BAR BB| Open rates'!M50*0.82+25</f>
        <v>76285</v>
      </c>
      <c r="N50" s="237">
        <f>'BAR BB| Open rates'!N50*0.82+25</f>
        <v>76285</v>
      </c>
      <c r="O50" s="237">
        <f>'BAR BB| Open rates'!O50*0.82+25</f>
        <v>76285</v>
      </c>
      <c r="P50" s="237">
        <f>'BAR BB| Open rates'!P50*0.82+25</f>
        <v>76285</v>
      </c>
      <c r="Q50" s="237">
        <f>'BAR BB| Open rates'!Q50*0.82+25</f>
        <v>76285</v>
      </c>
      <c r="R50" s="237">
        <f>'BAR BB| Open rates'!R50*0.82+25</f>
        <v>76285</v>
      </c>
      <c r="S50" s="237">
        <f>'BAR BB| Open rates'!S50*0.82+25</f>
        <v>76285</v>
      </c>
      <c r="T50" s="237">
        <f>'BAR BB| Open rates'!T50*0.82+25</f>
        <v>76285</v>
      </c>
      <c r="U50" s="237">
        <f>'BAR BB| Open rates'!U50*0.82+25</f>
        <v>76285</v>
      </c>
      <c r="V50" s="237">
        <f>'BAR BB| Open rates'!V50*0.82+25</f>
        <v>76285</v>
      </c>
      <c r="W50" s="237">
        <f>'BAR BB| Open rates'!W50*0.82+25</f>
        <v>76285</v>
      </c>
      <c r="X50" s="237">
        <f>'BAR BB| Open rates'!X50*0.82+25</f>
        <v>76285</v>
      </c>
      <c r="Y50" s="237">
        <f>'BAR BB| Open rates'!Y50*0.82+25</f>
        <v>76285</v>
      </c>
      <c r="Z50" s="237">
        <f>'BAR BB| Open rates'!Z50*0.82+25</f>
        <v>76285</v>
      </c>
      <c r="AA50" s="237">
        <f>'BAR BB| Open rates'!AA50*0.82+25</f>
        <v>76285</v>
      </c>
      <c r="AB50" s="237">
        <f>'BAR BB| Open rates'!AB50*0.82+25</f>
        <v>76285</v>
      </c>
      <c r="AC50" s="237">
        <f>'BAR BB| Open rates'!AC50*0.82+25</f>
        <v>76285</v>
      </c>
      <c r="AD50" s="237">
        <f>'BAR BB| Open rates'!AD50*0.82+25</f>
        <v>76285</v>
      </c>
      <c r="AE50" s="237">
        <f>'BAR BB| Open rates'!AE50*0.82+25</f>
        <v>76285</v>
      </c>
      <c r="AF50" s="237">
        <f>'BAR BB| Open rates'!AF50*0.82+25</f>
        <v>76285</v>
      </c>
      <c r="AG50" s="237">
        <f>'BAR BB| Open rates'!AG50*0.82+25</f>
        <v>76285</v>
      </c>
      <c r="AH50" s="237">
        <f>'BAR BB| Open rates'!AH50*0.82+25</f>
        <v>76285</v>
      </c>
      <c r="AI50" s="237">
        <f>'BAR BB| Open rates'!AI50*0.82+25</f>
        <v>76285</v>
      </c>
      <c r="AJ50" s="237">
        <f>'BAR BB| Open rates'!AJ50*0.82+25</f>
        <v>76285</v>
      </c>
      <c r="AK50" s="237">
        <f>'BAR BB| Open rates'!AK50*0.82+25</f>
        <v>76285</v>
      </c>
      <c r="AL50" s="237">
        <f>'BAR BB| Open rates'!AL50*0.82+25</f>
        <v>76285</v>
      </c>
      <c r="AM50" s="237">
        <f>'BAR BB| Open rates'!AM50*0.82+25</f>
        <v>76285</v>
      </c>
      <c r="AN50" s="237">
        <f>'BAR BB| Open rates'!AN50*0.82+25</f>
        <v>76285</v>
      </c>
      <c r="AO50" s="237">
        <f>'BAR BB| Open rates'!AO50*0.82+25</f>
        <v>76285</v>
      </c>
      <c r="AP50" s="237">
        <f>'BAR BB| Open rates'!AP50*0.82+25</f>
        <v>76285</v>
      </c>
      <c r="AQ50" s="237">
        <f>'BAR BB| Open rates'!AQ50*0.82+25</f>
        <v>76285</v>
      </c>
      <c r="AR50" s="237">
        <f>'BAR BB| Open rates'!AR50*0.82+25</f>
        <v>76285</v>
      </c>
      <c r="AS50" s="237">
        <f>'BAR BB| Open rates'!AS50*0.82+25</f>
        <v>76285</v>
      </c>
      <c r="AT50" s="237">
        <f>'BAR BB| Open rates'!AT50*0.82+25</f>
        <v>76285</v>
      </c>
      <c r="AU50" s="237">
        <f>'BAR BB| Open rates'!AU50*0.82+25</f>
        <v>76285</v>
      </c>
      <c r="AV50" s="237">
        <f>'BAR BB| Open rates'!AV50*0.82+25</f>
        <v>76285</v>
      </c>
      <c r="AW50" s="237">
        <f>'BAR BB| Open rates'!AW50*0.82+25</f>
        <v>76285</v>
      </c>
      <c r="AX50" s="237">
        <f>'BAR BB| Open rates'!AX50*0.82+25</f>
        <v>76285</v>
      </c>
      <c r="AY50" s="237">
        <f>'BAR BB| Open rates'!AY50*0.82+25</f>
        <v>76285</v>
      </c>
      <c r="AZ50" s="237">
        <f>'BAR BB| Open rates'!AZ50*0.82+25</f>
        <v>76285</v>
      </c>
      <c r="BA50" s="237">
        <f>'BAR BB| Open rates'!BA50*0.82+25</f>
        <v>76285</v>
      </c>
      <c r="BB50" s="237">
        <f>'BAR BB| Open rates'!BB50*0.82+25</f>
        <v>76285</v>
      </c>
      <c r="BC50" s="237">
        <f>'BAR BB| Open rates'!BC50*0.82+25</f>
        <v>76285</v>
      </c>
      <c r="BD50" s="237">
        <f>'BAR BB| Open rates'!BD50*0.82+25</f>
        <v>76285</v>
      </c>
      <c r="BE50" s="237">
        <f>'BAR BB| Open rates'!BE50*0.82+25</f>
        <v>76285</v>
      </c>
      <c r="BF50" s="237">
        <f>'BAR BB| Open rates'!BF50*0.82+25</f>
        <v>76285</v>
      </c>
      <c r="BG50" s="237">
        <f>'BAR BB| Open rates'!BG50*0.82+25</f>
        <v>76285</v>
      </c>
      <c r="BH50" s="237">
        <f>'BAR BB| Open rates'!BH50*0.82+25</f>
        <v>76285</v>
      </c>
      <c r="BI50" s="237">
        <f>'BAR BB| Open rates'!BI50*0.82+25</f>
        <v>76285</v>
      </c>
      <c r="BJ50" s="237">
        <f>'BAR BB| Open rates'!BJ50*0.82+25</f>
        <v>76285</v>
      </c>
      <c r="BK50" s="237">
        <f>'BAR BB| Open rates'!BK50*0.82+25</f>
        <v>76285</v>
      </c>
      <c r="BL50" s="237">
        <f>'BAR BB| Open rates'!BL50*0.82+25</f>
        <v>76285</v>
      </c>
      <c r="BM50" s="237">
        <f>'BAR BB| Open rates'!BM50*0.82+25</f>
        <v>76285</v>
      </c>
      <c r="BN50" s="237">
        <f>'BAR BB| Open rates'!BN50*0.82+25</f>
        <v>76285</v>
      </c>
      <c r="BO50" s="237">
        <f>'BAR BB| Open rates'!BO50*0.82+25</f>
        <v>76285</v>
      </c>
      <c r="BP50" s="237">
        <f>'BAR BB| Open rates'!BP50*0.82+25</f>
        <v>76285</v>
      </c>
      <c r="BQ50" s="237">
        <f>'BAR BB| Open rates'!BQ50*0.82+25</f>
        <v>76285</v>
      </c>
      <c r="BR50" s="237">
        <f>'BAR BB| Open rates'!BR50*0.82+25</f>
        <v>76285</v>
      </c>
      <c r="BS50" s="237">
        <f>'BAR BB| Open rates'!BS50*0.82+25</f>
        <v>76285</v>
      </c>
      <c r="BT50" s="237">
        <f>'BAR BB| Open rates'!BT50*0.82+25</f>
        <v>76285</v>
      </c>
      <c r="BU50" s="237">
        <f>'BAR BB| Open rates'!BU50*0.82+25</f>
        <v>76285</v>
      </c>
      <c r="BV50" s="237">
        <f>'BAR BB| Open rates'!BV50*0.82+25</f>
        <v>76285</v>
      </c>
      <c r="BW50" s="237">
        <f>'BAR BB| Open rates'!BW50*0.82+25</f>
        <v>76285</v>
      </c>
      <c r="BX50" s="237">
        <f>'BAR BB| Open rates'!BX50*0.82+25</f>
        <v>76285</v>
      </c>
      <c r="BY50" s="237">
        <f>'BAR BB| Open rates'!BY50*0.82+25</f>
        <v>76285</v>
      </c>
      <c r="BZ50" s="237">
        <f>'BAR BB| Open rates'!BZ50*0.82+25</f>
        <v>76285</v>
      </c>
      <c r="CA50" s="237">
        <f>'BAR BB| Open rates'!CA50*0.82+25</f>
        <v>76285</v>
      </c>
      <c r="CB50" s="237">
        <f>'BAR BB| Open rates'!CB50*0.82+25</f>
        <v>76285</v>
      </c>
      <c r="CC50" s="237">
        <f>'BAR BB| Open rates'!CC50*0.82+25</f>
        <v>76285</v>
      </c>
      <c r="CD50" s="237">
        <f>'BAR BB| Open rates'!CD50*0.82+25</f>
        <v>76285</v>
      </c>
      <c r="CE50" s="237">
        <f>'BAR BB| Open rates'!CE50*0.82+25</f>
        <v>76285</v>
      </c>
      <c r="CF50" s="237">
        <f>'BAR BB| Open rates'!CF50*0.82+25</f>
        <v>76285</v>
      </c>
      <c r="CG50" s="237">
        <f>'BAR BB| Open rates'!CG50*0.82+25</f>
        <v>76285</v>
      </c>
      <c r="CH50" s="237">
        <f>'BAR BB| Open rates'!CH50*0.82+25</f>
        <v>76285</v>
      </c>
      <c r="CI50" s="237">
        <f>'BAR BB| Open rates'!CI50*0.82+25</f>
        <v>76285</v>
      </c>
      <c r="CJ50" s="237">
        <f>'BAR BB| Open rates'!CJ50*0.82+25</f>
        <v>76285</v>
      </c>
      <c r="CK50" s="237">
        <f>'BAR BB| Open rates'!CK50*0.82+25</f>
        <v>76285</v>
      </c>
      <c r="CL50" s="237">
        <f>'BAR BB| Open rates'!CL50*0.82+25</f>
        <v>76285</v>
      </c>
      <c r="CM50" s="237">
        <f>'BAR BB| Open rates'!CM50*0.82+25</f>
        <v>76285</v>
      </c>
      <c r="CN50" s="237">
        <f>'BAR BB| Open rates'!CN50*0.82+25</f>
        <v>76285</v>
      </c>
      <c r="CO50" s="237">
        <f>'BAR BB| Open rates'!CO50*0.82+25</f>
        <v>76285</v>
      </c>
      <c r="CP50" s="237">
        <f>'BAR BB| Open rates'!CP50*0.82+25</f>
        <v>76285</v>
      </c>
      <c r="CQ50" s="237">
        <f>'BAR BB| Open rates'!CQ50*0.82+25</f>
        <v>76285</v>
      </c>
      <c r="CR50" s="237">
        <f>'BAR BB| Open rates'!CR50*0.82+25</f>
        <v>76285</v>
      </c>
      <c r="CS50" s="237">
        <f>'BAR BB| Open rates'!CS50*0.82+25</f>
        <v>76285</v>
      </c>
      <c r="CT50" s="237">
        <f>'BAR BB| Open rates'!CT50*0.82+25</f>
        <v>76285</v>
      </c>
      <c r="CU50" s="237">
        <f>'BAR BB| Open rates'!CU50*0.82+25</f>
        <v>76285</v>
      </c>
      <c r="CV50" s="237">
        <f>'BAR BB| Open rates'!CV50*0.82+25</f>
        <v>76285</v>
      </c>
      <c r="CW50" s="237">
        <f>'BAR BB| Open rates'!CW50*0.82+25</f>
        <v>76285</v>
      </c>
      <c r="CX50" s="237">
        <f>'BAR BB| Open rates'!CX50*0.82+25</f>
        <v>76285</v>
      </c>
      <c r="CY50" s="237">
        <f>'BAR BB| Open rates'!CY50*0.82+25</f>
        <v>76285</v>
      </c>
      <c r="CZ50" s="237">
        <f>'BAR BB| Open rates'!CZ50*0.82+25</f>
        <v>76285</v>
      </c>
      <c r="DA50" s="237">
        <f>'BAR BB| Open rates'!DA50*0.82+25</f>
        <v>76285</v>
      </c>
      <c r="DB50" s="237">
        <f>'BAR BB| Open rates'!DB50*0.82+25</f>
        <v>76285</v>
      </c>
      <c r="DC50" s="237">
        <f>'BAR BB| Open rates'!DC50*0.82+25</f>
        <v>76285</v>
      </c>
      <c r="DD50" s="237">
        <f>'BAR BB| Open rates'!DD50*0.82+25</f>
        <v>76285</v>
      </c>
      <c r="DE50" s="237">
        <f>'BAR BB| Open rates'!DE50*0.82+25</f>
        <v>76285</v>
      </c>
      <c r="DF50" s="237">
        <f>'BAR BB| Open rates'!DF50*0.82+25</f>
        <v>76285</v>
      </c>
      <c r="DG50" s="237">
        <f>'BAR BB| Open rates'!DG50*0.82+25</f>
        <v>76285</v>
      </c>
      <c r="DH50" s="237">
        <f>'BAR BB| Open rates'!DH50*0.82+25</f>
        <v>76285</v>
      </c>
      <c r="DI50" s="237">
        <f>'BAR BB| Open rates'!DI50*0.82+25</f>
        <v>76285</v>
      </c>
      <c r="DJ50" s="237">
        <f>'BAR BB| Open rates'!DJ50*0.82+25</f>
        <v>76285</v>
      </c>
      <c r="DK50" s="237">
        <f>'BAR BB| Open rates'!DK50*0.82+25</f>
        <v>76285</v>
      </c>
      <c r="DL50" s="237">
        <f>'BAR BB| Open rates'!DL50*0.82+25</f>
        <v>76285</v>
      </c>
      <c r="DM50" s="237">
        <f>'BAR BB| Open rates'!DM50*0.82+25</f>
        <v>76285</v>
      </c>
      <c r="DN50" s="237">
        <f>'BAR BB| Open rates'!DN50*0.82+25</f>
        <v>76285</v>
      </c>
      <c r="DO50" s="237">
        <f>'BAR BB| Open rates'!DO50*0.82+25</f>
        <v>76285</v>
      </c>
      <c r="DP50" s="237">
        <f>'BAR BB| Open rates'!DP50*0.82+25</f>
        <v>76285</v>
      </c>
      <c r="DQ50" s="237">
        <f>'BAR BB| Open rates'!DQ50*0.82+25</f>
        <v>76285</v>
      </c>
      <c r="DR50" s="237">
        <f>'BAR BB| Open rates'!DR50*0.82+25</f>
        <v>76285</v>
      </c>
      <c r="DS50" s="237">
        <f>'BAR BB| Open rates'!DS50*0.82+25</f>
        <v>76285</v>
      </c>
      <c r="DT50" s="237">
        <f>'BAR BB| Open rates'!DT50*0.82+25</f>
        <v>76285</v>
      </c>
      <c r="DU50" s="237">
        <f>'BAR BB| Open rates'!DU50*0.82+25</f>
        <v>76285</v>
      </c>
      <c r="DV50" s="237">
        <f>'BAR BB| Open rates'!DV50*0.82+25</f>
        <v>76285</v>
      </c>
      <c r="DW50" s="237">
        <f>'BAR BB| Open rates'!DW50*0.82+25</f>
        <v>76285</v>
      </c>
      <c r="DX50" s="237">
        <f>'BAR BB| Open rates'!DX50*0.82+25</f>
        <v>76285</v>
      </c>
      <c r="DY50" s="237">
        <f>'BAR BB| Open rates'!DY50*0.82+25</f>
        <v>76285</v>
      </c>
      <c r="DZ50" s="237">
        <f>'BAR BB| Open rates'!DZ50*0.82+25</f>
        <v>76285</v>
      </c>
      <c r="EA50" s="237">
        <f>'BAR BB| Open rates'!EA50*0.82+25</f>
        <v>76285</v>
      </c>
      <c r="EB50" s="237">
        <f>'BAR BB| Open rates'!EB50*0.82+25</f>
        <v>76285</v>
      </c>
      <c r="EC50" s="237">
        <f>'BAR BB| Open rates'!EC50*0.82+25</f>
        <v>76285</v>
      </c>
      <c r="ED50" s="237">
        <f>'BAR BB| Open rates'!ED50*0.82+25</f>
        <v>76285</v>
      </c>
      <c r="EE50" s="237">
        <f>'BAR BB| Open rates'!EE50*0.82+25</f>
        <v>76285</v>
      </c>
      <c r="EF50" s="237">
        <f>'BAR BB| Open rates'!EF50*0.82+25</f>
        <v>76285</v>
      </c>
      <c r="EG50" s="237">
        <f>'BAR BB| Open rates'!EG50*0.82+25</f>
        <v>76285</v>
      </c>
      <c r="EH50" s="237">
        <f>'BAR BB| Open rates'!EH50*0.82+25</f>
        <v>76285</v>
      </c>
      <c r="EI50" s="237">
        <f>'BAR BB| Open rates'!EI50*0.82+25</f>
        <v>76285</v>
      </c>
      <c r="EJ50" s="237">
        <f>'BAR BB| Open rates'!EJ50*0.82+25</f>
        <v>76285</v>
      </c>
      <c r="EK50" s="237">
        <f>'BAR BB| Open rates'!EK50*0.82+25</f>
        <v>76285</v>
      </c>
      <c r="EL50" s="237">
        <f>'BAR BB| Open rates'!EL50*0.82+25</f>
        <v>76285</v>
      </c>
      <c r="EM50" s="237">
        <f>'BAR BB| Open rates'!EM50*0.82+25</f>
        <v>76285</v>
      </c>
      <c r="EN50" s="237">
        <f>'BAR BB| Open rates'!EN50*0.82+25</f>
        <v>76285</v>
      </c>
      <c r="EO50" s="237">
        <f>'BAR BB| Open rates'!EO50*0.82+25</f>
        <v>76285</v>
      </c>
      <c r="EP50" s="237">
        <f>'BAR BB| Open rates'!EP50*0.82+25</f>
        <v>76285</v>
      </c>
      <c r="EQ50" s="237">
        <f>'BAR BB| Open rates'!EQ50*0.82+25</f>
        <v>76285</v>
      </c>
      <c r="ER50" s="237">
        <f>'BAR BB| Open rates'!ER50*0.82+25</f>
        <v>76285</v>
      </c>
      <c r="ES50" s="237">
        <f>'BAR BB| Open rates'!ES50*0.82+25</f>
        <v>76285</v>
      </c>
      <c r="ET50" s="237">
        <f>'BAR BB| Open rates'!ET50*0.82+25</f>
        <v>76285</v>
      </c>
      <c r="EU50" s="237">
        <f>'BAR BB| Open rates'!EU50*0.82+25</f>
        <v>76285</v>
      </c>
      <c r="EV50" s="237">
        <f>'BAR BB| Open rates'!EV50*0.82+25</f>
        <v>76285</v>
      </c>
      <c r="EW50" s="237">
        <f>'BAR BB| Open rates'!EW50*0.82+25</f>
        <v>76285</v>
      </c>
      <c r="EX50" s="237">
        <f>'BAR BB| Open rates'!EX50*0.82+25</f>
        <v>76285</v>
      </c>
      <c r="EY50" s="237">
        <f>'BAR BB| Open rates'!EY50*0.82+25</f>
        <v>76285</v>
      </c>
      <c r="EZ50" s="237">
        <f>'BAR BB| Open rates'!EZ50*0.82+25</f>
        <v>76285</v>
      </c>
      <c r="FA50" s="237">
        <f>'BAR BB| Open rates'!FA50*0.82+25</f>
        <v>76285</v>
      </c>
      <c r="FB50" s="237">
        <f>'BAR BB| Open rates'!FB50*0.82+25</f>
        <v>76285</v>
      </c>
      <c r="FC50" s="237">
        <f>'BAR BB| Open rates'!FC50*0.82+25</f>
        <v>76285</v>
      </c>
      <c r="FD50" s="237">
        <f>'BAR BB| Open rates'!FD50*0.82+25</f>
        <v>76285</v>
      </c>
      <c r="FE50" s="237">
        <f>'BAR BB| Open rates'!FE50*0.82+25</f>
        <v>76285</v>
      </c>
      <c r="FF50" s="237">
        <f>'BAR BB| Open rates'!FF50*0.82+25</f>
        <v>76285</v>
      </c>
      <c r="FG50" s="237">
        <f>'BAR BB| Open rates'!FG50*0.82+25</f>
        <v>76285</v>
      </c>
      <c r="FH50" s="237">
        <f>'BAR BB| Open rates'!FH50*0.82+25</f>
        <v>76285</v>
      </c>
      <c r="FI50" s="237">
        <f>'BAR BB| Open rates'!FI50*0.82+25</f>
        <v>76285</v>
      </c>
      <c r="FJ50" s="237">
        <f>'BAR BB| Open rates'!FJ50*0.82+25</f>
        <v>76285</v>
      </c>
      <c r="FK50" s="237">
        <f>'BAR BB| Open rates'!FK50*0.82+25</f>
        <v>76285</v>
      </c>
      <c r="FL50" s="237">
        <f>'BAR BB| Open rates'!FL50*0.82+25</f>
        <v>76285</v>
      </c>
      <c r="FM50" s="237">
        <f>'BAR BB| Open rates'!FM50*0.82+25</f>
        <v>76285</v>
      </c>
      <c r="FN50" s="237">
        <f>'BAR BB| Open rates'!FN50*0.82+25</f>
        <v>76285</v>
      </c>
      <c r="FO50" s="237">
        <f>'BAR BB| Open rates'!FO50*0.82+25</f>
        <v>76285</v>
      </c>
      <c r="FP50" s="237">
        <f>'BAR BB| Open rates'!FP50*0.82+25</f>
        <v>76285</v>
      </c>
      <c r="FQ50" s="237">
        <f>'BAR BB| Open rates'!FQ50*0.82+25</f>
        <v>76285</v>
      </c>
      <c r="FR50" s="237">
        <f>'BAR BB| Open rates'!FR50*0.82+25</f>
        <v>76285</v>
      </c>
      <c r="FS50" s="237">
        <f>'BAR BB| Open rates'!FS50*0.82+25</f>
        <v>76285</v>
      </c>
      <c r="FT50" s="237">
        <f>'BAR BB| Open rates'!FT50*0.82+25</f>
        <v>76285</v>
      </c>
      <c r="FU50" s="237">
        <f>'BAR BB| Open rates'!FU50*0.82+25</f>
        <v>76285</v>
      </c>
      <c r="FV50" s="237">
        <f>'BAR BB| Open rates'!FV50*0.82+25</f>
        <v>76285</v>
      </c>
      <c r="FW50" s="237">
        <f>'BAR BB| Open rates'!FW50*0.82+25</f>
        <v>76285</v>
      </c>
      <c r="FX50" s="237">
        <f>'BAR BB| Open rates'!FX50*0.82+25</f>
        <v>76285</v>
      </c>
      <c r="FY50" s="237">
        <f>'BAR BB| Open rates'!FY50*0.82+25</f>
        <v>76285</v>
      </c>
      <c r="FZ50" s="237">
        <f>'BAR BB| Open rates'!FZ50*0.82+25</f>
        <v>76285</v>
      </c>
      <c r="GA50" s="237">
        <f>'BAR BB| Open rates'!GA50*0.82+25</f>
        <v>76285</v>
      </c>
      <c r="GB50" s="237">
        <f>'BAR BB| Open rates'!GB50*0.82+25</f>
        <v>76285</v>
      </c>
      <c r="GC50" s="237">
        <f>'BAR BB| Open rates'!GC50*0.82+25</f>
        <v>76285</v>
      </c>
      <c r="GD50" s="237">
        <f>'BAR BB| Open rates'!GD50*0.82+25</f>
        <v>76285</v>
      </c>
      <c r="GE50" s="237">
        <f>'BAR BB| Open rates'!GE50*0.82+25</f>
        <v>76285</v>
      </c>
    </row>
    <row r="51" spans="1:187" s="36" customFormat="1" ht="12" customHeight="1" x14ac:dyDescent="0.2">
      <c r="A51" s="236" t="s">
        <v>184</v>
      </c>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6"/>
      <c r="CF51" s="236"/>
      <c r="CG51" s="236"/>
      <c r="CH51" s="236"/>
      <c r="CI51" s="236"/>
      <c r="CJ51" s="236"/>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36"/>
      <c r="EU51" s="236"/>
      <c r="EV51" s="236"/>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236"/>
      <c r="GD51" s="236"/>
      <c r="GE51" s="236"/>
    </row>
    <row r="52" spans="1:187" s="36" customFormat="1" ht="12" customHeight="1" x14ac:dyDescent="0.2">
      <c r="A52" s="237">
        <v>1</v>
      </c>
      <c r="B52" s="237">
        <f>'BAR BB| Open rates'!B52*0.82+25</f>
        <v>82025</v>
      </c>
      <c r="C52" s="237">
        <f>'BAR BB| Open rates'!C52*0.82+25</f>
        <v>82025</v>
      </c>
      <c r="D52" s="237">
        <f>'BAR BB| Open rates'!D52*0.82+25</f>
        <v>82025</v>
      </c>
      <c r="E52" s="237">
        <f>'BAR BB| Open rates'!E52*0.82+25</f>
        <v>82025</v>
      </c>
      <c r="F52" s="237">
        <f>'BAR BB| Open rates'!F52*0.82+25</f>
        <v>82025</v>
      </c>
      <c r="G52" s="237">
        <f>'BAR BB| Open rates'!G52*0.82+25</f>
        <v>82025</v>
      </c>
      <c r="H52" s="237">
        <f>'BAR BB| Open rates'!H52*0.82+25</f>
        <v>82025</v>
      </c>
      <c r="I52" s="237">
        <f>'BAR BB| Open rates'!I52*0.82+25</f>
        <v>82025</v>
      </c>
      <c r="J52" s="237">
        <f>'BAR BB| Open rates'!J52*0.82+25</f>
        <v>82025</v>
      </c>
      <c r="K52" s="237">
        <f>'BAR BB| Open rates'!K52*0.82+25</f>
        <v>82025</v>
      </c>
      <c r="L52" s="237">
        <f>'BAR BB| Open rates'!L52*0.82+25</f>
        <v>82025</v>
      </c>
      <c r="M52" s="237">
        <f>'BAR BB| Open rates'!M52*0.82+25</f>
        <v>82025</v>
      </c>
      <c r="N52" s="237">
        <f>'BAR BB| Open rates'!N52*0.82+25</f>
        <v>82025</v>
      </c>
      <c r="O52" s="237">
        <f>'BAR BB| Open rates'!O52*0.82+25</f>
        <v>82025</v>
      </c>
      <c r="P52" s="237">
        <f>'BAR BB| Open rates'!P52*0.82+25</f>
        <v>82025</v>
      </c>
      <c r="Q52" s="237">
        <f>'BAR BB| Open rates'!Q52*0.82+25</f>
        <v>82025</v>
      </c>
      <c r="R52" s="237">
        <f>'BAR BB| Open rates'!R52*0.82+25</f>
        <v>82025</v>
      </c>
      <c r="S52" s="237">
        <f>'BAR BB| Open rates'!S52*0.82+25</f>
        <v>82025</v>
      </c>
      <c r="T52" s="237">
        <f>'BAR BB| Open rates'!T52*0.82+25</f>
        <v>82025</v>
      </c>
      <c r="U52" s="237">
        <f>'BAR BB| Open rates'!U52*0.82+25</f>
        <v>82025</v>
      </c>
      <c r="V52" s="237">
        <f>'BAR BB| Open rates'!V52*0.82+25</f>
        <v>82025</v>
      </c>
      <c r="W52" s="237">
        <f>'BAR BB| Open rates'!W52*0.82+25</f>
        <v>82025</v>
      </c>
      <c r="X52" s="237">
        <f>'BAR BB| Open rates'!X52*0.82+25</f>
        <v>82025</v>
      </c>
      <c r="Y52" s="237">
        <f>'BAR BB| Open rates'!Y52*0.82+25</f>
        <v>82025</v>
      </c>
      <c r="Z52" s="237">
        <f>'BAR BB| Open rates'!Z52*0.82+25</f>
        <v>82025</v>
      </c>
      <c r="AA52" s="237">
        <f>'BAR BB| Open rates'!AA52*0.82+25</f>
        <v>82025</v>
      </c>
      <c r="AB52" s="237">
        <f>'BAR BB| Open rates'!AB52*0.82+25</f>
        <v>82025</v>
      </c>
      <c r="AC52" s="237">
        <f>'BAR BB| Open rates'!AC52*0.82+25</f>
        <v>82025</v>
      </c>
      <c r="AD52" s="237">
        <f>'BAR BB| Open rates'!AD52*0.82+25</f>
        <v>82025</v>
      </c>
      <c r="AE52" s="237">
        <f>'BAR BB| Open rates'!AE52*0.82+25</f>
        <v>82025</v>
      </c>
      <c r="AF52" s="237">
        <f>'BAR BB| Open rates'!AF52*0.82+25</f>
        <v>82025</v>
      </c>
      <c r="AG52" s="237">
        <f>'BAR BB| Open rates'!AG52*0.82+25</f>
        <v>82025</v>
      </c>
      <c r="AH52" s="237">
        <f>'BAR BB| Open rates'!AH52*0.82+25</f>
        <v>82025</v>
      </c>
      <c r="AI52" s="237">
        <f>'BAR BB| Open rates'!AI52*0.82+25</f>
        <v>82025</v>
      </c>
      <c r="AJ52" s="237">
        <f>'BAR BB| Open rates'!AJ52*0.82+25</f>
        <v>82025</v>
      </c>
      <c r="AK52" s="237">
        <f>'BAR BB| Open rates'!AK52*0.82+25</f>
        <v>82025</v>
      </c>
      <c r="AL52" s="237">
        <f>'BAR BB| Open rates'!AL52*0.82+25</f>
        <v>82025</v>
      </c>
      <c r="AM52" s="237">
        <f>'BAR BB| Open rates'!AM52*0.82+25</f>
        <v>82025</v>
      </c>
      <c r="AN52" s="237">
        <f>'BAR BB| Open rates'!AN52*0.82+25</f>
        <v>82025</v>
      </c>
      <c r="AO52" s="237">
        <f>'BAR BB| Open rates'!AO52*0.82+25</f>
        <v>82025</v>
      </c>
      <c r="AP52" s="237">
        <f>'BAR BB| Open rates'!AP52*0.82+25</f>
        <v>82025</v>
      </c>
      <c r="AQ52" s="237">
        <f>'BAR BB| Open rates'!AQ52*0.82+25</f>
        <v>82025</v>
      </c>
      <c r="AR52" s="237">
        <f>'BAR BB| Open rates'!AR52*0.82+25</f>
        <v>82025</v>
      </c>
      <c r="AS52" s="237">
        <f>'BAR BB| Open rates'!AS52*0.82+25</f>
        <v>82025</v>
      </c>
      <c r="AT52" s="237">
        <f>'BAR BB| Open rates'!AT52*0.82+25</f>
        <v>82025</v>
      </c>
      <c r="AU52" s="237">
        <f>'BAR BB| Open rates'!AU52*0.82+25</f>
        <v>82025</v>
      </c>
      <c r="AV52" s="237">
        <f>'BAR BB| Open rates'!AV52*0.82+25</f>
        <v>82025</v>
      </c>
      <c r="AW52" s="237">
        <f>'BAR BB| Open rates'!AW52*0.82+25</f>
        <v>82025</v>
      </c>
      <c r="AX52" s="237">
        <f>'BAR BB| Open rates'!AX52*0.82+25</f>
        <v>82025</v>
      </c>
      <c r="AY52" s="237">
        <f>'BAR BB| Open rates'!AY52*0.82+25</f>
        <v>82025</v>
      </c>
      <c r="AZ52" s="237">
        <f>'BAR BB| Open rates'!AZ52*0.82+25</f>
        <v>82025</v>
      </c>
      <c r="BA52" s="237">
        <f>'BAR BB| Open rates'!BA52*0.82+25</f>
        <v>82025</v>
      </c>
      <c r="BB52" s="237">
        <f>'BAR BB| Open rates'!BB52*0.82+25</f>
        <v>82025</v>
      </c>
      <c r="BC52" s="237">
        <f>'BAR BB| Open rates'!BC52*0.82+25</f>
        <v>82025</v>
      </c>
      <c r="BD52" s="237">
        <f>'BAR BB| Open rates'!BD52*0.82+25</f>
        <v>82025</v>
      </c>
      <c r="BE52" s="237">
        <f>'BAR BB| Open rates'!BE52*0.82+25</f>
        <v>82025</v>
      </c>
      <c r="BF52" s="237">
        <f>'BAR BB| Open rates'!BF52*0.82+25</f>
        <v>82025</v>
      </c>
      <c r="BG52" s="237">
        <f>'BAR BB| Open rates'!BG52*0.82+25</f>
        <v>82025</v>
      </c>
      <c r="BH52" s="237">
        <f>'BAR BB| Open rates'!BH52*0.82+25</f>
        <v>82025</v>
      </c>
      <c r="BI52" s="237">
        <f>'BAR BB| Open rates'!BI52*0.82+25</f>
        <v>82025</v>
      </c>
      <c r="BJ52" s="237">
        <f>'BAR BB| Open rates'!BJ52*0.82+25</f>
        <v>82025</v>
      </c>
      <c r="BK52" s="237">
        <f>'BAR BB| Open rates'!BK52*0.82+25</f>
        <v>82025</v>
      </c>
      <c r="BL52" s="237">
        <f>'BAR BB| Open rates'!BL52*0.82+25</f>
        <v>82025</v>
      </c>
      <c r="BM52" s="237">
        <f>'BAR BB| Open rates'!BM52*0.82+25</f>
        <v>82025</v>
      </c>
      <c r="BN52" s="237">
        <f>'BAR BB| Open rates'!BN52*0.82+25</f>
        <v>82025</v>
      </c>
      <c r="BO52" s="237">
        <f>'BAR BB| Open rates'!BO52*0.82+25</f>
        <v>82025</v>
      </c>
      <c r="BP52" s="237">
        <f>'BAR BB| Open rates'!BP52*0.82+25</f>
        <v>82025</v>
      </c>
      <c r="BQ52" s="237">
        <f>'BAR BB| Open rates'!BQ52*0.82+25</f>
        <v>65625</v>
      </c>
      <c r="BR52" s="237">
        <f>'BAR BB| Open rates'!BR52*0.82+25</f>
        <v>65625</v>
      </c>
      <c r="BS52" s="237">
        <f>'BAR BB| Open rates'!BS52*0.82+25</f>
        <v>65625</v>
      </c>
      <c r="BT52" s="237">
        <f>'BAR BB| Open rates'!BT52*0.82+25</f>
        <v>65625</v>
      </c>
      <c r="BU52" s="237">
        <f>'BAR BB| Open rates'!BU52*0.82+25</f>
        <v>65625</v>
      </c>
      <c r="BV52" s="237">
        <f>'BAR BB| Open rates'!BV52*0.82+25</f>
        <v>65625</v>
      </c>
      <c r="BW52" s="237">
        <f>'BAR BB| Open rates'!BW52*0.82+25</f>
        <v>65625</v>
      </c>
      <c r="BX52" s="237">
        <f>'BAR BB| Open rates'!BX52*0.82+25</f>
        <v>65625</v>
      </c>
      <c r="BY52" s="237">
        <f>'BAR BB| Open rates'!BY52*0.82+25</f>
        <v>65625</v>
      </c>
      <c r="BZ52" s="237">
        <f>'BAR BB| Open rates'!BZ52*0.82+25</f>
        <v>65625</v>
      </c>
      <c r="CA52" s="237">
        <f>'BAR BB| Open rates'!CA52*0.82+25</f>
        <v>65625</v>
      </c>
      <c r="CB52" s="237">
        <f>'BAR BB| Open rates'!CB52*0.82+25</f>
        <v>65625</v>
      </c>
      <c r="CC52" s="237">
        <f>'BAR BB| Open rates'!CC52*0.82+25</f>
        <v>65625</v>
      </c>
      <c r="CD52" s="237">
        <f>'BAR BB| Open rates'!CD52*0.82+25</f>
        <v>65625</v>
      </c>
      <c r="CE52" s="237">
        <f>'BAR BB| Open rates'!CE52*0.82+25</f>
        <v>65625</v>
      </c>
      <c r="CF52" s="237">
        <f>'BAR BB| Open rates'!CF52*0.82+25</f>
        <v>65625</v>
      </c>
      <c r="CG52" s="237">
        <f>'BAR BB| Open rates'!CG52*0.82+25</f>
        <v>65625</v>
      </c>
      <c r="CH52" s="237">
        <f>'BAR BB| Open rates'!CH52*0.82+25</f>
        <v>65625</v>
      </c>
      <c r="CI52" s="237">
        <f>'BAR BB| Open rates'!CI52*0.82+25</f>
        <v>65625</v>
      </c>
      <c r="CJ52" s="237">
        <f>'BAR BB| Open rates'!CJ52*0.82+25</f>
        <v>65625</v>
      </c>
      <c r="CK52" s="237">
        <f>'BAR BB| Open rates'!CK52*0.82+25</f>
        <v>65625</v>
      </c>
      <c r="CL52" s="237">
        <f>'BAR BB| Open rates'!CL52*0.82+25</f>
        <v>65625</v>
      </c>
      <c r="CM52" s="237">
        <f>'BAR BB| Open rates'!CM52*0.82+25</f>
        <v>65625</v>
      </c>
      <c r="CN52" s="237">
        <f>'BAR BB| Open rates'!CN52*0.82+25</f>
        <v>65625</v>
      </c>
      <c r="CO52" s="237">
        <f>'BAR BB| Open rates'!CO52*0.82+25</f>
        <v>65625</v>
      </c>
      <c r="CP52" s="237">
        <f>'BAR BB| Open rates'!CP52*0.82+25</f>
        <v>65625</v>
      </c>
      <c r="CQ52" s="237">
        <f>'BAR BB| Open rates'!CQ52*0.82+25</f>
        <v>65625</v>
      </c>
      <c r="CR52" s="237">
        <f>'BAR BB| Open rates'!CR52*0.82+25</f>
        <v>65625</v>
      </c>
      <c r="CS52" s="237">
        <f>'BAR BB| Open rates'!CS52*0.82+25</f>
        <v>65625</v>
      </c>
      <c r="CT52" s="237">
        <f>'BAR BB| Open rates'!CT52*0.82+25</f>
        <v>65625</v>
      </c>
      <c r="CU52" s="237">
        <f>'BAR BB| Open rates'!CU52*0.82+25</f>
        <v>65625</v>
      </c>
      <c r="CV52" s="237">
        <f>'BAR BB| Open rates'!CV52*0.82+25</f>
        <v>65625</v>
      </c>
      <c r="CW52" s="237">
        <f>'BAR BB| Open rates'!CW52*0.82+25</f>
        <v>65625</v>
      </c>
      <c r="CX52" s="237">
        <f>'BAR BB| Open rates'!CX52*0.82+25</f>
        <v>65625</v>
      </c>
      <c r="CY52" s="237">
        <f>'BAR BB| Open rates'!CY52*0.82+25</f>
        <v>65625</v>
      </c>
      <c r="CZ52" s="237">
        <f>'BAR BB| Open rates'!CZ52*0.82+25</f>
        <v>65625</v>
      </c>
      <c r="DA52" s="237">
        <f>'BAR BB| Open rates'!DA52*0.82+25</f>
        <v>65625</v>
      </c>
      <c r="DB52" s="237">
        <f>'BAR BB| Open rates'!DB52*0.82+25</f>
        <v>65625</v>
      </c>
      <c r="DC52" s="237">
        <f>'BAR BB| Open rates'!DC52*0.82+25</f>
        <v>65625</v>
      </c>
      <c r="DD52" s="237">
        <f>'BAR BB| Open rates'!DD52*0.82+25</f>
        <v>65625</v>
      </c>
      <c r="DE52" s="237">
        <f>'BAR BB| Open rates'!DE52*0.82+25</f>
        <v>65625</v>
      </c>
      <c r="DF52" s="237">
        <f>'BAR BB| Open rates'!DF52*0.82+25</f>
        <v>65625</v>
      </c>
      <c r="DG52" s="237">
        <f>'BAR BB| Open rates'!DG52*0.82+25</f>
        <v>65625</v>
      </c>
      <c r="DH52" s="237">
        <f>'BAR BB| Open rates'!DH52*0.82+25</f>
        <v>65625</v>
      </c>
      <c r="DI52" s="237">
        <f>'BAR BB| Open rates'!DI52*0.82+25</f>
        <v>65625</v>
      </c>
      <c r="DJ52" s="237">
        <f>'BAR BB| Open rates'!DJ52*0.82+25</f>
        <v>65625</v>
      </c>
      <c r="DK52" s="237">
        <f>'BAR BB| Open rates'!DK52*0.82+25</f>
        <v>65625</v>
      </c>
      <c r="DL52" s="237">
        <f>'BAR BB| Open rates'!DL52*0.82+25</f>
        <v>65625</v>
      </c>
      <c r="DM52" s="237">
        <f>'BAR BB| Open rates'!DM52*0.82+25</f>
        <v>65625</v>
      </c>
      <c r="DN52" s="237">
        <f>'BAR BB| Open rates'!DN52*0.82+25</f>
        <v>65625</v>
      </c>
      <c r="DO52" s="237">
        <f>'BAR BB| Open rates'!DO52*0.82+25</f>
        <v>65625</v>
      </c>
      <c r="DP52" s="237">
        <f>'BAR BB| Open rates'!DP52*0.82+25</f>
        <v>65625</v>
      </c>
      <c r="DQ52" s="237">
        <f>'BAR BB| Open rates'!DQ52*0.82+25</f>
        <v>65625</v>
      </c>
      <c r="DR52" s="237">
        <f>'BAR BB| Open rates'!DR52*0.82+25</f>
        <v>65625</v>
      </c>
      <c r="DS52" s="237">
        <f>'BAR BB| Open rates'!DS52*0.82+25</f>
        <v>65625</v>
      </c>
      <c r="DT52" s="237">
        <f>'BAR BB| Open rates'!DT52*0.82+25</f>
        <v>65625</v>
      </c>
      <c r="DU52" s="237">
        <f>'BAR BB| Open rates'!DU52*0.82+25</f>
        <v>65625</v>
      </c>
      <c r="DV52" s="237">
        <f>'BAR BB| Open rates'!DV52*0.82+25</f>
        <v>65625</v>
      </c>
      <c r="DW52" s="237">
        <f>'BAR BB| Open rates'!DW52*0.82+25</f>
        <v>65625</v>
      </c>
      <c r="DX52" s="237">
        <f>'BAR BB| Open rates'!DX52*0.82+25</f>
        <v>65625</v>
      </c>
      <c r="DY52" s="237">
        <f>'BAR BB| Open rates'!DY52*0.82+25</f>
        <v>65625</v>
      </c>
      <c r="DZ52" s="237">
        <f>'BAR BB| Open rates'!DZ52*0.82+25</f>
        <v>65625</v>
      </c>
      <c r="EA52" s="237">
        <f>'BAR BB| Open rates'!EA52*0.82+25</f>
        <v>65625</v>
      </c>
      <c r="EB52" s="237">
        <f>'BAR BB| Open rates'!EB52*0.82+25</f>
        <v>65625</v>
      </c>
      <c r="EC52" s="237">
        <f>'BAR BB| Open rates'!EC52*0.82+25</f>
        <v>65625</v>
      </c>
      <c r="ED52" s="237">
        <f>'BAR BB| Open rates'!ED52*0.82+25</f>
        <v>65625</v>
      </c>
      <c r="EE52" s="237">
        <f>'BAR BB| Open rates'!EE52*0.82+25</f>
        <v>65625</v>
      </c>
      <c r="EF52" s="237">
        <f>'BAR BB| Open rates'!EF52*0.82+25</f>
        <v>65625</v>
      </c>
      <c r="EG52" s="237">
        <f>'BAR BB| Open rates'!EG52*0.82+25</f>
        <v>65625</v>
      </c>
      <c r="EH52" s="237">
        <f>'BAR BB| Open rates'!EH52*0.82+25</f>
        <v>65625</v>
      </c>
      <c r="EI52" s="237">
        <f>'BAR BB| Open rates'!EI52*0.82+25</f>
        <v>65625</v>
      </c>
      <c r="EJ52" s="237">
        <f>'BAR BB| Open rates'!EJ52*0.82+25</f>
        <v>65625</v>
      </c>
      <c r="EK52" s="237">
        <f>'BAR BB| Open rates'!EK52*0.82+25</f>
        <v>65625</v>
      </c>
      <c r="EL52" s="237">
        <f>'BAR BB| Open rates'!EL52*0.82+25</f>
        <v>65625</v>
      </c>
      <c r="EM52" s="237">
        <f>'BAR BB| Open rates'!EM52*0.82+25</f>
        <v>65625</v>
      </c>
      <c r="EN52" s="237">
        <f>'BAR BB| Open rates'!EN52*0.82+25</f>
        <v>65625</v>
      </c>
      <c r="EO52" s="237">
        <f>'BAR BB| Open rates'!EO52*0.82+25</f>
        <v>65625</v>
      </c>
      <c r="EP52" s="237">
        <f>'BAR BB| Open rates'!EP52*0.82+25</f>
        <v>65625</v>
      </c>
      <c r="EQ52" s="237">
        <f>'BAR BB| Open rates'!EQ52*0.82+25</f>
        <v>65625</v>
      </c>
      <c r="ER52" s="237">
        <f>'BAR BB| Open rates'!ER52*0.82+25</f>
        <v>65625</v>
      </c>
      <c r="ES52" s="237">
        <f>'BAR BB| Open rates'!ES52*0.82+25</f>
        <v>65625</v>
      </c>
      <c r="ET52" s="237">
        <f>'BAR BB| Open rates'!ET52*0.82+25</f>
        <v>65625</v>
      </c>
      <c r="EU52" s="237">
        <f>'BAR BB| Open rates'!EU52*0.82+25</f>
        <v>65625</v>
      </c>
      <c r="EV52" s="237">
        <f>'BAR BB| Open rates'!EV52*0.82+25</f>
        <v>65625</v>
      </c>
      <c r="EW52" s="237">
        <f>'BAR BB| Open rates'!EW52*0.82+25</f>
        <v>65625</v>
      </c>
      <c r="EX52" s="237">
        <f>'BAR BB| Open rates'!EX52*0.82+25</f>
        <v>65625</v>
      </c>
      <c r="EY52" s="237">
        <f>'BAR BB| Open rates'!EY52*0.82+25</f>
        <v>65625</v>
      </c>
      <c r="EZ52" s="237">
        <f>'BAR BB| Open rates'!EZ52*0.82+25</f>
        <v>65625</v>
      </c>
      <c r="FA52" s="237">
        <f>'BAR BB| Open rates'!FA52*0.82+25</f>
        <v>65625</v>
      </c>
      <c r="FB52" s="237">
        <f>'BAR BB| Open rates'!FB52*0.82+25</f>
        <v>65625</v>
      </c>
      <c r="FC52" s="237">
        <f>'BAR BB| Open rates'!FC52*0.82+25</f>
        <v>65625</v>
      </c>
      <c r="FD52" s="237">
        <f>'BAR BB| Open rates'!FD52*0.82+25</f>
        <v>65625</v>
      </c>
      <c r="FE52" s="237">
        <f>'BAR BB| Open rates'!FE52*0.82+25</f>
        <v>65625</v>
      </c>
      <c r="FF52" s="237">
        <f>'BAR BB| Open rates'!FF52*0.82+25</f>
        <v>65625</v>
      </c>
      <c r="FG52" s="237">
        <f>'BAR BB| Open rates'!FG52*0.82+25</f>
        <v>65625</v>
      </c>
      <c r="FH52" s="237">
        <f>'BAR BB| Open rates'!FH52*0.82+25</f>
        <v>65625</v>
      </c>
      <c r="FI52" s="237">
        <f>'BAR BB| Open rates'!FI52*0.82+25</f>
        <v>65625</v>
      </c>
      <c r="FJ52" s="237">
        <f>'BAR BB| Open rates'!FJ52*0.82+25</f>
        <v>65625</v>
      </c>
      <c r="FK52" s="237">
        <f>'BAR BB| Open rates'!FK52*0.82+25</f>
        <v>65625</v>
      </c>
      <c r="FL52" s="237">
        <f>'BAR BB| Open rates'!FL52*0.82+25</f>
        <v>65625</v>
      </c>
      <c r="FM52" s="237">
        <f>'BAR BB| Open rates'!FM52*0.82+25</f>
        <v>65625</v>
      </c>
      <c r="FN52" s="237">
        <f>'BAR BB| Open rates'!FN52*0.82+25</f>
        <v>65625</v>
      </c>
      <c r="FO52" s="237">
        <f>'BAR BB| Open rates'!FO52*0.82+25</f>
        <v>65625</v>
      </c>
      <c r="FP52" s="237">
        <f>'BAR BB| Open rates'!FP52*0.82+25</f>
        <v>65625</v>
      </c>
      <c r="FQ52" s="237">
        <f>'BAR BB| Open rates'!FQ52*0.82+25</f>
        <v>65625</v>
      </c>
      <c r="FR52" s="237">
        <f>'BAR BB| Open rates'!FR52*0.82+25</f>
        <v>65625</v>
      </c>
      <c r="FS52" s="237">
        <f>'BAR BB| Open rates'!FS52*0.82+25</f>
        <v>65625</v>
      </c>
      <c r="FT52" s="237">
        <f>'BAR BB| Open rates'!FT52*0.82+25</f>
        <v>65625</v>
      </c>
      <c r="FU52" s="237">
        <f>'BAR BB| Open rates'!FU52*0.82+25</f>
        <v>65625</v>
      </c>
      <c r="FV52" s="237">
        <f>'BAR BB| Open rates'!FV52*0.82+25</f>
        <v>65625</v>
      </c>
      <c r="FW52" s="237">
        <f>'BAR BB| Open rates'!FW52*0.82+25</f>
        <v>65625</v>
      </c>
      <c r="FX52" s="237">
        <f>'BAR BB| Open rates'!FX52*0.82+25</f>
        <v>65625</v>
      </c>
      <c r="FY52" s="237">
        <f>'BAR BB| Open rates'!FY52*0.82+25</f>
        <v>65625</v>
      </c>
      <c r="FZ52" s="237">
        <f>'BAR BB| Open rates'!FZ52*0.82+25</f>
        <v>65625</v>
      </c>
      <c r="GA52" s="237">
        <f>'BAR BB| Open rates'!GA52*0.82+25</f>
        <v>65625</v>
      </c>
      <c r="GB52" s="237">
        <f>'BAR BB| Open rates'!GB52*0.82+25</f>
        <v>65625</v>
      </c>
      <c r="GC52" s="237">
        <f>'BAR BB| Open rates'!GC52*0.82+25</f>
        <v>65625</v>
      </c>
      <c r="GD52" s="237">
        <f>'BAR BB| Open rates'!GD52*0.82+25</f>
        <v>65625</v>
      </c>
      <c r="GE52" s="237">
        <f>'BAR BB| Open rates'!GE52*0.82+25</f>
        <v>65625</v>
      </c>
    </row>
    <row r="53" spans="1:187" s="36" customFormat="1" ht="12" customHeight="1" x14ac:dyDescent="0.2">
      <c r="A53" s="237">
        <v>2</v>
      </c>
      <c r="B53" s="237">
        <f>'BAR BB| Open rates'!B53*0.82+25</f>
        <v>84485</v>
      </c>
      <c r="C53" s="237">
        <f>'BAR BB| Open rates'!C53*0.82+25</f>
        <v>84485</v>
      </c>
      <c r="D53" s="237">
        <f>'BAR BB| Open rates'!D53*0.82+25</f>
        <v>84485</v>
      </c>
      <c r="E53" s="237">
        <f>'BAR BB| Open rates'!E53*0.82+25</f>
        <v>84485</v>
      </c>
      <c r="F53" s="237">
        <f>'BAR BB| Open rates'!F53*0.82+25</f>
        <v>84485</v>
      </c>
      <c r="G53" s="237">
        <f>'BAR BB| Open rates'!G53*0.82+25</f>
        <v>84485</v>
      </c>
      <c r="H53" s="237">
        <f>'BAR BB| Open rates'!H53*0.82+25</f>
        <v>84485</v>
      </c>
      <c r="I53" s="237">
        <f>'BAR BB| Open rates'!I53*0.82+25</f>
        <v>84485</v>
      </c>
      <c r="J53" s="237">
        <f>'BAR BB| Open rates'!J53*0.82+25</f>
        <v>84485</v>
      </c>
      <c r="K53" s="237">
        <f>'BAR BB| Open rates'!K53*0.82+25</f>
        <v>84485</v>
      </c>
      <c r="L53" s="237">
        <f>'BAR BB| Open rates'!L53*0.82+25</f>
        <v>84485</v>
      </c>
      <c r="M53" s="237">
        <f>'BAR BB| Open rates'!M53*0.82+25</f>
        <v>84485</v>
      </c>
      <c r="N53" s="237">
        <f>'BAR BB| Open rates'!N53*0.82+25</f>
        <v>84485</v>
      </c>
      <c r="O53" s="237">
        <f>'BAR BB| Open rates'!O53*0.82+25</f>
        <v>84485</v>
      </c>
      <c r="P53" s="237">
        <f>'BAR BB| Open rates'!P53*0.82+25</f>
        <v>84485</v>
      </c>
      <c r="Q53" s="237">
        <f>'BAR BB| Open rates'!Q53*0.82+25</f>
        <v>84485</v>
      </c>
      <c r="R53" s="237">
        <f>'BAR BB| Open rates'!R53*0.82+25</f>
        <v>84485</v>
      </c>
      <c r="S53" s="237">
        <f>'BAR BB| Open rates'!S53*0.82+25</f>
        <v>84485</v>
      </c>
      <c r="T53" s="237">
        <f>'BAR BB| Open rates'!T53*0.82+25</f>
        <v>84485</v>
      </c>
      <c r="U53" s="237">
        <f>'BAR BB| Open rates'!U53*0.82+25</f>
        <v>84485</v>
      </c>
      <c r="V53" s="237">
        <f>'BAR BB| Open rates'!V53*0.82+25</f>
        <v>84485</v>
      </c>
      <c r="W53" s="237">
        <f>'BAR BB| Open rates'!W53*0.82+25</f>
        <v>84485</v>
      </c>
      <c r="X53" s="237">
        <f>'BAR BB| Open rates'!X53*0.82+25</f>
        <v>84485</v>
      </c>
      <c r="Y53" s="237">
        <f>'BAR BB| Open rates'!Y53*0.82+25</f>
        <v>84485</v>
      </c>
      <c r="Z53" s="237">
        <f>'BAR BB| Open rates'!Z53*0.82+25</f>
        <v>84485</v>
      </c>
      <c r="AA53" s="237">
        <f>'BAR BB| Open rates'!AA53*0.82+25</f>
        <v>84485</v>
      </c>
      <c r="AB53" s="237">
        <f>'BAR BB| Open rates'!AB53*0.82+25</f>
        <v>84485</v>
      </c>
      <c r="AC53" s="237">
        <f>'BAR BB| Open rates'!AC53*0.82+25</f>
        <v>84485</v>
      </c>
      <c r="AD53" s="237">
        <f>'BAR BB| Open rates'!AD53*0.82+25</f>
        <v>84485</v>
      </c>
      <c r="AE53" s="237">
        <f>'BAR BB| Open rates'!AE53*0.82+25</f>
        <v>84485</v>
      </c>
      <c r="AF53" s="237">
        <f>'BAR BB| Open rates'!AF53*0.82+25</f>
        <v>84485</v>
      </c>
      <c r="AG53" s="237">
        <f>'BAR BB| Open rates'!AG53*0.82+25</f>
        <v>84485</v>
      </c>
      <c r="AH53" s="237">
        <f>'BAR BB| Open rates'!AH53*0.82+25</f>
        <v>84485</v>
      </c>
      <c r="AI53" s="237">
        <f>'BAR BB| Open rates'!AI53*0.82+25</f>
        <v>84485</v>
      </c>
      <c r="AJ53" s="237">
        <f>'BAR BB| Open rates'!AJ53*0.82+25</f>
        <v>84485</v>
      </c>
      <c r="AK53" s="237">
        <f>'BAR BB| Open rates'!AK53*0.82+25</f>
        <v>84485</v>
      </c>
      <c r="AL53" s="237">
        <f>'BAR BB| Open rates'!AL53*0.82+25</f>
        <v>84485</v>
      </c>
      <c r="AM53" s="237">
        <f>'BAR BB| Open rates'!AM53*0.82+25</f>
        <v>84485</v>
      </c>
      <c r="AN53" s="237">
        <f>'BAR BB| Open rates'!AN53*0.82+25</f>
        <v>84485</v>
      </c>
      <c r="AO53" s="237">
        <f>'BAR BB| Open rates'!AO53*0.82+25</f>
        <v>84485</v>
      </c>
      <c r="AP53" s="237">
        <f>'BAR BB| Open rates'!AP53*0.82+25</f>
        <v>84485</v>
      </c>
      <c r="AQ53" s="237">
        <f>'BAR BB| Open rates'!AQ53*0.82+25</f>
        <v>84485</v>
      </c>
      <c r="AR53" s="237">
        <f>'BAR BB| Open rates'!AR53*0.82+25</f>
        <v>84485</v>
      </c>
      <c r="AS53" s="237">
        <f>'BAR BB| Open rates'!AS53*0.82+25</f>
        <v>84485</v>
      </c>
      <c r="AT53" s="237">
        <f>'BAR BB| Open rates'!AT53*0.82+25</f>
        <v>84485</v>
      </c>
      <c r="AU53" s="237">
        <f>'BAR BB| Open rates'!AU53*0.82+25</f>
        <v>84485</v>
      </c>
      <c r="AV53" s="237">
        <f>'BAR BB| Open rates'!AV53*0.82+25</f>
        <v>84485</v>
      </c>
      <c r="AW53" s="237">
        <f>'BAR BB| Open rates'!AW53*0.82+25</f>
        <v>84485</v>
      </c>
      <c r="AX53" s="237">
        <f>'BAR BB| Open rates'!AX53*0.82+25</f>
        <v>84485</v>
      </c>
      <c r="AY53" s="237">
        <f>'BAR BB| Open rates'!AY53*0.82+25</f>
        <v>84485</v>
      </c>
      <c r="AZ53" s="237">
        <f>'BAR BB| Open rates'!AZ53*0.82+25</f>
        <v>84485</v>
      </c>
      <c r="BA53" s="237">
        <f>'BAR BB| Open rates'!BA53*0.82+25</f>
        <v>84485</v>
      </c>
      <c r="BB53" s="237">
        <f>'BAR BB| Open rates'!BB53*0.82+25</f>
        <v>84485</v>
      </c>
      <c r="BC53" s="237">
        <f>'BAR BB| Open rates'!BC53*0.82+25</f>
        <v>84485</v>
      </c>
      <c r="BD53" s="237">
        <f>'BAR BB| Open rates'!BD53*0.82+25</f>
        <v>84485</v>
      </c>
      <c r="BE53" s="237">
        <f>'BAR BB| Open rates'!BE53*0.82+25</f>
        <v>84485</v>
      </c>
      <c r="BF53" s="237">
        <f>'BAR BB| Open rates'!BF53*0.82+25</f>
        <v>84485</v>
      </c>
      <c r="BG53" s="237">
        <f>'BAR BB| Open rates'!BG53*0.82+25</f>
        <v>84485</v>
      </c>
      <c r="BH53" s="237">
        <f>'BAR BB| Open rates'!BH53*0.82+25</f>
        <v>84485</v>
      </c>
      <c r="BI53" s="237">
        <f>'BAR BB| Open rates'!BI53*0.82+25</f>
        <v>84485</v>
      </c>
      <c r="BJ53" s="237">
        <f>'BAR BB| Open rates'!BJ53*0.82+25</f>
        <v>84485</v>
      </c>
      <c r="BK53" s="237">
        <f>'BAR BB| Open rates'!BK53*0.82+25</f>
        <v>84485</v>
      </c>
      <c r="BL53" s="237">
        <f>'BAR BB| Open rates'!BL53*0.82+25</f>
        <v>84485</v>
      </c>
      <c r="BM53" s="237">
        <f>'BAR BB| Open rates'!BM53*0.82+25</f>
        <v>84485</v>
      </c>
      <c r="BN53" s="237">
        <f>'BAR BB| Open rates'!BN53*0.82+25</f>
        <v>84485</v>
      </c>
      <c r="BO53" s="237">
        <f>'BAR BB| Open rates'!BO53*0.82+25</f>
        <v>84485</v>
      </c>
      <c r="BP53" s="237">
        <f>'BAR BB| Open rates'!BP53*0.82+25</f>
        <v>84485</v>
      </c>
      <c r="BQ53" s="237">
        <f>'BAR BB| Open rates'!BQ53*0.82+25</f>
        <v>68085</v>
      </c>
      <c r="BR53" s="237">
        <f>'BAR BB| Open rates'!BR53*0.82+25</f>
        <v>68085</v>
      </c>
      <c r="BS53" s="237">
        <f>'BAR BB| Open rates'!BS53*0.82+25</f>
        <v>68085</v>
      </c>
      <c r="BT53" s="237">
        <f>'BAR BB| Open rates'!BT53*0.82+25</f>
        <v>68085</v>
      </c>
      <c r="BU53" s="237">
        <f>'BAR BB| Open rates'!BU53*0.82+25</f>
        <v>68085</v>
      </c>
      <c r="BV53" s="237">
        <f>'BAR BB| Open rates'!BV53*0.82+25</f>
        <v>68085</v>
      </c>
      <c r="BW53" s="237">
        <f>'BAR BB| Open rates'!BW53*0.82+25</f>
        <v>68085</v>
      </c>
      <c r="BX53" s="237">
        <f>'BAR BB| Open rates'!BX53*0.82+25</f>
        <v>68085</v>
      </c>
      <c r="BY53" s="237">
        <f>'BAR BB| Open rates'!BY53*0.82+25</f>
        <v>68085</v>
      </c>
      <c r="BZ53" s="237">
        <f>'BAR BB| Open rates'!BZ53*0.82+25</f>
        <v>68085</v>
      </c>
      <c r="CA53" s="237">
        <f>'BAR BB| Open rates'!CA53*0.82+25</f>
        <v>68085</v>
      </c>
      <c r="CB53" s="237">
        <f>'BAR BB| Open rates'!CB53*0.82+25</f>
        <v>68085</v>
      </c>
      <c r="CC53" s="237">
        <f>'BAR BB| Open rates'!CC53*0.82+25</f>
        <v>68085</v>
      </c>
      <c r="CD53" s="237">
        <f>'BAR BB| Open rates'!CD53*0.82+25</f>
        <v>68085</v>
      </c>
      <c r="CE53" s="237">
        <f>'BAR BB| Open rates'!CE53*0.82+25</f>
        <v>68085</v>
      </c>
      <c r="CF53" s="237">
        <f>'BAR BB| Open rates'!CF53*0.82+25</f>
        <v>68085</v>
      </c>
      <c r="CG53" s="237">
        <f>'BAR BB| Open rates'!CG53*0.82+25</f>
        <v>68085</v>
      </c>
      <c r="CH53" s="237">
        <f>'BAR BB| Open rates'!CH53*0.82+25</f>
        <v>68085</v>
      </c>
      <c r="CI53" s="237">
        <f>'BAR BB| Open rates'!CI53*0.82+25</f>
        <v>68085</v>
      </c>
      <c r="CJ53" s="237">
        <f>'BAR BB| Open rates'!CJ53*0.82+25</f>
        <v>68085</v>
      </c>
      <c r="CK53" s="237">
        <f>'BAR BB| Open rates'!CK53*0.82+25</f>
        <v>68085</v>
      </c>
      <c r="CL53" s="237">
        <f>'BAR BB| Open rates'!CL53*0.82+25</f>
        <v>68085</v>
      </c>
      <c r="CM53" s="237">
        <f>'BAR BB| Open rates'!CM53*0.82+25</f>
        <v>68085</v>
      </c>
      <c r="CN53" s="237">
        <f>'BAR BB| Open rates'!CN53*0.82+25</f>
        <v>68085</v>
      </c>
      <c r="CO53" s="237">
        <f>'BAR BB| Open rates'!CO53*0.82+25</f>
        <v>68085</v>
      </c>
      <c r="CP53" s="237">
        <f>'BAR BB| Open rates'!CP53*0.82+25</f>
        <v>68085</v>
      </c>
      <c r="CQ53" s="237">
        <f>'BAR BB| Open rates'!CQ53*0.82+25</f>
        <v>68085</v>
      </c>
      <c r="CR53" s="237">
        <f>'BAR BB| Open rates'!CR53*0.82+25</f>
        <v>68085</v>
      </c>
      <c r="CS53" s="237">
        <f>'BAR BB| Open rates'!CS53*0.82+25</f>
        <v>68085</v>
      </c>
      <c r="CT53" s="237">
        <f>'BAR BB| Open rates'!CT53*0.82+25</f>
        <v>68085</v>
      </c>
      <c r="CU53" s="237">
        <f>'BAR BB| Open rates'!CU53*0.82+25</f>
        <v>68085</v>
      </c>
      <c r="CV53" s="237">
        <f>'BAR BB| Open rates'!CV53*0.82+25</f>
        <v>68085</v>
      </c>
      <c r="CW53" s="237">
        <f>'BAR BB| Open rates'!CW53*0.82+25</f>
        <v>68085</v>
      </c>
      <c r="CX53" s="237">
        <f>'BAR BB| Open rates'!CX53*0.82+25</f>
        <v>68085</v>
      </c>
      <c r="CY53" s="237">
        <f>'BAR BB| Open rates'!CY53*0.82+25</f>
        <v>68085</v>
      </c>
      <c r="CZ53" s="237">
        <f>'BAR BB| Open rates'!CZ53*0.82+25</f>
        <v>68085</v>
      </c>
      <c r="DA53" s="237">
        <f>'BAR BB| Open rates'!DA53*0.82+25</f>
        <v>68085</v>
      </c>
      <c r="DB53" s="237">
        <f>'BAR BB| Open rates'!DB53*0.82+25</f>
        <v>68085</v>
      </c>
      <c r="DC53" s="237">
        <f>'BAR BB| Open rates'!DC53*0.82+25</f>
        <v>68085</v>
      </c>
      <c r="DD53" s="237">
        <f>'BAR BB| Open rates'!DD53*0.82+25</f>
        <v>68085</v>
      </c>
      <c r="DE53" s="237">
        <f>'BAR BB| Open rates'!DE53*0.82+25</f>
        <v>68085</v>
      </c>
      <c r="DF53" s="237">
        <f>'BAR BB| Open rates'!DF53*0.82+25</f>
        <v>68085</v>
      </c>
      <c r="DG53" s="237">
        <f>'BAR BB| Open rates'!DG53*0.82+25</f>
        <v>68085</v>
      </c>
      <c r="DH53" s="237">
        <f>'BAR BB| Open rates'!DH53*0.82+25</f>
        <v>68085</v>
      </c>
      <c r="DI53" s="237">
        <f>'BAR BB| Open rates'!DI53*0.82+25</f>
        <v>68085</v>
      </c>
      <c r="DJ53" s="237">
        <f>'BAR BB| Open rates'!DJ53*0.82+25</f>
        <v>68085</v>
      </c>
      <c r="DK53" s="237">
        <f>'BAR BB| Open rates'!DK53*0.82+25</f>
        <v>68085</v>
      </c>
      <c r="DL53" s="237">
        <f>'BAR BB| Open rates'!DL53*0.82+25</f>
        <v>68085</v>
      </c>
      <c r="DM53" s="237">
        <f>'BAR BB| Open rates'!DM53*0.82+25</f>
        <v>68085</v>
      </c>
      <c r="DN53" s="237">
        <f>'BAR BB| Open rates'!DN53*0.82+25</f>
        <v>68085</v>
      </c>
      <c r="DO53" s="237">
        <f>'BAR BB| Open rates'!DO53*0.82+25</f>
        <v>68085</v>
      </c>
      <c r="DP53" s="237">
        <f>'BAR BB| Open rates'!DP53*0.82+25</f>
        <v>68085</v>
      </c>
      <c r="DQ53" s="237">
        <f>'BAR BB| Open rates'!DQ53*0.82+25</f>
        <v>68085</v>
      </c>
      <c r="DR53" s="237">
        <f>'BAR BB| Open rates'!DR53*0.82+25</f>
        <v>68085</v>
      </c>
      <c r="DS53" s="237">
        <f>'BAR BB| Open rates'!DS53*0.82+25</f>
        <v>68085</v>
      </c>
      <c r="DT53" s="237">
        <f>'BAR BB| Open rates'!DT53*0.82+25</f>
        <v>68085</v>
      </c>
      <c r="DU53" s="237">
        <f>'BAR BB| Open rates'!DU53*0.82+25</f>
        <v>68085</v>
      </c>
      <c r="DV53" s="237">
        <f>'BAR BB| Open rates'!DV53*0.82+25</f>
        <v>68085</v>
      </c>
      <c r="DW53" s="237">
        <f>'BAR BB| Open rates'!DW53*0.82+25</f>
        <v>68085</v>
      </c>
      <c r="DX53" s="237">
        <f>'BAR BB| Open rates'!DX53*0.82+25</f>
        <v>68085</v>
      </c>
      <c r="DY53" s="237">
        <f>'BAR BB| Open rates'!DY53*0.82+25</f>
        <v>68085</v>
      </c>
      <c r="DZ53" s="237">
        <f>'BAR BB| Open rates'!DZ53*0.82+25</f>
        <v>68085</v>
      </c>
      <c r="EA53" s="237">
        <f>'BAR BB| Open rates'!EA53*0.82+25</f>
        <v>68085</v>
      </c>
      <c r="EB53" s="237">
        <f>'BAR BB| Open rates'!EB53*0.82+25</f>
        <v>68085</v>
      </c>
      <c r="EC53" s="237">
        <f>'BAR BB| Open rates'!EC53*0.82+25</f>
        <v>68085</v>
      </c>
      <c r="ED53" s="237">
        <f>'BAR BB| Open rates'!ED53*0.82+25</f>
        <v>68085</v>
      </c>
      <c r="EE53" s="237">
        <f>'BAR BB| Open rates'!EE53*0.82+25</f>
        <v>68085</v>
      </c>
      <c r="EF53" s="237">
        <f>'BAR BB| Open rates'!EF53*0.82+25</f>
        <v>68085</v>
      </c>
      <c r="EG53" s="237">
        <f>'BAR BB| Open rates'!EG53*0.82+25</f>
        <v>68085</v>
      </c>
      <c r="EH53" s="237">
        <f>'BAR BB| Open rates'!EH53*0.82+25</f>
        <v>68085</v>
      </c>
      <c r="EI53" s="237">
        <f>'BAR BB| Open rates'!EI53*0.82+25</f>
        <v>68085</v>
      </c>
      <c r="EJ53" s="237">
        <f>'BAR BB| Open rates'!EJ53*0.82+25</f>
        <v>68085</v>
      </c>
      <c r="EK53" s="237">
        <f>'BAR BB| Open rates'!EK53*0.82+25</f>
        <v>68085</v>
      </c>
      <c r="EL53" s="237">
        <f>'BAR BB| Open rates'!EL53*0.82+25</f>
        <v>68085</v>
      </c>
      <c r="EM53" s="237">
        <f>'BAR BB| Open rates'!EM53*0.82+25</f>
        <v>68085</v>
      </c>
      <c r="EN53" s="237">
        <f>'BAR BB| Open rates'!EN53*0.82+25</f>
        <v>68085</v>
      </c>
      <c r="EO53" s="237">
        <f>'BAR BB| Open rates'!EO53*0.82+25</f>
        <v>68085</v>
      </c>
      <c r="EP53" s="237">
        <f>'BAR BB| Open rates'!EP53*0.82+25</f>
        <v>68085</v>
      </c>
      <c r="EQ53" s="237">
        <f>'BAR BB| Open rates'!EQ53*0.82+25</f>
        <v>68085</v>
      </c>
      <c r="ER53" s="237">
        <f>'BAR BB| Open rates'!ER53*0.82+25</f>
        <v>68085</v>
      </c>
      <c r="ES53" s="237">
        <f>'BAR BB| Open rates'!ES53*0.82+25</f>
        <v>68085</v>
      </c>
      <c r="ET53" s="237">
        <f>'BAR BB| Open rates'!ET53*0.82+25</f>
        <v>68085</v>
      </c>
      <c r="EU53" s="237">
        <f>'BAR BB| Open rates'!EU53*0.82+25</f>
        <v>68085</v>
      </c>
      <c r="EV53" s="237">
        <f>'BAR BB| Open rates'!EV53*0.82+25</f>
        <v>68085</v>
      </c>
      <c r="EW53" s="237">
        <f>'BAR BB| Open rates'!EW53*0.82+25</f>
        <v>68085</v>
      </c>
      <c r="EX53" s="237">
        <f>'BAR BB| Open rates'!EX53*0.82+25</f>
        <v>68085</v>
      </c>
      <c r="EY53" s="237">
        <f>'BAR BB| Open rates'!EY53*0.82+25</f>
        <v>68085</v>
      </c>
      <c r="EZ53" s="237">
        <f>'BAR BB| Open rates'!EZ53*0.82+25</f>
        <v>68085</v>
      </c>
      <c r="FA53" s="237">
        <f>'BAR BB| Open rates'!FA53*0.82+25</f>
        <v>68085</v>
      </c>
      <c r="FB53" s="237">
        <f>'BAR BB| Open rates'!FB53*0.82+25</f>
        <v>68085</v>
      </c>
      <c r="FC53" s="237">
        <f>'BAR BB| Open rates'!FC53*0.82+25</f>
        <v>68085</v>
      </c>
      <c r="FD53" s="237">
        <f>'BAR BB| Open rates'!FD53*0.82+25</f>
        <v>68085</v>
      </c>
      <c r="FE53" s="237">
        <f>'BAR BB| Open rates'!FE53*0.82+25</f>
        <v>68085</v>
      </c>
      <c r="FF53" s="237">
        <f>'BAR BB| Open rates'!FF53*0.82+25</f>
        <v>68085</v>
      </c>
      <c r="FG53" s="237">
        <f>'BAR BB| Open rates'!FG53*0.82+25</f>
        <v>68085</v>
      </c>
      <c r="FH53" s="237">
        <f>'BAR BB| Open rates'!FH53*0.82+25</f>
        <v>68085</v>
      </c>
      <c r="FI53" s="237">
        <f>'BAR BB| Open rates'!FI53*0.82+25</f>
        <v>68085</v>
      </c>
      <c r="FJ53" s="237">
        <f>'BAR BB| Open rates'!FJ53*0.82+25</f>
        <v>68085</v>
      </c>
      <c r="FK53" s="237">
        <f>'BAR BB| Open rates'!FK53*0.82+25</f>
        <v>68085</v>
      </c>
      <c r="FL53" s="237">
        <f>'BAR BB| Open rates'!FL53*0.82+25</f>
        <v>68085</v>
      </c>
      <c r="FM53" s="237">
        <f>'BAR BB| Open rates'!FM53*0.82+25</f>
        <v>68085</v>
      </c>
      <c r="FN53" s="237">
        <f>'BAR BB| Open rates'!FN53*0.82+25</f>
        <v>68085</v>
      </c>
      <c r="FO53" s="237">
        <f>'BAR BB| Open rates'!FO53*0.82+25</f>
        <v>68085</v>
      </c>
      <c r="FP53" s="237">
        <f>'BAR BB| Open rates'!FP53*0.82+25</f>
        <v>68085</v>
      </c>
      <c r="FQ53" s="237">
        <f>'BAR BB| Open rates'!FQ53*0.82+25</f>
        <v>68085</v>
      </c>
      <c r="FR53" s="237">
        <f>'BAR BB| Open rates'!FR53*0.82+25</f>
        <v>68085</v>
      </c>
      <c r="FS53" s="237">
        <f>'BAR BB| Open rates'!FS53*0.82+25</f>
        <v>68085</v>
      </c>
      <c r="FT53" s="237">
        <f>'BAR BB| Open rates'!FT53*0.82+25</f>
        <v>68085</v>
      </c>
      <c r="FU53" s="237">
        <f>'BAR BB| Open rates'!FU53*0.82+25</f>
        <v>68085</v>
      </c>
      <c r="FV53" s="237">
        <f>'BAR BB| Open rates'!FV53*0.82+25</f>
        <v>68085</v>
      </c>
      <c r="FW53" s="237">
        <f>'BAR BB| Open rates'!FW53*0.82+25</f>
        <v>68085</v>
      </c>
      <c r="FX53" s="237">
        <f>'BAR BB| Open rates'!FX53*0.82+25</f>
        <v>68085</v>
      </c>
      <c r="FY53" s="237">
        <f>'BAR BB| Open rates'!FY53*0.82+25</f>
        <v>68085</v>
      </c>
      <c r="FZ53" s="237">
        <f>'BAR BB| Open rates'!FZ53*0.82+25</f>
        <v>68085</v>
      </c>
      <c r="GA53" s="237">
        <f>'BAR BB| Open rates'!GA53*0.82+25</f>
        <v>68085</v>
      </c>
      <c r="GB53" s="237">
        <f>'BAR BB| Open rates'!GB53*0.82+25</f>
        <v>68085</v>
      </c>
      <c r="GC53" s="237">
        <f>'BAR BB| Open rates'!GC53*0.82+25</f>
        <v>68085</v>
      </c>
      <c r="GD53" s="237">
        <f>'BAR BB| Open rates'!GD53*0.82+25</f>
        <v>68085</v>
      </c>
      <c r="GE53" s="237">
        <f>'BAR BB| Open rates'!GE53*0.82+25</f>
        <v>68085</v>
      </c>
    </row>
    <row r="54" spans="1:187" s="36" customFormat="1" ht="12" customHeight="1" x14ac:dyDescent="0.2">
      <c r="A54" s="237">
        <v>3</v>
      </c>
      <c r="B54" s="237">
        <f>'BAR BB| Open rates'!B54*0.82+25</f>
        <v>86945</v>
      </c>
      <c r="C54" s="237">
        <f>'BAR BB| Open rates'!C54*0.82+25</f>
        <v>86945</v>
      </c>
      <c r="D54" s="237">
        <f>'BAR BB| Open rates'!D54*0.82+25</f>
        <v>86945</v>
      </c>
      <c r="E54" s="237">
        <f>'BAR BB| Open rates'!E54*0.82+25</f>
        <v>86945</v>
      </c>
      <c r="F54" s="237">
        <f>'BAR BB| Open rates'!F54*0.82+25</f>
        <v>86945</v>
      </c>
      <c r="G54" s="237">
        <f>'BAR BB| Open rates'!G54*0.82+25</f>
        <v>86945</v>
      </c>
      <c r="H54" s="237">
        <f>'BAR BB| Open rates'!H54*0.82+25</f>
        <v>86945</v>
      </c>
      <c r="I54" s="237">
        <f>'BAR BB| Open rates'!I54*0.82+25</f>
        <v>86945</v>
      </c>
      <c r="J54" s="237">
        <f>'BAR BB| Open rates'!J54*0.82+25</f>
        <v>86945</v>
      </c>
      <c r="K54" s="237">
        <f>'BAR BB| Open rates'!K54*0.82+25</f>
        <v>86945</v>
      </c>
      <c r="L54" s="237">
        <f>'BAR BB| Open rates'!L54*0.82+25</f>
        <v>86945</v>
      </c>
      <c r="M54" s="237">
        <f>'BAR BB| Open rates'!M54*0.82+25</f>
        <v>86945</v>
      </c>
      <c r="N54" s="237">
        <f>'BAR BB| Open rates'!N54*0.82+25</f>
        <v>86945</v>
      </c>
      <c r="O54" s="237">
        <f>'BAR BB| Open rates'!O54*0.82+25</f>
        <v>86945</v>
      </c>
      <c r="P54" s="237">
        <f>'BAR BB| Open rates'!P54*0.82+25</f>
        <v>86945</v>
      </c>
      <c r="Q54" s="237">
        <f>'BAR BB| Open rates'!Q54*0.82+25</f>
        <v>86945</v>
      </c>
      <c r="R54" s="237">
        <f>'BAR BB| Open rates'!R54*0.82+25</f>
        <v>86945</v>
      </c>
      <c r="S54" s="237">
        <f>'BAR BB| Open rates'!S54*0.82+25</f>
        <v>86945</v>
      </c>
      <c r="T54" s="237">
        <f>'BAR BB| Open rates'!T54*0.82+25</f>
        <v>86945</v>
      </c>
      <c r="U54" s="237">
        <f>'BAR BB| Open rates'!U54*0.82+25</f>
        <v>86945</v>
      </c>
      <c r="V54" s="237">
        <f>'BAR BB| Open rates'!V54*0.82+25</f>
        <v>86945</v>
      </c>
      <c r="W54" s="237">
        <f>'BAR BB| Open rates'!W54*0.82+25</f>
        <v>86945</v>
      </c>
      <c r="X54" s="237">
        <f>'BAR BB| Open rates'!X54*0.82+25</f>
        <v>86945</v>
      </c>
      <c r="Y54" s="237">
        <f>'BAR BB| Open rates'!Y54*0.82+25</f>
        <v>86945</v>
      </c>
      <c r="Z54" s="237">
        <f>'BAR BB| Open rates'!Z54*0.82+25</f>
        <v>86945</v>
      </c>
      <c r="AA54" s="237">
        <f>'BAR BB| Open rates'!AA54*0.82+25</f>
        <v>86945</v>
      </c>
      <c r="AB54" s="237">
        <f>'BAR BB| Open rates'!AB54*0.82+25</f>
        <v>86945</v>
      </c>
      <c r="AC54" s="237">
        <f>'BAR BB| Open rates'!AC54*0.82+25</f>
        <v>86945</v>
      </c>
      <c r="AD54" s="237">
        <f>'BAR BB| Open rates'!AD54*0.82+25</f>
        <v>86945</v>
      </c>
      <c r="AE54" s="237">
        <f>'BAR BB| Open rates'!AE54*0.82+25</f>
        <v>86945</v>
      </c>
      <c r="AF54" s="237">
        <f>'BAR BB| Open rates'!AF54*0.82+25</f>
        <v>86945</v>
      </c>
      <c r="AG54" s="237">
        <f>'BAR BB| Open rates'!AG54*0.82+25</f>
        <v>86945</v>
      </c>
      <c r="AH54" s="237">
        <f>'BAR BB| Open rates'!AH54*0.82+25</f>
        <v>86945</v>
      </c>
      <c r="AI54" s="237">
        <f>'BAR BB| Open rates'!AI54*0.82+25</f>
        <v>86945</v>
      </c>
      <c r="AJ54" s="237">
        <f>'BAR BB| Open rates'!AJ54*0.82+25</f>
        <v>86945</v>
      </c>
      <c r="AK54" s="237">
        <f>'BAR BB| Open rates'!AK54*0.82+25</f>
        <v>86945</v>
      </c>
      <c r="AL54" s="237">
        <f>'BAR BB| Open rates'!AL54*0.82+25</f>
        <v>86945</v>
      </c>
      <c r="AM54" s="237">
        <f>'BAR BB| Open rates'!AM54*0.82+25</f>
        <v>86945</v>
      </c>
      <c r="AN54" s="237">
        <f>'BAR BB| Open rates'!AN54*0.82+25</f>
        <v>86945</v>
      </c>
      <c r="AO54" s="237">
        <f>'BAR BB| Open rates'!AO54*0.82+25</f>
        <v>86945</v>
      </c>
      <c r="AP54" s="237">
        <f>'BAR BB| Open rates'!AP54*0.82+25</f>
        <v>86945</v>
      </c>
      <c r="AQ54" s="237">
        <f>'BAR BB| Open rates'!AQ54*0.82+25</f>
        <v>86945</v>
      </c>
      <c r="AR54" s="237">
        <f>'BAR BB| Open rates'!AR54*0.82+25</f>
        <v>86945</v>
      </c>
      <c r="AS54" s="237">
        <f>'BAR BB| Open rates'!AS54*0.82+25</f>
        <v>86945</v>
      </c>
      <c r="AT54" s="237">
        <f>'BAR BB| Open rates'!AT54*0.82+25</f>
        <v>86945</v>
      </c>
      <c r="AU54" s="237">
        <f>'BAR BB| Open rates'!AU54*0.82+25</f>
        <v>86945</v>
      </c>
      <c r="AV54" s="237">
        <f>'BAR BB| Open rates'!AV54*0.82+25</f>
        <v>86945</v>
      </c>
      <c r="AW54" s="237">
        <f>'BAR BB| Open rates'!AW54*0.82+25</f>
        <v>86945</v>
      </c>
      <c r="AX54" s="237">
        <f>'BAR BB| Open rates'!AX54*0.82+25</f>
        <v>86945</v>
      </c>
      <c r="AY54" s="237">
        <f>'BAR BB| Open rates'!AY54*0.82+25</f>
        <v>86945</v>
      </c>
      <c r="AZ54" s="237">
        <f>'BAR BB| Open rates'!AZ54*0.82+25</f>
        <v>86945</v>
      </c>
      <c r="BA54" s="237">
        <f>'BAR BB| Open rates'!BA54*0.82+25</f>
        <v>86945</v>
      </c>
      <c r="BB54" s="237">
        <f>'BAR BB| Open rates'!BB54*0.82+25</f>
        <v>86945</v>
      </c>
      <c r="BC54" s="237">
        <f>'BAR BB| Open rates'!BC54*0.82+25</f>
        <v>86945</v>
      </c>
      <c r="BD54" s="237">
        <f>'BAR BB| Open rates'!BD54*0.82+25</f>
        <v>86945</v>
      </c>
      <c r="BE54" s="237">
        <f>'BAR BB| Open rates'!BE54*0.82+25</f>
        <v>86945</v>
      </c>
      <c r="BF54" s="237">
        <f>'BAR BB| Open rates'!BF54*0.82+25</f>
        <v>86945</v>
      </c>
      <c r="BG54" s="237">
        <f>'BAR BB| Open rates'!BG54*0.82+25</f>
        <v>86945</v>
      </c>
      <c r="BH54" s="237">
        <f>'BAR BB| Open rates'!BH54*0.82+25</f>
        <v>86945</v>
      </c>
      <c r="BI54" s="237">
        <f>'BAR BB| Open rates'!BI54*0.82+25</f>
        <v>86945</v>
      </c>
      <c r="BJ54" s="237">
        <f>'BAR BB| Open rates'!BJ54*0.82+25</f>
        <v>86945</v>
      </c>
      <c r="BK54" s="237">
        <f>'BAR BB| Open rates'!BK54*0.82+25</f>
        <v>86945</v>
      </c>
      <c r="BL54" s="237">
        <f>'BAR BB| Open rates'!BL54*0.82+25</f>
        <v>86945</v>
      </c>
      <c r="BM54" s="237">
        <f>'BAR BB| Open rates'!BM54*0.82+25</f>
        <v>86945</v>
      </c>
      <c r="BN54" s="237">
        <f>'BAR BB| Open rates'!BN54*0.82+25</f>
        <v>86945</v>
      </c>
      <c r="BO54" s="237">
        <f>'BAR BB| Open rates'!BO54*0.82+25</f>
        <v>86945</v>
      </c>
      <c r="BP54" s="237">
        <f>'BAR BB| Open rates'!BP54*0.82+25</f>
        <v>86945</v>
      </c>
      <c r="BQ54" s="237">
        <f>'BAR BB| Open rates'!BQ54*0.82+25</f>
        <v>70545</v>
      </c>
      <c r="BR54" s="237">
        <f>'BAR BB| Open rates'!BR54*0.82+25</f>
        <v>70545</v>
      </c>
      <c r="BS54" s="237">
        <f>'BAR BB| Open rates'!BS54*0.82+25</f>
        <v>70545</v>
      </c>
      <c r="BT54" s="237">
        <f>'BAR BB| Open rates'!BT54*0.82+25</f>
        <v>70545</v>
      </c>
      <c r="BU54" s="237">
        <f>'BAR BB| Open rates'!BU54*0.82+25</f>
        <v>70545</v>
      </c>
      <c r="BV54" s="237">
        <f>'BAR BB| Open rates'!BV54*0.82+25</f>
        <v>70545</v>
      </c>
      <c r="BW54" s="237">
        <f>'BAR BB| Open rates'!BW54*0.82+25</f>
        <v>70545</v>
      </c>
      <c r="BX54" s="237">
        <f>'BAR BB| Open rates'!BX54*0.82+25</f>
        <v>70545</v>
      </c>
      <c r="BY54" s="237">
        <f>'BAR BB| Open rates'!BY54*0.82+25</f>
        <v>70545</v>
      </c>
      <c r="BZ54" s="237">
        <f>'BAR BB| Open rates'!BZ54*0.82+25</f>
        <v>70545</v>
      </c>
      <c r="CA54" s="237">
        <f>'BAR BB| Open rates'!CA54*0.82+25</f>
        <v>70545</v>
      </c>
      <c r="CB54" s="237">
        <f>'BAR BB| Open rates'!CB54*0.82+25</f>
        <v>70545</v>
      </c>
      <c r="CC54" s="237">
        <f>'BAR BB| Open rates'!CC54*0.82+25</f>
        <v>70545</v>
      </c>
      <c r="CD54" s="237">
        <f>'BAR BB| Open rates'!CD54*0.82+25</f>
        <v>70545</v>
      </c>
      <c r="CE54" s="237">
        <f>'BAR BB| Open rates'!CE54*0.82+25</f>
        <v>70545</v>
      </c>
      <c r="CF54" s="237">
        <f>'BAR BB| Open rates'!CF54*0.82+25</f>
        <v>70545</v>
      </c>
      <c r="CG54" s="237">
        <f>'BAR BB| Open rates'!CG54*0.82+25</f>
        <v>70545</v>
      </c>
      <c r="CH54" s="237">
        <f>'BAR BB| Open rates'!CH54*0.82+25</f>
        <v>70545</v>
      </c>
      <c r="CI54" s="237">
        <f>'BAR BB| Open rates'!CI54*0.82+25</f>
        <v>70545</v>
      </c>
      <c r="CJ54" s="237">
        <f>'BAR BB| Open rates'!CJ54*0.82+25</f>
        <v>70545</v>
      </c>
      <c r="CK54" s="237">
        <f>'BAR BB| Open rates'!CK54*0.82+25</f>
        <v>70545</v>
      </c>
      <c r="CL54" s="237">
        <f>'BAR BB| Open rates'!CL54*0.82+25</f>
        <v>70545</v>
      </c>
      <c r="CM54" s="237">
        <f>'BAR BB| Open rates'!CM54*0.82+25</f>
        <v>70545</v>
      </c>
      <c r="CN54" s="237">
        <f>'BAR BB| Open rates'!CN54*0.82+25</f>
        <v>70545</v>
      </c>
      <c r="CO54" s="237">
        <f>'BAR BB| Open rates'!CO54*0.82+25</f>
        <v>70545</v>
      </c>
      <c r="CP54" s="237">
        <f>'BAR BB| Open rates'!CP54*0.82+25</f>
        <v>70545</v>
      </c>
      <c r="CQ54" s="237">
        <f>'BAR BB| Open rates'!CQ54*0.82+25</f>
        <v>70545</v>
      </c>
      <c r="CR54" s="237">
        <f>'BAR BB| Open rates'!CR54*0.82+25</f>
        <v>70545</v>
      </c>
      <c r="CS54" s="237">
        <f>'BAR BB| Open rates'!CS54*0.82+25</f>
        <v>70545</v>
      </c>
      <c r="CT54" s="237">
        <f>'BAR BB| Open rates'!CT54*0.82+25</f>
        <v>70545</v>
      </c>
      <c r="CU54" s="237">
        <f>'BAR BB| Open rates'!CU54*0.82+25</f>
        <v>70545</v>
      </c>
      <c r="CV54" s="237">
        <f>'BAR BB| Open rates'!CV54*0.82+25</f>
        <v>70545</v>
      </c>
      <c r="CW54" s="237">
        <f>'BAR BB| Open rates'!CW54*0.82+25</f>
        <v>70545</v>
      </c>
      <c r="CX54" s="237">
        <f>'BAR BB| Open rates'!CX54*0.82+25</f>
        <v>70545</v>
      </c>
      <c r="CY54" s="237">
        <f>'BAR BB| Open rates'!CY54*0.82+25</f>
        <v>70545</v>
      </c>
      <c r="CZ54" s="237">
        <f>'BAR BB| Open rates'!CZ54*0.82+25</f>
        <v>70545</v>
      </c>
      <c r="DA54" s="237">
        <f>'BAR BB| Open rates'!DA54*0.82+25</f>
        <v>70545</v>
      </c>
      <c r="DB54" s="237">
        <f>'BAR BB| Open rates'!DB54*0.82+25</f>
        <v>70545</v>
      </c>
      <c r="DC54" s="237">
        <f>'BAR BB| Open rates'!DC54*0.82+25</f>
        <v>70545</v>
      </c>
      <c r="DD54" s="237">
        <f>'BAR BB| Open rates'!DD54*0.82+25</f>
        <v>70545</v>
      </c>
      <c r="DE54" s="237">
        <f>'BAR BB| Open rates'!DE54*0.82+25</f>
        <v>70545</v>
      </c>
      <c r="DF54" s="237">
        <f>'BAR BB| Open rates'!DF54*0.82+25</f>
        <v>70545</v>
      </c>
      <c r="DG54" s="237">
        <f>'BAR BB| Open rates'!DG54*0.82+25</f>
        <v>70545</v>
      </c>
      <c r="DH54" s="237">
        <f>'BAR BB| Open rates'!DH54*0.82+25</f>
        <v>70545</v>
      </c>
      <c r="DI54" s="237">
        <f>'BAR BB| Open rates'!DI54*0.82+25</f>
        <v>70545</v>
      </c>
      <c r="DJ54" s="237">
        <f>'BAR BB| Open rates'!DJ54*0.82+25</f>
        <v>70545</v>
      </c>
      <c r="DK54" s="237">
        <f>'BAR BB| Open rates'!DK54*0.82+25</f>
        <v>70545</v>
      </c>
      <c r="DL54" s="237">
        <f>'BAR BB| Open rates'!DL54*0.82+25</f>
        <v>70545</v>
      </c>
      <c r="DM54" s="237">
        <f>'BAR BB| Open rates'!DM54*0.82+25</f>
        <v>70545</v>
      </c>
      <c r="DN54" s="237">
        <f>'BAR BB| Open rates'!DN54*0.82+25</f>
        <v>70545</v>
      </c>
      <c r="DO54" s="237">
        <f>'BAR BB| Open rates'!DO54*0.82+25</f>
        <v>70545</v>
      </c>
      <c r="DP54" s="237">
        <f>'BAR BB| Open rates'!DP54*0.82+25</f>
        <v>70545</v>
      </c>
      <c r="DQ54" s="237">
        <f>'BAR BB| Open rates'!DQ54*0.82+25</f>
        <v>70545</v>
      </c>
      <c r="DR54" s="237">
        <f>'BAR BB| Open rates'!DR54*0.82+25</f>
        <v>70545</v>
      </c>
      <c r="DS54" s="237">
        <f>'BAR BB| Open rates'!DS54*0.82+25</f>
        <v>70545</v>
      </c>
      <c r="DT54" s="237">
        <f>'BAR BB| Open rates'!DT54*0.82+25</f>
        <v>70545</v>
      </c>
      <c r="DU54" s="237">
        <f>'BAR BB| Open rates'!DU54*0.82+25</f>
        <v>70545</v>
      </c>
      <c r="DV54" s="237">
        <f>'BAR BB| Open rates'!DV54*0.82+25</f>
        <v>70545</v>
      </c>
      <c r="DW54" s="237">
        <f>'BAR BB| Open rates'!DW54*0.82+25</f>
        <v>70545</v>
      </c>
      <c r="DX54" s="237">
        <f>'BAR BB| Open rates'!DX54*0.82+25</f>
        <v>70545</v>
      </c>
      <c r="DY54" s="237">
        <f>'BAR BB| Open rates'!DY54*0.82+25</f>
        <v>70545</v>
      </c>
      <c r="DZ54" s="237">
        <f>'BAR BB| Open rates'!DZ54*0.82+25</f>
        <v>70545</v>
      </c>
      <c r="EA54" s="237">
        <f>'BAR BB| Open rates'!EA54*0.82+25</f>
        <v>70545</v>
      </c>
      <c r="EB54" s="237">
        <f>'BAR BB| Open rates'!EB54*0.82+25</f>
        <v>70545</v>
      </c>
      <c r="EC54" s="237">
        <f>'BAR BB| Open rates'!EC54*0.82+25</f>
        <v>70545</v>
      </c>
      <c r="ED54" s="237">
        <f>'BAR BB| Open rates'!ED54*0.82+25</f>
        <v>70545</v>
      </c>
      <c r="EE54" s="237">
        <f>'BAR BB| Open rates'!EE54*0.82+25</f>
        <v>70545</v>
      </c>
      <c r="EF54" s="237">
        <f>'BAR BB| Open rates'!EF54*0.82+25</f>
        <v>70545</v>
      </c>
      <c r="EG54" s="237">
        <f>'BAR BB| Open rates'!EG54*0.82+25</f>
        <v>70545</v>
      </c>
      <c r="EH54" s="237">
        <f>'BAR BB| Open rates'!EH54*0.82+25</f>
        <v>70545</v>
      </c>
      <c r="EI54" s="237">
        <f>'BAR BB| Open rates'!EI54*0.82+25</f>
        <v>70545</v>
      </c>
      <c r="EJ54" s="237">
        <f>'BAR BB| Open rates'!EJ54*0.82+25</f>
        <v>70545</v>
      </c>
      <c r="EK54" s="237">
        <f>'BAR BB| Open rates'!EK54*0.82+25</f>
        <v>70545</v>
      </c>
      <c r="EL54" s="237">
        <f>'BAR BB| Open rates'!EL54*0.82+25</f>
        <v>70545</v>
      </c>
      <c r="EM54" s="237">
        <f>'BAR BB| Open rates'!EM54*0.82+25</f>
        <v>70545</v>
      </c>
      <c r="EN54" s="237">
        <f>'BAR BB| Open rates'!EN54*0.82+25</f>
        <v>70545</v>
      </c>
      <c r="EO54" s="237">
        <f>'BAR BB| Open rates'!EO54*0.82+25</f>
        <v>70545</v>
      </c>
      <c r="EP54" s="237">
        <f>'BAR BB| Open rates'!EP54*0.82+25</f>
        <v>70545</v>
      </c>
      <c r="EQ54" s="237">
        <f>'BAR BB| Open rates'!EQ54*0.82+25</f>
        <v>70545</v>
      </c>
      <c r="ER54" s="237">
        <f>'BAR BB| Open rates'!ER54*0.82+25</f>
        <v>70545</v>
      </c>
      <c r="ES54" s="237">
        <f>'BAR BB| Open rates'!ES54*0.82+25</f>
        <v>70545</v>
      </c>
      <c r="ET54" s="237">
        <f>'BAR BB| Open rates'!ET54*0.82+25</f>
        <v>70545</v>
      </c>
      <c r="EU54" s="237">
        <f>'BAR BB| Open rates'!EU54*0.82+25</f>
        <v>70545</v>
      </c>
      <c r="EV54" s="237">
        <f>'BAR BB| Open rates'!EV54*0.82+25</f>
        <v>70545</v>
      </c>
      <c r="EW54" s="237">
        <f>'BAR BB| Open rates'!EW54*0.82+25</f>
        <v>70545</v>
      </c>
      <c r="EX54" s="237">
        <f>'BAR BB| Open rates'!EX54*0.82+25</f>
        <v>70545</v>
      </c>
      <c r="EY54" s="237">
        <f>'BAR BB| Open rates'!EY54*0.82+25</f>
        <v>70545</v>
      </c>
      <c r="EZ54" s="237">
        <f>'BAR BB| Open rates'!EZ54*0.82+25</f>
        <v>70545</v>
      </c>
      <c r="FA54" s="237">
        <f>'BAR BB| Open rates'!FA54*0.82+25</f>
        <v>70545</v>
      </c>
      <c r="FB54" s="237">
        <f>'BAR BB| Open rates'!FB54*0.82+25</f>
        <v>70545</v>
      </c>
      <c r="FC54" s="237">
        <f>'BAR BB| Open rates'!FC54*0.82+25</f>
        <v>70545</v>
      </c>
      <c r="FD54" s="237">
        <f>'BAR BB| Open rates'!FD54*0.82+25</f>
        <v>70545</v>
      </c>
      <c r="FE54" s="237">
        <f>'BAR BB| Open rates'!FE54*0.82+25</f>
        <v>70545</v>
      </c>
      <c r="FF54" s="237">
        <f>'BAR BB| Open rates'!FF54*0.82+25</f>
        <v>70545</v>
      </c>
      <c r="FG54" s="237">
        <f>'BAR BB| Open rates'!FG54*0.82+25</f>
        <v>70545</v>
      </c>
      <c r="FH54" s="237">
        <f>'BAR BB| Open rates'!FH54*0.82+25</f>
        <v>70545</v>
      </c>
      <c r="FI54" s="237">
        <f>'BAR BB| Open rates'!FI54*0.82+25</f>
        <v>70545</v>
      </c>
      <c r="FJ54" s="237">
        <f>'BAR BB| Open rates'!FJ54*0.82+25</f>
        <v>70545</v>
      </c>
      <c r="FK54" s="237">
        <f>'BAR BB| Open rates'!FK54*0.82+25</f>
        <v>70545</v>
      </c>
      <c r="FL54" s="237">
        <f>'BAR BB| Open rates'!FL54*0.82+25</f>
        <v>70545</v>
      </c>
      <c r="FM54" s="237">
        <f>'BAR BB| Open rates'!FM54*0.82+25</f>
        <v>70545</v>
      </c>
      <c r="FN54" s="237">
        <f>'BAR BB| Open rates'!FN54*0.82+25</f>
        <v>70545</v>
      </c>
      <c r="FO54" s="237">
        <f>'BAR BB| Open rates'!FO54*0.82+25</f>
        <v>70545</v>
      </c>
      <c r="FP54" s="237">
        <f>'BAR BB| Open rates'!FP54*0.82+25</f>
        <v>70545</v>
      </c>
      <c r="FQ54" s="237">
        <f>'BAR BB| Open rates'!FQ54*0.82+25</f>
        <v>70545</v>
      </c>
      <c r="FR54" s="237">
        <f>'BAR BB| Open rates'!FR54*0.82+25</f>
        <v>70545</v>
      </c>
      <c r="FS54" s="237">
        <f>'BAR BB| Open rates'!FS54*0.82+25</f>
        <v>70545</v>
      </c>
      <c r="FT54" s="237">
        <f>'BAR BB| Open rates'!FT54*0.82+25</f>
        <v>70545</v>
      </c>
      <c r="FU54" s="237">
        <f>'BAR BB| Open rates'!FU54*0.82+25</f>
        <v>70545</v>
      </c>
      <c r="FV54" s="237">
        <f>'BAR BB| Open rates'!FV54*0.82+25</f>
        <v>70545</v>
      </c>
      <c r="FW54" s="237">
        <f>'BAR BB| Open rates'!FW54*0.82+25</f>
        <v>70545</v>
      </c>
      <c r="FX54" s="237">
        <f>'BAR BB| Open rates'!FX54*0.82+25</f>
        <v>70545</v>
      </c>
      <c r="FY54" s="237">
        <f>'BAR BB| Open rates'!FY54*0.82+25</f>
        <v>70545</v>
      </c>
      <c r="FZ54" s="237">
        <f>'BAR BB| Open rates'!FZ54*0.82+25</f>
        <v>70545</v>
      </c>
      <c r="GA54" s="237">
        <f>'BAR BB| Open rates'!GA54*0.82+25</f>
        <v>70545</v>
      </c>
      <c r="GB54" s="237">
        <f>'BAR BB| Open rates'!GB54*0.82+25</f>
        <v>70545</v>
      </c>
      <c r="GC54" s="237">
        <f>'BAR BB| Open rates'!GC54*0.82+25</f>
        <v>70545</v>
      </c>
      <c r="GD54" s="237">
        <f>'BAR BB| Open rates'!GD54*0.82+25</f>
        <v>70545</v>
      </c>
      <c r="GE54" s="237">
        <f>'BAR BB| Open rates'!GE54*0.82+25</f>
        <v>70545</v>
      </c>
    </row>
    <row r="55" spans="1:187" s="36" customFormat="1" ht="12" customHeight="1" x14ac:dyDescent="0.2">
      <c r="A55" s="237">
        <v>4</v>
      </c>
      <c r="B55" s="237">
        <f>'BAR BB| Open rates'!B55*0.82+25</f>
        <v>89405</v>
      </c>
      <c r="C55" s="237">
        <f>'BAR BB| Open rates'!C55*0.82+25</f>
        <v>89405</v>
      </c>
      <c r="D55" s="237">
        <f>'BAR BB| Open rates'!D55*0.82+25</f>
        <v>89405</v>
      </c>
      <c r="E55" s="237">
        <f>'BAR BB| Open rates'!E55*0.82+25</f>
        <v>89405</v>
      </c>
      <c r="F55" s="237">
        <f>'BAR BB| Open rates'!F55*0.82+25</f>
        <v>89405</v>
      </c>
      <c r="G55" s="237">
        <f>'BAR BB| Open rates'!G55*0.82+25</f>
        <v>89405</v>
      </c>
      <c r="H55" s="237">
        <f>'BAR BB| Open rates'!H55*0.82+25</f>
        <v>89405</v>
      </c>
      <c r="I55" s="237">
        <f>'BAR BB| Open rates'!I55*0.82+25</f>
        <v>89405</v>
      </c>
      <c r="J55" s="237">
        <f>'BAR BB| Open rates'!J55*0.82+25</f>
        <v>89405</v>
      </c>
      <c r="K55" s="237">
        <f>'BAR BB| Open rates'!K55*0.82+25</f>
        <v>89405</v>
      </c>
      <c r="L55" s="237">
        <f>'BAR BB| Open rates'!L55*0.82+25</f>
        <v>89405</v>
      </c>
      <c r="M55" s="237">
        <f>'BAR BB| Open rates'!M55*0.82+25</f>
        <v>89405</v>
      </c>
      <c r="N55" s="237">
        <f>'BAR BB| Open rates'!N55*0.82+25</f>
        <v>89405</v>
      </c>
      <c r="O55" s="237">
        <f>'BAR BB| Open rates'!O55*0.82+25</f>
        <v>89405</v>
      </c>
      <c r="P55" s="237">
        <f>'BAR BB| Open rates'!P55*0.82+25</f>
        <v>89405</v>
      </c>
      <c r="Q55" s="237">
        <f>'BAR BB| Open rates'!Q55*0.82+25</f>
        <v>89405</v>
      </c>
      <c r="R55" s="237">
        <f>'BAR BB| Open rates'!R55*0.82+25</f>
        <v>89405</v>
      </c>
      <c r="S55" s="237">
        <f>'BAR BB| Open rates'!S55*0.82+25</f>
        <v>89405</v>
      </c>
      <c r="T55" s="237">
        <f>'BAR BB| Open rates'!T55*0.82+25</f>
        <v>89405</v>
      </c>
      <c r="U55" s="237">
        <f>'BAR BB| Open rates'!U55*0.82+25</f>
        <v>89405</v>
      </c>
      <c r="V55" s="237">
        <f>'BAR BB| Open rates'!V55*0.82+25</f>
        <v>89405</v>
      </c>
      <c r="W55" s="237">
        <f>'BAR BB| Open rates'!W55*0.82+25</f>
        <v>89405</v>
      </c>
      <c r="X55" s="237">
        <f>'BAR BB| Open rates'!X55*0.82+25</f>
        <v>89405</v>
      </c>
      <c r="Y55" s="237">
        <f>'BAR BB| Open rates'!Y55*0.82+25</f>
        <v>89405</v>
      </c>
      <c r="Z55" s="237">
        <f>'BAR BB| Open rates'!Z55*0.82+25</f>
        <v>89405</v>
      </c>
      <c r="AA55" s="237">
        <f>'BAR BB| Open rates'!AA55*0.82+25</f>
        <v>89405</v>
      </c>
      <c r="AB55" s="237">
        <f>'BAR BB| Open rates'!AB55*0.82+25</f>
        <v>89405</v>
      </c>
      <c r="AC55" s="237">
        <f>'BAR BB| Open rates'!AC55*0.82+25</f>
        <v>89405</v>
      </c>
      <c r="AD55" s="237">
        <f>'BAR BB| Open rates'!AD55*0.82+25</f>
        <v>89405</v>
      </c>
      <c r="AE55" s="237">
        <f>'BAR BB| Open rates'!AE55*0.82+25</f>
        <v>89405</v>
      </c>
      <c r="AF55" s="237">
        <f>'BAR BB| Open rates'!AF55*0.82+25</f>
        <v>89405</v>
      </c>
      <c r="AG55" s="237">
        <f>'BAR BB| Open rates'!AG55*0.82+25</f>
        <v>89405</v>
      </c>
      <c r="AH55" s="237">
        <f>'BAR BB| Open rates'!AH55*0.82+25</f>
        <v>89405</v>
      </c>
      <c r="AI55" s="237">
        <f>'BAR BB| Open rates'!AI55*0.82+25</f>
        <v>89405</v>
      </c>
      <c r="AJ55" s="237">
        <f>'BAR BB| Open rates'!AJ55*0.82+25</f>
        <v>89405</v>
      </c>
      <c r="AK55" s="237">
        <f>'BAR BB| Open rates'!AK55*0.82+25</f>
        <v>89405</v>
      </c>
      <c r="AL55" s="237">
        <f>'BAR BB| Open rates'!AL55*0.82+25</f>
        <v>89405</v>
      </c>
      <c r="AM55" s="237">
        <f>'BAR BB| Open rates'!AM55*0.82+25</f>
        <v>89405</v>
      </c>
      <c r="AN55" s="237">
        <f>'BAR BB| Open rates'!AN55*0.82+25</f>
        <v>89405</v>
      </c>
      <c r="AO55" s="237">
        <f>'BAR BB| Open rates'!AO55*0.82+25</f>
        <v>89405</v>
      </c>
      <c r="AP55" s="237">
        <f>'BAR BB| Open rates'!AP55*0.82+25</f>
        <v>89405</v>
      </c>
      <c r="AQ55" s="237">
        <f>'BAR BB| Open rates'!AQ55*0.82+25</f>
        <v>89405</v>
      </c>
      <c r="AR55" s="237">
        <f>'BAR BB| Open rates'!AR55*0.82+25</f>
        <v>89405</v>
      </c>
      <c r="AS55" s="237">
        <f>'BAR BB| Open rates'!AS55*0.82+25</f>
        <v>89405</v>
      </c>
      <c r="AT55" s="237">
        <f>'BAR BB| Open rates'!AT55*0.82+25</f>
        <v>89405</v>
      </c>
      <c r="AU55" s="237">
        <f>'BAR BB| Open rates'!AU55*0.82+25</f>
        <v>89405</v>
      </c>
      <c r="AV55" s="237">
        <f>'BAR BB| Open rates'!AV55*0.82+25</f>
        <v>89405</v>
      </c>
      <c r="AW55" s="237">
        <f>'BAR BB| Open rates'!AW55*0.82+25</f>
        <v>89405</v>
      </c>
      <c r="AX55" s="237">
        <f>'BAR BB| Open rates'!AX55*0.82+25</f>
        <v>89405</v>
      </c>
      <c r="AY55" s="237">
        <f>'BAR BB| Open rates'!AY55*0.82+25</f>
        <v>89405</v>
      </c>
      <c r="AZ55" s="237">
        <f>'BAR BB| Open rates'!AZ55*0.82+25</f>
        <v>89405</v>
      </c>
      <c r="BA55" s="237">
        <f>'BAR BB| Open rates'!BA55*0.82+25</f>
        <v>89405</v>
      </c>
      <c r="BB55" s="237">
        <f>'BAR BB| Open rates'!BB55*0.82+25</f>
        <v>89405</v>
      </c>
      <c r="BC55" s="237">
        <f>'BAR BB| Open rates'!BC55*0.82+25</f>
        <v>89405</v>
      </c>
      <c r="BD55" s="237">
        <f>'BAR BB| Open rates'!BD55*0.82+25</f>
        <v>89405</v>
      </c>
      <c r="BE55" s="237">
        <f>'BAR BB| Open rates'!BE55*0.82+25</f>
        <v>89405</v>
      </c>
      <c r="BF55" s="237">
        <f>'BAR BB| Open rates'!BF55*0.82+25</f>
        <v>89405</v>
      </c>
      <c r="BG55" s="237">
        <f>'BAR BB| Open rates'!BG55*0.82+25</f>
        <v>89405</v>
      </c>
      <c r="BH55" s="237">
        <f>'BAR BB| Open rates'!BH55*0.82+25</f>
        <v>89405</v>
      </c>
      <c r="BI55" s="237">
        <f>'BAR BB| Open rates'!BI55*0.82+25</f>
        <v>89405</v>
      </c>
      <c r="BJ55" s="237">
        <f>'BAR BB| Open rates'!BJ55*0.82+25</f>
        <v>89405</v>
      </c>
      <c r="BK55" s="237">
        <f>'BAR BB| Open rates'!BK55*0.82+25</f>
        <v>89405</v>
      </c>
      <c r="BL55" s="237">
        <f>'BAR BB| Open rates'!BL55*0.82+25</f>
        <v>89405</v>
      </c>
      <c r="BM55" s="237">
        <f>'BAR BB| Open rates'!BM55*0.82+25</f>
        <v>89405</v>
      </c>
      <c r="BN55" s="237">
        <f>'BAR BB| Open rates'!BN55*0.82+25</f>
        <v>89405</v>
      </c>
      <c r="BO55" s="237">
        <f>'BAR BB| Open rates'!BO55*0.82+25</f>
        <v>89405</v>
      </c>
      <c r="BP55" s="237">
        <f>'BAR BB| Open rates'!BP55*0.82+25</f>
        <v>89405</v>
      </c>
      <c r="BQ55" s="237">
        <f>'BAR BB| Open rates'!BQ55*0.82+25</f>
        <v>73005</v>
      </c>
      <c r="BR55" s="237">
        <f>'BAR BB| Open rates'!BR55*0.82+25</f>
        <v>73005</v>
      </c>
      <c r="BS55" s="237">
        <f>'BAR BB| Open rates'!BS55*0.82+25</f>
        <v>73005</v>
      </c>
      <c r="BT55" s="237">
        <f>'BAR BB| Open rates'!BT55*0.82+25</f>
        <v>73005</v>
      </c>
      <c r="BU55" s="237">
        <f>'BAR BB| Open rates'!BU55*0.82+25</f>
        <v>73005</v>
      </c>
      <c r="BV55" s="237">
        <f>'BAR BB| Open rates'!BV55*0.82+25</f>
        <v>73005</v>
      </c>
      <c r="BW55" s="237">
        <f>'BAR BB| Open rates'!BW55*0.82+25</f>
        <v>73005</v>
      </c>
      <c r="BX55" s="237">
        <f>'BAR BB| Open rates'!BX55*0.82+25</f>
        <v>73005</v>
      </c>
      <c r="BY55" s="237">
        <f>'BAR BB| Open rates'!BY55*0.82+25</f>
        <v>73005</v>
      </c>
      <c r="BZ55" s="237">
        <f>'BAR BB| Open rates'!BZ55*0.82+25</f>
        <v>73005</v>
      </c>
      <c r="CA55" s="237">
        <f>'BAR BB| Open rates'!CA55*0.82+25</f>
        <v>73005</v>
      </c>
      <c r="CB55" s="237">
        <f>'BAR BB| Open rates'!CB55*0.82+25</f>
        <v>73005</v>
      </c>
      <c r="CC55" s="237">
        <f>'BAR BB| Open rates'!CC55*0.82+25</f>
        <v>73005</v>
      </c>
      <c r="CD55" s="237">
        <f>'BAR BB| Open rates'!CD55*0.82+25</f>
        <v>73005</v>
      </c>
      <c r="CE55" s="237">
        <f>'BAR BB| Open rates'!CE55*0.82+25</f>
        <v>73005</v>
      </c>
      <c r="CF55" s="237">
        <f>'BAR BB| Open rates'!CF55*0.82+25</f>
        <v>73005</v>
      </c>
      <c r="CG55" s="237">
        <f>'BAR BB| Open rates'!CG55*0.82+25</f>
        <v>73005</v>
      </c>
      <c r="CH55" s="237">
        <f>'BAR BB| Open rates'!CH55*0.82+25</f>
        <v>73005</v>
      </c>
      <c r="CI55" s="237">
        <f>'BAR BB| Open rates'!CI55*0.82+25</f>
        <v>73005</v>
      </c>
      <c r="CJ55" s="237">
        <f>'BAR BB| Open rates'!CJ55*0.82+25</f>
        <v>73005</v>
      </c>
      <c r="CK55" s="237">
        <f>'BAR BB| Open rates'!CK55*0.82+25</f>
        <v>73005</v>
      </c>
      <c r="CL55" s="237">
        <f>'BAR BB| Open rates'!CL55*0.82+25</f>
        <v>73005</v>
      </c>
      <c r="CM55" s="237">
        <f>'BAR BB| Open rates'!CM55*0.82+25</f>
        <v>73005</v>
      </c>
      <c r="CN55" s="237">
        <f>'BAR BB| Open rates'!CN55*0.82+25</f>
        <v>73005</v>
      </c>
      <c r="CO55" s="237">
        <f>'BAR BB| Open rates'!CO55*0.82+25</f>
        <v>73005</v>
      </c>
      <c r="CP55" s="237">
        <f>'BAR BB| Open rates'!CP55*0.82+25</f>
        <v>73005</v>
      </c>
      <c r="CQ55" s="237">
        <f>'BAR BB| Open rates'!CQ55*0.82+25</f>
        <v>73005</v>
      </c>
      <c r="CR55" s="237">
        <f>'BAR BB| Open rates'!CR55*0.82+25</f>
        <v>73005</v>
      </c>
      <c r="CS55" s="237">
        <f>'BAR BB| Open rates'!CS55*0.82+25</f>
        <v>73005</v>
      </c>
      <c r="CT55" s="237">
        <f>'BAR BB| Open rates'!CT55*0.82+25</f>
        <v>73005</v>
      </c>
      <c r="CU55" s="237">
        <f>'BAR BB| Open rates'!CU55*0.82+25</f>
        <v>73005</v>
      </c>
      <c r="CV55" s="237">
        <f>'BAR BB| Open rates'!CV55*0.82+25</f>
        <v>73005</v>
      </c>
      <c r="CW55" s="237">
        <f>'BAR BB| Open rates'!CW55*0.82+25</f>
        <v>73005</v>
      </c>
      <c r="CX55" s="237">
        <f>'BAR BB| Open rates'!CX55*0.82+25</f>
        <v>73005</v>
      </c>
      <c r="CY55" s="237">
        <f>'BAR BB| Open rates'!CY55*0.82+25</f>
        <v>73005</v>
      </c>
      <c r="CZ55" s="237">
        <f>'BAR BB| Open rates'!CZ55*0.82+25</f>
        <v>73005</v>
      </c>
      <c r="DA55" s="237">
        <f>'BAR BB| Open rates'!DA55*0.82+25</f>
        <v>73005</v>
      </c>
      <c r="DB55" s="237">
        <f>'BAR BB| Open rates'!DB55*0.82+25</f>
        <v>73005</v>
      </c>
      <c r="DC55" s="237">
        <f>'BAR BB| Open rates'!DC55*0.82+25</f>
        <v>73005</v>
      </c>
      <c r="DD55" s="237">
        <f>'BAR BB| Open rates'!DD55*0.82+25</f>
        <v>73005</v>
      </c>
      <c r="DE55" s="237">
        <f>'BAR BB| Open rates'!DE55*0.82+25</f>
        <v>73005</v>
      </c>
      <c r="DF55" s="237">
        <f>'BAR BB| Open rates'!DF55*0.82+25</f>
        <v>73005</v>
      </c>
      <c r="DG55" s="237">
        <f>'BAR BB| Open rates'!DG55*0.82+25</f>
        <v>73005</v>
      </c>
      <c r="DH55" s="237">
        <f>'BAR BB| Open rates'!DH55*0.82+25</f>
        <v>73005</v>
      </c>
      <c r="DI55" s="237">
        <f>'BAR BB| Open rates'!DI55*0.82+25</f>
        <v>73005</v>
      </c>
      <c r="DJ55" s="237">
        <f>'BAR BB| Open rates'!DJ55*0.82+25</f>
        <v>73005</v>
      </c>
      <c r="DK55" s="237">
        <f>'BAR BB| Open rates'!DK55*0.82+25</f>
        <v>73005</v>
      </c>
      <c r="DL55" s="237">
        <f>'BAR BB| Open rates'!DL55*0.82+25</f>
        <v>73005</v>
      </c>
      <c r="DM55" s="237">
        <f>'BAR BB| Open rates'!DM55*0.82+25</f>
        <v>73005</v>
      </c>
      <c r="DN55" s="237">
        <f>'BAR BB| Open rates'!DN55*0.82+25</f>
        <v>73005</v>
      </c>
      <c r="DO55" s="237">
        <f>'BAR BB| Open rates'!DO55*0.82+25</f>
        <v>73005</v>
      </c>
      <c r="DP55" s="237">
        <f>'BAR BB| Open rates'!DP55*0.82+25</f>
        <v>73005</v>
      </c>
      <c r="DQ55" s="237">
        <f>'BAR BB| Open rates'!DQ55*0.82+25</f>
        <v>73005</v>
      </c>
      <c r="DR55" s="237">
        <f>'BAR BB| Open rates'!DR55*0.82+25</f>
        <v>73005</v>
      </c>
      <c r="DS55" s="237">
        <f>'BAR BB| Open rates'!DS55*0.82+25</f>
        <v>73005</v>
      </c>
      <c r="DT55" s="237">
        <f>'BAR BB| Open rates'!DT55*0.82+25</f>
        <v>73005</v>
      </c>
      <c r="DU55" s="237">
        <f>'BAR BB| Open rates'!DU55*0.82+25</f>
        <v>73005</v>
      </c>
      <c r="DV55" s="237">
        <f>'BAR BB| Open rates'!DV55*0.82+25</f>
        <v>73005</v>
      </c>
      <c r="DW55" s="237">
        <f>'BAR BB| Open rates'!DW55*0.82+25</f>
        <v>73005</v>
      </c>
      <c r="DX55" s="237">
        <f>'BAR BB| Open rates'!DX55*0.82+25</f>
        <v>73005</v>
      </c>
      <c r="DY55" s="237">
        <f>'BAR BB| Open rates'!DY55*0.82+25</f>
        <v>73005</v>
      </c>
      <c r="DZ55" s="237">
        <f>'BAR BB| Open rates'!DZ55*0.82+25</f>
        <v>73005</v>
      </c>
      <c r="EA55" s="237">
        <f>'BAR BB| Open rates'!EA55*0.82+25</f>
        <v>73005</v>
      </c>
      <c r="EB55" s="237">
        <f>'BAR BB| Open rates'!EB55*0.82+25</f>
        <v>73005</v>
      </c>
      <c r="EC55" s="237">
        <f>'BAR BB| Open rates'!EC55*0.82+25</f>
        <v>73005</v>
      </c>
      <c r="ED55" s="237">
        <f>'BAR BB| Open rates'!ED55*0.82+25</f>
        <v>73005</v>
      </c>
      <c r="EE55" s="237">
        <f>'BAR BB| Open rates'!EE55*0.82+25</f>
        <v>73005</v>
      </c>
      <c r="EF55" s="237">
        <f>'BAR BB| Open rates'!EF55*0.82+25</f>
        <v>73005</v>
      </c>
      <c r="EG55" s="237">
        <f>'BAR BB| Open rates'!EG55*0.82+25</f>
        <v>73005</v>
      </c>
      <c r="EH55" s="237">
        <f>'BAR BB| Open rates'!EH55*0.82+25</f>
        <v>73005</v>
      </c>
      <c r="EI55" s="237">
        <f>'BAR BB| Open rates'!EI55*0.82+25</f>
        <v>73005</v>
      </c>
      <c r="EJ55" s="237">
        <f>'BAR BB| Open rates'!EJ55*0.82+25</f>
        <v>73005</v>
      </c>
      <c r="EK55" s="237">
        <f>'BAR BB| Open rates'!EK55*0.82+25</f>
        <v>73005</v>
      </c>
      <c r="EL55" s="237">
        <f>'BAR BB| Open rates'!EL55*0.82+25</f>
        <v>73005</v>
      </c>
      <c r="EM55" s="237">
        <f>'BAR BB| Open rates'!EM55*0.82+25</f>
        <v>73005</v>
      </c>
      <c r="EN55" s="237">
        <f>'BAR BB| Open rates'!EN55*0.82+25</f>
        <v>73005</v>
      </c>
      <c r="EO55" s="237">
        <f>'BAR BB| Open rates'!EO55*0.82+25</f>
        <v>73005</v>
      </c>
      <c r="EP55" s="237">
        <f>'BAR BB| Open rates'!EP55*0.82+25</f>
        <v>73005</v>
      </c>
      <c r="EQ55" s="237">
        <f>'BAR BB| Open rates'!EQ55*0.82+25</f>
        <v>73005</v>
      </c>
      <c r="ER55" s="237">
        <f>'BAR BB| Open rates'!ER55*0.82+25</f>
        <v>73005</v>
      </c>
      <c r="ES55" s="237">
        <f>'BAR BB| Open rates'!ES55*0.82+25</f>
        <v>73005</v>
      </c>
      <c r="ET55" s="237">
        <f>'BAR BB| Open rates'!ET55*0.82+25</f>
        <v>73005</v>
      </c>
      <c r="EU55" s="237">
        <f>'BAR BB| Open rates'!EU55*0.82+25</f>
        <v>73005</v>
      </c>
      <c r="EV55" s="237">
        <f>'BAR BB| Open rates'!EV55*0.82+25</f>
        <v>73005</v>
      </c>
      <c r="EW55" s="237">
        <f>'BAR BB| Open rates'!EW55*0.82+25</f>
        <v>73005</v>
      </c>
      <c r="EX55" s="237">
        <f>'BAR BB| Open rates'!EX55*0.82+25</f>
        <v>73005</v>
      </c>
      <c r="EY55" s="237">
        <f>'BAR BB| Open rates'!EY55*0.82+25</f>
        <v>73005</v>
      </c>
      <c r="EZ55" s="237">
        <f>'BAR BB| Open rates'!EZ55*0.82+25</f>
        <v>73005</v>
      </c>
      <c r="FA55" s="237">
        <f>'BAR BB| Open rates'!FA55*0.82+25</f>
        <v>73005</v>
      </c>
      <c r="FB55" s="237">
        <f>'BAR BB| Open rates'!FB55*0.82+25</f>
        <v>73005</v>
      </c>
      <c r="FC55" s="237">
        <f>'BAR BB| Open rates'!FC55*0.82+25</f>
        <v>73005</v>
      </c>
      <c r="FD55" s="237">
        <f>'BAR BB| Open rates'!FD55*0.82+25</f>
        <v>73005</v>
      </c>
      <c r="FE55" s="237">
        <f>'BAR BB| Open rates'!FE55*0.82+25</f>
        <v>73005</v>
      </c>
      <c r="FF55" s="237">
        <f>'BAR BB| Open rates'!FF55*0.82+25</f>
        <v>73005</v>
      </c>
      <c r="FG55" s="237">
        <f>'BAR BB| Open rates'!FG55*0.82+25</f>
        <v>73005</v>
      </c>
      <c r="FH55" s="237">
        <f>'BAR BB| Open rates'!FH55*0.82+25</f>
        <v>73005</v>
      </c>
      <c r="FI55" s="237">
        <f>'BAR BB| Open rates'!FI55*0.82+25</f>
        <v>73005</v>
      </c>
      <c r="FJ55" s="237">
        <f>'BAR BB| Open rates'!FJ55*0.82+25</f>
        <v>73005</v>
      </c>
      <c r="FK55" s="237">
        <f>'BAR BB| Open rates'!FK55*0.82+25</f>
        <v>73005</v>
      </c>
      <c r="FL55" s="237">
        <f>'BAR BB| Open rates'!FL55*0.82+25</f>
        <v>73005</v>
      </c>
      <c r="FM55" s="237">
        <f>'BAR BB| Open rates'!FM55*0.82+25</f>
        <v>73005</v>
      </c>
      <c r="FN55" s="237">
        <f>'BAR BB| Open rates'!FN55*0.82+25</f>
        <v>73005</v>
      </c>
      <c r="FO55" s="237">
        <f>'BAR BB| Open rates'!FO55*0.82+25</f>
        <v>73005</v>
      </c>
      <c r="FP55" s="237">
        <f>'BAR BB| Open rates'!FP55*0.82+25</f>
        <v>73005</v>
      </c>
      <c r="FQ55" s="237">
        <f>'BAR BB| Open rates'!FQ55*0.82+25</f>
        <v>73005</v>
      </c>
      <c r="FR55" s="237">
        <f>'BAR BB| Open rates'!FR55*0.82+25</f>
        <v>73005</v>
      </c>
      <c r="FS55" s="237">
        <f>'BAR BB| Open rates'!FS55*0.82+25</f>
        <v>73005</v>
      </c>
      <c r="FT55" s="237">
        <f>'BAR BB| Open rates'!FT55*0.82+25</f>
        <v>73005</v>
      </c>
      <c r="FU55" s="237">
        <f>'BAR BB| Open rates'!FU55*0.82+25</f>
        <v>73005</v>
      </c>
      <c r="FV55" s="237">
        <f>'BAR BB| Open rates'!FV55*0.82+25</f>
        <v>73005</v>
      </c>
      <c r="FW55" s="237">
        <f>'BAR BB| Open rates'!FW55*0.82+25</f>
        <v>73005</v>
      </c>
      <c r="FX55" s="237">
        <f>'BAR BB| Open rates'!FX55*0.82+25</f>
        <v>73005</v>
      </c>
      <c r="FY55" s="237">
        <f>'BAR BB| Open rates'!FY55*0.82+25</f>
        <v>73005</v>
      </c>
      <c r="FZ55" s="237">
        <f>'BAR BB| Open rates'!FZ55*0.82+25</f>
        <v>73005</v>
      </c>
      <c r="GA55" s="237">
        <f>'BAR BB| Open rates'!GA55*0.82+25</f>
        <v>73005</v>
      </c>
      <c r="GB55" s="237">
        <f>'BAR BB| Open rates'!GB55*0.82+25</f>
        <v>73005</v>
      </c>
      <c r="GC55" s="237">
        <f>'BAR BB| Open rates'!GC55*0.82+25</f>
        <v>73005</v>
      </c>
      <c r="GD55" s="237">
        <f>'BAR BB| Open rates'!GD55*0.82+25</f>
        <v>73005</v>
      </c>
      <c r="GE55" s="237">
        <f>'BAR BB| Open rates'!GE55*0.82+25</f>
        <v>73005</v>
      </c>
    </row>
    <row r="56" spans="1:187" s="36" customFormat="1" ht="12" customHeight="1" x14ac:dyDescent="0.2">
      <c r="A56" s="237">
        <v>5</v>
      </c>
      <c r="B56" s="237">
        <f>'BAR BB| Open rates'!B56*0.82+25</f>
        <v>91865</v>
      </c>
      <c r="C56" s="237">
        <f>'BAR BB| Open rates'!C56*0.82+25</f>
        <v>91865</v>
      </c>
      <c r="D56" s="237">
        <f>'BAR BB| Open rates'!D56*0.82+25</f>
        <v>91865</v>
      </c>
      <c r="E56" s="237">
        <f>'BAR BB| Open rates'!E56*0.82+25</f>
        <v>91865</v>
      </c>
      <c r="F56" s="237">
        <f>'BAR BB| Open rates'!F56*0.82+25</f>
        <v>91865</v>
      </c>
      <c r="G56" s="237">
        <f>'BAR BB| Open rates'!G56*0.82+25</f>
        <v>91865</v>
      </c>
      <c r="H56" s="237">
        <f>'BAR BB| Open rates'!H56*0.82+25</f>
        <v>91865</v>
      </c>
      <c r="I56" s="237">
        <f>'BAR BB| Open rates'!I56*0.82+25</f>
        <v>91865</v>
      </c>
      <c r="J56" s="237">
        <f>'BAR BB| Open rates'!J56*0.82+25</f>
        <v>91865</v>
      </c>
      <c r="K56" s="237">
        <f>'BAR BB| Open rates'!K56*0.82+25</f>
        <v>91865</v>
      </c>
      <c r="L56" s="237">
        <f>'BAR BB| Open rates'!L56*0.82+25</f>
        <v>91865</v>
      </c>
      <c r="M56" s="237">
        <f>'BAR BB| Open rates'!M56*0.82+25</f>
        <v>91865</v>
      </c>
      <c r="N56" s="237">
        <f>'BAR BB| Open rates'!N56*0.82+25</f>
        <v>91865</v>
      </c>
      <c r="O56" s="237">
        <f>'BAR BB| Open rates'!O56*0.82+25</f>
        <v>91865</v>
      </c>
      <c r="P56" s="237">
        <f>'BAR BB| Open rates'!P56*0.82+25</f>
        <v>91865</v>
      </c>
      <c r="Q56" s="237">
        <f>'BAR BB| Open rates'!Q56*0.82+25</f>
        <v>91865</v>
      </c>
      <c r="R56" s="237">
        <f>'BAR BB| Open rates'!R56*0.82+25</f>
        <v>91865</v>
      </c>
      <c r="S56" s="237">
        <f>'BAR BB| Open rates'!S56*0.82+25</f>
        <v>91865</v>
      </c>
      <c r="T56" s="237">
        <f>'BAR BB| Open rates'!T56*0.82+25</f>
        <v>91865</v>
      </c>
      <c r="U56" s="237">
        <f>'BAR BB| Open rates'!U56*0.82+25</f>
        <v>91865</v>
      </c>
      <c r="V56" s="237">
        <f>'BAR BB| Open rates'!V56*0.82+25</f>
        <v>91865</v>
      </c>
      <c r="W56" s="237">
        <f>'BAR BB| Open rates'!W56*0.82+25</f>
        <v>91865</v>
      </c>
      <c r="X56" s="237">
        <f>'BAR BB| Open rates'!X56*0.82+25</f>
        <v>91865</v>
      </c>
      <c r="Y56" s="237">
        <f>'BAR BB| Open rates'!Y56*0.82+25</f>
        <v>91865</v>
      </c>
      <c r="Z56" s="237">
        <f>'BAR BB| Open rates'!Z56*0.82+25</f>
        <v>91865</v>
      </c>
      <c r="AA56" s="237">
        <f>'BAR BB| Open rates'!AA56*0.82+25</f>
        <v>91865</v>
      </c>
      <c r="AB56" s="237">
        <f>'BAR BB| Open rates'!AB56*0.82+25</f>
        <v>91865</v>
      </c>
      <c r="AC56" s="237">
        <f>'BAR BB| Open rates'!AC56*0.82+25</f>
        <v>91865</v>
      </c>
      <c r="AD56" s="237">
        <f>'BAR BB| Open rates'!AD56*0.82+25</f>
        <v>91865</v>
      </c>
      <c r="AE56" s="237">
        <f>'BAR BB| Open rates'!AE56*0.82+25</f>
        <v>91865</v>
      </c>
      <c r="AF56" s="237">
        <f>'BAR BB| Open rates'!AF56*0.82+25</f>
        <v>91865</v>
      </c>
      <c r="AG56" s="237">
        <f>'BAR BB| Open rates'!AG56*0.82+25</f>
        <v>91865</v>
      </c>
      <c r="AH56" s="237">
        <f>'BAR BB| Open rates'!AH56*0.82+25</f>
        <v>91865</v>
      </c>
      <c r="AI56" s="237">
        <f>'BAR BB| Open rates'!AI56*0.82+25</f>
        <v>91865</v>
      </c>
      <c r="AJ56" s="237">
        <f>'BAR BB| Open rates'!AJ56*0.82+25</f>
        <v>91865</v>
      </c>
      <c r="AK56" s="237">
        <f>'BAR BB| Open rates'!AK56*0.82+25</f>
        <v>91865</v>
      </c>
      <c r="AL56" s="237">
        <f>'BAR BB| Open rates'!AL56*0.82+25</f>
        <v>91865</v>
      </c>
      <c r="AM56" s="237">
        <f>'BAR BB| Open rates'!AM56*0.82+25</f>
        <v>91865</v>
      </c>
      <c r="AN56" s="237">
        <f>'BAR BB| Open rates'!AN56*0.82+25</f>
        <v>91865</v>
      </c>
      <c r="AO56" s="237">
        <f>'BAR BB| Open rates'!AO56*0.82+25</f>
        <v>91865</v>
      </c>
      <c r="AP56" s="237">
        <f>'BAR BB| Open rates'!AP56*0.82+25</f>
        <v>91865</v>
      </c>
      <c r="AQ56" s="237">
        <f>'BAR BB| Open rates'!AQ56*0.82+25</f>
        <v>91865</v>
      </c>
      <c r="AR56" s="237">
        <f>'BAR BB| Open rates'!AR56*0.82+25</f>
        <v>91865</v>
      </c>
      <c r="AS56" s="237">
        <f>'BAR BB| Open rates'!AS56*0.82+25</f>
        <v>91865</v>
      </c>
      <c r="AT56" s="237">
        <f>'BAR BB| Open rates'!AT56*0.82+25</f>
        <v>91865</v>
      </c>
      <c r="AU56" s="237">
        <f>'BAR BB| Open rates'!AU56*0.82+25</f>
        <v>91865</v>
      </c>
      <c r="AV56" s="237">
        <f>'BAR BB| Open rates'!AV56*0.82+25</f>
        <v>91865</v>
      </c>
      <c r="AW56" s="237">
        <f>'BAR BB| Open rates'!AW56*0.82+25</f>
        <v>91865</v>
      </c>
      <c r="AX56" s="237">
        <f>'BAR BB| Open rates'!AX56*0.82+25</f>
        <v>91865</v>
      </c>
      <c r="AY56" s="237">
        <f>'BAR BB| Open rates'!AY56*0.82+25</f>
        <v>91865</v>
      </c>
      <c r="AZ56" s="237">
        <f>'BAR BB| Open rates'!AZ56*0.82+25</f>
        <v>91865</v>
      </c>
      <c r="BA56" s="237">
        <f>'BAR BB| Open rates'!BA56*0.82+25</f>
        <v>91865</v>
      </c>
      <c r="BB56" s="237">
        <f>'BAR BB| Open rates'!BB56*0.82+25</f>
        <v>91865</v>
      </c>
      <c r="BC56" s="237">
        <f>'BAR BB| Open rates'!BC56*0.82+25</f>
        <v>91865</v>
      </c>
      <c r="BD56" s="237">
        <f>'BAR BB| Open rates'!BD56*0.82+25</f>
        <v>91865</v>
      </c>
      <c r="BE56" s="237">
        <f>'BAR BB| Open rates'!BE56*0.82+25</f>
        <v>91865</v>
      </c>
      <c r="BF56" s="237">
        <f>'BAR BB| Open rates'!BF56*0.82+25</f>
        <v>91865</v>
      </c>
      <c r="BG56" s="237">
        <f>'BAR BB| Open rates'!BG56*0.82+25</f>
        <v>91865</v>
      </c>
      <c r="BH56" s="237">
        <f>'BAR BB| Open rates'!BH56*0.82+25</f>
        <v>91865</v>
      </c>
      <c r="BI56" s="237">
        <f>'BAR BB| Open rates'!BI56*0.82+25</f>
        <v>91865</v>
      </c>
      <c r="BJ56" s="237">
        <f>'BAR BB| Open rates'!BJ56*0.82+25</f>
        <v>91865</v>
      </c>
      <c r="BK56" s="237">
        <f>'BAR BB| Open rates'!BK56*0.82+25</f>
        <v>91865</v>
      </c>
      <c r="BL56" s="237">
        <f>'BAR BB| Open rates'!BL56*0.82+25</f>
        <v>91865</v>
      </c>
      <c r="BM56" s="237">
        <f>'BAR BB| Open rates'!BM56*0.82+25</f>
        <v>91865</v>
      </c>
      <c r="BN56" s="237">
        <f>'BAR BB| Open rates'!BN56*0.82+25</f>
        <v>91865</v>
      </c>
      <c r="BO56" s="237">
        <f>'BAR BB| Open rates'!BO56*0.82+25</f>
        <v>91865</v>
      </c>
      <c r="BP56" s="237">
        <f>'BAR BB| Open rates'!BP56*0.82+25</f>
        <v>91865</v>
      </c>
      <c r="BQ56" s="237">
        <f>'BAR BB| Open rates'!BQ56*0.82+25</f>
        <v>75465</v>
      </c>
      <c r="BR56" s="237">
        <f>'BAR BB| Open rates'!BR56*0.82+25</f>
        <v>75465</v>
      </c>
      <c r="BS56" s="237">
        <f>'BAR BB| Open rates'!BS56*0.82+25</f>
        <v>75465</v>
      </c>
      <c r="BT56" s="237">
        <f>'BAR BB| Open rates'!BT56*0.82+25</f>
        <v>75465</v>
      </c>
      <c r="BU56" s="237">
        <f>'BAR BB| Open rates'!BU56*0.82+25</f>
        <v>75465</v>
      </c>
      <c r="BV56" s="237">
        <f>'BAR BB| Open rates'!BV56*0.82+25</f>
        <v>75465</v>
      </c>
      <c r="BW56" s="237">
        <f>'BAR BB| Open rates'!BW56*0.82+25</f>
        <v>75465</v>
      </c>
      <c r="BX56" s="237">
        <f>'BAR BB| Open rates'!BX56*0.82+25</f>
        <v>75465</v>
      </c>
      <c r="BY56" s="237">
        <f>'BAR BB| Open rates'!BY56*0.82+25</f>
        <v>75465</v>
      </c>
      <c r="BZ56" s="237">
        <f>'BAR BB| Open rates'!BZ56*0.82+25</f>
        <v>75465</v>
      </c>
      <c r="CA56" s="237">
        <f>'BAR BB| Open rates'!CA56*0.82+25</f>
        <v>75465</v>
      </c>
      <c r="CB56" s="237">
        <f>'BAR BB| Open rates'!CB56*0.82+25</f>
        <v>75465</v>
      </c>
      <c r="CC56" s="237">
        <f>'BAR BB| Open rates'!CC56*0.82+25</f>
        <v>75465</v>
      </c>
      <c r="CD56" s="237">
        <f>'BAR BB| Open rates'!CD56*0.82+25</f>
        <v>75465</v>
      </c>
      <c r="CE56" s="237">
        <f>'BAR BB| Open rates'!CE56*0.82+25</f>
        <v>75465</v>
      </c>
      <c r="CF56" s="237">
        <f>'BAR BB| Open rates'!CF56*0.82+25</f>
        <v>75465</v>
      </c>
      <c r="CG56" s="237">
        <f>'BAR BB| Open rates'!CG56*0.82+25</f>
        <v>75465</v>
      </c>
      <c r="CH56" s="237">
        <f>'BAR BB| Open rates'!CH56*0.82+25</f>
        <v>75465</v>
      </c>
      <c r="CI56" s="237">
        <f>'BAR BB| Open rates'!CI56*0.82+25</f>
        <v>75465</v>
      </c>
      <c r="CJ56" s="237">
        <f>'BAR BB| Open rates'!CJ56*0.82+25</f>
        <v>75465</v>
      </c>
      <c r="CK56" s="237">
        <f>'BAR BB| Open rates'!CK56*0.82+25</f>
        <v>75465</v>
      </c>
      <c r="CL56" s="237">
        <f>'BAR BB| Open rates'!CL56*0.82+25</f>
        <v>75465</v>
      </c>
      <c r="CM56" s="237">
        <f>'BAR BB| Open rates'!CM56*0.82+25</f>
        <v>75465</v>
      </c>
      <c r="CN56" s="237">
        <f>'BAR BB| Open rates'!CN56*0.82+25</f>
        <v>75465</v>
      </c>
      <c r="CO56" s="237">
        <f>'BAR BB| Open rates'!CO56*0.82+25</f>
        <v>75465</v>
      </c>
      <c r="CP56" s="237">
        <f>'BAR BB| Open rates'!CP56*0.82+25</f>
        <v>75465</v>
      </c>
      <c r="CQ56" s="237">
        <f>'BAR BB| Open rates'!CQ56*0.82+25</f>
        <v>75465</v>
      </c>
      <c r="CR56" s="237">
        <f>'BAR BB| Open rates'!CR56*0.82+25</f>
        <v>75465</v>
      </c>
      <c r="CS56" s="237">
        <f>'BAR BB| Open rates'!CS56*0.82+25</f>
        <v>75465</v>
      </c>
      <c r="CT56" s="237">
        <f>'BAR BB| Open rates'!CT56*0.82+25</f>
        <v>75465</v>
      </c>
      <c r="CU56" s="237">
        <f>'BAR BB| Open rates'!CU56*0.82+25</f>
        <v>75465</v>
      </c>
      <c r="CV56" s="237">
        <f>'BAR BB| Open rates'!CV56*0.82+25</f>
        <v>75465</v>
      </c>
      <c r="CW56" s="237">
        <f>'BAR BB| Open rates'!CW56*0.82+25</f>
        <v>75465</v>
      </c>
      <c r="CX56" s="237">
        <f>'BAR BB| Open rates'!CX56*0.82+25</f>
        <v>75465</v>
      </c>
      <c r="CY56" s="237">
        <f>'BAR BB| Open rates'!CY56*0.82+25</f>
        <v>75465</v>
      </c>
      <c r="CZ56" s="237">
        <f>'BAR BB| Open rates'!CZ56*0.82+25</f>
        <v>75465</v>
      </c>
      <c r="DA56" s="237">
        <f>'BAR BB| Open rates'!DA56*0.82+25</f>
        <v>75465</v>
      </c>
      <c r="DB56" s="237">
        <f>'BAR BB| Open rates'!DB56*0.82+25</f>
        <v>75465</v>
      </c>
      <c r="DC56" s="237">
        <f>'BAR BB| Open rates'!DC56*0.82+25</f>
        <v>75465</v>
      </c>
      <c r="DD56" s="237">
        <f>'BAR BB| Open rates'!DD56*0.82+25</f>
        <v>75465</v>
      </c>
      <c r="DE56" s="237">
        <f>'BAR BB| Open rates'!DE56*0.82+25</f>
        <v>75465</v>
      </c>
      <c r="DF56" s="237">
        <f>'BAR BB| Open rates'!DF56*0.82+25</f>
        <v>75465</v>
      </c>
      <c r="DG56" s="237">
        <f>'BAR BB| Open rates'!DG56*0.82+25</f>
        <v>75465</v>
      </c>
      <c r="DH56" s="237">
        <f>'BAR BB| Open rates'!DH56*0.82+25</f>
        <v>75465</v>
      </c>
      <c r="DI56" s="237">
        <f>'BAR BB| Open rates'!DI56*0.82+25</f>
        <v>75465</v>
      </c>
      <c r="DJ56" s="237">
        <f>'BAR BB| Open rates'!DJ56*0.82+25</f>
        <v>75465</v>
      </c>
      <c r="DK56" s="237">
        <f>'BAR BB| Open rates'!DK56*0.82+25</f>
        <v>75465</v>
      </c>
      <c r="DL56" s="237">
        <f>'BAR BB| Open rates'!DL56*0.82+25</f>
        <v>75465</v>
      </c>
      <c r="DM56" s="237">
        <f>'BAR BB| Open rates'!DM56*0.82+25</f>
        <v>75465</v>
      </c>
      <c r="DN56" s="237">
        <f>'BAR BB| Open rates'!DN56*0.82+25</f>
        <v>75465</v>
      </c>
      <c r="DO56" s="237">
        <f>'BAR BB| Open rates'!DO56*0.82+25</f>
        <v>75465</v>
      </c>
      <c r="DP56" s="237">
        <f>'BAR BB| Open rates'!DP56*0.82+25</f>
        <v>75465</v>
      </c>
      <c r="DQ56" s="237">
        <f>'BAR BB| Open rates'!DQ56*0.82+25</f>
        <v>75465</v>
      </c>
      <c r="DR56" s="237">
        <f>'BAR BB| Open rates'!DR56*0.82+25</f>
        <v>75465</v>
      </c>
      <c r="DS56" s="237">
        <f>'BAR BB| Open rates'!DS56*0.82+25</f>
        <v>75465</v>
      </c>
      <c r="DT56" s="237">
        <f>'BAR BB| Open rates'!DT56*0.82+25</f>
        <v>75465</v>
      </c>
      <c r="DU56" s="237">
        <f>'BAR BB| Open rates'!DU56*0.82+25</f>
        <v>75465</v>
      </c>
      <c r="DV56" s="237">
        <f>'BAR BB| Open rates'!DV56*0.82+25</f>
        <v>75465</v>
      </c>
      <c r="DW56" s="237">
        <f>'BAR BB| Open rates'!DW56*0.82+25</f>
        <v>75465</v>
      </c>
      <c r="DX56" s="237">
        <f>'BAR BB| Open rates'!DX56*0.82+25</f>
        <v>75465</v>
      </c>
      <c r="DY56" s="237">
        <f>'BAR BB| Open rates'!DY56*0.82+25</f>
        <v>75465</v>
      </c>
      <c r="DZ56" s="237">
        <f>'BAR BB| Open rates'!DZ56*0.82+25</f>
        <v>75465</v>
      </c>
      <c r="EA56" s="237">
        <f>'BAR BB| Open rates'!EA56*0.82+25</f>
        <v>75465</v>
      </c>
      <c r="EB56" s="237">
        <f>'BAR BB| Open rates'!EB56*0.82+25</f>
        <v>75465</v>
      </c>
      <c r="EC56" s="237">
        <f>'BAR BB| Open rates'!EC56*0.82+25</f>
        <v>75465</v>
      </c>
      <c r="ED56" s="237">
        <f>'BAR BB| Open rates'!ED56*0.82+25</f>
        <v>75465</v>
      </c>
      <c r="EE56" s="237">
        <f>'BAR BB| Open rates'!EE56*0.82+25</f>
        <v>75465</v>
      </c>
      <c r="EF56" s="237">
        <f>'BAR BB| Open rates'!EF56*0.82+25</f>
        <v>75465</v>
      </c>
      <c r="EG56" s="237">
        <f>'BAR BB| Open rates'!EG56*0.82+25</f>
        <v>75465</v>
      </c>
      <c r="EH56" s="237">
        <f>'BAR BB| Open rates'!EH56*0.82+25</f>
        <v>75465</v>
      </c>
      <c r="EI56" s="237">
        <f>'BAR BB| Open rates'!EI56*0.82+25</f>
        <v>75465</v>
      </c>
      <c r="EJ56" s="237">
        <f>'BAR BB| Open rates'!EJ56*0.82+25</f>
        <v>75465</v>
      </c>
      <c r="EK56" s="237">
        <f>'BAR BB| Open rates'!EK56*0.82+25</f>
        <v>75465</v>
      </c>
      <c r="EL56" s="237">
        <f>'BAR BB| Open rates'!EL56*0.82+25</f>
        <v>75465</v>
      </c>
      <c r="EM56" s="237">
        <f>'BAR BB| Open rates'!EM56*0.82+25</f>
        <v>75465</v>
      </c>
      <c r="EN56" s="237">
        <f>'BAR BB| Open rates'!EN56*0.82+25</f>
        <v>75465</v>
      </c>
      <c r="EO56" s="237">
        <f>'BAR BB| Open rates'!EO56*0.82+25</f>
        <v>75465</v>
      </c>
      <c r="EP56" s="237">
        <f>'BAR BB| Open rates'!EP56*0.82+25</f>
        <v>75465</v>
      </c>
      <c r="EQ56" s="237">
        <f>'BAR BB| Open rates'!EQ56*0.82+25</f>
        <v>75465</v>
      </c>
      <c r="ER56" s="237">
        <f>'BAR BB| Open rates'!ER56*0.82+25</f>
        <v>75465</v>
      </c>
      <c r="ES56" s="237">
        <f>'BAR BB| Open rates'!ES56*0.82+25</f>
        <v>75465</v>
      </c>
      <c r="ET56" s="237">
        <f>'BAR BB| Open rates'!ET56*0.82+25</f>
        <v>75465</v>
      </c>
      <c r="EU56" s="237">
        <f>'BAR BB| Open rates'!EU56*0.82+25</f>
        <v>75465</v>
      </c>
      <c r="EV56" s="237">
        <f>'BAR BB| Open rates'!EV56*0.82+25</f>
        <v>75465</v>
      </c>
      <c r="EW56" s="237">
        <f>'BAR BB| Open rates'!EW56*0.82+25</f>
        <v>75465</v>
      </c>
      <c r="EX56" s="237">
        <f>'BAR BB| Open rates'!EX56*0.82+25</f>
        <v>75465</v>
      </c>
      <c r="EY56" s="237">
        <f>'BAR BB| Open rates'!EY56*0.82+25</f>
        <v>75465</v>
      </c>
      <c r="EZ56" s="237">
        <f>'BAR BB| Open rates'!EZ56*0.82+25</f>
        <v>75465</v>
      </c>
      <c r="FA56" s="237">
        <f>'BAR BB| Open rates'!FA56*0.82+25</f>
        <v>75465</v>
      </c>
      <c r="FB56" s="237">
        <f>'BAR BB| Open rates'!FB56*0.82+25</f>
        <v>75465</v>
      </c>
      <c r="FC56" s="237">
        <f>'BAR BB| Open rates'!FC56*0.82+25</f>
        <v>75465</v>
      </c>
      <c r="FD56" s="237">
        <f>'BAR BB| Open rates'!FD56*0.82+25</f>
        <v>75465</v>
      </c>
      <c r="FE56" s="237">
        <f>'BAR BB| Open rates'!FE56*0.82+25</f>
        <v>75465</v>
      </c>
      <c r="FF56" s="237">
        <f>'BAR BB| Open rates'!FF56*0.82+25</f>
        <v>75465</v>
      </c>
      <c r="FG56" s="237">
        <f>'BAR BB| Open rates'!FG56*0.82+25</f>
        <v>75465</v>
      </c>
      <c r="FH56" s="237">
        <f>'BAR BB| Open rates'!FH56*0.82+25</f>
        <v>75465</v>
      </c>
      <c r="FI56" s="237">
        <f>'BAR BB| Open rates'!FI56*0.82+25</f>
        <v>75465</v>
      </c>
      <c r="FJ56" s="237">
        <f>'BAR BB| Open rates'!FJ56*0.82+25</f>
        <v>75465</v>
      </c>
      <c r="FK56" s="237">
        <f>'BAR BB| Open rates'!FK56*0.82+25</f>
        <v>75465</v>
      </c>
      <c r="FL56" s="237">
        <f>'BAR BB| Open rates'!FL56*0.82+25</f>
        <v>75465</v>
      </c>
      <c r="FM56" s="237">
        <f>'BAR BB| Open rates'!FM56*0.82+25</f>
        <v>75465</v>
      </c>
      <c r="FN56" s="237">
        <f>'BAR BB| Open rates'!FN56*0.82+25</f>
        <v>75465</v>
      </c>
      <c r="FO56" s="237">
        <f>'BAR BB| Open rates'!FO56*0.82+25</f>
        <v>75465</v>
      </c>
      <c r="FP56" s="237">
        <f>'BAR BB| Open rates'!FP56*0.82+25</f>
        <v>75465</v>
      </c>
      <c r="FQ56" s="237">
        <f>'BAR BB| Open rates'!FQ56*0.82+25</f>
        <v>75465</v>
      </c>
      <c r="FR56" s="237">
        <f>'BAR BB| Open rates'!FR56*0.82+25</f>
        <v>75465</v>
      </c>
      <c r="FS56" s="237">
        <f>'BAR BB| Open rates'!FS56*0.82+25</f>
        <v>75465</v>
      </c>
      <c r="FT56" s="237">
        <f>'BAR BB| Open rates'!FT56*0.82+25</f>
        <v>75465</v>
      </c>
      <c r="FU56" s="237">
        <f>'BAR BB| Open rates'!FU56*0.82+25</f>
        <v>75465</v>
      </c>
      <c r="FV56" s="237">
        <f>'BAR BB| Open rates'!FV56*0.82+25</f>
        <v>75465</v>
      </c>
      <c r="FW56" s="237">
        <f>'BAR BB| Open rates'!FW56*0.82+25</f>
        <v>75465</v>
      </c>
      <c r="FX56" s="237">
        <f>'BAR BB| Open rates'!FX56*0.82+25</f>
        <v>75465</v>
      </c>
      <c r="FY56" s="237">
        <f>'BAR BB| Open rates'!FY56*0.82+25</f>
        <v>75465</v>
      </c>
      <c r="FZ56" s="237">
        <f>'BAR BB| Open rates'!FZ56*0.82+25</f>
        <v>75465</v>
      </c>
      <c r="GA56" s="237">
        <f>'BAR BB| Open rates'!GA56*0.82+25</f>
        <v>75465</v>
      </c>
      <c r="GB56" s="237">
        <f>'BAR BB| Open rates'!GB56*0.82+25</f>
        <v>75465</v>
      </c>
      <c r="GC56" s="237">
        <f>'BAR BB| Open rates'!GC56*0.82+25</f>
        <v>75465</v>
      </c>
      <c r="GD56" s="237">
        <f>'BAR BB| Open rates'!GD56*0.82+25</f>
        <v>75465</v>
      </c>
      <c r="GE56" s="237">
        <f>'BAR BB| Open rates'!GE56*0.82+25</f>
        <v>75465</v>
      </c>
    </row>
    <row r="57" spans="1:187" s="36" customFormat="1" ht="12" customHeight="1" x14ac:dyDescent="0.2">
      <c r="A57" s="237">
        <v>6</v>
      </c>
      <c r="B57" s="237">
        <f>'BAR BB| Open rates'!B57*0.82+25</f>
        <v>94325</v>
      </c>
      <c r="C57" s="237">
        <f>'BAR BB| Open rates'!C57*0.82+25</f>
        <v>94325</v>
      </c>
      <c r="D57" s="237">
        <f>'BAR BB| Open rates'!D57*0.82+25</f>
        <v>94325</v>
      </c>
      <c r="E57" s="237">
        <f>'BAR BB| Open rates'!E57*0.82+25</f>
        <v>94325</v>
      </c>
      <c r="F57" s="237">
        <f>'BAR BB| Open rates'!F57*0.82+25</f>
        <v>94325</v>
      </c>
      <c r="G57" s="237">
        <f>'BAR BB| Open rates'!G57*0.82+25</f>
        <v>94325</v>
      </c>
      <c r="H57" s="237">
        <f>'BAR BB| Open rates'!H57*0.82+25</f>
        <v>94325</v>
      </c>
      <c r="I57" s="237">
        <f>'BAR BB| Open rates'!I57*0.82+25</f>
        <v>94325</v>
      </c>
      <c r="J57" s="237">
        <f>'BAR BB| Open rates'!J57*0.82+25</f>
        <v>94325</v>
      </c>
      <c r="K57" s="237">
        <f>'BAR BB| Open rates'!K57*0.82+25</f>
        <v>94325</v>
      </c>
      <c r="L57" s="237">
        <f>'BAR BB| Open rates'!L57*0.82+25</f>
        <v>94325</v>
      </c>
      <c r="M57" s="237">
        <f>'BAR BB| Open rates'!M57*0.82+25</f>
        <v>94325</v>
      </c>
      <c r="N57" s="237">
        <f>'BAR BB| Open rates'!N57*0.82+25</f>
        <v>94325</v>
      </c>
      <c r="O57" s="237">
        <f>'BAR BB| Open rates'!O57*0.82+25</f>
        <v>94325</v>
      </c>
      <c r="P57" s="237">
        <f>'BAR BB| Open rates'!P57*0.82+25</f>
        <v>94325</v>
      </c>
      <c r="Q57" s="237">
        <f>'BAR BB| Open rates'!Q57*0.82+25</f>
        <v>94325</v>
      </c>
      <c r="R57" s="237">
        <f>'BAR BB| Open rates'!R57*0.82+25</f>
        <v>94325</v>
      </c>
      <c r="S57" s="237">
        <f>'BAR BB| Open rates'!S57*0.82+25</f>
        <v>94325</v>
      </c>
      <c r="T57" s="237">
        <f>'BAR BB| Open rates'!T57*0.82+25</f>
        <v>94325</v>
      </c>
      <c r="U57" s="237">
        <f>'BAR BB| Open rates'!U57*0.82+25</f>
        <v>94325</v>
      </c>
      <c r="V57" s="237">
        <f>'BAR BB| Open rates'!V57*0.82+25</f>
        <v>94325</v>
      </c>
      <c r="W57" s="237">
        <f>'BAR BB| Open rates'!W57*0.82+25</f>
        <v>94325</v>
      </c>
      <c r="X57" s="237">
        <f>'BAR BB| Open rates'!X57*0.82+25</f>
        <v>94325</v>
      </c>
      <c r="Y57" s="237">
        <f>'BAR BB| Open rates'!Y57*0.82+25</f>
        <v>94325</v>
      </c>
      <c r="Z57" s="237">
        <f>'BAR BB| Open rates'!Z57*0.82+25</f>
        <v>94325</v>
      </c>
      <c r="AA57" s="237">
        <f>'BAR BB| Open rates'!AA57*0.82+25</f>
        <v>94325</v>
      </c>
      <c r="AB57" s="237">
        <f>'BAR BB| Open rates'!AB57*0.82+25</f>
        <v>94325</v>
      </c>
      <c r="AC57" s="237">
        <f>'BAR BB| Open rates'!AC57*0.82+25</f>
        <v>94325</v>
      </c>
      <c r="AD57" s="237">
        <f>'BAR BB| Open rates'!AD57*0.82+25</f>
        <v>94325</v>
      </c>
      <c r="AE57" s="237">
        <f>'BAR BB| Open rates'!AE57*0.82+25</f>
        <v>94325</v>
      </c>
      <c r="AF57" s="237">
        <f>'BAR BB| Open rates'!AF57*0.82+25</f>
        <v>94325</v>
      </c>
      <c r="AG57" s="237">
        <f>'BAR BB| Open rates'!AG57*0.82+25</f>
        <v>94325</v>
      </c>
      <c r="AH57" s="237">
        <f>'BAR BB| Open rates'!AH57*0.82+25</f>
        <v>94325</v>
      </c>
      <c r="AI57" s="237">
        <f>'BAR BB| Open rates'!AI57*0.82+25</f>
        <v>94325</v>
      </c>
      <c r="AJ57" s="237">
        <f>'BAR BB| Open rates'!AJ57*0.82+25</f>
        <v>94325</v>
      </c>
      <c r="AK57" s="237">
        <f>'BAR BB| Open rates'!AK57*0.82+25</f>
        <v>94325</v>
      </c>
      <c r="AL57" s="237">
        <f>'BAR BB| Open rates'!AL57*0.82+25</f>
        <v>94325</v>
      </c>
      <c r="AM57" s="237">
        <f>'BAR BB| Open rates'!AM57*0.82+25</f>
        <v>94325</v>
      </c>
      <c r="AN57" s="237">
        <f>'BAR BB| Open rates'!AN57*0.82+25</f>
        <v>94325</v>
      </c>
      <c r="AO57" s="237">
        <f>'BAR BB| Open rates'!AO57*0.82+25</f>
        <v>94325</v>
      </c>
      <c r="AP57" s="237">
        <f>'BAR BB| Open rates'!AP57*0.82+25</f>
        <v>94325</v>
      </c>
      <c r="AQ57" s="237">
        <f>'BAR BB| Open rates'!AQ57*0.82+25</f>
        <v>94325</v>
      </c>
      <c r="AR57" s="237">
        <f>'BAR BB| Open rates'!AR57*0.82+25</f>
        <v>94325</v>
      </c>
      <c r="AS57" s="237">
        <f>'BAR BB| Open rates'!AS57*0.82+25</f>
        <v>94325</v>
      </c>
      <c r="AT57" s="237">
        <f>'BAR BB| Open rates'!AT57*0.82+25</f>
        <v>94325</v>
      </c>
      <c r="AU57" s="237">
        <f>'BAR BB| Open rates'!AU57*0.82+25</f>
        <v>94325</v>
      </c>
      <c r="AV57" s="237">
        <f>'BAR BB| Open rates'!AV57*0.82+25</f>
        <v>94325</v>
      </c>
      <c r="AW57" s="237">
        <f>'BAR BB| Open rates'!AW57*0.82+25</f>
        <v>94325</v>
      </c>
      <c r="AX57" s="237">
        <f>'BAR BB| Open rates'!AX57*0.82+25</f>
        <v>94325</v>
      </c>
      <c r="AY57" s="237">
        <f>'BAR BB| Open rates'!AY57*0.82+25</f>
        <v>94325</v>
      </c>
      <c r="AZ57" s="237">
        <f>'BAR BB| Open rates'!AZ57*0.82+25</f>
        <v>94325</v>
      </c>
      <c r="BA57" s="237">
        <f>'BAR BB| Open rates'!BA57*0.82+25</f>
        <v>94325</v>
      </c>
      <c r="BB57" s="237">
        <f>'BAR BB| Open rates'!BB57*0.82+25</f>
        <v>94325</v>
      </c>
      <c r="BC57" s="237">
        <f>'BAR BB| Open rates'!BC57*0.82+25</f>
        <v>94325</v>
      </c>
      <c r="BD57" s="237">
        <f>'BAR BB| Open rates'!BD57*0.82+25</f>
        <v>94325</v>
      </c>
      <c r="BE57" s="237">
        <f>'BAR BB| Open rates'!BE57*0.82+25</f>
        <v>94325</v>
      </c>
      <c r="BF57" s="237">
        <f>'BAR BB| Open rates'!BF57*0.82+25</f>
        <v>94325</v>
      </c>
      <c r="BG57" s="237">
        <f>'BAR BB| Open rates'!BG57*0.82+25</f>
        <v>94325</v>
      </c>
      <c r="BH57" s="237">
        <f>'BAR BB| Open rates'!BH57*0.82+25</f>
        <v>94325</v>
      </c>
      <c r="BI57" s="237">
        <f>'BAR BB| Open rates'!BI57*0.82+25</f>
        <v>94325</v>
      </c>
      <c r="BJ57" s="237">
        <f>'BAR BB| Open rates'!BJ57*0.82+25</f>
        <v>94325</v>
      </c>
      <c r="BK57" s="237">
        <f>'BAR BB| Open rates'!BK57*0.82+25</f>
        <v>94325</v>
      </c>
      <c r="BL57" s="237">
        <f>'BAR BB| Open rates'!BL57*0.82+25</f>
        <v>94325</v>
      </c>
      <c r="BM57" s="237">
        <f>'BAR BB| Open rates'!BM57*0.82+25</f>
        <v>94325</v>
      </c>
      <c r="BN57" s="237">
        <f>'BAR BB| Open rates'!BN57*0.82+25</f>
        <v>94325</v>
      </c>
      <c r="BO57" s="237">
        <f>'BAR BB| Open rates'!BO57*0.82+25</f>
        <v>94325</v>
      </c>
      <c r="BP57" s="237">
        <f>'BAR BB| Open rates'!BP57*0.82+25</f>
        <v>94325</v>
      </c>
      <c r="BQ57" s="237">
        <f>'BAR BB| Open rates'!BQ57*0.82+25</f>
        <v>77925</v>
      </c>
      <c r="BR57" s="237">
        <f>'BAR BB| Open rates'!BR57*0.82+25</f>
        <v>77925</v>
      </c>
      <c r="BS57" s="237">
        <f>'BAR BB| Open rates'!BS57*0.82+25</f>
        <v>77925</v>
      </c>
      <c r="BT57" s="237">
        <f>'BAR BB| Open rates'!BT57*0.82+25</f>
        <v>77925</v>
      </c>
      <c r="BU57" s="237">
        <f>'BAR BB| Open rates'!BU57*0.82+25</f>
        <v>77925</v>
      </c>
      <c r="BV57" s="237">
        <f>'BAR BB| Open rates'!BV57*0.82+25</f>
        <v>77925</v>
      </c>
      <c r="BW57" s="237">
        <f>'BAR BB| Open rates'!BW57*0.82+25</f>
        <v>77925</v>
      </c>
      <c r="BX57" s="237">
        <f>'BAR BB| Open rates'!BX57*0.82+25</f>
        <v>77925</v>
      </c>
      <c r="BY57" s="237">
        <f>'BAR BB| Open rates'!BY57*0.82+25</f>
        <v>77925</v>
      </c>
      <c r="BZ57" s="237">
        <f>'BAR BB| Open rates'!BZ57*0.82+25</f>
        <v>77925</v>
      </c>
      <c r="CA57" s="237">
        <f>'BAR BB| Open rates'!CA57*0.82+25</f>
        <v>77925</v>
      </c>
      <c r="CB57" s="237">
        <f>'BAR BB| Open rates'!CB57*0.82+25</f>
        <v>77925</v>
      </c>
      <c r="CC57" s="237">
        <f>'BAR BB| Open rates'!CC57*0.82+25</f>
        <v>77925</v>
      </c>
      <c r="CD57" s="237">
        <f>'BAR BB| Open rates'!CD57*0.82+25</f>
        <v>77925</v>
      </c>
      <c r="CE57" s="237">
        <f>'BAR BB| Open rates'!CE57*0.82+25</f>
        <v>77925</v>
      </c>
      <c r="CF57" s="237">
        <f>'BAR BB| Open rates'!CF57*0.82+25</f>
        <v>77925</v>
      </c>
      <c r="CG57" s="237">
        <f>'BAR BB| Open rates'!CG57*0.82+25</f>
        <v>77925</v>
      </c>
      <c r="CH57" s="237">
        <f>'BAR BB| Open rates'!CH57*0.82+25</f>
        <v>77925</v>
      </c>
      <c r="CI57" s="237">
        <f>'BAR BB| Open rates'!CI57*0.82+25</f>
        <v>77925</v>
      </c>
      <c r="CJ57" s="237">
        <f>'BAR BB| Open rates'!CJ57*0.82+25</f>
        <v>77925</v>
      </c>
      <c r="CK57" s="237">
        <f>'BAR BB| Open rates'!CK57*0.82+25</f>
        <v>77925</v>
      </c>
      <c r="CL57" s="237">
        <f>'BAR BB| Open rates'!CL57*0.82+25</f>
        <v>77925</v>
      </c>
      <c r="CM57" s="237">
        <f>'BAR BB| Open rates'!CM57*0.82+25</f>
        <v>77925</v>
      </c>
      <c r="CN57" s="237">
        <f>'BAR BB| Open rates'!CN57*0.82+25</f>
        <v>77925</v>
      </c>
      <c r="CO57" s="237">
        <f>'BAR BB| Open rates'!CO57*0.82+25</f>
        <v>77925</v>
      </c>
      <c r="CP57" s="237">
        <f>'BAR BB| Open rates'!CP57*0.82+25</f>
        <v>77925</v>
      </c>
      <c r="CQ57" s="237">
        <f>'BAR BB| Open rates'!CQ57*0.82+25</f>
        <v>77925</v>
      </c>
      <c r="CR57" s="237">
        <f>'BAR BB| Open rates'!CR57*0.82+25</f>
        <v>77925</v>
      </c>
      <c r="CS57" s="237">
        <f>'BAR BB| Open rates'!CS57*0.82+25</f>
        <v>77925</v>
      </c>
      <c r="CT57" s="237">
        <f>'BAR BB| Open rates'!CT57*0.82+25</f>
        <v>77925</v>
      </c>
      <c r="CU57" s="237">
        <f>'BAR BB| Open rates'!CU57*0.82+25</f>
        <v>77925</v>
      </c>
      <c r="CV57" s="237">
        <f>'BAR BB| Open rates'!CV57*0.82+25</f>
        <v>77925</v>
      </c>
      <c r="CW57" s="237">
        <f>'BAR BB| Open rates'!CW57*0.82+25</f>
        <v>77925</v>
      </c>
      <c r="CX57" s="237">
        <f>'BAR BB| Open rates'!CX57*0.82+25</f>
        <v>77925</v>
      </c>
      <c r="CY57" s="237">
        <f>'BAR BB| Open rates'!CY57*0.82+25</f>
        <v>77925</v>
      </c>
      <c r="CZ57" s="237">
        <f>'BAR BB| Open rates'!CZ57*0.82+25</f>
        <v>77925</v>
      </c>
      <c r="DA57" s="237">
        <f>'BAR BB| Open rates'!DA57*0.82+25</f>
        <v>77925</v>
      </c>
      <c r="DB57" s="237">
        <f>'BAR BB| Open rates'!DB57*0.82+25</f>
        <v>77925</v>
      </c>
      <c r="DC57" s="237">
        <f>'BAR BB| Open rates'!DC57*0.82+25</f>
        <v>77925</v>
      </c>
      <c r="DD57" s="237">
        <f>'BAR BB| Open rates'!DD57*0.82+25</f>
        <v>77925</v>
      </c>
      <c r="DE57" s="237">
        <f>'BAR BB| Open rates'!DE57*0.82+25</f>
        <v>77925</v>
      </c>
      <c r="DF57" s="237">
        <f>'BAR BB| Open rates'!DF57*0.82+25</f>
        <v>77925</v>
      </c>
      <c r="DG57" s="237">
        <f>'BAR BB| Open rates'!DG57*0.82+25</f>
        <v>77925</v>
      </c>
      <c r="DH57" s="237">
        <f>'BAR BB| Open rates'!DH57*0.82+25</f>
        <v>77925</v>
      </c>
      <c r="DI57" s="237">
        <f>'BAR BB| Open rates'!DI57*0.82+25</f>
        <v>77925</v>
      </c>
      <c r="DJ57" s="237">
        <f>'BAR BB| Open rates'!DJ57*0.82+25</f>
        <v>77925</v>
      </c>
      <c r="DK57" s="237">
        <f>'BAR BB| Open rates'!DK57*0.82+25</f>
        <v>77925</v>
      </c>
      <c r="DL57" s="237">
        <f>'BAR BB| Open rates'!DL57*0.82+25</f>
        <v>77925</v>
      </c>
      <c r="DM57" s="237">
        <f>'BAR BB| Open rates'!DM57*0.82+25</f>
        <v>77925</v>
      </c>
      <c r="DN57" s="237">
        <f>'BAR BB| Open rates'!DN57*0.82+25</f>
        <v>77925</v>
      </c>
      <c r="DO57" s="237">
        <f>'BAR BB| Open rates'!DO57*0.82+25</f>
        <v>77925</v>
      </c>
      <c r="DP57" s="237">
        <f>'BAR BB| Open rates'!DP57*0.82+25</f>
        <v>77925</v>
      </c>
      <c r="DQ57" s="237">
        <f>'BAR BB| Open rates'!DQ57*0.82+25</f>
        <v>77925</v>
      </c>
      <c r="DR57" s="237">
        <f>'BAR BB| Open rates'!DR57*0.82+25</f>
        <v>77925</v>
      </c>
      <c r="DS57" s="237">
        <f>'BAR BB| Open rates'!DS57*0.82+25</f>
        <v>77925</v>
      </c>
      <c r="DT57" s="237">
        <f>'BAR BB| Open rates'!DT57*0.82+25</f>
        <v>77925</v>
      </c>
      <c r="DU57" s="237">
        <f>'BAR BB| Open rates'!DU57*0.82+25</f>
        <v>77925</v>
      </c>
      <c r="DV57" s="237">
        <f>'BAR BB| Open rates'!DV57*0.82+25</f>
        <v>77925</v>
      </c>
      <c r="DW57" s="237">
        <f>'BAR BB| Open rates'!DW57*0.82+25</f>
        <v>77925</v>
      </c>
      <c r="DX57" s="237">
        <f>'BAR BB| Open rates'!DX57*0.82+25</f>
        <v>77925</v>
      </c>
      <c r="DY57" s="237">
        <f>'BAR BB| Open rates'!DY57*0.82+25</f>
        <v>77925</v>
      </c>
      <c r="DZ57" s="237">
        <f>'BAR BB| Open rates'!DZ57*0.82+25</f>
        <v>77925</v>
      </c>
      <c r="EA57" s="237">
        <f>'BAR BB| Open rates'!EA57*0.82+25</f>
        <v>77925</v>
      </c>
      <c r="EB57" s="237">
        <f>'BAR BB| Open rates'!EB57*0.82+25</f>
        <v>77925</v>
      </c>
      <c r="EC57" s="237">
        <f>'BAR BB| Open rates'!EC57*0.82+25</f>
        <v>77925</v>
      </c>
      <c r="ED57" s="237">
        <f>'BAR BB| Open rates'!ED57*0.82+25</f>
        <v>77925</v>
      </c>
      <c r="EE57" s="237">
        <f>'BAR BB| Open rates'!EE57*0.82+25</f>
        <v>77925</v>
      </c>
      <c r="EF57" s="237">
        <f>'BAR BB| Open rates'!EF57*0.82+25</f>
        <v>77925</v>
      </c>
      <c r="EG57" s="237">
        <f>'BAR BB| Open rates'!EG57*0.82+25</f>
        <v>77925</v>
      </c>
      <c r="EH57" s="237">
        <f>'BAR BB| Open rates'!EH57*0.82+25</f>
        <v>77925</v>
      </c>
      <c r="EI57" s="237">
        <f>'BAR BB| Open rates'!EI57*0.82+25</f>
        <v>77925</v>
      </c>
      <c r="EJ57" s="237">
        <f>'BAR BB| Open rates'!EJ57*0.82+25</f>
        <v>77925</v>
      </c>
      <c r="EK57" s="237">
        <f>'BAR BB| Open rates'!EK57*0.82+25</f>
        <v>77925</v>
      </c>
      <c r="EL57" s="237">
        <f>'BAR BB| Open rates'!EL57*0.82+25</f>
        <v>77925</v>
      </c>
      <c r="EM57" s="237">
        <f>'BAR BB| Open rates'!EM57*0.82+25</f>
        <v>77925</v>
      </c>
      <c r="EN57" s="237">
        <f>'BAR BB| Open rates'!EN57*0.82+25</f>
        <v>77925</v>
      </c>
      <c r="EO57" s="237">
        <f>'BAR BB| Open rates'!EO57*0.82+25</f>
        <v>77925</v>
      </c>
      <c r="EP57" s="237">
        <f>'BAR BB| Open rates'!EP57*0.82+25</f>
        <v>77925</v>
      </c>
      <c r="EQ57" s="237">
        <f>'BAR BB| Open rates'!EQ57*0.82+25</f>
        <v>77925</v>
      </c>
      <c r="ER57" s="237">
        <f>'BAR BB| Open rates'!ER57*0.82+25</f>
        <v>77925</v>
      </c>
      <c r="ES57" s="237">
        <f>'BAR BB| Open rates'!ES57*0.82+25</f>
        <v>77925</v>
      </c>
      <c r="ET57" s="237">
        <f>'BAR BB| Open rates'!ET57*0.82+25</f>
        <v>77925</v>
      </c>
      <c r="EU57" s="237">
        <f>'BAR BB| Open rates'!EU57*0.82+25</f>
        <v>77925</v>
      </c>
      <c r="EV57" s="237">
        <f>'BAR BB| Open rates'!EV57*0.82+25</f>
        <v>77925</v>
      </c>
      <c r="EW57" s="237">
        <f>'BAR BB| Open rates'!EW57*0.82+25</f>
        <v>77925</v>
      </c>
      <c r="EX57" s="237">
        <f>'BAR BB| Open rates'!EX57*0.82+25</f>
        <v>77925</v>
      </c>
      <c r="EY57" s="237">
        <f>'BAR BB| Open rates'!EY57*0.82+25</f>
        <v>77925</v>
      </c>
      <c r="EZ57" s="237">
        <f>'BAR BB| Open rates'!EZ57*0.82+25</f>
        <v>77925</v>
      </c>
      <c r="FA57" s="237">
        <f>'BAR BB| Open rates'!FA57*0.82+25</f>
        <v>77925</v>
      </c>
      <c r="FB57" s="237">
        <f>'BAR BB| Open rates'!FB57*0.82+25</f>
        <v>77925</v>
      </c>
      <c r="FC57" s="237">
        <f>'BAR BB| Open rates'!FC57*0.82+25</f>
        <v>77925</v>
      </c>
      <c r="FD57" s="237">
        <f>'BAR BB| Open rates'!FD57*0.82+25</f>
        <v>77925</v>
      </c>
      <c r="FE57" s="237">
        <f>'BAR BB| Open rates'!FE57*0.82+25</f>
        <v>77925</v>
      </c>
      <c r="FF57" s="237">
        <f>'BAR BB| Open rates'!FF57*0.82+25</f>
        <v>77925</v>
      </c>
      <c r="FG57" s="237">
        <f>'BAR BB| Open rates'!FG57*0.82+25</f>
        <v>77925</v>
      </c>
      <c r="FH57" s="237">
        <f>'BAR BB| Open rates'!FH57*0.82+25</f>
        <v>77925</v>
      </c>
      <c r="FI57" s="237">
        <f>'BAR BB| Open rates'!FI57*0.82+25</f>
        <v>77925</v>
      </c>
      <c r="FJ57" s="237">
        <f>'BAR BB| Open rates'!FJ57*0.82+25</f>
        <v>77925</v>
      </c>
      <c r="FK57" s="237">
        <f>'BAR BB| Open rates'!FK57*0.82+25</f>
        <v>77925</v>
      </c>
      <c r="FL57" s="237">
        <f>'BAR BB| Open rates'!FL57*0.82+25</f>
        <v>77925</v>
      </c>
      <c r="FM57" s="237">
        <f>'BAR BB| Open rates'!FM57*0.82+25</f>
        <v>77925</v>
      </c>
      <c r="FN57" s="237">
        <f>'BAR BB| Open rates'!FN57*0.82+25</f>
        <v>77925</v>
      </c>
      <c r="FO57" s="237">
        <f>'BAR BB| Open rates'!FO57*0.82+25</f>
        <v>77925</v>
      </c>
      <c r="FP57" s="237">
        <f>'BAR BB| Open rates'!FP57*0.82+25</f>
        <v>77925</v>
      </c>
      <c r="FQ57" s="237">
        <f>'BAR BB| Open rates'!FQ57*0.82+25</f>
        <v>77925</v>
      </c>
      <c r="FR57" s="237">
        <f>'BAR BB| Open rates'!FR57*0.82+25</f>
        <v>77925</v>
      </c>
      <c r="FS57" s="237">
        <f>'BAR BB| Open rates'!FS57*0.82+25</f>
        <v>77925</v>
      </c>
      <c r="FT57" s="237">
        <f>'BAR BB| Open rates'!FT57*0.82+25</f>
        <v>77925</v>
      </c>
      <c r="FU57" s="237">
        <f>'BAR BB| Open rates'!FU57*0.82+25</f>
        <v>77925</v>
      </c>
      <c r="FV57" s="237">
        <f>'BAR BB| Open rates'!FV57*0.82+25</f>
        <v>77925</v>
      </c>
      <c r="FW57" s="237">
        <f>'BAR BB| Open rates'!FW57*0.82+25</f>
        <v>77925</v>
      </c>
      <c r="FX57" s="237">
        <f>'BAR BB| Open rates'!FX57*0.82+25</f>
        <v>77925</v>
      </c>
      <c r="FY57" s="237">
        <f>'BAR BB| Open rates'!FY57*0.82+25</f>
        <v>77925</v>
      </c>
      <c r="FZ57" s="237">
        <f>'BAR BB| Open rates'!FZ57*0.82+25</f>
        <v>77925</v>
      </c>
      <c r="GA57" s="237">
        <f>'BAR BB| Open rates'!GA57*0.82+25</f>
        <v>77925</v>
      </c>
      <c r="GB57" s="237">
        <f>'BAR BB| Open rates'!GB57*0.82+25</f>
        <v>77925</v>
      </c>
      <c r="GC57" s="237">
        <f>'BAR BB| Open rates'!GC57*0.82+25</f>
        <v>77925</v>
      </c>
      <c r="GD57" s="237">
        <f>'BAR BB| Open rates'!GD57*0.82+25</f>
        <v>77925</v>
      </c>
      <c r="GE57" s="237">
        <f>'BAR BB| Open rates'!GE57*0.82+25</f>
        <v>77925</v>
      </c>
    </row>
    <row r="58" spans="1:187" s="36" customFormat="1" ht="12" customHeight="1" x14ac:dyDescent="0.2">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row>
    <row r="59" spans="1:187" s="36" customFormat="1" ht="12" customHeight="1" x14ac:dyDescent="0.2">
      <c r="A59" s="371" t="s">
        <v>172</v>
      </c>
    </row>
    <row r="60" spans="1:187" s="36" customFormat="1" ht="12" customHeight="1" x14ac:dyDescent="0.2">
      <c r="A60" s="371"/>
    </row>
    <row r="61" spans="1:187" s="36" customFormat="1" ht="12" customHeight="1" x14ac:dyDescent="0.2"/>
    <row r="62" spans="1:187" s="6" customFormat="1" ht="12.75" customHeight="1" x14ac:dyDescent="0.2">
      <c r="A62" s="282" t="s">
        <v>74</v>
      </c>
    </row>
    <row r="63" spans="1:187" s="6" customFormat="1" ht="19.5" customHeight="1" x14ac:dyDescent="0.2">
      <c r="A63" s="280" t="s">
        <v>75</v>
      </c>
    </row>
    <row r="64" spans="1:187" s="6" customFormat="1" ht="18" customHeight="1" x14ac:dyDescent="0.2">
      <c r="A64" s="281" t="s">
        <v>76</v>
      </c>
    </row>
    <row r="65" spans="1:1" s="6" customFormat="1" ht="24.75" customHeight="1" x14ac:dyDescent="0.2">
      <c r="A65" s="281" t="s">
        <v>77</v>
      </c>
    </row>
    <row r="66" spans="1:1" s="6" customFormat="1" ht="19.5" customHeight="1" x14ac:dyDescent="0.2">
      <c r="A66" s="281" t="s">
        <v>78</v>
      </c>
    </row>
    <row r="67" spans="1:1" s="6" customFormat="1" ht="24" customHeight="1" x14ac:dyDescent="0.2">
      <c r="A67" s="281" t="s">
        <v>439</v>
      </c>
    </row>
    <row r="68" spans="1:1" s="6" customFormat="1" ht="22.5" customHeight="1" x14ac:dyDescent="0.2">
      <c r="A68" s="281" t="s">
        <v>79</v>
      </c>
    </row>
    <row r="69" spans="1:1" s="6" customFormat="1" ht="20.25" customHeight="1" x14ac:dyDescent="0.2">
      <c r="A69" s="281" t="s">
        <v>187</v>
      </c>
    </row>
    <row r="70" spans="1:1" x14ac:dyDescent="0.2">
      <c r="A70" s="33"/>
    </row>
    <row r="71" spans="1:1" s="6" customFormat="1" ht="13.5" thickBot="1" x14ac:dyDescent="0.25">
      <c r="A71" s="238" t="s">
        <v>81</v>
      </c>
    </row>
    <row r="72" spans="1:1" s="36" customFormat="1" ht="108" customHeight="1" x14ac:dyDescent="0.2">
      <c r="A72" s="375" t="s">
        <v>459</v>
      </c>
    </row>
    <row r="73" spans="1:1" x14ac:dyDescent="0.2">
      <c r="A73" s="376"/>
    </row>
    <row r="74" spans="1:1" ht="1.5" customHeight="1" x14ac:dyDescent="0.2">
      <c r="A74" s="376"/>
    </row>
    <row r="75" spans="1:1" ht="28.5" hidden="1" customHeight="1" x14ac:dyDescent="0.2">
      <c r="A75" s="376"/>
    </row>
    <row r="76" spans="1:1" ht="54.75" hidden="1" customHeight="1" thickBot="1" x14ac:dyDescent="0.25">
      <c r="A76" s="377"/>
    </row>
    <row r="78" spans="1:1" ht="13.5" thickBot="1" x14ac:dyDescent="0.25">
      <c r="A78" s="320"/>
    </row>
    <row r="79" spans="1:1" ht="144.75" thickBot="1" x14ac:dyDescent="0.25">
      <c r="A79" s="321" t="s">
        <v>467</v>
      </c>
    </row>
  </sheetData>
  <mergeCells count="2">
    <mergeCell ref="A59:A60"/>
    <mergeCell ref="A72:A76"/>
  </mergeCells>
  <pageMargins left="0.75" right="0.75" top="1" bottom="1" header="0.5" footer="0.5"/>
  <pageSetup paperSize="9" orientation="portrait" horizontalDpi="4294967295" verticalDpi="4294967295"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CT192"/>
  <sheetViews>
    <sheetView showGridLines="0" zoomScaleNormal="100" workbookViewId="0">
      <pane xSplit="1" ySplit="1" topLeftCell="B2" activePane="bottomRight" state="frozen"/>
      <selection activeCell="B1" sqref="B1:D1048576"/>
      <selection pane="topRight" activeCell="B1" sqref="B1:D1048576"/>
      <selection pane="bottomLeft" activeCell="B1" sqref="B1:D1048576"/>
      <selection pane="bottomRight" activeCell="B1" sqref="B1:B1048576"/>
    </sheetView>
  </sheetViews>
  <sheetFormatPr defaultColWidth="9.140625" defaultRowHeight="12.75" x14ac:dyDescent="0.2"/>
  <cols>
    <col min="1" max="1" width="43.7109375" style="32" customWidth="1"/>
    <col min="2" max="21" width="9.85546875" style="32" customWidth="1"/>
    <col min="22" max="22" width="10" style="32" customWidth="1"/>
    <col min="23" max="23" width="9.85546875" style="32" customWidth="1"/>
    <col min="24" max="24" width="10.85546875" style="32" customWidth="1"/>
    <col min="25" max="25" width="10.5703125" style="32" customWidth="1"/>
    <col min="26" max="26" width="10" style="32" customWidth="1"/>
    <col min="27" max="96" width="9.140625" style="32"/>
    <col min="97" max="98" width="9.5703125" style="32" customWidth="1"/>
    <col min="99" max="16384" width="9.140625" style="32"/>
  </cols>
  <sheetData>
    <row r="1" spans="1:98" x14ac:dyDescent="0.2">
      <c r="A1" s="63" t="s">
        <v>61</v>
      </c>
    </row>
    <row r="2" spans="1:98" x14ac:dyDescent="0.2">
      <c r="A2" s="222" t="s">
        <v>305</v>
      </c>
    </row>
    <row r="3" spans="1:98" x14ac:dyDescent="0.2">
      <c r="A3" s="222" t="s">
        <v>326</v>
      </c>
    </row>
    <row r="4" spans="1:98" s="33" customFormat="1" ht="26.25" customHeight="1" x14ac:dyDescent="0.2">
      <c r="A4" s="88" t="s">
        <v>62</v>
      </c>
      <c r="B4" s="115">
        <f>'BAR BB| Open rates'!B3</f>
        <v>46199</v>
      </c>
      <c r="C4" s="115">
        <f>'BAR BB| Open rates'!C3</f>
        <v>46200</v>
      </c>
      <c r="D4" s="115">
        <f>'BAR BB| Open rates'!D3</f>
        <v>46201</v>
      </c>
      <c r="E4" s="115">
        <f>'BAR BB| Open rates'!E3</f>
        <v>46202</v>
      </c>
      <c r="F4" s="115">
        <f>'BAR BB| Open rates'!F3</f>
        <v>46203</v>
      </c>
      <c r="G4" s="115">
        <f>'BAR BB| Open rates'!G3</f>
        <v>46204</v>
      </c>
      <c r="H4" s="115">
        <f>'BAR BB| Open rates'!H3</f>
        <v>46205</v>
      </c>
      <c r="I4" s="115">
        <f>'BAR BB| Open rates'!I3</f>
        <v>46206</v>
      </c>
      <c r="J4" s="115">
        <f>'BAR BB| Open rates'!J3</f>
        <v>46207</v>
      </c>
      <c r="K4" s="115">
        <f>'BAR BB| Open rates'!K3</f>
        <v>46208</v>
      </c>
      <c r="L4" s="115">
        <f>'BAR BB| Open rates'!L3</f>
        <v>46209</v>
      </c>
      <c r="M4" s="115">
        <f>'BAR BB| Open rates'!M3</f>
        <v>46210</v>
      </c>
      <c r="N4" s="115">
        <f>'BAR BB| Open rates'!N3</f>
        <v>46211</v>
      </c>
      <c r="O4" s="115">
        <f>'BAR BB| Open rates'!O3</f>
        <v>46212</v>
      </c>
      <c r="P4" s="115">
        <f>'BAR BB| Open rates'!P3</f>
        <v>46213</v>
      </c>
      <c r="Q4" s="115">
        <f>'BAR BB| Open rates'!Q3</f>
        <v>46214</v>
      </c>
      <c r="R4" s="115">
        <f>'BAR BB| Open rates'!R3</f>
        <v>46215</v>
      </c>
      <c r="S4" s="115">
        <f>'BAR BB| Open rates'!S3</f>
        <v>46216</v>
      </c>
      <c r="T4" s="115">
        <f>'BAR BB| Open rates'!T3</f>
        <v>46217</v>
      </c>
      <c r="U4" s="115">
        <f>'BAR BB| Open rates'!U3</f>
        <v>46218</v>
      </c>
      <c r="V4" s="115">
        <f>'BAR BB| Open rates'!V3</f>
        <v>46219</v>
      </c>
      <c r="W4" s="115">
        <f>'BAR BB| Open rates'!W3</f>
        <v>46220</v>
      </c>
      <c r="X4" s="115">
        <f>'BAR BB| Open rates'!X3</f>
        <v>46221</v>
      </c>
      <c r="Y4" s="115">
        <f>'BAR BB| Open rates'!Y3</f>
        <v>46222</v>
      </c>
      <c r="Z4" s="115">
        <f>'BAR BB| Open rates'!Z3</f>
        <v>46223</v>
      </c>
      <c r="AA4" s="115">
        <f>'BAR BB| Open rates'!AA3</f>
        <v>46224</v>
      </c>
      <c r="AB4" s="115">
        <f>'BAR BB| Open rates'!AB3</f>
        <v>46225</v>
      </c>
      <c r="AC4" s="115">
        <f>'BAR BB| Open rates'!AC3</f>
        <v>46226</v>
      </c>
      <c r="AD4" s="115">
        <f>'BAR BB| Open rates'!AD3</f>
        <v>46227</v>
      </c>
      <c r="AE4" s="115">
        <f>'BAR BB| Open rates'!AE3</f>
        <v>46228</v>
      </c>
      <c r="AF4" s="115">
        <f>'BAR BB| Open rates'!AF3</f>
        <v>46229</v>
      </c>
      <c r="AG4" s="115">
        <f>'BAR BB| Open rates'!AG3</f>
        <v>46230</v>
      </c>
      <c r="AH4" s="115">
        <f>'BAR BB| Open rates'!AH3</f>
        <v>46231</v>
      </c>
      <c r="AI4" s="115">
        <f>'BAR BB| Open rates'!AI3</f>
        <v>46232</v>
      </c>
      <c r="AJ4" s="115">
        <f>'BAR BB| Open rates'!AJ3</f>
        <v>46233</v>
      </c>
      <c r="AK4" s="115">
        <f>'BAR BB| Open rates'!AK3</f>
        <v>46234</v>
      </c>
      <c r="AL4" s="115">
        <f>'BAR BB| Open rates'!AL3</f>
        <v>46235</v>
      </c>
      <c r="AM4" s="115">
        <f>'BAR BB| Open rates'!AM3</f>
        <v>46236</v>
      </c>
      <c r="AN4" s="115">
        <f>'BAR BB| Open rates'!AN3</f>
        <v>46237</v>
      </c>
      <c r="AO4" s="115">
        <f>'BAR BB| Open rates'!AO3</f>
        <v>46238</v>
      </c>
      <c r="AP4" s="115">
        <f>'BAR BB| Open rates'!AP3</f>
        <v>46239</v>
      </c>
      <c r="AQ4" s="115">
        <f>'BAR BB| Open rates'!AQ3</f>
        <v>46240</v>
      </c>
      <c r="AR4" s="115">
        <f>'BAR BB| Open rates'!AR3</f>
        <v>46241</v>
      </c>
      <c r="AS4" s="115">
        <f>'BAR BB| Open rates'!AS3</f>
        <v>46242</v>
      </c>
      <c r="AT4" s="115">
        <f>'BAR BB| Open rates'!AT3</f>
        <v>46243</v>
      </c>
      <c r="AU4" s="115">
        <f>'BAR BB| Open rates'!AU3</f>
        <v>46244</v>
      </c>
      <c r="AV4" s="115">
        <f>'BAR BB| Open rates'!AV3</f>
        <v>46245</v>
      </c>
      <c r="AW4" s="115">
        <f>'BAR BB| Open rates'!AW3</f>
        <v>46246</v>
      </c>
      <c r="AX4" s="115">
        <f>'BAR BB| Open rates'!AX3</f>
        <v>46247</v>
      </c>
      <c r="AY4" s="115">
        <f>'BAR BB| Open rates'!AY3</f>
        <v>46248</v>
      </c>
      <c r="AZ4" s="115">
        <f>'BAR BB| Open rates'!AZ3</f>
        <v>46249</v>
      </c>
      <c r="BA4" s="115">
        <f>'BAR BB| Open rates'!BA3</f>
        <v>46250</v>
      </c>
      <c r="BB4" s="115">
        <f>'BAR BB| Open rates'!BB3</f>
        <v>46251</v>
      </c>
      <c r="BC4" s="115">
        <f>'BAR BB| Open rates'!BC3</f>
        <v>46252</v>
      </c>
      <c r="BD4" s="115">
        <f>'BAR BB| Open rates'!BD3</f>
        <v>46253</v>
      </c>
      <c r="BE4" s="115">
        <f>'BAR BB| Open rates'!BE3</f>
        <v>46254</v>
      </c>
      <c r="BF4" s="115">
        <f>'BAR BB| Open rates'!BF3</f>
        <v>46255</v>
      </c>
      <c r="BG4" s="115">
        <f>'BAR BB| Open rates'!BG3</f>
        <v>46256</v>
      </c>
      <c r="BH4" s="115">
        <f>'BAR BB| Open rates'!BH3</f>
        <v>46257</v>
      </c>
      <c r="BI4" s="115">
        <f>'BAR BB| Open rates'!BI3</f>
        <v>46258</v>
      </c>
      <c r="BJ4" s="115">
        <f>'BAR BB| Open rates'!BJ3</f>
        <v>46259</v>
      </c>
      <c r="BK4" s="115">
        <f>'BAR BB| Open rates'!BK3</f>
        <v>46260</v>
      </c>
      <c r="BL4" s="115">
        <f>'BAR BB| Open rates'!BL3</f>
        <v>46261</v>
      </c>
      <c r="BM4" s="115">
        <f>'BAR BB| Open rates'!BM3</f>
        <v>46262</v>
      </c>
      <c r="BN4" s="115">
        <f>'BAR BB| Open rates'!BN3</f>
        <v>46263</v>
      </c>
      <c r="BO4" s="115">
        <f>'BAR BB| Open rates'!BO3</f>
        <v>46264</v>
      </c>
      <c r="BP4" s="115">
        <f>'BAR BB| Open rates'!BP3</f>
        <v>46265</v>
      </c>
      <c r="BQ4" s="115">
        <f>'BAR BB| Open rates'!BQ3</f>
        <v>46266</v>
      </c>
      <c r="BR4" s="115">
        <f>'BAR BB| Open rates'!BR3</f>
        <v>46267</v>
      </c>
      <c r="BS4" s="115">
        <f>'BAR BB| Open rates'!BS3</f>
        <v>46268</v>
      </c>
      <c r="BT4" s="115">
        <f>'BAR BB| Open rates'!BT3</f>
        <v>46269</v>
      </c>
      <c r="BU4" s="115">
        <f>'BAR BB| Open rates'!BU3</f>
        <v>46270</v>
      </c>
      <c r="BV4" s="115">
        <f>'BAR BB| Open rates'!BV3</f>
        <v>46271</v>
      </c>
      <c r="BW4" s="115">
        <f>'BAR BB| Open rates'!BW3</f>
        <v>46272</v>
      </c>
      <c r="BX4" s="115">
        <f>'BAR BB| Open rates'!BX3</f>
        <v>46273</v>
      </c>
      <c r="BY4" s="115">
        <f>'BAR BB| Open rates'!BY3</f>
        <v>46274</v>
      </c>
      <c r="BZ4" s="115">
        <f>'BAR BB| Open rates'!BZ3</f>
        <v>46275</v>
      </c>
      <c r="CA4" s="115">
        <f>'BAR BB| Open rates'!CA3</f>
        <v>46276</v>
      </c>
      <c r="CB4" s="115">
        <f>'BAR BB| Open rates'!CB3</f>
        <v>46277</v>
      </c>
      <c r="CC4" s="115">
        <f>'BAR BB| Open rates'!CC3</f>
        <v>46278</v>
      </c>
      <c r="CD4" s="115">
        <f>'BAR BB| Open rates'!CD3</f>
        <v>46279</v>
      </c>
      <c r="CE4" s="115">
        <f>'BAR BB| Open rates'!CE3</f>
        <v>46280</v>
      </c>
      <c r="CF4" s="115">
        <f>'BAR BB| Open rates'!CF3</f>
        <v>46281</v>
      </c>
      <c r="CG4" s="115">
        <f>'BAR BB| Open rates'!CG3</f>
        <v>46282</v>
      </c>
      <c r="CH4" s="115">
        <f>'BAR BB| Open rates'!CH3</f>
        <v>46283</v>
      </c>
      <c r="CI4" s="115">
        <f>'BAR BB| Open rates'!CI3</f>
        <v>46284</v>
      </c>
      <c r="CJ4" s="115">
        <f>'BAR BB| Open rates'!CJ3</f>
        <v>46285</v>
      </c>
      <c r="CK4" s="115">
        <f>'BAR BB| Open rates'!CK3</f>
        <v>46286</v>
      </c>
      <c r="CL4" s="115">
        <f>'BAR BB| Open rates'!CL3</f>
        <v>46287</v>
      </c>
      <c r="CM4" s="115">
        <f>'BAR BB| Open rates'!CM3</f>
        <v>46288</v>
      </c>
      <c r="CN4" s="115">
        <f>'BAR BB| Open rates'!CN3</f>
        <v>46289</v>
      </c>
      <c r="CO4" s="115">
        <f>'BAR BB| Open rates'!CO3</f>
        <v>46290</v>
      </c>
      <c r="CP4" s="115">
        <f>'BAR BB| Open rates'!CP3</f>
        <v>46291</v>
      </c>
      <c r="CQ4" s="115">
        <f>'BAR BB| Open rates'!CQ3</f>
        <v>46292</v>
      </c>
      <c r="CR4" s="115">
        <f>'BAR BB| Open rates'!CR3</f>
        <v>46293</v>
      </c>
      <c r="CS4" s="115">
        <f>'BAR BB| Open rates'!CS3</f>
        <v>46294</v>
      </c>
      <c r="CT4" s="115">
        <f>'BAR BB| Open rates'!CT3</f>
        <v>46295</v>
      </c>
    </row>
    <row r="5" spans="1:98" s="36" customFormat="1" ht="12" customHeight="1" x14ac:dyDescent="0.2">
      <c r="A5" s="163" t="s">
        <v>63</v>
      </c>
    </row>
    <row r="6" spans="1:98" s="36" customFormat="1" ht="12" customHeight="1" x14ac:dyDescent="0.2">
      <c r="A6" s="163">
        <v>1</v>
      </c>
      <c r="B6" s="57">
        <f>'BAR BB| Open rates'!B5*0.85*0.9</f>
        <v>16447.5</v>
      </c>
      <c r="C6" s="57">
        <f>'BAR BB| Open rates'!C5*0.85*0.9</f>
        <v>16447.5</v>
      </c>
      <c r="D6" s="57">
        <f>'BAR BB| Open rates'!D5*0.85*0.9</f>
        <v>14382</v>
      </c>
      <c r="E6" s="57">
        <f>'BAR BB| Open rates'!E5*0.85*0.9</f>
        <v>14382</v>
      </c>
      <c r="F6" s="57">
        <f>'BAR BB| Open rates'!F5*0.85*0.9</f>
        <v>12699</v>
      </c>
      <c r="G6" s="57">
        <f>'BAR BB| Open rates'!G5*0.85*0.9</f>
        <v>14382</v>
      </c>
      <c r="H6" s="57">
        <f>'BAR BB| Open rates'!H5*0.85*0.9</f>
        <v>14382</v>
      </c>
      <c r="I6" s="57">
        <f>'BAR BB| Open rates'!I5*0.85*0.9</f>
        <v>15912</v>
      </c>
      <c r="J6" s="57">
        <f>'BAR BB| Open rates'!J5*0.85*0.9</f>
        <v>15912</v>
      </c>
      <c r="K6" s="57">
        <f>'BAR BB| Open rates'!K5*0.85*0.9</f>
        <v>14382</v>
      </c>
      <c r="L6" s="57">
        <f>'BAR BB| Open rates'!L5*0.85*0.9</f>
        <v>14382</v>
      </c>
      <c r="M6" s="57">
        <f>'BAR BB| Open rates'!M5*0.85*0.9</f>
        <v>14382</v>
      </c>
      <c r="N6" s="57">
        <f>'BAR BB| Open rates'!N5*0.85*0.9</f>
        <v>14382</v>
      </c>
      <c r="O6" s="57">
        <f>'BAR BB| Open rates'!O5*0.85*0.9</f>
        <v>14382</v>
      </c>
      <c r="P6" s="57">
        <f>'BAR BB| Open rates'!P5*0.85*0.9</f>
        <v>15912</v>
      </c>
      <c r="Q6" s="57">
        <f>'BAR BB| Open rates'!Q5*0.85*0.9</f>
        <v>15912</v>
      </c>
      <c r="R6" s="57">
        <f>'BAR BB| Open rates'!R5*0.85*0.9</f>
        <v>15912</v>
      </c>
      <c r="S6" s="57">
        <f>'BAR BB| Open rates'!S5*0.85*0.9</f>
        <v>15912</v>
      </c>
      <c r="T6" s="57">
        <f>'BAR BB| Open rates'!T5*0.85*0.9</f>
        <v>15912</v>
      </c>
      <c r="U6" s="57">
        <f>'BAR BB| Open rates'!U5*0.85*0.9</f>
        <v>15912</v>
      </c>
      <c r="V6" s="57">
        <f>'BAR BB| Open rates'!V5*0.85*0.9</f>
        <v>15912</v>
      </c>
      <c r="W6" s="57">
        <f>'BAR BB| Open rates'!W5*0.85*0.9</f>
        <v>17442</v>
      </c>
      <c r="X6" s="57">
        <f>'BAR BB| Open rates'!X5*0.85*0.9</f>
        <v>17442</v>
      </c>
      <c r="Y6" s="57">
        <f>'BAR BB| Open rates'!Y5*0.85*0.9</f>
        <v>15912</v>
      </c>
      <c r="Z6" s="57">
        <f>'BAR BB| Open rates'!Z5*0.85*0.9</f>
        <v>15912</v>
      </c>
      <c r="AA6" s="57">
        <f>'BAR BB| Open rates'!AA5*0.85*0.9</f>
        <v>15912</v>
      </c>
      <c r="AB6" s="57">
        <f>'BAR BB| Open rates'!AB5*0.85*0.9</f>
        <v>15912</v>
      </c>
      <c r="AC6" s="57">
        <f>'BAR BB| Open rates'!AC5*0.85*0.9</f>
        <v>15912</v>
      </c>
      <c r="AD6" s="57">
        <f>'BAR BB| Open rates'!AD5*0.85*0.9</f>
        <v>17442</v>
      </c>
      <c r="AE6" s="57">
        <f>'BAR BB| Open rates'!AE5*0.85*0.9</f>
        <v>17442</v>
      </c>
      <c r="AF6" s="57">
        <f>'BAR BB| Open rates'!AF5*0.85*0.9</f>
        <v>15912</v>
      </c>
      <c r="AG6" s="57">
        <f>'BAR BB| Open rates'!AG5*0.85*0.9</f>
        <v>15912</v>
      </c>
      <c r="AH6" s="57">
        <f>'BAR BB| Open rates'!AH5*0.85*0.9</f>
        <v>15912</v>
      </c>
      <c r="AI6" s="57">
        <f>'BAR BB| Open rates'!AI5*0.85*0.9</f>
        <v>15912</v>
      </c>
      <c r="AJ6" s="57">
        <f>'BAR BB| Open rates'!AJ5*0.85*0.9</f>
        <v>15912</v>
      </c>
      <c r="AK6" s="57">
        <f>'BAR BB| Open rates'!AK5*0.85*0.9</f>
        <v>17442</v>
      </c>
      <c r="AL6" s="57">
        <f>'BAR BB| Open rates'!AL5*0.85*0.9</f>
        <v>17442</v>
      </c>
      <c r="AM6" s="57">
        <f>'BAR BB| Open rates'!AM5*0.85*0.9</f>
        <v>15912</v>
      </c>
      <c r="AN6" s="57">
        <f>'BAR BB| Open rates'!AN5*0.85*0.9</f>
        <v>15912</v>
      </c>
      <c r="AO6" s="57">
        <f>'BAR BB| Open rates'!AO5*0.85*0.9</f>
        <v>15912</v>
      </c>
      <c r="AP6" s="57">
        <f>'BAR BB| Open rates'!AP5*0.85*0.9</f>
        <v>15912</v>
      </c>
      <c r="AQ6" s="57">
        <f>'BAR BB| Open rates'!AQ5*0.85*0.9</f>
        <v>15912</v>
      </c>
      <c r="AR6" s="57">
        <f>'BAR BB| Open rates'!AR5*0.85*0.9</f>
        <v>17442</v>
      </c>
      <c r="AS6" s="57">
        <f>'BAR BB| Open rates'!AS5*0.85*0.9</f>
        <v>17442</v>
      </c>
      <c r="AT6" s="57">
        <f>'BAR BB| Open rates'!AT5*0.85*0.9</f>
        <v>15912</v>
      </c>
      <c r="AU6" s="57">
        <f>'BAR BB| Open rates'!AU5*0.85*0.9</f>
        <v>15912</v>
      </c>
      <c r="AV6" s="57">
        <f>'BAR BB| Open rates'!AV5*0.85*0.9</f>
        <v>15912</v>
      </c>
      <c r="AW6" s="57">
        <f>'BAR BB| Open rates'!AW5*0.85*0.9</f>
        <v>15912</v>
      </c>
      <c r="AX6" s="57">
        <f>'BAR BB| Open rates'!AX5*0.85*0.9</f>
        <v>15912</v>
      </c>
      <c r="AY6" s="57">
        <f>'BAR BB| Open rates'!AY5*0.85*0.9</f>
        <v>17442</v>
      </c>
      <c r="AZ6" s="57">
        <f>'BAR BB| Open rates'!AZ5*0.85*0.9</f>
        <v>17442</v>
      </c>
      <c r="BA6" s="57">
        <f>'BAR BB| Open rates'!BA5*0.85*0.9</f>
        <v>15912</v>
      </c>
      <c r="BB6" s="57">
        <f>'BAR BB| Open rates'!BB5*0.85*0.9</f>
        <v>15912</v>
      </c>
      <c r="BC6" s="57">
        <f>'BAR BB| Open rates'!BC5*0.85*0.9</f>
        <v>15912</v>
      </c>
      <c r="BD6" s="57">
        <f>'BAR BB| Open rates'!BD5*0.85*0.9</f>
        <v>15912</v>
      </c>
      <c r="BE6" s="57">
        <f>'BAR BB| Open rates'!BE5*0.85*0.9</f>
        <v>15912</v>
      </c>
      <c r="BF6" s="57">
        <f>'BAR BB| Open rates'!BF5*0.85*0.9</f>
        <v>17442</v>
      </c>
      <c r="BG6" s="57">
        <f>'BAR BB| Open rates'!BG5*0.85*0.9</f>
        <v>17442</v>
      </c>
      <c r="BH6" s="57">
        <f>'BAR BB| Open rates'!BH5*0.85*0.9</f>
        <v>13464</v>
      </c>
      <c r="BI6" s="57">
        <f>'BAR BB| Open rates'!BI5*0.85*0.9</f>
        <v>13464</v>
      </c>
      <c r="BJ6" s="57">
        <f>'BAR BB| Open rates'!BJ5*0.85*0.9</f>
        <v>13464</v>
      </c>
      <c r="BK6" s="57">
        <f>'BAR BB| Open rates'!BK5*0.85*0.9</f>
        <v>13464</v>
      </c>
      <c r="BL6" s="57">
        <f>'BAR BB| Open rates'!BL5*0.85*0.9</f>
        <v>13464</v>
      </c>
      <c r="BM6" s="57">
        <f>'BAR BB| Open rates'!BM5*0.85*0.9</f>
        <v>14382</v>
      </c>
      <c r="BN6" s="57">
        <f>'BAR BB| Open rates'!BN5*0.85*0.9</f>
        <v>14382</v>
      </c>
      <c r="BO6" s="57">
        <f>'BAR BB| Open rates'!BO5*0.85*0.9</f>
        <v>12699</v>
      </c>
      <c r="BP6" s="57">
        <f>'BAR BB| Open rates'!BP5*0.85*0.9</f>
        <v>12699</v>
      </c>
      <c r="BQ6" s="57">
        <f>'BAR BB| Open rates'!BQ5*0.85*0.9</f>
        <v>14382</v>
      </c>
      <c r="BR6" s="57">
        <f>'BAR BB| Open rates'!BR5*0.85*0.9</f>
        <v>14382</v>
      </c>
      <c r="BS6" s="57">
        <f>'BAR BB| Open rates'!BS5*0.85*0.9</f>
        <v>14382</v>
      </c>
      <c r="BT6" s="57">
        <f>'BAR BB| Open rates'!BT5*0.85*0.9</f>
        <v>14382</v>
      </c>
      <c r="BU6" s="57">
        <f>'BAR BB| Open rates'!BU5*0.85*0.9</f>
        <v>14382</v>
      </c>
      <c r="BV6" s="57">
        <f>'BAR BB| Open rates'!BV5*0.85*0.9</f>
        <v>12699</v>
      </c>
      <c r="BW6" s="57">
        <f>'BAR BB| Open rates'!BW5*0.85*0.9</f>
        <v>12699</v>
      </c>
      <c r="BX6" s="57">
        <f>'BAR BB| Open rates'!BX5*0.85*0.9</f>
        <v>12699</v>
      </c>
      <c r="BY6" s="57">
        <f>'BAR BB| Open rates'!BY5*0.85*0.9</f>
        <v>12699</v>
      </c>
      <c r="BZ6" s="57">
        <f>'BAR BB| Open rates'!BZ5*0.85*0.9</f>
        <v>12699</v>
      </c>
      <c r="CA6" s="57">
        <f>'BAR BB| Open rates'!CA5*0.85*0.9</f>
        <v>14382</v>
      </c>
      <c r="CB6" s="57">
        <f>'BAR BB| Open rates'!CB5*0.85*0.9</f>
        <v>14382</v>
      </c>
      <c r="CC6" s="57">
        <f>'BAR BB| Open rates'!CC5*0.85*0.9</f>
        <v>12699</v>
      </c>
      <c r="CD6" s="57">
        <f>'BAR BB| Open rates'!CD5*0.85*0.9</f>
        <v>12699</v>
      </c>
      <c r="CE6" s="57">
        <f>'BAR BB| Open rates'!CE5*0.85*0.9</f>
        <v>12699</v>
      </c>
      <c r="CF6" s="57">
        <f>'BAR BB| Open rates'!CF5*0.85*0.9</f>
        <v>12699</v>
      </c>
      <c r="CG6" s="57">
        <f>'BAR BB| Open rates'!CG5*0.85*0.9</f>
        <v>12699</v>
      </c>
      <c r="CH6" s="57">
        <f>'BAR BB| Open rates'!CH5*0.85*0.9</f>
        <v>14382</v>
      </c>
      <c r="CI6" s="57">
        <f>'BAR BB| Open rates'!CI5*0.85*0.9</f>
        <v>14382</v>
      </c>
      <c r="CJ6" s="57">
        <f>'BAR BB| Open rates'!CJ5*0.85*0.9</f>
        <v>12699</v>
      </c>
      <c r="CK6" s="57">
        <f>'BAR BB| Open rates'!CK5*0.85*0.9</f>
        <v>12699</v>
      </c>
      <c r="CL6" s="57">
        <f>'BAR BB| Open rates'!CL5*0.85*0.9</f>
        <v>12699</v>
      </c>
      <c r="CM6" s="57">
        <f>'BAR BB| Open rates'!CM5*0.85*0.9</f>
        <v>12699</v>
      </c>
      <c r="CN6" s="57">
        <f>'BAR BB| Open rates'!CN5*0.85*0.9</f>
        <v>12699</v>
      </c>
      <c r="CO6" s="57">
        <f>'BAR BB| Open rates'!CO5*0.85*0.9</f>
        <v>14382</v>
      </c>
      <c r="CP6" s="57">
        <f>'BAR BB| Open rates'!CP5*0.85*0.9</f>
        <v>14382</v>
      </c>
      <c r="CQ6" s="57">
        <f>'BAR BB| Open rates'!CQ5*0.85*0.9</f>
        <v>12699</v>
      </c>
      <c r="CR6" s="57">
        <f>'BAR BB| Open rates'!CR5*0.85*0.9</f>
        <v>12699</v>
      </c>
      <c r="CS6" s="57">
        <f>'BAR BB| Open rates'!CS5*0.85*0.9</f>
        <v>12699</v>
      </c>
      <c r="CT6" s="57">
        <f>'BAR BB| Open rates'!CT5*0.85*0.9</f>
        <v>12699</v>
      </c>
    </row>
    <row r="7" spans="1:98" s="36" customFormat="1" ht="12" customHeight="1" x14ac:dyDescent="0.2">
      <c r="A7" s="163">
        <v>2</v>
      </c>
      <c r="B7" s="57">
        <f>'BAR BB| Open rates'!B6*0.85*0.9</f>
        <v>18742.5</v>
      </c>
      <c r="C7" s="57">
        <f>'BAR BB| Open rates'!C6*0.85*0.9</f>
        <v>18742.5</v>
      </c>
      <c r="D7" s="57">
        <f>'BAR BB| Open rates'!D6*0.85*0.9</f>
        <v>16677</v>
      </c>
      <c r="E7" s="57">
        <f>'BAR BB| Open rates'!E6*0.85*0.9</f>
        <v>16677</v>
      </c>
      <c r="F7" s="57">
        <f>'BAR BB| Open rates'!F6*0.85*0.9</f>
        <v>14994</v>
      </c>
      <c r="G7" s="57">
        <f>'BAR BB| Open rates'!G6*0.85*0.9</f>
        <v>16677</v>
      </c>
      <c r="H7" s="57">
        <f>'BAR BB| Open rates'!H6*0.85*0.9</f>
        <v>16677</v>
      </c>
      <c r="I7" s="57">
        <f>'BAR BB| Open rates'!I6*0.85*0.9</f>
        <v>18207</v>
      </c>
      <c r="J7" s="57">
        <f>'BAR BB| Open rates'!J6*0.85*0.9</f>
        <v>18207</v>
      </c>
      <c r="K7" s="57">
        <f>'BAR BB| Open rates'!K6*0.85*0.9</f>
        <v>16677</v>
      </c>
      <c r="L7" s="57">
        <f>'BAR BB| Open rates'!L6*0.85*0.9</f>
        <v>16677</v>
      </c>
      <c r="M7" s="57">
        <f>'BAR BB| Open rates'!M6*0.85*0.9</f>
        <v>16677</v>
      </c>
      <c r="N7" s="57">
        <f>'BAR BB| Open rates'!N6*0.85*0.9</f>
        <v>16677</v>
      </c>
      <c r="O7" s="57">
        <f>'BAR BB| Open rates'!O6*0.85*0.9</f>
        <v>16677</v>
      </c>
      <c r="P7" s="57">
        <f>'BAR BB| Open rates'!P6*0.85*0.9</f>
        <v>18207</v>
      </c>
      <c r="Q7" s="57">
        <f>'BAR BB| Open rates'!Q6*0.85*0.9</f>
        <v>18207</v>
      </c>
      <c r="R7" s="57">
        <f>'BAR BB| Open rates'!R6*0.85*0.9</f>
        <v>18207</v>
      </c>
      <c r="S7" s="57">
        <f>'BAR BB| Open rates'!S6*0.85*0.9</f>
        <v>18207</v>
      </c>
      <c r="T7" s="57">
        <f>'BAR BB| Open rates'!T6*0.85*0.9</f>
        <v>18207</v>
      </c>
      <c r="U7" s="57">
        <f>'BAR BB| Open rates'!U6*0.85*0.9</f>
        <v>18207</v>
      </c>
      <c r="V7" s="57">
        <f>'BAR BB| Open rates'!V6*0.85*0.9</f>
        <v>18207</v>
      </c>
      <c r="W7" s="57">
        <f>'BAR BB| Open rates'!W6*0.85*0.9</f>
        <v>19737</v>
      </c>
      <c r="X7" s="57">
        <f>'BAR BB| Open rates'!X6*0.85*0.9</f>
        <v>19737</v>
      </c>
      <c r="Y7" s="57">
        <f>'BAR BB| Open rates'!Y6*0.85*0.9</f>
        <v>18207</v>
      </c>
      <c r="Z7" s="57">
        <f>'BAR BB| Open rates'!Z6*0.85*0.9</f>
        <v>18207</v>
      </c>
      <c r="AA7" s="57">
        <f>'BAR BB| Open rates'!AA6*0.85*0.9</f>
        <v>18207</v>
      </c>
      <c r="AB7" s="57">
        <f>'BAR BB| Open rates'!AB6*0.85*0.9</f>
        <v>18207</v>
      </c>
      <c r="AC7" s="57">
        <f>'BAR BB| Open rates'!AC6*0.85*0.9</f>
        <v>18207</v>
      </c>
      <c r="AD7" s="57">
        <f>'BAR BB| Open rates'!AD6*0.85*0.9</f>
        <v>19737</v>
      </c>
      <c r="AE7" s="57">
        <f>'BAR BB| Open rates'!AE6*0.85*0.9</f>
        <v>19737</v>
      </c>
      <c r="AF7" s="57">
        <f>'BAR BB| Open rates'!AF6*0.85*0.9</f>
        <v>18207</v>
      </c>
      <c r="AG7" s="57">
        <f>'BAR BB| Open rates'!AG6*0.85*0.9</f>
        <v>18207</v>
      </c>
      <c r="AH7" s="57">
        <f>'BAR BB| Open rates'!AH6*0.85*0.9</f>
        <v>18207</v>
      </c>
      <c r="AI7" s="57">
        <f>'BAR BB| Open rates'!AI6*0.85*0.9</f>
        <v>18207</v>
      </c>
      <c r="AJ7" s="57">
        <f>'BAR BB| Open rates'!AJ6*0.85*0.9</f>
        <v>18207</v>
      </c>
      <c r="AK7" s="57">
        <f>'BAR BB| Open rates'!AK6*0.85*0.9</f>
        <v>19737</v>
      </c>
      <c r="AL7" s="57">
        <f>'BAR BB| Open rates'!AL6*0.85*0.9</f>
        <v>19737</v>
      </c>
      <c r="AM7" s="57">
        <f>'BAR BB| Open rates'!AM6*0.85*0.9</f>
        <v>18207</v>
      </c>
      <c r="AN7" s="57">
        <f>'BAR BB| Open rates'!AN6*0.85*0.9</f>
        <v>18207</v>
      </c>
      <c r="AO7" s="57">
        <f>'BAR BB| Open rates'!AO6*0.85*0.9</f>
        <v>18207</v>
      </c>
      <c r="AP7" s="57">
        <f>'BAR BB| Open rates'!AP6*0.85*0.9</f>
        <v>18207</v>
      </c>
      <c r="AQ7" s="57">
        <f>'BAR BB| Open rates'!AQ6*0.85*0.9</f>
        <v>18207</v>
      </c>
      <c r="AR7" s="57">
        <f>'BAR BB| Open rates'!AR6*0.85*0.9</f>
        <v>19737</v>
      </c>
      <c r="AS7" s="57">
        <f>'BAR BB| Open rates'!AS6*0.85*0.9</f>
        <v>19737</v>
      </c>
      <c r="AT7" s="57">
        <f>'BAR BB| Open rates'!AT6*0.85*0.9</f>
        <v>18207</v>
      </c>
      <c r="AU7" s="57">
        <f>'BAR BB| Open rates'!AU6*0.85*0.9</f>
        <v>18207</v>
      </c>
      <c r="AV7" s="57">
        <f>'BAR BB| Open rates'!AV6*0.85*0.9</f>
        <v>18207</v>
      </c>
      <c r="AW7" s="57">
        <f>'BAR BB| Open rates'!AW6*0.85*0.9</f>
        <v>18207</v>
      </c>
      <c r="AX7" s="57">
        <f>'BAR BB| Open rates'!AX6*0.85*0.9</f>
        <v>18207</v>
      </c>
      <c r="AY7" s="57">
        <f>'BAR BB| Open rates'!AY6*0.85*0.9</f>
        <v>19737</v>
      </c>
      <c r="AZ7" s="57">
        <f>'BAR BB| Open rates'!AZ6*0.85*0.9</f>
        <v>19737</v>
      </c>
      <c r="BA7" s="57">
        <f>'BAR BB| Open rates'!BA6*0.85*0.9</f>
        <v>18207</v>
      </c>
      <c r="BB7" s="57">
        <f>'BAR BB| Open rates'!BB6*0.85*0.9</f>
        <v>18207</v>
      </c>
      <c r="BC7" s="57">
        <f>'BAR BB| Open rates'!BC6*0.85*0.9</f>
        <v>18207</v>
      </c>
      <c r="BD7" s="57">
        <f>'BAR BB| Open rates'!BD6*0.85*0.9</f>
        <v>18207</v>
      </c>
      <c r="BE7" s="57">
        <f>'BAR BB| Open rates'!BE6*0.85*0.9</f>
        <v>18207</v>
      </c>
      <c r="BF7" s="57">
        <f>'BAR BB| Open rates'!BF6*0.85*0.9</f>
        <v>19737</v>
      </c>
      <c r="BG7" s="57">
        <f>'BAR BB| Open rates'!BG6*0.85*0.9</f>
        <v>19737</v>
      </c>
      <c r="BH7" s="57">
        <f>'BAR BB| Open rates'!BH6*0.85*0.9</f>
        <v>15759</v>
      </c>
      <c r="BI7" s="57">
        <f>'BAR BB| Open rates'!BI6*0.85*0.9</f>
        <v>15759</v>
      </c>
      <c r="BJ7" s="57">
        <f>'BAR BB| Open rates'!BJ6*0.85*0.9</f>
        <v>15759</v>
      </c>
      <c r="BK7" s="57">
        <f>'BAR BB| Open rates'!BK6*0.85*0.9</f>
        <v>15759</v>
      </c>
      <c r="BL7" s="57">
        <f>'BAR BB| Open rates'!BL6*0.85*0.9</f>
        <v>15759</v>
      </c>
      <c r="BM7" s="57">
        <f>'BAR BB| Open rates'!BM6*0.85*0.9</f>
        <v>16677</v>
      </c>
      <c r="BN7" s="57">
        <f>'BAR BB| Open rates'!BN6*0.85*0.9</f>
        <v>16677</v>
      </c>
      <c r="BO7" s="57">
        <f>'BAR BB| Open rates'!BO6*0.85*0.9</f>
        <v>14994</v>
      </c>
      <c r="BP7" s="57">
        <f>'BAR BB| Open rates'!BP6*0.85*0.9</f>
        <v>14994</v>
      </c>
      <c r="BQ7" s="57">
        <f>'BAR BB| Open rates'!BQ6*0.85*0.9</f>
        <v>16677</v>
      </c>
      <c r="BR7" s="57">
        <f>'BAR BB| Open rates'!BR6*0.85*0.9</f>
        <v>16677</v>
      </c>
      <c r="BS7" s="57">
        <f>'BAR BB| Open rates'!BS6*0.85*0.9</f>
        <v>16677</v>
      </c>
      <c r="BT7" s="57">
        <f>'BAR BB| Open rates'!BT6*0.85*0.9</f>
        <v>16677</v>
      </c>
      <c r="BU7" s="57">
        <f>'BAR BB| Open rates'!BU6*0.85*0.9</f>
        <v>16677</v>
      </c>
      <c r="BV7" s="57">
        <f>'BAR BB| Open rates'!BV6*0.85*0.9</f>
        <v>14994</v>
      </c>
      <c r="BW7" s="57">
        <f>'BAR BB| Open rates'!BW6*0.85*0.9</f>
        <v>14994</v>
      </c>
      <c r="BX7" s="57">
        <f>'BAR BB| Open rates'!BX6*0.85*0.9</f>
        <v>14994</v>
      </c>
      <c r="BY7" s="57">
        <f>'BAR BB| Open rates'!BY6*0.85*0.9</f>
        <v>14994</v>
      </c>
      <c r="BZ7" s="57">
        <f>'BAR BB| Open rates'!BZ6*0.85*0.9</f>
        <v>14994</v>
      </c>
      <c r="CA7" s="57">
        <f>'BAR BB| Open rates'!CA6*0.85*0.9</f>
        <v>16677</v>
      </c>
      <c r="CB7" s="57">
        <f>'BAR BB| Open rates'!CB6*0.85*0.9</f>
        <v>16677</v>
      </c>
      <c r="CC7" s="57">
        <f>'BAR BB| Open rates'!CC6*0.85*0.9</f>
        <v>14994</v>
      </c>
      <c r="CD7" s="57">
        <f>'BAR BB| Open rates'!CD6*0.85*0.9</f>
        <v>14994</v>
      </c>
      <c r="CE7" s="57">
        <f>'BAR BB| Open rates'!CE6*0.85*0.9</f>
        <v>14994</v>
      </c>
      <c r="CF7" s="57">
        <f>'BAR BB| Open rates'!CF6*0.85*0.9</f>
        <v>14994</v>
      </c>
      <c r="CG7" s="57">
        <f>'BAR BB| Open rates'!CG6*0.85*0.9</f>
        <v>14994</v>
      </c>
      <c r="CH7" s="57">
        <f>'BAR BB| Open rates'!CH6*0.85*0.9</f>
        <v>16677</v>
      </c>
      <c r="CI7" s="57">
        <f>'BAR BB| Open rates'!CI6*0.85*0.9</f>
        <v>16677</v>
      </c>
      <c r="CJ7" s="57">
        <f>'BAR BB| Open rates'!CJ6*0.85*0.9</f>
        <v>14994</v>
      </c>
      <c r="CK7" s="57">
        <f>'BAR BB| Open rates'!CK6*0.85*0.9</f>
        <v>14994</v>
      </c>
      <c r="CL7" s="57">
        <f>'BAR BB| Open rates'!CL6*0.85*0.9</f>
        <v>14994</v>
      </c>
      <c r="CM7" s="57">
        <f>'BAR BB| Open rates'!CM6*0.85*0.9</f>
        <v>14994</v>
      </c>
      <c r="CN7" s="57">
        <f>'BAR BB| Open rates'!CN6*0.85*0.9</f>
        <v>14994</v>
      </c>
      <c r="CO7" s="57">
        <f>'BAR BB| Open rates'!CO6*0.85*0.9</f>
        <v>16677</v>
      </c>
      <c r="CP7" s="57">
        <f>'BAR BB| Open rates'!CP6*0.85*0.9</f>
        <v>16677</v>
      </c>
      <c r="CQ7" s="57">
        <f>'BAR BB| Open rates'!CQ6*0.85*0.9</f>
        <v>14994</v>
      </c>
      <c r="CR7" s="57">
        <f>'BAR BB| Open rates'!CR6*0.85*0.9</f>
        <v>14994</v>
      </c>
      <c r="CS7" s="57">
        <f>'BAR BB| Open rates'!CS6*0.85*0.9</f>
        <v>14994</v>
      </c>
      <c r="CT7" s="57">
        <f>'BAR BB| Open rates'!CT6*0.85*0.9</f>
        <v>14994</v>
      </c>
    </row>
    <row r="8" spans="1:98" s="36" customFormat="1" ht="12" customHeight="1" x14ac:dyDescent="0.2">
      <c r="A8" s="163"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row>
    <row r="9" spans="1:98" s="36" customFormat="1" ht="12" customHeight="1" x14ac:dyDescent="0.2">
      <c r="A9" s="163">
        <v>1</v>
      </c>
      <c r="B9" s="57">
        <f>'BAR BB| Open rates'!B8*0.85*0.9</f>
        <v>18742.5</v>
      </c>
      <c r="C9" s="57">
        <f>'BAR BB| Open rates'!C8*0.85*0.9</f>
        <v>18742.5</v>
      </c>
      <c r="D9" s="57">
        <f>'BAR BB| Open rates'!D8*0.85*0.9</f>
        <v>16677</v>
      </c>
      <c r="E9" s="57">
        <f>'BAR BB| Open rates'!E8*0.85*0.9</f>
        <v>16677</v>
      </c>
      <c r="F9" s="57">
        <f>'BAR BB| Open rates'!F8*0.85*0.9</f>
        <v>14994</v>
      </c>
      <c r="G9" s="57">
        <f>'BAR BB| Open rates'!G8*0.85*0.9</f>
        <v>16677</v>
      </c>
      <c r="H9" s="57">
        <f>'BAR BB| Open rates'!H8*0.85*0.9</f>
        <v>16677</v>
      </c>
      <c r="I9" s="57">
        <f>'BAR BB| Open rates'!I8*0.85*0.9</f>
        <v>18207</v>
      </c>
      <c r="J9" s="57">
        <f>'BAR BB| Open rates'!J8*0.85*0.9</f>
        <v>18207</v>
      </c>
      <c r="K9" s="57">
        <f>'BAR BB| Open rates'!K8*0.85*0.9</f>
        <v>16677</v>
      </c>
      <c r="L9" s="57">
        <f>'BAR BB| Open rates'!L8*0.85*0.9</f>
        <v>16677</v>
      </c>
      <c r="M9" s="57">
        <f>'BAR BB| Open rates'!M8*0.85*0.9</f>
        <v>16677</v>
      </c>
      <c r="N9" s="57">
        <f>'BAR BB| Open rates'!N8*0.85*0.9</f>
        <v>16677</v>
      </c>
      <c r="O9" s="57">
        <f>'BAR BB| Open rates'!O8*0.85*0.9</f>
        <v>16677</v>
      </c>
      <c r="P9" s="57">
        <f>'BAR BB| Open rates'!P8*0.85*0.9</f>
        <v>18207</v>
      </c>
      <c r="Q9" s="57">
        <f>'BAR BB| Open rates'!Q8*0.85*0.9</f>
        <v>18207</v>
      </c>
      <c r="R9" s="57">
        <f>'BAR BB| Open rates'!R8*0.85*0.9</f>
        <v>18207</v>
      </c>
      <c r="S9" s="57">
        <f>'BAR BB| Open rates'!S8*0.85*0.9</f>
        <v>18207</v>
      </c>
      <c r="T9" s="57">
        <f>'BAR BB| Open rates'!T8*0.85*0.9</f>
        <v>18207</v>
      </c>
      <c r="U9" s="57">
        <f>'BAR BB| Open rates'!U8*0.85*0.9</f>
        <v>18207</v>
      </c>
      <c r="V9" s="57">
        <f>'BAR BB| Open rates'!V8*0.85*0.9</f>
        <v>18207</v>
      </c>
      <c r="W9" s="57">
        <f>'BAR BB| Open rates'!W8*0.85*0.9</f>
        <v>19737</v>
      </c>
      <c r="X9" s="57">
        <f>'BAR BB| Open rates'!X8*0.85*0.9</f>
        <v>19737</v>
      </c>
      <c r="Y9" s="57">
        <f>'BAR BB| Open rates'!Y8*0.85*0.9</f>
        <v>18207</v>
      </c>
      <c r="Z9" s="57">
        <f>'BAR BB| Open rates'!Z8*0.85*0.9</f>
        <v>18207</v>
      </c>
      <c r="AA9" s="57">
        <f>'BAR BB| Open rates'!AA8*0.85*0.9</f>
        <v>18207</v>
      </c>
      <c r="AB9" s="57">
        <f>'BAR BB| Open rates'!AB8*0.85*0.9</f>
        <v>18207</v>
      </c>
      <c r="AC9" s="57">
        <f>'BAR BB| Open rates'!AC8*0.85*0.9</f>
        <v>18207</v>
      </c>
      <c r="AD9" s="57">
        <f>'BAR BB| Open rates'!AD8*0.85*0.9</f>
        <v>19737</v>
      </c>
      <c r="AE9" s="57">
        <f>'BAR BB| Open rates'!AE8*0.85*0.9</f>
        <v>19737</v>
      </c>
      <c r="AF9" s="57">
        <f>'BAR BB| Open rates'!AF8*0.85*0.9</f>
        <v>18207</v>
      </c>
      <c r="AG9" s="57">
        <f>'BAR BB| Open rates'!AG8*0.85*0.9</f>
        <v>18207</v>
      </c>
      <c r="AH9" s="57">
        <f>'BAR BB| Open rates'!AH8*0.85*0.9</f>
        <v>18207</v>
      </c>
      <c r="AI9" s="57">
        <f>'BAR BB| Open rates'!AI8*0.85*0.9</f>
        <v>18207</v>
      </c>
      <c r="AJ9" s="57">
        <f>'BAR BB| Open rates'!AJ8*0.85*0.9</f>
        <v>18207</v>
      </c>
      <c r="AK9" s="57">
        <f>'BAR BB| Open rates'!AK8*0.85*0.9</f>
        <v>19737</v>
      </c>
      <c r="AL9" s="57">
        <f>'BAR BB| Open rates'!AL8*0.85*0.9</f>
        <v>19737</v>
      </c>
      <c r="AM9" s="57">
        <f>'BAR BB| Open rates'!AM8*0.85*0.9</f>
        <v>18207</v>
      </c>
      <c r="AN9" s="57">
        <f>'BAR BB| Open rates'!AN8*0.85*0.9</f>
        <v>18207</v>
      </c>
      <c r="AO9" s="57">
        <f>'BAR BB| Open rates'!AO8*0.85*0.9</f>
        <v>18207</v>
      </c>
      <c r="AP9" s="57">
        <f>'BAR BB| Open rates'!AP8*0.85*0.9</f>
        <v>18207</v>
      </c>
      <c r="AQ9" s="57">
        <f>'BAR BB| Open rates'!AQ8*0.85*0.9</f>
        <v>18207</v>
      </c>
      <c r="AR9" s="57">
        <f>'BAR BB| Open rates'!AR8*0.85*0.9</f>
        <v>19737</v>
      </c>
      <c r="AS9" s="57">
        <f>'BAR BB| Open rates'!AS8*0.85*0.9</f>
        <v>19737</v>
      </c>
      <c r="AT9" s="57">
        <f>'BAR BB| Open rates'!AT8*0.85*0.9</f>
        <v>18207</v>
      </c>
      <c r="AU9" s="57">
        <f>'BAR BB| Open rates'!AU8*0.85*0.9</f>
        <v>18207</v>
      </c>
      <c r="AV9" s="57">
        <f>'BAR BB| Open rates'!AV8*0.85*0.9</f>
        <v>18207</v>
      </c>
      <c r="AW9" s="57">
        <f>'BAR BB| Open rates'!AW8*0.85*0.9</f>
        <v>18207</v>
      </c>
      <c r="AX9" s="57">
        <f>'BAR BB| Open rates'!AX8*0.85*0.9</f>
        <v>18207</v>
      </c>
      <c r="AY9" s="57">
        <f>'BAR BB| Open rates'!AY8*0.85*0.9</f>
        <v>19737</v>
      </c>
      <c r="AZ9" s="57">
        <f>'BAR BB| Open rates'!AZ8*0.85*0.9</f>
        <v>19737</v>
      </c>
      <c r="BA9" s="57">
        <f>'BAR BB| Open rates'!BA8*0.85*0.9</f>
        <v>18207</v>
      </c>
      <c r="BB9" s="57">
        <f>'BAR BB| Open rates'!BB8*0.85*0.9</f>
        <v>18207</v>
      </c>
      <c r="BC9" s="57">
        <f>'BAR BB| Open rates'!BC8*0.85*0.9</f>
        <v>18207</v>
      </c>
      <c r="BD9" s="57">
        <f>'BAR BB| Open rates'!BD8*0.85*0.9</f>
        <v>18207</v>
      </c>
      <c r="BE9" s="57">
        <f>'BAR BB| Open rates'!BE8*0.85*0.9</f>
        <v>18207</v>
      </c>
      <c r="BF9" s="57">
        <f>'BAR BB| Open rates'!BF8*0.85*0.9</f>
        <v>19737</v>
      </c>
      <c r="BG9" s="57">
        <f>'BAR BB| Open rates'!BG8*0.85*0.9</f>
        <v>19737</v>
      </c>
      <c r="BH9" s="57">
        <f>'BAR BB| Open rates'!BH8*0.85*0.9</f>
        <v>15759</v>
      </c>
      <c r="BI9" s="57">
        <f>'BAR BB| Open rates'!BI8*0.85*0.9</f>
        <v>15759</v>
      </c>
      <c r="BJ9" s="57">
        <f>'BAR BB| Open rates'!BJ8*0.85*0.9</f>
        <v>15759</v>
      </c>
      <c r="BK9" s="57">
        <f>'BAR BB| Open rates'!BK8*0.85*0.9</f>
        <v>15759</v>
      </c>
      <c r="BL9" s="57">
        <f>'BAR BB| Open rates'!BL8*0.85*0.9</f>
        <v>15759</v>
      </c>
      <c r="BM9" s="57">
        <f>'BAR BB| Open rates'!BM8*0.85*0.9</f>
        <v>16677</v>
      </c>
      <c r="BN9" s="57">
        <f>'BAR BB| Open rates'!BN8*0.85*0.9</f>
        <v>16677</v>
      </c>
      <c r="BO9" s="57">
        <f>'BAR BB| Open rates'!BO8*0.85*0.9</f>
        <v>14994</v>
      </c>
      <c r="BP9" s="57">
        <f>'BAR BB| Open rates'!BP8*0.85*0.9</f>
        <v>14994</v>
      </c>
      <c r="BQ9" s="57">
        <f>'BAR BB| Open rates'!BQ8*0.85*0.9</f>
        <v>16677</v>
      </c>
      <c r="BR9" s="57">
        <f>'BAR BB| Open rates'!BR8*0.85*0.9</f>
        <v>16677</v>
      </c>
      <c r="BS9" s="57">
        <f>'BAR BB| Open rates'!BS8*0.85*0.9</f>
        <v>16677</v>
      </c>
      <c r="BT9" s="57">
        <f>'BAR BB| Open rates'!BT8*0.85*0.9</f>
        <v>16677</v>
      </c>
      <c r="BU9" s="57">
        <f>'BAR BB| Open rates'!BU8*0.85*0.9</f>
        <v>16677</v>
      </c>
      <c r="BV9" s="57">
        <f>'BAR BB| Open rates'!BV8*0.85*0.9</f>
        <v>14994</v>
      </c>
      <c r="BW9" s="57">
        <f>'BAR BB| Open rates'!BW8*0.85*0.9</f>
        <v>14994</v>
      </c>
      <c r="BX9" s="57">
        <f>'BAR BB| Open rates'!BX8*0.85*0.9</f>
        <v>14994</v>
      </c>
      <c r="BY9" s="57">
        <f>'BAR BB| Open rates'!BY8*0.85*0.9</f>
        <v>14994</v>
      </c>
      <c r="BZ9" s="57">
        <f>'BAR BB| Open rates'!BZ8*0.85*0.9</f>
        <v>14994</v>
      </c>
      <c r="CA9" s="57">
        <f>'BAR BB| Open rates'!CA8*0.85*0.9</f>
        <v>16677</v>
      </c>
      <c r="CB9" s="57">
        <f>'BAR BB| Open rates'!CB8*0.85*0.9</f>
        <v>16677</v>
      </c>
      <c r="CC9" s="57">
        <f>'BAR BB| Open rates'!CC8*0.85*0.9</f>
        <v>14994</v>
      </c>
      <c r="CD9" s="57">
        <f>'BAR BB| Open rates'!CD8*0.85*0.9</f>
        <v>14994</v>
      </c>
      <c r="CE9" s="57">
        <f>'BAR BB| Open rates'!CE8*0.85*0.9</f>
        <v>14994</v>
      </c>
      <c r="CF9" s="57">
        <f>'BAR BB| Open rates'!CF8*0.85*0.9</f>
        <v>14994</v>
      </c>
      <c r="CG9" s="57">
        <f>'BAR BB| Open rates'!CG8*0.85*0.9</f>
        <v>14994</v>
      </c>
      <c r="CH9" s="57">
        <f>'BAR BB| Open rates'!CH8*0.85*0.9</f>
        <v>16677</v>
      </c>
      <c r="CI9" s="57">
        <f>'BAR BB| Open rates'!CI8*0.85*0.9</f>
        <v>16677</v>
      </c>
      <c r="CJ9" s="57">
        <f>'BAR BB| Open rates'!CJ8*0.85*0.9</f>
        <v>14994</v>
      </c>
      <c r="CK9" s="57">
        <f>'BAR BB| Open rates'!CK8*0.85*0.9</f>
        <v>14994</v>
      </c>
      <c r="CL9" s="57">
        <f>'BAR BB| Open rates'!CL8*0.85*0.9</f>
        <v>14994</v>
      </c>
      <c r="CM9" s="57">
        <f>'BAR BB| Open rates'!CM8*0.85*0.9</f>
        <v>14994</v>
      </c>
      <c r="CN9" s="57">
        <f>'BAR BB| Open rates'!CN8*0.85*0.9</f>
        <v>14994</v>
      </c>
      <c r="CO9" s="57">
        <f>'BAR BB| Open rates'!CO8*0.85*0.9</f>
        <v>16677</v>
      </c>
      <c r="CP9" s="57">
        <f>'BAR BB| Open rates'!CP8*0.85*0.9</f>
        <v>16677</v>
      </c>
      <c r="CQ9" s="57">
        <f>'BAR BB| Open rates'!CQ8*0.85*0.9</f>
        <v>14994</v>
      </c>
      <c r="CR9" s="57">
        <f>'BAR BB| Open rates'!CR8*0.85*0.9</f>
        <v>14994</v>
      </c>
      <c r="CS9" s="57">
        <f>'BAR BB| Open rates'!CS8*0.85*0.9</f>
        <v>14994</v>
      </c>
      <c r="CT9" s="57">
        <f>'BAR BB| Open rates'!CT8*0.85*0.9</f>
        <v>14994</v>
      </c>
    </row>
    <row r="10" spans="1:98" s="36" customFormat="1" ht="12" customHeight="1" x14ac:dyDescent="0.2">
      <c r="A10" s="163">
        <v>2</v>
      </c>
      <c r="B10" s="57">
        <f>'BAR BB| Open rates'!B9*0.85*0.9</f>
        <v>21037.5</v>
      </c>
      <c r="C10" s="57">
        <f>'BAR BB| Open rates'!C9*0.85*0.9</f>
        <v>21037.5</v>
      </c>
      <c r="D10" s="57">
        <f>'BAR BB| Open rates'!D9*0.85*0.9</f>
        <v>18972</v>
      </c>
      <c r="E10" s="57">
        <f>'BAR BB| Open rates'!E9*0.85*0.9</f>
        <v>18972</v>
      </c>
      <c r="F10" s="57">
        <f>'BAR BB| Open rates'!F9*0.85*0.9</f>
        <v>17289</v>
      </c>
      <c r="G10" s="57">
        <f>'BAR BB| Open rates'!G9*0.85*0.9</f>
        <v>18972</v>
      </c>
      <c r="H10" s="57">
        <f>'BAR BB| Open rates'!H9*0.85*0.9</f>
        <v>18972</v>
      </c>
      <c r="I10" s="57">
        <f>'BAR BB| Open rates'!I9*0.85*0.9</f>
        <v>20502</v>
      </c>
      <c r="J10" s="57">
        <f>'BAR BB| Open rates'!J9*0.85*0.9</f>
        <v>20502</v>
      </c>
      <c r="K10" s="57">
        <f>'BAR BB| Open rates'!K9*0.85*0.9</f>
        <v>18972</v>
      </c>
      <c r="L10" s="57">
        <f>'BAR BB| Open rates'!L9*0.85*0.9</f>
        <v>18972</v>
      </c>
      <c r="M10" s="57">
        <f>'BAR BB| Open rates'!M9*0.85*0.9</f>
        <v>18972</v>
      </c>
      <c r="N10" s="57">
        <f>'BAR BB| Open rates'!N9*0.85*0.9</f>
        <v>18972</v>
      </c>
      <c r="O10" s="57">
        <f>'BAR BB| Open rates'!O9*0.85*0.9</f>
        <v>18972</v>
      </c>
      <c r="P10" s="57">
        <f>'BAR BB| Open rates'!P9*0.85*0.9</f>
        <v>20502</v>
      </c>
      <c r="Q10" s="57">
        <f>'BAR BB| Open rates'!Q9*0.85*0.9</f>
        <v>20502</v>
      </c>
      <c r="R10" s="57">
        <f>'BAR BB| Open rates'!R9*0.85*0.9</f>
        <v>20502</v>
      </c>
      <c r="S10" s="57">
        <f>'BAR BB| Open rates'!S9*0.85*0.9</f>
        <v>20502</v>
      </c>
      <c r="T10" s="57">
        <f>'BAR BB| Open rates'!T9*0.85*0.9</f>
        <v>20502</v>
      </c>
      <c r="U10" s="57">
        <f>'BAR BB| Open rates'!U9*0.85*0.9</f>
        <v>20502</v>
      </c>
      <c r="V10" s="57">
        <f>'BAR BB| Open rates'!V9*0.85*0.9</f>
        <v>20502</v>
      </c>
      <c r="W10" s="57">
        <f>'BAR BB| Open rates'!W9*0.85*0.9</f>
        <v>22032</v>
      </c>
      <c r="X10" s="57">
        <f>'BAR BB| Open rates'!X9*0.85*0.9</f>
        <v>22032</v>
      </c>
      <c r="Y10" s="57">
        <f>'BAR BB| Open rates'!Y9*0.85*0.9</f>
        <v>20502</v>
      </c>
      <c r="Z10" s="57">
        <f>'BAR BB| Open rates'!Z9*0.85*0.9</f>
        <v>20502</v>
      </c>
      <c r="AA10" s="57">
        <f>'BAR BB| Open rates'!AA9*0.85*0.9</f>
        <v>20502</v>
      </c>
      <c r="AB10" s="57">
        <f>'BAR BB| Open rates'!AB9*0.85*0.9</f>
        <v>20502</v>
      </c>
      <c r="AC10" s="57">
        <f>'BAR BB| Open rates'!AC9*0.85*0.9</f>
        <v>20502</v>
      </c>
      <c r="AD10" s="57">
        <f>'BAR BB| Open rates'!AD9*0.85*0.9</f>
        <v>22032</v>
      </c>
      <c r="AE10" s="57">
        <f>'BAR BB| Open rates'!AE9*0.85*0.9</f>
        <v>22032</v>
      </c>
      <c r="AF10" s="57">
        <f>'BAR BB| Open rates'!AF9*0.85*0.9</f>
        <v>20502</v>
      </c>
      <c r="AG10" s="57">
        <f>'BAR BB| Open rates'!AG9*0.85*0.9</f>
        <v>20502</v>
      </c>
      <c r="AH10" s="57">
        <f>'BAR BB| Open rates'!AH9*0.85*0.9</f>
        <v>20502</v>
      </c>
      <c r="AI10" s="57">
        <f>'BAR BB| Open rates'!AI9*0.85*0.9</f>
        <v>20502</v>
      </c>
      <c r="AJ10" s="57">
        <f>'BAR BB| Open rates'!AJ9*0.85*0.9</f>
        <v>20502</v>
      </c>
      <c r="AK10" s="57">
        <f>'BAR BB| Open rates'!AK9*0.85*0.9</f>
        <v>22032</v>
      </c>
      <c r="AL10" s="57">
        <f>'BAR BB| Open rates'!AL9*0.85*0.9</f>
        <v>22032</v>
      </c>
      <c r="AM10" s="57">
        <f>'BAR BB| Open rates'!AM9*0.85*0.9</f>
        <v>20502</v>
      </c>
      <c r="AN10" s="57">
        <f>'BAR BB| Open rates'!AN9*0.85*0.9</f>
        <v>20502</v>
      </c>
      <c r="AO10" s="57">
        <f>'BAR BB| Open rates'!AO9*0.85*0.9</f>
        <v>20502</v>
      </c>
      <c r="AP10" s="57">
        <f>'BAR BB| Open rates'!AP9*0.85*0.9</f>
        <v>20502</v>
      </c>
      <c r="AQ10" s="57">
        <f>'BAR BB| Open rates'!AQ9*0.85*0.9</f>
        <v>20502</v>
      </c>
      <c r="AR10" s="57">
        <f>'BAR BB| Open rates'!AR9*0.85*0.9</f>
        <v>22032</v>
      </c>
      <c r="AS10" s="57">
        <f>'BAR BB| Open rates'!AS9*0.85*0.9</f>
        <v>22032</v>
      </c>
      <c r="AT10" s="57">
        <f>'BAR BB| Open rates'!AT9*0.85*0.9</f>
        <v>20502</v>
      </c>
      <c r="AU10" s="57">
        <f>'BAR BB| Open rates'!AU9*0.85*0.9</f>
        <v>20502</v>
      </c>
      <c r="AV10" s="57">
        <f>'BAR BB| Open rates'!AV9*0.85*0.9</f>
        <v>20502</v>
      </c>
      <c r="AW10" s="57">
        <f>'BAR BB| Open rates'!AW9*0.85*0.9</f>
        <v>20502</v>
      </c>
      <c r="AX10" s="57">
        <f>'BAR BB| Open rates'!AX9*0.85*0.9</f>
        <v>20502</v>
      </c>
      <c r="AY10" s="57">
        <f>'BAR BB| Open rates'!AY9*0.85*0.9</f>
        <v>22032</v>
      </c>
      <c r="AZ10" s="57">
        <f>'BAR BB| Open rates'!AZ9*0.85*0.9</f>
        <v>22032</v>
      </c>
      <c r="BA10" s="57">
        <f>'BAR BB| Open rates'!BA9*0.85*0.9</f>
        <v>20502</v>
      </c>
      <c r="BB10" s="57">
        <f>'BAR BB| Open rates'!BB9*0.85*0.9</f>
        <v>20502</v>
      </c>
      <c r="BC10" s="57">
        <f>'BAR BB| Open rates'!BC9*0.85*0.9</f>
        <v>20502</v>
      </c>
      <c r="BD10" s="57">
        <f>'BAR BB| Open rates'!BD9*0.85*0.9</f>
        <v>20502</v>
      </c>
      <c r="BE10" s="57">
        <f>'BAR BB| Open rates'!BE9*0.85*0.9</f>
        <v>20502</v>
      </c>
      <c r="BF10" s="57">
        <f>'BAR BB| Open rates'!BF9*0.85*0.9</f>
        <v>22032</v>
      </c>
      <c r="BG10" s="57">
        <f>'BAR BB| Open rates'!BG9*0.85*0.9</f>
        <v>22032</v>
      </c>
      <c r="BH10" s="57">
        <f>'BAR BB| Open rates'!BH9*0.85*0.9</f>
        <v>18054</v>
      </c>
      <c r="BI10" s="57">
        <f>'BAR BB| Open rates'!BI9*0.85*0.9</f>
        <v>18054</v>
      </c>
      <c r="BJ10" s="57">
        <f>'BAR BB| Open rates'!BJ9*0.85*0.9</f>
        <v>18054</v>
      </c>
      <c r="BK10" s="57">
        <f>'BAR BB| Open rates'!BK9*0.85*0.9</f>
        <v>18054</v>
      </c>
      <c r="BL10" s="57">
        <f>'BAR BB| Open rates'!BL9*0.85*0.9</f>
        <v>18054</v>
      </c>
      <c r="BM10" s="57">
        <f>'BAR BB| Open rates'!BM9*0.85*0.9</f>
        <v>18972</v>
      </c>
      <c r="BN10" s="57">
        <f>'BAR BB| Open rates'!BN9*0.85*0.9</f>
        <v>18972</v>
      </c>
      <c r="BO10" s="57">
        <f>'BAR BB| Open rates'!BO9*0.85*0.9</f>
        <v>17289</v>
      </c>
      <c r="BP10" s="57">
        <f>'BAR BB| Open rates'!BP9*0.85*0.9</f>
        <v>17289</v>
      </c>
      <c r="BQ10" s="57">
        <f>'BAR BB| Open rates'!BQ9*0.85*0.9</f>
        <v>18972</v>
      </c>
      <c r="BR10" s="57">
        <f>'BAR BB| Open rates'!BR9*0.85*0.9</f>
        <v>18972</v>
      </c>
      <c r="BS10" s="57">
        <f>'BAR BB| Open rates'!BS9*0.85*0.9</f>
        <v>18972</v>
      </c>
      <c r="BT10" s="57">
        <f>'BAR BB| Open rates'!BT9*0.85*0.9</f>
        <v>18972</v>
      </c>
      <c r="BU10" s="57">
        <f>'BAR BB| Open rates'!BU9*0.85*0.9</f>
        <v>18972</v>
      </c>
      <c r="BV10" s="57">
        <f>'BAR BB| Open rates'!BV9*0.85*0.9</f>
        <v>17289</v>
      </c>
      <c r="BW10" s="57">
        <f>'BAR BB| Open rates'!BW9*0.85*0.9</f>
        <v>17289</v>
      </c>
      <c r="BX10" s="57">
        <f>'BAR BB| Open rates'!BX9*0.85*0.9</f>
        <v>17289</v>
      </c>
      <c r="BY10" s="57">
        <f>'BAR BB| Open rates'!BY9*0.85*0.9</f>
        <v>17289</v>
      </c>
      <c r="BZ10" s="57">
        <f>'BAR BB| Open rates'!BZ9*0.85*0.9</f>
        <v>17289</v>
      </c>
      <c r="CA10" s="57">
        <f>'BAR BB| Open rates'!CA9*0.85*0.9</f>
        <v>18972</v>
      </c>
      <c r="CB10" s="57">
        <f>'BAR BB| Open rates'!CB9*0.85*0.9</f>
        <v>18972</v>
      </c>
      <c r="CC10" s="57">
        <f>'BAR BB| Open rates'!CC9*0.85*0.9</f>
        <v>17289</v>
      </c>
      <c r="CD10" s="57">
        <f>'BAR BB| Open rates'!CD9*0.85*0.9</f>
        <v>17289</v>
      </c>
      <c r="CE10" s="57">
        <f>'BAR BB| Open rates'!CE9*0.85*0.9</f>
        <v>17289</v>
      </c>
      <c r="CF10" s="57">
        <f>'BAR BB| Open rates'!CF9*0.85*0.9</f>
        <v>17289</v>
      </c>
      <c r="CG10" s="57">
        <f>'BAR BB| Open rates'!CG9*0.85*0.9</f>
        <v>17289</v>
      </c>
      <c r="CH10" s="57">
        <f>'BAR BB| Open rates'!CH9*0.85*0.9</f>
        <v>18972</v>
      </c>
      <c r="CI10" s="57">
        <f>'BAR BB| Open rates'!CI9*0.85*0.9</f>
        <v>18972</v>
      </c>
      <c r="CJ10" s="57">
        <f>'BAR BB| Open rates'!CJ9*0.85*0.9</f>
        <v>17289</v>
      </c>
      <c r="CK10" s="57">
        <f>'BAR BB| Open rates'!CK9*0.85*0.9</f>
        <v>17289</v>
      </c>
      <c r="CL10" s="57">
        <f>'BAR BB| Open rates'!CL9*0.85*0.9</f>
        <v>17289</v>
      </c>
      <c r="CM10" s="57">
        <f>'BAR BB| Open rates'!CM9*0.85*0.9</f>
        <v>17289</v>
      </c>
      <c r="CN10" s="57">
        <f>'BAR BB| Open rates'!CN9*0.85*0.9</f>
        <v>17289</v>
      </c>
      <c r="CO10" s="57">
        <f>'BAR BB| Open rates'!CO9*0.85*0.9</f>
        <v>18972</v>
      </c>
      <c r="CP10" s="57">
        <f>'BAR BB| Open rates'!CP9*0.85*0.9</f>
        <v>18972</v>
      </c>
      <c r="CQ10" s="57">
        <f>'BAR BB| Open rates'!CQ9*0.85*0.9</f>
        <v>17289</v>
      </c>
      <c r="CR10" s="57">
        <f>'BAR BB| Open rates'!CR9*0.85*0.9</f>
        <v>17289</v>
      </c>
      <c r="CS10" s="57">
        <f>'BAR BB| Open rates'!CS9*0.85*0.9</f>
        <v>17289</v>
      </c>
      <c r="CT10" s="57">
        <f>'BAR BB| Open rates'!CT9*0.85*0.9</f>
        <v>17289</v>
      </c>
    </row>
    <row r="11" spans="1:98" s="36" customFormat="1" ht="12" customHeight="1" x14ac:dyDescent="0.2">
      <c r="A11" s="163"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row>
    <row r="12" spans="1:98" s="36" customFormat="1" ht="12" customHeight="1" x14ac:dyDescent="0.2">
      <c r="A12" s="163">
        <v>1</v>
      </c>
      <c r="B12" s="57">
        <f>'BAR BB| Open rates'!B11*0.85*0.9</f>
        <v>21726</v>
      </c>
      <c r="C12" s="57">
        <f>'BAR BB| Open rates'!C11*0.85*0.9</f>
        <v>21726</v>
      </c>
      <c r="D12" s="57">
        <f>'BAR BB| Open rates'!D11*0.85*0.9</f>
        <v>19660.5</v>
      </c>
      <c r="E12" s="57">
        <f>'BAR BB| Open rates'!E11*0.85*0.9</f>
        <v>19660.5</v>
      </c>
      <c r="F12" s="57">
        <f>'BAR BB| Open rates'!F11*0.85*0.9</f>
        <v>17977.5</v>
      </c>
      <c r="G12" s="57">
        <f>'BAR BB| Open rates'!G11*0.85*0.9</f>
        <v>19660.5</v>
      </c>
      <c r="H12" s="57">
        <f>'BAR BB| Open rates'!H11*0.85*0.9</f>
        <v>19660.5</v>
      </c>
      <c r="I12" s="57">
        <f>'BAR BB| Open rates'!I11*0.85*0.9</f>
        <v>21190.5</v>
      </c>
      <c r="J12" s="57">
        <f>'BAR BB| Open rates'!J11*0.85*0.9</f>
        <v>21190.5</v>
      </c>
      <c r="K12" s="57">
        <f>'BAR BB| Open rates'!K11*0.85*0.9</f>
        <v>19660.5</v>
      </c>
      <c r="L12" s="57">
        <f>'BAR BB| Open rates'!L11*0.85*0.9</f>
        <v>19660.5</v>
      </c>
      <c r="M12" s="57">
        <f>'BAR BB| Open rates'!M11*0.85*0.9</f>
        <v>19660.5</v>
      </c>
      <c r="N12" s="57">
        <f>'BAR BB| Open rates'!N11*0.85*0.9</f>
        <v>19660.5</v>
      </c>
      <c r="O12" s="57">
        <f>'BAR BB| Open rates'!O11*0.85*0.9</f>
        <v>19660.5</v>
      </c>
      <c r="P12" s="57">
        <f>'BAR BB| Open rates'!P11*0.85*0.9</f>
        <v>21190.5</v>
      </c>
      <c r="Q12" s="57">
        <f>'BAR BB| Open rates'!Q11*0.85*0.9</f>
        <v>21190.5</v>
      </c>
      <c r="R12" s="57">
        <f>'BAR BB| Open rates'!R11*0.85*0.9</f>
        <v>21190.5</v>
      </c>
      <c r="S12" s="57">
        <f>'BAR BB| Open rates'!S11*0.85*0.9</f>
        <v>21190.5</v>
      </c>
      <c r="T12" s="57">
        <f>'BAR BB| Open rates'!T11*0.85*0.9</f>
        <v>21190.5</v>
      </c>
      <c r="U12" s="57">
        <f>'BAR BB| Open rates'!U11*0.85*0.9</f>
        <v>21190.5</v>
      </c>
      <c r="V12" s="57">
        <f>'BAR BB| Open rates'!V11*0.85*0.9</f>
        <v>21190.5</v>
      </c>
      <c r="W12" s="57">
        <f>'BAR BB| Open rates'!W11*0.85*0.9</f>
        <v>22720.5</v>
      </c>
      <c r="X12" s="57">
        <f>'BAR BB| Open rates'!X11*0.85*0.9</f>
        <v>22720.5</v>
      </c>
      <c r="Y12" s="57">
        <f>'BAR BB| Open rates'!Y11*0.85*0.9</f>
        <v>21190.5</v>
      </c>
      <c r="Z12" s="57">
        <f>'BAR BB| Open rates'!Z11*0.85*0.9</f>
        <v>21190.5</v>
      </c>
      <c r="AA12" s="57">
        <f>'BAR BB| Open rates'!AA11*0.85*0.9</f>
        <v>21190.5</v>
      </c>
      <c r="AB12" s="57">
        <f>'BAR BB| Open rates'!AB11*0.85*0.9</f>
        <v>21190.5</v>
      </c>
      <c r="AC12" s="57">
        <f>'BAR BB| Open rates'!AC11*0.85*0.9</f>
        <v>21190.5</v>
      </c>
      <c r="AD12" s="57">
        <f>'BAR BB| Open rates'!AD11*0.85*0.9</f>
        <v>22720.5</v>
      </c>
      <c r="AE12" s="57">
        <f>'BAR BB| Open rates'!AE11*0.85*0.9</f>
        <v>22720.5</v>
      </c>
      <c r="AF12" s="57">
        <f>'BAR BB| Open rates'!AF11*0.85*0.9</f>
        <v>21190.5</v>
      </c>
      <c r="AG12" s="57">
        <f>'BAR BB| Open rates'!AG11*0.85*0.9</f>
        <v>21190.5</v>
      </c>
      <c r="AH12" s="57">
        <f>'BAR BB| Open rates'!AH11*0.85*0.9</f>
        <v>21190.5</v>
      </c>
      <c r="AI12" s="57">
        <f>'BAR BB| Open rates'!AI11*0.85*0.9</f>
        <v>21190.5</v>
      </c>
      <c r="AJ12" s="57">
        <f>'BAR BB| Open rates'!AJ11*0.85*0.9</f>
        <v>21190.5</v>
      </c>
      <c r="AK12" s="57">
        <f>'BAR BB| Open rates'!AK11*0.85*0.9</f>
        <v>22720.5</v>
      </c>
      <c r="AL12" s="57">
        <f>'BAR BB| Open rates'!AL11*0.85*0.9</f>
        <v>22720.5</v>
      </c>
      <c r="AM12" s="57">
        <f>'BAR BB| Open rates'!AM11*0.85*0.9</f>
        <v>21190.5</v>
      </c>
      <c r="AN12" s="57">
        <f>'BAR BB| Open rates'!AN11*0.85*0.9</f>
        <v>21190.5</v>
      </c>
      <c r="AO12" s="57">
        <f>'BAR BB| Open rates'!AO11*0.85*0.9</f>
        <v>21190.5</v>
      </c>
      <c r="AP12" s="57">
        <f>'BAR BB| Open rates'!AP11*0.85*0.9</f>
        <v>21190.5</v>
      </c>
      <c r="AQ12" s="57">
        <f>'BAR BB| Open rates'!AQ11*0.85*0.9</f>
        <v>21190.5</v>
      </c>
      <c r="AR12" s="57">
        <f>'BAR BB| Open rates'!AR11*0.85*0.9</f>
        <v>22720.5</v>
      </c>
      <c r="AS12" s="57">
        <f>'BAR BB| Open rates'!AS11*0.85*0.9</f>
        <v>22720.5</v>
      </c>
      <c r="AT12" s="57">
        <f>'BAR BB| Open rates'!AT11*0.85*0.9</f>
        <v>21190.5</v>
      </c>
      <c r="AU12" s="57">
        <f>'BAR BB| Open rates'!AU11*0.85*0.9</f>
        <v>21190.5</v>
      </c>
      <c r="AV12" s="57">
        <f>'BAR BB| Open rates'!AV11*0.85*0.9</f>
        <v>21190.5</v>
      </c>
      <c r="AW12" s="57">
        <f>'BAR BB| Open rates'!AW11*0.85*0.9</f>
        <v>21190.5</v>
      </c>
      <c r="AX12" s="57">
        <f>'BAR BB| Open rates'!AX11*0.85*0.9</f>
        <v>21190.5</v>
      </c>
      <c r="AY12" s="57">
        <f>'BAR BB| Open rates'!AY11*0.85*0.9</f>
        <v>22720.5</v>
      </c>
      <c r="AZ12" s="57">
        <f>'BAR BB| Open rates'!AZ11*0.85*0.9</f>
        <v>22720.5</v>
      </c>
      <c r="BA12" s="57">
        <f>'BAR BB| Open rates'!BA11*0.85*0.9</f>
        <v>21190.5</v>
      </c>
      <c r="BB12" s="57">
        <f>'BAR BB| Open rates'!BB11*0.85*0.9</f>
        <v>21190.5</v>
      </c>
      <c r="BC12" s="57">
        <f>'BAR BB| Open rates'!BC11*0.85*0.9</f>
        <v>21190.5</v>
      </c>
      <c r="BD12" s="57">
        <f>'BAR BB| Open rates'!BD11*0.85*0.9</f>
        <v>21190.5</v>
      </c>
      <c r="BE12" s="57">
        <f>'BAR BB| Open rates'!BE11*0.85*0.9</f>
        <v>21190.5</v>
      </c>
      <c r="BF12" s="57">
        <f>'BAR BB| Open rates'!BF11*0.85*0.9</f>
        <v>22720.5</v>
      </c>
      <c r="BG12" s="57">
        <f>'BAR BB| Open rates'!BG11*0.85*0.9</f>
        <v>22720.5</v>
      </c>
      <c r="BH12" s="57">
        <f>'BAR BB| Open rates'!BH11*0.85*0.9</f>
        <v>18742.5</v>
      </c>
      <c r="BI12" s="57">
        <f>'BAR BB| Open rates'!BI11*0.85*0.9</f>
        <v>18742.5</v>
      </c>
      <c r="BJ12" s="57">
        <f>'BAR BB| Open rates'!BJ11*0.85*0.9</f>
        <v>18742.5</v>
      </c>
      <c r="BK12" s="57">
        <f>'BAR BB| Open rates'!BK11*0.85*0.9</f>
        <v>18742.5</v>
      </c>
      <c r="BL12" s="57">
        <f>'BAR BB| Open rates'!BL11*0.85*0.9</f>
        <v>18742.5</v>
      </c>
      <c r="BM12" s="57">
        <f>'BAR BB| Open rates'!BM11*0.85*0.9</f>
        <v>19660.5</v>
      </c>
      <c r="BN12" s="57">
        <f>'BAR BB| Open rates'!BN11*0.85*0.9</f>
        <v>19660.5</v>
      </c>
      <c r="BO12" s="57">
        <f>'BAR BB| Open rates'!BO11*0.85*0.9</f>
        <v>17977.5</v>
      </c>
      <c r="BP12" s="57">
        <f>'BAR BB| Open rates'!BP11*0.85*0.9</f>
        <v>17977.5</v>
      </c>
      <c r="BQ12" s="57">
        <f>'BAR BB| Open rates'!BQ11*0.85*0.9</f>
        <v>19660.5</v>
      </c>
      <c r="BR12" s="57">
        <f>'BAR BB| Open rates'!BR11*0.85*0.9</f>
        <v>19660.5</v>
      </c>
      <c r="BS12" s="57">
        <f>'BAR BB| Open rates'!BS11*0.85*0.9</f>
        <v>19660.5</v>
      </c>
      <c r="BT12" s="57">
        <f>'BAR BB| Open rates'!BT11*0.85*0.9</f>
        <v>19660.5</v>
      </c>
      <c r="BU12" s="57">
        <f>'BAR BB| Open rates'!BU11*0.85*0.9</f>
        <v>19660.5</v>
      </c>
      <c r="BV12" s="57">
        <f>'BAR BB| Open rates'!BV11*0.85*0.9</f>
        <v>17977.5</v>
      </c>
      <c r="BW12" s="57">
        <f>'BAR BB| Open rates'!BW11*0.85*0.9</f>
        <v>17977.5</v>
      </c>
      <c r="BX12" s="57">
        <f>'BAR BB| Open rates'!BX11*0.85*0.9</f>
        <v>17977.5</v>
      </c>
      <c r="BY12" s="57">
        <f>'BAR BB| Open rates'!BY11*0.85*0.9</f>
        <v>17977.5</v>
      </c>
      <c r="BZ12" s="57">
        <f>'BAR BB| Open rates'!BZ11*0.85*0.9</f>
        <v>17977.5</v>
      </c>
      <c r="CA12" s="57">
        <f>'BAR BB| Open rates'!CA11*0.85*0.9</f>
        <v>19660.5</v>
      </c>
      <c r="CB12" s="57">
        <f>'BAR BB| Open rates'!CB11*0.85*0.9</f>
        <v>19660.5</v>
      </c>
      <c r="CC12" s="57">
        <f>'BAR BB| Open rates'!CC11*0.85*0.9</f>
        <v>17977.5</v>
      </c>
      <c r="CD12" s="57">
        <f>'BAR BB| Open rates'!CD11*0.85*0.9</f>
        <v>17977.5</v>
      </c>
      <c r="CE12" s="57">
        <f>'BAR BB| Open rates'!CE11*0.85*0.9</f>
        <v>17977.5</v>
      </c>
      <c r="CF12" s="57">
        <f>'BAR BB| Open rates'!CF11*0.85*0.9</f>
        <v>17977.5</v>
      </c>
      <c r="CG12" s="57">
        <f>'BAR BB| Open rates'!CG11*0.85*0.9</f>
        <v>17977.5</v>
      </c>
      <c r="CH12" s="57">
        <f>'BAR BB| Open rates'!CH11*0.85*0.9</f>
        <v>19660.5</v>
      </c>
      <c r="CI12" s="57">
        <f>'BAR BB| Open rates'!CI11*0.85*0.9</f>
        <v>19660.5</v>
      </c>
      <c r="CJ12" s="57">
        <f>'BAR BB| Open rates'!CJ11*0.85*0.9</f>
        <v>17977.5</v>
      </c>
      <c r="CK12" s="57">
        <f>'BAR BB| Open rates'!CK11*0.85*0.9</f>
        <v>17977.5</v>
      </c>
      <c r="CL12" s="57">
        <f>'BAR BB| Open rates'!CL11*0.85*0.9</f>
        <v>17977.5</v>
      </c>
      <c r="CM12" s="57">
        <f>'BAR BB| Open rates'!CM11*0.85*0.9</f>
        <v>17977.5</v>
      </c>
      <c r="CN12" s="57">
        <f>'BAR BB| Open rates'!CN11*0.85*0.9</f>
        <v>17977.5</v>
      </c>
      <c r="CO12" s="57">
        <f>'BAR BB| Open rates'!CO11*0.85*0.9</f>
        <v>19660.5</v>
      </c>
      <c r="CP12" s="57">
        <f>'BAR BB| Open rates'!CP11*0.85*0.9</f>
        <v>19660.5</v>
      </c>
      <c r="CQ12" s="57">
        <f>'BAR BB| Open rates'!CQ11*0.85*0.9</f>
        <v>17977.5</v>
      </c>
      <c r="CR12" s="57">
        <f>'BAR BB| Open rates'!CR11*0.85*0.9</f>
        <v>17977.5</v>
      </c>
      <c r="CS12" s="57">
        <f>'BAR BB| Open rates'!CS11*0.85*0.9</f>
        <v>17977.5</v>
      </c>
      <c r="CT12" s="57">
        <f>'BAR BB| Open rates'!CT11*0.85*0.9</f>
        <v>17977.5</v>
      </c>
    </row>
    <row r="13" spans="1:98" s="36" customFormat="1" ht="12" customHeight="1" x14ac:dyDescent="0.2">
      <c r="A13" s="163">
        <v>2</v>
      </c>
      <c r="B13" s="57">
        <f>'BAR BB| Open rates'!B12*0.85*0.9</f>
        <v>24021</v>
      </c>
      <c r="C13" s="57">
        <f>'BAR BB| Open rates'!C12*0.85*0.9</f>
        <v>24021</v>
      </c>
      <c r="D13" s="57">
        <f>'BAR BB| Open rates'!D12*0.85*0.9</f>
        <v>21955.5</v>
      </c>
      <c r="E13" s="57">
        <f>'BAR BB| Open rates'!E12*0.85*0.9</f>
        <v>21955.5</v>
      </c>
      <c r="F13" s="57">
        <f>'BAR BB| Open rates'!F12*0.85*0.9</f>
        <v>20272.5</v>
      </c>
      <c r="G13" s="57">
        <f>'BAR BB| Open rates'!G12*0.85*0.9</f>
        <v>21955.5</v>
      </c>
      <c r="H13" s="57">
        <f>'BAR BB| Open rates'!H12*0.85*0.9</f>
        <v>21955.5</v>
      </c>
      <c r="I13" s="57">
        <f>'BAR BB| Open rates'!I12*0.85*0.9</f>
        <v>23485.5</v>
      </c>
      <c r="J13" s="57">
        <f>'BAR BB| Open rates'!J12*0.85*0.9</f>
        <v>23485.5</v>
      </c>
      <c r="K13" s="57">
        <f>'BAR BB| Open rates'!K12*0.85*0.9</f>
        <v>21955.5</v>
      </c>
      <c r="L13" s="57">
        <f>'BAR BB| Open rates'!L12*0.85*0.9</f>
        <v>21955.5</v>
      </c>
      <c r="M13" s="57">
        <f>'BAR BB| Open rates'!M12*0.85*0.9</f>
        <v>21955.5</v>
      </c>
      <c r="N13" s="57">
        <f>'BAR BB| Open rates'!N12*0.85*0.9</f>
        <v>21955.5</v>
      </c>
      <c r="O13" s="57">
        <f>'BAR BB| Open rates'!O12*0.85*0.9</f>
        <v>21955.5</v>
      </c>
      <c r="P13" s="57">
        <f>'BAR BB| Open rates'!P12*0.85*0.9</f>
        <v>23485.5</v>
      </c>
      <c r="Q13" s="57">
        <f>'BAR BB| Open rates'!Q12*0.85*0.9</f>
        <v>23485.5</v>
      </c>
      <c r="R13" s="57">
        <f>'BAR BB| Open rates'!R12*0.85*0.9</f>
        <v>23485.5</v>
      </c>
      <c r="S13" s="57">
        <f>'BAR BB| Open rates'!S12*0.85*0.9</f>
        <v>23485.5</v>
      </c>
      <c r="T13" s="57">
        <f>'BAR BB| Open rates'!T12*0.85*0.9</f>
        <v>23485.5</v>
      </c>
      <c r="U13" s="57">
        <f>'BAR BB| Open rates'!U12*0.85*0.9</f>
        <v>23485.5</v>
      </c>
      <c r="V13" s="57">
        <f>'BAR BB| Open rates'!V12*0.85*0.9</f>
        <v>23485.5</v>
      </c>
      <c r="W13" s="57">
        <f>'BAR BB| Open rates'!W12*0.85*0.9</f>
        <v>25015.5</v>
      </c>
      <c r="X13" s="57">
        <f>'BAR BB| Open rates'!X12*0.85*0.9</f>
        <v>25015.5</v>
      </c>
      <c r="Y13" s="57">
        <f>'BAR BB| Open rates'!Y12*0.85*0.9</f>
        <v>23485.5</v>
      </c>
      <c r="Z13" s="57">
        <f>'BAR BB| Open rates'!Z12*0.85*0.9</f>
        <v>23485.5</v>
      </c>
      <c r="AA13" s="57">
        <f>'BAR BB| Open rates'!AA12*0.85*0.9</f>
        <v>23485.5</v>
      </c>
      <c r="AB13" s="57">
        <f>'BAR BB| Open rates'!AB12*0.85*0.9</f>
        <v>23485.5</v>
      </c>
      <c r="AC13" s="57">
        <f>'BAR BB| Open rates'!AC12*0.85*0.9</f>
        <v>23485.5</v>
      </c>
      <c r="AD13" s="57">
        <f>'BAR BB| Open rates'!AD12*0.85*0.9</f>
        <v>25015.5</v>
      </c>
      <c r="AE13" s="57">
        <f>'BAR BB| Open rates'!AE12*0.85*0.9</f>
        <v>25015.5</v>
      </c>
      <c r="AF13" s="57">
        <f>'BAR BB| Open rates'!AF12*0.85*0.9</f>
        <v>23485.5</v>
      </c>
      <c r="AG13" s="57">
        <f>'BAR BB| Open rates'!AG12*0.85*0.9</f>
        <v>23485.5</v>
      </c>
      <c r="AH13" s="57">
        <f>'BAR BB| Open rates'!AH12*0.85*0.9</f>
        <v>23485.5</v>
      </c>
      <c r="AI13" s="57">
        <f>'BAR BB| Open rates'!AI12*0.85*0.9</f>
        <v>23485.5</v>
      </c>
      <c r="AJ13" s="57">
        <f>'BAR BB| Open rates'!AJ12*0.85*0.9</f>
        <v>23485.5</v>
      </c>
      <c r="AK13" s="57">
        <f>'BAR BB| Open rates'!AK12*0.85*0.9</f>
        <v>25015.5</v>
      </c>
      <c r="AL13" s="57">
        <f>'BAR BB| Open rates'!AL12*0.85*0.9</f>
        <v>25015.5</v>
      </c>
      <c r="AM13" s="57">
        <f>'BAR BB| Open rates'!AM12*0.85*0.9</f>
        <v>23485.5</v>
      </c>
      <c r="AN13" s="57">
        <f>'BAR BB| Open rates'!AN12*0.85*0.9</f>
        <v>23485.5</v>
      </c>
      <c r="AO13" s="57">
        <f>'BAR BB| Open rates'!AO12*0.85*0.9</f>
        <v>23485.5</v>
      </c>
      <c r="AP13" s="57">
        <f>'BAR BB| Open rates'!AP12*0.85*0.9</f>
        <v>23485.5</v>
      </c>
      <c r="AQ13" s="57">
        <f>'BAR BB| Open rates'!AQ12*0.85*0.9</f>
        <v>23485.5</v>
      </c>
      <c r="AR13" s="57">
        <f>'BAR BB| Open rates'!AR12*0.85*0.9</f>
        <v>25015.5</v>
      </c>
      <c r="AS13" s="57">
        <f>'BAR BB| Open rates'!AS12*0.85*0.9</f>
        <v>25015.5</v>
      </c>
      <c r="AT13" s="57">
        <f>'BAR BB| Open rates'!AT12*0.85*0.9</f>
        <v>23485.5</v>
      </c>
      <c r="AU13" s="57">
        <f>'BAR BB| Open rates'!AU12*0.85*0.9</f>
        <v>23485.5</v>
      </c>
      <c r="AV13" s="57">
        <f>'BAR BB| Open rates'!AV12*0.85*0.9</f>
        <v>23485.5</v>
      </c>
      <c r="AW13" s="57">
        <f>'BAR BB| Open rates'!AW12*0.85*0.9</f>
        <v>23485.5</v>
      </c>
      <c r="AX13" s="57">
        <f>'BAR BB| Open rates'!AX12*0.85*0.9</f>
        <v>23485.5</v>
      </c>
      <c r="AY13" s="57">
        <f>'BAR BB| Open rates'!AY12*0.85*0.9</f>
        <v>25015.5</v>
      </c>
      <c r="AZ13" s="57">
        <f>'BAR BB| Open rates'!AZ12*0.85*0.9</f>
        <v>25015.5</v>
      </c>
      <c r="BA13" s="57">
        <f>'BAR BB| Open rates'!BA12*0.85*0.9</f>
        <v>23485.5</v>
      </c>
      <c r="BB13" s="57">
        <f>'BAR BB| Open rates'!BB12*0.85*0.9</f>
        <v>23485.5</v>
      </c>
      <c r="BC13" s="57">
        <f>'BAR BB| Open rates'!BC12*0.85*0.9</f>
        <v>23485.5</v>
      </c>
      <c r="BD13" s="57">
        <f>'BAR BB| Open rates'!BD12*0.85*0.9</f>
        <v>23485.5</v>
      </c>
      <c r="BE13" s="57">
        <f>'BAR BB| Open rates'!BE12*0.85*0.9</f>
        <v>23485.5</v>
      </c>
      <c r="BF13" s="57">
        <f>'BAR BB| Open rates'!BF12*0.85*0.9</f>
        <v>25015.5</v>
      </c>
      <c r="BG13" s="57">
        <f>'BAR BB| Open rates'!BG12*0.85*0.9</f>
        <v>25015.5</v>
      </c>
      <c r="BH13" s="57">
        <f>'BAR BB| Open rates'!BH12*0.85*0.9</f>
        <v>21037.5</v>
      </c>
      <c r="BI13" s="57">
        <f>'BAR BB| Open rates'!BI12*0.85*0.9</f>
        <v>21037.5</v>
      </c>
      <c r="BJ13" s="57">
        <f>'BAR BB| Open rates'!BJ12*0.85*0.9</f>
        <v>21037.5</v>
      </c>
      <c r="BK13" s="57">
        <f>'BAR BB| Open rates'!BK12*0.85*0.9</f>
        <v>21037.5</v>
      </c>
      <c r="BL13" s="57">
        <f>'BAR BB| Open rates'!BL12*0.85*0.9</f>
        <v>21037.5</v>
      </c>
      <c r="BM13" s="57">
        <f>'BAR BB| Open rates'!BM12*0.85*0.9</f>
        <v>21955.5</v>
      </c>
      <c r="BN13" s="57">
        <f>'BAR BB| Open rates'!BN12*0.85*0.9</f>
        <v>21955.5</v>
      </c>
      <c r="BO13" s="57">
        <f>'BAR BB| Open rates'!BO12*0.85*0.9</f>
        <v>20272.5</v>
      </c>
      <c r="BP13" s="57">
        <f>'BAR BB| Open rates'!BP12*0.85*0.9</f>
        <v>20272.5</v>
      </c>
      <c r="BQ13" s="57">
        <f>'BAR BB| Open rates'!BQ12*0.85*0.9</f>
        <v>21955.5</v>
      </c>
      <c r="BR13" s="57">
        <f>'BAR BB| Open rates'!BR12*0.85*0.9</f>
        <v>21955.5</v>
      </c>
      <c r="BS13" s="57">
        <f>'BAR BB| Open rates'!BS12*0.85*0.9</f>
        <v>21955.5</v>
      </c>
      <c r="BT13" s="57">
        <f>'BAR BB| Open rates'!BT12*0.85*0.9</f>
        <v>21955.5</v>
      </c>
      <c r="BU13" s="57">
        <f>'BAR BB| Open rates'!BU12*0.85*0.9</f>
        <v>21955.5</v>
      </c>
      <c r="BV13" s="57">
        <f>'BAR BB| Open rates'!BV12*0.85*0.9</f>
        <v>20272.5</v>
      </c>
      <c r="BW13" s="57">
        <f>'BAR BB| Open rates'!BW12*0.85*0.9</f>
        <v>20272.5</v>
      </c>
      <c r="BX13" s="57">
        <f>'BAR BB| Open rates'!BX12*0.85*0.9</f>
        <v>20272.5</v>
      </c>
      <c r="BY13" s="57">
        <f>'BAR BB| Open rates'!BY12*0.85*0.9</f>
        <v>20272.5</v>
      </c>
      <c r="BZ13" s="57">
        <f>'BAR BB| Open rates'!BZ12*0.85*0.9</f>
        <v>20272.5</v>
      </c>
      <c r="CA13" s="57">
        <f>'BAR BB| Open rates'!CA12*0.85*0.9</f>
        <v>21955.5</v>
      </c>
      <c r="CB13" s="57">
        <f>'BAR BB| Open rates'!CB12*0.85*0.9</f>
        <v>21955.5</v>
      </c>
      <c r="CC13" s="57">
        <f>'BAR BB| Open rates'!CC12*0.85*0.9</f>
        <v>20272.5</v>
      </c>
      <c r="CD13" s="57">
        <f>'BAR BB| Open rates'!CD12*0.85*0.9</f>
        <v>20272.5</v>
      </c>
      <c r="CE13" s="57">
        <f>'BAR BB| Open rates'!CE12*0.85*0.9</f>
        <v>20272.5</v>
      </c>
      <c r="CF13" s="57">
        <f>'BAR BB| Open rates'!CF12*0.85*0.9</f>
        <v>20272.5</v>
      </c>
      <c r="CG13" s="57">
        <f>'BAR BB| Open rates'!CG12*0.85*0.9</f>
        <v>20272.5</v>
      </c>
      <c r="CH13" s="57">
        <f>'BAR BB| Open rates'!CH12*0.85*0.9</f>
        <v>21955.5</v>
      </c>
      <c r="CI13" s="57">
        <f>'BAR BB| Open rates'!CI12*0.85*0.9</f>
        <v>21955.5</v>
      </c>
      <c r="CJ13" s="57">
        <f>'BAR BB| Open rates'!CJ12*0.85*0.9</f>
        <v>20272.5</v>
      </c>
      <c r="CK13" s="57">
        <f>'BAR BB| Open rates'!CK12*0.85*0.9</f>
        <v>20272.5</v>
      </c>
      <c r="CL13" s="57">
        <f>'BAR BB| Open rates'!CL12*0.85*0.9</f>
        <v>20272.5</v>
      </c>
      <c r="CM13" s="57">
        <f>'BAR BB| Open rates'!CM12*0.85*0.9</f>
        <v>20272.5</v>
      </c>
      <c r="CN13" s="57">
        <f>'BAR BB| Open rates'!CN12*0.85*0.9</f>
        <v>20272.5</v>
      </c>
      <c r="CO13" s="57">
        <f>'BAR BB| Open rates'!CO12*0.85*0.9</f>
        <v>21955.5</v>
      </c>
      <c r="CP13" s="57">
        <f>'BAR BB| Open rates'!CP12*0.85*0.9</f>
        <v>21955.5</v>
      </c>
      <c r="CQ13" s="57">
        <f>'BAR BB| Open rates'!CQ12*0.85*0.9</f>
        <v>20272.5</v>
      </c>
      <c r="CR13" s="57">
        <f>'BAR BB| Open rates'!CR12*0.85*0.9</f>
        <v>20272.5</v>
      </c>
      <c r="CS13" s="57">
        <f>'BAR BB| Open rates'!CS12*0.85*0.9</f>
        <v>20272.5</v>
      </c>
      <c r="CT13" s="57">
        <f>'BAR BB| Open rates'!CT12*0.85*0.9</f>
        <v>20272.5</v>
      </c>
    </row>
    <row r="15" spans="1:98" s="36" customFormat="1" ht="12" customHeight="1" x14ac:dyDescent="0.2">
      <c r="A15" s="371" t="s">
        <v>172</v>
      </c>
    </row>
    <row r="16" spans="1:98" s="36" customFormat="1" ht="12" customHeight="1" x14ac:dyDescent="0.2">
      <c r="A16" s="371"/>
    </row>
    <row r="17" spans="1:1" ht="13.5" thickBot="1" x14ac:dyDescent="0.25">
      <c r="A17" s="33"/>
    </row>
    <row r="18" spans="1:1" ht="230.25" customHeight="1" thickBot="1" x14ac:dyDescent="0.25">
      <c r="A18" s="322" t="s">
        <v>458</v>
      </c>
    </row>
    <row r="19" spans="1:1" ht="12" customHeight="1" x14ac:dyDescent="0.2">
      <c r="A19" s="33"/>
    </row>
    <row r="20" spans="1:1" x14ac:dyDescent="0.2">
      <c r="A20" s="97" t="s">
        <v>83</v>
      </c>
    </row>
    <row r="21" spans="1:1" ht="34.5" customHeight="1" x14ac:dyDescent="0.2">
      <c r="A21" s="186" t="s">
        <v>441</v>
      </c>
    </row>
    <row r="22" spans="1:1" ht="24" x14ac:dyDescent="0.2">
      <c r="A22" s="186" t="s">
        <v>442</v>
      </c>
    </row>
    <row r="23" spans="1:1" x14ac:dyDescent="0.2">
      <c r="A23" s="36"/>
    </row>
    <row r="24" spans="1:1" x14ac:dyDescent="0.2">
      <c r="A24" s="291" t="s">
        <v>74</v>
      </c>
    </row>
    <row r="25" spans="1:1" ht="12.75" customHeight="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79</v>
      </c>
    </row>
    <row r="30" spans="1:1" ht="24" x14ac:dyDescent="0.2">
      <c r="A30" s="175" t="s">
        <v>187</v>
      </c>
    </row>
    <row r="31" spans="1:1" x14ac:dyDescent="0.2">
      <c r="A31" s="175" t="s">
        <v>105</v>
      </c>
    </row>
    <row r="32" spans="1:1" x14ac:dyDescent="0.2">
      <c r="A32" s="289" t="s">
        <v>309</v>
      </c>
    </row>
    <row r="33" spans="1:1" ht="24" x14ac:dyDescent="0.2">
      <c r="A33" s="175" t="s">
        <v>203</v>
      </c>
    </row>
    <row r="34" spans="1:1" ht="51" customHeight="1" x14ac:dyDescent="0.2">
      <c r="A34" s="289" t="s">
        <v>456</v>
      </c>
    </row>
    <row r="35" spans="1:1" ht="12.75" customHeight="1" x14ac:dyDescent="0.2">
      <c r="A35" s="386" t="s">
        <v>101</v>
      </c>
    </row>
    <row r="36" spans="1:1" x14ac:dyDescent="0.2">
      <c r="A36" s="387"/>
    </row>
    <row r="37" spans="1:1" x14ac:dyDescent="0.2">
      <c r="A37" s="388"/>
    </row>
    <row r="38" spans="1:1" x14ac:dyDescent="0.2">
      <c r="A38" s="223"/>
    </row>
    <row r="39" spans="1:1" ht="25.5" customHeight="1" x14ac:dyDescent="0.2">
      <c r="A39" s="206" t="s">
        <v>204</v>
      </c>
    </row>
    <row r="40" spans="1:1" x14ac:dyDescent="0.2">
      <c r="A40" s="244" t="s">
        <v>443</v>
      </c>
    </row>
    <row r="41" spans="1:1" ht="24" x14ac:dyDescent="0.2">
      <c r="A41" s="326" t="s">
        <v>457</v>
      </c>
    </row>
    <row r="42" spans="1:1" x14ac:dyDescent="0.2">
      <c r="A42" s="174" t="s">
        <v>81</v>
      </c>
    </row>
    <row r="43" spans="1:1" ht="96" x14ac:dyDescent="0.2">
      <c r="A43" s="176" t="s">
        <v>462</v>
      </c>
    </row>
    <row r="44" spans="1:1" x14ac:dyDescent="0.2">
      <c r="A44" s="176"/>
    </row>
    <row r="45" spans="1:1" x14ac:dyDescent="0.2">
      <c r="A45" s="223"/>
    </row>
    <row r="46" spans="1:1" ht="26.25" x14ac:dyDescent="0.2">
      <c r="A46" s="174" t="s">
        <v>310</v>
      </c>
    </row>
    <row r="47" spans="1:1" ht="24" x14ac:dyDescent="0.2">
      <c r="A47" s="207" t="s">
        <v>444</v>
      </c>
    </row>
    <row r="48" spans="1:1" x14ac:dyDescent="0.2">
      <c r="A48" s="225" t="s">
        <v>205</v>
      </c>
    </row>
    <row r="49" spans="1:1" x14ac:dyDescent="0.2">
      <c r="A49" s="225"/>
    </row>
    <row r="50" spans="1:1" ht="36" x14ac:dyDescent="0.2">
      <c r="A50" s="207" t="s">
        <v>445</v>
      </c>
    </row>
    <row r="51" spans="1:1" x14ac:dyDescent="0.2">
      <c r="A51" s="225" t="s">
        <v>313</v>
      </c>
    </row>
    <row r="52" spans="1:1" x14ac:dyDescent="0.2">
      <c r="A52" s="15"/>
    </row>
    <row r="53" spans="1:1" x14ac:dyDescent="0.2">
      <c r="A53" s="224" t="s">
        <v>446</v>
      </c>
    </row>
    <row r="54" spans="1:1" x14ac:dyDescent="0.2">
      <c r="A54" s="226"/>
    </row>
    <row r="55" spans="1:1" ht="24" x14ac:dyDescent="0.2">
      <c r="A55" s="255" t="s">
        <v>447</v>
      </c>
    </row>
    <row r="56" spans="1:1" ht="37.5" customHeight="1" x14ac:dyDescent="0.2">
      <c r="A56" s="225" t="s">
        <v>316</v>
      </c>
    </row>
    <row r="57" spans="1:1" x14ac:dyDescent="0.2">
      <c r="A57" s="284"/>
    </row>
    <row r="58" spans="1:1" x14ac:dyDescent="0.2">
      <c r="A58" s="285" t="s">
        <v>448</v>
      </c>
    </row>
    <row r="59" spans="1:1" x14ac:dyDescent="0.2">
      <c r="A59" s="284"/>
    </row>
    <row r="60" spans="1:1" ht="72" x14ac:dyDescent="0.2">
      <c r="A60" s="286" t="s">
        <v>449</v>
      </c>
    </row>
    <row r="61" spans="1:1" x14ac:dyDescent="0.2">
      <c r="A61" s="227"/>
    </row>
    <row r="62" spans="1:1" ht="13.5" thickBot="1" x14ac:dyDescent="0.25">
      <c r="A62" s="226"/>
    </row>
    <row r="63" spans="1:1" ht="81.75" customHeight="1" x14ac:dyDescent="0.2">
      <c r="A63" s="232" t="s">
        <v>450</v>
      </c>
    </row>
    <row r="64" spans="1:1" ht="24.75" thickBot="1" x14ac:dyDescent="0.25">
      <c r="A64" s="233" t="s">
        <v>141</v>
      </c>
    </row>
    <row r="65" spans="1:1" ht="13.5" thickBot="1" x14ac:dyDescent="0.25">
      <c r="A65" s="320"/>
    </row>
    <row r="66" spans="1:1" ht="132.75" thickBot="1" x14ac:dyDescent="0.25">
      <c r="A66" s="321" t="s">
        <v>467</v>
      </c>
    </row>
    <row r="67" spans="1:1" x14ac:dyDescent="0.2">
      <c r="A67" s="207" t="s">
        <v>365</v>
      </c>
    </row>
    <row r="68" spans="1:1" x14ac:dyDescent="0.2">
      <c r="A68" s="205" t="s">
        <v>206</v>
      </c>
    </row>
    <row r="69" spans="1:1" s="31" customFormat="1" x14ac:dyDescent="0.2">
      <c r="A69" s="176"/>
    </row>
    <row r="70" spans="1:1" s="31" customFormat="1" x14ac:dyDescent="0.2">
      <c r="A70" s="207" t="s">
        <v>249</v>
      </c>
    </row>
    <row r="71" spans="1:1" s="31" customFormat="1" x14ac:dyDescent="0.2">
      <c r="A71" s="205" t="s">
        <v>319</v>
      </c>
    </row>
    <row r="72" spans="1:1" s="31" customFormat="1" x14ac:dyDescent="0.2">
      <c r="A72" s="176"/>
    </row>
    <row r="73" spans="1:1" s="31" customFormat="1" x14ac:dyDescent="0.2">
      <c r="A73" s="207" t="s">
        <v>366</v>
      </c>
    </row>
    <row r="74" spans="1:1" s="31" customFormat="1" x14ac:dyDescent="0.2">
      <c r="A74" s="205" t="s">
        <v>367</v>
      </c>
    </row>
    <row r="75" spans="1:1" s="31" customFormat="1" ht="15.75" customHeight="1" x14ac:dyDescent="0.2">
      <c r="A75" s="205"/>
    </row>
    <row r="76" spans="1:1" s="31" customFormat="1" ht="25.5" customHeight="1" x14ac:dyDescent="0.2">
      <c r="A76" s="287" t="s">
        <v>451</v>
      </c>
    </row>
    <row r="77" spans="1:1" s="154" customFormat="1" ht="17.25" customHeight="1" x14ac:dyDescent="0.2">
      <c r="A77" s="176"/>
    </row>
    <row r="78" spans="1:1" s="31" customFormat="1" ht="24" x14ac:dyDescent="0.2">
      <c r="A78" s="255" t="s">
        <v>452</v>
      </c>
    </row>
    <row r="79" spans="1:1" s="31" customFormat="1" ht="4.5" customHeight="1" x14ac:dyDescent="0.2">
      <c r="A79" s="205"/>
    </row>
    <row r="80" spans="1:1" s="31" customFormat="1" x14ac:dyDescent="0.2">
      <c r="A80" s="205"/>
    </row>
    <row r="81" spans="1:1" s="31" customFormat="1" ht="24" x14ac:dyDescent="0.2">
      <c r="A81" s="287" t="s">
        <v>453</v>
      </c>
    </row>
    <row r="82" spans="1:1" s="31" customFormat="1" ht="15.75" customHeight="1" x14ac:dyDescent="0.2">
      <c r="A82" s="205"/>
    </row>
    <row r="83" spans="1:1" s="31" customFormat="1" ht="59.25" customHeight="1" x14ac:dyDescent="0.2">
      <c r="A83" s="287" t="s">
        <v>454</v>
      </c>
    </row>
    <row r="84" spans="1:1" s="31" customFormat="1" ht="18.75" customHeight="1" x14ac:dyDescent="0.2">
      <c r="A84" s="176"/>
    </row>
    <row r="85" spans="1:1" s="154" customFormat="1" ht="16.5" customHeight="1" thickBot="1" x14ac:dyDescent="0.25">
      <c r="A85" s="229"/>
    </row>
    <row r="86" spans="1:1" s="31" customFormat="1" ht="72" x14ac:dyDescent="0.2">
      <c r="A86" s="234" t="s">
        <v>455</v>
      </c>
    </row>
    <row r="87" spans="1:1" s="31" customFormat="1" ht="24.75" thickBot="1" x14ac:dyDescent="0.25">
      <c r="A87" s="235" t="s">
        <v>329</v>
      </c>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154" customFormat="1" x14ac:dyDescent="0.2">
      <c r="A93" s="231"/>
    </row>
    <row r="94" spans="1:1" s="154" customFormat="1" x14ac:dyDescent="0.2">
      <c r="A94" s="231"/>
    </row>
    <row r="95" spans="1:1" s="154" customFormat="1" ht="12.75" customHeight="1" x14ac:dyDescent="0.2">
      <c r="A95" s="231"/>
    </row>
    <row r="96" spans="1:1" s="154" customFormat="1" x14ac:dyDescent="0.2">
      <c r="A96" s="231"/>
    </row>
    <row r="97" spans="1:1" s="154" customFormat="1" x14ac:dyDescent="0.2">
      <c r="A97" s="231"/>
    </row>
    <row r="98" spans="1:1" s="154" customFormat="1" ht="13.5" customHeight="1" x14ac:dyDescent="0.2">
      <c r="A98" s="231"/>
    </row>
    <row r="99" spans="1:1" s="154" customFormat="1" x14ac:dyDescent="0.2">
      <c r="A99" s="231"/>
    </row>
    <row r="100" spans="1:1" s="154" customFormat="1" x14ac:dyDescent="0.2">
      <c r="A100" s="231"/>
    </row>
    <row r="101" spans="1:1" s="154" customFormat="1" ht="12.75" customHeight="1" x14ac:dyDescent="0.2">
      <c r="A101" s="231"/>
    </row>
    <row r="102" spans="1:1" s="154" customFormat="1" x14ac:dyDescent="0.2">
      <c r="A102" s="231"/>
    </row>
    <row r="103" spans="1:1" s="154" customFormat="1" x14ac:dyDescent="0.2">
      <c r="A103" s="231"/>
    </row>
    <row r="104" spans="1:1" s="154" customFormat="1" x14ac:dyDescent="0.2">
      <c r="A104" s="231"/>
    </row>
    <row r="105" spans="1:1" s="154" customFormat="1" ht="23.25" customHeight="1" x14ac:dyDescent="0.2">
      <c r="A105" s="231"/>
    </row>
    <row r="106" spans="1:1" s="154" customFormat="1" x14ac:dyDescent="0.2"/>
    <row r="107" spans="1:1" s="154" customFormat="1" x14ac:dyDescent="0.2"/>
    <row r="108" spans="1:1" s="154" customFormat="1" x14ac:dyDescent="0.2"/>
    <row r="109" spans="1:1" s="154" customFormat="1" x14ac:dyDescent="0.2"/>
    <row r="110" spans="1:1" s="154" customFormat="1" x14ac:dyDescent="0.2"/>
    <row r="111" spans="1:1" s="31" customFormat="1" x14ac:dyDescent="0.2"/>
    <row r="112" spans="1:1" s="154" customFormat="1" x14ac:dyDescent="0.2"/>
    <row r="113" s="154" customFormat="1" x14ac:dyDescent="0.2"/>
    <row r="114" s="154" customFormat="1" x14ac:dyDescent="0.2"/>
    <row r="115" s="154" customFormat="1" ht="30" customHeight="1" x14ac:dyDescent="0.2"/>
    <row r="116" s="154" customForma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31" customFormat="1" x14ac:dyDescent="0.2"/>
    <row r="127" s="31" customFormat="1" x14ac:dyDescent="0.2"/>
    <row r="128" s="31" customFormat="1" x14ac:dyDescent="0.2"/>
    <row r="129" spans="1:1" s="31" customFormat="1" x14ac:dyDescent="0.2">
      <c r="A129" s="137"/>
    </row>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9" spans="1:1" s="31" customFormat="1" x14ac:dyDescent="0.2">
      <c r="A149"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sheetData>
  <mergeCells count="2">
    <mergeCell ref="A15:A16"/>
    <mergeCell ref="A35:A37"/>
  </mergeCells>
  <pageMargins left="0.75" right="0.75" top="1" bottom="1" header="0.5" footer="0.5"/>
  <pageSetup paperSize="9" orientation="portrait" horizontalDpi="4294967295" verticalDpi="4294967295"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FFCCFF"/>
  </sheetPr>
  <dimension ref="A1:Q294"/>
  <sheetViews>
    <sheetView topLeftCell="A22" workbookViewId="0">
      <pane xSplit="1" topLeftCell="B1" activePane="topRight" state="frozen"/>
      <selection activeCell="A10" sqref="A10"/>
      <selection pane="topRight" activeCell="A33" sqref="A33"/>
    </sheetView>
  </sheetViews>
  <sheetFormatPr defaultColWidth="10" defaultRowHeight="12.75" x14ac:dyDescent="0.2"/>
  <cols>
    <col min="1" max="1" width="37.5703125" style="32" customWidth="1"/>
    <col min="2" max="16384" width="10" style="31"/>
  </cols>
  <sheetData>
    <row r="1" spans="1:17" x14ac:dyDescent="0.2">
      <c r="A1" s="63" t="s">
        <v>61</v>
      </c>
    </row>
    <row r="2" spans="1:17" ht="24" x14ac:dyDescent="0.2">
      <c r="A2" s="177" t="s">
        <v>466</v>
      </c>
    </row>
    <row r="3" spans="1:17" x14ac:dyDescent="0.2">
      <c r="A3" s="167" t="s">
        <v>299</v>
      </c>
    </row>
    <row r="4" spans="1:17" ht="21.75" customHeight="1" x14ac:dyDescent="0.2">
      <c r="A4" s="201" t="s">
        <v>62</v>
      </c>
      <c r="B4" s="352">
        <f>'BAR BB| Open rates'!B3</f>
        <v>46199</v>
      </c>
      <c r="C4" s="352">
        <f>'BAR BB| Open rates'!C3</f>
        <v>46200</v>
      </c>
      <c r="D4" s="352">
        <f>'BAR BB| Open rates'!D3</f>
        <v>46201</v>
      </c>
      <c r="E4" s="352">
        <f>'BAR BB| Open rates'!E3</f>
        <v>46202</v>
      </c>
      <c r="F4" s="352">
        <f>'BAR BB| Open rates'!F3</f>
        <v>46203</v>
      </c>
      <c r="G4" s="279">
        <f>'BAR BB| Open rates'!G3</f>
        <v>46204</v>
      </c>
      <c r="H4" s="279">
        <f>'BAR BB| Open rates'!H3</f>
        <v>46205</v>
      </c>
      <c r="I4" s="279">
        <f>'BAR BB| Open rates'!I3</f>
        <v>46206</v>
      </c>
      <c r="J4" s="279">
        <f>'BAR BB| Open rates'!J3</f>
        <v>46207</v>
      </c>
      <c r="K4" s="279">
        <f>'BAR BB| Open rates'!K3</f>
        <v>46208</v>
      </c>
      <c r="L4" s="279">
        <f>'BAR BB| Open rates'!L3</f>
        <v>46209</v>
      </c>
      <c r="M4" s="279">
        <f>'BAR BB| Open rates'!M3</f>
        <v>46210</v>
      </c>
      <c r="N4" s="279">
        <f>'BAR BB| Open rates'!N3</f>
        <v>46211</v>
      </c>
      <c r="O4" s="279">
        <f>'BAR BB| Open rates'!O3</f>
        <v>46212</v>
      </c>
      <c r="P4" s="279">
        <f>'BAR BB| Open rates'!P3</f>
        <v>46213</v>
      </c>
      <c r="Q4" s="279">
        <f>'BAR BB| Open rates'!Q3</f>
        <v>46214</v>
      </c>
    </row>
    <row r="5" spans="1:17" x14ac:dyDescent="0.2">
      <c r="A5" s="163" t="s">
        <v>63</v>
      </c>
      <c r="B5" s="137"/>
      <c r="C5" s="137"/>
      <c r="D5" s="137"/>
      <c r="E5" s="137"/>
      <c r="F5" s="137"/>
      <c r="G5" s="137"/>
      <c r="H5" s="137"/>
      <c r="I5" s="137"/>
      <c r="J5" s="137"/>
      <c r="K5" s="137"/>
      <c r="L5" s="137"/>
      <c r="M5" s="137"/>
      <c r="N5" s="137"/>
      <c r="O5" s="137"/>
      <c r="P5" s="137"/>
      <c r="Q5" s="137"/>
    </row>
    <row r="6" spans="1:17" x14ac:dyDescent="0.2">
      <c r="A6" s="163">
        <v>1</v>
      </c>
      <c r="B6" s="57">
        <f>'BAR BB| Open rates'!B5</f>
        <v>21500</v>
      </c>
      <c r="C6" s="57">
        <f>'BAR BB| Open rates'!C5</f>
        <v>21500</v>
      </c>
      <c r="D6" s="57">
        <f>'BAR BB| Open rates'!D5</f>
        <v>18800</v>
      </c>
      <c r="E6" s="57">
        <f>'BAR BB| Open rates'!E5</f>
        <v>18800</v>
      </c>
      <c r="F6" s="57">
        <f>'BAR BB| Open rates'!F5</f>
        <v>16600</v>
      </c>
      <c r="G6" s="57">
        <f>'BAR BB| Open rates'!G5</f>
        <v>18800</v>
      </c>
      <c r="H6" s="57">
        <f>'BAR BB| Open rates'!H5</f>
        <v>18800</v>
      </c>
      <c r="I6" s="57">
        <f>'BAR BB| Open rates'!I5</f>
        <v>20800</v>
      </c>
      <c r="J6" s="57">
        <f>'BAR BB| Open rates'!J5</f>
        <v>20800</v>
      </c>
      <c r="K6" s="57">
        <f>'BAR BB| Open rates'!K5</f>
        <v>18800</v>
      </c>
      <c r="L6" s="57">
        <f>'BAR BB| Open rates'!L5</f>
        <v>18800</v>
      </c>
      <c r="M6" s="57">
        <f>'BAR BB| Open rates'!M5</f>
        <v>18800</v>
      </c>
      <c r="N6" s="57">
        <f>'BAR BB| Open rates'!N5</f>
        <v>18800</v>
      </c>
      <c r="O6" s="57">
        <f>'BAR BB| Open rates'!O5</f>
        <v>18800</v>
      </c>
      <c r="P6" s="57">
        <f>'BAR BB| Open rates'!P5</f>
        <v>20800</v>
      </c>
      <c r="Q6" s="57">
        <f>'BAR BB| Open rates'!Q5</f>
        <v>20800</v>
      </c>
    </row>
    <row r="7" spans="1:17" x14ac:dyDescent="0.2">
      <c r="A7" s="163">
        <v>2</v>
      </c>
      <c r="B7" s="57">
        <f>'BAR BB| Open rates'!B6</f>
        <v>24500</v>
      </c>
      <c r="C7" s="57">
        <f>'BAR BB| Open rates'!C6</f>
        <v>24500</v>
      </c>
      <c r="D7" s="57">
        <f>'BAR BB| Open rates'!D6</f>
        <v>21800</v>
      </c>
      <c r="E7" s="57">
        <f>'BAR BB| Open rates'!E6</f>
        <v>21800</v>
      </c>
      <c r="F7" s="57">
        <f>'BAR BB| Open rates'!F6</f>
        <v>19600</v>
      </c>
      <c r="G7" s="57">
        <f>'BAR BB| Open rates'!G6</f>
        <v>21800</v>
      </c>
      <c r="H7" s="57">
        <f>'BAR BB| Open rates'!H6</f>
        <v>21800</v>
      </c>
      <c r="I7" s="57">
        <f>'BAR BB| Open rates'!I6</f>
        <v>23800</v>
      </c>
      <c r="J7" s="57">
        <f>'BAR BB| Open rates'!J6</f>
        <v>23800</v>
      </c>
      <c r="K7" s="57">
        <f>'BAR BB| Open rates'!K6</f>
        <v>21800</v>
      </c>
      <c r="L7" s="57">
        <f>'BAR BB| Open rates'!L6</f>
        <v>21800</v>
      </c>
      <c r="M7" s="57">
        <f>'BAR BB| Open rates'!M6</f>
        <v>21800</v>
      </c>
      <c r="N7" s="57">
        <f>'BAR BB| Open rates'!N6</f>
        <v>21800</v>
      </c>
      <c r="O7" s="57">
        <f>'BAR BB| Open rates'!O6</f>
        <v>21800</v>
      </c>
      <c r="P7" s="57">
        <f>'BAR BB| Open rates'!P6</f>
        <v>23800</v>
      </c>
      <c r="Q7" s="57">
        <f>'BAR BB| Open rates'!Q6</f>
        <v>23800</v>
      </c>
    </row>
    <row r="8" spans="1:17" x14ac:dyDescent="0.2">
      <c r="A8" s="163" t="s">
        <v>175</v>
      </c>
      <c r="B8" s="57"/>
      <c r="C8" s="57"/>
      <c r="D8" s="57"/>
      <c r="E8" s="57"/>
      <c r="F8" s="57"/>
      <c r="G8" s="57"/>
      <c r="H8" s="57"/>
      <c r="I8" s="57"/>
      <c r="J8" s="57"/>
      <c r="K8" s="57"/>
      <c r="L8" s="57"/>
      <c r="M8" s="57"/>
      <c r="N8" s="57"/>
      <c r="O8" s="57"/>
      <c r="P8" s="57"/>
      <c r="Q8" s="57"/>
    </row>
    <row r="9" spans="1:17" x14ac:dyDescent="0.2">
      <c r="A9" s="163">
        <v>1</v>
      </c>
      <c r="B9" s="57">
        <f>'BAR BB| Open rates'!B8</f>
        <v>24500</v>
      </c>
      <c r="C9" s="57">
        <f>'BAR BB| Open rates'!C8</f>
        <v>24500</v>
      </c>
      <c r="D9" s="57">
        <f>'BAR BB| Open rates'!D8</f>
        <v>21800</v>
      </c>
      <c r="E9" s="57">
        <f>'BAR BB| Open rates'!E8</f>
        <v>21800</v>
      </c>
      <c r="F9" s="57">
        <f>'BAR BB| Open rates'!F8</f>
        <v>19600</v>
      </c>
      <c r="G9" s="57">
        <f>'BAR BB| Open rates'!G8</f>
        <v>21800</v>
      </c>
      <c r="H9" s="57">
        <f>'BAR BB| Open rates'!H8</f>
        <v>21800</v>
      </c>
      <c r="I9" s="57">
        <f>'BAR BB| Open rates'!I8</f>
        <v>23800</v>
      </c>
      <c r="J9" s="57">
        <f>'BAR BB| Open rates'!J8</f>
        <v>23800</v>
      </c>
      <c r="K9" s="57">
        <f>'BAR BB| Open rates'!K8</f>
        <v>21800</v>
      </c>
      <c r="L9" s="57">
        <f>'BAR BB| Open rates'!L8</f>
        <v>21800</v>
      </c>
      <c r="M9" s="57">
        <f>'BAR BB| Open rates'!M8</f>
        <v>21800</v>
      </c>
      <c r="N9" s="57">
        <f>'BAR BB| Open rates'!N8</f>
        <v>21800</v>
      </c>
      <c r="O9" s="57">
        <f>'BAR BB| Open rates'!O8</f>
        <v>21800</v>
      </c>
      <c r="P9" s="57">
        <f>'BAR BB| Open rates'!P8</f>
        <v>23800</v>
      </c>
      <c r="Q9" s="57">
        <f>'BAR BB| Open rates'!Q8</f>
        <v>23800</v>
      </c>
    </row>
    <row r="10" spans="1:17" x14ac:dyDescent="0.2">
      <c r="A10" s="163">
        <v>2</v>
      </c>
      <c r="B10" s="57">
        <f>'BAR BB| Open rates'!B9</f>
        <v>27500</v>
      </c>
      <c r="C10" s="57">
        <f>'BAR BB| Open rates'!C9</f>
        <v>27500</v>
      </c>
      <c r="D10" s="57">
        <f>'BAR BB| Open rates'!D9</f>
        <v>24800</v>
      </c>
      <c r="E10" s="57">
        <f>'BAR BB| Open rates'!E9</f>
        <v>24800</v>
      </c>
      <c r="F10" s="57">
        <f>'BAR BB| Open rates'!F9</f>
        <v>22600</v>
      </c>
      <c r="G10" s="57">
        <f>'BAR BB| Open rates'!G9</f>
        <v>24800</v>
      </c>
      <c r="H10" s="57">
        <f>'BAR BB| Open rates'!H9</f>
        <v>24800</v>
      </c>
      <c r="I10" s="57">
        <f>'BAR BB| Open rates'!I9</f>
        <v>26800</v>
      </c>
      <c r="J10" s="57">
        <f>'BAR BB| Open rates'!J9</f>
        <v>26800</v>
      </c>
      <c r="K10" s="57">
        <f>'BAR BB| Open rates'!K9</f>
        <v>24800</v>
      </c>
      <c r="L10" s="57">
        <f>'BAR BB| Open rates'!L9</f>
        <v>24800</v>
      </c>
      <c r="M10" s="57">
        <f>'BAR BB| Open rates'!M9</f>
        <v>24800</v>
      </c>
      <c r="N10" s="57">
        <f>'BAR BB| Open rates'!N9</f>
        <v>24800</v>
      </c>
      <c r="O10" s="57">
        <f>'BAR BB| Open rates'!O9</f>
        <v>24800</v>
      </c>
      <c r="P10" s="57">
        <f>'BAR BB| Open rates'!P9</f>
        <v>26800</v>
      </c>
      <c r="Q10" s="57">
        <f>'BAR BB| Open rates'!Q9</f>
        <v>26800</v>
      </c>
    </row>
    <row r="11" spans="1:17" x14ac:dyDescent="0.2">
      <c r="A11" s="163" t="s">
        <v>176</v>
      </c>
      <c r="B11" s="57"/>
      <c r="C11" s="57"/>
      <c r="D11" s="57"/>
      <c r="E11" s="57"/>
      <c r="F11" s="57"/>
      <c r="G11" s="57"/>
      <c r="H11" s="57"/>
      <c r="I11" s="57"/>
      <c r="J11" s="57"/>
      <c r="K11" s="57"/>
      <c r="L11" s="57"/>
      <c r="M11" s="57"/>
      <c r="N11" s="57"/>
      <c r="O11" s="57"/>
      <c r="P11" s="57"/>
      <c r="Q11" s="57"/>
    </row>
    <row r="12" spans="1:17" x14ac:dyDescent="0.2">
      <c r="A12" s="163">
        <v>1</v>
      </c>
      <c r="B12" s="57">
        <f>'BAR BB| Open rates'!B11</f>
        <v>28400</v>
      </c>
      <c r="C12" s="57">
        <f>'BAR BB| Open rates'!C11</f>
        <v>28400</v>
      </c>
      <c r="D12" s="57">
        <f>'BAR BB| Open rates'!D11</f>
        <v>25700</v>
      </c>
      <c r="E12" s="57">
        <f>'BAR BB| Open rates'!E11</f>
        <v>25700</v>
      </c>
      <c r="F12" s="57">
        <f>'BAR BB| Open rates'!F11</f>
        <v>23500</v>
      </c>
      <c r="G12" s="57">
        <f>'BAR BB| Open rates'!G11</f>
        <v>25700</v>
      </c>
      <c r="H12" s="57">
        <f>'BAR BB| Open rates'!H11</f>
        <v>25700</v>
      </c>
      <c r="I12" s="57">
        <f>'BAR BB| Open rates'!I11</f>
        <v>27700</v>
      </c>
      <c r="J12" s="57">
        <f>'BAR BB| Open rates'!J11</f>
        <v>27700</v>
      </c>
      <c r="K12" s="57">
        <f>'BAR BB| Open rates'!K11</f>
        <v>25700</v>
      </c>
      <c r="L12" s="57">
        <f>'BAR BB| Open rates'!L11</f>
        <v>25700</v>
      </c>
      <c r="M12" s="57">
        <f>'BAR BB| Open rates'!M11</f>
        <v>25700</v>
      </c>
      <c r="N12" s="57">
        <f>'BAR BB| Open rates'!N11</f>
        <v>25700</v>
      </c>
      <c r="O12" s="57">
        <f>'BAR BB| Open rates'!O11</f>
        <v>25700</v>
      </c>
      <c r="P12" s="57">
        <f>'BAR BB| Open rates'!P11</f>
        <v>27700</v>
      </c>
      <c r="Q12" s="57">
        <f>'BAR BB| Open rates'!Q11</f>
        <v>27700</v>
      </c>
    </row>
    <row r="13" spans="1:17" x14ac:dyDescent="0.2">
      <c r="A13" s="163">
        <v>2</v>
      </c>
      <c r="B13" s="57">
        <f>'BAR BB| Open rates'!B12</f>
        <v>31400</v>
      </c>
      <c r="C13" s="57">
        <f>'BAR BB| Open rates'!C12</f>
        <v>31400</v>
      </c>
      <c r="D13" s="57">
        <f>'BAR BB| Open rates'!D12</f>
        <v>28700</v>
      </c>
      <c r="E13" s="57">
        <f>'BAR BB| Open rates'!E12</f>
        <v>28700</v>
      </c>
      <c r="F13" s="57">
        <f>'BAR BB| Open rates'!F12</f>
        <v>26500</v>
      </c>
      <c r="G13" s="57">
        <f>'BAR BB| Open rates'!G12</f>
        <v>28700</v>
      </c>
      <c r="H13" s="57">
        <f>'BAR BB| Open rates'!H12</f>
        <v>28700</v>
      </c>
      <c r="I13" s="57">
        <f>'BAR BB| Open rates'!I12</f>
        <v>30700</v>
      </c>
      <c r="J13" s="57">
        <f>'BAR BB| Open rates'!J12</f>
        <v>30700</v>
      </c>
      <c r="K13" s="57">
        <f>'BAR BB| Open rates'!K12</f>
        <v>28700</v>
      </c>
      <c r="L13" s="57">
        <f>'BAR BB| Open rates'!L12</f>
        <v>28700</v>
      </c>
      <c r="M13" s="57">
        <f>'BAR BB| Open rates'!M12</f>
        <v>28700</v>
      </c>
      <c r="N13" s="57">
        <f>'BAR BB| Open rates'!N12</f>
        <v>28700</v>
      </c>
      <c r="O13" s="57">
        <f>'BAR BB| Open rates'!O12</f>
        <v>28700</v>
      </c>
      <c r="P13" s="57">
        <f>'BAR BB| Open rates'!P12</f>
        <v>30700</v>
      </c>
      <c r="Q13" s="57">
        <f>'BAR BB| Open rates'!Q12</f>
        <v>30700</v>
      </c>
    </row>
    <row r="14" spans="1:17" x14ac:dyDescent="0.2">
      <c r="A14" s="89"/>
    </row>
    <row r="15" spans="1:17" x14ac:dyDescent="0.2">
      <c r="A15" s="371" t="s">
        <v>172</v>
      </c>
    </row>
    <row r="16" spans="1:17" x14ac:dyDescent="0.2">
      <c r="A16" s="371"/>
    </row>
    <row r="17" spans="1:1" x14ac:dyDescent="0.2">
      <c r="A17" s="89"/>
    </row>
    <row r="18" spans="1:1" ht="12.75" customHeight="1" x14ac:dyDescent="0.2">
      <c r="A18" s="31"/>
    </row>
    <row r="19" spans="1:1" x14ac:dyDescent="0.2">
      <c r="A19" s="177" t="s">
        <v>83</v>
      </c>
    </row>
    <row r="20" spans="1:1" ht="25.5" customHeight="1" x14ac:dyDescent="0.2">
      <c r="A20" s="271" t="s">
        <v>474</v>
      </c>
    </row>
    <row r="21" spans="1:1" ht="24" x14ac:dyDescent="0.2">
      <c r="A21" s="272" t="s">
        <v>475</v>
      </c>
    </row>
    <row r="22" spans="1:1" x14ac:dyDescent="0.2">
      <c r="A22" s="33"/>
    </row>
    <row r="23" spans="1:1" x14ac:dyDescent="0.2">
      <c r="A23" s="174" t="s">
        <v>74</v>
      </c>
    </row>
    <row r="24" spans="1:1" ht="36" x14ac:dyDescent="0.2">
      <c r="A24" s="258" t="s">
        <v>202</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ht="13.5" thickBot="1" x14ac:dyDescent="0.25">
      <c r="A31" s="320"/>
    </row>
    <row r="32" spans="1:1" ht="144.75" thickBot="1" x14ac:dyDescent="0.25">
      <c r="A32" s="321" t="s">
        <v>467</v>
      </c>
    </row>
    <row r="33" spans="1:1" ht="48" x14ac:dyDescent="0.2">
      <c r="A33" s="176" t="s">
        <v>481</v>
      </c>
    </row>
    <row r="34" spans="1:1" x14ac:dyDescent="0.2">
      <c r="A34" s="176"/>
    </row>
    <row r="35" spans="1:1" x14ac:dyDescent="0.2">
      <c r="A35" s="137"/>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sheetData>
  <mergeCells count="1">
    <mergeCell ref="A15:A16"/>
  </mergeCells>
  <pageMargins left="0.7" right="0.7" top="0.75" bottom="0.75" header="0.3" footer="0.3"/>
  <pageSetup paperSize="9"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
  <sheetViews>
    <sheetView workbookViewId="0"/>
  </sheetViews>
  <sheetFormatPr defaultRowHeight="12.75" x14ac:dyDescent="0.2"/>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FFCCFF"/>
  </sheetPr>
  <dimension ref="A1:Q299"/>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36.85546875" style="32" customWidth="1"/>
    <col min="2" max="16384" width="10" style="31"/>
  </cols>
  <sheetData>
    <row r="1" spans="1:17" x14ac:dyDescent="0.2">
      <c r="A1" s="63" t="s">
        <v>61</v>
      </c>
    </row>
    <row r="2" spans="1:17" ht="21.75" customHeight="1" x14ac:dyDescent="0.2">
      <c r="A2" s="177" t="s">
        <v>466</v>
      </c>
    </row>
    <row r="3" spans="1:17" x14ac:dyDescent="0.2">
      <c r="A3" s="167" t="s">
        <v>275</v>
      </c>
    </row>
    <row r="4" spans="1:17" ht="21.75" customHeight="1" x14ac:dyDescent="0.2">
      <c r="A4" s="239" t="s">
        <v>62</v>
      </c>
      <c r="B4" s="115">
        <f>'Дети бесплатно COMISS'!B4</f>
        <v>46199</v>
      </c>
      <c r="C4" s="115">
        <f>'Дети бесплатно COMISS'!C4</f>
        <v>46200</v>
      </c>
      <c r="D4" s="115">
        <f>'Дети бесплатно COMISS'!D4</f>
        <v>46201</v>
      </c>
      <c r="E4" s="115">
        <f>'Дети бесплатно COMISS'!E4</f>
        <v>46202</v>
      </c>
      <c r="F4" s="115">
        <f>'Дети бесплатно COMISS'!F4</f>
        <v>46203</v>
      </c>
      <c r="G4" s="115">
        <f>'Дети бесплатно COMISS'!G4</f>
        <v>46204</v>
      </c>
      <c r="H4" s="115">
        <f>'Дети бесплатно COMISS'!H4</f>
        <v>46205</v>
      </c>
      <c r="I4" s="115">
        <f>'Дети бесплатно COMISS'!I4</f>
        <v>46206</v>
      </c>
      <c r="J4" s="115">
        <f>'Дети бесплатно COMISS'!J4</f>
        <v>46207</v>
      </c>
      <c r="K4" s="115">
        <f>'Дети бесплатно COMISS'!K4</f>
        <v>46208</v>
      </c>
      <c r="L4" s="115">
        <f>'Дети бесплатно COMISS'!L4</f>
        <v>46209</v>
      </c>
      <c r="M4" s="115">
        <f>'Дети бесплатно COMISS'!M4</f>
        <v>46210</v>
      </c>
      <c r="N4" s="115">
        <f>'Дети бесплатно COMISS'!N4</f>
        <v>46211</v>
      </c>
      <c r="O4" s="115">
        <f>'Дети бесплатно COMISS'!O4</f>
        <v>46212</v>
      </c>
      <c r="P4" s="115">
        <f>'Дети бесплатно COMISS'!P4</f>
        <v>46213</v>
      </c>
      <c r="Q4" s="115">
        <f>'Дети бесплатно COMISS'!Q4</f>
        <v>46214</v>
      </c>
    </row>
    <row r="5" spans="1:17" x14ac:dyDescent="0.2">
      <c r="A5" s="163" t="s">
        <v>63</v>
      </c>
    </row>
    <row r="6" spans="1:17" x14ac:dyDescent="0.2">
      <c r="A6" s="163">
        <v>1</v>
      </c>
      <c r="B6" s="57">
        <f>'BAR BB| Open rates'!B5*0.87</f>
        <v>18705</v>
      </c>
      <c r="C6" s="57">
        <f>'BAR BB| Open rates'!C5*0.87</f>
        <v>18705</v>
      </c>
      <c r="D6" s="57">
        <f>'BAR BB| Open rates'!D5*0.87</f>
        <v>16356</v>
      </c>
      <c r="E6" s="57">
        <f>'BAR BB| Open rates'!E5*0.87</f>
        <v>16356</v>
      </c>
      <c r="F6" s="57">
        <f>'BAR BB| Open rates'!F5*0.87</f>
        <v>14442</v>
      </c>
      <c r="G6" s="57">
        <f>'BAR BB| Open rates'!G5*0.87</f>
        <v>16356</v>
      </c>
      <c r="H6" s="57">
        <f>'BAR BB| Open rates'!H5*0.87</f>
        <v>16356</v>
      </c>
      <c r="I6" s="57">
        <f>'BAR BB| Open rates'!I5*0.87</f>
        <v>18096</v>
      </c>
      <c r="J6" s="57">
        <f>'BAR BB| Open rates'!J5*0.87</f>
        <v>18096</v>
      </c>
      <c r="K6" s="57">
        <f>'BAR BB| Open rates'!K5*0.87</f>
        <v>16356</v>
      </c>
      <c r="L6" s="57">
        <f>'BAR BB| Open rates'!L5*0.87</f>
        <v>16356</v>
      </c>
      <c r="M6" s="57">
        <f>'BAR BB| Open rates'!M5*0.87</f>
        <v>16356</v>
      </c>
      <c r="N6" s="57">
        <f>'BAR BB| Open rates'!N5*0.87</f>
        <v>16356</v>
      </c>
      <c r="O6" s="57">
        <f>'BAR BB| Open rates'!O5*0.87</f>
        <v>16356</v>
      </c>
      <c r="P6" s="57">
        <f>'BAR BB| Open rates'!P5*0.87</f>
        <v>18096</v>
      </c>
      <c r="Q6" s="57">
        <f>'BAR BB| Open rates'!Q5*0.87</f>
        <v>18096</v>
      </c>
    </row>
    <row r="7" spans="1:17" x14ac:dyDescent="0.2">
      <c r="A7" s="163">
        <v>2</v>
      </c>
      <c r="B7" s="57">
        <f>'BAR BB| Open rates'!B6*0.87</f>
        <v>21315</v>
      </c>
      <c r="C7" s="57">
        <f>'BAR BB| Open rates'!C6*0.87</f>
        <v>21315</v>
      </c>
      <c r="D7" s="57">
        <f>'BAR BB| Open rates'!D6*0.87</f>
        <v>18966</v>
      </c>
      <c r="E7" s="57">
        <f>'BAR BB| Open rates'!E6*0.87</f>
        <v>18966</v>
      </c>
      <c r="F7" s="57">
        <f>'BAR BB| Open rates'!F6*0.87</f>
        <v>17052</v>
      </c>
      <c r="G7" s="57">
        <f>'BAR BB| Open rates'!G6*0.87</f>
        <v>18966</v>
      </c>
      <c r="H7" s="57">
        <f>'BAR BB| Open rates'!H6*0.87</f>
        <v>18966</v>
      </c>
      <c r="I7" s="57">
        <f>'BAR BB| Open rates'!I6*0.87</f>
        <v>20706</v>
      </c>
      <c r="J7" s="57">
        <f>'BAR BB| Open rates'!J6*0.87</f>
        <v>20706</v>
      </c>
      <c r="K7" s="57">
        <f>'BAR BB| Open rates'!K6*0.87</f>
        <v>18966</v>
      </c>
      <c r="L7" s="57">
        <f>'BAR BB| Open rates'!L6*0.87</f>
        <v>18966</v>
      </c>
      <c r="M7" s="57">
        <f>'BAR BB| Open rates'!M6*0.87</f>
        <v>18966</v>
      </c>
      <c r="N7" s="57">
        <f>'BAR BB| Open rates'!N6*0.87</f>
        <v>18966</v>
      </c>
      <c r="O7" s="57">
        <f>'BAR BB| Open rates'!O6*0.87</f>
        <v>18966</v>
      </c>
      <c r="P7" s="57">
        <f>'BAR BB| Open rates'!P6*0.87</f>
        <v>20706</v>
      </c>
      <c r="Q7" s="57">
        <f>'BAR BB| Open rates'!Q6*0.87</f>
        <v>20706</v>
      </c>
    </row>
    <row r="8" spans="1:17" x14ac:dyDescent="0.2">
      <c r="A8" s="163" t="s">
        <v>175</v>
      </c>
      <c r="B8" s="57"/>
      <c r="C8" s="57"/>
      <c r="D8" s="57"/>
      <c r="E8" s="57"/>
      <c r="F8" s="57"/>
      <c r="G8" s="57"/>
      <c r="H8" s="57"/>
      <c r="I8" s="57"/>
      <c r="J8" s="57"/>
      <c r="K8" s="57"/>
      <c r="L8" s="57"/>
      <c r="M8" s="57"/>
      <c r="N8" s="57"/>
      <c r="O8" s="57"/>
      <c r="P8" s="57"/>
      <c r="Q8" s="57"/>
    </row>
    <row r="9" spans="1:17" x14ac:dyDescent="0.2">
      <c r="A9" s="163">
        <v>1</v>
      </c>
      <c r="B9" s="57">
        <f>'BAR BB| Open rates'!B8*0.87</f>
        <v>21315</v>
      </c>
      <c r="C9" s="57">
        <f>'BAR BB| Open rates'!C8*0.87</f>
        <v>21315</v>
      </c>
      <c r="D9" s="57">
        <f>'BAR BB| Open rates'!D8*0.87</f>
        <v>18966</v>
      </c>
      <c r="E9" s="57">
        <f>'BAR BB| Open rates'!E8*0.87</f>
        <v>18966</v>
      </c>
      <c r="F9" s="57">
        <f>'BAR BB| Open rates'!F8*0.87</f>
        <v>17052</v>
      </c>
      <c r="G9" s="57">
        <f>'BAR BB| Open rates'!G8*0.87</f>
        <v>18966</v>
      </c>
      <c r="H9" s="57">
        <f>'BAR BB| Open rates'!H8*0.87</f>
        <v>18966</v>
      </c>
      <c r="I9" s="57">
        <f>'BAR BB| Open rates'!I8*0.87</f>
        <v>20706</v>
      </c>
      <c r="J9" s="57">
        <f>'BAR BB| Open rates'!J8*0.87</f>
        <v>20706</v>
      </c>
      <c r="K9" s="57">
        <f>'BAR BB| Open rates'!K8*0.87</f>
        <v>18966</v>
      </c>
      <c r="L9" s="57">
        <f>'BAR BB| Open rates'!L8*0.87</f>
        <v>18966</v>
      </c>
      <c r="M9" s="57">
        <f>'BAR BB| Open rates'!M8*0.87</f>
        <v>18966</v>
      </c>
      <c r="N9" s="57">
        <f>'BAR BB| Open rates'!N8*0.87</f>
        <v>18966</v>
      </c>
      <c r="O9" s="57">
        <f>'BAR BB| Open rates'!O8*0.87</f>
        <v>18966</v>
      </c>
      <c r="P9" s="57">
        <f>'BAR BB| Open rates'!P8*0.87</f>
        <v>20706</v>
      </c>
      <c r="Q9" s="57">
        <f>'BAR BB| Open rates'!Q8*0.87</f>
        <v>20706</v>
      </c>
    </row>
    <row r="10" spans="1:17" x14ac:dyDescent="0.2">
      <c r="A10" s="163">
        <v>2</v>
      </c>
      <c r="B10" s="57">
        <f>'BAR BB| Open rates'!B9*0.87</f>
        <v>23925</v>
      </c>
      <c r="C10" s="57">
        <f>'BAR BB| Open rates'!C9*0.87</f>
        <v>23925</v>
      </c>
      <c r="D10" s="57">
        <f>'BAR BB| Open rates'!D9*0.87</f>
        <v>21576</v>
      </c>
      <c r="E10" s="57">
        <f>'BAR BB| Open rates'!E9*0.87</f>
        <v>21576</v>
      </c>
      <c r="F10" s="57">
        <f>'BAR BB| Open rates'!F9*0.87</f>
        <v>19662</v>
      </c>
      <c r="G10" s="57">
        <f>'BAR BB| Open rates'!G9*0.87</f>
        <v>21576</v>
      </c>
      <c r="H10" s="57">
        <f>'BAR BB| Open rates'!H9*0.87</f>
        <v>21576</v>
      </c>
      <c r="I10" s="57">
        <f>'BAR BB| Open rates'!I9*0.87</f>
        <v>23316</v>
      </c>
      <c r="J10" s="57">
        <f>'BAR BB| Open rates'!J9*0.87</f>
        <v>23316</v>
      </c>
      <c r="K10" s="57">
        <f>'BAR BB| Open rates'!K9*0.87</f>
        <v>21576</v>
      </c>
      <c r="L10" s="57">
        <f>'BAR BB| Open rates'!L9*0.87</f>
        <v>21576</v>
      </c>
      <c r="M10" s="57">
        <f>'BAR BB| Open rates'!M9*0.87</f>
        <v>21576</v>
      </c>
      <c r="N10" s="57">
        <f>'BAR BB| Open rates'!N9*0.87</f>
        <v>21576</v>
      </c>
      <c r="O10" s="57">
        <f>'BAR BB| Open rates'!O9*0.87</f>
        <v>21576</v>
      </c>
      <c r="P10" s="57">
        <f>'BAR BB| Open rates'!P9*0.87</f>
        <v>23316</v>
      </c>
      <c r="Q10" s="57">
        <f>'BAR BB| Open rates'!Q9*0.87</f>
        <v>23316</v>
      </c>
    </row>
    <row r="11" spans="1:17" x14ac:dyDescent="0.2">
      <c r="A11" s="163" t="s">
        <v>176</v>
      </c>
      <c r="B11" s="57"/>
      <c r="C11" s="57"/>
      <c r="D11" s="57"/>
      <c r="E11" s="57"/>
      <c r="F11" s="57"/>
      <c r="G11" s="57"/>
      <c r="H11" s="57"/>
      <c r="I11" s="57"/>
      <c r="J11" s="57"/>
      <c r="K11" s="57"/>
      <c r="L11" s="57"/>
      <c r="M11" s="57"/>
      <c r="N11" s="57"/>
      <c r="O11" s="57"/>
      <c r="P11" s="57"/>
      <c r="Q11" s="57"/>
    </row>
    <row r="12" spans="1:17" x14ac:dyDescent="0.2">
      <c r="A12" s="163">
        <v>1</v>
      </c>
      <c r="B12" s="57">
        <f>'BAR BB| Open rates'!B11*0.87</f>
        <v>24708</v>
      </c>
      <c r="C12" s="57">
        <f>'BAR BB| Open rates'!C11*0.87</f>
        <v>24708</v>
      </c>
      <c r="D12" s="57">
        <f>'BAR BB| Open rates'!D11*0.87</f>
        <v>22359</v>
      </c>
      <c r="E12" s="57">
        <f>'BAR BB| Open rates'!E11*0.87</f>
        <v>22359</v>
      </c>
      <c r="F12" s="57">
        <f>'BAR BB| Open rates'!F11*0.87</f>
        <v>20445</v>
      </c>
      <c r="G12" s="57">
        <f>'BAR BB| Open rates'!G11*0.87</f>
        <v>22359</v>
      </c>
      <c r="H12" s="57">
        <f>'BAR BB| Open rates'!H11*0.87</f>
        <v>22359</v>
      </c>
      <c r="I12" s="57">
        <f>'BAR BB| Open rates'!I11*0.87</f>
        <v>24099</v>
      </c>
      <c r="J12" s="57">
        <f>'BAR BB| Open rates'!J11*0.87</f>
        <v>24099</v>
      </c>
      <c r="K12" s="57">
        <f>'BAR BB| Open rates'!K11*0.87</f>
        <v>22359</v>
      </c>
      <c r="L12" s="57">
        <f>'BAR BB| Open rates'!L11*0.87</f>
        <v>22359</v>
      </c>
      <c r="M12" s="57">
        <f>'BAR BB| Open rates'!M11*0.87</f>
        <v>22359</v>
      </c>
      <c r="N12" s="57">
        <f>'BAR BB| Open rates'!N11*0.87</f>
        <v>22359</v>
      </c>
      <c r="O12" s="57">
        <f>'BAR BB| Open rates'!O11*0.87</f>
        <v>22359</v>
      </c>
      <c r="P12" s="57">
        <f>'BAR BB| Open rates'!P11*0.87</f>
        <v>24099</v>
      </c>
      <c r="Q12" s="57">
        <f>'BAR BB| Open rates'!Q11*0.87</f>
        <v>24099</v>
      </c>
    </row>
    <row r="13" spans="1:17" x14ac:dyDescent="0.2">
      <c r="A13" s="163">
        <v>2</v>
      </c>
      <c r="B13" s="57">
        <f>'BAR BB| Open rates'!B12*0.87</f>
        <v>27318</v>
      </c>
      <c r="C13" s="57">
        <f>'BAR BB| Open rates'!C12*0.87</f>
        <v>27318</v>
      </c>
      <c r="D13" s="57">
        <f>'BAR BB| Open rates'!D12*0.87</f>
        <v>24969</v>
      </c>
      <c r="E13" s="57">
        <f>'BAR BB| Open rates'!E12*0.87</f>
        <v>24969</v>
      </c>
      <c r="F13" s="57">
        <f>'BAR BB| Open rates'!F12*0.87</f>
        <v>23055</v>
      </c>
      <c r="G13" s="57">
        <f>'BAR BB| Open rates'!G12*0.87</f>
        <v>24969</v>
      </c>
      <c r="H13" s="57">
        <f>'BAR BB| Open rates'!H12*0.87</f>
        <v>24969</v>
      </c>
      <c r="I13" s="57">
        <f>'BAR BB| Open rates'!I12*0.87</f>
        <v>26709</v>
      </c>
      <c r="J13" s="57">
        <f>'BAR BB| Open rates'!J12*0.87</f>
        <v>26709</v>
      </c>
      <c r="K13" s="57">
        <f>'BAR BB| Open rates'!K12*0.87</f>
        <v>24969</v>
      </c>
      <c r="L13" s="57">
        <f>'BAR BB| Open rates'!L12*0.87</f>
        <v>24969</v>
      </c>
      <c r="M13" s="57">
        <f>'BAR BB| Open rates'!M12*0.87</f>
        <v>24969</v>
      </c>
      <c r="N13" s="57">
        <f>'BAR BB| Open rates'!N12*0.87</f>
        <v>24969</v>
      </c>
      <c r="O13" s="57">
        <f>'BAR BB| Open rates'!O12*0.87</f>
        <v>24969</v>
      </c>
      <c r="P13" s="57">
        <f>'BAR BB| Open rates'!P12*0.87</f>
        <v>26709</v>
      </c>
      <c r="Q13" s="57">
        <f>'BAR BB| Open rates'!Q12*0.87</f>
        <v>26709</v>
      </c>
    </row>
    <row r="14" spans="1:17" x14ac:dyDescent="0.2">
      <c r="A14" s="89"/>
    </row>
    <row r="15" spans="1:17" x14ac:dyDescent="0.2">
      <c r="A15" s="371" t="s">
        <v>172</v>
      </c>
    </row>
    <row r="16" spans="1:17" x14ac:dyDescent="0.2">
      <c r="A16" s="371"/>
    </row>
    <row r="17" spans="1:1" x14ac:dyDescent="0.2">
      <c r="A17" s="89"/>
    </row>
    <row r="18" spans="1:1" ht="12.75" customHeight="1" x14ac:dyDescent="0.2">
      <c r="A18" s="31"/>
    </row>
    <row r="19" spans="1:1" x14ac:dyDescent="0.2">
      <c r="A19" s="177" t="s">
        <v>83</v>
      </c>
    </row>
    <row r="20" spans="1:1" ht="25.5" customHeight="1" x14ac:dyDescent="0.2">
      <c r="A20" s="271" t="s">
        <v>474</v>
      </c>
    </row>
    <row r="21" spans="1:1" ht="24" x14ac:dyDescent="0.2">
      <c r="A21" s="272" t="s">
        <v>475</v>
      </c>
    </row>
    <row r="22" spans="1:1" x14ac:dyDescent="0.2">
      <c r="A22" s="33"/>
    </row>
    <row r="23" spans="1:1" x14ac:dyDescent="0.2">
      <c r="A23" s="174" t="s">
        <v>74</v>
      </c>
    </row>
    <row r="24" spans="1:1" ht="36" x14ac:dyDescent="0.2">
      <c r="A24" s="258" t="s">
        <v>202</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ht="13.5" thickBot="1" x14ac:dyDescent="0.25">
      <c r="A31" s="320"/>
    </row>
    <row r="32" spans="1:1" ht="144.75" thickBot="1" x14ac:dyDescent="0.25">
      <c r="A32" s="321" t="s">
        <v>467</v>
      </c>
    </row>
    <row r="33" spans="1:1" ht="108" x14ac:dyDescent="0.2">
      <c r="A33" s="176" t="s">
        <v>459</v>
      </c>
    </row>
    <row r="34" spans="1:1" x14ac:dyDescent="0.2">
      <c r="A34" s="176"/>
    </row>
    <row r="35" spans="1:1" x14ac:dyDescent="0.2">
      <c r="A35" s="168"/>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sheetData>
  <mergeCells count="1">
    <mergeCell ref="A15:A16"/>
  </mergeCells>
  <pageMargins left="0.7" right="0.7" top="0.75" bottom="0.75" header="0.3" footer="0.3"/>
  <pageSetup paperSize="9" orientation="portrait"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FFCCFF"/>
  </sheetPr>
  <dimension ref="A1:Q146"/>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37.28515625" style="32" customWidth="1"/>
    <col min="2" max="16384" width="10" style="31"/>
  </cols>
  <sheetData>
    <row r="1" spans="1:17" x14ac:dyDescent="0.2">
      <c r="A1" s="63" t="s">
        <v>61</v>
      </c>
    </row>
    <row r="2" spans="1:17" ht="33" customHeight="1" x14ac:dyDescent="0.2">
      <c r="A2" s="177" t="s">
        <v>466</v>
      </c>
    </row>
    <row r="3" spans="1:17" x14ac:dyDescent="0.2">
      <c r="A3" s="167" t="s">
        <v>297</v>
      </c>
    </row>
    <row r="4" spans="1:17" ht="21.75" customHeight="1" x14ac:dyDescent="0.2">
      <c r="A4" s="201" t="s">
        <v>62</v>
      </c>
      <c r="B4" s="115">
        <f>'Дети бесплатно COMISS'!B4</f>
        <v>46199</v>
      </c>
      <c r="C4" s="115">
        <f>'Дети бесплатно COMISS'!C4</f>
        <v>46200</v>
      </c>
      <c r="D4" s="115">
        <f>'Дети бесплатно COMISS'!D4</f>
        <v>46201</v>
      </c>
      <c r="E4" s="115">
        <f>'Дети бесплатно COMISS'!E4</f>
        <v>46202</v>
      </c>
      <c r="F4" s="115">
        <f>'Дети бесплатно COMISS'!F4</f>
        <v>46203</v>
      </c>
      <c r="G4" s="115">
        <f>'Дети бесплатно COMISS'!G4</f>
        <v>46204</v>
      </c>
      <c r="H4" s="115">
        <f>'Дети бесплатно COMISS'!H4</f>
        <v>46205</v>
      </c>
      <c r="I4" s="115">
        <f>'Дети бесплатно COMISS'!I4</f>
        <v>46206</v>
      </c>
      <c r="J4" s="115">
        <f>'Дети бесплатно COMISS'!J4</f>
        <v>46207</v>
      </c>
      <c r="K4" s="115">
        <f>'Дети бесплатно COMISS'!K4</f>
        <v>46208</v>
      </c>
      <c r="L4" s="115">
        <f>'Дети бесплатно COMISS'!L4</f>
        <v>46209</v>
      </c>
      <c r="M4" s="115">
        <f>'Дети бесплатно COMISS'!M4</f>
        <v>46210</v>
      </c>
      <c r="N4" s="115">
        <f>'Дети бесплатно COMISS'!N4</f>
        <v>46211</v>
      </c>
      <c r="O4" s="115">
        <f>'Дети бесплатно COMISS'!O4</f>
        <v>46212</v>
      </c>
      <c r="P4" s="115">
        <f>'Дети бесплатно COMISS'!P4</f>
        <v>46213</v>
      </c>
      <c r="Q4" s="115">
        <f>'Дети бесплатно COMISS'!Q4</f>
        <v>46214</v>
      </c>
    </row>
    <row r="5" spans="1:17" x14ac:dyDescent="0.2">
      <c r="A5" s="163" t="s">
        <v>63</v>
      </c>
    </row>
    <row r="6" spans="1:17" x14ac:dyDescent="0.2">
      <c r="A6" s="163">
        <v>1</v>
      </c>
      <c r="B6" s="57">
        <f>'Дети бесплатно FIT18 '!B6+25</f>
        <v>18730</v>
      </c>
      <c r="C6" s="57">
        <f>'Дети бесплатно FIT18 '!C6+25</f>
        <v>18730</v>
      </c>
      <c r="D6" s="57">
        <f>'Дети бесплатно FIT18 '!D6+25</f>
        <v>16381</v>
      </c>
      <c r="E6" s="57">
        <f>'Дети бесплатно FIT18 '!E6+25</f>
        <v>16381</v>
      </c>
      <c r="F6" s="57">
        <f>'Дети бесплатно FIT18 '!F6+25</f>
        <v>14467</v>
      </c>
      <c r="G6" s="57">
        <f>'Дети бесплатно FIT18 '!G6+25</f>
        <v>16381</v>
      </c>
      <c r="H6" s="57">
        <f>'Дети бесплатно FIT18 '!H6+25</f>
        <v>16381</v>
      </c>
      <c r="I6" s="57">
        <f>'Дети бесплатно FIT18 '!I6+25</f>
        <v>18121</v>
      </c>
      <c r="J6" s="57">
        <f>'Дети бесплатно FIT18 '!J6+25</f>
        <v>18121</v>
      </c>
      <c r="K6" s="57">
        <f>'Дети бесплатно FIT18 '!K6+25</f>
        <v>16381</v>
      </c>
      <c r="L6" s="57">
        <f>'Дети бесплатно FIT18 '!L6+25</f>
        <v>16381</v>
      </c>
      <c r="M6" s="57">
        <f>'Дети бесплатно FIT18 '!M6+25</f>
        <v>16381</v>
      </c>
      <c r="N6" s="57">
        <f>'Дети бесплатно FIT18 '!N6+25</f>
        <v>16381</v>
      </c>
      <c r="O6" s="57">
        <f>'Дети бесплатно FIT18 '!O6+25</f>
        <v>16381</v>
      </c>
      <c r="P6" s="57">
        <f>'Дети бесплатно FIT18 '!P6+25</f>
        <v>18121</v>
      </c>
      <c r="Q6" s="57">
        <f>'Дети бесплатно FIT18 '!Q6+25</f>
        <v>18121</v>
      </c>
    </row>
    <row r="7" spans="1:17" x14ac:dyDescent="0.2">
      <c r="A7" s="163">
        <v>2</v>
      </c>
      <c r="B7" s="57">
        <f>'Дети бесплатно FIT18 '!B7+25</f>
        <v>21340</v>
      </c>
      <c r="C7" s="57">
        <f>'Дети бесплатно FIT18 '!C7+25</f>
        <v>21340</v>
      </c>
      <c r="D7" s="57">
        <f>'Дети бесплатно FIT18 '!D7+25</f>
        <v>18991</v>
      </c>
      <c r="E7" s="57">
        <f>'Дети бесплатно FIT18 '!E7+25</f>
        <v>18991</v>
      </c>
      <c r="F7" s="57">
        <f>'Дети бесплатно FIT18 '!F7+25</f>
        <v>17077</v>
      </c>
      <c r="G7" s="57">
        <f>'Дети бесплатно FIT18 '!G7+25</f>
        <v>18991</v>
      </c>
      <c r="H7" s="57">
        <f>'Дети бесплатно FIT18 '!H7+25</f>
        <v>18991</v>
      </c>
      <c r="I7" s="57">
        <f>'Дети бесплатно FIT18 '!I7+25</f>
        <v>20731</v>
      </c>
      <c r="J7" s="57">
        <f>'Дети бесплатно FIT18 '!J7+25</f>
        <v>20731</v>
      </c>
      <c r="K7" s="57">
        <f>'Дети бесплатно FIT18 '!K7+25</f>
        <v>18991</v>
      </c>
      <c r="L7" s="57">
        <f>'Дети бесплатно FIT18 '!L7+25</f>
        <v>18991</v>
      </c>
      <c r="M7" s="57">
        <f>'Дети бесплатно FIT18 '!M7+25</f>
        <v>18991</v>
      </c>
      <c r="N7" s="57">
        <f>'Дети бесплатно FIT18 '!N7+25</f>
        <v>18991</v>
      </c>
      <c r="O7" s="57">
        <f>'Дети бесплатно FIT18 '!O7+25</f>
        <v>18991</v>
      </c>
      <c r="P7" s="57">
        <f>'Дети бесплатно FIT18 '!P7+25</f>
        <v>20731</v>
      </c>
      <c r="Q7" s="57">
        <f>'Дети бесплатно FIT18 '!Q7+25</f>
        <v>20731</v>
      </c>
    </row>
    <row r="8" spans="1:17" x14ac:dyDescent="0.2">
      <c r="A8" s="163" t="s">
        <v>175</v>
      </c>
      <c r="B8" s="57"/>
      <c r="C8" s="57"/>
      <c r="D8" s="57"/>
      <c r="E8" s="57"/>
      <c r="F8" s="57"/>
      <c r="G8" s="57"/>
      <c r="H8" s="57"/>
      <c r="I8" s="57"/>
      <c r="J8" s="57"/>
      <c r="K8" s="57"/>
      <c r="L8" s="57"/>
      <c r="M8" s="57"/>
      <c r="N8" s="57"/>
      <c r="O8" s="57"/>
      <c r="P8" s="57"/>
      <c r="Q8" s="57"/>
    </row>
    <row r="9" spans="1:17" x14ac:dyDescent="0.2">
      <c r="A9" s="163">
        <v>1</v>
      </c>
      <c r="B9" s="57">
        <f>'Дети бесплатно FIT18 '!B9+25</f>
        <v>21340</v>
      </c>
      <c r="C9" s="57">
        <f>'Дети бесплатно FIT18 '!C9+25</f>
        <v>21340</v>
      </c>
      <c r="D9" s="57">
        <f>'Дети бесплатно FIT18 '!D9+25</f>
        <v>18991</v>
      </c>
      <c r="E9" s="57">
        <f>'Дети бесплатно FIT18 '!E9+25</f>
        <v>18991</v>
      </c>
      <c r="F9" s="57">
        <f>'Дети бесплатно FIT18 '!F9+25</f>
        <v>17077</v>
      </c>
      <c r="G9" s="57">
        <f>'Дети бесплатно FIT18 '!G9+25</f>
        <v>18991</v>
      </c>
      <c r="H9" s="57">
        <f>'Дети бесплатно FIT18 '!H9+25</f>
        <v>18991</v>
      </c>
      <c r="I9" s="57">
        <f>'Дети бесплатно FIT18 '!I9+25</f>
        <v>20731</v>
      </c>
      <c r="J9" s="57">
        <f>'Дети бесплатно FIT18 '!J9+25</f>
        <v>20731</v>
      </c>
      <c r="K9" s="57">
        <f>'Дети бесплатно FIT18 '!K9+25</f>
        <v>18991</v>
      </c>
      <c r="L9" s="57">
        <f>'Дети бесплатно FIT18 '!L9+25</f>
        <v>18991</v>
      </c>
      <c r="M9" s="57">
        <f>'Дети бесплатно FIT18 '!M9+25</f>
        <v>18991</v>
      </c>
      <c r="N9" s="57">
        <f>'Дети бесплатно FIT18 '!N9+25</f>
        <v>18991</v>
      </c>
      <c r="O9" s="57">
        <f>'Дети бесплатно FIT18 '!O9+25</f>
        <v>18991</v>
      </c>
      <c r="P9" s="57">
        <f>'Дети бесплатно FIT18 '!P9+25</f>
        <v>20731</v>
      </c>
      <c r="Q9" s="57">
        <f>'Дети бесплатно FIT18 '!Q9+25</f>
        <v>20731</v>
      </c>
    </row>
    <row r="10" spans="1:17" x14ac:dyDescent="0.2">
      <c r="A10" s="163">
        <v>2</v>
      </c>
      <c r="B10" s="57">
        <f>'Дети бесплатно FIT18 '!B10+25</f>
        <v>23950</v>
      </c>
      <c r="C10" s="57">
        <f>'Дети бесплатно FIT18 '!C10+25</f>
        <v>23950</v>
      </c>
      <c r="D10" s="57">
        <f>'Дети бесплатно FIT18 '!D10+25</f>
        <v>21601</v>
      </c>
      <c r="E10" s="57">
        <f>'Дети бесплатно FIT18 '!E10+25</f>
        <v>21601</v>
      </c>
      <c r="F10" s="57">
        <f>'Дети бесплатно FIT18 '!F10+25</f>
        <v>19687</v>
      </c>
      <c r="G10" s="57">
        <f>'Дети бесплатно FIT18 '!G10+25</f>
        <v>21601</v>
      </c>
      <c r="H10" s="57">
        <f>'Дети бесплатно FIT18 '!H10+25</f>
        <v>21601</v>
      </c>
      <c r="I10" s="57">
        <f>'Дети бесплатно FIT18 '!I10+25</f>
        <v>23341</v>
      </c>
      <c r="J10" s="57">
        <f>'Дети бесплатно FIT18 '!J10+25</f>
        <v>23341</v>
      </c>
      <c r="K10" s="57">
        <f>'Дети бесплатно FIT18 '!K10+25</f>
        <v>21601</v>
      </c>
      <c r="L10" s="57">
        <f>'Дети бесплатно FIT18 '!L10+25</f>
        <v>21601</v>
      </c>
      <c r="M10" s="57">
        <f>'Дети бесплатно FIT18 '!M10+25</f>
        <v>21601</v>
      </c>
      <c r="N10" s="57">
        <f>'Дети бесплатно FIT18 '!N10+25</f>
        <v>21601</v>
      </c>
      <c r="O10" s="57">
        <f>'Дети бесплатно FIT18 '!O10+25</f>
        <v>21601</v>
      </c>
      <c r="P10" s="57">
        <f>'Дети бесплатно FIT18 '!P10+25</f>
        <v>23341</v>
      </c>
      <c r="Q10" s="57">
        <f>'Дети бесплатно FIT18 '!Q10+25</f>
        <v>23341</v>
      </c>
    </row>
    <row r="11" spans="1:17" x14ac:dyDescent="0.2">
      <c r="A11" s="163" t="s">
        <v>176</v>
      </c>
      <c r="B11" s="57"/>
      <c r="C11" s="57"/>
      <c r="D11" s="57"/>
      <c r="E11" s="57"/>
      <c r="F11" s="57"/>
      <c r="G11" s="57"/>
      <c r="H11" s="57"/>
      <c r="I11" s="57"/>
      <c r="J11" s="57"/>
      <c r="K11" s="57"/>
      <c r="L11" s="57"/>
      <c r="M11" s="57"/>
      <c r="N11" s="57"/>
      <c r="O11" s="57"/>
      <c r="P11" s="57"/>
      <c r="Q11" s="57"/>
    </row>
    <row r="12" spans="1:17" x14ac:dyDescent="0.2">
      <c r="A12" s="163">
        <v>1</v>
      </c>
      <c r="B12" s="57">
        <f>'Дети бесплатно FIT18 '!B12+25</f>
        <v>24733</v>
      </c>
      <c r="C12" s="57">
        <f>'Дети бесплатно FIT18 '!C12+25</f>
        <v>24733</v>
      </c>
      <c r="D12" s="57">
        <f>'Дети бесплатно FIT18 '!D12+25</f>
        <v>22384</v>
      </c>
      <c r="E12" s="57">
        <f>'Дети бесплатно FIT18 '!E12+25</f>
        <v>22384</v>
      </c>
      <c r="F12" s="57">
        <f>'Дети бесплатно FIT18 '!F12+25</f>
        <v>20470</v>
      </c>
      <c r="G12" s="57">
        <f>'Дети бесплатно FIT18 '!G12+25</f>
        <v>22384</v>
      </c>
      <c r="H12" s="57">
        <f>'Дети бесплатно FIT18 '!H12+25</f>
        <v>22384</v>
      </c>
      <c r="I12" s="57">
        <f>'Дети бесплатно FIT18 '!I12+25</f>
        <v>24124</v>
      </c>
      <c r="J12" s="57">
        <f>'Дети бесплатно FIT18 '!J12+25</f>
        <v>24124</v>
      </c>
      <c r="K12" s="57">
        <f>'Дети бесплатно FIT18 '!K12+25</f>
        <v>22384</v>
      </c>
      <c r="L12" s="57">
        <f>'Дети бесплатно FIT18 '!L12+25</f>
        <v>22384</v>
      </c>
      <c r="M12" s="57">
        <f>'Дети бесплатно FIT18 '!M12+25</f>
        <v>22384</v>
      </c>
      <c r="N12" s="57">
        <f>'Дети бесплатно FIT18 '!N12+25</f>
        <v>22384</v>
      </c>
      <c r="O12" s="57">
        <f>'Дети бесплатно FIT18 '!O12+25</f>
        <v>22384</v>
      </c>
      <c r="P12" s="57">
        <f>'Дети бесплатно FIT18 '!P12+25</f>
        <v>24124</v>
      </c>
      <c r="Q12" s="57">
        <f>'Дети бесплатно FIT18 '!Q12+25</f>
        <v>24124</v>
      </c>
    </row>
    <row r="13" spans="1:17" x14ac:dyDescent="0.2">
      <c r="A13" s="163">
        <v>2</v>
      </c>
      <c r="B13" s="57">
        <f>'Дети бесплатно FIT18 '!B13+25</f>
        <v>27343</v>
      </c>
      <c r="C13" s="57">
        <f>'Дети бесплатно FIT18 '!C13+25</f>
        <v>27343</v>
      </c>
      <c r="D13" s="57">
        <f>'Дети бесплатно FIT18 '!D13+25</f>
        <v>24994</v>
      </c>
      <c r="E13" s="57">
        <f>'Дети бесплатно FIT18 '!E13+25</f>
        <v>24994</v>
      </c>
      <c r="F13" s="57">
        <f>'Дети бесплатно FIT18 '!F13+25</f>
        <v>23080</v>
      </c>
      <c r="G13" s="57">
        <f>'Дети бесплатно FIT18 '!G13+25</f>
        <v>24994</v>
      </c>
      <c r="H13" s="57">
        <f>'Дети бесплатно FIT18 '!H13+25</f>
        <v>24994</v>
      </c>
      <c r="I13" s="57">
        <f>'Дети бесплатно FIT18 '!I13+25</f>
        <v>26734</v>
      </c>
      <c r="J13" s="57">
        <f>'Дети бесплатно FIT18 '!J13+25</f>
        <v>26734</v>
      </c>
      <c r="K13" s="57">
        <f>'Дети бесплатно FIT18 '!K13+25</f>
        <v>24994</v>
      </c>
      <c r="L13" s="57">
        <f>'Дети бесплатно FIT18 '!L13+25</f>
        <v>24994</v>
      </c>
      <c r="M13" s="57">
        <f>'Дети бесплатно FIT18 '!M13+25</f>
        <v>24994</v>
      </c>
      <c r="N13" s="57">
        <f>'Дети бесплатно FIT18 '!N13+25</f>
        <v>24994</v>
      </c>
      <c r="O13" s="57">
        <f>'Дети бесплатно FIT18 '!O13+25</f>
        <v>24994</v>
      </c>
      <c r="P13" s="57">
        <f>'Дети бесплатно FIT18 '!P13+25</f>
        <v>26734</v>
      </c>
      <c r="Q13" s="57">
        <f>'Дети бесплатно FIT18 '!Q13+25</f>
        <v>26734</v>
      </c>
    </row>
    <row r="14" spans="1:17" x14ac:dyDescent="0.2">
      <c r="A14" s="89"/>
    </row>
    <row r="15" spans="1:17" x14ac:dyDescent="0.2">
      <c r="A15" s="371" t="s">
        <v>172</v>
      </c>
    </row>
    <row r="16" spans="1:17" x14ac:dyDescent="0.2">
      <c r="A16" s="371"/>
    </row>
    <row r="17" spans="1:1" x14ac:dyDescent="0.2">
      <c r="A17" s="89"/>
    </row>
    <row r="18" spans="1:1" ht="12.75" customHeight="1" x14ac:dyDescent="0.2">
      <c r="A18" s="31"/>
    </row>
    <row r="19" spans="1:1" x14ac:dyDescent="0.2">
      <c r="A19" s="177" t="s">
        <v>83</v>
      </c>
    </row>
    <row r="20" spans="1:1" ht="25.5" customHeight="1" x14ac:dyDescent="0.2">
      <c r="A20" s="271" t="s">
        <v>474</v>
      </c>
    </row>
    <row r="21" spans="1:1" ht="24" x14ac:dyDescent="0.2">
      <c r="A21" s="272" t="s">
        <v>475</v>
      </c>
    </row>
    <row r="22" spans="1:1" x14ac:dyDescent="0.2">
      <c r="A22" s="33"/>
    </row>
    <row r="23" spans="1:1" x14ac:dyDescent="0.2">
      <c r="A23" s="174" t="s">
        <v>74</v>
      </c>
    </row>
    <row r="24" spans="1:1" ht="36" x14ac:dyDescent="0.2">
      <c r="A24" s="258" t="s">
        <v>202</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ht="13.5" thickBot="1" x14ac:dyDescent="0.25">
      <c r="A31" s="320"/>
    </row>
    <row r="32" spans="1:1" ht="144.75" thickBot="1" x14ac:dyDescent="0.25">
      <c r="A32" s="321" t="s">
        <v>467</v>
      </c>
    </row>
    <row r="33" spans="1:1" ht="108" x14ac:dyDescent="0.2">
      <c r="A33" s="176" t="s">
        <v>459</v>
      </c>
    </row>
    <row r="34" spans="1:1" x14ac:dyDescent="0.2">
      <c r="A34" s="176"/>
    </row>
    <row r="35" spans="1:1" x14ac:dyDescent="0.2">
      <c r="A35" s="137"/>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5:A16"/>
  </mergeCells>
  <pageMargins left="0.7" right="0.7" top="0.75" bottom="0.75" header="0.3" footer="0.3"/>
  <pageSetup paperSize="9" orientation="portrait" horizontalDpi="4294967295" verticalDpi="4294967295"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FFCCFF"/>
  </sheetPr>
  <dimension ref="A1:Q282"/>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37" style="32" customWidth="1"/>
    <col min="2" max="16384" width="10" style="31"/>
  </cols>
  <sheetData>
    <row r="1" spans="1:17" x14ac:dyDescent="0.2">
      <c r="A1" s="63" t="s">
        <v>61</v>
      </c>
    </row>
    <row r="2" spans="1:17" ht="21.75" customHeight="1" x14ac:dyDescent="0.2">
      <c r="A2" s="177" t="s">
        <v>466</v>
      </c>
    </row>
    <row r="3" spans="1:17" x14ac:dyDescent="0.2">
      <c r="A3" s="167" t="s">
        <v>173</v>
      </c>
    </row>
    <row r="4" spans="1:17" ht="21.75" customHeight="1" x14ac:dyDescent="0.2">
      <c r="A4" s="201" t="s">
        <v>62</v>
      </c>
      <c r="B4" s="115">
        <f>'Дети бесплатно COMISS'!B4</f>
        <v>46199</v>
      </c>
      <c r="C4" s="115">
        <f>'Дети бесплатно COMISS'!C4</f>
        <v>46200</v>
      </c>
      <c r="D4" s="115">
        <f>'Дети бесплатно COMISS'!D4</f>
        <v>46201</v>
      </c>
      <c r="E4" s="115">
        <f>'Дети бесплатно COMISS'!E4</f>
        <v>46202</v>
      </c>
      <c r="F4" s="115">
        <f>'Дети бесплатно COMISS'!F4</f>
        <v>46203</v>
      </c>
      <c r="G4" s="115">
        <f>'Дети бесплатно COMISS'!G4</f>
        <v>46204</v>
      </c>
      <c r="H4" s="115">
        <f>'Дети бесплатно COMISS'!H4</f>
        <v>46205</v>
      </c>
      <c r="I4" s="115">
        <f>'Дети бесплатно COMISS'!I4</f>
        <v>46206</v>
      </c>
      <c r="J4" s="115">
        <f>'Дети бесплатно COMISS'!J4</f>
        <v>46207</v>
      </c>
      <c r="K4" s="115">
        <f>'Дети бесплатно COMISS'!K4</f>
        <v>46208</v>
      </c>
      <c r="L4" s="115">
        <f>'Дети бесплатно COMISS'!L4</f>
        <v>46209</v>
      </c>
      <c r="M4" s="115">
        <f>'Дети бесплатно COMISS'!M4</f>
        <v>46210</v>
      </c>
      <c r="N4" s="115">
        <f>'Дети бесплатно COMISS'!N4</f>
        <v>46211</v>
      </c>
      <c r="O4" s="115">
        <f>'Дети бесплатно COMISS'!O4</f>
        <v>46212</v>
      </c>
      <c r="P4" s="115">
        <f>'Дети бесплатно COMISS'!P4</f>
        <v>46213</v>
      </c>
      <c r="Q4" s="115">
        <f>'Дети бесплатно COMISS'!Q4</f>
        <v>46214</v>
      </c>
    </row>
    <row r="5" spans="1:17" x14ac:dyDescent="0.2">
      <c r="A5" s="163" t="s">
        <v>63</v>
      </c>
    </row>
    <row r="6" spans="1:17" x14ac:dyDescent="0.2">
      <c r="A6" s="163">
        <v>1</v>
      </c>
      <c r="B6" s="57">
        <f>'BAR BB| Open rates'!B5*0.9</f>
        <v>19350</v>
      </c>
      <c r="C6" s="57">
        <f>'BAR BB| Open rates'!C5*0.9</f>
        <v>19350</v>
      </c>
      <c r="D6" s="57">
        <f>'BAR BB| Open rates'!D5*0.9</f>
        <v>16920</v>
      </c>
      <c r="E6" s="57">
        <f>'BAR BB| Open rates'!E5*0.9</f>
        <v>16920</v>
      </c>
      <c r="F6" s="57">
        <f>'BAR BB| Open rates'!F5*0.9</f>
        <v>14940</v>
      </c>
      <c r="G6" s="57">
        <f>'BAR BB| Open rates'!G5*0.9</f>
        <v>16920</v>
      </c>
      <c r="H6" s="57">
        <f>'BAR BB| Open rates'!H5*0.9</f>
        <v>16920</v>
      </c>
      <c r="I6" s="57">
        <f>'BAR BB| Open rates'!I5*0.9</f>
        <v>18720</v>
      </c>
      <c r="J6" s="57">
        <f>'BAR BB| Open rates'!J5*0.9</f>
        <v>18720</v>
      </c>
      <c r="K6" s="57">
        <f>'BAR BB| Open rates'!K5*0.9</f>
        <v>16920</v>
      </c>
      <c r="L6" s="57">
        <f>'BAR BB| Open rates'!L5*0.9</f>
        <v>16920</v>
      </c>
      <c r="M6" s="57">
        <f>'BAR BB| Open rates'!M5*0.9</f>
        <v>16920</v>
      </c>
      <c r="N6" s="57">
        <f>'BAR BB| Open rates'!N5*0.9</f>
        <v>16920</v>
      </c>
      <c r="O6" s="57">
        <f>'BAR BB| Open rates'!O5*0.9</f>
        <v>16920</v>
      </c>
      <c r="P6" s="57">
        <f>'BAR BB| Open rates'!P5*0.9</f>
        <v>18720</v>
      </c>
      <c r="Q6" s="57">
        <f>'BAR BB| Open rates'!Q5*0.9</f>
        <v>18720</v>
      </c>
    </row>
    <row r="7" spans="1:17" x14ac:dyDescent="0.2">
      <c r="A7" s="163">
        <v>2</v>
      </c>
      <c r="B7" s="57">
        <f>'BAR BB| Open rates'!B6*0.9</f>
        <v>22050</v>
      </c>
      <c r="C7" s="57">
        <f>'BAR BB| Open rates'!C6*0.9</f>
        <v>22050</v>
      </c>
      <c r="D7" s="57">
        <f>'BAR BB| Open rates'!D6*0.9</f>
        <v>19620</v>
      </c>
      <c r="E7" s="57">
        <f>'BAR BB| Open rates'!E6*0.9</f>
        <v>19620</v>
      </c>
      <c r="F7" s="57">
        <f>'BAR BB| Open rates'!F6*0.9</f>
        <v>17640</v>
      </c>
      <c r="G7" s="57">
        <f>'BAR BB| Open rates'!G6*0.9</f>
        <v>19620</v>
      </c>
      <c r="H7" s="57">
        <f>'BAR BB| Open rates'!H6*0.9</f>
        <v>19620</v>
      </c>
      <c r="I7" s="57">
        <f>'BAR BB| Open rates'!I6*0.9</f>
        <v>21420</v>
      </c>
      <c r="J7" s="57">
        <f>'BAR BB| Open rates'!J6*0.9</f>
        <v>21420</v>
      </c>
      <c r="K7" s="57">
        <f>'BAR BB| Open rates'!K6*0.9</f>
        <v>19620</v>
      </c>
      <c r="L7" s="57">
        <f>'BAR BB| Open rates'!L6*0.9</f>
        <v>19620</v>
      </c>
      <c r="M7" s="57">
        <f>'BAR BB| Open rates'!M6*0.9</f>
        <v>19620</v>
      </c>
      <c r="N7" s="57">
        <f>'BAR BB| Open rates'!N6*0.9</f>
        <v>19620</v>
      </c>
      <c r="O7" s="57">
        <f>'BAR BB| Open rates'!O6*0.9</f>
        <v>19620</v>
      </c>
      <c r="P7" s="57">
        <f>'BAR BB| Open rates'!P6*0.9</f>
        <v>21420</v>
      </c>
      <c r="Q7" s="57">
        <f>'BAR BB| Open rates'!Q6*0.9</f>
        <v>21420</v>
      </c>
    </row>
    <row r="8" spans="1:17" x14ac:dyDescent="0.2">
      <c r="A8" s="163" t="s">
        <v>175</v>
      </c>
      <c r="B8" s="57"/>
      <c r="C8" s="57"/>
      <c r="D8" s="57"/>
      <c r="E8" s="57"/>
      <c r="F8" s="57"/>
      <c r="G8" s="57"/>
      <c r="H8" s="57"/>
      <c r="I8" s="57"/>
      <c r="J8" s="57"/>
      <c r="K8" s="57"/>
      <c r="L8" s="57"/>
      <c r="M8" s="57"/>
      <c r="N8" s="57"/>
      <c r="O8" s="57"/>
      <c r="P8" s="57"/>
      <c r="Q8" s="57"/>
    </row>
    <row r="9" spans="1:17" x14ac:dyDescent="0.2">
      <c r="A9" s="163">
        <v>1</v>
      </c>
      <c r="B9" s="57">
        <f>'BAR BB| Open rates'!B8*0.9</f>
        <v>22050</v>
      </c>
      <c r="C9" s="57">
        <f>'BAR BB| Open rates'!C8*0.9</f>
        <v>22050</v>
      </c>
      <c r="D9" s="57">
        <f>'BAR BB| Open rates'!D8*0.9</f>
        <v>19620</v>
      </c>
      <c r="E9" s="57">
        <f>'BAR BB| Open rates'!E8*0.9</f>
        <v>19620</v>
      </c>
      <c r="F9" s="57">
        <f>'BAR BB| Open rates'!F8*0.9</f>
        <v>17640</v>
      </c>
      <c r="G9" s="57">
        <f>'BAR BB| Open rates'!G8*0.9</f>
        <v>19620</v>
      </c>
      <c r="H9" s="57">
        <f>'BAR BB| Open rates'!H8*0.9</f>
        <v>19620</v>
      </c>
      <c r="I9" s="57">
        <f>'BAR BB| Open rates'!I8*0.9</f>
        <v>21420</v>
      </c>
      <c r="J9" s="57">
        <f>'BAR BB| Open rates'!J8*0.9</f>
        <v>21420</v>
      </c>
      <c r="K9" s="57">
        <f>'BAR BB| Open rates'!K8*0.9</f>
        <v>19620</v>
      </c>
      <c r="L9" s="57">
        <f>'BAR BB| Open rates'!L8*0.9</f>
        <v>19620</v>
      </c>
      <c r="M9" s="57">
        <f>'BAR BB| Open rates'!M8*0.9</f>
        <v>19620</v>
      </c>
      <c r="N9" s="57">
        <f>'BAR BB| Open rates'!N8*0.9</f>
        <v>19620</v>
      </c>
      <c r="O9" s="57">
        <f>'BAR BB| Open rates'!O8*0.9</f>
        <v>19620</v>
      </c>
      <c r="P9" s="57">
        <f>'BAR BB| Open rates'!P8*0.9</f>
        <v>21420</v>
      </c>
      <c r="Q9" s="57">
        <f>'BAR BB| Open rates'!Q8*0.9</f>
        <v>21420</v>
      </c>
    </row>
    <row r="10" spans="1:17" x14ac:dyDescent="0.2">
      <c r="A10" s="163">
        <v>2</v>
      </c>
      <c r="B10" s="57">
        <f>'BAR BB| Open rates'!B9*0.9</f>
        <v>24750</v>
      </c>
      <c r="C10" s="57">
        <f>'BAR BB| Open rates'!C9*0.9</f>
        <v>24750</v>
      </c>
      <c r="D10" s="57">
        <f>'BAR BB| Open rates'!D9*0.9</f>
        <v>22320</v>
      </c>
      <c r="E10" s="57">
        <f>'BAR BB| Open rates'!E9*0.9</f>
        <v>22320</v>
      </c>
      <c r="F10" s="57">
        <f>'BAR BB| Open rates'!F9*0.9</f>
        <v>20340</v>
      </c>
      <c r="G10" s="57">
        <f>'BAR BB| Open rates'!G9*0.9</f>
        <v>22320</v>
      </c>
      <c r="H10" s="57">
        <f>'BAR BB| Open rates'!H9*0.9</f>
        <v>22320</v>
      </c>
      <c r="I10" s="57">
        <f>'BAR BB| Open rates'!I9*0.9</f>
        <v>24120</v>
      </c>
      <c r="J10" s="57">
        <f>'BAR BB| Open rates'!J9*0.9</f>
        <v>24120</v>
      </c>
      <c r="K10" s="57">
        <f>'BAR BB| Open rates'!K9*0.9</f>
        <v>22320</v>
      </c>
      <c r="L10" s="57">
        <f>'BAR BB| Open rates'!L9*0.9</f>
        <v>22320</v>
      </c>
      <c r="M10" s="57">
        <f>'BAR BB| Open rates'!M9*0.9</f>
        <v>22320</v>
      </c>
      <c r="N10" s="57">
        <f>'BAR BB| Open rates'!N9*0.9</f>
        <v>22320</v>
      </c>
      <c r="O10" s="57">
        <f>'BAR BB| Open rates'!O9*0.9</f>
        <v>22320</v>
      </c>
      <c r="P10" s="57">
        <f>'BAR BB| Open rates'!P9*0.9</f>
        <v>24120</v>
      </c>
      <c r="Q10" s="57">
        <f>'BAR BB| Open rates'!Q9*0.9</f>
        <v>24120</v>
      </c>
    </row>
    <row r="11" spans="1:17" x14ac:dyDescent="0.2">
      <c r="A11" s="163" t="s">
        <v>176</v>
      </c>
      <c r="B11" s="57"/>
      <c r="C11" s="57"/>
      <c r="D11" s="57"/>
      <c r="E11" s="57"/>
      <c r="F11" s="57"/>
      <c r="G11" s="57"/>
      <c r="H11" s="57"/>
      <c r="I11" s="57"/>
      <c r="J11" s="57"/>
      <c r="K11" s="57"/>
      <c r="L11" s="57"/>
      <c r="M11" s="57"/>
      <c r="N11" s="57"/>
      <c r="O11" s="57"/>
      <c r="P11" s="57"/>
      <c r="Q11" s="57"/>
    </row>
    <row r="12" spans="1:17" x14ac:dyDescent="0.2">
      <c r="A12" s="163">
        <v>1</v>
      </c>
      <c r="B12" s="57">
        <f>'BAR BB| Open rates'!B11*0.9</f>
        <v>25560</v>
      </c>
      <c r="C12" s="57">
        <f>'BAR BB| Open rates'!C11*0.9</f>
        <v>25560</v>
      </c>
      <c r="D12" s="57">
        <f>'BAR BB| Open rates'!D11*0.9</f>
        <v>23130</v>
      </c>
      <c r="E12" s="57">
        <f>'BAR BB| Open rates'!E11*0.9</f>
        <v>23130</v>
      </c>
      <c r="F12" s="57">
        <f>'BAR BB| Open rates'!F11*0.9</f>
        <v>21150</v>
      </c>
      <c r="G12" s="57">
        <f>'BAR BB| Open rates'!G11*0.9</f>
        <v>23130</v>
      </c>
      <c r="H12" s="57">
        <f>'BAR BB| Open rates'!H11*0.9</f>
        <v>23130</v>
      </c>
      <c r="I12" s="57">
        <f>'BAR BB| Open rates'!I11*0.9</f>
        <v>24930</v>
      </c>
      <c r="J12" s="57">
        <f>'BAR BB| Open rates'!J11*0.9</f>
        <v>24930</v>
      </c>
      <c r="K12" s="57">
        <f>'BAR BB| Open rates'!K11*0.9</f>
        <v>23130</v>
      </c>
      <c r="L12" s="57">
        <f>'BAR BB| Open rates'!L11*0.9</f>
        <v>23130</v>
      </c>
      <c r="M12" s="57">
        <f>'BAR BB| Open rates'!M11*0.9</f>
        <v>23130</v>
      </c>
      <c r="N12" s="57">
        <f>'BAR BB| Open rates'!N11*0.9</f>
        <v>23130</v>
      </c>
      <c r="O12" s="57">
        <f>'BAR BB| Open rates'!O11*0.9</f>
        <v>23130</v>
      </c>
      <c r="P12" s="57">
        <f>'BAR BB| Open rates'!P11*0.9</f>
        <v>24930</v>
      </c>
      <c r="Q12" s="57">
        <f>'BAR BB| Open rates'!Q11*0.9</f>
        <v>24930</v>
      </c>
    </row>
    <row r="13" spans="1:17" x14ac:dyDescent="0.2">
      <c r="A13" s="163">
        <v>2</v>
      </c>
      <c r="B13" s="57">
        <f>'BAR BB| Open rates'!B12*0.9</f>
        <v>28260</v>
      </c>
      <c r="C13" s="57">
        <f>'BAR BB| Open rates'!C12*0.9</f>
        <v>28260</v>
      </c>
      <c r="D13" s="57">
        <f>'BAR BB| Open rates'!D12*0.9</f>
        <v>25830</v>
      </c>
      <c r="E13" s="57">
        <f>'BAR BB| Open rates'!E12*0.9</f>
        <v>25830</v>
      </c>
      <c r="F13" s="57">
        <f>'BAR BB| Open rates'!F12*0.9</f>
        <v>23850</v>
      </c>
      <c r="G13" s="57">
        <f>'BAR BB| Open rates'!G12*0.9</f>
        <v>25830</v>
      </c>
      <c r="H13" s="57">
        <f>'BAR BB| Open rates'!H12*0.9</f>
        <v>25830</v>
      </c>
      <c r="I13" s="57">
        <f>'BAR BB| Open rates'!I12*0.9</f>
        <v>27630</v>
      </c>
      <c r="J13" s="57">
        <f>'BAR BB| Open rates'!J12*0.9</f>
        <v>27630</v>
      </c>
      <c r="K13" s="57">
        <f>'BAR BB| Open rates'!K12*0.9</f>
        <v>25830</v>
      </c>
      <c r="L13" s="57">
        <f>'BAR BB| Open rates'!L12*0.9</f>
        <v>25830</v>
      </c>
      <c r="M13" s="57">
        <f>'BAR BB| Open rates'!M12*0.9</f>
        <v>25830</v>
      </c>
      <c r="N13" s="57">
        <f>'BAR BB| Open rates'!N12*0.9</f>
        <v>25830</v>
      </c>
      <c r="O13" s="57">
        <f>'BAR BB| Open rates'!O12*0.9</f>
        <v>25830</v>
      </c>
      <c r="P13" s="57">
        <f>'BAR BB| Open rates'!P12*0.9</f>
        <v>27630</v>
      </c>
      <c r="Q13" s="57">
        <f>'BAR BB| Open rates'!Q12*0.9</f>
        <v>27630</v>
      </c>
    </row>
    <row r="14" spans="1:17" x14ac:dyDescent="0.2">
      <c r="A14" s="89"/>
    </row>
    <row r="15" spans="1:17" x14ac:dyDescent="0.2">
      <c r="A15" s="371" t="s">
        <v>172</v>
      </c>
    </row>
    <row r="16" spans="1:17" x14ac:dyDescent="0.2">
      <c r="A16" s="371"/>
    </row>
    <row r="17" spans="1:1" x14ac:dyDescent="0.2">
      <c r="A17" s="89"/>
    </row>
    <row r="18" spans="1:1" ht="12.75" customHeight="1" x14ac:dyDescent="0.2">
      <c r="A18" s="31"/>
    </row>
    <row r="19" spans="1:1" x14ac:dyDescent="0.2">
      <c r="A19" s="177" t="s">
        <v>83</v>
      </c>
    </row>
    <row r="20" spans="1:1" ht="25.5" customHeight="1" x14ac:dyDescent="0.2">
      <c r="A20" s="271" t="s">
        <v>474</v>
      </c>
    </row>
    <row r="21" spans="1:1" ht="24" x14ac:dyDescent="0.2">
      <c r="A21" s="272" t="s">
        <v>475</v>
      </c>
    </row>
    <row r="22" spans="1:1" x14ac:dyDescent="0.2">
      <c r="A22" s="33"/>
    </row>
    <row r="23" spans="1:1" x14ac:dyDescent="0.2">
      <c r="A23" s="174" t="s">
        <v>74</v>
      </c>
    </row>
    <row r="24" spans="1:1" ht="36" x14ac:dyDescent="0.2">
      <c r="A24" s="258" t="s">
        <v>202</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ht="13.5" thickBot="1" x14ac:dyDescent="0.25">
      <c r="A31" s="320"/>
    </row>
    <row r="32" spans="1:1" ht="144.75" thickBot="1" x14ac:dyDescent="0.25">
      <c r="A32" s="321" t="s">
        <v>467</v>
      </c>
    </row>
    <row r="33" spans="1:1" ht="108" x14ac:dyDescent="0.2">
      <c r="A33" s="176" t="s">
        <v>459</v>
      </c>
    </row>
    <row r="34" spans="1:1" x14ac:dyDescent="0.2">
      <c r="A34" s="176"/>
    </row>
    <row r="35" spans="1:1" x14ac:dyDescent="0.2">
      <c r="A35" s="137"/>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sheetData>
  <mergeCells count="1">
    <mergeCell ref="A15:A16"/>
  </mergeCells>
  <pageMargins left="0.7" right="0.7" top="0.75" bottom="0.75" header="0.3" footer="0.3"/>
  <pageSetup paperSize="9" orientation="portrait" horizontalDpi="4294967295" verticalDpi="4294967295"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FFCCFF"/>
  </sheetPr>
  <dimension ref="A1:Q246"/>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37.42578125" style="32" customWidth="1"/>
    <col min="2" max="16384" width="10" style="31"/>
  </cols>
  <sheetData>
    <row r="1" spans="1:17" x14ac:dyDescent="0.2">
      <c r="A1" s="63" t="s">
        <v>61</v>
      </c>
    </row>
    <row r="2" spans="1:17" ht="28.5" customHeight="1" x14ac:dyDescent="0.2">
      <c r="A2" s="177" t="s">
        <v>466</v>
      </c>
    </row>
    <row r="3" spans="1:17" x14ac:dyDescent="0.2">
      <c r="A3" s="167" t="s">
        <v>298</v>
      </c>
    </row>
    <row r="4" spans="1:17" ht="21.75" customHeight="1" x14ac:dyDescent="0.2">
      <c r="A4" s="201" t="s">
        <v>62</v>
      </c>
      <c r="B4" s="115">
        <f>'Дети бесплатно COMISS'!B4</f>
        <v>46199</v>
      </c>
      <c r="C4" s="115">
        <f>'Дети бесплатно COMISS'!C4</f>
        <v>46200</v>
      </c>
      <c r="D4" s="115">
        <f>'Дети бесплатно COMISS'!D4</f>
        <v>46201</v>
      </c>
      <c r="E4" s="115">
        <f>'Дети бесплатно COMISS'!E4</f>
        <v>46202</v>
      </c>
      <c r="F4" s="115">
        <f>'Дети бесплатно COMISS'!F4</f>
        <v>46203</v>
      </c>
      <c r="G4" s="115">
        <f>'Дети бесплатно COMISS'!G4</f>
        <v>46204</v>
      </c>
      <c r="H4" s="115">
        <f>'Дети бесплатно COMISS'!H4</f>
        <v>46205</v>
      </c>
      <c r="I4" s="115">
        <f>'Дети бесплатно COMISS'!I4</f>
        <v>46206</v>
      </c>
      <c r="J4" s="115">
        <f>'Дети бесплатно COMISS'!J4</f>
        <v>46207</v>
      </c>
      <c r="K4" s="115">
        <f>'Дети бесплатно COMISS'!K4</f>
        <v>46208</v>
      </c>
      <c r="L4" s="115">
        <f>'Дети бесплатно COMISS'!L4</f>
        <v>46209</v>
      </c>
      <c r="M4" s="115">
        <f>'Дети бесплатно COMISS'!M4</f>
        <v>46210</v>
      </c>
      <c r="N4" s="115">
        <f>'Дети бесплатно COMISS'!N4</f>
        <v>46211</v>
      </c>
      <c r="O4" s="115">
        <f>'Дети бесплатно COMISS'!O4</f>
        <v>46212</v>
      </c>
      <c r="P4" s="115">
        <f>'Дети бесплатно COMISS'!P4</f>
        <v>46213</v>
      </c>
      <c r="Q4" s="115">
        <f>'Дети бесплатно COMISS'!Q4</f>
        <v>46214</v>
      </c>
    </row>
    <row r="5" spans="1:17" x14ac:dyDescent="0.2">
      <c r="A5" s="163" t="s">
        <v>63</v>
      </c>
    </row>
    <row r="6" spans="1:17" x14ac:dyDescent="0.2">
      <c r="A6" s="163">
        <v>1</v>
      </c>
      <c r="B6" s="57">
        <f>'BAR BB| Open rates'!B5*0.85</f>
        <v>18275</v>
      </c>
      <c r="C6" s="57">
        <f>'BAR BB| Open rates'!C5*0.85</f>
        <v>18275</v>
      </c>
      <c r="D6" s="57">
        <f>'BAR BB| Open rates'!D5*0.85</f>
        <v>15980</v>
      </c>
      <c r="E6" s="57">
        <f>'BAR BB| Open rates'!E5*0.85</f>
        <v>15980</v>
      </c>
      <c r="F6" s="57">
        <f>'BAR BB| Open rates'!F5*0.85</f>
        <v>14110</v>
      </c>
      <c r="G6" s="57">
        <f>'BAR BB| Open rates'!G5*0.85</f>
        <v>15980</v>
      </c>
      <c r="H6" s="57">
        <f>'BAR BB| Open rates'!H5*0.85</f>
        <v>15980</v>
      </c>
      <c r="I6" s="57">
        <f>'BAR BB| Open rates'!I5*0.85</f>
        <v>17680</v>
      </c>
      <c r="J6" s="57">
        <f>'BAR BB| Open rates'!J5*0.85</f>
        <v>17680</v>
      </c>
      <c r="K6" s="57">
        <f>'BAR BB| Open rates'!K5*0.85</f>
        <v>15980</v>
      </c>
      <c r="L6" s="57">
        <f>'BAR BB| Open rates'!L5*0.85</f>
        <v>15980</v>
      </c>
      <c r="M6" s="57">
        <f>'BAR BB| Open rates'!M5*0.85</f>
        <v>15980</v>
      </c>
      <c r="N6" s="57">
        <f>'BAR BB| Open rates'!N5*0.85</f>
        <v>15980</v>
      </c>
      <c r="O6" s="57">
        <f>'BAR BB| Open rates'!O5*0.85</f>
        <v>15980</v>
      </c>
      <c r="P6" s="57">
        <f>'BAR BB| Open rates'!P5*0.85</f>
        <v>17680</v>
      </c>
      <c r="Q6" s="57">
        <f>'BAR BB| Open rates'!Q5*0.85</f>
        <v>17680</v>
      </c>
    </row>
    <row r="7" spans="1:17" x14ac:dyDescent="0.2">
      <c r="A7" s="163">
        <v>2</v>
      </c>
      <c r="B7" s="57">
        <f>'BAR BB| Open rates'!B6*0.85</f>
        <v>20825</v>
      </c>
      <c r="C7" s="57">
        <f>'BAR BB| Open rates'!C6*0.85</f>
        <v>20825</v>
      </c>
      <c r="D7" s="57">
        <f>'BAR BB| Open rates'!D6*0.85</f>
        <v>18530</v>
      </c>
      <c r="E7" s="57">
        <f>'BAR BB| Open rates'!E6*0.85</f>
        <v>18530</v>
      </c>
      <c r="F7" s="57">
        <f>'BAR BB| Open rates'!F6*0.85</f>
        <v>16660</v>
      </c>
      <c r="G7" s="57">
        <f>'BAR BB| Open rates'!G6*0.85</f>
        <v>18530</v>
      </c>
      <c r="H7" s="57">
        <f>'BAR BB| Open rates'!H6*0.85</f>
        <v>18530</v>
      </c>
      <c r="I7" s="57">
        <f>'BAR BB| Open rates'!I6*0.85</f>
        <v>20230</v>
      </c>
      <c r="J7" s="57">
        <f>'BAR BB| Open rates'!J6*0.85</f>
        <v>20230</v>
      </c>
      <c r="K7" s="57">
        <f>'BAR BB| Open rates'!K6*0.85</f>
        <v>18530</v>
      </c>
      <c r="L7" s="57">
        <f>'BAR BB| Open rates'!L6*0.85</f>
        <v>18530</v>
      </c>
      <c r="M7" s="57">
        <f>'BAR BB| Open rates'!M6*0.85</f>
        <v>18530</v>
      </c>
      <c r="N7" s="57">
        <f>'BAR BB| Open rates'!N6*0.85</f>
        <v>18530</v>
      </c>
      <c r="O7" s="57">
        <f>'BAR BB| Open rates'!O6*0.85</f>
        <v>18530</v>
      </c>
      <c r="P7" s="57">
        <f>'BAR BB| Open rates'!P6*0.85</f>
        <v>20230</v>
      </c>
      <c r="Q7" s="57">
        <f>'BAR BB| Open rates'!Q6*0.85</f>
        <v>20230</v>
      </c>
    </row>
    <row r="8" spans="1:17" x14ac:dyDescent="0.2">
      <c r="A8" s="163" t="s">
        <v>175</v>
      </c>
      <c r="B8" s="57"/>
      <c r="C8" s="57"/>
      <c r="D8" s="57"/>
      <c r="E8" s="57"/>
      <c r="F8" s="57"/>
      <c r="G8" s="57"/>
      <c r="H8" s="57"/>
      <c r="I8" s="57"/>
      <c r="J8" s="57"/>
      <c r="K8" s="57"/>
      <c r="L8" s="57"/>
      <c r="M8" s="57"/>
      <c r="N8" s="57"/>
      <c r="O8" s="57"/>
      <c r="P8" s="57"/>
      <c r="Q8" s="57"/>
    </row>
    <row r="9" spans="1:17" x14ac:dyDescent="0.2">
      <c r="A9" s="163">
        <v>1</v>
      </c>
      <c r="B9" s="57">
        <f>'BAR BB| Open rates'!B8*0.85</f>
        <v>20825</v>
      </c>
      <c r="C9" s="57">
        <f>'BAR BB| Open rates'!C8*0.85</f>
        <v>20825</v>
      </c>
      <c r="D9" s="57">
        <f>'BAR BB| Open rates'!D8*0.85</f>
        <v>18530</v>
      </c>
      <c r="E9" s="57">
        <f>'BAR BB| Open rates'!E8*0.85</f>
        <v>18530</v>
      </c>
      <c r="F9" s="57">
        <f>'BAR BB| Open rates'!F8*0.85</f>
        <v>16660</v>
      </c>
      <c r="G9" s="57">
        <f>'BAR BB| Open rates'!G8*0.85</f>
        <v>18530</v>
      </c>
      <c r="H9" s="57">
        <f>'BAR BB| Open rates'!H8*0.85</f>
        <v>18530</v>
      </c>
      <c r="I9" s="57">
        <f>'BAR BB| Open rates'!I8*0.85</f>
        <v>20230</v>
      </c>
      <c r="J9" s="57">
        <f>'BAR BB| Open rates'!J8*0.85</f>
        <v>20230</v>
      </c>
      <c r="K9" s="57">
        <f>'BAR BB| Open rates'!K8*0.85</f>
        <v>18530</v>
      </c>
      <c r="L9" s="57">
        <f>'BAR BB| Open rates'!L8*0.85</f>
        <v>18530</v>
      </c>
      <c r="M9" s="57">
        <f>'BAR BB| Open rates'!M8*0.85</f>
        <v>18530</v>
      </c>
      <c r="N9" s="57">
        <f>'BAR BB| Open rates'!N8*0.85</f>
        <v>18530</v>
      </c>
      <c r="O9" s="57">
        <f>'BAR BB| Open rates'!O8*0.85</f>
        <v>18530</v>
      </c>
      <c r="P9" s="57">
        <f>'BAR BB| Open rates'!P8*0.85</f>
        <v>20230</v>
      </c>
      <c r="Q9" s="57">
        <f>'BAR BB| Open rates'!Q8*0.85</f>
        <v>20230</v>
      </c>
    </row>
    <row r="10" spans="1:17" x14ac:dyDescent="0.2">
      <c r="A10" s="163">
        <v>2</v>
      </c>
      <c r="B10" s="57">
        <f>'BAR BB| Open rates'!B9*0.85</f>
        <v>23375</v>
      </c>
      <c r="C10" s="57">
        <f>'BAR BB| Open rates'!C9*0.85</f>
        <v>23375</v>
      </c>
      <c r="D10" s="57">
        <f>'BAR BB| Open rates'!D9*0.85</f>
        <v>21080</v>
      </c>
      <c r="E10" s="57">
        <f>'BAR BB| Open rates'!E9*0.85</f>
        <v>21080</v>
      </c>
      <c r="F10" s="57">
        <f>'BAR BB| Open rates'!F9*0.85</f>
        <v>19210</v>
      </c>
      <c r="G10" s="57">
        <f>'BAR BB| Open rates'!G9*0.85</f>
        <v>21080</v>
      </c>
      <c r="H10" s="57">
        <f>'BAR BB| Open rates'!H9*0.85</f>
        <v>21080</v>
      </c>
      <c r="I10" s="57">
        <f>'BAR BB| Open rates'!I9*0.85</f>
        <v>22780</v>
      </c>
      <c r="J10" s="57">
        <f>'BAR BB| Open rates'!J9*0.85</f>
        <v>22780</v>
      </c>
      <c r="K10" s="57">
        <f>'BAR BB| Open rates'!K9*0.85</f>
        <v>21080</v>
      </c>
      <c r="L10" s="57">
        <f>'BAR BB| Open rates'!L9*0.85</f>
        <v>21080</v>
      </c>
      <c r="M10" s="57">
        <f>'BAR BB| Open rates'!M9*0.85</f>
        <v>21080</v>
      </c>
      <c r="N10" s="57">
        <f>'BAR BB| Open rates'!N9*0.85</f>
        <v>21080</v>
      </c>
      <c r="O10" s="57">
        <f>'BAR BB| Open rates'!O9*0.85</f>
        <v>21080</v>
      </c>
      <c r="P10" s="57">
        <f>'BAR BB| Open rates'!P9*0.85</f>
        <v>22780</v>
      </c>
      <c r="Q10" s="57">
        <f>'BAR BB| Open rates'!Q9*0.85</f>
        <v>22780</v>
      </c>
    </row>
    <row r="11" spans="1:17" x14ac:dyDescent="0.2">
      <c r="A11" s="163" t="s">
        <v>176</v>
      </c>
      <c r="B11" s="57"/>
      <c r="C11" s="57"/>
      <c r="D11" s="57"/>
      <c r="E11" s="57"/>
      <c r="F11" s="57"/>
      <c r="G11" s="57"/>
      <c r="H11" s="57"/>
      <c r="I11" s="57"/>
      <c r="J11" s="57"/>
      <c r="K11" s="57"/>
      <c r="L11" s="57"/>
      <c r="M11" s="57"/>
      <c r="N11" s="57"/>
      <c r="O11" s="57"/>
      <c r="P11" s="57"/>
      <c r="Q11" s="57"/>
    </row>
    <row r="12" spans="1:17" x14ac:dyDescent="0.2">
      <c r="A12" s="163">
        <v>1</v>
      </c>
      <c r="B12" s="57">
        <f>'BAR BB| Open rates'!B11*0.85</f>
        <v>24140</v>
      </c>
      <c r="C12" s="57">
        <f>'BAR BB| Open rates'!C11*0.85</f>
        <v>24140</v>
      </c>
      <c r="D12" s="57">
        <f>'BAR BB| Open rates'!D11*0.85</f>
        <v>21845</v>
      </c>
      <c r="E12" s="57">
        <f>'BAR BB| Open rates'!E11*0.85</f>
        <v>21845</v>
      </c>
      <c r="F12" s="57">
        <f>'BAR BB| Open rates'!F11*0.85</f>
        <v>19975</v>
      </c>
      <c r="G12" s="57">
        <f>'BAR BB| Open rates'!G11*0.85</f>
        <v>21845</v>
      </c>
      <c r="H12" s="57">
        <f>'BAR BB| Open rates'!H11*0.85</f>
        <v>21845</v>
      </c>
      <c r="I12" s="57">
        <f>'BAR BB| Open rates'!I11*0.85</f>
        <v>23545</v>
      </c>
      <c r="J12" s="57">
        <f>'BAR BB| Open rates'!J11*0.85</f>
        <v>23545</v>
      </c>
      <c r="K12" s="57">
        <f>'BAR BB| Open rates'!K11*0.85</f>
        <v>21845</v>
      </c>
      <c r="L12" s="57">
        <f>'BAR BB| Open rates'!L11*0.85</f>
        <v>21845</v>
      </c>
      <c r="M12" s="57">
        <f>'BAR BB| Open rates'!M11*0.85</f>
        <v>21845</v>
      </c>
      <c r="N12" s="57">
        <f>'BAR BB| Open rates'!N11*0.85</f>
        <v>21845</v>
      </c>
      <c r="O12" s="57">
        <f>'BAR BB| Open rates'!O11*0.85</f>
        <v>21845</v>
      </c>
      <c r="P12" s="57">
        <f>'BAR BB| Open rates'!P11*0.85</f>
        <v>23545</v>
      </c>
      <c r="Q12" s="57">
        <f>'BAR BB| Open rates'!Q11*0.85</f>
        <v>23545</v>
      </c>
    </row>
    <row r="13" spans="1:17" x14ac:dyDescent="0.2">
      <c r="A13" s="163">
        <v>2</v>
      </c>
      <c r="B13" s="57">
        <f>'BAR BB| Open rates'!B12*0.85</f>
        <v>26690</v>
      </c>
      <c r="C13" s="57">
        <f>'BAR BB| Open rates'!C12*0.85</f>
        <v>26690</v>
      </c>
      <c r="D13" s="57">
        <f>'BAR BB| Open rates'!D12*0.85</f>
        <v>24395</v>
      </c>
      <c r="E13" s="57">
        <f>'BAR BB| Open rates'!E12*0.85</f>
        <v>24395</v>
      </c>
      <c r="F13" s="57">
        <f>'BAR BB| Open rates'!F12*0.85</f>
        <v>22525</v>
      </c>
      <c r="G13" s="57">
        <f>'BAR BB| Open rates'!G12*0.85</f>
        <v>24395</v>
      </c>
      <c r="H13" s="57">
        <f>'BAR BB| Open rates'!H12*0.85</f>
        <v>24395</v>
      </c>
      <c r="I13" s="57">
        <f>'BAR BB| Open rates'!I12*0.85</f>
        <v>26095</v>
      </c>
      <c r="J13" s="57">
        <f>'BAR BB| Open rates'!J12*0.85</f>
        <v>26095</v>
      </c>
      <c r="K13" s="57">
        <f>'BAR BB| Open rates'!K12*0.85</f>
        <v>24395</v>
      </c>
      <c r="L13" s="57">
        <f>'BAR BB| Open rates'!L12*0.85</f>
        <v>24395</v>
      </c>
      <c r="M13" s="57">
        <f>'BAR BB| Open rates'!M12*0.85</f>
        <v>24395</v>
      </c>
      <c r="N13" s="57">
        <f>'BAR BB| Open rates'!N12*0.85</f>
        <v>24395</v>
      </c>
      <c r="O13" s="57">
        <f>'BAR BB| Open rates'!O12*0.85</f>
        <v>24395</v>
      </c>
      <c r="P13" s="57">
        <f>'BAR BB| Open rates'!P12*0.85</f>
        <v>26095</v>
      </c>
      <c r="Q13" s="57">
        <f>'BAR BB| Open rates'!Q12*0.85</f>
        <v>26095</v>
      </c>
    </row>
    <row r="14" spans="1:17" x14ac:dyDescent="0.2">
      <c r="A14" s="89"/>
    </row>
    <row r="15" spans="1:17" x14ac:dyDescent="0.2">
      <c r="A15" s="371" t="s">
        <v>172</v>
      </c>
    </row>
    <row r="16" spans="1:17" x14ac:dyDescent="0.2">
      <c r="A16" s="371"/>
    </row>
    <row r="17" spans="1:1" x14ac:dyDescent="0.2">
      <c r="A17" s="89"/>
    </row>
    <row r="18" spans="1:1" ht="12.75" customHeight="1" x14ac:dyDescent="0.2">
      <c r="A18" s="31"/>
    </row>
    <row r="19" spans="1:1" x14ac:dyDescent="0.2">
      <c r="A19" s="177" t="s">
        <v>83</v>
      </c>
    </row>
    <row r="20" spans="1:1" ht="25.5" customHeight="1" x14ac:dyDescent="0.2">
      <c r="A20" s="271" t="s">
        <v>474</v>
      </c>
    </row>
    <row r="21" spans="1:1" ht="24" x14ac:dyDescent="0.2">
      <c r="A21" s="272" t="s">
        <v>475</v>
      </c>
    </row>
    <row r="22" spans="1:1" x14ac:dyDescent="0.2">
      <c r="A22" s="33"/>
    </row>
    <row r="23" spans="1:1" x14ac:dyDescent="0.2">
      <c r="A23" s="174" t="s">
        <v>74</v>
      </c>
    </row>
    <row r="24" spans="1:1" ht="36" x14ac:dyDescent="0.2">
      <c r="A24" s="258" t="s">
        <v>202</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ht="13.5" thickBot="1" x14ac:dyDescent="0.25">
      <c r="A31" s="320"/>
    </row>
    <row r="32" spans="1:1" ht="144.75" thickBot="1" x14ac:dyDescent="0.25">
      <c r="A32" s="321" t="s">
        <v>467</v>
      </c>
    </row>
    <row r="33" spans="1:1" ht="108" x14ac:dyDescent="0.2">
      <c r="A33" s="176" t="s">
        <v>459</v>
      </c>
    </row>
    <row r="34" spans="1:1" x14ac:dyDescent="0.2">
      <c r="A34" s="176"/>
    </row>
    <row r="35" spans="1:1" x14ac:dyDescent="0.2">
      <c r="A35" s="137"/>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sheetData>
  <mergeCells count="1">
    <mergeCell ref="A15:A16"/>
  </mergeCells>
  <pageMargins left="0.7" right="0.7" top="0.75" bottom="0.75" header="0.3" footer="0.3"/>
  <pageSetup paperSize="9" orientation="portrait" horizontalDpi="4294967295" verticalDpi="4294967295"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92D050"/>
  </sheetPr>
  <dimension ref="A1:AZ316"/>
  <sheetViews>
    <sheetView topLeftCell="A43" workbookViewId="0">
      <pane xSplit="1" topLeftCell="B1" activePane="topRight" state="frozen"/>
      <selection activeCell="A10" sqref="A10"/>
      <selection pane="topRight" activeCell="A61" sqref="A61"/>
    </sheetView>
  </sheetViews>
  <sheetFormatPr defaultColWidth="10" defaultRowHeight="12.75" x14ac:dyDescent="0.2"/>
  <cols>
    <col min="1" max="1" width="46.5703125" style="32" customWidth="1"/>
    <col min="2" max="16384" width="10" style="31"/>
  </cols>
  <sheetData>
    <row r="1" spans="1:52" x14ac:dyDescent="0.2">
      <c r="A1" s="63" t="s">
        <v>61</v>
      </c>
    </row>
    <row r="2" spans="1:52" ht="24" x14ac:dyDescent="0.2">
      <c r="A2" s="177" t="s">
        <v>476</v>
      </c>
    </row>
    <row r="3" spans="1:52" x14ac:dyDescent="0.2">
      <c r="A3" s="167" t="s">
        <v>299</v>
      </c>
    </row>
    <row r="4" spans="1:52" ht="21.75" customHeight="1" x14ac:dyDescent="0.2">
      <c r="A4" s="201" t="s">
        <v>62</v>
      </c>
      <c r="B4" s="115">
        <f>'BAR BB| Open rates'!R3</f>
        <v>46215</v>
      </c>
      <c r="C4" s="115">
        <f>'BAR BB| Open rates'!S3</f>
        <v>46216</v>
      </c>
      <c r="D4" s="115">
        <f>'BAR BB| Open rates'!T3</f>
        <v>46217</v>
      </c>
      <c r="E4" s="115">
        <f>'BAR BB| Open rates'!U3</f>
        <v>46218</v>
      </c>
      <c r="F4" s="115">
        <f>'BAR BB| Open rates'!V3</f>
        <v>46219</v>
      </c>
      <c r="G4" s="115">
        <f>'BAR BB| Open rates'!W3</f>
        <v>46220</v>
      </c>
      <c r="H4" s="115">
        <f>'BAR BB| Open rates'!X3</f>
        <v>46221</v>
      </c>
      <c r="I4" s="115">
        <f>'BAR BB| Open rates'!Y3</f>
        <v>46222</v>
      </c>
      <c r="J4" s="115">
        <f>'BAR BB| Open rates'!Z3</f>
        <v>46223</v>
      </c>
      <c r="K4" s="115">
        <f>'BAR BB| Open rates'!AA3</f>
        <v>46224</v>
      </c>
      <c r="L4" s="115">
        <f>'BAR BB| Open rates'!AB3</f>
        <v>46225</v>
      </c>
      <c r="M4" s="115">
        <f>'BAR BB| Open rates'!AC3</f>
        <v>46226</v>
      </c>
      <c r="N4" s="115">
        <f>'BAR BB| Open rates'!AD3</f>
        <v>46227</v>
      </c>
      <c r="O4" s="115">
        <f>'BAR BB| Open rates'!AE3</f>
        <v>46228</v>
      </c>
      <c r="P4" s="115">
        <f>'BAR BB| Open rates'!AF3</f>
        <v>46229</v>
      </c>
      <c r="Q4" s="115">
        <f>'BAR BB| Open rates'!AG3</f>
        <v>46230</v>
      </c>
      <c r="R4" s="115">
        <f>'BAR BB| Open rates'!AH3</f>
        <v>46231</v>
      </c>
      <c r="S4" s="115">
        <f>'BAR BB| Open rates'!AI3</f>
        <v>46232</v>
      </c>
      <c r="T4" s="115">
        <f>'BAR BB| Open rates'!AJ3</f>
        <v>46233</v>
      </c>
      <c r="U4" s="115">
        <f>'BAR BB| Open rates'!AK3</f>
        <v>46234</v>
      </c>
      <c r="V4" s="115">
        <f>'BAR BB| Open rates'!AL3</f>
        <v>46235</v>
      </c>
      <c r="W4" s="115">
        <f>'BAR BB| Open rates'!AM3</f>
        <v>46236</v>
      </c>
      <c r="X4" s="115">
        <f>'BAR BB| Open rates'!AN3</f>
        <v>46237</v>
      </c>
      <c r="Y4" s="115">
        <f>'BAR BB| Open rates'!AO3</f>
        <v>46238</v>
      </c>
      <c r="Z4" s="115">
        <f>'BAR BB| Open rates'!AP3</f>
        <v>46239</v>
      </c>
      <c r="AA4" s="115">
        <f>'BAR BB| Open rates'!AQ3</f>
        <v>46240</v>
      </c>
      <c r="AB4" s="115">
        <f>'BAR BB| Open rates'!AR3</f>
        <v>46241</v>
      </c>
      <c r="AC4" s="115">
        <f>'BAR BB| Open rates'!AS3</f>
        <v>46242</v>
      </c>
      <c r="AD4" s="115">
        <f>'BAR BB| Open rates'!AT3</f>
        <v>46243</v>
      </c>
      <c r="AE4" s="115">
        <f>'BAR BB| Open rates'!AU3</f>
        <v>46244</v>
      </c>
      <c r="AF4" s="115">
        <f>'BAR BB| Open rates'!AV3</f>
        <v>46245</v>
      </c>
      <c r="AG4" s="115">
        <f>'BAR BB| Open rates'!AW3</f>
        <v>46246</v>
      </c>
      <c r="AH4" s="115">
        <f>'BAR BB| Open rates'!AX3</f>
        <v>46247</v>
      </c>
      <c r="AI4" s="115">
        <f>'BAR BB| Open rates'!AY3</f>
        <v>46248</v>
      </c>
      <c r="AJ4" s="115">
        <f>'BAR BB| Open rates'!AZ3</f>
        <v>46249</v>
      </c>
      <c r="AK4" s="115">
        <f>'BAR BB| Open rates'!BA3</f>
        <v>46250</v>
      </c>
      <c r="AL4" s="115">
        <f>'BAR BB| Open rates'!BB3</f>
        <v>46251</v>
      </c>
      <c r="AM4" s="115">
        <f>'BAR BB| Open rates'!BC3</f>
        <v>46252</v>
      </c>
      <c r="AN4" s="115">
        <f>'BAR BB| Open rates'!BD3</f>
        <v>46253</v>
      </c>
      <c r="AO4" s="115">
        <f>'BAR BB| Open rates'!BE3</f>
        <v>46254</v>
      </c>
      <c r="AP4" s="115">
        <f>'BAR BB| Open rates'!BF3</f>
        <v>46255</v>
      </c>
      <c r="AQ4" s="115">
        <f>'BAR BB| Open rates'!BG3</f>
        <v>46256</v>
      </c>
      <c r="AR4" s="115">
        <f>'BAR BB| Open rates'!BH3</f>
        <v>46257</v>
      </c>
      <c r="AS4" s="115">
        <f>'BAR BB| Open rates'!BI3</f>
        <v>46258</v>
      </c>
      <c r="AT4" s="115">
        <f>'BAR BB| Open rates'!BJ3</f>
        <v>46259</v>
      </c>
      <c r="AU4" s="115">
        <f>'BAR BB| Open rates'!BK3</f>
        <v>46260</v>
      </c>
      <c r="AV4" s="115">
        <f>'BAR BB| Open rates'!BL3</f>
        <v>46261</v>
      </c>
      <c r="AW4" s="115">
        <f>'BAR BB| Open rates'!BM3</f>
        <v>46262</v>
      </c>
      <c r="AX4" s="115">
        <f>'BAR BB| Open rates'!BN3</f>
        <v>46263</v>
      </c>
      <c r="AY4" s="115">
        <f>'BAR BB| Open rates'!BO3</f>
        <v>46264</v>
      </c>
      <c r="AZ4" s="115">
        <f>'BAR BB| Open rates'!BP3</f>
        <v>46265</v>
      </c>
    </row>
    <row r="5" spans="1:52" x14ac:dyDescent="0.2">
      <c r="A5" s="163" t="s">
        <v>63</v>
      </c>
    </row>
    <row r="6" spans="1:52" x14ac:dyDescent="0.2">
      <c r="A6" s="163">
        <v>1</v>
      </c>
      <c r="B6" s="57">
        <f>'BAR BB| Open rates'!R5*0.8</f>
        <v>16640</v>
      </c>
      <c r="C6" s="57">
        <f>'BAR BB| Open rates'!S5*0.8</f>
        <v>16640</v>
      </c>
      <c r="D6" s="57">
        <f>'BAR BB| Open rates'!T5*0.8</f>
        <v>16640</v>
      </c>
      <c r="E6" s="57">
        <f>'BAR BB| Open rates'!U5*0.8</f>
        <v>16640</v>
      </c>
      <c r="F6" s="57">
        <f>'BAR BB| Open rates'!V5*0.8</f>
        <v>16640</v>
      </c>
      <c r="G6" s="57">
        <f>'BAR BB| Open rates'!W5*0.8</f>
        <v>18240</v>
      </c>
      <c r="H6" s="57">
        <f>'BAR BB| Open rates'!X5*0.8</f>
        <v>18240</v>
      </c>
      <c r="I6" s="57">
        <f>'BAR BB| Open rates'!Y5*0.8</f>
        <v>16640</v>
      </c>
      <c r="J6" s="57">
        <f>'BAR BB| Open rates'!Z5*0.8</f>
        <v>16640</v>
      </c>
      <c r="K6" s="57">
        <f>'BAR BB| Open rates'!AA5*0.8</f>
        <v>16640</v>
      </c>
      <c r="L6" s="57">
        <f>'BAR BB| Open rates'!AB5*0.8</f>
        <v>16640</v>
      </c>
      <c r="M6" s="57">
        <f>'BAR BB| Open rates'!AC5*0.8</f>
        <v>16640</v>
      </c>
      <c r="N6" s="57">
        <f>'BAR BB| Open rates'!AD5*0.8</f>
        <v>18240</v>
      </c>
      <c r="O6" s="57">
        <f>'BAR BB| Open rates'!AE5*0.8</f>
        <v>18240</v>
      </c>
      <c r="P6" s="57">
        <f>'BAR BB| Open rates'!AF5*0.8</f>
        <v>16640</v>
      </c>
      <c r="Q6" s="57">
        <f>'BAR BB| Open rates'!AG5*0.8</f>
        <v>16640</v>
      </c>
      <c r="R6" s="57">
        <f>'BAR BB| Open rates'!AH5*0.8</f>
        <v>16640</v>
      </c>
      <c r="S6" s="57">
        <f>'BAR BB| Open rates'!AI5*0.8</f>
        <v>16640</v>
      </c>
      <c r="T6" s="57">
        <f>'BAR BB| Open rates'!AJ5*0.8</f>
        <v>16640</v>
      </c>
      <c r="U6" s="57">
        <f>'BAR BB| Open rates'!AK5*0.8</f>
        <v>18240</v>
      </c>
      <c r="V6" s="57">
        <f>'BAR BB| Open rates'!AL5*0.8</f>
        <v>18240</v>
      </c>
      <c r="W6" s="57">
        <f>'BAR BB| Open rates'!AM5*0.8</f>
        <v>16640</v>
      </c>
      <c r="X6" s="57">
        <f>'BAR BB| Open rates'!AN5*0.8</f>
        <v>16640</v>
      </c>
      <c r="Y6" s="57">
        <f>'BAR BB| Open rates'!AO5*0.8</f>
        <v>16640</v>
      </c>
      <c r="Z6" s="57">
        <f>'BAR BB| Open rates'!AP5*0.8</f>
        <v>16640</v>
      </c>
      <c r="AA6" s="57">
        <f>'BAR BB| Open rates'!AQ5*0.8</f>
        <v>16640</v>
      </c>
      <c r="AB6" s="57">
        <f>'BAR BB| Open rates'!AR5*0.8</f>
        <v>18240</v>
      </c>
      <c r="AC6" s="57">
        <f>'BAR BB| Open rates'!AS5*0.8</f>
        <v>18240</v>
      </c>
      <c r="AD6" s="57">
        <f>'BAR BB| Open rates'!AT5*0.8</f>
        <v>16640</v>
      </c>
      <c r="AE6" s="57">
        <f>'BAR BB| Open rates'!AU5*0.8</f>
        <v>16640</v>
      </c>
      <c r="AF6" s="57">
        <f>'BAR BB| Open rates'!AV5*0.8</f>
        <v>16640</v>
      </c>
      <c r="AG6" s="57">
        <f>'BAR BB| Open rates'!AW5*0.8</f>
        <v>16640</v>
      </c>
      <c r="AH6" s="57">
        <f>'BAR BB| Open rates'!AX5*0.8</f>
        <v>16640</v>
      </c>
      <c r="AI6" s="57">
        <f>'BAR BB| Open rates'!AY5*0.8</f>
        <v>18240</v>
      </c>
      <c r="AJ6" s="57">
        <f>'BAR BB| Open rates'!AZ5*0.8</f>
        <v>18240</v>
      </c>
      <c r="AK6" s="57">
        <f>'BAR BB| Open rates'!BA5*0.8</f>
        <v>16640</v>
      </c>
      <c r="AL6" s="57">
        <f>'BAR BB| Open rates'!BB5*0.8</f>
        <v>16640</v>
      </c>
      <c r="AM6" s="57">
        <f>'BAR BB| Open rates'!BC5*0.8</f>
        <v>16640</v>
      </c>
      <c r="AN6" s="57">
        <f>'BAR BB| Open rates'!BD5*0.8</f>
        <v>16640</v>
      </c>
      <c r="AO6" s="57">
        <f>'BAR BB| Open rates'!BE5*0.8</f>
        <v>16640</v>
      </c>
      <c r="AP6" s="57">
        <f>'BAR BB| Open rates'!BF5*0.8</f>
        <v>18240</v>
      </c>
      <c r="AQ6" s="57">
        <f>'BAR BB| Open rates'!BG5*0.8</f>
        <v>18240</v>
      </c>
      <c r="AR6" s="57">
        <f>'BAR BB| Open rates'!BH5*0.8</f>
        <v>14080</v>
      </c>
      <c r="AS6" s="57">
        <f>'BAR BB| Open rates'!BI5*0.8</f>
        <v>14080</v>
      </c>
      <c r="AT6" s="57">
        <f>'BAR BB| Open rates'!BJ5*0.8</f>
        <v>14080</v>
      </c>
      <c r="AU6" s="57">
        <f>'BAR BB| Open rates'!BK5*0.8</f>
        <v>14080</v>
      </c>
      <c r="AV6" s="57">
        <f>'BAR BB| Open rates'!BL5*0.8</f>
        <v>14080</v>
      </c>
      <c r="AW6" s="57">
        <f>'BAR BB| Open rates'!BM5*0.8</f>
        <v>15040</v>
      </c>
      <c r="AX6" s="57">
        <f>'BAR BB| Open rates'!BN5*0.8</f>
        <v>15040</v>
      </c>
      <c r="AY6" s="57">
        <f>'BAR BB| Open rates'!BO5*0.8</f>
        <v>13280</v>
      </c>
      <c r="AZ6" s="57">
        <f>'BAR BB| Open rates'!BP5*0.8</f>
        <v>13280</v>
      </c>
    </row>
    <row r="7" spans="1:52" x14ac:dyDescent="0.2">
      <c r="A7" s="163">
        <v>2</v>
      </c>
      <c r="B7" s="57">
        <f>'BAR BB| Open rates'!R6*0.8</f>
        <v>19040</v>
      </c>
      <c r="C7" s="57">
        <f>'BAR BB| Open rates'!S6*0.8</f>
        <v>19040</v>
      </c>
      <c r="D7" s="57">
        <f>'BAR BB| Open rates'!T6*0.8</f>
        <v>19040</v>
      </c>
      <c r="E7" s="57">
        <f>'BAR BB| Open rates'!U6*0.8</f>
        <v>19040</v>
      </c>
      <c r="F7" s="57">
        <f>'BAR BB| Open rates'!V6*0.8</f>
        <v>19040</v>
      </c>
      <c r="G7" s="57">
        <f>'BAR BB| Open rates'!W6*0.8</f>
        <v>20640</v>
      </c>
      <c r="H7" s="57">
        <f>'BAR BB| Open rates'!X6*0.8</f>
        <v>20640</v>
      </c>
      <c r="I7" s="57">
        <f>'BAR BB| Open rates'!Y6*0.8</f>
        <v>19040</v>
      </c>
      <c r="J7" s="57">
        <f>'BAR BB| Open rates'!Z6*0.8</f>
        <v>19040</v>
      </c>
      <c r="K7" s="57">
        <f>'BAR BB| Open rates'!AA6*0.8</f>
        <v>19040</v>
      </c>
      <c r="L7" s="57">
        <f>'BAR BB| Open rates'!AB6*0.8</f>
        <v>19040</v>
      </c>
      <c r="M7" s="57">
        <f>'BAR BB| Open rates'!AC6*0.8</f>
        <v>19040</v>
      </c>
      <c r="N7" s="57">
        <f>'BAR BB| Open rates'!AD6*0.8</f>
        <v>20640</v>
      </c>
      <c r="O7" s="57">
        <f>'BAR BB| Open rates'!AE6*0.8</f>
        <v>20640</v>
      </c>
      <c r="P7" s="57">
        <f>'BAR BB| Open rates'!AF6*0.8</f>
        <v>19040</v>
      </c>
      <c r="Q7" s="57">
        <f>'BAR BB| Open rates'!AG6*0.8</f>
        <v>19040</v>
      </c>
      <c r="R7" s="57">
        <f>'BAR BB| Open rates'!AH6*0.8</f>
        <v>19040</v>
      </c>
      <c r="S7" s="57">
        <f>'BAR BB| Open rates'!AI6*0.8</f>
        <v>19040</v>
      </c>
      <c r="T7" s="57">
        <f>'BAR BB| Open rates'!AJ6*0.8</f>
        <v>19040</v>
      </c>
      <c r="U7" s="57">
        <f>'BAR BB| Open rates'!AK6*0.8</f>
        <v>20640</v>
      </c>
      <c r="V7" s="57">
        <f>'BAR BB| Open rates'!AL6*0.8</f>
        <v>20640</v>
      </c>
      <c r="W7" s="57">
        <f>'BAR BB| Open rates'!AM6*0.8</f>
        <v>19040</v>
      </c>
      <c r="X7" s="57">
        <f>'BAR BB| Open rates'!AN6*0.8</f>
        <v>19040</v>
      </c>
      <c r="Y7" s="57">
        <f>'BAR BB| Open rates'!AO6*0.8</f>
        <v>19040</v>
      </c>
      <c r="Z7" s="57">
        <f>'BAR BB| Open rates'!AP6*0.8</f>
        <v>19040</v>
      </c>
      <c r="AA7" s="57">
        <f>'BAR BB| Open rates'!AQ6*0.8</f>
        <v>19040</v>
      </c>
      <c r="AB7" s="57">
        <f>'BAR BB| Open rates'!AR6*0.8</f>
        <v>20640</v>
      </c>
      <c r="AC7" s="57">
        <f>'BAR BB| Open rates'!AS6*0.8</f>
        <v>20640</v>
      </c>
      <c r="AD7" s="57">
        <f>'BAR BB| Open rates'!AT6*0.8</f>
        <v>19040</v>
      </c>
      <c r="AE7" s="57">
        <f>'BAR BB| Open rates'!AU6*0.8</f>
        <v>19040</v>
      </c>
      <c r="AF7" s="57">
        <f>'BAR BB| Open rates'!AV6*0.8</f>
        <v>19040</v>
      </c>
      <c r="AG7" s="57">
        <f>'BAR BB| Open rates'!AW6*0.8</f>
        <v>19040</v>
      </c>
      <c r="AH7" s="57">
        <f>'BAR BB| Open rates'!AX6*0.8</f>
        <v>19040</v>
      </c>
      <c r="AI7" s="57">
        <f>'BAR BB| Open rates'!AY6*0.8</f>
        <v>20640</v>
      </c>
      <c r="AJ7" s="57">
        <f>'BAR BB| Open rates'!AZ6*0.8</f>
        <v>20640</v>
      </c>
      <c r="AK7" s="57">
        <f>'BAR BB| Open rates'!BA6*0.8</f>
        <v>19040</v>
      </c>
      <c r="AL7" s="57">
        <f>'BAR BB| Open rates'!BB6*0.8</f>
        <v>19040</v>
      </c>
      <c r="AM7" s="57">
        <f>'BAR BB| Open rates'!BC6*0.8</f>
        <v>19040</v>
      </c>
      <c r="AN7" s="57">
        <f>'BAR BB| Open rates'!BD6*0.8</f>
        <v>19040</v>
      </c>
      <c r="AO7" s="57">
        <f>'BAR BB| Open rates'!BE6*0.8</f>
        <v>19040</v>
      </c>
      <c r="AP7" s="57">
        <f>'BAR BB| Open rates'!BF6*0.8</f>
        <v>20640</v>
      </c>
      <c r="AQ7" s="57">
        <f>'BAR BB| Open rates'!BG6*0.8</f>
        <v>20640</v>
      </c>
      <c r="AR7" s="57">
        <f>'BAR BB| Open rates'!BH6*0.8</f>
        <v>16480</v>
      </c>
      <c r="AS7" s="57">
        <f>'BAR BB| Open rates'!BI6*0.8</f>
        <v>16480</v>
      </c>
      <c r="AT7" s="57">
        <f>'BAR BB| Open rates'!BJ6*0.8</f>
        <v>16480</v>
      </c>
      <c r="AU7" s="57">
        <f>'BAR BB| Open rates'!BK6*0.8</f>
        <v>16480</v>
      </c>
      <c r="AV7" s="57">
        <f>'BAR BB| Open rates'!BL6*0.8</f>
        <v>16480</v>
      </c>
      <c r="AW7" s="57">
        <f>'BAR BB| Open rates'!BM6*0.8</f>
        <v>17440</v>
      </c>
      <c r="AX7" s="57">
        <f>'BAR BB| Open rates'!BN6*0.8</f>
        <v>17440</v>
      </c>
      <c r="AY7" s="57">
        <f>'BAR BB| Open rates'!BO6*0.8</f>
        <v>15680</v>
      </c>
      <c r="AZ7" s="57">
        <f>'BAR BB| Open rates'!BP6*0.8</f>
        <v>15680</v>
      </c>
    </row>
    <row r="8" spans="1:52" x14ac:dyDescent="0.2">
      <c r="A8" s="163"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row>
    <row r="9" spans="1:52" x14ac:dyDescent="0.2">
      <c r="A9" s="163">
        <v>1</v>
      </c>
      <c r="B9" s="57">
        <f>'BAR BB| Open rates'!R8*0.8</f>
        <v>19040</v>
      </c>
      <c r="C9" s="57">
        <f>'BAR BB| Open rates'!S8*0.8</f>
        <v>19040</v>
      </c>
      <c r="D9" s="57">
        <f>'BAR BB| Open rates'!T8*0.8</f>
        <v>19040</v>
      </c>
      <c r="E9" s="57">
        <f>'BAR BB| Open rates'!U8*0.8</f>
        <v>19040</v>
      </c>
      <c r="F9" s="57">
        <f>'BAR BB| Open rates'!V8*0.8</f>
        <v>19040</v>
      </c>
      <c r="G9" s="57">
        <f>'BAR BB| Open rates'!W8*0.8</f>
        <v>20640</v>
      </c>
      <c r="H9" s="57">
        <f>'BAR BB| Open rates'!X8*0.8</f>
        <v>20640</v>
      </c>
      <c r="I9" s="57">
        <f>'BAR BB| Open rates'!Y8*0.8</f>
        <v>19040</v>
      </c>
      <c r="J9" s="57">
        <f>'BAR BB| Open rates'!Z8*0.8</f>
        <v>19040</v>
      </c>
      <c r="K9" s="57">
        <f>'BAR BB| Open rates'!AA8*0.8</f>
        <v>19040</v>
      </c>
      <c r="L9" s="57">
        <f>'BAR BB| Open rates'!AB8*0.8</f>
        <v>19040</v>
      </c>
      <c r="M9" s="57">
        <f>'BAR BB| Open rates'!AC8*0.8</f>
        <v>19040</v>
      </c>
      <c r="N9" s="57">
        <f>'BAR BB| Open rates'!AD8*0.8</f>
        <v>20640</v>
      </c>
      <c r="O9" s="57">
        <f>'BAR BB| Open rates'!AE8*0.8</f>
        <v>20640</v>
      </c>
      <c r="P9" s="57">
        <f>'BAR BB| Open rates'!AF8*0.8</f>
        <v>19040</v>
      </c>
      <c r="Q9" s="57">
        <f>'BAR BB| Open rates'!AG8*0.8</f>
        <v>19040</v>
      </c>
      <c r="R9" s="57">
        <f>'BAR BB| Open rates'!AH8*0.8</f>
        <v>19040</v>
      </c>
      <c r="S9" s="57">
        <f>'BAR BB| Open rates'!AI8*0.8</f>
        <v>19040</v>
      </c>
      <c r="T9" s="57">
        <f>'BAR BB| Open rates'!AJ8*0.8</f>
        <v>19040</v>
      </c>
      <c r="U9" s="57">
        <f>'BAR BB| Open rates'!AK8*0.8</f>
        <v>20640</v>
      </c>
      <c r="V9" s="57">
        <f>'BAR BB| Open rates'!AL8*0.8</f>
        <v>20640</v>
      </c>
      <c r="W9" s="57">
        <f>'BAR BB| Open rates'!AM8*0.8</f>
        <v>19040</v>
      </c>
      <c r="X9" s="57">
        <f>'BAR BB| Open rates'!AN8*0.8</f>
        <v>19040</v>
      </c>
      <c r="Y9" s="57">
        <f>'BAR BB| Open rates'!AO8*0.8</f>
        <v>19040</v>
      </c>
      <c r="Z9" s="57">
        <f>'BAR BB| Open rates'!AP8*0.8</f>
        <v>19040</v>
      </c>
      <c r="AA9" s="57">
        <f>'BAR BB| Open rates'!AQ8*0.8</f>
        <v>19040</v>
      </c>
      <c r="AB9" s="57">
        <f>'BAR BB| Open rates'!AR8*0.8</f>
        <v>20640</v>
      </c>
      <c r="AC9" s="57">
        <f>'BAR BB| Open rates'!AS8*0.8</f>
        <v>20640</v>
      </c>
      <c r="AD9" s="57">
        <f>'BAR BB| Open rates'!AT8*0.8</f>
        <v>19040</v>
      </c>
      <c r="AE9" s="57">
        <f>'BAR BB| Open rates'!AU8*0.8</f>
        <v>19040</v>
      </c>
      <c r="AF9" s="57">
        <f>'BAR BB| Open rates'!AV8*0.8</f>
        <v>19040</v>
      </c>
      <c r="AG9" s="57">
        <f>'BAR BB| Open rates'!AW8*0.8</f>
        <v>19040</v>
      </c>
      <c r="AH9" s="57">
        <f>'BAR BB| Open rates'!AX8*0.8</f>
        <v>19040</v>
      </c>
      <c r="AI9" s="57">
        <f>'BAR BB| Open rates'!AY8*0.8</f>
        <v>20640</v>
      </c>
      <c r="AJ9" s="57">
        <f>'BAR BB| Open rates'!AZ8*0.8</f>
        <v>20640</v>
      </c>
      <c r="AK9" s="57">
        <f>'BAR BB| Open rates'!BA8*0.8</f>
        <v>19040</v>
      </c>
      <c r="AL9" s="57">
        <f>'BAR BB| Open rates'!BB8*0.8</f>
        <v>19040</v>
      </c>
      <c r="AM9" s="57">
        <f>'BAR BB| Open rates'!BC8*0.8</f>
        <v>19040</v>
      </c>
      <c r="AN9" s="57">
        <f>'BAR BB| Open rates'!BD8*0.8</f>
        <v>19040</v>
      </c>
      <c r="AO9" s="57">
        <f>'BAR BB| Open rates'!BE8*0.8</f>
        <v>19040</v>
      </c>
      <c r="AP9" s="57">
        <f>'BAR BB| Open rates'!BF8*0.8</f>
        <v>20640</v>
      </c>
      <c r="AQ9" s="57">
        <f>'BAR BB| Open rates'!BG8*0.8</f>
        <v>20640</v>
      </c>
      <c r="AR9" s="57">
        <f>'BAR BB| Open rates'!BH8*0.8</f>
        <v>16480</v>
      </c>
      <c r="AS9" s="57">
        <f>'BAR BB| Open rates'!BI8*0.8</f>
        <v>16480</v>
      </c>
      <c r="AT9" s="57">
        <f>'BAR BB| Open rates'!BJ8*0.8</f>
        <v>16480</v>
      </c>
      <c r="AU9" s="57">
        <f>'BAR BB| Open rates'!BK8*0.8</f>
        <v>16480</v>
      </c>
      <c r="AV9" s="57">
        <f>'BAR BB| Open rates'!BL8*0.8</f>
        <v>16480</v>
      </c>
      <c r="AW9" s="57">
        <f>'BAR BB| Open rates'!BM8*0.8</f>
        <v>17440</v>
      </c>
      <c r="AX9" s="57">
        <f>'BAR BB| Open rates'!BN8*0.8</f>
        <v>17440</v>
      </c>
      <c r="AY9" s="57">
        <f>'BAR BB| Open rates'!BO8*0.8</f>
        <v>15680</v>
      </c>
      <c r="AZ9" s="57">
        <f>'BAR BB| Open rates'!BP8*0.8</f>
        <v>15680</v>
      </c>
    </row>
    <row r="10" spans="1:52" x14ac:dyDescent="0.2">
      <c r="A10" s="163">
        <v>2</v>
      </c>
      <c r="B10" s="57">
        <f>'BAR BB| Open rates'!R9*0.8</f>
        <v>21440</v>
      </c>
      <c r="C10" s="57">
        <f>'BAR BB| Open rates'!S9*0.8</f>
        <v>21440</v>
      </c>
      <c r="D10" s="57">
        <f>'BAR BB| Open rates'!T9*0.8</f>
        <v>21440</v>
      </c>
      <c r="E10" s="57">
        <f>'BAR BB| Open rates'!U9*0.8</f>
        <v>21440</v>
      </c>
      <c r="F10" s="57">
        <f>'BAR BB| Open rates'!V9*0.8</f>
        <v>21440</v>
      </c>
      <c r="G10" s="57">
        <f>'BAR BB| Open rates'!W9*0.8</f>
        <v>23040</v>
      </c>
      <c r="H10" s="57">
        <f>'BAR BB| Open rates'!X9*0.8</f>
        <v>23040</v>
      </c>
      <c r="I10" s="57">
        <f>'BAR BB| Open rates'!Y9*0.8</f>
        <v>21440</v>
      </c>
      <c r="J10" s="57">
        <f>'BAR BB| Open rates'!Z9*0.8</f>
        <v>21440</v>
      </c>
      <c r="K10" s="57">
        <f>'BAR BB| Open rates'!AA9*0.8</f>
        <v>21440</v>
      </c>
      <c r="L10" s="57">
        <f>'BAR BB| Open rates'!AB9*0.8</f>
        <v>21440</v>
      </c>
      <c r="M10" s="57">
        <f>'BAR BB| Open rates'!AC9*0.8</f>
        <v>21440</v>
      </c>
      <c r="N10" s="57">
        <f>'BAR BB| Open rates'!AD9*0.8</f>
        <v>23040</v>
      </c>
      <c r="O10" s="57">
        <f>'BAR BB| Open rates'!AE9*0.8</f>
        <v>23040</v>
      </c>
      <c r="P10" s="57">
        <f>'BAR BB| Open rates'!AF9*0.8</f>
        <v>21440</v>
      </c>
      <c r="Q10" s="57">
        <f>'BAR BB| Open rates'!AG9*0.8</f>
        <v>21440</v>
      </c>
      <c r="R10" s="57">
        <f>'BAR BB| Open rates'!AH9*0.8</f>
        <v>21440</v>
      </c>
      <c r="S10" s="57">
        <f>'BAR BB| Open rates'!AI9*0.8</f>
        <v>21440</v>
      </c>
      <c r="T10" s="57">
        <f>'BAR BB| Open rates'!AJ9*0.8</f>
        <v>21440</v>
      </c>
      <c r="U10" s="57">
        <f>'BAR BB| Open rates'!AK9*0.8</f>
        <v>23040</v>
      </c>
      <c r="V10" s="57">
        <f>'BAR BB| Open rates'!AL9*0.8</f>
        <v>23040</v>
      </c>
      <c r="W10" s="57">
        <f>'BAR BB| Open rates'!AM9*0.8</f>
        <v>21440</v>
      </c>
      <c r="X10" s="57">
        <f>'BAR BB| Open rates'!AN9*0.8</f>
        <v>21440</v>
      </c>
      <c r="Y10" s="57">
        <f>'BAR BB| Open rates'!AO9*0.8</f>
        <v>21440</v>
      </c>
      <c r="Z10" s="57">
        <f>'BAR BB| Open rates'!AP9*0.8</f>
        <v>21440</v>
      </c>
      <c r="AA10" s="57">
        <f>'BAR BB| Open rates'!AQ9*0.8</f>
        <v>21440</v>
      </c>
      <c r="AB10" s="57">
        <f>'BAR BB| Open rates'!AR9*0.8</f>
        <v>23040</v>
      </c>
      <c r="AC10" s="57">
        <f>'BAR BB| Open rates'!AS9*0.8</f>
        <v>23040</v>
      </c>
      <c r="AD10" s="57">
        <f>'BAR BB| Open rates'!AT9*0.8</f>
        <v>21440</v>
      </c>
      <c r="AE10" s="57">
        <f>'BAR BB| Open rates'!AU9*0.8</f>
        <v>21440</v>
      </c>
      <c r="AF10" s="57">
        <f>'BAR BB| Open rates'!AV9*0.8</f>
        <v>21440</v>
      </c>
      <c r="AG10" s="57">
        <f>'BAR BB| Open rates'!AW9*0.8</f>
        <v>21440</v>
      </c>
      <c r="AH10" s="57">
        <f>'BAR BB| Open rates'!AX9*0.8</f>
        <v>21440</v>
      </c>
      <c r="AI10" s="57">
        <f>'BAR BB| Open rates'!AY9*0.8</f>
        <v>23040</v>
      </c>
      <c r="AJ10" s="57">
        <f>'BAR BB| Open rates'!AZ9*0.8</f>
        <v>23040</v>
      </c>
      <c r="AK10" s="57">
        <f>'BAR BB| Open rates'!BA9*0.8</f>
        <v>21440</v>
      </c>
      <c r="AL10" s="57">
        <f>'BAR BB| Open rates'!BB9*0.8</f>
        <v>21440</v>
      </c>
      <c r="AM10" s="57">
        <f>'BAR BB| Open rates'!BC9*0.8</f>
        <v>21440</v>
      </c>
      <c r="AN10" s="57">
        <f>'BAR BB| Open rates'!BD9*0.8</f>
        <v>21440</v>
      </c>
      <c r="AO10" s="57">
        <f>'BAR BB| Open rates'!BE9*0.8</f>
        <v>21440</v>
      </c>
      <c r="AP10" s="57">
        <f>'BAR BB| Open rates'!BF9*0.8</f>
        <v>23040</v>
      </c>
      <c r="AQ10" s="57">
        <f>'BAR BB| Open rates'!BG9*0.8</f>
        <v>23040</v>
      </c>
      <c r="AR10" s="57">
        <f>'BAR BB| Open rates'!BH9*0.8</f>
        <v>18880</v>
      </c>
      <c r="AS10" s="57">
        <f>'BAR BB| Open rates'!BI9*0.8</f>
        <v>18880</v>
      </c>
      <c r="AT10" s="57">
        <f>'BAR BB| Open rates'!BJ9*0.8</f>
        <v>18880</v>
      </c>
      <c r="AU10" s="57">
        <f>'BAR BB| Open rates'!BK9*0.8</f>
        <v>18880</v>
      </c>
      <c r="AV10" s="57">
        <f>'BAR BB| Open rates'!BL9*0.8</f>
        <v>18880</v>
      </c>
      <c r="AW10" s="57">
        <f>'BAR BB| Open rates'!BM9*0.8</f>
        <v>19840</v>
      </c>
      <c r="AX10" s="57">
        <f>'BAR BB| Open rates'!BN9*0.8</f>
        <v>19840</v>
      </c>
      <c r="AY10" s="57">
        <f>'BAR BB| Open rates'!BO9*0.8</f>
        <v>18080</v>
      </c>
      <c r="AZ10" s="57">
        <f>'BAR BB| Open rates'!BP9*0.8</f>
        <v>18080</v>
      </c>
    </row>
    <row r="11" spans="1:52" x14ac:dyDescent="0.2">
      <c r="A11" s="163" t="s">
        <v>176</v>
      </c>
    </row>
    <row r="12" spans="1:52" x14ac:dyDescent="0.2">
      <c r="A12" s="163">
        <v>1</v>
      </c>
      <c r="B12" s="57">
        <f>'BAR BB| Open rates'!R11*0.8</f>
        <v>22160</v>
      </c>
      <c r="C12" s="57">
        <f>'BAR BB| Open rates'!S11*0.8</f>
        <v>22160</v>
      </c>
      <c r="D12" s="57">
        <f>'BAR BB| Open rates'!T11*0.8</f>
        <v>22160</v>
      </c>
      <c r="E12" s="57">
        <f>'BAR BB| Open rates'!U11*0.8</f>
        <v>22160</v>
      </c>
      <c r="F12" s="57">
        <f>'BAR BB| Open rates'!V11*0.8</f>
        <v>22160</v>
      </c>
      <c r="G12" s="57">
        <f>'BAR BB| Open rates'!W11*0.8</f>
        <v>23760</v>
      </c>
      <c r="H12" s="57">
        <f>'BAR BB| Open rates'!X11*0.8</f>
        <v>23760</v>
      </c>
      <c r="I12" s="57">
        <f>'BAR BB| Open rates'!Y11*0.8</f>
        <v>22160</v>
      </c>
      <c r="J12" s="57">
        <f>'BAR BB| Open rates'!Z11*0.8</f>
        <v>22160</v>
      </c>
      <c r="K12" s="57">
        <f>'BAR BB| Open rates'!AA11*0.8</f>
        <v>22160</v>
      </c>
      <c r="L12" s="57">
        <f>'BAR BB| Open rates'!AB11*0.8</f>
        <v>22160</v>
      </c>
      <c r="M12" s="57">
        <f>'BAR BB| Open rates'!AC11*0.8</f>
        <v>22160</v>
      </c>
      <c r="N12" s="57">
        <f>'BAR BB| Open rates'!AD11*0.8</f>
        <v>23760</v>
      </c>
      <c r="O12" s="57">
        <f>'BAR BB| Open rates'!AE11*0.8</f>
        <v>23760</v>
      </c>
      <c r="P12" s="57">
        <f>'BAR BB| Open rates'!AF11*0.8</f>
        <v>22160</v>
      </c>
      <c r="Q12" s="57">
        <f>'BAR BB| Open rates'!AG11*0.8</f>
        <v>22160</v>
      </c>
      <c r="R12" s="57">
        <f>'BAR BB| Open rates'!AH11*0.8</f>
        <v>22160</v>
      </c>
      <c r="S12" s="57">
        <f>'BAR BB| Open rates'!AI11*0.8</f>
        <v>22160</v>
      </c>
      <c r="T12" s="57">
        <f>'BAR BB| Open rates'!AJ11*0.8</f>
        <v>22160</v>
      </c>
      <c r="U12" s="57">
        <f>'BAR BB| Open rates'!AK11*0.8</f>
        <v>23760</v>
      </c>
      <c r="V12" s="57">
        <f>'BAR BB| Open rates'!AL11*0.8</f>
        <v>23760</v>
      </c>
      <c r="W12" s="57">
        <f>'BAR BB| Open rates'!AM11*0.8</f>
        <v>22160</v>
      </c>
      <c r="X12" s="57">
        <f>'BAR BB| Open rates'!AN11*0.8</f>
        <v>22160</v>
      </c>
      <c r="Y12" s="57">
        <f>'BAR BB| Open rates'!AO11*0.8</f>
        <v>22160</v>
      </c>
      <c r="Z12" s="57">
        <f>'BAR BB| Open rates'!AP11*0.8</f>
        <v>22160</v>
      </c>
      <c r="AA12" s="57">
        <f>'BAR BB| Open rates'!AQ11*0.8</f>
        <v>22160</v>
      </c>
      <c r="AB12" s="57">
        <f>'BAR BB| Open rates'!AR11*0.8</f>
        <v>23760</v>
      </c>
      <c r="AC12" s="57">
        <f>'BAR BB| Open rates'!AS11*0.8</f>
        <v>23760</v>
      </c>
      <c r="AD12" s="57">
        <f>'BAR BB| Open rates'!AT11*0.8</f>
        <v>22160</v>
      </c>
      <c r="AE12" s="57">
        <f>'BAR BB| Open rates'!AU11*0.8</f>
        <v>22160</v>
      </c>
      <c r="AF12" s="57">
        <f>'BAR BB| Open rates'!AV11*0.8</f>
        <v>22160</v>
      </c>
      <c r="AG12" s="57">
        <f>'BAR BB| Open rates'!AW11*0.8</f>
        <v>22160</v>
      </c>
      <c r="AH12" s="57">
        <f>'BAR BB| Open rates'!AX11*0.8</f>
        <v>22160</v>
      </c>
      <c r="AI12" s="57">
        <f>'BAR BB| Open rates'!AY11*0.8</f>
        <v>23760</v>
      </c>
      <c r="AJ12" s="57">
        <f>'BAR BB| Open rates'!AZ11*0.8</f>
        <v>23760</v>
      </c>
      <c r="AK12" s="57">
        <f>'BAR BB| Open rates'!BA11*0.8</f>
        <v>22160</v>
      </c>
      <c r="AL12" s="57">
        <f>'BAR BB| Open rates'!BB11*0.8</f>
        <v>22160</v>
      </c>
      <c r="AM12" s="57">
        <f>'BAR BB| Open rates'!BC11*0.8</f>
        <v>22160</v>
      </c>
      <c r="AN12" s="57">
        <f>'BAR BB| Open rates'!BD11*0.8</f>
        <v>22160</v>
      </c>
      <c r="AO12" s="57">
        <f>'BAR BB| Open rates'!BE11*0.8</f>
        <v>22160</v>
      </c>
      <c r="AP12" s="57">
        <f>'BAR BB| Open rates'!BF11*0.8</f>
        <v>23760</v>
      </c>
      <c r="AQ12" s="57">
        <f>'BAR BB| Open rates'!BG11*0.8</f>
        <v>23760</v>
      </c>
      <c r="AR12" s="57">
        <f>'BAR BB| Open rates'!BH11*0.8</f>
        <v>19600</v>
      </c>
      <c r="AS12" s="57">
        <f>'BAR BB| Open rates'!BI11*0.8</f>
        <v>19600</v>
      </c>
      <c r="AT12" s="57">
        <f>'BAR BB| Open rates'!BJ11*0.8</f>
        <v>19600</v>
      </c>
      <c r="AU12" s="57">
        <f>'BAR BB| Open rates'!BK11*0.8</f>
        <v>19600</v>
      </c>
      <c r="AV12" s="57">
        <f>'BAR BB| Open rates'!BL11*0.8</f>
        <v>19600</v>
      </c>
      <c r="AW12" s="57">
        <f>'BAR BB| Open rates'!BM11*0.8</f>
        <v>20560</v>
      </c>
      <c r="AX12" s="57">
        <f>'BAR BB| Open rates'!BN11*0.8</f>
        <v>20560</v>
      </c>
      <c r="AY12" s="57">
        <f>'BAR BB| Open rates'!BO11*0.8</f>
        <v>18800</v>
      </c>
      <c r="AZ12" s="57">
        <f>'BAR BB| Open rates'!BP11*0.8</f>
        <v>18800</v>
      </c>
    </row>
    <row r="13" spans="1:52" x14ac:dyDescent="0.2">
      <c r="A13" s="163">
        <v>2</v>
      </c>
      <c r="B13" s="57">
        <f>'BAR BB| Open rates'!R12*0.8</f>
        <v>24560</v>
      </c>
      <c r="C13" s="57">
        <f>'BAR BB| Open rates'!S12*0.8</f>
        <v>24560</v>
      </c>
      <c r="D13" s="57">
        <f>'BAR BB| Open rates'!T12*0.8</f>
        <v>24560</v>
      </c>
      <c r="E13" s="57">
        <f>'BAR BB| Open rates'!U12*0.8</f>
        <v>24560</v>
      </c>
      <c r="F13" s="57">
        <f>'BAR BB| Open rates'!V12*0.8</f>
        <v>24560</v>
      </c>
      <c r="G13" s="57">
        <f>'BAR BB| Open rates'!W12*0.8</f>
        <v>26160</v>
      </c>
      <c r="H13" s="57">
        <f>'BAR BB| Open rates'!X12*0.8</f>
        <v>26160</v>
      </c>
      <c r="I13" s="57">
        <f>'BAR BB| Open rates'!Y12*0.8</f>
        <v>24560</v>
      </c>
      <c r="J13" s="57">
        <f>'BAR BB| Open rates'!Z12*0.8</f>
        <v>24560</v>
      </c>
      <c r="K13" s="57">
        <f>'BAR BB| Open rates'!AA12*0.8</f>
        <v>24560</v>
      </c>
      <c r="L13" s="57">
        <f>'BAR BB| Open rates'!AB12*0.8</f>
        <v>24560</v>
      </c>
      <c r="M13" s="57">
        <f>'BAR BB| Open rates'!AC12*0.8</f>
        <v>24560</v>
      </c>
      <c r="N13" s="57">
        <f>'BAR BB| Open rates'!AD12*0.8</f>
        <v>26160</v>
      </c>
      <c r="O13" s="57">
        <f>'BAR BB| Open rates'!AE12*0.8</f>
        <v>26160</v>
      </c>
      <c r="P13" s="57">
        <f>'BAR BB| Open rates'!AF12*0.8</f>
        <v>24560</v>
      </c>
      <c r="Q13" s="57">
        <f>'BAR BB| Open rates'!AG12*0.8</f>
        <v>24560</v>
      </c>
      <c r="R13" s="57">
        <f>'BAR BB| Open rates'!AH12*0.8</f>
        <v>24560</v>
      </c>
      <c r="S13" s="57">
        <f>'BAR BB| Open rates'!AI12*0.8</f>
        <v>24560</v>
      </c>
      <c r="T13" s="57">
        <f>'BAR BB| Open rates'!AJ12*0.8</f>
        <v>24560</v>
      </c>
      <c r="U13" s="57">
        <f>'BAR BB| Open rates'!AK12*0.8</f>
        <v>26160</v>
      </c>
      <c r="V13" s="57">
        <f>'BAR BB| Open rates'!AL12*0.8</f>
        <v>26160</v>
      </c>
      <c r="W13" s="57">
        <f>'BAR BB| Open rates'!AM12*0.8</f>
        <v>24560</v>
      </c>
      <c r="X13" s="57">
        <f>'BAR BB| Open rates'!AN12*0.8</f>
        <v>24560</v>
      </c>
      <c r="Y13" s="57">
        <f>'BAR BB| Open rates'!AO12*0.8</f>
        <v>24560</v>
      </c>
      <c r="Z13" s="57">
        <f>'BAR BB| Open rates'!AP12*0.8</f>
        <v>24560</v>
      </c>
      <c r="AA13" s="57">
        <f>'BAR BB| Open rates'!AQ12*0.8</f>
        <v>24560</v>
      </c>
      <c r="AB13" s="57">
        <f>'BAR BB| Open rates'!AR12*0.8</f>
        <v>26160</v>
      </c>
      <c r="AC13" s="57">
        <f>'BAR BB| Open rates'!AS12*0.8</f>
        <v>26160</v>
      </c>
      <c r="AD13" s="57">
        <f>'BAR BB| Open rates'!AT12*0.8</f>
        <v>24560</v>
      </c>
      <c r="AE13" s="57">
        <f>'BAR BB| Open rates'!AU12*0.8</f>
        <v>24560</v>
      </c>
      <c r="AF13" s="57">
        <f>'BAR BB| Open rates'!AV12*0.8</f>
        <v>24560</v>
      </c>
      <c r="AG13" s="57">
        <f>'BAR BB| Open rates'!AW12*0.8</f>
        <v>24560</v>
      </c>
      <c r="AH13" s="57">
        <f>'BAR BB| Open rates'!AX12*0.8</f>
        <v>24560</v>
      </c>
      <c r="AI13" s="57">
        <f>'BAR BB| Open rates'!AY12*0.8</f>
        <v>26160</v>
      </c>
      <c r="AJ13" s="57">
        <f>'BAR BB| Open rates'!AZ12*0.8</f>
        <v>26160</v>
      </c>
      <c r="AK13" s="57">
        <f>'BAR BB| Open rates'!BA12*0.8</f>
        <v>24560</v>
      </c>
      <c r="AL13" s="57">
        <f>'BAR BB| Open rates'!BB12*0.8</f>
        <v>24560</v>
      </c>
      <c r="AM13" s="57">
        <f>'BAR BB| Open rates'!BC12*0.8</f>
        <v>24560</v>
      </c>
      <c r="AN13" s="57">
        <f>'BAR BB| Open rates'!BD12*0.8</f>
        <v>24560</v>
      </c>
      <c r="AO13" s="57">
        <f>'BAR BB| Open rates'!BE12*0.8</f>
        <v>24560</v>
      </c>
      <c r="AP13" s="57">
        <f>'BAR BB| Open rates'!BF12*0.8</f>
        <v>26160</v>
      </c>
      <c r="AQ13" s="57">
        <f>'BAR BB| Open rates'!BG12*0.8</f>
        <v>26160</v>
      </c>
      <c r="AR13" s="57">
        <f>'BAR BB| Open rates'!BH12*0.8</f>
        <v>22000</v>
      </c>
      <c r="AS13" s="57">
        <f>'BAR BB| Open rates'!BI12*0.8</f>
        <v>22000</v>
      </c>
      <c r="AT13" s="57">
        <f>'BAR BB| Open rates'!BJ12*0.8</f>
        <v>22000</v>
      </c>
      <c r="AU13" s="57">
        <f>'BAR BB| Open rates'!BK12*0.8</f>
        <v>22000</v>
      </c>
      <c r="AV13" s="57">
        <f>'BAR BB| Open rates'!BL12*0.8</f>
        <v>22000</v>
      </c>
      <c r="AW13" s="57">
        <f>'BAR BB| Open rates'!BM12*0.8</f>
        <v>22960</v>
      </c>
      <c r="AX13" s="57">
        <f>'BAR BB| Open rates'!BN12*0.8</f>
        <v>22960</v>
      </c>
      <c r="AY13" s="57">
        <f>'BAR BB| Open rates'!BO12*0.8</f>
        <v>21200</v>
      </c>
      <c r="AZ13" s="57">
        <f>'BAR BB| Open rates'!BP12*0.8</f>
        <v>21200</v>
      </c>
    </row>
    <row r="14" spans="1:52" x14ac:dyDescent="0.2">
      <c r="A14" s="163"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row>
    <row r="15" spans="1:52" x14ac:dyDescent="0.2">
      <c r="A15" s="163">
        <v>1</v>
      </c>
      <c r="B15" s="57">
        <f>'BAR BB| Open rates'!R14*0.8</f>
        <v>30960</v>
      </c>
      <c r="C15" s="57">
        <f>'BAR BB| Open rates'!S14*0.8</f>
        <v>30960</v>
      </c>
      <c r="D15" s="57">
        <f>'BAR BB| Open rates'!T14*0.8</f>
        <v>30960</v>
      </c>
      <c r="E15" s="57">
        <f>'BAR BB| Open rates'!U14*0.8</f>
        <v>30960</v>
      </c>
      <c r="F15" s="57">
        <f>'BAR BB| Open rates'!V14*0.8</f>
        <v>30960</v>
      </c>
      <c r="G15" s="57">
        <f>'BAR BB| Open rates'!W14*0.8</f>
        <v>32560</v>
      </c>
      <c r="H15" s="57">
        <f>'BAR BB| Open rates'!X14*0.8</f>
        <v>32560</v>
      </c>
      <c r="I15" s="57">
        <f>'BAR BB| Open rates'!Y14*0.8</f>
        <v>30960</v>
      </c>
      <c r="J15" s="57">
        <f>'BAR BB| Open rates'!Z14*0.8</f>
        <v>30960</v>
      </c>
      <c r="K15" s="57">
        <f>'BAR BB| Open rates'!AA14*0.8</f>
        <v>30960</v>
      </c>
      <c r="L15" s="57">
        <f>'BAR BB| Open rates'!AB14*0.8</f>
        <v>30960</v>
      </c>
      <c r="M15" s="57">
        <f>'BAR BB| Open rates'!AC14*0.8</f>
        <v>30960</v>
      </c>
      <c r="N15" s="57">
        <f>'BAR BB| Open rates'!AD14*0.8</f>
        <v>32560</v>
      </c>
      <c r="O15" s="57">
        <f>'BAR BB| Open rates'!AE14*0.8</f>
        <v>32560</v>
      </c>
      <c r="P15" s="57">
        <f>'BAR BB| Open rates'!AF14*0.8</f>
        <v>30960</v>
      </c>
      <c r="Q15" s="57">
        <f>'BAR BB| Open rates'!AG14*0.8</f>
        <v>30960</v>
      </c>
      <c r="R15" s="57">
        <f>'BAR BB| Open rates'!AH14*0.8</f>
        <v>30960</v>
      </c>
      <c r="S15" s="57">
        <f>'BAR BB| Open rates'!AI14*0.8</f>
        <v>30960</v>
      </c>
      <c r="T15" s="57">
        <f>'BAR BB| Open rates'!AJ14*0.8</f>
        <v>30960</v>
      </c>
      <c r="U15" s="57">
        <f>'BAR BB| Open rates'!AK14*0.8</f>
        <v>32560</v>
      </c>
      <c r="V15" s="57">
        <f>'BAR BB| Open rates'!AL14*0.8</f>
        <v>32560</v>
      </c>
      <c r="W15" s="57">
        <f>'BAR BB| Open rates'!AM14*0.8</f>
        <v>30960</v>
      </c>
      <c r="X15" s="57">
        <f>'BAR BB| Open rates'!AN14*0.8</f>
        <v>30960</v>
      </c>
      <c r="Y15" s="57">
        <f>'BAR BB| Open rates'!AO14*0.8</f>
        <v>30960</v>
      </c>
      <c r="Z15" s="57">
        <f>'BAR BB| Open rates'!AP14*0.8</f>
        <v>30960</v>
      </c>
      <c r="AA15" s="57">
        <f>'BAR BB| Open rates'!AQ14*0.8</f>
        <v>30960</v>
      </c>
      <c r="AB15" s="57">
        <f>'BAR BB| Open rates'!AR14*0.8</f>
        <v>32560</v>
      </c>
      <c r="AC15" s="57">
        <f>'BAR BB| Open rates'!AS14*0.8</f>
        <v>32560</v>
      </c>
      <c r="AD15" s="57">
        <f>'BAR BB| Open rates'!AT14*0.8</f>
        <v>30960</v>
      </c>
      <c r="AE15" s="57">
        <f>'BAR BB| Open rates'!AU14*0.8</f>
        <v>30960</v>
      </c>
      <c r="AF15" s="57">
        <f>'BAR BB| Open rates'!AV14*0.8</f>
        <v>30960</v>
      </c>
      <c r="AG15" s="57">
        <f>'BAR BB| Open rates'!AW14*0.8</f>
        <v>30960</v>
      </c>
      <c r="AH15" s="57">
        <f>'BAR BB| Open rates'!AX14*0.8</f>
        <v>30960</v>
      </c>
      <c r="AI15" s="57">
        <f>'BAR BB| Open rates'!AY14*0.8</f>
        <v>32560</v>
      </c>
      <c r="AJ15" s="57">
        <f>'BAR BB| Open rates'!AZ14*0.8</f>
        <v>32560</v>
      </c>
      <c r="AK15" s="57">
        <f>'BAR BB| Open rates'!BA14*0.8</f>
        <v>30960</v>
      </c>
      <c r="AL15" s="57">
        <f>'BAR BB| Open rates'!BB14*0.8</f>
        <v>30960</v>
      </c>
      <c r="AM15" s="57">
        <f>'BAR BB| Open rates'!BC14*0.8</f>
        <v>30960</v>
      </c>
      <c r="AN15" s="57">
        <f>'BAR BB| Open rates'!BD14*0.8</f>
        <v>30960</v>
      </c>
      <c r="AO15" s="57">
        <f>'BAR BB| Open rates'!BE14*0.8</f>
        <v>30960</v>
      </c>
      <c r="AP15" s="57">
        <f>'BAR BB| Open rates'!BF14*0.8</f>
        <v>32560</v>
      </c>
      <c r="AQ15" s="57">
        <f>'BAR BB| Open rates'!BG14*0.8</f>
        <v>32560</v>
      </c>
      <c r="AR15" s="57">
        <f>'BAR BB| Open rates'!BH14*0.8</f>
        <v>28400</v>
      </c>
      <c r="AS15" s="57">
        <f>'BAR BB| Open rates'!BI14*0.8</f>
        <v>28400</v>
      </c>
      <c r="AT15" s="57">
        <f>'BAR BB| Open rates'!BJ14*0.8</f>
        <v>28400</v>
      </c>
      <c r="AU15" s="57">
        <f>'BAR BB| Open rates'!BK14*0.8</f>
        <v>28400</v>
      </c>
      <c r="AV15" s="57">
        <f>'BAR BB| Open rates'!BL14*0.8</f>
        <v>28400</v>
      </c>
      <c r="AW15" s="57">
        <f>'BAR BB| Open rates'!BM14*0.8</f>
        <v>29360</v>
      </c>
      <c r="AX15" s="57">
        <f>'BAR BB| Open rates'!BN14*0.8</f>
        <v>29360</v>
      </c>
      <c r="AY15" s="57">
        <f>'BAR BB| Open rates'!BO14*0.8</f>
        <v>27600</v>
      </c>
      <c r="AZ15" s="57">
        <f>'BAR BB| Open rates'!BP14*0.8</f>
        <v>27600</v>
      </c>
    </row>
    <row r="16" spans="1:52" x14ac:dyDescent="0.2">
      <c r="A16" s="163">
        <v>2</v>
      </c>
      <c r="B16" s="57">
        <f>'BAR BB| Open rates'!R15*0.8</f>
        <v>33360</v>
      </c>
      <c r="C16" s="57">
        <f>'BAR BB| Open rates'!S15*0.8</f>
        <v>33360</v>
      </c>
      <c r="D16" s="57">
        <f>'BAR BB| Open rates'!T15*0.8</f>
        <v>33360</v>
      </c>
      <c r="E16" s="57">
        <f>'BAR BB| Open rates'!U15*0.8</f>
        <v>33360</v>
      </c>
      <c r="F16" s="57">
        <f>'BAR BB| Open rates'!V15*0.8</f>
        <v>33360</v>
      </c>
      <c r="G16" s="57">
        <f>'BAR BB| Open rates'!W15*0.8</f>
        <v>34960</v>
      </c>
      <c r="H16" s="57">
        <f>'BAR BB| Open rates'!X15*0.8</f>
        <v>34960</v>
      </c>
      <c r="I16" s="57">
        <f>'BAR BB| Open rates'!Y15*0.8</f>
        <v>33360</v>
      </c>
      <c r="J16" s="57">
        <f>'BAR BB| Open rates'!Z15*0.8</f>
        <v>33360</v>
      </c>
      <c r="K16" s="57">
        <f>'BAR BB| Open rates'!AA15*0.8</f>
        <v>33360</v>
      </c>
      <c r="L16" s="57">
        <f>'BAR BB| Open rates'!AB15*0.8</f>
        <v>33360</v>
      </c>
      <c r="M16" s="57">
        <f>'BAR BB| Open rates'!AC15*0.8</f>
        <v>33360</v>
      </c>
      <c r="N16" s="57">
        <f>'BAR BB| Open rates'!AD15*0.8</f>
        <v>34960</v>
      </c>
      <c r="O16" s="57">
        <f>'BAR BB| Open rates'!AE15*0.8</f>
        <v>34960</v>
      </c>
      <c r="P16" s="57">
        <f>'BAR BB| Open rates'!AF15*0.8</f>
        <v>33360</v>
      </c>
      <c r="Q16" s="57">
        <f>'BAR BB| Open rates'!AG15*0.8</f>
        <v>33360</v>
      </c>
      <c r="R16" s="57">
        <f>'BAR BB| Open rates'!AH15*0.8</f>
        <v>33360</v>
      </c>
      <c r="S16" s="57">
        <f>'BAR BB| Open rates'!AI15*0.8</f>
        <v>33360</v>
      </c>
      <c r="T16" s="57">
        <f>'BAR BB| Open rates'!AJ15*0.8</f>
        <v>33360</v>
      </c>
      <c r="U16" s="57">
        <f>'BAR BB| Open rates'!AK15*0.8</f>
        <v>34960</v>
      </c>
      <c r="V16" s="57">
        <f>'BAR BB| Open rates'!AL15*0.8</f>
        <v>34960</v>
      </c>
      <c r="W16" s="57">
        <f>'BAR BB| Open rates'!AM15*0.8</f>
        <v>33360</v>
      </c>
      <c r="X16" s="57">
        <f>'BAR BB| Open rates'!AN15*0.8</f>
        <v>33360</v>
      </c>
      <c r="Y16" s="57">
        <f>'BAR BB| Open rates'!AO15*0.8</f>
        <v>33360</v>
      </c>
      <c r="Z16" s="57">
        <f>'BAR BB| Open rates'!AP15*0.8</f>
        <v>33360</v>
      </c>
      <c r="AA16" s="57">
        <f>'BAR BB| Open rates'!AQ15*0.8</f>
        <v>33360</v>
      </c>
      <c r="AB16" s="57">
        <f>'BAR BB| Open rates'!AR15*0.8</f>
        <v>34960</v>
      </c>
      <c r="AC16" s="57">
        <f>'BAR BB| Open rates'!AS15*0.8</f>
        <v>34960</v>
      </c>
      <c r="AD16" s="57">
        <f>'BAR BB| Open rates'!AT15*0.8</f>
        <v>33360</v>
      </c>
      <c r="AE16" s="57">
        <f>'BAR BB| Open rates'!AU15*0.8</f>
        <v>33360</v>
      </c>
      <c r="AF16" s="57">
        <f>'BAR BB| Open rates'!AV15*0.8</f>
        <v>33360</v>
      </c>
      <c r="AG16" s="57">
        <f>'BAR BB| Open rates'!AW15*0.8</f>
        <v>33360</v>
      </c>
      <c r="AH16" s="57">
        <f>'BAR BB| Open rates'!AX15*0.8</f>
        <v>33360</v>
      </c>
      <c r="AI16" s="57">
        <f>'BAR BB| Open rates'!AY15*0.8</f>
        <v>34960</v>
      </c>
      <c r="AJ16" s="57">
        <f>'BAR BB| Open rates'!AZ15*0.8</f>
        <v>34960</v>
      </c>
      <c r="AK16" s="57">
        <f>'BAR BB| Open rates'!BA15*0.8</f>
        <v>33360</v>
      </c>
      <c r="AL16" s="57">
        <f>'BAR BB| Open rates'!BB15*0.8</f>
        <v>33360</v>
      </c>
      <c r="AM16" s="57">
        <f>'BAR BB| Open rates'!BC15*0.8</f>
        <v>33360</v>
      </c>
      <c r="AN16" s="57">
        <f>'BAR BB| Open rates'!BD15*0.8</f>
        <v>33360</v>
      </c>
      <c r="AO16" s="57">
        <f>'BAR BB| Open rates'!BE15*0.8</f>
        <v>33360</v>
      </c>
      <c r="AP16" s="57">
        <f>'BAR BB| Open rates'!BF15*0.8</f>
        <v>34960</v>
      </c>
      <c r="AQ16" s="57">
        <f>'BAR BB| Open rates'!BG15*0.8</f>
        <v>34960</v>
      </c>
      <c r="AR16" s="57">
        <f>'BAR BB| Open rates'!BH15*0.8</f>
        <v>30800</v>
      </c>
      <c r="AS16" s="57">
        <f>'BAR BB| Open rates'!BI15*0.8</f>
        <v>30800</v>
      </c>
      <c r="AT16" s="57">
        <f>'BAR BB| Open rates'!BJ15*0.8</f>
        <v>30800</v>
      </c>
      <c r="AU16" s="57">
        <f>'BAR BB| Open rates'!BK15*0.8</f>
        <v>30800</v>
      </c>
      <c r="AV16" s="57">
        <f>'BAR BB| Open rates'!BL15*0.8</f>
        <v>30800</v>
      </c>
      <c r="AW16" s="57">
        <f>'BAR BB| Open rates'!BM15*0.8</f>
        <v>31760</v>
      </c>
      <c r="AX16" s="57">
        <f>'BAR BB| Open rates'!BN15*0.8</f>
        <v>31760</v>
      </c>
      <c r="AY16" s="57">
        <f>'BAR BB| Open rates'!BO15*0.8</f>
        <v>30000</v>
      </c>
      <c r="AZ16" s="57">
        <f>'BAR BB| Open rates'!BP15*0.8</f>
        <v>30000</v>
      </c>
    </row>
    <row r="17" spans="1:52" x14ac:dyDescent="0.2">
      <c r="A17" s="163" t="s">
        <v>178</v>
      </c>
    </row>
    <row r="18" spans="1:52" x14ac:dyDescent="0.2">
      <c r="A18" s="163">
        <v>1</v>
      </c>
      <c r="B18" s="57">
        <f>'BAR BB| Open rates'!R17*0.8</f>
        <v>31760</v>
      </c>
      <c r="C18" s="57">
        <f>'BAR BB| Open rates'!S17*0.8</f>
        <v>31760</v>
      </c>
      <c r="D18" s="57">
        <f>'BAR BB| Open rates'!T17*0.8</f>
        <v>31760</v>
      </c>
      <c r="E18" s="57">
        <f>'BAR BB| Open rates'!U17*0.8</f>
        <v>31760</v>
      </c>
      <c r="F18" s="57">
        <f>'BAR BB| Open rates'!V17*0.8</f>
        <v>31760</v>
      </c>
      <c r="G18" s="57">
        <f>'BAR BB| Open rates'!W17*0.8</f>
        <v>33360</v>
      </c>
      <c r="H18" s="57">
        <f>'BAR BB| Open rates'!X17*0.8</f>
        <v>33360</v>
      </c>
      <c r="I18" s="57">
        <f>'BAR BB| Open rates'!Y17*0.8</f>
        <v>31760</v>
      </c>
      <c r="J18" s="57">
        <f>'BAR BB| Open rates'!Z17*0.8</f>
        <v>31760</v>
      </c>
      <c r="K18" s="57">
        <f>'BAR BB| Open rates'!AA17*0.8</f>
        <v>31760</v>
      </c>
      <c r="L18" s="57">
        <f>'BAR BB| Open rates'!AB17*0.8</f>
        <v>31760</v>
      </c>
      <c r="M18" s="57">
        <f>'BAR BB| Open rates'!AC17*0.8</f>
        <v>31760</v>
      </c>
      <c r="N18" s="57">
        <f>'BAR BB| Open rates'!AD17*0.8</f>
        <v>33360</v>
      </c>
      <c r="O18" s="57">
        <f>'BAR BB| Open rates'!AE17*0.8</f>
        <v>33360</v>
      </c>
      <c r="P18" s="57">
        <f>'BAR BB| Open rates'!AF17*0.8</f>
        <v>31760</v>
      </c>
      <c r="Q18" s="57">
        <f>'BAR BB| Open rates'!AG17*0.8</f>
        <v>31760</v>
      </c>
      <c r="R18" s="57">
        <f>'BAR BB| Open rates'!AH17*0.8</f>
        <v>31760</v>
      </c>
      <c r="S18" s="57">
        <f>'BAR BB| Open rates'!AI17*0.8</f>
        <v>31760</v>
      </c>
      <c r="T18" s="57">
        <f>'BAR BB| Open rates'!AJ17*0.8</f>
        <v>31760</v>
      </c>
      <c r="U18" s="57">
        <f>'BAR BB| Open rates'!AK17*0.8</f>
        <v>33360</v>
      </c>
      <c r="V18" s="57">
        <f>'BAR BB| Open rates'!AL17*0.8</f>
        <v>33360</v>
      </c>
      <c r="W18" s="57">
        <f>'BAR BB| Open rates'!AM17*0.8</f>
        <v>31760</v>
      </c>
      <c r="X18" s="57">
        <f>'BAR BB| Open rates'!AN17*0.8</f>
        <v>31760</v>
      </c>
      <c r="Y18" s="57">
        <f>'BAR BB| Open rates'!AO17*0.8</f>
        <v>31760</v>
      </c>
      <c r="Z18" s="57">
        <f>'BAR BB| Open rates'!AP17*0.8</f>
        <v>31760</v>
      </c>
      <c r="AA18" s="57">
        <f>'BAR BB| Open rates'!AQ17*0.8</f>
        <v>31760</v>
      </c>
      <c r="AB18" s="57">
        <f>'BAR BB| Open rates'!AR17*0.8</f>
        <v>33360</v>
      </c>
      <c r="AC18" s="57">
        <f>'BAR BB| Open rates'!AS17*0.8</f>
        <v>33360</v>
      </c>
      <c r="AD18" s="57">
        <f>'BAR BB| Open rates'!AT17*0.8</f>
        <v>31760</v>
      </c>
      <c r="AE18" s="57">
        <f>'BAR BB| Open rates'!AU17*0.8</f>
        <v>31760</v>
      </c>
      <c r="AF18" s="57">
        <f>'BAR BB| Open rates'!AV17*0.8</f>
        <v>31760</v>
      </c>
      <c r="AG18" s="57">
        <f>'BAR BB| Open rates'!AW17*0.8</f>
        <v>31760</v>
      </c>
      <c r="AH18" s="57">
        <f>'BAR BB| Open rates'!AX17*0.8</f>
        <v>31760</v>
      </c>
      <c r="AI18" s="57">
        <f>'BAR BB| Open rates'!AY17*0.8</f>
        <v>33360</v>
      </c>
      <c r="AJ18" s="57">
        <f>'BAR BB| Open rates'!AZ17*0.8</f>
        <v>33360</v>
      </c>
      <c r="AK18" s="57">
        <f>'BAR BB| Open rates'!BA17*0.8</f>
        <v>31760</v>
      </c>
      <c r="AL18" s="57">
        <f>'BAR BB| Open rates'!BB17*0.8</f>
        <v>31760</v>
      </c>
      <c r="AM18" s="57">
        <f>'BAR BB| Open rates'!BC17*0.8</f>
        <v>31760</v>
      </c>
      <c r="AN18" s="57">
        <f>'BAR BB| Open rates'!BD17*0.8</f>
        <v>31760</v>
      </c>
      <c r="AO18" s="57">
        <f>'BAR BB| Open rates'!BE17*0.8</f>
        <v>31760</v>
      </c>
      <c r="AP18" s="57">
        <f>'BAR BB| Open rates'!BF17*0.8</f>
        <v>33360</v>
      </c>
      <c r="AQ18" s="57">
        <f>'BAR BB| Open rates'!BG17*0.8</f>
        <v>33360</v>
      </c>
      <c r="AR18" s="57">
        <f>'BAR BB| Open rates'!BH17*0.8</f>
        <v>29200</v>
      </c>
      <c r="AS18" s="57">
        <f>'BAR BB| Open rates'!BI17*0.8</f>
        <v>29200</v>
      </c>
      <c r="AT18" s="57">
        <f>'BAR BB| Open rates'!BJ17*0.8</f>
        <v>29200</v>
      </c>
      <c r="AU18" s="57">
        <f>'BAR BB| Open rates'!BK17*0.8</f>
        <v>29200</v>
      </c>
      <c r="AV18" s="57">
        <f>'BAR BB| Open rates'!BL17*0.8</f>
        <v>29200</v>
      </c>
      <c r="AW18" s="57">
        <f>'BAR BB| Open rates'!BM17*0.8</f>
        <v>30160</v>
      </c>
      <c r="AX18" s="57">
        <f>'BAR BB| Open rates'!BN17*0.8</f>
        <v>30160</v>
      </c>
      <c r="AY18" s="57">
        <f>'BAR BB| Open rates'!BO17*0.8</f>
        <v>28400</v>
      </c>
      <c r="AZ18" s="57">
        <f>'BAR BB| Open rates'!BP17*0.8</f>
        <v>28400</v>
      </c>
    </row>
    <row r="19" spans="1:52" x14ac:dyDescent="0.2">
      <c r="A19" s="163">
        <v>2</v>
      </c>
      <c r="B19" s="57">
        <f>'BAR BB| Open rates'!R18*0.8</f>
        <v>34160</v>
      </c>
      <c r="C19" s="57">
        <f>'BAR BB| Open rates'!S18*0.8</f>
        <v>34160</v>
      </c>
      <c r="D19" s="57">
        <f>'BAR BB| Open rates'!T18*0.8</f>
        <v>34160</v>
      </c>
      <c r="E19" s="57">
        <f>'BAR BB| Open rates'!U18*0.8</f>
        <v>34160</v>
      </c>
      <c r="F19" s="57">
        <f>'BAR BB| Open rates'!V18*0.8</f>
        <v>34160</v>
      </c>
      <c r="G19" s="57">
        <f>'BAR BB| Open rates'!W18*0.8</f>
        <v>35760</v>
      </c>
      <c r="H19" s="57">
        <f>'BAR BB| Open rates'!X18*0.8</f>
        <v>35760</v>
      </c>
      <c r="I19" s="57">
        <f>'BAR BB| Open rates'!Y18*0.8</f>
        <v>34160</v>
      </c>
      <c r="J19" s="57">
        <f>'BAR BB| Open rates'!Z18*0.8</f>
        <v>34160</v>
      </c>
      <c r="K19" s="57">
        <f>'BAR BB| Open rates'!AA18*0.8</f>
        <v>34160</v>
      </c>
      <c r="L19" s="57">
        <f>'BAR BB| Open rates'!AB18*0.8</f>
        <v>34160</v>
      </c>
      <c r="M19" s="57">
        <f>'BAR BB| Open rates'!AC18*0.8</f>
        <v>34160</v>
      </c>
      <c r="N19" s="57">
        <f>'BAR BB| Open rates'!AD18*0.8</f>
        <v>35760</v>
      </c>
      <c r="O19" s="57">
        <f>'BAR BB| Open rates'!AE18*0.8</f>
        <v>35760</v>
      </c>
      <c r="P19" s="57">
        <f>'BAR BB| Open rates'!AF18*0.8</f>
        <v>34160</v>
      </c>
      <c r="Q19" s="57">
        <f>'BAR BB| Open rates'!AG18*0.8</f>
        <v>34160</v>
      </c>
      <c r="R19" s="57">
        <f>'BAR BB| Open rates'!AH18*0.8</f>
        <v>34160</v>
      </c>
      <c r="S19" s="57">
        <f>'BAR BB| Open rates'!AI18*0.8</f>
        <v>34160</v>
      </c>
      <c r="T19" s="57">
        <f>'BAR BB| Open rates'!AJ18*0.8</f>
        <v>34160</v>
      </c>
      <c r="U19" s="57">
        <f>'BAR BB| Open rates'!AK18*0.8</f>
        <v>35760</v>
      </c>
      <c r="V19" s="57">
        <f>'BAR BB| Open rates'!AL18*0.8</f>
        <v>35760</v>
      </c>
      <c r="W19" s="57">
        <f>'BAR BB| Open rates'!AM18*0.8</f>
        <v>34160</v>
      </c>
      <c r="X19" s="57">
        <f>'BAR BB| Open rates'!AN18*0.8</f>
        <v>34160</v>
      </c>
      <c r="Y19" s="57">
        <f>'BAR BB| Open rates'!AO18*0.8</f>
        <v>34160</v>
      </c>
      <c r="Z19" s="57">
        <f>'BAR BB| Open rates'!AP18*0.8</f>
        <v>34160</v>
      </c>
      <c r="AA19" s="57">
        <f>'BAR BB| Open rates'!AQ18*0.8</f>
        <v>34160</v>
      </c>
      <c r="AB19" s="57">
        <f>'BAR BB| Open rates'!AR18*0.8</f>
        <v>35760</v>
      </c>
      <c r="AC19" s="57">
        <f>'BAR BB| Open rates'!AS18*0.8</f>
        <v>35760</v>
      </c>
      <c r="AD19" s="57">
        <f>'BAR BB| Open rates'!AT18*0.8</f>
        <v>34160</v>
      </c>
      <c r="AE19" s="57">
        <f>'BAR BB| Open rates'!AU18*0.8</f>
        <v>34160</v>
      </c>
      <c r="AF19" s="57">
        <f>'BAR BB| Open rates'!AV18*0.8</f>
        <v>34160</v>
      </c>
      <c r="AG19" s="57">
        <f>'BAR BB| Open rates'!AW18*0.8</f>
        <v>34160</v>
      </c>
      <c r="AH19" s="57">
        <f>'BAR BB| Open rates'!AX18*0.8</f>
        <v>34160</v>
      </c>
      <c r="AI19" s="57">
        <f>'BAR BB| Open rates'!AY18*0.8</f>
        <v>35760</v>
      </c>
      <c r="AJ19" s="57">
        <f>'BAR BB| Open rates'!AZ18*0.8</f>
        <v>35760</v>
      </c>
      <c r="AK19" s="57">
        <f>'BAR BB| Open rates'!BA18*0.8</f>
        <v>34160</v>
      </c>
      <c r="AL19" s="57">
        <f>'BAR BB| Open rates'!BB18*0.8</f>
        <v>34160</v>
      </c>
      <c r="AM19" s="57">
        <f>'BAR BB| Open rates'!BC18*0.8</f>
        <v>34160</v>
      </c>
      <c r="AN19" s="57">
        <f>'BAR BB| Open rates'!BD18*0.8</f>
        <v>34160</v>
      </c>
      <c r="AO19" s="57">
        <f>'BAR BB| Open rates'!BE18*0.8</f>
        <v>34160</v>
      </c>
      <c r="AP19" s="57">
        <f>'BAR BB| Open rates'!BF18*0.8</f>
        <v>35760</v>
      </c>
      <c r="AQ19" s="57">
        <f>'BAR BB| Open rates'!BG18*0.8</f>
        <v>35760</v>
      </c>
      <c r="AR19" s="57">
        <f>'BAR BB| Open rates'!BH18*0.8</f>
        <v>31600</v>
      </c>
      <c r="AS19" s="57">
        <f>'BAR BB| Open rates'!BI18*0.8</f>
        <v>31600</v>
      </c>
      <c r="AT19" s="57">
        <f>'BAR BB| Open rates'!BJ18*0.8</f>
        <v>31600</v>
      </c>
      <c r="AU19" s="57">
        <f>'BAR BB| Open rates'!BK18*0.8</f>
        <v>31600</v>
      </c>
      <c r="AV19" s="57">
        <f>'BAR BB| Open rates'!BL18*0.8</f>
        <v>31600</v>
      </c>
      <c r="AW19" s="57">
        <f>'BAR BB| Open rates'!BM18*0.8</f>
        <v>32560</v>
      </c>
      <c r="AX19" s="57">
        <f>'BAR BB| Open rates'!BN18*0.8</f>
        <v>32560</v>
      </c>
      <c r="AY19" s="57">
        <f>'BAR BB| Open rates'!BO18*0.8</f>
        <v>30800</v>
      </c>
      <c r="AZ19" s="57">
        <f>'BAR BB| Open rates'!BP18*0.8</f>
        <v>30800</v>
      </c>
    </row>
    <row r="20" spans="1:52" x14ac:dyDescent="0.2">
      <c r="A20" s="163"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row>
    <row r="21" spans="1:52" x14ac:dyDescent="0.2">
      <c r="A21" s="163">
        <v>1</v>
      </c>
      <c r="B21" s="57">
        <f>'BAR BB| Open rates'!R20*0.8</f>
        <v>32560</v>
      </c>
      <c r="C21" s="57">
        <f>'BAR BB| Open rates'!S20*0.8</f>
        <v>32560</v>
      </c>
      <c r="D21" s="57">
        <f>'BAR BB| Open rates'!T20*0.8</f>
        <v>32560</v>
      </c>
      <c r="E21" s="57">
        <f>'BAR BB| Open rates'!U20*0.8</f>
        <v>32560</v>
      </c>
      <c r="F21" s="57">
        <f>'BAR BB| Open rates'!V20*0.8</f>
        <v>32560</v>
      </c>
      <c r="G21" s="57">
        <f>'BAR BB| Open rates'!W20*0.8</f>
        <v>34160</v>
      </c>
      <c r="H21" s="57">
        <f>'BAR BB| Open rates'!X20*0.8</f>
        <v>34160</v>
      </c>
      <c r="I21" s="57">
        <f>'BAR BB| Open rates'!Y20*0.8</f>
        <v>32560</v>
      </c>
      <c r="J21" s="57">
        <f>'BAR BB| Open rates'!Z20*0.8</f>
        <v>32560</v>
      </c>
      <c r="K21" s="57">
        <f>'BAR BB| Open rates'!AA20*0.8</f>
        <v>32560</v>
      </c>
      <c r="L21" s="57">
        <f>'BAR BB| Open rates'!AB20*0.8</f>
        <v>32560</v>
      </c>
      <c r="M21" s="57">
        <f>'BAR BB| Open rates'!AC20*0.8</f>
        <v>32560</v>
      </c>
      <c r="N21" s="57">
        <f>'BAR BB| Open rates'!AD20*0.8</f>
        <v>34160</v>
      </c>
      <c r="O21" s="57">
        <f>'BAR BB| Open rates'!AE20*0.8</f>
        <v>34160</v>
      </c>
      <c r="P21" s="57">
        <f>'BAR BB| Open rates'!AF20*0.8</f>
        <v>32560</v>
      </c>
      <c r="Q21" s="57">
        <f>'BAR BB| Open rates'!AG20*0.8</f>
        <v>32560</v>
      </c>
      <c r="R21" s="57">
        <f>'BAR BB| Open rates'!AH20*0.8</f>
        <v>32560</v>
      </c>
      <c r="S21" s="57">
        <f>'BAR BB| Open rates'!AI20*0.8</f>
        <v>32560</v>
      </c>
      <c r="T21" s="57">
        <f>'BAR BB| Open rates'!AJ20*0.8</f>
        <v>32560</v>
      </c>
      <c r="U21" s="57">
        <f>'BAR BB| Open rates'!AK20*0.8</f>
        <v>34160</v>
      </c>
      <c r="V21" s="57">
        <f>'BAR BB| Open rates'!AL20*0.8</f>
        <v>34160</v>
      </c>
      <c r="W21" s="57">
        <f>'BAR BB| Open rates'!AM20*0.8</f>
        <v>32560</v>
      </c>
      <c r="X21" s="57">
        <f>'BAR BB| Open rates'!AN20*0.8</f>
        <v>32560</v>
      </c>
      <c r="Y21" s="57">
        <f>'BAR BB| Open rates'!AO20*0.8</f>
        <v>32560</v>
      </c>
      <c r="Z21" s="57">
        <f>'BAR BB| Open rates'!AP20*0.8</f>
        <v>32560</v>
      </c>
      <c r="AA21" s="57">
        <f>'BAR BB| Open rates'!AQ20*0.8</f>
        <v>32560</v>
      </c>
      <c r="AB21" s="57">
        <f>'BAR BB| Open rates'!AR20*0.8</f>
        <v>34160</v>
      </c>
      <c r="AC21" s="57">
        <f>'BAR BB| Open rates'!AS20*0.8</f>
        <v>34160</v>
      </c>
      <c r="AD21" s="57">
        <f>'BAR BB| Open rates'!AT20*0.8</f>
        <v>32560</v>
      </c>
      <c r="AE21" s="57">
        <f>'BAR BB| Open rates'!AU20*0.8</f>
        <v>32560</v>
      </c>
      <c r="AF21" s="57">
        <f>'BAR BB| Open rates'!AV20*0.8</f>
        <v>32560</v>
      </c>
      <c r="AG21" s="57">
        <f>'BAR BB| Open rates'!AW20*0.8</f>
        <v>32560</v>
      </c>
      <c r="AH21" s="57">
        <f>'BAR BB| Open rates'!AX20*0.8</f>
        <v>32560</v>
      </c>
      <c r="AI21" s="57">
        <f>'BAR BB| Open rates'!AY20*0.8</f>
        <v>34160</v>
      </c>
      <c r="AJ21" s="57">
        <f>'BAR BB| Open rates'!AZ20*0.8</f>
        <v>34160</v>
      </c>
      <c r="AK21" s="57">
        <f>'BAR BB| Open rates'!BA20*0.8</f>
        <v>32560</v>
      </c>
      <c r="AL21" s="57">
        <f>'BAR BB| Open rates'!BB20*0.8</f>
        <v>32560</v>
      </c>
      <c r="AM21" s="57">
        <f>'BAR BB| Open rates'!BC20*0.8</f>
        <v>32560</v>
      </c>
      <c r="AN21" s="57">
        <f>'BAR BB| Open rates'!BD20*0.8</f>
        <v>32560</v>
      </c>
      <c r="AO21" s="57">
        <f>'BAR BB| Open rates'!BE20*0.8</f>
        <v>32560</v>
      </c>
      <c r="AP21" s="57">
        <f>'BAR BB| Open rates'!BF20*0.8</f>
        <v>34160</v>
      </c>
      <c r="AQ21" s="57">
        <f>'BAR BB| Open rates'!BG20*0.8</f>
        <v>34160</v>
      </c>
      <c r="AR21" s="57">
        <f>'BAR BB| Open rates'!BH20*0.8</f>
        <v>30000</v>
      </c>
      <c r="AS21" s="57">
        <f>'BAR BB| Open rates'!BI20*0.8</f>
        <v>30000</v>
      </c>
      <c r="AT21" s="57">
        <f>'BAR BB| Open rates'!BJ20*0.8</f>
        <v>30000</v>
      </c>
      <c r="AU21" s="57">
        <f>'BAR BB| Open rates'!BK20*0.8</f>
        <v>30000</v>
      </c>
      <c r="AV21" s="57">
        <f>'BAR BB| Open rates'!BL20*0.8</f>
        <v>30000</v>
      </c>
      <c r="AW21" s="57">
        <f>'BAR BB| Open rates'!BM20*0.8</f>
        <v>30960</v>
      </c>
      <c r="AX21" s="57">
        <f>'BAR BB| Open rates'!BN20*0.8</f>
        <v>30960</v>
      </c>
      <c r="AY21" s="57">
        <f>'BAR BB| Open rates'!BO20*0.8</f>
        <v>29200</v>
      </c>
      <c r="AZ21" s="57">
        <f>'BAR BB| Open rates'!BP20*0.8</f>
        <v>29200</v>
      </c>
    </row>
    <row r="22" spans="1:52" x14ac:dyDescent="0.2">
      <c r="A22" s="163">
        <v>2</v>
      </c>
      <c r="B22" s="57">
        <f>'BAR BB| Open rates'!R21*0.8</f>
        <v>34960</v>
      </c>
      <c r="C22" s="57">
        <f>'BAR BB| Open rates'!S21*0.8</f>
        <v>34960</v>
      </c>
      <c r="D22" s="57">
        <f>'BAR BB| Open rates'!T21*0.8</f>
        <v>34960</v>
      </c>
      <c r="E22" s="57">
        <f>'BAR BB| Open rates'!U21*0.8</f>
        <v>34960</v>
      </c>
      <c r="F22" s="57">
        <f>'BAR BB| Open rates'!V21*0.8</f>
        <v>34960</v>
      </c>
      <c r="G22" s="57">
        <f>'BAR BB| Open rates'!W21*0.8</f>
        <v>36560</v>
      </c>
      <c r="H22" s="57">
        <f>'BAR BB| Open rates'!X21*0.8</f>
        <v>36560</v>
      </c>
      <c r="I22" s="57">
        <f>'BAR BB| Open rates'!Y21*0.8</f>
        <v>34960</v>
      </c>
      <c r="J22" s="57">
        <f>'BAR BB| Open rates'!Z21*0.8</f>
        <v>34960</v>
      </c>
      <c r="K22" s="57">
        <f>'BAR BB| Open rates'!AA21*0.8</f>
        <v>34960</v>
      </c>
      <c r="L22" s="57">
        <f>'BAR BB| Open rates'!AB21*0.8</f>
        <v>34960</v>
      </c>
      <c r="M22" s="57">
        <f>'BAR BB| Open rates'!AC21*0.8</f>
        <v>34960</v>
      </c>
      <c r="N22" s="57">
        <f>'BAR BB| Open rates'!AD21*0.8</f>
        <v>36560</v>
      </c>
      <c r="O22" s="57">
        <f>'BAR BB| Open rates'!AE21*0.8</f>
        <v>36560</v>
      </c>
      <c r="P22" s="57">
        <f>'BAR BB| Open rates'!AF21*0.8</f>
        <v>34960</v>
      </c>
      <c r="Q22" s="57">
        <f>'BAR BB| Open rates'!AG21*0.8</f>
        <v>34960</v>
      </c>
      <c r="R22" s="57">
        <f>'BAR BB| Open rates'!AH21*0.8</f>
        <v>34960</v>
      </c>
      <c r="S22" s="57">
        <f>'BAR BB| Open rates'!AI21*0.8</f>
        <v>34960</v>
      </c>
      <c r="T22" s="57">
        <f>'BAR BB| Open rates'!AJ21*0.8</f>
        <v>34960</v>
      </c>
      <c r="U22" s="57">
        <f>'BAR BB| Open rates'!AK21*0.8</f>
        <v>36560</v>
      </c>
      <c r="V22" s="57">
        <f>'BAR BB| Open rates'!AL21*0.8</f>
        <v>36560</v>
      </c>
      <c r="W22" s="57">
        <f>'BAR BB| Open rates'!AM21*0.8</f>
        <v>34960</v>
      </c>
      <c r="X22" s="57">
        <f>'BAR BB| Open rates'!AN21*0.8</f>
        <v>34960</v>
      </c>
      <c r="Y22" s="57">
        <f>'BAR BB| Open rates'!AO21*0.8</f>
        <v>34960</v>
      </c>
      <c r="Z22" s="57">
        <f>'BAR BB| Open rates'!AP21*0.8</f>
        <v>34960</v>
      </c>
      <c r="AA22" s="57">
        <f>'BAR BB| Open rates'!AQ21*0.8</f>
        <v>34960</v>
      </c>
      <c r="AB22" s="57">
        <f>'BAR BB| Open rates'!AR21*0.8</f>
        <v>36560</v>
      </c>
      <c r="AC22" s="57">
        <f>'BAR BB| Open rates'!AS21*0.8</f>
        <v>36560</v>
      </c>
      <c r="AD22" s="57">
        <f>'BAR BB| Open rates'!AT21*0.8</f>
        <v>34960</v>
      </c>
      <c r="AE22" s="57">
        <f>'BAR BB| Open rates'!AU21*0.8</f>
        <v>34960</v>
      </c>
      <c r="AF22" s="57">
        <f>'BAR BB| Open rates'!AV21*0.8</f>
        <v>34960</v>
      </c>
      <c r="AG22" s="57">
        <f>'BAR BB| Open rates'!AW21*0.8</f>
        <v>34960</v>
      </c>
      <c r="AH22" s="57">
        <f>'BAR BB| Open rates'!AX21*0.8</f>
        <v>34960</v>
      </c>
      <c r="AI22" s="57">
        <f>'BAR BB| Open rates'!AY21*0.8</f>
        <v>36560</v>
      </c>
      <c r="AJ22" s="57">
        <f>'BAR BB| Open rates'!AZ21*0.8</f>
        <v>36560</v>
      </c>
      <c r="AK22" s="57">
        <f>'BAR BB| Open rates'!BA21*0.8</f>
        <v>34960</v>
      </c>
      <c r="AL22" s="57">
        <f>'BAR BB| Open rates'!BB21*0.8</f>
        <v>34960</v>
      </c>
      <c r="AM22" s="57">
        <f>'BAR BB| Open rates'!BC21*0.8</f>
        <v>34960</v>
      </c>
      <c r="AN22" s="57">
        <f>'BAR BB| Open rates'!BD21*0.8</f>
        <v>34960</v>
      </c>
      <c r="AO22" s="57">
        <f>'BAR BB| Open rates'!BE21*0.8</f>
        <v>34960</v>
      </c>
      <c r="AP22" s="57">
        <f>'BAR BB| Open rates'!BF21*0.8</f>
        <v>36560</v>
      </c>
      <c r="AQ22" s="57">
        <f>'BAR BB| Open rates'!BG21*0.8</f>
        <v>36560</v>
      </c>
      <c r="AR22" s="57">
        <f>'BAR BB| Open rates'!BH21*0.8</f>
        <v>32400</v>
      </c>
      <c r="AS22" s="57">
        <f>'BAR BB| Open rates'!BI21*0.8</f>
        <v>32400</v>
      </c>
      <c r="AT22" s="57">
        <f>'BAR BB| Open rates'!BJ21*0.8</f>
        <v>32400</v>
      </c>
      <c r="AU22" s="57">
        <f>'BAR BB| Open rates'!BK21*0.8</f>
        <v>32400</v>
      </c>
      <c r="AV22" s="57">
        <f>'BAR BB| Open rates'!BL21*0.8</f>
        <v>32400</v>
      </c>
      <c r="AW22" s="57">
        <f>'BAR BB| Open rates'!BM21*0.8</f>
        <v>33360</v>
      </c>
      <c r="AX22" s="57">
        <f>'BAR BB| Open rates'!BN21*0.8</f>
        <v>33360</v>
      </c>
      <c r="AY22" s="57">
        <f>'BAR BB| Open rates'!BO21*0.8</f>
        <v>31600</v>
      </c>
      <c r="AZ22" s="57">
        <f>'BAR BB| Open rates'!BP21*0.8</f>
        <v>31600</v>
      </c>
    </row>
    <row r="23" spans="1:52" x14ac:dyDescent="0.2">
      <c r="A23" s="163" t="s">
        <v>180</v>
      </c>
    </row>
    <row r="24" spans="1:52" x14ac:dyDescent="0.2">
      <c r="A24" s="163">
        <v>1</v>
      </c>
      <c r="B24" s="57">
        <f>'BAR BB| Open rates'!R23*0.8</f>
        <v>41360</v>
      </c>
      <c r="C24" s="57">
        <f>'BAR BB| Open rates'!S23*0.8</f>
        <v>41360</v>
      </c>
      <c r="D24" s="57">
        <f>'BAR BB| Open rates'!T23*0.8</f>
        <v>41360</v>
      </c>
      <c r="E24" s="57">
        <f>'BAR BB| Open rates'!U23*0.8</f>
        <v>41360</v>
      </c>
      <c r="F24" s="57">
        <f>'BAR BB| Open rates'!V23*0.8</f>
        <v>41360</v>
      </c>
      <c r="G24" s="57">
        <f>'BAR BB| Open rates'!W23*0.8</f>
        <v>42960</v>
      </c>
      <c r="H24" s="57">
        <f>'BAR BB| Open rates'!X23*0.8</f>
        <v>42960</v>
      </c>
      <c r="I24" s="57">
        <f>'BAR BB| Open rates'!Y23*0.8</f>
        <v>41360</v>
      </c>
      <c r="J24" s="57">
        <f>'BAR BB| Open rates'!Z23*0.8</f>
        <v>41360</v>
      </c>
      <c r="K24" s="57">
        <f>'BAR BB| Open rates'!AA23*0.8</f>
        <v>41360</v>
      </c>
      <c r="L24" s="57">
        <f>'BAR BB| Open rates'!AB23*0.8</f>
        <v>41360</v>
      </c>
      <c r="M24" s="57">
        <f>'BAR BB| Open rates'!AC23*0.8</f>
        <v>41360</v>
      </c>
      <c r="N24" s="57">
        <f>'BAR BB| Open rates'!AD23*0.8</f>
        <v>42960</v>
      </c>
      <c r="O24" s="57">
        <f>'BAR BB| Open rates'!AE23*0.8</f>
        <v>42960</v>
      </c>
      <c r="P24" s="57">
        <f>'BAR BB| Open rates'!AF23*0.8</f>
        <v>41360</v>
      </c>
      <c r="Q24" s="57">
        <f>'BAR BB| Open rates'!AG23*0.8</f>
        <v>41360</v>
      </c>
      <c r="R24" s="57">
        <f>'BAR BB| Open rates'!AH23*0.8</f>
        <v>41360</v>
      </c>
      <c r="S24" s="57">
        <f>'BAR BB| Open rates'!AI23*0.8</f>
        <v>41360</v>
      </c>
      <c r="T24" s="57">
        <f>'BAR BB| Open rates'!AJ23*0.8</f>
        <v>41360</v>
      </c>
      <c r="U24" s="57">
        <f>'BAR BB| Open rates'!AK23*0.8</f>
        <v>42960</v>
      </c>
      <c r="V24" s="57">
        <f>'BAR BB| Open rates'!AL23*0.8</f>
        <v>42960</v>
      </c>
      <c r="W24" s="57">
        <f>'BAR BB| Open rates'!AM23*0.8</f>
        <v>41360</v>
      </c>
      <c r="X24" s="57">
        <f>'BAR BB| Open rates'!AN23*0.8</f>
        <v>41360</v>
      </c>
      <c r="Y24" s="57">
        <f>'BAR BB| Open rates'!AO23*0.8</f>
        <v>41360</v>
      </c>
      <c r="Z24" s="57">
        <f>'BAR BB| Open rates'!AP23*0.8</f>
        <v>41360</v>
      </c>
      <c r="AA24" s="57">
        <f>'BAR BB| Open rates'!AQ23*0.8</f>
        <v>41360</v>
      </c>
      <c r="AB24" s="57">
        <f>'BAR BB| Open rates'!AR23*0.8</f>
        <v>42960</v>
      </c>
      <c r="AC24" s="57">
        <f>'BAR BB| Open rates'!AS23*0.8</f>
        <v>42960</v>
      </c>
      <c r="AD24" s="57">
        <f>'BAR BB| Open rates'!AT23*0.8</f>
        <v>41360</v>
      </c>
      <c r="AE24" s="57">
        <f>'BAR BB| Open rates'!AU23*0.8</f>
        <v>41360</v>
      </c>
      <c r="AF24" s="57">
        <f>'BAR BB| Open rates'!AV23*0.8</f>
        <v>41360</v>
      </c>
      <c r="AG24" s="57">
        <f>'BAR BB| Open rates'!AW23*0.8</f>
        <v>41360</v>
      </c>
      <c r="AH24" s="57">
        <f>'BAR BB| Open rates'!AX23*0.8</f>
        <v>41360</v>
      </c>
      <c r="AI24" s="57">
        <f>'BAR BB| Open rates'!AY23*0.8</f>
        <v>42960</v>
      </c>
      <c r="AJ24" s="57">
        <f>'BAR BB| Open rates'!AZ23*0.8</f>
        <v>42960</v>
      </c>
      <c r="AK24" s="57">
        <f>'BAR BB| Open rates'!BA23*0.8</f>
        <v>41360</v>
      </c>
      <c r="AL24" s="57">
        <f>'BAR BB| Open rates'!BB23*0.8</f>
        <v>41360</v>
      </c>
      <c r="AM24" s="57">
        <f>'BAR BB| Open rates'!BC23*0.8</f>
        <v>41360</v>
      </c>
      <c r="AN24" s="57">
        <f>'BAR BB| Open rates'!BD23*0.8</f>
        <v>41360</v>
      </c>
      <c r="AO24" s="57">
        <f>'BAR BB| Open rates'!BE23*0.8</f>
        <v>41360</v>
      </c>
      <c r="AP24" s="57">
        <f>'BAR BB| Open rates'!BF23*0.8</f>
        <v>42960</v>
      </c>
      <c r="AQ24" s="57">
        <f>'BAR BB| Open rates'!BG23*0.8</f>
        <v>42960</v>
      </c>
      <c r="AR24" s="57">
        <f>'BAR BB| Open rates'!BH23*0.8</f>
        <v>38800</v>
      </c>
      <c r="AS24" s="57">
        <f>'BAR BB| Open rates'!BI23*0.8</f>
        <v>38800</v>
      </c>
      <c r="AT24" s="57">
        <f>'BAR BB| Open rates'!BJ23*0.8</f>
        <v>38800</v>
      </c>
      <c r="AU24" s="57">
        <f>'BAR BB| Open rates'!BK23*0.8</f>
        <v>38800</v>
      </c>
      <c r="AV24" s="57">
        <f>'BAR BB| Open rates'!BL23*0.8</f>
        <v>38800</v>
      </c>
      <c r="AW24" s="57">
        <f>'BAR BB| Open rates'!BM23*0.8</f>
        <v>39760</v>
      </c>
      <c r="AX24" s="57">
        <f>'BAR BB| Open rates'!BN23*0.8</f>
        <v>39760</v>
      </c>
      <c r="AY24" s="57">
        <f>'BAR BB| Open rates'!BO23*0.8</f>
        <v>38000</v>
      </c>
      <c r="AZ24" s="57">
        <f>'BAR BB| Open rates'!BP23*0.8</f>
        <v>38000</v>
      </c>
    </row>
    <row r="25" spans="1:52" x14ac:dyDescent="0.2">
      <c r="A25" s="163">
        <v>2</v>
      </c>
      <c r="B25" s="57">
        <f>'BAR BB| Open rates'!R24*0.8</f>
        <v>43760</v>
      </c>
      <c r="C25" s="57">
        <f>'BAR BB| Open rates'!S24*0.8</f>
        <v>43760</v>
      </c>
      <c r="D25" s="57">
        <f>'BAR BB| Open rates'!T24*0.8</f>
        <v>43760</v>
      </c>
      <c r="E25" s="57">
        <f>'BAR BB| Open rates'!U24*0.8</f>
        <v>43760</v>
      </c>
      <c r="F25" s="57">
        <f>'BAR BB| Open rates'!V24*0.8</f>
        <v>43760</v>
      </c>
      <c r="G25" s="57">
        <f>'BAR BB| Open rates'!W24*0.8</f>
        <v>45360</v>
      </c>
      <c r="H25" s="57">
        <f>'BAR BB| Open rates'!X24*0.8</f>
        <v>45360</v>
      </c>
      <c r="I25" s="57">
        <f>'BAR BB| Open rates'!Y24*0.8</f>
        <v>43760</v>
      </c>
      <c r="J25" s="57">
        <f>'BAR BB| Open rates'!Z24*0.8</f>
        <v>43760</v>
      </c>
      <c r="K25" s="57">
        <f>'BAR BB| Open rates'!AA24*0.8</f>
        <v>43760</v>
      </c>
      <c r="L25" s="57">
        <f>'BAR BB| Open rates'!AB24*0.8</f>
        <v>43760</v>
      </c>
      <c r="M25" s="57">
        <f>'BAR BB| Open rates'!AC24*0.8</f>
        <v>43760</v>
      </c>
      <c r="N25" s="57">
        <f>'BAR BB| Open rates'!AD24*0.8</f>
        <v>45360</v>
      </c>
      <c r="O25" s="57">
        <f>'BAR BB| Open rates'!AE24*0.8</f>
        <v>45360</v>
      </c>
      <c r="P25" s="57">
        <f>'BAR BB| Open rates'!AF24*0.8</f>
        <v>43760</v>
      </c>
      <c r="Q25" s="57">
        <f>'BAR BB| Open rates'!AG24*0.8</f>
        <v>43760</v>
      </c>
      <c r="R25" s="57">
        <f>'BAR BB| Open rates'!AH24*0.8</f>
        <v>43760</v>
      </c>
      <c r="S25" s="57">
        <f>'BAR BB| Open rates'!AI24*0.8</f>
        <v>43760</v>
      </c>
      <c r="T25" s="57">
        <f>'BAR BB| Open rates'!AJ24*0.8</f>
        <v>43760</v>
      </c>
      <c r="U25" s="57">
        <f>'BAR BB| Open rates'!AK24*0.8</f>
        <v>45360</v>
      </c>
      <c r="V25" s="57">
        <f>'BAR BB| Open rates'!AL24*0.8</f>
        <v>45360</v>
      </c>
      <c r="W25" s="57">
        <f>'BAR BB| Open rates'!AM24*0.8</f>
        <v>43760</v>
      </c>
      <c r="X25" s="57">
        <f>'BAR BB| Open rates'!AN24*0.8</f>
        <v>43760</v>
      </c>
      <c r="Y25" s="57">
        <f>'BAR BB| Open rates'!AO24*0.8</f>
        <v>43760</v>
      </c>
      <c r="Z25" s="57">
        <f>'BAR BB| Open rates'!AP24*0.8</f>
        <v>43760</v>
      </c>
      <c r="AA25" s="57">
        <f>'BAR BB| Open rates'!AQ24*0.8</f>
        <v>43760</v>
      </c>
      <c r="AB25" s="57">
        <f>'BAR BB| Open rates'!AR24*0.8</f>
        <v>45360</v>
      </c>
      <c r="AC25" s="57">
        <f>'BAR BB| Open rates'!AS24*0.8</f>
        <v>45360</v>
      </c>
      <c r="AD25" s="57">
        <f>'BAR BB| Open rates'!AT24*0.8</f>
        <v>43760</v>
      </c>
      <c r="AE25" s="57">
        <f>'BAR BB| Open rates'!AU24*0.8</f>
        <v>43760</v>
      </c>
      <c r="AF25" s="57">
        <f>'BAR BB| Open rates'!AV24*0.8</f>
        <v>43760</v>
      </c>
      <c r="AG25" s="57">
        <f>'BAR BB| Open rates'!AW24*0.8</f>
        <v>43760</v>
      </c>
      <c r="AH25" s="57">
        <f>'BAR BB| Open rates'!AX24*0.8</f>
        <v>43760</v>
      </c>
      <c r="AI25" s="57">
        <f>'BAR BB| Open rates'!AY24*0.8</f>
        <v>45360</v>
      </c>
      <c r="AJ25" s="57">
        <f>'BAR BB| Open rates'!AZ24*0.8</f>
        <v>45360</v>
      </c>
      <c r="AK25" s="57">
        <f>'BAR BB| Open rates'!BA24*0.8</f>
        <v>43760</v>
      </c>
      <c r="AL25" s="57">
        <f>'BAR BB| Open rates'!BB24*0.8</f>
        <v>43760</v>
      </c>
      <c r="AM25" s="57">
        <f>'BAR BB| Open rates'!BC24*0.8</f>
        <v>43760</v>
      </c>
      <c r="AN25" s="57">
        <f>'BAR BB| Open rates'!BD24*0.8</f>
        <v>43760</v>
      </c>
      <c r="AO25" s="57">
        <f>'BAR BB| Open rates'!BE24*0.8</f>
        <v>43760</v>
      </c>
      <c r="AP25" s="57">
        <f>'BAR BB| Open rates'!BF24*0.8</f>
        <v>45360</v>
      </c>
      <c r="AQ25" s="57">
        <f>'BAR BB| Open rates'!BG24*0.8</f>
        <v>45360</v>
      </c>
      <c r="AR25" s="57">
        <f>'BAR BB| Open rates'!BH24*0.8</f>
        <v>41200</v>
      </c>
      <c r="AS25" s="57">
        <f>'BAR BB| Open rates'!BI24*0.8</f>
        <v>41200</v>
      </c>
      <c r="AT25" s="57">
        <f>'BAR BB| Open rates'!BJ24*0.8</f>
        <v>41200</v>
      </c>
      <c r="AU25" s="57">
        <f>'BAR BB| Open rates'!BK24*0.8</f>
        <v>41200</v>
      </c>
      <c r="AV25" s="57">
        <f>'BAR BB| Open rates'!BL24*0.8</f>
        <v>41200</v>
      </c>
      <c r="AW25" s="57">
        <f>'BAR BB| Open rates'!BM24*0.8</f>
        <v>42160</v>
      </c>
      <c r="AX25" s="57">
        <f>'BAR BB| Open rates'!BN24*0.8</f>
        <v>42160</v>
      </c>
      <c r="AY25" s="57">
        <f>'BAR BB| Open rates'!BO24*0.8</f>
        <v>40400</v>
      </c>
      <c r="AZ25" s="57">
        <f>'BAR BB| Open rates'!BP24*0.8</f>
        <v>40400</v>
      </c>
    </row>
    <row r="26" spans="1:52" x14ac:dyDescent="0.2">
      <c r="A26" s="163">
        <v>3</v>
      </c>
      <c r="B26" s="57">
        <f>'BAR BB| Open rates'!R25*0.8</f>
        <v>46160</v>
      </c>
      <c r="C26" s="57">
        <f>'BAR BB| Open rates'!S25*0.8</f>
        <v>46160</v>
      </c>
      <c r="D26" s="57">
        <f>'BAR BB| Open rates'!T25*0.8</f>
        <v>46160</v>
      </c>
      <c r="E26" s="57">
        <f>'BAR BB| Open rates'!U25*0.8</f>
        <v>46160</v>
      </c>
      <c r="F26" s="57">
        <f>'BAR BB| Open rates'!V25*0.8</f>
        <v>46160</v>
      </c>
      <c r="G26" s="57">
        <f>'BAR BB| Open rates'!W25*0.8</f>
        <v>47760</v>
      </c>
      <c r="H26" s="57">
        <f>'BAR BB| Open rates'!X25*0.8</f>
        <v>47760</v>
      </c>
      <c r="I26" s="57">
        <f>'BAR BB| Open rates'!Y25*0.8</f>
        <v>46160</v>
      </c>
      <c r="J26" s="57">
        <f>'BAR BB| Open rates'!Z25*0.8</f>
        <v>46160</v>
      </c>
      <c r="K26" s="57">
        <f>'BAR BB| Open rates'!AA25*0.8</f>
        <v>46160</v>
      </c>
      <c r="L26" s="57">
        <f>'BAR BB| Open rates'!AB25*0.8</f>
        <v>46160</v>
      </c>
      <c r="M26" s="57">
        <f>'BAR BB| Open rates'!AC25*0.8</f>
        <v>46160</v>
      </c>
      <c r="N26" s="57">
        <f>'BAR BB| Open rates'!AD25*0.8</f>
        <v>47760</v>
      </c>
      <c r="O26" s="57">
        <f>'BAR BB| Open rates'!AE25*0.8</f>
        <v>47760</v>
      </c>
      <c r="P26" s="57">
        <f>'BAR BB| Open rates'!AF25*0.8</f>
        <v>46160</v>
      </c>
      <c r="Q26" s="57">
        <f>'BAR BB| Open rates'!AG25*0.8</f>
        <v>46160</v>
      </c>
      <c r="R26" s="57">
        <f>'BAR BB| Open rates'!AH25*0.8</f>
        <v>46160</v>
      </c>
      <c r="S26" s="57">
        <f>'BAR BB| Open rates'!AI25*0.8</f>
        <v>46160</v>
      </c>
      <c r="T26" s="57">
        <f>'BAR BB| Open rates'!AJ25*0.8</f>
        <v>46160</v>
      </c>
      <c r="U26" s="57">
        <f>'BAR BB| Open rates'!AK25*0.8</f>
        <v>47760</v>
      </c>
      <c r="V26" s="57">
        <f>'BAR BB| Open rates'!AL25*0.8</f>
        <v>47760</v>
      </c>
      <c r="W26" s="57">
        <f>'BAR BB| Open rates'!AM25*0.8</f>
        <v>46160</v>
      </c>
      <c r="X26" s="57">
        <f>'BAR BB| Open rates'!AN25*0.8</f>
        <v>46160</v>
      </c>
      <c r="Y26" s="57">
        <f>'BAR BB| Open rates'!AO25*0.8</f>
        <v>46160</v>
      </c>
      <c r="Z26" s="57">
        <f>'BAR BB| Open rates'!AP25*0.8</f>
        <v>46160</v>
      </c>
      <c r="AA26" s="57">
        <f>'BAR BB| Open rates'!AQ25*0.8</f>
        <v>46160</v>
      </c>
      <c r="AB26" s="57">
        <f>'BAR BB| Open rates'!AR25*0.8</f>
        <v>47760</v>
      </c>
      <c r="AC26" s="57">
        <f>'BAR BB| Open rates'!AS25*0.8</f>
        <v>47760</v>
      </c>
      <c r="AD26" s="57">
        <f>'BAR BB| Open rates'!AT25*0.8</f>
        <v>46160</v>
      </c>
      <c r="AE26" s="57">
        <f>'BAR BB| Open rates'!AU25*0.8</f>
        <v>46160</v>
      </c>
      <c r="AF26" s="57">
        <f>'BAR BB| Open rates'!AV25*0.8</f>
        <v>46160</v>
      </c>
      <c r="AG26" s="57">
        <f>'BAR BB| Open rates'!AW25*0.8</f>
        <v>46160</v>
      </c>
      <c r="AH26" s="57">
        <f>'BAR BB| Open rates'!AX25*0.8</f>
        <v>46160</v>
      </c>
      <c r="AI26" s="57">
        <f>'BAR BB| Open rates'!AY25*0.8</f>
        <v>47760</v>
      </c>
      <c r="AJ26" s="57">
        <f>'BAR BB| Open rates'!AZ25*0.8</f>
        <v>47760</v>
      </c>
      <c r="AK26" s="57">
        <f>'BAR BB| Open rates'!BA25*0.8</f>
        <v>46160</v>
      </c>
      <c r="AL26" s="57">
        <f>'BAR BB| Open rates'!BB25*0.8</f>
        <v>46160</v>
      </c>
      <c r="AM26" s="57">
        <f>'BAR BB| Open rates'!BC25*0.8</f>
        <v>46160</v>
      </c>
      <c r="AN26" s="57">
        <f>'BAR BB| Open rates'!BD25*0.8</f>
        <v>46160</v>
      </c>
      <c r="AO26" s="57">
        <f>'BAR BB| Open rates'!BE25*0.8</f>
        <v>46160</v>
      </c>
      <c r="AP26" s="57">
        <f>'BAR BB| Open rates'!BF25*0.8</f>
        <v>47760</v>
      </c>
      <c r="AQ26" s="57">
        <f>'BAR BB| Open rates'!BG25*0.8</f>
        <v>47760</v>
      </c>
      <c r="AR26" s="57">
        <f>'BAR BB| Open rates'!BH25*0.8</f>
        <v>43600</v>
      </c>
      <c r="AS26" s="57">
        <f>'BAR BB| Open rates'!BI25*0.8</f>
        <v>43600</v>
      </c>
      <c r="AT26" s="57">
        <f>'BAR BB| Open rates'!BJ25*0.8</f>
        <v>43600</v>
      </c>
      <c r="AU26" s="57">
        <f>'BAR BB| Open rates'!BK25*0.8</f>
        <v>43600</v>
      </c>
      <c r="AV26" s="57">
        <f>'BAR BB| Open rates'!BL25*0.8</f>
        <v>43600</v>
      </c>
      <c r="AW26" s="57">
        <f>'BAR BB| Open rates'!BM25*0.8</f>
        <v>44560</v>
      </c>
      <c r="AX26" s="57">
        <f>'BAR BB| Open rates'!BN25*0.8</f>
        <v>44560</v>
      </c>
      <c r="AY26" s="57">
        <f>'BAR BB| Open rates'!BO25*0.8</f>
        <v>42800</v>
      </c>
      <c r="AZ26" s="57">
        <f>'BAR BB| Open rates'!BP25*0.8</f>
        <v>42800</v>
      </c>
    </row>
    <row r="27" spans="1:52" x14ac:dyDescent="0.2">
      <c r="A27" s="163">
        <v>4</v>
      </c>
      <c r="B27" s="57">
        <f>'BAR BB| Open rates'!R26*0.8</f>
        <v>48560</v>
      </c>
      <c r="C27" s="57">
        <f>'BAR BB| Open rates'!S26*0.8</f>
        <v>48560</v>
      </c>
      <c r="D27" s="57">
        <f>'BAR BB| Open rates'!T26*0.8</f>
        <v>48560</v>
      </c>
      <c r="E27" s="57">
        <f>'BAR BB| Open rates'!U26*0.8</f>
        <v>48560</v>
      </c>
      <c r="F27" s="57">
        <f>'BAR BB| Open rates'!V26*0.8</f>
        <v>48560</v>
      </c>
      <c r="G27" s="57">
        <f>'BAR BB| Open rates'!W26*0.8</f>
        <v>50160</v>
      </c>
      <c r="H27" s="57">
        <f>'BAR BB| Open rates'!X26*0.8</f>
        <v>50160</v>
      </c>
      <c r="I27" s="57">
        <f>'BAR BB| Open rates'!Y26*0.8</f>
        <v>48560</v>
      </c>
      <c r="J27" s="57">
        <f>'BAR BB| Open rates'!Z26*0.8</f>
        <v>48560</v>
      </c>
      <c r="K27" s="57">
        <f>'BAR BB| Open rates'!AA26*0.8</f>
        <v>48560</v>
      </c>
      <c r="L27" s="57">
        <f>'BAR BB| Open rates'!AB26*0.8</f>
        <v>48560</v>
      </c>
      <c r="M27" s="57">
        <f>'BAR BB| Open rates'!AC26*0.8</f>
        <v>48560</v>
      </c>
      <c r="N27" s="57">
        <f>'BAR BB| Open rates'!AD26*0.8</f>
        <v>50160</v>
      </c>
      <c r="O27" s="57">
        <f>'BAR BB| Open rates'!AE26*0.8</f>
        <v>50160</v>
      </c>
      <c r="P27" s="57">
        <f>'BAR BB| Open rates'!AF26*0.8</f>
        <v>48560</v>
      </c>
      <c r="Q27" s="57">
        <f>'BAR BB| Open rates'!AG26*0.8</f>
        <v>48560</v>
      </c>
      <c r="R27" s="57">
        <f>'BAR BB| Open rates'!AH26*0.8</f>
        <v>48560</v>
      </c>
      <c r="S27" s="57">
        <f>'BAR BB| Open rates'!AI26*0.8</f>
        <v>48560</v>
      </c>
      <c r="T27" s="57">
        <f>'BAR BB| Open rates'!AJ26*0.8</f>
        <v>48560</v>
      </c>
      <c r="U27" s="57">
        <f>'BAR BB| Open rates'!AK26*0.8</f>
        <v>50160</v>
      </c>
      <c r="V27" s="57">
        <f>'BAR BB| Open rates'!AL26*0.8</f>
        <v>50160</v>
      </c>
      <c r="W27" s="57">
        <f>'BAR BB| Open rates'!AM26*0.8</f>
        <v>48560</v>
      </c>
      <c r="X27" s="57">
        <f>'BAR BB| Open rates'!AN26*0.8</f>
        <v>48560</v>
      </c>
      <c r="Y27" s="57">
        <f>'BAR BB| Open rates'!AO26*0.8</f>
        <v>48560</v>
      </c>
      <c r="Z27" s="57">
        <f>'BAR BB| Open rates'!AP26*0.8</f>
        <v>48560</v>
      </c>
      <c r="AA27" s="57">
        <f>'BAR BB| Open rates'!AQ26*0.8</f>
        <v>48560</v>
      </c>
      <c r="AB27" s="57">
        <f>'BAR BB| Open rates'!AR26*0.8</f>
        <v>50160</v>
      </c>
      <c r="AC27" s="57">
        <f>'BAR BB| Open rates'!AS26*0.8</f>
        <v>50160</v>
      </c>
      <c r="AD27" s="57">
        <f>'BAR BB| Open rates'!AT26*0.8</f>
        <v>48560</v>
      </c>
      <c r="AE27" s="57">
        <f>'BAR BB| Open rates'!AU26*0.8</f>
        <v>48560</v>
      </c>
      <c r="AF27" s="57">
        <f>'BAR BB| Open rates'!AV26*0.8</f>
        <v>48560</v>
      </c>
      <c r="AG27" s="57">
        <f>'BAR BB| Open rates'!AW26*0.8</f>
        <v>48560</v>
      </c>
      <c r="AH27" s="57">
        <f>'BAR BB| Open rates'!AX26*0.8</f>
        <v>48560</v>
      </c>
      <c r="AI27" s="57">
        <f>'BAR BB| Open rates'!AY26*0.8</f>
        <v>50160</v>
      </c>
      <c r="AJ27" s="57">
        <f>'BAR BB| Open rates'!AZ26*0.8</f>
        <v>50160</v>
      </c>
      <c r="AK27" s="57">
        <f>'BAR BB| Open rates'!BA26*0.8</f>
        <v>48560</v>
      </c>
      <c r="AL27" s="57">
        <f>'BAR BB| Open rates'!BB26*0.8</f>
        <v>48560</v>
      </c>
      <c r="AM27" s="57">
        <f>'BAR BB| Open rates'!BC26*0.8</f>
        <v>48560</v>
      </c>
      <c r="AN27" s="57">
        <f>'BAR BB| Open rates'!BD26*0.8</f>
        <v>48560</v>
      </c>
      <c r="AO27" s="57">
        <f>'BAR BB| Open rates'!BE26*0.8</f>
        <v>48560</v>
      </c>
      <c r="AP27" s="57">
        <f>'BAR BB| Open rates'!BF26*0.8</f>
        <v>50160</v>
      </c>
      <c r="AQ27" s="57">
        <f>'BAR BB| Open rates'!BG26*0.8</f>
        <v>50160</v>
      </c>
      <c r="AR27" s="57">
        <f>'BAR BB| Open rates'!BH26*0.8</f>
        <v>46000</v>
      </c>
      <c r="AS27" s="57">
        <f>'BAR BB| Open rates'!BI26*0.8</f>
        <v>46000</v>
      </c>
      <c r="AT27" s="57">
        <f>'BAR BB| Open rates'!BJ26*0.8</f>
        <v>46000</v>
      </c>
      <c r="AU27" s="57">
        <f>'BAR BB| Open rates'!BK26*0.8</f>
        <v>46000</v>
      </c>
      <c r="AV27" s="57">
        <f>'BAR BB| Open rates'!BL26*0.8</f>
        <v>46000</v>
      </c>
      <c r="AW27" s="57">
        <f>'BAR BB| Open rates'!BM26*0.8</f>
        <v>46960</v>
      </c>
      <c r="AX27" s="57">
        <f>'BAR BB| Open rates'!BN26*0.8</f>
        <v>46960</v>
      </c>
      <c r="AY27" s="57">
        <f>'BAR BB| Open rates'!BO26*0.8</f>
        <v>45200</v>
      </c>
      <c r="AZ27" s="57">
        <f>'BAR BB| Open rates'!BP26*0.8</f>
        <v>45200</v>
      </c>
    </row>
    <row r="28" spans="1:52" x14ac:dyDescent="0.2">
      <c r="A28" s="163"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row>
    <row r="29" spans="1:52" x14ac:dyDescent="0.2">
      <c r="A29" s="163">
        <v>1</v>
      </c>
      <c r="B29" s="57">
        <f>'BAR BB| Open rates'!R28*0.8</f>
        <v>42960</v>
      </c>
      <c r="C29" s="57">
        <f>'BAR BB| Open rates'!S28*0.8</f>
        <v>42960</v>
      </c>
      <c r="D29" s="57">
        <f>'BAR BB| Open rates'!T28*0.8</f>
        <v>42960</v>
      </c>
      <c r="E29" s="57">
        <f>'BAR BB| Open rates'!U28*0.8</f>
        <v>42960</v>
      </c>
      <c r="F29" s="57">
        <f>'BAR BB| Open rates'!V28*0.8</f>
        <v>42960</v>
      </c>
      <c r="G29" s="57">
        <f>'BAR BB| Open rates'!W28*0.8</f>
        <v>44560</v>
      </c>
      <c r="H29" s="57">
        <f>'BAR BB| Open rates'!X28*0.8</f>
        <v>44560</v>
      </c>
      <c r="I29" s="57">
        <f>'BAR BB| Open rates'!Y28*0.8</f>
        <v>42960</v>
      </c>
      <c r="J29" s="57">
        <f>'BAR BB| Open rates'!Z28*0.8</f>
        <v>42960</v>
      </c>
      <c r="K29" s="57">
        <f>'BAR BB| Open rates'!AA28*0.8</f>
        <v>42960</v>
      </c>
      <c r="L29" s="57">
        <f>'BAR BB| Open rates'!AB28*0.8</f>
        <v>42960</v>
      </c>
      <c r="M29" s="57">
        <f>'BAR BB| Open rates'!AC28*0.8</f>
        <v>42960</v>
      </c>
      <c r="N29" s="57">
        <f>'BAR BB| Open rates'!AD28*0.8</f>
        <v>44560</v>
      </c>
      <c r="O29" s="57">
        <f>'BAR BB| Open rates'!AE28*0.8</f>
        <v>44560</v>
      </c>
      <c r="P29" s="57">
        <f>'BAR BB| Open rates'!AF28*0.8</f>
        <v>42960</v>
      </c>
      <c r="Q29" s="57">
        <f>'BAR BB| Open rates'!AG28*0.8</f>
        <v>42960</v>
      </c>
      <c r="R29" s="57">
        <f>'BAR BB| Open rates'!AH28*0.8</f>
        <v>42960</v>
      </c>
      <c r="S29" s="57">
        <f>'BAR BB| Open rates'!AI28*0.8</f>
        <v>42960</v>
      </c>
      <c r="T29" s="57">
        <f>'BAR BB| Open rates'!AJ28*0.8</f>
        <v>42960</v>
      </c>
      <c r="U29" s="57">
        <f>'BAR BB| Open rates'!AK28*0.8</f>
        <v>44560</v>
      </c>
      <c r="V29" s="57">
        <f>'BAR BB| Open rates'!AL28*0.8</f>
        <v>44560</v>
      </c>
      <c r="W29" s="57">
        <f>'BAR BB| Open rates'!AM28*0.8</f>
        <v>42960</v>
      </c>
      <c r="X29" s="57">
        <f>'BAR BB| Open rates'!AN28*0.8</f>
        <v>42960</v>
      </c>
      <c r="Y29" s="57">
        <f>'BAR BB| Open rates'!AO28*0.8</f>
        <v>42960</v>
      </c>
      <c r="Z29" s="57">
        <f>'BAR BB| Open rates'!AP28*0.8</f>
        <v>42960</v>
      </c>
      <c r="AA29" s="57">
        <f>'BAR BB| Open rates'!AQ28*0.8</f>
        <v>42960</v>
      </c>
      <c r="AB29" s="57">
        <f>'BAR BB| Open rates'!AR28*0.8</f>
        <v>44560</v>
      </c>
      <c r="AC29" s="57">
        <f>'BAR BB| Open rates'!AS28*0.8</f>
        <v>44560</v>
      </c>
      <c r="AD29" s="57">
        <f>'BAR BB| Open rates'!AT28*0.8</f>
        <v>42960</v>
      </c>
      <c r="AE29" s="57">
        <f>'BAR BB| Open rates'!AU28*0.8</f>
        <v>42960</v>
      </c>
      <c r="AF29" s="57">
        <f>'BAR BB| Open rates'!AV28*0.8</f>
        <v>42960</v>
      </c>
      <c r="AG29" s="57">
        <f>'BAR BB| Open rates'!AW28*0.8</f>
        <v>42960</v>
      </c>
      <c r="AH29" s="57">
        <f>'BAR BB| Open rates'!AX28*0.8</f>
        <v>42960</v>
      </c>
      <c r="AI29" s="57">
        <f>'BAR BB| Open rates'!AY28*0.8</f>
        <v>44560</v>
      </c>
      <c r="AJ29" s="57">
        <f>'BAR BB| Open rates'!AZ28*0.8</f>
        <v>44560</v>
      </c>
      <c r="AK29" s="57">
        <f>'BAR BB| Open rates'!BA28*0.8</f>
        <v>42960</v>
      </c>
      <c r="AL29" s="57">
        <f>'BAR BB| Open rates'!BB28*0.8</f>
        <v>42960</v>
      </c>
      <c r="AM29" s="57">
        <f>'BAR BB| Open rates'!BC28*0.8</f>
        <v>42960</v>
      </c>
      <c r="AN29" s="57">
        <f>'BAR BB| Open rates'!BD28*0.8</f>
        <v>42960</v>
      </c>
      <c r="AO29" s="57">
        <f>'BAR BB| Open rates'!BE28*0.8</f>
        <v>42960</v>
      </c>
      <c r="AP29" s="57">
        <f>'BAR BB| Open rates'!BF28*0.8</f>
        <v>44560</v>
      </c>
      <c r="AQ29" s="57">
        <f>'BAR BB| Open rates'!BG28*0.8</f>
        <v>44560</v>
      </c>
      <c r="AR29" s="57">
        <f>'BAR BB| Open rates'!BH28*0.8</f>
        <v>40400</v>
      </c>
      <c r="AS29" s="57">
        <f>'BAR BB| Open rates'!BI28*0.8</f>
        <v>40400</v>
      </c>
      <c r="AT29" s="57">
        <f>'BAR BB| Open rates'!BJ28*0.8</f>
        <v>40400</v>
      </c>
      <c r="AU29" s="57">
        <f>'BAR BB| Open rates'!BK28*0.8</f>
        <v>40400</v>
      </c>
      <c r="AV29" s="57">
        <f>'BAR BB| Open rates'!BL28*0.8</f>
        <v>40400</v>
      </c>
      <c r="AW29" s="57">
        <f>'BAR BB| Open rates'!BM28*0.8</f>
        <v>41360</v>
      </c>
      <c r="AX29" s="57">
        <f>'BAR BB| Open rates'!BN28*0.8</f>
        <v>41360</v>
      </c>
      <c r="AY29" s="57">
        <f>'BAR BB| Open rates'!BO28*0.8</f>
        <v>39600</v>
      </c>
      <c r="AZ29" s="57">
        <f>'BAR BB| Open rates'!BP28*0.8</f>
        <v>39600</v>
      </c>
    </row>
    <row r="30" spans="1:52" x14ac:dyDescent="0.2">
      <c r="A30" s="163">
        <v>2</v>
      </c>
      <c r="B30" s="57">
        <f>'BAR BB| Open rates'!R29*0.8</f>
        <v>45360</v>
      </c>
      <c r="C30" s="57">
        <f>'BAR BB| Open rates'!S29*0.8</f>
        <v>45360</v>
      </c>
      <c r="D30" s="57">
        <f>'BAR BB| Open rates'!T29*0.8</f>
        <v>45360</v>
      </c>
      <c r="E30" s="57">
        <f>'BAR BB| Open rates'!U29*0.8</f>
        <v>45360</v>
      </c>
      <c r="F30" s="57">
        <f>'BAR BB| Open rates'!V29*0.8</f>
        <v>45360</v>
      </c>
      <c r="G30" s="57">
        <f>'BAR BB| Open rates'!W29*0.8</f>
        <v>46960</v>
      </c>
      <c r="H30" s="57">
        <f>'BAR BB| Open rates'!X29*0.8</f>
        <v>46960</v>
      </c>
      <c r="I30" s="57">
        <f>'BAR BB| Open rates'!Y29*0.8</f>
        <v>45360</v>
      </c>
      <c r="J30" s="57">
        <f>'BAR BB| Open rates'!Z29*0.8</f>
        <v>45360</v>
      </c>
      <c r="K30" s="57">
        <f>'BAR BB| Open rates'!AA29*0.8</f>
        <v>45360</v>
      </c>
      <c r="L30" s="57">
        <f>'BAR BB| Open rates'!AB29*0.8</f>
        <v>45360</v>
      </c>
      <c r="M30" s="57">
        <f>'BAR BB| Open rates'!AC29*0.8</f>
        <v>45360</v>
      </c>
      <c r="N30" s="57">
        <f>'BAR BB| Open rates'!AD29*0.8</f>
        <v>46960</v>
      </c>
      <c r="O30" s="57">
        <f>'BAR BB| Open rates'!AE29*0.8</f>
        <v>46960</v>
      </c>
      <c r="P30" s="57">
        <f>'BAR BB| Open rates'!AF29*0.8</f>
        <v>45360</v>
      </c>
      <c r="Q30" s="57">
        <f>'BAR BB| Open rates'!AG29*0.8</f>
        <v>45360</v>
      </c>
      <c r="R30" s="57">
        <f>'BAR BB| Open rates'!AH29*0.8</f>
        <v>45360</v>
      </c>
      <c r="S30" s="57">
        <f>'BAR BB| Open rates'!AI29*0.8</f>
        <v>45360</v>
      </c>
      <c r="T30" s="57">
        <f>'BAR BB| Open rates'!AJ29*0.8</f>
        <v>45360</v>
      </c>
      <c r="U30" s="57">
        <f>'BAR BB| Open rates'!AK29*0.8</f>
        <v>46960</v>
      </c>
      <c r="V30" s="57">
        <f>'BAR BB| Open rates'!AL29*0.8</f>
        <v>46960</v>
      </c>
      <c r="W30" s="57">
        <f>'BAR BB| Open rates'!AM29*0.8</f>
        <v>45360</v>
      </c>
      <c r="X30" s="57">
        <f>'BAR BB| Open rates'!AN29*0.8</f>
        <v>45360</v>
      </c>
      <c r="Y30" s="57">
        <f>'BAR BB| Open rates'!AO29*0.8</f>
        <v>45360</v>
      </c>
      <c r="Z30" s="57">
        <f>'BAR BB| Open rates'!AP29*0.8</f>
        <v>45360</v>
      </c>
      <c r="AA30" s="57">
        <f>'BAR BB| Open rates'!AQ29*0.8</f>
        <v>45360</v>
      </c>
      <c r="AB30" s="57">
        <f>'BAR BB| Open rates'!AR29*0.8</f>
        <v>46960</v>
      </c>
      <c r="AC30" s="57">
        <f>'BAR BB| Open rates'!AS29*0.8</f>
        <v>46960</v>
      </c>
      <c r="AD30" s="57">
        <f>'BAR BB| Open rates'!AT29*0.8</f>
        <v>45360</v>
      </c>
      <c r="AE30" s="57">
        <f>'BAR BB| Open rates'!AU29*0.8</f>
        <v>45360</v>
      </c>
      <c r="AF30" s="57">
        <f>'BAR BB| Open rates'!AV29*0.8</f>
        <v>45360</v>
      </c>
      <c r="AG30" s="57">
        <f>'BAR BB| Open rates'!AW29*0.8</f>
        <v>45360</v>
      </c>
      <c r="AH30" s="57">
        <f>'BAR BB| Open rates'!AX29*0.8</f>
        <v>45360</v>
      </c>
      <c r="AI30" s="57">
        <f>'BAR BB| Open rates'!AY29*0.8</f>
        <v>46960</v>
      </c>
      <c r="AJ30" s="57">
        <f>'BAR BB| Open rates'!AZ29*0.8</f>
        <v>46960</v>
      </c>
      <c r="AK30" s="57">
        <f>'BAR BB| Open rates'!BA29*0.8</f>
        <v>45360</v>
      </c>
      <c r="AL30" s="57">
        <f>'BAR BB| Open rates'!BB29*0.8</f>
        <v>45360</v>
      </c>
      <c r="AM30" s="57">
        <f>'BAR BB| Open rates'!BC29*0.8</f>
        <v>45360</v>
      </c>
      <c r="AN30" s="57">
        <f>'BAR BB| Open rates'!BD29*0.8</f>
        <v>45360</v>
      </c>
      <c r="AO30" s="57">
        <f>'BAR BB| Open rates'!BE29*0.8</f>
        <v>45360</v>
      </c>
      <c r="AP30" s="57">
        <f>'BAR BB| Open rates'!BF29*0.8</f>
        <v>46960</v>
      </c>
      <c r="AQ30" s="57">
        <f>'BAR BB| Open rates'!BG29*0.8</f>
        <v>46960</v>
      </c>
      <c r="AR30" s="57">
        <f>'BAR BB| Open rates'!BH29*0.8</f>
        <v>42800</v>
      </c>
      <c r="AS30" s="57">
        <f>'BAR BB| Open rates'!BI29*0.8</f>
        <v>42800</v>
      </c>
      <c r="AT30" s="57">
        <f>'BAR BB| Open rates'!BJ29*0.8</f>
        <v>42800</v>
      </c>
      <c r="AU30" s="57">
        <f>'BAR BB| Open rates'!BK29*0.8</f>
        <v>42800</v>
      </c>
      <c r="AV30" s="57">
        <f>'BAR BB| Open rates'!BL29*0.8</f>
        <v>42800</v>
      </c>
      <c r="AW30" s="57">
        <f>'BAR BB| Open rates'!BM29*0.8</f>
        <v>43760</v>
      </c>
      <c r="AX30" s="57">
        <f>'BAR BB| Open rates'!BN29*0.8</f>
        <v>43760</v>
      </c>
      <c r="AY30" s="57">
        <f>'BAR BB| Open rates'!BO29*0.8</f>
        <v>42000</v>
      </c>
      <c r="AZ30" s="57">
        <f>'BAR BB| Open rates'!BP29*0.8</f>
        <v>42000</v>
      </c>
    </row>
    <row r="31" spans="1:52" x14ac:dyDescent="0.2">
      <c r="A31" s="163">
        <v>3</v>
      </c>
      <c r="B31" s="57">
        <f>'BAR BB| Open rates'!R30*0.8</f>
        <v>47760</v>
      </c>
      <c r="C31" s="57">
        <f>'BAR BB| Open rates'!S30*0.8</f>
        <v>47760</v>
      </c>
      <c r="D31" s="57">
        <f>'BAR BB| Open rates'!T30*0.8</f>
        <v>47760</v>
      </c>
      <c r="E31" s="57">
        <f>'BAR BB| Open rates'!U30*0.8</f>
        <v>47760</v>
      </c>
      <c r="F31" s="57">
        <f>'BAR BB| Open rates'!V30*0.8</f>
        <v>47760</v>
      </c>
      <c r="G31" s="57">
        <f>'BAR BB| Open rates'!W30*0.8</f>
        <v>49360</v>
      </c>
      <c r="H31" s="57">
        <f>'BAR BB| Open rates'!X30*0.8</f>
        <v>49360</v>
      </c>
      <c r="I31" s="57">
        <f>'BAR BB| Open rates'!Y30*0.8</f>
        <v>47760</v>
      </c>
      <c r="J31" s="57">
        <f>'BAR BB| Open rates'!Z30*0.8</f>
        <v>47760</v>
      </c>
      <c r="K31" s="57">
        <f>'BAR BB| Open rates'!AA30*0.8</f>
        <v>47760</v>
      </c>
      <c r="L31" s="57">
        <f>'BAR BB| Open rates'!AB30*0.8</f>
        <v>47760</v>
      </c>
      <c r="M31" s="57">
        <f>'BAR BB| Open rates'!AC30*0.8</f>
        <v>47760</v>
      </c>
      <c r="N31" s="57">
        <f>'BAR BB| Open rates'!AD30*0.8</f>
        <v>49360</v>
      </c>
      <c r="O31" s="57">
        <f>'BAR BB| Open rates'!AE30*0.8</f>
        <v>49360</v>
      </c>
      <c r="P31" s="57">
        <f>'BAR BB| Open rates'!AF30*0.8</f>
        <v>47760</v>
      </c>
      <c r="Q31" s="57">
        <f>'BAR BB| Open rates'!AG30*0.8</f>
        <v>47760</v>
      </c>
      <c r="R31" s="57">
        <f>'BAR BB| Open rates'!AH30*0.8</f>
        <v>47760</v>
      </c>
      <c r="S31" s="57">
        <f>'BAR BB| Open rates'!AI30*0.8</f>
        <v>47760</v>
      </c>
      <c r="T31" s="57">
        <f>'BAR BB| Open rates'!AJ30*0.8</f>
        <v>47760</v>
      </c>
      <c r="U31" s="57">
        <f>'BAR BB| Open rates'!AK30*0.8</f>
        <v>49360</v>
      </c>
      <c r="V31" s="57">
        <f>'BAR BB| Open rates'!AL30*0.8</f>
        <v>49360</v>
      </c>
      <c r="W31" s="57">
        <f>'BAR BB| Open rates'!AM30*0.8</f>
        <v>47760</v>
      </c>
      <c r="X31" s="57">
        <f>'BAR BB| Open rates'!AN30*0.8</f>
        <v>47760</v>
      </c>
      <c r="Y31" s="57">
        <f>'BAR BB| Open rates'!AO30*0.8</f>
        <v>47760</v>
      </c>
      <c r="Z31" s="57">
        <f>'BAR BB| Open rates'!AP30*0.8</f>
        <v>47760</v>
      </c>
      <c r="AA31" s="57">
        <f>'BAR BB| Open rates'!AQ30*0.8</f>
        <v>47760</v>
      </c>
      <c r="AB31" s="57">
        <f>'BAR BB| Open rates'!AR30*0.8</f>
        <v>49360</v>
      </c>
      <c r="AC31" s="57">
        <f>'BAR BB| Open rates'!AS30*0.8</f>
        <v>49360</v>
      </c>
      <c r="AD31" s="57">
        <f>'BAR BB| Open rates'!AT30*0.8</f>
        <v>47760</v>
      </c>
      <c r="AE31" s="57">
        <f>'BAR BB| Open rates'!AU30*0.8</f>
        <v>47760</v>
      </c>
      <c r="AF31" s="57">
        <f>'BAR BB| Open rates'!AV30*0.8</f>
        <v>47760</v>
      </c>
      <c r="AG31" s="57">
        <f>'BAR BB| Open rates'!AW30*0.8</f>
        <v>47760</v>
      </c>
      <c r="AH31" s="57">
        <f>'BAR BB| Open rates'!AX30*0.8</f>
        <v>47760</v>
      </c>
      <c r="AI31" s="57">
        <f>'BAR BB| Open rates'!AY30*0.8</f>
        <v>49360</v>
      </c>
      <c r="AJ31" s="57">
        <f>'BAR BB| Open rates'!AZ30*0.8</f>
        <v>49360</v>
      </c>
      <c r="AK31" s="57">
        <f>'BAR BB| Open rates'!BA30*0.8</f>
        <v>47760</v>
      </c>
      <c r="AL31" s="57">
        <f>'BAR BB| Open rates'!BB30*0.8</f>
        <v>47760</v>
      </c>
      <c r="AM31" s="57">
        <f>'BAR BB| Open rates'!BC30*0.8</f>
        <v>47760</v>
      </c>
      <c r="AN31" s="57">
        <f>'BAR BB| Open rates'!BD30*0.8</f>
        <v>47760</v>
      </c>
      <c r="AO31" s="57">
        <f>'BAR BB| Open rates'!BE30*0.8</f>
        <v>47760</v>
      </c>
      <c r="AP31" s="57">
        <f>'BAR BB| Open rates'!BF30*0.8</f>
        <v>49360</v>
      </c>
      <c r="AQ31" s="57">
        <f>'BAR BB| Open rates'!BG30*0.8</f>
        <v>49360</v>
      </c>
      <c r="AR31" s="57">
        <f>'BAR BB| Open rates'!BH30*0.8</f>
        <v>45200</v>
      </c>
      <c r="AS31" s="57">
        <f>'BAR BB| Open rates'!BI30*0.8</f>
        <v>45200</v>
      </c>
      <c r="AT31" s="57">
        <f>'BAR BB| Open rates'!BJ30*0.8</f>
        <v>45200</v>
      </c>
      <c r="AU31" s="57">
        <f>'BAR BB| Open rates'!BK30*0.8</f>
        <v>45200</v>
      </c>
      <c r="AV31" s="57">
        <f>'BAR BB| Open rates'!BL30*0.8</f>
        <v>45200</v>
      </c>
      <c r="AW31" s="57">
        <f>'BAR BB| Open rates'!BM30*0.8</f>
        <v>46160</v>
      </c>
      <c r="AX31" s="57">
        <f>'BAR BB| Open rates'!BN30*0.8</f>
        <v>46160</v>
      </c>
      <c r="AY31" s="57">
        <f>'BAR BB| Open rates'!BO30*0.8</f>
        <v>44400</v>
      </c>
      <c r="AZ31" s="57">
        <f>'BAR BB| Open rates'!BP30*0.8</f>
        <v>44400</v>
      </c>
    </row>
    <row r="32" spans="1:52" x14ac:dyDescent="0.2">
      <c r="A32" s="163">
        <v>4</v>
      </c>
      <c r="B32" s="57">
        <f>'BAR BB| Open rates'!R31*0.8</f>
        <v>50160</v>
      </c>
      <c r="C32" s="57">
        <f>'BAR BB| Open rates'!S31*0.8</f>
        <v>50160</v>
      </c>
      <c r="D32" s="57">
        <f>'BAR BB| Open rates'!T31*0.8</f>
        <v>50160</v>
      </c>
      <c r="E32" s="57">
        <f>'BAR BB| Open rates'!U31*0.8</f>
        <v>50160</v>
      </c>
      <c r="F32" s="57">
        <f>'BAR BB| Open rates'!V31*0.8</f>
        <v>50160</v>
      </c>
      <c r="G32" s="57">
        <f>'BAR BB| Open rates'!W31*0.8</f>
        <v>51760</v>
      </c>
      <c r="H32" s="57">
        <f>'BAR BB| Open rates'!X31*0.8</f>
        <v>51760</v>
      </c>
      <c r="I32" s="57">
        <f>'BAR BB| Open rates'!Y31*0.8</f>
        <v>50160</v>
      </c>
      <c r="J32" s="57">
        <f>'BAR BB| Open rates'!Z31*0.8</f>
        <v>50160</v>
      </c>
      <c r="K32" s="57">
        <f>'BAR BB| Open rates'!AA31*0.8</f>
        <v>50160</v>
      </c>
      <c r="L32" s="57">
        <f>'BAR BB| Open rates'!AB31*0.8</f>
        <v>50160</v>
      </c>
      <c r="M32" s="57">
        <f>'BAR BB| Open rates'!AC31*0.8</f>
        <v>50160</v>
      </c>
      <c r="N32" s="57">
        <f>'BAR BB| Open rates'!AD31*0.8</f>
        <v>51760</v>
      </c>
      <c r="O32" s="57">
        <f>'BAR BB| Open rates'!AE31*0.8</f>
        <v>51760</v>
      </c>
      <c r="P32" s="57">
        <f>'BAR BB| Open rates'!AF31*0.8</f>
        <v>50160</v>
      </c>
      <c r="Q32" s="57">
        <f>'BAR BB| Open rates'!AG31*0.8</f>
        <v>50160</v>
      </c>
      <c r="R32" s="57">
        <f>'BAR BB| Open rates'!AH31*0.8</f>
        <v>50160</v>
      </c>
      <c r="S32" s="57">
        <f>'BAR BB| Open rates'!AI31*0.8</f>
        <v>50160</v>
      </c>
      <c r="T32" s="57">
        <f>'BAR BB| Open rates'!AJ31*0.8</f>
        <v>50160</v>
      </c>
      <c r="U32" s="57">
        <f>'BAR BB| Open rates'!AK31*0.8</f>
        <v>51760</v>
      </c>
      <c r="V32" s="57">
        <f>'BAR BB| Open rates'!AL31*0.8</f>
        <v>51760</v>
      </c>
      <c r="W32" s="57">
        <f>'BAR BB| Open rates'!AM31*0.8</f>
        <v>50160</v>
      </c>
      <c r="X32" s="57">
        <f>'BAR BB| Open rates'!AN31*0.8</f>
        <v>50160</v>
      </c>
      <c r="Y32" s="57">
        <f>'BAR BB| Open rates'!AO31*0.8</f>
        <v>50160</v>
      </c>
      <c r="Z32" s="57">
        <f>'BAR BB| Open rates'!AP31*0.8</f>
        <v>50160</v>
      </c>
      <c r="AA32" s="57">
        <f>'BAR BB| Open rates'!AQ31*0.8</f>
        <v>50160</v>
      </c>
      <c r="AB32" s="57">
        <f>'BAR BB| Open rates'!AR31*0.8</f>
        <v>51760</v>
      </c>
      <c r="AC32" s="57">
        <f>'BAR BB| Open rates'!AS31*0.8</f>
        <v>51760</v>
      </c>
      <c r="AD32" s="57">
        <f>'BAR BB| Open rates'!AT31*0.8</f>
        <v>50160</v>
      </c>
      <c r="AE32" s="57">
        <f>'BAR BB| Open rates'!AU31*0.8</f>
        <v>50160</v>
      </c>
      <c r="AF32" s="57">
        <f>'BAR BB| Open rates'!AV31*0.8</f>
        <v>50160</v>
      </c>
      <c r="AG32" s="57">
        <f>'BAR BB| Open rates'!AW31*0.8</f>
        <v>50160</v>
      </c>
      <c r="AH32" s="57">
        <f>'BAR BB| Open rates'!AX31*0.8</f>
        <v>50160</v>
      </c>
      <c r="AI32" s="57">
        <f>'BAR BB| Open rates'!AY31*0.8</f>
        <v>51760</v>
      </c>
      <c r="AJ32" s="57">
        <f>'BAR BB| Open rates'!AZ31*0.8</f>
        <v>51760</v>
      </c>
      <c r="AK32" s="57">
        <f>'BAR BB| Open rates'!BA31*0.8</f>
        <v>50160</v>
      </c>
      <c r="AL32" s="57">
        <f>'BAR BB| Open rates'!BB31*0.8</f>
        <v>50160</v>
      </c>
      <c r="AM32" s="57">
        <f>'BAR BB| Open rates'!BC31*0.8</f>
        <v>50160</v>
      </c>
      <c r="AN32" s="57">
        <f>'BAR BB| Open rates'!BD31*0.8</f>
        <v>50160</v>
      </c>
      <c r="AO32" s="57">
        <f>'BAR BB| Open rates'!BE31*0.8</f>
        <v>50160</v>
      </c>
      <c r="AP32" s="57">
        <f>'BAR BB| Open rates'!BF31*0.8</f>
        <v>51760</v>
      </c>
      <c r="AQ32" s="57">
        <f>'BAR BB| Open rates'!BG31*0.8</f>
        <v>51760</v>
      </c>
      <c r="AR32" s="57">
        <f>'BAR BB| Open rates'!BH31*0.8</f>
        <v>47600</v>
      </c>
      <c r="AS32" s="57">
        <f>'BAR BB| Open rates'!BI31*0.8</f>
        <v>47600</v>
      </c>
      <c r="AT32" s="57">
        <f>'BAR BB| Open rates'!BJ31*0.8</f>
        <v>47600</v>
      </c>
      <c r="AU32" s="57">
        <f>'BAR BB| Open rates'!BK31*0.8</f>
        <v>47600</v>
      </c>
      <c r="AV32" s="57">
        <f>'BAR BB| Open rates'!BL31*0.8</f>
        <v>47600</v>
      </c>
      <c r="AW32" s="57">
        <f>'BAR BB| Open rates'!BM31*0.8</f>
        <v>48560</v>
      </c>
      <c r="AX32" s="57">
        <f>'BAR BB| Open rates'!BN31*0.8</f>
        <v>48560</v>
      </c>
      <c r="AY32" s="57">
        <f>'BAR BB| Open rates'!BO31*0.8</f>
        <v>46800</v>
      </c>
      <c r="AZ32" s="57">
        <f>'BAR BB| Open rates'!BP31*0.8</f>
        <v>46800</v>
      </c>
    </row>
    <row r="33" spans="1:52" x14ac:dyDescent="0.2">
      <c r="A33" s="163"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row>
    <row r="34" spans="1:52" x14ac:dyDescent="0.2">
      <c r="A34" s="163">
        <v>1</v>
      </c>
      <c r="B34" s="57">
        <f>'BAR BB| Open rates'!R33*0.8</f>
        <v>60640</v>
      </c>
      <c r="C34" s="57">
        <f>'BAR BB| Open rates'!S33*0.8</f>
        <v>60640</v>
      </c>
      <c r="D34" s="57">
        <f>'BAR BB| Open rates'!T33*0.8</f>
        <v>60640</v>
      </c>
      <c r="E34" s="57">
        <f>'BAR BB| Open rates'!U33*0.8</f>
        <v>60640</v>
      </c>
      <c r="F34" s="57">
        <f>'BAR BB| Open rates'!V33*0.8</f>
        <v>60640</v>
      </c>
      <c r="G34" s="57">
        <f>'BAR BB| Open rates'!W33*0.8</f>
        <v>62240</v>
      </c>
      <c r="H34" s="57">
        <f>'BAR BB| Open rates'!X33*0.8</f>
        <v>62240</v>
      </c>
      <c r="I34" s="57">
        <f>'BAR BB| Open rates'!Y33*0.8</f>
        <v>60640</v>
      </c>
      <c r="J34" s="57">
        <f>'BAR BB| Open rates'!Z33*0.8</f>
        <v>60640</v>
      </c>
      <c r="K34" s="57">
        <f>'BAR BB| Open rates'!AA33*0.8</f>
        <v>60640</v>
      </c>
      <c r="L34" s="57">
        <f>'BAR BB| Open rates'!AB33*0.8</f>
        <v>60640</v>
      </c>
      <c r="M34" s="57">
        <f>'BAR BB| Open rates'!AC33*0.8</f>
        <v>60640</v>
      </c>
      <c r="N34" s="57">
        <f>'BAR BB| Open rates'!AD33*0.8</f>
        <v>62240</v>
      </c>
      <c r="O34" s="57">
        <f>'BAR BB| Open rates'!AE33*0.8</f>
        <v>62240</v>
      </c>
      <c r="P34" s="57">
        <f>'BAR BB| Open rates'!AF33*0.8</f>
        <v>60640</v>
      </c>
      <c r="Q34" s="57">
        <f>'BAR BB| Open rates'!AG33*0.8</f>
        <v>60640</v>
      </c>
      <c r="R34" s="57">
        <f>'BAR BB| Open rates'!AH33*0.8</f>
        <v>60640</v>
      </c>
      <c r="S34" s="57">
        <f>'BAR BB| Open rates'!AI33*0.8</f>
        <v>60640</v>
      </c>
      <c r="T34" s="57">
        <f>'BAR BB| Open rates'!AJ33*0.8</f>
        <v>60640</v>
      </c>
      <c r="U34" s="57">
        <f>'BAR BB| Open rates'!AK33*0.8</f>
        <v>62240</v>
      </c>
      <c r="V34" s="57">
        <f>'BAR BB| Open rates'!AL33*0.8</f>
        <v>62240</v>
      </c>
      <c r="W34" s="57">
        <f>'BAR BB| Open rates'!AM33*0.8</f>
        <v>60640</v>
      </c>
      <c r="X34" s="57">
        <f>'BAR BB| Open rates'!AN33*0.8</f>
        <v>60640</v>
      </c>
      <c r="Y34" s="57">
        <f>'BAR BB| Open rates'!AO33*0.8</f>
        <v>60640</v>
      </c>
      <c r="Z34" s="57">
        <f>'BAR BB| Open rates'!AP33*0.8</f>
        <v>60640</v>
      </c>
      <c r="AA34" s="57">
        <f>'BAR BB| Open rates'!AQ33*0.8</f>
        <v>60640</v>
      </c>
      <c r="AB34" s="57">
        <f>'BAR BB| Open rates'!AR33*0.8</f>
        <v>62240</v>
      </c>
      <c r="AC34" s="57">
        <f>'BAR BB| Open rates'!AS33*0.8</f>
        <v>62240</v>
      </c>
      <c r="AD34" s="57">
        <f>'BAR BB| Open rates'!AT33*0.8</f>
        <v>60640</v>
      </c>
      <c r="AE34" s="57">
        <f>'BAR BB| Open rates'!AU33*0.8</f>
        <v>60640</v>
      </c>
      <c r="AF34" s="57">
        <f>'BAR BB| Open rates'!AV33*0.8</f>
        <v>60640</v>
      </c>
      <c r="AG34" s="57">
        <f>'BAR BB| Open rates'!AW33*0.8</f>
        <v>60640</v>
      </c>
      <c r="AH34" s="57">
        <f>'BAR BB| Open rates'!AX33*0.8</f>
        <v>60640</v>
      </c>
      <c r="AI34" s="57">
        <f>'BAR BB| Open rates'!AY33*0.8</f>
        <v>62240</v>
      </c>
      <c r="AJ34" s="57">
        <f>'BAR BB| Open rates'!AZ33*0.8</f>
        <v>62240</v>
      </c>
      <c r="AK34" s="57">
        <f>'BAR BB| Open rates'!BA33*0.8</f>
        <v>60640</v>
      </c>
      <c r="AL34" s="57">
        <f>'BAR BB| Open rates'!BB33*0.8</f>
        <v>60640</v>
      </c>
      <c r="AM34" s="57">
        <f>'BAR BB| Open rates'!BC33*0.8</f>
        <v>60640</v>
      </c>
      <c r="AN34" s="57">
        <f>'BAR BB| Open rates'!BD33*0.8</f>
        <v>60640</v>
      </c>
      <c r="AO34" s="57">
        <f>'BAR BB| Open rates'!BE33*0.8</f>
        <v>60640</v>
      </c>
      <c r="AP34" s="57">
        <f>'BAR BB| Open rates'!BF33*0.8</f>
        <v>62240</v>
      </c>
      <c r="AQ34" s="57">
        <f>'BAR BB| Open rates'!BG33*0.8</f>
        <v>62240</v>
      </c>
      <c r="AR34" s="57">
        <f>'BAR BB| Open rates'!BH33*0.8</f>
        <v>58080</v>
      </c>
      <c r="AS34" s="57">
        <f>'BAR BB| Open rates'!BI33*0.8</f>
        <v>58080</v>
      </c>
      <c r="AT34" s="57">
        <f>'BAR BB| Open rates'!BJ33*0.8</f>
        <v>58080</v>
      </c>
      <c r="AU34" s="57">
        <f>'BAR BB| Open rates'!BK33*0.8</f>
        <v>58080</v>
      </c>
      <c r="AV34" s="57">
        <f>'BAR BB| Open rates'!BL33*0.8</f>
        <v>58080</v>
      </c>
      <c r="AW34" s="57">
        <f>'BAR BB| Open rates'!BM33*0.8</f>
        <v>59040</v>
      </c>
      <c r="AX34" s="57">
        <f>'BAR BB| Open rates'!BN33*0.8</f>
        <v>59040</v>
      </c>
      <c r="AY34" s="57">
        <f>'BAR BB| Open rates'!BO33*0.8</f>
        <v>57280</v>
      </c>
      <c r="AZ34" s="57">
        <f>'BAR BB| Open rates'!BP33*0.8</f>
        <v>57280</v>
      </c>
    </row>
    <row r="35" spans="1:52" x14ac:dyDescent="0.2">
      <c r="A35" s="163">
        <v>2</v>
      </c>
      <c r="B35" s="57">
        <f>'BAR BB| Open rates'!R34*0.8</f>
        <v>63040</v>
      </c>
      <c r="C35" s="57">
        <f>'BAR BB| Open rates'!S34*0.8</f>
        <v>63040</v>
      </c>
      <c r="D35" s="57">
        <f>'BAR BB| Open rates'!T34*0.8</f>
        <v>63040</v>
      </c>
      <c r="E35" s="57">
        <f>'BAR BB| Open rates'!U34*0.8</f>
        <v>63040</v>
      </c>
      <c r="F35" s="57">
        <f>'BAR BB| Open rates'!V34*0.8</f>
        <v>63040</v>
      </c>
      <c r="G35" s="57">
        <f>'BAR BB| Open rates'!W34*0.8</f>
        <v>64640</v>
      </c>
      <c r="H35" s="57">
        <f>'BAR BB| Open rates'!X34*0.8</f>
        <v>64640</v>
      </c>
      <c r="I35" s="57">
        <f>'BAR BB| Open rates'!Y34*0.8</f>
        <v>63040</v>
      </c>
      <c r="J35" s="57">
        <f>'BAR BB| Open rates'!Z34*0.8</f>
        <v>63040</v>
      </c>
      <c r="K35" s="57">
        <f>'BAR BB| Open rates'!AA34*0.8</f>
        <v>63040</v>
      </c>
      <c r="L35" s="57">
        <f>'BAR BB| Open rates'!AB34*0.8</f>
        <v>63040</v>
      </c>
      <c r="M35" s="57">
        <f>'BAR BB| Open rates'!AC34*0.8</f>
        <v>63040</v>
      </c>
      <c r="N35" s="57">
        <f>'BAR BB| Open rates'!AD34*0.8</f>
        <v>64640</v>
      </c>
      <c r="O35" s="57">
        <f>'BAR BB| Open rates'!AE34*0.8</f>
        <v>64640</v>
      </c>
      <c r="P35" s="57">
        <f>'BAR BB| Open rates'!AF34*0.8</f>
        <v>63040</v>
      </c>
      <c r="Q35" s="57">
        <f>'BAR BB| Open rates'!AG34*0.8</f>
        <v>63040</v>
      </c>
      <c r="R35" s="57">
        <f>'BAR BB| Open rates'!AH34*0.8</f>
        <v>63040</v>
      </c>
      <c r="S35" s="57">
        <f>'BAR BB| Open rates'!AI34*0.8</f>
        <v>63040</v>
      </c>
      <c r="T35" s="57">
        <f>'BAR BB| Open rates'!AJ34*0.8</f>
        <v>63040</v>
      </c>
      <c r="U35" s="57">
        <f>'BAR BB| Open rates'!AK34*0.8</f>
        <v>64640</v>
      </c>
      <c r="V35" s="57">
        <f>'BAR BB| Open rates'!AL34*0.8</f>
        <v>64640</v>
      </c>
      <c r="W35" s="57">
        <f>'BAR BB| Open rates'!AM34*0.8</f>
        <v>63040</v>
      </c>
      <c r="X35" s="57">
        <f>'BAR BB| Open rates'!AN34*0.8</f>
        <v>63040</v>
      </c>
      <c r="Y35" s="57">
        <f>'BAR BB| Open rates'!AO34*0.8</f>
        <v>63040</v>
      </c>
      <c r="Z35" s="57">
        <f>'BAR BB| Open rates'!AP34*0.8</f>
        <v>63040</v>
      </c>
      <c r="AA35" s="57">
        <f>'BAR BB| Open rates'!AQ34*0.8</f>
        <v>63040</v>
      </c>
      <c r="AB35" s="57">
        <f>'BAR BB| Open rates'!AR34*0.8</f>
        <v>64640</v>
      </c>
      <c r="AC35" s="57">
        <f>'BAR BB| Open rates'!AS34*0.8</f>
        <v>64640</v>
      </c>
      <c r="AD35" s="57">
        <f>'BAR BB| Open rates'!AT34*0.8</f>
        <v>63040</v>
      </c>
      <c r="AE35" s="57">
        <f>'BAR BB| Open rates'!AU34*0.8</f>
        <v>63040</v>
      </c>
      <c r="AF35" s="57">
        <f>'BAR BB| Open rates'!AV34*0.8</f>
        <v>63040</v>
      </c>
      <c r="AG35" s="57">
        <f>'BAR BB| Open rates'!AW34*0.8</f>
        <v>63040</v>
      </c>
      <c r="AH35" s="57">
        <f>'BAR BB| Open rates'!AX34*0.8</f>
        <v>63040</v>
      </c>
      <c r="AI35" s="57">
        <f>'BAR BB| Open rates'!AY34*0.8</f>
        <v>64640</v>
      </c>
      <c r="AJ35" s="57">
        <f>'BAR BB| Open rates'!AZ34*0.8</f>
        <v>64640</v>
      </c>
      <c r="AK35" s="57">
        <f>'BAR BB| Open rates'!BA34*0.8</f>
        <v>63040</v>
      </c>
      <c r="AL35" s="57">
        <f>'BAR BB| Open rates'!BB34*0.8</f>
        <v>63040</v>
      </c>
      <c r="AM35" s="57">
        <f>'BAR BB| Open rates'!BC34*0.8</f>
        <v>63040</v>
      </c>
      <c r="AN35" s="57">
        <f>'BAR BB| Open rates'!BD34*0.8</f>
        <v>63040</v>
      </c>
      <c r="AO35" s="57">
        <f>'BAR BB| Open rates'!BE34*0.8</f>
        <v>63040</v>
      </c>
      <c r="AP35" s="57">
        <f>'BAR BB| Open rates'!BF34*0.8</f>
        <v>64640</v>
      </c>
      <c r="AQ35" s="57">
        <f>'BAR BB| Open rates'!BG34*0.8</f>
        <v>64640</v>
      </c>
      <c r="AR35" s="57">
        <f>'BAR BB| Open rates'!BH34*0.8</f>
        <v>60480</v>
      </c>
      <c r="AS35" s="57">
        <f>'BAR BB| Open rates'!BI34*0.8</f>
        <v>60480</v>
      </c>
      <c r="AT35" s="57">
        <f>'BAR BB| Open rates'!BJ34*0.8</f>
        <v>60480</v>
      </c>
      <c r="AU35" s="57">
        <f>'BAR BB| Open rates'!BK34*0.8</f>
        <v>60480</v>
      </c>
      <c r="AV35" s="57">
        <f>'BAR BB| Open rates'!BL34*0.8</f>
        <v>60480</v>
      </c>
      <c r="AW35" s="57">
        <f>'BAR BB| Open rates'!BM34*0.8</f>
        <v>61440</v>
      </c>
      <c r="AX35" s="57">
        <f>'BAR BB| Open rates'!BN34*0.8</f>
        <v>61440</v>
      </c>
      <c r="AY35" s="57">
        <f>'BAR BB| Open rates'!BO34*0.8</f>
        <v>59680</v>
      </c>
      <c r="AZ35" s="57">
        <f>'BAR BB| Open rates'!BP34*0.8</f>
        <v>59680</v>
      </c>
    </row>
    <row r="36" spans="1:52" x14ac:dyDescent="0.2">
      <c r="A36" s="163">
        <v>3</v>
      </c>
      <c r="B36" s="57">
        <f>'BAR BB| Open rates'!R35*0.8</f>
        <v>65440</v>
      </c>
      <c r="C36" s="57">
        <f>'BAR BB| Open rates'!S35*0.8</f>
        <v>65440</v>
      </c>
      <c r="D36" s="57">
        <f>'BAR BB| Open rates'!T35*0.8</f>
        <v>65440</v>
      </c>
      <c r="E36" s="57">
        <f>'BAR BB| Open rates'!U35*0.8</f>
        <v>65440</v>
      </c>
      <c r="F36" s="57">
        <f>'BAR BB| Open rates'!V35*0.8</f>
        <v>65440</v>
      </c>
      <c r="G36" s="57">
        <f>'BAR BB| Open rates'!W35*0.8</f>
        <v>67040</v>
      </c>
      <c r="H36" s="57">
        <f>'BAR BB| Open rates'!X35*0.8</f>
        <v>67040</v>
      </c>
      <c r="I36" s="57">
        <f>'BAR BB| Open rates'!Y35*0.8</f>
        <v>65440</v>
      </c>
      <c r="J36" s="57">
        <f>'BAR BB| Open rates'!Z35*0.8</f>
        <v>65440</v>
      </c>
      <c r="K36" s="57">
        <f>'BAR BB| Open rates'!AA35*0.8</f>
        <v>65440</v>
      </c>
      <c r="L36" s="57">
        <f>'BAR BB| Open rates'!AB35*0.8</f>
        <v>65440</v>
      </c>
      <c r="M36" s="57">
        <f>'BAR BB| Open rates'!AC35*0.8</f>
        <v>65440</v>
      </c>
      <c r="N36" s="57">
        <f>'BAR BB| Open rates'!AD35*0.8</f>
        <v>67040</v>
      </c>
      <c r="O36" s="57">
        <f>'BAR BB| Open rates'!AE35*0.8</f>
        <v>67040</v>
      </c>
      <c r="P36" s="57">
        <f>'BAR BB| Open rates'!AF35*0.8</f>
        <v>65440</v>
      </c>
      <c r="Q36" s="57">
        <f>'BAR BB| Open rates'!AG35*0.8</f>
        <v>65440</v>
      </c>
      <c r="R36" s="57">
        <f>'BAR BB| Open rates'!AH35*0.8</f>
        <v>65440</v>
      </c>
      <c r="S36" s="57">
        <f>'BAR BB| Open rates'!AI35*0.8</f>
        <v>65440</v>
      </c>
      <c r="T36" s="57">
        <f>'BAR BB| Open rates'!AJ35*0.8</f>
        <v>65440</v>
      </c>
      <c r="U36" s="57">
        <f>'BAR BB| Open rates'!AK35*0.8</f>
        <v>67040</v>
      </c>
      <c r="V36" s="57">
        <f>'BAR BB| Open rates'!AL35*0.8</f>
        <v>67040</v>
      </c>
      <c r="W36" s="57">
        <f>'BAR BB| Open rates'!AM35*0.8</f>
        <v>65440</v>
      </c>
      <c r="X36" s="57">
        <f>'BAR BB| Open rates'!AN35*0.8</f>
        <v>65440</v>
      </c>
      <c r="Y36" s="57">
        <f>'BAR BB| Open rates'!AO35*0.8</f>
        <v>65440</v>
      </c>
      <c r="Z36" s="57">
        <f>'BAR BB| Open rates'!AP35*0.8</f>
        <v>65440</v>
      </c>
      <c r="AA36" s="57">
        <f>'BAR BB| Open rates'!AQ35*0.8</f>
        <v>65440</v>
      </c>
      <c r="AB36" s="57">
        <f>'BAR BB| Open rates'!AR35*0.8</f>
        <v>67040</v>
      </c>
      <c r="AC36" s="57">
        <f>'BAR BB| Open rates'!AS35*0.8</f>
        <v>67040</v>
      </c>
      <c r="AD36" s="57">
        <f>'BAR BB| Open rates'!AT35*0.8</f>
        <v>65440</v>
      </c>
      <c r="AE36" s="57">
        <f>'BAR BB| Open rates'!AU35*0.8</f>
        <v>65440</v>
      </c>
      <c r="AF36" s="57">
        <f>'BAR BB| Open rates'!AV35*0.8</f>
        <v>65440</v>
      </c>
      <c r="AG36" s="57">
        <f>'BAR BB| Open rates'!AW35*0.8</f>
        <v>65440</v>
      </c>
      <c r="AH36" s="57">
        <f>'BAR BB| Open rates'!AX35*0.8</f>
        <v>65440</v>
      </c>
      <c r="AI36" s="57">
        <f>'BAR BB| Open rates'!AY35*0.8</f>
        <v>67040</v>
      </c>
      <c r="AJ36" s="57">
        <f>'BAR BB| Open rates'!AZ35*0.8</f>
        <v>67040</v>
      </c>
      <c r="AK36" s="57">
        <f>'BAR BB| Open rates'!BA35*0.8</f>
        <v>65440</v>
      </c>
      <c r="AL36" s="57">
        <f>'BAR BB| Open rates'!BB35*0.8</f>
        <v>65440</v>
      </c>
      <c r="AM36" s="57">
        <f>'BAR BB| Open rates'!BC35*0.8</f>
        <v>65440</v>
      </c>
      <c r="AN36" s="57">
        <f>'BAR BB| Open rates'!BD35*0.8</f>
        <v>65440</v>
      </c>
      <c r="AO36" s="57">
        <f>'BAR BB| Open rates'!BE35*0.8</f>
        <v>65440</v>
      </c>
      <c r="AP36" s="57">
        <f>'BAR BB| Open rates'!BF35*0.8</f>
        <v>67040</v>
      </c>
      <c r="AQ36" s="57">
        <f>'BAR BB| Open rates'!BG35*0.8</f>
        <v>67040</v>
      </c>
      <c r="AR36" s="57">
        <f>'BAR BB| Open rates'!BH35*0.8</f>
        <v>62880</v>
      </c>
      <c r="AS36" s="57">
        <f>'BAR BB| Open rates'!BI35*0.8</f>
        <v>62880</v>
      </c>
      <c r="AT36" s="57">
        <f>'BAR BB| Open rates'!BJ35*0.8</f>
        <v>62880</v>
      </c>
      <c r="AU36" s="57">
        <f>'BAR BB| Open rates'!BK35*0.8</f>
        <v>62880</v>
      </c>
      <c r="AV36" s="57">
        <f>'BAR BB| Open rates'!BL35*0.8</f>
        <v>62880</v>
      </c>
      <c r="AW36" s="57">
        <f>'BAR BB| Open rates'!BM35*0.8</f>
        <v>63840</v>
      </c>
      <c r="AX36" s="57">
        <f>'BAR BB| Open rates'!BN35*0.8</f>
        <v>63840</v>
      </c>
      <c r="AY36" s="57">
        <f>'BAR BB| Open rates'!BO35*0.8</f>
        <v>62080</v>
      </c>
      <c r="AZ36" s="57">
        <f>'BAR BB| Open rates'!BP35*0.8</f>
        <v>62080</v>
      </c>
    </row>
    <row r="37" spans="1:52" x14ac:dyDescent="0.2">
      <c r="A37" s="163">
        <v>4</v>
      </c>
      <c r="B37" s="57">
        <f>'BAR BB| Open rates'!R36*0.8</f>
        <v>67840</v>
      </c>
      <c r="C37" s="57">
        <f>'BAR BB| Open rates'!S36*0.8</f>
        <v>67840</v>
      </c>
      <c r="D37" s="57">
        <f>'BAR BB| Open rates'!T36*0.8</f>
        <v>67840</v>
      </c>
      <c r="E37" s="57">
        <f>'BAR BB| Open rates'!U36*0.8</f>
        <v>67840</v>
      </c>
      <c r="F37" s="57">
        <f>'BAR BB| Open rates'!V36*0.8</f>
        <v>67840</v>
      </c>
      <c r="G37" s="57">
        <f>'BAR BB| Open rates'!W36*0.8</f>
        <v>69440</v>
      </c>
      <c r="H37" s="57">
        <f>'BAR BB| Open rates'!X36*0.8</f>
        <v>69440</v>
      </c>
      <c r="I37" s="57">
        <f>'BAR BB| Open rates'!Y36*0.8</f>
        <v>67840</v>
      </c>
      <c r="J37" s="57">
        <f>'BAR BB| Open rates'!Z36*0.8</f>
        <v>67840</v>
      </c>
      <c r="K37" s="57">
        <f>'BAR BB| Open rates'!AA36*0.8</f>
        <v>67840</v>
      </c>
      <c r="L37" s="57">
        <f>'BAR BB| Open rates'!AB36*0.8</f>
        <v>67840</v>
      </c>
      <c r="M37" s="57">
        <f>'BAR BB| Open rates'!AC36*0.8</f>
        <v>67840</v>
      </c>
      <c r="N37" s="57">
        <f>'BAR BB| Open rates'!AD36*0.8</f>
        <v>69440</v>
      </c>
      <c r="O37" s="57">
        <f>'BAR BB| Open rates'!AE36*0.8</f>
        <v>69440</v>
      </c>
      <c r="P37" s="57">
        <f>'BAR BB| Open rates'!AF36*0.8</f>
        <v>67840</v>
      </c>
      <c r="Q37" s="57">
        <f>'BAR BB| Open rates'!AG36*0.8</f>
        <v>67840</v>
      </c>
      <c r="R37" s="57">
        <f>'BAR BB| Open rates'!AH36*0.8</f>
        <v>67840</v>
      </c>
      <c r="S37" s="57">
        <f>'BAR BB| Open rates'!AI36*0.8</f>
        <v>67840</v>
      </c>
      <c r="T37" s="57">
        <f>'BAR BB| Open rates'!AJ36*0.8</f>
        <v>67840</v>
      </c>
      <c r="U37" s="57">
        <f>'BAR BB| Open rates'!AK36*0.8</f>
        <v>69440</v>
      </c>
      <c r="V37" s="57">
        <f>'BAR BB| Open rates'!AL36*0.8</f>
        <v>69440</v>
      </c>
      <c r="W37" s="57">
        <f>'BAR BB| Open rates'!AM36*0.8</f>
        <v>67840</v>
      </c>
      <c r="X37" s="57">
        <f>'BAR BB| Open rates'!AN36*0.8</f>
        <v>67840</v>
      </c>
      <c r="Y37" s="57">
        <f>'BAR BB| Open rates'!AO36*0.8</f>
        <v>67840</v>
      </c>
      <c r="Z37" s="57">
        <f>'BAR BB| Open rates'!AP36*0.8</f>
        <v>67840</v>
      </c>
      <c r="AA37" s="57">
        <f>'BAR BB| Open rates'!AQ36*0.8</f>
        <v>67840</v>
      </c>
      <c r="AB37" s="57">
        <f>'BAR BB| Open rates'!AR36*0.8</f>
        <v>69440</v>
      </c>
      <c r="AC37" s="57">
        <f>'BAR BB| Open rates'!AS36*0.8</f>
        <v>69440</v>
      </c>
      <c r="AD37" s="57">
        <f>'BAR BB| Open rates'!AT36*0.8</f>
        <v>67840</v>
      </c>
      <c r="AE37" s="57">
        <f>'BAR BB| Open rates'!AU36*0.8</f>
        <v>67840</v>
      </c>
      <c r="AF37" s="57">
        <f>'BAR BB| Open rates'!AV36*0.8</f>
        <v>67840</v>
      </c>
      <c r="AG37" s="57">
        <f>'BAR BB| Open rates'!AW36*0.8</f>
        <v>67840</v>
      </c>
      <c r="AH37" s="57">
        <f>'BAR BB| Open rates'!AX36*0.8</f>
        <v>67840</v>
      </c>
      <c r="AI37" s="57">
        <f>'BAR BB| Open rates'!AY36*0.8</f>
        <v>69440</v>
      </c>
      <c r="AJ37" s="57">
        <f>'BAR BB| Open rates'!AZ36*0.8</f>
        <v>69440</v>
      </c>
      <c r="AK37" s="57">
        <f>'BAR BB| Open rates'!BA36*0.8</f>
        <v>67840</v>
      </c>
      <c r="AL37" s="57">
        <f>'BAR BB| Open rates'!BB36*0.8</f>
        <v>67840</v>
      </c>
      <c r="AM37" s="57">
        <f>'BAR BB| Open rates'!BC36*0.8</f>
        <v>67840</v>
      </c>
      <c r="AN37" s="57">
        <f>'BAR BB| Open rates'!BD36*0.8</f>
        <v>67840</v>
      </c>
      <c r="AO37" s="57">
        <f>'BAR BB| Open rates'!BE36*0.8</f>
        <v>67840</v>
      </c>
      <c r="AP37" s="57">
        <f>'BAR BB| Open rates'!BF36*0.8</f>
        <v>69440</v>
      </c>
      <c r="AQ37" s="57">
        <f>'BAR BB| Open rates'!BG36*0.8</f>
        <v>69440</v>
      </c>
      <c r="AR37" s="57">
        <f>'BAR BB| Open rates'!BH36*0.8</f>
        <v>65280</v>
      </c>
      <c r="AS37" s="57">
        <f>'BAR BB| Open rates'!BI36*0.8</f>
        <v>65280</v>
      </c>
      <c r="AT37" s="57">
        <f>'BAR BB| Open rates'!BJ36*0.8</f>
        <v>65280</v>
      </c>
      <c r="AU37" s="57">
        <f>'BAR BB| Open rates'!BK36*0.8</f>
        <v>65280</v>
      </c>
      <c r="AV37" s="57">
        <f>'BAR BB| Open rates'!BL36*0.8</f>
        <v>65280</v>
      </c>
      <c r="AW37" s="57">
        <f>'BAR BB| Open rates'!BM36*0.8</f>
        <v>66240</v>
      </c>
      <c r="AX37" s="57">
        <f>'BAR BB| Open rates'!BN36*0.8</f>
        <v>66240</v>
      </c>
      <c r="AY37" s="57">
        <f>'BAR BB| Open rates'!BO36*0.8</f>
        <v>64480</v>
      </c>
      <c r="AZ37" s="57">
        <f>'BAR BB| Open rates'!BP36*0.8</f>
        <v>64480</v>
      </c>
    </row>
    <row r="38" spans="1:52" x14ac:dyDescent="0.2">
      <c r="A38" s="163">
        <v>5</v>
      </c>
      <c r="B38" s="57">
        <f>'BAR BB| Open rates'!R37*0.8</f>
        <v>70240</v>
      </c>
      <c r="C38" s="57">
        <f>'BAR BB| Open rates'!S37*0.8</f>
        <v>70240</v>
      </c>
      <c r="D38" s="57">
        <f>'BAR BB| Open rates'!T37*0.8</f>
        <v>70240</v>
      </c>
      <c r="E38" s="57">
        <f>'BAR BB| Open rates'!U37*0.8</f>
        <v>70240</v>
      </c>
      <c r="F38" s="57">
        <f>'BAR BB| Open rates'!V37*0.8</f>
        <v>70240</v>
      </c>
      <c r="G38" s="57">
        <f>'BAR BB| Open rates'!W37*0.8</f>
        <v>71840</v>
      </c>
      <c r="H38" s="57">
        <f>'BAR BB| Open rates'!X37*0.8</f>
        <v>71840</v>
      </c>
      <c r="I38" s="57">
        <f>'BAR BB| Open rates'!Y37*0.8</f>
        <v>70240</v>
      </c>
      <c r="J38" s="57">
        <f>'BAR BB| Open rates'!Z37*0.8</f>
        <v>70240</v>
      </c>
      <c r="K38" s="57">
        <f>'BAR BB| Open rates'!AA37*0.8</f>
        <v>70240</v>
      </c>
      <c r="L38" s="57">
        <f>'BAR BB| Open rates'!AB37*0.8</f>
        <v>70240</v>
      </c>
      <c r="M38" s="57">
        <f>'BAR BB| Open rates'!AC37*0.8</f>
        <v>70240</v>
      </c>
      <c r="N38" s="57">
        <f>'BAR BB| Open rates'!AD37*0.8</f>
        <v>71840</v>
      </c>
      <c r="O38" s="57">
        <f>'BAR BB| Open rates'!AE37*0.8</f>
        <v>71840</v>
      </c>
      <c r="P38" s="57">
        <f>'BAR BB| Open rates'!AF37*0.8</f>
        <v>70240</v>
      </c>
      <c r="Q38" s="57">
        <f>'BAR BB| Open rates'!AG37*0.8</f>
        <v>70240</v>
      </c>
      <c r="R38" s="57">
        <f>'BAR BB| Open rates'!AH37*0.8</f>
        <v>70240</v>
      </c>
      <c r="S38" s="57">
        <f>'BAR BB| Open rates'!AI37*0.8</f>
        <v>70240</v>
      </c>
      <c r="T38" s="57">
        <f>'BAR BB| Open rates'!AJ37*0.8</f>
        <v>70240</v>
      </c>
      <c r="U38" s="57">
        <f>'BAR BB| Open rates'!AK37*0.8</f>
        <v>71840</v>
      </c>
      <c r="V38" s="57">
        <f>'BAR BB| Open rates'!AL37*0.8</f>
        <v>71840</v>
      </c>
      <c r="W38" s="57">
        <f>'BAR BB| Open rates'!AM37*0.8</f>
        <v>70240</v>
      </c>
      <c r="X38" s="57">
        <f>'BAR BB| Open rates'!AN37*0.8</f>
        <v>70240</v>
      </c>
      <c r="Y38" s="57">
        <f>'BAR BB| Open rates'!AO37*0.8</f>
        <v>70240</v>
      </c>
      <c r="Z38" s="57">
        <f>'BAR BB| Open rates'!AP37*0.8</f>
        <v>70240</v>
      </c>
      <c r="AA38" s="57">
        <f>'BAR BB| Open rates'!AQ37*0.8</f>
        <v>70240</v>
      </c>
      <c r="AB38" s="57">
        <f>'BAR BB| Open rates'!AR37*0.8</f>
        <v>71840</v>
      </c>
      <c r="AC38" s="57">
        <f>'BAR BB| Open rates'!AS37*0.8</f>
        <v>71840</v>
      </c>
      <c r="AD38" s="57">
        <f>'BAR BB| Open rates'!AT37*0.8</f>
        <v>70240</v>
      </c>
      <c r="AE38" s="57">
        <f>'BAR BB| Open rates'!AU37*0.8</f>
        <v>70240</v>
      </c>
      <c r="AF38" s="57">
        <f>'BAR BB| Open rates'!AV37*0.8</f>
        <v>70240</v>
      </c>
      <c r="AG38" s="57">
        <f>'BAR BB| Open rates'!AW37*0.8</f>
        <v>70240</v>
      </c>
      <c r="AH38" s="57">
        <f>'BAR BB| Open rates'!AX37*0.8</f>
        <v>70240</v>
      </c>
      <c r="AI38" s="57">
        <f>'BAR BB| Open rates'!AY37*0.8</f>
        <v>71840</v>
      </c>
      <c r="AJ38" s="57">
        <f>'BAR BB| Open rates'!AZ37*0.8</f>
        <v>71840</v>
      </c>
      <c r="AK38" s="57">
        <f>'BAR BB| Open rates'!BA37*0.8</f>
        <v>70240</v>
      </c>
      <c r="AL38" s="57">
        <f>'BAR BB| Open rates'!BB37*0.8</f>
        <v>70240</v>
      </c>
      <c r="AM38" s="57">
        <f>'BAR BB| Open rates'!BC37*0.8</f>
        <v>70240</v>
      </c>
      <c r="AN38" s="57">
        <f>'BAR BB| Open rates'!BD37*0.8</f>
        <v>70240</v>
      </c>
      <c r="AO38" s="57">
        <f>'BAR BB| Open rates'!BE37*0.8</f>
        <v>70240</v>
      </c>
      <c r="AP38" s="57">
        <f>'BAR BB| Open rates'!BF37*0.8</f>
        <v>71840</v>
      </c>
      <c r="AQ38" s="57">
        <f>'BAR BB| Open rates'!BG37*0.8</f>
        <v>71840</v>
      </c>
      <c r="AR38" s="57">
        <f>'BAR BB| Open rates'!BH37*0.8</f>
        <v>67680</v>
      </c>
      <c r="AS38" s="57">
        <f>'BAR BB| Open rates'!BI37*0.8</f>
        <v>67680</v>
      </c>
      <c r="AT38" s="57">
        <f>'BAR BB| Open rates'!BJ37*0.8</f>
        <v>67680</v>
      </c>
      <c r="AU38" s="57">
        <f>'BAR BB| Open rates'!BK37*0.8</f>
        <v>67680</v>
      </c>
      <c r="AV38" s="57">
        <f>'BAR BB| Open rates'!BL37*0.8</f>
        <v>67680</v>
      </c>
      <c r="AW38" s="57">
        <f>'BAR BB| Open rates'!BM37*0.8</f>
        <v>68640</v>
      </c>
      <c r="AX38" s="57">
        <f>'BAR BB| Open rates'!BN37*0.8</f>
        <v>68640</v>
      </c>
      <c r="AY38" s="57">
        <f>'BAR BB| Open rates'!BO37*0.8</f>
        <v>66880</v>
      </c>
      <c r="AZ38" s="57">
        <f>'BAR BB| Open rates'!BP37*0.8</f>
        <v>66880</v>
      </c>
    </row>
    <row r="39" spans="1:52" x14ac:dyDescent="0.2">
      <c r="A39" s="163">
        <v>6</v>
      </c>
      <c r="B39" s="57">
        <f>'BAR BB| Open rates'!R38*0.8</f>
        <v>72640</v>
      </c>
      <c r="C39" s="57">
        <f>'BAR BB| Open rates'!S38*0.8</f>
        <v>72640</v>
      </c>
      <c r="D39" s="57">
        <f>'BAR BB| Open rates'!T38*0.8</f>
        <v>72640</v>
      </c>
      <c r="E39" s="57">
        <f>'BAR BB| Open rates'!U38*0.8</f>
        <v>72640</v>
      </c>
      <c r="F39" s="57">
        <f>'BAR BB| Open rates'!V38*0.8</f>
        <v>72640</v>
      </c>
      <c r="G39" s="57">
        <f>'BAR BB| Open rates'!W38*0.8</f>
        <v>74240</v>
      </c>
      <c r="H39" s="57">
        <f>'BAR BB| Open rates'!X38*0.8</f>
        <v>74240</v>
      </c>
      <c r="I39" s="57">
        <f>'BAR BB| Open rates'!Y38*0.8</f>
        <v>72640</v>
      </c>
      <c r="J39" s="57">
        <f>'BAR BB| Open rates'!Z38*0.8</f>
        <v>72640</v>
      </c>
      <c r="K39" s="57">
        <f>'BAR BB| Open rates'!AA38*0.8</f>
        <v>72640</v>
      </c>
      <c r="L39" s="57">
        <f>'BAR BB| Open rates'!AB38*0.8</f>
        <v>72640</v>
      </c>
      <c r="M39" s="57">
        <f>'BAR BB| Open rates'!AC38*0.8</f>
        <v>72640</v>
      </c>
      <c r="N39" s="57">
        <f>'BAR BB| Open rates'!AD38*0.8</f>
        <v>74240</v>
      </c>
      <c r="O39" s="57">
        <f>'BAR BB| Open rates'!AE38*0.8</f>
        <v>74240</v>
      </c>
      <c r="P39" s="57">
        <f>'BAR BB| Open rates'!AF38*0.8</f>
        <v>72640</v>
      </c>
      <c r="Q39" s="57">
        <f>'BAR BB| Open rates'!AG38*0.8</f>
        <v>72640</v>
      </c>
      <c r="R39" s="57">
        <f>'BAR BB| Open rates'!AH38*0.8</f>
        <v>72640</v>
      </c>
      <c r="S39" s="57">
        <f>'BAR BB| Open rates'!AI38*0.8</f>
        <v>72640</v>
      </c>
      <c r="T39" s="57">
        <f>'BAR BB| Open rates'!AJ38*0.8</f>
        <v>72640</v>
      </c>
      <c r="U39" s="57">
        <f>'BAR BB| Open rates'!AK38*0.8</f>
        <v>74240</v>
      </c>
      <c r="V39" s="57">
        <f>'BAR BB| Open rates'!AL38*0.8</f>
        <v>74240</v>
      </c>
      <c r="W39" s="57">
        <f>'BAR BB| Open rates'!AM38*0.8</f>
        <v>72640</v>
      </c>
      <c r="X39" s="57">
        <f>'BAR BB| Open rates'!AN38*0.8</f>
        <v>72640</v>
      </c>
      <c r="Y39" s="57">
        <f>'BAR BB| Open rates'!AO38*0.8</f>
        <v>72640</v>
      </c>
      <c r="Z39" s="57">
        <f>'BAR BB| Open rates'!AP38*0.8</f>
        <v>72640</v>
      </c>
      <c r="AA39" s="57">
        <f>'BAR BB| Open rates'!AQ38*0.8</f>
        <v>72640</v>
      </c>
      <c r="AB39" s="57">
        <f>'BAR BB| Open rates'!AR38*0.8</f>
        <v>74240</v>
      </c>
      <c r="AC39" s="57">
        <f>'BAR BB| Open rates'!AS38*0.8</f>
        <v>74240</v>
      </c>
      <c r="AD39" s="57">
        <f>'BAR BB| Open rates'!AT38*0.8</f>
        <v>72640</v>
      </c>
      <c r="AE39" s="57">
        <f>'BAR BB| Open rates'!AU38*0.8</f>
        <v>72640</v>
      </c>
      <c r="AF39" s="57">
        <f>'BAR BB| Open rates'!AV38*0.8</f>
        <v>72640</v>
      </c>
      <c r="AG39" s="57">
        <f>'BAR BB| Open rates'!AW38*0.8</f>
        <v>72640</v>
      </c>
      <c r="AH39" s="57">
        <f>'BAR BB| Open rates'!AX38*0.8</f>
        <v>72640</v>
      </c>
      <c r="AI39" s="57">
        <f>'BAR BB| Open rates'!AY38*0.8</f>
        <v>74240</v>
      </c>
      <c r="AJ39" s="57">
        <f>'BAR BB| Open rates'!AZ38*0.8</f>
        <v>74240</v>
      </c>
      <c r="AK39" s="57">
        <f>'BAR BB| Open rates'!BA38*0.8</f>
        <v>72640</v>
      </c>
      <c r="AL39" s="57">
        <f>'BAR BB| Open rates'!BB38*0.8</f>
        <v>72640</v>
      </c>
      <c r="AM39" s="57">
        <f>'BAR BB| Open rates'!BC38*0.8</f>
        <v>72640</v>
      </c>
      <c r="AN39" s="57">
        <f>'BAR BB| Open rates'!BD38*0.8</f>
        <v>72640</v>
      </c>
      <c r="AO39" s="57">
        <f>'BAR BB| Open rates'!BE38*0.8</f>
        <v>72640</v>
      </c>
      <c r="AP39" s="57">
        <f>'BAR BB| Open rates'!BF38*0.8</f>
        <v>74240</v>
      </c>
      <c r="AQ39" s="57">
        <f>'BAR BB| Open rates'!BG38*0.8</f>
        <v>74240</v>
      </c>
      <c r="AR39" s="57">
        <f>'BAR BB| Open rates'!BH38*0.8</f>
        <v>70080</v>
      </c>
      <c r="AS39" s="57">
        <f>'BAR BB| Open rates'!BI38*0.8</f>
        <v>70080</v>
      </c>
      <c r="AT39" s="57">
        <f>'BAR BB| Open rates'!BJ38*0.8</f>
        <v>70080</v>
      </c>
      <c r="AU39" s="57">
        <f>'BAR BB| Open rates'!BK38*0.8</f>
        <v>70080</v>
      </c>
      <c r="AV39" s="57">
        <f>'BAR BB| Open rates'!BL38*0.8</f>
        <v>70080</v>
      </c>
      <c r="AW39" s="57">
        <f>'BAR BB| Open rates'!BM38*0.8</f>
        <v>71040</v>
      </c>
      <c r="AX39" s="57">
        <f>'BAR BB| Open rates'!BN38*0.8</f>
        <v>71040</v>
      </c>
      <c r="AY39" s="57">
        <f>'BAR BB| Open rates'!BO38*0.8</f>
        <v>69280</v>
      </c>
      <c r="AZ39" s="57">
        <f>'BAR BB| Open rates'!BP38*0.8</f>
        <v>69280</v>
      </c>
    </row>
    <row r="40" spans="1:52" ht="16.5" customHeight="1" x14ac:dyDescent="0.2">
      <c r="A40" s="193"/>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row>
    <row r="41" spans="1:52" x14ac:dyDescent="0.2">
      <c r="A41" s="371" t="s">
        <v>172</v>
      </c>
    </row>
    <row r="42" spans="1:52" x14ac:dyDescent="0.2">
      <c r="A42" s="371"/>
    </row>
    <row r="43" spans="1:52" x14ac:dyDescent="0.2">
      <c r="A43" s="89"/>
    </row>
    <row r="44" spans="1:52" ht="12.75" customHeight="1" x14ac:dyDescent="0.2">
      <c r="A44" s="31"/>
    </row>
    <row r="45" spans="1:52" x14ac:dyDescent="0.2">
      <c r="A45" s="177" t="s">
        <v>83</v>
      </c>
      <c r="AN45" s="137"/>
      <c r="AO45" s="137"/>
      <c r="AP45" s="137"/>
    </row>
    <row r="46" spans="1:52" ht="24" x14ac:dyDescent="0.2">
      <c r="A46" s="157" t="s">
        <v>470</v>
      </c>
      <c r="AN46" s="137"/>
      <c r="AO46" s="336"/>
      <c r="AP46" s="137"/>
    </row>
    <row r="47" spans="1:52" ht="24" x14ac:dyDescent="0.2">
      <c r="A47" s="157" t="s">
        <v>469</v>
      </c>
      <c r="AN47" s="137"/>
      <c r="AO47" s="337"/>
      <c r="AP47" s="137"/>
    </row>
    <row r="48" spans="1:52" x14ac:dyDescent="0.2">
      <c r="A48" s="33" t="s">
        <v>472</v>
      </c>
      <c r="AN48" s="137"/>
      <c r="AO48" s="337"/>
      <c r="AP48" s="137"/>
    </row>
    <row r="49" spans="1:42" x14ac:dyDescent="0.2">
      <c r="A49" s="174" t="s">
        <v>74</v>
      </c>
      <c r="AN49" s="137"/>
      <c r="AO49" s="336"/>
      <c r="AP49" s="137"/>
    </row>
    <row r="50" spans="1:42" x14ac:dyDescent="0.2">
      <c r="A50" s="178" t="s">
        <v>75</v>
      </c>
      <c r="AN50" s="137"/>
      <c r="AO50" s="337"/>
      <c r="AP50" s="137"/>
    </row>
    <row r="51" spans="1:42" ht="24" x14ac:dyDescent="0.2">
      <c r="A51" s="175" t="s">
        <v>76</v>
      </c>
      <c r="AN51" s="137"/>
      <c r="AO51" s="337"/>
      <c r="AP51" s="137"/>
    </row>
    <row r="52" spans="1:42" ht="24" x14ac:dyDescent="0.2">
      <c r="A52" s="175" t="s">
        <v>89</v>
      </c>
      <c r="AN52" s="137"/>
      <c r="AO52" s="336"/>
      <c r="AP52" s="137"/>
    </row>
    <row r="53" spans="1:42" x14ac:dyDescent="0.2">
      <c r="A53" s="175" t="s">
        <v>78</v>
      </c>
      <c r="AN53" s="137"/>
      <c r="AO53" s="337"/>
      <c r="AP53" s="137"/>
    </row>
    <row r="54" spans="1:42" ht="24" x14ac:dyDescent="0.2">
      <c r="A54" s="175" t="s">
        <v>439</v>
      </c>
      <c r="AN54" s="137"/>
      <c r="AO54" s="337"/>
      <c r="AP54" s="137"/>
    </row>
    <row r="55" spans="1:42" ht="24" x14ac:dyDescent="0.2">
      <c r="A55" s="175" t="s">
        <v>79</v>
      </c>
      <c r="AN55" s="137"/>
      <c r="AO55" s="336"/>
      <c r="AP55" s="137"/>
    </row>
    <row r="56" spans="1:42" ht="24" x14ac:dyDescent="0.2">
      <c r="A56" s="175" t="s">
        <v>187</v>
      </c>
      <c r="AN56" s="137"/>
      <c r="AO56" s="337"/>
      <c r="AP56" s="137"/>
    </row>
    <row r="57" spans="1:42" ht="15.75" customHeight="1" x14ac:dyDescent="0.2">
      <c r="A57" s="221"/>
      <c r="AN57" s="137"/>
      <c r="AO57" s="337"/>
      <c r="AP57" s="137"/>
    </row>
    <row r="58" spans="1:42" ht="10.5" customHeight="1" x14ac:dyDescent="0.2">
      <c r="A58" s="69"/>
      <c r="AN58" s="137"/>
      <c r="AO58" s="336"/>
      <c r="AP58" s="137"/>
    </row>
    <row r="59" spans="1:42" hidden="1" x14ac:dyDescent="0.2">
      <c r="A59" s="6"/>
      <c r="AN59" s="137"/>
      <c r="AO59" s="337"/>
      <c r="AP59" s="137"/>
    </row>
    <row r="60" spans="1:42" x14ac:dyDescent="0.2">
      <c r="A60" s="171" t="s">
        <v>81</v>
      </c>
      <c r="AN60" s="137"/>
      <c r="AO60" s="337"/>
      <c r="AP60" s="137"/>
    </row>
    <row r="61" spans="1:42" ht="36" x14ac:dyDescent="0.2">
      <c r="A61" s="176" t="s">
        <v>482</v>
      </c>
      <c r="AN61" s="137"/>
      <c r="AO61" s="337"/>
      <c r="AP61" s="137"/>
    </row>
    <row r="62" spans="1:42" x14ac:dyDescent="0.2">
      <c r="A62" s="176"/>
      <c r="AN62" s="137"/>
      <c r="AO62" s="337"/>
      <c r="AP62" s="137"/>
    </row>
    <row r="63" spans="1:42" x14ac:dyDescent="0.2">
      <c r="A63" s="168"/>
      <c r="AN63" s="137"/>
      <c r="AO63" s="336"/>
      <c r="AP63" s="137"/>
    </row>
    <row r="64" spans="1:42" x14ac:dyDescent="0.2">
      <c r="A64" s="174" t="s">
        <v>479</v>
      </c>
      <c r="AN64" s="137"/>
      <c r="AO64" s="337"/>
      <c r="AP64" s="137"/>
    </row>
    <row r="65" spans="1:42" x14ac:dyDescent="0.2">
      <c r="A65" s="170"/>
      <c r="AN65" s="137"/>
      <c r="AO65" s="337"/>
      <c r="AP65" s="137"/>
    </row>
    <row r="66" spans="1:42" s="154" customFormat="1" x14ac:dyDescent="0.2">
      <c r="A66" s="207" t="s">
        <v>464</v>
      </c>
      <c r="AN66" s="170"/>
      <c r="AO66" s="337"/>
      <c r="AP66" s="170"/>
    </row>
    <row r="67" spans="1:42" s="154" customFormat="1" ht="15.75" customHeight="1" x14ac:dyDescent="0.2">
      <c r="A67" s="205" t="s">
        <v>465</v>
      </c>
      <c r="AN67" s="170"/>
      <c r="AO67" s="337"/>
      <c r="AP67" s="170"/>
    </row>
    <row r="68" spans="1:42" s="154" customFormat="1" ht="15.75" customHeight="1" x14ac:dyDescent="0.2">
      <c r="A68" s="294"/>
      <c r="AN68" s="170"/>
      <c r="AO68" s="336"/>
      <c r="AP68" s="170"/>
    </row>
    <row r="69" spans="1:42" s="154" customFormat="1" ht="24" x14ac:dyDescent="0.2">
      <c r="A69" s="207" t="s">
        <v>471</v>
      </c>
      <c r="AN69" s="170"/>
      <c r="AO69" s="337"/>
      <c r="AP69" s="170"/>
    </row>
    <row r="70" spans="1:42" s="154" customFormat="1" ht="21.75" customHeight="1" x14ac:dyDescent="0.2">
      <c r="A70" s="294" t="s">
        <v>473</v>
      </c>
      <c r="AN70" s="170"/>
      <c r="AO70" s="337"/>
      <c r="AP70" s="170"/>
    </row>
    <row r="71" spans="1:42" s="154" customFormat="1" ht="12.75" customHeight="1" x14ac:dyDescent="0.2">
      <c r="A71" s="176"/>
      <c r="AN71" s="170"/>
      <c r="AO71" s="337"/>
      <c r="AP71" s="170"/>
    </row>
    <row r="72" spans="1:42" s="154" customFormat="1" ht="12.75" customHeight="1" x14ac:dyDescent="0.2">
      <c r="A72" s="207" t="s">
        <v>477</v>
      </c>
      <c r="AN72" s="170"/>
      <c r="AO72" s="337"/>
      <c r="AP72" s="170"/>
    </row>
    <row r="73" spans="1:42" s="154" customFormat="1" ht="12.75" customHeight="1" x14ac:dyDescent="0.2">
      <c r="A73" s="215" t="s">
        <v>478</v>
      </c>
      <c r="AN73" s="170"/>
      <c r="AO73" s="337"/>
      <c r="AP73" s="170"/>
    </row>
    <row r="74" spans="1:42" s="154" customFormat="1" ht="12.75" customHeight="1" x14ac:dyDescent="0.2">
      <c r="A74" s="215"/>
      <c r="AN74" s="170"/>
      <c r="AO74" s="337"/>
      <c r="AP74" s="170"/>
    </row>
    <row r="75" spans="1:42" s="154" customFormat="1" x14ac:dyDescent="0.2">
      <c r="A75" s="207"/>
      <c r="AN75" s="170"/>
      <c r="AO75" s="336"/>
      <c r="AP75" s="170"/>
    </row>
    <row r="76" spans="1:42" s="154" customFormat="1" ht="17.25" customHeight="1" x14ac:dyDescent="0.2">
      <c r="A76" s="205"/>
      <c r="AN76" s="170"/>
      <c r="AO76" s="337"/>
      <c r="AP76" s="170"/>
    </row>
    <row r="77" spans="1:42" s="154" customFormat="1" x14ac:dyDescent="0.2">
      <c r="A77" s="176"/>
      <c r="AN77" s="170"/>
      <c r="AO77" s="337"/>
      <c r="AP77" s="170"/>
    </row>
    <row r="78" spans="1:42" s="154" customFormat="1" ht="45" customHeight="1" x14ac:dyDescent="0.2">
      <c r="A78" s="207"/>
      <c r="AN78" s="170"/>
      <c r="AO78" s="337"/>
      <c r="AP78" s="170"/>
    </row>
    <row r="79" spans="1:42" x14ac:dyDescent="0.2">
      <c r="A79" s="294"/>
      <c r="AN79" s="137"/>
      <c r="AO79" s="337"/>
      <c r="AP79" s="137"/>
    </row>
    <row r="80" spans="1:42" x14ac:dyDescent="0.2">
      <c r="A80" s="137"/>
      <c r="AN80" s="137"/>
      <c r="AO80" s="337"/>
      <c r="AP80" s="137"/>
    </row>
    <row r="81" spans="1:42" x14ac:dyDescent="0.2">
      <c r="A81" s="215"/>
      <c r="AN81" s="137"/>
      <c r="AO81" s="337"/>
      <c r="AP81" s="137"/>
    </row>
    <row r="82" spans="1:42" ht="30.75" customHeight="1" x14ac:dyDescent="0.2">
      <c r="A82" s="205"/>
      <c r="AN82" s="137"/>
      <c r="AO82" s="337"/>
      <c r="AP82" s="137"/>
    </row>
    <row r="83" spans="1:42" x14ac:dyDescent="0.2">
      <c r="A83" s="137"/>
      <c r="AN83" s="137"/>
      <c r="AO83" s="337"/>
      <c r="AP83" s="137"/>
    </row>
    <row r="84" spans="1:42" ht="36" customHeight="1" x14ac:dyDescent="0.2">
      <c r="A84" s="215"/>
      <c r="AN84" s="137"/>
      <c r="AO84" s="336"/>
      <c r="AP84" s="137"/>
    </row>
    <row r="85" spans="1:42" ht="41.25" customHeight="1" x14ac:dyDescent="0.2">
      <c r="A85" s="205"/>
      <c r="AN85" s="137"/>
      <c r="AO85" s="337"/>
      <c r="AP85" s="137"/>
    </row>
    <row r="86" spans="1:42" x14ac:dyDescent="0.2">
      <c r="A86" s="137"/>
      <c r="AN86" s="137"/>
      <c r="AO86" s="337"/>
      <c r="AP86" s="137"/>
    </row>
    <row r="87" spans="1:42" ht="26.25" customHeight="1" x14ac:dyDescent="0.2">
      <c r="A87" s="215"/>
      <c r="AN87" s="137"/>
      <c r="AO87" s="336"/>
      <c r="AP87" s="137"/>
    </row>
    <row r="88" spans="1:42" ht="44.25" customHeight="1" x14ac:dyDescent="0.2">
      <c r="A88" s="205"/>
      <c r="AN88" s="137"/>
      <c r="AO88" s="337"/>
      <c r="AP88" s="137"/>
    </row>
    <row r="89" spans="1:42" x14ac:dyDescent="0.2">
      <c r="A89" s="137"/>
      <c r="AN89" s="137"/>
      <c r="AO89" s="337"/>
      <c r="AP89" s="137"/>
    </row>
    <row r="90" spans="1:42" x14ac:dyDescent="0.2">
      <c r="A90" s="137"/>
      <c r="AN90" s="137"/>
      <c r="AO90" s="337"/>
      <c r="AP90" s="137"/>
    </row>
    <row r="91" spans="1:42" x14ac:dyDescent="0.2">
      <c r="A91" s="137"/>
      <c r="AN91" s="137"/>
      <c r="AO91" s="337"/>
      <c r="AP91" s="137"/>
    </row>
    <row r="92" spans="1:42" x14ac:dyDescent="0.2">
      <c r="A92" s="137"/>
      <c r="AN92" s="137"/>
      <c r="AO92" s="337"/>
      <c r="AP92" s="137"/>
    </row>
    <row r="93" spans="1:42" x14ac:dyDescent="0.2">
      <c r="A93" s="137"/>
      <c r="AN93" s="137"/>
      <c r="AO93" s="337"/>
      <c r="AP93" s="137"/>
    </row>
    <row r="94" spans="1:42" x14ac:dyDescent="0.2">
      <c r="A94" s="137"/>
    </row>
    <row r="95" spans="1:42" x14ac:dyDescent="0.2">
      <c r="A95" s="137"/>
    </row>
    <row r="96" spans="1:42"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sheetData>
  <mergeCells count="1">
    <mergeCell ref="A41:A42"/>
  </mergeCells>
  <pageMargins left="0.7" right="0.7" top="0.75" bottom="0.75" header="0.3" footer="0.3"/>
  <pageSetup paperSize="9" orientation="portrait" horizontalDpi="4294967295" verticalDpi="4294967295"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FFFF00"/>
  </sheetPr>
  <dimension ref="A1:BB308"/>
  <sheetViews>
    <sheetView workbookViewId="0">
      <pane xSplit="1" topLeftCell="B1" activePane="topRight" state="frozen"/>
      <selection activeCell="A10" sqref="A10"/>
      <selection pane="topRight" activeCell="A69" sqref="A69:A78"/>
    </sheetView>
  </sheetViews>
  <sheetFormatPr defaultColWidth="10" defaultRowHeight="12.75" x14ac:dyDescent="0.2"/>
  <cols>
    <col min="1" max="1" width="46.5703125" style="32" customWidth="1"/>
    <col min="2" max="16384" width="10" style="31"/>
  </cols>
  <sheetData>
    <row r="1" spans="1:54" x14ac:dyDescent="0.2">
      <c r="A1" s="63" t="s">
        <v>61</v>
      </c>
    </row>
    <row r="2" spans="1:54" ht="21.75" customHeight="1" x14ac:dyDescent="0.2">
      <c r="A2" s="177" t="s">
        <v>476</v>
      </c>
      <c r="BA2" s="137"/>
      <c r="BB2" s="137"/>
    </row>
    <row r="3" spans="1:54" x14ac:dyDescent="0.2">
      <c r="A3" s="167" t="s">
        <v>275</v>
      </c>
      <c r="BA3" s="137"/>
      <c r="BB3" s="137"/>
    </row>
    <row r="4" spans="1:54" ht="21.75" customHeight="1" x14ac:dyDescent="0.2">
      <c r="A4" s="239" t="s">
        <v>62</v>
      </c>
      <c r="B4" s="115">
        <f>'BAR BB| Open rates'!R3</f>
        <v>46215</v>
      </c>
      <c r="C4" s="115">
        <f>'BAR BB| Open rates'!S3</f>
        <v>46216</v>
      </c>
      <c r="D4" s="115">
        <f>'BAR BB| Open rates'!T3</f>
        <v>46217</v>
      </c>
      <c r="E4" s="115">
        <f>'BAR BB| Open rates'!U3</f>
        <v>46218</v>
      </c>
      <c r="F4" s="115">
        <f>'BAR BB| Open rates'!V3</f>
        <v>46219</v>
      </c>
      <c r="G4" s="115">
        <f>'BAR BB| Open rates'!W3</f>
        <v>46220</v>
      </c>
      <c r="H4" s="115">
        <f>'BAR BB| Open rates'!X3</f>
        <v>46221</v>
      </c>
      <c r="I4" s="115">
        <f>'BAR BB| Open rates'!Y3</f>
        <v>46222</v>
      </c>
      <c r="J4" s="115">
        <f>'BAR BB| Open rates'!Z3</f>
        <v>46223</v>
      </c>
      <c r="K4" s="115">
        <f>'BAR BB| Open rates'!AA3</f>
        <v>46224</v>
      </c>
      <c r="L4" s="115">
        <f>'BAR BB| Open rates'!AB3</f>
        <v>46225</v>
      </c>
      <c r="M4" s="115">
        <f>'BAR BB| Open rates'!AC3</f>
        <v>46226</v>
      </c>
      <c r="N4" s="115">
        <f>'BAR BB| Open rates'!AD3</f>
        <v>46227</v>
      </c>
      <c r="O4" s="115">
        <f>'BAR BB| Open rates'!AE3</f>
        <v>46228</v>
      </c>
      <c r="P4" s="115">
        <f>'BAR BB| Open rates'!AF3</f>
        <v>46229</v>
      </c>
      <c r="Q4" s="115">
        <f>'BAR BB| Open rates'!AG3</f>
        <v>46230</v>
      </c>
      <c r="R4" s="115">
        <f>'BAR BB| Open rates'!AH3</f>
        <v>46231</v>
      </c>
      <c r="S4" s="115">
        <f>'BAR BB| Open rates'!AI3</f>
        <v>46232</v>
      </c>
      <c r="T4" s="115">
        <f>'BAR BB| Open rates'!AJ3</f>
        <v>46233</v>
      </c>
      <c r="U4" s="115">
        <f>'BAR BB| Open rates'!AK3</f>
        <v>46234</v>
      </c>
      <c r="V4" s="115">
        <f>'BAR BB| Open rates'!AL3</f>
        <v>46235</v>
      </c>
      <c r="W4" s="115">
        <f>'BAR BB| Open rates'!AM3</f>
        <v>46236</v>
      </c>
      <c r="X4" s="115">
        <f>'BAR BB| Open rates'!AN3</f>
        <v>46237</v>
      </c>
      <c r="Y4" s="115">
        <f>'BAR BB| Open rates'!AO3</f>
        <v>46238</v>
      </c>
      <c r="Z4" s="115">
        <f>'BAR BB| Open rates'!AP3</f>
        <v>46239</v>
      </c>
      <c r="AA4" s="115">
        <f>'BAR BB| Open rates'!AQ3</f>
        <v>46240</v>
      </c>
      <c r="AB4" s="115">
        <f>'BAR BB| Open rates'!AR3</f>
        <v>46241</v>
      </c>
      <c r="AC4" s="115">
        <f>'BAR BB| Open rates'!AS3</f>
        <v>46242</v>
      </c>
      <c r="AD4" s="115">
        <f>'BAR BB| Open rates'!AT3</f>
        <v>46243</v>
      </c>
      <c r="AE4" s="115">
        <f>'BAR BB| Open rates'!AU3</f>
        <v>46244</v>
      </c>
      <c r="AF4" s="115">
        <f>'BAR BB| Open rates'!AV3</f>
        <v>46245</v>
      </c>
      <c r="AG4" s="115">
        <f>'BAR BB| Open rates'!AW3</f>
        <v>46246</v>
      </c>
      <c r="AH4" s="115">
        <f>'BAR BB| Open rates'!AX3</f>
        <v>46247</v>
      </c>
      <c r="AI4" s="115">
        <f>'BAR BB| Open rates'!AY3</f>
        <v>46248</v>
      </c>
      <c r="AJ4" s="115">
        <f>'BAR BB| Open rates'!AZ3</f>
        <v>46249</v>
      </c>
      <c r="AK4" s="115">
        <f>'BAR BB| Open rates'!BA3</f>
        <v>46250</v>
      </c>
      <c r="AL4" s="115">
        <f>'BAR BB| Open rates'!BB3</f>
        <v>46251</v>
      </c>
      <c r="AM4" s="115">
        <f>'BAR BB| Open rates'!BC3</f>
        <v>46252</v>
      </c>
      <c r="AN4" s="115">
        <f>'BAR BB| Open rates'!BD3</f>
        <v>46253</v>
      </c>
      <c r="AO4" s="115">
        <f>'BAR BB| Open rates'!BE3</f>
        <v>46254</v>
      </c>
      <c r="AP4" s="115">
        <f>'BAR BB| Open rates'!BF3</f>
        <v>46255</v>
      </c>
      <c r="AQ4" s="115">
        <f>'BAR BB| Open rates'!BG3</f>
        <v>46256</v>
      </c>
      <c r="AR4" s="115">
        <f>'BAR BB| Open rates'!BH3</f>
        <v>46257</v>
      </c>
      <c r="AS4" s="115">
        <f>'BAR BB| Open rates'!BI3</f>
        <v>46258</v>
      </c>
      <c r="AT4" s="115">
        <f>'BAR BB| Open rates'!BJ3</f>
        <v>46259</v>
      </c>
      <c r="AU4" s="115">
        <f>'BAR BB| Open rates'!BK3</f>
        <v>46260</v>
      </c>
      <c r="AV4" s="115">
        <f>'BAR BB| Open rates'!BL3</f>
        <v>46261</v>
      </c>
      <c r="AW4" s="115">
        <f>'BAR BB| Open rates'!BM3</f>
        <v>46262</v>
      </c>
      <c r="AX4" s="115">
        <f>'BAR BB| Open rates'!BN3</f>
        <v>46263</v>
      </c>
      <c r="AY4" s="115">
        <f>'BAR BB| Open rates'!BO3</f>
        <v>46264</v>
      </c>
      <c r="AZ4" s="279">
        <f>'BAR BB| Open rates'!BP3</f>
        <v>46265</v>
      </c>
      <c r="BA4" s="334"/>
      <c r="BB4" s="137"/>
    </row>
    <row r="5" spans="1:54" x14ac:dyDescent="0.2">
      <c r="A5" s="163" t="s">
        <v>63</v>
      </c>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279"/>
      <c r="BA5" s="334"/>
      <c r="BB5" s="137"/>
    </row>
    <row r="6" spans="1:54" x14ac:dyDescent="0.2">
      <c r="A6" s="163">
        <v>1</v>
      </c>
      <c r="B6" s="57">
        <f>'BAR BB| Open rates'!R5*0.8*0.87</f>
        <v>14476.8</v>
      </c>
      <c r="C6" s="57">
        <f>'BAR BB| Open rates'!S5*0.8*0.87</f>
        <v>14476.8</v>
      </c>
      <c r="D6" s="57">
        <f>'BAR BB| Open rates'!T5*0.8*0.87</f>
        <v>14476.8</v>
      </c>
      <c r="E6" s="57">
        <f>'BAR BB| Open rates'!U5*0.8*0.87</f>
        <v>14476.8</v>
      </c>
      <c r="F6" s="57">
        <f>'BAR BB| Open rates'!V5*0.8*0.87</f>
        <v>14476.8</v>
      </c>
      <c r="G6" s="57">
        <f>'BAR BB| Open rates'!W5*0.8*0.87</f>
        <v>15868.8</v>
      </c>
      <c r="H6" s="57">
        <f>'BAR BB| Open rates'!X5*0.8*0.87</f>
        <v>15868.8</v>
      </c>
      <c r="I6" s="57">
        <f>'BAR BB| Open rates'!Y5*0.8*0.87</f>
        <v>14476.8</v>
      </c>
      <c r="J6" s="57">
        <f>'BAR BB| Open rates'!Z5*0.8*0.87</f>
        <v>14476.8</v>
      </c>
      <c r="K6" s="57">
        <f>'BAR BB| Open rates'!AA5*0.8*0.87</f>
        <v>14476.8</v>
      </c>
      <c r="L6" s="57">
        <f>'BAR BB| Open rates'!AB5*0.8*0.87</f>
        <v>14476.8</v>
      </c>
      <c r="M6" s="57">
        <f>'BAR BB| Open rates'!AC5*0.8*0.87</f>
        <v>14476.8</v>
      </c>
      <c r="N6" s="57">
        <f>'BAR BB| Open rates'!AD5*0.8*0.87</f>
        <v>15868.8</v>
      </c>
      <c r="O6" s="57">
        <f>'BAR BB| Open rates'!AE5*0.8*0.87</f>
        <v>15868.8</v>
      </c>
      <c r="P6" s="57">
        <f>'BAR BB| Open rates'!AF5*0.8*0.87</f>
        <v>14476.8</v>
      </c>
      <c r="Q6" s="57">
        <f>'BAR BB| Open rates'!AG5*0.8*0.87</f>
        <v>14476.8</v>
      </c>
      <c r="R6" s="57">
        <f>'BAR BB| Open rates'!AH5*0.8*0.87</f>
        <v>14476.8</v>
      </c>
      <c r="S6" s="57">
        <f>'BAR BB| Open rates'!AI5*0.8*0.87</f>
        <v>14476.8</v>
      </c>
      <c r="T6" s="57">
        <f>'BAR BB| Open rates'!AJ5*0.8*0.87</f>
        <v>14476.8</v>
      </c>
      <c r="U6" s="57">
        <f>'BAR BB| Open rates'!AK5*0.8*0.87</f>
        <v>15868.8</v>
      </c>
      <c r="V6" s="57">
        <f>'BAR BB| Open rates'!AL5*0.8*0.87</f>
        <v>15868.8</v>
      </c>
      <c r="W6" s="57">
        <f>'BAR BB| Open rates'!AM5*0.8*0.87</f>
        <v>14476.8</v>
      </c>
      <c r="X6" s="57">
        <f>'BAR BB| Open rates'!AN5*0.8*0.87</f>
        <v>14476.8</v>
      </c>
      <c r="Y6" s="57">
        <f>'BAR BB| Open rates'!AO5*0.8*0.87</f>
        <v>14476.8</v>
      </c>
      <c r="Z6" s="57">
        <f>'BAR BB| Open rates'!AP5*0.8*0.87</f>
        <v>14476.8</v>
      </c>
      <c r="AA6" s="57">
        <f>'BAR BB| Open rates'!AQ5*0.8*0.87</f>
        <v>14476.8</v>
      </c>
      <c r="AB6" s="57">
        <f>'BAR BB| Open rates'!AR5*0.8*0.87</f>
        <v>15868.8</v>
      </c>
      <c r="AC6" s="57">
        <f>'BAR BB| Open rates'!AS5*0.8*0.87</f>
        <v>15868.8</v>
      </c>
      <c r="AD6" s="57">
        <f>'BAR BB| Open rates'!AT5*0.8*0.87</f>
        <v>14476.8</v>
      </c>
      <c r="AE6" s="57">
        <f>'BAR BB| Open rates'!AU5*0.8*0.87</f>
        <v>14476.8</v>
      </c>
      <c r="AF6" s="57">
        <f>'BAR BB| Open rates'!AV5*0.8*0.87</f>
        <v>14476.8</v>
      </c>
      <c r="AG6" s="57">
        <f>'BAR BB| Open rates'!AW5*0.8*0.87</f>
        <v>14476.8</v>
      </c>
      <c r="AH6" s="57">
        <f>'BAR BB| Open rates'!AX5*0.8*0.87</f>
        <v>14476.8</v>
      </c>
      <c r="AI6" s="57">
        <f>'BAR BB| Open rates'!AY5*0.8*0.87</f>
        <v>15868.8</v>
      </c>
      <c r="AJ6" s="57">
        <f>'BAR BB| Open rates'!AZ5*0.8*0.87</f>
        <v>15868.8</v>
      </c>
      <c r="AK6" s="57">
        <f>'BAR BB| Open rates'!BA5*0.8*0.87</f>
        <v>14476.8</v>
      </c>
      <c r="AL6" s="57">
        <f>'BAR BB| Open rates'!BB5*0.8*0.87</f>
        <v>14476.8</v>
      </c>
      <c r="AM6" s="57">
        <f>'BAR BB| Open rates'!BC5*0.8*0.87</f>
        <v>14476.8</v>
      </c>
      <c r="AN6" s="57">
        <f>'BAR BB| Open rates'!BD5*0.8*0.87</f>
        <v>14476.8</v>
      </c>
      <c r="AO6" s="57">
        <f>'BAR BB| Open rates'!BE5*0.8*0.87</f>
        <v>14476.8</v>
      </c>
      <c r="AP6" s="57">
        <f>'BAR BB| Open rates'!BF5*0.8*0.87</f>
        <v>15868.8</v>
      </c>
      <c r="AQ6" s="57">
        <f>'BAR BB| Open rates'!BG5*0.8*0.87</f>
        <v>15868.8</v>
      </c>
      <c r="AR6" s="57">
        <f>'BAR BB| Open rates'!BH5*0.8*0.87</f>
        <v>12249.6</v>
      </c>
      <c r="AS6" s="57">
        <f>'BAR BB| Open rates'!BI5*0.8*0.87</f>
        <v>12249.6</v>
      </c>
      <c r="AT6" s="57">
        <f>'BAR BB| Open rates'!BJ5*0.8*0.87</f>
        <v>12249.6</v>
      </c>
      <c r="AU6" s="57">
        <f>'BAR BB| Open rates'!BK5*0.8*0.87</f>
        <v>12249.6</v>
      </c>
      <c r="AV6" s="57">
        <f>'BAR BB| Open rates'!BL5*0.8*0.87</f>
        <v>12249.6</v>
      </c>
      <c r="AW6" s="57">
        <f>'BAR BB| Open rates'!BM5*0.8*0.87</f>
        <v>13084.8</v>
      </c>
      <c r="AX6" s="57">
        <f>'BAR BB| Open rates'!BN5*0.8*0.87</f>
        <v>13084.8</v>
      </c>
      <c r="AY6" s="57">
        <f>'BAR BB| Open rates'!BO5*0.8*0.87</f>
        <v>11553.6</v>
      </c>
      <c r="AZ6" s="335">
        <f>'BAR BB| Open rates'!BP5*0.8*0.87</f>
        <v>11553.6</v>
      </c>
      <c r="BA6" s="194"/>
      <c r="BB6" s="137"/>
    </row>
    <row r="7" spans="1:54" x14ac:dyDescent="0.2">
      <c r="A7" s="163">
        <v>2</v>
      </c>
      <c r="B7" s="57">
        <f>'BAR BB| Open rates'!R6*0.8*0.87</f>
        <v>16564.8</v>
      </c>
      <c r="C7" s="57">
        <f>'BAR BB| Open rates'!S6*0.8*0.87</f>
        <v>16564.8</v>
      </c>
      <c r="D7" s="57">
        <f>'BAR BB| Open rates'!T6*0.8*0.87</f>
        <v>16564.8</v>
      </c>
      <c r="E7" s="57">
        <f>'BAR BB| Open rates'!U6*0.8*0.87</f>
        <v>16564.8</v>
      </c>
      <c r="F7" s="57">
        <f>'BAR BB| Open rates'!V6*0.8*0.87</f>
        <v>16564.8</v>
      </c>
      <c r="G7" s="57">
        <f>'BAR BB| Open rates'!W6*0.8*0.87</f>
        <v>17956.8</v>
      </c>
      <c r="H7" s="57">
        <f>'BAR BB| Open rates'!X6*0.8*0.87</f>
        <v>17956.8</v>
      </c>
      <c r="I7" s="57">
        <f>'BAR BB| Open rates'!Y6*0.8*0.87</f>
        <v>16564.8</v>
      </c>
      <c r="J7" s="57">
        <f>'BAR BB| Open rates'!Z6*0.8*0.87</f>
        <v>16564.8</v>
      </c>
      <c r="K7" s="57">
        <f>'BAR BB| Open rates'!AA6*0.8*0.87</f>
        <v>16564.8</v>
      </c>
      <c r="L7" s="57">
        <f>'BAR BB| Open rates'!AB6*0.8*0.87</f>
        <v>16564.8</v>
      </c>
      <c r="M7" s="57">
        <f>'BAR BB| Open rates'!AC6*0.8*0.87</f>
        <v>16564.8</v>
      </c>
      <c r="N7" s="57">
        <f>'BAR BB| Open rates'!AD6*0.8*0.87</f>
        <v>17956.8</v>
      </c>
      <c r="O7" s="57">
        <f>'BAR BB| Open rates'!AE6*0.8*0.87</f>
        <v>17956.8</v>
      </c>
      <c r="P7" s="57">
        <f>'BAR BB| Open rates'!AF6*0.8*0.87</f>
        <v>16564.8</v>
      </c>
      <c r="Q7" s="57">
        <f>'BAR BB| Open rates'!AG6*0.8*0.87</f>
        <v>16564.8</v>
      </c>
      <c r="R7" s="57">
        <f>'BAR BB| Open rates'!AH6*0.8*0.87</f>
        <v>16564.8</v>
      </c>
      <c r="S7" s="57">
        <f>'BAR BB| Open rates'!AI6*0.8*0.87</f>
        <v>16564.8</v>
      </c>
      <c r="T7" s="57">
        <f>'BAR BB| Open rates'!AJ6*0.8*0.87</f>
        <v>16564.8</v>
      </c>
      <c r="U7" s="57">
        <f>'BAR BB| Open rates'!AK6*0.8*0.87</f>
        <v>17956.8</v>
      </c>
      <c r="V7" s="57">
        <f>'BAR BB| Open rates'!AL6*0.8*0.87</f>
        <v>17956.8</v>
      </c>
      <c r="W7" s="57">
        <f>'BAR BB| Open rates'!AM6*0.8*0.87</f>
        <v>16564.8</v>
      </c>
      <c r="X7" s="57">
        <f>'BAR BB| Open rates'!AN6*0.8*0.87</f>
        <v>16564.8</v>
      </c>
      <c r="Y7" s="57">
        <f>'BAR BB| Open rates'!AO6*0.8*0.87</f>
        <v>16564.8</v>
      </c>
      <c r="Z7" s="57">
        <f>'BAR BB| Open rates'!AP6*0.8*0.87</f>
        <v>16564.8</v>
      </c>
      <c r="AA7" s="57">
        <f>'BAR BB| Open rates'!AQ6*0.8*0.87</f>
        <v>16564.8</v>
      </c>
      <c r="AB7" s="57">
        <f>'BAR BB| Open rates'!AR6*0.8*0.87</f>
        <v>17956.8</v>
      </c>
      <c r="AC7" s="57">
        <f>'BAR BB| Open rates'!AS6*0.8*0.87</f>
        <v>17956.8</v>
      </c>
      <c r="AD7" s="57">
        <f>'BAR BB| Open rates'!AT6*0.8*0.87</f>
        <v>16564.8</v>
      </c>
      <c r="AE7" s="57">
        <f>'BAR BB| Open rates'!AU6*0.8*0.87</f>
        <v>16564.8</v>
      </c>
      <c r="AF7" s="57">
        <f>'BAR BB| Open rates'!AV6*0.8*0.87</f>
        <v>16564.8</v>
      </c>
      <c r="AG7" s="57">
        <f>'BAR BB| Open rates'!AW6*0.8*0.87</f>
        <v>16564.8</v>
      </c>
      <c r="AH7" s="57">
        <f>'BAR BB| Open rates'!AX6*0.8*0.87</f>
        <v>16564.8</v>
      </c>
      <c r="AI7" s="57">
        <f>'BAR BB| Open rates'!AY6*0.8*0.87</f>
        <v>17956.8</v>
      </c>
      <c r="AJ7" s="57">
        <f>'BAR BB| Open rates'!AZ6*0.8*0.87</f>
        <v>17956.8</v>
      </c>
      <c r="AK7" s="57">
        <f>'BAR BB| Open rates'!BA6*0.8*0.87</f>
        <v>16564.8</v>
      </c>
      <c r="AL7" s="57">
        <f>'BAR BB| Open rates'!BB6*0.8*0.87</f>
        <v>16564.8</v>
      </c>
      <c r="AM7" s="57">
        <f>'BAR BB| Open rates'!BC6*0.8*0.87</f>
        <v>16564.8</v>
      </c>
      <c r="AN7" s="57">
        <f>'BAR BB| Open rates'!BD6*0.8*0.87</f>
        <v>16564.8</v>
      </c>
      <c r="AO7" s="57">
        <f>'BAR BB| Open rates'!BE6*0.8*0.87</f>
        <v>16564.8</v>
      </c>
      <c r="AP7" s="57">
        <f>'BAR BB| Open rates'!BF6*0.8*0.87</f>
        <v>17956.8</v>
      </c>
      <c r="AQ7" s="57">
        <f>'BAR BB| Open rates'!BG6*0.8*0.87</f>
        <v>17956.8</v>
      </c>
      <c r="AR7" s="57">
        <f>'BAR BB| Open rates'!BH6*0.8*0.87</f>
        <v>14337.6</v>
      </c>
      <c r="AS7" s="57">
        <f>'BAR BB| Open rates'!BI6*0.8*0.87</f>
        <v>14337.6</v>
      </c>
      <c r="AT7" s="57">
        <f>'BAR BB| Open rates'!BJ6*0.8*0.87</f>
        <v>14337.6</v>
      </c>
      <c r="AU7" s="57">
        <f>'BAR BB| Open rates'!BK6*0.8*0.87</f>
        <v>14337.6</v>
      </c>
      <c r="AV7" s="57">
        <f>'BAR BB| Open rates'!BL6*0.8*0.87</f>
        <v>14337.6</v>
      </c>
      <c r="AW7" s="57">
        <f>'BAR BB| Open rates'!BM6*0.8*0.87</f>
        <v>15172.8</v>
      </c>
      <c r="AX7" s="57">
        <f>'BAR BB| Open rates'!BN6*0.8*0.87</f>
        <v>15172.8</v>
      </c>
      <c r="AY7" s="57">
        <f>'BAR BB| Open rates'!BO6*0.8*0.87</f>
        <v>13641.6</v>
      </c>
      <c r="AZ7" s="335">
        <f>'BAR BB| Open rates'!BP6*0.8*0.87</f>
        <v>13641.6</v>
      </c>
      <c r="BA7" s="194"/>
      <c r="BB7" s="137"/>
    </row>
    <row r="8" spans="1:54" x14ac:dyDescent="0.2">
      <c r="A8" s="163"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335"/>
      <c r="BA8" s="194"/>
      <c r="BB8" s="137"/>
    </row>
    <row r="9" spans="1:54" x14ac:dyDescent="0.2">
      <c r="A9" s="163">
        <v>1</v>
      </c>
      <c r="B9" s="57">
        <f>'BAR BB| Open rates'!R8*0.8*0.87</f>
        <v>16564.8</v>
      </c>
      <c r="C9" s="57">
        <f>'BAR BB| Open rates'!S8*0.8*0.87</f>
        <v>16564.8</v>
      </c>
      <c r="D9" s="57">
        <f>'BAR BB| Open rates'!T8*0.8*0.87</f>
        <v>16564.8</v>
      </c>
      <c r="E9" s="57">
        <f>'BAR BB| Open rates'!U8*0.8*0.87</f>
        <v>16564.8</v>
      </c>
      <c r="F9" s="57">
        <f>'BAR BB| Open rates'!V8*0.8*0.87</f>
        <v>16564.8</v>
      </c>
      <c r="G9" s="57">
        <f>'BAR BB| Open rates'!W8*0.8*0.87</f>
        <v>17956.8</v>
      </c>
      <c r="H9" s="57">
        <f>'BAR BB| Open rates'!X8*0.8*0.87</f>
        <v>17956.8</v>
      </c>
      <c r="I9" s="57">
        <f>'BAR BB| Open rates'!Y8*0.8*0.87</f>
        <v>16564.8</v>
      </c>
      <c r="J9" s="57">
        <f>'BAR BB| Open rates'!Z8*0.8*0.87</f>
        <v>16564.8</v>
      </c>
      <c r="K9" s="57">
        <f>'BAR BB| Open rates'!AA8*0.8*0.87</f>
        <v>16564.8</v>
      </c>
      <c r="L9" s="57">
        <f>'BAR BB| Open rates'!AB8*0.8*0.87</f>
        <v>16564.8</v>
      </c>
      <c r="M9" s="57">
        <f>'BAR BB| Open rates'!AC8*0.8*0.87</f>
        <v>16564.8</v>
      </c>
      <c r="N9" s="57">
        <f>'BAR BB| Open rates'!AD8*0.8*0.87</f>
        <v>17956.8</v>
      </c>
      <c r="O9" s="57">
        <f>'BAR BB| Open rates'!AE8*0.8*0.87</f>
        <v>17956.8</v>
      </c>
      <c r="P9" s="57">
        <f>'BAR BB| Open rates'!AF8*0.8*0.87</f>
        <v>16564.8</v>
      </c>
      <c r="Q9" s="57">
        <f>'BAR BB| Open rates'!AG8*0.8*0.87</f>
        <v>16564.8</v>
      </c>
      <c r="R9" s="57">
        <f>'BAR BB| Open rates'!AH8*0.8*0.87</f>
        <v>16564.8</v>
      </c>
      <c r="S9" s="57">
        <f>'BAR BB| Open rates'!AI8*0.8*0.87</f>
        <v>16564.8</v>
      </c>
      <c r="T9" s="57">
        <f>'BAR BB| Open rates'!AJ8*0.8*0.87</f>
        <v>16564.8</v>
      </c>
      <c r="U9" s="57">
        <f>'BAR BB| Open rates'!AK8*0.8*0.87</f>
        <v>17956.8</v>
      </c>
      <c r="V9" s="57">
        <f>'BAR BB| Open rates'!AL8*0.8*0.87</f>
        <v>17956.8</v>
      </c>
      <c r="W9" s="57">
        <f>'BAR BB| Open rates'!AM8*0.8*0.87</f>
        <v>16564.8</v>
      </c>
      <c r="X9" s="57">
        <f>'BAR BB| Open rates'!AN8*0.8*0.87</f>
        <v>16564.8</v>
      </c>
      <c r="Y9" s="57">
        <f>'BAR BB| Open rates'!AO8*0.8*0.87</f>
        <v>16564.8</v>
      </c>
      <c r="Z9" s="57">
        <f>'BAR BB| Open rates'!AP8*0.8*0.87</f>
        <v>16564.8</v>
      </c>
      <c r="AA9" s="57">
        <f>'BAR BB| Open rates'!AQ8*0.8*0.87</f>
        <v>16564.8</v>
      </c>
      <c r="AB9" s="57">
        <f>'BAR BB| Open rates'!AR8*0.8*0.87</f>
        <v>17956.8</v>
      </c>
      <c r="AC9" s="57">
        <f>'BAR BB| Open rates'!AS8*0.8*0.87</f>
        <v>17956.8</v>
      </c>
      <c r="AD9" s="57">
        <f>'BAR BB| Open rates'!AT8*0.8*0.87</f>
        <v>16564.8</v>
      </c>
      <c r="AE9" s="57">
        <f>'BAR BB| Open rates'!AU8*0.8*0.87</f>
        <v>16564.8</v>
      </c>
      <c r="AF9" s="57">
        <f>'BAR BB| Open rates'!AV8*0.8*0.87</f>
        <v>16564.8</v>
      </c>
      <c r="AG9" s="57">
        <f>'BAR BB| Open rates'!AW8*0.8*0.87</f>
        <v>16564.8</v>
      </c>
      <c r="AH9" s="57">
        <f>'BAR BB| Open rates'!AX8*0.8*0.87</f>
        <v>16564.8</v>
      </c>
      <c r="AI9" s="57">
        <f>'BAR BB| Open rates'!AY8*0.8*0.87</f>
        <v>17956.8</v>
      </c>
      <c r="AJ9" s="57">
        <f>'BAR BB| Open rates'!AZ8*0.8*0.87</f>
        <v>17956.8</v>
      </c>
      <c r="AK9" s="57">
        <f>'BAR BB| Open rates'!BA8*0.8*0.87</f>
        <v>16564.8</v>
      </c>
      <c r="AL9" s="57">
        <f>'BAR BB| Open rates'!BB8*0.8*0.87</f>
        <v>16564.8</v>
      </c>
      <c r="AM9" s="57">
        <f>'BAR BB| Open rates'!BC8*0.8*0.87</f>
        <v>16564.8</v>
      </c>
      <c r="AN9" s="57">
        <f>'BAR BB| Open rates'!BD8*0.8*0.87</f>
        <v>16564.8</v>
      </c>
      <c r="AO9" s="57">
        <f>'BAR BB| Open rates'!BE8*0.8*0.87</f>
        <v>16564.8</v>
      </c>
      <c r="AP9" s="57">
        <f>'BAR BB| Open rates'!BF8*0.8*0.87</f>
        <v>17956.8</v>
      </c>
      <c r="AQ9" s="57">
        <f>'BAR BB| Open rates'!BG8*0.8*0.87</f>
        <v>17956.8</v>
      </c>
      <c r="AR9" s="57">
        <f>'BAR BB| Open rates'!BH8*0.8*0.87</f>
        <v>14337.6</v>
      </c>
      <c r="AS9" s="57">
        <f>'BAR BB| Open rates'!BI8*0.8*0.87</f>
        <v>14337.6</v>
      </c>
      <c r="AT9" s="57">
        <f>'BAR BB| Open rates'!BJ8*0.8*0.87</f>
        <v>14337.6</v>
      </c>
      <c r="AU9" s="57">
        <f>'BAR BB| Open rates'!BK8*0.8*0.87</f>
        <v>14337.6</v>
      </c>
      <c r="AV9" s="57">
        <f>'BAR BB| Open rates'!BL8*0.8*0.87</f>
        <v>14337.6</v>
      </c>
      <c r="AW9" s="57">
        <f>'BAR BB| Open rates'!BM8*0.8*0.87</f>
        <v>15172.8</v>
      </c>
      <c r="AX9" s="57">
        <f>'BAR BB| Open rates'!BN8*0.8*0.87</f>
        <v>15172.8</v>
      </c>
      <c r="AY9" s="57">
        <f>'BAR BB| Open rates'!BO8*0.8*0.87</f>
        <v>13641.6</v>
      </c>
      <c r="AZ9" s="335">
        <f>'BAR BB| Open rates'!BP8*0.8*0.87</f>
        <v>13641.6</v>
      </c>
      <c r="BA9" s="194"/>
      <c r="BB9" s="137"/>
    </row>
    <row r="10" spans="1:54" x14ac:dyDescent="0.2">
      <c r="A10" s="163">
        <v>2</v>
      </c>
      <c r="B10" s="57">
        <f>'BAR BB| Open rates'!R9*0.8*0.87</f>
        <v>18652.8</v>
      </c>
      <c r="C10" s="57">
        <f>'BAR BB| Open rates'!S9*0.8*0.87</f>
        <v>18652.8</v>
      </c>
      <c r="D10" s="57">
        <f>'BAR BB| Open rates'!T9*0.8*0.87</f>
        <v>18652.8</v>
      </c>
      <c r="E10" s="57">
        <f>'BAR BB| Open rates'!U9*0.8*0.87</f>
        <v>18652.8</v>
      </c>
      <c r="F10" s="57">
        <f>'BAR BB| Open rates'!V9*0.8*0.87</f>
        <v>18652.8</v>
      </c>
      <c r="G10" s="57">
        <f>'BAR BB| Open rates'!W9*0.8*0.87</f>
        <v>20044.8</v>
      </c>
      <c r="H10" s="57">
        <f>'BAR BB| Open rates'!X9*0.8*0.87</f>
        <v>20044.8</v>
      </c>
      <c r="I10" s="57">
        <f>'BAR BB| Open rates'!Y9*0.8*0.87</f>
        <v>18652.8</v>
      </c>
      <c r="J10" s="57">
        <f>'BAR BB| Open rates'!Z9*0.8*0.87</f>
        <v>18652.8</v>
      </c>
      <c r="K10" s="57">
        <f>'BAR BB| Open rates'!AA9*0.8*0.87</f>
        <v>18652.8</v>
      </c>
      <c r="L10" s="57">
        <f>'BAR BB| Open rates'!AB9*0.8*0.87</f>
        <v>18652.8</v>
      </c>
      <c r="M10" s="57">
        <f>'BAR BB| Open rates'!AC9*0.8*0.87</f>
        <v>18652.8</v>
      </c>
      <c r="N10" s="57">
        <f>'BAR BB| Open rates'!AD9*0.8*0.87</f>
        <v>20044.8</v>
      </c>
      <c r="O10" s="57">
        <f>'BAR BB| Open rates'!AE9*0.8*0.87</f>
        <v>20044.8</v>
      </c>
      <c r="P10" s="57">
        <f>'BAR BB| Open rates'!AF9*0.8*0.87</f>
        <v>18652.8</v>
      </c>
      <c r="Q10" s="57">
        <f>'BAR BB| Open rates'!AG9*0.8*0.87</f>
        <v>18652.8</v>
      </c>
      <c r="R10" s="57">
        <f>'BAR BB| Open rates'!AH9*0.8*0.87</f>
        <v>18652.8</v>
      </c>
      <c r="S10" s="57">
        <f>'BAR BB| Open rates'!AI9*0.8*0.87</f>
        <v>18652.8</v>
      </c>
      <c r="T10" s="57">
        <f>'BAR BB| Open rates'!AJ9*0.8*0.87</f>
        <v>18652.8</v>
      </c>
      <c r="U10" s="57">
        <f>'BAR BB| Open rates'!AK9*0.8*0.87</f>
        <v>20044.8</v>
      </c>
      <c r="V10" s="57">
        <f>'BAR BB| Open rates'!AL9*0.8*0.87</f>
        <v>20044.8</v>
      </c>
      <c r="W10" s="57">
        <f>'BAR BB| Open rates'!AM9*0.8*0.87</f>
        <v>18652.8</v>
      </c>
      <c r="X10" s="57">
        <f>'BAR BB| Open rates'!AN9*0.8*0.87</f>
        <v>18652.8</v>
      </c>
      <c r="Y10" s="57">
        <f>'BAR BB| Open rates'!AO9*0.8*0.87</f>
        <v>18652.8</v>
      </c>
      <c r="Z10" s="57">
        <f>'BAR BB| Open rates'!AP9*0.8*0.87</f>
        <v>18652.8</v>
      </c>
      <c r="AA10" s="57">
        <f>'BAR BB| Open rates'!AQ9*0.8*0.87</f>
        <v>18652.8</v>
      </c>
      <c r="AB10" s="57">
        <f>'BAR BB| Open rates'!AR9*0.8*0.87</f>
        <v>20044.8</v>
      </c>
      <c r="AC10" s="57">
        <f>'BAR BB| Open rates'!AS9*0.8*0.87</f>
        <v>20044.8</v>
      </c>
      <c r="AD10" s="57">
        <f>'BAR BB| Open rates'!AT9*0.8*0.87</f>
        <v>18652.8</v>
      </c>
      <c r="AE10" s="57">
        <f>'BAR BB| Open rates'!AU9*0.8*0.87</f>
        <v>18652.8</v>
      </c>
      <c r="AF10" s="57">
        <f>'BAR BB| Open rates'!AV9*0.8*0.87</f>
        <v>18652.8</v>
      </c>
      <c r="AG10" s="57">
        <f>'BAR BB| Open rates'!AW9*0.8*0.87</f>
        <v>18652.8</v>
      </c>
      <c r="AH10" s="57">
        <f>'BAR BB| Open rates'!AX9*0.8*0.87</f>
        <v>18652.8</v>
      </c>
      <c r="AI10" s="57">
        <f>'BAR BB| Open rates'!AY9*0.8*0.87</f>
        <v>20044.8</v>
      </c>
      <c r="AJ10" s="57">
        <f>'BAR BB| Open rates'!AZ9*0.8*0.87</f>
        <v>20044.8</v>
      </c>
      <c r="AK10" s="57">
        <f>'BAR BB| Open rates'!BA9*0.8*0.87</f>
        <v>18652.8</v>
      </c>
      <c r="AL10" s="57">
        <f>'BAR BB| Open rates'!BB9*0.8*0.87</f>
        <v>18652.8</v>
      </c>
      <c r="AM10" s="57">
        <f>'BAR BB| Open rates'!BC9*0.8*0.87</f>
        <v>18652.8</v>
      </c>
      <c r="AN10" s="57">
        <f>'BAR BB| Open rates'!BD9*0.8*0.87</f>
        <v>18652.8</v>
      </c>
      <c r="AO10" s="57">
        <f>'BAR BB| Open rates'!BE9*0.8*0.87</f>
        <v>18652.8</v>
      </c>
      <c r="AP10" s="57">
        <f>'BAR BB| Open rates'!BF9*0.8*0.87</f>
        <v>20044.8</v>
      </c>
      <c r="AQ10" s="57">
        <f>'BAR BB| Open rates'!BG9*0.8*0.87</f>
        <v>20044.8</v>
      </c>
      <c r="AR10" s="57">
        <f>'BAR BB| Open rates'!BH9*0.8*0.87</f>
        <v>16425.599999999999</v>
      </c>
      <c r="AS10" s="57">
        <f>'BAR BB| Open rates'!BI9*0.8*0.87</f>
        <v>16425.599999999999</v>
      </c>
      <c r="AT10" s="57">
        <f>'BAR BB| Open rates'!BJ9*0.8*0.87</f>
        <v>16425.599999999999</v>
      </c>
      <c r="AU10" s="57">
        <f>'BAR BB| Open rates'!BK9*0.8*0.87</f>
        <v>16425.599999999999</v>
      </c>
      <c r="AV10" s="57">
        <f>'BAR BB| Open rates'!BL9*0.8*0.87</f>
        <v>16425.599999999999</v>
      </c>
      <c r="AW10" s="57">
        <f>'BAR BB| Open rates'!BM9*0.8*0.87</f>
        <v>17260.8</v>
      </c>
      <c r="AX10" s="57">
        <f>'BAR BB| Open rates'!BN9*0.8*0.87</f>
        <v>17260.8</v>
      </c>
      <c r="AY10" s="57">
        <f>'BAR BB| Open rates'!BO9*0.8*0.87</f>
        <v>15729.6</v>
      </c>
      <c r="AZ10" s="335">
        <f>'BAR BB| Open rates'!BP9*0.8*0.87</f>
        <v>15729.6</v>
      </c>
      <c r="BA10" s="194"/>
      <c r="BB10" s="137"/>
    </row>
    <row r="11" spans="1:54" x14ac:dyDescent="0.2">
      <c r="A11" s="260"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335"/>
      <c r="BA11" s="194"/>
      <c r="BB11" s="137"/>
    </row>
    <row r="12" spans="1:54" x14ac:dyDescent="0.2">
      <c r="A12" s="261">
        <v>1</v>
      </c>
      <c r="B12" s="57">
        <f>'BAR BB| Open rates'!R11*0.8*0.87</f>
        <v>19279.2</v>
      </c>
      <c r="C12" s="57">
        <f>'BAR BB| Open rates'!S11*0.8*0.87</f>
        <v>19279.2</v>
      </c>
      <c r="D12" s="57">
        <f>'BAR BB| Open rates'!T11*0.8*0.87</f>
        <v>19279.2</v>
      </c>
      <c r="E12" s="57">
        <f>'BAR BB| Open rates'!U11*0.8*0.87</f>
        <v>19279.2</v>
      </c>
      <c r="F12" s="57">
        <f>'BAR BB| Open rates'!V11*0.8*0.87</f>
        <v>19279.2</v>
      </c>
      <c r="G12" s="57">
        <f>'BAR BB| Open rates'!W11*0.8*0.87</f>
        <v>20671.2</v>
      </c>
      <c r="H12" s="57">
        <f>'BAR BB| Open rates'!X11*0.8*0.87</f>
        <v>20671.2</v>
      </c>
      <c r="I12" s="57">
        <f>'BAR BB| Open rates'!Y11*0.8*0.87</f>
        <v>19279.2</v>
      </c>
      <c r="J12" s="57">
        <f>'BAR BB| Open rates'!Z11*0.8*0.87</f>
        <v>19279.2</v>
      </c>
      <c r="K12" s="57">
        <f>'BAR BB| Open rates'!AA11*0.8*0.87</f>
        <v>19279.2</v>
      </c>
      <c r="L12" s="57">
        <f>'BAR BB| Open rates'!AB11*0.8*0.87</f>
        <v>19279.2</v>
      </c>
      <c r="M12" s="57">
        <f>'BAR BB| Open rates'!AC11*0.8*0.87</f>
        <v>19279.2</v>
      </c>
      <c r="N12" s="57">
        <f>'BAR BB| Open rates'!AD11*0.8*0.87</f>
        <v>20671.2</v>
      </c>
      <c r="O12" s="57">
        <f>'BAR BB| Open rates'!AE11*0.8*0.87</f>
        <v>20671.2</v>
      </c>
      <c r="P12" s="57">
        <f>'BAR BB| Open rates'!AF11*0.8*0.87</f>
        <v>19279.2</v>
      </c>
      <c r="Q12" s="57">
        <f>'BAR BB| Open rates'!AG11*0.8*0.87</f>
        <v>19279.2</v>
      </c>
      <c r="R12" s="57">
        <f>'BAR BB| Open rates'!AH11*0.8*0.87</f>
        <v>19279.2</v>
      </c>
      <c r="S12" s="57">
        <f>'BAR BB| Open rates'!AI11*0.8*0.87</f>
        <v>19279.2</v>
      </c>
      <c r="T12" s="57">
        <f>'BAR BB| Open rates'!AJ11*0.8*0.87</f>
        <v>19279.2</v>
      </c>
      <c r="U12" s="57">
        <f>'BAR BB| Open rates'!AK11*0.8*0.87</f>
        <v>20671.2</v>
      </c>
      <c r="V12" s="57">
        <f>'BAR BB| Open rates'!AL11*0.8*0.87</f>
        <v>20671.2</v>
      </c>
      <c r="W12" s="57">
        <f>'BAR BB| Open rates'!AM11*0.8*0.87</f>
        <v>19279.2</v>
      </c>
      <c r="X12" s="57">
        <f>'BAR BB| Open rates'!AN11*0.8*0.87</f>
        <v>19279.2</v>
      </c>
      <c r="Y12" s="57">
        <f>'BAR BB| Open rates'!AO11*0.8*0.87</f>
        <v>19279.2</v>
      </c>
      <c r="Z12" s="57">
        <f>'BAR BB| Open rates'!AP11*0.8*0.87</f>
        <v>19279.2</v>
      </c>
      <c r="AA12" s="57">
        <f>'BAR BB| Open rates'!AQ11*0.8*0.87</f>
        <v>19279.2</v>
      </c>
      <c r="AB12" s="57">
        <f>'BAR BB| Open rates'!AR11*0.8*0.87</f>
        <v>20671.2</v>
      </c>
      <c r="AC12" s="57">
        <f>'BAR BB| Open rates'!AS11*0.8*0.87</f>
        <v>20671.2</v>
      </c>
      <c r="AD12" s="57">
        <f>'BAR BB| Open rates'!AT11*0.8*0.87</f>
        <v>19279.2</v>
      </c>
      <c r="AE12" s="57">
        <f>'BAR BB| Open rates'!AU11*0.8*0.87</f>
        <v>19279.2</v>
      </c>
      <c r="AF12" s="57">
        <f>'BAR BB| Open rates'!AV11*0.8*0.87</f>
        <v>19279.2</v>
      </c>
      <c r="AG12" s="57">
        <f>'BAR BB| Open rates'!AW11*0.8*0.87</f>
        <v>19279.2</v>
      </c>
      <c r="AH12" s="57">
        <f>'BAR BB| Open rates'!AX11*0.8*0.87</f>
        <v>19279.2</v>
      </c>
      <c r="AI12" s="57">
        <f>'BAR BB| Open rates'!AY11*0.8*0.87</f>
        <v>20671.2</v>
      </c>
      <c r="AJ12" s="57">
        <f>'BAR BB| Open rates'!AZ11*0.8*0.87</f>
        <v>20671.2</v>
      </c>
      <c r="AK12" s="57">
        <f>'BAR BB| Open rates'!BA11*0.8*0.87</f>
        <v>19279.2</v>
      </c>
      <c r="AL12" s="57">
        <f>'BAR BB| Open rates'!BB11*0.8*0.87</f>
        <v>19279.2</v>
      </c>
      <c r="AM12" s="57">
        <f>'BAR BB| Open rates'!BC11*0.8*0.87</f>
        <v>19279.2</v>
      </c>
      <c r="AN12" s="57">
        <f>'BAR BB| Open rates'!BD11*0.8*0.87</f>
        <v>19279.2</v>
      </c>
      <c r="AO12" s="57">
        <f>'BAR BB| Open rates'!BE11*0.8*0.87</f>
        <v>19279.2</v>
      </c>
      <c r="AP12" s="57">
        <f>'BAR BB| Open rates'!BF11*0.8*0.87</f>
        <v>20671.2</v>
      </c>
      <c r="AQ12" s="57">
        <f>'BAR BB| Open rates'!BG11*0.8*0.87</f>
        <v>20671.2</v>
      </c>
      <c r="AR12" s="57">
        <f>'BAR BB| Open rates'!BH11*0.8*0.87</f>
        <v>17052</v>
      </c>
      <c r="AS12" s="57">
        <f>'BAR BB| Open rates'!BI11*0.8*0.87</f>
        <v>17052</v>
      </c>
      <c r="AT12" s="57">
        <f>'BAR BB| Open rates'!BJ11*0.8*0.87</f>
        <v>17052</v>
      </c>
      <c r="AU12" s="57">
        <f>'BAR BB| Open rates'!BK11*0.8*0.87</f>
        <v>17052</v>
      </c>
      <c r="AV12" s="57">
        <f>'BAR BB| Open rates'!BL11*0.8*0.87</f>
        <v>17052</v>
      </c>
      <c r="AW12" s="57">
        <f>'BAR BB| Open rates'!BM11*0.8*0.87</f>
        <v>17887.2</v>
      </c>
      <c r="AX12" s="57">
        <f>'BAR BB| Open rates'!BN11*0.8*0.87</f>
        <v>17887.2</v>
      </c>
      <c r="AY12" s="57">
        <f>'BAR BB| Open rates'!BO11*0.8*0.87</f>
        <v>16356</v>
      </c>
      <c r="AZ12" s="335">
        <f>'BAR BB| Open rates'!BP11*0.8*0.87</f>
        <v>16356</v>
      </c>
      <c r="BA12" s="194"/>
      <c r="BB12" s="137"/>
    </row>
    <row r="13" spans="1:54" x14ac:dyDescent="0.2">
      <c r="A13" s="261">
        <v>2</v>
      </c>
      <c r="B13" s="57">
        <f>'BAR BB| Open rates'!R12*0.8*0.87</f>
        <v>21367.200000000001</v>
      </c>
      <c r="C13" s="57">
        <f>'BAR BB| Open rates'!S12*0.8*0.87</f>
        <v>21367.200000000001</v>
      </c>
      <c r="D13" s="57">
        <f>'BAR BB| Open rates'!T12*0.8*0.87</f>
        <v>21367.200000000001</v>
      </c>
      <c r="E13" s="57">
        <f>'BAR BB| Open rates'!U12*0.8*0.87</f>
        <v>21367.200000000001</v>
      </c>
      <c r="F13" s="57">
        <f>'BAR BB| Open rates'!V12*0.8*0.87</f>
        <v>21367.200000000001</v>
      </c>
      <c r="G13" s="57">
        <f>'BAR BB| Open rates'!W12*0.8*0.87</f>
        <v>22759.200000000001</v>
      </c>
      <c r="H13" s="57">
        <f>'BAR BB| Open rates'!X12*0.8*0.87</f>
        <v>22759.200000000001</v>
      </c>
      <c r="I13" s="57">
        <f>'BAR BB| Open rates'!Y12*0.8*0.87</f>
        <v>21367.200000000001</v>
      </c>
      <c r="J13" s="57">
        <f>'BAR BB| Open rates'!Z12*0.8*0.87</f>
        <v>21367.200000000001</v>
      </c>
      <c r="K13" s="57">
        <f>'BAR BB| Open rates'!AA12*0.8*0.87</f>
        <v>21367.200000000001</v>
      </c>
      <c r="L13" s="57">
        <f>'BAR BB| Open rates'!AB12*0.8*0.87</f>
        <v>21367.200000000001</v>
      </c>
      <c r="M13" s="57">
        <f>'BAR BB| Open rates'!AC12*0.8*0.87</f>
        <v>21367.200000000001</v>
      </c>
      <c r="N13" s="57">
        <f>'BAR BB| Open rates'!AD12*0.8*0.87</f>
        <v>22759.200000000001</v>
      </c>
      <c r="O13" s="57">
        <f>'BAR BB| Open rates'!AE12*0.8*0.87</f>
        <v>22759.200000000001</v>
      </c>
      <c r="P13" s="57">
        <f>'BAR BB| Open rates'!AF12*0.8*0.87</f>
        <v>21367.200000000001</v>
      </c>
      <c r="Q13" s="57">
        <f>'BAR BB| Open rates'!AG12*0.8*0.87</f>
        <v>21367.200000000001</v>
      </c>
      <c r="R13" s="57">
        <f>'BAR BB| Open rates'!AH12*0.8*0.87</f>
        <v>21367.200000000001</v>
      </c>
      <c r="S13" s="57">
        <f>'BAR BB| Open rates'!AI12*0.8*0.87</f>
        <v>21367.200000000001</v>
      </c>
      <c r="T13" s="57">
        <f>'BAR BB| Open rates'!AJ12*0.8*0.87</f>
        <v>21367.200000000001</v>
      </c>
      <c r="U13" s="57">
        <f>'BAR BB| Open rates'!AK12*0.8*0.87</f>
        <v>22759.200000000001</v>
      </c>
      <c r="V13" s="57">
        <f>'BAR BB| Open rates'!AL12*0.8*0.87</f>
        <v>22759.200000000001</v>
      </c>
      <c r="W13" s="57">
        <f>'BAR BB| Open rates'!AM12*0.8*0.87</f>
        <v>21367.200000000001</v>
      </c>
      <c r="X13" s="57">
        <f>'BAR BB| Open rates'!AN12*0.8*0.87</f>
        <v>21367.200000000001</v>
      </c>
      <c r="Y13" s="57">
        <f>'BAR BB| Open rates'!AO12*0.8*0.87</f>
        <v>21367.200000000001</v>
      </c>
      <c r="Z13" s="57">
        <f>'BAR BB| Open rates'!AP12*0.8*0.87</f>
        <v>21367.200000000001</v>
      </c>
      <c r="AA13" s="57">
        <f>'BAR BB| Open rates'!AQ12*0.8*0.87</f>
        <v>21367.200000000001</v>
      </c>
      <c r="AB13" s="57">
        <f>'BAR BB| Open rates'!AR12*0.8*0.87</f>
        <v>22759.200000000001</v>
      </c>
      <c r="AC13" s="57">
        <f>'BAR BB| Open rates'!AS12*0.8*0.87</f>
        <v>22759.200000000001</v>
      </c>
      <c r="AD13" s="57">
        <f>'BAR BB| Open rates'!AT12*0.8*0.87</f>
        <v>21367.200000000001</v>
      </c>
      <c r="AE13" s="57">
        <f>'BAR BB| Open rates'!AU12*0.8*0.87</f>
        <v>21367.200000000001</v>
      </c>
      <c r="AF13" s="57">
        <f>'BAR BB| Open rates'!AV12*0.8*0.87</f>
        <v>21367.200000000001</v>
      </c>
      <c r="AG13" s="57">
        <f>'BAR BB| Open rates'!AW12*0.8*0.87</f>
        <v>21367.200000000001</v>
      </c>
      <c r="AH13" s="57">
        <f>'BAR BB| Open rates'!AX12*0.8*0.87</f>
        <v>21367.200000000001</v>
      </c>
      <c r="AI13" s="57">
        <f>'BAR BB| Open rates'!AY12*0.8*0.87</f>
        <v>22759.200000000001</v>
      </c>
      <c r="AJ13" s="57">
        <f>'BAR BB| Open rates'!AZ12*0.8*0.87</f>
        <v>22759.200000000001</v>
      </c>
      <c r="AK13" s="57">
        <f>'BAR BB| Open rates'!BA12*0.8*0.87</f>
        <v>21367.200000000001</v>
      </c>
      <c r="AL13" s="57">
        <f>'BAR BB| Open rates'!BB12*0.8*0.87</f>
        <v>21367.200000000001</v>
      </c>
      <c r="AM13" s="57">
        <f>'BAR BB| Open rates'!BC12*0.8*0.87</f>
        <v>21367.200000000001</v>
      </c>
      <c r="AN13" s="57">
        <f>'BAR BB| Open rates'!BD12*0.8*0.87</f>
        <v>21367.200000000001</v>
      </c>
      <c r="AO13" s="57">
        <f>'BAR BB| Open rates'!BE12*0.8*0.87</f>
        <v>21367.200000000001</v>
      </c>
      <c r="AP13" s="57">
        <f>'BAR BB| Open rates'!BF12*0.8*0.87</f>
        <v>22759.200000000001</v>
      </c>
      <c r="AQ13" s="57">
        <f>'BAR BB| Open rates'!BG12*0.8*0.87</f>
        <v>22759.200000000001</v>
      </c>
      <c r="AR13" s="57">
        <f>'BAR BB| Open rates'!BH12*0.8*0.87</f>
        <v>19140</v>
      </c>
      <c r="AS13" s="57">
        <f>'BAR BB| Open rates'!BI12*0.8*0.87</f>
        <v>19140</v>
      </c>
      <c r="AT13" s="57">
        <f>'BAR BB| Open rates'!BJ12*0.8*0.87</f>
        <v>19140</v>
      </c>
      <c r="AU13" s="57">
        <f>'BAR BB| Open rates'!BK12*0.8*0.87</f>
        <v>19140</v>
      </c>
      <c r="AV13" s="57">
        <f>'BAR BB| Open rates'!BL12*0.8*0.87</f>
        <v>19140</v>
      </c>
      <c r="AW13" s="57">
        <f>'BAR BB| Open rates'!BM12*0.8*0.87</f>
        <v>19975.2</v>
      </c>
      <c r="AX13" s="57">
        <f>'BAR BB| Open rates'!BN12*0.8*0.87</f>
        <v>19975.2</v>
      </c>
      <c r="AY13" s="57">
        <f>'BAR BB| Open rates'!BO12*0.8*0.87</f>
        <v>18444</v>
      </c>
      <c r="AZ13" s="335">
        <f>'BAR BB| Open rates'!BP12*0.8*0.87</f>
        <v>18444</v>
      </c>
      <c r="BA13" s="194"/>
      <c r="BB13" s="137"/>
    </row>
    <row r="14" spans="1:54" ht="24" x14ac:dyDescent="0.2">
      <c r="A14" s="260" t="s">
        <v>177</v>
      </c>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57"/>
      <c r="AH14" s="194"/>
      <c r="AI14" s="194"/>
      <c r="AJ14" s="194"/>
      <c r="AK14" s="194"/>
      <c r="AL14" s="194"/>
      <c r="AM14" s="194"/>
      <c r="AN14" s="194"/>
      <c r="AO14" s="194"/>
      <c r="AP14" s="194"/>
      <c r="AQ14" s="194"/>
      <c r="AR14" s="194"/>
      <c r="AS14" s="194"/>
      <c r="AT14" s="194"/>
      <c r="AU14" s="194"/>
      <c r="AV14" s="194"/>
      <c r="AW14" s="194"/>
      <c r="AX14" s="194"/>
      <c r="AY14" s="194"/>
      <c r="AZ14" s="194"/>
      <c r="BA14" s="194"/>
      <c r="BB14" s="137"/>
    </row>
    <row r="15" spans="1:54" x14ac:dyDescent="0.2">
      <c r="A15" s="261">
        <v>1</v>
      </c>
      <c r="B15" s="57">
        <f>'BAR BB| Open rates'!R14*0.8*0.87</f>
        <v>26935.200000000001</v>
      </c>
      <c r="C15" s="57">
        <f>'BAR BB| Open rates'!S14*0.8*0.87</f>
        <v>26935.200000000001</v>
      </c>
      <c r="D15" s="57">
        <f>'BAR BB| Open rates'!T14*0.8*0.87</f>
        <v>26935.200000000001</v>
      </c>
      <c r="E15" s="57">
        <f>'BAR BB| Open rates'!U14*0.8*0.87</f>
        <v>26935.200000000001</v>
      </c>
      <c r="F15" s="57">
        <f>'BAR BB| Open rates'!V14*0.8*0.87</f>
        <v>26935.200000000001</v>
      </c>
      <c r="G15" s="57">
        <f>'BAR BB| Open rates'!W14*0.8*0.87</f>
        <v>28327.200000000001</v>
      </c>
      <c r="H15" s="57">
        <f>'BAR BB| Open rates'!X14*0.8*0.87</f>
        <v>28327.200000000001</v>
      </c>
      <c r="I15" s="57">
        <f>'BAR BB| Open rates'!Y14*0.8*0.87</f>
        <v>26935.200000000001</v>
      </c>
      <c r="J15" s="57">
        <f>'BAR BB| Open rates'!Z14*0.8*0.87</f>
        <v>26935.200000000001</v>
      </c>
      <c r="K15" s="57">
        <f>'BAR BB| Open rates'!AA14*0.8*0.87</f>
        <v>26935.200000000001</v>
      </c>
      <c r="L15" s="57">
        <f>'BAR BB| Open rates'!AB14*0.8*0.87</f>
        <v>26935.200000000001</v>
      </c>
      <c r="M15" s="57">
        <f>'BAR BB| Open rates'!AC14*0.8*0.87</f>
        <v>26935.200000000001</v>
      </c>
      <c r="N15" s="57">
        <f>'BAR BB| Open rates'!AD14*0.8*0.87</f>
        <v>28327.200000000001</v>
      </c>
      <c r="O15" s="57">
        <f>'BAR BB| Open rates'!AE14*0.8*0.87</f>
        <v>28327.200000000001</v>
      </c>
      <c r="P15" s="57">
        <f>'BAR BB| Open rates'!AF14*0.8*0.87</f>
        <v>26935.200000000001</v>
      </c>
      <c r="Q15" s="57">
        <f>'BAR BB| Open rates'!AG14*0.8*0.87</f>
        <v>26935.200000000001</v>
      </c>
      <c r="R15" s="57">
        <f>'BAR BB| Open rates'!AH14*0.8*0.87</f>
        <v>26935.200000000001</v>
      </c>
      <c r="S15" s="57">
        <f>'BAR BB| Open rates'!AI14*0.8*0.87</f>
        <v>26935.200000000001</v>
      </c>
      <c r="T15" s="57">
        <f>'BAR BB| Open rates'!AJ14*0.8*0.87</f>
        <v>26935.200000000001</v>
      </c>
      <c r="U15" s="57">
        <f>'BAR BB| Open rates'!AK14*0.8*0.87</f>
        <v>28327.200000000001</v>
      </c>
      <c r="V15" s="57">
        <f>'BAR BB| Open rates'!AL14*0.8*0.87</f>
        <v>28327.200000000001</v>
      </c>
      <c r="W15" s="57">
        <f>'BAR BB| Open rates'!AM14*0.8*0.87</f>
        <v>26935.200000000001</v>
      </c>
      <c r="X15" s="57">
        <f>'BAR BB| Open rates'!AN14*0.8*0.87</f>
        <v>26935.200000000001</v>
      </c>
      <c r="Y15" s="57">
        <f>'BAR BB| Open rates'!AO14*0.8*0.87</f>
        <v>26935.200000000001</v>
      </c>
      <c r="Z15" s="57">
        <f>'BAR BB| Open rates'!AP14*0.8*0.87</f>
        <v>26935.200000000001</v>
      </c>
      <c r="AA15" s="57">
        <f>'BAR BB| Open rates'!AQ14*0.8*0.87</f>
        <v>26935.200000000001</v>
      </c>
      <c r="AB15" s="57">
        <f>'BAR BB| Open rates'!AR14*0.8*0.87</f>
        <v>28327.200000000001</v>
      </c>
      <c r="AC15" s="57">
        <f>'BAR BB| Open rates'!AS14*0.8*0.87</f>
        <v>28327.200000000001</v>
      </c>
      <c r="AD15" s="57">
        <f>'BAR BB| Open rates'!AT14*0.8*0.87</f>
        <v>26935.200000000001</v>
      </c>
      <c r="AE15" s="57">
        <f>'BAR BB| Open rates'!AU14*0.8*0.87</f>
        <v>26935.200000000001</v>
      </c>
      <c r="AF15" s="57">
        <f>'BAR BB| Open rates'!AV14*0.8*0.87</f>
        <v>26935.200000000001</v>
      </c>
      <c r="AG15" s="57">
        <f>'BAR BB| Open rates'!AW14*0.8*0.87</f>
        <v>26935.200000000001</v>
      </c>
      <c r="AH15" s="57">
        <f>'BAR BB| Open rates'!AX14*0.8*0.87</f>
        <v>26935.200000000001</v>
      </c>
      <c r="AI15" s="57">
        <f>'BAR BB| Open rates'!AY14*0.8*0.87</f>
        <v>28327.200000000001</v>
      </c>
      <c r="AJ15" s="57">
        <f>'BAR BB| Open rates'!AZ14*0.8*0.87</f>
        <v>28327.200000000001</v>
      </c>
      <c r="AK15" s="57">
        <f>'BAR BB| Open rates'!BA14*0.8*0.87</f>
        <v>26935.200000000001</v>
      </c>
      <c r="AL15" s="57">
        <f>'BAR BB| Open rates'!BB14*0.8*0.87</f>
        <v>26935.200000000001</v>
      </c>
      <c r="AM15" s="57">
        <f>'BAR BB| Open rates'!BC14*0.8*0.87</f>
        <v>26935.200000000001</v>
      </c>
      <c r="AN15" s="57">
        <f>'BAR BB| Open rates'!BD14*0.8*0.87</f>
        <v>26935.200000000001</v>
      </c>
      <c r="AO15" s="57">
        <f>'BAR BB| Open rates'!BE14*0.8*0.87</f>
        <v>26935.200000000001</v>
      </c>
      <c r="AP15" s="57">
        <f>'BAR BB| Open rates'!BF14*0.8*0.87</f>
        <v>28327.200000000001</v>
      </c>
      <c r="AQ15" s="57">
        <f>'BAR BB| Open rates'!BG14*0.8*0.87</f>
        <v>28327.200000000001</v>
      </c>
      <c r="AR15" s="57">
        <f>'BAR BB| Open rates'!BH14*0.8*0.87</f>
        <v>24708</v>
      </c>
      <c r="AS15" s="57">
        <f>'BAR BB| Open rates'!BI14*0.8*0.87</f>
        <v>24708</v>
      </c>
      <c r="AT15" s="57">
        <f>'BAR BB| Open rates'!BJ14*0.8*0.87</f>
        <v>24708</v>
      </c>
      <c r="AU15" s="57">
        <f>'BAR BB| Open rates'!BK14*0.8*0.87</f>
        <v>24708</v>
      </c>
      <c r="AV15" s="57">
        <f>'BAR BB| Open rates'!BL14*0.8*0.87</f>
        <v>24708</v>
      </c>
      <c r="AW15" s="57">
        <f>'BAR BB| Open rates'!BM14*0.8*0.87</f>
        <v>25543.200000000001</v>
      </c>
      <c r="AX15" s="57">
        <f>'BAR BB| Open rates'!BN14*0.8*0.87</f>
        <v>25543.200000000001</v>
      </c>
      <c r="AY15" s="57">
        <f>'BAR BB| Open rates'!BO14*0.8*0.87</f>
        <v>24012</v>
      </c>
      <c r="AZ15" s="57">
        <f>'BAR BB| Open rates'!BP14*0.8*0.87</f>
        <v>24012</v>
      </c>
      <c r="BA15" s="194"/>
      <c r="BB15" s="137"/>
    </row>
    <row r="16" spans="1:54" x14ac:dyDescent="0.2">
      <c r="A16" s="261">
        <v>2</v>
      </c>
      <c r="B16" s="57">
        <f>'BAR BB| Open rates'!R15*0.8*0.87</f>
        <v>29023.200000000001</v>
      </c>
      <c r="C16" s="57">
        <f>'BAR BB| Open rates'!S15*0.8*0.87</f>
        <v>29023.200000000001</v>
      </c>
      <c r="D16" s="57">
        <f>'BAR BB| Open rates'!T15*0.8*0.87</f>
        <v>29023.200000000001</v>
      </c>
      <c r="E16" s="57">
        <f>'BAR BB| Open rates'!U15*0.8*0.87</f>
        <v>29023.200000000001</v>
      </c>
      <c r="F16" s="57">
        <f>'BAR BB| Open rates'!V15*0.8*0.87</f>
        <v>29023.200000000001</v>
      </c>
      <c r="G16" s="57">
        <f>'BAR BB| Open rates'!W15*0.8*0.87</f>
        <v>30415.200000000001</v>
      </c>
      <c r="H16" s="57">
        <f>'BAR BB| Open rates'!X15*0.8*0.87</f>
        <v>30415.200000000001</v>
      </c>
      <c r="I16" s="57">
        <f>'BAR BB| Open rates'!Y15*0.8*0.87</f>
        <v>29023.200000000001</v>
      </c>
      <c r="J16" s="57">
        <f>'BAR BB| Open rates'!Z15*0.8*0.87</f>
        <v>29023.200000000001</v>
      </c>
      <c r="K16" s="57">
        <f>'BAR BB| Open rates'!AA15*0.8*0.87</f>
        <v>29023.200000000001</v>
      </c>
      <c r="L16" s="57">
        <f>'BAR BB| Open rates'!AB15*0.8*0.87</f>
        <v>29023.200000000001</v>
      </c>
      <c r="M16" s="57">
        <f>'BAR BB| Open rates'!AC15*0.8*0.87</f>
        <v>29023.200000000001</v>
      </c>
      <c r="N16" s="57">
        <f>'BAR BB| Open rates'!AD15*0.8*0.87</f>
        <v>30415.200000000001</v>
      </c>
      <c r="O16" s="57">
        <f>'BAR BB| Open rates'!AE15*0.8*0.87</f>
        <v>30415.200000000001</v>
      </c>
      <c r="P16" s="57">
        <f>'BAR BB| Open rates'!AF15*0.8*0.87</f>
        <v>29023.200000000001</v>
      </c>
      <c r="Q16" s="57">
        <f>'BAR BB| Open rates'!AG15*0.8*0.87</f>
        <v>29023.200000000001</v>
      </c>
      <c r="R16" s="57">
        <f>'BAR BB| Open rates'!AH15*0.8*0.87</f>
        <v>29023.200000000001</v>
      </c>
      <c r="S16" s="57">
        <f>'BAR BB| Open rates'!AI15*0.8*0.87</f>
        <v>29023.200000000001</v>
      </c>
      <c r="T16" s="57">
        <f>'BAR BB| Open rates'!AJ15*0.8*0.87</f>
        <v>29023.200000000001</v>
      </c>
      <c r="U16" s="57">
        <f>'BAR BB| Open rates'!AK15*0.8*0.87</f>
        <v>30415.200000000001</v>
      </c>
      <c r="V16" s="57">
        <f>'BAR BB| Open rates'!AL15*0.8*0.87</f>
        <v>30415.200000000001</v>
      </c>
      <c r="W16" s="57">
        <f>'BAR BB| Open rates'!AM15*0.8*0.87</f>
        <v>29023.200000000001</v>
      </c>
      <c r="X16" s="57">
        <f>'BAR BB| Open rates'!AN15*0.8*0.87</f>
        <v>29023.200000000001</v>
      </c>
      <c r="Y16" s="57">
        <f>'BAR BB| Open rates'!AO15*0.8*0.87</f>
        <v>29023.200000000001</v>
      </c>
      <c r="Z16" s="57">
        <f>'BAR BB| Open rates'!AP15*0.8*0.87</f>
        <v>29023.200000000001</v>
      </c>
      <c r="AA16" s="57">
        <f>'BAR BB| Open rates'!AQ15*0.8*0.87</f>
        <v>29023.200000000001</v>
      </c>
      <c r="AB16" s="57">
        <f>'BAR BB| Open rates'!AR15*0.8*0.87</f>
        <v>30415.200000000001</v>
      </c>
      <c r="AC16" s="57">
        <f>'BAR BB| Open rates'!AS15*0.8*0.87</f>
        <v>30415.200000000001</v>
      </c>
      <c r="AD16" s="57">
        <f>'BAR BB| Open rates'!AT15*0.8*0.87</f>
        <v>29023.200000000001</v>
      </c>
      <c r="AE16" s="57">
        <f>'BAR BB| Open rates'!AU15*0.8*0.87</f>
        <v>29023.200000000001</v>
      </c>
      <c r="AF16" s="57">
        <f>'BAR BB| Open rates'!AV15*0.8*0.87</f>
        <v>29023.200000000001</v>
      </c>
      <c r="AG16" s="57">
        <f>'BAR BB| Open rates'!AW15*0.8*0.87</f>
        <v>29023.200000000001</v>
      </c>
      <c r="AH16" s="57">
        <f>'BAR BB| Open rates'!AX15*0.8*0.87</f>
        <v>29023.200000000001</v>
      </c>
      <c r="AI16" s="57">
        <f>'BAR BB| Open rates'!AY15*0.8*0.87</f>
        <v>30415.200000000001</v>
      </c>
      <c r="AJ16" s="57">
        <f>'BAR BB| Open rates'!AZ15*0.8*0.87</f>
        <v>30415.200000000001</v>
      </c>
      <c r="AK16" s="57">
        <f>'BAR BB| Open rates'!BA15*0.8*0.87</f>
        <v>29023.200000000001</v>
      </c>
      <c r="AL16" s="57">
        <f>'BAR BB| Open rates'!BB15*0.8*0.87</f>
        <v>29023.200000000001</v>
      </c>
      <c r="AM16" s="57">
        <f>'BAR BB| Open rates'!BC15*0.8*0.87</f>
        <v>29023.200000000001</v>
      </c>
      <c r="AN16" s="57">
        <f>'BAR BB| Open rates'!BD15*0.8*0.87</f>
        <v>29023.200000000001</v>
      </c>
      <c r="AO16" s="57">
        <f>'BAR BB| Open rates'!BE15*0.8*0.87</f>
        <v>29023.200000000001</v>
      </c>
      <c r="AP16" s="57">
        <f>'BAR BB| Open rates'!BF15*0.8*0.87</f>
        <v>30415.200000000001</v>
      </c>
      <c r="AQ16" s="57">
        <f>'BAR BB| Open rates'!BG15*0.8*0.87</f>
        <v>30415.200000000001</v>
      </c>
      <c r="AR16" s="57">
        <f>'BAR BB| Open rates'!BH15*0.8*0.87</f>
        <v>26796</v>
      </c>
      <c r="AS16" s="57">
        <f>'BAR BB| Open rates'!BI15*0.8*0.87</f>
        <v>26796</v>
      </c>
      <c r="AT16" s="57">
        <f>'BAR BB| Open rates'!BJ15*0.8*0.87</f>
        <v>26796</v>
      </c>
      <c r="AU16" s="57">
        <f>'BAR BB| Open rates'!BK15*0.8*0.87</f>
        <v>26796</v>
      </c>
      <c r="AV16" s="57">
        <f>'BAR BB| Open rates'!BL15*0.8*0.87</f>
        <v>26796</v>
      </c>
      <c r="AW16" s="57">
        <f>'BAR BB| Open rates'!BM15*0.8*0.87</f>
        <v>27631.200000000001</v>
      </c>
      <c r="AX16" s="57">
        <f>'BAR BB| Open rates'!BN15*0.8*0.87</f>
        <v>27631.200000000001</v>
      </c>
      <c r="AY16" s="57">
        <f>'BAR BB| Open rates'!BO15*0.8*0.87</f>
        <v>26100</v>
      </c>
      <c r="AZ16" s="57">
        <f>'BAR BB| Open rates'!BP15*0.8*0.87</f>
        <v>26100</v>
      </c>
      <c r="BA16" s="194"/>
      <c r="BB16" s="137"/>
    </row>
    <row r="17" spans="1:54" x14ac:dyDescent="0.2">
      <c r="A17" s="260"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194"/>
      <c r="BB17" s="137"/>
    </row>
    <row r="18" spans="1:54" x14ac:dyDescent="0.2">
      <c r="A18" s="261">
        <v>1</v>
      </c>
      <c r="B18" s="57">
        <f>'BAR BB| Open rates'!R17*0.8*0.87</f>
        <v>27631.200000000001</v>
      </c>
      <c r="C18" s="57">
        <f>'BAR BB| Open rates'!S17*0.8*0.87</f>
        <v>27631.200000000001</v>
      </c>
      <c r="D18" s="57">
        <f>'BAR BB| Open rates'!T17*0.8*0.87</f>
        <v>27631.200000000001</v>
      </c>
      <c r="E18" s="57">
        <f>'BAR BB| Open rates'!U17*0.8*0.87</f>
        <v>27631.200000000001</v>
      </c>
      <c r="F18" s="57">
        <f>'BAR BB| Open rates'!V17*0.8*0.87</f>
        <v>27631.200000000001</v>
      </c>
      <c r="G18" s="57">
        <f>'BAR BB| Open rates'!W17*0.8*0.87</f>
        <v>29023.200000000001</v>
      </c>
      <c r="H18" s="57">
        <f>'BAR BB| Open rates'!X17*0.8*0.87</f>
        <v>29023.200000000001</v>
      </c>
      <c r="I18" s="57">
        <f>'BAR BB| Open rates'!Y17*0.8*0.87</f>
        <v>27631.200000000001</v>
      </c>
      <c r="J18" s="57">
        <f>'BAR BB| Open rates'!Z17*0.8*0.87</f>
        <v>27631.200000000001</v>
      </c>
      <c r="K18" s="57">
        <f>'BAR BB| Open rates'!AA17*0.8*0.87</f>
        <v>27631.200000000001</v>
      </c>
      <c r="L18" s="57">
        <f>'BAR BB| Open rates'!AB17*0.8*0.87</f>
        <v>27631.200000000001</v>
      </c>
      <c r="M18" s="57">
        <f>'BAR BB| Open rates'!AC17*0.8*0.87</f>
        <v>27631.200000000001</v>
      </c>
      <c r="N18" s="57">
        <f>'BAR BB| Open rates'!AD17*0.8*0.87</f>
        <v>29023.200000000001</v>
      </c>
      <c r="O18" s="57">
        <f>'BAR BB| Open rates'!AE17*0.8*0.87</f>
        <v>29023.200000000001</v>
      </c>
      <c r="P18" s="57">
        <f>'BAR BB| Open rates'!AF17*0.8*0.87</f>
        <v>27631.200000000001</v>
      </c>
      <c r="Q18" s="57">
        <f>'BAR BB| Open rates'!AG17*0.8*0.87</f>
        <v>27631.200000000001</v>
      </c>
      <c r="R18" s="57">
        <f>'BAR BB| Open rates'!AH17*0.8*0.87</f>
        <v>27631.200000000001</v>
      </c>
      <c r="S18" s="57">
        <f>'BAR BB| Open rates'!AI17*0.8*0.87</f>
        <v>27631.200000000001</v>
      </c>
      <c r="T18" s="57">
        <f>'BAR BB| Open rates'!AJ17*0.8*0.87</f>
        <v>27631.200000000001</v>
      </c>
      <c r="U18" s="57">
        <f>'BAR BB| Open rates'!AK17*0.8*0.87</f>
        <v>29023.200000000001</v>
      </c>
      <c r="V18" s="57">
        <f>'BAR BB| Open rates'!AL17*0.8*0.87</f>
        <v>29023.200000000001</v>
      </c>
      <c r="W18" s="57">
        <f>'BAR BB| Open rates'!AM17*0.8*0.87</f>
        <v>27631.200000000001</v>
      </c>
      <c r="X18" s="57">
        <f>'BAR BB| Open rates'!AN17*0.8*0.87</f>
        <v>27631.200000000001</v>
      </c>
      <c r="Y18" s="57">
        <f>'BAR BB| Open rates'!AO17*0.8*0.87</f>
        <v>27631.200000000001</v>
      </c>
      <c r="Z18" s="57">
        <f>'BAR BB| Open rates'!AP17*0.8*0.87</f>
        <v>27631.200000000001</v>
      </c>
      <c r="AA18" s="57">
        <f>'BAR BB| Open rates'!AQ17*0.8*0.87</f>
        <v>27631.200000000001</v>
      </c>
      <c r="AB18" s="57">
        <f>'BAR BB| Open rates'!AR17*0.8*0.87</f>
        <v>29023.200000000001</v>
      </c>
      <c r="AC18" s="57">
        <f>'BAR BB| Open rates'!AS17*0.8*0.87</f>
        <v>29023.200000000001</v>
      </c>
      <c r="AD18" s="57">
        <f>'BAR BB| Open rates'!AT17*0.8*0.87</f>
        <v>27631.200000000001</v>
      </c>
      <c r="AE18" s="57">
        <f>'BAR BB| Open rates'!AU17*0.8*0.87</f>
        <v>27631.200000000001</v>
      </c>
      <c r="AF18" s="57">
        <f>'BAR BB| Open rates'!AV17*0.8*0.87</f>
        <v>27631.200000000001</v>
      </c>
      <c r="AG18" s="57">
        <f>'BAR BB| Open rates'!AW17*0.8*0.87</f>
        <v>27631.200000000001</v>
      </c>
      <c r="AH18" s="57">
        <f>'BAR BB| Open rates'!AX17*0.8*0.87</f>
        <v>27631.200000000001</v>
      </c>
      <c r="AI18" s="57">
        <f>'BAR BB| Open rates'!AY17*0.8*0.87</f>
        <v>29023.200000000001</v>
      </c>
      <c r="AJ18" s="57">
        <f>'BAR BB| Open rates'!AZ17*0.8*0.87</f>
        <v>29023.200000000001</v>
      </c>
      <c r="AK18" s="57">
        <f>'BAR BB| Open rates'!BA17*0.8*0.87</f>
        <v>27631.200000000001</v>
      </c>
      <c r="AL18" s="57">
        <f>'BAR BB| Open rates'!BB17*0.8*0.87</f>
        <v>27631.200000000001</v>
      </c>
      <c r="AM18" s="57">
        <f>'BAR BB| Open rates'!BC17*0.8*0.87</f>
        <v>27631.200000000001</v>
      </c>
      <c r="AN18" s="57">
        <f>'BAR BB| Open rates'!BD17*0.8*0.87</f>
        <v>27631.200000000001</v>
      </c>
      <c r="AO18" s="57">
        <f>'BAR BB| Open rates'!BE17*0.8*0.87</f>
        <v>27631.200000000001</v>
      </c>
      <c r="AP18" s="57">
        <f>'BAR BB| Open rates'!BF17*0.8*0.87</f>
        <v>29023.200000000001</v>
      </c>
      <c r="AQ18" s="57">
        <f>'BAR BB| Open rates'!BG17*0.8*0.87</f>
        <v>29023.200000000001</v>
      </c>
      <c r="AR18" s="57">
        <f>'BAR BB| Open rates'!BH17*0.8*0.87</f>
        <v>25404</v>
      </c>
      <c r="AS18" s="57">
        <f>'BAR BB| Open rates'!BI17*0.8*0.87</f>
        <v>25404</v>
      </c>
      <c r="AT18" s="57">
        <f>'BAR BB| Open rates'!BJ17*0.8*0.87</f>
        <v>25404</v>
      </c>
      <c r="AU18" s="57">
        <f>'BAR BB| Open rates'!BK17*0.8*0.87</f>
        <v>25404</v>
      </c>
      <c r="AV18" s="57">
        <f>'BAR BB| Open rates'!BL17*0.8*0.87</f>
        <v>25404</v>
      </c>
      <c r="AW18" s="57">
        <f>'BAR BB| Open rates'!BM17*0.8*0.87</f>
        <v>26239.200000000001</v>
      </c>
      <c r="AX18" s="57">
        <f>'BAR BB| Open rates'!BN17*0.8*0.87</f>
        <v>26239.200000000001</v>
      </c>
      <c r="AY18" s="57">
        <f>'BAR BB| Open rates'!BO17*0.8*0.87</f>
        <v>24708</v>
      </c>
      <c r="AZ18" s="57">
        <f>'BAR BB| Open rates'!BP17*0.8*0.87</f>
        <v>24708</v>
      </c>
      <c r="BA18" s="194"/>
      <c r="BB18" s="137"/>
    </row>
    <row r="19" spans="1:54" x14ac:dyDescent="0.2">
      <c r="A19" s="261">
        <v>2</v>
      </c>
      <c r="B19" s="57">
        <f>'BAR BB| Open rates'!R18*0.8*0.87</f>
        <v>29719.200000000001</v>
      </c>
      <c r="C19" s="57">
        <f>'BAR BB| Open rates'!S18*0.8*0.87</f>
        <v>29719.200000000001</v>
      </c>
      <c r="D19" s="57">
        <f>'BAR BB| Open rates'!T18*0.8*0.87</f>
        <v>29719.200000000001</v>
      </c>
      <c r="E19" s="57">
        <f>'BAR BB| Open rates'!U18*0.8*0.87</f>
        <v>29719.200000000001</v>
      </c>
      <c r="F19" s="57">
        <f>'BAR BB| Open rates'!V18*0.8*0.87</f>
        <v>29719.200000000001</v>
      </c>
      <c r="G19" s="57">
        <f>'BAR BB| Open rates'!W18*0.8*0.87</f>
        <v>31111.200000000001</v>
      </c>
      <c r="H19" s="57">
        <f>'BAR BB| Open rates'!X18*0.8*0.87</f>
        <v>31111.200000000001</v>
      </c>
      <c r="I19" s="57">
        <f>'BAR BB| Open rates'!Y18*0.8*0.87</f>
        <v>29719.200000000001</v>
      </c>
      <c r="J19" s="57">
        <f>'BAR BB| Open rates'!Z18*0.8*0.87</f>
        <v>29719.200000000001</v>
      </c>
      <c r="K19" s="57">
        <f>'BAR BB| Open rates'!AA18*0.8*0.87</f>
        <v>29719.200000000001</v>
      </c>
      <c r="L19" s="57">
        <f>'BAR BB| Open rates'!AB18*0.8*0.87</f>
        <v>29719.200000000001</v>
      </c>
      <c r="M19" s="57">
        <f>'BAR BB| Open rates'!AC18*0.8*0.87</f>
        <v>29719.200000000001</v>
      </c>
      <c r="N19" s="57">
        <f>'BAR BB| Open rates'!AD18*0.8*0.87</f>
        <v>31111.200000000001</v>
      </c>
      <c r="O19" s="57">
        <f>'BAR BB| Open rates'!AE18*0.8*0.87</f>
        <v>31111.200000000001</v>
      </c>
      <c r="P19" s="57">
        <f>'BAR BB| Open rates'!AF18*0.8*0.87</f>
        <v>29719.200000000001</v>
      </c>
      <c r="Q19" s="57">
        <f>'BAR BB| Open rates'!AG18*0.8*0.87</f>
        <v>29719.200000000001</v>
      </c>
      <c r="R19" s="57">
        <f>'BAR BB| Open rates'!AH18*0.8*0.87</f>
        <v>29719.200000000001</v>
      </c>
      <c r="S19" s="57">
        <f>'BAR BB| Open rates'!AI18*0.8*0.87</f>
        <v>29719.200000000001</v>
      </c>
      <c r="T19" s="57">
        <f>'BAR BB| Open rates'!AJ18*0.8*0.87</f>
        <v>29719.200000000001</v>
      </c>
      <c r="U19" s="57">
        <f>'BAR BB| Open rates'!AK18*0.8*0.87</f>
        <v>31111.200000000001</v>
      </c>
      <c r="V19" s="57">
        <f>'BAR BB| Open rates'!AL18*0.8*0.87</f>
        <v>31111.200000000001</v>
      </c>
      <c r="W19" s="57">
        <f>'BAR BB| Open rates'!AM18*0.8*0.87</f>
        <v>29719.200000000001</v>
      </c>
      <c r="X19" s="57">
        <f>'BAR BB| Open rates'!AN18*0.8*0.87</f>
        <v>29719.200000000001</v>
      </c>
      <c r="Y19" s="57">
        <f>'BAR BB| Open rates'!AO18*0.8*0.87</f>
        <v>29719.200000000001</v>
      </c>
      <c r="Z19" s="57">
        <f>'BAR BB| Open rates'!AP18*0.8*0.87</f>
        <v>29719.200000000001</v>
      </c>
      <c r="AA19" s="57">
        <f>'BAR BB| Open rates'!AQ18*0.8*0.87</f>
        <v>29719.200000000001</v>
      </c>
      <c r="AB19" s="57">
        <f>'BAR BB| Open rates'!AR18*0.8*0.87</f>
        <v>31111.200000000001</v>
      </c>
      <c r="AC19" s="57">
        <f>'BAR BB| Open rates'!AS18*0.8*0.87</f>
        <v>31111.200000000001</v>
      </c>
      <c r="AD19" s="57">
        <f>'BAR BB| Open rates'!AT18*0.8*0.87</f>
        <v>29719.200000000001</v>
      </c>
      <c r="AE19" s="57">
        <f>'BAR BB| Open rates'!AU18*0.8*0.87</f>
        <v>29719.200000000001</v>
      </c>
      <c r="AF19" s="57">
        <f>'BAR BB| Open rates'!AV18*0.8*0.87</f>
        <v>29719.200000000001</v>
      </c>
      <c r="AG19" s="57">
        <f>'BAR BB| Open rates'!AW18*0.8*0.87</f>
        <v>29719.200000000001</v>
      </c>
      <c r="AH19" s="57">
        <f>'BAR BB| Open rates'!AX18*0.8*0.87</f>
        <v>29719.200000000001</v>
      </c>
      <c r="AI19" s="57">
        <f>'BAR BB| Open rates'!AY18*0.8*0.87</f>
        <v>31111.200000000001</v>
      </c>
      <c r="AJ19" s="57">
        <f>'BAR BB| Open rates'!AZ18*0.8*0.87</f>
        <v>31111.200000000001</v>
      </c>
      <c r="AK19" s="57">
        <f>'BAR BB| Open rates'!BA18*0.8*0.87</f>
        <v>29719.200000000001</v>
      </c>
      <c r="AL19" s="57">
        <f>'BAR BB| Open rates'!BB18*0.8*0.87</f>
        <v>29719.200000000001</v>
      </c>
      <c r="AM19" s="57">
        <f>'BAR BB| Open rates'!BC18*0.8*0.87</f>
        <v>29719.200000000001</v>
      </c>
      <c r="AN19" s="57">
        <f>'BAR BB| Open rates'!BD18*0.8*0.87</f>
        <v>29719.200000000001</v>
      </c>
      <c r="AO19" s="57">
        <f>'BAR BB| Open rates'!BE18*0.8*0.87</f>
        <v>29719.200000000001</v>
      </c>
      <c r="AP19" s="57">
        <f>'BAR BB| Open rates'!BF18*0.8*0.87</f>
        <v>31111.200000000001</v>
      </c>
      <c r="AQ19" s="57">
        <f>'BAR BB| Open rates'!BG18*0.8*0.87</f>
        <v>31111.200000000001</v>
      </c>
      <c r="AR19" s="57">
        <f>'BAR BB| Open rates'!BH18*0.8*0.87</f>
        <v>27492</v>
      </c>
      <c r="AS19" s="57">
        <f>'BAR BB| Open rates'!BI18*0.8*0.87</f>
        <v>27492</v>
      </c>
      <c r="AT19" s="57">
        <f>'BAR BB| Open rates'!BJ18*0.8*0.87</f>
        <v>27492</v>
      </c>
      <c r="AU19" s="57">
        <f>'BAR BB| Open rates'!BK18*0.8*0.87</f>
        <v>27492</v>
      </c>
      <c r="AV19" s="57">
        <f>'BAR BB| Open rates'!BL18*0.8*0.87</f>
        <v>27492</v>
      </c>
      <c r="AW19" s="57">
        <f>'BAR BB| Open rates'!BM18*0.8*0.87</f>
        <v>28327.200000000001</v>
      </c>
      <c r="AX19" s="57">
        <f>'BAR BB| Open rates'!BN18*0.8*0.87</f>
        <v>28327.200000000001</v>
      </c>
      <c r="AY19" s="57">
        <f>'BAR BB| Open rates'!BO18*0.8*0.87</f>
        <v>26796</v>
      </c>
      <c r="AZ19" s="57">
        <f>'BAR BB| Open rates'!BP18*0.8*0.87</f>
        <v>26796</v>
      </c>
      <c r="BA19" s="194"/>
      <c r="BB19" s="137"/>
    </row>
    <row r="20" spans="1:54" ht="24" x14ac:dyDescent="0.2">
      <c r="A20" s="260"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194"/>
      <c r="BB20" s="137"/>
    </row>
    <row r="21" spans="1:54" x14ac:dyDescent="0.2">
      <c r="A21" s="261">
        <v>1</v>
      </c>
      <c r="B21" s="57">
        <f>'BAR BB| Open rates'!R20*0.8*0.87</f>
        <v>28327.200000000001</v>
      </c>
      <c r="C21" s="57">
        <f>'BAR BB| Open rates'!S20*0.8*0.87</f>
        <v>28327.200000000001</v>
      </c>
      <c r="D21" s="57">
        <f>'BAR BB| Open rates'!T20*0.8*0.87</f>
        <v>28327.200000000001</v>
      </c>
      <c r="E21" s="57">
        <f>'BAR BB| Open rates'!U20*0.8*0.87</f>
        <v>28327.200000000001</v>
      </c>
      <c r="F21" s="57">
        <f>'BAR BB| Open rates'!V20*0.8*0.87</f>
        <v>28327.200000000001</v>
      </c>
      <c r="G21" s="57">
        <f>'BAR BB| Open rates'!W20*0.8*0.87</f>
        <v>29719.200000000001</v>
      </c>
      <c r="H21" s="57">
        <f>'BAR BB| Open rates'!X20*0.8*0.87</f>
        <v>29719.200000000001</v>
      </c>
      <c r="I21" s="57">
        <f>'BAR BB| Open rates'!Y20*0.8*0.87</f>
        <v>28327.200000000001</v>
      </c>
      <c r="J21" s="57">
        <f>'BAR BB| Open rates'!Z20*0.8*0.87</f>
        <v>28327.200000000001</v>
      </c>
      <c r="K21" s="57">
        <f>'BAR BB| Open rates'!AA20*0.8*0.87</f>
        <v>28327.200000000001</v>
      </c>
      <c r="L21" s="57">
        <f>'BAR BB| Open rates'!AB20*0.8*0.87</f>
        <v>28327.200000000001</v>
      </c>
      <c r="M21" s="57">
        <f>'BAR BB| Open rates'!AC20*0.8*0.87</f>
        <v>28327.200000000001</v>
      </c>
      <c r="N21" s="57">
        <f>'BAR BB| Open rates'!AD20*0.8*0.87</f>
        <v>29719.200000000001</v>
      </c>
      <c r="O21" s="57">
        <f>'BAR BB| Open rates'!AE20*0.8*0.87</f>
        <v>29719.200000000001</v>
      </c>
      <c r="P21" s="57">
        <f>'BAR BB| Open rates'!AF20*0.8*0.87</f>
        <v>28327.200000000001</v>
      </c>
      <c r="Q21" s="57">
        <f>'BAR BB| Open rates'!AG20*0.8*0.87</f>
        <v>28327.200000000001</v>
      </c>
      <c r="R21" s="57">
        <f>'BAR BB| Open rates'!AH20*0.8*0.87</f>
        <v>28327.200000000001</v>
      </c>
      <c r="S21" s="57">
        <f>'BAR BB| Open rates'!AI20*0.8*0.87</f>
        <v>28327.200000000001</v>
      </c>
      <c r="T21" s="57">
        <f>'BAR BB| Open rates'!AJ20*0.8*0.87</f>
        <v>28327.200000000001</v>
      </c>
      <c r="U21" s="57">
        <f>'BAR BB| Open rates'!AK20*0.8*0.87</f>
        <v>29719.200000000001</v>
      </c>
      <c r="V21" s="57">
        <f>'BAR BB| Open rates'!AL20*0.8*0.87</f>
        <v>29719.200000000001</v>
      </c>
      <c r="W21" s="57">
        <f>'BAR BB| Open rates'!AM20*0.8*0.87</f>
        <v>28327.200000000001</v>
      </c>
      <c r="X21" s="57">
        <f>'BAR BB| Open rates'!AN20*0.8*0.87</f>
        <v>28327.200000000001</v>
      </c>
      <c r="Y21" s="57">
        <f>'BAR BB| Open rates'!AO20*0.8*0.87</f>
        <v>28327.200000000001</v>
      </c>
      <c r="Z21" s="57">
        <f>'BAR BB| Open rates'!AP20*0.8*0.87</f>
        <v>28327.200000000001</v>
      </c>
      <c r="AA21" s="57">
        <f>'BAR BB| Open rates'!AQ20*0.8*0.87</f>
        <v>28327.200000000001</v>
      </c>
      <c r="AB21" s="57">
        <f>'BAR BB| Open rates'!AR20*0.8*0.87</f>
        <v>29719.200000000001</v>
      </c>
      <c r="AC21" s="57">
        <f>'BAR BB| Open rates'!AS20*0.8*0.87</f>
        <v>29719.200000000001</v>
      </c>
      <c r="AD21" s="57">
        <f>'BAR BB| Open rates'!AT20*0.8*0.87</f>
        <v>28327.200000000001</v>
      </c>
      <c r="AE21" s="57">
        <f>'BAR BB| Open rates'!AU20*0.8*0.87</f>
        <v>28327.200000000001</v>
      </c>
      <c r="AF21" s="57">
        <f>'BAR BB| Open rates'!AV20*0.8*0.87</f>
        <v>28327.200000000001</v>
      </c>
      <c r="AG21" s="57">
        <f>'BAR BB| Open rates'!AW20*0.8*0.87</f>
        <v>28327.200000000001</v>
      </c>
      <c r="AH21" s="57">
        <f>'BAR BB| Open rates'!AX20*0.8*0.87</f>
        <v>28327.200000000001</v>
      </c>
      <c r="AI21" s="57">
        <f>'BAR BB| Open rates'!AY20*0.8*0.87</f>
        <v>29719.200000000001</v>
      </c>
      <c r="AJ21" s="57">
        <f>'BAR BB| Open rates'!AZ20*0.8*0.87</f>
        <v>29719.200000000001</v>
      </c>
      <c r="AK21" s="57">
        <f>'BAR BB| Open rates'!BA20*0.8*0.87</f>
        <v>28327.200000000001</v>
      </c>
      <c r="AL21" s="57">
        <f>'BAR BB| Open rates'!BB20*0.8*0.87</f>
        <v>28327.200000000001</v>
      </c>
      <c r="AM21" s="57">
        <f>'BAR BB| Open rates'!BC20*0.8*0.87</f>
        <v>28327.200000000001</v>
      </c>
      <c r="AN21" s="57">
        <f>'BAR BB| Open rates'!BD20*0.8*0.87</f>
        <v>28327.200000000001</v>
      </c>
      <c r="AO21" s="57">
        <f>'BAR BB| Open rates'!BE20*0.8*0.87</f>
        <v>28327.200000000001</v>
      </c>
      <c r="AP21" s="57">
        <f>'BAR BB| Open rates'!BF20*0.8*0.87</f>
        <v>29719.200000000001</v>
      </c>
      <c r="AQ21" s="57">
        <f>'BAR BB| Open rates'!BG20*0.8*0.87</f>
        <v>29719.200000000001</v>
      </c>
      <c r="AR21" s="57">
        <f>'BAR BB| Open rates'!BH20*0.8*0.87</f>
        <v>26100</v>
      </c>
      <c r="AS21" s="57">
        <f>'BAR BB| Open rates'!BI20*0.8*0.87</f>
        <v>26100</v>
      </c>
      <c r="AT21" s="57">
        <f>'BAR BB| Open rates'!BJ20*0.8*0.87</f>
        <v>26100</v>
      </c>
      <c r="AU21" s="57">
        <f>'BAR BB| Open rates'!BK20*0.8*0.87</f>
        <v>26100</v>
      </c>
      <c r="AV21" s="57">
        <f>'BAR BB| Open rates'!BL20*0.8*0.87</f>
        <v>26100</v>
      </c>
      <c r="AW21" s="57">
        <f>'BAR BB| Open rates'!BM20*0.8*0.87</f>
        <v>26935.200000000001</v>
      </c>
      <c r="AX21" s="57">
        <f>'BAR BB| Open rates'!BN20*0.8*0.87</f>
        <v>26935.200000000001</v>
      </c>
      <c r="AY21" s="57">
        <f>'BAR BB| Open rates'!BO20*0.8*0.87</f>
        <v>25404</v>
      </c>
      <c r="AZ21" s="57">
        <f>'BAR BB| Open rates'!BP20*0.8*0.87</f>
        <v>25404</v>
      </c>
      <c r="BA21" s="194"/>
      <c r="BB21" s="137"/>
    </row>
    <row r="22" spans="1:54" x14ac:dyDescent="0.2">
      <c r="A22" s="261">
        <v>2</v>
      </c>
      <c r="B22" s="57">
        <f>'BAR BB| Open rates'!R21*0.8*0.87</f>
        <v>30415.200000000001</v>
      </c>
      <c r="C22" s="57">
        <f>'BAR BB| Open rates'!S21*0.8*0.87</f>
        <v>30415.200000000001</v>
      </c>
      <c r="D22" s="57">
        <f>'BAR BB| Open rates'!T21*0.8*0.87</f>
        <v>30415.200000000001</v>
      </c>
      <c r="E22" s="57">
        <f>'BAR BB| Open rates'!U21*0.8*0.87</f>
        <v>30415.200000000001</v>
      </c>
      <c r="F22" s="57">
        <f>'BAR BB| Open rates'!V21*0.8*0.87</f>
        <v>30415.200000000001</v>
      </c>
      <c r="G22" s="57">
        <f>'BAR BB| Open rates'!W21*0.8*0.87</f>
        <v>31807.200000000001</v>
      </c>
      <c r="H22" s="57">
        <f>'BAR BB| Open rates'!X21*0.8*0.87</f>
        <v>31807.200000000001</v>
      </c>
      <c r="I22" s="57">
        <f>'BAR BB| Open rates'!Y21*0.8*0.87</f>
        <v>30415.200000000001</v>
      </c>
      <c r="J22" s="57">
        <f>'BAR BB| Open rates'!Z21*0.8*0.87</f>
        <v>30415.200000000001</v>
      </c>
      <c r="K22" s="57">
        <f>'BAR BB| Open rates'!AA21*0.8*0.87</f>
        <v>30415.200000000001</v>
      </c>
      <c r="L22" s="57">
        <f>'BAR BB| Open rates'!AB21*0.8*0.87</f>
        <v>30415.200000000001</v>
      </c>
      <c r="M22" s="57">
        <f>'BAR BB| Open rates'!AC21*0.8*0.87</f>
        <v>30415.200000000001</v>
      </c>
      <c r="N22" s="57">
        <f>'BAR BB| Open rates'!AD21*0.8*0.87</f>
        <v>31807.200000000001</v>
      </c>
      <c r="O22" s="57">
        <f>'BAR BB| Open rates'!AE21*0.8*0.87</f>
        <v>31807.200000000001</v>
      </c>
      <c r="P22" s="57">
        <f>'BAR BB| Open rates'!AF21*0.8*0.87</f>
        <v>30415.200000000001</v>
      </c>
      <c r="Q22" s="57">
        <f>'BAR BB| Open rates'!AG21*0.8*0.87</f>
        <v>30415.200000000001</v>
      </c>
      <c r="R22" s="57">
        <f>'BAR BB| Open rates'!AH21*0.8*0.87</f>
        <v>30415.200000000001</v>
      </c>
      <c r="S22" s="57">
        <f>'BAR BB| Open rates'!AI21*0.8*0.87</f>
        <v>30415.200000000001</v>
      </c>
      <c r="T22" s="57">
        <f>'BAR BB| Open rates'!AJ21*0.8*0.87</f>
        <v>30415.200000000001</v>
      </c>
      <c r="U22" s="57">
        <f>'BAR BB| Open rates'!AK21*0.8*0.87</f>
        <v>31807.200000000001</v>
      </c>
      <c r="V22" s="57">
        <f>'BAR BB| Open rates'!AL21*0.8*0.87</f>
        <v>31807.200000000001</v>
      </c>
      <c r="W22" s="57">
        <f>'BAR BB| Open rates'!AM21*0.8*0.87</f>
        <v>30415.200000000001</v>
      </c>
      <c r="X22" s="57">
        <f>'BAR BB| Open rates'!AN21*0.8*0.87</f>
        <v>30415.200000000001</v>
      </c>
      <c r="Y22" s="57">
        <f>'BAR BB| Open rates'!AO21*0.8*0.87</f>
        <v>30415.200000000001</v>
      </c>
      <c r="Z22" s="57">
        <f>'BAR BB| Open rates'!AP21*0.8*0.87</f>
        <v>30415.200000000001</v>
      </c>
      <c r="AA22" s="57">
        <f>'BAR BB| Open rates'!AQ21*0.8*0.87</f>
        <v>30415.200000000001</v>
      </c>
      <c r="AB22" s="57">
        <f>'BAR BB| Open rates'!AR21*0.8*0.87</f>
        <v>31807.200000000001</v>
      </c>
      <c r="AC22" s="57">
        <f>'BAR BB| Open rates'!AS21*0.8*0.87</f>
        <v>31807.200000000001</v>
      </c>
      <c r="AD22" s="57">
        <f>'BAR BB| Open rates'!AT21*0.8*0.87</f>
        <v>30415.200000000001</v>
      </c>
      <c r="AE22" s="57">
        <f>'BAR BB| Open rates'!AU21*0.8*0.87</f>
        <v>30415.200000000001</v>
      </c>
      <c r="AF22" s="57">
        <f>'BAR BB| Open rates'!AV21*0.8*0.87</f>
        <v>30415.200000000001</v>
      </c>
      <c r="AG22" s="57">
        <f>'BAR BB| Open rates'!AW21*0.8*0.87</f>
        <v>30415.200000000001</v>
      </c>
      <c r="AH22" s="57">
        <f>'BAR BB| Open rates'!AX21*0.8*0.87</f>
        <v>30415.200000000001</v>
      </c>
      <c r="AI22" s="57">
        <f>'BAR BB| Open rates'!AY21*0.8*0.87</f>
        <v>31807.200000000001</v>
      </c>
      <c r="AJ22" s="57">
        <f>'BAR BB| Open rates'!AZ21*0.8*0.87</f>
        <v>31807.200000000001</v>
      </c>
      <c r="AK22" s="57">
        <f>'BAR BB| Open rates'!BA21*0.8*0.87</f>
        <v>30415.200000000001</v>
      </c>
      <c r="AL22" s="57">
        <f>'BAR BB| Open rates'!BB21*0.8*0.87</f>
        <v>30415.200000000001</v>
      </c>
      <c r="AM22" s="57">
        <f>'BAR BB| Open rates'!BC21*0.8*0.87</f>
        <v>30415.200000000001</v>
      </c>
      <c r="AN22" s="57">
        <f>'BAR BB| Open rates'!BD21*0.8*0.87</f>
        <v>30415.200000000001</v>
      </c>
      <c r="AO22" s="57">
        <f>'BAR BB| Open rates'!BE21*0.8*0.87</f>
        <v>30415.200000000001</v>
      </c>
      <c r="AP22" s="57">
        <f>'BAR BB| Open rates'!BF21*0.8*0.87</f>
        <v>31807.200000000001</v>
      </c>
      <c r="AQ22" s="57">
        <f>'BAR BB| Open rates'!BG21*0.8*0.87</f>
        <v>31807.200000000001</v>
      </c>
      <c r="AR22" s="57">
        <f>'BAR BB| Open rates'!BH21*0.8*0.87</f>
        <v>28188</v>
      </c>
      <c r="AS22" s="57">
        <f>'BAR BB| Open rates'!BI21*0.8*0.87</f>
        <v>28188</v>
      </c>
      <c r="AT22" s="57">
        <f>'BAR BB| Open rates'!BJ21*0.8*0.87</f>
        <v>28188</v>
      </c>
      <c r="AU22" s="57">
        <f>'BAR BB| Open rates'!BK21*0.8*0.87</f>
        <v>28188</v>
      </c>
      <c r="AV22" s="57">
        <f>'BAR BB| Open rates'!BL21*0.8*0.87</f>
        <v>28188</v>
      </c>
      <c r="AW22" s="57">
        <f>'BAR BB| Open rates'!BM21*0.8*0.87</f>
        <v>29023.200000000001</v>
      </c>
      <c r="AX22" s="57">
        <f>'BAR BB| Open rates'!BN21*0.8*0.87</f>
        <v>29023.200000000001</v>
      </c>
      <c r="AY22" s="57">
        <f>'BAR BB| Open rates'!BO21*0.8*0.87</f>
        <v>27492</v>
      </c>
      <c r="AZ22" s="57">
        <f>'BAR BB| Open rates'!BP21*0.8*0.87</f>
        <v>27492</v>
      </c>
      <c r="BA22" s="194"/>
      <c r="BB22" s="137"/>
    </row>
    <row r="23" spans="1:54" x14ac:dyDescent="0.2">
      <c r="A23" s="260"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194"/>
      <c r="BB23" s="137"/>
    </row>
    <row r="24" spans="1:54" x14ac:dyDescent="0.2">
      <c r="A24" s="261">
        <v>1</v>
      </c>
      <c r="B24" s="57">
        <f>'BAR BB| Open rates'!R23*0.8*0.87</f>
        <v>35983.199999999997</v>
      </c>
      <c r="C24" s="57">
        <f>'BAR BB| Open rates'!S23*0.8*0.87</f>
        <v>35983.199999999997</v>
      </c>
      <c r="D24" s="57">
        <f>'BAR BB| Open rates'!T23*0.8*0.87</f>
        <v>35983.199999999997</v>
      </c>
      <c r="E24" s="57">
        <f>'BAR BB| Open rates'!U23*0.8*0.87</f>
        <v>35983.199999999997</v>
      </c>
      <c r="F24" s="57">
        <f>'BAR BB| Open rates'!V23*0.8*0.87</f>
        <v>35983.199999999997</v>
      </c>
      <c r="G24" s="57">
        <f>'BAR BB| Open rates'!W23*0.8*0.87</f>
        <v>37375.199999999997</v>
      </c>
      <c r="H24" s="57">
        <f>'BAR BB| Open rates'!X23*0.8*0.87</f>
        <v>37375.199999999997</v>
      </c>
      <c r="I24" s="57">
        <f>'BAR BB| Open rates'!Y23*0.8*0.87</f>
        <v>35983.199999999997</v>
      </c>
      <c r="J24" s="57">
        <f>'BAR BB| Open rates'!Z23*0.8*0.87</f>
        <v>35983.199999999997</v>
      </c>
      <c r="K24" s="57">
        <f>'BAR BB| Open rates'!AA23*0.8*0.87</f>
        <v>35983.199999999997</v>
      </c>
      <c r="L24" s="57">
        <f>'BAR BB| Open rates'!AB23*0.8*0.87</f>
        <v>35983.199999999997</v>
      </c>
      <c r="M24" s="57">
        <f>'BAR BB| Open rates'!AC23*0.8*0.87</f>
        <v>35983.199999999997</v>
      </c>
      <c r="N24" s="57">
        <f>'BAR BB| Open rates'!AD23*0.8*0.87</f>
        <v>37375.199999999997</v>
      </c>
      <c r="O24" s="57">
        <f>'BAR BB| Open rates'!AE23*0.8*0.87</f>
        <v>37375.199999999997</v>
      </c>
      <c r="P24" s="57">
        <f>'BAR BB| Open rates'!AF23*0.8*0.87</f>
        <v>35983.199999999997</v>
      </c>
      <c r="Q24" s="57">
        <f>'BAR BB| Open rates'!AG23*0.8*0.87</f>
        <v>35983.199999999997</v>
      </c>
      <c r="R24" s="57">
        <f>'BAR BB| Open rates'!AH23*0.8*0.87</f>
        <v>35983.199999999997</v>
      </c>
      <c r="S24" s="57">
        <f>'BAR BB| Open rates'!AI23*0.8*0.87</f>
        <v>35983.199999999997</v>
      </c>
      <c r="T24" s="57">
        <f>'BAR BB| Open rates'!AJ23*0.8*0.87</f>
        <v>35983.199999999997</v>
      </c>
      <c r="U24" s="57">
        <f>'BAR BB| Open rates'!AK23*0.8*0.87</f>
        <v>37375.199999999997</v>
      </c>
      <c r="V24" s="57">
        <f>'BAR BB| Open rates'!AL23*0.8*0.87</f>
        <v>37375.199999999997</v>
      </c>
      <c r="W24" s="57">
        <f>'BAR BB| Open rates'!AM23*0.8*0.87</f>
        <v>35983.199999999997</v>
      </c>
      <c r="X24" s="57">
        <f>'BAR BB| Open rates'!AN23*0.8*0.87</f>
        <v>35983.199999999997</v>
      </c>
      <c r="Y24" s="57">
        <f>'BAR BB| Open rates'!AO23*0.8*0.87</f>
        <v>35983.199999999997</v>
      </c>
      <c r="Z24" s="57">
        <f>'BAR BB| Open rates'!AP23*0.8*0.87</f>
        <v>35983.199999999997</v>
      </c>
      <c r="AA24" s="57">
        <f>'BAR BB| Open rates'!AQ23*0.8*0.87</f>
        <v>35983.199999999997</v>
      </c>
      <c r="AB24" s="57">
        <f>'BAR BB| Open rates'!AR23*0.8*0.87</f>
        <v>37375.199999999997</v>
      </c>
      <c r="AC24" s="57">
        <f>'BAR BB| Open rates'!AS23*0.8*0.87</f>
        <v>37375.199999999997</v>
      </c>
      <c r="AD24" s="57">
        <f>'BAR BB| Open rates'!AT23*0.8*0.87</f>
        <v>35983.199999999997</v>
      </c>
      <c r="AE24" s="57">
        <f>'BAR BB| Open rates'!AU23*0.8*0.87</f>
        <v>35983.199999999997</v>
      </c>
      <c r="AF24" s="57">
        <f>'BAR BB| Open rates'!AV23*0.8*0.87</f>
        <v>35983.199999999997</v>
      </c>
      <c r="AG24" s="57">
        <f>'BAR BB| Open rates'!AW23*0.8*0.87</f>
        <v>35983.199999999997</v>
      </c>
      <c r="AH24" s="57">
        <f>'BAR BB| Open rates'!AX23*0.8*0.87</f>
        <v>35983.199999999997</v>
      </c>
      <c r="AI24" s="57">
        <f>'BAR BB| Open rates'!AY23*0.8*0.87</f>
        <v>37375.199999999997</v>
      </c>
      <c r="AJ24" s="57">
        <f>'BAR BB| Open rates'!AZ23*0.8*0.87</f>
        <v>37375.199999999997</v>
      </c>
      <c r="AK24" s="57">
        <f>'BAR BB| Open rates'!BA23*0.8*0.87</f>
        <v>35983.199999999997</v>
      </c>
      <c r="AL24" s="57">
        <f>'BAR BB| Open rates'!BB23*0.8*0.87</f>
        <v>35983.199999999997</v>
      </c>
      <c r="AM24" s="57">
        <f>'BAR BB| Open rates'!BC23*0.8*0.87</f>
        <v>35983.199999999997</v>
      </c>
      <c r="AN24" s="57">
        <f>'BAR BB| Open rates'!BD23*0.8*0.87</f>
        <v>35983.199999999997</v>
      </c>
      <c r="AO24" s="57">
        <f>'BAR BB| Open rates'!BE23*0.8*0.87</f>
        <v>35983.199999999997</v>
      </c>
      <c r="AP24" s="57">
        <f>'BAR BB| Open rates'!BF23*0.8*0.87</f>
        <v>37375.199999999997</v>
      </c>
      <c r="AQ24" s="57">
        <f>'BAR BB| Open rates'!BG23*0.8*0.87</f>
        <v>37375.199999999997</v>
      </c>
      <c r="AR24" s="57">
        <f>'BAR BB| Open rates'!BH23*0.8*0.87</f>
        <v>33756</v>
      </c>
      <c r="AS24" s="57">
        <f>'BAR BB| Open rates'!BI23*0.8*0.87</f>
        <v>33756</v>
      </c>
      <c r="AT24" s="57">
        <f>'BAR BB| Open rates'!BJ23*0.8*0.87</f>
        <v>33756</v>
      </c>
      <c r="AU24" s="57">
        <f>'BAR BB| Open rates'!BK23*0.8*0.87</f>
        <v>33756</v>
      </c>
      <c r="AV24" s="57">
        <f>'BAR BB| Open rates'!BL23*0.8*0.87</f>
        <v>33756</v>
      </c>
      <c r="AW24" s="57">
        <f>'BAR BB| Open rates'!BM23*0.8*0.87</f>
        <v>34591.199999999997</v>
      </c>
      <c r="AX24" s="57">
        <f>'BAR BB| Open rates'!BN23*0.8*0.87</f>
        <v>34591.199999999997</v>
      </c>
      <c r="AY24" s="57">
        <f>'BAR BB| Open rates'!BO23*0.8*0.87</f>
        <v>33060</v>
      </c>
      <c r="AZ24" s="57">
        <f>'BAR BB| Open rates'!BP23*0.8*0.87</f>
        <v>33060</v>
      </c>
      <c r="BA24" s="194"/>
      <c r="BB24" s="137"/>
    </row>
    <row r="25" spans="1:54" x14ac:dyDescent="0.2">
      <c r="A25" s="261">
        <v>2</v>
      </c>
      <c r="B25" s="57">
        <f>'BAR BB| Open rates'!R24*0.8*0.87</f>
        <v>38071.199999999997</v>
      </c>
      <c r="C25" s="57">
        <f>'BAR BB| Open rates'!S24*0.8*0.87</f>
        <v>38071.199999999997</v>
      </c>
      <c r="D25" s="57">
        <f>'BAR BB| Open rates'!T24*0.8*0.87</f>
        <v>38071.199999999997</v>
      </c>
      <c r="E25" s="57">
        <f>'BAR BB| Open rates'!U24*0.8*0.87</f>
        <v>38071.199999999997</v>
      </c>
      <c r="F25" s="57">
        <f>'BAR BB| Open rates'!V24*0.8*0.87</f>
        <v>38071.199999999997</v>
      </c>
      <c r="G25" s="57">
        <f>'BAR BB| Open rates'!W24*0.8*0.87</f>
        <v>39463.199999999997</v>
      </c>
      <c r="H25" s="57">
        <f>'BAR BB| Open rates'!X24*0.8*0.87</f>
        <v>39463.199999999997</v>
      </c>
      <c r="I25" s="57">
        <f>'BAR BB| Open rates'!Y24*0.8*0.87</f>
        <v>38071.199999999997</v>
      </c>
      <c r="J25" s="57">
        <f>'BAR BB| Open rates'!Z24*0.8*0.87</f>
        <v>38071.199999999997</v>
      </c>
      <c r="K25" s="57">
        <f>'BAR BB| Open rates'!AA24*0.8*0.87</f>
        <v>38071.199999999997</v>
      </c>
      <c r="L25" s="57">
        <f>'BAR BB| Open rates'!AB24*0.8*0.87</f>
        <v>38071.199999999997</v>
      </c>
      <c r="M25" s="57">
        <f>'BAR BB| Open rates'!AC24*0.8*0.87</f>
        <v>38071.199999999997</v>
      </c>
      <c r="N25" s="57">
        <f>'BAR BB| Open rates'!AD24*0.8*0.87</f>
        <v>39463.199999999997</v>
      </c>
      <c r="O25" s="57">
        <f>'BAR BB| Open rates'!AE24*0.8*0.87</f>
        <v>39463.199999999997</v>
      </c>
      <c r="P25" s="57">
        <f>'BAR BB| Open rates'!AF24*0.8*0.87</f>
        <v>38071.199999999997</v>
      </c>
      <c r="Q25" s="57">
        <f>'BAR BB| Open rates'!AG24*0.8*0.87</f>
        <v>38071.199999999997</v>
      </c>
      <c r="R25" s="57">
        <f>'BAR BB| Open rates'!AH24*0.8*0.87</f>
        <v>38071.199999999997</v>
      </c>
      <c r="S25" s="57">
        <f>'BAR BB| Open rates'!AI24*0.8*0.87</f>
        <v>38071.199999999997</v>
      </c>
      <c r="T25" s="57">
        <f>'BAR BB| Open rates'!AJ24*0.8*0.87</f>
        <v>38071.199999999997</v>
      </c>
      <c r="U25" s="57">
        <f>'BAR BB| Open rates'!AK24*0.8*0.87</f>
        <v>39463.199999999997</v>
      </c>
      <c r="V25" s="57">
        <f>'BAR BB| Open rates'!AL24*0.8*0.87</f>
        <v>39463.199999999997</v>
      </c>
      <c r="W25" s="57">
        <f>'BAR BB| Open rates'!AM24*0.8*0.87</f>
        <v>38071.199999999997</v>
      </c>
      <c r="X25" s="57">
        <f>'BAR BB| Open rates'!AN24*0.8*0.87</f>
        <v>38071.199999999997</v>
      </c>
      <c r="Y25" s="57">
        <f>'BAR BB| Open rates'!AO24*0.8*0.87</f>
        <v>38071.199999999997</v>
      </c>
      <c r="Z25" s="57">
        <f>'BAR BB| Open rates'!AP24*0.8*0.87</f>
        <v>38071.199999999997</v>
      </c>
      <c r="AA25" s="57">
        <f>'BAR BB| Open rates'!AQ24*0.8*0.87</f>
        <v>38071.199999999997</v>
      </c>
      <c r="AB25" s="57">
        <f>'BAR BB| Open rates'!AR24*0.8*0.87</f>
        <v>39463.199999999997</v>
      </c>
      <c r="AC25" s="57">
        <f>'BAR BB| Open rates'!AS24*0.8*0.87</f>
        <v>39463.199999999997</v>
      </c>
      <c r="AD25" s="57">
        <f>'BAR BB| Open rates'!AT24*0.8*0.87</f>
        <v>38071.199999999997</v>
      </c>
      <c r="AE25" s="57">
        <f>'BAR BB| Open rates'!AU24*0.8*0.87</f>
        <v>38071.199999999997</v>
      </c>
      <c r="AF25" s="57">
        <f>'BAR BB| Open rates'!AV24*0.8*0.87</f>
        <v>38071.199999999997</v>
      </c>
      <c r="AG25" s="57">
        <f>'BAR BB| Open rates'!AW24*0.8*0.87</f>
        <v>38071.199999999997</v>
      </c>
      <c r="AH25" s="57">
        <f>'BAR BB| Open rates'!AX24*0.8*0.87</f>
        <v>38071.199999999997</v>
      </c>
      <c r="AI25" s="57">
        <f>'BAR BB| Open rates'!AY24*0.8*0.87</f>
        <v>39463.199999999997</v>
      </c>
      <c r="AJ25" s="57">
        <f>'BAR BB| Open rates'!AZ24*0.8*0.87</f>
        <v>39463.199999999997</v>
      </c>
      <c r="AK25" s="57">
        <f>'BAR BB| Open rates'!BA24*0.8*0.87</f>
        <v>38071.199999999997</v>
      </c>
      <c r="AL25" s="57">
        <f>'BAR BB| Open rates'!BB24*0.8*0.87</f>
        <v>38071.199999999997</v>
      </c>
      <c r="AM25" s="57">
        <f>'BAR BB| Open rates'!BC24*0.8*0.87</f>
        <v>38071.199999999997</v>
      </c>
      <c r="AN25" s="57">
        <f>'BAR BB| Open rates'!BD24*0.8*0.87</f>
        <v>38071.199999999997</v>
      </c>
      <c r="AO25" s="57">
        <f>'BAR BB| Open rates'!BE24*0.8*0.87</f>
        <v>38071.199999999997</v>
      </c>
      <c r="AP25" s="57">
        <f>'BAR BB| Open rates'!BF24*0.8*0.87</f>
        <v>39463.199999999997</v>
      </c>
      <c r="AQ25" s="57">
        <f>'BAR BB| Open rates'!BG24*0.8*0.87</f>
        <v>39463.199999999997</v>
      </c>
      <c r="AR25" s="57">
        <f>'BAR BB| Open rates'!BH24*0.8*0.87</f>
        <v>35844</v>
      </c>
      <c r="AS25" s="57">
        <f>'BAR BB| Open rates'!BI24*0.8*0.87</f>
        <v>35844</v>
      </c>
      <c r="AT25" s="57">
        <f>'BAR BB| Open rates'!BJ24*0.8*0.87</f>
        <v>35844</v>
      </c>
      <c r="AU25" s="57">
        <f>'BAR BB| Open rates'!BK24*0.8*0.87</f>
        <v>35844</v>
      </c>
      <c r="AV25" s="57">
        <f>'BAR BB| Open rates'!BL24*0.8*0.87</f>
        <v>35844</v>
      </c>
      <c r="AW25" s="57">
        <f>'BAR BB| Open rates'!BM24*0.8*0.87</f>
        <v>36679.199999999997</v>
      </c>
      <c r="AX25" s="57">
        <f>'BAR BB| Open rates'!BN24*0.8*0.87</f>
        <v>36679.199999999997</v>
      </c>
      <c r="AY25" s="57">
        <f>'BAR BB| Open rates'!BO24*0.8*0.87</f>
        <v>35148</v>
      </c>
      <c r="AZ25" s="57">
        <f>'BAR BB| Open rates'!BP24*0.8*0.87</f>
        <v>35148</v>
      </c>
      <c r="BA25" s="194"/>
      <c r="BB25" s="137"/>
    </row>
    <row r="26" spans="1:54" x14ac:dyDescent="0.2">
      <c r="A26" s="261">
        <v>3</v>
      </c>
      <c r="B26" s="57">
        <f>'BAR BB| Open rates'!R25*0.8*0.87</f>
        <v>40159.199999999997</v>
      </c>
      <c r="C26" s="57">
        <f>'BAR BB| Open rates'!S25*0.8*0.87</f>
        <v>40159.199999999997</v>
      </c>
      <c r="D26" s="57">
        <f>'BAR BB| Open rates'!T25*0.8*0.87</f>
        <v>40159.199999999997</v>
      </c>
      <c r="E26" s="57">
        <f>'BAR BB| Open rates'!U25*0.8*0.87</f>
        <v>40159.199999999997</v>
      </c>
      <c r="F26" s="57">
        <f>'BAR BB| Open rates'!V25*0.8*0.87</f>
        <v>40159.199999999997</v>
      </c>
      <c r="G26" s="57">
        <f>'BAR BB| Open rates'!W25*0.8*0.87</f>
        <v>41551.199999999997</v>
      </c>
      <c r="H26" s="57">
        <f>'BAR BB| Open rates'!X25*0.8*0.87</f>
        <v>41551.199999999997</v>
      </c>
      <c r="I26" s="57">
        <f>'BAR BB| Open rates'!Y25*0.8*0.87</f>
        <v>40159.199999999997</v>
      </c>
      <c r="J26" s="57">
        <f>'BAR BB| Open rates'!Z25*0.8*0.87</f>
        <v>40159.199999999997</v>
      </c>
      <c r="K26" s="57">
        <f>'BAR BB| Open rates'!AA25*0.8*0.87</f>
        <v>40159.199999999997</v>
      </c>
      <c r="L26" s="57">
        <f>'BAR BB| Open rates'!AB25*0.8*0.87</f>
        <v>40159.199999999997</v>
      </c>
      <c r="M26" s="57">
        <f>'BAR BB| Open rates'!AC25*0.8*0.87</f>
        <v>40159.199999999997</v>
      </c>
      <c r="N26" s="57">
        <f>'BAR BB| Open rates'!AD25*0.8*0.87</f>
        <v>41551.199999999997</v>
      </c>
      <c r="O26" s="57">
        <f>'BAR BB| Open rates'!AE25*0.8*0.87</f>
        <v>41551.199999999997</v>
      </c>
      <c r="P26" s="57">
        <f>'BAR BB| Open rates'!AF25*0.8*0.87</f>
        <v>40159.199999999997</v>
      </c>
      <c r="Q26" s="57">
        <f>'BAR BB| Open rates'!AG25*0.8*0.87</f>
        <v>40159.199999999997</v>
      </c>
      <c r="R26" s="57">
        <f>'BAR BB| Open rates'!AH25*0.8*0.87</f>
        <v>40159.199999999997</v>
      </c>
      <c r="S26" s="57">
        <f>'BAR BB| Open rates'!AI25*0.8*0.87</f>
        <v>40159.199999999997</v>
      </c>
      <c r="T26" s="57">
        <f>'BAR BB| Open rates'!AJ25*0.8*0.87</f>
        <v>40159.199999999997</v>
      </c>
      <c r="U26" s="57">
        <f>'BAR BB| Open rates'!AK25*0.8*0.87</f>
        <v>41551.199999999997</v>
      </c>
      <c r="V26" s="57">
        <f>'BAR BB| Open rates'!AL25*0.8*0.87</f>
        <v>41551.199999999997</v>
      </c>
      <c r="W26" s="57">
        <f>'BAR BB| Open rates'!AM25*0.8*0.87</f>
        <v>40159.199999999997</v>
      </c>
      <c r="X26" s="57">
        <f>'BAR BB| Open rates'!AN25*0.8*0.87</f>
        <v>40159.199999999997</v>
      </c>
      <c r="Y26" s="57">
        <f>'BAR BB| Open rates'!AO25*0.8*0.87</f>
        <v>40159.199999999997</v>
      </c>
      <c r="Z26" s="57">
        <f>'BAR BB| Open rates'!AP25*0.8*0.87</f>
        <v>40159.199999999997</v>
      </c>
      <c r="AA26" s="57">
        <f>'BAR BB| Open rates'!AQ25*0.8*0.87</f>
        <v>40159.199999999997</v>
      </c>
      <c r="AB26" s="57">
        <f>'BAR BB| Open rates'!AR25*0.8*0.87</f>
        <v>41551.199999999997</v>
      </c>
      <c r="AC26" s="57">
        <f>'BAR BB| Open rates'!AS25*0.8*0.87</f>
        <v>41551.199999999997</v>
      </c>
      <c r="AD26" s="57">
        <f>'BAR BB| Open rates'!AT25*0.8*0.87</f>
        <v>40159.199999999997</v>
      </c>
      <c r="AE26" s="57">
        <f>'BAR BB| Open rates'!AU25*0.8*0.87</f>
        <v>40159.199999999997</v>
      </c>
      <c r="AF26" s="57">
        <f>'BAR BB| Open rates'!AV25*0.8*0.87</f>
        <v>40159.199999999997</v>
      </c>
      <c r="AG26" s="57">
        <f>'BAR BB| Open rates'!AW25*0.8*0.87</f>
        <v>40159.199999999997</v>
      </c>
      <c r="AH26" s="57">
        <f>'BAR BB| Open rates'!AX25*0.8*0.87</f>
        <v>40159.199999999997</v>
      </c>
      <c r="AI26" s="57">
        <f>'BAR BB| Open rates'!AY25*0.8*0.87</f>
        <v>41551.199999999997</v>
      </c>
      <c r="AJ26" s="57">
        <f>'BAR BB| Open rates'!AZ25*0.8*0.87</f>
        <v>41551.199999999997</v>
      </c>
      <c r="AK26" s="57">
        <f>'BAR BB| Open rates'!BA25*0.8*0.87</f>
        <v>40159.199999999997</v>
      </c>
      <c r="AL26" s="57">
        <f>'BAR BB| Open rates'!BB25*0.8*0.87</f>
        <v>40159.199999999997</v>
      </c>
      <c r="AM26" s="57">
        <f>'BAR BB| Open rates'!BC25*0.8*0.87</f>
        <v>40159.199999999997</v>
      </c>
      <c r="AN26" s="57">
        <f>'BAR BB| Open rates'!BD25*0.8*0.87</f>
        <v>40159.199999999997</v>
      </c>
      <c r="AO26" s="57">
        <f>'BAR BB| Open rates'!BE25*0.8*0.87</f>
        <v>40159.199999999997</v>
      </c>
      <c r="AP26" s="57">
        <f>'BAR BB| Open rates'!BF25*0.8*0.87</f>
        <v>41551.199999999997</v>
      </c>
      <c r="AQ26" s="57">
        <f>'BAR BB| Open rates'!BG25*0.8*0.87</f>
        <v>41551.199999999997</v>
      </c>
      <c r="AR26" s="57">
        <f>'BAR BB| Open rates'!BH25*0.8*0.87</f>
        <v>37932</v>
      </c>
      <c r="AS26" s="57">
        <f>'BAR BB| Open rates'!BI25*0.8*0.87</f>
        <v>37932</v>
      </c>
      <c r="AT26" s="57">
        <f>'BAR BB| Open rates'!BJ25*0.8*0.87</f>
        <v>37932</v>
      </c>
      <c r="AU26" s="57">
        <f>'BAR BB| Open rates'!BK25*0.8*0.87</f>
        <v>37932</v>
      </c>
      <c r="AV26" s="57">
        <f>'BAR BB| Open rates'!BL25*0.8*0.87</f>
        <v>37932</v>
      </c>
      <c r="AW26" s="57">
        <f>'BAR BB| Open rates'!BM25*0.8*0.87</f>
        <v>38767.199999999997</v>
      </c>
      <c r="AX26" s="57">
        <f>'BAR BB| Open rates'!BN25*0.8*0.87</f>
        <v>38767.199999999997</v>
      </c>
      <c r="AY26" s="57">
        <f>'BAR BB| Open rates'!BO25*0.8*0.87</f>
        <v>37236</v>
      </c>
      <c r="AZ26" s="57">
        <f>'BAR BB| Open rates'!BP25*0.8*0.87</f>
        <v>37236</v>
      </c>
      <c r="BA26" s="194"/>
      <c r="BB26" s="137"/>
    </row>
    <row r="27" spans="1:54" x14ac:dyDescent="0.2">
      <c r="A27" s="261">
        <v>4</v>
      </c>
      <c r="B27" s="57">
        <f>'BAR BB| Open rates'!R26*0.8*0.87</f>
        <v>42247.199999999997</v>
      </c>
      <c r="C27" s="57">
        <f>'BAR BB| Open rates'!S26*0.8*0.87</f>
        <v>42247.199999999997</v>
      </c>
      <c r="D27" s="57">
        <f>'BAR BB| Open rates'!T26*0.8*0.87</f>
        <v>42247.199999999997</v>
      </c>
      <c r="E27" s="57">
        <f>'BAR BB| Open rates'!U26*0.8*0.87</f>
        <v>42247.199999999997</v>
      </c>
      <c r="F27" s="57">
        <f>'BAR BB| Open rates'!V26*0.8*0.87</f>
        <v>42247.199999999997</v>
      </c>
      <c r="G27" s="57">
        <f>'BAR BB| Open rates'!W26*0.8*0.87</f>
        <v>43639.199999999997</v>
      </c>
      <c r="H27" s="57">
        <f>'BAR BB| Open rates'!X26*0.8*0.87</f>
        <v>43639.199999999997</v>
      </c>
      <c r="I27" s="57">
        <f>'BAR BB| Open rates'!Y26*0.8*0.87</f>
        <v>42247.199999999997</v>
      </c>
      <c r="J27" s="57">
        <f>'BAR BB| Open rates'!Z26*0.8*0.87</f>
        <v>42247.199999999997</v>
      </c>
      <c r="K27" s="57">
        <f>'BAR BB| Open rates'!AA26*0.8*0.87</f>
        <v>42247.199999999997</v>
      </c>
      <c r="L27" s="57">
        <f>'BAR BB| Open rates'!AB26*0.8*0.87</f>
        <v>42247.199999999997</v>
      </c>
      <c r="M27" s="57">
        <f>'BAR BB| Open rates'!AC26*0.8*0.87</f>
        <v>42247.199999999997</v>
      </c>
      <c r="N27" s="57">
        <f>'BAR BB| Open rates'!AD26*0.8*0.87</f>
        <v>43639.199999999997</v>
      </c>
      <c r="O27" s="57">
        <f>'BAR BB| Open rates'!AE26*0.8*0.87</f>
        <v>43639.199999999997</v>
      </c>
      <c r="P27" s="57">
        <f>'BAR BB| Open rates'!AF26*0.8*0.87</f>
        <v>42247.199999999997</v>
      </c>
      <c r="Q27" s="57">
        <f>'BAR BB| Open rates'!AG26*0.8*0.87</f>
        <v>42247.199999999997</v>
      </c>
      <c r="R27" s="57">
        <f>'BAR BB| Open rates'!AH26*0.8*0.87</f>
        <v>42247.199999999997</v>
      </c>
      <c r="S27" s="57">
        <f>'BAR BB| Open rates'!AI26*0.8*0.87</f>
        <v>42247.199999999997</v>
      </c>
      <c r="T27" s="57">
        <f>'BAR BB| Open rates'!AJ26*0.8*0.87</f>
        <v>42247.199999999997</v>
      </c>
      <c r="U27" s="57">
        <f>'BAR BB| Open rates'!AK26*0.8*0.87</f>
        <v>43639.199999999997</v>
      </c>
      <c r="V27" s="57">
        <f>'BAR BB| Open rates'!AL26*0.8*0.87</f>
        <v>43639.199999999997</v>
      </c>
      <c r="W27" s="57">
        <f>'BAR BB| Open rates'!AM26*0.8*0.87</f>
        <v>42247.199999999997</v>
      </c>
      <c r="X27" s="57">
        <f>'BAR BB| Open rates'!AN26*0.8*0.87</f>
        <v>42247.199999999997</v>
      </c>
      <c r="Y27" s="57">
        <f>'BAR BB| Open rates'!AO26*0.8*0.87</f>
        <v>42247.199999999997</v>
      </c>
      <c r="Z27" s="57">
        <f>'BAR BB| Open rates'!AP26*0.8*0.87</f>
        <v>42247.199999999997</v>
      </c>
      <c r="AA27" s="57">
        <f>'BAR BB| Open rates'!AQ26*0.8*0.87</f>
        <v>42247.199999999997</v>
      </c>
      <c r="AB27" s="57">
        <f>'BAR BB| Open rates'!AR26*0.8*0.87</f>
        <v>43639.199999999997</v>
      </c>
      <c r="AC27" s="57">
        <f>'BAR BB| Open rates'!AS26*0.8*0.87</f>
        <v>43639.199999999997</v>
      </c>
      <c r="AD27" s="57">
        <f>'BAR BB| Open rates'!AT26*0.8*0.87</f>
        <v>42247.199999999997</v>
      </c>
      <c r="AE27" s="57">
        <f>'BAR BB| Open rates'!AU26*0.8*0.87</f>
        <v>42247.199999999997</v>
      </c>
      <c r="AF27" s="57">
        <f>'BAR BB| Open rates'!AV26*0.8*0.87</f>
        <v>42247.199999999997</v>
      </c>
      <c r="AG27" s="57">
        <f>'BAR BB| Open rates'!AW26*0.8*0.87</f>
        <v>42247.199999999997</v>
      </c>
      <c r="AH27" s="57">
        <f>'BAR BB| Open rates'!AX26*0.8*0.87</f>
        <v>42247.199999999997</v>
      </c>
      <c r="AI27" s="57">
        <f>'BAR BB| Open rates'!AY26*0.8*0.87</f>
        <v>43639.199999999997</v>
      </c>
      <c r="AJ27" s="57">
        <f>'BAR BB| Open rates'!AZ26*0.8*0.87</f>
        <v>43639.199999999997</v>
      </c>
      <c r="AK27" s="57">
        <f>'BAR BB| Open rates'!BA26*0.8*0.87</f>
        <v>42247.199999999997</v>
      </c>
      <c r="AL27" s="57">
        <f>'BAR BB| Open rates'!BB26*0.8*0.87</f>
        <v>42247.199999999997</v>
      </c>
      <c r="AM27" s="57">
        <f>'BAR BB| Open rates'!BC26*0.8*0.87</f>
        <v>42247.199999999997</v>
      </c>
      <c r="AN27" s="57">
        <f>'BAR BB| Open rates'!BD26*0.8*0.87</f>
        <v>42247.199999999997</v>
      </c>
      <c r="AO27" s="57">
        <f>'BAR BB| Open rates'!BE26*0.8*0.87</f>
        <v>42247.199999999997</v>
      </c>
      <c r="AP27" s="57">
        <f>'BAR BB| Open rates'!BF26*0.8*0.87</f>
        <v>43639.199999999997</v>
      </c>
      <c r="AQ27" s="57">
        <f>'BAR BB| Open rates'!BG26*0.8*0.87</f>
        <v>43639.199999999997</v>
      </c>
      <c r="AR27" s="57">
        <f>'BAR BB| Open rates'!BH26*0.8*0.87</f>
        <v>40020</v>
      </c>
      <c r="AS27" s="57">
        <f>'BAR BB| Open rates'!BI26*0.8*0.87</f>
        <v>40020</v>
      </c>
      <c r="AT27" s="57">
        <f>'BAR BB| Open rates'!BJ26*0.8*0.87</f>
        <v>40020</v>
      </c>
      <c r="AU27" s="57">
        <f>'BAR BB| Open rates'!BK26*0.8*0.87</f>
        <v>40020</v>
      </c>
      <c r="AV27" s="57">
        <f>'BAR BB| Open rates'!BL26*0.8*0.87</f>
        <v>40020</v>
      </c>
      <c r="AW27" s="57">
        <f>'BAR BB| Open rates'!BM26*0.8*0.87</f>
        <v>40855.199999999997</v>
      </c>
      <c r="AX27" s="57">
        <f>'BAR BB| Open rates'!BN26*0.8*0.87</f>
        <v>40855.199999999997</v>
      </c>
      <c r="AY27" s="57">
        <f>'BAR BB| Open rates'!BO26*0.8*0.87</f>
        <v>39324</v>
      </c>
      <c r="AZ27" s="57">
        <f>'BAR BB| Open rates'!BP26*0.8*0.87</f>
        <v>39324</v>
      </c>
      <c r="BA27" s="194"/>
      <c r="BB27" s="137"/>
    </row>
    <row r="28" spans="1:54" ht="24" x14ac:dyDescent="0.2">
      <c r="A28" s="260"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194"/>
      <c r="BB28" s="137"/>
    </row>
    <row r="29" spans="1:54" x14ac:dyDescent="0.2">
      <c r="A29" s="261">
        <v>1</v>
      </c>
      <c r="B29" s="57">
        <f>'BAR BB| Open rates'!R28*0.8*0.87</f>
        <v>37375.199999999997</v>
      </c>
      <c r="C29" s="57">
        <f>'BAR BB| Open rates'!S28*0.8*0.87</f>
        <v>37375.199999999997</v>
      </c>
      <c r="D29" s="57">
        <f>'BAR BB| Open rates'!T28*0.8*0.87</f>
        <v>37375.199999999997</v>
      </c>
      <c r="E29" s="57">
        <f>'BAR BB| Open rates'!U28*0.8*0.87</f>
        <v>37375.199999999997</v>
      </c>
      <c r="F29" s="57">
        <f>'BAR BB| Open rates'!V28*0.8*0.87</f>
        <v>37375.199999999997</v>
      </c>
      <c r="G29" s="57">
        <f>'BAR BB| Open rates'!W28*0.8*0.87</f>
        <v>38767.199999999997</v>
      </c>
      <c r="H29" s="57">
        <f>'BAR BB| Open rates'!X28*0.8*0.87</f>
        <v>38767.199999999997</v>
      </c>
      <c r="I29" s="57">
        <f>'BAR BB| Open rates'!Y28*0.8*0.87</f>
        <v>37375.199999999997</v>
      </c>
      <c r="J29" s="57">
        <f>'BAR BB| Open rates'!Z28*0.8*0.87</f>
        <v>37375.199999999997</v>
      </c>
      <c r="K29" s="57">
        <f>'BAR BB| Open rates'!AA28*0.8*0.87</f>
        <v>37375.199999999997</v>
      </c>
      <c r="L29" s="57">
        <f>'BAR BB| Open rates'!AB28*0.8*0.87</f>
        <v>37375.199999999997</v>
      </c>
      <c r="M29" s="57">
        <f>'BAR BB| Open rates'!AC28*0.8*0.87</f>
        <v>37375.199999999997</v>
      </c>
      <c r="N29" s="57">
        <f>'BAR BB| Open rates'!AD28*0.8*0.87</f>
        <v>38767.199999999997</v>
      </c>
      <c r="O29" s="57">
        <f>'BAR BB| Open rates'!AE28*0.8*0.87</f>
        <v>38767.199999999997</v>
      </c>
      <c r="P29" s="57">
        <f>'BAR BB| Open rates'!AF28*0.8*0.87</f>
        <v>37375.199999999997</v>
      </c>
      <c r="Q29" s="57">
        <f>'BAR BB| Open rates'!AG28*0.8*0.87</f>
        <v>37375.199999999997</v>
      </c>
      <c r="R29" s="57">
        <f>'BAR BB| Open rates'!AH28*0.8*0.87</f>
        <v>37375.199999999997</v>
      </c>
      <c r="S29" s="57">
        <f>'BAR BB| Open rates'!AI28*0.8*0.87</f>
        <v>37375.199999999997</v>
      </c>
      <c r="T29" s="57">
        <f>'BAR BB| Open rates'!AJ28*0.8*0.87</f>
        <v>37375.199999999997</v>
      </c>
      <c r="U29" s="57">
        <f>'BAR BB| Open rates'!AK28*0.8*0.87</f>
        <v>38767.199999999997</v>
      </c>
      <c r="V29" s="57">
        <f>'BAR BB| Open rates'!AL28*0.8*0.87</f>
        <v>38767.199999999997</v>
      </c>
      <c r="W29" s="57">
        <f>'BAR BB| Open rates'!AM28*0.8*0.87</f>
        <v>37375.199999999997</v>
      </c>
      <c r="X29" s="57">
        <f>'BAR BB| Open rates'!AN28*0.8*0.87</f>
        <v>37375.199999999997</v>
      </c>
      <c r="Y29" s="57">
        <f>'BAR BB| Open rates'!AO28*0.8*0.87</f>
        <v>37375.199999999997</v>
      </c>
      <c r="Z29" s="57">
        <f>'BAR BB| Open rates'!AP28*0.8*0.87</f>
        <v>37375.199999999997</v>
      </c>
      <c r="AA29" s="57">
        <f>'BAR BB| Open rates'!AQ28*0.8*0.87</f>
        <v>37375.199999999997</v>
      </c>
      <c r="AB29" s="57">
        <f>'BAR BB| Open rates'!AR28*0.8*0.87</f>
        <v>38767.199999999997</v>
      </c>
      <c r="AC29" s="57">
        <f>'BAR BB| Open rates'!AS28*0.8*0.87</f>
        <v>38767.199999999997</v>
      </c>
      <c r="AD29" s="57">
        <f>'BAR BB| Open rates'!AT28*0.8*0.87</f>
        <v>37375.199999999997</v>
      </c>
      <c r="AE29" s="57">
        <f>'BAR BB| Open rates'!AU28*0.8*0.87</f>
        <v>37375.199999999997</v>
      </c>
      <c r="AF29" s="57">
        <f>'BAR BB| Open rates'!AV28*0.8*0.87</f>
        <v>37375.199999999997</v>
      </c>
      <c r="AG29" s="57">
        <f>'BAR BB| Open rates'!AW28*0.8*0.87</f>
        <v>37375.199999999997</v>
      </c>
      <c r="AH29" s="57">
        <f>'BAR BB| Open rates'!AX28*0.8*0.87</f>
        <v>37375.199999999997</v>
      </c>
      <c r="AI29" s="57">
        <f>'BAR BB| Open rates'!AY28*0.8*0.87</f>
        <v>38767.199999999997</v>
      </c>
      <c r="AJ29" s="57">
        <f>'BAR BB| Open rates'!AZ28*0.8*0.87</f>
        <v>38767.199999999997</v>
      </c>
      <c r="AK29" s="57">
        <f>'BAR BB| Open rates'!BA28*0.8*0.87</f>
        <v>37375.199999999997</v>
      </c>
      <c r="AL29" s="57">
        <f>'BAR BB| Open rates'!BB28*0.8*0.87</f>
        <v>37375.199999999997</v>
      </c>
      <c r="AM29" s="57">
        <f>'BAR BB| Open rates'!BC28*0.8*0.87</f>
        <v>37375.199999999997</v>
      </c>
      <c r="AN29" s="57">
        <f>'BAR BB| Open rates'!BD28*0.8*0.87</f>
        <v>37375.199999999997</v>
      </c>
      <c r="AO29" s="57">
        <f>'BAR BB| Open rates'!BE28*0.8*0.87</f>
        <v>37375.199999999997</v>
      </c>
      <c r="AP29" s="57">
        <f>'BAR BB| Open rates'!BF28*0.8*0.87</f>
        <v>38767.199999999997</v>
      </c>
      <c r="AQ29" s="57">
        <f>'BAR BB| Open rates'!BG28*0.8*0.87</f>
        <v>38767.199999999997</v>
      </c>
      <c r="AR29" s="57">
        <f>'BAR BB| Open rates'!BH28*0.8*0.87</f>
        <v>35148</v>
      </c>
      <c r="AS29" s="57">
        <f>'BAR BB| Open rates'!BI28*0.8*0.87</f>
        <v>35148</v>
      </c>
      <c r="AT29" s="57">
        <f>'BAR BB| Open rates'!BJ28*0.8*0.87</f>
        <v>35148</v>
      </c>
      <c r="AU29" s="57">
        <f>'BAR BB| Open rates'!BK28*0.8*0.87</f>
        <v>35148</v>
      </c>
      <c r="AV29" s="57">
        <f>'BAR BB| Open rates'!BL28*0.8*0.87</f>
        <v>35148</v>
      </c>
      <c r="AW29" s="57">
        <f>'BAR BB| Open rates'!BM28*0.8*0.87</f>
        <v>35983.199999999997</v>
      </c>
      <c r="AX29" s="57">
        <f>'BAR BB| Open rates'!BN28*0.8*0.87</f>
        <v>35983.199999999997</v>
      </c>
      <c r="AY29" s="57">
        <f>'BAR BB| Open rates'!BO28*0.8*0.87</f>
        <v>34452</v>
      </c>
      <c r="AZ29" s="57">
        <f>'BAR BB| Open rates'!BP28*0.8*0.87</f>
        <v>34452</v>
      </c>
      <c r="BA29" s="194"/>
      <c r="BB29" s="137"/>
    </row>
    <row r="30" spans="1:54" x14ac:dyDescent="0.2">
      <c r="A30" s="261">
        <v>2</v>
      </c>
      <c r="B30" s="57">
        <f>'BAR BB| Open rates'!R29*0.8*0.87</f>
        <v>39463.199999999997</v>
      </c>
      <c r="C30" s="57">
        <f>'BAR BB| Open rates'!S29*0.8*0.87</f>
        <v>39463.199999999997</v>
      </c>
      <c r="D30" s="57">
        <f>'BAR BB| Open rates'!T29*0.8*0.87</f>
        <v>39463.199999999997</v>
      </c>
      <c r="E30" s="57">
        <f>'BAR BB| Open rates'!U29*0.8*0.87</f>
        <v>39463.199999999997</v>
      </c>
      <c r="F30" s="57">
        <f>'BAR BB| Open rates'!V29*0.8*0.87</f>
        <v>39463.199999999997</v>
      </c>
      <c r="G30" s="57">
        <f>'BAR BB| Open rates'!W29*0.8*0.87</f>
        <v>40855.199999999997</v>
      </c>
      <c r="H30" s="57">
        <f>'BAR BB| Open rates'!X29*0.8*0.87</f>
        <v>40855.199999999997</v>
      </c>
      <c r="I30" s="57">
        <f>'BAR BB| Open rates'!Y29*0.8*0.87</f>
        <v>39463.199999999997</v>
      </c>
      <c r="J30" s="57">
        <f>'BAR BB| Open rates'!Z29*0.8*0.87</f>
        <v>39463.199999999997</v>
      </c>
      <c r="K30" s="57">
        <f>'BAR BB| Open rates'!AA29*0.8*0.87</f>
        <v>39463.199999999997</v>
      </c>
      <c r="L30" s="57">
        <f>'BAR BB| Open rates'!AB29*0.8*0.87</f>
        <v>39463.199999999997</v>
      </c>
      <c r="M30" s="57">
        <f>'BAR BB| Open rates'!AC29*0.8*0.87</f>
        <v>39463.199999999997</v>
      </c>
      <c r="N30" s="57">
        <f>'BAR BB| Open rates'!AD29*0.8*0.87</f>
        <v>40855.199999999997</v>
      </c>
      <c r="O30" s="57">
        <f>'BAR BB| Open rates'!AE29*0.8*0.87</f>
        <v>40855.199999999997</v>
      </c>
      <c r="P30" s="57">
        <f>'BAR BB| Open rates'!AF29*0.8*0.87</f>
        <v>39463.199999999997</v>
      </c>
      <c r="Q30" s="57">
        <f>'BAR BB| Open rates'!AG29*0.8*0.87</f>
        <v>39463.199999999997</v>
      </c>
      <c r="R30" s="57">
        <f>'BAR BB| Open rates'!AH29*0.8*0.87</f>
        <v>39463.199999999997</v>
      </c>
      <c r="S30" s="57">
        <f>'BAR BB| Open rates'!AI29*0.8*0.87</f>
        <v>39463.199999999997</v>
      </c>
      <c r="T30" s="57">
        <f>'BAR BB| Open rates'!AJ29*0.8*0.87</f>
        <v>39463.199999999997</v>
      </c>
      <c r="U30" s="57">
        <f>'BAR BB| Open rates'!AK29*0.8*0.87</f>
        <v>40855.199999999997</v>
      </c>
      <c r="V30" s="57">
        <f>'BAR BB| Open rates'!AL29*0.8*0.87</f>
        <v>40855.199999999997</v>
      </c>
      <c r="W30" s="57">
        <f>'BAR BB| Open rates'!AM29*0.8*0.87</f>
        <v>39463.199999999997</v>
      </c>
      <c r="X30" s="57">
        <f>'BAR BB| Open rates'!AN29*0.8*0.87</f>
        <v>39463.199999999997</v>
      </c>
      <c r="Y30" s="57">
        <f>'BAR BB| Open rates'!AO29*0.8*0.87</f>
        <v>39463.199999999997</v>
      </c>
      <c r="Z30" s="57">
        <f>'BAR BB| Open rates'!AP29*0.8*0.87</f>
        <v>39463.199999999997</v>
      </c>
      <c r="AA30" s="57">
        <f>'BAR BB| Open rates'!AQ29*0.8*0.87</f>
        <v>39463.199999999997</v>
      </c>
      <c r="AB30" s="57">
        <f>'BAR BB| Open rates'!AR29*0.8*0.87</f>
        <v>40855.199999999997</v>
      </c>
      <c r="AC30" s="57">
        <f>'BAR BB| Open rates'!AS29*0.8*0.87</f>
        <v>40855.199999999997</v>
      </c>
      <c r="AD30" s="57">
        <f>'BAR BB| Open rates'!AT29*0.8*0.87</f>
        <v>39463.199999999997</v>
      </c>
      <c r="AE30" s="57">
        <f>'BAR BB| Open rates'!AU29*0.8*0.87</f>
        <v>39463.199999999997</v>
      </c>
      <c r="AF30" s="57">
        <f>'BAR BB| Open rates'!AV29*0.8*0.87</f>
        <v>39463.199999999997</v>
      </c>
      <c r="AG30" s="57">
        <f>'BAR BB| Open rates'!AW29*0.8*0.87</f>
        <v>39463.199999999997</v>
      </c>
      <c r="AH30" s="57">
        <f>'BAR BB| Open rates'!AX29*0.8*0.87</f>
        <v>39463.199999999997</v>
      </c>
      <c r="AI30" s="57">
        <f>'BAR BB| Open rates'!AY29*0.8*0.87</f>
        <v>40855.199999999997</v>
      </c>
      <c r="AJ30" s="57">
        <f>'BAR BB| Open rates'!AZ29*0.8*0.87</f>
        <v>40855.199999999997</v>
      </c>
      <c r="AK30" s="57">
        <f>'BAR BB| Open rates'!BA29*0.8*0.87</f>
        <v>39463.199999999997</v>
      </c>
      <c r="AL30" s="57">
        <f>'BAR BB| Open rates'!BB29*0.8*0.87</f>
        <v>39463.199999999997</v>
      </c>
      <c r="AM30" s="57">
        <f>'BAR BB| Open rates'!BC29*0.8*0.87</f>
        <v>39463.199999999997</v>
      </c>
      <c r="AN30" s="57">
        <f>'BAR BB| Open rates'!BD29*0.8*0.87</f>
        <v>39463.199999999997</v>
      </c>
      <c r="AO30" s="57">
        <f>'BAR BB| Open rates'!BE29*0.8*0.87</f>
        <v>39463.199999999997</v>
      </c>
      <c r="AP30" s="57">
        <f>'BAR BB| Open rates'!BF29*0.8*0.87</f>
        <v>40855.199999999997</v>
      </c>
      <c r="AQ30" s="57">
        <f>'BAR BB| Open rates'!BG29*0.8*0.87</f>
        <v>40855.199999999997</v>
      </c>
      <c r="AR30" s="57">
        <f>'BAR BB| Open rates'!BH29*0.8*0.87</f>
        <v>37236</v>
      </c>
      <c r="AS30" s="57">
        <f>'BAR BB| Open rates'!BI29*0.8*0.87</f>
        <v>37236</v>
      </c>
      <c r="AT30" s="57">
        <f>'BAR BB| Open rates'!BJ29*0.8*0.87</f>
        <v>37236</v>
      </c>
      <c r="AU30" s="57">
        <f>'BAR BB| Open rates'!BK29*0.8*0.87</f>
        <v>37236</v>
      </c>
      <c r="AV30" s="57">
        <f>'BAR BB| Open rates'!BL29*0.8*0.87</f>
        <v>37236</v>
      </c>
      <c r="AW30" s="57">
        <f>'BAR BB| Open rates'!BM29*0.8*0.87</f>
        <v>38071.199999999997</v>
      </c>
      <c r="AX30" s="57">
        <f>'BAR BB| Open rates'!BN29*0.8*0.87</f>
        <v>38071.199999999997</v>
      </c>
      <c r="AY30" s="57">
        <f>'BAR BB| Open rates'!BO29*0.8*0.87</f>
        <v>36540</v>
      </c>
      <c r="AZ30" s="57">
        <f>'BAR BB| Open rates'!BP29*0.8*0.87</f>
        <v>36540</v>
      </c>
      <c r="BA30" s="194"/>
      <c r="BB30" s="137"/>
    </row>
    <row r="31" spans="1:54" x14ac:dyDescent="0.2">
      <c r="A31" s="261">
        <v>3</v>
      </c>
      <c r="B31" s="57">
        <f>'BAR BB| Open rates'!R30*0.8*0.87</f>
        <v>41551.199999999997</v>
      </c>
      <c r="C31" s="57">
        <f>'BAR BB| Open rates'!S30*0.8*0.87</f>
        <v>41551.199999999997</v>
      </c>
      <c r="D31" s="57">
        <f>'BAR BB| Open rates'!T30*0.8*0.87</f>
        <v>41551.199999999997</v>
      </c>
      <c r="E31" s="57">
        <f>'BAR BB| Open rates'!U30*0.8*0.87</f>
        <v>41551.199999999997</v>
      </c>
      <c r="F31" s="57">
        <f>'BAR BB| Open rates'!V30*0.8*0.87</f>
        <v>41551.199999999997</v>
      </c>
      <c r="G31" s="57">
        <f>'BAR BB| Open rates'!W30*0.8*0.87</f>
        <v>42943.199999999997</v>
      </c>
      <c r="H31" s="57">
        <f>'BAR BB| Open rates'!X30*0.8*0.87</f>
        <v>42943.199999999997</v>
      </c>
      <c r="I31" s="57">
        <f>'BAR BB| Open rates'!Y30*0.8*0.87</f>
        <v>41551.199999999997</v>
      </c>
      <c r="J31" s="57">
        <f>'BAR BB| Open rates'!Z30*0.8*0.87</f>
        <v>41551.199999999997</v>
      </c>
      <c r="K31" s="57">
        <f>'BAR BB| Open rates'!AA30*0.8*0.87</f>
        <v>41551.199999999997</v>
      </c>
      <c r="L31" s="57">
        <f>'BAR BB| Open rates'!AB30*0.8*0.87</f>
        <v>41551.199999999997</v>
      </c>
      <c r="M31" s="57">
        <f>'BAR BB| Open rates'!AC30*0.8*0.87</f>
        <v>41551.199999999997</v>
      </c>
      <c r="N31" s="57">
        <f>'BAR BB| Open rates'!AD30*0.8*0.87</f>
        <v>42943.199999999997</v>
      </c>
      <c r="O31" s="57">
        <f>'BAR BB| Open rates'!AE30*0.8*0.87</f>
        <v>42943.199999999997</v>
      </c>
      <c r="P31" s="57">
        <f>'BAR BB| Open rates'!AF30*0.8*0.87</f>
        <v>41551.199999999997</v>
      </c>
      <c r="Q31" s="57">
        <f>'BAR BB| Open rates'!AG30*0.8*0.87</f>
        <v>41551.199999999997</v>
      </c>
      <c r="R31" s="57">
        <f>'BAR BB| Open rates'!AH30*0.8*0.87</f>
        <v>41551.199999999997</v>
      </c>
      <c r="S31" s="57">
        <f>'BAR BB| Open rates'!AI30*0.8*0.87</f>
        <v>41551.199999999997</v>
      </c>
      <c r="T31" s="57">
        <f>'BAR BB| Open rates'!AJ30*0.8*0.87</f>
        <v>41551.199999999997</v>
      </c>
      <c r="U31" s="57">
        <f>'BAR BB| Open rates'!AK30*0.8*0.87</f>
        <v>42943.199999999997</v>
      </c>
      <c r="V31" s="57">
        <f>'BAR BB| Open rates'!AL30*0.8*0.87</f>
        <v>42943.199999999997</v>
      </c>
      <c r="W31" s="57">
        <f>'BAR BB| Open rates'!AM30*0.8*0.87</f>
        <v>41551.199999999997</v>
      </c>
      <c r="X31" s="57">
        <f>'BAR BB| Open rates'!AN30*0.8*0.87</f>
        <v>41551.199999999997</v>
      </c>
      <c r="Y31" s="57">
        <f>'BAR BB| Open rates'!AO30*0.8*0.87</f>
        <v>41551.199999999997</v>
      </c>
      <c r="Z31" s="57">
        <f>'BAR BB| Open rates'!AP30*0.8*0.87</f>
        <v>41551.199999999997</v>
      </c>
      <c r="AA31" s="57">
        <f>'BAR BB| Open rates'!AQ30*0.8*0.87</f>
        <v>41551.199999999997</v>
      </c>
      <c r="AB31" s="57">
        <f>'BAR BB| Open rates'!AR30*0.8*0.87</f>
        <v>42943.199999999997</v>
      </c>
      <c r="AC31" s="57">
        <f>'BAR BB| Open rates'!AS30*0.8*0.87</f>
        <v>42943.199999999997</v>
      </c>
      <c r="AD31" s="57">
        <f>'BAR BB| Open rates'!AT30*0.8*0.87</f>
        <v>41551.199999999997</v>
      </c>
      <c r="AE31" s="57">
        <f>'BAR BB| Open rates'!AU30*0.8*0.87</f>
        <v>41551.199999999997</v>
      </c>
      <c r="AF31" s="57">
        <f>'BAR BB| Open rates'!AV30*0.8*0.87</f>
        <v>41551.199999999997</v>
      </c>
      <c r="AG31" s="57">
        <f>'BAR BB| Open rates'!AW30*0.8*0.87</f>
        <v>41551.199999999997</v>
      </c>
      <c r="AH31" s="57">
        <f>'BAR BB| Open rates'!AX30*0.8*0.87</f>
        <v>41551.199999999997</v>
      </c>
      <c r="AI31" s="57">
        <f>'BAR BB| Open rates'!AY30*0.8*0.87</f>
        <v>42943.199999999997</v>
      </c>
      <c r="AJ31" s="57">
        <f>'BAR BB| Open rates'!AZ30*0.8*0.87</f>
        <v>42943.199999999997</v>
      </c>
      <c r="AK31" s="57">
        <f>'BAR BB| Open rates'!BA30*0.8*0.87</f>
        <v>41551.199999999997</v>
      </c>
      <c r="AL31" s="57">
        <f>'BAR BB| Open rates'!BB30*0.8*0.87</f>
        <v>41551.199999999997</v>
      </c>
      <c r="AM31" s="57">
        <f>'BAR BB| Open rates'!BC30*0.8*0.87</f>
        <v>41551.199999999997</v>
      </c>
      <c r="AN31" s="57">
        <f>'BAR BB| Open rates'!BD30*0.8*0.87</f>
        <v>41551.199999999997</v>
      </c>
      <c r="AO31" s="57">
        <f>'BAR BB| Open rates'!BE30*0.8*0.87</f>
        <v>41551.199999999997</v>
      </c>
      <c r="AP31" s="57">
        <f>'BAR BB| Open rates'!BF30*0.8*0.87</f>
        <v>42943.199999999997</v>
      </c>
      <c r="AQ31" s="57">
        <f>'BAR BB| Open rates'!BG30*0.8*0.87</f>
        <v>42943.199999999997</v>
      </c>
      <c r="AR31" s="57">
        <f>'BAR BB| Open rates'!BH30*0.8*0.87</f>
        <v>39324</v>
      </c>
      <c r="AS31" s="57">
        <f>'BAR BB| Open rates'!BI30*0.8*0.87</f>
        <v>39324</v>
      </c>
      <c r="AT31" s="57">
        <f>'BAR BB| Open rates'!BJ30*0.8*0.87</f>
        <v>39324</v>
      </c>
      <c r="AU31" s="57">
        <f>'BAR BB| Open rates'!BK30*0.8*0.87</f>
        <v>39324</v>
      </c>
      <c r="AV31" s="57">
        <f>'BAR BB| Open rates'!BL30*0.8*0.87</f>
        <v>39324</v>
      </c>
      <c r="AW31" s="57">
        <f>'BAR BB| Open rates'!BM30*0.8*0.87</f>
        <v>40159.199999999997</v>
      </c>
      <c r="AX31" s="57">
        <f>'BAR BB| Open rates'!BN30*0.8*0.87</f>
        <v>40159.199999999997</v>
      </c>
      <c r="AY31" s="57">
        <f>'BAR BB| Open rates'!BO30*0.8*0.87</f>
        <v>38628</v>
      </c>
      <c r="AZ31" s="57">
        <f>'BAR BB| Open rates'!BP30*0.8*0.87</f>
        <v>38628</v>
      </c>
      <c r="BA31" s="194"/>
      <c r="BB31" s="137"/>
    </row>
    <row r="32" spans="1:54" x14ac:dyDescent="0.2">
      <c r="A32" s="261">
        <v>4</v>
      </c>
      <c r="B32" s="57">
        <f>'BAR BB| Open rates'!R31*0.8*0.87</f>
        <v>43639.199999999997</v>
      </c>
      <c r="C32" s="57">
        <f>'BAR BB| Open rates'!S31*0.8*0.87</f>
        <v>43639.199999999997</v>
      </c>
      <c r="D32" s="57">
        <f>'BAR BB| Open rates'!T31*0.8*0.87</f>
        <v>43639.199999999997</v>
      </c>
      <c r="E32" s="57">
        <f>'BAR BB| Open rates'!U31*0.8*0.87</f>
        <v>43639.199999999997</v>
      </c>
      <c r="F32" s="57">
        <f>'BAR BB| Open rates'!V31*0.8*0.87</f>
        <v>43639.199999999997</v>
      </c>
      <c r="G32" s="57">
        <f>'BAR BB| Open rates'!W31*0.8*0.87</f>
        <v>45031.199999999997</v>
      </c>
      <c r="H32" s="57">
        <f>'BAR BB| Open rates'!X31*0.8*0.87</f>
        <v>45031.199999999997</v>
      </c>
      <c r="I32" s="57">
        <f>'BAR BB| Open rates'!Y31*0.8*0.87</f>
        <v>43639.199999999997</v>
      </c>
      <c r="J32" s="57">
        <f>'BAR BB| Open rates'!Z31*0.8*0.87</f>
        <v>43639.199999999997</v>
      </c>
      <c r="K32" s="57">
        <f>'BAR BB| Open rates'!AA31*0.8*0.87</f>
        <v>43639.199999999997</v>
      </c>
      <c r="L32" s="57">
        <f>'BAR BB| Open rates'!AB31*0.8*0.87</f>
        <v>43639.199999999997</v>
      </c>
      <c r="M32" s="57">
        <f>'BAR BB| Open rates'!AC31*0.8*0.87</f>
        <v>43639.199999999997</v>
      </c>
      <c r="N32" s="57">
        <f>'BAR BB| Open rates'!AD31*0.8*0.87</f>
        <v>45031.199999999997</v>
      </c>
      <c r="O32" s="57">
        <f>'BAR BB| Open rates'!AE31*0.8*0.87</f>
        <v>45031.199999999997</v>
      </c>
      <c r="P32" s="57">
        <f>'BAR BB| Open rates'!AF31*0.8*0.87</f>
        <v>43639.199999999997</v>
      </c>
      <c r="Q32" s="57">
        <f>'BAR BB| Open rates'!AG31*0.8*0.87</f>
        <v>43639.199999999997</v>
      </c>
      <c r="R32" s="57">
        <f>'BAR BB| Open rates'!AH31*0.8*0.87</f>
        <v>43639.199999999997</v>
      </c>
      <c r="S32" s="57">
        <f>'BAR BB| Open rates'!AI31*0.8*0.87</f>
        <v>43639.199999999997</v>
      </c>
      <c r="T32" s="57">
        <f>'BAR BB| Open rates'!AJ31*0.8*0.87</f>
        <v>43639.199999999997</v>
      </c>
      <c r="U32" s="57">
        <f>'BAR BB| Open rates'!AK31*0.8*0.87</f>
        <v>45031.199999999997</v>
      </c>
      <c r="V32" s="57">
        <f>'BAR BB| Open rates'!AL31*0.8*0.87</f>
        <v>45031.199999999997</v>
      </c>
      <c r="W32" s="57">
        <f>'BAR BB| Open rates'!AM31*0.8*0.87</f>
        <v>43639.199999999997</v>
      </c>
      <c r="X32" s="57">
        <f>'BAR BB| Open rates'!AN31*0.8*0.87</f>
        <v>43639.199999999997</v>
      </c>
      <c r="Y32" s="57">
        <f>'BAR BB| Open rates'!AO31*0.8*0.87</f>
        <v>43639.199999999997</v>
      </c>
      <c r="Z32" s="57">
        <f>'BAR BB| Open rates'!AP31*0.8*0.87</f>
        <v>43639.199999999997</v>
      </c>
      <c r="AA32" s="57">
        <f>'BAR BB| Open rates'!AQ31*0.8*0.87</f>
        <v>43639.199999999997</v>
      </c>
      <c r="AB32" s="57">
        <f>'BAR BB| Open rates'!AR31*0.8*0.87</f>
        <v>45031.199999999997</v>
      </c>
      <c r="AC32" s="57">
        <f>'BAR BB| Open rates'!AS31*0.8*0.87</f>
        <v>45031.199999999997</v>
      </c>
      <c r="AD32" s="57">
        <f>'BAR BB| Open rates'!AT31*0.8*0.87</f>
        <v>43639.199999999997</v>
      </c>
      <c r="AE32" s="57">
        <f>'BAR BB| Open rates'!AU31*0.8*0.87</f>
        <v>43639.199999999997</v>
      </c>
      <c r="AF32" s="57">
        <f>'BAR BB| Open rates'!AV31*0.8*0.87</f>
        <v>43639.199999999997</v>
      </c>
      <c r="AG32" s="57">
        <f>'BAR BB| Open rates'!AW31*0.8*0.87</f>
        <v>43639.199999999997</v>
      </c>
      <c r="AH32" s="57">
        <f>'BAR BB| Open rates'!AX31*0.8*0.87</f>
        <v>43639.199999999997</v>
      </c>
      <c r="AI32" s="57">
        <f>'BAR BB| Open rates'!AY31*0.8*0.87</f>
        <v>45031.199999999997</v>
      </c>
      <c r="AJ32" s="57">
        <f>'BAR BB| Open rates'!AZ31*0.8*0.87</f>
        <v>45031.199999999997</v>
      </c>
      <c r="AK32" s="57">
        <f>'BAR BB| Open rates'!BA31*0.8*0.87</f>
        <v>43639.199999999997</v>
      </c>
      <c r="AL32" s="57">
        <f>'BAR BB| Open rates'!BB31*0.8*0.87</f>
        <v>43639.199999999997</v>
      </c>
      <c r="AM32" s="57">
        <f>'BAR BB| Open rates'!BC31*0.8*0.87</f>
        <v>43639.199999999997</v>
      </c>
      <c r="AN32" s="57">
        <f>'BAR BB| Open rates'!BD31*0.8*0.87</f>
        <v>43639.199999999997</v>
      </c>
      <c r="AO32" s="57">
        <f>'BAR BB| Open rates'!BE31*0.8*0.87</f>
        <v>43639.199999999997</v>
      </c>
      <c r="AP32" s="57">
        <f>'BAR BB| Open rates'!BF31*0.8*0.87</f>
        <v>45031.199999999997</v>
      </c>
      <c r="AQ32" s="57">
        <f>'BAR BB| Open rates'!BG31*0.8*0.87</f>
        <v>45031.199999999997</v>
      </c>
      <c r="AR32" s="57">
        <f>'BAR BB| Open rates'!BH31*0.8*0.87</f>
        <v>41412</v>
      </c>
      <c r="AS32" s="57">
        <f>'BAR BB| Open rates'!BI31*0.8*0.87</f>
        <v>41412</v>
      </c>
      <c r="AT32" s="57">
        <f>'BAR BB| Open rates'!BJ31*0.8*0.87</f>
        <v>41412</v>
      </c>
      <c r="AU32" s="57">
        <f>'BAR BB| Open rates'!BK31*0.8*0.87</f>
        <v>41412</v>
      </c>
      <c r="AV32" s="57">
        <f>'BAR BB| Open rates'!BL31*0.8*0.87</f>
        <v>41412</v>
      </c>
      <c r="AW32" s="57">
        <f>'BAR BB| Open rates'!BM31*0.8*0.87</f>
        <v>42247.199999999997</v>
      </c>
      <c r="AX32" s="57">
        <f>'BAR BB| Open rates'!BN31*0.8*0.87</f>
        <v>42247.199999999997</v>
      </c>
      <c r="AY32" s="57">
        <f>'BAR BB| Open rates'!BO31*0.8*0.87</f>
        <v>40716</v>
      </c>
      <c r="AZ32" s="57">
        <f>'BAR BB| Open rates'!BP31*0.8*0.87</f>
        <v>40716</v>
      </c>
      <c r="BA32" s="194"/>
      <c r="BB32" s="137"/>
    </row>
    <row r="33" spans="1:54" x14ac:dyDescent="0.2">
      <c r="A33" s="260"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194"/>
      <c r="BB33" s="137"/>
    </row>
    <row r="34" spans="1:54" x14ac:dyDescent="0.2">
      <c r="A34" s="261">
        <v>1</v>
      </c>
      <c r="B34" s="57">
        <f>'BAR BB| Open rates'!R33*0.8*0.87</f>
        <v>52756.800000000003</v>
      </c>
      <c r="C34" s="57">
        <f>'BAR BB| Open rates'!S33*0.8*0.87</f>
        <v>52756.800000000003</v>
      </c>
      <c r="D34" s="57">
        <f>'BAR BB| Open rates'!T33*0.8*0.87</f>
        <v>52756.800000000003</v>
      </c>
      <c r="E34" s="57">
        <f>'BAR BB| Open rates'!U33*0.8*0.87</f>
        <v>52756.800000000003</v>
      </c>
      <c r="F34" s="57">
        <f>'BAR BB| Open rates'!V33*0.8*0.87</f>
        <v>52756.800000000003</v>
      </c>
      <c r="G34" s="57">
        <f>'BAR BB| Open rates'!W33*0.8*0.87</f>
        <v>54148.800000000003</v>
      </c>
      <c r="H34" s="57">
        <f>'BAR BB| Open rates'!X33*0.8*0.87</f>
        <v>54148.800000000003</v>
      </c>
      <c r="I34" s="57">
        <f>'BAR BB| Open rates'!Y33*0.8*0.87</f>
        <v>52756.800000000003</v>
      </c>
      <c r="J34" s="57">
        <f>'BAR BB| Open rates'!Z33*0.8*0.87</f>
        <v>52756.800000000003</v>
      </c>
      <c r="K34" s="57">
        <f>'BAR BB| Open rates'!AA33*0.8*0.87</f>
        <v>52756.800000000003</v>
      </c>
      <c r="L34" s="57">
        <f>'BAR BB| Open rates'!AB33*0.8*0.87</f>
        <v>52756.800000000003</v>
      </c>
      <c r="M34" s="57">
        <f>'BAR BB| Open rates'!AC33*0.8*0.87</f>
        <v>52756.800000000003</v>
      </c>
      <c r="N34" s="57">
        <f>'BAR BB| Open rates'!AD33*0.8*0.87</f>
        <v>54148.800000000003</v>
      </c>
      <c r="O34" s="57">
        <f>'BAR BB| Open rates'!AE33*0.8*0.87</f>
        <v>54148.800000000003</v>
      </c>
      <c r="P34" s="57">
        <f>'BAR BB| Open rates'!AF33*0.8*0.87</f>
        <v>52756.800000000003</v>
      </c>
      <c r="Q34" s="57">
        <f>'BAR BB| Open rates'!AG33*0.8*0.87</f>
        <v>52756.800000000003</v>
      </c>
      <c r="R34" s="57">
        <f>'BAR BB| Open rates'!AH33*0.8*0.87</f>
        <v>52756.800000000003</v>
      </c>
      <c r="S34" s="57">
        <f>'BAR BB| Open rates'!AI33*0.8*0.87</f>
        <v>52756.800000000003</v>
      </c>
      <c r="T34" s="57">
        <f>'BAR BB| Open rates'!AJ33*0.8*0.87</f>
        <v>52756.800000000003</v>
      </c>
      <c r="U34" s="57">
        <f>'BAR BB| Open rates'!AK33*0.8*0.87</f>
        <v>54148.800000000003</v>
      </c>
      <c r="V34" s="57">
        <f>'BAR BB| Open rates'!AL33*0.8*0.87</f>
        <v>54148.800000000003</v>
      </c>
      <c r="W34" s="57">
        <f>'BAR BB| Open rates'!AM33*0.8*0.87</f>
        <v>52756.800000000003</v>
      </c>
      <c r="X34" s="57">
        <f>'BAR BB| Open rates'!AN33*0.8*0.87</f>
        <v>52756.800000000003</v>
      </c>
      <c r="Y34" s="57">
        <f>'BAR BB| Open rates'!AO33*0.8*0.87</f>
        <v>52756.800000000003</v>
      </c>
      <c r="Z34" s="57">
        <f>'BAR BB| Open rates'!AP33*0.8*0.87</f>
        <v>52756.800000000003</v>
      </c>
      <c r="AA34" s="57">
        <f>'BAR BB| Open rates'!AQ33*0.8*0.87</f>
        <v>52756.800000000003</v>
      </c>
      <c r="AB34" s="57">
        <f>'BAR BB| Open rates'!AR33*0.8*0.87</f>
        <v>54148.800000000003</v>
      </c>
      <c r="AC34" s="57">
        <f>'BAR BB| Open rates'!AS33*0.8*0.87</f>
        <v>54148.800000000003</v>
      </c>
      <c r="AD34" s="57">
        <f>'BAR BB| Open rates'!AT33*0.8*0.87</f>
        <v>52756.800000000003</v>
      </c>
      <c r="AE34" s="57">
        <f>'BAR BB| Open rates'!AU33*0.8*0.87</f>
        <v>52756.800000000003</v>
      </c>
      <c r="AF34" s="57">
        <f>'BAR BB| Open rates'!AV33*0.8*0.87</f>
        <v>52756.800000000003</v>
      </c>
      <c r="AG34" s="57">
        <f>'BAR BB| Open rates'!AW33*0.8*0.87</f>
        <v>52756.800000000003</v>
      </c>
      <c r="AH34" s="57">
        <f>'BAR BB| Open rates'!AX33*0.8*0.87</f>
        <v>52756.800000000003</v>
      </c>
      <c r="AI34" s="57">
        <f>'BAR BB| Open rates'!AY33*0.8*0.87</f>
        <v>54148.800000000003</v>
      </c>
      <c r="AJ34" s="57">
        <f>'BAR BB| Open rates'!AZ33*0.8*0.87</f>
        <v>54148.800000000003</v>
      </c>
      <c r="AK34" s="57">
        <f>'BAR BB| Open rates'!BA33*0.8*0.87</f>
        <v>52756.800000000003</v>
      </c>
      <c r="AL34" s="57">
        <f>'BAR BB| Open rates'!BB33*0.8*0.87</f>
        <v>52756.800000000003</v>
      </c>
      <c r="AM34" s="57">
        <f>'BAR BB| Open rates'!BC33*0.8*0.87</f>
        <v>52756.800000000003</v>
      </c>
      <c r="AN34" s="57">
        <f>'BAR BB| Open rates'!BD33*0.8*0.87</f>
        <v>52756.800000000003</v>
      </c>
      <c r="AO34" s="57">
        <f>'BAR BB| Open rates'!BE33*0.8*0.87</f>
        <v>52756.800000000003</v>
      </c>
      <c r="AP34" s="57">
        <f>'BAR BB| Open rates'!BF33*0.8*0.87</f>
        <v>54148.800000000003</v>
      </c>
      <c r="AQ34" s="57">
        <f>'BAR BB| Open rates'!BG33*0.8*0.87</f>
        <v>54148.800000000003</v>
      </c>
      <c r="AR34" s="57">
        <f>'BAR BB| Open rates'!BH33*0.8*0.87</f>
        <v>50529.599999999999</v>
      </c>
      <c r="AS34" s="57">
        <f>'BAR BB| Open rates'!BI33*0.8*0.87</f>
        <v>50529.599999999999</v>
      </c>
      <c r="AT34" s="57">
        <f>'BAR BB| Open rates'!BJ33*0.8*0.87</f>
        <v>50529.599999999999</v>
      </c>
      <c r="AU34" s="57">
        <f>'BAR BB| Open rates'!BK33*0.8*0.87</f>
        <v>50529.599999999999</v>
      </c>
      <c r="AV34" s="57">
        <f>'BAR BB| Open rates'!BL33*0.8*0.87</f>
        <v>50529.599999999999</v>
      </c>
      <c r="AW34" s="57">
        <f>'BAR BB| Open rates'!BM33*0.8*0.87</f>
        <v>51364.800000000003</v>
      </c>
      <c r="AX34" s="57">
        <f>'BAR BB| Open rates'!BN33*0.8*0.87</f>
        <v>51364.800000000003</v>
      </c>
      <c r="AY34" s="57">
        <f>'BAR BB| Open rates'!BO33*0.8*0.87</f>
        <v>49833.599999999999</v>
      </c>
      <c r="AZ34" s="57">
        <f>'BAR BB| Open rates'!BP33*0.8*0.87</f>
        <v>49833.599999999999</v>
      </c>
      <c r="BA34" s="194"/>
      <c r="BB34" s="137"/>
    </row>
    <row r="35" spans="1:54" x14ac:dyDescent="0.2">
      <c r="A35" s="261">
        <v>2</v>
      </c>
      <c r="B35" s="57">
        <f>'BAR BB| Open rates'!R34*0.8*0.87</f>
        <v>54844.800000000003</v>
      </c>
      <c r="C35" s="57">
        <f>'BAR BB| Open rates'!S34*0.8*0.87</f>
        <v>54844.800000000003</v>
      </c>
      <c r="D35" s="57">
        <f>'BAR BB| Open rates'!T34*0.8*0.87</f>
        <v>54844.800000000003</v>
      </c>
      <c r="E35" s="57">
        <f>'BAR BB| Open rates'!U34*0.8*0.87</f>
        <v>54844.800000000003</v>
      </c>
      <c r="F35" s="57">
        <f>'BAR BB| Open rates'!V34*0.8*0.87</f>
        <v>54844.800000000003</v>
      </c>
      <c r="G35" s="57">
        <f>'BAR BB| Open rates'!W34*0.8*0.87</f>
        <v>56236.800000000003</v>
      </c>
      <c r="H35" s="57">
        <f>'BAR BB| Open rates'!X34*0.8*0.87</f>
        <v>56236.800000000003</v>
      </c>
      <c r="I35" s="57">
        <f>'BAR BB| Open rates'!Y34*0.8*0.87</f>
        <v>54844.800000000003</v>
      </c>
      <c r="J35" s="57">
        <f>'BAR BB| Open rates'!Z34*0.8*0.87</f>
        <v>54844.800000000003</v>
      </c>
      <c r="K35" s="57">
        <f>'BAR BB| Open rates'!AA34*0.8*0.87</f>
        <v>54844.800000000003</v>
      </c>
      <c r="L35" s="57">
        <f>'BAR BB| Open rates'!AB34*0.8*0.87</f>
        <v>54844.800000000003</v>
      </c>
      <c r="M35" s="57">
        <f>'BAR BB| Open rates'!AC34*0.8*0.87</f>
        <v>54844.800000000003</v>
      </c>
      <c r="N35" s="57">
        <f>'BAR BB| Open rates'!AD34*0.8*0.87</f>
        <v>56236.800000000003</v>
      </c>
      <c r="O35" s="57">
        <f>'BAR BB| Open rates'!AE34*0.8*0.87</f>
        <v>56236.800000000003</v>
      </c>
      <c r="P35" s="57">
        <f>'BAR BB| Open rates'!AF34*0.8*0.87</f>
        <v>54844.800000000003</v>
      </c>
      <c r="Q35" s="57">
        <f>'BAR BB| Open rates'!AG34*0.8*0.87</f>
        <v>54844.800000000003</v>
      </c>
      <c r="R35" s="57">
        <f>'BAR BB| Open rates'!AH34*0.8*0.87</f>
        <v>54844.800000000003</v>
      </c>
      <c r="S35" s="57">
        <f>'BAR BB| Open rates'!AI34*0.8*0.87</f>
        <v>54844.800000000003</v>
      </c>
      <c r="T35" s="57">
        <f>'BAR BB| Open rates'!AJ34*0.8*0.87</f>
        <v>54844.800000000003</v>
      </c>
      <c r="U35" s="57">
        <f>'BAR BB| Open rates'!AK34*0.8*0.87</f>
        <v>56236.800000000003</v>
      </c>
      <c r="V35" s="57">
        <f>'BAR BB| Open rates'!AL34*0.8*0.87</f>
        <v>56236.800000000003</v>
      </c>
      <c r="W35" s="57">
        <f>'BAR BB| Open rates'!AM34*0.8*0.87</f>
        <v>54844.800000000003</v>
      </c>
      <c r="X35" s="57">
        <f>'BAR BB| Open rates'!AN34*0.8*0.87</f>
        <v>54844.800000000003</v>
      </c>
      <c r="Y35" s="57">
        <f>'BAR BB| Open rates'!AO34*0.8*0.87</f>
        <v>54844.800000000003</v>
      </c>
      <c r="Z35" s="57">
        <f>'BAR BB| Open rates'!AP34*0.8*0.87</f>
        <v>54844.800000000003</v>
      </c>
      <c r="AA35" s="57">
        <f>'BAR BB| Open rates'!AQ34*0.8*0.87</f>
        <v>54844.800000000003</v>
      </c>
      <c r="AB35" s="57">
        <f>'BAR BB| Open rates'!AR34*0.8*0.87</f>
        <v>56236.800000000003</v>
      </c>
      <c r="AC35" s="57">
        <f>'BAR BB| Open rates'!AS34*0.8*0.87</f>
        <v>56236.800000000003</v>
      </c>
      <c r="AD35" s="57">
        <f>'BAR BB| Open rates'!AT34*0.8*0.87</f>
        <v>54844.800000000003</v>
      </c>
      <c r="AE35" s="57">
        <f>'BAR BB| Open rates'!AU34*0.8*0.87</f>
        <v>54844.800000000003</v>
      </c>
      <c r="AF35" s="57">
        <f>'BAR BB| Open rates'!AV34*0.8*0.87</f>
        <v>54844.800000000003</v>
      </c>
      <c r="AG35" s="57">
        <f>'BAR BB| Open rates'!AW34*0.8*0.87</f>
        <v>54844.800000000003</v>
      </c>
      <c r="AH35" s="57">
        <f>'BAR BB| Open rates'!AX34*0.8*0.87</f>
        <v>54844.800000000003</v>
      </c>
      <c r="AI35" s="57">
        <f>'BAR BB| Open rates'!AY34*0.8*0.87</f>
        <v>56236.800000000003</v>
      </c>
      <c r="AJ35" s="57">
        <f>'BAR BB| Open rates'!AZ34*0.8*0.87</f>
        <v>56236.800000000003</v>
      </c>
      <c r="AK35" s="57">
        <f>'BAR BB| Open rates'!BA34*0.8*0.87</f>
        <v>54844.800000000003</v>
      </c>
      <c r="AL35" s="57">
        <f>'BAR BB| Open rates'!BB34*0.8*0.87</f>
        <v>54844.800000000003</v>
      </c>
      <c r="AM35" s="57">
        <f>'BAR BB| Open rates'!BC34*0.8*0.87</f>
        <v>54844.800000000003</v>
      </c>
      <c r="AN35" s="57">
        <f>'BAR BB| Open rates'!BD34*0.8*0.87</f>
        <v>54844.800000000003</v>
      </c>
      <c r="AO35" s="57">
        <f>'BAR BB| Open rates'!BE34*0.8*0.87</f>
        <v>54844.800000000003</v>
      </c>
      <c r="AP35" s="57">
        <f>'BAR BB| Open rates'!BF34*0.8*0.87</f>
        <v>56236.800000000003</v>
      </c>
      <c r="AQ35" s="57">
        <f>'BAR BB| Open rates'!BG34*0.8*0.87</f>
        <v>56236.800000000003</v>
      </c>
      <c r="AR35" s="57">
        <f>'BAR BB| Open rates'!BH34*0.8*0.87</f>
        <v>52617.599999999999</v>
      </c>
      <c r="AS35" s="57">
        <f>'BAR BB| Open rates'!BI34*0.8*0.87</f>
        <v>52617.599999999999</v>
      </c>
      <c r="AT35" s="57">
        <f>'BAR BB| Open rates'!BJ34*0.8*0.87</f>
        <v>52617.599999999999</v>
      </c>
      <c r="AU35" s="57">
        <f>'BAR BB| Open rates'!BK34*0.8*0.87</f>
        <v>52617.599999999999</v>
      </c>
      <c r="AV35" s="57">
        <f>'BAR BB| Open rates'!BL34*0.8*0.87</f>
        <v>52617.599999999999</v>
      </c>
      <c r="AW35" s="57">
        <f>'BAR BB| Open rates'!BM34*0.8*0.87</f>
        <v>53452.800000000003</v>
      </c>
      <c r="AX35" s="57">
        <f>'BAR BB| Open rates'!BN34*0.8*0.87</f>
        <v>53452.800000000003</v>
      </c>
      <c r="AY35" s="57">
        <f>'BAR BB| Open rates'!BO34*0.8*0.87</f>
        <v>51921.599999999999</v>
      </c>
      <c r="AZ35" s="57">
        <f>'BAR BB| Open rates'!BP34*0.8*0.87</f>
        <v>51921.599999999999</v>
      </c>
      <c r="BA35" s="194"/>
      <c r="BB35" s="137"/>
    </row>
    <row r="36" spans="1:54" x14ac:dyDescent="0.2">
      <c r="A36" s="261">
        <v>3</v>
      </c>
      <c r="B36" s="57">
        <f>'BAR BB| Open rates'!R35*0.8*0.87</f>
        <v>56932.800000000003</v>
      </c>
      <c r="C36" s="57">
        <f>'BAR BB| Open rates'!S35*0.8*0.87</f>
        <v>56932.800000000003</v>
      </c>
      <c r="D36" s="57">
        <f>'BAR BB| Open rates'!T35*0.8*0.87</f>
        <v>56932.800000000003</v>
      </c>
      <c r="E36" s="57">
        <f>'BAR BB| Open rates'!U35*0.8*0.87</f>
        <v>56932.800000000003</v>
      </c>
      <c r="F36" s="57">
        <f>'BAR BB| Open rates'!V35*0.8*0.87</f>
        <v>56932.800000000003</v>
      </c>
      <c r="G36" s="57">
        <f>'BAR BB| Open rates'!W35*0.8*0.87</f>
        <v>58324.800000000003</v>
      </c>
      <c r="H36" s="57">
        <f>'BAR BB| Open rates'!X35*0.8*0.87</f>
        <v>58324.800000000003</v>
      </c>
      <c r="I36" s="57">
        <f>'BAR BB| Open rates'!Y35*0.8*0.87</f>
        <v>56932.800000000003</v>
      </c>
      <c r="J36" s="57">
        <f>'BAR BB| Open rates'!Z35*0.8*0.87</f>
        <v>56932.800000000003</v>
      </c>
      <c r="K36" s="57">
        <f>'BAR BB| Open rates'!AA35*0.8*0.87</f>
        <v>56932.800000000003</v>
      </c>
      <c r="L36" s="57">
        <f>'BAR BB| Open rates'!AB35*0.8*0.87</f>
        <v>56932.800000000003</v>
      </c>
      <c r="M36" s="57">
        <f>'BAR BB| Open rates'!AC35*0.8*0.87</f>
        <v>56932.800000000003</v>
      </c>
      <c r="N36" s="57">
        <f>'BAR BB| Open rates'!AD35*0.8*0.87</f>
        <v>58324.800000000003</v>
      </c>
      <c r="O36" s="57">
        <f>'BAR BB| Open rates'!AE35*0.8*0.87</f>
        <v>58324.800000000003</v>
      </c>
      <c r="P36" s="57">
        <f>'BAR BB| Open rates'!AF35*0.8*0.87</f>
        <v>56932.800000000003</v>
      </c>
      <c r="Q36" s="57">
        <f>'BAR BB| Open rates'!AG35*0.8*0.87</f>
        <v>56932.800000000003</v>
      </c>
      <c r="R36" s="57">
        <f>'BAR BB| Open rates'!AH35*0.8*0.87</f>
        <v>56932.800000000003</v>
      </c>
      <c r="S36" s="57">
        <f>'BAR BB| Open rates'!AI35*0.8*0.87</f>
        <v>56932.800000000003</v>
      </c>
      <c r="T36" s="57">
        <f>'BAR BB| Open rates'!AJ35*0.8*0.87</f>
        <v>56932.800000000003</v>
      </c>
      <c r="U36" s="57">
        <f>'BAR BB| Open rates'!AK35*0.8*0.87</f>
        <v>58324.800000000003</v>
      </c>
      <c r="V36" s="57">
        <f>'BAR BB| Open rates'!AL35*0.8*0.87</f>
        <v>58324.800000000003</v>
      </c>
      <c r="W36" s="57">
        <f>'BAR BB| Open rates'!AM35*0.8*0.87</f>
        <v>56932.800000000003</v>
      </c>
      <c r="X36" s="57">
        <f>'BAR BB| Open rates'!AN35*0.8*0.87</f>
        <v>56932.800000000003</v>
      </c>
      <c r="Y36" s="57">
        <f>'BAR BB| Open rates'!AO35*0.8*0.87</f>
        <v>56932.800000000003</v>
      </c>
      <c r="Z36" s="57">
        <f>'BAR BB| Open rates'!AP35*0.8*0.87</f>
        <v>56932.800000000003</v>
      </c>
      <c r="AA36" s="57">
        <f>'BAR BB| Open rates'!AQ35*0.8*0.87</f>
        <v>56932.800000000003</v>
      </c>
      <c r="AB36" s="57">
        <f>'BAR BB| Open rates'!AR35*0.8*0.87</f>
        <v>58324.800000000003</v>
      </c>
      <c r="AC36" s="57">
        <f>'BAR BB| Open rates'!AS35*0.8*0.87</f>
        <v>58324.800000000003</v>
      </c>
      <c r="AD36" s="57">
        <f>'BAR BB| Open rates'!AT35*0.8*0.87</f>
        <v>56932.800000000003</v>
      </c>
      <c r="AE36" s="57">
        <f>'BAR BB| Open rates'!AU35*0.8*0.87</f>
        <v>56932.800000000003</v>
      </c>
      <c r="AF36" s="57">
        <f>'BAR BB| Open rates'!AV35*0.8*0.87</f>
        <v>56932.800000000003</v>
      </c>
      <c r="AG36" s="57">
        <f>'BAR BB| Open rates'!AW35*0.8*0.87</f>
        <v>56932.800000000003</v>
      </c>
      <c r="AH36" s="57">
        <f>'BAR BB| Open rates'!AX35*0.8*0.87</f>
        <v>56932.800000000003</v>
      </c>
      <c r="AI36" s="57">
        <f>'BAR BB| Open rates'!AY35*0.8*0.87</f>
        <v>58324.800000000003</v>
      </c>
      <c r="AJ36" s="57">
        <f>'BAR BB| Open rates'!AZ35*0.8*0.87</f>
        <v>58324.800000000003</v>
      </c>
      <c r="AK36" s="57">
        <f>'BAR BB| Open rates'!BA35*0.8*0.87</f>
        <v>56932.800000000003</v>
      </c>
      <c r="AL36" s="57">
        <f>'BAR BB| Open rates'!BB35*0.8*0.87</f>
        <v>56932.800000000003</v>
      </c>
      <c r="AM36" s="57">
        <f>'BAR BB| Open rates'!BC35*0.8*0.87</f>
        <v>56932.800000000003</v>
      </c>
      <c r="AN36" s="57">
        <f>'BAR BB| Open rates'!BD35*0.8*0.87</f>
        <v>56932.800000000003</v>
      </c>
      <c r="AO36" s="57">
        <f>'BAR BB| Open rates'!BE35*0.8*0.87</f>
        <v>56932.800000000003</v>
      </c>
      <c r="AP36" s="57">
        <f>'BAR BB| Open rates'!BF35*0.8*0.87</f>
        <v>58324.800000000003</v>
      </c>
      <c r="AQ36" s="57">
        <f>'BAR BB| Open rates'!BG35*0.8*0.87</f>
        <v>58324.800000000003</v>
      </c>
      <c r="AR36" s="57">
        <f>'BAR BB| Open rates'!BH35*0.8*0.87</f>
        <v>54705.599999999999</v>
      </c>
      <c r="AS36" s="57">
        <f>'BAR BB| Open rates'!BI35*0.8*0.87</f>
        <v>54705.599999999999</v>
      </c>
      <c r="AT36" s="57">
        <f>'BAR BB| Open rates'!BJ35*0.8*0.87</f>
        <v>54705.599999999999</v>
      </c>
      <c r="AU36" s="57">
        <f>'BAR BB| Open rates'!BK35*0.8*0.87</f>
        <v>54705.599999999999</v>
      </c>
      <c r="AV36" s="57">
        <f>'BAR BB| Open rates'!BL35*0.8*0.87</f>
        <v>54705.599999999999</v>
      </c>
      <c r="AW36" s="57">
        <f>'BAR BB| Open rates'!BM35*0.8*0.87</f>
        <v>55540.800000000003</v>
      </c>
      <c r="AX36" s="57">
        <f>'BAR BB| Open rates'!BN35*0.8*0.87</f>
        <v>55540.800000000003</v>
      </c>
      <c r="AY36" s="57">
        <f>'BAR BB| Open rates'!BO35*0.8*0.87</f>
        <v>54009.599999999999</v>
      </c>
      <c r="AZ36" s="57">
        <f>'BAR BB| Open rates'!BP35*0.8*0.87</f>
        <v>54009.599999999999</v>
      </c>
      <c r="BA36" s="194"/>
      <c r="BB36" s="137"/>
    </row>
    <row r="37" spans="1:54" x14ac:dyDescent="0.2">
      <c r="A37" s="261">
        <v>4</v>
      </c>
      <c r="B37" s="57">
        <f>'BAR BB| Open rates'!R36*0.8*0.87</f>
        <v>59020.800000000003</v>
      </c>
      <c r="C37" s="57">
        <f>'BAR BB| Open rates'!S36*0.8*0.87</f>
        <v>59020.800000000003</v>
      </c>
      <c r="D37" s="57">
        <f>'BAR BB| Open rates'!T36*0.8*0.87</f>
        <v>59020.800000000003</v>
      </c>
      <c r="E37" s="57">
        <f>'BAR BB| Open rates'!U36*0.8*0.87</f>
        <v>59020.800000000003</v>
      </c>
      <c r="F37" s="57">
        <f>'BAR BB| Open rates'!V36*0.8*0.87</f>
        <v>59020.800000000003</v>
      </c>
      <c r="G37" s="57">
        <f>'BAR BB| Open rates'!W36*0.8*0.87</f>
        <v>60412.800000000003</v>
      </c>
      <c r="H37" s="57">
        <f>'BAR BB| Open rates'!X36*0.8*0.87</f>
        <v>60412.800000000003</v>
      </c>
      <c r="I37" s="57">
        <f>'BAR BB| Open rates'!Y36*0.8*0.87</f>
        <v>59020.800000000003</v>
      </c>
      <c r="J37" s="57">
        <f>'BAR BB| Open rates'!Z36*0.8*0.87</f>
        <v>59020.800000000003</v>
      </c>
      <c r="K37" s="57">
        <f>'BAR BB| Open rates'!AA36*0.8*0.87</f>
        <v>59020.800000000003</v>
      </c>
      <c r="L37" s="57">
        <f>'BAR BB| Open rates'!AB36*0.8*0.87</f>
        <v>59020.800000000003</v>
      </c>
      <c r="M37" s="57">
        <f>'BAR BB| Open rates'!AC36*0.8*0.87</f>
        <v>59020.800000000003</v>
      </c>
      <c r="N37" s="57">
        <f>'BAR BB| Open rates'!AD36*0.8*0.87</f>
        <v>60412.800000000003</v>
      </c>
      <c r="O37" s="57">
        <f>'BAR BB| Open rates'!AE36*0.8*0.87</f>
        <v>60412.800000000003</v>
      </c>
      <c r="P37" s="57">
        <f>'BAR BB| Open rates'!AF36*0.8*0.87</f>
        <v>59020.800000000003</v>
      </c>
      <c r="Q37" s="57">
        <f>'BAR BB| Open rates'!AG36*0.8*0.87</f>
        <v>59020.800000000003</v>
      </c>
      <c r="R37" s="57">
        <f>'BAR BB| Open rates'!AH36*0.8*0.87</f>
        <v>59020.800000000003</v>
      </c>
      <c r="S37" s="57">
        <f>'BAR BB| Open rates'!AI36*0.8*0.87</f>
        <v>59020.800000000003</v>
      </c>
      <c r="T37" s="57">
        <f>'BAR BB| Open rates'!AJ36*0.8*0.87</f>
        <v>59020.800000000003</v>
      </c>
      <c r="U37" s="57">
        <f>'BAR BB| Open rates'!AK36*0.8*0.87</f>
        <v>60412.800000000003</v>
      </c>
      <c r="V37" s="57">
        <f>'BAR BB| Open rates'!AL36*0.8*0.87</f>
        <v>60412.800000000003</v>
      </c>
      <c r="W37" s="57">
        <f>'BAR BB| Open rates'!AM36*0.8*0.87</f>
        <v>59020.800000000003</v>
      </c>
      <c r="X37" s="57">
        <f>'BAR BB| Open rates'!AN36*0.8*0.87</f>
        <v>59020.800000000003</v>
      </c>
      <c r="Y37" s="57">
        <f>'BAR BB| Open rates'!AO36*0.8*0.87</f>
        <v>59020.800000000003</v>
      </c>
      <c r="Z37" s="57">
        <f>'BAR BB| Open rates'!AP36*0.8*0.87</f>
        <v>59020.800000000003</v>
      </c>
      <c r="AA37" s="57">
        <f>'BAR BB| Open rates'!AQ36*0.8*0.87</f>
        <v>59020.800000000003</v>
      </c>
      <c r="AB37" s="57">
        <f>'BAR BB| Open rates'!AR36*0.8*0.87</f>
        <v>60412.800000000003</v>
      </c>
      <c r="AC37" s="57">
        <f>'BAR BB| Open rates'!AS36*0.8*0.87</f>
        <v>60412.800000000003</v>
      </c>
      <c r="AD37" s="57">
        <f>'BAR BB| Open rates'!AT36*0.8*0.87</f>
        <v>59020.800000000003</v>
      </c>
      <c r="AE37" s="57">
        <f>'BAR BB| Open rates'!AU36*0.8*0.87</f>
        <v>59020.800000000003</v>
      </c>
      <c r="AF37" s="57">
        <f>'BAR BB| Open rates'!AV36*0.8*0.87</f>
        <v>59020.800000000003</v>
      </c>
      <c r="AG37" s="57">
        <f>'BAR BB| Open rates'!AW36*0.8*0.87</f>
        <v>59020.800000000003</v>
      </c>
      <c r="AH37" s="57">
        <f>'BAR BB| Open rates'!AX36*0.8*0.87</f>
        <v>59020.800000000003</v>
      </c>
      <c r="AI37" s="57">
        <f>'BAR BB| Open rates'!AY36*0.8*0.87</f>
        <v>60412.800000000003</v>
      </c>
      <c r="AJ37" s="57">
        <f>'BAR BB| Open rates'!AZ36*0.8*0.87</f>
        <v>60412.800000000003</v>
      </c>
      <c r="AK37" s="57">
        <f>'BAR BB| Open rates'!BA36*0.8*0.87</f>
        <v>59020.800000000003</v>
      </c>
      <c r="AL37" s="57">
        <f>'BAR BB| Open rates'!BB36*0.8*0.87</f>
        <v>59020.800000000003</v>
      </c>
      <c r="AM37" s="57">
        <f>'BAR BB| Open rates'!BC36*0.8*0.87</f>
        <v>59020.800000000003</v>
      </c>
      <c r="AN37" s="57">
        <f>'BAR BB| Open rates'!BD36*0.8*0.87</f>
        <v>59020.800000000003</v>
      </c>
      <c r="AO37" s="57">
        <f>'BAR BB| Open rates'!BE36*0.8*0.87</f>
        <v>59020.800000000003</v>
      </c>
      <c r="AP37" s="57">
        <f>'BAR BB| Open rates'!BF36*0.8*0.87</f>
        <v>60412.800000000003</v>
      </c>
      <c r="AQ37" s="57">
        <f>'BAR BB| Open rates'!BG36*0.8*0.87</f>
        <v>60412.800000000003</v>
      </c>
      <c r="AR37" s="57">
        <f>'BAR BB| Open rates'!BH36*0.8*0.87</f>
        <v>56793.599999999999</v>
      </c>
      <c r="AS37" s="57">
        <f>'BAR BB| Open rates'!BI36*0.8*0.87</f>
        <v>56793.599999999999</v>
      </c>
      <c r="AT37" s="57">
        <f>'BAR BB| Open rates'!BJ36*0.8*0.87</f>
        <v>56793.599999999999</v>
      </c>
      <c r="AU37" s="57">
        <f>'BAR BB| Open rates'!BK36*0.8*0.87</f>
        <v>56793.599999999999</v>
      </c>
      <c r="AV37" s="57">
        <f>'BAR BB| Open rates'!BL36*0.8*0.87</f>
        <v>56793.599999999999</v>
      </c>
      <c r="AW37" s="57">
        <f>'BAR BB| Open rates'!BM36*0.8*0.87</f>
        <v>57628.800000000003</v>
      </c>
      <c r="AX37" s="57">
        <f>'BAR BB| Open rates'!BN36*0.8*0.87</f>
        <v>57628.800000000003</v>
      </c>
      <c r="AY37" s="57">
        <f>'BAR BB| Open rates'!BO36*0.8*0.87</f>
        <v>56097.599999999999</v>
      </c>
      <c r="AZ37" s="57">
        <f>'BAR BB| Open rates'!BP36*0.8*0.87</f>
        <v>56097.599999999999</v>
      </c>
      <c r="BA37" s="194"/>
      <c r="BB37" s="137"/>
    </row>
    <row r="38" spans="1:54" x14ac:dyDescent="0.2">
      <c r="A38" s="261">
        <v>5</v>
      </c>
      <c r="B38" s="57">
        <f>'BAR BB| Open rates'!R37*0.8*0.87</f>
        <v>61108.800000000003</v>
      </c>
      <c r="C38" s="57">
        <f>'BAR BB| Open rates'!S37*0.8*0.87</f>
        <v>61108.800000000003</v>
      </c>
      <c r="D38" s="57">
        <f>'BAR BB| Open rates'!T37*0.8*0.87</f>
        <v>61108.800000000003</v>
      </c>
      <c r="E38" s="57">
        <f>'BAR BB| Open rates'!U37*0.8*0.87</f>
        <v>61108.800000000003</v>
      </c>
      <c r="F38" s="57">
        <f>'BAR BB| Open rates'!V37*0.8*0.87</f>
        <v>61108.800000000003</v>
      </c>
      <c r="G38" s="57">
        <f>'BAR BB| Open rates'!W37*0.8*0.87</f>
        <v>62500.800000000003</v>
      </c>
      <c r="H38" s="57">
        <f>'BAR BB| Open rates'!X37*0.8*0.87</f>
        <v>62500.800000000003</v>
      </c>
      <c r="I38" s="57">
        <f>'BAR BB| Open rates'!Y37*0.8*0.87</f>
        <v>61108.800000000003</v>
      </c>
      <c r="J38" s="57">
        <f>'BAR BB| Open rates'!Z37*0.8*0.87</f>
        <v>61108.800000000003</v>
      </c>
      <c r="K38" s="57">
        <f>'BAR BB| Open rates'!AA37*0.8*0.87</f>
        <v>61108.800000000003</v>
      </c>
      <c r="L38" s="57">
        <f>'BAR BB| Open rates'!AB37*0.8*0.87</f>
        <v>61108.800000000003</v>
      </c>
      <c r="M38" s="57">
        <f>'BAR BB| Open rates'!AC37*0.8*0.87</f>
        <v>61108.800000000003</v>
      </c>
      <c r="N38" s="57">
        <f>'BAR BB| Open rates'!AD37*0.8*0.87</f>
        <v>62500.800000000003</v>
      </c>
      <c r="O38" s="57">
        <f>'BAR BB| Open rates'!AE37*0.8*0.87</f>
        <v>62500.800000000003</v>
      </c>
      <c r="P38" s="57">
        <f>'BAR BB| Open rates'!AF37*0.8*0.87</f>
        <v>61108.800000000003</v>
      </c>
      <c r="Q38" s="57">
        <f>'BAR BB| Open rates'!AG37*0.8*0.87</f>
        <v>61108.800000000003</v>
      </c>
      <c r="R38" s="57">
        <f>'BAR BB| Open rates'!AH37*0.8*0.87</f>
        <v>61108.800000000003</v>
      </c>
      <c r="S38" s="57">
        <f>'BAR BB| Open rates'!AI37*0.8*0.87</f>
        <v>61108.800000000003</v>
      </c>
      <c r="T38" s="57">
        <f>'BAR BB| Open rates'!AJ37*0.8*0.87</f>
        <v>61108.800000000003</v>
      </c>
      <c r="U38" s="57">
        <f>'BAR BB| Open rates'!AK37*0.8*0.87</f>
        <v>62500.800000000003</v>
      </c>
      <c r="V38" s="57">
        <f>'BAR BB| Open rates'!AL37*0.8*0.87</f>
        <v>62500.800000000003</v>
      </c>
      <c r="W38" s="57">
        <f>'BAR BB| Open rates'!AM37*0.8*0.87</f>
        <v>61108.800000000003</v>
      </c>
      <c r="X38" s="57">
        <f>'BAR BB| Open rates'!AN37*0.8*0.87</f>
        <v>61108.800000000003</v>
      </c>
      <c r="Y38" s="57">
        <f>'BAR BB| Open rates'!AO37*0.8*0.87</f>
        <v>61108.800000000003</v>
      </c>
      <c r="Z38" s="57">
        <f>'BAR BB| Open rates'!AP37*0.8*0.87</f>
        <v>61108.800000000003</v>
      </c>
      <c r="AA38" s="57">
        <f>'BAR BB| Open rates'!AQ37*0.8*0.87</f>
        <v>61108.800000000003</v>
      </c>
      <c r="AB38" s="57">
        <f>'BAR BB| Open rates'!AR37*0.8*0.87</f>
        <v>62500.800000000003</v>
      </c>
      <c r="AC38" s="57">
        <f>'BAR BB| Open rates'!AS37*0.8*0.87</f>
        <v>62500.800000000003</v>
      </c>
      <c r="AD38" s="57">
        <f>'BAR BB| Open rates'!AT37*0.8*0.87</f>
        <v>61108.800000000003</v>
      </c>
      <c r="AE38" s="57">
        <f>'BAR BB| Open rates'!AU37*0.8*0.87</f>
        <v>61108.800000000003</v>
      </c>
      <c r="AF38" s="57">
        <f>'BAR BB| Open rates'!AV37*0.8*0.87</f>
        <v>61108.800000000003</v>
      </c>
      <c r="AG38" s="57">
        <f>'BAR BB| Open rates'!AW37*0.8*0.87</f>
        <v>61108.800000000003</v>
      </c>
      <c r="AH38" s="57">
        <f>'BAR BB| Open rates'!AX37*0.8*0.87</f>
        <v>61108.800000000003</v>
      </c>
      <c r="AI38" s="57">
        <f>'BAR BB| Open rates'!AY37*0.8*0.87</f>
        <v>62500.800000000003</v>
      </c>
      <c r="AJ38" s="57">
        <f>'BAR BB| Open rates'!AZ37*0.8*0.87</f>
        <v>62500.800000000003</v>
      </c>
      <c r="AK38" s="57">
        <f>'BAR BB| Open rates'!BA37*0.8*0.87</f>
        <v>61108.800000000003</v>
      </c>
      <c r="AL38" s="57">
        <f>'BAR BB| Open rates'!BB37*0.8*0.87</f>
        <v>61108.800000000003</v>
      </c>
      <c r="AM38" s="57">
        <f>'BAR BB| Open rates'!BC37*0.8*0.87</f>
        <v>61108.800000000003</v>
      </c>
      <c r="AN38" s="57">
        <f>'BAR BB| Open rates'!BD37*0.8*0.87</f>
        <v>61108.800000000003</v>
      </c>
      <c r="AO38" s="57">
        <f>'BAR BB| Open rates'!BE37*0.8*0.87</f>
        <v>61108.800000000003</v>
      </c>
      <c r="AP38" s="57">
        <f>'BAR BB| Open rates'!BF37*0.8*0.87</f>
        <v>62500.800000000003</v>
      </c>
      <c r="AQ38" s="57">
        <f>'BAR BB| Open rates'!BG37*0.8*0.87</f>
        <v>62500.800000000003</v>
      </c>
      <c r="AR38" s="57">
        <f>'BAR BB| Open rates'!BH37*0.8*0.87</f>
        <v>58881.599999999999</v>
      </c>
      <c r="AS38" s="57">
        <f>'BAR BB| Open rates'!BI37*0.8*0.87</f>
        <v>58881.599999999999</v>
      </c>
      <c r="AT38" s="57">
        <f>'BAR BB| Open rates'!BJ37*0.8*0.87</f>
        <v>58881.599999999999</v>
      </c>
      <c r="AU38" s="57">
        <f>'BAR BB| Open rates'!BK37*0.8*0.87</f>
        <v>58881.599999999999</v>
      </c>
      <c r="AV38" s="57">
        <f>'BAR BB| Open rates'!BL37*0.8*0.87</f>
        <v>58881.599999999999</v>
      </c>
      <c r="AW38" s="57">
        <f>'BAR BB| Open rates'!BM37*0.8*0.87</f>
        <v>59716.800000000003</v>
      </c>
      <c r="AX38" s="57">
        <f>'BAR BB| Open rates'!BN37*0.8*0.87</f>
        <v>59716.800000000003</v>
      </c>
      <c r="AY38" s="57">
        <f>'BAR BB| Open rates'!BO37*0.8*0.87</f>
        <v>58185.599999999999</v>
      </c>
      <c r="AZ38" s="57">
        <f>'BAR BB| Open rates'!BP37*0.8*0.87</f>
        <v>58185.599999999999</v>
      </c>
      <c r="BA38" s="194"/>
      <c r="BB38" s="137"/>
    </row>
    <row r="39" spans="1:54" x14ac:dyDescent="0.2">
      <c r="A39" s="261">
        <v>6</v>
      </c>
      <c r="B39" s="57">
        <f>'BAR BB| Open rates'!R38*0.8*0.87</f>
        <v>63196.800000000003</v>
      </c>
      <c r="C39" s="57">
        <f>'BAR BB| Open rates'!S38*0.8*0.87</f>
        <v>63196.800000000003</v>
      </c>
      <c r="D39" s="57">
        <f>'BAR BB| Open rates'!T38*0.8*0.87</f>
        <v>63196.800000000003</v>
      </c>
      <c r="E39" s="57">
        <f>'BAR BB| Open rates'!U38*0.8*0.87</f>
        <v>63196.800000000003</v>
      </c>
      <c r="F39" s="57">
        <f>'BAR BB| Open rates'!V38*0.8*0.87</f>
        <v>63196.800000000003</v>
      </c>
      <c r="G39" s="57">
        <f>'BAR BB| Open rates'!W38*0.8*0.87</f>
        <v>64588.800000000003</v>
      </c>
      <c r="H39" s="57">
        <f>'BAR BB| Open rates'!X38*0.8*0.87</f>
        <v>64588.800000000003</v>
      </c>
      <c r="I39" s="57">
        <f>'BAR BB| Open rates'!Y38*0.8*0.87</f>
        <v>63196.800000000003</v>
      </c>
      <c r="J39" s="57">
        <f>'BAR BB| Open rates'!Z38*0.8*0.87</f>
        <v>63196.800000000003</v>
      </c>
      <c r="K39" s="57">
        <f>'BAR BB| Open rates'!AA38*0.8*0.87</f>
        <v>63196.800000000003</v>
      </c>
      <c r="L39" s="57">
        <f>'BAR BB| Open rates'!AB38*0.8*0.87</f>
        <v>63196.800000000003</v>
      </c>
      <c r="M39" s="57">
        <f>'BAR BB| Open rates'!AC38*0.8*0.87</f>
        <v>63196.800000000003</v>
      </c>
      <c r="N39" s="57">
        <f>'BAR BB| Open rates'!AD38*0.8*0.87</f>
        <v>64588.800000000003</v>
      </c>
      <c r="O39" s="57">
        <f>'BAR BB| Open rates'!AE38*0.8*0.87</f>
        <v>64588.800000000003</v>
      </c>
      <c r="P39" s="57">
        <f>'BAR BB| Open rates'!AF38*0.8*0.87</f>
        <v>63196.800000000003</v>
      </c>
      <c r="Q39" s="57">
        <f>'BAR BB| Open rates'!AG38*0.8*0.87</f>
        <v>63196.800000000003</v>
      </c>
      <c r="R39" s="57">
        <f>'BAR BB| Open rates'!AH38*0.8*0.87</f>
        <v>63196.800000000003</v>
      </c>
      <c r="S39" s="57">
        <f>'BAR BB| Open rates'!AI38*0.8*0.87</f>
        <v>63196.800000000003</v>
      </c>
      <c r="T39" s="57">
        <f>'BAR BB| Open rates'!AJ38*0.8*0.87</f>
        <v>63196.800000000003</v>
      </c>
      <c r="U39" s="57">
        <f>'BAR BB| Open rates'!AK38*0.8*0.87</f>
        <v>64588.800000000003</v>
      </c>
      <c r="V39" s="57">
        <f>'BAR BB| Open rates'!AL38*0.8*0.87</f>
        <v>64588.800000000003</v>
      </c>
      <c r="W39" s="57">
        <f>'BAR BB| Open rates'!AM38*0.8*0.87</f>
        <v>63196.800000000003</v>
      </c>
      <c r="X39" s="57">
        <f>'BAR BB| Open rates'!AN38*0.8*0.87</f>
        <v>63196.800000000003</v>
      </c>
      <c r="Y39" s="57">
        <f>'BAR BB| Open rates'!AO38*0.8*0.87</f>
        <v>63196.800000000003</v>
      </c>
      <c r="Z39" s="57">
        <f>'BAR BB| Open rates'!AP38*0.8*0.87</f>
        <v>63196.800000000003</v>
      </c>
      <c r="AA39" s="57">
        <f>'BAR BB| Open rates'!AQ38*0.8*0.87</f>
        <v>63196.800000000003</v>
      </c>
      <c r="AB39" s="57">
        <f>'BAR BB| Open rates'!AR38*0.8*0.87</f>
        <v>64588.800000000003</v>
      </c>
      <c r="AC39" s="57">
        <f>'BAR BB| Open rates'!AS38*0.8*0.87</f>
        <v>64588.800000000003</v>
      </c>
      <c r="AD39" s="57">
        <f>'BAR BB| Open rates'!AT38*0.8*0.87</f>
        <v>63196.800000000003</v>
      </c>
      <c r="AE39" s="57">
        <f>'BAR BB| Open rates'!AU38*0.8*0.87</f>
        <v>63196.800000000003</v>
      </c>
      <c r="AF39" s="57">
        <f>'BAR BB| Open rates'!AV38*0.8*0.87</f>
        <v>63196.800000000003</v>
      </c>
      <c r="AG39" s="57">
        <f>'BAR BB| Open rates'!AW38*0.8*0.87</f>
        <v>63196.800000000003</v>
      </c>
      <c r="AH39" s="57">
        <f>'BAR BB| Open rates'!AX38*0.8*0.87</f>
        <v>63196.800000000003</v>
      </c>
      <c r="AI39" s="57">
        <f>'BAR BB| Open rates'!AY38*0.8*0.87</f>
        <v>64588.800000000003</v>
      </c>
      <c r="AJ39" s="57">
        <f>'BAR BB| Open rates'!AZ38*0.8*0.87</f>
        <v>64588.800000000003</v>
      </c>
      <c r="AK39" s="57">
        <f>'BAR BB| Open rates'!BA38*0.8*0.87</f>
        <v>63196.800000000003</v>
      </c>
      <c r="AL39" s="57">
        <f>'BAR BB| Open rates'!BB38*0.8*0.87</f>
        <v>63196.800000000003</v>
      </c>
      <c r="AM39" s="57">
        <f>'BAR BB| Open rates'!BC38*0.8*0.87</f>
        <v>63196.800000000003</v>
      </c>
      <c r="AN39" s="57">
        <f>'BAR BB| Open rates'!BD38*0.8*0.87</f>
        <v>63196.800000000003</v>
      </c>
      <c r="AO39" s="57">
        <f>'BAR BB| Open rates'!BE38*0.8*0.87</f>
        <v>63196.800000000003</v>
      </c>
      <c r="AP39" s="57">
        <f>'BAR BB| Open rates'!BF38*0.8*0.87</f>
        <v>64588.800000000003</v>
      </c>
      <c r="AQ39" s="57">
        <f>'BAR BB| Open rates'!BG38*0.8*0.87</f>
        <v>64588.800000000003</v>
      </c>
      <c r="AR39" s="57">
        <f>'BAR BB| Open rates'!BH38*0.8*0.87</f>
        <v>60969.599999999999</v>
      </c>
      <c r="AS39" s="57">
        <f>'BAR BB| Open rates'!BI38*0.8*0.87</f>
        <v>60969.599999999999</v>
      </c>
      <c r="AT39" s="57">
        <f>'BAR BB| Open rates'!BJ38*0.8*0.87</f>
        <v>60969.599999999999</v>
      </c>
      <c r="AU39" s="57">
        <f>'BAR BB| Open rates'!BK38*0.8*0.87</f>
        <v>60969.599999999999</v>
      </c>
      <c r="AV39" s="57">
        <f>'BAR BB| Open rates'!BL38*0.8*0.87</f>
        <v>60969.599999999999</v>
      </c>
      <c r="AW39" s="57">
        <f>'BAR BB| Open rates'!BM38*0.8*0.87</f>
        <v>61804.800000000003</v>
      </c>
      <c r="AX39" s="57">
        <f>'BAR BB| Open rates'!BN38*0.8*0.87</f>
        <v>61804.800000000003</v>
      </c>
      <c r="AY39" s="57">
        <f>'BAR BB| Open rates'!BO38*0.8*0.87</f>
        <v>60273.599999999999</v>
      </c>
      <c r="AZ39" s="57">
        <f>'BAR BB| Open rates'!BP38*0.8*0.87</f>
        <v>60273.599999999999</v>
      </c>
      <c r="BA39" s="194"/>
      <c r="BB39" s="137"/>
    </row>
    <row r="40" spans="1:54" x14ac:dyDescent="0.2">
      <c r="A40" s="193"/>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37"/>
    </row>
    <row r="41" spans="1:54" x14ac:dyDescent="0.2">
      <c r="A41" s="193"/>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37"/>
    </row>
    <row r="42" spans="1:54" x14ac:dyDescent="0.2">
      <c r="A42" s="193"/>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37"/>
    </row>
    <row r="43" spans="1:54" x14ac:dyDescent="0.2">
      <c r="A43" s="193"/>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37"/>
    </row>
    <row r="44" spans="1:54" x14ac:dyDescent="0.2">
      <c r="A44" s="193"/>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37"/>
    </row>
    <row r="45" spans="1:54" x14ac:dyDescent="0.2">
      <c r="A45" s="89"/>
      <c r="BA45" s="137"/>
      <c r="BB45" s="137"/>
    </row>
    <row r="46" spans="1:54" s="154" customFormat="1" x14ac:dyDescent="0.2">
      <c r="A46" s="371" t="s">
        <v>172</v>
      </c>
      <c r="BA46" s="170"/>
      <c r="BB46" s="170"/>
    </row>
    <row r="47" spans="1:54" x14ac:dyDescent="0.2">
      <c r="A47" s="371"/>
    </row>
    <row r="48" spans="1:54" x14ac:dyDescent="0.2">
      <c r="A48" s="89"/>
    </row>
    <row r="49" spans="1:1" x14ac:dyDescent="0.2">
      <c r="A49" s="31"/>
    </row>
    <row r="50" spans="1:1" x14ac:dyDescent="0.2">
      <c r="A50" s="177" t="s">
        <v>83</v>
      </c>
    </row>
    <row r="51" spans="1:1" ht="24" x14ac:dyDescent="0.2">
      <c r="A51" s="157" t="s">
        <v>470</v>
      </c>
    </row>
    <row r="52" spans="1:1" ht="24" x14ac:dyDescent="0.2">
      <c r="A52" s="157" t="s">
        <v>469</v>
      </c>
    </row>
    <row r="53" spans="1:1" x14ac:dyDescent="0.2">
      <c r="A53" s="33" t="s">
        <v>472</v>
      </c>
    </row>
    <row r="54" spans="1:1" x14ac:dyDescent="0.2">
      <c r="A54" s="174" t="s">
        <v>74</v>
      </c>
    </row>
    <row r="55" spans="1:1" x14ac:dyDescent="0.2">
      <c r="A55" s="178" t="s">
        <v>75</v>
      </c>
    </row>
    <row r="56" spans="1:1" ht="24" x14ac:dyDescent="0.2">
      <c r="A56" s="175" t="s">
        <v>76</v>
      </c>
    </row>
    <row r="57" spans="1:1" ht="24" x14ac:dyDescent="0.2">
      <c r="A57" s="175" t="s">
        <v>89</v>
      </c>
    </row>
    <row r="58" spans="1:1" x14ac:dyDescent="0.2">
      <c r="A58" s="175" t="s">
        <v>78</v>
      </c>
    </row>
    <row r="59" spans="1:1" ht="24" x14ac:dyDescent="0.2">
      <c r="A59" s="175" t="s">
        <v>439</v>
      </c>
    </row>
    <row r="60" spans="1:1" ht="24" x14ac:dyDescent="0.2">
      <c r="A60" s="175" t="s">
        <v>79</v>
      </c>
    </row>
    <row r="61" spans="1:1" ht="24" x14ac:dyDescent="0.2">
      <c r="A61" s="175" t="s">
        <v>187</v>
      </c>
    </row>
    <row r="62" spans="1:1" x14ac:dyDescent="0.2">
      <c r="A62" s="221"/>
    </row>
    <row r="63" spans="1:1" x14ac:dyDescent="0.2">
      <c r="A63" s="69"/>
    </row>
    <row r="64" spans="1:1" x14ac:dyDescent="0.2">
      <c r="A64" s="6"/>
    </row>
    <row r="65" spans="1:1" x14ac:dyDescent="0.2">
      <c r="A65" s="171" t="s">
        <v>81</v>
      </c>
    </row>
    <row r="66" spans="1:1" ht="72" x14ac:dyDescent="0.2">
      <c r="A66" s="176" t="s">
        <v>463</v>
      </c>
    </row>
    <row r="67" spans="1:1" x14ac:dyDescent="0.2">
      <c r="A67" s="176"/>
    </row>
    <row r="68" spans="1:1" x14ac:dyDescent="0.2">
      <c r="A68" s="168"/>
    </row>
    <row r="69" spans="1:1" x14ac:dyDescent="0.2">
      <c r="A69" s="174" t="s">
        <v>479</v>
      </c>
    </row>
    <row r="70" spans="1:1" x14ac:dyDescent="0.2">
      <c r="A70" s="170"/>
    </row>
    <row r="71" spans="1:1" x14ac:dyDescent="0.2">
      <c r="A71" s="207" t="s">
        <v>464</v>
      </c>
    </row>
    <row r="72" spans="1:1" x14ac:dyDescent="0.2">
      <c r="A72" s="205" t="s">
        <v>465</v>
      </c>
    </row>
    <row r="73" spans="1:1" x14ac:dyDescent="0.2">
      <c r="A73" s="294"/>
    </row>
    <row r="74" spans="1:1" ht="24" x14ac:dyDescent="0.2">
      <c r="A74" s="207" t="s">
        <v>471</v>
      </c>
    </row>
    <row r="75" spans="1:1" x14ac:dyDescent="0.2">
      <c r="A75" s="294" t="s">
        <v>473</v>
      </c>
    </row>
    <row r="76" spans="1:1" x14ac:dyDescent="0.2">
      <c r="A76" s="176"/>
    </row>
    <row r="77" spans="1:1" x14ac:dyDescent="0.2">
      <c r="A77" s="207" t="s">
        <v>477</v>
      </c>
    </row>
    <row r="78" spans="1:1" x14ac:dyDescent="0.2">
      <c r="A78" s="215" t="s">
        <v>478</v>
      </c>
    </row>
    <row r="79" spans="1:1" x14ac:dyDescent="0.2">
      <c r="A79" s="215"/>
    </row>
    <row r="80" spans="1:1" x14ac:dyDescent="0.2">
      <c r="A80" s="207"/>
    </row>
    <row r="81" spans="1:1" x14ac:dyDescent="0.2">
      <c r="A81" s="205"/>
    </row>
    <row r="82" spans="1:1" x14ac:dyDescent="0.2">
      <c r="A82" s="176"/>
    </row>
    <row r="83" spans="1:1" x14ac:dyDescent="0.2">
      <c r="A83" s="207"/>
    </row>
    <row r="84" spans="1:1" x14ac:dyDescent="0.2">
      <c r="A84" s="294"/>
    </row>
    <row r="85" spans="1:1" x14ac:dyDescent="0.2">
      <c r="A85" s="137"/>
    </row>
    <row r="86" spans="1:1" x14ac:dyDescent="0.2">
      <c r="A86" s="215"/>
    </row>
    <row r="87" spans="1:1" x14ac:dyDescent="0.2">
      <c r="A87" s="205"/>
    </row>
    <row r="88" spans="1:1" x14ac:dyDescent="0.2">
      <c r="A88" s="137"/>
    </row>
    <row r="89" spans="1:1" x14ac:dyDescent="0.2">
      <c r="A89" s="215"/>
    </row>
    <row r="90" spans="1:1" x14ac:dyDescent="0.2">
      <c r="A90" s="205"/>
    </row>
    <row r="91" spans="1:1" x14ac:dyDescent="0.2">
      <c r="A91" s="137"/>
    </row>
    <row r="92" spans="1:1" x14ac:dyDescent="0.2">
      <c r="A92" s="215"/>
    </row>
    <row r="93" spans="1:1" x14ac:dyDescent="0.2">
      <c r="A93" s="205"/>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sheetData>
  <mergeCells count="1">
    <mergeCell ref="A46:A47"/>
  </mergeCells>
  <pageMargins left="0.7" right="0.7" top="0.75" bottom="0.75" header="0.3" footer="0.3"/>
  <pageSetup paperSize="9" orientation="portrait" horizontalDpi="4294967295" verticalDpi="4294967295"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Z584"/>
  <sheetViews>
    <sheetView workbookViewId="0">
      <selection activeCell="A69" sqref="A69:A78"/>
    </sheetView>
  </sheetViews>
  <sheetFormatPr defaultColWidth="9.85546875" defaultRowHeight="12.75" x14ac:dyDescent="0.2"/>
  <cols>
    <col min="1" max="1" width="48.42578125" style="32" customWidth="1"/>
    <col min="2" max="16384" width="9.85546875" style="32"/>
  </cols>
  <sheetData>
    <row r="1" spans="1:52" x14ac:dyDescent="0.2">
      <c r="A1" s="63" t="s">
        <v>61</v>
      </c>
    </row>
    <row r="2" spans="1:52" ht="24" x14ac:dyDescent="0.2">
      <c r="A2" s="177" t="s">
        <v>476</v>
      </c>
    </row>
    <row r="3" spans="1:52" x14ac:dyDescent="0.2">
      <c r="A3" s="11" t="s">
        <v>297</v>
      </c>
    </row>
    <row r="4" spans="1:52" s="33" customFormat="1" ht="24.75" customHeight="1" x14ac:dyDescent="0.2">
      <c r="A4" s="88" t="s">
        <v>62</v>
      </c>
      <c r="B4" s="115">
        <f>'BAR BB| Open rates'!R3</f>
        <v>46215</v>
      </c>
      <c r="C4" s="115">
        <f>'BAR BB| Open rates'!S3</f>
        <v>46216</v>
      </c>
      <c r="D4" s="115">
        <f>'BAR BB| Open rates'!T3</f>
        <v>46217</v>
      </c>
      <c r="E4" s="115">
        <f>'BAR BB| Open rates'!U3</f>
        <v>46218</v>
      </c>
      <c r="F4" s="115">
        <f>'BAR BB| Open rates'!V3</f>
        <v>46219</v>
      </c>
      <c r="G4" s="115">
        <f>'BAR BB| Open rates'!W3</f>
        <v>46220</v>
      </c>
      <c r="H4" s="115">
        <f>'BAR BB| Open rates'!X3</f>
        <v>46221</v>
      </c>
      <c r="I4" s="115">
        <f>'BAR BB| Open rates'!Y3</f>
        <v>46222</v>
      </c>
      <c r="J4" s="115">
        <f>'BAR BB| Open rates'!Z3</f>
        <v>46223</v>
      </c>
      <c r="K4" s="115">
        <f>'BAR BB| Open rates'!AA3</f>
        <v>46224</v>
      </c>
      <c r="L4" s="115">
        <f>'BAR BB| Open rates'!AB3</f>
        <v>46225</v>
      </c>
      <c r="M4" s="115">
        <f>'BAR BB| Open rates'!AC3</f>
        <v>46226</v>
      </c>
      <c r="N4" s="115">
        <f>'BAR BB| Open rates'!AD3</f>
        <v>46227</v>
      </c>
      <c r="O4" s="115">
        <f>'BAR BB| Open rates'!AE3</f>
        <v>46228</v>
      </c>
      <c r="P4" s="115">
        <f>'BAR BB| Open rates'!AF3</f>
        <v>46229</v>
      </c>
      <c r="Q4" s="115">
        <f>'BAR BB| Open rates'!AG3</f>
        <v>46230</v>
      </c>
      <c r="R4" s="115">
        <f>'BAR BB| Open rates'!AH3</f>
        <v>46231</v>
      </c>
      <c r="S4" s="115">
        <f>'BAR BB| Open rates'!AI3</f>
        <v>46232</v>
      </c>
      <c r="T4" s="115">
        <f>'BAR BB| Open rates'!AJ3</f>
        <v>46233</v>
      </c>
      <c r="U4" s="115">
        <f>'BAR BB| Open rates'!AK3</f>
        <v>46234</v>
      </c>
      <c r="V4" s="115">
        <f>'BAR BB| Open rates'!AL3</f>
        <v>46235</v>
      </c>
      <c r="W4" s="115">
        <f>'BAR BB| Open rates'!AM3</f>
        <v>46236</v>
      </c>
      <c r="X4" s="115">
        <f>'BAR BB| Open rates'!AN3</f>
        <v>46237</v>
      </c>
      <c r="Y4" s="115">
        <f>'BAR BB| Open rates'!AO3</f>
        <v>46238</v>
      </c>
      <c r="Z4" s="115">
        <f>'BAR BB| Open rates'!AP3</f>
        <v>46239</v>
      </c>
      <c r="AA4" s="115">
        <f>'BAR BB| Open rates'!AQ3</f>
        <v>46240</v>
      </c>
      <c r="AB4" s="115">
        <f>'BAR BB| Open rates'!AR3</f>
        <v>46241</v>
      </c>
      <c r="AC4" s="115">
        <f>'BAR BB| Open rates'!AS3</f>
        <v>46242</v>
      </c>
      <c r="AD4" s="115">
        <f>'BAR BB| Open rates'!AT3</f>
        <v>46243</v>
      </c>
      <c r="AE4" s="115">
        <f>'BAR BB| Open rates'!AU3</f>
        <v>46244</v>
      </c>
      <c r="AF4" s="115">
        <f>'BAR BB| Open rates'!AV3</f>
        <v>46245</v>
      </c>
      <c r="AG4" s="115">
        <f>'BAR BB| Open rates'!AW3</f>
        <v>46246</v>
      </c>
      <c r="AH4" s="115">
        <f>'BAR BB| Open rates'!AX3</f>
        <v>46247</v>
      </c>
      <c r="AI4" s="115">
        <f>'BAR BB| Open rates'!AY3</f>
        <v>46248</v>
      </c>
      <c r="AJ4" s="115">
        <f>'BAR BB| Open rates'!AZ3</f>
        <v>46249</v>
      </c>
      <c r="AK4" s="115">
        <f>'BAR BB| Open rates'!BA3</f>
        <v>46250</v>
      </c>
      <c r="AL4" s="115">
        <f>'BAR BB| Open rates'!BB3</f>
        <v>46251</v>
      </c>
      <c r="AM4" s="115">
        <f>'BAR BB| Open rates'!BC3</f>
        <v>46252</v>
      </c>
      <c r="AN4" s="115">
        <f>'BAR BB| Open rates'!BD3</f>
        <v>46253</v>
      </c>
      <c r="AO4" s="115">
        <f>'BAR BB| Open rates'!BE3</f>
        <v>46254</v>
      </c>
      <c r="AP4" s="115">
        <f>'BAR BB| Open rates'!BF3</f>
        <v>46255</v>
      </c>
      <c r="AQ4" s="115">
        <f>'BAR BB| Open rates'!BG3</f>
        <v>46256</v>
      </c>
      <c r="AR4" s="115">
        <f>'BAR BB| Open rates'!BH3</f>
        <v>46257</v>
      </c>
      <c r="AS4" s="115">
        <f>'BAR BB| Open rates'!BI3</f>
        <v>46258</v>
      </c>
      <c r="AT4" s="115">
        <f>'BAR BB| Open rates'!BJ3</f>
        <v>46259</v>
      </c>
      <c r="AU4" s="115">
        <f>'BAR BB| Open rates'!BK3</f>
        <v>46260</v>
      </c>
      <c r="AV4" s="115">
        <f>'BAR BB| Open rates'!BL3</f>
        <v>46261</v>
      </c>
      <c r="AW4" s="115">
        <f>'BAR BB| Open rates'!BM3</f>
        <v>46262</v>
      </c>
      <c r="AX4" s="115">
        <f>'BAR BB| Open rates'!BN3</f>
        <v>46263</v>
      </c>
      <c r="AY4" s="115">
        <f>'BAR BB| Open rates'!BO3</f>
        <v>46264</v>
      </c>
      <c r="AZ4" s="115">
        <f>'BAR BB| Open rates'!BP3</f>
        <v>46265</v>
      </c>
    </row>
    <row r="5" spans="1:52" s="36" customFormat="1" ht="12" customHeight="1" x14ac:dyDescent="0.2">
      <c r="A5" s="184" t="s">
        <v>63</v>
      </c>
    </row>
    <row r="6" spans="1:52" s="36" customFormat="1" ht="12" customHeight="1" x14ac:dyDescent="0.2">
      <c r="A6" s="183">
        <v>1</v>
      </c>
      <c r="B6" s="57">
        <f>(('BAR BB| Open rates'!R5*0.8)*0.87)+25</f>
        <v>14501.8</v>
      </c>
      <c r="C6" s="57">
        <f>(('BAR BB| Open rates'!S5*0.8)*0.87)+25</f>
        <v>14501.8</v>
      </c>
      <c r="D6" s="57">
        <f>(('BAR BB| Open rates'!T5*0.8)*0.87)+25</f>
        <v>14501.8</v>
      </c>
      <c r="E6" s="57">
        <f>(('BAR BB| Open rates'!U5*0.8)*0.87)+25</f>
        <v>14501.8</v>
      </c>
      <c r="F6" s="57">
        <f>(('BAR BB| Open rates'!V5*0.8)*0.87)+25</f>
        <v>14501.8</v>
      </c>
      <c r="G6" s="57">
        <f>(('BAR BB| Open rates'!W5*0.8)*0.87)+25</f>
        <v>15893.8</v>
      </c>
      <c r="H6" s="57">
        <f>(('BAR BB| Open rates'!X5*0.8)*0.87)+25</f>
        <v>15893.8</v>
      </c>
      <c r="I6" s="57">
        <f>(('BAR BB| Open rates'!Y5*0.8)*0.87)+25</f>
        <v>14501.8</v>
      </c>
      <c r="J6" s="57">
        <f>(('BAR BB| Open rates'!Z5*0.8)*0.87)+25</f>
        <v>14501.8</v>
      </c>
      <c r="K6" s="57">
        <f>(('BAR BB| Open rates'!AA5*0.8)*0.87)+25</f>
        <v>14501.8</v>
      </c>
      <c r="L6" s="57">
        <f>(('BAR BB| Open rates'!AB5*0.8)*0.87)+25</f>
        <v>14501.8</v>
      </c>
      <c r="M6" s="57">
        <f>(('BAR BB| Open rates'!AC5*0.8)*0.87)+25</f>
        <v>14501.8</v>
      </c>
      <c r="N6" s="57">
        <f>(('BAR BB| Open rates'!AD5*0.8)*0.87)+25</f>
        <v>15893.8</v>
      </c>
      <c r="O6" s="57">
        <f>(('BAR BB| Open rates'!AE5*0.8)*0.87)+25</f>
        <v>15893.8</v>
      </c>
      <c r="P6" s="57">
        <f>(('BAR BB| Open rates'!AF5*0.8)*0.87)+25</f>
        <v>14501.8</v>
      </c>
      <c r="Q6" s="57">
        <f>(('BAR BB| Open rates'!AG5*0.8)*0.87)+25</f>
        <v>14501.8</v>
      </c>
      <c r="R6" s="57">
        <f>(('BAR BB| Open rates'!AH5*0.8)*0.87)+25</f>
        <v>14501.8</v>
      </c>
      <c r="S6" s="57">
        <f>(('BAR BB| Open rates'!AI5*0.8)*0.87)+25</f>
        <v>14501.8</v>
      </c>
      <c r="T6" s="57">
        <f>(('BAR BB| Open rates'!AJ5*0.8)*0.87)+25</f>
        <v>14501.8</v>
      </c>
      <c r="U6" s="57">
        <f>(('BAR BB| Open rates'!AK5*0.8)*0.87)+25</f>
        <v>15893.8</v>
      </c>
      <c r="V6" s="57">
        <f>(('BAR BB| Open rates'!AL5*0.8)*0.87)+25</f>
        <v>15893.8</v>
      </c>
      <c r="W6" s="57">
        <f>(('BAR BB| Open rates'!AM5*0.8)*0.87)+25</f>
        <v>14501.8</v>
      </c>
      <c r="X6" s="57">
        <f>(('BAR BB| Open rates'!AN5*0.8)*0.87)+25</f>
        <v>14501.8</v>
      </c>
      <c r="Y6" s="57">
        <f>(('BAR BB| Open rates'!AO5*0.8)*0.87)+25</f>
        <v>14501.8</v>
      </c>
      <c r="Z6" s="57">
        <f>(('BAR BB| Open rates'!AP5*0.8)*0.87)+25</f>
        <v>14501.8</v>
      </c>
      <c r="AA6" s="57">
        <f>(('BAR BB| Open rates'!AQ5*0.8)*0.87)+25</f>
        <v>14501.8</v>
      </c>
      <c r="AB6" s="57">
        <f>(('BAR BB| Open rates'!AR5*0.8)*0.87)+25</f>
        <v>15893.8</v>
      </c>
      <c r="AC6" s="57">
        <f>(('BAR BB| Open rates'!AS5*0.8)*0.87)+25</f>
        <v>15893.8</v>
      </c>
      <c r="AD6" s="57">
        <f>(('BAR BB| Open rates'!AT5*0.8)*0.87)+25</f>
        <v>14501.8</v>
      </c>
      <c r="AE6" s="57">
        <f>(('BAR BB| Open rates'!AU5*0.8)*0.87)+25</f>
        <v>14501.8</v>
      </c>
      <c r="AF6" s="57">
        <f>(('BAR BB| Open rates'!AV5*0.8)*0.87)+25</f>
        <v>14501.8</v>
      </c>
      <c r="AG6" s="57">
        <f>(('BAR BB| Open rates'!AW5*0.8)*0.87)+25</f>
        <v>14501.8</v>
      </c>
      <c r="AH6" s="57">
        <f>(('BAR BB| Open rates'!AX5*0.8)*0.87)+25</f>
        <v>14501.8</v>
      </c>
      <c r="AI6" s="57">
        <f>(('BAR BB| Open rates'!AY5*0.8)*0.87)+25</f>
        <v>15893.8</v>
      </c>
      <c r="AJ6" s="57">
        <f>(('BAR BB| Open rates'!AZ5*0.8)*0.87)+25</f>
        <v>15893.8</v>
      </c>
      <c r="AK6" s="57">
        <f>(('BAR BB| Open rates'!BA5*0.8)*0.87)+25</f>
        <v>14501.8</v>
      </c>
      <c r="AL6" s="57">
        <f>(('BAR BB| Open rates'!BB5*0.8)*0.87)+25</f>
        <v>14501.8</v>
      </c>
      <c r="AM6" s="57">
        <f>(('BAR BB| Open rates'!BC5*0.8)*0.87)+25</f>
        <v>14501.8</v>
      </c>
      <c r="AN6" s="57">
        <f>(('BAR BB| Open rates'!BD5*0.8)*0.87)+25</f>
        <v>14501.8</v>
      </c>
      <c r="AO6" s="57">
        <f>(('BAR BB| Open rates'!BE5*0.8)*0.87)+25</f>
        <v>14501.8</v>
      </c>
      <c r="AP6" s="57">
        <f>(('BAR BB| Open rates'!BF5*0.8)*0.87)+25</f>
        <v>15893.8</v>
      </c>
      <c r="AQ6" s="57">
        <f>(('BAR BB| Open rates'!BG5*0.8)*0.87)+25</f>
        <v>15893.8</v>
      </c>
      <c r="AR6" s="57">
        <f>(('BAR BB| Open rates'!BH5*0.8)*0.87)+25</f>
        <v>12274.6</v>
      </c>
      <c r="AS6" s="57">
        <f>(('BAR BB| Open rates'!BI5*0.8)*0.87)+25</f>
        <v>12274.6</v>
      </c>
      <c r="AT6" s="57">
        <f>(('BAR BB| Open rates'!BJ5*0.8)*0.87)+25</f>
        <v>12274.6</v>
      </c>
      <c r="AU6" s="57">
        <f>(('BAR BB| Open rates'!BK5*0.8)*0.87)+25</f>
        <v>12274.6</v>
      </c>
      <c r="AV6" s="57">
        <f>(('BAR BB| Open rates'!BL5*0.8)*0.87)+25</f>
        <v>12274.6</v>
      </c>
      <c r="AW6" s="57">
        <f>(('BAR BB| Open rates'!BM5*0.8)*0.87)+25</f>
        <v>13109.8</v>
      </c>
      <c r="AX6" s="57">
        <f>(('BAR BB| Open rates'!BN5*0.8)*0.87)+25</f>
        <v>13109.8</v>
      </c>
      <c r="AY6" s="57">
        <f>(('BAR BB| Open rates'!BO5*0.8)*0.87)+25</f>
        <v>11578.6</v>
      </c>
      <c r="AZ6" s="57">
        <f>(('BAR BB| Open rates'!BP5*0.8)*0.87)+25</f>
        <v>11578.6</v>
      </c>
    </row>
    <row r="7" spans="1:52" s="36" customFormat="1" ht="12" customHeight="1" x14ac:dyDescent="0.2">
      <c r="A7" s="183">
        <v>2</v>
      </c>
      <c r="B7" s="57">
        <f>(('BAR BB| Open rates'!R6*0.8)*0.87)+25</f>
        <v>16589.8</v>
      </c>
      <c r="C7" s="57">
        <f>(('BAR BB| Open rates'!S6*0.8)*0.87)+25</f>
        <v>16589.8</v>
      </c>
      <c r="D7" s="57">
        <f>(('BAR BB| Open rates'!T6*0.8)*0.87)+25</f>
        <v>16589.8</v>
      </c>
      <c r="E7" s="57">
        <f>(('BAR BB| Open rates'!U6*0.8)*0.87)+25</f>
        <v>16589.8</v>
      </c>
      <c r="F7" s="57">
        <f>(('BAR BB| Open rates'!V6*0.8)*0.87)+25</f>
        <v>16589.8</v>
      </c>
      <c r="G7" s="57">
        <f>(('BAR BB| Open rates'!W6*0.8)*0.87)+25</f>
        <v>17981.8</v>
      </c>
      <c r="H7" s="57">
        <f>(('BAR BB| Open rates'!X6*0.8)*0.87)+25</f>
        <v>17981.8</v>
      </c>
      <c r="I7" s="57">
        <f>(('BAR BB| Open rates'!Y6*0.8)*0.87)+25</f>
        <v>16589.8</v>
      </c>
      <c r="J7" s="57">
        <f>(('BAR BB| Open rates'!Z6*0.8)*0.87)+25</f>
        <v>16589.8</v>
      </c>
      <c r="K7" s="57">
        <f>(('BAR BB| Open rates'!AA6*0.8)*0.87)+25</f>
        <v>16589.8</v>
      </c>
      <c r="L7" s="57">
        <f>(('BAR BB| Open rates'!AB6*0.8)*0.87)+25</f>
        <v>16589.8</v>
      </c>
      <c r="M7" s="57">
        <f>(('BAR BB| Open rates'!AC6*0.8)*0.87)+25</f>
        <v>16589.8</v>
      </c>
      <c r="N7" s="57">
        <f>(('BAR BB| Open rates'!AD6*0.8)*0.87)+25</f>
        <v>17981.8</v>
      </c>
      <c r="O7" s="57">
        <f>(('BAR BB| Open rates'!AE6*0.8)*0.87)+25</f>
        <v>17981.8</v>
      </c>
      <c r="P7" s="57">
        <f>(('BAR BB| Open rates'!AF6*0.8)*0.87)+25</f>
        <v>16589.8</v>
      </c>
      <c r="Q7" s="57">
        <f>(('BAR BB| Open rates'!AG6*0.8)*0.87)+25</f>
        <v>16589.8</v>
      </c>
      <c r="R7" s="57">
        <f>(('BAR BB| Open rates'!AH6*0.8)*0.87)+25</f>
        <v>16589.8</v>
      </c>
      <c r="S7" s="57">
        <f>(('BAR BB| Open rates'!AI6*0.8)*0.87)+25</f>
        <v>16589.8</v>
      </c>
      <c r="T7" s="57">
        <f>(('BAR BB| Open rates'!AJ6*0.8)*0.87)+25</f>
        <v>16589.8</v>
      </c>
      <c r="U7" s="57">
        <f>(('BAR BB| Open rates'!AK6*0.8)*0.87)+25</f>
        <v>17981.8</v>
      </c>
      <c r="V7" s="57">
        <f>(('BAR BB| Open rates'!AL6*0.8)*0.87)+25</f>
        <v>17981.8</v>
      </c>
      <c r="W7" s="57">
        <f>(('BAR BB| Open rates'!AM6*0.8)*0.87)+25</f>
        <v>16589.8</v>
      </c>
      <c r="X7" s="57">
        <f>(('BAR BB| Open rates'!AN6*0.8)*0.87)+25</f>
        <v>16589.8</v>
      </c>
      <c r="Y7" s="57">
        <f>(('BAR BB| Open rates'!AO6*0.8)*0.87)+25</f>
        <v>16589.8</v>
      </c>
      <c r="Z7" s="57">
        <f>(('BAR BB| Open rates'!AP6*0.8)*0.87)+25</f>
        <v>16589.8</v>
      </c>
      <c r="AA7" s="57">
        <f>(('BAR BB| Open rates'!AQ6*0.8)*0.87)+25</f>
        <v>16589.8</v>
      </c>
      <c r="AB7" s="57">
        <f>(('BAR BB| Open rates'!AR6*0.8)*0.87)+25</f>
        <v>17981.8</v>
      </c>
      <c r="AC7" s="57">
        <f>(('BAR BB| Open rates'!AS6*0.8)*0.87)+25</f>
        <v>17981.8</v>
      </c>
      <c r="AD7" s="57">
        <f>(('BAR BB| Open rates'!AT6*0.8)*0.87)+25</f>
        <v>16589.8</v>
      </c>
      <c r="AE7" s="57">
        <f>(('BAR BB| Open rates'!AU6*0.8)*0.87)+25</f>
        <v>16589.8</v>
      </c>
      <c r="AF7" s="57">
        <f>(('BAR BB| Open rates'!AV6*0.8)*0.87)+25</f>
        <v>16589.8</v>
      </c>
      <c r="AG7" s="57">
        <f>(('BAR BB| Open rates'!AW6*0.8)*0.87)+25</f>
        <v>16589.8</v>
      </c>
      <c r="AH7" s="57">
        <f>(('BAR BB| Open rates'!AX6*0.8)*0.87)+25</f>
        <v>16589.8</v>
      </c>
      <c r="AI7" s="57">
        <f>(('BAR BB| Open rates'!AY6*0.8)*0.87)+25</f>
        <v>17981.8</v>
      </c>
      <c r="AJ7" s="57">
        <f>(('BAR BB| Open rates'!AZ6*0.8)*0.87)+25</f>
        <v>17981.8</v>
      </c>
      <c r="AK7" s="57">
        <f>(('BAR BB| Open rates'!BA6*0.8)*0.87)+25</f>
        <v>16589.8</v>
      </c>
      <c r="AL7" s="57">
        <f>(('BAR BB| Open rates'!BB6*0.8)*0.87)+25</f>
        <v>16589.8</v>
      </c>
      <c r="AM7" s="57">
        <f>(('BAR BB| Open rates'!BC6*0.8)*0.87)+25</f>
        <v>16589.8</v>
      </c>
      <c r="AN7" s="57">
        <f>(('BAR BB| Open rates'!BD6*0.8)*0.87)+25</f>
        <v>16589.8</v>
      </c>
      <c r="AO7" s="57">
        <f>(('BAR BB| Open rates'!BE6*0.8)*0.87)+25</f>
        <v>16589.8</v>
      </c>
      <c r="AP7" s="57">
        <f>(('BAR BB| Open rates'!BF6*0.8)*0.87)+25</f>
        <v>17981.8</v>
      </c>
      <c r="AQ7" s="57">
        <f>(('BAR BB| Open rates'!BG6*0.8)*0.87)+25</f>
        <v>17981.8</v>
      </c>
      <c r="AR7" s="57">
        <f>(('BAR BB| Open rates'!BH6*0.8)*0.87)+25</f>
        <v>14362.6</v>
      </c>
      <c r="AS7" s="57">
        <f>(('BAR BB| Open rates'!BI6*0.8)*0.87)+25</f>
        <v>14362.6</v>
      </c>
      <c r="AT7" s="57">
        <f>(('BAR BB| Open rates'!BJ6*0.8)*0.87)+25</f>
        <v>14362.6</v>
      </c>
      <c r="AU7" s="57">
        <f>(('BAR BB| Open rates'!BK6*0.8)*0.87)+25</f>
        <v>14362.6</v>
      </c>
      <c r="AV7" s="57">
        <f>(('BAR BB| Open rates'!BL6*0.8)*0.87)+25</f>
        <v>14362.6</v>
      </c>
      <c r="AW7" s="57">
        <f>(('BAR BB| Open rates'!BM6*0.8)*0.87)+25</f>
        <v>15197.8</v>
      </c>
      <c r="AX7" s="57">
        <f>(('BAR BB| Open rates'!BN6*0.8)*0.87)+25</f>
        <v>15197.8</v>
      </c>
      <c r="AY7" s="57">
        <f>(('BAR BB| Open rates'!BO6*0.8)*0.87)+25</f>
        <v>13666.6</v>
      </c>
      <c r="AZ7" s="57">
        <f>(('BAR BB| Open rates'!BP6*0.8)*0.87)+25</f>
        <v>13666.6</v>
      </c>
    </row>
    <row r="8" spans="1:52"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row>
    <row r="9" spans="1:52" s="36" customFormat="1" ht="12" customHeight="1" x14ac:dyDescent="0.2">
      <c r="A9" s="237">
        <v>1</v>
      </c>
      <c r="B9" s="57">
        <f>(('BAR BB| Open rates'!R8*0.8)*0.87)+25</f>
        <v>16589.8</v>
      </c>
      <c r="C9" s="57">
        <f>(('BAR BB| Open rates'!S8*0.8)*0.87)+25</f>
        <v>16589.8</v>
      </c>
      <c r="D9" s="57">
        <f>(('BAR BB| Open rates'!T8*0.8)*0.87)+25</f>
        <v>16589.8</v>
      </c>
      <c r="E9" s="57">
        <f>(('BAR BB| Open rates'!U8*0.8)*0.87)+25</f>
        <v>16589.8</v>
      </c>
      <c r="F9" s="57">
        <f>(('BAR BB| Open rates'!V8*0.8)*0.87)+25</f>
        <v>16589.8</v>
      </c>
      <c r="G9" s="57">
        <f>(('BAR BB| Open rates'!W8*0.8)*0.87)+25</f>
        <v>17981.8</v>
      </c>
      <c r="H9" s="57">
        <f>(('BAR BB| Open rates'!X8*0.8)*0.87)+25</f>
        <v>17981.8</v>
      </c>
      <c r="I9" s="57">
        <f>(('BAR BB| Open rates'!Y8*0.8)*0.87)+25</f>
        <v>16589.8</v>
      </c>
      <c r="J9" s="57">
        <f>(('BAR BB| Open rates'!Z8*0.8)*0.87)+25</f>
        <v>16589.8</v>
      </c>
      <c r="K9" s="57">
        <f>(('BAR BB| Open rates'!AA8*0.8)*0.87)+25</f>
        <v>16589.8</v>
      </c>
      <c r="L9" s="57">
        <f>(('BAR BB| Open rates'!AB8*0.8)*0.87)+25</f>
        <v>16589.8</v>
      </c>
      <c r="M9" s="57">
        <f>(('BAR BB| Open rates'!AC8*0.8)*0.87)+25</f>
        <v>16589.8</v>
      </c>
      <c r="N9" s="57">
        <f>(('BAR BB| Open rates'!AD8*0.8)*0.87)+25</f>
        <v>17981.8</v>
      </c>
      <c r="O9" s="57">
        <f>(('BAR BB| Open rates'!AE8*0.8)*0.87)+25</f>
        <v>17981.8</v>
      </c>
      <c r="P9" s="57">
        <f>(('BAR BB| Open rates'!AF8*0.8)*0.87)+25</f>
        <v>16589.8</v>
      </c>
      <c r="Q9" s="57">
        <f>(('BAR BB| Open rates'!AG8*0.8)*0.87)+25</f>
        <v>16589.8</v>
      </c>
      <c r="R9" s="57">
        <f>(('BAR BB| Open rates'!AH8*0.8)*0.87)+25</f>
        <v>16589.8</v>
      </c>
      <c r="S9" s="57">
        <f>(('BAR BB| Open rates'!AI8*0.8)*0.87)+25</f>
        <v>16589.8</v>
      </c>
      <c r="T9" s="57">
        <f>(('BAR BB| Open rates'!AJ8*0.8)*0.87)+25</f>
        <v>16589.8</v>
      </c>
      <c r="U9" s="57">
        <f>(('BAR BB| Open rates'!AK8*0.8)*0.87)+25</f>
        <v>17981.8</v>
      </c>
      <c r="V9" s="57">
        <f>(('BAR BB| Open rates'!AL8*0.8)*0.87)+25</f>
        <v>17981.8</v>
      </c>
      <c r="W9" s="57">
        <f>(('BAR BB| Open rates'!AM8*0.8)*0.87)+25</f>
        <v>16589.8</v>
      </c>
      <c r="X9" s="57">
        <f>(('BAR BB| Open rates'!AN8*0.8)*0.87)+25</f>
        <v>16589.8</v>
      </c>
      <c r="Y9" s="57">
        <f>(('BAR BB| Open rates'!AO8*0.8)*0.87)+25</f>
        <v>16589.8</v>
      </c>
      <c r="Z9" s="57">
        <f>(('BAR BB| Open rates'!AP8*0.8)*0.87)+25</f>
        <v>16589.8</v>
      </c>
      <c r="AA9" s="57">
        <f>(('BAR BB| Open rates'!AQ8*0.8)*0.87)+25</f>
        <v>16589.8</v>
      </c>
      <c r="AB9" s="57">
        <f>(('BAR BB| Open rates'!AR8*0.8)*0.87)+25</f>
        <v>17981.8</v>
      </c>
      <c r="AC9" s="57">
        <f>(('BAR BB| Open rates'!AS8*0.8)*0.87)+25</f>
        <v>17981.8</v>
      </c>
      <c r="AD9" s="57">
        <f>(('BAR BB| Open rates'!AT8*0.8)*0.87)+25</f>
        <v>16589.8</v>
      </c>
      <c r="AE9" s="57">
        <f>(('BAR BB| Open rates'!AU8*0.8)*0.87)+25</f>
        <v>16589.8</v>
      </c>
      <c r="AF9" s="57">
        <f>(('BAR BB| Open rates'!AV8*0.8)*0.87)+25</f>
        <v>16589.8</v>
      </c>
      <c r="AG9" s="57">
        <f>(('BAR BB| Open rates'!AW8*0.8)*0.87)+25</f>
        <v>16589.8</v>
      </c>
      <c r="AH9" s="57">
        <f>(('BAR BB| Open rates'!AX8*0.8)*0.87)+25</f>
        <v>16589.8</v>
      </c>
      <c r="AI9" s="57">
        <f>(('BAR BB| Open rates'!AY8*0.8)*0.87)+25</f>
        <v>17981.8</v>
      </c>
      <c r="AJ9" s="57">
        <f>(('BAR BB| Open rates'!AZ8*0.8)*0.87)+25</f>
        <v>17981.8</v>
      </c>
      <c r="AK9" s="57">
        <f>(('BAR BB| Open rates'!BA8*0.8)*0.87)+25</f>
        <v>16589.8</v>
      </c>
      <c r="AL9" s="57">
        <f>(('BAR BB| Open rates'!BB8*0.8)*0.87)+25</f>
        <v>16589.8</v>
      </c>
      <c r="AM9" s="57">
        <f>(('BAR BB| Open rates'!BC8*0.8)*0.87)+25</f>
        <v>16589.8</v>
      </c>
      <c r="AN9" s="57">
        <f>(('BAR BB| Open rates'!BD8*0.8)*0.87)+25</f>
        <v>16589.8</v>
      </c>
      <c r="AO9" s="57">
        <f>(('BAR BB| Open rates'!BE8*0.8)*0.87)+25</f>
        <v>16589.8</v>
      </c>
      <c r="AP9" s="57">
        <f>(('BAR BB| Open rates'!BF8*0.8)*0.87)+25</f>
        <v>17981.8</v>
      </c>
      <c r="AQ9" s="57">
        <f>(('BAR BB| Open rates'!BG8*0.8)*0.87)+25</f>
        <v>17981.8</v>
      </c>
      <c r="AR9" s="57">
        <f>(('BAR BB| Open rates'!BH8*0.8)*0.87)+25</f>
        <v>14362.6</v>
      </c>
      <c r="AS9" s="57">
        <f>(('BAR BB| Open rates'!BI8*0.8)*0.87)+25</f>
        <v>14362.6</v>
      </c>
      <c r="AT9" s="57">
        <f>(('BAR BB| Open rates'!BJ8*0.8)*0.87)+25</f>
        <v>14362.6</v>
      </c>
      <c r="AU9" s="57">
        <f>(('BAR BB| Open rates'!BK8*0.8)*0.87)+25</f>
        <v>14362.6</v>
      </c>
      <c r="AV9" s="57">
        <f>(('BAR BB| Open rates'!BL8*0.8)*0.87)+25</f>
        <v>14362.6</v>
      </c>
      <c r="AW9" s="57">
        <f>(('BAR BB| Open rates'!BM8*0.8)*0.87)+25</f>
        <v>15197.8</v>
      </c>
      <c r="AX9" s="57">
        <f>(('BAR BB| Open rates'!BN8*0.8)*0.87)+25</f>
        <v>15197.8</v>
      </c>
      <c r="AY9" s="57">
        <f>(('BAR BB| Open rates'!BO8*0.8)*0.87)+25</f>
        <v>13666.6</v>
      </c>
      <c r="AZ9" s="57">
        <f>(('BAR BB| Open rates'!BP8*0.8)*0.87)+25</f>
        <v>13666.6</v>
      </c>
    </row>
    <row r="10" spans="1:52" s="36" customFormat="1" ht="12" customHeight="1" x14ac:dyDescent="0.2">
      <c r="A10" s="237">
        <v>2</v>
      </c>
      <c r="B10" s="57">
        <f>(('BAR BB| Open rates'!R9*0.8)*0.87)+25</f>
        <v>18677.8</v>
      </c>
      <c r="C10" s="57">
        <f>(('BAR BB| Open rates'!S9*0.8)*0.87)+25</f>
        <v>18677.8</v>
      </c>
      <c r="D10" s="57">
        <f>(('BAR BB| Open rates'!T9*0.8)*0.87)+25</f>
        <v>18677.8</v>
      </c>
      <c r="E10" s="57">
        <f>(('BAR BB| Open rates'!U9*0.8)*0.87)+25</f>
        <v>18677.8</v>
      </c>
      <c r="F10" s="57">
        <f>(('BAR BB| Open rates'!V9*0.8)*0.87)+25</f>
        <v>18677.8</v>
      </c>
      <c r="G10" s="57">
        <f>(('BAR BB| Open rates'!W9*0.8)*0.87)+25</f>
        <v>20069.8</v>
      </c>
      <c r="H10" s="57">
        <f>(('BAR BB| Open rates'!X9*0.8)*0.87)+25</f>
        <v>20069.8</v>
      </c>
      <c r="I10" s="57">
        <f>(('BAR BB| Open rates'!Y9*0.8)*0.87)+25</f>
        <v>18677.8</v>
      </c>
      <c r="J10" s="57">
        <f>(('BAR BB| Open rates'!Z9*0.8)*0.87)+25</f>
        <v>18677.8</v>
      </c>
      <c r="K10" s="57">
        <f>(('BAR BB| Open rates'!AA9*0.8)*0.87)+25</f>
        <v>18677.8</v>
      </c>
      <c r="L10" s="57">
        <f>(('BAR BB| Open rates'!AB9*0.8)*0.87)+25</f>
        <v>18677.8</v>
      </c>
      <c r="M10" s="57">
        <f>(('BAR BB| Open rates'!AC9*0.8)*0.87)+25</f>
        <v>18677.8</v>
      </c>
      <c r="N10" s="57">
        <f>(('BAR BB| Open rates'!AD9*0.8)*0.87)+25</f>
        <v>20069.8</v>
      </c>
      <c r="O10" s="57">
        <f>(('BAR BB| Open rates'!AE9*0.8)*0.87)+25</f>
        <v>20069.8</v>
      </c>
      <c r="P10" s="57">
        <f>(('BAR BB| Open rates'!AF9*0.8)*0.87)+25</f>
        <v>18677.8</v>
      </c>
      <c r="Q10" s="57">
        <f>(('BAR BB| Open rates'!AG9*0.8)*0.87)+25</f>
        <v>18677.8</v>
      </c>
      <c r="R10" s="57">
        <f>(('BAR BB| Open rates'!AH9*0.8)*0.87)+25</f>
        <v>18677.8</v>
      </c>
      <c r="S10" s="57">
        <f>(('BAR BB| Open rates'!AI9*0.8)*0.87)+25</f>
        <v>18677.8</v>
      </c>
      <c r="T10" s="57">
        <f>(('BAR BB| Open rates'!AJ9*0.8)*0.87)+25</f>
        <v>18677.8</v>
      </c>
      <c r="U10" s="57">
        <f>(('BAR BB| Open rates'!AK9*0.8)*0.87)+25</f>
        <v>20069.8</v>
      </c>
      <c r="V10" s="57">
        <f>(('BAR BB| Open rates'!AL9*0.8)*0.87)+25</f>
        <v>20069.8</v>
      </c>
      <c r="W10" s="57">
        <f>(('BAR BB| Open rates'!AM9*0.8)*0.87)+25</f>
        <v>18677.8</v>
      </c>
      <c r="X10" s="57">
        <f>(('BAR BB| Open rates'!AN9*0.8)*0.87)+25</f>
        <v>18677.8</v>
      </c>
      <c r="Y10" s="57">
        <f>(('BAR BB| Open rates'!AO9*0.8)*0.87)+25</f>
        <v>18677.8</v>
      </c>
      <c r="Z10" s="57">
        <f>(('BAR BB| Open rates'!AP9*0.8)*0.87)+25</f>
        <v>18677.8</v>
      </c>
      <c r="AA10" s="57">
        <f>(('BAR BB| Open rates'!AQ9*0.8)*0.87)+25</f>
        <v>18677.8</v>
      </c>
      <c r="AB10" s="57">
        <f>(('BAR BB| Open rates'!AR9*0.8)*0.87)+25</f>
        <v>20069.8</v>
      </c>
      <c r="AC10" s="57">
        <f>(('BAR BB| Open rates'!AS9*0.8)*0.87)+25</f>
        <v>20069.8</v>
      </c>
      <c r="AD10" s="57">
        <f>(('BAR BB| Open rates'!AT9*0.8)*0.87)+25</f>
        <v>18677.8</v>
      </c>
      <c r="AE10" s="57">
        <f>(('BAR BB| Open rates'!AU9*0.8)*0.87)+25</f>
        <v>18677.8</v>
      </c>
      <c r="AF10" s="57">
        <f>(('BAR BB| Open rates'!AV9*0.8)*0.87)+25</f>
        <v>18677.8</v>
      </c>
      <c r="AG10" s="57">
        <f>(('BAR BB| Open rates'!AW9*0.8)*0.87)+25</f>
        <v>18677.8</v>
      </c>
      <c r="AH10" s="57">
        <f>(('BAR BB| Open rates'!AX9*0.8)*0.87)+25</f>
        <v>18677.8</v>
      </c>
      <c r="AI10" s="57">
        <f>(('BAR BB| Open rates'!AY9*0.8)*0.87)+25</f>
        <v>20069.8</v>
      </c>
      <c r="AJ10" s="57">
        <f>(('BAR BB| Open rates'!AZ9*0.8)*0.87)+25</f>
        <v>20069.8</v>
      </c>
      <c r="AK10" s="57">
        <f>(('BAR BB| Open rates'!BA9*0.8)*0.87)+25</f>
        <v>18677.8</v>
      </c>
      <c r="AL10" s="57">
        <f>(('BAR BB| Open rates'!BB9*0.8)*0.87)+25</f>
        <v>18677.8</v>
      </c>
      <c r="AM10" s="57">
        <f>(('BAR BB| Open rates'!BC9*0.8)*0.87)+25</f>
        <v>18677.8</v>
      </c>
      <c r="AN10" s="57">
        <f>(('BAR BB| Open rates'!BD9*0.8)*0.87)+25</f>
        <v>18677.8</v>
      </c>
      <c r="AO10" s="57">
        <f>(('BAR BB| Open rates'!BE9*0.8)*0.87)+25</f>
        <v>18677.8</v>
      </c>
      <c r="AP10" s="57">
        <f>(('BAR BB| Open rates'!BF9*0.8)*0.87)+25</f>
        <v>20069.8</v>
      </c>
      <c r="AQ10" s="57">
        <f>(('BAR BB| Open rates'!BG9*0.8)*0.87)+25</f>
        <v>20069.8</v>
      </c>
      <c r="AR10" s="57">
        <f>(('BAR BB| Open rates'!BH9*0.8)*0.87)+25</f>
        <v>16450.599999999999</v>
      </c>
      <c r="AS10" s="57">
        <f>(('BAR BB| Open rates'!BI9*0.8)*0.87)+25</f>
        <v>16450.599999999999</v>
      </c>
      <c r="AT10" s="57">
        <f>(('BAR BB| Open rates'!BJ9*0.8)*0.87)+25</f>
        <v>16450.599999999999</v>
      </c>
      <c r="AU10" s="57">
        <f>(('BAR BB| Open rates'!BK9*0.8)*0.87)+25</f>
        <v>16450.599999999999</v>
      </c>
      <c r="AV10" s="57">
        <f>(('BAR BB| Open rates'!BL9*0.8)*0.87)+25</f>
        <v>16450.599999999999</v>
      </c>
      <c r="AW10" s="57">
        <f>(('BAR BB| Open rates'!BM9*0.8)*0.87)+25</f>
        <v>17285.8</v>
      </c>
      <c r="AX10" s="57">
        <f>(('BAR BB| Open rates'!BN9*0.8)*0.87)+25</f>
        <v>17285.8</v>
      </c>
      <c r="AY10" s="57">
        <f>(('BAR BB| Open rates'!BO9*0.8)*0.87)+25</f>
        <v>15754.6</v>
      </c>
      <c r="AZ10" s="57">
        <f>(('BAR BB| Open rates'!BP9*0.8)*0.87)+25</f>
        <v>15754.6</v>
      </c>
    </row>
    <row r="11" spans="1:52" s="36" customFormat="1" ht="12" customHeight="1" x14ac:dyDescent="0.2">
      <c r="A11" s="260"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row>
    <row r="12" spans="1:52" s="36" customFormat="1" ht="12" customHeight="1" x14ac:dyDescent="0.2">
      <c r="A12" s="261">
        <v>1</v>
      </c>
      <c r="B12" s="57">
        <f>(('BAR BB| Open rates'!R11*0.8)*0.87)+25</f>
        <v>19304.2</v>
      </c>
      <c r="C12" s="57">
        <f>(('BAR BB| Open rates'!S11*0.8)*0.87)+25</f>
        <v>19304.2</v>
      </c>
      <c r="D12" s="57">
        <f>(('BAR BB| Open rates'!T11*0.8)*0.87)+25</f>
        <v>19304.2</v>
      </c>
      <c r="E12" s="57">
        <f>(('BAR BB| Open rates'!U11*0.8)*0.87)+25</f>
        <v>19304.2</v>
      </c>
      <c r="F12" s="57">
        <f>(('BAR BB| Open rates'!V11*0.8)*0.87)+25</f>
        <v>19304.2</v>
      </c>
      <c r="G12" s="57">
        <f>(('BAR BB| Open rates'!W11*0.8)*0.87)+25</f>
        <v>20696.2</v>
      </c>
      <c r="H12" s="57">
        <f>(('BAR BB| Open rates'!X11*0.8)*0.87)+25</f>
        <v>20696.2</v>
      </c>
      <c r="I12" s="57">
        <f>(('BAR BB| Open rates'!Y11*0.8)*0.87)+25</f>
        <v>19304.2</v>
      </c>
      <c r="J12" s="57">
        <f>(('BAR BB| Open rates'!Z11*0.8)*0.87)+25</f>
        <v>19304.2</v>
      </c>
      <c r="K12" s="57">
        <f>(('BAR BB| Open rates'!AA11*0.8)*0.87)+25</f>
        <v>19304.2</v>
      </c>
      <c r="L12" s="57">
        <f>(('BAR BB| Open rates'!AB11*0.8)*0.87)+25</f>
        <v>19304.2</v>
      </c>
      <c r="M12" s="57">
        <f>(('BAR BB| Open rates'!AC11*0.8)*0.87)+25</f>
        <v>19304.2</v>
      </c>
      <c r="N12" s="57">
        <f>(('BAR BB| Open rates'!AD11*0.8)*0.87)+25</f>
        <v>20696.2</v>
      </c>
      <c r="O12" s="57">
        <f>(('BAR BB| Open rates'!AE11*0.8)*0.87)+25</f>
        <v>20696.2</v>
      </c>
      <c r="P12" s="57">
        <f>(('BAR BB| Open rates'!AF11*0.8)*0.87)+25</f>
        <v>19304.2</v>
      </c>
      <c r="Q12" s="57">
        <f>(('BAR BB| Open rates'!AG11*0.8)*0.87)+25</f>
        <v>19304.2</v>
      </c>
      <c r="R12" s="57">
        <f>(('BAR BB| Open rates'!AH11*0.8)*0.87)+25</f>
        <v>19304.2</v>
      </c>
      <c r="S12" s="57">
        <f>(('BAR BB| Open rates'!AI11*0.8)*0.87)+25</f>
        <v>19304.2</v>
      </c>
      <c r="T12" s="57">
        <f>(('BAR BB| Open rates'!AJ11*0.8)*0.87)+25</f>
        <v>19304.2</v>
      </c>
      <c r="U12" s="57">
        <f>(('BAR BB| Open rates'!AK11*0.8)*0.87)+25</f>
        <v>20696.2</v>
      </c>
      <c r="V12" s="57">
        <f>(('BAR BB| Open rates'!AL11*0.8)*0.87)+25</f>
        <v>20696.2</v>
      </c>
      <c r="W12" s="57">
        <f>(('BAR BB| Open rates'!AM11*0.8)*0.87)+25</f>
        <v>19304.2</v>
      </c>
      <c r="X12" s="57">
        <f>(('BAR BB| Open rates'!AN11*0.8)*0.87)+25</f>
        <v>19304.2</v>
      </c>
      <c r="Y12" s="57">
        <f>(('BAR BB| Open rates'!AO11*0.8)*0.87)+25</f>
        <v>19304.2</v>
      </c>
      <c r="Z12" s="57">
        <f>(('BAR BB| Open rates'!AP11*0.8)*0.87)+25</f>
        <v>19304.2</v>
      </c>
      <c r="AA12" s="57">
        <f>(('BAR BB| Open rates'!AQ11*0.8)*0.87)+25</f>
        <v>19304.2</v>
      </c>
      <c r="AB12" s="57">
        <f>(('BAR BB| Open rates'!AR11*0.8)*0.87)+25</f>
        <v>20696.2</v>
      </c>
      <c r="AC12" s="57">
        <f>(('BAR BB| Open rates'!AS11*0.8)*0.87)+25</f>
        <v>20696.2</v>
      </c>
      <c r="AD12" s="57">
        <f>(('BAR BB| Open rates'!AT11*0.8)*0.87)+25</f>
        <v>19304.2</v>
      </c>
      <c r="AE12" s="57">
        <f>(('BAR BB| Open rates'!AU11*0.8)*0.87)+25</f>
        <v>19304.2</v>
      </c>
      <c r="AF12" s="57">
        <f>(('BAR BB| Open rates'!AV11*0.8)*0.87)+25</f>
        <v>19304.2</v>
      </c>
      <c r="AG12" s="57">
        <f>(('BAR BB| Open rates'!AW11*0.8)*0.87)+25</f>
        <v>19304.2</v>
      </c>
      <c r="AH12" s="57">
        <f>(('BAR BB| Open rates'!AX11*0.8)*0.87)+25</f>
        <v>19304.2</v>
      </c>
      <c r="AI12" s="57">
        <f>(('BAR BB| Open rates'!AY11*0.8)*0.87)+25</f>
        <v>20696.2</v>
      </c>
      <c r="AJ12" s="57">
        <f>(('BAR BB| Open rates'!AZ11*0.8)*0.87)+25</f>
        <v>20696.2</v>
      </c>
      <c r="AK12" s="57">
        <f>(('BAR BB| Open rates'!BA11*0.8)*0.87)+25</f>
        <v>19304.2</v>
      </c>
      <c r="AL12" s="57">
        <f>(('BAR BB| Open rates'!BB11*0.8)*0.87)+25</f>
        <v>19304.2</v>
      </c>
      <c r="AM12" s="57">
        <f>(('BAR BB| Open rates'!BC11*0.8)*0.87)+25</f>
        <v>19304.2</v>
      </c>
      <c r="AN12" s="57">
        <f>(('BAR BB| Open rates'!BD11*0.8)*0.87)+25</f>
        <v>19304.2</v>
      </c>
      <c r="AO12" s="57">
        <f>(('BAR BB| Open rates'!BE11*0.8)*0.87)+25</f>
        <v>19304.2</v>
      </c>
      <c r="AP12" s="57">
        <f>(('BAR BB| Open rates'!BF11*0.8)*0.87)+25</f>
        <v>20696.2</v>
      </c>
      <c r="AQ12" s="57">
        <f>(('BAR BB| Open rates'!BG11*0.8)*0.87)+25</f>
        <v>20696.2</v>
      </c>
      <c r="AR12" s="57">
        <f>(('BAR BB| Open rates'!BH11*0.8)*0.87)+25</f>
        <v>17077</v>
      </c>
      <c r="AS12" s="57">
        <f>(('BAR BB| Open rates'!BI11*0.8)*0.87)+25</f>
        <v>17077</v>
      </c>
      <c r="AT12" s="57">
        <f>(('BAR BB| Open rates'!BJ11*0.8)*0.87)+25</f>
        <v>17077</v>
      </c>
      <c r="AU12" s="57">
        <f>(('BAR BB| Open rates'!BK11*0.8)*0.87)+25</f>
        <v>17077</v>
      </c>
      <c r="AV12" s="57">
        <f>(('BAR BB| Open rates'!BL11*0.8)*0.87)+25</f>
        <v>17077</v>
      </c>
      <c r="AW12" s="57">
        <f>(('BAR BB| Open rates'!BM11*0.8)*0.87)+25</f>
        <v>17912.2</v>
      </c>
      <c r="AX12" s="57">
        <f>(('BAR BB| Open rates'!BN11*0.8)*0.87)+25</f>
        <v>17912.2</v>
      </c>
      <c r="AY12" s="57">
        <f>(('BAR BB| Open rates'!BO11*0.8)*0.87)+25</f>
        <v>16381</v>
      </c>
      <c r="AZ12" s="57">
        <f>(('BAR BB| Open rates'!BP11*0.8)*0.87)+25</f>
        <v>16381</v>
      </c>
    </row>
    <row r="13" spans="1:52" s="36" customFormat="1" ht="12" customHeight="1" x14ac:dyDescent="0.2">
      <c r="A13" s="261">
        <v>2</v>
      </c>
      <c r="B13" s="57">
        <f>(('BAR BB| Open rates'!R12*0.8)*0.87)+25</f>
        <v>21392.2</v>
      </c>
      <c r="C13" s="57">
        <f>(('BAR BB| Open rates'!S12*0.8)*0.87)+25</f>
        <v>21392.2</v>
      </c>
      <c r="D13" s="57">
        <f>(('BAR BB| Open rates'!T12*0.8)*0.87)+25</f>
        <v>21392.2</v>
      </c>
      <c r="E13" s="57">
        <f>(('BAR BB| Open rates'!U12*0.8)*0.87)+25</f>
        <v>21392.2</v>
      </c>
      <c r="F13" s="57">
        <f>(('BAR BB| Open rates'!V12*0.8)*0.87)+25</f>
        <v>21392.2</v>
      </c>
      <c r="G13" s="57">
        <f>(('BAR BB| Open rates'!W12*0.8)*0.87)+25</f>
        <v>22784.2</v>
      </c>
      <c r="H13" s="57">
        <f>(('BAR BB| Open rates'!X12*0.8)*0.87)+25</f>
        <v>22784.2</v>
      </c>
      <c r="I13" s="57">
        <f>(('BAR BB| Open rates'!Y12*0.8)*0.87)+25</f>
        <v>21392.2</v>
      </c>
      <c r="J13" s="57">
        <f>(('BAR BB| Open rates'!Z12*0.8)*0.87)+25</f>
        <v>21392.2</v>
      </c>
      <c r="K13" s="57">
        <f>(('BAR BB| Open rates'!AA12*0.8)*0.87)+25</f>
        <v>21392.2</v>
      </c>
      <c r="L13" s="57">
        <f>(('BAR BB| Open rates'!AB12*0.8)*0.87)+25</f>
        <v>21392.2</v>
      </c>
      <c r="M13" s="57">
        <f>(('BAR BB| Open rates'!AC12*0.8)*0.87)+25</f>
        <v>21392.2</v>
      </c>
      <c r="N13" s="57">
        <f>(('BAR BB| Open rates'!AD12*0.8)*0.87)+25</f>
        <v>22784.2</v>
      </c>
      <c r="O13" s="57">
        <f>(('BAR BB| Open rates'!AE12*0.8)*0.87)+25</f>
        <v>22784.2</v>
      </c>
      <c r="P13" s="57">
        <f>(('BAR BB| Open rates'!AF12*0.8)*0.87)+25</f>
        <v>21392.2</v>
      </c>
      <c r="Q13" s="57">
        <f>(('BAR BB| Open rates'!AG12*0.8)*0.87)+25</f>
        <v>21392.2</v>
      </c>
      <c r="R13" s="57">
        <f>(('BAR BB| Open rates'!AH12*0.8)*0.87)+25</f>
        <v>21392.2</v>
      </c>
      <c r="S13" s="57">
        <f>(('BAR BB| Open rates'!AI12*0.8)*0.87)+25</f>
        <v>21392.2</v>
      </c>
      <c r="T13" s="57">
        <f>(('BAR BB| Open rates'!AJ12*0.8)*0.87)+25</f>
        <v>21392.2</v>
      </c>
      <c r="U13" s="57">
        <f>(('BAR BB| Open rates'!AK12*0.8)*0.87)+25</f>
        <v>22784.2</v>
      </c>
      <c r="V13" s="57">
        <f>(('BAR BB| Open rates'!AL12*0.8)*0.87)+25</f>
        <v>22784.2</v>
      </c>
      <c r="W13" s="57">
        <f>(('BAR BB| Open rates'!AM12*0.8)*0.87)+25</f>
        <v>21392.2</v>
      </c>
      <c r="X13" s="57">
        <f>(('BAR BB| Open rates'!AN12*0.8)*0.87)+25</f>
        <v>21392.2</v>
      </c>
      <c r="Y13" s="57">
        <f>(('BAR BB| Open rates'!AO12*0.8)*0.87)+25</f>
        <v>21392.2</v>
      </c>
      <c r="Z13" s="57">
        <f>(('BAR BB| Open rates'!AP12*0.8)*0.87)+25</f>
        <v>21392.2</v>
      </c>
      <c r="AA13" s="57">
        <f>(('BAR BB| Open rates'!AQ12*0.8)*0.87)+25</f>
        <v>21392.2</v>
      </c>
      <c r="AB13" s="57">
        <f>(('BAR BB| Open rates'!AR12*0.8)*0.87)+25</f>
        <v>22784.2</v>
      </c>
      <c r="AC13" s="57">
        <f>(('BAR BB| Open rates'!AS12*0.8)*0.87)+25</f>
        <v>22784.2</v>
      </c>
      <c r="AD13" s="57">
        <f>(('BAR BB| Open rates'!AT12*0.8)*0.87)+25</f>
        <v>21392.2</v>
      </c>
      <c r="AE13" s="57">
        <f>(('BAR BB| Open rates'!AU12*0.8)*0.87)+25</f>
        <v>21392.2</v>
      </c>
      <c r="AF13" s="57">
        <f>(('BAR BB| Open rates'!AV12*0.8)*0.87)+25</f>
        <v>21392.2</v>
      </c>
      <c r="AG13" s="57">
        <f>(('BAR BB| Open rates'!AW12*0.8)*0.87)+25</f>
        <v>21392.2</v>
      </c>
      <c r="AH13" s="57">
        <f>(('BAR BB| Open rates'!AX12*0.8)*0.87)+25</f>
        <v>21392.2</v>
      </c>
      <c r="AI13" s="57">
        <f>(('BAR BB| Open rates'!AY12*0.8)*0.87)+25</f>
        <v>22784.2</v>
      </c>
      <c r="AJ13" s="57">
        <f>(('BAR BB| Open rates'!AZ12*0.8)*0.87)+25</f>
        <v>22784.2</v>
      </c>
      <c r="AK13" s="57">
        <f>(('BAR BB| Open rates'!BA12*0.8)*0.87)+25</f>
        <v>21392.2</v>
      </c>
      <c r="AL13" s="57">
        <f>(('BAR BB| Open rates'!BB12*0.8)*0.87)+25</f>
        <v>21392.2</v>
      </c>
      <c r="AM13" s="57">
        <f>(('BAR BB| Open rates'!BC12*0.8)*0.87)+25</f>
        <v>21392.2</v>
      </c>
      <c r="AN13" s="57">
        <f>(('BAR BB| Open rates'!BD12*0.8)*0.87)+25</f>
        <v>21392.2</v>
      </c>
      <c r="AO13" s="57">
        <f>(('BAR BB| Open rates'!BE12*0.8)*0.87)+25</f>
        <v>21392.2</v>
      </c>
      <c r="AP13" s="57">
        <f>(('BAR BB| Open rates'!BF12*0.8)*0.87)+25</f>
        <v>22784.2</v>
      </c>
      <c r="AQ13" s="57">
        <f>(('BAR BB| Open rates'!BG12*0.8)*0.87)+25</f>
        <v>22784.2</v>
      </c>
      <c r="AR13" s="57">
        <f>(('BAR BB| Open rates'!BH12*0.8)*0.87)+25</f>
        <v>19165</v>
      </c>
      <c r="AS13" s="57">
        <f>(('BAR BB| Open rates'!BI12*0.8)*0.87)+25</f>
        <v>19165</v>
      </c>
      <c r="AT13" s="57">
        <f>(('BAR BB| Open rates'!BJ12*0.8)*0.87)+25</f>
        <v>19165</v>
      </c>
      <c r="AU13" s="57">
        <f>(('BAR BB| Open rates'!BK12*0.8)*0.87)+25</f>
        <v>19165</v>
      </c>
      <c r="AV13" s="57">
        <f>(('BAR BB| Open rates'!BL12*0.8)*0.87)+25</f>
        <v>19165</v>
      </c>
      <c r="AW13" s="57">
        <f>(('BAR BB| Open rates'!BM12*0.8)*0.87)+25</f>
        <v>20000.2</v>
      </c>
      <c r="AX13" s="57">
        <f>(('BAR BB| Open rates'!BN12*0.8)*0.87)+25</f>
        <v>20000.2</v>
      </c>
      <c r="AY13" s="57">
        <f>(('BAR BB| Open rates'!BO12*0.8)*0.87)+25</f>
        <v>18469</v>
      </c>
      <c r="AZ13" s="57">
        <f>(('BAR BB| Open rates'!BP12*0.8)*0.87)+25</f>
        <v>18469</v>
      </c>
    </row>
    <row r="14" spans="1:52" s="36" customFormat="1" ht="12" customHeight="1" x14ac:dyDescent="0.2">
      <c r="A14" s="260" t="s">
        <v>177</v>
      </c>
      <c r="B14" s="57"/>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row>
    <row r="15" spans="1:52" s="36" customFormat="1" ht="12" customHeight="1" x14ac:dyDescent="0.2">
      <c r="A15" s="261">
        <v>1</v>
      </c>
      <c r="B15" s="57">
        <f>(('BAR BB| Open rates'!R14*0.8)*0.87)+25</f>
        <v>26960.2</v>
      </c>
      <c r="C15" s="57">
        <f>(('BAR BB| Open rates'!S14*0.8)*0.87)+25</f>
        <v>26960.2</v>
      </c>
      <c r="D15" s="57">
        <f>(('BAR BB| Open rates'!T14*0.8)*0.87)+25</f>
        <v>26960.2</v>
      </c>
      <c r="E15" s="57">
        <f>(('BAR BB| Open rates'!U14*0.8)*0.87)+25</f>
        <v>26960.2</v>
      </c>
      <c r="F15" s="57">
        <f>(('BAR BB| Open rates'!V14*0.8)*0.87)+25</f>
        <v>26960.2</v>
      </c>
      <c r="G15" s="57">
        <f>(('BAR BB| Open rates'!W14*0.8)*0.87)+25</f>
        <v>28352.2</v>
      </c>
      <c r="H15" s="57">
        <f>(('BAR BB| Open rates'!X14*0.8)*0.87)+25</f>
        <v>28352.2</v>
      </c>
      <c r="I15" s="57">
        <f>(('BAR BB| Open rates'!Y14*0.8)*0.87)+25</f>
        <v>26960.2</v>
      </c>
      <c r="J15" s="57">
        <f>(('BAR BB| Open rates'!Z14*0.8)*0.87)+25</f>
        <v>26960.2</v>
      </c>
      <c r="K15" s="57">
        <f>(('BAR BB| Open rates'!AA14*0.8)*0.87)+25</f>
        <v>26960.2</v>
      </c>
      <c r="L15" s="57">
        <f>(('BAR BB| Open rates'!AB14*0.8)*0.87)+25</f>
        <v>26960.2</v>
      </c>
      <c r="M15" s="57">
        <f>(('BAR BB| Open rates'!AC14*0.8)*0.87)+25</f>
        <v>26960.2</v>
      </c>
      <c r="N15" s="57">
        <f>(('BAR BB| Open rates'!AD14*0.8)*0.87)+25</f>
        <v>28352.2</v>
      </c>
      <c r="O15" s="57">
        <f>(('BAR BB| Open rates'!AE14*0.8)*0.87)+25</f>
        <v>28352.2</v>
      </c>
      <c r="P15" s="57">
        <f>(('BAR BB| Open rates'!AF14*0.8)*0.87)+25</f>
        <v>26960.2</v>
      </c>
      <c r="Q15" s="57">
        <f>(('BAR BB| Open rates'!AG14*0.8)*0.87)+25</f>
        <v>26960.2</v>
      </c>
      <c r="R15" s="57">
        <f>(('BAR BB| Open rates'!AH14*0.8)*0.87)+25</f>
        <v>26960.2</v>
      </c>
      <c r="S15" s="57">
        <f>(('BAR BB| Open rates'!AI14*0.8)*0.87)+25</f>
        <v>26960.2</v>
      </c>
      <c r="T15" s="57">
        <f>(('BAR BB| Open rates'!AJ14*0.8)*0.87)+25</f>
        <v>26960.2</v>
      </c>
      <c r="U15" s="57">
        <f>(('BAR BB| Open rates'!AK14*0.8)*0.87)+25</f>
        <v>28352.2</v>
      </c>
      <c r="V15" s="57">
        <f>(('BAR BB| Open rates'!AL14*0.8)*0.87)+25</f>
        <v>28352.2</v>
      </c>
      <c r="W15" s="57">
        <f>(('BAR BB| Open rates'!AM14*0.8)*0.87)+25</f>
        <v>26960.2</v>
      </c>
      <c r="X15" s="57">
        <f>(('BAR BB| Open rates'!AN14*0.8)*0.87)+25</f>
        <v>26960.2</v>
      </c>
      <c r="Y15" s="57">
        <f>(('BAR BB| Open rates'!AO14*0.8)*0.87)+25</f>
        <v>26960.2</v>
      </c>
      <c r="Z15" s="57">
        <f>(('BAR BB| Open rates'!AP14*0.8)*0.87)+25</f>
        <v>26960.2</v>
      </c>
      <c r="AA15" s="57">
        <f>(('BAR BB| Open rates'!AQ14*0.8)*0.87)+25</f>
        <v>26960.2</v>
      </c>
      <c r="AB15" s="57">
        <f>(('BAR BB| Open rates'!AR14*0.8)*0.87)+25</f>
        <v>28352.2</v>
      </c>
      <c r="AC15" s="57">
        <f>(('BAR BB| Open rates'!AS14*0.8)*0.87)+25</f>
        <v>28352.2</v>
      </c>
      <c r="AD15" s="57">
        <f>(('BAR BB| Open rates'!AT14*0.8)*0.87)+25</f>
        <v>26960.2</v>
      </c>
      <c r="AE15" s="57">
        <f>(('BAR BB| Open rates'!AU14*0.8)*0.87)+25</f>
        <v>26960.2</v>
      </c>
      <c r="AF15" s="57">
        <f>(('BAR BB| Open rates'!AV14*0.8)*0.87)+25</f>
        <v>26960.2</v>
      </c>
      <c r="AG15" s="57">
        <f>(('BAR BB| Open rates'!AW14*0.8)*0.87)+25</f>
        <v>26960.2</v>
      </c>
      <c r="AH15" s="57">
        <f>(('BAR BB| Open rates'!AX14*0.8)*0.87)+25</f>
        <v>26960.2</v>
      </c>
      <c r="AI15" s="57">
        <f>(('BAR BB| Open rates'!AY14*0.8)*0.87)+25</f>
        <v>28352.2</v>
      </c>
      <c r="AJ15" s="57">
        <f>(('BAR BB| Open rates'!AZ14*0.8)*0.87)+25</f>
        <v>28352.2</v>
      </c>
      <c r="AK15" s="57">
        <f>(('BAR BB| Open rates'!BA14*0.8)*0.87)+25</f>
        <v>26960.2</v>
      </c>
      <c r="AL15" s="57">
        <f>(('BAR BB| Open rates'!BB14*0.8)*0.87)+25</f>
        <v>26960.2</v>
      </c>
      <c r="AM15" s="57">
        <f>(('BAR BB| Open rates'!BC14*0.8)*0.87)+25</f>
        <v>26960.2</v>
      </c>
      <c r="AN15" s="57">
        <f>(('BAR BB| Open rates'!BD14*0.8)*0.87)+25</f>
        <v>26960.2</v>
      </c>
      <c r="AO15" s="57">
        <f>(('BAR BB| Open rates'!BE14*0.8)*0.87)+25</f>
        <v>26960.2</v>
      </c>
      <c r="AP15" s="57">
        <f>(('BAR BB| Open rates'!BF14*0.8)*0.87)+25</f>
        <v>28352.2</v>
      </c>
      <c r="AQ15" s="57">
        <f>(('BAR BB| Open rates'!BG14*0.8)*0.87)+25</f>
        <v>28352.2</v>
      </c>
      <c r="AR15" s="57">
        <f>(('BAR BB| Open rates'!BH14*0.8)*0.87)+25</f>
        <v>24733</v>
      </c>
      <c r="AS15" s="57">
        <f>(('BAR BB| Open rates'!BI14*0.8)*0.87)+25</f>
        <v>24733</v>
      </c>
      <c r="AT15" s="57">
        <f>(('BAR BB| Open rates'!BJ14*0.8)*0.87)+25</f>
        <v>24733</v>
      </c>
      <c r="AU15" s="57">
        <f>(('BAR BB| Open rates'!BK14*0.8)*0.87)+25</f>
        <v>24733</v>
      </c>
      <c r="AV15" s="57">
        <f>(('BAR BB| Open rates'!BL14*0.8)*0.87)+25</f>
        <v>24733</v>
      </c>
      <c r="AW15" s="57">
        <f>(('BAR BB| Open rates'!BM14*0.8)*0.87)+25</f>
        <v>25568.2</v>
      </c>
      <c r="AX15" s="57">
        <f>(('BAR BB| Open rates'!BN14*0.8)*0.87)+25</f>
        <v>25568.2</v>
      </c>
      <c r="AY15" s="57">
        <f>(('BAR BB| Open rates'!BO14*0.8)*0.87)+25</f>
        <v>24037</v>
      </c>
      <c r="AZ15" s="57">
        <f>(('BAR BB| Open rates'!BP14*0.8)*0.87)+25</f>
        <v>24037</v>
      </c>
    </row>
    <row r="16" spans="1:52" s="36" customFormat="1" ht="12" customHeight="1" x14ac:dyDescent="0.2">
      <c r="A16" s="261">
        <v>2</v>
      </c>
      <c r="B16" s="57">
        <f>(('BAR BB| Open rates'!R15*0.8)*0.87)+25</f>
        <v>29048.2</v>
      </c>
      <c r="C16" s="57">
        <f>(('BAR BB| Open rates'!S15*0.8)*0.87)+25</f>
        <v>29048.2</v>
      </c>
      <c r="D16" s="57">
        <f>(('BAR BB| Open rates'!T15*0.8)*0.87)+25</f>
        <v>29048.2</v>
      </c>
      <c r="E16" s="57">
        <f>(('BAR BB| Open rates'!U15*0.8)*0.87)+25</f>
        <v>29048.2</v>
      </c>
      <c r="F16" s="57">
        <f>(('BAR BB| Open rates'!V15*0.8)*0.87)+25</f>
        <v>29048.2</v>
      </c>
      <c r="G16" s="57">
        <f>(('BAR BB| Open rates'!W15*0.8)*0.87)+25</f>
        <v>30440.2</v>
      </c>
      <c r="H16" s="57">
        <f>(('BAR BB| Open rates'!X15*0.8)*0.87)+25</f>
        <v>30440.2</v>
      </c>
      <c r="I16" s="57">
        <f>(('BAR BB| Open rates'!Y15*0.8)*0.87)+25</f>
        <v>29048.2</v>
      </c>
      <c r="J16" s="57">
        <f>(('BAR BB| Open rates'!Z15*0.8)*0.87)+25</f>
        <v>29048.2</v>
      </c>
      <c r="K16" s="57">
        <f>(('BAR BB| Open rates'!AA15*0.8)*0.87)+25</f>
        <v>29048.2</v>
      </c>
      <c r="L16" s="57">
        <f>(('BAR BB| Open rates'!AB15*0.8)*0.87)+25</f>
        <v>29048.2</v>
      </c>
      <c r="M16" s="57">
        <f>(('BAR BB| Open rates'!AC15*0.8)*0.87)+25</f>
        <v>29048.2</v>
      </c>
      <c r="N16" s="57">
        <f>(('BAR BB| Open rates'!AD15*0.8)*0.87)+25</f>
        <v>30440.2</v>
      </c>
      <c r="O16" s="57">
        <f>(('BAR BB| Open rates'!AE15*0.8)*0.87)+25</f>
        <v>30440.2</v>
      </c>
      <c r="P16" s="57">
        <f>(('BAR BB| Open rates'!AF15*0.8)*0.87)+25</f>
        <v>29048.2</v>
      </c>
      <c r="Q16" s="57">
        <f>(('BAR BB| Open rates'!AG15*0.8)*0.87)+25</f>
        <v>29048.2</v>
      </c>
      <c r="R16" s="57">
        <f>(('BAR BB| Open rates'!AH15*0.8)*0.87)+25</f>
        <v>29048.2</v>
      </c>
      <c r="S16" s="57">
        <f>(('BAR BB| Open rates'!AI15*0.8)*0.87)+25</f>
        <v>29048.2</v>
      </c>
      <c r="T16" s="57">
        <f>(('BAR BB| Open rates'!AJ15*0.8)*0.87)+25</f>
        <v>29048.2</v>
      </c>
      <c r="U16" s="57">
        <f>(('BAR BB| Open rates'!AK15*0.8)*0.87)+25</f>
        <v>30440.2</v>
      </c>
      <c r="V16" s="57">
        <f>(('BAR BB| Open rates'!AL15*0.8)*0.87)+25</f>
        <v>30440.2</v>
      </c>
      <c r="W16" s="57">
        <f>(('BAR BB| Open rates'!AM15*0.8)*0.87)+25</f>
        <v>29048.2</v>
      </c>
      <c r="X16" s="57">
        <f>(('BAR BB| Open rates'!AN15*0.8)*0.87)+25</f>
        <v>29048.2</v>
      </c>
      <c r="Y16" s="57">
        <f>(('BAR BB| Open rates'!AO15*0.8)*0.87)+25</f>
        <v>29048.2</v>
      </c>
      <c r="Z16" s="57">
        <f>(('BAR BB| Open rates'!AP15*0.8)*0.87)+25</f>
        <v>29048.2</v>
      </c>
      <c r="AA16" s="57">
        <f>(('BAR BB| Open rates'!AQ15*0.8)*0.87)+25</f>
        <v>29048.2</v>
      </c>
      <c r="AB16" s="57">
        <f>(('BAR BB| Open rates'!AR15*0.8)*0.87)+25</f>
        <v>30440.2</v>
      </c>
      <c r="AC16" s="57">
        <f>(('BAR BB| Open rates'!AS15*0.8)*0.87)+25</f>
        <v>30440.2</v>
      </c>
      <c r="AD16" s="57">
        <f>(('BAR BB| Open rates'!AT15*0.8)*0.87)+25</f>
        <v>29048.2</v>
      </c>
      <c r="AE16" s="57">
        <f>(('BAR BB| Open rates'!AU15*0.8)*0.87)+25</f>
        <v>29048.2</v>
      </c>
      <c r="AF16" s="57">
        <f>(('BAR BB| Open rates'!AV15*0.8)*0.87)+25</f>
        <v>29048.2</v>
      </c>
      <c r="AG16" s="57">
        <f>(('BAR BB| Open rates'!AW15*0.8)*0.87)+25</f>
        <v>29048.2</v>
      </c>
      <c r="AH16" s="57">
        <f>(('BAR BB| Open rates'!AX15*0.8)*0.87)+25</f>
        <v>29048.2</v>
      </c>
      <c r="AI16" s="57">
        <f>(('BAR BB| Open rates'!AY15*0.8)*0.87)+25</f>
        <v>30440.2</v>
      </c>
      <c r="AJ16" s="57">
        <f>(('BAR BB| Open rates'!AZ15*0.8)*0.87)+25</f>
        <v>30440.2</v>
      </c>
      <c r="AK16" s="57">
        <f>(('BAR BB| Open rates'!BA15*0.8)*0.87)+25</f>
        <v>29048.2</v>
      </c>
      <c r="AL16" s="57">
        <f>(('BAR BB| Open rates'!BB15*0.8)*0.87)+25</f>
        <v>29048.2</v>
      </c>
      <c r="AM16" s="57">
        <f>(('BAR BB| Open rates'!BC15*0.8)*0.87)+25</f>
        <v>29048.2</v>
      </c>
      <c r="AN16" s="57">
        <f>(('BAR BB| Open rates'!BD15*0.8)*0.87)+25</f>
        <v>29048.2</v>
      </c>
      <c r="AO16" s="57">
        <f>(('BAR BB| Open rates'!BE15*0.8)*0.87)+25</f>
        <v>29048.2</v>
      </c>
      <c r="AP16" s="57">
        <f>(('BAR BB| Open rates'!BF15*0.8)*0.87)+25</f>
        <v>30440.2</v>
      </c>
      <c r="AQ16" s="57">
        <f>(('BAR BB| Open rates'!BG15*0.8)*0.87)+25</f>
        <v>30440.2</v>
      </c>
      <c r="AR16" s="57">
        <f>(('BAR BB| Open rates'!BH15*0.8)*0.87)+25</f>
        <v>26821</v>
      </c>
      <c r="AS16" s="57">
        <f>(('BAR BB| Open rates'!BI15*0.8)*0.87)+25</f>
        <v>26821</v>
      </c>
      <c r="AT16" s="57">
        <f>(('BAR BB| Open rates'!BJ15*0.8)*0.87)+25</f>
        <v>26821</v>
      </c>
      <c r="AU16" s="57">
        <f>(('BAR BB| Open rates'!BK15*0.8)*0.87)+25</f>
        <v>26821</v>
      </c>
      <c r="AV16" s="57">
        <f>(('BAR BB| Open rates'!BL15*0.8)*0.87)+25</f>
        <v>26821</v>
      </c>
      <c r="AW16" s="57">
        <f>(('BAR BB| Open rates'!BM15*0.8)*0.87)+25</f>
        <v>27656.2</v>
      </c>
      <c r="AX16" s="57">
        <f>(('BAR BB| Open rates'!BN15*0.8)*0.87)+25</f>
        <v>27656.2</v>
      </c>
      <c r="AY16" s="57">
        <f>(('BAR BB| Open rates'!BO15*0.8)*0.87)+25</f>
        <v>26125</v>
      </c>
      <c r="AZ16" s="57">
        <f>(('BAR BB| Open rates'!BP15*0.8)*0.87)+25</f>
        <v>26125</v>
      </c>
    </row>
    <row r="17" spans="1:52" s="36" customFormat="1" ht="12" customHeight="1" x14ac:dyDescent="0.2">
      <c r="A17" s="260"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row>
    <row r="18" spans="1:52" s="36" customFormat="1" ht="12" customHeight="1" x14ac:dyDescent="0.2">
      <c r="A18" s="261">
        <v>1</v>
      </c>
      <c r="B18" s="57">
        <f>(('BAR BB| Open rates'!R17*0.8)*0.87)+25</f>
        <v>27656.2</v>
      </c>
      <c r="C18" s="57">
        <f>(('BAR BB| Open rates'!S17*0.8)*0.87)+25</f>
        <v>27656.2</v>
      </c>
      <c r="D18" s="57">
        <f>(('BAR BB| Open rates'!T17*0.8)*0.87)+25</f>
        <v>27656.2</v>
      </c>
      <c r="E18" s="57">
        <f>(('BAR BB| Open rates'!U17*0.8)*0.87)+25</f>
        <v>27656.2</v>
      </c>
      <c r="F18" s="57">
        <f>(('BAR BB| Open rates'!V17*0.8)*0.87)+25</f>
        <v>27656.2</v>
      </c>
      <c r="G18" s="57">
        <f>(('BAR BB| Open rates'!W17*0.8)*0.87)+25</f>
        <v>29048.2</v>
      </c>
      <c r="H18" s="57">
        <f>(('BAR BB| Open rates'!X17*0.8)*0.87)+25</f>
        <v>29048.2</v>
      </c>
      <c r="I18" s="57">
        <f>(('BAR BB| Open rates'!Y17*0.8)*0.87)+25</f>
        <v>27656.2</v>
      </c>
      <c r="J18" s="57">
        <f>(('BAR BB| Open rates'!Z17*0.8)*0.87)+25</f>
        <v>27656.2</v>
      </c>
      <c r="K18" s="57">
        <f>(('BAR BB| Open rates'!AA17*0.8)*0.87)+25</f>
        <v>27656.2</v>
      </c>
      <c r="L18" s="57">
        <f>(('BAR BB| Open rates'!AB17*0.8)*0.87)+25</f>
        <v>27656.2</v>
      </c>
      <c r="M18" s="57">
        <f>(('BAR BB| Open rates'!AC17*0.8)*0.87)+25</f>
        <v>27656.2</v>
      </c>
      <c r="N18" s="57">
        <f>(('BAR BB| Open rates'!AD17*0.8)*0.87)+25</f>
        <v>29048.2</v>
      </c>
      <c r="O18" s="57">
        <f>(('BAR BB| Open rates'!AE17*0.8)*0.87)+25</f>
        <v>29048.2</v>
      </c>
      <c r="P18" s="57">
        <f>(('BAR BB| Open rates'!AF17*0.8)*0.87)+25</f>
        <v>27656.2</v>
      </c>
      <c r="Q18" s="57">
        <f>(('BAR BB| Open rates'!AG17*0.8)*0.87)+25</f>
        <v>27656.2</v>
      </c>
      <c r="R18" s="57">
        <f>(('BAR BB| Open rates'!AH17*0.8)*0.87)+25</f>
        <v>27656.2</v>
      </c>
      <c r="S18" s="57">
        <f>(('BAR BB| Open rates'!AI17*0.8)*0.87)+25</f>
        <v>27656.2</v>
      </c>
      <c r="T18" s="57">
        <f>(('BAR BB| Open rates'!AJ17*0.8)*0.87)+25</f>
        <v>27656.2</v>
      </c>
      <c r="U18" s="57">
        <f>(('BAR BB| Open rates'!AK17*0.8)*0.87)+25</f>
        <v>29048.2</v>
      </c>
      <c r="V18" s="57">
        <f>(('BAR BB| Open rates'!AL17*0.8)*0.87)+25</f>
        <v>29048.2</v>
      </c>
      <c r="W18" s="57">
        <f>(('BAR BB| Open rates'!AM17*0.8)*0.87)+25</f>
        <v>27656.2</v>
      </c>
      <c r="X18" s="57">
        <f>(('BAR BB| Open rates'!AN17*0.8)*0.87)+25</f>
        <v>27656.2</v>
      </c>
      <c r="Y18" s="57">
        <f>(('BAR BB| Open rates'!AO17*0.8)*0.87)+25</f>
        <v>27656.2</v>
      </c>
      <c r="Z18" s="57">
        <f>(('BAR BB| Open rates'!AP17*0.8)*0.87)+25</f>
        <v>27656.2</v>
      </c>
      <c r="AA18" s="57">
        <f>(('BAR BB| Open rates'!AQ17*0.8)*0.87)+25</f>
        <v>27656.2</v>
      </c>
      <c r="AB18" s="57">
        <f>(('BAR BB| Open rates'!AR17*0.8)*0.87)+25</f>
        <v>29048.2</v>
      </c>
      <c r="AC18" s="57">
        <f>(('BAR BB| Open rates'!AS17*0.8)*0.87)+25</f>
        <v>29048.2</v>
      </c>
      <c r="AD18" s="57">
        <f>(('BAR BB| Open rates'!AT17*0.8)*0.87)+25</f>
        <v>27656.2</v>
      </c>
      <c r="AE18" s="57">
        <f>(('BAR BB| Open rates'!AU17*0.8)*0.87)+25</f>
        <v>27656.2</v>
      </c>
      <c r="AF18" s="57">
        <f>(('BAR BB| Open rates'!AV17*0.8)*0.87)+25</f>
        <v>27656.2</v>
      </c>
      <c r="AG18" s="57">
        <f>(('BAR BB| Open rates'!AW17*0.8)*0.87)+25</f>
        <v>27656.2</v>
      </c>
      <c r="AH18" s="57">
        <f>(('BAR BB| Open rates'!AX17*0.8)*0.87)+25</f>
        <v>27656.2</v>
      </c>
      <c r="AI18" s="57">
        <f>(('BAR BB| Open rates'!AY17*0.8)*0.87)+25</f>
        <v>29048.2</v>
      </c>
      <c r="AJ18" s="57">
        <f>(('BAR BB| Open rates'!AZ17*0.8)*0.87)+25</f>
        <v>29048.2</v>
      </c>
      <c r="AK18" s="57">
        <f>(('BAR BB| Open rates'!BA17*0.8)*0.87)+25</f>
        <v>27656.2</v>
      </c>
      <c r="AL18" s="57">
        <f>(('BAR BB| Open rates'!BB17*0.8)*0.87)+25</f>
        <v>27656.2</v>
      </c>
      <c r="AM18" s="57">
        <f>(('BAR BB| Open rates'!BC17*0.8)*0.87)+25</f>
        <v>27656.2</v>
      </c>
      <c r="AN18" s="57">
        <f>(('BAR BB| Open rates'!BD17*0.8)*0.87)+25</f>
        <v>27656.2</v>
      </c>
      <c r="AO18" s="57">
        <f>(('BAR BB| Open rates'!BE17*0.8)*0.87)+25</f>
        <v>27656.2</v>
      </c>
      <c r="AP18" s="57">
        <f>(('BAR BB| Open rates'!BF17*0.8)*0.87)+25</f>
        <v>29048.2</v>
      </c>
      <c r="AQ18" s="57">
        <f>(('BAR BB| Open rates'!BG17*0.8)*0.87)+25</f>
        <v>29048.2</v>
      </c>
      <c r="AR18" s="57">
        <f>(('BAR BB| Open rates'!BH17*0.8)*0.87)+25</f>
        <v>25429</v>
      </c>
      <c r="AS18" s="57">
        <f>(('BAR BB| Open rates'!BI17*0.8)*0.87)+25</f>
        <v>25429</v>
      </c>
      <c r="AT18" s="57">
        <f>(('BAR BB| Open rates'!BJ17*0.8)*0.87)+25</f>
        <v>25429</v>
      </c>
      <c r="AU18" s="57">
        <f>(('BAR BB| Open rates'!BK17*0.8)*0.87)+25</f>
        <v>25429</v>
      </c>
      <c r="AV18" s="57">
        <f>(('BAR BB| Open rates'!BL17*0.8)*0.87)+25</f>
        <v>25429</v>
      </c>
      <c r="AW18" s="57">
        <f>(('BAR BB| Open rates'!BM17*0.8)*0.87)+25</f>
        <v>26264.2</v>
      </c>
      <c r="AX18" s="57">
        <f>(('BAR BB| Open rates'!BN17*0.8)*0.87)+25</f>
        <v>26264.2</v>
      </c>
      <c r="AY18" s="57">
        <f>(('BAR BB| Open rates'!BO17*0.8)*0.87)+25</f>
        <v>24733</v>
      </c>
      <c r="AZ18" s="57">
        <f>(('BAR BB| Open rates'!BP17*0.8)*0.87)+25</f>
        <v>24733</v>
      </c>
    </row>
    <row r="19" spans="1:52" s="36" customFormat="1" ht="12" customHeight="1" x14ac:dyDescent="0.2">
      <c r="A19" s="261">
        <v>2</v>
      </c>
      <c r="B19" s="57">
        <f>(('BAR BB| Open rates'!R18*0.8)*0.87)+25</f>
        <v>29744.2</v>
      </c>
      <c r="C19" s="57">
        <f>(('BAR BB| Open rates'!S18*0.8)*0.87)+25</f>
        <v>29744.2</v>
      </c>
      <c r="D19" s="57">
        <f>(('BAR BB| Open rates'!T18*0.8)*0.87)+25</f>
        <v>29744.2</v>
      </c>
      <c r="E19" s="57">
        <f>(('BAR BB| Open rates'!U18*0.8)*0.87)+25</f>
        <v>29744.2</v>
      </c>
      <c r="F19" s="57">
        <f>(('BAR BB| Open rates'!V18*0.8)*0.87)+25</f>
        <v>29744.2</v>
      </c>
      <c r="G19" s="57">
        <f>(('BAR BB| Open rates'!W18*0.8)*0.87)+25</f>
        <v>31136.2</v>
      </c>
      <c r="H19" s="57">
        <f>(('BAR BB| Open rates'!X18*0.8)*0.87)+25</f>
        <v>31136.2</v>
      </c>
      <c r="I19" s="57">
        <f>(('BAR BB| Open rates'!Y18*0.8)*0.87)+25</f>
        <v>29744.2</v>
      </c>
      <c r="J19" s="57">
        <f>(('BAR BB| Open rates'!Z18*0.8)*0.87)+25</f>
        <v>29744.2</v>
      </c>
      <c r="K19" s="57">
        <f>(('BAR BB| Open rates'!AA18*0.8)*0.87)+25</f>
        <v>29744.2</v>
      </c>
      <c r="L19" s="57">
        <f>(('BAR BB| Open rates'!AB18*0.8)*0.87)+25</f>
        <v>29744.2</v>
      </c>
      <c r="M19" s="57">
        <f>(('BAR BB| Open rates'!AC18*0.8)*0.87)+25</f>
        <v>29744.2</v>
      </c>
      <c r="N19" s="57">
        <f>(('BAR BB| Open rates'!AD18*0.8)*0.87)+25</f>
        <v>31136.2</v>
      </c>
      <c r="O19" s="57">
        <f>(('BAR BB| Open rates'!AE18*0.8)*0.87)+25</f>
        <v>31136.2</v>
      </c>
      <c r="P19" s="57">
        <f>(('BAR BB| Open rates'!AF18*0.8)*0.87)+25</f>
        <v>29744.2</v>
      </c>
      <c r="Q19" s="57">
        <f>(('BAR BB| Open rates'!AG18*0.8)*0.87)+25</f>
        <v>29744.2</v>
      </c>
      <c r="R19" s="57">
        <f>(('BAR BB| Open rates'!AH18*0.8)*0.87)+25</f>
        <v>29744.2</v>
      </c>
      <c r="S19" s="57">
        <f>(('BAR BB| Open rates'!AI18*0.8)*0.87)+25</f>
        <v>29744.2</v>
      </c>
      <c r="T19" s="57">
        <f>(('BAR BB| Open rates'!AJ18*0.8)*0.87)+25</f>
        <v>29744.2</v>
      </c>
      <c r="U19" s="57">
        <f>(('BAR BB| Open rates'!AK18*0.8)*0.87)+25</f>
        <v>31136.2</v>
      </c>
      <c r="V19" s="57">
        <f>(('BAR BB| Open rates'!AL18*0.8)*0.87)+25</f>
        <v>31136.2</v>
      </c>
      <c r="W19" s="57">
        <f>(('BAR BB| Open rates'!AM18*0.8)*0.87)+25</f>
        <v>29744.2</v>
      </c>
      <c r="X19" s="57">
        <f>(('BAR BB| Open rates'!AN18*0.8)*0.87)+25</f>
        <v>29744.2</v>
      </c>
      <c r="Y19" s="57">
        <f>(('BAR BB| Open rates'!AO18*0.8)*0.87)+25</f>
        <v>29744.2</v>
      </c>
      <c r="Z19" s="57">
        <f>(('BAR BB| Open rates'!AP18*0.8)*0.87)+25</f>
        <v>29744.2</v>
      </c>
      <c r="AA19" s="57">
        <f>(('BAR BB| Open rates'!AQ18*0.8)*0.87)+25</f>
        <v>29744.2</v>
      </c>
      <c r="AB19" s="57">
        <f>(('BAR BB| Open rates'!AR18*0.8)*0.87)+25</f>
        <v>31136.2</v>
      </c>
      <c r="AC19" s="57">
        <f>(('BAR BB| Open rates'!AS18*0.8)*0.87)+25</f>
        <v>31136.2</v>
      </c>
      <c r="AD19" s="57">
        <f>(('BAR BB| Open rates'!AT18*0.8)*0.87)+25</f>
        <v>29744.2</v>
      </c>
      <c r="AE19" s="57">
        <f>(('BAR BB| Open rates'!AU18*0.8)*0.87)+25</f>
        <v>29744.2</v>
      </c>
      <c r="AF19" s="57">
        <f>(('BAR BB| Open rates'!AV18*0.8)*0.87)+25</f>
        <v>29744.2</v>
      </c>
      <c r="AG19" s="57">
        <f>(('BAR BB| Open rates'!AW18*0.8)*0.87)+25</f>
        <v>29744.2</v>
      </c>
      <c r="AH19" s="57">
        <f>(('BAR BB| Open rates'!AX18*0.8)*0.87)+25</f>
        <v>29744.2</v>
      </c>
      <c r="AI19" s="57">
        <f>(('BAR BB| Open rates'!AY18*0.8)*0.87)+25</f>
        <v>31136.2</v>
      </c>
      <c r="AJ19" s="57">
        <f>(('BAR BB| Open rates'!AZ18*0.8)*0.87)+25</f>
        <v>31136.2</v>
      </c>
      <c r="AK19" s="57">
        <f>(('BAR BB| Open rates'!BA18*0.8)*0.87)+25</f>
        <v>29744.2</v>
      </c>
      <c r="AL19" s="57">
        <f>(('BAR BB| Open rates'!BB18*0.8)*0.87)+25</f>
        <v>29744.2</v>
      </c>
      <c r="AM19" s="57">
        <f>(('BAR BB| Open rates'!BC18*0.8)*0.87)+25</f>
        <v>29744.2</v>
      </c>
      <c r="AN19" s="57">
        <f>(('BAR BB| Open rates'!BD18*0.8)*0.87)+25</f>
        <v>29744.2</v>
      </c>
      <c r="AO19" s="57">
        <f>(('BAR BB| Open rates'!BE18*0.8)*0.87)+25</f>
        <v>29744.2</v>
      </c>
      <c r="AP19" s="57">
        <f>(('BAR BB| Open rates'!BF18*0.8)*0.87)+25</f>
        <v>31136.2</v>
      </c>
      <c r="AQ19" s="57">
        <f>(('BAR BB| Open rates'!BG18*0.8)*0.87)+25</f>
        <v>31136.2</v>
      </c>
      <c r="AR19" s="57">
        <f>(('BAR BB| Open rates'!BH18*0.8)*0.87)+25</f>
        <v>27517</v>
      </c>
      <c r="AS19" s="57">
        <f>(('BAR BB| Open rates'!BI18*0.8)*0.87)+25</f>
        <v>27517</v>
      </c>
      <c r="AT19" s="57">
        <f>(('BAR BB| Open rates'!BJ18*0.8)*0.87)+25</f>
        <v>27517</v>
      </c>
      <c r="AU19" s="57">
        <f>(('BAR BB| Open rates'!BK18*0.8)*0.87)+25</f>
        <v>27517</v>
      </c>
      <c r="AV19" s="57">
        <f>(('BAR BB| Open rates'!BL18*0.8)*0.87)+25</f>
        <v>27517</v>
      </c>
      <c r="AW19" s="57">
        <f>(('BAR BB| Open rates'!BM18*0.8)*0.87)+25</f>
        <v>28352.2</v>
      </c>
      <c r="AX19" s="57">
        <f>(('BAR BB| Open rates'!BN18*0.8)*0.87)+25</f>
        <v>28352.2</v>
      </c>
      <c r="AY19" s="57">
        <f>(('BAR BB| Open rates'!BO18*0.8)*0.87)+25</f>
        <v>26821</v>
      </c>
      <c r="AZ19" s="57">
        <f>(('BAR BB| Open rates'!BP18*0.8)*0.87)+25</f>
        <v>26821</v>
      </c>
    </row>
    <row r="20" spans="1:52" s="36" customFormat="1" ht="12" customHeight="1" x14ac:dyDescent="0.2">
      <c r="A20" s="260"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row>
    <row r="21" spans="1:52" s="36" customFormat="1" ht="12" customHeight="1" x14ac:dyDescent="0.2">
      <c r="A21" s="261">
        <v>1</v>
      </c>
      <c r="B21" s="57">
        <f>(('BAR BB| Open rates'!R20*0.8)*0.87)+25</f>
        <v>28352.2</v>
      </c>
      <c r="C21" s="57">
        <f>(('BAR BB| Open rates'!S20*0.8)*0.87)+25</f>
        <v>28352.2</v>
      </c>
      <c r="D21" s="57">
        <f>(('BAR BB| Open rates'!T20*0.8)*0.87)+25</f>
        <v>28352.2</v>
      </c>
      <c r="E21" s="57">
        <f>(('BAR BB| Open rates'!U20*0.8)*0.87)+25</f>
        <v>28352.2</v>
      </c>
      <c r="F21" s="57">
        <f>(('BAR BB| Open rates'!V20*0.8)*0.87)+25</f>
        <v>28352.2</v>
      </c>
      <c r="G21" s="57">
        <f>(('BAR BB| Open rates'!W20*0.8)*0.87)+25</f>
        <v>29744.2</v>
      </c>
      <c r="H21" s="57">
        <f>(('BAR BB| Open rates'!X20*0.8)*0.87)+25</f>
        <v>29744.2</v>
      </c>
      <c r="I21" s="57">
        <f>(('BAR BB| Open rates'!Y20*0.8)*0.87)+25</f>
        <v>28352.2</v>
      </c>
      <c r="J21" s="57">
        <f>(('BAR BB| Open rates'!Z20*0.8)*0.87)+25</f>
        <v>28352.2</v>
      </c>
      <c r="K21" s="57">
        <f>(('BAR BB| Open rates'!AA20*0.8)*0.87)+25</f>
        <v>28352.2</v>
      </c>
      <c r="L21" s="57">
        <f>(('BAR BB| Open rates'!AB20*0.8)*0.87)+25</f>
        <v>28352.2</v>
      </c>
      <c r="M21" s="57">
        <f>(('BAR BB| Open rates'!AC20*0.8)*0.87)+25</f>
        <v>28352.2</v>
      </c>
      <c r="N21" s="57">
        <f>(('BAR BB| Open rates'!AD20*0.8)*0.87)+25</f>
        <v>29744.2</v>
      </c>
      <c r="O21" s="57">
        <f>(('BAR BB| Open rates'!AE20*0.8)*0.87)+25</f>
        <v>29744.2</v>
      </c>
      <c r="P21" s="57">
        <f>(('BAR BB| Open rates'!AF20*0.8)*0.87)+25</f>
        <v>28352.2</v>
      </c>
      <c r="Q21" s="57">
        <f>(('BAR BB| Open rates'!AG20*0.8)*0.87)+25</f>
        <v>28352.2</v>
      </c>
      <c r="R21" s="57">
        <f>(('BAR BB| Open rates'!AH20*0.8)*0.87)+25</f>
        <v>28352.2</v>
      </c>
      <c r="S21" s="57">
        <f>(('BAR BB| Open rates'!AI20*0.8)*0.87)+25</f>
        <v>28352.2</v>
      </c>
      <c r="T21" s="57">
        <f>(('BAR BB| Open rates'!AJ20*0.8)*0.87)+25</f>
        <v>28352.2</v>
      </c>
      <c r="U21" s="57">
        <f>(('BAR BB| Open rates'!AK20*0.8)*0.87)+25</f>
        <v>29744.2</v>
      </c>
      <c r="V21" s="57">
        <f>(('BAR BB| Open rates'!AL20*0.8)*0.87)+25</f>
        <v>29744.2</v>
      </c>
      <c r="W21" s="57">
        <f>(('BAR BB| Open rates'!AM20*0.8)*0.87)+25</f>
        <v>28352.2</v>
      </c>
      <c r="X21" s="57">
        <f>(('BAR BB| Open rates'!AN20*0.8)*0.87)+25</f>
        <v>28352.2</v>
      </c>
      <c r="Y21" s="57">
        <f>(('BAR BB| Open rates'!AO20*0.8)*0.87)+25</f>
        <v>28352.2</v>
      </c>
      <c r="Z21" s="57">
        <f>(('BAR BB| Open rates'!AP20*0.8)*0.87)+25</f>
        <v>28352.2</v>
      </c>
      <c r="AA21" s="57">
        <f>(('BAR BB| Open rates'!AQ20*0.8)*0.87)+25</f>
        <v>28352.2</v>
      </c>
      <c r="AB21" s="57">
        <f>(('BAR BB| Open rates'!AR20*0.8)*0.87)+25</f>
        <v>29744.2</v>
      </c>
      <c r="AC21" s="57">
        <f>(('BAR BB| Open rates'!AS20*0.8)*0.87)+25</f>
        <v>29744.2</v>
      </c>
      <c r="AD21" s="57">
        <f>(('BAR BB| Open rates'!AT20*0.8)*0.87)+25</f>
        <v>28352.2</v>
      </c>
      <c r="AE21" s="57">
        <f>(('BAR BB| Open rates'!AU20*0.8)*0.87)+25</f>
        <v>28352.2</v>
      </c>
      <c r="AF21" s="57">
        <f>(('BAR BB| Open rates'!AV20*0.8)*0.87)+25</f>
        <v>28352.2</v>
      </c>
      <c r="AG21" s="57">
        <f>(('BAR BB| Open rates'!AW20*0.8)*0.87)+25</f>
        <v>28352.2</v>
      </c>
      <c r="AH21" s="57">
        <f>(('BAR BB| Open rates'!AX20*0.8)*0.87)+25</f>
        <v>28352.2</v>
      </c>
      <c r="AI21" s="57">
        <f>(('BAR BB| Open rates'!AY20*0.8)*0.87)+25</f>
        <v>29744.2</v>
      </c>
      <c r="AJ21" s="57">
        <f>(('BAR BB| Open rates'!AZ20*0.8)*0.87)+25</f>
        <v>29744.2</v>
      </c>
      <c r="AK21" s="57">
        <f>(('BAR BB| Open rates'!BA20*0.8)*0.87)+25</f>
        <v>28352.2</v>
      </c>
      <c r="AL21" s="57">
        <f>(('BAR BB| Open rates'!BB20*0.8)*0.87)+25</f>
        <v>28352.2</v>
      </c>
      <c r="AM21" s="57">
        <f>(('BAR BB| Open rates'!BC20*0.8)*0.87)+25</f>
        <v>28352.2</v>
      </c>
      <c r="AN21" s="57">
        <f>(('BAR BB| Open rates'!BD20*0.8)*0.87)+25</f>
        <v>28352.2</v>
      </c>
      <c r="AO21" s="57">
        <f>(('BAR BB| Open rates'!BE20*0.8)*0.87)+25</f>
        <v>28352.2</v>
      </c>
      <c r="AP21" s="57">
        <f>(('BAR BB| Open rates'!BF20*0.8)*0.87)+25</f>
        <v>29744.2</v>
      </c>
      <c r="AQ21" s="57">
        <f>(('BAR BB| Open rates'!BG20*0.8)*0.87)+25</f>
        <v>29744.2</v>
      </c>
      <c r="AR21" s="57">
        <f>(('BAR BB| Open rates'!BH20*0.8)*0.87)+25</f>
        <v>26125</v>
      </c>
      <c r="AS21" s="57">
        <f>(('BAR BB| Open rates'!BI20*0.8)*0.87)+25</f>
        <v>26125</v>
      </c>
      <c r="AT21" s="57">
        <f>(('BAR BB| Open rates'!BJ20*0.8)*0.87)+25</f>
        <v>26125</v>
      </c>
      <c r="AU21" s="57">
        <f>(('BAR BB| Open rates'!BK20*0.8)*0.87)+25</f>
        <v>26125</v>
      </c>
      <c r="AV21" s="57">
        <f>(('BAR BB| Open rates'!BL20*0.8)*0.87)+25</f>
        <v>26125</v>
      </c>
      <c r="AW21" s="57">
        <f>(('BAR BB| Open rates'!BM20*0.8)*0.87)+25</f>
        <v>26960.2</v>
      </c>
      <c r="AX21" s="57">
        <f>(('BAR BB| Open rates'!BN20*0.8)*0.87)+25</f>
        <v>26960.2</v>
      </c>
      <c r="AY21" s="57">
        <f>(('BAR BB| Open rates'!BO20*0.8)*0.87)+25</f>
        <v>25429</v>
      </c>
      <c r="AZ21" s="57">
        <f>(('BAR BB| Open rates'!BP20*0.8)*0.87)+25</f>
        <v>25429</v>
      </c>
    </row>
    <row r="22" spans="1:52" s="36" customFormat="1" ht="12" customHeight="1" x14ac:dyDescent="0.2">
      <c r="A22" s="261">
        <v>2</v>
      </c>
      <c r="B22" s="57">
        <f>(('BAR BB| Open rates'!R21*0.8)*0.87)+25</f>
        <v>30440.2</v>
      </c>
      <c r="C22" s="57">
        <f>(('BAR BB| Open rates'!S21*0.8)*0.87)+25</f>
        <v>30440.2</v>
      </c>
      <c r="D22" s="57">
        <f>(('BAR BB| Open rates'!T21*0.8)*0.87)+25</f>
        <v>30440.2</v>
      </c>
      <c r="E22" s="57">
        <f>(('BAR BB| Open rates'!U21*0.8)*0.87)+25</f>
        <v>30440.2</v>
      </c>
      <c r="F22" s="57">
        <f>(('BAR BB| Open rates'!V21*0.8)*0.87)+25</f>
        <v>30440.2</v>
      </c>
      <c r="G22" s="57">
        <f>(('BAR BB| Open rates'!W21*0.8)*0.87)+25</f>
        <v>31832.2</v>
      </c>
      <c r="H22" s="57">
        <f>(('BAR BB| Open rates'!X21*0.8)*0.87)+25</f>
        <v>31832.2</v>
      </c>
      <c r="I22" s="57">
        <f>(('BAR BB| Open rates'!Y21*0.8)*0.87)+25</f>
        <v>30440.2</v>
      </c>
      <c r="J22" s="57">
        <f>(('BAR BB| Open rates'!Z21*0.8)*0.87)+25</f>
        <v>30440.2</v>
      </c>
      <c r="K22" s="57">
        <f>(('BAR BB| Open rates'!AA21*0.8)*0.87)+25</f>
        <v>30440.2</v>
      </c>
      <c r="L22" s="57">
        <f>(('BAR BB| Open rates'!AB21*0.8)*0.87)+25</f>
        <v>30440.2</v>
      </c>
      <c r="M22" s="57">
        <f>(('BAR BB| Open rates'!AC21*0.8)*0.87)+25</f>
        <v>30440.2</v>
      </c>
      <c r="N22" s="57">
        <f>(('BAR BB| Open rates'!AD21*0.8)*0.87)+25</f>
        <v>31832.2</v>
      </c>
      <c r="O22" s="57">
        <f>(('BAR BB| Open rates'!AE21*0.8)*0.87)+25</f>
        <v>31832.2</v>
      </c>
      <c r="P22" s="57">
        <f>(('BAR BB| Open rates'!AF21*0.8)*0.87)+25</f>
        <v>30440.2</v>
      </c>
      <c r="Q22" s="57">
        <f>(('BAR BB| Open rates'!AG21*0.8)*0.87)+25</f>
        <v>30440.2</v>
      </c>
      <c r="R22" s="57">
        <f>(('BAR BB| Open rates'!AH21*0.8)*0.87)+25</f>
        <v>30440.2</v>
      </c>
      <c r="S22" s="57">
        <f>(('BAR BB| Open rates'!AI21*0.8)*0.87)+25</f>
        <v>30440.2</v>
      </c>
      <c r="T22" s="57">
        <f>(('BAR BB| Open rates'!AJ21*0.8)*0.87)+25</f>
        <v>30440.2</v>
      </c>
      <c r="U22" s="57">
        <f>(('BAR BB| Open rates'!AK21*0.8)*0.87)+25</f>
        <v>31832.2</v>
      </c>
      <c r="V22" s="57">
        <f>(('BAR BB| Open rates'!AL21*0.8)*0.87)+25</f>
        <v>31832.2</v>
      </c>
      <c r="W22" s="57">
        <f>(('BAR BB| Open rates'!AM21*0.8)*0.87)+25</f>
        <v>30440.2</v>
      </c>
      <c r="X22" s="57">
        <f>(('BAR BB| Open rates'!AN21*0.8)*0.87)+25</f>
        <v>30440.2</v>
      </c>
      <c r="Y22" s="57">
        <f>(('BAR BB| Open rates'!AO21*0.8)*0.87)+25</f>
        <v>30440.2</v>
      </c>
      <c r="Z22" s="57">
        <f>(('BAR BB| Open rates'!AP21*0.8)*0.87)+25</f>
        <v>30440.2</v>
      </c>
      <c r="AA22" s="57">
        <f>(('BAR BB| Open rates'!AQ21*0.8)*0.87)+25</f>
        <v>30440.2</v>
      </c>
      <c r="AB22" s="57">
        <f>(('BAR BB| Open rates'!AR21*0.8)*0.87)+25</f>
        <v>31832.2</v>
      </c>
      <c r="AC22" s="57">
        <f>(('BAR BB| Open rates'!AS21*0.8)*0.87)+25</f>
        <v>31832.2</v>
      </c>
      <c r="AD22" s="57">
        <f>(('BAR BB| Open rates'!AT21*0.8)*0.87)+25</f>
        <v>30440.2</v>
      </c>
      <c r="AE22" s="57">
        <f>(('BAR BB| Open rates'!AU21*0.8)*0.87)+25</f>
        <v>30440.2</v>
      </c>
      <c r="AF22" s="57">
        <f>(('BAR BB| Open rates'!AV21*0.8)*0.87)+25</f>
        <v>30440.2</v>
      </c>
      <c r="AG22" s="57">
        <f>(('BAR BB| Open rates'!AW21*0.8)*0.87)+25</f>
        <v>30440.2</v>
      </c>
      <c r="AH22" s="57">
        <f>(('BAR BB| Open rates'!AX21*0.8)*0.87)+25</f>
        <v>30440.2</v>
      </c>
      <c r="AI22" s="57">
        <f>(('BAR BB| Open rates'!AY21*0.8)*0.87)+25</f>
        <v>31832.2</v>
      </c>
      <c r="AJ22" s="57">
        <f>(('BAR BB| Open rates'!AZ21*0.8)*0.87)+25</f>
        <v>31832.2</v>
      </c>
      <c r="AK22" s="57">
        <f>(('BAR BB| Open rates'!BA21*0.8)*0.87)+25</f>
        <v>30440.2</v>
      </c>
      <c r="AL22" s="57">
        <f>(('BAR BB| Open rates'!BB21*0.8)*0.87)+25</f>
        <v>30440.2</v>
      </c>
      <c r="AM22" s="57">
        <f>(('BAR BB| Open rates'!BC21*0.8)*0.87)+25</f>
        <v>30440.2</v>
      </c>
      <c r="AN22" s="57">
        <f>(('BAR BB| Open rates'!BD21*0.8)*0.87)+25</f>
        <v>30440.2</v>
      </c>
      <c r="AO22" s="57">
        <f>(('BAR BB| Open rates'!BE21*0.8)*0.87)+25</f>
        <v>30440.2</v>
      </c>
      <c r="AP22" s="57">
        <f>(('BAR BB| Open rates'!BF21*0.8)*0.87)+25</f>
        <v>31832.2</v>
      </c>
      <c r="AQ22" s="57">
        <f>(('BAR BB| Open rates'!BG21*0.8)*0.87)+25</f>
        <v>31832.2</v>
      </c>
      <c r="AR22" s="57">
        <f>(('BAR BB| Open rates'!BH21*0.8)*0.87)+25</f>
        <v>28213</v>
      </c>
      <c r="AS22" s="57">
        <f>(('BAR BB| Open rates'!BI21*0.8)*0.87)+25</f>
        <v>28213</v>
      </c>
      <c r="AT22" s="57">
        <f>(('BAR BB| Open rates'!BJ21*0.8)*0.87)+25</f>
        <v>28213</v>
      </c>
      <c r="AU22" s="57">
        <f>(('BAR BB| Open rates'!BK21*0.8)*0.87)+25</f>
        <v>28213</v>
      </c>
      <c r="AV22" s="57">
        <f>(('BAR BB| Open rates'!BL21*0.8)*0.87)+25</f>
        <v>28213</v>
      </c>
      <c r="AW22" s="57">
        <f>(('BAR BB| Open rates'!BM21*0.8)*0.87)+25</f>
        <v>29048.2</v>
      </c>
      <c r="AX22" s="57">
        <f>(('BAR BB| Open rates'!BN21*0.8)*0.87)+25</f>
        <v>29048.2</v>
      </c>
      <c r="AY22" s="57">
        <f>(('BAR BB| Open rates'!BO21*0.8)*0.87)+25</f>
        <v>27517</v>
      </c>
      <c r="AZ22" s="57">
        <f>(('BAR BB| Open rates'!BP21*0.8)*0.87)+25</f>
        <v>27517</v>
      </c>
    </row>
    <row r="23" spans="1:52" s="36" customFormat="1" ht="12" customHeight="1" x14ac:dyDescent="0.2">
      <c r="A23" s="260"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row>
    <row r="24" spans="1:52" s="36" customFormat="1" ht="12" customHeight="1" x14ac:dyDescent="0.2">
      <c r="A24" s="261">
        <v>1</v>
      </c>
      <c r="B24" s="57">
        <f>(('BAR BB| Open rates'!R23*0.8)*0.87)+25</f>
        <v>36008.199999999997</v>
      </c>
      <c r="C24" s="57">
        <f>(('BAR BB| Open rates'!S23*0.8)*0.87)+25</f>
        <v>36008.199999999997</v>
      </c>
      <c r="D24" s="57">
        <f>(('BAR BB| Open rates'!T23*0.8)*0.87)+25</f>
        <v>36008.199999999997</v>
      </c>
      <c r="E24" s="57">
        <f>(('BAR BB| Open rates'!U23*0.8)*0.87)+25</f>
        <v>36008.199999999997</v>
      </c>
      <c r="F24" s="57">
        <f>(('BAR BB| Open rates'!V23*0.8)*0.87)+25</f>
        <v>36008.199999999997</v>
      </c>
      <c r="G24" s="57">
        <f>(('BAR BB| Open rates'!W23*0.8)*0.87)+25</f>
        <v>37400.199999999997</v>
      </c>
      <c r="H24" s="57">
        <f>(('BAR BB| Open rates'!X23*0.8)*0.87)+25</f>
        <v>37400.199999999997</v>
      </c>
      <c r="I24" s="57">
        <f>(('BAR BB| Open rates'!Y23*0.8)*0.87)+25</f>
        <v>36008.199999999997</v>
      </c>
      <c r="J24" s="57">
        <f>(('BAR BB| Open rates'!Z23*0.8)*0.87)+25</f>
        <v>36008.199999999997</v>
      </c>
      <c r="K24" s="57">
        <f>(('BAR BB| Open rates'!AA23*0.8)*0.87)+25</f>
        <v>36008.199999999997</v>
      </c>
      <c r="L24" s="57">
        <f>(('BAR BB| Open rates'!AB23*0.8)*0.87)+25</f>
        <v>36008.199999999997</v>
      </c>
      <c r="M24" s="57">
        <f>(('BAR BB| Open rates'!AC23*0.8)*0.87)+25</f>
        <v>36008.199999999997</v>
      </c>
      <c r="N24" s="57">
        <f>(('BAR BB| Open rates'!AD23*0.8)*0.87)+25</f>
        <v>37400.199999999997</v>
      </c>
      <c r="O24" s="57">
        <f>(('BAR BB| Open rates'!AE23*0.8)*0.87)+25</f>
        <v>37400.199999999997</v>
      </c>
      <c r="P24" s="57">
        <f>(('BAR BB| Open rates'!AF23*0.8)*0.87)+25</f>
        <v>36008.199999999997</v>
      </c>
      <c r="Q24" s="57">
        <f>(('BAR BB| Open rates'!AG23*0.8)*0.87)+25</f>
        <v>36008.199999999997</v>
      </c>
      <c r="R24" s="57">
        <f>(('BAR BB| Open rates'!AH23*0.8)*0.87)+25</f>
        <v>36008.199999999997</v>
      </c>
      <c r="S24" s="57">
        <f>(('BAR BB| Open rates'!AI23*0.8)*0.87)+25</f>
        <v>36008.199999999997</v>
      </c>
      <c r="T24" s="57">
        <f>(('BAR BB| Open rates'!AJ23*0.8)*0.87)+25</f>
        <v>36008.199999999997</v>
      </c>
      <c r="U24" s="57">
        <f>(('BAR BB| Open rates'!AK23*0.8)*0.87)+25</f>
        <v>37400.199999999997</v>
      </c>
      <c r="V24" s="57">
        <f>(('BAR BB| Open rates'!AL23*0.8)*0.87)+25</f>
        <v>37400.199999999997</v>
      </c>
      <c r="W24" s="57">
        <f>(('BAR BB| Open rates'!AM23*0.8)*0.87)+25</f>
        <v>36008.199999999997</v>
      </c>
      <c r="X24" s="57">
        <f>(('BAR BB| Open rates'!AN23*0.8)*0.87)+25</f>
        <v>36008.199999999997</v>
      </c>
      <c r="Y24" s="57">
        <f>(('BAR BB| Open rates'!AO23*0.8)*0.87)+25</f>
        <v>36008.199999999997</v>
      </c>
      <c r="Z24" s="57">
        <f>(('BAR BB| Open rates'!AP23*0.8)*0.87)+25</f>
        <v>36008.199999999997</v>
      </c>
      <c r="AA24" s="57">
        <f>(('BAR BB| Open rates'!AQ23*0.8)*0.87)+25</f>
        <v>36008.199999999997</v>
      </c>
      <c r="AB24" s="57">
        <f>(('BAR BB| Open rates'!AR23*0.8)*0.87)+25</f>
        <v>37400.199999999997</v>
      </c>
      <c r="AC24" s="57">
        <f>(('BAR BB| Open rates'!AS23*0.8)*0.87)+25</f>
        <v>37400.199999999997</v>
      </c>
      <c r="AD24" s="57">
        <f>(('BAR BB| Open rates'!AT23*0.8)*0.87)+25</f>
        <v>36008.199999999997</v>
      </c>
      <c r="AE24" s="57">
        <f>(('BAR BB| Open rates'!AU23*0.8)*0.87)+25</f>
        <v>36008.199999999997</v>
      </c>
      <c r="AF24" s="57">
        <f>(('BAR BB| Open rates'!AV23*0.8)*0.87)+25</f>
        <v>36008.199999999997</v>
      </c>
      <c r="AG24" s="57">
        <f>(('BAR BB| Open rates'!AW23*0.8)*0.87)+25</f>
        <v>36008.199999999997</v>
      </c>
      <c r="AH24" s="57">
        <f>(('BAR BB| Open rates'!AX23*0.8)*0.87)+25</f>
        <v>36008.199999999997</v>
      </c>
      <c r="AI24" s="57">
        <f>(('BAR BB| Open rates'!AY23*0.8)*0.87)+25</f>
        <v>37400.199999999997</v>
      </c>
      <c r="AJ24" s="57">
        <f>(('BAR BB| Open rates'!AZ23*0.8)*0.87)+25</f>
        <v>37400.199999999997</v>
      </c>
      <c r="AK24" s="57">
        <f>(('BAR BB| Open rates'!BA23*0.8)*0.87)+25</f>
        <v>36008.199999999997</v>
      </c>
      <c r="AL24" s="57">
        <f>(('BAR BB| Open rates'!BB23*0.8)*0.87)+25</f>
        <v>36008.199999999997</v>
      </c>
      <c r="AM24" s="57">
        <f>(('BAR BB| Open rates'!BC23*0.8)*0.87)+25</f>
        <v>36008.199999999997</v>
      </c>
      <c r="AN24" s="57">
        <f>(('BAR BB| Open rates'!BD23*0.8)*0.87)+25</f>
        <v>36008.199999999997</v>
      </c>
      <c r="AO24" s="57">
        <f>(('BAR BB| Open rates'!BE23*0.8)*0.87)+25</f>
        <v>36008.199999999997</v>
      </c>
      <c r="AP24" s="57">
        <f>(('BAR BB| Open rates'!BF23*0.8)*0.87)+25</f>
        <v>37400.199999999997</v>
      </c>
      <c r="AQ24" s="57">
        <f>(('BAR BB| Open rates'!BG23*0.8)*0.87)+25</f>
        <v>37400.199999999997</v>
      </c>
      <c r="AR24" s="57">
        <f>(('BAR BB| Open rates'!BH23*0.8)*0.87)+25</f>
        <v>33781</v>
      </c>
      <c r="AS24" s="57">
        <f>(('BAR BB| Open rates'!BI23*0.8)*0.87)+25</f>
        <v>33781</v>
      </c>
      <c r="AT24" s="57">
        <f>(('BAR BB| Open rates'!BJ23*0.8)*0.87)+25</f>
        <v>33781</v>
      </c>
      <c r="AU24" s="57">
        <f>(('BAR BB| Open rates'!BK23*0.8)*0.87)+25</f>
        <v>33781</v>
      </c>
      <c r="AV24" s="57">
        <f>(('BAR BB| Open rates'!BL23*0.8)*0.87)+25</f>
        <v>33781</v>
      </c>
      <c r="AW24" s="57">
        <f>(('BAR BB| Open rates'!BM23*0.8)*0.87)+25</f>
        <v>34616.199999999997</v>
      </c>
      <c r="AX24" s="57">
        <f>(('BAR BB| Open rates'!BN23*0.8)*0.87)+25</f>
        <v>34616.199999999997</v>
      </c>
      <c r="AY24" s="57">
        <f>(('BAR BB| Open rates'!BO23*0.8)*0.87)+25</f>
        <v>33085</v>
      </c>
      <c r="AZ24" s="57">
        <f>(('BAR BB| Open rates'!BP23*0.8)*0.87)+25</f>
        <v>33085</v>
      </c>
    </row>
    <row r="25" spans="1:52" s="36" customFormat="1" ht="12" customHeight="1" x14ac:dyDescent="0.2">
      <c r="A25" s="261">
        <v>2</v>
      </c>
      <c r="B25" s="57">
        <f>(('BAR BB| Open rates'!R24*0.8)*0.87)+25</f>
        <v>38096.199999999997</v>
      </c>
      <c r="C25" s="57">
        <f>(('BAR BB| Open rates'!S24*0.8)*0.87)+25</f>
        <v>38096.199999999997</v>
      </c>
      <c r="D25" s="57">
        <f>(('BAR BB| Open rates'!T24*0.8)*0.87)+25</f>
        <v>38096.199999999997</v>
      </c>
      <c r="E25" s="57">
        <f>(('BAR BB| Open rates'!U24*0.8)*0.87)+25</f>
        <v>38096.199999999997</v>
      </c>
      <c r="F25" s="57">
        <f>(('BAR BB| Open rates'!V24*0.8)*0.87)+25</f>
        <v>38096.199999999997</v>
      </c>
      <c r="G25" s="57">
        <f>(('BAR BB| Open rates'!W24*0.8)*0.87)+25</f>
        <v>39488.199999999997</v>
      </c>
      <c r="H25" s="57">
        <f>(('BAR BB| Open rates'!X24*0.8)*0.87)+25</f>
        <v>39488.199999999997</v>
      </c>
      <c r="I25" s="57">
        <f>(('BAR BB| Open rates'!Y24*0.8)*0.87)+25</f>
        <v>38096.199999999997</v>
      </c>
      <c r="J25" s="57">
        <f>(('BAR BB| Open rates'!Z24*0.8)*0.87)+25</f>
        <v>38096.199999999997</v>
      </c>
      <c r="K25" s="57">
        <f>(('BAR BB| Open rates'!AA24*0.8)*0.87)+25</f>
        <v>38096.199999999997</v>
      </c>
      <c r="L25" s="57">
        <f>(('BAR BB| Open rates'!AB24*0.8)*0.87)+25</f>
        <v>38096.199999999997</v>
      </c>
      <c r="M25" s="57">
        <f>(('BAR BB| Open rates'!AC24*0.8)*0.87)+25</f>
        <v>38096.199999999997</v>
      </c>
      <c r="N25" s="57">
        <f>(('BAR BB| Open rates'!AD24*0.8)*0.87)+25</f>
        <v>39488.199999999997</v>
      </c>
      <c r="O25" s="57">
        <f>(('BAR BB| Open rates'!AE24*0.8)*0.87)+25</f>
        <v>39488.199999999997</v>
      </c>
      <c r="P25" s="57">
        <f>(('BAR BB| Open rates'!AF24*0.8)*0.87)+25</f>
        <v>38096.199999999997</v>
      </c>
      <c r="Q25" s="57">
        <f>(('BAR BB| Open rates'!AG24*0.8)*0.87)+25</f>
        <v>38096.199999999997</v>
      </c>
      <c r="R25" s="57">
        <f>(('BAR BB| Open rates'!AH24*0.8)*0.87)+25</f>
        <v>38096.199999999997</v>
      </c>
      <c r="S25" s="57">
        <f>(('BAR BB| Open rates'!AI24*0.8)*0.87)+25</f>
        <v>38096.199999999997</v>
      </c>
      <c r="T25" s="57">
        <f>(('BAR BB| Open rates'!AJ24*0.8)*0.87)+25</f>
        <v>38096.199999999997</v>
      </c>
      <c r="U25" s="57">
        <f>(('BAR BB| Open rates'!AK24*0.8)*0.87)+25</f>
        <v>39488.199999999997</v>
      </c>
      <c r="V25" s="57">
        <f>(('BAR BB| Open rates'!AL24*0.8)*0.87)+25</f>
        <v>39488.199999999997</v>
      </c>
      <c r="W25" s="57">
        <f>(('BAR BB| Open rates'!AM24*0.8)*0.87)+25</f>
        <v>38096.199999999997</v>
      </c>
      <c r="X25" s="57">
        <f>(('BAR BB| Open rates'!AN24*0.8)*0.87)+25</f>
        <v>38096.199999999997</v>
      </c>
      <c r="Y25" s="57">
        <f>(('BAR BB| Open rates'!AO24*0.8)*0.87)+25</f>
        <v>38096.199999999997</v>
      </c>
      <c r="Z25" s="57">
        <f>(('BAR BB| Open rates'!AP24*0.8)*0.87)+25</f>
        <v>38096.199999999997</v>
      </c>
      <c r="AA25" s="57">
        <f>(('BAR BB| Open rates'!AQ24*0.8)*0.87)+25</f>
        <v>38096.199999999997</v>
      </c>
      <c r="AB25" s="57">
        <f>(('BAR BB| Open rates'!AR24*0.8)*0.87)+25</f>
        <v>39488.199999999997</v>
      </c>
      <c r="AC25" s="57">
        <f>(('BAR BB| Open rates'!AS24*0.8)*0.87)+25</f>
        <v>39488.199999999997</v>
      </c>
      <c r="AD25" s="57">
        <f>(('BAR BB| Open rates'!AT24*0.8)*0.87)+25</f>
        <v>38096.199999999997</v>
      </c>
      <c r="AE25" s="57">
        <f>(('BAR BB| Open rates'!AU24*0.8)*0.87)+25</f>
        <v>38096.199999999997</v>
      </c>
      <c r="AF25" s="57">
        <f>(('BAR BB| Open rates'!AV24*0.8)*0.87)+25</f>
        <v>38096.199999999997</v>
      </c>
      <c r="AG25" s="57">
        <f>(('BAR BB| Open rates'!AW24*0.8)*0.87)+25</f>
        <v>38096.199999999997</v>
      </c>
      <c r="AH25" s="57">
        <f>(('BAR BB| Open rates'!AX24*0.8)*0.87)+25</f>
        <v>38096.199999999997</v>
      </c>
      <c r="AI25" s="57">
        <f>(('BAR BB| Open rates'!AY24*0.8)*0.87)+25</f>
        <v>39488.199999999997</v>
      </c>
      <c r="AJ25" s="57">
        <f>(('BAR BB| Open rates'!AZ24*0.8)*0.87)+25</f>
        <v>39488.199999999997</v>
      </c>
      <c r="AK25" s="57">
        <f>(('BAR BB| Open rates'!BA24*0.8)*0.87)+25</f>
        <v>38096.199999999997</v>
      </c>
      <c r="AL25" s="57">
        <f>(('BAR BB| Open rates'!BB24*0.8)*0.87)+25</f>
        <v>38096.199999999997</v>
      </c>
      <c r="AM25" s="57">
        <f>(('BAR BB| Open rates'!BC24*0.8)*0.87)+25</f>
        <v>38096.199999999997</v>
      </c>
      <c r="AN25" s="57">
        <f>(('BAR BB| Open rates'!BD24*0.8)*0.87)+25</f>
        <v>38096.199999999997</v>
      </c>
      <c r="AO25" s="57">
        <f>(('BAR BB| Open rates'!BE24*0.8)*0.87)+25</f>
        <v>38096.199999999997</v>
      </c>
      <c r="AP25" s="57">
        <f>(('BAR BB| Open rates'!BF24*0.8)*0.87)+25</f>
        <v>39488.199999999997</v>
      </c>
      <c r="AQ25" s="57">
        <f>(('BAR BB| Open rates'!BG24*0.8)*0.87)+25</f>
        <v>39488.199999999997</v>
      </c>
      <c r="AR25" s="57">
        <f>(('BAR BB| Open rates'!BH24*0.8)*0.87)+25</f>
        <v>35869</v>
      </c>
      <c r="AS25" s="57">
        <f>(('BAR BB| Open rates'!BI24*0.8)*0.87)+25</f>
        <v>35869</v>
      </c>
      <c r="AT25" s="57">
        <f>(('BAR BB| Open rates'!BJ24*0.8)*0.87)+25</f>
        <v>35869</v>
      </c>
      <c r="AU25" s="57">
        <f>(('BAR BB| Open rates'!BK24*0.8)*0.87)+25</f>
        <v>35869</v>
      </c>
      <c r="AV25" s="57">
        <f>(('BAR BB| Open rates'!BL24*0.8)*0.87)+25</f>
        <v>35869</v>
      </c>
      <c r="AW25" s="57">
        <f>(('BAR BB| Open rates'!BM24*0.8)*0.87)+25</f>
        <v>36704.199999999997</v>
      </c>
      <c r="AX25" s="57">
        <f>(('BAR BB| Open rates'!BN24*0.8)*0.87)+25</f>
        <v>36704.199999999997</v>
      </c>
      <c r="AY25" s="57">
        <f>(('BAR BB| Open rates'!BO24*0.8)*0.87)+25</f>
        <v>35173</v>
      </c>
      <c r="AZ25" s="57">
        <f>(('BAR BB| Open rates'!BP24*0.8)*0.87)+25</f>
        <v>35173</v>
      </c>
    </row>
    <row r="26" spans="1:52" s="36" customFormat="1" ht="12" customHeight="1" x14ac:dyDescent="0.2">
      <c r="A26" s="261">
        <v>3</v>
      </c>
      <c r="B26" s="57">
        <f>(('BAR BB| Open rates'!R25*0.8)*0.87)+25</f>
        <v>40184.199999999997</v>
      </c>
      <c r="C26" s="57">
        <f>(('BAR BB| Open rates'!S25*0.8)*0.87)+25</f>
        <v>40184.199999999997</v>
      </c>
      <c r="D26" s="57">
        <f>(('BAR BB| Open rates'!T25*0.8)*0.87)+25</f>
        <v>40184.199999999997</v>
      </c>
      <c r="E26" s="57">
        <f>(('BAR BB| Open rates'!U25*0.8)*0.87)+25</f>
        <v>40184.199999999997</v>
      </c>
      <c r="F26" s="57">
        <f>(('BAR BB| Open rates'!V25*0.8)*0.87)+25</f>
        <v>40184.199999999997</v>
      </c>
      <c r="G26" s="57">
        <f>(('BAR BB| Open rates'!W25*0.8)*0.87)+25</f>
        <v>41576.199999999997</v>
      </c>
      <c r="H26" s="57">
        <f>(('BAR BB| Open rates'!X25*0.8)*0.87)+25</f>
        <v>41576.199999999997</v>
      </c>
      <c r="I26" s="57">
        <f>(('BAR BB| Open rates'!Y25*0.8)*0.87)+25</f>
        <v>40184.199999999997</v>
      </c>
      <c r="J26" s="57">
        <f>(('BAR BB| Open rates'!Z25*0.8)*0.87)+25</f>
        <v>40184.199999999997</v>
      </c>
      <c r="K26" s="57">
        <f>(('BAR BB| Open rates'!AA25*0.8)*0.87)+25</f>
        <v>40184.199999999997</v>
      </c>
      <c r="L26" s="57">
        <f>(('BAR BB| Open rates'!AB25*0.8)*0.87)+25</f>
        <v>40184.199999999997</v>
      </c>
      <c r="M26" s="57">
        <f>(('BAR BB| Open rates'!AC25*0.8)*0.87)+25</f>
        <v>40184.199999999997</v>
      </c>
      <c r="N26" s="57">
        <f>(('BAR BB| Open rates'!AD25*0.8)*0.87)+25</f>
        <v>41576.199999999997</v>
      </c>
      <c r="O26" s="57">
        <f>(('BAR BB| Open rates'!AE25*0.8)*0.87)+25</f>
        <v>41576.199999999997</v>
      </c>
      <c r="P26" s="57">
        <f>(('BAR BB| Open rates'!AF25*0.8)*0.87)+25</f>
        <v>40184.199999999997</v>
      </c>
      <c r="Q26" s="57">
        <f>(('BAR BB| Open rates'!AG25*0.8)*0.87)+25</f>
        <v>40184.199999999997</v>
      </c>
      <c r="R26" s="57">
        <f>(('BAR BB| Open rates'!AH25*0.8)*0.87)+25</f>
        <v>40184.199999999997</v>
      </c>
      <c r="S26" s="57">
        <f>(('BAR BB| Open rates'!AI25*0.8)*0.87)+25</f>
        <v>40184.199999999997</v>
      </c>
      <c r="T26" s="57">
        <f>(('BAR BB| Open rates'!AJ25*0.8)*0.87)+25</f>
        <v>40184.199999999997</v>
      </c>
      <c r="U26" s="57">
        <f>(('BAR BB| Open rates'!AK25*0.8)*0.87)+25</f>
        <v>41576.199999999997</v>
      </c>
      <c r="V26" s="57">
        <f>(('BAR BB| Open rates'!AL25*0.8)*0.87)+25</f>
        <v>41576.199999999997</v>
      </c>
      <c r="W26" s="57">
        <f>(('BAR BB| Open rates'!AM25*0.8)*0.87)+25</f>
        <v>40184.199999999997</v>
      </c>
      <c r="X26" s="57">
        <f>(('BAR BB| Open rates'!AN25*0.8)*0.87)+25</f>
        <v>40184.199999999997</v>
      </c>
      <c r="Y26" s="57">
        <f>(('BAR BB| Open rates'!AO25*0.8)*0.87)+25</f>
        <v>40184.199999999997</v>
      </c>
      <c r="Z26" s="57">
        <f>(('BAR BB| Open rates'!AP25*0.8)*0.87)+25</f>
        <v>40184.199999999997</v>
      </c>
      <c r="AA26" s="57">
        <f>(('BAR BB| Open rates'!AQ25*0.8)*0.87)+25</f>
        <v>40184.199999999997</v>
      </c>
      <c r="AB26" s="57">
        <f>(('BAR BB| Open rates'!AR25*0.8)*0.87)+25</f>
        <v>41576.199999999997</v>
      </c>
      <c r="AC26" s="57">
        <f>(('BAR BB| Open rates'!AS25*0.8)*0.87)+25</f>
        <v>41576.199999999997</v>
      </c>
      <c r="AD26" s="57">
        <f>(('BAR BB| Open rates'!AT25*0.8)*0.87)+25</f>
        <v>40184.199999999997</v>
      </c>
      <c r="AE26" s="57">
        <f>(('BAR BB| Open rates'!AU25*0.8)*0.87)+25</f>
        <v>40184.199999999997</v>
      </c>
      <c r="AF26" s="57">
        <f>(('BAR BB| Open rates'!AV25*0.8)*0.87)+25</f>
        <v>40184.199999999997</v>
      </c>
      <c r="AG26" s="57">
        <f>(('BAR BB| Open rates'!AW25*0.8)*0.87)+25</f>
        <v>40184.199999999997</v>
      </c>
      <c r="AH26" s="57">
        <f>(('BAR BB| Open rates'!AX25*0.8)*0.87)+25</f>
        <v>40184.199999999997</v>
      </c>
      <c r="AI26" s="57">
        <f>(('BAR BB| Open rates'!AY25*0.8)*0.87)+25</f>
        <v>41576.199999999997</v>
      </c>
      <c r="AJ26" s="57">
        <f>(('BAR BB| Open rates'!AZ25*0.8)*0.87)+25</f>
        <v>41576.199999999997</v>
      </c>
      <c r="AK26" s="57">
        <f>(('BAR BB| Open rates'!BA25*0.8)*0.87)+25</f>
        <v>40184.199999999997</v>
      </c>
      <c r="AL26" s="57">
        <f>(('BAR BB| Open rates'!BB25*0.8)*0.87)+25</f>
        <v>40184.199999999997</v>
      </c>
      <c r="AM26" s="57">
        <f>(('BAR BB| Open rates'!BC25*0.8)*0.87)+25</f>
        <v>40184.199999999997</v>
      </c>
      <c r="AN26" s="57">
        <f>(('BAR BB| Open rates'!BD25*0.8)*0.87)+25</f>
        <v>40184.199999999997</v>
      </c>
      <c r="AO26" s="57">
        <f>(('BAR BB| Open rates'!BE25*0.8)*0.87)+25</f>
        <v>40184.199999999997</v>
      </c>
      <c r="AP26" s="57">
        <f>(('BAR BB| Open rates'!BF25*0.8)*0.87)+25</f>
        <v>41576.199999999997</v>
      </c>
      <c r="AQ26" s="57">
        <f>(('BAR BB| Open rates'!BG25*0.8)*0.87)+25</f>
        <v>41576.199999999997</v>
      </c>
      <c r="AR26" s="57">
        <f>(('BAR BB| Open rates'!BH25*0.8)*0.87)+25</f>
        <v>37957</v>
      </c>
      <c r="AS26" s="57">
        <f>(('BAR BB| Open rates'!BI25*0.8)*0.87)+25</f>
        <v>37957</v>
      </c>
      <c r="AT26" s="57">
        <f>(('BAR BB| Open rates'!BJ25*0.8)*0.87)+25</f>
        <v>37957</v>
      </c>
      <c r="AU26" s="57">
        <f>(('BAR BB| Open rates'!BK25*0.8)*0.87)+25</f>
        <v>37957</v>
      </c>
      <c r="AV26" s="57">
        <f>(('BAR BB| Open rates'!BL25*0.8)*0.87)+25</f>
        <v>37957</v>
      </c>
      <c r="AW26" s="57">
        <f>(('BAR BB| Open rates'!BM25*0.8)*0.87)+25</f>
        <v>38792.199999999997</v>
      </c>
      <c r="AX26" s="57">
        <f>(('BAR BB| Open rates'!BN25*0.8)*0.87)+25</f>
        <v>38792.199999999997</v>
      </c>
      <c r="AY26" s="57">
        <f>(('BAR BB| Open rates'!BO25*0.8)*0.87)+25</f>
        <v>37261</v>
      </c>
      <c r="AZ26" s="57">
        <f>(('BAR BB| Open rates'!BP25*0.8)*0.87)+25</f>
        <v>37261</v>
      </c>
    </row>
    <row r="27" spans="1:52" s="36" customFormat="1" ht="12" customHeight="1" x14ac:dyDescent="0.2">
      <c r="A27" s="261">
        <v>4</v>
      </c>
      <c r="B27" s="57">
        <f>(('BAR BB| Open rates'!R26*0.8)*0.87)+25</f>
        <v>42272.2</v>
      </c>
      <c r="C27" s="57">
        <f>(('BAR BB| Open rates'!S26*0.8)*0.87)+25</f>
        <v>42272.2</v>
      </c>
      <c r="D27" s="57">
        <f>(('BAR BB| Open rates'!T26*0.8)*0.87)+25</f>
        <v>42272.2</v>
      </c>
      <c r="E27" s="57">
        <f>(('BAR BB| Open rates'!U26*0.8)*0.87)+25</f>
        <v>42272.2</v>
      </c>
      <c r="F27" s="57">
        <f>(('BAR BB| Open rates'!V26*0.8)*0.87)+25</f>
        <v>42272.2</v>
      </c>
      <c r="G27" s="57">
        <f>(('BAR BB| Open rates'!W26*0.8)*0.87)+25</f>
        <v>43664.2</v>
      </c>
      <c r="H27" s="57">
        <f>(('BAR BB| Open rates'!X26*0.8)*0.87)+25</f>
        <v>43664.2</v>
      </c>
      <c r="I27" s="57">
        <f>(('BAR BB| Open rates'!Y26*0.8)*0.87)+25</f>
        <v>42272.2</v>
      </c>
      <c r="J27" s="57">
        <f>(('BAR BB| Open rates'!Z26*0.8)*0.87)+25</f>
        <v>42272.2</v>
      </c>
      <c r="K27" s="57">
        <f>(('BAR BB| Open rates'!AA26*0.8)*0.87)+25</f>
        <v>42272.2</v>
      </c>
      <c r="L27" s="57">
        <f>(('BAR BB| Open rates'!AB26*0.8)*0.87)+25</f>
        <v>42272.2</v>
      </c>
      <c r="M27" s="57">
        <f>(('BAR BB| Open rates'!AC26*0.8)*0.87)+25</f>
        <v>42272.2</v>
      </c>
      <c r="N27" s="57">
        <f>(('BAR BB| Open rates'!AD26*0.8)*0.87)+25</f>
        <v>43664.2</v>
      </c>
      <c r="O27" s="57">
        <f>(('BAR BB| Open rates'!AE26*0.8)*0.87)+25</f>
        <v>43664.2</v>
      </c>
      <c r="P27" s="57">
        <f>(('BAR BB| Open rates'!AF26*0.8)*0.87)+25</f>
        <v>42272.2</v>
      </c>
      <c r="Q27" s="57">
        <f>(('BAR BB| Open rates'!AG26*0.8)*0.87)+25</f>
        <v>42272.2</v>
      </c>
      <c r="R27" s="57">
        <f>(('BAR BB| Open rates'!AH26*0.8)*0.87)+25</f>
        <v>42272.2</v>
      </c>
      <c r="S27" s="57">
        <f>(('BAR BB| Open rates'!AI26*0.8)*0.87)+25</f>
        <v>42272.2</v>
      </c>
      <c r="T27" s="57">
        <f>(('BAR BB| Open rates'!AJ26*0.8)*0.87)+25</f>
        <v>42272.2</v>
      </c>
      <c r="U27" s="57">
        <f>(('BAR BB| Open rates'!AK26*0.8)*0.87)+25</f>
        <v>43664.2</v>
      </c>
      <c r="V27" s="57">
        <f>(('BAR BB| Open rates'!AL26*0.8)*0.87)+25</f>
        <v>43664.2</v>
      </c>
      <c r="W27" s="57">
        <f>(('BAR BB| Open rates'!AM26*0.8)*0.87)+25</f>
        <v>42272.2</v>
      </c>
      <c r="X27" s="57">
        <f>(('BAR BB| Open rates'!AN26*0.8)*0.87)+25</f>
        <v>42272.2</v>
      </c>
      <c r="Y27" s="57">
        <f>(('BAR BB| Open rates'!AO26*0.8)*0.87)+25</f>
        <v>42272.2</v>
      </c>
      <c r="Z27" s="57">
        <f>(('BAR BB| Open rates'!AP26*0.8)*0.87)+25</f>
        <v>42272.2</v>
      </c>
      <c r="AA27" s="57">
        <f>(('BAR BB| Open rates'!AQ26*0.8)*0.87)+25</f>
        <v>42272.2</v>
      </c>
      <c r="AB27" s="57">
        <f>(('BAR BB| Open rates'!AR26*0.8)*0.87)+25</f>
        <v>43664.2</v>
      </c>
      <c r="AC27" s="57">
        <f>(('BAR BB| Open rates'!AS26*0.8)*0.87)+25</f>
        <v>43664.2</v>
      </c>
      <c r="AD27" s="57">
        <f>(('BAR BB| Open rates'!AT26*0.8)*0.87)+25</f>
        <v>42272.2</v>
      </c>
      <c r="AE27" s="57">
        <f>(('BAR BB| Open rates'!AU26*0.8)*0.87)+25</f>
        <v>42272.2</v>
      </c>
      <c r="AF27" s="57">
        <f>(('BAR BB| Open rates'!AV26*0.8)*0.87)+25</f>
        <v>42272.2</v>
      </c>
      <c r="AG27" s="57">
        <f>(('BAR BB| Open rates'!AW26*0.8)*0.87)+25</f>
        <v>42272.2</v>
      </c>
      <c r="AH27" s="57">
        <f>(('BAR BB| Open rates'!AX26*0.8)*0.87)+25</f>
        <v>42272.2</v>
      </c>
      <c r="AI27" s="57">
        <f>(('BAR BB| Open rates'!AY26*0.8)*0.87)+25</f>
        <v>43664.2</v>
      </c>
      <c r="AJ27" s="57">
        <f>(('BAR BB| Open rates'!AZ26*0.8)*0.87)+25</f>
        <v>43664.2</v>
      </c>
      <c r="AK27" s="57">
        <f>(('BAR BB| Open rates'!BA26*0.8)*0.87)+25</f>
        <v>42272.2</v>
      </c>
      <c r="AL27" s="57">
        <f>(('BAR BB| Open rates'!BB26*0.8)*0.87)+25</f>
        <v>42272.2</v>
      </c>
      <c r="AM27" s="57">
        <f>(('BAR BB| Open rates'!BC26*0.8)*0.87)+25</f>
        <v>42272.2</v>
      </c>
      <c r="AN27" s="57">
        <f>(('BAR BB| Open rates'!BD26*0.8)*0.87)+25</f>
        <v>42272.2</v>
      </c>
      <c r="AO27" s="57">
        <f>(('BAR BB| Open rates'!BE26*0.8)*0.87)+25</f>
        <v>42272.2</v>
      </c>
      <c r="AP27" s="57">
        <f>(('BAR BB| Open rates'!BF26*0.8)*0.87)+25</f>
        <v>43664.2</v>
      </c>
      <c r="AQ27" s="57">
        <f>(('BAR BB| Open rates'!BG26*0.8)*0.87)+25</f>
        <v>43664.2</v>
      </c>
      <c r="AR27" s="57">
        <f>(('BAR BB| Open rates'!BH26*0.8)*0.87)+25</f>
        <v>40045</v>
      </c>
      <c r="AS27" s="57">
        <f>(('BAR BB| Open rates'!BI26*0.8)*0.87)+25</f>
        <v>40045</v>
      </c>
      <c r="AT27" s="57">
        <f>(('BAR BB| Open rates'!BJ26*0.8)*0.87)+25</f>
        <v>40045</v>
      </c>
      <c r="AU27" s="57">
        <f>(('BAR BB| Open rates'!BK26*0.8)*0.87)+25</f>
        <v>40045</v>
      </c>
      <c r="AV27" s="57">
        <f>(('BAR BB| Open rates'!BL26*0.8)*0.87)+25</f>
        <v>40045</v>
      </c>
      <c r="AW27" s="57">
        <f>(('BAR BB| Open rates'!BM26*0.8)*0.87)+25</f>
        <v>40880.199999999997</v>
      </c>
      <c r="AX27" s="57">
        <f>(('BAR BB| Open rates'!BN26*0.8)*0.87)+25</f>
        <v>40880.199999999997</v>
      </c>
      <c r="AY27" s="57">
        <f>(('BAR BB| Open rates'!BO26*0.8)*0.87)+25</f>
        <v>39349</v>
      </c>
      <c r="AZ27" s="57">
        <f>(('BAR BB| Open rates'!BP26*0.8)*0.87)+25</f>
        <v>39349</v>
      </c>
    </row>
    <row r="28" spans="1:52" s="36" customFormat="1" ht="12" customHeight="1" x14ac:dyDescent="0.2">
      <c r="A28" s="260"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row>
    <row r="29" spans="1:52" s="36" customFormat="1" ht="12" customHeight="1" x14ac:dyDescent="0.2">
      <c r="A29" s="261">
        <v>1</v>
      </c>
      <c r="B29" s="57">
        <f>(('BAR BB| Open rates'!R28*0.8)*0.87)+25</f>
        <v>37400.199999999997</v>
      </c>
      <c r="C29" s="57">
        <f>(('BAR BB| Open rates'!S28*0.8)*0.87)+25</f>
        <v>37400.199999999997</v>
      </c>
      <c r="D29" s="57">
        <f>(('BAR BB| Open rates'!T28*0.8)*0.87)+25</f>
        <v>37400.199999999997</v>
      </c>
      <c r="E29" s="57">
        <f>(('BAR BB| Open rates'!U28*0.8)*0.87)+25</f>
        <v>37400.199999999997</v>
      </c>
      <c r="F29" s="57">
        <f>(('BAR BB| Open rates'!V28*0.8)*0.87)+25</f>
        <v>37400.199999999997</v>
      </c>
      <c r="G29" s="57">
        <f>(('BAR BB| Open rates'!W28*0.8)*0.87)+25</f>
        <v>38792.199999999997</v>
      </c>
      <c r="H29" s="57">
        <f>(('BAR BB| Open rates'!X28*0.8)*0.87)+25</f>
        <v>38792.199999999997</v>
      </c>
      <c r="I29" s="57">
        <f>(('BAR BB| Open rates'!Y28*0.8)*0.87)+25</f>
        <v>37400.199999999997</v>
      </c>
      <c r="J29" s="57">
        <f>(('BAR BB| Open rates'!Z28*0.8)*0.87)+25</f>
        <v>37400.199999999997</v>
      </c>
      <c r="K29" s="57">
        <f>(('BAR BB| Open rates'!AA28*0.8)*0.87)+25</f>
        <v>37400.199999999997</v>
      </c>
      <c r="L29" s="57">
        <f>(('BAR BB| Open rates'!AB28*0.8)*0.87)+25</f>
        <v>37400.199999999997</v>
      </c>
      <c r="M29" s="57">
        <f>(('BAR BB| Open rates'!AC28*0.8)*0.87)+25</f>
        <v>37400.199999999997</v>
      </c>
      <c r="N29" s="57">
        <f>(('BAR BB| Open rates'!AD28*0.8)*0.87)+25</f>
        <v>38792.199999999997</v>
      </c>
      <c r="O29" s="57">
        <f>(('BAR BB| Open rates'!AE28*0.8)*0.87)+25</f>
        <v>38792.199999999997</v>
      </c>
      <c r="P29" s="57">
        <f>(('BAR BB| Open rates'!AF28*0.8)*0.87)+25</f>
        <v>37400.199999999997</v>
      </c>
      <c r="Q29" s="57">
        <f>(('BAR BB| Open rates'!AG28*0.8)*0.87)+25</f>
        <v>37400.199999999997</v>
      </c>
      <c r="R29" s="57">
        <f>(('BAR BB| Open rates'!AH28*0.8)*0.87)+25</f>
        <v>37400.199999999997</v>
      </c>
      <c r="S29" s="57">
        <f>(('BAR BB| Open rates'!AI28*0.8)*0.87)+25</f>
        <v>37400.199999999997</v>
      </c>
      <c r="T29" s="57">
        <f>(('BAR BB| Open rates'!AJ28*0.8)*0.87)+25</f>
        <v>37400.199999999997</v>
      </c>
      <c r="U29" s="57">
        <f>(('BAR BB| Open rates'!AK28*0.8)*0.87)+25</f>
        <v>38792.199999999997</v>
      </c>
      <c r="V29" s="57">
        <f>(('BAR BB| Open rates'!AL28*0.8)*0.87)+25</f>
        <v>38792.199999999997</v>
      </c>
      <c r="W29" s="57">
        <f>(('BAR BB| Open rates'!AM28*0.8)*0.87)+25</f>
        <v>37400.199999999997</v>
      </c>
      <c r="X29" s="57">
        <f>(('BAR BB| Open rates'!AN28*0.8)*0.87)+25</f>
        <v>37400.199999999997</v>
      </c>
      <c r="Y29" s="57">
        <f>(('BAR BB| Open rates'!AO28*0.8)*0.87)+25</f>
        <v>37400.199999999997</v>
      </c>
      <c r="Z29" s="57">
        <f>(('BAR BB| Open rates'!AP28*0.8)*0.87)+25</f>
        <v>37400.199999999997</v>
      </c>
      <c r="AA29" s="57">
        <f>(('BAR BB| Open rates'!AQ28*0.8)*0.87)+25</f>
        <v>37400.199999999997</v>
      </c>
      <c r="AB29" s="57">
        <f>(('BAR BB| Open rates'!AR28*0.8)*0.87)+25</f>
        <v>38792.199999999997</v>
      </c>
      <c r="AC29" s="57">
        <f>(('BAR BB| Open rates'!AS28*0.8)*0.87)+25</f>
        <v>38792.199999999997</v>
      </c>
      <c r="AD29" s="57">
        <f>(('BAR BB| Open rates'!AT28*0.8)*0.87)+25</f>
        <v>37400.199999999997</v>
      </c>
      <c r="AE29" s="57">
        <f>(('BAR BB| Open rates'!AU28*0.8)*0.87)+25</f>
        <v>37400.199999999997</v>
      </c>
      <c r="AF29" s="57">
        <f>(('BAR BB| Open rates'!AV28*0.8)*0.87)+25</f>
        <v>37400.199999999997</v>
      </c>
      <c r="AG29" s="57">
        <f>(('BAR BB| Open rates'!AW28*0.8)*0.87)+25</f>
        <v>37400.199999999997</v>
      </c>
      <c r="AH29" s="57">
        <f>(('BAR BB| Open rates'!AX28*0.8)*0.87)+25</f>
        <v>37400.199999999997</v>
      </c>
      <c r="AI29" s="57">
        <f>(('BAR BB| Open rates'!AY28*0.8)*0.87)+25</f>
        <v>38792.199999999997</v>
      </c>
      <c r="AJ29" s="57">
        <f>(('BAR BB| Open rates'!AZ28*0.8)*0.87)+25</f>
        <v>38792.199999999997</v>
      </c>
      <c r="AK29" s="57">
        <f>(('BAR BB| Open rates'!BA28*0.8)*0.87)+25</f>
        <v>37400.199999999997</v>
      </c>
      <c r="AL29" s="57">
        <f>(('BAR BB| Open rates'!BB28*0.8)*0.87)+25</f>
        <v>37400.199999999997</v>
      </c>
      <c r="AM29" s="57">
        <f>(('BAR BB| Open rates'!BC28*0.8)*0.87)+25</f>
        <v>37400.199999999997</v>
      </c>
      <c r="AN29" s="57">
        <f>(('BAR BB| Open rates'!BD28*0.8)*0.87)+25</f>
        <v>37400.199999999997</v>
      </c>
      <c r="AO29" s="57">
        <f>(('BAR BB| Open rates'!BE28*0.8)*0.87)+25</f>
        <v>37400.199999999997</v>
      </c>
      <c r="AP29" s="57">
        <f>(('BAR BB| Open rates'!BF28*0.8)*0.87)+25</f>
        <v>38792.199999999997</v>
      </c>
      <c r="AQ29" s="57">
        <f>(('BAR BB| Open rates'!BG28*0.8)*0.87)+25</f>
        <v>38792.199999999997</v>
      </c>
      <c r="AR29" s="57">
        <f>(('BAR BB| Open rates'!BH28*0.8)*0.87)+25</f>
        <v>35173</v>
      </c>
      <c r="AS29" s="57">
        <f>(('BAR BB| Open rates'!BI28*0.8)*0.87)+25</f>
        <v>35173</v>
      </c>
      <c r="AT29" s="57">
        <f>(('BAR BB| Open rates'!BJ28*0.8)*0.87)+25</f>
        <v>35173</v>
      </c>
      <c r="AU29" s="57">
        <f>(('BAR BB| Open rates'!BK28*0.8)*0.87)+25</f>
        <v>35173</v>
      </c>
      <c r="AV29" s="57">
        <f>(('BAR BB| Open rates'!BL28*0.8)*0.87)+25</f>
        <v>35173</v>
      </c>
      <c r="AW29" s="57">
        <f>(('BAR BB| Open rates'!BM28*0.8)*0.87)+25</f>
        <v>36008.199999999997</v>
      </c>
      <c r="AX29" s="57">
        <f>(('BAR BB| Open rates'!BN28*0.8)*0.87)+25</f>
        <v>36008.199999999997</v>
      </c>
      <c r="AY29" s="57">
        <f>(('BAR BB| Open rates'!BO28*0.8)*0.87)+25</f>
        <v>34477</v>
      </c>
      <c r="AZ29" s="57">
        <f>(('BAR BB| Open rates'!BP28*0.8)*0.87)+25</f>
        <v>34477</v>
      </c>
    </row>
    <row r="30" spans="1:52" s="36" customFormat="1" ht="12" customHeight="1" x14ac:dyDescent="0.2">
      <c r="A30" s="261">
        <v>2</v>
      </c>
      <c r="B30" s="57">
        <f>(('BAR BB| Open rates'!R29*0.8)*0.87)+25</f>
        <v>39488.199999999997</v>
      </c>
      <c r="C30" s="57">
        <f>(('BAR BB| Open rates'!S29*0.8)*0.87)+25</f>
        <v>39488.199999999997</v>
      </c>
      <c r="D30" s="57">
        <f>(('BAR BB| Open rates'!T29*0.8)*0.87)+25</f>
        <v>39488.199999999997</v>
      </c>
      <c r="E30" s="57">
        <f>(('BAR BB| Open rates'!U29*0.8)*0.87)+25</f>
        <v>39488.199999999997</v>
      </c>
      <c r="F30" s="57">
        <f>(('BAR BB| Open rates'!V29*0.8)*0.87)+25</f>
        <v>39488.199999999997</v>
      </c>
      <c r="G30" s="57">
        <f>(('BAR BB| Open rates'!W29*0.8)*0.87)+25</f>
        <v>40880.199999999997</v>
      </c>
      <c r="H30" s="57">
        <f>(('BAR BB| Open rates'!X29*0.8)*0.87)+25</f>
        <v>40880.199999999997</v>
      </c>
      <c r="I30" s="57">
        <f>(('BAR BB| Open rates'!Y29*0.8)*0.87)+25</f>
        <v>39488.199999999997</v>
      </c>
      <c r="J30" s="57">
        <f>(('BAR BB| Open rates'!Z29*0.8)*0.87)+25</f>
        <v>39488.199999999997</v>
      </c>
      <c r="K30" s="57">
        <f>(('BAR BB| Open rates'!AA29*0.8)*0.87)+25</f>
        <v>39488.199999999997</v>
      </c>
      <c r="L30" s="57">
        <f>(('BAR BB| Open rates'!AB29*0.8)*0.87)+25</f>
        <v>39488.199999999997</v>
      </c>
      <c r="M30" s="57">
        <f>(('BAR BB| Open rates'!AC29*0.8)*0.87)+25</f>
        <v>39488.199999999997</v>
      </c>
      <c r="N30" s="57">
        <f>(('BAR BB| Open rates'!AD29*0.8)*0.87)+25</f>
        <v>40880.199999999997</v>
      </c>
      <c r="O30" s="57">
        <f>(('BAR BB| Open rates'!AE29*0.8)*0.87)+25</f>
        <v>40880.199999999997</v>
      </c>
      <c r="P30" s="57">
        <f>(('BAR BB| Open rates'!AF29*0.8)*0.87)+25</f>
        <v>39488.199999999997</v>
      </c>
      <c r="Q30" s="57">
        <f>(('BAR BB| Open rates'!AG29*0.8)*0.87)+25</f>
        <v>39488.199999999997</v>
      </c>
      <c r="R30" s="57">
        <f>(('BAR BB| Open rates'!AH29*0.8)*0.87)+25</f>
        <v>39488.199999999997</v>
      </c>
      <c r="S30" s="57">
        <f>(('BAR BB| Open rates'!AI29*0.8)*0.87)+25</f>
        <v>39488.199999999997</v>
      </c>
      <c r="T30" s="57">
        <f>(('BAR BB| Open rates'!AJ29*0.8)*0.87)+25</f>
        <v>39488.199999999997</v>
      </c>
      <c r="U30" s="57">
        <f>(('BAR BB| Open rates'!AK29*0.8)*0.87)+25</f>
        <v>40880.199999999997</v>
      </c>
      <c r="V30" s="57">
        <f>(('BAR BB| Open rates'!AL29*0.8)*0.87)+25</f>
        <v>40880.199999999997</v>
      </c>
      <c r="W30" s="57">
        <f>(('BAR BB| Open rates'!AM29*0.8)*0.87)+25</f>
        <v>39488.199999999997</v>
      </c>
      <c r="X30" s="57">
        <f>(('BAR BB| Open rates'!AN29*0.8)*0.87)+25</f>
        <v>39488.199999999997</v>
      </c>
      <c r="Y30" s="57">
        <f>(('BAR BB| Open rates'!AO29*0.8)*0.87)+25</f>
        <v>39488.199999999997</v>
      </c>
      <c r="Z30" s="57">
        <f>(('BAR BB| Open rates'!AP29*0.8)*0.87)+25</f>
        <v>39488.199999999997</v>
      </c>
      <c r="AA30" s="57">
        <f>(('BAR BB| Open rates'!AQ29*0.8)*0.87)+25</f>
        <v>39488.199999999997</v>
      </c>
      <c r="AB30" s="57">
        <f>(('BAR BB| Open rates'!AR29*0.8)*0.87)+25</f>
        <v>40880.199999999997</v>
      </c>
      <c r="AC30" s="57">
        <f>(('BAR BB| Open rates'!AS29*0.8)*0.87)+25</f>
        <v>40880.199999999997</v>
      </c>
      <c r="AD30" s="57">
        <f>(('BAR BB| Open rates'!AT29*0.8)*0.87)+25</f>
        <v>39488.199999999997</v>
      </c>
      <c r="AE30" s="57">
        <f>(('BAR BB| Open rates'!AU29*0.8)*0.87)+25</f>
        <v>39488.199999999997</v>
      </c>
      <c r="AF30" s="57">
        <f>(('BAR BB| Open rates'!AV29*0.8)*0.87)+25</f>
        <v>39488.199999999997</v>
      </c>
      <c r="AG30" s="57">
        <f>(('BAR BB| Open rates'!AW29*0.8)*0.87)+25</f>
        <v>39488.199999999997</v>
      </c>
      <c r="AH30" s="57">
        <f>(('BAR BB| Open rates'!AX29*0.8)*0.87)+25</f>
        <v>39488.199999999997</v>
      </c>
      <c r="AI30" s="57">
        <f>(('BAR BB| Open rates'!AY29*0.8)*0.87)+25</f>
        <v>40880.199999999997</v>
      </c>
      <c r="AJ30" s="57">
        <f>(('BAR BB| Open rates'!AZ29*0.8)*0.87)+25</f>
        <v>40880.199999999997</v>
      </c>
      <c r="AK30" s="57">
        <f>(('BAR BB| Open rates'!BA29*0.8)*0.87)+25</f>
        <v>39488.199999999997</v>
      </c>
      <c r="AL30" s="57">
        <f>(('BAR BB| Open rates'!BB29*0.8)*0.87)+25</f>
        <v>39488.199999999997</v>
      </c>
      <c r="AM30" s="57">
        <f>(('BAR BB| Open rates'!BC29*0.8)*0.87)+25</f>
        <v>39488.199999999997</v>
      </c>
      <c r="AN30" s="57">
        <f>(('BAR BB| Open rates'!BD29*0.8)*0.87)+25</f>
        <v>39488.199999999997</v>
      </c>
      <c r="AO30" s="57">
        <f>(('BAR BB| Open rates'!BE29*0.8)*0.87)+25</f>
        <v>39488.199999999997</v>
      </c>
      <c r="AP30" s="57">
        <f>(('BAR BB| Open rates'!BF29*0.8)*0.87)+25</f>
        <v>40880.199999999997</v>
      </c>
      <c r="AQ30" s="57">
        <f>(('BAR BB| Open rates'!BG29*0.8)*0.87)+25</f>
        <v>40880.199999999997</v>
      </c>
      <c r="AR30" s="57">
        <f>(('BAR BB| Open rates'!BH29*0.8)*0.87)+25</f>
        <v>37261</v>
      </c>
      <c r="AS30" s="57">
        <f>(('BAR BB| Open rates'!BI29*0.8)*0.87)+25</f>
        <v>37261</v>
      </c>
      <c r="AT30" s="57">
        <f>(('BAR BB| Open rates'!BJ29*0.8)*0.87)+25</f>
        <v>37261</v>
      </c>
      <c r="AU30" s="57">
        <f>(('BAR BB| Open rates'!BK29*0.8)*0.87)+25</f>
        <v>37261</v>
      </c>
      <c r="AV30" s="57">
        <f>(('BAR BB| Open rates'!BL29*0.8)*0.87)+25</f>
        <v>37261</v>
      </c>
      <c r="AW30" s="57">
        <f>(('BAR BB| Open rates'!BM29*0.8)*0.87)+25</f>
        <v>38096.199999999997</v>
      </c>
      <c r="AX30" s="57">
        <f>(('BAR BB| Open rates'!BN29*0.8)*0.87)+25</f>
        <v>38096.199999999997</v>
      </c>
      <c r="AY30" s="57">
        <f>(('BAR BB| Open rates'!BO29*0.8)*0.87)+25</f>
        <v>36565</v>
      </c>
      <c r="AZ30" s="57">
        <f>(('BAR BB| Open rates'!BP29*0.8)*0.87)+25</f>
        <v>36565</v>
      </c>
    </row>
    <row r="31" spans="1:52" s="36" customFormat="1" ht="12" customHeight="1" x14ac:dyDescent="0.2">
      <c r="A31" s="261">
        <v>3</v>
      </c>
      <c r="B31" s="57">
        <f>(('BAR BB| Open rates'!R30*0.8)*0.87)+25</f>
        <v>41576.199999999997</v>
      </c>
      <c r="C31" s="57">
        <f>(('BAR BB| Open rates'!S30*0.8)*0.87)+25</f>
        <v>41576.199999999997</v>
      </c>
      <c r="D31" s="57">
        <f>(('BAR BB| Open rates'!T30*0.8)*0.87)+25</f>
        <v>41576.199999999997</v>
      </c>
      <c r="E31" s="57">
        <f>(('BAR BB| Open rates'!U30*0.8)*0.87)+25</f>
        <v>41576.199999999997</v>
      </c>
      <c r="F31" s="57">
        <f>(('BAR BB| Open rates'!V30*0.8)*0.87)+25</f>
        <v>41576.199999999997</v>
      </c>
      <c r="G31" s="57">
        <f>(('BAR BB| Open rates'!W30*0.8)*0.87)+25</f>
        <v>42968.2</v>
      </c>
      <c r="H31" s="57">
        <f>(('BAR BB| Open rates'!X30*0.8)*0.87)+25</f>
        <v>42968.2</v>
      </c>
      <c r="I31" s="57">
        <f>(('BAR BB| Open rates'!Y30*0.8)*0.87)+25</f>
        <v>41576.199999999997</v>
      </c>
      <c r="J31" s="57">
        <f>(('BAR BB| Open rates'!Z30*0.8)*0.87)+25</f>
        <v>41576.199999999997</v>
      </c>
      <c r="K31" s="57">
        <f>(('BAR BB| Open rates'!AA30*0.8)*0.87)+25</f>
        <v>41576.199999999997</v>
      </c>
      <c r="L31" s="57">
        <f>(('BAR BB| Open rates'!AB30*0.8)*0.87)+25</f>
        <v>41576.199999999997</v>
      </c>
      <c r="M31" s="57">
        <f>(('BAR BB| Open rates'!AC30*0.8)*0.87)+25</f>
        <v>41576.199999999997</v>
      </c>
      <c r="N31" s="57">
        <f>(('BAR BB| Open rates'!AD30*0.8)*0.87)+25</f>
        <v>42968.2</v>
      </c>
      <c r="O31" s="57">
        <f>(('BAR BB| Open rates'!AE30*0.8)*0.87)+25</f>
        <v>42968.2</v>
      </c>
      <c r="P31" s="57">
        <f>(('BAR BB| Open rates'!AF30*0.8)*0.87)+25</f>
        <v>41576.199999999997</v>
      </c>
      <c r="Q31" s="57">
        <f>(('BAR BB| Open rates'!AG30*0.8)*0.87)+25</f>
        <v>41576.199999999997</v>
      </c>
      <c r="R31" s="57">
        <f>(('BAR BB| Open rates'!AH30*0.8)*0.87)+25</f>
        <v>41576.199999999997</v>
      </c>
      <c r="S31" s="57">
        <f>(('BAR BB| Open rates'!AI30*0.8)*0.87)+25</f>
        <v>41576.199999999997</v>
      </c>
      <c r="T31" s="57">
        <f>(('BAR BB| Open rates'!AJ30*0.8)*0.87)+25</f>
        <v>41576.199999999997</v>
      </c>
      <c r="U31" s="57">
        <f>(('BAR BB| Open rates'!AK30*0.8)*0.87)+25</f>
        <v>42968.2</v>
      </c>
      <c r="V31" s="57">
        <f>(('BAR BB| Open rates'!AL30*0.8)*0.87)+25</f>
        <v>42968.2</v>
      </c>
      <c r="W31" s="57">
        <f>(('BAR BB| Open rates'!AM30*0.8)*0.87)+25</f>
        <v>41576.199999999997</v>
      </c>
      <c r="X31" s="57">
        <f>(('BAR BB| Open rates'!AN30*0.8)*0.87)+25</f>
        <v>41576.199999999997</v>
      </c>
      <c r="Y31" s="57">
        <f>(('BAR BB| Open rates'!AO30*0.8)*0.87)+25</f>
        <v>41576.199999999997</v>
      </c>
      <c r="Z31" s="57">
        <f>(('BAR BB| Open rates'!AP30*0.8)*0.87)+25</f>
        <v>41576.199999999997</v>
      </c>
      <c r="AA31" s="57">
        <f>(('BAR BB| Open rates'!AQ30*0.8)*0.87)+25</f>
        <v>41576.199999999997</v>
      </c>
      <c r="AB31" s="57">
        <f>(('BAR BB| Open rates'!AR30*0.8)*0.87)+25</f>
        <v>42968.2</v>
      </c>
      <c r="AC31" s="57">
        <f>(('BAR BB| Open rates'!AS30*0.8)*0.87)+25</f>
        <v>42968.2</v>
      </c>
      <c r="AD31" s="57">
        <f>(('BAR BB| Open rates'!AT30*0.8)*0.87)+25</f>
        <v>41576.199999999997</v>
      </c>
      <c r="AE31" s="57">
        <f>(('BAR BB| Open rates'!AU30*0.8)*0.87)+25</f>
        <v>41576.199999999997</v>
      </c>
      <c r="AF31" s="57">
        <f>(('BAR BB| Open rates'!AV30*0.8)*0.87)+25</f>
        <v>41576.199999999997</v>
      </c>
      <c r="AG31" s="57">
        <f>(('BAR BB| Open rates'!AW30*0.8)*0.87)+25</f>
        <v>41576.199999999997</v>
      </c>
      <c r="AH31" s="57">
        <f>(('BAR BB| Open rates'!AX30*0.8)*0.87)+25</f>
        <v>41576.199999999997</v>
      </c>
      <c r="AI31" s="57">
        <f>(('BAR BB| Open rates'!AY30*0.8)*0.87)+25</f>
        <v>42968.2</v>
      </c>
      <c r="AJ31" s="57">
        <f>(('BAR BB| Open rates'!AZ30*0.8)*0.87)+25</f>
        <v>42968.2</v>
      </c>
      <c r="AK31" s="57">
        <f>(('BAR BB| Open rates'!BA30*0.8)*0.87)+25</f>
        <v>41576.199999999997</v>
      </c>
      <c r="AL31" s="57">
        <f>(('BAR BB| Open rates'!BB30*0.8)*0.87)+25</f>
        <v>41576.199999999997</v>
      </c>
      <c r="AM31" s="57">
        <f>(('BAR BB| Open rates'!BC30*0.8)*0.87)+25</f>
        <v>41576.199999999997</v>
      </c>
      <c r="AN31" s="57">
        <f>(('BAR BB| Open rates'!BD30*0.8)*0.87)+25</f>
        <v>41576.199999999997</v>
      </c>
      <c r="AO31" s="57">
        <f>(('BAR BB| Open rates'!BE30*0.8)*0.87)+25</f>
        <v>41576.199999999997</v>
      </c>
      <c r="AP31" s="57">
        <f>(('BAR BB| Open rates'!BF30*0.8)*0.87)+25</f>
        <v>42968.2</v>
      </c>
      <c r="AQ31" s="57">
        <f>(('BAR BB| Open rates'!BG30*0.8)*0.87)+25</f>
        <v>42968.2</v>
      </c>
      <c r="AR31" s="57">
        <f>(('BAR BB| Open rates'!BH30*0.8)*0.87)+25</f>
        <v>39349</v>
      </c>
      <c r="AS31" s="57">
        <f>(('BAR BB| Open rates'!BI30*0.8)*0.87)+25</f>
        <v>39349</v>
      </c>
      <c r="AT31" s="57">
        <f>(('BAR BB| Open rates'!BJ30*0.8)*0.87)+25</f>
        <v>39349</v>
      </c>
      <c r="AU31" s="57">
        <f>(('BAR BB| Open rates'!BK30*0.8)*0.87)+25</f>
        <v>39349</v>
      </c>
      <c r="AV31" s="57">
        <f>(('BAR BB| Open rates'!BL30*0.8)*0.87)+25</f>
        <v>39349</v>
      </c>
      <c r="AW31" s="57">
        <f>(('BAR BB| Open rates'!BM30*0.8)*0.87)+25</f>
        <v>40184.199999999997</v>
      </c>
      <c r="AX31" s="57">
        <f>(('BAR BB| Open rates'!BN30*0.8)*0.87)+25</f>
        <v>40184.199999999997</v>
      </c>
      <c r="AY31" s="57">
        <f>(('BAR BB| Open rates'!BO30*0.8)*0.87)+25</f>
        <v>38653</v>
      </c>
      <c r="AZ31" s="57">
        <f>(('BAR BB| Open rates'!BP30*0.8)*0.87)+25</f>
        <v>38653</v>
      </c>
    </row>
    <row r="32" spans="1:52" s="36" customFormat="1" ht="12" customHeight="1" x14ac:dyDescent="0.2">
      <c r="A32" s="261">
        <v>4</v>
      </c>
      <c r="B32" s="57">
        <f>(('BAR BB| Open rates'!R31*0.8)*0.87)+25</f>
        <v>43664.2</v>
      </c>
      <c r="C32" s="57">
        <f>(('BAR BB| Open rates'!S31*0.8)*0.87)+25</f>
        <v>43664.2</v>
      </c>
      <c r="D32" s="57">
        <f>(('BAR BB| Open rates'!T31*0.8)*0.87)+25</f>
        <v>43664.2</v>
      </c>
      <c r="E32" s="57">
        <f>(('BAR BB| Open rates'!U31*0.8)*0.87)+25</f>
        <v>43664.2</v>
      </c>
      <c r="F32" s="57">
        <f>(('BAR BB| Open rates'!V31*0.8)*0.87)+25</f>
        <v>43664.2</v>
      </c>
      <c r="G32" s="57">
        <f>(('BAR BB| Open rates'!W31*0.8)*0.87)+25</f>
        <v>45056.2</v>
      </c>
      <c r="H32" s="57">
        <f>(('BAR BB| Open rates'!X31*0.8)*0.87)+25</f>
        <v>45056.2</v>
      </c>
      <c r="I32" s="57">
        <f>(('BAR BB| Open rates'!Y31*0.8)*0.87)+25</f>
        <v>43664.2</v>
      </c>
      <c r="J32" s="57">
        <f>(('BAR BB| Open rates'!Z31*0.8)*0.87)+25</f>
        <v>43664.2</v>
      </c>
      <c r="K32" s="57">
        <f>(('BAR BB| Open rates'!AA31*0.8)*0.87)+25</f>
        <v>43664.2</v>
      </c>
      <c r="L32" s="57">
        <f>(('BAR BB| Open rates'!AB31*0.8)*0.87)+25</f>
        <v>43664.2</v>
      </c>
      <c r="M32" s="57">
        <f>(('BAR BB| Open rates'!AC31*0.8)*0.87)+25</f>
        <v>43664.2</v>
      </c>
      <c r="N32" s="57">
        <f>(('BAR BB| Open rates'!AD31*0.8)*0.87)+25</f>
        <v>45056.2</v>
      </c>
      <c r="O32" s="57">
        <f>(('BAR BB| Open rates'!AE31*0.8)*0.87)+25</f>
        <v>45056.2</v>
      </c>
      <c r="P32" s="57">
        <f>(('BAR BB| Open rates'!AF31*0.8)*0.87)+25</f>
        <v>43664.2</v>
      </c>
      <c r="Q32" s="57">
        <f>(('BAR BB| Open rates'!AG31*0.8)*0.87)+25</f>
        <v>43664.2</v>
      </c>
      <c r="R32" s="57">
        <f>(('BAR BB| Open rates'!AH31*0.8)*0.87)+25</f>
        <v>43664.2</v>
      </c>
      <c r="S32" s="57">
        <f>(('BAR BB| Open rates'!AI31*0.8)*0.87)+25</f>
        <v>43664.2</v>
      </c>
      <c r="T32" s="57">
        <f>(('BAR BB| Open rates'!AJ31*0.8)*0.87)+25</f>
        <v>43664.2</v>
      </c>
      <c r="U32" s="57">
        <f>(('BAR BB| Open rates'!AK31*0.8)*0.87)+25</f>
        <v>45056.2</v>
      </c>
      <c r="V32" s="57">
        <f>(('BAR BB| Open rates'!AL31*0.8)*0.87)+25</f>
        <v>45056.2</v>
      </c>
      <c r="W32" s="57">
        <f>(('BAR BB| Open rates'!AM31*0.8)*0.87)+25</f>
        <v>43664.2</v>
      </c>
      <c r="X32" s="57">
        <f>(('BAR BB| Open rates'!AN31*0.8)*0.87)+25</f>
        <v>43664.2</v>
      </c>
      <c r="Y32" s="57">
        <f>(('BAR BB| Open rates'!AO31*0.8)*0.87)+25</f>
        <v>43664.2</v>
      </c>
      <c r="Z32" s="57">
        <f>(('BAR BB| Open rates'!AP31*0.8)*0.87)+25</f>
        <v>43664.2</v>
      </c>
      <c r="AA32" s="57">
        <f>(('BAR BB| Open rates'!AQ31*0.8)*0.87)+25</f>
        <v>43664.2</v>
      </c>
      <c r="AB32" s="57">
        <f>(('BAR BB| Open rates'!AR31*0.8)*0.87)+25</f>
        <v>45056.2</v>
      </c>
      <c r="AC32" s="57">
        <f>(('BAR BB| Open rates'!AS31*0.8)*0.87)+25</f>
        <v>45056.2</v>
      </c>
      <c r="AD32" s="57">
        <f>(('BAR BB| Open rates'!AT31*0.8)*0.87)+25</f>
        <v>43664.2</v>
      </c>
      <c r="AE32" s="57">
        <f>(('BAR BB| Open rates'!AU31*0.8)*0.87)+25</f>
        <v>43664.2</v>
      </c>
      <c r="AF32" s="57">
        <f>(('BAR BB| Open rates'!AV31*0.8)*0.87)+25</f>
        <v>43664.2</v>
      </c>
      <c r="AG32" s="57">
        <f>(('BAR BB| Open rates'!AW31*0.8)*0.87)+25</f>
        <v>43664.2</v>
      </c>
      <c r="AH32" s="57">
        <f>(('BAR BB| Open rates'!AX31*0.8)*0.87)+25</f>
        <v>43664.2</v>
      </c>
      <c r="AI32" s="57">
        <f>(('BAR BB| Open rates'!AY31*0.8)*0.87)+25</f>
        <v>45056.2</v>
      </c>
      <c r="AJ32" s="57">
        <f>(('BAR BB| Open rates'!AZ31*0.8)*0.87)+25</f>
        <v>45056.2</v>
      </c>
      <c r="AK32" s="57">
        <f>(('BAR BB| Open rates'!BA31*0.8)*0.87)+25</f>
        <v>43664.2</v>
      </c>
      <c r="AL32" s="57">
        <f>(('BAR BB| Open rates'!BB31*0.8)*0.87)+25</f>
        <v>43664.2</v>
      </c>
      <c r="AM32" s="57">
        <f>(('BAR BB| Open rates'!BC31*0.8)*0.87)+25</f>
        <v>43664.2</v>
      </c>
      <c r="AN32" s="57">
        <f>(('BAR BB| Open rates'!BD31*0.8)*0.87)+25</f>
        <v>43664.2</v>
      </c>
      <c r="AO32" s="57">
        <f>(('BAR BB| Open rates'!BE31*0.8)*0.87)+25</f>
        <v>43664.2</v>
      </c>
      <c r="AP32" s="57">
        <f>(('BAR BB| Open rates'!BF31*0.8)*0.87)+25</f>
        <v>45056.2</v>
      </c>
      <c r="AQ32" s="57">
        <f>(('BAR BB| Open rates'!BG31*0.8)*0.87)+25</f>
        <v>45056.2</v>
      </c>
      <c r="AR32" s="57">
        <f>(('BAR BB| Open rates'!BH31*0.8)*0.87)+25</f>
        <v>41437</v>
      </c>
      <c r="AS32" s="57">
        <f>(('BAR BB| Open rates'!BI31*0.8)*0.87)+25</f>
        <v>41437</v>
      </c>
      <c r="AT32" s="57">
        <f>(('BAR BB| Open rates'!BJ31*0.8)*0.87)+25</f>
        <v>41437</v>
      </c>
      <c r="AU32" s="57">
        <f>(('BAR BB| Open rates'!BK31*0.8)*0.87)+25</f>
        <v>41437</v>
      </c>
      <c r="AV32" s="57">
        <f>(('BAR BB| Open rates'!BL31*0.8)*0.87)+25</f>
        <v>41437</v>
      </c>
      <c r="AW32" s="57">
        <f>(('BAR BB| Open rates'!BM31*0.8)*0.87)+25</f>
        <v>42272.2</v>
      </c>
      <c r="AX32" s="57">
        <f>(('BAR BB| Open rates'!BN31*0.8)*0.87)+25</f>
        <v>42272.2</v>
      </c>
      <c r="AY32" s="57">
        <f>(('BAR BB| Open rates'!BO31*0.8)*0.87)+25</f>
        <v>40741</v>
      </c>
      <c r="AZ32" s="57">
        <f>(('BAR BB| Open rates'!BP31*0.8)*0.87)+25</f>
        <v>40741</v>
      </c>
    </row>
    <row r="33" spans="1:52" s="36" customFormat="1" ht="12" customHeight="1" x14ac:dyDescent="0.2">
      <c r="A33" s="260"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row>
    <row r="34" spans="1:52" s="36" customFormat="1" ht="12" customHeight="1" x14ac:dyDescent="0.2">
      <c r="A34" s="261">
        <v>1</v>
      </c>
      <c r="B34" s="57">
        <f>(('BAR BB| Open rates'!R33*0.8)*0.87)+25</f>
        <v>52781.8</v>
      </c>
      <c r="C34" s="57">
        <f>(('BAR BB| Open rates'!S33*0.8)*0.87)+25</f>
        <v>52781.8</v>
      </c>
      <c r="D34" s="57">
        <f>(('BAR BB| Open rates'!T33*0.8)*0.87)+25</f>
        <v>52781.8</v>
      </c>
      <c r="E34" s="57">
        <f>(('BAR BB| Open rates'!U33*0.8)*0.87)+25</f>
        <v>52781.8</v>
      </c>
      <c r="F34" s="57">
        <f>(('BAR BB| Open rates'!V33*0.8)*0.87)+25</f>
        <v>52781.8</v>
      </c>
      <c r="G34" s="57">
        <f>(('BAR BB| Open rates'!W33*0.8)*0.87)+25</f>
        <v>54173.8</v>
      </c>
      <c r="H34" s="57">
        <f>(('BAR BB| Open rates'!X33*0.8)*0.87)+25</f>
        <v>54173.8</v>
      </c>
      <c r="I34" s="57">
        <f>(('BAR BB| Open rates'!Y33*0.8)*0.87)+25</f>
        <v>52781.8</v>
      </c>
      <c r="J34" s="57">
        <f>(('BAR BB| Open rates'!Z33*0.8)*0.87)+25</f>
        <v>52781.8</v>
      </c>
      <c r="K34" s="57">
        <f>(('BAR BB| Open rates'!AA33*0.8)*0.87)+25</f>
        <v>52781.8</v>
      </c>
      <c r="L34" s="57">
        <f>(('BAR BB| Open rates'!AB33*0.8)*0.87)+25</f>
        <v>52781.8</v>
      </c>
      <c r="M34" s="57">
        <f>(('BAR BB| Open rates'!AC33*0.8)*0.87)+25</f>
        <v>52781.8</v>
      </c>
      <c r="N34" s="57">
        <f>(('BAR BB| Open rates'!AD33*0.8)*0.87)+25</f>
        <v>54173.8</v>
      </c>
      <c r="O34" s="57">
        <f>(('BAR BB| Open rates'!AE33*0.8)*0.87)+25</f>
        <v>54173.8</v>
      </c>
      <c r="P34" s="57">
        <f>(('BAR BB| Open rates'!AF33*0.8)*0.87)+25</f>
        <v>52781.8</v>
      </c>
      <c r="Q34" s="57">
        <f>(('BAR BB| Open rates'!AG33*0.8)*0.87)+25</f>
        <v>52781.8</v>
      </c>
      <c r="R34" s="57">
        <f>(('BAR BB| Open rates'!AH33*0.8)*0.87)+25</f>
        <v>52781.8</v>
      </c>
      <c r="S34" s="57">
        <f>(('BAR BB| Open rates'!AI33*0.8)*0.87)+25</f>
        <v>52781.8</v>
      </c>
      <c r="T34" s="57">
        <f>(('BAR BB| Open rates'!AJ33*0.8)*0.87)+25</f>
        <v>52781.8</v>
      </c>
      <c r="U34" s="57">
        <f>(('BAR BB| Open rates'!AK33*0.8)*0.87)+25</f>
        <v>54173.8</v>
      </c>
      <c r="V34" s="57">
        <f>(('BAR BB| Open rates'!AL33*0.8)*0.87)+25</f>
        <v>54173.8</v>
      </c>
      <c r="W34" s="57">
        <f>(('BAR BB| Open rates'!AM33*0.8)*0.87)+25</f>
        <v>52781.8</v>
      </c>
      <c r="X34" s="57">
        <f>(('BAR BB| Open rates'!AN33*0.8)*0.87)+25</f>
        <v>52781.8</v>
      </c>
      <c r="Y34" s="57">
        <f>(('BAR BB| Open rates'!AO33*0.8)*0.87)+25</f>
        <v>52781.8</v>
      </c>
      <c r="Z34" s="57">
        <f>(('BAR BB| Open rates'!AP33*0.8)*0.87)+25</f>
        <v>52781.8</v>
      </c>
      <c r="AA34" s="57">
        <f>(('BAR BB| Open rates'!AQ33*0.8)*0.87)+25</f>
        <v>52781.8</v>
      </c>
      <c r="AB34" s="57">
        <f>(('BAR BB| Open rates'!AR33*0.8)*0.87)+25</f>
        <v>54173.8</v>
      </c>
      <c r="AC34" s="57">
        <f>(('BAR BB| Open rates'!AS33*0.8)*0.87)+25</f>
        <v>54173.8</v>
      </c>
      <c r="AD34" s="57">
        <f>(('BAR BB| Open rates'!AT33*0.8)*0.87)+25</f>
        <v>52781.8</v>
      </c>
      <c r="AE34" s="57">
        <f>(('BAR BB| Open rates'!AU33*0.8)*0.87)+25</f>
        <v>52781.8</v>
      </c>
      <c r="AF34" s="57">
        <f>(('BAR BB| Open rates'!AV33*0.8)*0.87)+25</f>
        <v>52781.8</v>
      </c>
      <c r="AG34" s="57">
        <f>(('BAR BB| Open rates'!AW33*0.8)*0.87)+25</f>
        <v>52781.8</v>
      </c>
      <c r="AH34" s="57">
        <f>(('BAR BB| Open rates'!AX33*0.8)*0.87)+25</f>
        <v>52781.8</v>
      </c>
      <c r="AI34" s="57">
        <f>(('BAR BB| Open rates'!AY33*0.8)*0.87)+25</f>
        <v>54173.8</v>
      </c>
      <c r="AJ34" s="57">
        <f>(('BAR BB| Open rates'!AZ33*0.8)*0.87)+25</f>
        <v>54173.8</v>
      </c>
      <c r="AK34" s="57">
        <f>(('BAR BB| Open rates'!BA33*0.8)*0.87)+25</f>
        <v>52781.8</v>
      </c>
      <c r="AL34" s="57">
        <f>(('BAR BB| Open rates'!BB33*0.8)*0.87)+25</f>
        <v>52781.8</v>
      </c>
      <c r="AM34" s="57">
        <f>(('BAR BB| Open rates'!BC33*0.8)*0.87)+25</f>
        <v>52781.8</v>
      </c>
      <c r="AN34" s="57">
        <f>(('BAR BB| Open rates'!BD33*0.8)*0.87)+25</f>
        <v>52781.8</v>
      </c>
      <c r="AO34" s="57">
        <f>(('BAR BB| Open rates'!BE33*0.8)*0.87)+25</f>
        <v>52781.8</v>
      </c>
      <c r="AP34" s="57">
        <f>(('BAR BB| Open rates'!BF33*0.8)*0.87)+25</f>
        <v>54173.8</v>
      </c>
      <c r="AQ34" s="57">
        <f>(('BAR BB| Open rates'!BG33*0.8)*0.87)+25</f>
        <v>54173.8</v>
      </c>
      <c r="AR34" s="57">
        <f>(('BAR BB| Open rates'!BH33*0.8)*0.87)+25</f>
        <v>50554.6</v>
      </c>
      <c r="AS34" s="57">
        <f>(('BAR BB| Open rates'!BI33*0.8)*0.87)+25</f>
        <v>50554.6</v>
      </c>
      <c r="AT34" s="57">
        <f>(('BAR BB| Open rates'!BJ33*0.8)*0.87)+25</f>
        <v>50554.6</v>
      </c>
      <c r="AU34" s="57">
        <f>(('BAR BB| Open rates'!BK33*0.8)*0.87)+25</f>
        <v>50554.6</v>
      </c>
      <c r="AV34" s="57">
        <f>(('BAR BB| Open rates'!BL33*0.8)*0.87)+25</f>
        <v>50554.6</v>
      </c>
      <c r="AW34" s="57">
        <f>(('BAR BB| Open rates'!BM33*0.8)*0.87)+25</f>
        <v>51389.8</v>
      </c>
      <c r="AX34" s="57">
        <f>(('BAR BB| Open rates'!BN33*0.8)*0.87)+25</f>
        <v>51389.8</v>
      </c>
      <c r="AY34" s="57">
        <f>(('BAR BB| Open rates'!BO33*0.8)*0.87)+25</f>
        <v>49858.6</v>
      </c>
      <c r="AZ34" s="57">
        <f>(('BAR BB| Open rates'!BP33*0.8)*0.87)+25</f>
        <v>49858.6</v>
      </c>
    </row>
    <row r="35" spans="1:52" s="36" customFormat="1" ht="12" customHeight="1" x14ac:dyDescent="0.2">
      <c r="A35" s="261">
        <v>2</v>
      </c>
      <c r="B35" s="57">
        <f>(('BAR BB| Open rates'!R34*0.8)*0.87)+25</f>
        <v>54869.8</v>
      </c>
      <c r="C35" s="57">
        <f>(('BAR BB| Open rates'!S34*0.8)*0.87)+25</f>
        <v>54869.8</v>
      </c>
      <c r="D35" s="57">
        <f>(('BAR BB| Open rates'!T34*0.8)*0.87)+25</f>
        <v>54869.8</v>
      </c>
      <c r="E35" s="57">
        <f>(('BAR BB| Open rates'!U34*0.8)*0.87)+25</f>
        <v>54869.8</v>
      </c>
      <c r="F35" s="57">
        <f>(('BAR BB| Open rates'!V34*0.8)*0.87)+25</f>
        <v>54869.8</v>
      </c>
      <c r="G35" s="57">
        <f>(('BAR BB| Open rates'!W34*0.8)*0.87)+25</f>
        <v>56261.8</v>
      </c>
      <c r="H35" s="57">
        <f>(('BAR BB| Open rates'!X34*0.8)*0.87)+25</f>
        <v>56261.8</v>
      </c>
      <c r="I35" s="57">
        <f>(('BAR BB| Open rates'!Y34*0.8)*0.87)+25</f>
        <v>54869.8</v>
      </c>
      <c r="J35" s="57">
        <f>(('BAR BB| Open rates'!Z34*0.8)*0.87)+25</f>
        <v>54869.8</v>
      </c>
      <c r="K35" s="57">
        <f>(('BAR BB| Open rates'!AA34*0.8)*0.87)+25</f>
        <v>54869.8</v>
      </c>
      <c r="L35" s="57">
        <f>(('BAR BB| Open rates'!AB34*0.8)*0.87)+25</f>
        <v>54869.8</v>
      </c>
      <c r="M35" s="57">
        <f>(('BAR BB| Open rates'!AC34*0.8)*0.87)+25</f>
        <v>54869.8</v>
      </c>
      <c r="N35" s="57">
        <f>(('BAR BB| Open rates'!AD34*0.8)*0.87)+25</f>
        <v>56261.8</v>
      </c>
      <c r="O35" s="57">
        <f>(('BAR BB| Open rates'!AE34*0.8)*0.87)+25</f>
        <v>56261.8</v>
      </c>
      <c r="P35" s="57">
        <f>(('BAR BB| Open rates'!AF34*0.8)*0.87)+25</f>
        <v>54869.8</v>
      </c>
      <c r="Q35" s="57">
        <f>(('BAR BB| Open rates'!AG34*0.8)*0.87)+25</f>
        <v>54869.8</v>
      </c>
      <c r="R35" s="57">
        <f>(('BAR BB| Open rates'!AH34*0.8)*0.87)+25</f>
        <v>54869.8</v>
      </c>
      <c r="S35" s="57">
        <f>(('BAR BB| Open rates'!AI34*0.8)*0.87)+25</f>
        <v>54869.8</v>
      </c>
      <c r="T35" s="57">
        <f>(('BAR BB| Open rates'!AJ34*0.8)*0.87)+25</f>
        <v>54869.8</v>
      </c>
      <c r="U35" s="57">
        <f>(('BAR BB| Open rates'!AK34*0.8)*0.87)+25</f>
        <v>56261.8</v>
      </c>
      <c r="V35" s="57">
        <f>(('BAR BB| Open rates'!AL34*0.8)*0.87)+25</f>
        <v>56261.8</v>
      </c>
      <c r="W35" s="57">
        <f>(('BAR BB| Open rates'!AM34*0.8)*0.87)+25</f>
        <v>54869.8</v>
      </c>
      <c r="X35" s="57">
        <f>(('BAR BB| Open rates'!AN34*0.8)*0.87)+25</f>
        <v>54869.8</v>
      </c>
      <c r="Y35" s="57">
        <f>(('BAR BB| Open rates'!AO34*0.8)*0.87)+25</f>
        <v>54869.8</v>
      </c>
      <c r="Z35" s="57">
        <f>(('BAR BB| Open rates'!AP34*0.8)*0.87)+25</f>
        <v>54869.8</v>
      </c>
      <c r="AA35" s="57">
        <f>(('BAR BB| Open rates'!AQ34*0.8)*0.87)+25</f>
        <v>54869.8</v>
      </c>
      <c r="AB35" s="57">
        <f>(('BAR BB| Open rates'!AR34*0.8)*0.87)+25</f>
        <v>56261.8</v>
      </c>
      <c r="AC35" s="57">
        <f>(('BAR BB| Open rates'!AS34*0.8)*0.87)+25</f>
        <v>56261.8</v>
      </c>
      <c r="AD35" s="57">
        <f>(('BAR BB| Open rates'!AT34*0.8)*0.87)+25</f>
        <v>54869.8</v>
      </c>
      <c r="AE35" s="57">
        <f>(('BAR BB| Open rates'!AU34*0.8)*0.87)+25</f>
        <v>54869.8</v>
      </c>
      <c r="AF35" s="57">
        <f>(('BAR BB| Open rates'!AV34*0.8)*0.87)+25</f>
        <v>54869.8</v>
      </c>
      <c r="AG35" s="57">
        <f>(('BAR BB| Open rates'!AW34*0.8)*0.87)+25</f>
        <v>54869.8</v>
      </c>
      <c r="AH35" s="57">
        <f>(('BAR BB| Open rates'!AX34*0.8)*0.87)+25</f>
        <v>54869.8</v>
      </c>
      <c r="AI35" s="57">
        <f>(('BAR BB| Open rates'!AY34*0.8)*0.87)+25</f>
        <v>56261.8</v>
      </c>
      <c r="AJ35" s="57">
        <f>(('BAR BB| Open rates'!AZ34*0.8)*0.87)+25</f>
        <v>56261.8</v>
      </c>
      <c r="AK35" s="57">
        <f>(('BAR BB| Open rates'!BA34*0.8)*0.87)+25</f>
        <v>54869.8</v>
      </c>
      <c r="AL35" s="57">
        <f>(('BAR BB| Open rates'!BB34*0.8)*0.87)+25</f>
        <v>54869.8</v>
      </c>
      <c r="AM35" s="57">
        <f>(('BAR BB| Open rates'!BC34*0.8)*0.87)+25</f>
        <v>54869.8</v>
      </c>
      <c r="AN35" s="57">
        <f>(('BAR BB| Open rates'!BD34*0.8)*0.87)+25</f>
        <v>54869.8</v>
      </c>
      <c r="AO35" s="57">
        <f>(('BAR BB| Open rates'!BE34*0.8)*0.87)+25</f>
        <v>54869.8</v>
      </c>
      <c r="AP35" s="57">
        <f>(('BAR BB| Open rates'!BF34*0.8)*0.87)+25</f>
        <v>56261.8</v>
      </c>
      <c r="AQ35" s="57">
        <f>(('BAR BB| Open rates'!BG34*0.8)*0.87)+25</f>
        <v>56261.8</v>
      </c>
      <c r="AR35" s="57">
        <f>(('BAR BB| Open rates'!BH34*0.8)*0.87)+25</f>
        <v>52642.6</v>
      </c>
      <c r="AS35" s="57">
        <f>(('BAR BB| Open rates'!BI34*0.8)*0.87)+25</f>
        <v>52642.6</v>
      </c>
      <c r="AT35" s="57">
        <f>(('BAR BB| Open rates'!BJ34*0.8)*0.87)+25</f>
        <v>52642.6</v>
      </c>
      <c r="AU35" s="57">
        <f>(('BAR BB| Open rates'!BK34*0.8)*0.87)+25</f>
        <v>52642.6</v>
      </c>
      <c r="AV35" s="57">
        <f>(('BAR BB| Open rates'!BL34*0.8)*0.87)+25</f>
        <v>52642.6</v>
      </c>
      <c r="AW35" s="57">
        <f>(('BAR BB| Open rates'!BM34*0.8)*0.87)+25</f>
        <v>53477.8</v>
      </c>
      <c r="AX35" s="57">
        <f>(('BAR BB| Open rates'!BN34*0.8)*0.87)+25</f>
        <v>53477.8</v>
      </c>
      <c r="AY35" s="57">
        <f>(('BAR BB| Open rates'!BO34*0.8)*0.87)+25</f>
        <v>51946.6</v>
      </c>
      <c r="AZ35" s="57">
        <f>(('BAR BB| Open rates'!BP34*0.8)*0.87)+25</f>
        <v>51946.6</v>
      </c>
    </row>
    <row r="36" spans="1:52" s="36" customFormat="1" ht="12" customHeight="1" x14ac:dyDescent="0.2">
      <c r="A36" s="261">
        <v>3</v>
      </c>
      <c r="B36" s="57">
        <f>(('BAR BB| Open rates'!R35*0.8)*0.87)+25</f>
        <v>56957.8</v>
      </c>
      <c r="C36" s="57">
        <f>(('BAR BB| Open rates'!S35*0.8)*0.87)+25</f>
        <v>56957.8</v>
      </c>
      <c r="D36" s="57">
        <f>(('BAR BB| Open rates'!T35*0.8)*0.87)+25</f>
        <v>56957.8</v>
      </c>
      <c r="E36" s="57">
        <f>(('BAR BB| Open rates'!U35*0.8)*0.87)+25</f>
        <v>56957.8</v>
      </c>
      <c r="F36" s="57">
        <f>(('BAR BB| Open rates'!V35*0.8)*0.87)+25</f>
        <v>56957.8</v>
      </c>
      <c r="G36" s="57">
        <f>(('BAR BB| Open rates'!W35*0.8)*0.87)+25</f>
        <v>58349.8</v>
      </c>
      <c r="H36" s="57">
        <f>(('BAR BB| Open rates'!X35*0.8)*0.87)+25</f>
        <v>58349.8</v>
      </c>
      <c r="I36" s="57">
        <f>(('BAR BB| Open rates'!Y35*0.8)*0.87)+25</f>
        <v>56957.8</v>
      </c>
      <c r="J36" s="57">
        <f>(('BAR BB| Open rates'!Z35*0.8)*0.87)+25</f>
        <v>56957.8</v>
      </c>
      <c r="K36" s="57">
        <f>(('BAR BB| Open rates'!AA35*0.8)*0.87)+25</f>
        <v>56957.8</v>
      </c>
      <c r="L36" s="57">
        <f>(('BAR BB| Open rates'!AB35*0.8)*0.87)+25</f>
        <v>56957.8</v>
      </c>
      <c r="M36" s="57">
        <f>(('BAR BB| Open rates'!AC35*0.8)*0.87)+25</f>
        <v>56957.8</v>
      </c>
      <c r="N36" s="57">
        <f>(('BAR BB| Open rates'!AD35*0.8)*0.87)+25</f>
        <v>58349.8</v>
      </c>
      <c r="O36" s="57">
        <f>(('BAR BB| Open rates'!AE35*0.8)*0.87)+25</f>
        <v>58349.8</v>
      </c>
      <c r="P36" s="57">
        <f>(('BAR BB| Open rates'!AF35*0.8)*0.87)+25</f>
        <v>56957.8</v>
      </c>
      <c r="Q36" s="57">
        <f>(('BAR BB| Open rates'!AG35*0.8)*0.87)+25</f>
        <v>56957.8</v>
      </c>
      <c r="R36" s="57">
        <f>(('BAR BB| Open rates'!AH35*0.8)*0.87)+25</f>
        <v>56957.8</v>
      </c>
      <c r="S36" s="57">
        <f>(('BAR BB| Open rates'!AI35*0.8)*0.87)+25</f>
        <v>56957.8</v>
      </c>
      <c r="T36" s="57">
        <f>(('BAR BB| Open rates'!AJ35*0.8)*0.87)+25</f>
        <v>56957.8</v>
      </c>
      <c r="U36" s="57">
        <f>(('BAR BB| Open rates'!AK35*0.8)*0.87)+25</f>
        <v>58349.8</v>
      </c>
      <c r="V36" s="57">
        <f>(('BAR BB| Open rates'!AL35*0.8)*0.87)+25</f>
        <v>58349.8</v>
      </c>
      <c r="W36" s="57">
        <f>(('BAR BB| Open rates'!AM35*0.8)*0.87)+25</f>
        <v>56957.8</v>
      </c>
      <c r="X36" s="57">
        <f>(('BAR BB| Open rates'!AN35*0.8)*0.87)+25</f>
        <v>56957.8</v>
      </c>
      <c r="Y36" s="57">
        <f>(('BAR BB| Open rates'!AO35*0.8)*0.87)+25</f>
        <v>56957.8</v>
      </c>
      <c r="Z36" s="57">
        <f>(('BAR BB| Open rates'!AP35*0.8)*0.87)+25</f>
        <v>56957.8</v>
      </c>
      <c r="AA36" s="57">
        <f>(('BAR BB| Open rates'!AQ35*0.8)*0.87)+25</f>
        <v>56957.8</v>
      </c>
      <c r="AB36" s="57">
        <f>(('BAR BB| Open rates'!AR35*0.8)*0.87)+25</f>
        <v>58349.8</v>
      </c>
      <c r="AC36" s="57">
        <f>(('BAR BB| Open rates'!AS35*0.8)*0.87)+25</f>
        <v>58349.8</v>
      </c>
      <c r="AD36" s="57">
        <f>(('BAR BB| Open rates'!AT35*0.8)*0.87)+25</f>
        <v>56957.8</v>
      </c>
      <c r="AE36" s="57">
        <f>(('BAR BB| Open rates'!AU35*0.8)*0.87)+25</f>
        <v>56957.8</v>
      </c>
      <c r="AF36" s="57">
        <f>(('BAR BB| Open rates'!AV35*0.8)*0.87)+25</f>
        <v>56957.8</v>
      </c>
      <c r="AG36" s="57">
        <f>(('BAR BB| Open rates'!AW35*0.8)*0.87)+25</f>
        <v>56957.8</v>
      </c>
      <c r="AH36" s="57">
        <f>(('BAR BB| Open rates'!AX35*0.8)*0.87)+25</f>
        <v>56957.8</v>
      </c>
      <c r="AI36" s="57">
        <f>(('BAR BB| Open rates'!AY35*0.8)*0.87)+25</f>
        <v>58349.8</v>
      </c>
      <c r="AJ36" s="57">
        <f>(('BAR BB| Open rates'!AZ35*0.8)*0.87)+25</f>
        <v>58349.8</v>
      </c>
      <c r="AK36" s="57">
        <f>(('BAR BB| Open rates'!BA35*0.8)*0.87)+25</f>
        <v>56957.8</v>
      </c>
      <c r="AL36" s="57">
        <f>(('BAR BB| Open rates'!BB35*0.8)*0.87)+25</f>
        <v>56957.8</v>
      </c>
      <c r="AM36" s="57">
        <f>(('BAR BB| Open rates'!BC35*0.8)*0.87)+25</f>
        <v>56957.8</v>
      </c>
      <c r="AN36" s="57">
        <f>(('BAR BB| Open rates'!BD35*0.8)*0.87)+25</f>
        <v>56957.8</v>
      </c>
      <c r="AO36" s="57">
        <f>(('BAR BB| Open rates'!BE35*0.8)*0.87)+25</f>
        <v>56957.8</v>
      </c>
      <c r="AP36" s="57">
        <f>(('BAR BB| Open rates'!BF35*0.8)*0.87)+25</f>
        <v>58349.8</v>
      </c>
      <c r="AQ36" s="57">
        <f>(('BAR BB| Open rates'!BG35*0.8)*0.87)+25</f>
        <v>58349.8</v>
      </c>
      <c r="AR36" s="57">
        <f>(('BAR BB| Open rates'!BH35*0.8)*0.87)+25</f>
        <v>54730.6</v>
      </c>
      <c r="AS36" s="57">
        <f>(('BAR BB| Open rates'!BI35*0.8)*0.87)+25</f>
        <v>54730.6</v>
      </c>
      <c r="AT36" s="57">
        <f>(('BAR BB| Open rates'!BJ35*0.8)*0.87)+25</f>
        <v>54730.6</v>
      </c>
      <c r="AU36" s="57">
        <f>(('BAR BB| Open rates'!BK35*0.8)*0.87)+25</f>
        <v>54730.6</v>
      </c>
      <c r="AV36" s="57">
        <f>(('BAR BB| Open rates'!BL35*0.8)*0.87)+25</f>
        <v>54730.6</v>
      </c>
      <c r="AW36" s="57">
        <f>(('BAR BB| Open rates'!BM35*0.8)*0.87)+25</f>
        <v>55565.8</v>
      </c>
      <c r="AX36" s="57">
        <f>(('BAR BB| Open rates'!BN35*0.8)*0.87)+25</f>
        <v>55565.8</v>
      </c>
      <c r="AY36" s="57">
        <f>(('BAR BB| Open rates'!BO35*0.8)*0.87)+25</f>
        <v>54034.6</v>
      </c>
      <c r="AZ36" s="57">
        <f>(('BAR BB| Open rates'!BP35*0.8)*0.87)+25</f>
        <v>54034.6</v>
      </c>
    </row>
    <row r="37" spans="1:52" s="36" customFormat="1" ht="12" customHeight="1" x14ac:dyDescent="0.2">
      <c r="A37" s="261">
        <v>4</v>
      </c>
      <c r="B37" s="57">
        <f>(('BAR BB| Open rates'!R36*0.8)*0.87)+25</f>
        <v>59045.8</v>
      </c>
      <c r="C37" s="57">
        <f>(('BAR BB| Open rates'!S36*0.8)*0.87)+25</f>
        <v>59045.8</v>
      </c>
      <c r="D37" s="57">
        <f>(('BAR BB| Open rates'!T36*0.8)*0.87)+25</f>
        <v>59045.8</v>
      </c>
      <c r="E37" s="57">
        <f>(('BAR BB| Open rates'!U36*0.8)*0.87)+25</f>
        <v>59045.8</v>
      </c>
      <c r="F37" s="57">
        <f>(('BAR BB| Open rates'!V36*0.8)*0.87)+25</f>
        <v>59045.8</v>
      </c>
      <c r="G37" s="57">
        <f>(('BAR BB| Open rates'!W36*0.8)*0.87)+25</f>
        <v>60437.8</v>
      </c>
      <c r="H37" s="57">
        <f>(('BAR BB| Open rates'!X36*0.8)*0.87)+25</f>
        <v>60437.8</v>
      </c>
      <c r="I37" s="57">
        <f>(('BAR BB| Open rates'!Y36*0.8)*0.87)+25</f>
        <v>59045.8</v>
      </c>
      <c r="J37" s="57">
        <f>(('BAR BB| Open rates'!Z36*0.8)*0.87)+25</f>
        <v>59045.8</v>
      </c>
      <c r="K37" s="57">
        <f>(('BAR BB| Open rates'!AA36*0.8)*0.87)+25</f>
        <v>59045.8</v>
      </c>
      <c r="L37" s="57">
        <f>(('BAR BB| Open rates'!AB36*0.8)*0.87)+25</f>
        <v>59045.8</v>
      </c>
      <c r="M37" s="57">
        <f>(('BAR BB| Open rates'!AC36*0.8)*0.87)+25</f>
        <v>59045.8</v>
      </c>
      <c r="N37" s="57">
        <f>(('BAR BB| Open rates'!AD36*0.8)*0.87)+25</f>
        <v>60437.8</v>
      </c>
      <c r="O37" s="57">
        <f>(('BAR BB| Open rates'!AE36*0.8)*0.87)+25</f>
        <v>60437.8</v>
      </c>
      <c r="P37" s="57">
        <f>(('BAR BB| Open rates'!AF36*0.8)*0.87)+25</f>
        <v>59045.8</v>
      </c>
      <c r="Q37" s="57">
        <f>(('BAR BB| Open rates'!AG36*0.8)*0.87)+25</f>
        <v>59045.8</v>
      </c>
      <c r="R37" s="57">
        <f>(('BAR BB| Open rates'!AH36*0.8)*0.87)+25</f>
        <v>59045.8</v>
      </c>
      <c r="S37" s="57">
        <f>(('BAR BB| Open rates'!AI36*0.8)*0.87)+25</f>
        <v>59045.8</v>
      </c>
      <c r="T37" s="57">
        <f>(('BAR BB| Open rates'!AJ36*0.8)*0.87)+25</f>
        <v>59045.8</v>
      </c>
      <c r="U37" s="57">
        <f>(('BAR BB| Open rates'!AK36*0.8)*0.87)+25</f>
        <v>60437.8</v>
      </c>
      <c r="V37" s="57">
        <f>(('BAR BB| Open rates'!AL36*0.8)*0.87)+25</f>
        <v>60437.8</v>
      </c>
      <c r="W37" s="57">
        <f>(('BAR BB| Open rates'!AM36*0.8)*0.87)+25</f>
        <v>59045.8</v>
      </c>
      <c r="X37" s="57">
        <f>(('BAR BB| Open rates'!AN36*0.8)*0.87)+25</f>
        <v>59045.8</v>
      </c>
      <c r="Y37" s="57">
        <f>(('BAR BB| Open rates'!AO36*0.8)*0.87)+25</f>
        <v>59045.8</v>
      </c>
      <c r="Z37" s="57">
        <f>(('BAR BB| Open rates'!AP36*0.8)*0.87)+25</f>
        <v>59045.8</v>
      </c>
      <c r="AA37" s="57">
        <f>(('BAR BB| Open rates'!AQ36*0.8)*0.87)+25</f>
        <v>59045.8</v>
      </c>
      <c r="AB37" s="57">
        <f>(('BAR BB| Open rates'!AR36*0.8)*0.87)+25</f>
        <v>60437.8</v>
      </c>
      <c r="AC37" s="57">
        <f>(('BAR BB| Open rates'!AS36*0.8)*0.87)+25</f>
        <v>60437.8</v>
      </c>
      <c r="AD37" s="57">
        <f>(('BAR BB| Open rates'!AT36*0.8)*0.87)+25</f>
        <v>59045.8</v>
      </c>
      <c r="AE37" s="57">
        <f>(('BAR BB| Open rates'!AU36*0.8)*0.87)+25</f>
        <v>59045.8</v>
      </c>
      <c r="AF37" s="57">
        <f>(('BAR BB| Open rates'!AV36*0.8)*0.87)+25</f>
        <v>59045.8</v>
      </c>
      <c r="AG37" s="57">
        <f>(('BAR BB| Open rates'!AW36*0.8)*0.87)+25</f>
        <v>59045.8</v>
      </c>
      <c r="AH37" s="57">
        <f>(('BAR BB| Open rates'!AX36*0.8)*0.87)+25</f>
        <v>59045.8</v>
      </c>
      <c r="AI37" s="57">
        <f>(('BAR BB| Open rates'!AY36*0.8)*0.87)+25</f>
        <v>60437.8</v>
      </c>
      <c r="AJ37" s="57">
        <f>(('BAR BB| Open rates'!AZ36*0.8)*0.87)+25</f>
        <v>60437.8</v>
      </c>
      <c r="AK37" s="57">
        <f>(('BAR BB| Open rates'!BA36*0.8)*0.87)+25</f>
        <v>59045.8</v>
      </c>
      <c r="AL37" s="57">
        <f>(('BAR BB| Open rates'!BB36*0.8)*0.87)+25</f>
        <v>59045.8</v>
      </c>
      <c r="AM37" s="57">
        <f>(('BAR BB| Open rates'!BC36*0.8)*0.87)+25</f>
        <v>59045.8</v>
      </c>
      <c r="AN37" s="57">
        <f>(('BAR BB| Open rates'!BD36*0.8)*0.87)+25</f>
        <v>59045.8</v>
      </c>
      <c r="AO37" s="57">
        <f>(('BAR BB| Open rates'!BE36*0.8)*0.87)+25</f>
        <v>59045.8</v>
      </c>
      <c r="AP37" s="57">
        <f>(('BAR BB| Open rates'!BF36*0.8)*0.87)+25</f>
        <v>60437.8</v>
      </c>
      <c r="AQ37" s="57">
        <f>(('BAR BB| Open rates'!BG36*0.8)*0.87)+25</f>
        <v>60437.8</v>
      </c>
      <c r="AR37" s="57">
        <f>(('BAR BB| Open rates'!BH36*0.8)*0.87)+25</f>
        <v>56818.6</v>
      </c>
      <c r="AS37" s="57">
        <f>(('BAR BB| Open rates'!BI36*0.8)*0.87)+25</f>
        <v>56818.6</v>
      </c>
      <c r="AT37" s="57">
        <f>(('BAR BB| Open rates'!BJ36*0.8)*0.87)+25</f>
        <v>56818.6</v>
      </c>
      <c r="AU37" s="57">
        <f>(('BAR BB| Open rates'!BK36*0.8)*0.87)+25</f>
        <v>56818.6</v>
      </c>
      <c r="AV37" s="57">
        <f>(('BAR BB| Open rates'!BL36*0.8)*0.87)+25</f>
        <v>56818.6</v>
      </c>
      <c r="AW37" s="57">
        <f>(('BAR BB| Open rates'!BM36*0.8)*0.87)+25</f>
        <v>57653.8</v>
      </c>
      <c r="AX37" s="57">
        <f>(('BAR BB| Open rates'!BN36*0.8)*0.87)+25</f>
        <v>57653.8</v>
      </c>
      <c r="AY37" s="57">
        <f>(('BAR BB| Open rates'!BO36*0.8)*0.87)+25</f>
        <v>56122.6</v>
      </c>
      <c r="AZ37" s="57">
        <f>(('BAR BB| Open rates'!BP36*0.8)*0.87)+25</f>
        <v>56122.6</v>
      </c>
    </row>
    <row r="38" spans="1:52" s="36" customFormat="1" ht="15.75" customHeight="1" x14ac:dyDescent="0.2">
      <c r="A38" s="261">
        <v>5</v>
      </c>
      <c r="B38" s="57">
        <f>(('BAR BB| Open rates'!R37*0.8)*0.87)+25</f>
        <v>61133.8</v>
      </c>
      <c r="C38" s="57">
        <f>(('BAR BB| Open rates'!S37*0.8)*0.87)+25</f>
        <v>61133.8</v>
      </c>
      <c r="D38" s="57">
        <f>(('BAR BB| Open rates'!T37*0.8)*0.87)+25</f>
        <v>61133.8</v>
      </c>
      <c r="E38" s="57">
        <f>(('BAR BB| Open rates'!U37*0.8)*0.87)+25</f>
        <v>61133.8</v>
      </c>
      <c r="F38" s="57">
        <f>(('BAR BB| Open rates'!V37*0.8)*0.87)+25</f>
        <v>61133.8</v>
      </c>
      <c r="G38" s="57">
        <f>(('BAR BB| Open rates'!W37*0.8)*0.87)+25</f>
        <v>62525.8</v>
      </c>
      <c r="H38" s="57">
        <f>(('BAR BB| Open rates'!X37*0.8)*0.87)+25</f>
        <v>62525.8</v>
      </c>
      <c r="I38" s="57">
        <f>(('BAR BB| Open rates'!Y37*0.8)*0.87)+25</f>
        <v>61133.8</v>
      </c>
      <c r="J38" s="57">
        <f>(('BAR BB| Open rates'!Z37*0.8)*0.87)+25</f>
        <v>61133.8</v>
      </c>
      <c r="K38" s="57">
        <f>(('BAR BB| Open rates'!AA37*0.8)*0.87)+25</f>
        <v>61133.8</v>
      </c>
      <c r="L38" s="57">
        <f>(('BAR BB| Open rates'!AB37*0.8)*0.87)+25</f>
        <v>61133.8</v>
      </c>
      <c r="M38" s="57">
        <f>(('BAR BB| Open rates'!AC37*0.8)*0.87)+25</f>
        <v>61133.8</v>
      </c>
      <c r="N38" s="57">
        <f>(('BAR BB| Open rates'!AD37*0.8)*0.87)+25</f>
        <v>62525.8</v>
      </c>
      <c r="O38" s="57">
        <f>(('BAR BB| Open rates'!AE37*0.8)*0.87)+25</f>
        <v>62525.8</v>
      </c>
      <c r="P38" s="57">
        <f>(('BAR BB| Open rates'!AF37*0.8)*0.87)+25</f>
        <v>61133.8</v>
      </c>
      <c r="Q38" s="57">
        <f>(('BAR BB| Open rates'!AG37*0.8)*0.87)+25</f>
        <v>61133.8</v>
      </c>
      <c r="R38" s="57">
        <f>(('BAR BB| Open rates'!AH37*0.8)*0.87)+25</f>
        <v>61133.8</v>
      </c>
      <c r="S38" s="57">
        <f>(('BAR BB| Open rates'!AI37*0.8)*0.87)+25</f>
        <v>61133.8</v>
      </c>
      <c r="T38" s="57">
        <f>(('BAR BB| Open rates'!AJ37*0.8)*0.87)+25</f>
        <v>61133.8</v>
      </c>
      <c r="U38" s="57">
        <f>(('BAR BB| Open rates'!AK37*0.8)*0.87)+25</f>
        <v>62525.8</v>
      </c>
      <c r="V38" s="57">
        <f>(('BAR BB| Open rates'!AL37*0.8)*0.87)+25</f>
        <v>62525.8</v>
      </c>
      <c r="W38" s="57">
        <f>(('BAR BB| Open rates'!AM37*0.8)*0.87)+25</f>
        <v>61133.8</v>
      </c>
      <c r="X38" s="57">
        <f>(('BAR BB| Open rates'!AN37*0.8)*0.87)+25</f>
        <v>61133.8</v>
      </c>
      <c r="Y38" s="57">
        <f>(('BAR BB| Open rates'!AO37*0.8)*0.87)+25</f>
        <v>61133.8</v>
      </c>
      <c r="Z38" s="57">
        <f>(('BAR BB| Open rates'!AP37*0.8)*0.87)+25</f>
        <v>61133.8</v>
      </c>
      <c r="AA38" s="57">
        <f>(('BAR BB| Open rates'!AQ37*0.8)*0.87)+25</f>
        <v>61133.8</v>
      </c>
      <c r="AB38" s="57">
        <f>(('BAR BB| Open rates'!AR37*0.8)*0.87)+25</f>
        <v>62525.8</v>
      </c>
      <c r="AC38" s="57">
        <f>(('BAR BB| Open rates'!AS37*0.8)*0.87)+25</f>
        <v>62525.8</v>
      </c>
      <c r="AD38" s="57">
        <f>(('BAR BB| Open rates'!AT37*0.8)*0.87)+25</f>
        <v>61133.8</v>
      </c>
      <c r="AE38" s="57">
        <f>(('BAR BB| Open rates'!AU37*0.8)*0.87)+25</f>
        <v>61133.8</v>
      </c>
      <c r="AF38" s="57">
        <f>(('BAR BB| Open rates'!AV37*0.8)*0.87)+25</f>
        <v>61133.8</v>
      </c>
      <c r="AG38" s="57">
        <f>(('BAR BB| Open rates'!AW37*0.8)*0.87)+25</f>
        <v>61133.8</v>
      </c>
      <c r="AH38" s="57">
        <f>(('BAR BB| Open rates'!AX37*0.8)*0.87)+25</f>
        <v>61133.8</v>
      </c>
      <c r="AI38" s="57">
        <f>(('BAR BB| Open rates'!AY37*0.8)*0.87)+25</f>
        <v>62525.8</v>
      </c>
      <c r="AJ38" s="57">
        <f>(('BAR BB| Open rates'!AZ37*0.8)*0.87)+25</f>
        <v>62525.8</v>
      </c>
      <c r="AK38" s="57">
        <f>(('BAR BB| Open rates'!BA37*0.8)*0.87)+25</f>
        <v>61133.8</v>
      </c>
      <c r="AL38" s="57">
        <f>(('BAR BB| Open rates'!BB37*0.8)*0.87)+25</f>
        <v>61133.8</v>
      </c>
      <c r="AM38" s="57">
        <f>(('BAR BB| Open rates'!BC37*0.8)*0.87)+25</f>
        <v>61133.8</v>
      </c>
      <c r="AN38" s="57">
        <f>(('BAR BB| Open rates'!BD37*0.8)*0.87)+25</f>
        <v>61133.8</v>
      </c>
      <c r="AO38" s="57">
        <f>(('BAR BB| Open rates'!BE37*0.8)*0.87)+25</f>
        <v>61133.8</v>
      </c>
      <c r="AP38" s="57">
        <f>(('BAR BB| Open rates'!BF37*0.8)*0.87)+25</f>
        <v>62525.8</v>
      </c>
      <c r="AQ38" s="57">
        <f>(('BAR BB| Open rates'!BG37*0.8)*0.87)+25</f>
        <v>62525.8</v>
      </c>
      <c r="AR38" s="57">
        <f>(('BAR BB| Open rates'!BH37*0.8)*0.87)+25</f>
        <v>58906.6</v>
      </c>
      <c r="AS38" s="57">
        <f>(('BAR BB| Open rates'!BI37*0.8)*0.87)+25</f>
        <v>58906.6</v>
      </c>
      <c r="AT38" s="57">
        <f>(('BAR BB| Open rates'!BJ37*0.8)*0.87)+25</f>
        <v>58906.6</v>
      </c>
      <c r="AU38" s="57">
        <f>(('BAR BB| Open rates'!BK37*0.8)*0.87)+25</f>
        <v>58906.6</v>
      </c>
      <c r="AV38" s="57">
        <f>(('BAR BB| Open rates'!BL37*0.8)*0.87)+25</f>
        <v>58906.6</v>
      </c>
      <c r="AW38" s="57">
        <f>(('BAR BB| Open rates'!BM37*0.8)*0.87)+25</f>
        <v>59741.8</v>
      </c>
      <c r="AX38" s="57">
        <f>(('BAR BB| Open rates'!BN37*0.8)*0.87)+25</f>
        <v>59741.8</v>
      </c>
      <c r="AY38" s="57">
        <f>(('BAR BB| Open rates'!BO37*0.8)*0.87)+25</f>
        <v>58210.6</v>
      </c>
      <c r="AZ38" s="57">
        <f>(('BAR BB| Open rates'!BP37*0.8)*0.87)+25</f>
        <v>58210.6</v>
      </c>
    </row>
    <row r="39" spans="1:52" s="36" customFormat="1" ht="15.75" customHeight="1" x14ac:dyDescent="0.2">
      <c r="A39" s="261">
        <v>6</v>
      </c>
      <c r="B39" s="57">
        <f>(('BAR BB| Open rates'!R38*0.8)*0.87)+25</f>
        <v>63221.8</v>
      </c>
      <c r="C39" s="57">
        <f>(('BAR BB| Open rates'!S38*0.8)*0.87)+25</f>
        <v>63221.8</v>
      </c>
      <c r="D39" s="57">
        <f>(('BAR BB| Open rates'!T38*0.8)*0.87)+25</f>
        <v>63221.8</v>
      </c>
      <c r="E39" s="57">
        <f>(('BAR BB| Open rates'!U38*0.8)*0.87)+25</f>
        <v>63221.8</v>
      </c>
      <c r="F39" s="57">
        <f>(('BAR BB| Open rates'!V38*0.8)*0.87)+25</f>
        <v>63221.8</v>
      </c>
      <c r="G39" s="57">
        <f>(('BAR BB| Open rates'!W38*0.8)*0.87)+25</f>
        <v>64613.8</v>
      </c>
      <c r="H39" s="57">
        <f>(('BAR BB| Open rates'!X38*0.8)*0.87)+25</f>
        <v>64613.8</v>
      </c>
      <c r="I39" s="57">
        <f>(('BAR BB| Open rates'!Y38*0.8)*0.87)+25</f>
        <v>63221.8</v>
      </c>
      <c r="J39" s="57">
        <f>(('BAR BB| Open rates'!Z38*0.8)*0.87)+25</f>
        <v>63221.8</v>
      </c>
      <c r="K39" s="57">
        <f>(('BAR BB| Open rates'!AA38*0.8)*0.87)+25</f>
        <v>63221.8</v>
      </c>
      <c r="L39" s="57">
        <f>(('BAR BB| Open rates'!AB38*0.8)*0.87)+25</f>
        <v>63221.8</v>
      </c>
      <c r="M39" s="57">
        <f>(('BAR BB| Open rates'!AC38*0.8)*0.87)+25</f>
        <v>63221.8</v>
      </c>
      <c r="N39" s="57">
        <f>(('BAR BB| Open rates'!AD38*0.8)*0.87)+25</f>
        <v>64613.8</v>
      </c>
      <c r="O39" s="57">
        <f>(('BAR BB| Open rates'!AE38*0.8)*0.87)+25</f>
        <v>64613.8</v>
      </c>
      <c r="P39" s="57">
        <f>(('BAR BB| Open rates'!AF38*0.8)*0.87)+25</f>
        <v>63221.8</v>
      </c>
      <c r="Q39" s="57">
        <f>(('BAR BB| Open rates'!AG38*0.8)*0.87)+25</f>
        <v>63221.8</v>
      </c>
      <c r="R39" s="57">
        <f>(('BAR BB| Open rates'!AH38*0.8)*0.87)+25</f>
        <v>63221.8</v>
      </c>
      <c r="S39" s="57">
        <f>(('BAR BB| Open rates'!AI38*0.8)*0.87)+25</f>
        <v>63221.8</v>
      </c>
      <c r="T39" s="57">
        <f>(('BAR BB| Open rates'!AJ38*0.8)*0.87)+25</f>
        <v>63221.8</v>
      </c>
      <c r="U39" s="57">
        <f>(('BAR BB| Open rates'!AK38*0.8)*0.87)+25</f>
        <v>64613.8</v>
      </c>
      <c r="V39" s="57">
        <f>(('BAR BB| Open rates'!AL38*0.8)*0.87)+25</f>
        <v>64613.8</v>
      </c>
      <c r="W39" s="57">
        <f>(('BAR BB| Open rates'!AM38*0.8)*0.87)+25</f>
        <v>63221.8</v>
      </c>
      <c r="X39" s="57">
        <f>(('BAR BB| Open rates'!AN38*0.8)*0.87)+25</f>
        <v>63221.8</v>
      </c>
      <c r="Y39" s="57">
        <f>(('BAR BB| Open rates'!AO38*0.8)*0.87)+25</f>
        <v>63221.8</v>
      </c>
      <c r="Z39" s="57">
        <f>(('BAR BB| Open rates'!AP38*0.8)*0.87)+25</f>
        <v>63221.8</v>
      </c>
      <c r="AA39" s="57">
        <f>(('BAR BB| Open rates'!AQ38*0.8)*0.87)+25</f>
        <v>63221.8</v>
      </c>
      <c r="AB39" s="57">
        <f>(('BAR BB| Open rates'!AR38*0.8)*0.87)+25</f>
        <v>64613.8</v>
      </c>
      <c r="AC39" s="57">
        <f>(('BAR BB| Open rates'!AS38*0.8)*0.87)+25</f>
        <v>64613.8</v>
      </c>
      <c r="AD39" s="57">
        <f>(('BAR BB| Open rates'!AT38*0.8)*0.87)+25</f>
        <v>63221.8</v>
      </c>
      <c r="AE39" s="57">
        <f>(('BAR BB| Open rates'!AU38*0.8)*0.87)+25</f>
        <v>63221.8</v>
      </c>
      <c r="AF39" s="57">
        <f>(('BAR BB| Open rates'!AV38*0.8)*0.87)+25</f>
        <v>63221.8</v>
      </c>
      <c r="AG39" s="57">
        <f>(('BAR BB| Open rates'!AW38*0.8)*0.87)+25</f>
        <v>63221.8</v>
      </c>
      <c r="AH39" s="57">
        <f>(('BAR BB| Open rates'!AX38*0.8)*0.87)+25</f>
        <v>63221.8</v>
      </c>
      <c r="AI39" s="57">
        <f>(('BAR BB| Open rates'!AY38*0.8)*0.87)+25</f>
        <v>64613.8</v>
      </c>
      <c r="AJ39" s="57">
        <f>(('BAR BB| Open rates'!AZ38*0.8)*0.87)+25</f>
        <v>64613.8</v>
      </c>
      <c r="AK39" s="57">
        <f>(('BAR BB| Open rates'!BA38*0.8)*0.87)+25</f>
        <v>63221.8</v>
      </c>
      <c r="AL39" s="57">
        <f>(('BAR BB| Open rates'!BB38*0.8)*0.87)+25</f>
        <v>63221.8</v>
      </c>
      <c r="AM39" s="57">
        <f>(('BAR BB| Open rates'!BC38*0.8)*0.87)+25</f>
        <v>63221.8</v>
      </c>
      <c r="AN39" s="57">
        <f>(('BAR BB| Open rates'!BD38*0.8)*0.87)+25</f>
        <v>63221.8</v>
      </c>
      <c r="AO39" s="57">
        <f>(('BAR BB| Open rates'!BE38*0.8)*0.87)+25</f>
        <v>63221.8</v>
      </c>
      <c r="AP39" s="57">
        <f>(('BAR BB| Open rates'!BF38*0.8)*0.87)+25</f>
        <v>64613.8</v>
      </c>
      <c r="AQ39" s="57">
        <f>(('BAR BB| Open rates'!BG38*0.8)*0.87)+25</f>
        <v>64613.8</v>
      </c>
      <c r="AR39" s="57">
        <f>(('BAR BB| Open rates'!BH38*0.8)*0.87)+25</f>
        <v>60994.6</v>
      </c>
      <c r="AS39" s="57">
        <f>(('BAR BB| Open rates'!BI38*0.8)*0.87)+25</f>
        <v>60994.6</v>
      </c>
      <c r="AT39" s="57">
        <f>(('BAR BB| Open rates'!BJ38*0.8)*0.87)+25</f>
        <v>60994.6</v>
      </c>
      <c r="AU39" s="57">
        <f>(('BAR BB| Open rates'!BK38*0.8)*0.87)+25</f>
        <v>60994.6</v>
      </c>
      <c r="AV39" s="57">
        <f>(('BAR BB| Open rates'!BL38*0.8)*0.87)+25</f>
        <v>60994.6</v>
      </c>
      <c r="AW39" s="57">
        <f>(('BAR BB| Open rates'!BM38*0.8)*0.87)+25</f>
        <v>61829.8</v>
      </c>
      <c r="AX39" s="57">
        <f>(('BAR BB| Open rates'!BN38*0.8)*0.87)+25</f>
        <v>61829.8</v>
      </c>
      <c r="AY39" s="57">
        <f>(('BAR BB| Open rates'!BO38*0.8)*0.87)+25</f>
        <v>60298.6</v>
      </c>
      <c r="AZ39" s="57">
        <f>(('BAR BB| Open rates'!BP38*0.8)*0.87)+25</f>
        <v>60298.6</v>
      </c>
    </row>
    <row r="40" spans="1:52" s="36" customFormat="1" ht="15.75" customHeight="1" x14ac:dyDescent="0.2">
      <c r="A40" s="249"/>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row>
    <row r="41" spans="1:52" s="36" customFormat="1" ht="15.75" customHeight="1" x14ac:dyDescent="0.2">
      <c r="A41" s="249"/>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row>
    <row r="42" spans="1:52" s="36" customFormat="1" ht="12" customHeight="1" x14ac:dyDescent="0.2">
      <c r="A42" s="249"/>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row>
    <row r="43" spans="1:52" s="36" customFormat="1" ht="12" customHeight="1" x14ac:dyDescent="0.2">
      <c r="A43" s="249"/>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row>
    <row r="44" spans="1:52" s="33" customFormat="1" x14ac:dyDescent="0.2">
      <c r="A44" s="89"/>
    </row>
    <row r="45" spans="1:52" s="33" customFormat="1" x14ac:dyDescent="0.2"/>
    <row r="46" spans="1:52" s="33" customFormat="1" x14ac:dyDescent="0.2">
      <c r="A46" s="371" t="s">
        <v>172</v>
      </c>
    </row>
    <row r="47" spans="1:52" s="33" customFormat="1" x14ac:dyDescent="0.2">
      <c r="A47" s="371"/>
    </row>
    <row r="48" spans="1:52" s="33" customFormat="1" x14ac:dyDescent="0.2">
      <c r="A48" s="89"/>
    </row>
    <row r="49" spans="1:1" s="33" customFormat="1" x14ac:dyDescent="0.2">
      <c r="A49" s="31"/>
    </row>
    <row r="50" spans="1:1" s="33" customFormat="1" x14ac:dyDescent="0.2">
      <c r="A50" s="177" t="s">
        <v>83</v>
      </c>
    </row>
    <row r="51" spans="1:1" s="33" customFormat="1" ht="24" x14ac:dyDescent="0.2">
      <c r="A51" s="157" t="s">
        <v>470</v>
      </c>
    </row>
    <row r="52" spans="1:1" s="33" customFormat="1" ht="24" x14ac:dyDescent="0.2">
      <c r="A52" s="157" t="s">
        <v>469</v>
      </c>
    </row>
    <row r="53" spans="1:1" s="33" customFormat="1" x14ac:dyDescent="0.2">
      <c r="A53" s="33" t="s">
        <v>472</v>
      </c>
    </row>
    <row r="54" spans="1:1" s="33" customFormat="1" x14ac:dyDescent="0.2">
      <c r="A54" s="174" t="s">
        <v>74</v>
      </c>
    </row>
    <row r="55" spans="1:1" s="33" customFormat="1" x14ac:dyDescent="0.2">
      <c r="A55" s="178" t="s">
        <v>75</v>
      </c>
    </row>
    <row r="56" spans="1:1" s="33" customFormat="1" ht="24" x14ac:dyDescent="0.2">
      <c r="A56" s="175" t="s">
        <v>76</v>
      </c>
    </row>
    <row r="57" spans="1:1" s="33" customFormat="1" ht="24" x14ac:dyDescent="0.2">
      <c r="A57" s="175" t="s">
        <v>89</v>
      </c>
    </row>
    <row r="58" spans="1:1" s="33" customFormat="1" x14ac:dyDescent="0.2">
      <c r="A58" s="175" t="s">
        <v>78</v>
      </c>
    </row>
    <row r="59" spans="1:1" s="33" customFormat="1" x14ac:dyDescent="0.2">
      <c r="A59" s="175" t="s">
        <v>439</v>
      </c>
    </row>
    <row r="60" spans="1:1" s="33" customFormat="1" ht="24" x14ac:dyDescent="0.2">
      <c r="A60" s="175" t="s">
        <v>79</v>
      </c>
    </row>
    <row r="61" spans="1:1" s="33" customFormat="1" ht="24" x14ac:dyDescent="0.2">
      <c r="A61" s="175" t="s">
        <v>187</v>
      </c>
    </row>
    <row r="62" spans="1:1" s="33" customFormat="1" x14ac:dyDescent="0.2">
      <c r="A62" s="221"/>
    </row>
    <row r="63" spans="1:1" s="33" customFormat="1" x14ac:dyDescent="0.2">
      <c r="A63" s="69"/>
    </row>
    <row r="64" spans="1:1" s="33" customFormat="1" x14ac:dyDescent="0.2">
      <c r="A64" s="6"/>
    </row>
    <row r="65" spans="1:1" s="33" customFormat="1" x14ac:dyDescent="0.2">
      <c r="A65" s="171" t="s">
        <v>81</v>
      </c>
    </row>
    <row r="66" spans="1:1" s="33" customFormat="1" ht="72" x14ac:dyDescent="0.2">
      <c r="A66" s="176" t="s">
        <v>463</v>
      </c>
    </row>
    <row r="67" spans="1:1" s="33" customFormat="1" x14ac:dyDescent="0.2">
      <c r="A67" s="176"/>
    </row>
    <row r="68" spans="1:1" s="33" customFormat="1" x14ac:dyDescent="0.2">
      <c r="A68" s="168"/>
    </row>
    <row r="69" spans="1:1" s="33" customFormat="1" x14ac:dyDescent="0.2">
      <c r="A69" s="174" t="s">
        <v>479</v>
      </c>
    </row>
    <row r="70" spans="1:1" s="33" customFormat="1" x14ac:dyDescent="0.2">
      <c r="A70" s="170"/>
    </row>
    <row r="71" spans="1:1" s="33" customFormat="1" x14ac:dyDescent="0.2">
      <c r="A71" s="207" t="s">
        <v>464</v>
      </c>
    </row>
    <row r="72" spans="1:1" s="33" customFormat="1" x14ac:dyDescent="0.2">
      <c r="A72" s="205" t="s">
        <v>465</v>
      </c>
    </row>
    <row r="73" spans="1:1" s="33" customFormat="1" x14ac:dyDescent="0.2">
      <c r="A73" s="294"/>
    </row>
    <row r="74" spans="1:1" s="33" customFormat="1" ht="24" x14ac:dyDescent="0.2">
      <c r="A74" s="207" t="s">
        <v>471</v>
      </c>
    </row>
    <row r="75" spans="1:1" s="33" customFormat="1" x14ac:dyDescent="0.2">
      <c r="A75" s="294" t="s">
        <v>473</v>
      </c>
    </row>
    <row r="76" spans="1:1" s="33" customFormat="1" x14ac:dyDescent="0.2">
      <c r="A76" s="176"/>
    </row>
    <row r="77" spans="1:1" s="33" customFormat="1" x14ac:dyDescent="0.2">
      <c r="A77" s="207" t="s">
        <v>477</v>
      </c>
    </row>
    <row r="78" spans="1:1" s="33" customFormat="1" x14ac:dyDescent="0.2">
      <c r="A78" s="215" t="s">
        <v>478</v>
      </c>
    </row>
    <row r="79" spans="1:1" s="33" customFormat="1" x14ac:dyDescent="0.2">
      <c r="A79" s="215"/>
    </row>
    <row r="80" spans="1:1" s="33" customFormat="1" x14ac:dyDescent="0.2">
      <c r="A80" s="207"/>
    </row>
    <row r="81" spans="1:1" s="33" customFormat="1" x14ac:dyDescent="0.2">
      <c r="A81" s="205"/>
    </row>
    <row r="82" spans="1:1" s="33" customFormat="1" x14ac:dyDescent="0.2">
      <c r="A82" s="176"/>
    </row>
    <row r="83" spans="1:1" s="33" customFormat="1" x14ac:dyDescent="0.2">
      <c r="A83" s="207"/>
    </row>
    <row r="84" spans="1:1" s="33" customFormat="1" x14ac:dyDescent="0.2">
      <c r="A84" s="294"/>
    </row>
    <row r="85" spans="1:1" s="33" customFormat="1" x14ac:dyDescent="0.2">
      <c r="A85" s="137"/>
    </row>
    <row r="86" spans="1:1" s="33" customFormat="1" x14ac:dyDescent="0.2">
      <c r="A86" s="215"/>
    </row>
    <row r="87" spans="1:1" s="33" customFormat="1" x14ac:dyDescent="0.2">
      <c r="A87" s="205"/>
    </row>
    <row r="88" spans="1:1" s="33" customFormat="1" x14ac:dyDescent="0.2">
      <c r="A88" s="137"/>
    </row>
    <row r="89" spans="1:1" s="33" customFormat="1" x14ac:dyDescent="0.2">
      <c r="A89" s="215"/>
    </row>
    <row r="90" spans="1:1" s="33" customFormat="1" x14ac:dyDescent="0.2">
      <c r="A90" s="205"/>
    </row>
    <row r="91" spans="1:1" s="33" customFormat="1" x14ac:dyDescent="0.2">
      <c r="A91" s="137"/>
    </row>
    <row r="92" spans="1:1" s="33" customFormat="1" x14ac:dyDescent="0.2">
      <c r="A92" s="215"/>
    </row>
    <row r="93" spans="1:1" s="33" customFormat="1" x14ac:dyDescent="0.2">
      <c r="A93" s="205"/>
    </row>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sheetData>
  <mergeCells count="1">
    <mergeCell ref="A46:A4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102</vt:i4>
      </vt:variant>
    </vt:vector>
  </HeadingPairs>
  <TitlesOfParts>
    <vt:vector size="102" baseType="lpstr">
      <vt:lpstr>Зарядись Энергией Гор</vt:lpstr>
      <vt:lpstr>Горный Детокс| Mountain detox</vt:lpstr>
      <vt:lpstr>Яркие Каникулы</vt:lpstr>
      <vt:lpstr>Отдыхай и катай| Rest &amp; Ski </vt:lpstr>
      <vt:lpstr>NETTO 20 </vt:lpstr>
      <vt:lpstr>BAR BB| Open rates</vt:lpstr>
      <vt:lpstr>NETTO 18</vt:lpstr>
      <vt:lpstr>NETTO 20% Мантера </vt:lpstr>
      <vt:lpstr>NETTO 18%+25р </vt:lpstr>
      <vt:lpstr>Лист4</vt:lpstr>
      <vt:lpstr>NETTO 15%+25р </vt:lpstr>
      <vt:lpstr>NETTO 15</vt:lpstr>
      <vt:lpstr>РБ15 BB| FIT20 </vt:lpstr>
      <vt:lpstr>Pegas+25р Энергия Гор </vt:lpstr>
      <vt:lpstr>+25р Горный Детокс </vt:lpstr>
      <vt:lpstr>Pegas+25р Яркие Каникулы </vt:lpstr>
      <vt:lpstr>+25р отдыхай и катай </vt:lpstr>
      <vt:lpstr>+25р Яркие каникулы</vt:lpstr>
      <vt:lpstr>+25 Горный Детокс</vt:lpstr>
      <vt:lpstr>Горный Детокс</vt:lpstr>
      <vt:lpstr>NETTO 15 Горный Детокс</vt:lpstr>
      <vt:lpstr>РБ15 BB| FIT15 </vt:lpstr>
      <vt:lpstr>NETTO 15+25</vt:lpstr>
      <vt:lpstr>РБ10 COM</vt:lpstr>
      <vt:lpstr>РБ10 BB| FIT18</vt:lpstr>
      <vt:lpstr>РБ10 BB| FIT18+25р</vt:lpstr>
      <vt:lpstr>РБ10 BB| FIT15</vt:lpstr>
      <vt:lpstr>РБ10 BB| FIT20 Мантера </vt:lpstr>
      <vt:lpstr>РБ10 BB| FIT15+25р</vt:lpstr>
      <vt:lpstr>РБ15 COM. </vt:lpstr>
      <vt:lpstr>РБ15 BB| FIT18</vt:lpstr>
      <vt:lpstr>РБ15 BB| FIT18+25р</vt:lpstr>
      <vt:lpstr>РБ15 BB| FIT20 Мантера </vt:lpstr>
      <vt:lpstr>РБ15 BB| FIT15</vt:lpstr>
      <vt:lpstr>НСЛ| FIT18 + 25 Мант</vt:lpstr>
      <vt:lpstr>НСЛ| FIT20 + 35 Мант</vt:lpstr>
      <vt:lpstr>РБ15 COM </vt:lpstr>
      <vt:lpstr>Осенние каникулы FIT20</vt:lpstr>
      <vt:lpstr>Осенние каникулы FIT15</vt:lpstr>
      <vt:lpstr>Осенние каникулы COM</vt:lpstr>
      <vt:lpstr>AVIA 12 comiss</vt:lpstr>
      <vt:lpstr>AVIA25%</vt:lpstr>
      <vt:lpstr>AVIA25%+25</vt:lpstr>
      <vt:lpstr>Stay&amp;Get 4=3 | FIT18+25 Мант </vt:lpstr>
      <vt:lpstr>Stay&amp;Get 4=3 | COMISS</vt:lpstr>
      <vt:lpstr>Stay&amp;Get 4=3 | FIT18</vt:lpstr>
      <vt:lpstr>Stay&amp;Get 4=3 | FIT18+25</vt:lpstr>
      <vt:lpstr>Stay&amp;Get 4=3 |  FIT15 </vt:lpstr>
      <vt:lpstr>Stay&amp;Get 4=3 | FIT20 Мант </vt:lpstr>
      <vt:lpstr>Длительное проживание COMISS</vt:lpstr>
      <vt:lpstr>Длительное проживание  FIT18</vt:lpstr>
      <vt:lpstr>Длительное проживание  FIT18+25</vt:lpstr>
      <vt:lpstr>Длительное проживание  FIT15</vt:lpstr>
      <vt:lpstr>Длительное проживание FIT20МАНТ</vt:lpstr>
      <vt:lpstr>Каникулы вгорах COM</vt:lpstr>
      <vt:lpstr>Каникулы в горахFIT15</vt:lpstr>
      <vt:lpstr>Каникулы в горахMANT</vt:lpstr>
      <vt:lpstr>Лист1</vt:lpstr>
      <vt:lpstr>Каникулы в горах FIT18+25 </vt:lpstr>
      <vt:lpstr>Каникулы в горах FIT18+25 Мнт</vt:lpstr>
      <vt:lpstr>Каникулы в горах FIT20+35 Мнт</vt:lpstr>
      <vt:lpstr>Каникулы в горах FIT15 </vt:lpstr>
      <vt:lpstr>Каникулы в горах COMISS </vt:lpstr>
      <vt:lpstr>Зарядись энергией гор FIT20</vt:lpstr>
      <vt:lpstr>Зарядись энергией гор FIT20+25р</vt:lpstr>
      <vt:lpstr>Зарядись энергией гор FIT15</vt:lpstr>
      <vt:lpstr>Зарядись энергией гор COMMISS</vt:lpstr>
      <vt:lpstr>Отдыхай и Катай COMISS</vt:lpstr>
      <vt:lpstr>Отдыхай и Катай FIT18</vt:lpstr>
      <vt:lpstr>Отдыхай и Катай FIT18+25</vt:lpstr>
      <vt:lpstr>Отдыхай и Катай FIT18+25 Мант</vt:lpstr>
      <vt:lpstr>Отдыхай и Катай FIT20+25 </vt:lpstr>
      <vt:lpstr>Отдыхай и Катай FIT20 Мантера</vt:lpstr>
      <vt:lpstr>Отдыхай и Катай FIT15</vt:lpstr>
      <vt:lpstr>Лист6</vt:lpstr>
      <vt:lpstr>Лист3</vt:lpstr>
      <vt:lpstr>Каникулы в горах FIT18+25</vt:lpstr>
      <vt:lpstr>Каникулы в горах FIT20+35 Мнтр</vt:lpstr>
      <vt:lpstr>Отдыхай и Катай FIT15+25р</vt:lpstr>
      <vt:lpstr>Каникулы в горах COMISS</vt:lpstr>
      <vt:lpstr>Каникулы в горах FIT18</vt:lpstr>
      <vt:lpstr>Каникулы в горахFIT18</vt:lpstr>
      <vt:lpstr>Каникулы в горахFIT18+25</vt:lpstr>
      <vt:lpstr>Каникулы в горах FIT15</vt:lpstr>
      <vt:lpstr>Каникулы в горах FIT20 Мантера</vt:lpstr>
      <vt:lpstr>НСЛ | comiss</vt:lpstr>
      <vt:lpstr>НСЛ| FIT18</vt:lpstr>
      <vt:lpstr>НСЛ| FIT18 + 25</vt:lpstr>
      <vt:lpstr>НСЛ | FIT15</vt:lpstr>
      <vt:lpstr>НСЛ| FIT20 Мантера</vt:lpstr>
      <vt:lpstr>Дети бесплатно COMISS</vt:lpstr>
      <vt:lpstr>Лист5</vt:lpstr>
      <vt:lpstr>Дети бесплатно FIT18 </vt:lpstr>
      <vt:lpstr>Дети бесплатно FIT18+25</vt:lpstr>
      <vt:lpstr>Дети бесплатно FIT15</vt:lpstr>
      <vt:lpstr>Дети бесплатно FIT20 Мант</vt:lpstr>
      <vt:lpstr>Точка притяжения COMISS</vt:lpstr>
      <vt:lpstr>Точка притяжения FIT18</vt:lpstr>
      <vt:lpstr>Точка притяжения FIT18+25</vt:lpstr>
      <vt:lpstr>Точка притяжения FIT15</vt:lpstr>
      <vt:lpstr>Точка притяжения FIT20 мант</vt:lpstr>
      <vt:lpstr>Лист2</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2026-06-26T08:46:32Z</dcterms:modified>
</cp:coreProperties>
</file>